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480" yWindow="120" windowWidth="26835" windowHeight="12795" activeTab="1"/>
  </bookViews>
  <sheets>
    <sheet name="Race Results" sheetId="4" r:id="rId1"/>
    <sheet name="Race Entries" sheetId="1" r:id="rId2"/>
    <sheet name="Calculations" sheetId="2" r:id="rId3"/>
  </sheets>
  <definedNames>
    <definedName name="_xlnm.Print_Area" localSheetId="1">'Race Entries'!$A$1:$AD$49</definedName>
    <definedName name="_xlnm.Print_Area" localSheetId="0">'Race Results'!$A$1:$R$46</definedName>
  </definedNames>
  <calcPr calcId="125725"/>
</workbook>
</file>

<file path=xl/calcChain.xml><?xml version="1.0" encoding="utf-8"?>
<calcChain xmlns="http://schemas.openxmlformats.org/spreadsheetml/2006/main">
  <c r="F43" i="4"/>
  <c r="D15" i="2" l="1"/>
  <c r="E43" i="4" l="1"/>
  <c r="D43"/>
  <c r="G15" i="2" l="1"/>
  <c r="F15"/>
  <c r="E15"/>
  <c r="D16"/>
  <c r="H19" i="1"/>
  <c r="G19"/>
  <c r="G43" i="2" s="1"/>
  <c r="H16" i="1"/>
  <c r="G16"/>
  <c r="F43" i="2" s="1"/>
  <c r="H12" i="1"/>
  <c r="G12"/>
  <c r="D43" i="2" s="1"/>
  <c r="H9" i="1"/>
  <c r="G9"/>
  <c r="E43" i="2" s="1"/>
  <c r="K12" i="1"/>
  <c r="K17"/>
  <c r="L17"/>
  <c r="L16"/>
  <c r="K16"/>
  <c r="L13"/>
  <c r="K13"/>
  <c r="L12"/>
  <c r="AC43"/>
  <c r="AC44"/>
  <c r="G16" i="2"/>
  <c r="F16"/>
  <c r="E16"/>
  <c r="O15" i="1"/>
  <c r="P15"/>
  <c r="O14"/>
  <c r="P14"/>
  <c r="F17" i="2"/>
  <c r="D17"/>
  <c r="H17"/>
  <c r="U38"/>
  <c r="V38" s="1"/>
  <c r="U39"/>
  <c r="V39" s="1"/>
  <c r="T34"/>
  <c r="T30"/>
  <c r="S32"/>
  <c r="S36"/>
  <c r="C7" i="4"/>
  <c r="N30" i="2"/>
  <c r="S30" s="1"/>
  <c r="B7" i="4"/>
  <c r="B8"/>
  <c r="C8"/>
  <c r="B9"/>
  <c r="C9"/>
  <c r="B10"/>
  <c r="C10"/>
  <c r="B11"/>
  <c r="C11"/>
  <c r="B12"/>
  <c r="C12"/>
  <c r="B13"/>
  <c r="C13"/>
  <c r="B14"/>
  <c r="C14"/>
  <c r="B15"/>
  <c r="C15"/>
  <c r="M31" i="2"/>
  <c r="M32"/>
  <c r="N32"/>
  <c r="T32" s="1"/>
  <c r="M33"/>
  <c r="N33"/>
  <c r="S33" s="1"/>
  <c r="M34"/>
  <c r="N34"/>
  <c r="S34" s="1"/>
  <c r="M35"/>
  <c r="N35"/>
  <c r="S35" s="1"/>
  <c r="M36"/>
  <c r="N36"/>
  <c r="T36" s="1"/>
  <c r="M37"/>
  <c r="N37"/>
  <c r="S37" s="1"/>
  <c r="M38"/>
  <c r="N38"/>
  <c r="S38" s="1"/>
  <c r="M39"/>
  <c r="N39"/>
  <c r="T39" s="1"/>
  <c r="M30"/>
  <c r="M17"/>
  <c r="L34" i="4"/>
  <c r="L35"/>
  <c r="M35"/>
  <c r="L36"/>
  <c r="M36"/>
  <c r="L37"/>
  <c r="M37"/>
  <c r="L38"/>
  <c r="M38"/>
  <c r="L39"/>
  <c r="M39"/>
  <c r="L40"/>
  <c r="M40"/>
  <c r="L41"/>
  <c r="M41"/>
  <c r="L42"/>
  <c r="M42"/>
  <c r="L21"/>
  <c r="L22"/>
  <c r="M22"/>
  <c r="L23"/>
  <c r="M23"/>
  <c r="L24"/>
  <c r="M24"/>
  <c r="L25"/>
  <c r="M25"/>
  <c r="L26"/>
  <c r="M26"/>
  <c r="L27"/>
  <c r="M27"/>
  <c r="L28"/>
  <c r="M28"/>
  <c r="L29"/>
  <c r="M29"/>
  <c r="L7"/>
  <c r="L8"/>
  <c r="M8"/>
  <c r="L9"/>
  <c r="M9"/>
  <c r="L10"/>
  <c r="M10"/>
  <c r="L11"/>
  <c r="M11"/>
  <c r="L12"/>
  <c r="M12"/>
  <c r="L13"/>
  <c r="M13"/>
  <c r="L14"/>
  <c r="M14"/>
  <c r="L15"/>
  <c r="M15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21"/>
  <c r="B22"/>
  <c r="C22"/>
  <c r="B23"/>
  <c r="C23"/>
  <c r="B24"/>
  <c r="C24"/>
  <c r="B25"/>
  <c r="C25"/>
  <c r="B26"/>
  <c r="C26"/>
  <c r="B27"/>
  <c r="C27"/>
  <c r="B28"/>
  <c r="C28"/>
  <c r="B29"/>
  <c r="C29"/>
  <c r="L33"/>
  <c r="L20"/>
  <c r="L6"/>
  <c r="B33"/>
  <c r="B20"/>
  <c r="B6"/>
  <c r="M18" i="2"/>
  <c r="M19"/>
  <c r="N19"/>
  <c r="M20"/>
  <c r="N20"/>
  <c r="M21"/>
  <c r="N21"/>
  <c r="M22"/>
  <c r="N22"/>
  <c r="M23"/>
  <c r="N23"/>
  <c r="M24"/>
  <c r="N24"/>
  <c r="M25"/>
  <c r="N25"/>
  <c r="M26"/>
  <c r="N26"/>
  <c r="M4"/>
  <c r="W12" i="1"/>
  <c r="M5" i="2"/>
  <c r="M6"/>
  <c r="N6"/>
  <c r="M7"/>
  <c r="N7"/>
  <c r="Q7" s="1"/>
  <c r="M8"/>
  <c r="N8"/>
  <c r="M9"/>
  <c r="N9"/>
  <c r="M10"/>
  <c r="N10"/>
  <c r="M11"/>
  <c r="N11"/>
  <c r="R11" s="1"/>
  <c r="M12"/>
  <c r="N12"/>
  <c r="M13"/>
  <c r="N13"/>
  <c r="V36" i="1"/>
  <c r="V37"/>
  <c r="V38"/>
  <c r="V39"/>
  <c r="V40"/>
  <c r="V41"/>
  <c r="V42"/>
  <c r="V43"/>
  <c r="V44"/>
  <c r="V35"/>
  <c r="V23"/>
  <c r="V24"/>
  <c r="V25"/>
  <c r="V26"/>
  <c r="V27"/>
  <c r="V28"/>
  <c r="V29"/>
  <c r="V30"/>
  <c r="V31"/>
  <c r="V22"/>
  <c r="V10"/>
  <c r="V11"/>
  <c r="V12"/>
  <c r="V13"/>
  <c r="V14"/>
  <c r="V15"/>
  <c r="V16"/>
  <c r="V17"/>
  <c r="V18"/>
  <c r="V9"/>
  <c r="W43"/>
  <c r="W44"/>
  <c r="W30"/>
  <c r="W31"/>
  <c r="W17"/>
  <c r="W18"/>
  <c r="W37"/>
  <c r="W38"/>
  <c r="W39"/>
  <c r="W40"/>
  <c r="W41"/>
  <c r="W42"/>
  <c r="W24"/>
  <c r="W25"/>
  <c r="W26"/>
  <c r="W27"/>
  <c r="W28"/>
  <c r="W29"/>
  <c r="W10"/>
  <c r="W11"/>
  <c r="W13"/>
  <c r="W14"/>
  <c r="W15"/>
  <c r="W16"/>
  <c r="I6" i="2"/>
  <c r="H6"/>
  <c r="G6"/>
  <c r="F6"/>
  <c r="E6"/>
  <c r="D6"/>
  <c r="I5"/>
  <c r="H5"/>
  <c r="G5"/>
  <c r="F5"/>
  <c r="E5"/>
  <c r="D5"/>
  <c r="G42"/>
  <c r="F42"/>
  <c r="E42"/>
  <c r="D42"/>
  <c r="T37" l="1"/>
  <c r="T33"/>
  <c r="T35"/>
  <c r="T38"/>
  <c r="S39"/>
  <c r="AC39" i="1"/>
  <c r="AC41"/>
  <c r="AC40"/>
  <c r="AC36"/>
  <c r="AC37"/>
  <c r="AC42"/>
  <c r="AC38"/>
  <c r="AC24" i="2"/>
  <c r="AC22"/>
  <c r="AC26"/>
  <c r="U30"/>
  <c r="V30" s="1"/>
  <c r="U17"/>
  <c r="W17" s="1"/>
  <c r="AB17"/>
  <c r="O33" i="4" s="1"/>
  <c r="AB8" i="2"/>
  <c r="N37" i="4" s="1"/>
  <c r="AB12" i="2"/>
  <c r="N41" i="4" s="1"/>
  <c r="AC10" i="1"/>
  <c r="AC14"/>
  <c r="AC18"/>
  <c r="U6" i="2"/>
  <c r="U10"/>
  <c r="AB10"/>
  <c r="N39" i="4" s="1"/>
  <c r="AC16" i="1"/>
  <c r="U12" i="2"/>
  <c r="AB7"/>
  <c r="N36" i="4" s="1"/>
  <c r="AB11" i="2"/>
  <c r="N40" i="4" s="1"/>
  <c r="AC13" i="1"/>
  <c r="AC17"/>
  <c r="U5" i="2"/>
  <c r="W5" s="1"/>
  <c r="U9"/>
  <c r="U13"/>
  <c r="AB6"/>
  <c r="N35" i="4" s="1"/>
  <c r="AC12" i="1"/>
  <c r="U8" i="2"/>
  <c r="W8" s="1"/>
  <c r="AB5"/>
  <c r="N34" i="4" s="1"/>
  <c r="AB9" i="2"/>
  <c r="N38" i="4" s="1"/>
  <c r="AB13" i="2"/>
  <c r="N42" i="4" s="1"/>
  <c r="AC11" i="1"/>
  <c r="AC15"/>
  <c r="AC9"/>
  <c r="U7" i="2"/>
  <c r="U11"/>
  <c r="AB4"/>
  <c r="N33" i="4" s="1"/>
  <c r="U4" i="2"/>
  <c r="AB23"/>
  <c r="O39" i="4" s="1"/>
  <c r="AB21" i="2"/>
  <c r="O37" i="4" s="1"/>
  <c r="AB24" i="2"/>
  <c r="O40" i="4" s="1"/>
  <c r="AB18" i="2"/>
  <c r="O34" i="4" s="1"/>
  <c r="AB19" i="2"/>
  <c r="O35" i="4" s="1"/>
  <c r="AB20" i="2"/>
  <c r="O36" i="4" s="1"/>
  <c r="AC39" i="2"/>
  <c r="AB25"/>
  <c r="O41" i="4" s="1"/>
  <c r="AB26" i="2"/>
  <c r="O42" i="4" s="1"/>
  <c r="AB22" i="2"/>
  <c r="O38" i="4" s="1"/>
  <c r="AC26" i="1"/>
  <c r="AC24"/>
  <c r="AC28"/>
  <c r="U19" i="2"/>
  <c r="W19" s="1"/>
  <c r="U23"/>
  <c r="W23" s="1"/>
  <c r="U24"/>
  <c r="W24" s="1"/>
  <c r="AC29" i="1"/>
  <c r="AC23"/>
  <c r="U25" i="2"/>
  <c r="W25" s="1"/>
  <c r="U20"/>
  <c r="W20" s="1"/>
  <c r="AC31" i="1"/>
  <c r="AC25"/>
  <c r="U21" i="2"/>
  <c r="W21" s="1"/>
  <c r="AC22" i="1"/>
  <c r="AC27"/>
  <c r="U26" i="2"/>
  <c r="W26" s="1"/>
  <c r="U22"/>
  <c r="W22" s="1"/>
  <c r="U18"/>
  <c r="W18" s="1"/>
  <c r="AC30" i="1"/>
  <c r="F44" i="2"/>
  <c r="D44"/>
  <c r="AB36"/>
  <c r="AB31"/>
  <c r="AB35"/>
  <c r="AB39"/>
  <c r="AB38"/>
  <c r="AB32"/>
  <c r="AB30"/>
  <c r="M21" i="4"/>
  <c r="W23" i="1"/>
  <c r="N5" i="2"/>
  <c r="Y5" s="1"/>
  <c r="D34" i="4" s="1"/>
  <c r="N18" i="2"/>
  <c r="Q18" s="1"/>
  <c r="C21" i="4"/>
  <c r="M7"/>
  <c r="M34"/>
  <c r="N31" i="2"/>
  <c r="W36" i="1"/>
  <c r="M20" i="4"/>
  <c r="G10" i="2"/>
  <c r="G53" s="1"/>
  <c r="E11"/>
  <c r="G24" s="1"/>
  <c r="C6" i="4"/>
  <c r="I11" i="2"/>
  <c r="W22" i="1"/>
  <c r="W35"/>
  <c r="I10" i="2"/>
  <c r="E10"/>
  <c r="E24" s="1"/>
  <c r="G11"/>
  <c r="G54" s="1"/>
  <c r="N4"/>
  <c r="Q4" s="1"/>
  <c r="C33" i="4"/>
  <c r="F10" i="2"/>
  <c r="F48" s="1"/>
  <c r="H11"/>
  <c r="H54" s="1"/>
  <c r="D11"/>
  <c r="C20" i="4"/>
  <c r="M33"/>
  <c r="W9" i="1"/>
  <c r="H10" i="2"/>
  <c r="H53" s="1"/>
  <c r="D10"/>
  <c r="F11"/>
  <c r="F22" s="1"/>
  <c r="N17"/>
  <c r="R17" s="1"/>
  <c r="M6" i="4"/>
  <c r="R22" i="2"/>
  <c r="R26"/>
  <c r="R20"/>
  <c r="R25"/>
  <c r="R21"/>
  <c r="Q20"/>
  <c r="O12"/>
  <c r="P12" s="1"/>
  <c r="Z12" s="1"/>
  <c r="Y23"/>
  <c r="E39" i="4" s="1"/>
  <c r="Y19" i="2"/>
  <c r="E35" i="4" s="1"/>
  <c r="O10" i="2"/>
  <c r="P10" s="1"/>
  <c r="O6"/>
  <c r="P6" s="1"/>
  <c r="Z6" s="1"/>
  <c r="Y24"/>
  <c r="E40" i="4" s="1"/>
  <c r="Q22" i="2"/>
  <c r="O13"/>
  <c r="P13" s="1"/>
  <c r="Z13" s="1"/>
  <c r="O9"/>
  <c r="P9" s="1"/>
  <c r="O23"/>
  <c r="P23" s="1"/>
  <c r="Q24"/>
  <c r="Y20"/>
  <c r="E36" i="4" s="1"/>
  <c r="O20" i="2"/>
  <c r="P20" s="1"/>
  <c r="Q25"/>
  <c r="Q21"/>
  <c r="R23"/>
  <c r="R19"/>
  <c r="Y25"/>
  <c r="E41" i="4" s="1"/>
  <c r="Y21" i="2"/>
  <c r="E37" i="4" s="1"/>
  <c r="O11" i="2"/>
  <c r="P11" s="1"/>
  <c r="O7"/>
  <c r="P7" s="1"/>
  <c r="O24"/>
  <c r="P24" s="1"/>
  <c r="Q26"/>
  <c r="R24"/>
  <c r="Y26"/>
  <c r="E42" i="4" s="1"/>
  <c r="Y22" i="2"/>
  <c r="E38" i="4" s="1"/>
  <c r="O8" i="2"/>
  <c r="P8" s="1"/>
  <c r="AA8" s="1"/>
  <c r="O19"/>
  <c r="P19" s="1"/>
  <c r="Q23"/>
  <c r="Q19"/>
  <c r="O26"/>
  <c r="P26" s="1"/>
  <c r="O22"/>
  <c r="P22" s="1"/>
  <c r="O25"/>
  <c r="P25" s="1"/>
  <c r="O21"/>
  <c r="P21" s="1"/>
  <c r="Q6"/>
  <c r="Q12"/>
  <c r="R6"/>
  <c r="R12"/>
  <c r="Q11"/>
  <c r="Q13"/>
  <c r="Q8"/>
  <c r="R13"/>
  <c r="R8"/>
  <c r="Q10"/>
  <c r="R10"/>
  <c r="Q9"/>
  <c r="R9"/>
  <c r="R7"/>
  <c r="Y11"/>
  <c r="D40" i="4" s="1"/>
  <c r="Y7" i="2"/>
  <c r="D36" i="4" s="1"/>
  <c r="Y10" i="2"/>
  <c r="D39" i="4" s="1"/>
  <c r="Y6" i="2"/>
  <c r="D35" i="4" s="1"/>
  <c r="Y12" i="2"/>
  <c r="D41" i="4" s="1"/>
  <c r="Y8" i="2"/>
  <c r="D37" i="4" s="1"/>
  <c r="Y13" i="2"/>
  <c r="D42" i="4" s="1"/>
  <c r="Y9" i="2"/>
  <c r="D38" i="4" s="1"/>
  <c r="H44" i="2"/>
  <c r="AB33" s="1"/>
  <c r="I53" l="1"/>
  <c r="I48"/>
  <c r="I49"/>
  <c r="I54"/>
  <c r="R4"/>
  <c r="S31"/>
  <c r="T31"/>
  <c r="F24"/>
  <c r="D78"/>
  <c r="D71"/>
  <c r="D63"/>
  <c r="D77"/>
  <c r="D70"/>
  <c r="AB34"/>
  <c r="AB37"/>
  <c r="F21"/>
  <c r="F30" s="1"/>
  <c r="F36" s="1"/>
  <c r="I64"/>
  <c r="F58"/>
  <c r="F70"/>
  <c r="R33"/>
  <c r="R37"/>
  <c r="Q30"/>
  <c r="R32"/>
  <c r="R36"/>
  <c r="R30"/>
  <c r="R31"/>
  <c r="R35"/>
  <c r="R39"/>
  <c r="R34"/>
  <c r="R38"/>
  <c r="U34"/>
  <c r="V34" s="1"/>
  <c r="AC35" i="1"/>
  <c r="U33" i="2"/>
  <c r="V33" s="1"/>
  <c r="U37"/>
  <c r="V37" s="1"/>
  <c r="U32"/>
  <c r="V32" s="1"/>
  <c r="U36"/>
  <c r="V36" s="1"/>
  <c r="U31"/>
  <c r="V31" s="1"/>
  <c r="U35"/>
  <c r="V35" s="1"/>
  <c r="I76"/>
  <c r="F63"/>
  <c r="Q5"/>
  <c r="E59"/>
  <c r="F25"/>
  <c r="F53"/>
  <c r="D22"/>
  <c r="E58"/>
  <c r="F59"/>
  <c r="F77"/>
  <c r="F68"/>
  <c r="I69"/>
  <c r="F49"/>
  <c r="E64"/>
  <c r="I71"/>
  <c r="F71"/>
  <c r="F64"/>
  <c r="E68"/>
  <c r="E75"/>
  <c r="F54"/>
  <c r="F23"/>
  <c r="I59"/>
  <c r="E63"/>
  <c r="I78"/>
  <c r="F78"/>
  <c r="F76"/>
  <c r="F69"/>
  <c r="F75"/>
  <c r="R5"/>
  <c r="G77"/>
  <c r="O5"/>
  <c r="P5" s="1"/>
  <c r="H49"/>
  <c r="R18"/>
  <c r="Y18"/>
  <c r="E34" i="4" s="1"/>
  <c r="G58" i="2"/>
  <c r="H59"/>
  <c r="E71"/>
  <c r="E69"/>
  <c r="D26"/>
  <c r="Y17"/>
  <c r="E33" i="4" s="1"/>
  <c r="O18" i="2"/>
  <c r="P18" s="1"/>
  <c r="E22"/>
  <c r="G21"/>
  <c r="G22"/>
  <c r="G63"/>
  <c r="D76"/>
  <c r="O17"/>
  <c r="P17" s="1"/>
  <c r="G49"/>
  <c r="G48"/>
  <c r="G59"/>
  <c r="G64"/>
  <c r="H78"/>
  <c r="G76"/>
  <c r="H76"/>
  <c r="G68"/>
  <c r="E23"/>
  <c r="E31" s="1"/>
  <c r="E37" s="1"/>
  <c r="G23"/>
  <c r="G31" s="1"/>
  <c r="H64"/>
  <c r="D59"/>
  <c r="E78"/>
  <c r="G70"/>
  <c r="G71"/>
  <c r="G75"/>
  <c r="G69"/>
  <c r="E76"/>
  <c r="Q17"/>
  <c r="D23"/>
  <c r="H69"/>
  <c r="D21"/>
  <c r="I58"/>
  <c r="G78"/>
  <c r="H71"/>
  <c r="I63"/>
  <c r="I68"/>
  <c r="D24"/>
  <c r="I77"/>
  <c r="D75"/>
  <c r="I75"/>
  <c r="D68"/>
  <c r="D58"/>
  <c r="F26"/>
  <c r="I70"/>
  <c r="H68"/>
  <c r="Q31"/>
  <c r="Y4"/>
  <c r="D33" i="4" s="1"/>
  <c r="E21" i="2"/>
  <c r="E30" s="1"/>
  <c r="O4"/>
  <c r="P4" s="1"/>
  <c r="AA4" s="1"/>
  <c r="H75"/>
  <c r="H48"/>
  <c r="D64"/>
  <c r="H58"/>
  <c r="D69"/>
  <c r="H63"/>
  <c r="Q39"/>
  <c r="Q32"/>
  <c r="Q33"/>
  <c r="D25"/>
  <c r="Q36"/>
  <c r="Q38"/>
  <c r="Q37"/>
  <c r="Q34"/>
  <c r="Q35"/>
  <c r="H70"/>
  <c r="AA13"/>
  <c r="N15" i="4" s="1"/>
  <c r="AA6" i="2"/>
  <c r="N8" i="4" s="1"/>
  <c r="E77" i="2"/>
  <c r="E70"/>
  <c r="H77"/>
  <c r="X7"/>
  <c r="W7"/>
  <c r="Y33"/>
  <c r="F36" i="4" s="1"/>
  <c r="G36" s="1"/>
  <c r="X11" i="2"/>
  <c r="W11"/>
  <c r="X9"/>
  <c r="W9"/>
  <c r="X12"/>
  <c r="W12"/>
  <c r="X10"/>
  <c r="W10"/>
  <c r="X6"/>
  <c r="W6"/>
  <c r="X13"/>
  <c r="W13"/>
  <c r="X4"/>
  <c r="W4"/>
  <c r="X8"/>
  <c r="AA12"/>
  <c r="N14" i="4" s="1"/>
  <c r="Z8" i="2"/>
  <c r="N10" i="4" s="1"/>
  <c r="Y39" i="2"/>
  <c r="F42" i="4" s="1"/>
  <c r="G42" s="1"/>
  <c r="Y37" i="2"/>
  <c r="F40" i="4" s="1"/>
  <c r="G40" s="1"/>
  <c r="Y32" i="2"/>
  <c r="F35" i="4" s="1"/>
  <c r="G35" s="1"/>
  <c r="Y35" i="2"/>
  <c r="F38" i="4" s="1"/>
  <c r="G38" s="1"/>
  <c r="Y38" i="2"/>
  <c r="F41" i="4" s="1"/>
  <c r="G41" s="1"/>
  <c r="O34" i="2"/>
  <c r="P34" s="1"/>
  <c r="Y30"/>
  <c r="F33" i="4" s="1"/>
  <c r="O39" i="2"/>
  <c r="P39" s="1"/>
  <c r="Y31"/>
  <c r="F34" i="4" s="1"/>
  <c r="Y34" i="2"/>
  <c r="F37" i="4" s="1"/>
  <c r="G37" s="1"/>
  <c r="O33" i="2"/>
  <c r="P33" s="1"/>
  <c r="Y36"/>
  <c r="F39" i="4" s="1"/>
  <c r="G39" s="1"/>
  <c r="X23" i="2"/>
  <c r="V23"/>
  <c r="E26" i="4" s="1"/>
  <c r="V18" i="2"/>
  <c r="E21" i="4" s="1"/>
  <c r="AA25" i="2"/>
  <c r="Z25"/>
  <c r="X19"/>
  <c r="V19"/>
  <c r="E22" i="4" s="1"/>
  <c r="X20" i="2"/>
  <c r="V20"/>
  <c r="E23" i="4" s="1"/>
  <c r="O38" i="2"/>
  <c r="P38" s="1"/>
  <c r="O37"/>
  <c r="P37" s="1"/>
  <c r="O32"/>
  <c r="P32" s="1"/>
  <c r="O35"/>
  <c r="P35" s="1"/>
  <c r="X26"/>
  <c r="V26"/>
  <c r="E29" i="4" s="1"/>
  <c r="O31" i="2"/>
  <c r="P31" s="1"/>
  <c r="O30"/>
  <c r="P30" s="1"/>
  <c r="X17"/>
  <c r="V17"/>
  <c r="X22"/>
  <c r="V22"/>
  <c r="E25" i="4" s="1"/>
  <c r="Z24" i="2"/>
  <c r="X25"/>
  <c r="V25"/>
  <c r="E28" i="4" s="1"/>
  <c r="AA26" i="2"/>
  <c r="Z26"/>
  <c r="X24"/>
  <c r="V24"/>
  <c r="E27" i="4" s="1"/>
  <c r="X21" i="2"/>
  <c r="V21"/>
  <c r="E24" i="4" s="1"/>
  <c r="AA23" i="2"/>
  <c r="Z23"/>
  <c r="O36"/>
  <c r="P36" s="1"/>
  <c r="V5"/>
  <c r="D21" i="4" s="1"/>
  <c r="V8" i="2"/>
  <c r="D24" i="4" s="1"/>
  <c r="V7" i="2"/>
  <c r="D23" i="4" s="1"/>
  <c r="V4" i="2"/>
  <c r="D20" i="4" s="1"/>
  <c r="V12" i="2"/>
  <c r="V11"/>
  <c r="D27" i="4" s="1"/>
  <c r="V9" i="2"/>
  <c r="D25" i="4" s="1"/>
  <c r="V10" i="2"/>
  <c r="D26" i="4" s="1"/>
  <c r="V13" i="2"/>
  <c r="D29" i="4" s="1"/>
  <c r="V6" i="2"/>
  <c r="D22" i="4" s="1"/>
  <c r="AA10" i="2"/>
  <c r="Z10"/>
  <c r="AA7"/>
  <c r="Z7"/>
  <c r="F31" l="1"/>
  <c r="F37" s="1"/>
  <c r="AC23"/>
  <c r="AC18"/>
  <c r="Z22"/>
  <c r="AA24"/>
  <c r="O13" i="4" s="1"/>
  <c r="AA22" i="2"/>
  <c r="Z18"/>
  <c r="G37"/>
  <c r="X18"/>
  <c r="H25"/>
  <c r="Z38"/>
  <c r="AA38"/>
  <c r="AA32"/>
  <c r="Z39"/>
  <c r="AA39"/>
  <c r="AA31"/>
  <c r="Z31"/>
  <c r="AA30"/>
  <c r="Z30"/>
  <c r="AA36"/>
  <c r="Z36"/>
  <c r="AA35"/>
  <c r="Z35"/>
  <c r="AA37"/>
  <c r="Z37"/>
  <c r="AA34"/>
  <c r="Z34"/>
  <c r="AA33"/>
  <c r="Z32"/>
  <c r="Z33"/>
  <c r="F32"/>
  <c r="AA5"/>
  <c r="AA9"/>
  <c r="G30"/>
  <c r="G36" s="1"/>
  <c r="X5"/>
  <c r="AA18"/>
  <c r="D30"/>
  <c r="AA11"/>
  <c r="G34" i="4"/>
  <c r="D32" i="2"/>
  <c r="AC38" s="1"/>
  <c r="Z11"/>
  <c r="Z17"/>
  <c r="AA17"/>
  <c r="AA20"/>
  <c r="Z19"/>
  <c r="D31"/>
  <c r="AC25" s="1"/>
  <c r="AA21"/>
  <c r="Z21"/>
  <c r="G33" i="4"/>
  <c r="Z4" i="2"/>
  <c r="N6" i="4" s="1"/>
  <c r="Z20" i="2"/>
  <c r="AA19"/>
  <c r="Z9"/>
  <c r="Z5"/>
  <c r="P37" i="4"/>
  <c r="Q37" s="1"/>
  <c r="N12"/>
  <c r="E20"/>
  <c r="O12"/>
  <c r="N9"/>
  <c r="O15"/>
  <c r="O14"/>
  <c r="D28"/>
  <c r="E36" i="2"/>
  <c r="H26"/>
  <c r="D38" l="1"/>
  <c r="AC31"/>
  <c r="AC35"/>
  <c r="AC36"/>
  <c r="AC19"/>
  <c r="AC20"/>
  <c r="AC17"/>
  <c r="AD17" s="1"/>
  <c r="E6" i="4" s="1"/>
  <c r="AC21" i="2"/>
  <c r="F38"/>
  <c r="AC32"/>
  <c r="AC30"/>
  <c r="O11" i="4"/>
  <c r="N7"/>
  <c r="D36" i="2"/>
  <c r="AC6" s="1"/>
  <c r="AE6" s="1"/>
  <c r="AC12"/>
  <c r="AC7"/>
  <c r="AE7" s="1"/>
  <c r="O7" i="4"/>
  <c r="H32" i="2"/>
  <c r="H38" s="1"/>
  <c r="P40" i="4"/>
  <c r="Q40" s="1"/>
  <c r="N11"/>
  <c r="D37" i="2"/>
  <c r="N13" i="4"/>
  <c r="O9"/>
  <c r="O8"/>
  <c r="O6"/>
  <c r="O10"/>
  <c r="P35"/>
  <c r="Q35" s="1"/>
  <c r="W37" i="2"/>
  <c r="W38"/>
  <c r="P8" i="4"/>
  <c r="W39" i="2"/>
  <c r="W34"/>
  <c r="W33"/>
  <c r="P34" i="4"/>
  <c r="Q34" s="1"/>
  <c r="W32" i="2"/>
  <c r="P36" i="4"/>
  <c r="Q36" s="1"/>
  <c r="W35" i="2"/>
  <c r="W31"/>
  <c r="W30"/>
  <c r="P15" i="4"/>
  <c r="Q15" s="1"/>
  <c r="P12"/>
  <c r="Q12" s="1"/>
  <c r="P11"/>
  <c r="P14"/>
  <c r="Q14" s="1"/>
  <c r="P42"/>
  <c r="Q42" s="1"/>
  <c r="P33"/>
  <c r="Q33" s="1"/>
  <c r="P38"/>
  <c r="Q38" s="1"/>
  <c r="P39"/>
  <c r="Q39" s="1"/>
  <c r="P41"/>
  <c r="Q41" s="1"/>
  <c r="P13"/>
  <c r="P6"/>
  <c r="P10"/>
  <c r="P7"/>
  <c r="P9"/>
  <c r="AC10" i="2"/>
  <c r="AE10" s="1"/>
  <c r="AC8"/>
  <c r="AE8" s="1"/>
  <c r="AC4"/>
  <c r="AE4" s="1"/>
  <c r="AC5" l="1"/>
  <c r="AE5" s="1"/>
  <c r="AC9"/>
  <c r="AE9" s="1"/>
  <c r="AC11"/>
  <c r="AE11" s="1"/>
  <c r="AC33"/>
  <c r="P23" i="4" s="1"/>
  <c r="AC34" i="2"/>
  <c r="P24" i="4" s="1"/>
  <c r="AC37" i="2"/>
  <c r="P27" i="4" s="1"/>
  <c r="AE21" i="2"/>
  <c r="AC13"/>
  <c r="AE13" s="1"/>
  <c r="AD7"/>
  <c r="D9" i="4" s="1"/>
  <c r="N23"/>
  <c r="N22"/>
  <c r="AD6" i="2"/>
  <c r="D8" i="4" s="1"/>
  <c r="N28"/>
  <c r="AD12" i="2"/>
  <c r="D14" i="4" s="1"/>
  <c r="AE12" i="2"/>
  <c r="Q7" i="4"/>
  <c r="O22"/>
  <c r="P29"/>
  <c r="P21"/>
  <c r="P26"/>
  <c r="P22"/>
  <c r="P28"/>
  <c r="P25"/>
  <c r="P20"/>
  <c r="Q11"/>
  <c r="Q13"/>
  <c r="Q9"/>
  <c r="O20"/>
  <c r="AE17" i="2"/>
  <c r="Q8" i="4"/>
  <c r="Q6"/>
  <c r="Q10"/>
  <c r="X34" i="2"/>
  <c r="F22" i="4"/>
  <c r="G22" s="1"/>
  <c r="F27"/>
  <c r="G27" s="1"/>
  <c r="X37" i="2"/>
  <c r="X38"/>
  <c r="F23" i="4"/>
  <c r="G23" s="1"/>
  <c r="X32" i="2"/>
  <c r="F24" i="4"/>
  <c r="G24" s="1"/>
  <c r="F28"/>
  <c r="G28" s="1"/>
  <c r="X35" i="2"/>
  <c r="X33"/>
  <c r="F21" i="4"/>
  <c r="G21" s="1"/>
  <c r="X30" i="2"/>
  <c r="X39"/>
  <c r="X31"/>
  <c r="F20" i="4"/>
  <c r="G20" s="1"/>
  <c r="W36" i="2"/>
  <c r="X36"/>
  <c r="O24" i="4"/>
  <c r="AD21" i="2"/>
  <c r="E10" i="4" s="1"/>
  <c r="N24"/>
  <c r="N20"/>
  <c r="N26"/>
  <c r="AD4" i="2"/>
  <c r="D6" i="4" s="1"/>
  <c r="AD10" i="2"/>
  <c r="D12" i="4" s="1"/>
  <c r="AD8" i="2"/>
  <c r="D10" i="4" s="1"/>
  <c r="AD5" i="2" l="1"/>
  <c r="D7" i="4" s="1"/>
  <c r="N21"/>
  <c r="AD11" i="2"/>
  <c r="D13" i="4" s="1"/>
  <c r="N27"/>
  <c r="AD9" i="2"/>
  <c r="D11" i="4" s="1"/>
  <c r="N25"/>
  <c r="N29"/>
  <c r="AD13" i="2"/>
  <c r="D15" i="4" s="1"/>
  <c r="O21"/>
  <c r="AD18" i="2"/>
  <c r="E7" i="4" s="1"/>
  <c r="AE18" i="2"/>
  <c r="AH5" s="1"/>
  <c r="O29" i="4"/>
  <c r="AE26" i="2"/>
  <c r="AH13" s="1"/>
  <c r="AD26"/>
  <c r="E15" i="4" s="1"/>
  <c r="O28"/>
  <c r="Q28" s="1"/>
  <c r="AE25" i="2"/>
  <c r="AH12" s="1"/>
  <c r="AD25"/>
  <c r="E14" i="4" s="1"/>
  <c r="O23"/>
  <c r="Q23" s="1"/>
  <c r="AD20" i="2"/>
  <c r="E9" i="4" s="1"/>
  <c r="AE20" i="2"/>
  <c r="AH7" s="1"/>
  <c r="AD39"/>
  <c r="F15" i="4" s="1"/>
  <c r="AD35" i="2"/>
  <c r="F11" i="4" s="1"/>
  <c r="AD19" i="2"/>
  <c r="E8" i="4" s="1"/>
  <c r="Q22"/>
  <c r="AE39" i="2"/>
  <c r="AE19"/>
  <c r="AH6" s="1"/>
  <c r="O27" i="4"/>
  <c r="AD24" i="2"/>
  <c r="E13" i="4" s="1"/>
  <c r="AE24" i="2"/>
  <c r="AH11" s="1"/>
  <c r="O25" i="4"/>
  <c r="Q25" s="1"/>
  <c r="AE22" i="2"/>
  <c r="AH9" s="1"/>
  <c r="AD22"/>
  <c r="E11" i="4" s="1"/>
  <c r="O26"/>
  <c r="Q26" s="1"/>
  <c r="AE23" i="2"/>
  <c r="AH10" s="1"/>
  <c r="AD23"/>
  <c r="E12" i="4" s="1"/>
  <c r="AE33" i="2"/>
  <c r="AE32"/>
  <c r="AE37"/>
  <c r="AE31"/>
  <c r="AE34"/>
  <c r="AI8" s="1"/>
  <c r="AE38"/>
  <c r="AE30"/>
  <c r="AI4" s="1"/>
  <c r="AE35"/>
  <c r="Q20" i="4"/>
  <c r="F25"/>
  <c r="G25" s="1"/>
  <c r="AD32" i="2"/>
  <c r="F8" i="4" s="1"/>
  <c r="AD37" i="2"/>
  <c r="F13" i="4" s="1"/>
  <c r="AD33" i="2"/>
  <c r="F9" i="4" s="1"/>
  <c r="AD34" i="2"/>
  <c r="F10" i="4" s="1"/>
  <c r="G10" s="1"/>
  <c r="AD30" i="2"/>
  <c r="F6" i="4" s="1"/>
  <c r="G6" s="1"/>
  <c r="F29"/>
  <c r="G29" s="1"/>
  <c r="AD31" i="2"/>
  <c r="F7" i="4" s="1"/>
  <c r="AD38" i="2"/>
  <c r="F14" i="4" s="1"/>
  <c r="AE36" i="2"/>
  <c r="F26" i="4"/>
  <c r="G26" s="1"/>
  <c r="AD36" i="2"/>
  <c r="F12" i="4" s="1"/>
  <c r="Q24"/>
  <c r="AH8" i="2"/>
  <c r="AH4"/>
  <c r="Q27" i="4" l="1"/>
  <c r="Q21"/>
  <c r="Q29"/>
  <c r="AI6" i="2"/>
  <c r="G9" i="4"/>
  <c r="AI12" i="2"/>
  <c r="AI5"/>
  <c r="G7" i="4"/>
  <c r="G14"/>
  <c r="AI7" i="2"/>
  <c r="AI13"/>
  <c r="G15" i="4"/>
  <c r="G12"/>
  <c r="G11"/>
  <c r="G8"/>
  <c r="AI9" i="2"/>
  <c r="AI11"/>
  <c r="AI10"/>
  <c r="G13" i="4"/>
</calcChain>
</file>

<file path=xl/sharedStrings.xml><?xml version="1.0" encoding="utf-8"?>
<sst xmlns="http://schemas.openxmlformats.org/spreadsheetml/2006/main" count="299" uniqueCount="99">
  <si>
    <t>Analysts</t>
  </si>
  <si>
    <t>Home Team</t>
  </si>
  <si>
    <t>Wild Card</t>
  </si>
  <si>
    <t>Division</t>
  </si>
  <si>
    <t>Championship</t>
  </si>
  <si>
    <t>TOTAL</t>
  </si>
  <si>
    <t>Wild Card (3)</t>
  </si>
  <si>
    <t>Division (2)</t>
  </si>
  <si>
    <t>Championship (1)</t>
  </si>
  <si>
    <t>Wild Card (1)</t>
  </si>
  <si>
    <t>Championship (3)</t>
  </si>
  <si>
    <t>AFC</t>
  </si>
  <si>
    <t>NFC</t>
  </si>
  <si>
    <t>Conference</t>
  </si>
  <si>
    <t>Score</t>
  </si>
  <si>
    <t>Wildcard</t>
  </si>
  <si>
    <t>PIT</t>
  </si>
  <si>
    <t>KC</t>
  </si>
  <si>
    <t>NE</t>
  </si>
  <si>
    <t>Divisional Round</t>
  </si>
  <si>
    <t>Wildcard Round</t>
  </si>
  <si>
    <t>Championship Round</t>
  </si>
  <si>
    <t>AFC 1</t>
  </si>
  <si>
    <t>AFC 2</t>
  </si>
  <si>
    <t>NFC 1</t>
  </si>
  <si>
    <t>NFC 2</t>
  </si>
  <si>
    <t>SB</t>
  </si>
  <si>
    <t>Correct</t>
  </si>
  <si>
    <t>Winners</t>
  </si>
  <si>
    <t>WFC</t>
  </si>
  <si>
    <t>Seeder Points</t>
  </si>
  <si>
    <t>Seed 1</t>
  </si>
  <si>
    <t>Seed 2</t>
  </si>
  <si>
    <t>Seed 3</t>
  </si>
  <si>
    <t>Seed 4</t>
  </si>
  <si>
    <t>Seed 5</t>
  </si>
  <si>
    <t>Seed 6</t>
  </si>
  <si>
    <t>Slate of Analysts and Home Teams</t>
  </si>
  <si>
    <t>Unowned</t>
  </si>
  <si>
    <t>Player Hater Picks</t>
  </si>
  <si>
    <t>Analyst-specific Scores</t>
  </si>
  <si>
    <t>Analyst</t>
  </si>
  <si>
    <t>Base</t>
  </si>
  <si>
    <t>Playoff Victory</t>
  </si>
  <si>
    <t>Picked HT</t>
  </si>
  <si>
    <t>Seedings</t>
  </si>
  <si>
    <t>Wildcard Offense Scores</t>
  </si>
  <si>
    <t>Wildcard Defense Scores</t>
  </si>
  <si>
    <t>HT Off.</t>
  </si>
  <si>
    <t>HT Def.</t>
  </si>
  <si>
    <t>PC Fecta Off.</t>
  </si>
  <si>
    <t>PC_Fecta Def.</t>
  </si>
  <si>
    <t>Seeders</t>
  </si>
  <si>
    <t>Away</t>
  </si>
  <si>
    <t>Home</t>
  </si>
  <si>
    <t>Player Haters</t>
  </si>
  <si>
    <t>TOTALS</t>
  </si>
  <si>
    <t>GOTY_TOTALS</t>
  </si>
  <si>
    <t>GOTY_EXTPTS</t>
  </si>
  <si>
    <t>GOTY_BASE</t>
  </si>
  <si>
    <t>HT_WON</t>
  </si>
  <si>
    <t>Division Offense Scores</t>
  </si>
  <si>
    <t>N/A</t>
  </si>
  <si>
    <t>GTSNBN Off.</t>
  </si>
  <si>
    <t>GTSNBN Def</t>
  </si>
  <si>
    <t>Championship Offense Scores</t>
  </si>
  <si>
    <t>Division Defense Scores</t>
  </si>
  <si>
    <t>Championship Defense Scores</t>
  </si>
  <si>
    <t>Super Trifecta Bowl Scores</t>
  </si>
  <si>
    <t>Base Trifecta Scores (Tiebreaker 1)</t>
  </si>
  <si>
    <t>Playoff Victory Scores (Tiebreaker 2)</t>
  </si>
  <si>
    <t>Reverse PC-Fecta Scores (Tiebreaker 3)</t>
  </si>
  <si>
    <t>Player Hater Scores (Tiebreaker 4)</t>
  </si>
  <si>
    <t>Seeder Redux Scores (Tiebreaker 5)</t>
  </si>
  <si>
    <t>World Football Analyst Championship</t>
  </si>
  <si>
    <t>Playoff Brackets</t>
  </si>
  <si>
    <t>Picks</t>
  </si>
  <si>
    <t>League Setup and Entries</t>
  </si>
  <si>
    <t>Quick Instructions</t>
  </si>
  <si>
    <t>Enter Analyst Name and Home Team</t>
  </si>
  <si>
    <t>Enter Analyst Picks for Round &amp; Games</t>
  </si>
  <si>
    <t>*</t>
  </si>
  <si>
    <t>Repeat for Each Round of Playoffs</t>
  </si>
  <si>
    <t>Analyst names | Max = 14 chars.</t>
  </si>
  <si>
    <t>Picks must use 2-3 letter team codes</t>
  </si>
  <si>
    <t>League Name (Optional)</t>
  </si>
  <si>
    <t>World Football Trifecta Leagues</t>
  </si>
  <si>
    <t>ATL</t>
  </si>
  <si>
    <t>Track &amp; Share "Race Results" Sheet</t>
  </si>
  <si>
    <t>Enter Scores from Playoff Games</t>
  </si>
  <si>
    <t>The Original WFTL League</t>
  </si>
  <si>
    <t>PHI</t>
  </si>
  <si>
    <t>MIN</t>
  </si>
  <si>
    <t>BUF</t>
  </si>
  <si>
    <t>JAX</t>
  </si>
  <si>
    <t>TEN</t>
  </si>
  <si>
    <t>LAR</t>
  </si>
  <si>
    <t>CAR</t>
  </si>
  <si>
    <t>NO</t>
  </si>
</sst>
</file>

<file path=xl/styles.xml><?xml version="1.0" encoding="utf-8"?>
<styleSheet xmlns="http://schemas.openxmlformats.org/spreadsheetml/2006/main">
  <fonts count="25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36"/>
      <color theme="3"/>
      <name val="Calibri"/>
      <family val="2"/>
      <scheme val="minor"/>
    </font>
    <font>
      <b/>
      <sz val="16"/>
      <color rgb="FFFFB612"/>
      <name val="Calibri"/>
      <family val="2"/>
      <scheme val="minor"/>
    </font>
    <font>
      <sz val="16"/>
      <color rgb="FFFFB612"/>
      <name val="Calibri"/>
      <family val="2"/>
      <scheme val="minor"/>
    </font>
    <font>
      <b/>
      <sz val="20"/>
      <color rgb="FFFFB612"/>
      <name val="Calibri"/>
      <family val="2"/>
      <scheme val="minor"/>
    </font>
    <font>
      <b/>
      <sz val="22"/>
      <color rgb="FFFFB612"/>
      <name val="Calibri"/>
      <family val="2"/>
      <scheme val="minor"/>
    </font>
    <font>
      <sz val="11"/>
      <color rgb="FFFFB612"/>
      <name val="Calibri"/>
      <family val="2"/>
      <scheme val="minor"/>
    </font>
    <font>
      <sz val="12"/>
      <color rgb="FFFFB612"/>
      <name val="Calibri"/>
      <family val="2"/>
      <scheme val="minor"/>
    </font>
    <font>
      <b/>
      <sz val="14"/>
      <color rgb="FFFFB612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rgb="FFFFB612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24"/>
      <color rgb="FFFFB612"/>
      <name val="Calibri"/>
      <family val="2"/>
      <scheme val="minor"/>
    </font>
    <font>
      <b/>
      <sz val="36"/>
      <name val="Calibri"/>
      <family val="2"/>
      <scheme val="minor"/>
    </font>
    <font>
      <sz val="12"/>
      <color theme="3"/>
      <name val="Calibri"/>
      <family val="2"/>
      <scheme val="minor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249977111117893"/>
        <bgColor indexed="64"/>
      </patternFill>
    </fill>
  </fills>
  <borders count="27">
    <border>
      <left/>
      <right/>
      <top/>
      <bottom/>
      <diagonal/>
    </border>
    <border>
      <left style="thick">
        <color theme="3"/>
      </left>
      <right/>
      <top style="thick">
        <color theme="3"/>
      </top>
      <bottom/>
      <diagonal/>
    </border>
    <border>
      <left/>
      <right/>
      <top style="thick">
        <color theme="3"/>
      </top>
      <bottom/>
      <diagonal/>
    </border>
    <border>
      <left/>
      <right style="thick">
        <color theme="3"/>
      </right>
      <top style="thick">
        <color theme="3"/>
      </top>
      <bottom/>
      <diagonal/>
    </border>
    <border>
      <left style="thick">
        <color theme="3"/>
      </left>
      <right/>
      <top/>
      <bottom/>
      <diagonal/>
    </border>
    <border>
      <left/>
      <right style="thick">
        <color theme="3"/>
      </right>
      <top/>
      <bottom/>
      <diagonal/>
    </border>
    <border>
      <left style="thick">
        <color theme="3"/>
      </left>
      <right/>
      <top/>
      <bottom style="thick">
        <color theme="3"/>
      </bottom>
      <diagonal/>
    </border>
    <border>
      <left/>
      <right/>
      <top/>
      <bottom style="thick">
        <color theme="3"/>
      </bottom>
      <diagonal/>
    </border>
    <border>
      <left/>
      <right style="thick">
        <color theme="3"/>
      </right>
      <top/>
      <bottom style="thick">
        <color theme="3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ck">
        <color rgb="FFFFB612"/>
      </left>
      <right/>
      <top style="thick">
        <color rgb="FFFFB612"/>
      </top>
      <bottom/>
      <diagonal/>
    </border>
    <border>
      <left/>
      <right/>
      <top style="thick">
        <color rgb="FFFFB612"/>
      </top>
      <bottom/>
      <diagonal/>
    </border>
    <border>
      <left/>
      <right style="thick">
        <color rgb="FFFFB612"/>
      </right>
      <top style="thick">
        <color rgb="FFFFB612"/>
      </top>
      <bottom/>
      <diagonal/>
    </border>
    <border>
      <left style="thick">
        <color rgb="FFFFB612"/>
      </left>
      <right/>
      <top/>
      <bottom/>
      <diagonal/>
    </border>
    <border>
      <left/>
      <right style="thick">
        <color rgb="FFFFB612"/>
      </right>
      <top/>
      <bottom/>
      <diagonal/>
    </border>
    <border>
      <left style="thick">
        <color rgb="FFFFB612"/>
      </left>
      <right/>
      <top/>
      <bottom style="thick">
        <color rgb="FFFFB612"/>
      </bottom>
      <diagonal/>
    </border>
    <border>
      <left/>
      <right/>
      <top/>
      <bottom style="thick">
        <color rgb="FFFFB612"/>
      </bottom>
      <diagonal/>
    </border>
    <border>
      <left/>
      <right style="thick">
        <color rgb="FFFFB612"/>
      </right>
      <top/>
      <bottom style="thick">
        <color rgb="FFFFB612"/>
      </bottom>
      <diagonal/>
    </border>
    <border>
      <left/>
      <right style="thick">
        <color theme="0"/>
      </right>
      <top/>
      <bottom/>
      <diagonal/>
    </border>
    <border>
      <left style="thick">
        <color theme="3"/>
      </left>
      <right/>
      <top/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/>
      <right style="thick">
        <color theme="0"/>
      </right>
      <top/>
      <bottom style="thick">
        <color theme="0"/>
      </bottom>
      <diagonal/>
    </border>
    <border>
      <left/>
      <right/>
      <top style="thin">
        <color auto="1"/>
      </top>
      <bottom/>
      <diagonal/>
    </border>
    <border>
      <left style="thick">
        <color theme="0"/>
      </left>
      <right/>
      <top/>
      <bottom/>
      <diagonal/>
    </border>
    <border>
      <left style="thick">
        <color theme="0"/>
      </left>
      <right/>
      <top style="thick">
        <color theme="0"/>
      </top>
      <bottom/>
      <diagonal/>
    </border>
    <border>
      <left style="thick">
        <color theme="0"/>
      </left>
      <right/>
      <top/>
      <bottom style="thick">
        <color theme="0"/>
      </bottom>
      <diagonal/>
    </border>
  </borders>
  <cellStyleXfs count="1">
    <xf numFmtId="0" fontId="0" fillId="0" borderId="0"/>
  </cellStyleXfs>
  <cellXfs count="170">
    <xf numFmtId="0" fontId="0" fillId="0" borderId="0" xfId="0"/>
    <xf numFmtId="0" fontId="0" fillId="0" borderId="0" xfId="0" applyAlignment="1">
      <alignment horizontal="left"/>
    </xf>
    <xf numFmtId="0" fontId="0" fillId="0" borderId="0" xfId="0" applyFill="1"/>
    <xf numFmtId="0" fontId="0" fillId="3" borderId="0" xfId="0" applyFill="1"/>
    <xf numFmtId="0" fontId="3" fillId="0" borderId="0" xfId="0" applyFont="1"/>
    <xf numFmtId="0" fontId="4" fillId="3" borderId="0" xfId="0" applyFont="1" applyFill="1"/>
    <xf numFmtId="0" fontId="4" fillId="3" borderId="4" xfId="0" applyFont="1" applyFill="1" applyBorder="1"/>
    <xf numFmtId="0" fontId="7" fillId="3" borderId="0" xfId="0" applyFont="1" applyFill="1" applyBorder="1"/>
    <xf numFmtId="0" fontId="4" fillId="3" borderId="0" xfId="0" applyFont="1" applyFill="1" applyBorder="1" applyAlignment="1">
      <alignment horizontal="left" vertical="center"/>
    </xf>
    <xf numFmtId="0" fontId="4" fillId="3" borderId="0" xfId="0" applyFont="1" applyFill="1" applyBorder="1" applyAlignment="1">
      <alignment horizontal="center" vertical="center"/>
    </xf>
    <xf numFmtId="0" fontId="4" fillId="3" borderId="0" xfId="0" applyFont="1" applyFill="1" applyBorder="1"/>
    <xf numFmtId="0" fontId="9" fillId="3" borderId="5" xfId="0" applyFont="1" applyFill="1" applyBorder="1"/>
    <xf numFmtId="0" fontId="6" fillId="0" borderId="0" xfId="0" applyFont="1" applyBorder="1"/>
    <xf numFmtId="0" fontId="3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horizontal="center" vertical="center"/>
    </xf>
    <xf numFmtId="0" fontId="3" fillId="3" borderId="0" xfId="0" applyFont="1" applyFill="1" applyBorder="1"/>
    <xf numFmtId="0" fontId="5" fillId="3" borderId="5" xfId="0" applyFont="1" applyFill="1" applyBorder="1"/>
    <xf numFmtId="0" fontId="6" fillId="3" borderId="0" xfId="0" applyFont="1" applyFill="1" applyBorder="1"/>
    <xf numFmtId="0" fontId="3" fillId="3" borderId="0" xfId="0" applyFont="1" applyFill="1" applyBorder="1" applyAlignment="1">
      <alignment horizontal="left" vertical="center"/>
    </xf>
    <xf numFmtId="0" fontId="3" fillId="3" borderId="0" xfId="0" applyFont="1" applyFill="1" applyBorder="1" applyAlignment="1">
      <alignment horizontal="center" vertical="center"/>
    </xf>
    <xf numFmtId="0" fontId="9" fillId="3" borderId="6" xfId="0" applyFont="1" applyFill="1" applyBorder="1"/>
    <xf numFmtId="0" fontId="8" fillId="3" borderId="7" xfId="0" applyFont="1" applyFill="1" applyBorder="1"/>
    <xf numFmtId="0" fontId="5" fillId="3" borderId="7" xfId="0" applyFont="1" applyFill="1" applyBorder="1" applyAlignment="1">
      <alignment horizontal="left" vertical="center"/>
    </xf>
    <xf numFmtId="0" fontId="5" fillId="3" borderId="7" xfId="0" applyFont="1" applyFill="1" applyBorder="1" applyAlignment="1">
      <alignment horizontal="center" vertical="center"/>
    </xf>
    <xf numFmtId="0" fontId="9" fillId="3" borderId="7" xfId="0" applyFont="1" applyFill="1" applyBorder="1"/>
    <xf numFmtId="0" fontId="5" fillId="3" borderId="7" xfId="0" applyFont="1" applyFill="1" applyBorder="1"/>
    <xf numFmtId="0" fontId="5" fillId="3" borderId="8" xfId="0" applyFont="1" applyFill="1" applyBorder="1"/>
    <xf numFmtId="0" fontId="6" fillId="0" borderId="9" xfId="0" applyFont="1" applyBorder="1"/>
    <xf numFmtId="0" fontId="3" fillId="0" borderId="9" xfId="0" applyFont="1" applyBorder="1" applyAlignment="1">
      <alignment horizontal="left" vertical="center"/>
    </xf>
    <xf numFmtId="0" fontId="3" fillId="0" borderId="9" xfId="0" applyFont="1" applyBorder="1" applyAlignment="1">
      <alignment horizontal="center" vertical="center"/>
    </xf>
    <xf numFmtId="0" fontId="6" fillId="0" borderId="10" xfId="0" applyFont="1" applyBorder="1"/>
    <xf numFmtId="0" fontId="3" fillId="0" borderId="10" xfId="0" applyFont="1" applyBorder="1" applyAlignment="1">
      <alignment horizontal="left" vertical="center"/>
    </xf>
    <xf numFmtId="0" fontId="3" fillId="0" borderId="10" xfId="0" applyFont="1" applyBorder="1" applyAlignment="1">
      <alignment horizontal="center" vertical="center"/>
    </xf>
    <xf numFmtId="0" fontId="11" fillId="3" borderId="4" xfId="0" applyFont="1" applyFill="1" applyBorder="1"/>
    <xf numFmtId="0" fontId="11" fillId="3" borderId="0" xfId="0" applyFont="1" applyFill="1" applyBorder="1"/>
    <xf numFmtId="0" fontId="12" fillId="3" borderId="5" xfId="0" applyFont="1" applyFill="1" applyBorder="1"/>
    <xf numFmtId="0" fontId="4" fillId="3" borderId="14" xfId="0" applyFont="1" applyFill="1" applyBorder="1"/>
    <xf numFmtId="0" fontId="4" fillId="3" borderId="15" xfId="0" applyFont="1" applyFill="1" applyBorder="1"/>
    <xf numFmtId="0" fontId="4" fillId="3" borderId="19" xfId="0" applyFont="1" applyFill="1" applyBorder="1"/>
    <xf numFmtId="0" fontId="4" fillId="3" borderId="20" xfId="0" applyFont="1" applyFill="1" applyBorder="1"/>
    <xf numFmtId="0" fontId="6" fillId="3" borderId="21" xfId="0" applyFont="1" applyFill="1" applyBorder="1"/>
    <xf numFmtId="0" fontId="3" fillId="3" borderId="21" xfId="0" applyFont="1" applyFill="1" applyBorder="1" applyAlignment="1">
      <alignment horizontal="left" vertical="center"/>
    </xf>
    <xf numFmtId="0" fontId="3" fillId="3" borderId="21" xfId="0" applyFont="1" applyFill="1" applyBorder="1" applyAlignment="1">
      <alignment horizontal="center" vertical="center"/>
    </xf>
    <xf numFmtId="0" fontId="4" fillId="3" borderId="21" xfId="0" applyFont="1" applyFill="1" applyBorder="1"/>
    <xf numFmtId="0" fontId="4" fillId="3" borderId="22" xfId="0" applyFont="1" applyFill="1" applyBorder="1"/>
    <xf numFmtId="0" fontId="0" fillId="0" borderId="0" xfId="0" applyAlignment="1">
      <alignment horizontal="center" vertical="center"/>
    </xf>
    <xf numFmtId="0" fontId="3" fillId="0" borderId="9" xfId="0" applyFont="1" applyBorder="1"/>
    <xf numFmtId="0" fontId="6" fillId="0" borderId="23" xfId="0" applyFont="1" applyBorder="1"/>
    <xf numFmtId="0" fontId="3" fillId="0" borderId="23" xfId="0" applyFont="1" applyBorder="1" applyAlignment="1">
      <alignment horizontal="center" vertical="center"/>
    </xf>
    <xf numFmtId="0" fontId="0" fillId="3" borderId="14" xfId="0" applyFill="1" applyBorder="1"/>
    <xf numFmtId="0" fontId="0" fillId="3" borderId="0" xfId="0" applyFill="1" applyBorder="1"/>
    <xf numFmtId="0" fontId="0" fillId="3" borderId="0" xfId="0" applyFill="1" applyBorder="1" applyAlignment="1">
      <alignment horizontal="left"/>
    </xf>
    <xf numFmtId="0" fontId="4" fillId="3" borderId="0" xfId="0" applyFont="1" applyFill="1" applyBorder="1" applyAlignment="1">
      <alignment horizontal="left"/>
    </xf>
    <xf numFmtId="0" fontId="5" fillId="3" borderId="0" xfId="0" applyFont="1" applyFill="1" applyBorder="1"/>
    <xf numFmtId="0" fontId="5" fillId="3" borderId="0" xfId="0" applyFont="1" applyFill="1" applyBorder="1" applyAlignment="1">
      <alignment horizontal="left"/>
    </xf>
    <xf numFmtId="0" fontId="5" fillId="3" borderId="14" xfId="0" applyFont="1" applyFill="1" applyBorder="1"/>
    <xf numFmtId="0" fontId="0" fillId="3" borderId="15" xfId="0" applyFill="1" applyBorder="1"/>
    <xf numFmtId="0" fontId="5" fillId="3" borderId="15" xfId="0" applyFont="1" applyFill="1" applyBorder="1"/>
    <xf numFmtId="0" fontId="3" fillId="3" borderId="15" xfId="0" applyFont="1" applyFill="1" applyBorder="1"/>
    <xf numFmtId="0" fontId="0" fillId="3" borderId="24" xfId="0" applyFill="1" applyBorder="1"/>
    <xf numFmtId="0" fontId="22" fillId="0" borderId="0" xfId="0" applyFont="1" applyFill="1" applyBorder="1" applyAlignment="1">
      <alignment vertical="center"/>
    </xf>
    <xf numFmtId="0" fontId="11" fillId="3" borderId="19" xfId="0" applyFont="1" applyFill="1" applyBorder="1"/>
    <xf numFmtId="0" fontId="0" fillId="3" borderId="4" xfId="0" applyFill="1" applyBorder="1"/>
    <xf numFmtId="0" fontId="0" fillId="3" borderId="5" xfId="0" applyFill="1" applyBorder="1"/>
    <xf numFmtId="0" fontId="2" fillId="3" borderId="0" xfId="0" applyFont="1" applyFill="1" applyBorder="1" applyAlignment="1">
      <alignment horizontal="center" vertical="center"/>
    </xf>
    <xf numFmtId="0" fontId="2" fillId="3" borderId="0" xfId="0" applyFont="1" applyFill="1" applyBorder="1"/>
    <xf numFmtId="0" fontId="16" fillId="3" borderId="4" xfId="0" applyFont="1" applyFill="1" applyBorder="1"/>
    <xf numFmtId="0" fontId="3" fillId="3" borderId="0" xfId="0" applyFont="1" applyFill="1" applyBorder="1" applyAlignment="1">
      <alignment horizontal="left"/>
    </xf>
    <xf numFmtId="0" fontId="3" fillId="0" borderId="0" xfId="0" applyFont="1" applyBorder="1"/>
    <xf numFmtId="0" fontId="3" fillId="4" borderId="0" xfId="0" applyFont="1" applyFill="1" applyBorder="1" applyAlignment="1">
      <alignment horizontal="center" vertical="center"/>
    </xf>
    <xf numFmtId="0" fontId="3" fillId="4" borderId="0" xfId="0" applyFont="1" applyFill="1" applyBorder="1"/>
    <xf numFmtId="0" fontId="3" fillId="4" borderId="0" xfId="0" applyFont="1" applyFill="1" applyBorder="1" applyAlignment="1">
      <alignment horizontal="right"/>
    </xf>
    <xf numFmtId="0" fontId="0" fillId="3" borderId="0" xfId="0" applyFill="1" applyBorder="1" applyAlignment="1">
      <alignment horizontal="center" vertical="center"/>
    </xf>
    <xf numFmtId="0" fontId="3" fillId="3" borderId="0" xfId="0" applyFont="1" applyFill="1" applyBorder="1" applyAlignment="1">
      <alignment vertical="center"/>
    </xf>
    <xf numFmtId="0" fontId="4" fillId="3" borderId="0" xfId="0" applyFont="1" applyFill="1" applyBorder="1" applyAlignment="1">
      <alignment vertical="center"/>
    </xf>
    <xf numFmtId="0" fontId="19" fillId="3" borderId="0" xfId="0" applyFont="1" applyFill="1" applyBorder="1"/>
    <xf numFmtId="0" fontId="15" fillId="3" borderId="0" xfId="0" applyFont="1" applyFill="1" applyBorder="1" applyAlignment="1">
      <alignment horizontal="center" vertical="center"/>
    </xf>
    <xf numFmtId="0" fontId="15" fillId="3" borderId="0" xfId="0" applyFont="1" applyFill="1" applyBorder="1"/>
    <xf numFmtId="0" fontId="20" fillId="3" borderId="0" xfId="0" applyFont="1" applyFill="1" applyBorder="1" applyAlignment="1">
      <alignment vertical="center"/>
    </xf>
    <xf numFmtId="0" fontId="20" fillId="3" borderId="0" xfId="0" applyFont="1" applyFill="1" applyBorder="1" applyAlignment="1">
      <alignment horizontal="left" vertical="center"/>
    </xf>
    <xf numFmtId="0" fontId="1" fillId="3" borderId="0" xfId="0" applyFont="1" applyFill="1" applyBorder="1"/>
    <xf numFmtId="0" fontId="1" fillId="3" borderId="0" xfId="0" applyFont="1" applyFill="1" applyBorder="1" applyAlignment="1">
      <alignment horizontal="left"/>
    </xf>
    <xf numFmtId="0" fontId="4" fillId="3" borderId="25" xfId="0" applyFont="1" applyFill="1" applyBorder="1" applyAlignment="1">
      <alignment horizontal="center" vertical="center"/>
    </xf>
    <xf numFmtId="0" fontId="4" fillId="3" borderId="26" xfId="0" applyFont="1" applyFill="1" applyBorder="1" applyAlignment="1">
      <alignment horizontal="center" vertical="center"/>
    </xf>
    <xf numFmtId="0" fontId="0" fillId="3" borderId="11" xfId="0" applyFill="1" applyBorder="1"/>
    <xf numFmtId="0" fontId="0" fillId="3" borderId="12" xfId="0" applyFill="1" applyBorder="1"/>
    <xf numFmtId="0" fontId="0" fillId="3" borderId="12" xfId="0" applyFill="1" applyBorder="1" applyAlignment="1">
      <alignment horizontal="left"/>
    </xf>
    <xf numFmtId="0" fontId="0" fillId="3" borderId="13" xfId="0" applyFill="1" applyBorder="1"/>
    <xf numFmtId="0" fontId="20" fillId="3" borderId="14" xfId="0" applyFont="1" applyFill="1" applyBorder="1" applyAlignment="1">
      <alignment vertical="center"/>
    </xf>
    <xf numFmtId="0" fontId="20" fillId="3" borderId="15" xfId="0" applyFont="1" applyFill="1" applyBorder="1" applyAlignment="1">
      <alignment vertical="center"/>
    </xf>
    <xf numFmtId="0" fontId="0" fillId="3" borderId="16" xfId="0" applyFill="1" applyBorder="1"/>
    <xf numFmtId="0" fontId="0" fillId="3" borderId="17" xfId="0" applyFill="1" applyBorder="1"/>
    <xf numFmtId="0" fontId="0" fillId="3" borderId="17" xfId="0" applyFill="1" applyBorder="1" applyAlignment="1">
      <alignment horizontal="left"/>
    </xf>
    <xf numFmtId="0" fontId="0" fillId="3" borderId="18" xfId="0" applyFill="1" applyBorder="1"/>
    <xf numFmtId="0" fontId="23" fillId="3" borderId="7" xfId="0" applyFont="1" applyFill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3" fillId="0" borderId="9" xfId="0" applyFont="1" applyBorder="1" applyAlignment="1" applyProtection="1">
      <alignment horizontal="right"/>
      <protection locked="0"/>
    </xf>
    <xf numFmtId="0" fontId="3" fillId="0" borderId="0" xfId="0" applyFont="1" applyBorder="1" applyAlignment="1" applyProtection="1">
      <alignment horizontal="right"/>
      <protection locked="0"/>
    </xf>
    <xf numFmtId="0" fontId="3" fillId="0" borderId="9" xfId="0" applyFont="1" applyBorder="1" applyProtection="1">
      <protection locked="0"/>
    </xf>
    <xf numFmtId="0" fontId="3" fillId="0" borderId="0" xfId="0" applyFont="1" applyBorder="1" applyProtection="1">
      <protection locked="0"/>
    </xf>
    <xf numFmtId="0" fontId="6" fillId="2" borderId="9" xfId="0" applyFont="1" applyFill="1" applyBorder="1" applyAlignment="1" applyProtection="1">
      <alignment vertical="center"/>
      <protection locked="0"/>
    </xf>
    <xf numFmtId="0" fontId="3" fillId="2" borderId="9" xfId="0" applyFont="1" applyFill="1" applyBorder="1" applyAlignment="1" applyProtection="1">
      <alignment horizontal="center" vertical="center"/>
      <protection locked="0"/>
    </xf>
    <xf numFmtId="0" fontId="6" fillId="2" borderId="10" xfId="0" applyFont="1" applyFill="1" applyBorder="1" applyAlignment="1" applyProtection="1">
      <alignment vertical="center"/>
      <protection locked="0"/>
    </xf>
    <xf numFmtId="0" fontId="3" fillId="2" borderId="10" xfId="0" applyFont="1" applyFill="1" applyBorder="1" applyAlignment="1" applyProtection="1">
      <alignment horizontal="center" vertical="center"/>
      <protection locked="0"/>
    </xf>
    <xf numFmtId="0" fontId="6" fillId="2" borderId="23" xfId="0" applyFont="1" applyFill="1" applyBorder="1" applyAlignment="1" applyProtection="1">
      <alignment vertical="center"/>
      <protection locked="0"/>
    </xf>
    <xf numFmtId="0" fontId="3" fillId="2" borderId="23" xfId="0" applyFont="1" applyFill="1" applyBorder="1" applyAlignment="1" applyProtection="1">
      <alignment horizontal="center" vertical="center"/>
      <protection locked="0"/>
    </xf>
    <xf numFmtId="0" fontId="3" fillId="0" borderId="9" xfId="0" applyFont="1" applyBorder="1" applyAlignment="1" applyProtection="1">
      <alignment horizontal="left"/>
      <protection locked="0"/>
    </xf>
    <xf numFmtId="0" fontId="3" fillId="0" borderId="10" xfId="0" applyFont="1" applyBorder="1" applyAlignment="1" applyProtection="1">
      <alignment horizontal="left"/>
      <protection locked="0"/>
    </xf>
    <xf numFmtId="0" fontId="3" fillId="0" borderId="10" xfId="0" applyFont="1" applyBorder="1" applyProtection="1">
      <protection locked="0"/>
    </xf>
    <xf numFmtId="0" fontId="1" fillId="0" borderId="10" xfId="0" applyFont="1" applyBorder="1" applyAlignment="1" applyProtection="1">
      <alignment horizontal="left"/>
      <protection locked="0"/>
    </xf>
    <xf numFmtId="0" fontId="1" fillId="0" borderId="10" xfId="0" applyFont="1" applyBorder="1" applyProtection="1">
      <protection locked="0"/>
    </xf>
    <xf numFmtId="0" fontId="1" fillId="0" borderId="23" xfId="0" applyFont="1" applyBorder="1" applyAlignment="1" applyProtection="1">
      <alignment horizontal="left"/>
      <protection locked="0"/>
    </xf>
    <xf numFmtId="0" fontId="1" fillId="0" borderId="23" xfId="0" applyFont="1" applyBorder="1" applyProtection="1">
      <protection locked="0"/>
    </xf>
    <xf numFmtId="0" fontId="3" fillId="0" borderId="23" xfId="0" applyFont="1" applyBorder="1" applyProtection="1">
      <protection locked="0"/>
    </xf>
    <xf numFmtId="0" fontId="2" fillId="0" borderId="0" xfId="0" applyFont="1" applyFill="1" applyProtection="1">
      <protection hidden="1"/>
    </xf>
    <xf numFmtId="0" fontId="2" fillId="0" borderId="0" xfId="0" applyFont="1"/>
    <xf numFmtId="0" fontId="2" fillId="0" borderId="0" xfId="0" applyFont="1" applyFill="1" applyAlignment="1" applyProtection="1">
      <alignment horizontal="center"/>
      <protection hidden="1"/>
    </xf>
    <xf numFmtId="0" fontId="2" fillId="0" borderId="0" xfId="0" applyFont="1" applyFill="1" applyAlignment="1" applyProtection="1">
      <alignment horizontal="left"/>
      <protection hidden="1"/>
    </xf>
    <xf numFmtId="0" fontId="2" fillId="0" borderId="0" xfId="0" applyFont="1" applyFill="1"/>
    <xf numFmtId="0" fontId="0" fillId="0" borderId="0" xfId="0" applyFill="1" applyAlignment="1">
      <alignment horizontal="left"/>
    </xf>
    <xf numFmtId="0" fontId="4" fillId="0" borderId="0" xfId="0" applyFont="1" applyFill="1"/>
    <xf numFmtId="0" fontId="3" fillId="0" borderId="0" xfId="0" applyFont="1" applyFill="1"/>
    <xf numFmtId="0" fontId="0" fillId="0" borderId="0" xfId="0" applyFill="1" applyAlignment="1">
      <alignment horizontal="center" vertical="center"/>
    </xf>
    <xf numFmtId="0" fontId="20" fillId="3" borderId="0" xfId="0" applyFont="1" applyFill="1" applyBorder="1" applyAlignment="1">
      <alignment horizontal="center" vertical="center"/>
    </xf>
    <xf numFmtId="0" fontId="5" fillId="0" borderId="0" xfId="0" applyFont="1" applyFill="1"/>
    <xf numFmtId="0" fontId="12" fillId="0" borderId="0" xfId="0" applyFont="1" applyFill="1"/>
    <xf numFmtId="0" fontId="9" fillId="0" borderId="0" xfId="0" applyFont="1" applyFill="1"/>
    <xf numFmtId="0" fontId="8" fillId="0" borderId="0" xfId="0" applyFont="1" applyFill="1"/>
    <xf numFmtId="0" fontId="5" fillId="0" borderId="0" xfId="0" applyFont="1" applyFill="1" applyAlignment="1">
      <alignment horizontal="left" vertical="center"/>
    </xf>
    <xf numFmtId="0" fontId="5" fillId="0" borderId="0" xfId="0" applyFont="1" applyFill="1" applyAlignment="1">
      <alignment horizontal="center" vertical="center"/>
    </xf>
    <xf numFmtId="0" fontId="24" fillId="0" borderId="0" xfId="0" applyFont="1" applyProtection="1">
      <protection hidden="1"/>
    </xf>
    <xf numFmtId="0" fontId="24" fillId="0" borderId="0" xfId="0" applyFont="1"/>
    <xf numFmtId="0" fontId="10" fillId="2" borderId="1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0" fillId="2" borderId="3" xfId="0" applyFont="1" applyFill="1" applyBorder="1" applyAlignment="1">
      <alignment horizontal="center" vertical="center"/>
    </xf>
    <xf numFmtId="0" fontId="10" fillId="2" borderId="4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10" fillId="2" borderId="5" xfId="0" applyFont="1" applyFill="1" applyBorder="1" applyAlignment="1">
      <alignment horizontal="center" vertical="center"/>
    </xf>
    <xf numFmtId="0" fontId="10" fillId="2" borderId="6" xfId="0" applyFont="1" applyFill="1" applyBorder="1" applyAlignment="1">
      <alignment horizontal="center" vertical="center"/>
    </xf>
    <xf numFmtId="0" fontId="10" fillId="2" borderId="7" xfId="0" applyFont="1" applyFill="1" applyBorder="1" applyAlignment="1">
      <alignment horizontal="center" vertical="center"/>
    </xf>
    <xf numFmtId="0" fontId="10" fillId="2" borderId="8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center" vertical="center"/>
    </xf>
    <xf numFmtId="0" fontId="22" fillId="0" borderId="3" xfId="0" applyFont="1" applyFill="1" applyBorder="1" applyAlignment="1">
      <alignment horizontal="center" vertical="center"/>
    </xf>
    <xf numFmtId="0" fontId="22" fillId="0" borderId="4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0" fontId="22" fillId="0" borderId="5" xfId="0" applyFont="1" applyFill="1" applyBorder="1" applyAlignment="1">
      <alignment horizontal="center" vertical="center"/>
    </xf>
    <xf numFmtId="0" fontId="22" fillId="0" borderId="6" xfId="0" applyFont="1" applyFill="1" applyBorder="1" applyAlignment="1">
      <alignment horizontal="center" vertical="center"/>
    </xf>
    <xf numFmtId="0" fontId="22" fillId="0" borderId="7" xfId="0" applyFont="1" applyFill="1" applyBorder="1" applyAlignment="1">
      <alignment horizontal="center" vertical="center"/>
    </xf>
    <xf numFmtId="0" fontId="22" fillId="0" borderId="8" xfId="0" applyFont="1" applyFill="1" applyBorder="1" applyAlignment="1">
      <alignment horizontal="center" vertical="center"/>
    </xf>
    <xf numFmtId="0" fontId="11" fillId="3" borderId="0" xfId="0" applyFont="1" applyFill="1" applyBorder="1" applyAlignment="1">
      <alignment horizontal="center"/>
    </xf>
    <xf numFmtId="0" fontId="13" fillId="3" borderId="0" xfId="0" applyFont="1" applyFill="1" applyBorder="1" applyAlignment="1">
      <alignment horizontal="center"/>
    </xf>
    <xf numFmtId="0" fontId="11" fillId="3" borderId="0" xfId="0" applyFont="1" applyFill="1" applyBorder="1" applyAlignment="1">
      <alignment horizontal="center" vertical="center"/>
    </xf>
    <xf numFmtId="0" fontId="18" fillId="0" borderId="0" xfId="0" applyFont="1" applyFill="1" applyBorder="1" applyAlignment="1" applyProtection="1">
      <alignment horizontal="center"/>
      <protection locked="0"/>
    </xf>
    <xf numFmtId="0" fontId="17" fillId="3" borderId="0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horizontal="center" vertical="center"/>
    </xf>
    <xf numFmtId="0" fontId="10" fillId="0" borderId="6" xfId="0" applyFont="1" applyFill="1" applyBorder="1" applyAlignment="1">
      <alignment horizontal="center" vertical="center"/>
    </xf>
    <xf numFmtId="0" fontId="10" fillId="0" borderId="7" xfId="0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center"/>
    </xf>
    <xf numFmtId="0" fontId="21" fillId="3" borderId="14" xfId="0" applyFont="1" applyFill="1" applyBorder="1" applyAlignment="1">
      <alignment horizontal="center" vertical="center"/>
    </xf>
    <xf numFmtId="0" fontId="21" fillId="3" borderId="0" xfId="0" applyFont="1" applyFill="1" applyBorder="1" applyAlignment="1">
      <alignment horizontal="center" vertical="center"/>
    </xf>
    <xf numFmtId="0" fontId="13" fillId="3" borderId="0" xfId="0" applyFont="1" applyFill="1" applyBorder="1" applyAlignment="1">
      <alignment horizontal="center" vertical="center"/>
    </xf>
    <xf numFmtId="0" fontId="14" fillId="3" borderId="0" xfId="0" applyFont="1" applyFill="1" applyBorder="1" applyAlignment="1">
      <alignment horizontal="center" vertical="center"/>
    </xf>
  </cellXfs>
  <cellStyles count="1">
    <cellStyle name="Normal" xfId="0" builtinId="0"/>
  </cellStyles>
  <dxfs count="29">
    <dxf>
      <font>
        <color theme="3"/>
      </font>
      <fill>
        <patternFill>
          <bgColor theme="3"/>
        </patternFill>
      </fill>
      <border>
        <top/>
        <bottom/>
        <vertical/>
        <horizontal/>
      </border>
    </dxf>
    <dxf>
      <font>
        <color theme="3"/>
      </font>
    </dxf>
    <dxf>
      <font>
        <color theme="3"/>
      </font>
    </dxf>
    <dxf>
      <font>
        <color theme="3"/>
      </font>
      <fill>
        <patternFill>
          <bgColor theme="3"/>
        </patternFill>
      </fill>
      <border>
        <top/>
        <bottom/>
        <vertical/>
        <horizontal/>
      </border>
    </dxf>
    <dxf>
      <font>
        <color theme="3"/>
      </font>
    </dxf>
    <dxf>
      <font>
        <color theme="3"/>
      </font>
      <fill>
        <patternFill>
          <bgColor theme="3"/>
        </patternFill>
      </fill>
      <border>
        <top/>
        <bottom/>
        <vertical/>
        <horizontal/>
      </border>
    </dxf>
    <dxf>
      <fill>
        <patternFill>
          <bgColor theme="0" tint="-0.24994659260841701"/>
        </patternFill>
      </fill>
      <border>
        <top/>
        <bottom/>
        <vertical/>
        <horizontal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3"/>
      </font>
    </dxf>
    <dxf>
      <font>
        <color theme="3"/>
      </font>
      <fill>
        <patternFill>
          <bgColor theme="3"/>
        </patternFill>
      </fill>
      <border>
        <top/>
        <bottom/>
        <vertical/>
        <horizontal/>
      </border>
    </dxf>
    <dxf>
      <font>
        <color theme="3"/>
      </font>
    </dxf>
    <dxf>
      <font>
        <color theme="3"/>
      </font>
      <fill>
        <patternFill>
          <bgColor theme="3"/>
        </patternFill>
      </fill>
      <border>
        <top/>
        <bottom/>
        <vertical/>
        <horizontal/>
      </border>
    </dxf>
    <dxf>
      <font>
        <color theme="3"/>
      </font>
    </dxf>
    <dxf>
      <font>
        <color theme="3"/>
      </font>
      <fill>
        <patternFill>
          <bgColor theme="3"/>
        </patternFill>
      </fill>
      <border>
        <top/>
        <bottom/>
        <vertical/>
        <horizontal/>
      </border>
    </dxf>
    <dxf>
      <font>
        <color theme="3"/>
      </font>
    </dxf>
    <dxf>
      <font>
        <color theme="3"/>
      </font>
      <fill>
        <patternFill>
          <bgColor theme="3"/>
        </patternFill>
      </fill>
      <border>
        <top/>
        <bottom/>
        <vertical/>
        <horizontal/>
      </border>
    </dxf>
    <dxf>
      <font>
        <color theme="3"/>
      </font>
    </dxf>
    <dxf>
      <font>
        <color theme="3"/>
      </font>
      <fill>
        <patternFill patternType="solid">
          <fgColor auto="1"/>
          <bgColor theme="3"/>
        </patternFill>
      </fill>
      <border>
        <top/>
        <bottom/>
        <vertical/>
        <horizontal/>
      </border>
    </dxf>
    <dxf>
      <font>
        <color theme="3"/>
      </font>
    </dxf>
    <dxf>
      <font>
        <color theme="3"/>
      </font>
      <fill>
        <patternFill>
          <bgColor theme="3"/>
        </patternFill>
      </fill>
      <border>
        <top/>
        <bottom/>
        <vertical/>
        <horizontal/>
      </border>
    </dxf>
  </dxfs>
  <tableStyles count="0" defaultTableStyle="TableStyleMedium9" defaultPivotStyle="PivotStyleLight16"/>
  <colors>
    <mruColors>
      <color rgb="FFFFB612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>
    <pageSetUpPr fitToPage="1"/>
  </sheetPr>
  <dimension ref="A1:AD47"/>
  <sheetViews>
    <sheetView showGridLines="0" zoomScale="84" zoomScaleNormal="84" zoomScaleSheetLayoutView="85" zoomScalePageLayoutView="85" workbookViewId="0">
      <selection activeCell="X24" sqref="X24"/>
    </sheetView>
  </sheetViews>
  <sheetFormatPr defaultRowHeight="15.75"/>
  <cols>
    <col min="1" max="1" width="3.5703125" style="127" bestFit="1" customWidth="1"/>
    <col min="2" max="2" width="17.42578125" style="128" customWidth="1"/>
    <col min="3" max="3" width="12.7109375" style="129" bestFit="1" customWidth="1"/>
    <col min="4" max="4" width="14" style="130" bestFit="1" customWidth="1"/>
    <col min="5" max="5" width="12" style="130" bestFit="1" customWidth="1"/>
    <col min="6" max="6" width="18.42578125" style="130" bestFit="1" customWidth="1"/>
    <col min="7" max="7" width="7.42578125" style="130" bestFit="1" customWidth="1"/>
    <col min="8" max="9" width="3.28515625" style="127" customWidth="1"/>
    <col min="10" max="10" width="3.28515625" style="125" customWidth="1"/>
    <col min="11" max="11" width="3.28515625" style="127" customWidth="1"/>
    <col min="12" max="12" width="17.5703125" style="128" bestFit="1" customWidth="1"/>
    <col min="13" max="13" width="12.7109375" style="129" bestFit="1" customWidth="1"/>
    <col min="14" max="14" width="14" style="130" bestFit="1" customWidth="1"/>
    <col min="15" max="15" width="12" style="130" bestFit="1" customWidth="1"/>
    <col min="16" max="16" width="18.42578125" style="130" bestFit="1" customWidth="1"/>
    <col min="17" max="17" width="7.42578125" style="130" bestFit="1" customWidth="1"/>
    <col min="18" max="18" width="3.28515625" style="125" customWidth="1"/>
    <col min="19" max="16384" width="9.140625" style="125"/>
  </cols>
  <sheetData>
    <row r="1" spans="1:18" ht="16.5" thickTop="1">
      <c r="A1" s="133" t="s">
        <v>74</v>
      </c>
      <c r="B1" s="134"/>
      <c r="C1" s="134"/>
      <c r="D1" s="134"/>
      <c r="E1" s="134"/>
      <c r="F1" s="134"/>
      <c r="G1" s="134"/>
      <c r="H1" s="134"/>
      <c r="I1" s="134"/>
      <c r="J1" s="134"/>
      <c r="K1" s="134"/>
      <c r="L1" s="134"/>
      <c r="M1" s="134"/>
      <c r="N1" s="134"/>
      <c r="O1" s="134"/>
      <c r="P1" s="134"/>
      <c r="Q1" s="134"/>
      <c r="R1" s="135"/>
    </row>
    <row r="2" spans="1:18">
      <c r="A2" s="136"/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8"/>
    </row>
    <row r="3" spans="1:18" ht="16.5" thickBot="1">
      <c r="A3" s="139"/>
      <c r="B3" s="140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1"/>
    </row>
    <row r="4" spans="1:18" s="126" customFormat="1" ht="27" thickTop="1">
      <c r="A4" s="33"/>
      <c r="B4" s="152" t="s">
        <v>68</v>
      </c>
      <c r="C4" s="152"/>
      <c r="D4" s="152"/>
      <c r="E4" s="152"/>
      <c r="F4" s="152"/>
      <c r="G4" s="152"/>
      <c r="H4" s="34"/>
      <c r="I4" s="61"/>
      <c r="J4" s="34"/>
      <c r="K4" s="34"/>
      <c r="L4" s="151" t="s">
        <v>71</v>
      </c>
      <c r="M4" s="151"/>
      <c r="N4" s="151"/>
      <c r="O4" s="151"/>
      <c r="P4" s="151"/>
      <c r="Q4" s="151"/>
      <c r="R4" s="35"/>
    </row>
    <row r="5" spans="1:18" s="127" customFormat="1">
      <c r="A5" s="6"/>
      <c r="B5" s="7" t="s">
        <v>0</v>
      </c>
      <c r="C5" s="8" t="s">
        <v>1</v>
      </c>
      <c r="D5" s="9" t="s">
        <v>2</v>
      </c>
      <c r="E5" s="9" t="s">
        <v>3</v>
      </c>
      <c r="F5" s="9" t="s">
        <v>4</v>
      </c>
      <c r="G5" s="9" t="s">
        <v>5</v>
      </c>
      <c r="H5" s="10"/>
      <c r="I5" s="38"/>
      <c r="J5" s="10"/>
      <c r="K5" s="10"/>
      <c r="L5" s="7" t="s">
        <v>0</v>
      </c>
      <c r="M5" s="8" t="s">
        <v>1</v>
      </c>
      <c r="N5" s="9" t="s">
        <v>2</v>
      </c>
      <c r="O5" s="9" t="s">
        <v>3</v>
      </c>
      <c r="P5" s="9" t="s">
        <v>4</v>
      </c>
      <c r="Q5" s="9" t="s">
        <v>5</v>
      </c>
      <c r="R5" s="11"/>
    </row>
    <row r="6" spans="1:18">
      <c r="A6" s="6">
        <v>1</v>
      </c>
      <c r="B6" s="27">
        <f>'Race Entries'!D27</f>
        <v>0</v>
      </c>
      <c r="C6" s="28">
        <f>'Race Entries'!E27</f>
        <v>0</v>
      </c>
      <c r="D6" s="29">
        <f>Calculations!AD4</f>
        <v>0</v>
      </c>
      <c r="E6" s="29">
        <f>Calculations!AD17</f>
        <v>0</v>
      </c>
      <c r="F6" s="29">
        <f>Calculations!AD30</f>
        <v>0</v>
      </c>
      <c r="G6" s="29">
        <f>D6+E6+F6</f>
        <v>0</v>
      </c>
      <c r="H6" s="10"/>
      <c r="I6" s="38"/>
      <c r="J6" s="15"/>
      <c r="K6" s="10">
        <v>1</v>
      </c>
      <c r="L6" s="27">
        <f>'Race Entries'!D27</f>
        <v>0</v>
      </c>
      <c r="M6" s="28">
        <f>'Race Entries'!E27</f>
        <v>0</v>
      </c>
      <c r="N6" s="29">
        <f>Calculations!Z4+Calculations!AA4</f>
        <v>0</v>
      </c>
      <c r="O6" s="29">
        <f>Calculations!Z17+Calculations!AA17</f>
        <v>0</v>
      </c>
      <c r="P6" s="29">
        <f>Calculations!Z30+Calculations!AA30</f>
        <v>0</v>
      </c>
      <c r="Q6" s="29">
        <f>N6+O6+P6</f>
        <v>0</v>
      </c>
      <c r="R6" s="16"/>
    </row>
    <row r="7" spans="1:18">
      <c r="A7" s="6">
        <v>2</v>
      </c>
      <c r="B7" s="27">
        <f>'Race Entries'!D28</f>
        <v>0</v>
      </c>
      <c r="C7" s="28">
        <f>'Race Entries'!E28</f>
        <v>0</v>
      </c>
      <c r="D7" s="29">
        <f>Calculations!AD5</f>
        <v>0</v>
      </c>
      <c r="E7" s="29">
        <f>Calculations!AD18</f>
        <v>0</v>
      </c>
      <c r="F7" s="29">
        <f>Calculations!AD31</f>
        <v>0</v>
      </c>
      <c r="G7" s="29">
        <f t="shared" ref="G7:G15" si="0">D7+E7+F7</f>
        <v>0</v>
      </c>
      <c r="H7" s="10"/>
      <c r="I7" s="38"/>
      <c r="J7" s="15"/>
      <c r="K7" s="10">
        <v>2</v>
      </c>
      <c r="L7" s="30">
        <f>'Race Entries'!D28</f>
        <v>0</v>
      </c>
      <c r="M7" s="31">
        <f>'Race Entries'!E28</f>
        <v>0</v>
      </c>
      <c r="N7" s="32">
        <f>Calculations!Z5+Calculations!AA5</f>
        <v>0</v>
      </c>
      <c r="O7" s="32">
        <f>Calculations!Z18+Calculations!AA18</f>
        <v>0</v>
      </c>
      <c r="P7" s="32">
        <f>Calculations!Z31+Calculations!AA31</f>
        <v>0</v>
      </c>
      <c r="Q7" s="32">
        <f t="shared" ref="Q7:Q15" si="1">N7+O7+P7</f>
        <v>0</v>
      </c>
      <c r="R7" s="16"/>
    </row>
    <row r="8" spans="1:18">
      <c r="A8" s="6">
        <v>3</v>
      </c>
      <c r="B8" s="27">
        <f>'Race Entries'!D29</f>
        <v>0</v>
      </c>
      <c r="C8" s="28">
        <f>'Race Entries'!E29</f>
        <v>0</v>
      </c>
      <c r="D8" s="29">
        <f>Calculations!AD6</f>
        <v>0</v>
      </c>
      <c r="E8" s="29">
        <f>Calculations!AD19</f>
        <v>0</v>
      </c>
      <c r="F8" s="29">
        <f>Calculations!AD32</f>
        <v>0</v>
      </c>
      <c r="G8" s="29">
        <f t="shared" si="0"/>
        <v>0</v>
      </c>
      <c r="H8" s="10"/>
      <c r="I8" s="38"/>
      <c r="J8" s="15"/>
      <c r="K8" s="10">
        <v>3</v>
      </c>
      <c r="L8" s="30">
        <f>'Race Entries'!D29</f>
        <v>0</v>
      </c>
      <c r="M8" s="31">
        <f>'Race Entries'!E29</f>
        <v>0</v>
      </c>
      <c r="N8" s="32">
        <f>Calculations!Z6+Calculations!AA6</f>
        <v>0</v>
      </c>
      <c r="O8" s="32">
        <f>Calculations!Z19+Calculations!AA19</f>
        <v>0</v>
      </c>
      <c r="P8" s="32">
        <f>Calculations!Z32+Calculations!AA32</f>
        <v>0</v>
      </c>
      <c r="Q8" s="32">
        <f t="shared" si="1"/>
        <v>0</v>
      </c>
      <c r="R8" s="16"/>
    </row>
    <row r="9" spans="1:18">
      <c r="A9" s="6">
        <v>4</v>
      </c>
      <c r="B9" s="27">
        <f>'Race Entries'!D30</f>
        <v>0</v>
      </c>
      <c r="C9" s="28">
        <f>'Race Entries'!E30</f>
        <v>0</v>
      </c>
      <c r="D9" s="29">
        <f>Calculations!AD7</f>
        <v>0</v>
      </c>
      <c r="E9" s="29">
        <f>Calculations!AD20</f>
        <v>0</v>
      </c>
      <c r="F9" s="29">
        <f>Calculations!AD33</f>
        <v>0</v>
      </c>
      <c r="G9" s="29">
        <f t="shared" si="0"/>
        <v>0</v>
      </c>
      <c r="H9" s="10"/>
      <c r="I9" s="38"/>
      <c r="J9" s="15"/>
      <c r="K9" s="10">
        <v>4</v>
      </c>
      <c r="L9" s="30">
        <f>'Race Entries'!D30</f>
        <v>0</v>
      </c>
      <c r="M9" s="31">
        <f>'Race Entries'!E30</f>
        <v>0</v>
      </c>
      <c r="N9" s="32">
        <f>Calculations!Z7+Calculations!AA7</f>
        <v>0</v>
      </c>
      <c r="O9" s="32">
        <f>Calculations!Z20+Calculations!AA20</f>
        <v>0</v>
      </c>
      <c r="P9" s="32">
        <f>Calculations!Z33+Calculations!AA33</f>
        <v>0</v>
      </c>
      <c r="Q9" s="32">
        <f t="shared" si="1"/>
        <v>0</v>
      </c>
      <c r="R9" s="16"/>
    </row>
    <row r="10" spans="1:18">
      <c r="A10" s="6">
        <v>5</v>
      </c>
      <c r="B10" s="27">
        <f>'Race Entries'!D31</f>
        <v>0</v>
      </c>
      <c r="C10" s="28">
        <f>'Race Entries'!E31</f>
        <v>0</v>
      </c>
      <c r="D10" s="29">
        <f>Calculations!AD8</f>
        <v>0</v>
      </c>
      <c r="E10" s="29">
        <f>Calculations!AD21</f>
        <v>0</v>
      </c>
      <c r="F10" s="29">
        <f>Calculations!AD34</f>
        <v>0</v>
      </c>
      <c r="G10" s="29">
        <f t="shared" si="0"/>
        <v>0</v>
      </c>
      <c r="H10" s="10"/>
      <c r="I10" s="38"/>
      <c r="J10" s="15"/>
      <c r="K10" s="10">
        <v>5</v>
      </c>
      <c r="L10" s="30">
        <f>'Race Entries'!D31</f>
        <v>0</v>
      </c>
      <c r="M10" s="31">
        <f>'Race Entries'!E31</f>
        <v>0</v>
      </c>
      <c r="N10" s="32">
        <f>Calculations!Z8+Calculations!AA8</f>
        <v>0</v>
      </c>
      <c r="O10" s="32">
        <f>Calculations!Z21+Calculations!AA21</f>
        <v>0</v>
      </c>
      <c r="P10" s="32">
        <f>Calculations!Z34+Calculations!AA34</f>
        <v>0</v>
      </c>
      <c r="Q10" s="32">
        <f t="shared" si="1"/>
        <v>0</v>
      </c>
      <c r="R10" s="16"/>
    </row>
    <row r="11" spans="1:18">
      <c r="A11" s="6">
        <v>6</v>
      </c>
      <c r="B11" s="27">
        <f>'Race Entries'!D32</f>
        <v>0</v>
      </c>
      <c r="C11" s="28">
        <f>'Race Entries'!E32</f>
        <v>0</v>
      </c>
      <c r="D11" s="29">
        <f>Calculations!AD9</f>
        <v>0</v>
      </c>
      <c r="E11" s="29">
        <f>Calculations!AD22</f>
        <v>0</v>
      </c>
      <c r="F11" s="29">
        <f>Calculations!AD35</f>
        <v>0</v>
      </c>
      <c r="G11" s="29">
        <f t="shared" si="0"/>
        <v>0</v>
      </c>
      <c r="H11" s="10"/>
      <c r="I11" s="38"/>
      <c r="J11" s="15"/>
      <c r="K11" s="10">
        <v>6</v>
      </c>
      <c r="L11" s="30">
        <f>'Race Entries'!D32</f>
        <v>0</v>
      </c>
      <c r="M11" s="31">
        <f>'Race Entries'!E32</f>
        <v>0</v>
      </c>
      <c r="N11" s="32">
        <f>Calculations!Z9+Calculations!AA9</f>
        <v>0</v>
      </c>
      <c r="O11" s="32">
        <f>Calculations!Z22+Calculations!AA22</f>
        <v>0</v>
      </c>
      <c r="P11" s="32">
        <f>Calculations!Z35+Calculations!AA35</f>
        <v>0</v>
      </c>
      <c r="Q11" s="32">
        <f t="shared" si="1"/>
        <v>0</v>
      </c>
      <c r="R11" s="16"/>
    </row>
    <row r="12" spans="1:18">
      <c r="A12" s="6">
        <v>7</v>
      </c>
      <c r="B12" s="27">
        <f>'Race Entries'!D33</f>
        <v>0</v>
      </c>
      <c r="C12" s="28">
        <f>'Race Entries'!E33</f>
        <v>0</v>
      </c>
      <c r="D12" s="29">
        <f>Calculations!AD10</f>
        <v>0</v>
      </c>
      <c r="E12" s="29">
        <f>Calculations!AD23</f>
        <v>0</v>
      </c>
      <c r="F12" s="29">
        <f>Calculations!AD36</f>
        <v>0</v>
      </c>
      <c r="G12" s="29">
        <f t="shared" si="0"/>
        <v>0</v>
      </c>
      <c r="H12" s="10"/>
      <c r="I12" s="38"/>
      <c r="J12" s="15"/>
      <c r="K12" s="10">
        <v>7</v>
      </c>
      <c r="L12" s="30">
        <f>'Race Entries'!D33</f>
        <v>0</v>
      </c>
      <c r="M12" s="31">
        <f>'Race Entries'!E33</f>
        <v>0</v>
      </c>
      <c r="N12" s="32">
        <f>Calculations!Z10+Calculations!AA10</f>
        <v>0</v>
      </c>
      <c r="O12" s="32">
        <f>Calculations!Z23+Calculations!AA23</f>
        <v>0</v>
      </c>
      <c r="P12" s="32">
        <f>Calculations!Z36+Calculations!AA36</f>
        <v>0</v>
      </c>
      <c r="Q12" s="32">
        <f t="shared" si="1"/>
        <v>0</v>
      </c>
      <c r="R12" s="16"/>
    </row>
    <row r="13" spans="1:18">
      <c r="A13" s="6">
        <v>8</v>
      </c>
      <c r="B13" s="27">
        <f>'Race Entries'!D34</f>
        <v>0</v>
      </c>
      <c r="C13" s="28">
        <f>'Race Entries'!E34</f>
        <v>0</v>
      </c>
      <c r="D13" s="29">
        <f>Calculations!AD11</f>
        <v>0</v>
      </c>
      <c r="E13" s="29">
        <f>Calculations!AD24</f>
        <v>0</v>
      </c>
      <c r="F13" s="29">
        <f>Calculations!AD37</f>
        <v>0</v>
      </c>
      <c r="G13" s="29">
        <f t="shared" si="0"/>
        <v>0</v>
      </c>
      <c r="H13" s="10"/>
      <c r="I13" s="38"/>
      <c r="J13" s="15"/>
      <c r="K13" s="10">
        <v>8</v>
      </c>
      <c r="L13" s="30">
        <f>'Race Entries'!D34</f>
        <v>0</v>
      </c>
      <c r="M13" s="31">
        <f>'Race Entries'!E34</f>
        <v>0</v>
      </c>
      <c r="N13" s="32">
        <f>Calculations!Z11+Calculations!AA11</f>
        <v>0</v>
      </c>
      <c r="O13" s="32">
        <f>Calculations!Z24+Calculations!AA24</f>
        <v>0</v>
      </c>
      <c r="P13" s="32">
        <f>Calculations!Z37+Calculations!AA37</f>
        <v>0</v>
      </c>
      <c r="Q13" s="32">
        <f t="shared" si="1"/>
        <v>0</v>
      </c>
      <c r="R13" s="16"/>
    </row>
    <row r="14" spans="1:18">
      <c r="A14" s="6">
        <v>9</v>
      </c>
      <c r="B14" s="27">
        <f>'Race Entries'!D35</f>
        <v>0</v>
      </c>
      <c r="C14" s="28">
        <f>'Race Entries'!E35</f>
        <v>0</v>
      </c>
      <c r="D14" s="29">
        <f>Calculations!AD12</f>
        <v>0</v>
      </c>
      <c r="E14" s="29">
        <f>Calculations!AD25</f>
        <v>0</v>
      </c>
      <c r="F14" s="29">
        <f>Calculations!AD38</f>
        <v>0</v>
      </c>
      <c r="G14" s="29">
        <f t="shared" si="0"/>
        <v>0</v>
      </c>
      <c r="H14" s="10"/>
      <c r="I14" s="38"/>
      <c r="J14" s="15"/>
      <c r="K14" s="10">
        <v>9</v>
      </c>
      <c r="L14" s="30">
        <f>'Race Entries'!D35</f>
        <v>0</v>
      </c>
      <c r="M14" s="31">
        <f>'Race Entries'!E35</f>
        <v>0</v>
      </c>
      <c r="N14" s="32">
        <f>Calculations!Z12+Calculations!AA12</f>
        <v>0</v>
      </c>
      <c r="O14" s="32">
        <f>Calculations!Z25+Calculations!AA25</f>
        <v>0</v>
      </c>
      <c r="P14" s="32">
        <f>Calculations!Z38+Calculations!AA38</f>
        <v>0</v>
      </c>
      <c r="Q14" s="32">
        <f t="shared" si="1"/>
        <v>0</v>
      </c>
      <c r="R14" s="16"/>
    </row>
    <row r="15" spans="1:18">
      <c r="A15" s="6">
        <v>10</v>
      </c>
      <c r="B15" s="27">
        <f>'Race Entries'!D36</f>
        <v>0</v>
      </c>
      <c r="C15" s="28">
        <f>'Race Entries'!E36</f>
        <v>0</v>
      </c>
      <c r="D15" s="29">
        <f>Calculations!AD13</f>
        <v>0</v>
      </c>
      <c r="E15" s="29">
        <f>Calculations!AD26</f>
        <v>0</v>
      </c>
      <c r="F15" s="29">
        <f>Calculations!AD39</f>
        <v>0</v>
      </c>
      <c r="G15" s="29">
        <f t="shared" si="0"/>
        <v>0</v>
      </c>
      <c r="H15" s="10"/>
      <c r="I15" s="38"/>
      <c r="J15" s="15"/>
      <c r="K15" s="10">
        <v>10</v>
      </c>
      <c r="L15" s="12">
        <f>'Race Entries'!D36</f>
        <v>0</v>
      </c>
      <c r="M15" s="13">
        <f>'Race Entries'!E36</f>
        <v>0</v>
      </c>
      <c r="N15" s="14">
        <f>Calculations!Z13+Calculations!AA13</f>
        <v>0</v>
      </c>
      <c r="O15" s="14">
        <f>Calculations!Z26+Calculations!AA26</f>
        <v>0</v>
      </c>
      <c r="P15" s="14">
        <f>Calculations!Z39+Calculations!AA39</f>
        <v>0</v>
      </c>
      <c r="Q15" s="14">
        <f t="shared" si="1"/>
        <v>0</v>
      </c>
      <c r="R15" s="16"/>
    </row>
    <row r="16" spans="1:18" ht="16.5" thickBot="1">
      <c r="A16" s="39"/>
      <c r="B16" s="40"/>
      <c r="C16" s="41"/>
      <c r="D16" s="42"/>
      <c r="E16" s="42"/>
      <c r="F16" s="42"/>
      <c r="G16" s="42"/>
      <c r="H16" s="43"/>
      <c r="I16" s="44"/>
      <c r="J16" s="15"/>
      <c r="K16" s="10"/>
      <c r="L16" s="17"/>
      <c r="M16" s="18"/>
      <c r="N16" s="19"/>
      <c r="O16" s="19"/>
      <c r="P16" s="19"/>
      <c r="Q16" s="19"/>
      <c r="R16" s="16"/>
    </row>
    <row r="17" spans="1:18" ht="16.5" thickTop="1">
      <c r="A17" s="6"/>
      <c r="B17" s="17"/>
      <c r="C17" s="18"/>
      <c r="D17" s="19"/>
      <c r="E17" s="19"/>
      <c r="F17" s="19"/>
      <c r="G17" s="19"/>
      <c r="H17" s="10"/>
      <c r="I17" s="10"/>
      <c r="J17" s="15"/>
      <c r="K17" s="10"/>
      <c r="L17" s="17"/>
      <c r="M17" s="18"/>
      <c r="N17" s="19"/>
      <c r="O17" s="19"/>
      <c r="P17" s="19"/>
      <c r="Q17" s="19"/>
      <c r="R17" s="16"/>
    </row>
    <row r="18" spans="1:18" s="126" customFormat="1" ht="21">
      <c r="A18" s="33"/>
      <c r="B18" s="151" t="s">
        <v>69</v>
      </c>
      <c r="C18" s="151"/>
      <c r="D18" s="151"/>
      <c r="E18" s="151"/>
      <c r="F18" s="151"/>
      <c r="G18" s="151"/>
      <c r="H18" s="34"/>
      <c r="I18" s="34"/>
      <c r="J18" s="34"/>
      <c r="K18" s="34"/>
      <c r="L18" s="151" t="s">
        <v>72</v>
      </c>
      <c r="M18" s="151"/>
      <c r="N18" s="151"/>
      <c r="O18" s="151"/>
      <c r="P18" s="151"/>
      <c r="Q18" s="151"/>
      <c r="R18" s="35"/>
    </row>
    <row r="19" spans="1:18" s="127" customFormat="1">
      <c r="A19" s="6"/>
      <c r="B19" s="7" t="s">
        <v>0</v>
      </c>
      <c r="C19" s="8" t="s">
        <v>1</v>
      </c>
      <c r="D19" s="9" t="s">
        <v>6</v>
      </c>
      <c r="E19" s="9" t="s">
        <v>7</v>
      </c>
      <c r="F19" s="9" t="s">
        <v>8</v>
      </c>
      <c r="G19" s="9" t="s">
        <v>5</v>
      </c>
      <c r="H19" s="10"/>
      <c r="I19" s="10"/>
      <c r="J19" s="10"/>
      <c r="K19" s="10"/>
      <c r="L19" s="7" t="s">
        <v>0</v>
      </c>
      <c r="M19" s="8" t="s">
        <v>1</v>
      </c>
      <c r="N19" s="9" t="s">
        <v>2</v>
      </c>
      <c r="O19" s="9" t="s">
        <v>3</v>
      </c>
      <c r="P19" s="9" t="s">
        <v>4</v>
      </c>
      <c r="Q19" s="9" t="s">
        <v>5</v>
      </c>
      <c r="R19" s="11"/>
    </row>
    <row r="20" spans="1:18">
      <c r="A20" s="6">
        <v>1</v>
      </c>
      <c r="B20" s="27">
        <f>'Race Entries'!D27</f>
        <v>0</v>
      </c>
      <c r="C20" s="28">
        <f>'Race Entries'!E27</f>
        <v>0</v>
      </c>
      <c r="D20" s="29">
        <f>Calculations!V4</f>
        <v>0</v>
      </c>
      <c r="E20" s="29">
        <f>Calculations!V17</f>
        <v>0</v>
      </c>
      <c r="F20" s="29">
        <f>Calculations!V30</f>
        <v>0</v>
      </c>
      <c r="G20" s="29">
        <f>D20+E20+F20</f>
        <v>0</v>
      </c>
      <c r="H20" s="10"/>
      <c r="I20" s="10"/>
      <c r="J20" s="15"/>
      <c r="K20" s="10">
        <v>1</v>
      </c>
      <c r="L20" s="27">
        <f>'Race Entries'!D27</f>
        <v>0</v>
      </c>
      <c r="M20" s="28">
        <f>'Race Entries'!E27</f>
        <v>0</v>
      </c>
      <c r="N20" s="29">
        <f>Calculations!AC4</f>
        <v>0</v>
      </c>
      <c r="O20" s="29">
        <f>Calculations!AC17</f>
        <v>0</v>
      </c>
      <c r="P20" s="29">
        <f>Calculations!AC30</f>
        <v>0</v>
      </c>
      <c r="Q20" s="29">
        <f>N20+O20+P20</f>
        <v>0</v>
      </c>
      <c r="R20" s="16"/>
    </row>
    <row r="21" spans="1:18">
      <c r="A21" s="6">
        <v>2</v>
      </c>
      <c r="B21" s="30">
        <f>'Race Entries'!D28</f>
        <v>0</v>
      </c>
      <c r="C21" s="31">
        <f>'Race Entries'!E28</f>
        <v>0</v>
      </c>
      <c r="D21" s="32">
        <f>Calculations!V5</f>
        <v>0</v>
      </c>
      <c r="E21" s="32">
        <f>Calculations!V18</f>
        <v>0</v>
      </c>
      <c r="F21" s="32">
        <f>Calculations!V31</f>
        <v>0</v>
      </c>
      <c r="G21" s="32">
        <f t="shared" ref="G21:G29" si="2">D21+E21+F21</f>
        <v>0</v>
      </c>
      <c r="H21" s="10"/>
      <c r="I21" s="10"/>
      <c r="J21" s="15"/>
      <c r="K21" s="10">
        <v>2</v>
      </c>
      <c r="L21" s="30">
        <f>'Race Entries'!D28</f>
        <v>0</v>
      </c>
      <c r="M21" s="31">
        <f>'Race Entries'!E28</f>
        <v>0</v>
      </c>
      <c r="N21" s="32">
        <f>Calculations!AC5</f>
        <v>0</v>
      </c>
      <c r="O21" s="32">
        <f>Calculations!AC18</f>
        <v>0</v>
      </c>
      <c r="P21" s="32">
        <f>Calculations!AC31</f>
        <v>0</v>
      </c>
      <c r="Q21" s="32">
        <f t="shared" ref="Q21:Q29" si="3">N21+O21+P21</f>
        <v>0</v>
      </c>
      <c r="R21" s="16"/>
    </row>
    <row r="22" spans="1:18">
      <c r="A22" s="6">
        <v>3</v>
      </c>
      <c r="B22" s="30">
        <f>'Race Entries'!D29</f>
        <v>0</v>
      </c>
      <c r="C22" s="31">
        <f>'Race Entries'!E29</f>
        <v>0</v>
      </c>
      <c r="D22" s="32">
        <f>Calculations!V6</f>
        <v>0</v>
      </c>
      <c r="E22" s="32">
        <f>Calculations!V19</f>
        <v>0</v>
      </c>
      <c r="F22" s="32">
        <f>Calculations!V32</f>
        <v>0</v>
      </c>
      <c r="G22" s="32">
        <f t="shared" si="2"/>
        <v>0</v>
      </c>
      <c r="H22" s="10"/>
      <c r="I22" s="10"/>
      <c r="J22" s="15"/>
      <c r="K22" s="10">
        <v>3</v>
      </c>
      <c r="L22" s="30">
        <f>'Race Entries'!D29</f>
        <v>0</v>
      </c>
      <c r="M22" s="31">
        <f>'Race Entries'!E29</f>
        <v>0</v>
      </c>
      <c r="N22" s="32">
        <f>Calculations!AC6</f>
        <v>0</v>
      </c>
      <c r="O22" s="32">
        <f>Calculations!AC19</f>
        <v>0</v>
      </c>
      <c r="P22" s="32">
        <f>Calculations!AC32</f>
        <v>0</v>
      </c>
      <c r="Q22" s="32">
        <f t="shared" si="3"/>
        <v>0</v>
      </c>
      <c r="R22" s="16"/>
    </row>
    <row r="23" spans="1:18">
      <c r="A23" s="6">
        <v>4</v>
      </c>
      <c r="B23" s="30">
        <f>'Race Entries'!D30</f>
        <v>0</v>
      </c>
      <c r="C23" s="31">
        <f>'Race Entries'!E30</f>
        <v>0</v>
      </c>
      <c r="D23" s="32">
        <f>Calculations!V7</f>
        <v>0</v>
      </c>
      <c r="E23" s="32">
        <f>Calculations!V20</f>
        <v>0</v>
      </c>
      <c r="F23" s="32">
        <f>Calculations!V33</f>
        <v>0</v>
      </c>
      <c r="G23" s="32">
        <f t="shared" si="2"/>
        <v>0</v>
      </c>
      <c r="H23" s="10"/>
      <c r="I23" s="10"/>
      <c r="J23" s="15"/>
      <c r="K23" s="10">
        <v>4</v>
      </c>
      <c r="L23" s="30">
        <f>'Race Entries'!D30</f>
        <v>0</v>
      </c>
      <c r="M23" s="31">
        <f>'Race Entries'!E30</f>
        <v>0</v>
      </c>
      <c r="N23" s="32">
        <f>Calculations!AC7</f>
        <v>0</v>
      </c>
      <c r="O23" s="32">
        <f>Calculations!AC20</f>
        <v>0</v>
      </c>
      <c r="P23" s="32">
        <f>Calculations!AC33</f>
        <v>0</v>
      </c>
      <c r="Q23" s="32">
        <f t="shared" si="3"/>
        <v>0</v>
      </c>
      <c r="R23" s="16"/>
    </row>
    <row r="24" spans="1:18">
      <c r="A24" s="6">
        <v>5</v>
      </c>
      <c r="B24" s="30">
        <f>'Race Entries'!D31</f>
        <v>0</v>
      </c>
      <c r="C24" s="31">
        <f>'Race Entries'!E31</f>
        <v>0</v>
      </c>
      <c r="D24" s="32">
        <f>Calculations!V8</f>
        <v>0</v>
      </c>
      <c r="E24" s="32">
        <f>Calculations!V21</f>
        <v>0</v>
      </c>
      <c r="F24" s="32">
        <f>Calculations!V34</f>
        <v>0</v>
      </c>
      <c r="G24" s="32">
        <f t="shared" si="2"/>
        <v>0</v>
      </c>
      <c r="H24" s="10"/>
      <c r="I24" s="10"/>
      <c r="J24" s="15"/>
      <c r="K24" s="10">
        <v>5</v>
      </c>
      <c r="L24" s="30">
        <f>'Race Entries'!D31</f>
        <v>0</v>
      </c>
      <c r="M24" s="31">
        <f>'Race Entries'!E31</f>
        <v>0</v>
      </c>
      <c r="N24" s="32">
        <f>Calculations!AC8</f>
        <v>0</v>
      </c>
      <c r="O24" s="32">
        <f>Calculations!AC21</f>
        <v>0</v>
      </c>
      <c r="P24" s="32">
        <f>Calculations!AC34</f>
        <v>0</v>
      </c>
      <c r="Q24" s="32">
        <f t="shared" si="3"/>
        <v>0</v>
      </c>
      <c r="R24" s="16"/>
    </row>
    <row r="25" spans="1:18">
      <c r="A25" s="6">
        <v>6</v>
      </c>
      <c r="B25" s="30">
        <f>'Race Entries'!D32</f>
        <v>0</v>
      </c>
      <c r="C25" s="31">
        <f>'Race Entries'!E32</f>
        <v>0</v>
      </c>
      <c r="D25" s="32">
        <f>Calculations!V9</f>
        <v>0</v>
      </c>
      <c r="E25" s="32">
        <f>Calculations!V22</f>
        <v>0</v>
      </c>
      <c r="F25" s="32">
        <f>Calculations!V35</f>
        <v>0</v>
      </c>
      <c r="G25" s="32">
        <f t="shared" si="2"/>
        <v>0</v>
      </c>
      <c r="H25" s="10"/>
      <c r="I25" s="10"/>
      <c r="J25" s="15"/>
      <c r="K25" s="10">
        <v>6</v>
      </c>
      <c r="L25" s="30">
        <f>'Race Entries'!D32</f>
        <v>0</v>
      </c>
      <c r="M25" s="31">
        <f>'Race Entries'!E32</f>
        <v>0</v>
      </c>
      <c r="N25" s="32">
        <f>Calculations!AC9</f>
        <v>0</v>
      </c>
      <c r="O25" s="32">
        <f>Calculations!AC22</f>
        <v>0</v>
      </c>
      <c r="P25" s="32">
        <f>Calculations!AC35</f>
        <v>0</v>
      </c>
      <c r="Q25" s="32">
        <f t="shared" si="3"/>
        <v>0</v>
      </c>
      <c r="R25" s="16"/>
    </row>
    <row r="26" spans="1:18">
      <c r="A26" s="6">
        <v>7</v>
      </c>
      <c r="B26" s="30">
        <f>'Race Entries'!D33</f>
        <v>0</v>
      </c>
      <c r="C26" s="31">
        <f>'Race Entries'!E33</f>
        <v>0</v>
      </c>
      <c r="D26" s="32">
        <f>Calculations!V10</f>
        <v>0</v>
      </c>
      <c r="E26" s="32">
        <f>Calculations!V23</f>
        <v>0</v>
      </c>
      <c r="F26" s="32">
        <f>Calculations!V36</f>
        <v>0</v>
      </c>
      <c r="G26" s="32">
        <f t="shared" si="2"/>
        <v>0</v>
      </c>
      <c r="H26" s="10"/>
      <c r="I26" s="10"/>
      <c r="J26" s="15"/>
      <c r="K26" s="10">
        <v>7</v>
      </c>
      <c r="L26" s="30">
        <f>'Race Entries'!D33</f>
        <v>0</v>
      </c>
      <c r="M26" s="31">
        <f>'Race Entries'!E33</f>
        <v>0</v>
      </c>
      <c r="N26" s="32">
        <f>Calculations!AC10</f>
        <v>0</v>
      </c>
      <c r="O26" s="32">
        <f>Calculations!AC23</f>
        <v>0</v>
      </c>
      <c r="P26" s="32">
        <f>Calculations!AC36</f>
        <v>0</v>
      </c>
      <c r="Q26" s="32">
        <f t="shared" si="3"/>
        <v>0</v>
      </c>
      <c r="R26" s="16"/>
    </row>
    <row r="27" spans="1:18">
      <c r="A27" s="6">
        <v>8</v>
      </c>
      <c r="B27" s="30">
        <f>'Race Entries'!D34</f>
        <v>0</v>
      </c>
      <c r="C27" s="31">
        <f>'Race Entries'!E34</f>
        <v>0</v>
      </c>
      <c r="D27" s="32">
        <f>Calculations!V11</f>
        <v>0</v>
      </c>
      <c r="E27" s="32">
        <f>Calculations!V24</f>
        <v>0</v>
      </c>
      <c r="F27" s="32">
        <f>Calculations!V37</f>
        <v>0</v>
      </c>
      <c r="G27" s="32">
        <f t="shared" si="2"/>
        <v>0</v>
      </c>
      <c r="H27" s="10"/>
      <c r="I27" s="10"/>
      <c r="J27" s="15"/>
      <c r="K27" s="10">
        <v>8</v>
      </c>
      <c r="L27" s="30">
        <f>'Race Entries'!D34</f>
        <v>0</v>
      </c>
      <c r="M27" s="31">
        <f>'Race Entries'!E34</f>
        <v>0</v>
      </c>
      <c r="N27" s="32">
        <f>Calculations!AC11</f>
        <v>0</v>
      </c>
      <c r="O27" s="32">
        <f>Calculations!AC24</f>
        <v>0</v>
      </c>
      <c r="P27" s="32">
        <f>Calculations!AC37</f>
        <v>0</v>
      </c>
      <c r="Q27" s="32">
        <f t="shared" si="3"/>
        <v>0</v>
      </c>
      <c r="R27" s="16"/>
    </row>
    <row r="28" spans="1:18">
      <c r="A28" s="6">
        <v>9</v>
      </c>
      <c r="B28" s="30">
        <f>'Race Entries'!D35</f>
        <v>0</v>
      </c>
      <c r="C28" s="31">
        <f>'Race Entries'!E35</f>
        <v>0</v>
      </c>
      <c r="D28" s="32">
        <f>Calculations!V12</f>
        <v>0</v>
      </c>
      <c r="E28" s="32">
        <f>Calculations!V25</f>
        <v>0</v>
      </c>
      <c r="F28" s="32">
        <f>Calculations!V38</f>
        <v>0</v>
      </c>
      <c r="G28" s="32">
        <f t="shared" si="2"/>
        <v>0</v>
      </c>
      <c r="H28" s="10"/>
      <c r="I28" s="10"/>
      <c r="J28" s="15"/>
      <c r="K28" s="10">
        <v>9</v>
      </c>
      <c r="L28" s="30">
        <f>'Race Entries'!D35</f>
        <v>0</v>
      </c>
      <c r="M28" s="31">
        <f>'Race Entries'!E35</f>
        <v>0</v>
      </c>
      <c r="N28" s="32">
        <f>Calculations!AC12</f>
        <v>0</v>
      </c>
      <c r="O28" s="32">
        <f>Calculations!AC25</f>
        <v>0</v>
      </c>
      <c r="P28" s="32">
        <f>Calculations!AC38</f>
        <v>0</v>
      </c>
      <c r="Q28" s="32">
        <f t="shared" si="3"/>
        <v>0</v>
      </c>
      <c r="R28" s="16"/>
    </row>
    <row r="29" spans="1:18">
      <c r="A29" s="6">
        <v>10</v>
      </c>
      <c r="B29" s="12">
        <f>'Race Entries'!D36</f>
        <v>0</v>
      </c>
      <c r="C29" s="13">
        <f>'Race Entries'!E36</f>
        <v>0</v>
      </c>
      <c r="D29" s="14">
        <f>Calculations!V13</f>
        <v>0</v>
      </c>
      <c r="E29" s="14">
        <f>Calculations!V26</f>
        <v>0</v>
      </c>
      <c r="F29" s="14">
        <f>Calculations!V39</f>
        <v>0</v>
      </c>
      <c r="G29" s="14">
        <f t="shared" si="2"/>
        <v>0</v>
      </c>
      <c r="H29" s="10"/>
      <c r="I29" s="10"/>
      <c r="J29" s="15"/>
      <c r="K29" s="10">
        <v>10</v>
      </c>
      <c r="L29" s="12">
        <f>'Race Entries'!D36</f>
        <v>0</v>
      </c>
      <c r="M29" s="13">
        <f>'Race Entries'!E36</f>
        <v>0</v>
      </c>
      <c r="N29" s="14">
        <f>Calculations!AC13</f>
        <v>0</v>
      </c>
      <c r="O29" s="14">
        <f>Calculations!AC26</f>
        <v>0</v>
      </c>
      <c r="P29" s="14">
        <f>Calculations!AC39</f>
        <v>0</v>
      </c>
      <c r="Q29" s="14">
        <f t="shared" si="3"/>
        <v>0</v>
      </c>
      <c r="R29" s="16"/>
    </row>
    <row r="30" spans="1:18">
      <c r="A30" s="6"/>
      <c r="B30" s="17"/>
      <c r="C30" s="18"/>
      <c r="D30" s="19"/>
      <c r="E30" s="19"/>
      <c r="F30" s="19"/>
      <c r="G30" s="19"/>
      <c r="H30" s="10"/>
      <c r="I30" s="10"/>
      <c r="J30" s="15"/>
      <c r="K30" s="10"/>
      <c r="L30" s="17"/>
      <c r="M30" s="18"/>
      <c r="N30" s="19"/>
      <c r="O30" s="19"/>
      <c r="P30" s="19"/>
      <c r="Q30" s="19"/>
      <c r="R30" s="16"/>
    </row>
    <row r="31" spans="1:18" s="126" customFormat="1" ht="21">
      <c r="A31" s="33"/>
      <c r="B31" s="151" t="s">
        <v>70</v>
      </c>
      <c r="C31" s="151"/>
      <c r="D31" s="151"/>
      <c r="E31" s="151"/>
      <c r="F31" s="151"/>
      <c r="G31" s="151"/>
      <c r="H31" s="34"/>
      <c r="I31" s="34"/>
      <c r="J31" s="34"/>
      <c r="K31" s="34"/>
      <c r="L31" s="151" t="s">
        <v>73</v>
      </c>
      <c r="M31" s="151"/>
      <c r="N31" s="151"/>
      <c r="O31" s="151"/>
      <c r="P31" s="151"/>
      <c r="Q31" s="151"/>
      <c r="R31" s="35"/>
    </row>
    <row r="32" spans="1:18" s="127" customFormat="1">
      <c r="A32" s="6"/>
      <c r="B32" s="7" t="s">
        <v>0</v>
      </c>
      <c r="C32" s="8" t="s">
        <v>1</v>
      </c>
      <c r="D32" s="9" t="s">
        <v>9</v>
      </c>
      <c r="E32" s="9" t="s">
        <v>7</v>
      </c>
      <c r="F32" s="9" t="s">
        <v>10</v>
      </c>
      <c r="G32" s="9" t="s">
        <v>5</v>
      </c>
      <c r="H32" s="10"/>
      <c r="I32" s="10"/>
      <c r="J32" s="10"/>
      <c r="K32" s="10"/>
      <c r="L32" s="7" t="s">
        <v>0</v>
      </c>
      <c r="M32" s="8" t="s">
        <v>1</v>
      </c>
      <c r="N32" s="9" t="s">
        <v>9</v>
      </c>
      <c r="O32" s="9" t="s">
        <v>7</v>
      </c>
      <c r="P32" s="9" t="s">
        <v>10</v>
      </c>
      <c r="Q32" s="9" t="s">
        <v>5</v>
      </c>
      <c r="R32" s="11"/>
    </row>
    <row r="33" spans="1:30">
      <c r="A33" s="6">
        <v>1</v>
      </c>
      <c r="B33" s="27">
        <f>'Race Entries'!D27</f>
        <v>0</v>
      </c>
      <c r="C33" s="28">
        <f>'Race Entries'!E27</f>
        <v>0</v>
      </c>
      <c r="D33" s="29">
        <f>Calculations!Y4</f>
        <v>0</v>
      </c>
      <c r="E33" s="29">
        <f>Calculations!Y17</f>
        <v>0</v>
      </c>
      <c r="F33" s="29">
        <f>Calculations!Y30</f>
        <v>0</v>
      </c>
      <c r="G33" s="29">
        <f>D33+E33+F33</f>
        <v>0</v>
      </c>
      <c r="H33" s="10"/>
      <c r="I33" s="10"/>
      <c r="J33" s="15"/>
      <c r="K33" s="10">
        <v>1</v>
      </c>
      <c r="L33" s="27">
        <f>'Race Entries'!D27</f>
        <v>0</v>
      </c>
      <c r="M33" s="28">
        <f>'Race Entries'!E27</f>
        <v>0</v>
      </c>
      <c r="N33" s="29">
        <f>Calculations!AB4</f>
        <v>0</v>
      </c>
      <c r="O33" s="29">
        <f>Calculations!AB17</f>
        <v>0</v>
      </c>
      <c r="P33" s="29">
        <f>Calculations!AB30</f>
        <v>0</v>
      </c>
      <c r="Q33" s="29">
        <f>N33+O33+P33</f>
        <v>0</v>
      </c>
      <c r="R33" s="16"/>
    </row>
    <row r="34" spans="1:30">
      <c r="A34" s="6">
        <v>2</v>
      </c>
      <c r="B34" s="27">
        <f>'Race Entries'!D28</f>
        <v>0</v>
      </c>
      <c r="C34" s="28">
        <f>'Race Entries'!E28</f>
        <v>0</v>
      </c>
      <c r="D34" s="29">
        <f>Calculations!Y5</f>
        <v>0</v>
      </c>
      <c r="E34" s="29">
        <f>Calculations!Y18</f>
        <v>0</v>
      </c>
      <c r="F34" s="29">
        <f>Calculations!Y31</f>
        <v>0</v>
      </c>
      <c r="G34" s="29">
        <f t="shared" ref="G34:G42" si="4">D34+E34+F34</f>
        <v>0</v>
      </c>
      <c r="H34" s="10"/>
      <c r="I34" s="10"/>
      <c r="J34" s="15"/>
      <c r="K34" s="10">
        <v>2</v>
      </c>
      <c r="L34" s="30">
        <f>'Race Entries'!D28</f>
        <v>0</v>
      </c>
      <c r="M34" s="31">
        <f>'Race Entries'!E28</f>
        <v>0</v>
      </c>
      <c r="N34" s="32">
        <f>Calculations!AB5</f>
        <v>0</v>
      </c>
      <c r="O34" s="32">
        <f>Calculations!AB18</f>
        <v>0</v>
      </c>
      <c r="P34" s="32">
        <f>Calculations!AB31</f>
        <v>0</v>
      </c>
      <c r="Q34" s="32">
        <f t="shared" ref="Q34:Q42" si="5">N34+O34+P34</f>
        <v>0</v>
      </c>
      <c r="R34" s="16"/>
    </row>
    <row r="35" spans="1:30">
      <c r="A35" s="6">
        <v>3</v>
      </c>
      <c r="B35" s="30">
        <f>'Race Entries'!D29</f>
        <v>0</v>
      </c>
      <c r="C35" s="31">
        <f>'Race Entries'!E29</f>
        <v>0</v>
      </c>
      <c r="D35" s="32">
        <f>Calculations!Y6</f>
        <v>0</v>
      </c>
      <c r="E35" s="32">
        <f>Calculations!Y19</f>
        <v>0</v>
      </c>
      <c r="F35" s="32">
        <f>Calculations!Y32</f>
        <v>0</v>
      </c>
      <c r="G35" s="32">
        <f t="shared" si="4"/>
        <v>0</v>
      </c>
      <c r="H35" s="10"/>
      <c r="I35" s="10"/>
      <c r="J35" s="15"/>
      <c r="K35" s="10">
        <v>3</v>
      </c>
      <c r="L35" s="30">
        <f>'Race Entries'!D29</f>
        <v>0</v>
      </c>
      <c r="M35" s="31">
        <f>'Race Entries'!E29</f>
        <v>0</v>
      </c>
      <c r="N35" s="32">
        <f>Calculations!AB6</f>
        <v>0</v>
      </c>
      <c r="O35" s="32">
        <f>Calculations!AB19</f>
        <v>0</v>
      </c>
      <c r="P35" s="32">
        <f>Calculations!AB32</f>
        <v>0</v>
      </c>
      <c r="Q35" s="32">
        <f t="shared" si="5"/>
        <v>0</v>
      </c>
      <c r="R35" s="16"/>
    </row>
    <row r="36" spans="1:30">
      <c r="A36" s="6">
        <v>4</v>
      </c>
      <c r="B36" s="30">
        <f>'Race Entries'!D30</f>
        <v>0</v>
      </c>
      <c r="C36" s="31">
        <f>'Race Entries'!E30</f>
        <v>0</v>
      </c>
      <c r="D36" s="32">
        <f>Calculations!Y7</f>
        <v>0</v>
      </c>
      <c r="E36" s="32">
        <f>Calculations!Y20</f>
        <v>0</v>
      </c>
      <c r="F36" s="32">
        <f>Calculations!Y33</f>
        <v>0</v>
      </c>
      <c r="G36" s="32">
        <f t="shared" si="4"/>
        <v>0</v>
      </c>
      <c r="H36" s="10"/>
      <c r="I36" s="10"/>
      <c r="J36" s="15"/>
      <c r="K36" s="10">
        <v>4</v>
      </c>
      <c r="L36" s="30">
        <f>'Race Entries'!D30</f>
        <v>0</v>
      </c>
      <c r="M36" s="31">
        <f>'Race Entries'!E30</f>
        <v>0</v>
      </c>
      <c r="N36" s="32">
        <f>Calculations!AB7</f>
        <v>0</v>
      </c>
      <c r="O36" s="32">
        <f>Calculations!AB20</f>
        <v>0</v>
      </c>
      <c r="P36" s="32">
        <f>Calculations!AB33</f>
        <v>0</v>
      </c>
      <c r="Q36" s="32">
        <f t="shared" si="5"/>
        <v>0</v>
      </c>
      <c r="R36" s="16"/>
    </row>
    <row r="37" spans="1:30">
      <c r="A37" s="6">
        <v>5</v>
      </c>
      <c r="B37" s="30">
        <f>'Race Entries'!D31</f>
        <v>0</v>
      </c>
      <c r="C37" s="31">
        <f>'Race Entries'!E31</f>
        <v>0</v>
      </c>
      <c r="D37" s="32">
        <f>Calculations!Y8</f>
        <v>0</v>
      </c>
      <c r="E37" s="32">
        <f>Calculations!Y21</f>
        <v>0</v>
      </c>
      <c r="F37" s="32">
        <f>Calculations!Y34</f>
        <v>0</v>
      </c>
      <c r="G37" s="32">
        <f t="shared" si="4"/>
        <v>0</v>
      </c>
      <c r="H37" s="10"/>
      <c r="I37" s="10"/>
      <c r="J37" s="15"/>
      <c r="K37" s="10">
        <v>5</v>
      </c>
      <c r="L37" s="30">
        <f>'Race Entries'!D31</f>
        <v>0</v>
      </c>
      <c r="M37" s="31">
        <f>'Race Entries'!E31</f>
        <v>0</v>
      </c>
      <c r="N37" s="32">
        <f>Calculations!AB8</f>
        <v>0</v>
      </c>
      <c r="O37" s="32">
        <f>Calculations!AB21</f>
        <v>0</v>
      </c>
      <c r="P37" s="32">
        <f>Calculations!AB34</f>
        <v>0</v>
      </c>
      <c r="Q37" s="32">
        <f t="shared" si="5"/>
        <v>0</v>
      </c>
      <c r="R37" s="16"/>
    </row>
    <row r="38" spans="1:30">
      <c r="A38" s="6">
        <v>6</v>
      </c>
      <c r="B38" s="30">
        <f>'Race Entries'!D32</f>
        <v>0</v>
      </c>
      <c r="C38" s="31">
        <f>'Race Entries'!E32</f>
        <v>0</v>
      </c>
      <c r="D38" s="32">
        <f>Calculations!Y9</f>
        <v>0</v>
      </c>
      <c r="E38" s="32">
        <f>Calculations!Y22</f>
        <v>0</v>
      </c>
      <c r="F38" s="32">
        <f>Calculations!Y35</f>
        <v>0</v>
      </c>
      <c r="G38" s="32">
        <f t="shared" si="4"/>
        <v>0</v>
      </c>
      <c r="H38" s="10"/>
      <c r="I38" s="10"/>
      <c r="J38" s="15"/>
      <c r="K38" s="10">
        <v>6</v>
      </c>
      <c r="L38" s="30">
        <f>'Race Entries'!D32</f>
        <v>0</v>
      </c>
      <c r="M38" s="31">
        <f>'Race Entries'!E32</f>
        <v>0</v>
      </c>
      <c r="N38" s="32">
        <f>Calculations!AB9</f>
        <v>0</v>
      </c>
      <c r="O38" s="32">
        <f>Calculations!AB22</f>
        <v>0</v>
      </c>
      <c r="P38" s="32">
        <f>Calculations!AB35</f>
        <v>0</v>
      </c>
      <c r="Q38" s="32">
        <f t="shared" si="5"/>
        <v>0</v>
      </c>
      <c r="R38" s="16"/>
    </row>
    <row r="39" spans="1:30">
      <c r="A39" s="6">
        <v>7</v>
      </c>
      <c r="B39" s="30">
        <f>'Race Entries'!D33</f>
        <v>0</v>
      </c>
      <c r="C39" s="31">
        <f>'Race Entries'!E33</f>
        <v>0</v>
      </c>
      <c r="D39" s="32">
        <f>Calculations!Y10</f>
        <v>0</v>
      </c>
      <c r="E39" s="32">
        <f>Calculations!Y23</f>
        <v>0</v>
      </c>
      <c r="F39" s="32">
        <f>Calculations!Y36</f>
        <v>0</v>
      </c>
      <c r="G39" s="32">
        <f t="shared" si="4"/>
        <v>0</v>
      </c>
      <c r="H39" s="10"/>
      <c r="I39" s="10"/>
      <c r="J39" s="15"/>
      <c r="K39" s="10">
        <v>7</v>
      </c>
      <c r="L39" s="30">
        <f>'Race Entries'!D33</f>
        <v>0</v>
      </c>
      <c r="M39" s="31">
        <f>'Race Entries'!E33</f>
        <v>0</v>
      </c>
      <c r="N39" s="32">
        <f>Calculations!AB10</f>
        <v>0</v>
      </c>
      <c r="O39" s="32">
        <f>Calculations!AB23</f>
        <v>0</v>
      </c>
      <c r="P39" s="32">
        <f>Calculations!AB36</f>
        <v>0</v>
      </c>
      <c r="Q39" s="32">
        <f t="shared" si="5"/>
        <v>0</v>
      </c>
      <c r="R39" s="16"/>
    </row>
    <row r="40" spans="1:30">
      <c r="A40" s="6">
        <v>8</v>
      </c>
      <c r="B40" s="30">
        <f>'Race Entries'!D34</f>
        <v>0</v>
      </c>
      <c r="C40" s="31">
        <f>'Race Entries'!E34</f>
        <v>0</v>
      </c>
      <c r="D40" s="32">
        <f>Calculations!Y11</f>
        <v>0</v>
      </c>
      <c r="E40" s="32">
        <f>Calculations!Y24</f>
        <v>0</v>
      </c>
      <c r="F40" s="32">
        <f>Calculations!Y37</f>
        <v>0</v>
      </c>
      <c r="G40" s="32">
        <f t="shared" si="4"/>
        <v>0</v>
      </c>
      <c r="H40" s="10"/>
      <c r="I40" s="10"/>
      <c r="J40" s="15"/>
      <c r="K40" s="10">
        <v>8</v>
      </c>
      <c r="L40" s="30">
        <f>'Race Entries'!D34</f>
        <v>0</v>
      </c>
      <c r="M40" s="31">
        <f>'Race Entries'!E34</f>
        <v>0</v>
      </c>
      <c r="N40" s="32">
        <f>Calculations!AB11</f>
        <v>0</v>
      </c>
      <c r="O40" s="32">
        <f>Calculations!AB24</f>
        <v>0</v>
      </c>
      <c r="P40" s="32">
        <f>Calculations!AB37</f>
        <v>0</v>
      </c>
      <c r="Q40" s="32">
        <f t="shared" si="5"/>
        <v>0</v>
      </c>
      <c r="R40" s="16"/>
    </row>
    <row r="41" spans="1:30">
      <c r="A41" s="6">
        <v>9</v>
      </c>
      <c r="B41" s="30">
        <f>'Race Entries'!D35</f>
        <v>0</v>
      </c>
      <c r="C41" s="31">
        <f>'Race Entries'!E35</f>
        <v>0</v>
      </c>
      <c r="D41" s="32">
        <f>Calculations!Y12</f>
        <v>0</v>
      </c>
      <c r="E41" s="32">
        <f>Calculations!Y25</f>
        <v>0</v>
      </c>
      <c r="F41" s="32">
        <f>Calculations!Y38</f>
        <v>0</v>
      </c>
      <c r="G41" s="32">
        <f t="shared" si="4"/>
        <v>0</v>
      </c>
      <c r="H41" s="10"/>
      <c r="I41" s="10"/>
      <c r="J41" s="15"/>
      <c r="K41" s="10">
        <v>9</v>
      </c>
      <c r="L41" s="27">
        <f>'Race Entries'!D35</f>
        <v>0</v>
      </c>
      <c r="M41" s="28">
        <f>'Race Entries'!E35</f>
        <v>0</v>
      </c>
      <c r="N41" s="29">
        <f>Calculations!AB12</f>
        <v>0</v>
      </c>
      <c r="O41" s="29">
        <f>Calculations!AB25</f>
        <v>0</v>
      </c>
      <c r="P41" s="29">
        <f>Calculations!AB38</f>
        <v>0</v>
      </c>
      <c r="Q41" s="29">
        <f t="shared" si="5"/>
        <v>0</v>
      </c>
      <c r="R41" s="16"/>
    </row>
    <row r="42" spans="1:30">
      <c r="A42" s="6">
        <v>10</v>
      </c>
      <c r="B42" s="12">
        <f>'Race Entries'!D36</f>
        <v>0</v>
      </c>
      <c r="C42" s="13">
        <f>'Race Entries'!E36</f>
        <v>0</v>
      </c>
      <c r="D42" s="14">
        <f>Calculations!Y13</f>
        <v>0</v>
      </c>
      <c r="E42" s="14">
        <f>Calculations!Y26</f>
        <v>0</v>
      </c>
      <c r="F42" s="14">
        <f>Calculations!Y39</f>
        <v>0</v>
      </c>
      <c r="G42" s="14">
        <f t="shared" si="4"/>
        <v>0</v>
      </c>
      <c r="H42" s="10"/>
      <c r="I42" s="10"/>
      <c r="J42" s="15"/>
      <c r="K42" s="10">
        <v>10</v>
      </c>
      <c r="L42" s="12">
        <f>'Race Entries'!D36</f>
        <v>0</v>
      </c>
      <c r="M42" s="13">
        <f>'Race Entries'!E36</f>
        <v>0</v>
      </c>
      <c r="N42" s="14">
        <f>Calculations!AB13</f>
        <v>0</v>
      </c>
      <c r="O42" s="14">
        <f>Calculations!AB26</f>
        <v>0</v>
      </c>
      <c r="P42" s="14">
        <f>Calculations!AB39</f>
        <v>0</v>
      </c>
      <c r="Q42" s="14">
        <f t="shared" si="5"/>
        <v>0</v>
      </c>
      <c r="R42" s="16"/>
    </row>
    <row r="43" spans="1:30" ht="16.5" thickBot="1">
      <c r="A43" s="20"/>
      <c r="B43" s="21"/>
      <c r="C43" s="22"/>
      <c r="D43" s="94" t="b">
        <f>AND('Race Entries'!E10&lt;&gt;"",'Race Entries'!E13&lt;&gt;"",'Race Entries'!E17&lt;&gt;"",'Race Entries'!E20&lt;&gt;"")</f>
        <v>0</v>
      </c>
      <c r="E43" s="94" t="b">
        <f>AND('Race Entries'!I10&lt;&gt;"",'Race Entries'!I13&lt;&gt;"",'Race Entries'!I17&lt;&gt;"",'Race Entries'!I20&lt;&gt;"")</f>
        <v>0</v>
      </c>
      <c r="F43" s="94" t="b">
        <f>AND('Race Entries'!M13&lt;&gt;"",'Race Entries'!M17&lt;&gt;"")</f>
        <v>0</v>
      </c>
      <c r="G43" s="23"/>
      <c r="H43" s="24"/>
      <c r="I43" s="24"/>
      <c r="J43" s="25"/>
      <c r="K43" s="24"/>
      <c r="L43" s="21"/>
      <c r="M43" s="22"/>
      <c r="N43" s="23"/>
      <c r="O43" s="23"/>
      <c r="P43" s="23"/>
      <c r="Q43" s="23"/>
      <c r="R43" s="26"/>
    </row>
    <row r="44" spans="1:30" ht="16.5" customHeight="1" thickTop="1">
      <c r="A44" s="142" t="s">
        <v>86</v>
      </c>
      <c r="B44" s="143"/>
      <c r="C44" s="143"/>
      <c r="D44" s="143"/>
      <c r="E44" s="143"/>
      <c r="F44" s="143"/>
      <c r="G44" s="143"/>
      <c r="H44" s="143"/>
      <c r="I44" s="143"/>
      <c r="J44" s="143"/>
      <c r="K44" s="143"/>
      <c r="L44" s="143"/>
      <c r="M44" s="143"/>
      <c r="N44" s="143"/>
      <c r="O44" s="143"/>
      <c r="P44" s="143"/>
      <c r="Q44" s="143"/>
      <c r="R44" s="144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</row>
    <row r="45" spans="1:30" ht="15.75" customHeight="1">
      <c r="A45" s="145"/>
      <c r="B45" s="146"/>
      <c r="C45" s="146"/>
      <c r="D45" s="146"/>
      <c r="E45" s="146"/>
      <c r="F45" s="146"/>
      <c r="G45" s="146"/>
      <c r="H45" s="146"/>
      <c r="I45" s="146"/>
      <c r="J45" s="146"/>
      <c r="K45" s="146"/>
      <c r="L45" s="146"/>
      <c r="M45" s="146"/>
      <c r="N45" s="146"/>
      <c r="O45" s="146"/>
      <c r="P45" s="146"/>
      <c r="Q45" s="146"/>
      <c r="R45" s="147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</row>
    <row r="46" spans="1:30" ht="16.5" customHeight="1" thickBot="1">
      <c r="A46" s="148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  <c r="R46" s="15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</row>
    <row r="47" spans="1:30" ht="16.5" thickTop="1"/>
  </sheetData>
  <sheetProtection password="C573" sheet="1" objects="1" scenarios="1"/>
  <mergeCells count="8">
    <mergeCell ref="A1:R3"/>
    <mergeCell ref="A44:R46"/>
    <mergeCell ref="B18:G18"/>
    <mergeCell ref="B4:G4"/>
    <mergeCell ref="B31:G31"/>
    <mergeCell ref="L4:Q4"/>
    <mergeCell ref="L18:Q18"/>
    <mergeCell ref="L31:Q31"/>
  </mergeCells>
  <conditionalFormatting sqref="B6:G15">
    <cfRule type="expression" dxfId="28" priority="3" stopIfTrue="1">
      <formula>$B6=0</formula>
    </cfRule>
  </conditionalFormatting>
  <conditionalFormatting sqref="A6:A15">
    <cfRule type="expression" dxfId="27" priority="27">
      <formula>$B6=0</formula>
    </cfRule>
  </conditionalFormatting>
  <conditionalFormatting sqref="L6:Q15">
    <cfRule type="expression" dxfId="26" priority="5" stopIfTrue="1">
      <formula>$L6=0</formula>
    </cfRule>
  </conditionalFormatting>
  <conditionalFormatting sqref="K6:K15">
    <cfRule type="expression" dxfId="25" priority="25">
      <formula>$L6=0</formula>
    </cfRule>
  </conditionalFormatting>
  <conditionalFormatting sqref="B20:G29">
    <cfRule type="expression" dxfId="24" priority="2" stopIfTrue="1">
      <formula>$B20=0</formula>
    </cfRule>
  </conditionalFormatting>
  <conditionalFormatting sqref="A20:A29">
    <cfRule type="expression" dxfId="23" priority="23">
      <formula>$B20=0</formula>
    </cfRule>
  </conditionalFormatting>
  <conditionalFormatting sqref="L20:Q29">
    <cfRule type="expression" dxfId="22" priority="4" stopIfTrue="1">
      <formula>$L20=0</formula>
    </cfRule>
  </conditionalFormatting>
  <conditionalFormatting sqref="K20:K29">
    <cfRule type="expression" dxfId="21" priority="21">
      <formula>$L20=0</formula>
    </cfRule>
  </conditionalFormatting>
  <conditionalFormatting sqref="B33:G42">
    <cfRule type="expression" dxfId="20" priority="6" stopIfTrue="1">
      <formula>$B33=0</formula>
    </cfRule>
  </conditionalFormatting>
  <conditionalFormatting sqref="A33:A42">
    <cfRule type="expression" dxfId="19" priority="19">
      <formula>$B33=0</formula>
    </cfRule>
  </conditionalFormatting>
  <conditionalFormatting sqref="L33:Q42">
    <cfRule type="expression" dxfId="18" priority="1" stopIfTrue="1">
      <formula>$L33=0</formula>
    </cfRule>
  </conditionalFormatting>
  <conditionalFormatting sqref="K33:K42">
    <cfRule type="expression" dxfId="17" priority="17">
      <formula>$L33=0</formula>
    </cfRule>
  </conditionalFormatting>
  <conditionalFormatting sqref="D6:D15">
    <cfRule type="expression" dxfId="16" priority="16">
      <formula>$D$43=FALSE</formula>
    </cfRule>
  </conditionalFormatting>
  <conditionalFormatting sqref="D20:D29">
    <cfRule type="expression" dxfId="15" priority="24">
      <formula>$D$43=FALSE</formula>
    </cfRule>
  </conditionalFormatting>
  <conditionalFormatting sqref="D33:D42">
    <cfRule type="expression" dxfId="14" priority="20">
      <formula>$D$43=FALSE</formula>
    </cfRule>
  </conditionalFormatting>
  <conditionalFormatting sqref="N6:N15">
    <cfRule type="expression" dxfId="13" priority="26">
      <formula>$D$43=FALSE</formula>
    </cfRule>
  </conditionalFormatting>
  <conditionalFormatting sqref="N20:N29">
    <cfRule type="expression" dxfId="12" priority="22">
      <formula>$D$43=FALSE</formula>
    </cfRule>
  </conditionalFormatting>
  <conditionalFormatting sqref="N33:N42">
    <cfRule type="expression" dxfId="11" priority="18">
      <formula>$D$43=FALSE</formula>
    </cfRule>
  </conditionalFormatting>
  <conditionalFormatting sqref="E6:E15">
    <cfRule type="expression" dxfId="10" priority="10">
      <formula>$E$43=FALSE</formula>
    </cfRule>
  </conditionalFormatting>
  <conditionalFormatting sqref="E20:E29">
    <cfRule type="expression" dxfId="9" priority="9">
      <formula>$E$43=FALSE</formula>
    </cfRule>
  </conditionalFormatting>
  <conditionalFormatting sqref="E33:E42 O6:O15 O20:O29 O33:O42">
    <cfRule type="expression" dxfId="8" priority="8">
      <formula>$E$43=FALSE</formula>
    </cfRule>
  </conditionalFormatting>
  <conditionalFormatting sqref="F6:F15 F20:F29 F33:F42 P6:P15 P20:P29 P33:P42">
    <cfRule type="expression" dxfId="7" priority="7">
      <formula>$F$43=FALSE</formula>
    </cfRule>
  </conditionalFormatting>
  <printOptions horizontalCentered="1" verticalCentered="1"/>
  <pageMargins left="0.7" right="0.7" top="0.75" bottom="0.75" header="0.3" footer="0.3"/>
  <pageSetup scale="66" orientation="landscape" horizontalDpi="4294967293" vertic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>
    <pageSetUpPr fitToPage="1"/>
  </sheetPr>
  <dimension ref="A1:AD82550"/>
  <sheetViews>
    <sheetView showGridLines="0" tabSelected="1" zoomScale="80" zoomScaleNormal="80" zoomScaleSheetLayoutView="80" zoomScalePageLayoutView="70" workbookViewId="0">
      <selection activeCell="D27" sqref="D27"/>
    </sheetView>
  </sheetViews>
  <sheetFormatPr defaultRowHeight="15.75"/>
  <cols>
    <col min="1" max="1" width="6.28515625" style="3" customWidth="1"/>
    <col min="2" max="2" width="6.5703125" bestFit="1" customWidth="1"/>
    <col min="3" max="3" width="3.85546875" bestFit="1" customWidth="1"/>
    <col min="4" max="4" width="17" bestFit="1" customWidth="1"/>
    <col min="5" max="5" width="11.5703125" style="1" bestFit="1" customWidth="1"/>
    <col min="6" max="7" width="3" customWidth="1"/>
    <col min="8" max="8" width="9.7109375" bestFit="1" customWidth="1"/>
    <col min="9" max="9" width="7.85546875" bestFit="1" customWidth="1"/>
    <col min="10" max="11" width="3" customWidth="1"/>
    <col min="12" max="12" width="8" customWidth="1"/>
    <col min="13" max="13" width="7.5703125" style="1" bestFit="1" customWidth="1"/>
    <col min="14" max="14" width="3" style="1" customWidth="1"/>
    <col min="15" max="15" width="3" customWidth="1"/>
    <col min="16" max="16" width="6.5703125" bestFit="1" customWidth="1"/>
    <col min="17" max="17" width="5.85546875" bestFit="1" customWidth="1"/>
    <col min="18" max="20" width="3" style="3" customWidth="1"/>
    <col min="21" max="21" width="3.7109375" style="5" bestFit="1" customWidth="1"/>
    <col min="22" max="22" width="17.7109375" style="4" bestFit="1" customWidth="1"/>
    <col min="23" max="23" width="12.85546875" style="45" bestFit="1" customWidth="1"/>
    <col min="24" max="25" width="6.28515625" bestFit="1" customWidth="1"/>
    <col min="26" max="27" width="6.42578125" bestFit="1" customWidth="1"/>
    <col min="28" max="28" width="3" style="3" customWidth="1"/>
    <col min="29" max="29" width="8.42578125" style="45" bestFit="1" customWidth="1"/>
    <col min="30" max="30" width="6.28515625" style="3" customWidth="1"/>
  </cols>
  <sheetData>
    <row r="1" spans="1:30" thickTop="1">
      <c r="A1" s="157" t="s">
        <v>77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9"/>
    </row>
    <row r="2" spans="1:30" ht="15">
      <c r="A2" s="160"/>
      <c r="B2" s="161"/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61"/>
      <c r="S2" s="161"/>
      <c r="T2" s="161"/>
      <c r="U2" s="161"/>
      <c r="V2" s="161"/>
      <c r="W2" s="161"/>
      <c r="X2" s="161"/>
      <c r="Y2" s="161"/>
      <c r="Z2" s="161"/>
      <c r="AA2" s="161"/>
      <c r="AB2" s="161"/>
      <c r="AC2" s="161"/>
      <c r="AD2" s="162"/>
    </row>
    <row r="3" spans="1:30" thickBot="1">
      <c r="A3" s="163"/>
      <c r="B3" s="164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164"/>
      <c r="Z3" s="164"/>
      <c r="AA3" s="164"/>
      <c r="AB3" s="164"/>
      <c r="AC3" s="164"/>
      <c r="AD3" s="165"/>
    </row>
    <row r="4" spans="1:30" thickTop="1">
      <c r="A4" s="62"/>
      <c r="B4" s="168" t="s">
        <v>75</v>
      </c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50"/>
      <c r="S4" s="50"/>
      <c r="T4" s="50"/>
      <c r="U4" s="169" t="s">
        <v>76</v>
      </c>
      <c r="V4" s="169"/>
      <c r="W4" s="169"/>
      <c r="X4" s="169"/>
      <c r="Y4" s="169"/>
      <c r="Z4" s="169"/>
      <c r="AA4" s="169"/>
      <c r="AB4" s="169"/>
      <c r="AC4" s="169"/>
      <c r="AD4" s="63"/>
    </row>
    <row r="5" spans="1:30" ht="15">
      <c r="A5" s="62"/>
      <c r="B5" s="168"/>
      <c r="C5" s="168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50"/>
      <c r="S5" s="50"/>
      <c r="T5" s="50"/>
      <c r="U5" s="169"/>
      <c r="V5" s="169"/>
      <c r="W5" s="169"/>
      <c r="X5" s="169"/>
      <c r="Y5" s="169"/>
      <c r="Z5" s="169"/>
      <c r="AA5" s="169"/>
      <c r="AB5" s="169"/>
      <c r="AC5" s="169"/>
      <c r="AD5" s="63"/>
    </row>
    <row r="6" spans="1:30" ht="15">
      <c r="A6" s="62"/>
      <c r="B6" s="168"/>
      <c r="C6" s="168"/>
      <c r="D6" s="168"/>
      <c r="E6" s="168"/>
      <c r="F6" s="168"/>
      <c r="G6" s="168"/>
      <c r="H6" s="168"/>
      <c r="I6" s="168"/>
      <c r="J6" s="168"/>
      <c r="K6" s="168"/>
      <c r="L6" s="168"/>
      <c r="M6" s="168"/>
      <c r="N6" s="168"/>
      <c r="O6" s="168"/>
      <c r="P6" s="168"/>
      <c r="Q6" s="168"/>
      <c r="R6" s="50"/>
      <c r="S6" s="50"/>
      <c r="T6" s="50"/>
      <c r="U6" s="169"/>
      <c r="V6" s="169"/>
      <c r="W6" s="169"/>
      <c r="X6" s="169"/>
      <c r="Y6" s="169"/>
      <c r="Z6" s="169"/>
      <c r="AA6" s="169"/>
      <c r="AB6" s="169"/>
      <c r="AC6" s="169"/>
      <c r="AD6" s="63"/>
    </row>
    <row r="7" spans="1:30" ht="18.75">
      <c r="A7" s="62"/>
      <c r="B7" s="9"/>
      <c r="C7" s="9"/>
      <c r="D7" s="156" t="s">
        <v>15</v>
      </c>
      <c r="E7" s="156" t="s">
        <v>14</v>
      </c>
      <c r="F7" s="9"/>
      <c r="G7" s="156"/>
      <c r="H7" s="156" t="s">
        <v>3</v>
      </c>
      <c r="I7" s="156" t="s">
        <v>14</v>
      </c>
      <c r="J7" s="9"/>
      <c r="K7" s="156" t="s">
        <v>13</v>
      </c>
      <c r="L7" s="156"/>
      <c r="M7" s="156" t="s">
        <v>14</v>
      </c>
      <c r="N7" s="9"/>
      <c r="O7" s="9"/>
      <c r="P7" s="156" t="s">
        <v>26</v>
      </c>
      <c r="Q7" s="156" t="s">
        <v>14</v>
      </c>
      <c r="R7" s="50"/>
      <c r="S7" s="50"/>
      <c r="T7" s="59"/>
      <c r="U7" s="10"/>
      <c r="V7" s="10"/>
      <c r="W7" s="64"/>
      <c r="X7" s="155" t="s">
        <v>20</v>
      </c>
      <c r="Y7" s="155"/>
      <c r="Z7" s="155"/>
      <c r="AA7" s="155"/>
      <c r="AB7" s="65"/>
      <c r="AC7" s="64"/>
      <c r="AD7" s="63"/>
    </row>
    <row r="8" spans="1:30" ht="16.5" thickBot="1">
      <c r="A8" s="62"/>
      <c r="B8" s="9"/>
      <c r="C8" s="9"/>
      <c r="D8" s="156"/>
      <c r="E8" s="156"/>
      <c r="F8" s="9"/>
      <c r="G8" s="156"/>
      <c r="H8" s="156"/>
      <c r="I8" s="156"/>
      <c r="J8" s="9"/>
      <c r="K8" s="156"/>
      <c r="L8" s="156"/>
      <c r="M8" s="156"/>
      <c r="N8" s="9"/>
      <c r="O8" s="9"/>
      <c r="P8" s="156"/>
      <c r="Q8" s="156"/>
      <c r="R8" s="50"/>
      <c r="S8" s="50"/>
      <c r="T8" s="59"/>
      <c r="U8" s="10"/>
      <c r="V8" s="10" t="s">
        <v>0</v>
      </c>
      <c r="W8" s="9" t="s">
        <v>1</v>
      </c>
      <c r="X8" s="124" t="s">
        <v>22</v>
      </c>
      <c r="Y8" s="124" t="s">
        <v>23</v>
      </c>
      <c r="Z8" s="124" t="s">
        <v>24</v>
      </c>
      <c r="AA8" s="124" t="s">
        <v>25</v>
      </c>
      <c r="AB8" s="10"/>
      <c r="AC8" s="9" t="s">
        <v>27</v>
      </c>
      <c r="AD8" s="63"/>
    </row>
    <row r="9" spans="1:30" ht="16.5" thickTop="1">
      <c r="A9" s="66" t="s">
        <v>81</v>
      </c>
      <c r="B9" s="82" t="s">
        <v>11</v>
      </c>
      <c r="C9" s="29">
        <v>5</v>
      </c>
      <c r="D9" s="46" t="s">
        <v>95</v>
      </c>
      <c r="E9" s="97"/>
      <c r="F9" s="15"/>
      <c r="G9" s="29" t="str">
        <f>IF(OR(E10="",E13=""),"",IF(E13&gt;E12,C13, IF(E9&gt;E10,C9,C10)))</f>
        <v/>
      </c>
      <c r="H9" s="46" t="str">
        <f>IF(OR(E10="",E13=""),"",IF(E13&gt;E12,D13, IF(E9&gt;E10,D9,D10)))</f>
        <v/>
      </c>
      <c r="I9" s="97"/>
      <c r="J9" s="67"/>
      <c r="K9" s="15"/>
      <c r="L9" s="15"/>
      <c r="M9" s="67"/>
      <c r="N9" s="67"/>
      <c r="O9" s="15"/>
      <c r="P9" s="15"/>
      <c r="Q9" s="15"/>
      <c r="R9" s="50"/>
      <c r="S9" s="50"/>
      <c r="T9" s="59"/>
      <c r="U9" s="10">
        <v>1</v>
      </c>
      <c r="V9" s="27">
        <f>D27</f>
        <v>0</v>
      </c>
      <c r="W9" s="29">
        <f>E27</f>
        <v>0</v>
      </c>
      <c r="X9" s="107"/>
      <c r="Y9" s="99"/>
      <c r="Z9" s="99"/>
      <c r="AA9" s="99"/>
      <c r="AB9" s="15"/>
      <c r="AC9" s="29">
        <f>IF(Calculations!$D$15="",0,IF('Race Entries'!$X9=Calculations!$D$15,1,0))+IF(Calculations!$E$15="",0,IF('Race Entries'!$Y9=Calculations!$E$15,1,0))+IF(Calculations!$F$15="",0,IF('Race Entries'!$Z9=Calculations!$F$15,1,0))+IF(Calculations!$G$15="",0,IF('Race Entries'!$AA9=Calculations!$G$15,1,0))</f>
        <v>0</v>
      </c>
      <c r="AD9" s="63"/>
    </row>
    <row r="10" spans="1:30" ht="16.5" thickBot="1">
      <c r="A10" s="62"/>
      <c r="B10" s="83">
        <v>2</v>
      </c>
      <c r="C10" s="14">
        <v>4</v>
      </c>
      <c r="D10" s="68" t="s">
        <v>17</v>
      </c>
      <c r="E10" s="98"/>
      <c r="F10" s="15"/>
      <c r="G10" s="14">
        <v>2</v>
      </c>
      <c r="H10" s="68" t="s">
        <v>16</v>
      </c>
      <c r="I10" s="98"/>
      <c r="J10" s="67"/>
      <c r="K10" s="15"/>
      <c r="L10" s="15"/>
      <c r="M10" s="67"/>
      <c r="N10" s="67"/>
      <c r="O10" s="15"/>
      <c r="P10" s="15"/>
      <c r="Q10" s="15"/>
      <c r="R10" s="50"/>
      <c r="S10" s="50"/>
      <c r="T10" s="59"/>
      <c r="U10" s="10">
        <v>2</v>
      </c>
      <c r="V10" s="30">
        <f t="shared" ref="V10:V18" si="0">D28</f>
        <v>0</v>
      </c>
      <c r="W10" s="32">
        <f t="shared" ref="W10:W18" si="1">E28</f>
        <v>0</v>
      </c>
      <c r="X10" s="108"/>
      <c r="Y10" s="109"/>
      <c r="Z10" s="109"/>
      <c r="AA10" s="109"/>
      <c r="AB10" s="15"/>
      <c r="AC10" s="29">
        <f>IF(Calculations!$D$15="",0,IF('Race Entries'!$X10=Calculations!$D$15,1,0))+IF(Calculations!$E$15="",0,IF('Race Entries'!$Y10=Calculations!$E$15,1,0))+IF(Calculations!$F$15="",0,IF('Race Entries'!$Z10=Calculations!$F$15,1,0))+IF(Calculations!$G$15="",0,IF('Race Entries'!$AA10=Calculations!$G$15,1,0))</f>
        <v>0</v>
      </c>
      <c r="AD10" s="63"/>
    </row>
    <row r="11" spans="1:30" ht="17.25" thickTop="1" thickBot="1">
      <c r="A11" s="62"/>
      <c r="B11" s="9"/>
      <c r="C11" s="69"/>
      <c r="D11" s="70"/>
      <c r="E11" s="71"/>
      <c r="F11" s="15"/>
      <c r="G11" s="69"/>
      <c r="H11" s="70"/>
      <c r="I11" s="71"/>
      <c r="J11" s="67"/>
      <c r="K11" s="15"/>
      <c r="L11" s="15"/>
      <c r="M11" s="67"/>
      <c r="N11" s="67"/>
      <c r="O11" s="15"/>
      <c r="P11" s="15"/>
      <c r="Q11" s="15"/>
      <c r="R11" s="50"/>
      <c r="S11" s="50"/>
      <c r="T11" s="59"/>
      <c r="U11" s="10">
        <v>3</v>
      </c>
      <c r="V11" s="30">
        <f t="shared" si="0"/>
        <v>0</v>
      </c>
      <c r="W11" s="32">
        <f t="shared" si="1"/>
        <v>0</v>
      </c>
      <c r="X11" s="108"/>
      <c r="Y11" s="109"/>
      <c r="Z11" s="109"/>
      <c r="AA11" s="109"/>
      <c r="AB11" s="15"/>
      <c r="AC11" s="29">
        <f>IF(Calculations!$D$15="",0,IF('Race Entries'!$X11=Calculations!$D$15,1,0))+IF(Calculations!$E$15="",0,IF('Race Entries'!$Y11=Calculations!$E$15,1,0))+IF(Calculations!$F$15="",0,IF('Race Entries'!$Z11=Calculations!$F$15,1,0))+IF(Calculations!$G$15="",0,IF('Race Entries'!$AA11=Calculations!$G$15,1,0))</f>
        <v>0</v>
      </c>
      <c r="AD11" s="63"/>
    </row>
    <row r="12" spans="1:30" ht="16.5" thickTop="1">
      <c r="A12" s="62"/>
      <c r="B12" s="82" t="s">
        <v>11</v>
      </c>
      <c r="C12" s="29">
        <v>6</v>
      </c>
      <c r="D12" s="46" t="s">
        <v>93</v>
      </c>
      <c r="E12" s="97"/>
      <c r="F12" s="15"/>
      <c r="G12" s="29" t="str">
        <f>IF(OR(E10="",E13=""),"",IF(E12&gt;E13,C12,IF(E9&gt;E10,C9,C10)))</f>
        <v/>
      </c>
      <c r="H12" s="46" t="str">
        <f>IF(OR(E10="",E13=""),"",IF(E12&gt;E13,D12, IF(E9&gt;E10,D9,D10)))</f>
        <v/>
      </c>
      <c r="I12" s="97"/>
      <c r="J12" s="67"/>
      <c r="K12" s="29" t="str">
        <f>IF(OR(I13="",I10=""),"",IF(I13&gt;I12,IF(I10&gt;I9,G10,G9),IF(I10&gt;I9,G12,IF(G12&gt;G9,G12,G9))))</f>
        <v/>
      </c>
      <c r="L12" s="46" t="str">
        <f>IF(OR(I13="",I10=""),"",IF(I13&gt;I12,IF(I10&gt;I9,H10,H9),IF(I10&gt;I9,H12,IF(G12&gt;G9,H12,H9))))</f>
        <v/>
      </c>
      <c r="M12" s="97"/>
      <c r="N12" s="67"/>
      <c r="O12" s="15"/>
      <c r="P12" s="15"/>
      <c r="Q12" s="15"/>
      <c r="R12" s="50"/>
      <c r="S12" s="50"/>
      <c r="T12" s="59"/>
      <c r="U12" s="10">
        <v>4</v>
      </c>
      <c r="V12" s="30">
        <f t="shared" si="0"/>
        <v>0</v>
      </c>
      <c r="W12" s="32">
        <f t="shared" si="1"/>
        <v>0</v>
      </c>
      <c r="X12" s="108"/>
      <c r="Y12" s="109"/>
      <c r="Z12" s="109"/>
      <c r="AA12" s="109"/>
      <c r="AB12" s="15"/>
      <c r="AC12" s="29">
        <f>IF(Calculations!$D$15="",0,IF('Race Entries'!$X12=Calculations!$D$15,1,0))+IF(Calculations!$E$15="",0,IF('Race Entries'!$Y12=Calculations!$E$15,1,0))+IF(Calculations!$F$15="",0,IF('Race Entries'!$Z12=Calculations!$F$15,1,0))+IF(Calculations!$G$15="",0,IF('Race Entries'!$AA12=Calculations!$G$15,1,0))</f>
        <v>0</v>
      </c>
      <c r="AD12" s="63"/>
    </row>
    <row r="13" spans="1:30" ht="16.5" thickBot="1">
      <c r="A13" s="62"/>
      <c r="B13" s="83">
        <v>1</v>
      </c>
      <c r="C13" s="14">
        <v>3</v>
      </c>
      <c r="D13" s="68" t="s">
        <v>94</v>
      </c>
      <c r="E13" s="98"/>
      <c r="F13" s="15"/>
      <c r="G13" s="14">
        <v>1</v>
      </c>
      <c r="H13" s="68" t="s">
        <v>18</v>
      </c>
      <c r="I13" s="98"/>
      <c r="J13" s="67"/>
      <c r="K13" s="14" t="str">
        <f>IF(OR(I13="",I10=""),"",IF(I13&gt;I12,G13, IF(I10&gt;I9,G10,IF(G12&gt;G9,G9,G12))))</f>
        <v/>
      </c>
      <c r="L13" s="68" t="str">
        <f>IF(OR(I13="",I10=""),"",IF(I13&gt;I12,H13, IF(I10&gt;I9,H10,IF(G12&gt;G9,H9,H12))))</f>
        <v/>
      </c>
      <c r="M13" s="98"/>
      <c r="N13" s="67"/>
      <c r="O13" s="15"/>
      <c r="P13" s="15"/>
      <c r="Q13" s="15"/>
      <c r="R13" s="50"/>
      <c r="S13" s="50"/>
      <c r="T13" s="59"/>
      <c r="U13" s="10">
        <v>5</v>
      </c>
      <c r="V13" s="30">
        <f t="shared" si="0"/>
        <v>0</v>
      </c>
      <c r="W13" s="32">
        <f t="shared" si="1"/>
        <v>0</v>
      </c>
      <c r="X13" s="108"/>
      <c r="Y13" s="109"/>
      <c r="Z13" s="109"/>
      <c r="AA13" s="109"/>
      <c r="AB13" s="15"/>
      <c r="AC13" s="29">
        <f>IF(Calculations!$D$15="",0,IF('Race Entries'!$X13=Calculations!$D$15,1,0))+IF(Calculations!$E$15="",0,IF('Race Entries'!$Y13=Calculations!$E$15,1,0))+IF(Calculations!$F$15="",0,IF('Race Entries'!$Z13=Calculations!$F$15,1,0))+IF(Calculations!$G$15="",0,IF('Race Entries'!$AA13=Calculations!$G$15,1,0))</f>
        <v>0</v>
      </c>
      <c r="AD13" s="63"/>
    </row>
    <row r="14" spans="1:30" ht="16.5" thickTop="1">
      <c r="A14" s="62"/>
      <c r="B14" s="9"/>
      <c r="C14" s="69"/>
      <c r="D14" s="70"/>
      <c r="E14" s="71"/>
      <c r="F14" s="15"/>
      <c r="G14" s="69"/>
      <c r="H14" s="70"/>
      <c r="I14" s="71"/>
      <c r="J14" s="67"/>
      <c r="K14" s="69"/>
      <c r="L14" s="70"/>
      <c r="M14" s="71"/>
      <c r="N14" s="67"/>
      <c r="O14" s="29" t="str">
        <f>IF(M13="","",IF(M13&gt;M12, K13, K12))</f>
        <v/>
      </c>
      <c r="P14" s="46" t="str">
        <f>IF(M13="","",IF(M13&gt;M12, L13, L12))</f>
        <v/>
      </c>
      <c r="Q14" s="99"/>
      <c r="R14" s="50"/>
      <c r="S14" s="50"/>
      <c r="T14" s="59"/>
      <c r="U14" s="10">
        <v>6</v>
      </c>
      <c r="V14" s="30">
        <f t="shared" si="0"/>
        <v>0</v>
      </c>
      <c r="W14" s="32">
        <f t="shared" si="1"/>
        <v>0</v>
      </c>
      <c r="X14" s="108"/>
      <c r="Y14" s="109"/>
      <c r="Z14" s="109"/>
      <c r="AA14" s="109"/>
      <c r="AB14" s="15"/>
      <c r="AC14" s="29">
        <f>IF(Calculations!$D$15="",0,IF('Race Entries'!$X14=Calculations!$D$15,1,0))+IF(Calculations!$E$15="",0,IF('Race Entries'!$Y14=Calculations!$E$15,1,0))+IF(Calculations!$F$15="",0,IF('Race Entries'!$Z14=Calculations!$F$15,1,0))+IF(Calculations!$G$15="",0,IF('Race Entries'!$AA14=Calculations!$G$15,1,0))</f>
        <v>0</v>
      </c>
      <c r="AD14" s="63"/>
    </row>
    <row r="15" spans="1:30" ht="16.5" thickBot="1">
      <c r="A15" s="62"/>
      <c r="B15" s="9"/>
      <c r="C15" s="69"/>
      <c r="D15" s="70"/>
      <c r="E15" s="71"/>
      <c r="F15" s="15"/>
      <c r="G15" s="69"/>
      <c r="H15" s="70"/>
      <c r="I15" s="71"/>
      <c r="J15" s="67"/>
      <c r="K15" s="69"/>
      <c r="L15" s="70"/>
      <c r="M15" s="71"/>
      <c r="N15" s="67"/>
      <c r="O15" s="14" t="str">
        <f>IF(M17="","",IF(M17&gt;M16, K17, K16))</f>
        <v/>
      </c>
      <c r="P15" s="68" t="str">
        <f>IF(M17="","",IF(M17&gt;M16, L17, L16))</f>
        <v/>
      </c>
      <c r="Q15" s="100"/>
      <c r="R15" s="50"/>
      <c r="S15" s="50"/>
      <c r="T15" s="59"/>
      <c r="U15" s="10">
        <v>7</v>
      </c>
      <c r="V15" s="30">
        <f t="shared" si="0"/>
        <v>0</v>
      </c>
      <c r="W15" s="32">
        <f t="shared" si="1"/>
        <v>0</v>
      </c>
      <c r="X15" s="108"/>
      <c r="Y15" s="109"/>
      <c r="Z15" s="109"/>
      <c r="AA15" s="109"/>
      <c r="AB15" s="15"/>
      <c r="AC15" s="29">
        <f>IF(Calculations!$D$15="",0,IF('Race Entries'!$X15=Calculations!$D$15,1,0))+IF(Calculations!$E$15="",0,IF('Race Entries'!$Y15=Calculations!$E$15,1,0))+IF(Calculations!$F$15="",0,IF('Race Entries'!$Z15=Calculations!$F$15,1,0))+IF(Calculations!$G$15="",0,IF('Race Entries'!$AA15=Calculations!$G$15,1,0))</f>
        <v>0</v>
      </c>
      <c r="AD15" s="63"/>
    </row>
    <row r="16" spans="1:30" ht="16.5" thickTop="1">
      <c r="A16" s="62"/>
      <c r="B16" s="82" t="s">
        <v>12</v>
      </c>
      <c r="C16" s="29">
        <v>6</v>
      </c>
      <c r="D16" s="46" t="s">
        <v>87</v>
      </c>
      <c r="E16" s="97"/>
      <c r="F16" s="15"/>
      <c r="G16" s="29" t="str">
        <f>IF(OR(E17="",E20=""),"",IF(E16&gt;E17,C16,IF(E19&gt;E20,C19,C20)))</f>
        <v/>
      </c>
      <c r="H16" s="46" t="str">
        <f>IF(OR(E17="",E20=""),"",IF(E16&gt;E17,D16, IF(E19&gt;E20,D19,D20)))</f>
        <v/>
      </c>
      <c r="I16" s="97"/>
      <c r="J16" s="67"/>
      <c r="K16" s="29" t="str">
        <f>IF(OR(I17="",I20=""),"",IF(I17&gt;I16,IF(I20&gt;I19,G20,G19),IF(I20&gt;I19,G16,IF(G16&gt;G19,G16,G19))))</f>
        <v/>
      </c>
      <c r="L16" s="46" t="str">
        <f>IF(OR(I17="",I20=""),"",IF(I17&gt;I16,IF(I20&gt;I19,H20,H19),IF(I20&gt;I19,H16,IF(G16&gt;G19,H16,H19))))</f>
        <v/>
      </c>
      <c r="M16" s="97"/>
      <c r="N16" s="67"/>
      <c r="O16" s="15"/>
      <c r="P16" s="15"/>
      <c r="Q16" s="15"/>
      <c r="R16" s="50"/>
      <c r="S16" s="50"/>
      <c r="T16" s="59"/>
      <c r="U16" s="10">
        <v>8</v>
      </c>
      <c r="V16" s="30">
        <f t="shared" si="0"/>
        <v>0</v>
      </c>
      <c r="W16" s="32">
        <f t="shared" si="1"/>
        <v>0</v>
      </c>
      <c r="X16" s="108"/>
      <c r="Y16" s="109"/>
      <c r="Z16" s="109"/>
      <c r="AA16" s="109"/>
      <c r="AB16" s="15"/>
      <c r="AC16" s="29">
        <f>IF(Calculations!$D$15="",0,IF('Race Entries'!$X16=Calculations!$D$15,1,0))+IF(Calculations!$E$15="",0,IF('Race Entries'!$Y16=Calculations!$E$15,1,0))+IF(Calculations!$F$15="",0,IF('Race Entries'!$Z16=Calculations!$F$15,1,0))+IF(Calculations!$G$15="",0,IF('Race Entries'!$AA16=Calculations!$G$15,1,0))</f>
        <v>0</v>
      </c>
      <c r="AD16" s="63"/>
    </row>
    <row r="17" spans="1:30" ht="16.5" thickBot="1">
      <c r="A17" s="62"/>
      <c r="B17" s="83">
        <v>1</v>
      </c>
      <c r="C17" s="14">
        <v>3</v>
      </c>
      <c r="D17" s="68" t="s">
        <v>96</v>
      </c>
      <c r="E17" s="98"/>
      <c r="F17" s="15"/>
      <c r="G17" s="14">
        <v>1</v>
      </c>
      <c r="H17" s="68" t="s">
        <v>91</v>
      </c>
      <c r="I17" s="98"/>
      <c r="J17" s="67"/>
      <c r="K17" s="14" t="str">
        <f>IF(OR(I17="",I20=""),"",IF(I17&gt;I16,G17, IF(I20&gt;I19,G20,IF(G16&gt;G19,G19,G16))))</f>
        <v/>
      </c>
      <c r="L17" s="68" t="str">
        <f>IF(OR(I17="",I20=""),"",IF(I17&gt;I16,H17, IF(I20&gt;I19,H20,IF(G16&gt;G19,H19,H16))))</f>
        <v/>
      </c>
      <c r="M17" s="98"/>
      <c r="N17" s="67"/>
      <c r="O17" s="15"/>
      <c r="P17" s="15"/>
      <c r="Q17" s="15"/>
      <c r="R17" s="50"/>
      <c r="S17" s="50"/>
      <c r="T17" s="59"/>
      <c r="U17" s="10">
        <v>9</v>
      </c>
      <c r="V17" s="30">
        <f t="shared" si="0"/>
        <v>0</v>
      </c>
      <c r="W17" s="95">
        <f t="shared" si="1"/>
        <v>0</v>
      </c>
      <c r="X17" s="110"/>
      <c r="Y17" s="111"/>
      <c r="Z17" s="111"/>
      <c r="AA17" s="111"/>
      <c r="AB17" s="80"/>
      <c r="AC17" s="29">
        <f>IF(Calculations!$D$15="",0,IF('Race Entries'!$X17=Calculations!$D$15,1,0))+IF(Calculations!$E$15="",0,IF('Race Entries'!$Y17=Calculations!$E$15,1,0))+IF(Calculations!$F$15="",0,IF('Race Entries'!$Z17=Calculations!$F$15,1,0))+IF(Calculations!$G$15="",0,IF('Race Entries'!$AA17=Calculations!$G$15,1,0))</f>
        <v>0</v>
      </c>
      <c r="AD17" s="63"/>
    </row>
    <row r="18" spans="1:30" ht="17.25" thickTop="1" thickBot="1">
      <c r="A18" s="62"/>
      <c r="B18" s="9"/>
      <c r="C18" s="69"/>
      <c r="D18" s="70"/>
      <c r="E18" s="71"/>
      <c r="F18" s="15"/>
      <c r="G18" s="69"/>
      <c r="H18" s="70"/>
      <c r="I18" s="71"/>
      <c r="J18" s="67"/>
      <c r="K18" s="15"/>
      <c r="L18" s="15"/>
      <c r="M18" s="67"/>
      <c r="N18" s="67"/>
      <c r="O18" s="15"/>
      <c r="P18" s="15"/>
      <c r="Q18" s="15"/>
      <c r="R18" s="50"/>
      <c r="S18" s="50"/>
      <c r="T18" s="59"/>
      <c r="U18" s="10">
        <v>10</v>
      </c>
      <c r="V18" s="47">
        <f t="shared" si="0"/>
        <v>0</v>
      </c>
      <c r="W18" s="96">
        <f t="shared" si="1"/>
        <v>0</v>
      </c>
      <c r="X18" s="112"/>
      <c r="Y18" s="113"/>
      <c r="Z18" s="113"/>
      <c r="AA18" s="113"/>
      <c r="AB18" s="80"/>
      <c r="AC18" s="29">
        <f>IF(Calculations!$D$15="",0,IF('Race Entries'!$X18=Calculations!$D$15,1,0))+IF(Calculations!$E$15="",0,IF('Race Entries'!$Y18=Calculations!$E$15,1,0))+IF(Calculations!$F$15="",0,IF('Race Entries'!$Z18=Calculations!$F$15,1,0))+IF(Calculations!$G$15="",0,IF('Race Entries'!$AA18=Calculations!$G$15,1,0))</f>
        <v>0</v>
      </c>
      <c r="AD18" s="63"/>
    </row>
    <row r="19" spans="1:30" ht="16.5" thickTop="1">
      <c r="A19" s="62"/>
      <c r="B19" s="82" t="s">
        <v>12</v>
      </c>
      <c r="C19" s="29">
        <v>5</v>
      </c>
      <c r="D19" s="46" t="s">
        <v>97</v>
      </c>
      <c r="E19" s="97"/>
      <c r="F19" s="15"/>
      <c r="G19" s="29" t="str">
        <f>IF(OR(E17="",E20=""),"",IF(E17&gt;E16,C17, IF(E19&gt;E20,C19,C20)))</f>
        <v/>
      </c>
      <c r="H19" s="46" t="str">
        <f>IF(OR(E17="",E20=""),"",IF(E17&gt;E16,D17, IF(E19&gt;E20,D19,D20)))</f>
        <v/>
      </c>
      <c r="I19" s="97"/>
      <c r="J19" s="67"/>
      <c r="K19" s="15"/>
      <c r="L19" s="15"/>
      <c r="M19" s="67"/>
      <c r="N19" s="67"/>
      <c r="O19" s="15"/>
      <c r="P19" s="15"/>
      <c r="Q19" s="15"/>
      <c r="R19" s="50"/>
      <c r="S19" s="50"/>
      <c r="T19" s="59"/>
      <c r="U19" s="10"/>
      <c r="V19" s="15"/>
      <c r="W19" s="72"/>
      <c r="X19" s="50"/>
      <c r="Y19" s="50"/>
      <c r="Z19" s="50"/>
      <c r="AA19" s="50"/>
      <c r="AB19" s="50"/>
      <c r="AC19" s="72"/>
      <c r="AD19" s="63"/>
    </row>
    <row r="20" spans="1:30" ht="19.5" thickBot="1">
      <c r="A20" s="62"/>
      <c r="B20" s="83">
        <v>2</v>
      </c>
      <c r="C20" s="14">
        <v>4</v>
      </c>
      <c r="D20" s="68" t="s">
        <v>98</v>
      </c>
      <c r="E20" s="98"/>
      <c r="F20" s="15"/>
      <c r="G20" s="14">
        <v>2</v>
      </c>
      <c r="H20" s="68" t="s">
        <v>92</v>
      </c>
      <c r="I20" s="98"/>
      <c r="J20" s="67"/>
      <c r="K20" s="15"/>
      <c r="L20" s="15"/>
      <c r="M20" s="67"/>
      <c r="N20" s="67"/>
      <c r="O20" s="15"/>
      <c r="P20" s="15"/>
      <c r="Q20" s="15"/>
      <c r="R20" s="50"/>
      <c r="S20" s="50"/>
      <c r="T20" s="59"/>
      <c r="U20" s="10"/>
      <c r="V20" s="10"/>
      <c r="W20" s="9"/>
      <c r="X20" s="155" t="s">
        <v>19</v>
      </c>
      <c r="Y20" s="155"/>
      <c r="Z20" s="155"/>
      <c r="AA20" s="155"/>
      <c r="AB20" s="10"/>
      <c r="AC20" s="9"/>
      <c r="AD20" s="63"/>
    </row>
    <row r="21" spans="1:30" ht="16.5" thickTop="1">
      <c r="A21" s="62"/>
      <c r="B21" s="50"/>
      <c r="C21" s="50"/>
      <c r="D21" s="50"/>
      <c r="E21" s="51"/>
      <c r="F21" s="50"/>
      <c r="G21" s="50"/>
      <c r="H21" s="50"/>
      <c r="I21" s="50"/>
      <c r="J21" s="50"/>
      <c r="K21" s="50"/>
      <c r="L21" s="50"/>
      <c r="M21" s="51"/>
      <c r="N21" s="51"/>
      <c r="O21" s="50"/>
      <c r="P21" s="50"/>
      <c r="Q21" s="50"/>
      <c r="R21" s="50"/>
      <c r="S21" s="50"/>
      <c r="T21" s="59"/>
      <c r="U21" s="10"/>
      <c r="V21" s="10" t="s">
        <v>0</v>
      </c>
      <c r="W21" s="9" t="s">
        <v>1</v>
      </c>
      <c r="X21" s="124" t="s">
        <v>22</v>
      </c>
      <c r="Y21" s="124" t="s">
        <v>23</v>
      </c>
      <c r="Z21" s="124" t="s">
        <v>24</v>
      </c>
      <c r="AA21" s="124" t="s">
        <v>25</v>
      </c>
      <c r="AB21" s="10"/>
      <c r="AC21" s="9" t="s">
        <v>27</v>
      </c>
      <c r="AD21" s="63"/>
    </row>
    <row r="22" spans="1:30" ht="16.5" thickBot="1">
      <c r="A22" s="62"/>
      <c r="B22" s="50"/>
      <c r="C22" s="50"/>
      <c r="D22" s="50"/>
      <c r="E22" s="51"/>
      <c r="F22" s="50"/>
      <c r="G22" s="50"/>
      <c r="H22" s="50"/>
      <c r="I22" s="50"/>
      <c r="J22" s="50"/>
      <c r="K22" s="50"/>
      <c r="L22" s="50"/>
      <c r="M22" s="51"/>
      <c r="N22" s="51"/>
      <c r="O22" s="50"/>
      <c r="P22" s="50"/>
      <c r="Q22" s="50"/>
      <c r="R22" s="50"/>
      <c r="S22" s="50"/>
      <c r="T22" s="59"/>
      <c r="U22" s="10">
        <v>1</v>
      </c>
      <c r="V22" s="27">
        <f t="shared" ref="V22:V31" si="2">D27</f>
        <v>0</v>
      </c>
      <c r="W22" s="29">
        <f t="shared" ref="W22:W31" si="3">E27</f>
        <v>0</v>
      </c>
      <c r="X22" s="99"/>
      <c r="Y22" s="107"/>
      <c r="Z22" s="99"/>
      <c r="AA22" s="99"/>
      <c r="AB22" s="15"/>
      <c r="AC22" s="29">
        <f>IF(Calculations!$D$16="",0,IF('Race Entries'!$X22=Calculations!$D$16,1,0))+IF(Calculations!$E$16="",0,IF('Race Entries'!$Y22=Calculations!$E$16,1,0))+IF(Calculations!$F$16="",0,IF('Race Entries'!$Z22=Calculations!$F$16,1,0))+IF(Calculations!$G$16="",0,IF('Race Entries'!$AA22=Calculations!$G$16,1,0))</f>
        <v>0</v>
      </c>
      <c r="AD22" s="63"/>
    </row>
    <row r="23" spans="1:30" ht="16.5" thickTop="1">
      <c r="A23" s="62"/>
      <c r="B23" s="50"/>
      <c r="C23" s="50"/>
      <c r="D23" s="50"/>
      <c r="E23" s="51"/>
      <c r="F23" s="50"/>
      <c r="G23" s="50"/>
      <c r="H23" s="50"/>
      <c r="I23" s="84"/>
      <c r="J23" s="85"/>
      <c r="K23" s="85"/>
      <c r="L23" s="85"/>
      <c r="M23" s="86"/>
      <c r="N23" s="86"/>
      <c r="O23" s="85"/>
      <c r="P23" s="85"/>
      <c r="Q23" s="85"/>
      <c r="R23" s="87"/>
      <c r="S23" s="50"/>
      <c r="T23" s="59"/>
      <c r="U23" s="10">
        <v>2</v>
      </c>
      <c r="V23" s="30">
        <f t="shared" si="2"/>
        <v>0</v>
      </c>
      <c r="W23" s="32">
        <f t="shared" si="3"/>
        <v>0</v>
      </c>
      <c r="X23" s="109"/>
      <c r="Y23" s="108"/>
      <c r="Z23" s="109"/>
      <c r="AA23" s="109"/>
      <c r="AB23" s="15"/>
      <c r="AC23" s="29">
        <f>IF(Calculations!$D$16="",0,IF('Race Entries'!$X23=Calculations!$D$16,1,0))+IF(Calculations!$E$16="",0,IF('Race Entries'!$Y23=Calculations!$E$16,1,0))+IF(Calculations!$F$16="",0,IF('Race Entries'!$Z23=Calculations!$F$16,1,0))+IF(Calculations!$G$16="",0,IF('Race Entries'!$AA23=Calculations!$G$16,1,0))</f>
        <v>0</v>
      </c>
      <c r="AD23" s="63"/>
    </row>
    <row r="24" spans="1:30">
      <c r="A24" s="62"/>
      <c r="B24" s="153" t="s">
        <v>37</v>
      </c>
      <c r="C24" s="153"/>
      <c r="D24" s="153"/>
      <c r="E24" s="153"/>
      <c r="F24" s="153"/>
      <c r="G24" s="153"/>
      <c r="H24" s="153"/>
      <c r="I24" s="166" t="s">
        <v>78</v>
      </c>
      <c r="J24" s="167"/>
      <c r="K24" s="167"/>
      <c r="L24" s="167"/>
      <c r="M24" s="167"/>
      <c r="N24" s="167"/>
      <c r="O24" s="167"/>
      <c r="P24" s="167"/>
      <c r="Q24" s="167"/>
      <c r="R24" s="56"/>
      <c r="S24" s="50"/>
      <c r="T24" s="59"/>
      <c r="U24" s="10">
        <v>3</v>
      </c>
      <c r="V24" s="30">
        <f t="shared" si="2"/>
        <v>0</v>
      </c>
      <c r="W24" s="32">
        <f t="shared" si="3"/>
        <v>0</v>
      </c>
      <c r="X24" s="109"/>
      <c r="Y24" s="109"/>
      <c r="Z24" s="108"/>
      <c r="AA24" s="109"/>
      <c r="AB24" s="15"/>
      <c r="AC24" s="29">
        <f>IF(Calculations!$D$16="",0,IF('Race Entries'!$X24=Calculations!$D$16,1,0))+IF(Calculations!$E$16="",0,IF('Race Entries'!$Y24=Calculations!$E$16,1,0))+IF(Calculations!$F$16="",0,IF('Race Entries'!$Z24=Calculations!$F$16,1,0))+IF(Calculations!$G$16="",0,IF('Race Entries'!$AA24=Calculations!$G$16,1,0))</f>
        <v>0</v>
      </c>
      <c r="AD24" s="63"/>
    </row>
    <row r="25" spans="1:30">
      <c r="A25" s="62"/>
      <c r="B25" s="153"/>
      <c r="C25" s="153"/>
      <c r="D25" s="153"/>
      <c r="E25" s="153"/>
      <c r="F25" s="153"/>
      <c r="G25" s="153"/>
      <c r="H25" s="153"/>
      <c r="I25" s="166"/>
      <c r="J25" s="167"/>
      <c r="K25" s="167"/>
      <c r="L25" s="167"/>
      <c r="M25" s="167"/>
      <c r="N25" s="167"/>
      <c r="O25" s="167"/>
      <c r="P25" s="167"/>
      <c r="Q25" s="167"/>
      <c r="R25" s="56"/>
      <c r="S25" s="50"/>
      <c r="T25" s="59"/>
      <c r="U25" s="10">
        <v>4</v>
      </c>
      <c r="V25" s="30">
        <f t="shared" si="2"/>
        <v>0</v>
      </c>
      <c r="W25" s="32">
        <f t="shared" si="3"/>
        <v>0</v>
      </c>
      <c r="X25" s="108"/>
      <c r="Y25" s="109"/>
      <c r="Z25" s="109"/>
      <c r="AA25" s="109"/>
      <c r="AB25" s="15"/>
      <c r="AC25" s="29">
        <f>IF(Calculations!$D$16="",0,IF('Race Entries'!$X25=Calculations!$D$16,1,0))+IF(Calculations!$E$16="",0,IF('Race Entries'!$Y25=Calculations!$E$16,1,0))+IF(Calculations!$F$16="",0,IF('Race Entries'!$Z25=Calculations!$F$16,1,0))+IF(Calculations!$G$16="",0,IF('Race Entries'!$AA25=Calculations!$G$16,1,0))</f>
        <v>0</v>
      </c>
      <c r="AD25" s="63"/>
    </row>
    <row r="26" spans="1:30">
      <c r="A26" s="62"/>
      <c r="B26" s="15"/>
      <c r="C26" s="73"/>
      <c r="D26" s="74" t="s">
        <v>0</v>
      </c>
      <c r="E26" s="74" t="s">
        <v>1</v>
      </c>
      <c r="F26" s="10"/>
      <c r="G26" s="10"/>
      <c r="H26" s="15"/>
      <c r="I26" s="49"/>
      <c r="J26" s="50"/>
      <c r="K26" s="50"/>
      <c r="L26" s="50"/>
      <c r="M26" s="51"/>
      <c r="N26" s="51"/>
      <c r="O26" s="50"/>
      <c r="P26" s="50"/>
      <c r="Q26" s="50"/>
      <c r="R26" s="56"/>
      <c r="S26" s="50"/>
      <c r="T26" s="59"/>
      <c r="U26" s="10">
        <v>5</v>
      </c>
      <c r="V26" s="30">
        <f t="shared" si="2"/>
        <v>0</v>
      </c>
      <c r="W26" s="32">
        <f t="shared" si="3"/>
        <v>0</v>
      </c>
      <c r="X26" s="109"/>
      <c r="Y26" s="109"/>
      <c r="Z26" s="109"/>
      <c r="AA26" s="108"/>
      <c r="AB26" s="67"/>
      <c r="AC26" s="29">
        <f>IF(Calculations!$D$16="",0,IF('Race Entries'!$X26=Calculations!$D$16,1,0))+IF(Calculations!$E$16="",0,IF('Race Entries'!$Y26=Calculations!$E$16,1,0))+IF(Calculations!$F$16="",0,IF('Race Entries'!$Z26=Calculations!$F$16,1,0))+IF(Calculations!$G$16="",0,IF('Race Entries'!$AA26=Calculations!$G$16,1,0))</f>
        <v>0</v>
      </c>
      <c r="AD26" s="63"/>
    </row>
    <row r="27" spans="1:30">
      <c r="A27" s="62"/>
      <c r="B27" s="15"/>
      <c r="C27" s="74">
        <v>1</v>
      </c>
      <c r="D27" s="101"/>
      <c r="E27" s="102"/>
      <c r="F27" s="15"/>
      <c r="G27" s="15"/>
      <c r="H27" s="15"/>
      <c r="I27" s="36">
        <v>1</v>
      </c>
      <c r="J27" s="10"/>
      <c r="K27" s="10" t="s">
        <v>79</v>
      </c>
      <c r="L27" s="50"/>
      <c r="M27" s="52"/>
      <c r="N27" s="52"/>
      <c r="O27" s="10"/>
      <c r="P27" s="10"/>
      <c r="Q27" s="10"/>
      <c r="R27" s="57"/>
      <c r="S27" s="50"/>
      <c r="T27" s="59"/>
      <c r="U27" s="10">
        <v>6</v>
      </c>
      <c r="V27" s="30">
        <f t="shared" si="2"/>
        <v>0</v>
      </c>
      <c r="W27" s="32">
        <f t="shared" si="3"/>
        <v>0</v>
      </c>
      <c r="X27" s="109"/>
      <c r="Y27" s="109"/>
      <c r="Z27" s="108"/>
      <c r="AA27" s="109"/>
      <c r="AB27" s="15"/>
      <c r="AC27" s="29">
        <f>IF(Calculations!$D$16="",0,IF('Race Entries'!$X27=Calculations!$D$16,1,0))+IF(Calculations!$E$16="",0,IF('Race Entries'!$Y27=Calculations!$E$16,1,0))+IF(Calculations!$F$16="",0,IF('Race Entries'!$Z27=Calculations!$F$16,1,0))+IF(Calculations!$G$16="",0,IF('Race Entries'!$AA27=Calculations!$G$16,1,0))</f>
        <v>0</v>
      </c>
      <c r="AD27" s="63"/>
    </row>
    <row r="28" spans="1:30">
      <c r="A28" s="62"/>
      <c r="B28" s="15"/>
      <c r="C28" s="74">
        <v>2</v>
      </c>
      <c r="D28" s="103"/>
      <c r="E28" s="104"/>
      <c r="F28" s="15"/>
      <c r="G28" s="15"/>
      <c r="H28" s="15"/>
      <c r="I28" s="55"/>
      <c r="J28" s="53"/>
      <c r="K28" s="53"/>
      <c r="L28" s="50"/>
      <c r="M28" s="54"/>
      <c r="N28" s="54"/>
      <c r="O28" s="53"/>
      <c r="P28" s="53"/>
      <c r="Q28" s="53"/>
      <c r="R28" s="57"/>
      <c r="S28" s="50"/>
      <c r="T28" s="59"/>
      <c r="U28" s="10">
        <v>7</v>
      </c>
      <c r="V28" s="30">
        <f t="shared" si="2"/>
        <v>0</v>
      </c>
      <c r="W28" s="32">
        <f t="shared" si="3"/>
        <v>0</v>
      </c>
      <c r="X28" s="109"/>
      <c r="Y28" s="108"/>
      <c r="Z28" s="109"/>
      <c r="AA28" s="109"/>
      <c r="AB28" s="15"/>
      <c r="AC28" s="29">
        <f>IF(Calculations!$D$16="",0,IF('Race Entries'!$X28=Calculations!$D$16,1,0))+IF(Calculations!$E$16="",0,IF('Race Entries'!$Y28=Calculations!$E$16,1,0))+IF(Calculations!$F$16="",0,IF('Race Entries'!$Z28=Calculations!$F$16,1,0))+IF(Calculations!$G$16="",0,IF('Race Entries'!$AA28=Calculations!$G$16,1,0))</f>
        <v>0</v>
      </c>
      <c r="AD28" s="63"/>
    </row>
    <row r="29" spans="1:30">
      <c r="A29" s="62"/>
      <c r="B29" s="15"/>
      <c r="C29" s="74">
        <v>3</v>
      </c>
      <c r="D29" s="103"/>
      <c r="E29" s="104"/>
      <c r="F29" s="15"/>
      <c r="G29" s="15"/>
      <c r="H29" s="15"/>
      <c r="I29" s="36">
        <v>2</v>
      </c>
      <c r="J29" s="10"/>
      <c r="K29" s="10" t="s">
        <v>80</v>
      </c>
      <c r="L29" s="50"/>
      <c r="M29" s="52"/>
      <c r="N29" s="52"/>
      <c r="O29" s="10"/>
      <c r="P29" s="10"/>
      <c r="Q29" s="10"/>
      <c r="R29" s="58"/>
      <c r="S29" s="50"/>
      <c r="T29" s="59"/>
      <c r="U29" s="10">
        <v>8</v>
      </c>
      <c r="V29" s="30">
        <f t="shared" si="2"/>
        <v>0</v>
      </c>
      <c r="W29" s="32">
        <f t="shared" si="3"/>
        <v>0</v>
      </c>
      <c r="X29" s="109"/>
      <c r="Y29" s="109"/>
      <c r="Z29" s="109"/>
      <c r="AA29" s="108"/>
      <c r="AB29" s="67"/>
      <c r="AC29" s="29">
        <f>IF(Calculations!$D$16="",0,IF('Race Entries'!$X29=Calculations!$D$16,1,0))+IF(Calculations!$E$16="",0,IF('Race Entries'!$Y29=Calculations!$E$16,1,0))+IF(Calculations!$F$16="",0,IF('Race Entries'!$Z29=Calculations!$F$16,1,0))+IF(Calculations!$G$16="",0,IF('Race Entries'!$AA29=Calculations!$G$16,1,0))</f>
        <v>0</v>
      </c>
      <c r="AD29" s="63"/>
    </row>
    <row r="30" spans="1:30">
      <c r="A30" s="62"/>
      <c r="B30" s="15"/>
      <c r="C30" s="74">
        <v>4</v>
      </c>
      <c r="D30" s="103"/>
      <c r="E30" s="104"/>
      <c r="F30" s="15"/>
      <c r="G30" s="15"/>
      <c r="H30" s="15"/>
      <c r="I30" s="55"/>
      <c r="J30" s="53"/>
      <c r="K30" s="53"/>
      <c r="L30" s="50"/>
      <c r="M30" s="54"/>
      <c r="N30" s="54"/>
      <c r="O30" s="53"/>
      <c r="P30" s="53"/>
      <c r="Q30" s="53"/>
      <c r="R30" s="57"/>
      <c r="S30" s="50"/>
      <c r="T30" s="59"/>
      <c r="U30" s="10">
        <v>9</v>
      </c>
      <c r="V30" s="30">
        <f t="shared" si="2"/>
        <v>0</v>
      </c>
      <c r="W30" s="95">
        <f t="shared" si="3"/>
        <v>0</v>
      </c>
      <c r="X30" s="111"/>
      <c r="Y30" s="111"/>
      <c r="Z30" s="111"/>
      <c r="AA30" s="111"/>
      <c r="AB30" s="80"/>
      <c r="AC30" s="29">
        <f>IF(Calculations!$D$16="",0,IF('Race Entries'!$X30=Calculations!$D$16,1,0))+IF(Calculations!$E$16="",0,IF('Race Entries'!$Y30=Calculations!$E$16,1,0))+IF(Calculations!$F$16="",0,IF('Race Entries'!$Z30=Calculations!$F$16,1,0))+IF(Calculations!$G$16="",0,IF('Race Entries'!$AA30=Calculations!$G$16,1,0))</f>
        <v>0</v>
      </c>
      <c r="AD30" s="63"/>
    </row>
    <row r="31" spans="1:30">
      <c r="A31" s="62"/>
      <c r="B31" s="15"/>
      <c r="C31" s="74">
        <v>5</v>
      </c>
      <c r="D31" s="103"/>
      <c r="E31" s="104"/>
      <c r="F31" s="15"/>
      <c r="G31" s="15"/>
      <c r="H31" s="15"/>
      <c r="I31" s="36">
        <v>3</v>
      </c>
      <c r="J31" s="10"/>
      <c r="K31" s="10" t="s">
        <v>89</v>
      </c>
      <c r="L31" s="50"/>
      <c r="M31" s="52"/>
      <c r="N31" s="52"/>
      <c r="O31" s="10"/>
      <c r="P31" s="10"/>
      <c r="Q31" s="10"/>
      <c r="R31" s="37"/>
      <c r="S31" s="50"/>
      <c r="T31" s="59"/>
      <c r="U31" s="10">
        <v>10</v>
      </c>
      <c r="V31" s="47">
        <f t="shared" si="2"/>
        <v>0</v>
      </c>
      <c r="W31" s="96">
        <f t="shared" si="3"/>
        <v>0</v>
      </c>
      <c r="X31" s="113"/>
      <c r="Y31" s="113"/>
      <c r="Z31" s="113"/>
      <c r="AA31" s="113"/>
      <c r="AB31" s="80"/>
      <c r="AC31" s="29">
        <f>IF(Calculations!$D$16="",0,IF('Race Entries'!$X31=Calculations!$D$16,1,0))+IF(Calculations!$E$16="",0,IF('Race Entries'!$Y31=Calculations!$E$16,1,0))+IF(Calculations!$F$16="",0,IF('Race Entries'!$Z31=Calculations!$F$16,1,0))+IF(Calculations!$G$16="",0,IF('Race Entries'!$AA31=Calculations!$G$16,1,0))</f>
        <v>0</v>
      </c>
      <c r="AD31" s="63"/>
    </row>
    <row r="32" spans="1:30">
      <c r="A32" s="62"/>
      <c r="B32" s="15"/>
      <c r="C32" s="74">
        <v>6</v>
      </c>
      <c r="D32" s="103"/>
      <c r="E32" s="104"/>
      <c r="F32" s="15"/>
      <c r="G32" s="15"/>
      <c r="H32" s="15"/>
      <c r="I32" s="55"/>
      <c r="J32" s="53"/>
      <c r="K32" s="53"/>
      <c r="L32" s="50"/>
      <c r="M32" s="54"/>
      <c r="N32" s="54"/>
      <c r="O32" s="53"/>
      <c r="P32" s="53"/>
      <c r="Q32" s="53"/>
      <c r="R32" s="57"/>
      <c r="S32" s="50"/>
      <c r="T32" s="59"/>
      <c r="U32" s="10"/>
      <c r="V32" s="15"/>
      <c r="W32" s="72"/>
      <c r="X32" s="50"/>
      <c r="Y32" s="50"/>
      <c r="Z32" s="50"/>
      <c r="AA32" s="50"/>
      <c r="AB32" s="50"/>
      <c r="AC32" s="72"/>
      <c r="AD32" s="63"/>
    </row>
    <row r="33" spans="1:30" ht="18.75">
      <c r="A33" s="62"/>
      <c r="B33" s="15"/>
      <c r="C33" s="74">
        <v>7</v>
      </c>
      <c r="D33" s="103"/>
      <c r="E33" s="104"/>
      <c r="F33" s="15"/>
      <c r="G33" s="15"/>
      <c r="H33" s="15"/>
      <c r="I33" s="36">
        <v>4</v>
      </c>
      <c r="J33" s="10"/>
      <c r="K33" s="10" t="s">
        <v>88</v>
      </c>
      <c r="L33" s="50"/>
      <c r="M33" s="52"/>
      <c r="N33" s="52"/>
      <c r="O33" s="10"/>
      <c r="P33" s="10"/>
      <c r="Q33" s="10"/>
      <c r="R33" s="37"/>
      <c r="S33" s="50"/>
      <c r="T33" s="59"/>
      <c r="U33" s="10"/>
      <c r="V33" s="75"/>
      <c r="W33" s="76"/>
      <c r="X33" s="155" t="s">
        <v>21</v>
      </c>
      <c r="Y33" s="155"/>
      <c r="Z33" s="155"/>
      <c r="AA33" s="155"/>
      <c r="AB33" s="77"/>
      <c r="AC33" s="76"/>
      <c r="AD33" s="63"/>
    </row>
    <row r="34" spans="1:30">
      <c r="A34" s="62"/>
      <c r="B34" s="15"/>
      <c r="C34" s="74">
        <v>8</v>
      </c>
      <c r="D34" s="103"/>
      <c r="E34" s="104"/>
      <c r="F34" s="15"/>
      <c r="G34" s="15"/>
      <c r="H34" s="15"/>
      <c r="I34" s="55"/>
      <c r="J34" s="53"/>
      <c r="K34" s="53"/>
      <c r="L34" s="50"/>
      <c r="M34" s="54"/>
      <c r="N34" s="54"/>
      <c r="O34" s="53"/>
      <c r="P34" s="53"/>
      <c r="Q34" s="53"/>
      <c r="R34" s="57"/>
      <c r="S34" s="50"/>
      <c r="T34" s="59"/>
      <c r="U34" s="10"/>
      <c r="V34" s="10" t="s">
        <v>0</v>
      </c>
      <c r="W34" s="9" t="s">
        <v>1</v>
      </c>
      <c r="X34" s="124" t="s">
        <v>22</v>
      </c>
      <c r="Y34" s="124" t="s">
        <v>24</v>
      </c>
      <c r="Z34" s="124"/>
      <c r="AA34" s="124" t="s">
        <v>26</v>
      </c>
      <c r="AB34" s="10"/>
      <c r="AC34" s="9" t="s">
        <v>27</v>
      </c>
      <c r="AD34" s="63"/>
    </row>
    <row r="35" spans="1:30">
      <c r="A35" s="62"/>
      <c r="B35" s="15"/>
      <c r="C35" s="74">
        <v>9</v>
      </c>
      <c r="D35" s="103"/>
      <c r="E35" s="104"/>
      <c r="F35" s="15"/>
      <c r="G35" s="15"/>
      <c r="H35" s="15"/>
      <c r="I35" s="36">
        <v>5</v>
      </c>
      <c r="J35" s="10"/>
      <c r="K35" s="10" t="s">
        <v>82</v>
      </c>
      <c r="L35" s="50"/>
      <c r="M35" s="52"/>
      <c r="N35" s="52"/>
      <c r="O35" s="10"/>
      <c r="P35" s="10"/>
      <c r="Q35" s="10"/>
      <c r="R35" s="57"/>
      <c r="S35" s="50"/>
      <c r="T35" s="59"/>
      <c r="U35" s="10">
        <v>1</v>
      </c>
      <c r="V35" s="27">
        <f t="shared" ref="V35:V44" si="4">D27</f>
        <v>0</v>
      </c>
      <c r="W35" s="29">
        <f t="shared" ref="W35:W44" si="5">E27</f>
        <v>0</v>
      </c>
      <c r="X35" s="107"/>
      <c r="Y35" s="99"/>
      <c r="Z35" s="99"/>
      <c r="AA35" s="99"/>
      <c r="AB35" s="15"/>
      <c r="AC35" s="29">
        <f>IF('Race Entries'!$X35="",0,IF('Race Entries'!$X35=Calculations!$D$17,1,0))+IF('Race Entries'!$Y35="",0,IF('Race Entries'!$Y35=Calculations!$F$17,1,0))+IF('Race Entries'!$AA35="",0,IF('Race Entries'!$AA35=Calculations!$H$17,1,0))</f>
        <v>0</v>
      </c>
      <c r="AD35" s="63"/>
    </row>
    <row r="36" spans="1:30">
      <c r="A36" s="62"/>
      <c r="B36" s="15"/>
      <c r="C36" s="74">
        <v>10</v>
      </c>
      <c r="D36" s="105"/>
      <c r="E36" s="106"/>
      <c r="F36" s="15"/>
      <c r="G36" s="15"/>
      <c r="H36" s="15"/>
      <c r="I36" s="49"/>
      <c r="J36" s="50"/>
      <c r="K36" s="50"/>
      <c r="L36" s="50"/>
      <c r="M36" s="51"/>
      <c r="N36" s="51"/>
      <c r="O36" s="50"/>
      <c r="P36" s="50"/>
      <c r="Q36" s="50"/>
      <c r="R36" s="56"/>
      <c r="S36" s="50"/>
      <c r="T36" s="59"/>
      <c r="U36" s="10">
        <v>2</v>
      </c>
      <c r="V36" s="30">
        <f t="shared" si="4"/>
        <v>0</v>
      </c>
      <c r="W36" s="32">
        <f t="shared" si="5"/>
        <v>0</v>
      </c>
      <c r="X36" s="108"/>
      <c r="Y36" s="109"/>
      <c r="Z36" s="109"/>
      <c r="AA36" s="109"/>
      <c r="AB36" s="15"/>
      <c r="AC36" s="29">
        <f>IF('Race Entries'!$X36="",0,IF('Race Entries'!$X36=Calculations!$D$17,1,0))+IF('Race Entries'!$Y36="",0,IF('Race Entries'!$Y36=Calculations!$F$17,1,0))+IF('Race Entries'!$AA36="",0,IF('Race Entries'!$AA36=Calculations!$H$17,1,0))</f>
        <v>0</v>
      </c>
      <c r="AD36" s="63"/>
    </row>
    <row r="37" spans="1:30">
      <c r="A37" s="62"/>
      <c r="B37" s="15"/>
      <c r="C37" s="15"/>
      <c r="D37" s="15"/>
      <c r="E37" s="15"/>
      <c r="F37" s="15"/>
      <c r="G37" s="15"/>
      <c r="H37" s="15"/>
      <c r="I37" s="49"/>
      <c r="J37" s="50"/>
      <c r="K37" s="50"/>
      <c r="L37" s="50"/>
      <c r="M37" s="51"/>
      <c r="N37" s="51"/>
      <c r="O37" s="50"/>
      <c r="P37" s="50"/>
      <c r="Q37" s="50"/>
      <c r="R37" s="56"/>
      <c r="S37" s="50"/>
      <c r="T37" s="59"/>
      <c r="U37" s="10">
        <v>3</v>
      </c>
      <c r="V37" s="30">
        <f t="shared" si="4"/>
        <v>0</v>
      </c>
      <c r="W37" s="32">
        <f t="shared" si="5"/>
        <v>0</v>
      </c>
      <c r="X37" s="108"/>
      <c r="Y37" s="109"/>
      <c r="Z37" s="109"/>
      <c r="AA37" s="109"/>
      <c r="AB37" s="15"/>
      <c r="AC37" s="29">
        <f>IF('Race Entries'!$X37="",0,IF('Race Entries'!$X37=Calculations!$D$17,1,0))+IF('Race Entries'!$Y37="",0,IF('Race Entries'!$Y37=Calculations!$F$17,1,0))+IF('Race Entries'!$AA37="",0,IF('Race Entries'!$AA37=Calculations!$H$17,1,0))</f>
        <v>0</v>
      </c>
      <c r="AD37" s="63"/>
    </row>
    <row r="38" spans="1:30">
      <c r="A38" s="62"/>
      <c r="B38" s="50"/>
      <c r="C38" s="50"/>
      <c r="D38" s="78" t="s">
        <v>83</v>
      </c>
      <c r="E38" s="50"/>
      <c r="F38" s="50"/>
      <c r="G38" s="50"/>
      <c r="H38" s="50"/>
      <c r="I38" s="88"/>
      <c r="J38" s="78"/>
      <c r="K38" s="78" t="s">
        <v>84</v>
      </c>
      <c r="L38" s="78"/>
      <c r="M38" s="78"/>
      <c r="N38" s="78"/>
      <c r="O38" s="79"/>
      <c r="P38" s="78"/>
      <c r="Q38" s="78"/>
      <c r="R38" s="89"/>
      <c r="S38" s="50"/>
      <c r="T38" s="59"/>
      <c r="U38" s="10">
        <v>4</v>
      </c>
      <c r="V38" s="30">
        <f t="shared" si="4"/>
        <v>0</v>
      </c>
      <c r="W38" s="32">
        <f t="shared" si="5"/>
        <v>0</v>
      </c>
      <c r="X38" s="108"/>
      <c r="Y38" s="109"/>
      <c r="Z38" s="109"/>
      <c r="AA38" s="109"/>
      <c r="AB38" s="15"/>
      <c r="AC38" s="29">
        <f>IF('Race Entries'!$X38="",0,IF('Race Entries'!$X38=Calculations!$D$17,1,0))+IF('Race Entries'!$Y38="",0,IF('Race Entries'!$Y38=Calculations!$F$17,1,0))+IF('Race Entries'!$AA38="",0,IF('Race Entries'!$AA38=Calculations!$H$17,1,0))</f>
        <v>0</v>
      </c>
      <c r="AD38" s="63"/>
    </row>
    <row r="39" spans="1:30" ht="16.5" thickBot="1">
      <c r="A39" s="62"/>
      <c r="B39" s="80"/>
      <c r="C39" s="80"/>
      <c r="D39" s="80"/>
      <c r="E39" s="81"/>
      <c r="F39" s="80"/>
      <c r="G39" s="80"/>
      <c r="H39" s="80"/>
      <c r="I39" s="90"/>
      <c r="J39" s="91"/>
      <c r="K39" s="91"/>
      <c r="L39" s="91"/>
      <c r="M39" s="92"/>
      <c r="N39" s="92"/>
      <c r="O39" s="91"/>
      <c r="P39" s="91"/>
      <c r="Q39" s="91"/>
      <c r="R39" s="93"/>
      <c r="S39" s="50"/>
      <c r="T39" s="59"/>
      <c r="U39" s="10">
        <v>5</v>
      </c>
      <c r="V39" s="30">
        <f t="shared" si="4"/>
        <v>0</v>
      </c>
      <c r="W39" s="32">
        <f t="shared" si="5"/>
        <v>0</v>
      </c>
      <c r="X39" s="108"/>
      <c r="Y39" s="109"/>
      <c r="Z39" s="109"/>
      <c r="AA39" s="109"/>
      <c r="AB39" s="15"/>
      <c r="AC39" s="29">
        <f>IF('Race Entries'!$X39="",0,IF('Race Entries'!$X39=Calculations!$D$17,1,0))+IF('Race Entries'!$Y39="",0,IF('Race Entries'!$Y39=Calculations!$F$17,1,0))+IF('Race Entries'!$AA39="",0,IF('Race Entries'!$AA39=Calculations!$H$17,1,0))</f>
        <v>0</v>
      </c>
      <c r="AD39" s="63"/>
    </row>
    <row r="40" spans="1:30" ht="16.5" thickTop="1">
      <c r="A40" s="62"/>
      <c r="B40" s="80"/>
      <c r="C40" s="80"/>
      <c r="D40" s="80"/>
      <c r="E40" s="81"/>
      <c r="F40" s="80"/>
      <c r="G40" s="80"/>
      <c r="H40" s="80"/>
      <c r="I40" s="50"/>
      <c r="J40" s="50"/>
      <c r="K40" s="50"/>
      <c r="L40" s="50"/>
      <c r="M40" s="51"/>
      <c r="N40" s="51"/>
      <c r="O40" s="50"/>
      <c r="P40" s="50"/>
      <c r="Q40" s="50"/>
      <c r="R40" s="50"/>
      <c r="S40" s="50"/>
      <c r="T40" s="59"/>
      <c r="U40" s="10">
        <v>6</v>
      </c>
      <c r="V40" s="30">
        <f t="shared" si="4"/>
        <v>0</v>
      </c>
      <c r="W40" s="32">
        <f t="shared" si="5"/>
        <v>0</v>
      </c>
      <c r="X40" s="108"/>
      <c r="Y40" s="109"/>
      <c r="Z40" s="109"/>
      <c r="AA40" s="109"/>
      <c r="AB40" s="15"/>
      <c r="AC40" s="29">
        <f>IF('Race Entries'!$X40="",0,IF('Race Entries'!$X40=Calculations!$D$17,1,0))+IF('Race Entries'!$Y40="",0,IF('Race Entries'!$Y40=Calculations!$F$17,1,0))+IF('Race Entries'!$AA40="",0,IF('Race Entries'!$AA40=Calculations!$H$17,1,0))</f>
        <v>0</v>
      </c>
      <c r="AD40" s="63"/>
    </row>
    <row r="41" spans="1:30">
      <c r="A41" s="62"/>
      <c r="B41" s="153" t="s">
        <v>85</v>
      </c>
      <c r="C41" s="153"/>
      <c r="D41" s="153"/>
      <c r="E41" s="153"/>
      <c r="F41" s="153"/>
      <c r="G41" s="153"/>
      <c r="H41" s="153"/>
      <c r="I41" s="50"/>
      <c r="J41" s="50"/>
      <c r="K41" s="50"/>
      <c r="L41" s="50"/>
      <c r="M41" s="51"/>
      <c r="N41" s="51"/>
      <c r="O41" s="50"/>
      <c r="P41" s="50"/>
      <c r="Q41" s="50"/>
      <c r="R41" s="50"/>
      <c r="S41" s="50"/>
      <c r="T41" s="59"/>
      <c r="U41" s="10">
        <v>7</v>
      </c>
      <c r="V41" s="30">
        <f t="shared" si="4"/>
        <v>0</v>
      </c>
      <c r="W41" s="32">
        <f t="shared" si="5"/>
        <v>0</v>
      </c>
      <c r="X41" s="108"/>
      <c r="Y41" s="109"/>
      <c r="Z41" s="109"/>
      <c r="AA41" s="109"/>
      <c r="AB41" s="15"/>
      <c r="AC41" s="29">
        <f>IF('Race Entries'!$X41="",0,IF('Race Entries'!$X41=Calculations!$D$17,1,0))+IF('Race Entries'!$Y41="",0,IF('Race Entries'!$Y41=Calculations!$F$17,1,0))+IF('Race Entries'!$AA41="",0,IF('Race Entries'!$AA41=Calculations!$H$17,1,0))</f>
        <v>0</v>
      </c>
      <c r="AD41" s="63"/>
    </row>
    <row r="42" spans="1:30">
      <c r="A42" s="62"/>
      <c r="B42" s="153"/>
      <c r="C42" s="153"/>
      <c r="D42" s="153"/>
      <c r="E42" s="153"/>
      <c r="F42" s="153"/>
      <c r="G42" s="153"/>
      <c r="H42" s="153"/>
      <c r="I42" s="50"/>
      <c r="J42" s="50"/>
      <c r="K42" s="50"/>
      <c r="L42" s="50"/>
      <c r="M42" s="51"/>
      <c r="N42" s="51"/>
      <c r="O42" s="50"/>
      <c r="P42" s="50"/>
      <c r="Q42" s="50"/>
      <c r="R42" s="50"/>
      <c r="S42" s="50"/>
      <c r="T42" s="59"/>
      <c r="U42" s="10">
        <v>8</v>
      </c>
      <c r="V42" s="30">
        <f t="shared" si="4"/>
        <v>0</v>
      </c>
      <c r="W42" s="32">
        <f t="shared" si="5"/>
        <v>0</v>
      </c>
      <c r="X42" s="108"/>
      <c r="Y42" s="109"/>
      <c r="Z42" s="109"/>
      <c r="AA42" s="109"/>
      <c r="AB42" s="15"/>
      <c r="AC42" s="29">
        <f>IF('Race Entries'!$X42="",0,IF('Race Entries'!$X42=Calculations!$D$17,1,0))+IF('Race Entries'!$Y42="",0,IF('Race Entries'!$Y42=Calculations!$F$17,1,0))+IF('Race Entries'!$AA42="",0,IF('Race Entries'!$AA42=Calculations!$H$17,1,0))</f>
        <v>0</v>
      </c>
      <c r="AD42" s="63"/>
    </row>
    <row r="43" spans="1:30">
      <c r="A43" s="62"/>
      <c r="B43" s="80"/>
      <c r="C43" s="80"/>
      <c r="D43" s="80"/>
      <c r="E43" s="81"/>
      <c r="F43" s="80"/>
      <c r="G43" s="80"/>
      <c r="H43" s="80"/>
      <c r="I43" s="50"/>
      <c r="J43" s="50"/>
      <c r="K43" s="50"/>
      <c r="L43" s="50"/>
      <c r="M43" s="51"/>
      <c r="N43" s="51"/>
      <c r="O43" s="50"/>
      <c r="P43" s="50"/>
      <c r="Q43" s="50"/>
      <c r="R43" s="50"/>
      <c r="S43" s="50"/>
      <c r="T43" s="59"/>
      <c r="U43" s="10">
        <v>9</v>
      </c>
      <c r="V43" s="30">
        <f t="shared" si="4"/>
        <v>0</v>
      </c>
      <c r="W43" s="32">
        <f t="shared" si="5"/>
        <v>0</v>
      </c>
      <c r="X43" s="109"/>
      <c r="Y43" s="109"/>
      <c r="Z43" s="109"/>
      <c r="AA43" s="109"/>
      <c r="AB43" s="15"/>
      <c r="AC43" s="29">
        <f>IF('Race Entries'!$X43="",0,IF('Race Entries'!$X43=Calculations!$D$17,1,0))+IF('Race Entries'!$Y43="",0,IF('Race Entries'!$Y43=Calculations!$F$17,1,0))+IF('Race Entries'!$AA43="",0,IF('Race Entries'!$AA43=Calculations!$H$17,1,0))</f>
        <v>0</v>
      </c>
      <c r="AD43" s="63"/>
    </row>
    <row r="44" spans="1:30">
      <c r="A44" s="62"/>
      <c r="B44" s="154" t="s">
        <v>90</v>
      </c>
      <c r="C44" s="154"/>
      <c r="D44" s="154"/>
      <c r="E44" s="154"/>
      <c r="F44" s="154"/>
      <c r="G44" s="154"/>
      <c r="H44" s="154"/>
      <c r="I44" s="50"/>
      <c r="J44" s="50"/>
      <c r="K44" s="50"/>
      <c r="L44" s="50"/>
      <c r="M44" s="51"/>
      <c r="N44" s="51"/>
      <c r="O44" s="50"/>
      <c r="P44" s="50"/>
      <c r="Q44" s="50"/>
      <c r="R44" s="50"/>
      <c r="S44" s="50"/>
      <c r="T44" s="50"/>
      <c r="U44" s="10">
        <v>10</v>
      </c>
      <c r="V44" s="47">
        <f t="shared" si="4"/>
        <v>0</v>
      </c>
      <c r="W44" s="48">
        <f t="shared" si="5"/>
        <v>0</v>
      </c>
      <c r="X44" s="114"/>
      <c r="Y44" s="114"/>
      <c r="Z44" s="114"/>
      <c r="AA44" s="114"/>
      <c r="AB44" s="15"/>
      <c r="AC44" s="29">
        <f>IF('Race Entries'!$X44="",0,IF('Race Entries'!$X44=Calculations!$D$17,1,0))+IF('Race Entries'!$Y44="",0,IF('Race Entries'!$Y44=Calculations!$F$17,1,0))+IF('Race Entries'!$AA44="",0,IF('Race Entries'!$AA44=Calculations!$H$17,1,0))</f>
        <v>0</v>
      </c>
      <c r="AD44" s="63"/>
    </row>
    <row r="45" spans="1:30">
      <c r="A45" s="62"/>
      <c r="B45" s="50"/>
      <c r="C45" s="50"/>
      <c r="D45" s="50"/>
      <c r="E45" s="51"/>
      <c r="F45" s="50"/>
      <c r="G45" s="50"/>
      <c r="H45" s="50"/>
      <c r="I45" s="50"/>
      <c r="J45" s="50"/>
      <c r="K45" s="50"/>
      <c r="L45" s="50"/>
      <c r="M45" s="51"/>
      <c r="N45" s="51"/>
      <c r="O45" s="50"/>
      <c r="P45" s="50"/>
      <c r="Q45" s="50"/>
      <c r="R45" s="50"/>
      <c r="S45" s="50"/>
      <c r="T45" s="50"/>
      <c r="U45" s="10"/>
      <c r="V45" s="15"/>
      <c r="W45" s="72"/>
      <c r="X45" s="50"/>
      <c r="Y45" s="50"/>
      <c r="Z45" s="50"/>
      <c r="AA45" s="50"/>
      <c r="AB45" s="50"/>
      <c r="AC45" s="72"/>
      <c r="AD45" s="63"/>
    </row>
    <row r="46" spans="1:30" ht="16.5" thickBot="1">
      <c r="A46" s="62"/>
      <c r="B46" s="50"/>
      <c r="C46" s="50"/>
      <c r="D46" s="50"/>
      <c r="E46" s="51"/>
      <c r="F46" s="50"/>
      <c r="G46" s="50"/>
      <c r="H46" s="50"/>
      <c r="I46" s="50"/>
      <c r="J46" s="50"/>
      <c r="K46" s="50"/>
      <c r="L46" s="50"/>
      <c r="M46" s="51"/>
      <c r="N46" s="51"/>
      <c r="O46" s="50"/>
      <c r="P46" s="50"/>
      <c r="Q46" s="50"/>
      <c r="R46" s="50"/>
      <c r="S46" s="50"/>
      <c r="T46" s="50"/>
      <c r="U46" s="10"/>
      <c r="V46" s="15"/>
      <c r="W46" s="72"/>
      <c r="X46" s="50"/>
      <c r="Y46" s="50"/>
      <c r="Z46" s="50"/>
      <c r="AA46" s="50"/>
      <c r="AB46" s="50"/>
      <c r="AC46" s="72"/>
      <c r="AD46" s="63"/>
    </row>
    <row r="47" spans="1:30" thickTop="1">
      <c r="A47" s="142" t="s">
        <v>86</v>
      </c>
      <c r="B47" s="143"/>
      <c r="C47" s="143"/>
      <c r="D47" s="143"/>
      <c r="E47" s="143"/>
      <c r="F47" s="143"/>
      <c r="G47" s="143"/>
      <c r="H47" s="143"/>
      <c r="I47" s="143"/>
      <c r="J47" s="143"/>
      <c r="K47" s="143"/>
      <c r="L47" s="143"/>
      <c r="M47" s="143"/>
      <c r="N47" s="143"/>
      <c r="O47" s="143"/>
      <c r="P47" s="143"/>
      <c r="Q47" s="143"/>
      <c r="R47" s="143"/>
      <c r="S47" s="143"/>
      <c r="T47" s="143"/>
      <c r="U47" s="143"/>
      <c r="V47" s="143"/>
      <c r="W47" s="143"/>
      <c r="X47" s="143"/>
      <c r="Y47" s="143"/>
      <c r="Z47" s="143"/>
      <c r="AA47" s="143"/>
      <c r="AB47" s="143"/>
      <c r="AC47" s="143"/>
      <c r="AD47" s="144"/>
    </row>
    <row r="48" spans="1:30" ht="15">
      <c r="A48" s="145"/>
      <c r="B48" s="146"/>
      <c r="C48" s="146"/>
      <c r="D48" s="146"/>
      <c r="E48" s="146"/>
      <c r="F48" s="146"/>
      <c r="G48" s="146"/>
      <c r="H48" s="146"/>
      <c r="I48" s="146"/>
      <c r="J48" s="146"/>
      <c r="K48" s="146"/>
      <c r="L48" s="146"/>
      <c r="M48" s="146"/>
      <c r="N48" s="146"/>
      <c r="O48" s="146"/>
      <c r="P48" s="146"/>
      <c r="Q48" s="146"/>
      <c r="R48" s="146"/>
      <c r="S48" s="146"/>
      <c r="T48" s="146"/>
      <c r="U48" s="146"/>
      <c r="V48" s="146"/>
      <c r="W48" s="146"/>
      <c r="X48" s="146"/>
      <c r="Y48" s="146"/>
      <c r="Z48" s="146"/>
      <c r="AA48" s="146"/>
      <c r="AB48" s="146"/>
      <c r="AC48" s="146"/>
      <c r="AD48" s="147"/>
    </row>
    <row r="49" spans="1:30" thickBot="1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  <c r="R49" s="149"/>
      <c r="S49" s="149"/>
      <c r="T49" s="149"/>
      <c r="U49" s="149"/>
      <c r="V49" s="149"/>
      <c r="W49" s="149"/>
      <c r="X49" s="149"/>
      <c r="Y49" s="149"/>
      <c r="Z49" s="149"/>
      <c r="AA49" s="149"/>
      <c r="AB49" s="149"/>
      <c r="AC49" s="149"/>
      <c r="AD49" s="150"/>
    </row>
    <row r="50" spans="1:30" s="2" customFormat="1" ht="16.5" thickTop="1">
      <c r="E50" s="120"/>
      <c r="M50" s="120"/>
      <c r="N50" s="120"/>
      <c r="U50" s="121"/>
      <c r="V50" s="122"/>
      <c r="W50" s="123"/>
      <c r="AC50" s="123"/>
    </row>
    <row r="51" spans="1:30" s="2" customFormat="1">
      <c r="E51" s="120"/>
      <c r="M51" s="120"/>
      <c r="N51" s="120"/>
      <c r="U51" s="121"/>
      <c r="V51" s="122"/>
      <c r="W51" s="123"/>
      <c r="AC51" s="123"/>
    </row>
    <row r="52" spans="1:30" s="2" customFormat="1">
      <c r="E52" s="120"/>
      <c r="M52" s="120"/>
      <c r="N52" s="120"/>
      <c r="U52" s="121"/>
      <c r="V52" s="122"/>
      <c r="W52" s="123"/>
      <c r="AC52" s="123"/>
    </row>
    <row r="53" spans="1:30" s="2" customFormat="1">
      <c r="E53" s="120"/>
      <c r="M53" s="120"/>
      <c r="N53" s="120"/>
      <c r="U53" s="121"/>
      <c r="V53" s="122"/>
      <c r="W53" s="123"/>
      <c r="AC53" s="123"/>
    </row>
    <row r="54" spans="1:30" s="2" customFormat="1">
      <c r="E54" s="120"/>
      <c r="M54" s="120"/>
      <c r="N54" s="120"/>
      <c r="U54" s="121"/>
      <c r="V54" s="122"/>
      <c r="W54" s="123"/>
      <c r="AC54" s="123"/>
    </row>
    <row r="55" spans="1:30" s="2" customFormat="1">
      <c r="E55" s="120"/>
      <c r="M55" s="120"/>
      <c r="N55" s="120"/>
      <c r="U55" s="121"/>
      <c r="V55" s="122"/>
      <c r="W55" s="123"/>
      <c r="AC55" s="123"/>
    </row>
    <row r="56" spans="1:30" s="2" customFormat="1">
      <c r="E56" s="120"/>
      <c r="M56" s="120"/>
      <c r="N56" s="120"/>
      <c r="U56" s="121"/>
      <c r="V56" s="122"/>
      <c r="W56" s="123"/>
      <c r="AC56" s="123"/>
    </row>
    <row r="57" spans="1:30" s="2" customFormat="1">
      <c r="E57" s="120"/>
      <c r="M57" s="120"/>
      <c r="N57" s="120"/>
      <c r="U57" s="121"/>
      <c r="V57" s="122"/>
      <c r="W57" s="123"/>
      <c r="AC57" s="123"/>
    </row>
    <row r="58" spans="1:30" s="2" customFormat="1">
      <c r="E58" s="120"/>
      <c r="M58" s="120"/>
      <c r="N58" s="120"/>
      <c r="U58" s="121"/>
      <c r="V58" s="122"/>
      <c r="W58" s="123"/>
      <c r="AC58" s="123"/>
    </row>
    <row r="59" spans="1:30" s="2" customFormat="1">
      <c r="E59" s="120"/>
      <c r="M59" s="120"/>
      <c r="N59" s="120"/>
      <c r="U59" s="121"/>
      <c r="V59" s="122"/>
      <c r="W59" s="123"/>
      <c r="AC59" s="123"/>
    </row>
    <row r="60" spans="1:30" s="2" customFormat="1">
      <c r="E60" s="120"/>
      <c r="M60" s="120"/>
      <c r="N60" s="120"/>
      <c r="U60" s="121"/>
      <c r="V60" s="122"/>
      <c r="W60" s="123"/>
      <c r="AC60" s="123"/>
    </row>
    <row r="61" spans="1:30" s="2" customFormat="1">
      <c r="E61" s="120"/>
      <c r="M61" s="120"/>
      <c r="N61" s="120"/>
      <c r="U61" s="121"/>
      <c r="V61" s="122"/>
      <c r="W61" s="123"/>
      <c r="AC61" s="123"/>
    </row>
    <row r="62" spans="1:30" s="2" customFormat="1">
      <c r="E62" s="120"/>
      <c r="M62" s="120"/>
      <c r="N62" s="120"/>
      <c r="U62" s="121"/>
      <c r="V62" s="122"/>
      <c r="W62" s="123"/>
      <c r="AC62" s="123"/>
    </row>
    <row r="63" spans="1:30" s="2" customFormat="1">
      <c r="E63" s="120"/>
      <c r="M63" s="120"/>
      <c r="N63" s="120"/>
      <c r="U63" s="121"/>
      <c r="V63" s="122"/>
      <c r="W63" s="123"/>
      <c r="AC63" s="123"/>
    </row>
    <row r="64" spans="1:30" s="2" customFormat="1">
      <c r="E64" s="120"/>
      <c r="M64" s="120"/>
      <c r="N64" s="120"/>
      <c r="U64" s="121"/>
      <c r="V64" s="122"/>
      <c r="W64" s="123"/>
      <c r="AC64" s="123"/>
    </row>
    <row r="65" spans="5:29" s="2" customFormat="1">
      <c r="E65" s="120"/>
      <c r="M65" s="120"/>
      <c r="N65" s="120"/>
      <c r="U65" s="121"/>
      <c r="V65" s="122"/>
      <c r="W65" s="123"/>
      <c r="AC65" s="123"/>
    </row>
    <row r="66" spans="5:29" s="2" customFormat="1">
      <c r="E66" s="120"/>
      <c r="M66" s="120"/>
      <c r="N66" s="120"/>
      <c r="U66" s="121"/>
      <c r="V66" s="122"/>
      <c r="W66" s="123"/>
      <c r="AC66" s="123"/>
    </row>
    <row r="67" spans="5:29" s="2" customFormat="1">
      <c r="E67" s="120"/>
      <c r="M67" s="120"/>
      <c r="N67" s="120"/>
      <c r="U67" s="121"/>
      <c r="V67" s="122"/>
      <c r="W67" s="123"/>
      <c r="AC67" s="123"/>
    </row>
    <row r="68" spans="5:29" s="2" customFormat="1">
      <c r="E68" s="120"/>
      <c r="M68" s="120"/>
      <c r="N68" s="120"/>
      <c r="U68" s="121"/>
      <c r="V68" s="122"/>
      <c r="W68" s="123"/>
      <c r="AC68" s="123"/>
    </row>
    <row r="69" spans="5:29" s="2" customFormat="1">
      <c r="E69" s="120"/>
      <c r="M69" s="120"/>
      <c r="N69" s="120"/>
      <c r="U69" s="121"/>
      <c r="V69" s="122"/>
      <c r="W69" s="123"/>
      <c r="AC69" s="123"/>
    </row>
    <row r="70" spans="5:29" s="2" customFormat="1">
      <c r="E70" s="120"/>
      <c r="M70" s="120"/>
      <c r="N70" s="120"/>
      <c r="U70" s="121"/>
      <c r="V70" s="122"/>
      <c r="W70" s="123"/>
      <c r="AC70" s="123"/>
    </row>
    <row r="71" spans="5:29" s="2" customFormat="1">
      <c r="E71" s="120"/>
      <c r="M71" s="120"/>
      <c r="N71" s="120"/>
      <c r="U71" s="121"/>
      <c r="V71" s="122"/>
      <c r="W71" s="123"/>
      <c r="AC71" s="123"/>
    </row>
    <row r="72" spans="5:29" s="2" customFormat="1">
      <c r="E72" s="120"/>
      <c r="M72" s="120"/>
      <c r="N72" s="120"/>
      <c r="U72" s="121"/>
      <c r="V72" s="122"/>
      <c r="W72" s="123"/>
      <c r="AC72" s="123"/>
    </row>
    <row r="73" spans="5:29" s="2" customFormat="1">
      <c r="E73" s="120"/>
      <c r="M73" s="120"/>
      <c r="N73" s="120"/>
      <c r="U73" s="121"/>
      <c r="V73" s="122"/>
      <c r="W73" s="123"/>
      <c r="AC73" s="123"/>
    </row>
    <row r="74" spans="5:29" s="2" customFormat="1">
      <c r="E74" s="120"/>
      <c r="M74" s="120"/>
      <c r="N74" s="120"/>
      <c r="U74" s="121"/>
      <c r="V74" s="122"/>
      <c r="W74" s="123"/>
      <c r="AC74" s="123"/>
    </row>
    <row r="75" spans="5:29" s="2" customFormat="1">
      <c r="E75" s="120"/>
      <c r="M75" s="120"/>
      <c r="N75" s="120"/>
      <c r="U75" s="121"/>
      <c r="V75" s="122"/>
      <c r="W75" s="123"/>
      <c r="AC75" s="123"/>
    </row>
    <row r="76" spans="5:29" s="2" customFormat="1">
      <c r="E76" s="120"/>
      <c r="M76" s="120"/>
      <c r="N76" s="120"/>
      <c r="U76" s="121"/>
      <c r="V76" s="122"/>
      <c r="W76" s="123"/>
      <c r="AC76" s="123"/>
    </row>
    <row r="77" spans="5:29" s="2" customFormat="1">
      <c r="E77" s="120"/>
      <c r="M77" s="120"/>
      <c r="N77" s="120"/>
      <c r="U77" s="121"/>
      <c r="V77" s="122"/>
      <c r="W77" s="123"/>
      <c r="AC77" s="123"/>
    </row>
    <row r="78" spans="5:29" s="2" customFormat="1">
      <c r="E78" s="120"/>
      <c r="M78" s="120"/>
      <c r="N78" s="120"/>
      <c r="U78" s="121"/>
      <c r="V78" s="122"/>
      <c r="W78" s="123"/>
      <c r="AC78" s="123"/>
    </row>
    <row r="79" spans="5:29" s="2" customFormat="1">
      <c r="E79" s="120"/>
      <c r="M79" s="120"/>
      <c r="N79" s="120"/>
      <c r="U79" s="121"/>
      <c r="V79" s="122"/>
      <c r="W79" s="123"/>
      <c r="AC79" s="123"/>
    </row>
    <row r="80" spans="5:29" s="2" customFormat="1">
      <c r="E80" s="120"/>
      <c r="M80" s="120"/>
      <c r="N80" s="120"/>
      <c r="U80" s="121"/>
      <c r="V80" s="122"/>
      <c r="W80" s="123"/>
      <c r="AC80" s="123"/>
    </row>
    <row r="81" spans="5:29" s="2" customFormat="1">
      <c r="E81" s="120"/>
      <c r="M81" s="120"/>
      <c r="N81" s="120"/>
      <c r="U81" s="121"/>
      <c r="V81" s="122"/>
      <c r="W81" s="123"/>
      <c r="AC81" s="123"/>
    </row>
    <row r="82" spans="5:29" s="2" customFormat="1">
      <c r="E82" s="120"/>
      <c r="M82" s="120"/>
      <c r="N82" s="120"/>
      <c r="U82" s="121"/>
      <c r="V82" s="122"/>
      <c r="W82" s="123"/>
      <c r="AC82" s="123"/>
    </row>
    <row r="83" spans="5:29" s="2" customFormat="1">
      <c r="E83" s="120"/>
      <c r="M83" s="120"/>
      <c r="N83" s="120"/>
      <c r="U83" s="121"/>
      <c r="V83" s="122"/>
      <c r="W83" s="123"/>
      <c r="AC83" s="123"/>
    </row>
    <row r="84" spans="5:29" s="2" customFormat="1">
      <c r="E84" s="120"/>
      <c r="M84" s="120"/>
      <c r="N84" s="120"/>
      <c r="U84" s="121"/>
      <c r="V84" s="122"/>
      <c r="W84" s="123"/>
      <c r="AC84" s="123"/>
    </row>
    <row r="85" spans="5:29" s="2" customFormat="1">
      <c r="E85" s="120"/>
      <c r="M85" s="120"/>
      <c r="N85" s="120"/>
      <c r="U85" s="121"/>
      <c r="V85" s="122"/>
      <c r="W85" s="123"/>
      <c r="AC85" s="123"/>
    </row>
    <row r="86" spans="5:29" s="2" customFormat="1">
      <c r="E86" s="120"/>
      <c r="M86" s="120"/>
      <c r="N86" s="120"/>
      <c r="U86" s="121"/>
      <c r="V86" s="122"/>
      <c r="W86" s="123"/>
      <c r="AC86" s="123"/>
    </row>
    <row r="87" spans="5:29" s="2" customFormat="1">
      <c r="E87" s="120"/>
      <c r="M87" s="120"/>
      <c r="N87" s="120"/>
      <c r="U87" s="121"/>
      <c r="V87" s="122"/>
      <c r="W87" s="123"/>
      <c r="AC87" s="123"/>
    </row>
    <row r="88" spans="5:29" s="2" customFormat="1">
      <c r="E88" s="120"/>
      <c r="M88" s="120"/>
      <c r="N88" s="120"/>
      <c r="U88" s="121"/>
      <c r="V88" s="122"/>
      <c r="W88" s="123"/>
      <c r="AC88" s="123"/>
    </row>
    <row r="89" spans="5:29" s="2" customFormat="1">
      <c r="E89" s="120"/>
      <c r="M89" s="120"/>
      <c r="N89" s="120"/>
      <c r="U89" s="121"/>
      <c r="V89" s="122"/>
      <c r="W89" s="123"/>
      <c r="AC89" s="123"/>
    </row>
    <row r="90" spans="5:29" s="2" customFormat="1">
      <c r="E90" s="120"/>
      <c r="M90" s="120"/>
      <c r="N90" s="120"/>
      <c r="U90" s="121"/>
      <c r="V90" s="122"/>
      <c r="W90" s="123"/>
      <c r="AC90" s="123"/>
    </row>
    <row r="91" spans="5:29" s="2" customFormat="1">
      <c r="E91" s="120"/>
      <c r="M91" s="120"/>
      <c r="N91" s="120"/>
      <c r="U91" s="121"/>
      <c r="V91" s="122"/>
      <c r="W91" s="123"/>
      <c r="AC91" s="123"/>
    </row>
    <row r="92" spans="5:29" s="2" customFormat="1">
      <c r="E92" s="120"/>
      <c r="M92" s="120"/>
      <c r="N92" s="120"/>
      <c r="U92" s="121"/>
      <c r="V92" s="122"/>
      <c r="W92" s="123"/>
      <c r="AC92" s="123"/>
    </row>
    <row r="93" spans="5:29" s="2" customFormat="1">
      <c r="E93" s="120"/>
      <c r="M93" s="120"/>
      <c r="N93" s="120"/>
      <c r="U93" s="121"/>
      <c r="V93" s="122"/>
      <c r="W93" s="123"/>
      <c r="AC93" s="123"/>
    </row>
    <row r="94" spans="5:29" s="2" customFormat="1">
      <c r="E94" s="120"/>
      <c r="M94" s="120"/>
      <c r="N94" s="120"/>
      <c r="U94" s="121"/>
      <c r="V94" s="122"/>
      <c r="W94" s="123"/>
      <c r="AC94" s="123"/>
    </row>
    <row r="95" spans="5:29" s="2" customFormat="1">
      <c r="E95" s="120"/>
      <c r="M95" s="120"/>
      <c r="N95" s="120"/>
      <c r="U95" s="121"/>
      <c r="V95" s="122"/>
      <c r="W95" s="123"/>
      <c r="AC95" s="123"/>
    </row>
    <row r="96" spans="5:29" s="2" customFormat="1">
      <c r="E96" s="120"/>
      <c r="M96" s="120"/>
      <c r="N96" s="120"/>
      <c r="U96" s="121"/>
      <c r="V96" s="122"/>
      <c r="W96" s="123"/>
      <c r="AC96" s="123"/>
    </row>
    <row r="97" spans="5:29" s="2" customFormat="1">
      <c r="E97" s="120"/>
      <c r="M97" s="120"/>
      <c r="N97" s="120"/>
      <c r="U97" s="121"/>
      <c r="V97" s="122"/>
      <c r="W97" s="123"/>
      <c r="AC97" s="123"/>
    </row>
    <row r="98" spans="5:29" s="2" customFormat="1">
      <c r="E98" s="120"/>
      <c r="M98" s="120"/>
      <c r="N98" s="120"/>
      <c r="U98" s="121"/>
      <c r="V98" s="122"/>
      <c r="W98" s="123"/>
      <c r="AC98" s="123"/>
    </row>
    <row r="99" spans="5:29" s="2" customFormat="1">
      <c r="E99" s="120"/>
      <c r="M99" s="120"/>
      <c r="N99" s="120"/>
      <c r="U99" s="121"/>
      <c r="V99" s="122"/>
      <c r="W99" s="123"/>
      <c r="AC99" s="123"/>
    </row>
    <row r="100" spans="5:29" s="2" customFormat="1">
      <c r="E100" s="120"/>
      <c r="M100" s="120"/>
      <c r="N100" s="120"/>
      <c r="U100" s="121"/>
      <c r="V100" s="122"/>
      <c r="W100" s="123"/>
      <c r="AC100" s="123"/>
    </row>
    <row r="101" spans="5:29" s="2" customFormat="1">
      <c r="E101" s="120"/>
      <c r="M101" s="120"/>
      <c r="N101" s="120"/>
      <c r="U101" s="121"/>
      <c r="V101" s="122"/>
      <c r="W101" s="123"/>
      <c r="AC101" s="123"/>
    </row>
    <row r="102" spans="5:29" s="2" customFormat="1">
      <c r="E102" s="120"/>
      <c r="M102" s="120"/>
      <c r="N102" s="120"/>
      <c r="U102" s="121"/>
      <c r="V102" s="122"/>
      <c r="W102" s="123"/>
      <c r="AC102" s="123"/>
    </row>
    <row r="103" spans="5:29" s="2" customFormat="1">
      <c r="E103" s="120"/>
      <c r="M103" s="120"/>
      <c r="N103" s="120"/>
      <c r="U103" s="121"/>
      <c r="V103" s="122"/>
      <c r="W103" s="123"/>
      <c r="AC103" s="123"/>
    </row>
    <row r="104" spans="5:29" s="2" customFormat="1">
      <c r="E104" s="120"/>
      <c r="M104" s="120"/>
      <c r="N104" s="120"/>
      <c r="U104" s="121"/>
      <c r="V104" s="122"/>
      <c r="W104" s="123"/>
      <c r="AC104" s="123"/>
    </row>
    <row r="105" spans="5:29" s="2" customFormat="1">
      <c r="E105" s="120"/>
      <c r="M105" s="120"/>
      <c r="N105" s="120"/>
      <c r="U105" s="121"/>
      <c r="V105" s="122"/>
      <c r="W105" s="123"/>
      <c r="AC105" s="123"/>
    </row>
    <row r="106" spans="5:29" s="2" customFormat="1">
      <c r="E106" s="120"/>
      <c r="M106" s="120"/>
      <c r="N106" s="120"/>
      <c r="U106" s="121"/>
      <c r="V106" s="122"/>
      <c r="W106" s="123"/>
      <c r="AC106" s="123"/>
    </row>
    <row r="107" spans="5:29" s="2" customFormat="1">
      <c r="E107" s="120"/>
      <c r="M107" s="120"/>
      <c r="N107" s="120"/>
      <c r="U107" s="121"/>
      <c r="V107" s="122"/>
      <c r="W107" s="123"/>
      <c r="AC107" s="123"/>
    </row>
    <row r="108" spans="5:29" s="2" customFormat="1">
      <c r="E108" s="120"/>
      <c r="M108" s="120"/>
      <c r="N108" s="120"/>
      <c r="U108" s="121"/>
      <c r="V108" s="122"/>
      <c r="W108" s="123"/>
      <c r="AC108" s="123"/>
    </row>
    <row r="109" spans="5:29" s="2" customFormat="1">
      <c r="E109" s="120"/>
      <c r="M109" s="120"/>
      <c r="N109" s="120"/>
      <c r="U109" s="121"/>
      <c r="V109" s="122"/>
      <c r="W109" s="123"/>
      <c r="AC109" s="123"/>
    </row>
    <row r="110" spans="5:29" s="2" customFormat="1">
      <c r="E110" s="120"/>
      <c r="M110" s="120"/>
      <c r="N110" s="120"/>
      <c r="U110" s="121"/>
      <c r="V110" s="122"/>
      <c r="W110" s="123"/>
      <c r="AC110" s="123"/>
    </row>
    <row r="111" spans="5:29" s="2" customFormat="1">
      <c r="E111" s="120"/>
      <c r="M111" s="120"/>
      <c r="N111" s="120"/>
      <c r="U111" s="121"/>
      <c r="V111" s="122"/>
      <c r="W111" s="123"/>
      <c r="AC111" s="123"/>
    </row>
    <row r="112" spans="5:29" s="2" customFormat="1">
      <c r="E112" s="120"/>
      <c r="M112" s="120"/>
      <c r="N112" s="120"/>
      <c r="U112" s="121"/>
      <c r="V112" s="122"/>
      <c r="W112" s="123"/>
      <c r="AC112" s="123"/>
    </row>
    <row r="113" spans="5:29" s="2" customFormat="1">
      <c r="E113" s="120"/>
      <c r="M113" s="120"/>
      <c r="N113" s="120"/>
      <c r="U113" s="121"/>
      <c r="V113" s="122"/>
      <c r="W113" s="123"/>
      <c r="AC113" s="123"/>
    </row>
    <row r="114" spans="5:29" s="2" customFormat="1">
      <c r="E114" s="120"/>
      <c r="M114" s="120"/>
      <c r="N114" s="120"/>
      <c r="U114" s="121"/>
      <c r="V114" s="122"/>
      <c r="W114" s="123"/>
      <c r="AC114" s="123"/>
    </row>
    <row r="115" spans="5:29" s="2" customFormat="1">
      <c r="E115" s="120"/>
      <c r="M115" s="120"/>
      <c r="N115" s="120"/>
      <c r="U115" s="121"/>
      <c r="V115" s="122"/>
      <c r="W115" s="123"/>
      <c r="AC115" s="123"/>
    </row>
    <row r="116" spans="5:29" s="2" customFormat="1">
      <c r="E116" s="120"/>
      <c r="M116" s="120"/>
      <c r="N116" s="120"/>
      <c r="U116" s="121"/>
      <c r="V116" s="122"/>
      <c r="W116" s="123"/>
      <c r="AC116" s="123"/>
    </row>
    <row r="117" spans="5:29" s="2" customFormat="1">
      <c r="E117" s="120"/>
      <c r="M117" s="120"/>
      <c r="N117" s="120"/>
      <c r="U117" s="121"/>
      <c r="V117" s="122"/>
      <c r="W117" s="123"/>
      <c r="AC117" s="123"/>
    </row>
    <row r="118" spans="5:29" s="2" customFormat="1">
      <c r="E118" s="120"/>
      <c r="M118" s="120"/>
      <c r="N118" s="120"/>
      <c r="U118" s="121"/>
      <c r="V118" s="122"/>
      <c r="W118" s="123"/>
      <c r="AC118" s="123"/>
    </row>
    <row r="119" spans="5:29" s="2" customFormat="1">
      <c r="E119" s="120"/>
      <c r="M119" s="120"/>
      <c r="N119" s="120"/>
      <c r="U119" s="121"/>
      <c r="V119" s="122"/>
      <c r="W119" s="123"/>
      <c r="AC119" s="123"/>
    </row>
    <row r="120" spans="5:29" s="2" customFormat="1">
      <c r="E120" s="120"/>
      <c r="M120" s="120"/>
      <c r="N120" s="120"/>
      <c r="U120" s="121"/>
      <c r="V120" s="122"/>
      <c r="W120" s="123"/>
      <c r="AC120" s="123"/>
    </row>
    <row r="121" spans="5:29" s="2" customFormat="1">
      <c r="E121" s="120"/>
      <c r="M121" s="120"/>
      <c r="N121" s="120"/>
      <c r="U121" s="121"/>
      <c r="V121" s="122"/>
      <c r="W121" s="123"/>
      <c r="AC121" s="123"/>
    </row>
    <row r="122" spans="5:29" s="2" customFormat="1">
      <c r="E122" s="120"/>
      <c r="M122" s="120"/>
      <c r="N122" s="120"/>
      <c r="U122" s="121"/>
      <c r="V122" s="122"/>
      <c r="W122" s="123"/>
      <c r="AC122" s="123"/>
    </row>
    <row r="123" spans="5:29" s="2" customFormat="1">
      <c r="E123" s="120"/>
      <c r="M123" s="120"/>
      <c r="N123" s="120"/>
      <c r="U123" s="121"/>
      <c r="V123" s="122"/>
      <c r="W123" s="123"/>
      <c r="AC123" s="123"/>
    </row>
    <row r="124" spans="5:29" s="2" customFormat="1">
      <c r="E124" s="120"/>
      <c r="M124" s="120"/>
      <c r="N124" s="120"/>
      <c r="U124" s="121"/>
      <c r="V124" s="122"/>
      <c r="W124" s="123"/>
      <c r="AC124" s="123"/>
    </row>
    <row r="125" spans="5:29" s="2" customFormat="1">
      <c r="E125" s="120"/>
      <c r="M125" s="120"/>
      <c r="N125" s="120"/>
      <c r="U125" s="121"/>
      <c r="V125" s="122"/>
      <c r="W125" s="123"/>
      <c r="AC125" s="123"/>
    </row>
    <row r="126" spans="5:29" s="2" customFormat="1">
      <c r="E126" s="120"/>
      <c r="M126" s="120"/>
      <c r="N126" s="120"/>
      <c r="U126" s="121"/>
      <c r="V126" s="122"/>
      <c r="W126" s="123"/>
      <c r="AC126" s="123"/>
    </row>
    <row r="127" spans="5:29" s="2" customFormat="1">
      <c r="E127" s="120"/>
      <c r="M127" s="120"/>
      <c r="N127" s="120"/>
      <c r="U127" s="121"/>
      <c r="V127" s="122"/>
      <c r="W127" s="123"/>
      <c r="AC127" s="123"/>
    </row>
    <row r="128" spans="5:29" s="2" customFormat="1">
      <c r="E128" s="120"/>
      <c r="M128" s="120"/>
      <c r="N128" s="120"/>
      <c r="U128" s="121"/>
      <c r="V128" s="122"/>
      <c r="W128" s="123"/>
      <c r="AC128" s="123"/>
    </row>
    <row r="129" spans="5:29" s="2" customFormat="1">
      <c r="E129" s="120"/>
      <c r="M129" s="120"/>
      <c r="N129" s="120"/>
      <c r="U129" s="121"/>
      <c r="V129" s="122"/>
      <c r="W129" s="123"/>
      <c r="AC129" s="123"/>
    </row>
    <row r="130" spans="5:29" s="2" customFormat="1">
      <c r="E130" s="120"/>
      <c r="M130" s="120"/>
      <c r="N130" s="120"/>
      <c r="U130" s="121"/>
      <c r="V130" s="122"/>
      <c r="W130" s="123"/>
      <c r="AC130" s="123"/>
    </row>
    <row r="131" spans="5:29" s="2" customFormat="1">
      <c r="E131" s="120"/>
      <c r="M131" s="120"/>
      <c r="N131" s="120"/>
      <c r="U131" s="121"/>
      <c r="V131" s="122"/>
      <c r="W131" s="123"/>
      <c r="AC131" s="123"/>
    </row>
    <row r="132" spans="5:29" s="2" customFormat="1">
      <c r="E132" s="120"/>
      <c r="M132" s="120"/>
      <c r="N132" s="120"/>
      <c r="U132" s="121"/>
      <c r="V132" s="122"/>
      <c r="W132" s="123"/>
      <c r="AC132" s="123"/>
    </row>
    <row r="133" spans="5:29" s="2" customFormat="1">
      <c r="E133" s="120"/>
      <c r="M133" s="120"/>
      <c r="N133" s="120"/>
      <c r="U133" s="121"/>
      <c r="V133" s="122"/>
      <c r="W133" s="123"/>
      <c r="AC133" s="123"/>
    </row>
    <row r="134" spans="5:29" s="2" customFormat="1">
      <c r="E134" s="120"/>
      <c r="M134" s="120"/>
      <c r="N134" s="120"/>
      <c r="U134" s="121"/>
      <c r="V134" s="122"/>
      <c r="W134" s="123"/>
      <c r="AC134" s="123"/>
    </row>
    <row r="135" spans="5:29" s="2" customFormat="1">
      <c r="E135" s="120"/>
      <c r="M135" s="120"/>
      <c r="N135" s="120"/>
      <c r="U135" s="121"/>
      <c r="V135" s="122"/>
      <c r="W135" s="123"/>
      <c r="AC135" s="123"/>
    </row>
    <row r="136" spans="5:29" s="2" customFormat="1">
      <c r="E136" s="120"/>
      <c r="M136" s="120"/>
      <c r="N136" s="120"/>
      <c r="U136" s="121"/>
      <c r="V136" s="122"/>
      <c r="W136" s="123"/>
      <c r="AC136" s="123"/>
    </row>
    <row r="137" spans="5:29" s="2" customFormat="1">
      <c r="E137" s="120"/>
      <c r="M137" s="120"/>
      <c r="N137" s="120"/>
      <c r="U137" s="121"/>
      <c r="V137" s="122"/>
      <c r="W137" s="123"/>
      <c r="AC137" s="123"/>
    </row>
    <row r="138" spans="5:29" s="2" customFormat="1">
      <c r="E138" s="120"/>
      <c r="M138" s="120"/>
      <c r="N138" s="120"/>
      <c r="U138" s="121"/>
      <c r="V138" s="122"/>
      <c r="W138" s="123"/>
      <c r="AC138" s="123"/>
    </row>
    <row r="139" spans="5:29" s="2" customFormat="1">
      <c r="E139" s="120"/>
      <c r="M139" s="120"/>
      <c r="N139" s="120"/>
      <c r="U139" s="121"/>
      <c r="V139" s="122"/>
      <c r="W139" s="123"/>
      <c r="AC139" s="123"/>
    </row>
    <row r="140" spans="5:29" s="2" customFormat="1">
      <c r="E140" s="120"/>
      <c r="M140" s="120"/>
      <c r="N140" s="120"/>
      <c r="U140" s="121"/>
      <c r="V140" s="122"/>
      <c r="W140" s="123"/>
      <c r="AC140" s="123"/>
    </row>
    <row r="141" spans="5:29" s="2" customFormat="1">
      <c r="E141" s="120"/>
      <c r="M141" s="120"/>
      <c r="N141" s="120"/>
      <c r="U141" s="121"/>
      <c r="V141" s="122"/>
      <c r="W141" s="123"/>
      <c r="AC141" s="123"/>
    </row>
    <row r="142" spans="5:29" s="2" customFormat="1">
      <c r="E142" s="120"/>
      <c r="M142" s="120"/>
      <c r="N142" s="120"/>
      <c r="U142" s="121"/>
      <c r="V142" s="122"/>
      <c r="W142" s="123"/>
      <c r="AC142" s="123"/>
    </row>
    <row r="143" spans="5:29" s="2" customFormat="1">
      <c r="E143" s="120"/>
      <c r="M143" s="120"/>
      <c r="N143" s="120"/>
      <c r="U143" s="121"/>
      <c r="V143" s="122"/>
      <c r="W143" s="123"/>
      <c r="AC143" s="123"/>
    </row>
    <row r="144" spans="5:29" s="2" customFormat="1">
      <c r="E144" s="120"/>
      <c r="M144" s="120"/>
      <c r="N144" s="120"/>
      <c r="U144" s="121"/>
      <c r="V144" s="122"/>
      <c r="W144" s="123"/>
      <c r="AC144" s="123"/>
    </row>
    <row r="145" spans="5:29" s="2" customFormat="1">
      <c r="E145" s="120"/>
      <c r="M145" s="120"/>
      <c r="N145" s="120"/>
      <c r="U145" s="121"/>
      <c r="V145" s="122"/>
      <c r="W145" s="123"/>
      <c r="AC145" s="123"/>
    </row>
    <row r="146" spans="5:29" s="2" customFormat="1">
      <c r="E146" s="120"/>
      <c r="M146" s="120"/>
      <c r="N146" s="120"/>
      <c r="U146" s="121"/>
      <c r="V146" s="122"/>
      <c r="W146" s="123"/>
      <c r="AC146" s="123"/>
    </row>
    <row r="147" spans="5:29" s="2" customFormat="1">
      <c r="E147" s="120"/>
      <c r="M147" s="120"/>
      <c r="N147" s="120"/>
      <c r="U147" s="121"/>
      <c r="V147" s="122"/>
      <c r="W147" s="123"/>
      <c r="AC147" s="123"/>
    </row>
    <row r="148" spans="5:29" s="2" customFormat="1">
      <c r="E148" s="120"/>
      <c r="M148" s="120"/>
      <c r="N148" s="120"/>
      <c r="U148" s="121"/>
      <c r="V148" s="122"/>
      <c r="W148" s="123"/>
      <c r="AC148" s="123"/>
    </row>
    <row r="149" spans="5:29" s="2" customFormat="1">
      <c r="E149" s="120"/>
      <c r="M149" s="120"/>
      <c r="N149" s="120"/>
      <c r="U149" s="121"/>
      <c r="V149" s="122"/>
      <c r="W149" s="123"/>
      <c r="AC149" s="123"/>
    </row>
    <row r="150" spans="5:29" s="2" customFormat="1">
      <c r="E150" s="120"/>
      <c r="M150" s="120"/>
      <c r="N150" s="120"/>
      <c r="U150" s="121"/>
      <c r="V150" s="122"/>
      <c r="W150" s="123"/>
      <c r="AC150" s="123"/>
    </row>
    <row r="151" spans="5:29" s="2" customFormat="1">
      <c r="E151" s="120"/>
      <c r="M151" s="120"/>
      <c r="N151" s="120"/>
      <c r="U151" s="121"/>
      <c r="V151" s="122"/>
      <c r="W151" s="123"/>
      <c r="AC151" s="123"/>
    </row>
    <row r="152" spans="5:29" s="2" customFormat="1">
      <c r="E152" s="120"/>
      <c r="M152" s="120"/>
      <c r="N152" s="120"/>
      <c r="U152" s="121"/>
      <c r="V152" s="122"/>
      <c r="W152" s="123"/>
      <c r="AC152" s="123"/>
    </row>
    <row r="153" spans="5:29" s="2" customFormat="1">
      <c r="E153" s="120"/>
      <c r="M153" s="120"/>
      <c r="N153" s="120"/>
      <c r="U153" s="121"/>
      <c r="V153" s="122"/>
      <c r="W153" s="123"/>
      <c r="AC153" s="123"/>
    </row>
    <row r="154" spans="5:29" s="2" customFormat="1">
      <c r="E154" s="120"/>
      <c r="M154" s="120"/>
      <c r="N154" s="120"/>
      <c r="U154" s="121"/>
      <c r="V154" s="122"/>
      <c r="W154" s="123"/>
      <c r="AC154" s="123"/>
    </row>
    <row r="155" spans="5:29" s="2" customFormat="1">
      <c r="E155" s="120"/>
      <c r="M155" s="120"/>
      <c r="N155" s="120"/>
      <c r="U155" s="121"/>
      <c r="V155" s="122"/>
      <c r="W155" s="123"/>
      <c r="AC155" s="123"/>
    </row>
    <row r="156" spans="5:29" s="2" customFormat="1">
      <c r="E156" s="120"/>
      <c r="M156" s="120"/>
      <c r="N156" s="120"/>
      <c r="U156" s="121"/>
      <c r="V156" s="122"/>
      <c r="W156" s="123"/>
      <c r="AC156" s="123"/>
    </row>
    <row r="157" spans="5:29" s="2" customFormat="1">
      <c r="E157" s="120"/>
      <c r="M157" s="120"/>
      <c r="N157" s="120"/>
      <c r="U157" s="121"/>
      <c r="V157" s="122"/>
      <c r="W157" s="123"/>
      <c r="AC157" s="123"/>
    </row>
    <row r="158" spans="5:29" s="2" customFormat="1">
      <c r="E158" s="120"/>
      <c r="M158" s="120"/>
      <c r="N158" s="120"/>
      <c r="U158" s="121"/>
      <c r="V158" s="122"/>
      <c r="W158" s="123"/>
      <c r="AC158" s="123"/>
    </row>
    <row r="159" spans="5:29" s="2" customFormat="1">
      <c r="E159" s="120"/>
      <c r="M159" s="120"/>
      <c r="N159" s="120"/>
      <c r="U159" s="121"/>
      <c r="V159" s="122"/>
      <c r="W159" s="123"/>
      <c r="AC159" s="123"/>
    </row>
    <row r="160" spans="5:29" s="2" customFormat="1">
      <c r="E160" s="120"/>
      <c r="M160" s="120"/>
      <c r="N160" s="120"/>
      <c r="U160" s="121"/>
      <c r="V160" s="122"/>
      <c r="W160" s="123"/>
      <c r="AC160" s="123"/>
    </row>
    <row r="161" spans="5:29" s="2" customFormat="1">
      <c r="E161" s="120"/>
      <c r="M161" s="120"/>
      <c r="N161" s="120"/>
      <c r="U161" s="121"/>
      <c r="V161" s="122"/>
      <c r="W161" s="123"/>
      <c r="AC161" s="123"/>
    </row>
    <row r="162" spans="5:29" s="2" customFormat="1">
      <c r="E162" s="120"/>
      <c r="M162" s="120"/>
      <c r="N162" s="120"/>
      <c r="U162" s="121"/>
      <c r="V162" s="122"/>
      <c r="W162" s="123"/>
      <c r="AC162" s="123"/>
    </row>
    <row r="163" spans="5:29" s="2" customFormat="1">
      <c r="E163" s="120"/>
      <c r="M163" s="120"/>
      <c r="N163" s="120"/>
      <c r="U163" s="121"/>
      <c r="V163" s="122"/>
      <c r="W163" s="123"/>
      <c r="AC163" s="123"/>
    </row>
    <row r="164" spans="5:29" s="2" customFormat="1">
      <c r="E164" s="120"/>
      <c r="M164" s="120"/>
      <c r="N164" s="120"/>
      <c r="U164" s="121"/>
      <c r="V164" s="122"/>
      <c r="W164" s="123"/>
      <c r="AC164" s="123"/>
    </row>
    <row r="165" spans="5:29" s="2" customFormat="1">
      <c r="E165" s="120"/>
      <c r="M165" s="120"/>
      <c r="N165" s="120"/>
      <c r="U165" s="121"/>
      <c r="V165" s="122"/>
      <c r="W165" s="123"/>
      <c r="AC165" s="123"/>
    </row>
    <row r="166" spans="5:29" s="2" customFormat="1">
      <c r="E166" s="120"/>
      <c r="M166" s="120"/>
      <c r="N166" s="120"/>
      <c r="U166" s="121"/>
      <c r="V166" s="122"/>
      <c r="W166" s="123"/>
      <c r="AC166" s="123"/>
    </row>
    <row r="167" spans="5:29" s="2" customFormat="1">
      <c r="E167" s="120"/>
      <c r="M167" s="120"/>
      <c r="N167" s="120"/>
      <c r="U167" s="121"/>
      <c r="V167" s="122"/>
      <c r="W167" s="123"/>
      <c r="AC167" s="123"/>
    </row>
    <row r="168" spans="5:29" s="2" customFormat="1">
      <c r="E168" s="120"/>
      <c r="M168" s="120"/>
      <c r="N168" s="120"/>
      <c r="U168" s="121"/>
      <c r="V168" s="122"/>
      <c r="W168" s="123"/>
      <c r="AC168" s="123"/>
    </row>
    <row r="169" spans="5:29" s="2" customFormat="1">
      <c r="E169" s="120"/>
      <c r="M169" s="120"/>
      <c r="N169" s="120"/>
      <c r="U169" s="121"/>
      <c r="V169" s="122"/>
      <c r="W169" s="123"/>
      <c r="AC169" s="123"/>
    </row>
    <row r="170" spans="5:29" s="2" customFormat="1">
      <c r="E170" s="120"/>
      <c r="M170" s="120"/>
      <c r="N170" s="120"/>
      <c r="U170" s="121"/>
      <c r="V170" s="122"/>
      <c r="W170" s="123"/>
      <c r="AC170" s="123"/>
    </row>
    <row r="171" spans="5:29" s="2" customFormat="1">
      <c r="E171" s="120"/>
      <c r="M171" s="120"/>
      <c r="N171" s="120"/>
      <c r="U171" s="121"/>
      <c r="V171" s="122"/>
      <c r="W171" s="123"/>
      <c r="AC171" s="123"/>
    </row>
    <row r="172" spans="5:29" s="2" customFormat="1">
      <c r="E172" s="120"/>
      <c r="M172" s="120"/>
      <c r="N172" s="120"/>
      <c r="U172" s="121"/>
      <c r="V172" s="122"/>
      <c r="W172" s="123"/>
      <c r="AC172" s="123"/>
    </row>
    <row r="173" spans="5:29" s="2" customFormat="1">
      <c r="E173" s="120"/>
      <c r="M173" s="120"/>
      <c r="N173" s="120"/>
      <c r="U173" s="121"/>
      <c r="V173" s="122"/>
      <c r="W173" s="123"/>
      <c r="AC173" s="123"/>
    </row>
    <row r="174" spans="5:29" s="2" customFormat="1">
      <c r="E174" s="120"/>
      <c r="M174" s="120"/>
      <c r="N174" s="120"/>
      <c r="U174" s="121"/>
      <c r="V174" s="122"/>
      <c r="W174" s="123"/>
      <c r="AC174" s="123"/>
    </row>
    <row r="175" spans="5:29" s="2" customFormat="1">
      <c r="E175" s="120"/>
      <c r="M175" s="120"/>
      <c r="N175" s="120"/>
      <c r="U175" s="121"/>
      <c r="V175" s="122"/>
      <c r="W175" s="123"/>
      <c r="AC175" s="123"/>
    </row>
    <row r="176" spans="5:29" s="2" customFormat="1">
      <c r="E176" s="120"/>
      <c r="M176" s="120"/>
      <c r="N176" s="120"/>
      <c r="U176" s="121"/>
      <c r="V176" s="122"/>
      <c r="W176" s="123"/>
      <c r="AC176" s="123"/>
    </row>
    <row r="177" spans="5:29" s="2" customFormat="1">
      <c r="E177" s="120"/>
      <c r="M177" s="120"/>
      <c r="N177" s="120"/>
      <c r="U177" s="121"/>
      <c r="V177" s="122"/>
      <c r="W177" s="123"/>
      <c r="AC177" s="123"/>
    </row>
    <row r="178" spans="5:29" s="2" customFormat="1">
      <c r="E178" s="120"/>
      <c r="M178" s="120"/>
      <c r="N178" s="120"/>
      <c r="U178" s="121"/>
      <c r="V178" s="122"/>
      <c r="W178" s="123"/>
      <c r="AC178" s="123"/>
    </row>
    <row r="179" spans="5:29" s="2" customFormat="1">
      <c r="E179" s="120"/>
      <c r="M179" s="120"/>
      <c r="N179" s="120"/>
      <c r="U179" s="121"/>
      <c r="V179" s="122"/>
      <c r="W179" s="123"/>
      <c r="AC179" s="123"/>
    </row>
    <row r="180" spans="5:29" s="2" customFormat="1">
      <c r="E180" s="120"/>
      <c r="M180" s="120"/>
      <c r="N180" s="120"/>
      <c r="U180" s="121"/>
      <c r="V180" s="122"/>
      <c r="W180" s="123"/>
      <c r="AC180" s="123"/>
    </row>
    <row r="181" spans="5:29" s="2" customFormat="1">
      <c r="E181" s="120"/>
      <c r="M181" s="120"/>
      <c r="N181" s="120"/>
      <c r="U181" s="121"/>
      <c r="V181" s="122"/>
      <c r="W181" s="123"/>
      <c r="AC181" s="123"/>
    </row>
    <row r="182" spans="5:29" s="2" customFormat="1">
      <c r="E182" s="120"/>
      <c r="M182" s="120"/>
      <c r="N182" s="120"/>
      <c r="U182" s="121"/>
      <c r="V182" s="122"/>
      <c r="W182" s="123"/>
      <c r="AC182" s="123"/>
    </row>
    <row r="183" spans="5:29" s="2" customFormat="1">
      <c r="E183" s="120"/>
      <c r="M183" s="120"/>
      <c r="N183" s="120"/>
      <c r="U183" s="121"/>
      <c r="V183" s="122"/>
      <c r="W183" s="123"/>
      <c r="AC183" s="123"/>
    </row>
    <row r="184" spans="5:29" s="2" customFormat="1">
      <c r="E184" s="120"/>
      <c r="M184" s="120"/>
      <c r="N184" s="120"/>
      <c r="U184" s="121"/>
      <c r="V184" s="122"/>
      <c r="W184" s="123"/>
      <c r="AC184" s="123"/>
    </row>
    <row r="185" spans="5:29" s="2" customFormat="1">
      <c r="E185" s="120"/>
      <c r="M185" s="120"/>
      <c r="N185" s="120"/>
      <c r="U185" s="121"/>
      <c r="V185" s="122"/>
      <c r="W185" s="123"/>
      <c r="AC185" s="123"/>
    </row>
    <row r="186" spans="5:29" s="2" customFormat="1">
      <c r="E186" s="120"/>
      <c r="M186" s="120"/>
      <c r="N186" s="120"/>
      <c r="U186" s="121"/>
      <c r="V186" s="122"/>
      <c r="W186" s="123"/>
      <c r="AC186" s="123"/>
    </row>
    <row r="187" spans="5:29" s="2" customFormat="1">
      <c r="E187" s="120"/>
      <c r="M187" s="120"/>
      <c r="N187" s="120"/>
      <c r="U187" s="121"/>
      <c r="V187" s="122"/>
      <c r="W187" s="123"/>
      <c r="AC187" s="123"/>
    </row>
    <row r="188" spans="5:29" s="2" customFormat="1">
      <c r="E188" s="120"/>
      <c r="M188" s="120"/>
      <c r="N188" s="120"/>
      <c r="U188" s="121"/>
      <c r="V188" s="122"/>
      <c r="W188" s="123"/>
      <c r="AC188" s="123"/>
    </row>
    <row r="189" spans="5:29" s="2" customFormat="1">
      <c r="E189" s="120"/>
      <c r="M189" s="120"/>
      <c r="N189" s="120"/>
      <c r="U189" s="121"/>
      <c r="V189" s="122"/>
      <c r="W189" s="123"/>
      <c r="AC189" s="123"/>
    </row>
    <row r="190" spans="5:29" s="2" customFormat="1">
      <c r="E190" s="120"/>
      <c r="M190" s="120"/>
      <c r="N190" s="120"/>
      <c r="U190" s="121"/>
      <c r="V190" s="122"/>
      <c r="W190" s="123"/>
      <c r="AC190" s="123"/>
    </row>
    <row r="191" spans="5:29" s="2" customFormat="1">
      <c r="E191" s="120"/>
      <c r="M191" s="120"/>
      <c r="N191" s="120"/>
      <c r="U191" s="121"/>
      <c r="V191" s="122"/>
      <c r="W191" s="123"/>
      <c r="AC191" s="123"/>
    </row>
    <row r="192" spans="5:29" s="2" customFormat="1">
      <c r="E192" s="120"/>
      <c r="M192" s="120"/>
      <c r="N192" s="120"/>
      <c r="U192" s="121"/>
      <c r="V192" s="122"/>
      <c r="W192" s="123"/>
      <c r="AC192" s="123"/>
    </row>
    <row r="193" spans="5:29" s="2" customFormat="1">
      <c r="E193" s="120"/>
      <c r="M193" s="120"/>
      <c r="N193" s="120"/>
      <c r="U193" s="121"/>
      <c r="V193" s="122"/>
      <c r="W193" s="123"/>
      <c r="AC193" s="123"/>
    </row>
    <row r="194" spans="5:29" s="2" customFormat="1">
      <c r="E194" s="120"/>
      <c r="M194" s="120"/>
      <c r="N194" s="120"/>
      <c r="U194" s="121"/>
      <c r="V194" s="122"/>
      <c r="W194" s="123"/>
      <c r="AC194" s="123"/>
    </row>
    <row r="195" spans="5:29" s="2" customFormat="1">
      <c r="E195" s="120"/>
      <c r="M195" s="120"/>
      <c r="N195" s="120"/>
      <c r="U195" s="121"/>
      <c r="V195" s="122"/>
      <c r="W195" s="123"/>
      <c r="AC195" s="123"/>
    </row>
    <row r="196" spans="5:29" s="2" customFormat="1">
      <c r="E196" s="120"/>
      <c r="M196" s="120"/>
      <c r="N196" s="120"/>
      <c r="U196" s="121"/>
      <c r="V196" s="122"/>
      <c r="W196" s="123"/>
      <c r="AC196" s="123"/>
    </row>
    <row r="197" spans="5:29" s="2" customFormat="1">
      <c r="E197" s="120"/>
      <c r="M197" s="120"/>
      <c r="N197" s="120"/>
      <c r="U197" s="121"/>
      <c r="V197" s="122"/>
      <c r="W197" s="123"/>
      <c r="AC197" s="123"/>
    </row>
    <row r="198" spans="5:29" s="2" customFormat="1">
      <c r="E198" s="120"/>
      <c r="M198" s="120"/>
      <c r="N198" s="120"/>
      <c r="U198" s="121"/>
      <c r="V198" s="122"/>
      <c r="W198" s="123"/>
      <c r="AC198" s="123"/>
    </row>
    <row r="199" spans="5:29" s="2" customFormat="1">
      <c r="E199" s="120"/>
      <c r="M199" s="120"/>
      <c r="N199" s="120"/>
      <c r="U199" s="121"/>
      <c r="V199" s="122"/>
      <c r="W199" s="123"/>
      <c r="AC199" s="123"/>
    </row>
    <row r="200" spans="5:29" s="2" customFormat="1">
      <c r="E200" s="120"/>
      <c r="M200" s="120"/>
      <c r="N200" s="120"/>
      <c r="U200" s="121"/>
      <c r="V200" s="122"/>
      <c r="W200" s="123"/>
      <c r="AC200" s="123"/>
    </row>
    <row r="201" spans="5:29" s="2" customFormat="1">
      <c r="E201" s="120"/>
      <c r="M201" s="120"/>
      <c r="N201" s="120"/>
      <c r="U201" s="121"/>
      <c r="V201" s="122"/>
      <c r="W201" s="123"/>
      <c r="AC201" s="123"/>
    </row>
    <row r="202" spans="5:29" s="2" customFormat="1">
      <c r="E202" s="120"/>
      <c r="M202" s="120"/>
      <c r="N202" s="120"/>
      <c r="U202" s="121"/>
      <c r="V202" s="122"/>
      <c r="W202" s="123"/>
      <c r="AC202" s="123"/>
    </row>
    <row r="203" spans="5:29" s="2" customFormat="1">
      <c r="E203" s="120"/>
      <c r="M203" s="120"/>
      <c r="N203" s="120"/>
      <c r="U203" s="121"/>
      <c r="V203" s="122"/>
      <c r="W203" s="123"/>
      <c r="AC203" s="123"/>
    </row>
    <row r="204" spans="5:29" s="2" customFormat="1">
      <c r="E204" s="120"/>
      <c r="M204" s="120"/>
      <c r="N204" s="120"/>
      <c r="U204" s="121"/>
      <c r="V204" s="122"/>
      <c r="W204" s="123"/>
      <c r="AC204" s="123"/>
    </row>
    <row r="205" spans="5:29" s="2" customFormat="1">
      <c r="E205" s="120"/>
      <c r="M205" s="120"/>
      <c r="N205" s="120"/>
      <c r="U205" s="121"/>
      <c r="V205" s="122"/>
      <c r="W205" s="123"/>
      <c r="AC205" s="123"/>
    </row>
    <row r="206" spans="5:29" s="2" customFormat="1">
      <c r="E206" s="120"/>
      <c r="M206" s="120"/>
      <c r="N206" s="120"/>
      <c r="U206" s="121"/>
      <c r="V206" s="122"/>
      <c r="W206" s="123"/>
      <c r="AC206" s="123"/>
    </row>
    <row r="207" spans="5:29" s="2" customFormat="1">
      <c r="E207" s="120"/>
      <c r="M207" s="120"/>
      <c r="N207" s="120"/>
      <c r="U207" s="121"/>
      <c r="V207" s="122"/>
      <c r="W207" s="123"/>
      <c r="AC207" s="123"/>
    </row>
    <row r="208" spans="5:29" s="2" customFormat="1">
      <c r="E208" s="120"/>
      <c r="M208" s="120"/>
      <c r="N208" s="120"/>
      <c r="U208" s="121"/>
      <c r="V208" s="122"/>
      <c r="W208" s="123"/>
      <c r="AC208" s="123"/>
    </row>
    <row r="209" spans="5:29" s="2" customFormat="1">
      <c r="E209" s="120"/>
      <c r="M209" s="120"/>
      <c r="N209" s="120"/>
      <c r="U209" s="121"/>
      <c r="V209" s="122"/>
      <c r="W209" s="123"/>
      <c r="AC209" s="123"/>
    </row>
    <row r="210" spans="5:29" s="2" customFormat="1">
      <c r="E210" s="120"/>
      <c r="M210" s="120"/>
      <c r="N210" s="120"/>
      <c r="U210" s="121"/>
      <c r="V210" s="122"/>
      <c r="W210" s="123"/>
      <c r="AC210" s="123"/>
    </row>
    <row r="211" spans="5:29" s="2" customFormat="1">
      <c r="E211" s="120"/>
      <c r="M211" s="120"/>
      <c r="N211" s="120"/>
      <c r="U211" s="121"/>
      <c r="V211" s="122"/>
      <c r="W211" s="123"/>
      <c r="AC211" s="123"/>
    </row>
    <row r="212" spans="5:29" s="2" customFormat="1">
      <c r="E212" s="120"/>
      <c r="M212" s="120"/>
      <c r="N212" s="120"/>
      <c r="U212" s="121"/>
      <c r="V212" s="122"/>
      <c r="W212" s="123"/>
      <c r="AC212" s="123"/>
    </row>
    <row r="213" spans="5:29" s="2" customFormat="1">
      <c r="E213" s="120"/>
      <c r="M213" s="120"/>
      <c r="N213" s="120"/>
      <c r="U213" s="121"/>
      <c r="V213" s="122"/>
      <c r="W213" s="123"/>
      <c r="AC213" s="123"/>
    </row>
    <row r="214" spans="5:29" s="2" customFormat="1">
      <c r="E214" s="120"/>
      <c r="M214" s="120"/>
      <c r="N214" s="120"/>
      <c r="U214" s="121"/>
      <c r="V214" s="122"/>
      <c r="W214" s="123"/>
      <c r="AC214" s="123"/>
    </row>
    <row r="215" spans="5:29" s="2" customFormat="1">
      <c r="E215" s="120"/>
      <c r="M215" s="120"/>
      <c r="N215" s="120"/>
      <c r="U215" s="121"/>
      <c r="V215" s="122"/>
      <c r="W215" s="123"/>
      <c r="AC215" s="123"/>
    </row>
    <row r="216" spans="5:29" s="2" customFormat="1">
      <c r="E216" s="120"/>
      <c r="M216" s="120"/>
      <c r="N216" s="120"/>
      <c r="U216" s="121"/>
      <c r="V216" s="122"/>
      <c r="W216" s="123"/>
      <c r="AC216" s="123"/>
    </row>
    <row r="217" spans="5:29" s="2" customFormat="1">
      <c r="E217" s="120"/>
      <c r="M217" s="120"/>
      <c r="N217" s="120"/>
      <c r="U217" s="121"/>
      <c r="V217" s="122"/>
      <c r="W217" s="123"/>
      <c r="AC217" s="123"/>
    </row>
    <row r="218" spans="5:29" s="2" customFormat="1">
      <c r="E218" s="120"/>
      <c r="M218" s="120"/>
      <c r="N218" s="120"/>
      <c r="U218" s="121"/>
      <c r="V218" s="122"/>
      <c r="W218" s="123"/>
      <c r="AC218" s="123"/>
    </row>
    <row r="219" spans="5:29" s="2" customFormat="1">
      <c r="E219" s="120"/>
      <c r="M219" s="120"/>
      <c r="N219" s="120"/>
      <c r="U219" s="121"/>
      <c r="V219" s="122"/>
      <c r="W219" s="123"/>
      <c r="AC219" s="123"/>
    </row>
    <row r="220" spans="5:29" s="2" customFormat="1">
      <c r="E220" s="120"/>
      <c r="M220" s="120"/>
      <c r="N220" s="120"/>
      <c r="U220" s="121"/>
      <c r="V220" s="122"/>
      <c r="W220" s="123"/>
      <c r="AC220" s="123"/>
    </row>
    <row r="221" spans="5:29" s="2" customFormat="1">
      <c r="E221" s="120"/>
      <c r="M221" s="120"/>
      <c r="N221" s="120"/>
      <c r="U221" s="121"/>
      <c r="V221" s="122"/>
      <c r="W221" s="123"/>
      <c r="AC221" s="123"/>
    </row>
    <row r="222" spans="5:29" s="2" customFormat="1">
      <c r="E222" s="120"/>
      <c r="M222" s="120"/>
      <c r="N222" s="120"/>
      <c r="U222" s="121"/>
      <c r="V222" s="122"/>
      <c r="W222" s="123"/>
      <c r="AC222" s="123"/>
    </row>
    <row r="223" spans="5:29" s="2" customFormat="1">
      <c r="E223" s="120"/>
      <c r="M223" s="120"/>
      <c r="N223" s="120"/>
      <c r="U223" s="121"/>
      <c r="V223" s="122"/>
      <c r="W223" s="123"/>
      <c r="AC223" s="123"/>
    </row>
    <row r="224" spans="5:29" s="2" customFormat="1">
      <c r="E224" s="120"/>
      <c r="M224" s="120"/>
      <c r="N224" s="120"/>
      <c r="U224" s="121"/>
      <c r="V224" s="122"/>
      <c r="W224" s="123"/>
      <c r="AC224" s="123"/>
    </row>
    <row r="225" spans="5:29" s="2" customFormat="1">
      <c r="E225" s="120"/>
      <c r="M225" s="120"/>
      <c r="N225" s="120"/>
      <c r="U225" s="121"/>
      <c r="V225" s="122"/>
      <c r="W225" s="123"/>
      <c r="AC225" s="123"/>
    </row>
    <row r="226" spans="5:29" s="2" customFormat="1">
      <c r="E226" s="120"/>
      <c r="M226" s="120"/>
      <c r="N226" s="120"/>
      <c r="U226" s="121"/>
      <c r="V226" s="122"/>
      <c r="W226" s="123"/>
      <c r="AC226" s="123"/>
    </row>
    <row r="227" spans="5:29" s="2" customFormat="1">
      <c r="E227" s="120"/>
      <c r="M227" s="120"/>
      <c r="N227" s="120"/>
      <c r="U227" s="121"/>
      <c r="V227" s="122"/>
      <c r="W227" s="123"/>
      <c r="AC227" s="123"/>
    </row>
    <row r="228" spans="5:29" s="2" customFormat="1">
      <c r="E228" s="120"/>
      <c r="M228" s="120"/>
      <c r="N228" s="120"/>
      <c r="U228" s="121"/>
      <c r="V228" s="122"/>
      <c r="W228" s="123"/>
      <c r="AC228" s="123"/>
    </row>
    <row r="229" spans="5:29" s="2" customFormat="1">
      <c r="E229" s="120"/>
      <c r="M229" s="120"/>
      <c r="N229" s="120"/>
      <c r="U229" s="121"/>
      <c r="V229" s="122"/>
      <c r="W229" s="123"/>
      <c r="AC229" s="123"/>
    </row>
    <row r="230" spans="5:29" s="2" customFormat="1">
      <c r="E230" s="120"/>
      <c r="M230" s="120"/>
      <c r="N230" s="120"/>
      <c r="U230" s="121"/>
      <c r="V230" s="122"/>
      <c r="W230" s="123"/>
      <c r="AC230" s="123"/>
    </row>
    <row r="231" spans="5:29" s="2" customFormat="1">
      <c r="E231" s="120"/>
      <c r="M231" s="120"/>
      <c r="N231" s="120"/>
      <c r="U231" s="121"/>
      <c r="V231" s="122"/>
      <c r="W231" s="123"/>
      <c r="AC231" s="123"/>
    </row>
    <row r="232" spans="5:29" s="2" customFormat="1">
      <c r="E232" s="120"/>
      <c r="M232" s="120"/>
      <c r="N232" s="120"/>
      <c r="U232" s="121"/>
      <c r="V232" s="122"/>
      <c r="W232" s="123"/>
      <c r="AC232" s="123"/>
    </row>
    <row r="233" spans="5:29" s="2" customFormat="1">
      <c r="E233" s="120"/>
      <c r="M233" s="120"/>
      <c r="N233" s="120"/>
      <c r="U233" s="121"/>
      <c r="V233" s="122"/>
      <c r="W233" s="123"/>
      <c r="AC233" s="123"/>
    </row>
    <row r="234" spans="5:29" s="2" customFormat="1">
      <c r="E234" s="120"/>
      <c r="M234" s="120"/>
      <c r="N234" s="120"/>
      <c r="U234" s="121"/>
      <c r="V234" s="122"/>
      <c r="W234" s="123"/>
      <c r="AC234" s="123"/>
    </row>
    <row r="235" spans="5:29" s="2" customFormat="1">
      <c r="E235" s="120"/>
      <c r="M235" s="120"/>
      <c r="N235" s="120"/>
      <c r="U235" s="121"/>
      <c r="V235" s="122"/>
      <c r="W235" s="123"/>
      <c r="AC235" s="123"/>
    </row>
    <row r="236" spans="5:29" s="2" customFormat="1">
      <c r="E236" s="120"/>
      <c r="M236" s="120"/>
      <c r="N236" s="120"/>
      <c r="U236" s="121"/>
      <c r="V236" s="122"/>
      <c r="W236" s="123"/>
      <c r="AC236" s="123"/>
    </row>
    <row r="237" spans="5:29" s="2" customFormat="1">
      <c r="E237" s="120"/>
      <c r="M237" s="120"/>
      <c r="N237" s="120"/>
      <c r="U237" s="121"/>
      <c r="V237" s="122"/>
      <c r="W237" s="123"/>
      <c r="AC237" s="123"/>
    </row>
    <row r="238" spans="5:29" s="2" customFormat="1">
      <c r="E238" s="120"/>
      <c r="M238" s="120"/>
      <c r="N238" s="120"/>
      <c r="U238" s="121"/>
      <c r="V238" s="122"/>
      <c r="W238" s="123"/>
      <c r="AC238" s="123"/>
    </row>
    <row r="239" spans="5:29" s="2" customFormat="1">
      <c r="E239" s="120"/>
      <c r="M239" s="120"/>
      <c r="N239" s="120"/>
      <c r="U239" s="121"/>
      <c r="V239" s="122"/>
      <c r="W239" s="123"/>
      <c r="AC239" s="123"/>
    </row>
    <row r="240" spans="5:29" s="2" customFormat="1">
      <c r="E240" s="120"/>
      <c r="M240" s="120"/>
      <c r="N240" s="120"/>
      <c r="U240" s="121"/>
      <c r="V240" s="122"/>
      <c r="W240" s="123"/>
      <c r="AC240" s="123"/>
    </row>
    <row r="241" spans="5:29" s="2" customFormat="1">
      <c r="E241" s="120"/>
      <c r="M241" s="120"/>
      <c r="N241" s="120"/>
      <c r="U241" s="121"/>
      <c r="V241" s="122"/>
      <c r="W241" s="123"/>
      <c r="AC241" s="123"/>
    </row>
    <row r="242" spans="5:29" s="2" customFormat="1">
      <c r="E242" s="120"/>
      <c r="M242" s="120"/>
      <c r="N242" s="120"/>
      <c r="U242" s="121"/>
      <c r="V242" s="122"/>
      <c r="W242" s="123"/>
      <c r="AC242" s="123"/>
    </row>
    <row r="243" spans="5:29" s="2" customFormat="1">
      <c r="E243" s="120"/>
      <c r="M243" s="120"/>
      <c r="N243" s="120"/>
      <c r="U243" s="121"/>
      <c r="V243" s="122"/>
      <c r="W243" s="123"/>
      <c r="AC243" s="123"/>
    </row>
    <row r="244" spans="5:29" s="2" customFormat="1">
      <c r="E244" s="120"/>
      <c r="M244" s="120"/>
      <c r="N244" s="120"/>
      <c r="U244" s="121"/>
      <c r="V244" s="122"/>
      <c r="W244" s="123"/>
      <c r="AC244" s="123"/>
    </row>
    <row r="245" spans="5:29" s="2" customFormat="1">
      <c r="E245" s="120"/>
      <c r="M245" s="120"/>
      <c r="N245" s="120"/>
      <c r="U245" s="121"/>
      <c r="V245" s="122"/>
      <c r="W245" s="123"/>
      <c r="AC245" s="123"/>
    </row>
    <row r="246" spans="5:29" s="2" customFormat="1">
      <c r="E246" s="120"/>
      <c r="M246" s="120"/>
      <c r="N246" s="120"/>
      <c r="U246" s="121"/>
      <c r="V246" s="122"/>
      <c r="W246" s="123"/>
      <c r="AC246" s="123"/>
    </row>
    <row r="247" spans="5:29" s="2" customFormat="1">
      <c r="E247" s="120"/>
      <c r="M247" s="120"/>
      <c r="N247" s="120"/>
      <c r="U247" s="121"/>
      <c r="V247" s="122"/>
      <c r="W247" s="123"/>
      <c r="AC247" s="123"/>
    </row>
    <row r="248" spans="5:29" s="2" customFormat="1">
      <c r="E248" s="120"/>
      <c r="M248" s="120"/>
      <c r="N248" s="120"/>
      <c r="U248" s="121"/>
      <c r="V248" s="122"/>
      <c r="W248" s="123"/>
      <c r="AC248" s="123"/>
    </row>
    <row r="249" spans="5:29" s="2" customFormat="1">
      <c r="E249" s="120"/>
      <c r="M249" s="120"/>
      <c r="N249" s="120"/>
      <c r="U249" s="121"/>
      <c r="V249" s="122"/>
      <c r="W249" s="123"/>
      <c r="AC249" s="123"/>
    </row>
    <row r="250" spans="5:29" s="2" customFormat="1">
      <c r="E250" s="120"/>
      <c r="M250" s="120"/>
      <c r="N250" s="120"/>
      <c r="U250" s="121"/>
      <c r="V250" s="122"/>
      <c r="W250" s="123"/>
      <c r="AC250" s="123"/>
    </row>
    <row r="251" spans="5:29" s="2" customFormat="1">
      <c r="E251" s="120"/>
      <c r="M251" s="120"/>
      <c r="N251" s="120"/>
      <c r="U251" s="121"/>
      <c r="V251" s="122"/>
      <c r="W251" s="123"/>
      <c r="AC251" s="123"/>
    </row>
    <row r="252" spans="5:29" s="2" customFormat="1">
      <c r="E252" s="120"/>
      <c r="M252" s="120"/>
      <c r="N252" s="120"/>
      <c r="U252" s="121"/>
      <c r="V252" s="122"/>
      <c r="W252" s="123"/>
      <c r="AC252" s="123"/>
    </row>
    <row r="253" spans="5:29" s="2" customFormat="1">
      <c r="E253" s="120"/>
      <c r="M253" s="120"/>
      <c r="N253" s="120"/>
      <c r="U253" s="121"/>
      <c r="V253" s="122"/>
      <c r="W253" s="123"/>
      <c r="AC253" s="123"/>
    </row>
    <row r="254" spans="5:29" s="2" customFormat="1">
      <c r="E254" s="120"/>
      <c r="M254" s="120"/>
      <c r="N254" s="120"/>
      <c r="U254" s="121"/>
      <c r="V254" s="122"/>
      <c r="W254" s="123"/>
      <c r="AC254" s="123"/>
    </row>
    <row r="255" spans="5:29" s="2" customFormat="1">
      <c r="E255" s="120"/>
      <c r="M255" s="120"/>
      <c r="N255" s="120"/>
      <c r="U255" s="121"/>
      <c r="V255" s="122"/>
      <c r="W255" s="123"/>
      <c r="AC255" s="123"/>
    </row>
    <row r="256" spans="5:29" s="2" customFormat="1">
      <c r="E256" s="120"/>
      <c r="M256" s="120"/>
      <c r="N256" s="120"/>
      <c r="U256" s="121"/>
      <c r="V256" s="122"/>
      <c r="W256" s="123"/>
      <c r="AC256" s="123"/>
    </row>
    <row r="257" spans="5:29" s="2" customFormat="1">
      <c r="E257" s="120"/>
      <c r="M257" s="120"/>
      <c r="N257" s="120"/>
      <c r="U257" s="121"/>
      <c r="V257" s="122"/>
      <c r="W257" s="123"/>
      <c r="AC257" s="123"/>
    </row>
    <row r="258" spans="5:29" s="2" customFormat="1">
      <c r="E258" s="120"/>
      <c r="M258" s="120"/>
      <c r="N258" s="120"/>
      <c r="U258" s="121"/>
      <c r="V258" s="122"/>
      <c r="W258" s="123"/>
      <c r="AC258" s="123"/>
    </row>
    <row r="259" spans="5:29" s="2" customFormat="1">
      <c r="E259" s="120"/>
      <c r="M259" s="120"/>
      <c r="N259" s="120"/>
      <c r="U259" s="121"/>
      <c r="V259" s="122"/>
      <c r="W259" s="123"/>
      <c r="AC259" s="123"/>
    </row>
    <row r="260" spans="5:29" s="2" customFormat="1">
      <c r="E260" s="120"/>
      <c r="M260" s="120"/>
      <c r="N260" s="120"/>
      <c r="U260" s="121"/>
      <c r="V260" s="122"/>
      <c r="W260" s="123"/>
      <c r="AC260" s="123"/>
    </row>
    <row r="261" spans="5:29" s="2" customFormat="1">
      <c r="E261" s="120"/>
      <c r="M261" s="120"/>
      <c r="N261" s="120"/>
      <c r="U261" s="121"/>
      <c r="V261" s="122"/>
      <c r="W261" s="123"/>
      <c r="AC261" s="123"/>
    </row>
    <row r="262" spans="5:29" s="2" customFormat="1">
      <c r="E262" s="120"/>
      <c r="M262" s="120"/>
      <c r="N262" s="120"/>
      <c r="U262" s="121"/>
      <c r="V262" s="122"/>
      <c r="W262" s="123"/>
      <c r="AC262" s="123"/>
    </row>
    <row r="263" spans="5:29" s="2" customFormat="1">
      <c r="E263" s="120"/>
      <c r="M263" s="120"/>
      <c r="N263" s="120"/>
      <c r="U263" s="121"/>
      <c r="V263" s="122"/>
      <c r="W263" s="123"/>
      <c r="AC263" s="123"/>
    </row>
    <row r="264" spans="5:29" s="2" customFormat="1">
      <c r="E264" s="120"/>
      <c r="M264" s="120"/>
      <c r="N264" s="120"/>
      <c r="U264" s="121"/>
      <c r="V264" s="122"/>
      <c r="W264" s="123"/>
      <c r="AC264" s="123"/>
    </row>
    <row r="265" spans="5:29" s="2" customFormat="1">
      <c r="E265" s="120"/>
      <c r="M265" s="120"/>
      <c r="N265" s="120"/>
      <c r="U265" s="121"/>
      <c r="V265" s="122"/>
      <c r="W265" s="123"/>
      <c r="AC265" s="123"/>
    </row>
    <row r="266" spans="5:29" s="2" customFormat="1">
      <c r="E266" s="120"/>
      <c r="M266" s="120"/>
      <c r="N266" s="120"/>
      <c r="U266" s="121"/>
      <c r="V266" s="122"/>
      <c r="W266" s="123"/>
      <c r="AC266" s="123"/>
    </row>
    <row r="267" spans="5:29" s="2" customFormat="1">
      <c r="E267" s="120"/>
      <c r="M267" s="120"/>
      <c r="N267" s="120"/>
      <c r="U267" s="121"/>
      <c r="V267" s="122"/>
      <c r="W267" s="123"/>
      <c r="AC267" s="123"/>
    </row>
    <row r="268" spans="5:29" s="2" customFormat="1">
      <c r="E268" s="120"/>
      <c r="M268" s="120"/>
      <c r="N268" s="120"/>
      <c r="U268" s="121"/>
      <c r="V268" s="122"/>
      <c r="W268" s="123"/>
      <c r="AC268" s="123"/>
    </row>
    <row r="269" spans="5:29" s="2" customFormat="1">
      <c r="E269" s="120"/>
      <c r="M269" s="120"/>
      <c r="N269" s="120"/>
      <c r="U269" s="121"/>
      <c r="V269" s="122"/>
      <c r="W269" s="123"/>
      <c r="AC269" s="123"/>
    </row>
    <row r="270" spans="5:29" s="2" customFormat="1">
      <c r="E270" s="120"/>
      <c r="M270" s="120"/>
      <c r="N270" s="120"/>
      <c r="U270" s="121"/>
      <c r="V270" s="122"/>
      <c r="W270" s="123"/>
      <c r="AC270" s="123"/>
    </row>
    <row r="271" spans="5:29" s="2" customFormat="1">
      <c r="E271" s="120"/>
      <c r="M271" s="120"/>
      <c r="N271" s="120"/>
      <c r="U271" s="121"/>
      <c r="V271" s="122"/>
      <c r="W271" s="123"/>
      <c r="AC271" s="123"/>
    </row>
    <row r="272" spans="5:29" s="2" customFormat="1">
      <c r="E272" s="120"/>
      <c r="M272" s="120"/>
      <c r="N272" s="120"/>
      <c r="U272" s="121"/>
      <c r="V272" s="122"/>
      <c r="W272" s="123"/>
      <c r="AC272" s="123"/>
    </row>
    <row r="273" spans="5:29" s="2" customFormat="1">
      <c r="E273" s="120"/>
      <c r="M273" s="120"/>
      <c r="N273" s="120"/>
      <c r="U273" s="121"/>
      <c r="V273" s="122"/>
      <c r="W273" s="123"/>
      <c r="AC273" s="123"/>
    </row>
    <row r="274" spans="5:29" s="2" customFormat="1">
      <c r="E274" s="120"/>
      <c r="M274" s="120"/>
      <c r="N274" s="120"/>
      <c r="U274" s="121"/>
      <c r="V274" s="122"/>
      <c r="W274" s="123"/>
      <c r="AC274" s="123"/>
    </row>
    <row r="275" spans="5:29" s="2" customFormat="1">
      <c r="E275" s="120"/>
      <c r="M275" s="120"/>
      <c r="N275" s="120"/>
      <c r="U275" s="121"/>
      <c r="V275" s="122"/>
      <c r="W275" s="123"/>
      <c r="AC275" s="123"/>
    </row>
    <row r="276" spans="5:29" s="2" customFormat="1">
      <c r="E276" s="120"/>
      <c r="M276" s="120"/>
      <c r="N276" s="120"/>
      <c r="U276" s="121"/>
      <c r="V276" s="122"/>
      <c r="W276" s="123"/>
      <c r="AC276" s="123"/>
    </row>
    <row r="277" spans="5:29" s="2" customFormat="1">
      <c r="E277" s="120"/>
      <c r="M277" s="120"/>
      <c r="N277" s="120"/>
      <c r="U277" s="121"/>
      <c r="V277" s="122"/>
      <c r="W277" s="123"/>
      <c r="AC277" s="123"/>
    </row>
    <row r="278" spans="5:29" s="2" customFormat="1">
      <c r="E278" s="120"/>
      <c r="M278" s="120"/>
      <c r="N278" s="120"/>
      <c r="U278" s="121"/>
      <c r="V278" s="122"/>
      <c r="W278" s="123"/>
      <c r="AC278" s="123"/>
    </row>
    <row r="279" spans="5:29" s="2" customFormat="1">
      <c r="E279" s="120"/>
      <c r="M279" s="120"/>
      <c r="N279" s="120"/>
      <c r="U279" s="121"/>
      <c r="V279" s="122"/>
      <c r="W279" s="123"/>
      <c r="AC279" s="123"/>
    </row>
    <row r="280" spans="5:29" s="2" customFormat="1">
      <c r="E280" s="120"/>
      <c r="M280" s="120"/>
      <c r="N280" s="120"/>
      <c r="U280" s="121"/>
      <c r="V280" s="122"/>
      <c r="W280" s="123"/>
      <c r="AC280" s="123"/>
    </row>
    <row r="281" spans="5:29" s="2" customFormat="1">
      <c r="E281" s="120"/>
      <c r="M281" s="120"/>
      <c r="N281" s="120"/>
      <c r="U281" s="121"/>
      <c r="V281" s="122"/>
      <c r="W281" s="123"/>
      <c r="AC281" s="123"/>
    </row>
    <row r="282" spans="5:29" s="2" customFormat="1">
      <c r="E282" s="120"/>
      <c r="M282" s="120"/>
      <c r="N282" s="120"/>
      <c r="U282" s="121"/>
      <c r="V282" s="122"/>
      <c r="W282" s="123"/>
      <c r="AC282" s="123"/>
    </row>
    <row r="283" spans="5:29" s="2" customFormat="1">
      <c r="E283" s="120"/>
      <c r="M283" s="120"/>
      <c r="N283" s="120"/>
      <c r="U283" s="121"/>
      <c r="V283" s="122"/>
      <c r="W283" s="123"/>
      <c r="AC283" s="123"/>
    </row>
    <row r="284" spans="5:29" s="2" customFormat="1">
      <c r="E284" s="120"/>
      <c r="M284" s="120"/>
      <c r="N284" s="120"/>
      <c r="U284" s="121"/>
      <c r="V284" s="122"/>
      <c r="W284" s="123"/>
      <c r="AC284" s="123"/>
    </row>
    <row r="285" spans="5:29" s="2" customFormat="1">
      <c r="E285" s="120"/>
      <c r="M285" s="120"/>
      <c r="N285" s="120"/>
      <c r="U285" s="121"/>
      <c r="V285" s="122"/>
      <c r="W285" s="123"/>
      <c r="AC285" s="123"/>
    </row>
    <row r="286" spans="5:29" s="2" customFormat="1">
      <c r="E286" s="120"/>
      <c r="M286" s="120"/>
      <c r="N286" s="120"/>
      <c r="U286" s="121"/>
      <c r="V286" s="122"/>
      <c r="W286" s="123"/>
      <c r="AC286" s="123"/>
    </row>
    <row r="287" spans="5:29" s="2" customFormat="1">
      <c r="E287" s="120"/>
      <c r="M287" s="120"/>
      <c r="N287" s="120"/>
      <c r="U287" s="121"/>
      <c r="V287" s="122"/>
      <c r="W287" s="123"/>
      <c r="AC287" s="123"/>
    </row>
    <row r="288" spans="5:29" s="2" customFormat="1">
      <c r="E288" s="120"/>
      <c r="M288" s="120"/>
      <c r="N288" s="120"/>
      <c r="U288" s="121"/>
      <c r="V288" s="122"/>
      <c r="W288" s="123"/>
      <c r="AC288" s="123"/>
    </row>
    <row r="289" spans="5:29" s="2" customFormat="1">
      <c r="E289" s="120"/>
      <c r="M289" s="120"/>
      <c r="N289" s="120"/>
      <c r="U289" s="121"/>
      <c r="V289" s="122"/>
      <c r="W289" s="123"/>
      <c r="AC289" s="123"/>
    </row>
    <row r="290" spans="5:29" s="2" customFormat="1">
      <c r="E290" s="120"/>
      <c r="M290" s="120"/>
      <c r="N290" s="120"/>
      <c r="U290" s="121"/>
      <c r="V290" s="122"/>
      <c r="W290" s="123"/>
      <c r="AC290" s="123"/>
    </row>
    <row r="291" spans="5:29" s="2" customFormat="1">
      <c r="E291" s="120"/>
      <c r="M291" s="120"/>
      <c r="N291" s="120"/>
      <c r="U291" s="121"/>
      <c r="V291" s="122"/>
      <c r="W291" s="123"/>
      <c r="AC291" s="123"/>
    </row>
    <row r="292" spans="5:29" s="2" customFormat="1">
      <c r="E292" s="120"/>
      <c r="M292" s="120"/>
      <c r="N292" s="120"/>
      <c r="U292" s="121"/>
      <c r="V292" s="122"/>
      <c r="W292" s="123"/>
      <c r="AC292" s="123"/>
    </row>
    <row r="293" spans="5:29" s="2" customFormat="1">
      <c r="E293" s="120"/>
      <c r="M293" s="120"/>
      <c r="N293" s="120"/>
      <c r="U293" s="121"/>
      <c r="V293" s="122"/>
      <c r="W293" s="123"/>
      <c r="AC293" s="123"/>
    </row>
    <row r="294" spans="5:29" s="2" customFormat="1">
      <c r="E294" s="120"/>
      <c r="M294" s="120"/>
      <c r="N294" s="120"/>
      <c r="U294" s="121"/>
      <c r="V294" s="122"/>
      <c r="W294" s="123"/>
      <c r="AC294" s="123"/>
    </row>
    <row r="295" spans="5:29" s="2" customFormat="1">
      <c r="E295" s="120"/>
      <c r="M295" s="120"/>
      <c r="N295" s="120"/>
      <c r="U295" s="121"/>
      <c r="V295" s="122"/>
      <c r="W295" s="123"/>
      <c r="AC295" s="123"/>
    </row>
    <row r="296" spans="5:29" s="2" customFormat="1">
      <c r="E296" s="120"/>
      <c r="M296" s="120"/>
      <c r="N296" s="120"/>
      <c r="U296" s="121"/>
      <c r="V296" s="122"/>
      <c r="W296" s="123"/>
      <c r="AC296" s="123"/>
    </row>
    <row r="297" spans="5:29" s="2" customFormat="1">
      <c r="E297" s="120"/>
      <c r="M297" s="120"/>
      <c r="N297" s="120"/>
      <c r="U297" s="121"/>
      <c r="V297" s="122"/>
      <c r="W297" s="123"/>
      <c r="AC297" s="123"/>
    </row>
    <row r="298" spans="5:29" s="2" customFormat="1">
      <c r="E298" s="120"/>
      <c r="M298" s="120"/>
      <c r="N298" s="120"/>
      <c r="U298" s="121"/>
      <c r="V298" s="122"/>
      <c r="W298" s="123"/>
      <c r="AC298" s="123"/>
    </row>
    <row r="299" spans="5:29" s="2" customFormat="1">
      <c r="E299" s="120"/>
      <c r="M299" s="120"/>
      <c r="N299" s="120"/>
      <c r="U299" s="121"/>
      <c r="V299" s="122"/>
      <c r="W299" s="123"/>
      <c r="AC299" s="123"/>
    </row>
    <row r="300" spans="5:29" s="2" customFormat="1">
      <c r="E300" s="120"/>
      <c r="M300" s="120"/>
      <c r="N300" s="120"/>
      <c r="U300" s="121"/>
      <c r="V300" s="122"/>
      <c r="W300" s="123"/>
      <c r="AC300" s="123"/>
    </row>
    <row r="301" spans="5:29" s="2" customFormat="1">
      <c r="E301" s="120"/>
      <c r="M301" s="120"/>
      <c r="N301" s="120"/>
      <c r="U301" s="121"/>
      <c r="V301" s="122"/>
      <c r="W301" s="123"/>
      <c r="AC301" s="123"/>
    </row>
    <row r="302" spans="5:29" s="2" customFormat="1">
      <c r="E302" s="120"/>
      <c r="M302" s="120"/>
      <c r="N302" s="120"/>
      <c r="U302" s="121"/>
      <c r="V302" s="122"/>
      <c r="W302" s="123"/>
      <c r="AC302" s="123"/>
    </row>
    <row r="303" spans="5:29" s="2" customFormat="1">
      <c r="E303" s="120"/>
      <c r="M303" s="120"/>
      <c r="N303" s="120"/>
      <c r="U303" s="121"/>
      <c r="V303" s="122"/>
      <c r="W303" s="123"/>
      <c r="AC303" s="123"/>
    </row>
    <row r="304" spans="5:29" s="2" customFormat="1">
      <c r="E304" s="120"/>
      <c r="M304" s="120"/>
      <c r="N304" s="120"/>
      <c r="U304" s="121"/>
      <c r="V304" s="122"/>
      <c r="W304" s="123"/>
      <c r="AC304" s="123"/>
    </row>
    <row r="305" spans="5:29" s="2" customFormat="1">
      <c r="E305" s="120"/>
      <c r="M305" s="120"/>
      <c r="N305" s="120"/>
      <c r="U305" s="121"/>
      <c r="V305" s="122"/>
      <c r="W305" s="123"/>
      <c r="AC305" s="123"/>
    </row>
    <row r="306" spans="5:29" s="2" customFormat="1">
      <c r="E306" s="120"/>
      <c r="M306" s="120"/>
      <c r="N306" s="120"/>
      <c r="U306" s="121"/>
      <c r="V306" s="122"/>
      <c r="W306" s="123"/>
      <c r="AC306" s="123"/>
    </row>
    <row r="307" spans="5:29" s="2" customFormat="1">
      <c r="E307" s="120"/>
      <c r="M307" s="120"/>
      <c r="N307" s="120"/>
      <c r="U307" s="121"/>
      <c r="V307" s="122"/>
      <c r="W307" s="123"/>
      <c r="AC307" s="123"/>
    </row>
    <row r="308" spans="5:29" s="2" customFormat="1">
      <c r="E308" s="120"/>
      <c r="M308" s="120"/>
      <c r="N308" s="120"/>
      <c r="U308" s="121"/>
      <c r="V308" s="122"/>
      <c r="W308" s="123"/>
      <c r="AC308" s="123"/>
    </row>
    <row r="309" spans="5:29" s="2" customFormat="1">
      <c r="E309" s="120"/>
      <c r="M309" s="120"/>
      <c r="N309" s="120"/>
      <c r="U309" s="121"/>
      <c r="V309" s="122"/>
      <c r="W309" s="123"/>
      <c r="AC309" s="123"/>
    </row>
    <row r="310" spans="5:29" s="2" customFormat="1">
      <c r="E310" s="120"/>
      <c r="M310" s="120"/>
      <c r="N310" s="120"/>
      <c r="U310" s="121"/>
      <c r="V310" s="122"/>
      <c r="W310" s="123"/>
      <c r="AC310" s="123"/>
    </row>
    <row r="311" spans="5:29" s="2" customFormat="1">
      <c r="E311" s="120"/>
      <c r="M311" s="120"/>
      <c r="N311" s="120"/>
      <c r="U311" s="121"/>
      <c r="V311" s="122"/>
      <c r="W311" s="123"/>
      <c r="AC311" s="123"/>
    </row>
    <row r="312" spans="5:29" s="2" customFormat="1">
      <c r="E312" s="120"/>
      <c r="M312" s="120"/>
      <c r="N312" s="120"/>
      <c r="U312" s="121"/>
      <c r="V312" s="122"/>
      <c r="W312" s="123"/>
      <c r="AC312" s="123"/>
    </row>
    <row r="313" spans="5:29" s="2" customFormat="1">
      <c r="E313" s="120"/>
      <c r="M313" s="120"/>
      <c r="N313" s="120"/>
      <c r="U313" s="121"/>
      <c r="V313" s="122"/>
      <c r="W313" s="123"/>
      <c r="AC313" s="123"/>
    </row>
    <row r="314" spans="5:29" s="2" customFormat="1">
      <c r="E314" s="120"/>
      <c r="M314" s="120"/>
      <c r="N314" s="120"/>
      <c r="U314" s="121"/>
      <c r="V314" s="122"/>
      <c r="W314" s="123"/>
      <c r="AC314" s="123"/>
    </row>
    <row r="315" spans="5:29" s="2" customFormat="1">
      <c r="E315" s="120"/>
      <c r="M315" s="120"/>
      <c r="N315" s="120"/>
      <c r="U315" s="121"/>
      <c r="V315" s="122"/>
      <c r="W315" s="123"/>
      <c r="AC315" s="123"/>
    </row>
    <row r="316" spans="5:29" s="2" customFormat="1">
      <c r="E316" s="120"/>
      <c r="M316" s="120"/>
      <c r="N316" s="120"/>
      <c r="U316" s="121"/>
      <c r="V316" s="122"/>
      <c r="W316" s="123"/>
      <c r="AC316" s="123"/>
    </row>
    <row r="317" spans="5:29" s="2" customFormat="1">
      <c r="E317" s="120"/>
      <c r="M317" s="120"/>
      <c r="N317" s="120"/>
      <c r="U317" s="121"/>
      <c r="V317" s="122"/>
      <c r="W317" s="123"/>
      <c r="AC317" s="123"/>
    </row>
    <row r="318" spans="5:29" s="2" customFormat="1">
      <c r="E318" s="120"/>
      <c r="M318" s="120"/>
      <c r="N318" s="120"/>
      <c r="U318" s="121"/>
      <c r="V318" s="122"/>
      <c r="W318" s="123"/>
      <c r="AC318" s="123"/>
    </row>
    <row r="319" spans="5:29" s="2" customFormat="1">
      <c r="E319" s="120"/>
      <c r="M319" s="120"/>
      <c r="N319" s="120"/>
      <c r="U319" s="121"/>
      <c r="V319" s="122"/>
      <c r="W319" s="123"/>
      <c r="AC319" s="123"/>
    </row>
    <row r="320" spans="5:29" s="2" customFormat="1">
      <c r="E320" s="120"/>
      <c r="M320" s="120"/>
      <c r="N320" s="120"/>
      <c r="U320" s="121"/>
      <c r="V320" s="122"/>
      <c r="W320" s="123"/>
      <c r="AC320" s="123"/>
    </row>
    <row r="321" spans="5:29" s="2" customFormat="1">
      <c r="E321" s="120"/>
      <c r="M321" s="120"/>
      <c r="N321" s="120"/>
      <c r="U321" s="121"/>
      <c r="V321" s="122"/>
      <c r="W321" s="123"/>
      <c r="AC321" s="123"/>
    </row>
    <row r="322" spans="5:29" s="2" customFormat="1">
      <c r="E322" s="120"/>
      <c r="M322" s="120"/>
      <c r="N322" s="120"/>
      <c r="U322" s="121"/>
      <c r="V322" s="122"/>
      <c r="W322" s="123"/>
      <c r="AC322" s="123"/>
    </row>
    <row r="323" spans="5:29" s="2" customFormat="1">
      <c r="E323" s="120"/>
      <c r="M323" s="120"/>
      <c r="N323" s="120"/>
      <c r="U323" s="121"/>
      <c r="V323" s="122"/>
      <c r="W323" s="123"/>
      <c r="AC323" s="123"/>
    </row>
    <row r="324" spans="5:29" s="2" customFormat="1">
      <c r="E324" s="120"/>
      <c r="M324" s="120"/>
      <c r="N324" s="120"/>
      <c r="U324" s="121"/>
      <c r="V324" s="122"/>
      <c r="W324" s="123"/>
      <c r="AC324" s="123"/>
    </row>
    <row r="325" spans="5:29" s="2" customFormat="1">
      <c r="E325" s="120"/>
      <c r="M325" s="120"/>
      <c r="N325" s="120"/>
      <c r="U325" s="121"/>
      <c r="V325" s="122"/>
      <c r="W325" s="123"/>
      <c r="AC325" s="123"/>
    </row>
    <row r="326" spans="5:29" s="2" customFormat="1">
      <c r="E326" s="120"/>
      <c r="M326" s="120"/>
      <c r="N326" s="120"/>
      <c r="U326" s="121"/>
      <c r="V326" s="122"/>
      <c r="W326" s="123"/>
      <c r="AC326" s="123"/>
    </row>
    <row r="327" spans="5:29" s="2" customFormat="1">
      <c r="E327" s="120"/>
      <c r="M327" s="120"/>
      <c r="N327" s="120"/>
      <c r="U327" s="121"/>
      <c r="V327" s="122"/>
      <c r="W327" s="123"/>
      <c r="AC327" s="123"/>
    </row>
    <row r="328" spans="5:29" s="2" customFormat="1">
      <c r="E328" s="120"/>
      <c r="M328" s="120"/>
      <c r="N328" s="120"/>
      <c r="U328" s="121"/>
      <c r="V328" s="122"/>
      <c r="W328" s="123"/>
      <c r="AC328" s="123"/>
    </row>
    <row r="329" spans="5:29" s="2" customFormat="1">
      <c r="E329" s="120"/>
      <c r="M329" s="120"/>
      <c r="N329" s="120"/>
      <c r="U329" s="121"/>
      <c r="V329" s="122"/>
      <c r="W329" s="123"/>
      <c r="AC329" s="123"/>
    </row>
    <row r="330" spans="5:29" s="2" customFormat="1">
      <c r="E330" s="120"/>
      <c r="M330" s="120"/>
      <c r="N330" s="120"/>
      <c r="U330" s="121"/>
      <c r="V330" s="122"/>
      <c r="W330" s="123"/>
      <c r="AC330" s="123"/>
    </row>
    <row r="331" spans="5:29" s="2" customFormat="1">
      <c r="E331" s="120"/>
      <c r="M331" s="120"/>
      <c r="N331" s="120"/>
      <c r="U331" s="121"/>
      <c r="V331" s="122"/>
      <c r="W331" s="123"/>
      <c r="AC331" s="123"/>
    </row>
    <row r="332" spans="5:29" s="2" customFormat="1">
      <c r="E332" s="120"/>
      <c r="M332" s="120"/>
      <c r="N332" s="120"/>
      <c r="U332" s="121"/>
      <c r="V332" s="122"/>
      <c r="W332" s="123"/>
      <c r="AC332" s="123"/>
    </row>
    <row r="333" spans="5:29" s="2" customFormat="1">
      <c r="E333" s="120"/>
      <c r="M333" s="120"/>
      <c r="N333" s="120"/>
      <c r="U333" s="121"/>
      <c r="V333" s="122"/>
      <c r="W333" s="123"/>
      <c r="AC333" s="123"/>
    </row>
    <row r="334" spans="5:29" s="2" customFormat="1">
      <c r="E334" s="120"/>
      <c r="M334" s="120"/>
      <c r="N334" s="120"/>
      <c r="U334" s="121"/>
      <c r="V334" s="122"/>
      <c r="W334" s="123"/>
      <c r="AC334" s="123"/>
    </row>
    <row r="335" spans="5:29" s="2" customFormat="1">
      <c r="E335" s="120"/>
      <c r="M335" s="120"/>
      <c r="N335" s="120"/>
      <c r="U335" s="121"/>
      <c r="V335" s="122"/>
      <c r="W335" s="123"/>
      <c r="AC335" s="123"/>
    </row>
    <row r="336" spans="5:29" s="2" customFormat="1">
      <c r="E336" s="120"/>
      <c r="M336" s="120"/>
      <c r="N336" s="120"/>
      <c r="U336" s="121"/>
      <c r="V336" s="122"/>
      <c r="W336" s="123"/>
      <c r="AC336" s="123"/>
    </row>
    <row r="337" spans="5:29" s="2" customFormat="1">
      <c r="E337" s="120"/>
      <c r="M337" s="120"/>
      <c r="N337" s="120"/>
      <c r="U337" s="121"/>
      <c r="V337" s="122"/>
      <c r="W337" s="123"/>
      <c r="AC337" s="123"/>
    </row>
    <row r="338" spans="5:29" s="2" customFormat="1">
      <c r="E338" s="120"/>
      <c r="M338" s="120"/>
      <c r="N338" s="120"/>
      <c r="U338" s="121"/>
      <c r="V338" s="122"/>
      <c r="W338" s="123"/>
      <c r="AC338" s="123"/>
    </row>
    <row r="339" spans="5:29" s="2" customFormat="1">
      <c r="E339" s="120"/>
      <c r="M339" s="120"/>
      <c r="N339" s="120"/>
      <c r="U339" s="121"/>
      <c r="V339" s="122"/>
      <c r="W339" s="123"/>
      <c r="AC339" s="123"/>
    </row>
    <row r="340" spans="5:29" s="2" customFormat="1">
      <c r="E340" s="120"/>
      <c r="M340" s="120"/>
      <c r="N340" s="120"/>
      <c r="U340" s="121"/>
      <c r="V340" s="122"/>
      <c r="W340" s="123"/>
      <c r="AC340" s="123"/>
    </row>
    <row r="341" spans="5:29" s="2" customFormat="1">
      <c r="E341" s="120"/>
      <c r="M341" s="120"/>
      <c r="N341" s="120"/>
      <c r="U341" s="121"/>
      <c r="V341" s="122"/>
      <c r="W341" s="123"/>
      <c r="AC341" s="123"/>
    </row>
    <row r="342" spans="5:29" s="2" customFormat="1">
      <c r="E342" s="120"/>
      <c r="M342" s="120"/>
      <c r="N342" s="120"/>
      <c r="U342" s="121"/>
      <c r="V342" s="122"/>
      <c r="W342" s="123"/>
      <c r="AC342" s="123"/>
    </row>
    <row r="343" spans="5:29" s="2" customFormat="1">
      <c r="E343" s="120"/>
      <c r="M343" s="120"/>
      <c r="N343" s="120"/>
      <c r="U343" s="121"/>
      <c r="V343" s="122"/>
      <c r="W343" s="123"/>
      <c r="AC343" s="123"/>
    </row>
    <row r="344" spans="5:29" s="2" customFormat="1">
      <c r="E344" s="120"/>
      <c r="M344" s="120"/>
      <c r="N344" s="120"/>
      <c r="U344" s="121"/>
      <c r="V344" s="122"/>
      <c r="W344" s="123"/>
      <c r="AC344" s="123"/>
    </row>
    <row r="345" spans="5:29" s="2" customFormat="1">
      <c r="E345" s="120"/>
      <c r="M345" s="120"/>
      <c r="N345" s="120"/>
      <c r="U345" s="121"/>
      <c r="V345" s="122"/>
      <c r="W345" s="123"/>
      <c r="AC345" s="123"/>
    </row>
    <row r="346" spans="5:29" s="2" customFormat="1">
      <c r="E346" s="120"/>
      <c r="M346" s="120"/>
      <c r="N346" s="120"/>
      <c r="U346" s="121"/>
      <c r="V346" s="122"/>
      <c r="W346" s="123"/>
      <c r="AC346" s="123"/>
    </row>
    <row r="347" spans="5:29" s="2" customFormat="1">
      <c r="E347" s="120"/>
      <c r="M347" s="120"/>
      <c r="N347" s="120"/>
      <c r="U347" s="121"/>
      <c r="V347" s="122"/>
      <c r="W347" s="123"/>
      <c r="AC347" s="123"/>
    </row>
    <row r="348" spans="5:29" s="2" customFormat="1">
      <c r="E348" s="120"/>
      <c r="M348" s="120"/>
      <c r="N348" s="120"/>
      <c r="U348" s="121"/>
      <c r="V348" s="122"/>
      <c r="W348" s="123"/>
      <c r="AC348" s="123"/>
    </row>
    <row r="349" spans="5:29" s="2" customFormat="1">
      <c r="E349" s="120"/>
      <c r="M349" s="120"/>
      <c r="N349" s="120"/>
      <c r="U349" s="121"/>
      <c r="V349" s="122"/>
      <c r="W349" s="123"/>
      <c r="AC349" s="123"/>
    </row>
    <row r="350" spans="5:29" s="2" customFormat="1">
      <c r="E350" s="120"/>
      <c r="M350" s="120"/>
      <c r="N350" s="120"/>
      <c r="U350" s="121"/>
      <c r="V350" s="122"/>
      <c r="W350" s="123"/>
      <c r="AC350" s="123"/>
    </row>
    <row r="351" spans="5:29" s="2" customFormat="1">
      <c r="E351" s="120"/>
      <c r="M351" s="120"/>
      <c r="N351" s="120"/>
      <c r="U351" s="121"/>
      <c r="V351" s="122"/>
      <c r="W351" s="123"/>
      <c r="AC351" s="123"/>
    </row>
    <row r="352" spans="5:29" s="2" customFormat="1">
      <c r="E352" s="120"/>
      <c r="M352" s="120"/>
      <c r="N352" s="120"/>
      <c r="U352" s="121"/>
      <c r="V352" s="122"/>
      <c r="W352" s="123"/>
      <c r="AC352" s="123"/>
    </row>
    <row r="353" spans="5:29" s="2" customFormat="1">
      <c r="E353" s="120"/>
      <c r="M353" s="120"/>
      <c r="N353" s="120"/>
      <c r="U353" s="121"/>
      <c r="V353" s="122"/>
      <c r="W353" s="123"/>
      <c r="AC353" s="123"/>
    </row>
    <row r="354" spans="5:29" s="2" customFormat="1">
      <c r="E354" s="120"/>
      <c r="M354" s="120"/>
      <c r="N354" s="120"/>
      <c r="U354" s="121"/>
      <c r="V354" s="122"/>
      <c r="W354" s="123"/>
      <c r="AC354" s="123"/>
    </row>
    <row r="355" spans="5:29" s="2" customFormat="1">
      <c r="E355" s="120"/>
      <c r="M355" s="120"/>
      <c r="N355" s="120"/>
      <c r="U355" s="121"/>
      <c r="V355" s="122"/>
      <c r="W355" s="123"/>
      <c r="AC355" s="123"/>
    </row>
    <row r="356" spans="5:29" s="2" customFormat="1">
      <c r="E356" s="120"/>
      <c r="M356" s="120"/>
      <c r="N356" s="120"/>
      <c r="U356" s="121"/>
      <c r="V356" s="122"/>
      <c r="W356" s="123"/>
      <c r="AC356" s="123"/>
    </row>
    <row r="357" spans="5:29" s="2" customFormat="1">
      <c r="E357" s="120"/>
      <c r="M357" s="120"/>
      <c r="N357" s="120"/>
      <c r="U357" s="121"/>
      <c r="V357" s="122"/>
      <c r="W357" s="123"/>
      <c r="AC357" s="123"/>
    </row>
    <row r="358" spans="5:29" s="2" customFormat="1">
      <c r="E358" s="120"/>
      <c r="M358" s="120"/>
      <c r="N358" s="120"/>
      <c r="U358" s="121"/>
      <c r="V358" s="122"/>
      <c r="W358" s="123"/>
      <c r="AC358" s="123"/>
    </row>
    <row r="359" spans="5:29" s="2" customFormat="1">
      <c r="E359" s="120"/>
      <c r="M359" s="120"/>
      <c r="N359" s="120"/>
      <c r="U359" s="121"/>
      <c r="V359" s="122"/>
      <c r="W359" s="123"/>
      <c r="AC359" s="123"/>
    </row>
    <row r="360" spans="5:29" s="2" customFormat="1">
      <c r="E360" s="120"/>
      <c r="M360" s="120"/>
      <c r="N360" s="120"/>
      <c r="U360" s="121"/>
      <c r="V360" s="122"/>
      <c r="W360" s="123"/>
      <c r="AC360" s="123"/>
    </row>
    <row r="361" spans="5:29" s="2" customFormat="1">
      <c r="E361" s="120"/>
      <c r="M361" s="120"/>
      <c r="N361" s="120"/>
      <c r="U361" s="121"/>
      <c r="V361" s="122"/>
      <c r="W361" s="123"/>
      <c r="AC361" s="123"/>
    </row>
    <row r="362" spans="5:29" s="2" customFormat="1">
      <c r="E362" s="120"/>
      <c r="M362" s="120"/>
      <c r="N362" s="120"/>
      <c r="U362" s="121"/>
      <c r="V362" s="122"/>
      <c r="W362" s="123"/>
      <c r="AC362" s="123"/>
    </row>
    <row r="363" spans="5:29" s="2" customFormat="1">
      <c r="E363" s="120"/>
      <c r="M363" s="120"/>
      <c r="N363" s="120"/>
      <c r="U363" s="121"/>
      <c r="V363" s="122"/>
      <c r="W363" s="123"/>
      <c r="AC363" s="123"/>
    </row>
    <row r="364" spans="5:29" s="2" customFormat="1">
      <c r="E364" s="120"/>
      <c r="M364" s="120"/>
      <c r="N364" s="120"/>
      <c r="U364" s="121"/>
      <c r="V364" s="122"/>
      <c r="W364" s="123"/>
      <c r="AC364" s="123"/>
    </row>
    <row r="365" spans="5:29" s="2" customFormat="1">
      <c r="E365" s="120"/>
      <c r="M365" s="120"/>
      <c r="N365" s="120"/>
      <c r="U365" s="121"/>
      <c r="V365" s="122"/>
      <c r="W365" s="123"/>
      <c r="AC365" s="123"/>
    </row>
    <row r="366" spans="5:29" s="2" customFormat="1">
      <c r="E366" s="120"/>
      <c r="M366" s="120"/>
      <c r="N366" s="120"/>
      <c r="U366" s="121"/>
      <c r="V366" s="122"/>
      <c r="W366" s="123"/>
      <c r="AC366" s="123"/>
    </row>
    <row r="367" spans="5:29" s="2" customFormat="1">
      <c r="E367" s="120"/>
      <c r="M367" s="120"/>
      <c r="N367" s="120"/>
      <c r="U367" s="121"/>
      <c r="V367" s="122"/>
      <c r="W367" s="123"/>
      <c r="AC367" s="123"/>
    </row>
    <row r="368" spans="5:29" s="2" customFormat="1">
      <c r="E368" s="120"/>
      <c r="M368" s="120"/>
      <c r="N368" s="120"/>
      <c r="U368" s="121"/>
      <c r="V368" s="122"/>
      <c r="W368" s="123"/>
      <c r="AC368" s="123"/>
    </row>
    <row r="369" spans="5:29" s="2" customFormat="1">
      <c r="E369" s="120"/>
      <c r="M369" s="120"/>
      <c r="N369" s="120"/>
      <c r="U369" s="121"/>
      <c r="V369" s="122"/>
      <c r="W369" s="123"/>
      <c r="AC369" s="123"/>
    </row>
    <row r="370" spans="5:29" s="2" customFormat="1">
      <c r="E370" s="120"/>
      <c r="M370" s="120"/>
      <c r="N370" s="120"/>
      <c r="U370" s="121"/>
      <c r="V370" s="122"/>
      <c r="W370" s="123"/>
      <c r="AC370" s="123"/>
    </row>
    <row r="371" spans="5:29" s="2" customFormat="1">
      <c r="E371" s="120"/>
      <c r="M371" s="120"/>
      <c r="N371" s="120"/>
      <c r="U371" s="121"/>
      <c r="V371" s="122"/>
      <c r="W371" s="123"/>
      <c r="AC371" s="123"/>
    </row>
    <row r="372" spans="5:29" s="2" customFormat="1">
      <c r="E372" s="120"/>
      <c r="M372" s="120"/>
      <c r="N372" s="120"/>
      <c r="U372" s="121"/>
      <c r="V372" s="122"/>
      <c r="W372" s="123"/>
      <c r="AC372" s="123"/>
    </row>
    <row r="373" spans="5:29" s="2" customFormat="1">
      <c r="E373" s="120"/>
      <c r="M373" s="120"/>
      <c r="N373" s="120"/>
      <c r="U373" s="121"/>
      <c r="V373" s="122"/>
      <c r="W373" s="123"/>
      <c r="AC373" s="123"/>
    </row>
    <row r="374" spans="5:29" s="2" customFormat="1">
      <c r="E374" s="120"/>
      <c r="M374" s="120"/>
      <c r="N374" s="120"/>
      <c r="U374" s="121"/>
      <c r="V374" s="122"/>
      <c r="W374" s="123"/>
      <c r="AC374" s="123"/>
    </row>
    <row r="375" spans="5:29" s="2" customFormat="1">
      <c r="E375" s="120"/>
      <c r="M375" s="120"/>
      <c r="N375" s="120"/>
      <c r="U375" s="121"/>
      <c r="V375" s="122"/>
      <c r="W375" s="123"/>
      <c r="AC375" s="123"/>
    </row>
    <row r="376" spans="5:29" s="2" customFormat="1">
      <c r="E376" s="120"/>
      <c r="M376" s="120"/>
      <c r="N376" s="120"/>
      <c r="U376" s="121"/>
      <c r="V376" s="122"/>
      <c r="W376" s="123"/>
      <c r="AC376" s="123"/>
    </row>
    <row r="377" spans="5:29" s="2" customFormat="1">
      <c r="E377" s="120"/>
      <c r="M377" s="120"/>
      <c r="N377" s="120"/>
      <c r="U377" s="121"/>
      <c r="V377" s="122"/>
      <c r="W377" s="123"/>
      <c r="AC377" s="123"/>
    </row>
    <row r="378" spans="5:29" s="2" customFormat="1">
      <c r="E378" s="120"/>
      <c r="M378" s="120"/>
      <c r="N378" s="120"/>
      <c r="U378" s="121"/>
      <c r="V378" s="122"/>
      <c r="W378" s="123"/>
      <c r="AC378" s="123"/>
    </row>
    <row r="379" spans="5:29" s="2" customFormat="1">
      <c r="E379" s="120"/>
      <c r="M379" s="120"/>
      <c r="N379" s="120"/>
      <c r="U379" s="121"/>
      <c r="V379" s="122"/>
      <c r="W379" s="123"/>
      <c r="AC379" s="123"/>
    </row>
    <row r="380" spans="5:29" s="2" customFormat="1">
      <c r="E380" s="120"/>
      <c r="M380" s="120"/>
      <c r="N380" s="120"/>
      <c r="U380" s="121"/>
      <c r="V380" s="122"/>
      <c r="W380" s="123"/>
      <c r="AC380" s="123"/>
    </row>
    <row r="381" spans="5:29" s="2" customFormat="1">
      <c r="E381" s="120"/>
      <c r="M381" s="120"/>
      <c r="N381" s="120"/>
      <c r="U381" s="121"/>
      <c r="V381" s="122"/>
      <c r="W381" s="123"/>
      <c r="AC381" s="123"/>
    </row>
    <row r="382" spans="5:29" s="2" customFormat="1">
      <c r="E382" s="120"/>
      <c r="M382" s="120"/>
      <c r="N382" s="120"/>
      <c r="U382" s="121"/>
      <c r="V382" s="122"/>
      <c r="W382" s="123"/>
      <c r="AC382" s="123"/>
    </row>
    <row r="383" spans="5:29" s="2" customFormat="1">
      <c r="E383" s="120"/>
      <c r="M383" s="120"/>
      <c r="N383" s="120"/>
      <c r="U383" s="121"/>
      <c r="V383" s="122"/>
      <c r="W383" s="123"/>
      <c r="AC383" s="123"/>
    </row>
    <row r="384" spans="5:29" s="2" customFormat="1">
      <c r="E384" s="120"/>
      <c r="M384" s="120"/>
      <c r="N384" s="120"/>
      <c r="U384" s="121"/>
      <c r="V384" s="122"/>
      <c r="W384" s="123"/>
      <c r="AC384" s="123"/>
    </row>
    <row r="385" spans="5:29" s="2" customFormat="1">
      <c r="E385" s="120"/>
      <c r="M385" s="120"/>
      <c r="N385" s="120"/>
      <c r="U385" s="121"/>
      <c r="V385" s="122"/>
      <c r="W385" s="123"/>
      <c r="AC385" s="123"/>
    </row>
    <row r="386" spans="5:29" s="2" customFormat="1">
      <c r="E386" s="120"/>
      <c r="M386" s="120"/>
      <c r="N386" s="120"/>
      <c r="U386" s="121"/>
      <c r="V386" s="122"/>
      <c r="W386" s="123"/>
      <c r="AC386" s="123"/>
    </row>
    <row r="387" spans="5:29" s="2" customFormat="1">
      <c r="E387" s="120"/>
      <c r="M387" s="120"/>
      <c r="N387" s="120"/>
      <c r="U387" s="121"/>
      <c r="V387" s="122"/>
      <c r="W387" s="123"/>
      <c r="AC387" s="123"/>
    </row>
    <row r="388" spans="5:29" s="2" customFormat="1">
      <c r="E388" s="120"/>
      <c r="M388" s="120"/>
      <c r="N388" s="120"/>
      <c r="U388" s="121"/>
      <c r="V388" s="122"/>
      <c r="W388" s="123"/>
      <c r="AC388" s="123"/>
    </row>
    <row r="389" spans="5:29" s="2" customFormat="1">
      <c r="E389" s="120"/>
      <c r="M389" s="120"/>
      <c r="N389" s="120"/>
      <c r="U389" s="121"/>
      <c r="V389" s="122"/>
      <c r="W389" s="123"/>
      <c r="AC389" s="123"/>
    </row>
    <row r="390" spans="5:29" s="2" customFormat="1">
      <c r="E390" s="120"/>
      <c r="M390" s="120"/>
      <c r="N390" s="120"/>
      <c r="U390" s="121"/>
      <c r="V390" s="122"/>
      <c r="W390" s="123"/>
      <c r="AC390" s="123"/>
    </row>
    <row r="391" spans="5:29" s="2" customFormat="1">
      <c r="E391" s="120"/>
      <c r="M391" s="120"/>
      <c r="N391" s="120"/>
      <c r="U391" s="121"/>
      <c r="V391" s="122"/>
      <c r="W391" s="123"/>
      <c r="AC391" s="123"/>
    </row>
    <row r="392" spans="5:29" s="2" customFormat="1">
      <c r="E392" s="120"/>
      <c r="M392" s="120"/>
      <c r="N392" s="120"/>
      <c r="U392" s="121"/>
      <c r="V392" s="122"/>
      <c r="W392" s="123"/>
      <c r="AC392" s="123"/>
    </row>
    <row r="393" spans="5:29" s="2" customFormat="1">
      <c r="E393" s="120"/>
      <c r="M393" s="120"/>
      <c r="N393" s="120"/>
      <c r="U393" s="121"/>
      <c r="V393" s="122"/>
      <c r="W393" s="123"/>
      <c r="AC393" s="123"/>
    </row>
    <row r="394" spans="5:29" s="2" customFormat="1">
      <c r="E394" s="120"/>
      <c r="M394" s="120"/>
      <c r="N394" s="120"/>
      <c r="U394" s="121"/>
      <c r="V394" s="122"/>
      <c r="W394" s="123"/>
      <c r="AC394" s="123"/>
    </row>
    <row r="395" spans="5:29" s="2" customFormat="1">
      <c r="E395" s="120"/>
      <c r="M395" s="120"/>
      <c r="N395" s="120"/>
      <c r="U395" s="121"/>
      <c r="V395" s="122"/>
      <c r="W395" s="123"/>
      <c r="AC395" s="123"/>
    </row>
    <row r="396" spans="5:29" s="2" customFormat="1">
      <c r="E396" s="120"/>
      <c r="M396" s="120"/>
      <c r="N396" s="120"/>
      <c r="U396" s="121"/>
      <c r="V396" s="122"/>
      <c r="W396" s="123"/>
      <c r="AC396" s="123"/>
    </row>
    <row r="397" spans="5:29" s="2" customFormat="1">
      <c r="E397" s="120"/>
      <c r="M397" s="120"/>
      <c r="N397" s="120"/>
      <c r="U397" s="121"/>
      <c r="V397" s="122"/>
      <c r="W397" s="123"/>
      <c r="AC397" s="123"/>
    </row>
    <row r="398" spans="5:29" s="2" customFormat="1">
      <c r="E398" s="120"/>
      <c r="M398" s="120"/>
      <c r="N398" s="120"/>
      <c r="U398" s="121"/>
      <c r="V398" s="122"/>
      <c r="W398" s="123"/>
      <c r="AC398" s="123"/>
    </row>
    <row r="399" spans="5:29" s="2" customFormat="1">
      <c r="E399" s="120"/>
      <c r="M399" s="120"/>
      <c r="N399" s="120"/>
      <c r="U399" s="121"/>
      <c r="V399" s="122"/>
      <c r="W399" s="123"/>
      <c r="AC399" s="123"/>
    </row>
    <row r="400" spans="5:29" s="2" customFormat="1">
      <c r="E400" s="120"/>
      <c r="M400" s="120"/>
      <c r="N400" s="120"/>
      <c r="U400" s="121"/>
      <c r="V400" s="122"/>
      <c r="W400" s="123"/>
      <c r="AC400" s="123"/>
    </row>
    <row r="401" spans="5:29" s="2" customFormat="1">
      <c r="E401" s="120"/>
      <c r="M401" s="120"/>
      <c r="N401" s="120"/>
      <c r="U401" s="121"/>
      <c r="V401" s="122"/>
      <c r="W401" s="123"/>
      <c r="AC401" s="123"/>
    </row>
    <row r="402" spans="5:29" s="2" customFormat="1">
      <c r="E402" s="120"/>
      <c r="M402" s="120"/>
      <c r="N402" s="120"/>
      <c r="U402" s="121"/>
      <c r="V402" s="122"/>
      <c r="W402" s="123"/>
      <c r="AC402" s="123"/>
    </row>
    <row r="403" spans="5:29" s="2" customFormat="1">
      <c r="E403" s="120"/>
      <c r="M403" s="120"/>
      <c r="N403" s="120"/>
      <c r="U403" s="121"/>
      <c r="V403" s="122"/>
      <c r="W403" s="123"/>
      <c r="AC403" s="123"/>
    </row>
    <row r="404" spans="5:29" s="2" customFormat="1">
      <c r="E404" s="120"/>
      <c r="M404" s="120"/>
      <c r="N404" s="120"/>
      <c r="U404" s="121"/>
      <c r="V404" s="122"/>
      <c r="W404" s="123"/>
      <c r="AC404" s="123"/>
    </row>
    <row r="405" spans="5:29" s="2" customFormat="1">
      <c r="E405" s="120"/>
      <c r="M405" s="120"/>
      <c r="N405" s="120"/>
      <c r="U405" s="121"/>
      <c r="V405" s="122"/>
      <c r="W405" s="123"/>
      <c r="AC405" s="123"/>
    </row>
    <row r="406" spans="5:29" s="2" customFormat="1">
      <c r="E406" s="120"/>
      <c r="M406" s="120"/>
      <c r="N406" s="120"/>
      <c r="U406" s="121"/>
      <c r="V406" s="122"/>
      <c r="W406" s="123"/>
      <c r="AC406" s="123"/>
    </row>
    <row r="407" spans="5:29" s="2" customFormat="1">
      <c r="E407" s="120"/>
      <c r="M407" s="120"/>
      <c r="N407" s="120"/>
      <c r="U407" s="121"/>
      <c r="V407" s="122"/>
      <c r="W407" s="123"/>
      <c r="AC407" s="123"/>
    </row>
    <row r="408" spans="5:29" s="2" customFormat="1">
      <c r="E408" s="120"/>
      <c r="M408" s="120"/>
      <c r="N408" s="120"/>
      <c r="U408" s="121"/>
      <c r="V408" s="122"/>
      <c r="W408" s="123"/>
      <c r="AC408" s="123"/>
    </row>
    <row r="409" spans="5:29" s="2" customFormat="1">
      <c r="E409" s="120"/>
      <c r="M409" s="120"/>
      <c r="N409" s="120"/>
      <c r="U409" s="121"/>
      <c r="V409" s="122"/>
      <c r="W409" s="123"/>
      <c r="AC409" s="123"/>
    </row>
    <row r="410" spans="5:29" s="2" customFormat="1">
      <c r="E410" s="120"/>
      <c r="M410" s="120"/>
      <c r="N410" s="120"/>
      <c r="U410" s="121"/>
      <c r="V410" s="122"/>
      <c r="W410" s="123"/>
      <c r="AC410" s="123"/>
    </row>
    <row r="411" spans="5:29" s="2" customFormat="1">
      <c r="E411" s="120"/>
      <c r="M411" s="120"/>
      <c r="N411" s="120"/>
      <c r="U411" s="121"/>
      <c r="V411" s="122"/>
      <c r="W411" s="123"/>
      <c r="AC411" s="123"/>
    </row>
    <row r="412" spans="5:29" s="2" customFormat="1">
      <c r="E412" s="120"/>
      <c r="M412" s="120"/>
      <c r="N412" s="120"/>
      <c r="U412" s="121"/>
      <c r="V412" s="122"/>
      <c r="W412" s="123"/>
      <c r="AC412" s="123"/>
    </row>
    <row r="413" spans="5:29" s="2" customFormat="1">
      <c r="E413" s="120"/>
      <c r="M413" s="120"/>
      <c r="N413" s="120"/>
      <c r="U413" s="121"/>
      <c r="V413" s="122"/>
      <c r="W413" s="123"/>
      <c r="AC413" s="123"/>
    </row>
    <row r="414" spans="5:29" s="2" customFormat="1">
      <c r="E414" s="120"/>
      <c r="M414" s="120"/>
      <c r="N414" s="120"/>
      <c r="U414" s="121"/>
      <c r="V414" s="122"/>
      <c r="W414" s="123"/>
      <c r="AC414" s="123"/>
    </row>
    <row r="415" spans="5:29" s="2" customFormat="1">
      <c r="E415" s="120"/>
      <c r="M415" s="120"/>
      <c r="N415" s="120"/>
      <c r="U415" s="121"/>
      <c r="V415" s="122"/>
      <c r="W415" s="123"/>
      <c r="AC415" s="123"/>
    </row>
    <row r="416" spans="5:29" s="2" customFormat="1">
      <c r="E416" s="120"/>
      <c r="M416" s="120"/>
      <c r="N416" s="120"/>
      <c r="U416" s="121"/>
      <c r="V416" s="122"/>
      <c r="W416" s="123"/>
      <c r="AC416" s="123"/>
    </row>
    <row r="417" spans="5:29" s="2" customFormat="1">
      <c r="E417" s="120"/>
      <c r="M417" s="120"/>
      <c r="N417" s="120"/>
      <c r="U417" s="121"/>
      <c r="V417" s="122"/>
      <c r="W417" s="123"/>
      <c r="AC417" s="123"/>
    </row>
    <row r="418" spans="5:29" s="2" customFormat="1">
      <c r="E418" s="120"/>
      <c r="M418" s="120"/>
      <c r="N418" s="120"/>
      <c r="U418" s="121"/>
      <c r="V418" s="122"/>
      <c r="W418" s="123"/>
      <c r="AC418" s="123"/>
    </row>
    <row r="419" spans="5:29" s="2" customFormat="1">
      <c r="E419" s="120"/>
      <c r="M419" s="120"/>
      <c r="N419" s="120"/>
      <c r="U419" s="121"/>
      <c r="V419" s="122"/>
      <c r="W419" s="123"/>
      <c r="AC419" s="123"/>
    </row>
    <row r="420" spans="5:29" s="2" customFormat="1">
      <c r="E420" s="120"/>
      <c r="M420" s="120"/>
      <c r="N420" s="120"/>
      <c r="U420" s="121"/>
      <c r="V420" s="122"/>
      <c r="W420" s="123"/>
      <c r="AC420" s="123"/>
    </row>
    <row r="421" spans="5:29" s="2" customFormat="1">
      <c r="E421" s="120"/>
      <c r="M421" s="120"/>
      <c r="N421" s="120"/>
      <c r="U421" s="121"/>
      <c r="V421" s="122"/>
      <c r="W421" s="123"/>
      <c r="AC421" s="123"/>
    </row>
    <row r="422" spans="5:29" s="2" customFormat="1">
      <c r="E422" s="120"/>
      <c r="M422" s="120"/>
      <c r="N422" s="120"/>
      <c r="U422" s="121"/>
      <c r="V422" s="122"/>
      <c r="W422" s="123"/>
      <c r="AC422" s="123"/>
    </row>
    <row r="423" spans="5:29" s="2" customFormat="1">
      <c r="E423" s="120"/>
      <c r="M423" s="120"/>
      <c r="N423" s="120"/>
      <c r="U423" s="121"/>
      <c r="V423" s="122"/>
      <c r="W423" s="123"/>
      <c r="AC423" s="123"/>
    </row>
    <row r="424" spans="5:29" s="2" customFormat="1">
      <c r="E424" s="120"/>
      <c r="M424" s="120"/>
      <c r="N424" s="120"/>
      <c r="U424" s="121"/>
      <c r="V424" s="122"/>
      <c r="W424" s="123"/>
      <c r="AC424" s="123"/>
    </row>
    <row r="425" spans="5:29" s="2" customFormat="1">
      <c r="E425" s="120"/>
      <c r="M425" s="120"/>
      <c r="N425" s="120"/>
      <c r="U425" s="121"/>
      <c r="V425" s="122"/>
      <c r="W425" s="123"/>
      <c r="AC425" s="123"/>
    </row>
    <row r="426" spans="5:29" s="2" customFormat="1">
      <c r="E426" s="120"/>
      <c r="M426" s="120"/>
      <c r="N426" s="120"/>
      <c r="U426" s="121"/>
      <c r="V426" s="122"/>
      <c r="W426" s="123"/>
      <c r="AC426" s="123"/>
    </row>
    <row r="427" spans="5:29" s="2" customFormat="1">
      <c r="E427" s="120"/>
      <c r="M427" s="120"/>
      <c r="N427" s="120"/>
      <c r="U427" s="121"/>
      <c r="V427" s="122"/>
      <c r="W427" s="123"/>
      <c r="AC427" s="123"/>
    </row>
    <row r="428" spans="5:29" s="2" customFormat="1">
      <c r="E428" s="120"/>
      <c r="M428" s="120"/>
      <c r="N428" s="120"/>
      <c r="U428" s="121"/>
      <c r="V428" s="122"/>
      <c r="W428" s="123"/>
      <c r="AC428" s="123"/>
    </row>
    <row r="429" spans="5:29" s="2" customFormat="1">
      <c r="E429" s="120"/>
      <c r="M429" s="120"/>
      <c r="N429" s="120"/>
      <c r="U429" s="121"/>
      <c r="V429" s="122"/>
      <c r="W429" s="123"/>
      <c r="AC429" s="123"/>
    </row>
    <row r="430" spans="5:29" s="2" customFormat="1">
      <c r="E430" s="120"/>
      <c r="M430" s="120"/>
      <c r="N430" s="120"/>
      <c r="U430" s="121"/>
      <c r="V430" s="122"/>
      <c r="W430" s="123"/>
      <c r="AC430" s="123"/>
    </row>
    <row r="431" spans="5:29" s="2" customFormat="1">
      <c r="E431" s="120"/>
      <c r="M431" s="120"/>
      <c r="N431" s="120"/>
      <c r="U431" s="121"/>
      <c r="V431" s="122"/>
      <c r="W431" s="123"/>
      <c r="AC431" s="123"/>
    </row>
    <row r="432" spans="5:29" s="2" customFormat="1">
      <c r="E432" s="120"/>
      <c r="M432" s="120"/>
      <c r="N432" s="120"/>
      <c r="U432" s="121"/>
      <c r="V432" s="122"/>
      <c r="W432" s="123"/>
      <c r="AC432" s="123"/>
    </row>
    <row r="433" spans="5:29" s="2" customFormat="1">
      <c r="E433" s="120"/>
      <c r="M433" s="120"/>
      <c r="N433" s="120"/>
      <c r="U433" s="121"/>
      <c r="V433" s="122"/>
      <c r="W433" s="123"/>
      <c r="AC433" s="123"/>
    </row>
    <row r="434" spans="5:29" s="2" customFormat="1">
      <c r="E434" s="120"/>
      <c r="M434" s="120"/>
      <c r="N434" s="120"/>
      <c r="U434" s="121"/>
      <c r="V434" s="122"/>
      <c r="W434" s="123"/>
      <c r="AC434" s="123"/>
    </row>
    <row r="435" spans="5:29" s="2" customFormat="1">
      <c r="E435" s="120"/>
      <c r="M435" s="120"/>
      <c r="N435" s="120"/>
      <c r="U435" s="121"/>
      <c r="V435" s="122"/>
      <c r="W435" s="123"/>
      <c r="AC435" s="123"/>
    </row>
    <row r="436" spans="5:29" s="2" customFormat="1">
      <c r="E436" s="120"/>
      <c r="M436" s="120"/>
      <c r="N436" s="120"/>
      <c r="U436" s="121"/>
      <c r="V436" s="122"/>
      <c r="W436" s="123"/>
      <c r="AC436" s="123"/>
    </row>
    <row r="437" spans="5:29" s="2" customFormat="1">
      <c r="E437" s="120"/>
      <c r="M437" s="120"/>
      <c r="N437" s="120"/>
      <c r="U437" s="121"/>
      <c r="V437" s="122"/>
      <c r="W437" s="123"/>
      <c r="AC437" s="123"/>
    </row>
    <row r="438" spans="5:29" s="2" customFormat="1">
      <c r="E438" s="120"/>
      <c r="M438" s="120"/>
      <c r="N438" s="120"/>
      <c r="U438" s="121"/>
      <c r="V438" s="122"/>
      <c r="W438" s="123"/>
      <c r="AC438" s="123"/>
    </row>
    <row r="439" spans="5:29" s="2" customFormat="1">
      <c r="E439" s="120"/>
      <c r="M439" s="120"/>
      <c r="N439" s="120"/>
      <c r="U439" s="121"/>
      <c r="V439" s="122"/>
      <c r="W439" s="123"/>
      <c r="AC439" s="123"/>
    </row>
    <row r="440" spans="5:29" s="2" customFormat="1">
      <c r="E440" s="120"/>
      <c r="M440" s="120"/>
      <c r="N440" s="120"/>
      <c r="U440" s="121"/>
      <c r="V440" s="122"/>
      <c r="W440" s="123"/>
      <c r="AC440" s="123"/>
    </row>
    <row r="441" spans="5:29" s="2" customFormat="1">
      <c r="E441" s="120"/>
      <c r="M441" s="120"/>
      <c r="N441" s="120"/>
      <c r="U441" s="121"/>
      <c r="V441" s="122"/>
      <c r="W441" s="123"/>
      <c r="AC441" s="123"/>
    </row>
    <row r="442" spans="5:29" s="2" customFormat="1">
      <c r="E442" s="120"/>
      <c r="M442" s="120"/>
      <c r="N442" s="120"/>
      <c r="U442" s="121"/>
      <c r="V442" s="122"/>
      <c r="W442" s="123"/>
      <c r="AC442" s="123"/>
    </row>
    <row r="443" spans="5:29" s="2" customFormat="1">
      <c r="E443" s="120"/>
      <c r="M443" s="120"/>
      <c r="N443" s="120"/>
      <c r="U443" s="121"/>
      <c r="V443" s="122"/>
      <c r="W443" s="123"/>
      <c r="AC443" s="123"/>
    </row>
    <row r="444" spans="5:29" s="2" customFormat="1">
      <c r="E444" s="120"/>
      <c r="M444" s="120"/>
      <c r="N444" s="120"/>
      <c r="U444" s="121"/>
      <c r="V444" s="122"/>
      <c r="W444" s="123"/>
      <c r="AC444" s="123"/>
    </row>
    <row r="445" spans="5:29" s="2" customFormat="1">
      <c r="E445" s="120"/>
      <c r="M445" s="120"/>
      <c r="N445" s="120"/>
      <c r="U445" s="121"/>
      <c r="V445" s="122"/>
      <c r="W445" s="123"/>
      <c r="AC445" s="123"/>
    </row>
    <row r="446" spans="5:29" s="2" customFormat="1">
      <c r="E446" s="120"/>
      <c r="M446" s="120"/>
      <c r="N446" s="120"/>
      <c r="U446" s="121"/>
      <c r="V446" s="122"/>
      <c r="W446" s="123"/>
      <c r="AC446" s="123"/>
    </row>
    <row r="447" spans="5:29" s="2" customFormat="1">
      <c r="E447" s="120"/>
      <c r="M447" s="120"/>
      <c r="N447" s="120"/>
      <c r="U447" s="121"/>
      <c r="V447" s="122"/>
      <c r="W447" s="123"/>
      <c r="AC447" s="123"/>
    </row>
    <row r="448" spans="5:29" s="2" customFormat="1">
      <c r="E448" s="120"/>
      <c r="M448" s="120"/>
      <c r="N448" s="120"/>
      <c r="U448" s="121"/>
      <c r="V448" s="122"/>
      <c r="W448" s="123"/>
      <c r="AC448" s="123"/>
    </row>
    <row r="449" spans="5:29" s="2" customFormat="1">
      <c r="E449" s="120"/>
      <c r="M449" s="120"/>
      <c r="N449" s="120"/>
      <c r="U449" s="121"/>
      <c r="V449" s="122"/>
      <c r="W449" s="123"/>
      <c r="AC449" s="123"/>
    </row>
    <row r="450" spans="5:29" s="2" customFormat="1">
      <c r="E450" s="120"/>
      <c r="M450" s="120"/>
      <c r="N450" s="120"/>
      <c r="U450" s="121"/>
      <c r="V450" s="122"/>
      <c r="W450" s="123"/>
      <c r="AC450" s="123"/>
    </row>
    <row r="451" spans="5:29" s="2" customFormat="1">
      <c r="E451" s="120"/>
      <c r="M451" s="120"/>
      <c r="N451" s="120"/>
      <c r="U451" s="121"/>
      <c r="V451" s="122"/>
      <c r="W451" s="123"/>
      <c r="AC451" s="123"/>
    </row>
    <row r="452" spans="5:29" s="2" customFormat="1">
      <c r="E452" s="120"/>
      <c r="M452" s="120"/>
      <c r="N452" s="120"/>
      <c r="U452" s="121"/>
      <c r="V452" s="122"/>
      <c r="W452" s="123"/>
      <c r="AC452" s="123"/>
    </row>
    <row r="453" spans="5:29" s="2" customFormat="1">
      <c r="E453" s="120"/>
      <c r="M453" s="120"/>
      <c r="N453" s="120"/>
      <c r="U453" s="121"/>
      <c r="V453" s="122"/>
      <c r="W453" s="123"/>
      <c r="AC453" s="123"/>
    </row>
    <row r="454" spans="5:29" s="2" customFormat="1">
      <c r="E454" s="120"/>
      <c r="M454" s="120"/>
      <c r="N454" s="120"/>
      <c r="U454" s="121"/>
      <c r="V454" s="122"/>
      <c r="W454" s="123"/>
      <c r="AC454" s="123"/>
    </row>
    <row r="455" spans="5:29" s="2" customFormat="1">
      <c r="E455" s="120"/>
      <c r="M455" s="120"/>
      <c r="N455" s="120"/>
      <c r="U455" s="121"/>
      <c r="V455" s="122"/>
      <c r="W455" s="123"/>
      <c r="AC455" s="123"/>
    </row>
    <row r="456" spans="5:29" s="2" customFormat="1">
      <c r="E456" s="120"/>
      <c r="M456" s="120"/>
      <c r="N456" s="120"/>
      <c r="U456" s="121"/>
      <c r="V456" s="122"/>
      <c r="W456" s="123"/>
      <c r="AC456" s="123"/>
    </row>
    <row r="457" spans="5:29" s="2" customFormat="1">
      <c r="E457" s="120"/>
      <c r="M457" s="120"/>
      <c r="N457" s="120"/>
      <c r="U457" s="121"/>
      <c r="V457" s="122"/>
      <c r="W457" s="123"/>
      <c r="AC457" s="123"/>
    </row>
    <row r="458" spans="5:29" s="2" customFormat="1">
      <c r="E458" s="120"/>
      <c r="M458" s="120"/>
      <c r="N458" s="120"/>
      <c r="U458" s="121"/>
      <c r="V458" s="122"/>
      <c r="W458" s="123"/>
      <c r="AC458" s="123"/>
    </row>
    <row r="459" spans="5:29" s="2" customFormat="1">
      <c r="E459" s="120"/>
      <c r="M459" s="120"/>
      <c r="N459" s="120"/>
      <c r="U459" s="121"/>
      <c r="V459" s="122"/>
      <c r="W459" s="123"/>
      <c r="AC459" s="123"/>
    </row>
    <row r="460" spans="5:29" s="2" customFormat="1">
      <c r="E460" s="120"/>
      <c r="M460" s="120"/>
      <c r="N460" s="120"/>
      <c r="U460" s="121"/>
      <c r="V460" s="122"/>
      <c r="W460" s="123"/>
      <c r="AC460" s="123"/>
    </row>
    <row r="461" spans="5:29" s="2" customFormat="1">
      <c r="E461" s="120"/>
      <c r="M461" s="120"/>
      <c r="N461" s="120"/>
      <c r="U461" s="121"/>
      <c r="V461" s="122"/>
      <c r="W461" s="123"/>
      <c r="AC461" s="123"/>
    </row>
    <row r="462" spans="5:29" s="2" customFormat="1">
      <c r="E462" s="120"/>
      <c r="M462" s="120"/>
      <c r="N462" s="120"/>
      <c r="U462" s="121"/>
      <c r="V462" s="122"/>
      <c r="W462" s="123"/>
      <c r="AC462" s="123"/>
    </row>
    <row r="463" spans="5:29" s="2" customFormat="1">
      <c r="E463" s="120"/>
      <c r="M463" s="120"/>
      <c r="N463" s="120"/>
      <c r="U463" s="121"/>
      <c r="V463" s="122"/>
      <c r="W463" s="123"/>
      <c r="AC463" s="123"/>
    </row>
    <row r="464" spans="5:29" s="2" customFormat="1">
      <c r="E464" s="120"/>
      <c r="M464" s="120"/>
      <c r="N464" s="120"/>
      <c r="U464" s="121"/>
      <c r="V464" s="122"/>
      <c r="W464" s="123"/>
      <c r="AC464" s="123"/>
    </row>
    <row r="465" spans="5:29" s="2" customFormat="1">
      <c r="E465" s="120"/>
      <c r="M465" s="120"/>
      <c r="N465" s="120"/>
      <c r="U465" s="121"/>
      <c r="V465" s="122"/>
      <c r="W465" s="123"/>
      <c r="AC465" s="123"/>
    </row>
    <row r="466" spans="5:29" s="2" customFormat="1">
      <c r="E466" s="120"/>
      <c r="M466" s="120"/>
      <c r="N466" s="120"/>
      <c r="U466" s="121"/>
      <c r="V466" s="122"/>
      <c r="W466" s="123"/>
      <c r="AC466" s="123"/>
    </row>
    <row r="467" spans="5:29" s="2" customFormat="1">
      <c r="E467" s="120"/>
      <c r="M467" s="120"/>
      <c r="N467" s="120"/>
      <c r="U467" s="121"/>
      <c r="V467" s="122"/>
      <c r="W467" s="123"/>
      <c r="AC467" s="123"/>
    </row>
    <row r="468" spans="5:29" s="2" customFormat="1">
      <c r="E468" s="120"/>
      <c r="M468" s="120"/>
      <c r="N468" s="120"/>
      <c r="U468" s="121"/>
      <c r="V468" s="122"/>
      <c r="W468" s="123"/>
      <c r="AC468" s="123"/>
    </row>
    <row r="469" spans="5:29" s="2" customFormat="1">
      <c r="E469" s="120"/>
      <c r="M469" s="120"/>
      <c r="N469" s="120"/>
      <c r="U469" s="121"/>
      <c r="V469" s="122"/>
      <c r="W469" s="123"/>
      <c r="AC469" s="123"/>
    </row>
    <row r="470" spans="5:29" s="2" customFormat="1">
      <c r="E470" s="120"/>
      <c r="M470" s="120"/>
      <c r="N470" s="120"/>
      <c r="U470" s="121"/>
      <c r="V470" s="122"/>
      <c r="W470" s="123"/>
      <c r="AC470" s="123"/>
    </row>
    <row r="471" spans="5:29" s="2" customFormat="1">
      <c r="E471" s="120"/>
      <c r="M471" s="120"/>
      <c r="N471" s="120"/>
      <c r="U471" s="121"/>
      <c r="V471" s="122"/>
      <c r="W471" s="123"/>
      <c r="AC471" s="123"/>
    </row>
    <row r="472" spans="5:29" s="2" customFormat="1">
      <c r="E472" s="120"/>
      <c r="M472" s="120"/>
      <c r="N472" s="120"/>
      <c r="U472" s="121"/>
      <c r="V472" s="122"/>
      <c r="W472" s="123"/>
      <c r="AC472" s="123"/>
    </row>
    <row r="473" spans="5:29" s="2" customFormat="1">
      <c r="E473" s="120"/>
      <c r="M473" s="120"/>
      <c r="N473" s="120"/>
      <c r="U473" s="121"/>
      <c r="V473" s="122"/>
      <c r="W473" s="123"/>
      <c r="AC473" s="123"/>
    </row>
    <row r="474" spans="5:29" s="2" customFormat="1">
      <c r="E474" s="120"/>
      <c r="M474" s="120"/>
      <c r="N474" s="120"/>
      <c r="U474" s="121"/>
      <c r="V474" s="122"/>
      <c r="W474" s="123"/>
      <c r="AC474" s="123"/>
    </row>
    <row r="475" spans="5:29" s="2" customFormat="1">
      <c r="E475" s="120"/>
      <c r="M475" s="120"/>
      <c r="N475" s="120"/>
      <c r="U475" s="121"/>
      <c r="V475" s="122"/>
      <c r="W475" s="123"/>
      <c r="AC475" s="123"/>
    </row>
    <row r="476" spans="5:29" s="2" customFormat="1">
      <c r="E476" s="120"/>
      <c r="M476" s="120"/>
      <c r="N476" s="120"/>
      <c r="U476" s="121"/>
      <c r="V476" s="122"/>
      <c r="W476" s="123"/>
      <c r="AC476" s="123"/>
    </row>
    <row r="477" spans="5:29" s="2" customFormat="1">
      <c r="E477" s="120"/>
      <c r="M477" s="120"/>
      <c r="N477" s="120"/>
      <c r="U477" s="121"/>
      <c r="V477" s="122"/>
      <c r="W477" s="123"/>
      <c r="AC477" s="123"/>
    </row>
    <row r="478" spans="5:29" s="2" customFormat="1">
      <c r="E478" s="120"/>
      <c r="M478" s="120"/>
      <c r="N478" s="120"/>
      <c r="U478" s="121"/>
      <c r="V478" s="122"/>
      <c r="W478" s="123"/>
      <c r="AC478" s="123"/>
    </row>
    <row r="479" spans="5:29" s="2" customFormat="1">
      <c r="E479" s="120"/>
      <c r="M479" s="120"/>
      <c r="N479" s="120"/>
      <c r="U479" s="121"/>
      <c r="V479" s="122"/>
      <c r="W479" s="123"/>
      <c r="AC479" s="123"/>
    </row>
    <row r="480" spans="5:29" s="2" customFormat="1">
      <c r="E480" s="120"/>
      <c r="M480" s="120"/>
      <c r="N480" s="120"/>
      <c r="U480" s="121"/>
      <c r="V480" s="122"/>
      <c r="W480" s="123"/>
      <c r="AC480" s="123"/>
    </row>
    <row r="481" spans="5:29" s="2" customFormat="1">
      <c r="E481" s="120"/>
      <c r="M481" s="120"/>
      <c r="N481" s="120"/>
      <c r="U481" s="121"/>
      <c r="V481" s="122"/>
      <c r="W481" s="123"/>
      <c r="AC481" s="123"/>
    </row>
    <row r="482" spans="5:29" s="2" customFormat="1">
      <c r="E482" s="120"/>
      <c r="M482" s="120"/>
      <c r="N482" s="120"/>
      <c r="U482" s="121"/>
      <c r="V482" s="122"/>
      <c r="W482" s="123"/>
      <c r="AC482" s="123"/>
    </row>
    <row r="483" spans="5:29" s="2" customFormat="1">
      <c r="E483" s="120"/>
      <c r="M483" s="120"/>
      <c r="N483" s="120"/>
      <c r="U483" s="121"/>
      <c r="V483" s="122"/>
      <c r="W483" s="123"/>
      <c r="AC483" s="123"/>
    </row>
    <row r="484" spans="5:29" s="2" customFormat="1">
      <c r="E484" s="120"/>
      <c r="M484" s="120"/>
      <c r="N484" s="120"/>
      <c r="U484" s="121"/>
      <c r="V484" s="122"/>
      <c r="W484" s="123"/>
      <c r="AC484" s="123"/>
    </row>
    <row r="485" spans="5:29" s="2" customFormat="1">
      <c r="E485" s="120"/>
      <c r="M485" s="120"/>
      <c r="N485" s="120"/>
      <c r="U485" s="121"/>
      <c r="V485" s="122"/>
      <c r="W485" s="123"/>
      <c r="AC485" s="123"/>
    </row>
    <row r="486" spans="5:29" s="2" customFormat="1">
      <c r="E486" s="120"/>
      <c r="M486" s="120"/>
      <c r="N486" s="120"/>
      <c r="U486" s="121"/>
      <c r="V486" s="122"/>
      <c r="W486" s="123"/>
      <c r="AC486" s="123"/>
    </row>
    <row r="487" spans="5:29" s="2" customFormat="1">
      <c r="E487" s="120"/>
      <c r="M487" s="120"/>
      <c r="N487" s="120"/>
      <c r="U487" s="121"/>
      <c r="V487" s="122"/>
      <c r="W487" s="123"/>
      <c r="AC487" s="123"/>
    </row>
    <row r="488" spans="5:29" s="2" customFormat="1">
      <c r="E488" s="120"/>
      <c r="M488" s="120"/>
      <c r="N488" s="120"/>
      <c r="U488" s="121"/>
      <c r="V488" s="122"/>
      <c r="W488" s="123"/>
      <c r="AC488" s="123"/>
    </row>
    <row r="489" spans="5:29" s="2" customFormat="1">
      <c r="E489" s="120"/>
      <c r="M489" s="120"/>
      <c r="N489" s="120"/>
      <c r="U489" s="121"/>
      <c r="V489" s="122"/>
      <c r="W489" s="123"/>
      <c r="AC489" s="123"/>
    </row>
    <row r="490" spans="5:29" s="2" customFormat="1">
      <c r="E490" s="120"/>
      <c r="M490" s="120"/>
      <c r="N490" s="120"/>
      <c r="U490" s="121"/>
      <c r="V490" s="122"/>
      <c r="W490" s="123"/>
      <c r="AC490" s="123"/>
    </row>
    <row r="491" spans="5:29" s="2" customFormat="1">
      <c r="E491" s="120"/>
      <c r="M491" s="120"/>
      <c r="N491" s="120"/>
      <c r="U491" s="121"/>
      <c r="V491" s="122"/>
      <c r="W491" s="123"/>
      <c r="AC491" s="123"/>
    </row>
    <row r="492" spans="5:29" s="2" customFormat="1">
      <c r="E492" s="120"/>
      <c r="M492" s="120"/>
      <c r="N492" s="120"/>
      <c r="U492" s="121"/>
      <c r="V492" s="122"/>
      <c r="W492" s="123"/>
      <c r="AC492" s="123"/>
    </row>
    <row r="493" spans="5:29" s="2" customFormat="1">
      <c r="E493" s="120"/>
      <c r="M493" s="120"/>
      <c r="N493" s="120"/>
      <c r="U493" s="121"/>
      <c r="V493" s="122"/>
      <c r="W493" s="123"/>
      <c r="AC493" s="123"/>
    </row>
    <row r="494" spans="5:29" s="2" customFormat="1">
      <c r="E494" s="120"/>
      <c r="M494" s="120"/>
      <c r="N494" s="120"/>
      <c r="U494" s="121"/>
      <c r="V494" s="122"/>
      <c r="W494" s="123"/>
      <c r="AC494" s="123"/>
    </row>
    <row r="495" spans="5:29" s="2" customFormat="1">
      <c r="E495" s="120"/>
      <c r="M495" s="120"/>
      <c r="N495" s="120"/>
      <c r="U495" s="121"/>
      <c r="V495" s="122"/>
      <c r="W495" s="123"/>
      <c r="AC495" s="123"/>
    </row>
    <row r="496" spans="5:29" s="2" customFormat="1">
      <c r="E496" s="120"/>
      <c r="M496" s="120"/>
      <c r="N496" s="120"/>
      <c r="U496" s="121"/>
      <c r="V496" s="122"/>
      <c r="W496" s="123"/>
      <c r="AC496" s="123"/>
    </row>
    <row r="497" spans="5:29" s="2" customFormat="1">
      <c r="E497" s="120"/>
      <c r="M497" s="120"/>
      <c r="N497" s="120"/>
      <c r="U497" s="121"/>
      <c r="V497" s="122"/>
      <c r="W497" s="123"/>
      <c r="AC497" s="123"/>
    </row>
    <row r="498" spans="5:29" s="2" customFormat="1">
      <c r="E498" s="120"/>
      <c r="M498" s="120"/>
      <c r="N498" s="120"/>
      <c r="U498" s="121"/>
      <c r="V498" s="122"/>
      <c r="W498" s="123"/>
      <c r="AC498" s="123"/>
    </row>
    <row r="499" spans="5:29" s="2" customFormat="1">
      <c r="E499" s="120"/>
      <c r="M499" s="120"/>
      <c r="N499" s="120"/>
      <c r="U499" s="121"/>
      <c r="V499" s="122"/>
      <c r="W499" s="123"/>
      <c r="AC499" s="123"/>
    </row>
    <row r="500" spans="5:29" s="2" customFormat="1">
      <c r="E500" s="120"/>
      <c r="M500" s="120"/>
      <c r="N500" s="120"/>
      <c r="U500" s="121"/>
      <c r="V500" s="122"/>
      <c r="W500" s="123"/>
      <c r="AC500" s="123"/>
    </row>
    <row r="501" spans="5:29" s="2" customFormat="1">
      <c r="E501" s="120"/>
      <c r="M501" s="120"/>
      <c r="N501" s="120"/>
      <c r="U501" s="121"/>
      <c r="V501" s="122"/>
      <c r="W501" s="123"/>
      <c r="AC501" s="123"/>
    </row>
    <row r="502" spans="5:29" s="2" customFormat="1">
      <c r="E502" s="120"/>
      <c r="M502" s="120"/>
      <c r="N502" s="120"/>
      <c r="U502" s="121"/>
      <c r="V502" s="122"/>
      <c r="W502" s="123"/>
      <c r="AC502" s="123"/>
    </row>
    <row r="503" spans="5:29" s="2" customFormat="1">
      <c r="E503" s="120"/>
      <c r="M503" s="120"/>
      <c r="N503" s="120"/>
      <c r="U503" s="121"/>
      <c r="V503" s="122"/>
      <c r="W503" s="123"/>
      <c r="AC503" s="123"/>
    </row>
    <row r="504" spans="5:29" s="2" customFormat="1">
      <c r="E504" s="120"/>
      <c r="M504" s="120"/>
      <c r="N504" s="120"/>
      <c r="U504" s="121"/>
      <c r="V504" s="122"/>
      <c r="W504" s="123"/>
      <c r="AC504" s="123"/>
    </row>
    <row r="505" spans="5:29" s="2" customFormat="1">
      <c r="E505" s="120"/>
      <c r="M505" s="120"/>
      <c r="N505" s="120"/>
      <c r="U505" s="121"/>
      <c r="V505" s="122"/>
      <c r="W505" s="123"/>
      <c r="AC505" s="123"/>
    </row>
    <row r="506" spans="5:29" s="2" customFormat="1">
      <c r="E506" s="120"/>
      <c r="M506" s="120"/>
      <c r="N506" s="120"/>
      <c r="U506" s="121"/>
      <c r="V506" s="122"/>
      <c r="W506" s="123"/>
      <c r="AC506" s="123"/>
    </row>
    <row r="507" spans="5:29" s="2" customFormat="1">
      <c r="E507" s="120"/>
      <c r="M507" s="120"/>
      <c r="N507" s="120"/>
      <c r="U507" s="121"/>
      <c r="V507" s="122"/>
      <c r="W507" s="123"/>
      <c r="AC507" s="123"/>
    </row>
    <row r="508" spans="5:29" s="2" customFormat="1">
      <c r="E508" s="120"/>
      <c r="M508" s="120"/>
      <c r="N508" s="120"/>
      <c r="U508" s="121"/>
      <c r="V508" s="122"/>
      <c r="W508" s="123"/>
      <c r="AC508" s="123"/>
    </row>
    <row r="509" spans="5:29" s="2" customFormat="1">
      <c r="E509" s="120"/>
      <c r="M509" s="120"/>
      <c r="N509" s="120"/>
      <c r="U509" s="121"/>
      <c r="V509" s="122"/>
      <c r="W509" s="123"/>
      <c r="AC509" s="123"/>
    </row>
    <row r="510" spans="5:29" s="2" customFormat="1">
      <c r="E510" s="120"/>
      <c r="M510" s="120"/>
      <c r="N510" s="120"/>
      <c r="U510" s="121"/>
      <c r="V510" s="122"/>
      <c r="W510" s="123"/>
      <c r="AC510" s="123"/>
    </row>
    <row r="511" spans="5:29" s="2" customFormat="1">
      <c r="E511" s="120"/>
      <c r="M511" s="120"/>
      <c r="N511" s="120"/>
      <c r="U511" s="121"/>
      <c r="V511" s="122"/>
      <c r="W511" s="123"/>
      <c r="AC511" s="123"/>
    </row>
    <row r="512" spans="5:29" s="2" customFormat="1">
      <c r="E512" s="120"/>
      <c r="M512" s="120"/>
      <c r="N512" s="120"/>
      <c r="U512" s="121"/>
      <c r="V512" s="122"/>
      <c r="W512" s="123"/>
      <c r="AC512" s="123"/>
    </row>
    <row r="513" spans="5:29" s="2" customFormat="1">
      <c r="E513" s="120"/>
      <c r="M513" s="120"/>
      <c r="N513" s="120"/>
      <c r="U513" s="121"/>
      <c r="V513" s="122"/>
      <c r="W513" s="123"/>
      <c r="AC513" s="123"/>
    </row>
    <row r="514" spans="5:29" s="2" customFormat="1">
      <c r="E514" s="120"/>
      <c r="M514" s="120"/>
      <c r="N514" s="120"/>
      <c r="U514" s="121"/>
      <c r="V514" s="122"/>
      <c r="W514" s="123"/>
      <c r="AC514" s="123"/>
    </row>
    <row r="515" spans="5:29" s="2" customFormat="1">
      <c r="E515" s="120"/>
      <c r="M515" s="120"/>
      <c r="N515" s="120"/>
      <c r="U515" s="121"/>
      <c r="V515" s="122"/>
      <c r="W515" s="123"/>
      <c r="AC515" s="123"/>
    </row>
    <row r="516" spans="5:29" s="2" customFormat="1">
      <c r="E516" s="120"/>
      <c r="M516" s="120"/>
      <c r="N516" s="120"/>
      <c r="U516" s="121"/>
      <c r="V516" s="122"/>
      <c r="W516" s="123"/>
      <c r="AC516" s="123"/>
    </row>
    <row r="517" spans="5:29" s="2" customFormat="1">
      <c r="E517" s="120"/>
      <c r="M517" s="120"/>
      <c r="N517" s="120"/>
      <c r="U517" s="121"/>
      <c r="V517" s="122"/>
      <c r="W517" s="123"/>
      <c r="AC517" s="123"/>
    </row>
    <row r="518" spans="5:29" s="2" customFormat="1">
      <c r="E518" s="120"/>
      <c r="M518" s="120"/>
      <c r="N518" s="120"/>
      <c r="U518" s="121"/>
      <c r="V518" s="122"/>
      <c r="W518" s="123"/>
      <c r="AC518" s="123"/>
    </row>
    <row r="519" spans="5:29" s="2" customFormat="1">
      <c r="E519" s="120"/>
      <c r="M519" s="120"/>
      <c r="N519" s="120"/>
      <c r="U519" s="121"/>
      <c r="V519" s="122"/>
      <c r="W519" s="123"/>
      <c r="AC519" s="123"/>
    </row>
    <row r="520" spans="5:29" s="2" customFormat="1">
      <c r="E520" s="120"/>
      <c r="M520" s="120"/>
      <c r="N520" s="120"/>
      <c r="U520" s="121"/>
      <c r="V520" s="122"/>
      <c r="W520" s="123"/>
      <c r="AC520" s="123"/>
    </row>
    <row r="521" spans="5:29" s="2" customFormat="1">
      <c r="E521" s="120"/>
      <c r="M521" s="120"/>
      <c r="N521" s="120"/>
      <c r="U521" s="121"/>
      <c r="V521" s="122"/>
      <c r="W521" s="123"/>
      <c r="AC521" s="123"/>
    </row>
    <row r="522" spans="5:29" s="2" customFormat="1">
      <c r="E522" s="120"/>
      <c r="M522" s="120"/>
      <c r="N522" s="120"/>
      <c r="U522" s="121"/>
      <c r="V522" s="122"/>
      <c r="W522" s="123"/>
      <c r="AC522" s="123"/>
    </row>
    <row r="523" spans="5:29" s="2" customFormat="1">
      <c r="E523" s="120"/>
      <c r="M523" s="120"/>
      <c r="N523" s="120"/>
      <c r="U523" s="121"/>
      <c r="V523" s="122"/>
      <c r="W523" s="123"/>
      <c r="AC523" s="123"/>
    </row>
    <row r="524" spans="5:29" s="2" customFormat="1">
      <c r="E524" s="120"/>
      <c r="M524" s="120"/>
      <c r="N524" s="120"/>
      <c r="U524" s="121"/>
      <c r="V524" s="122"/>
      <c r="W524" s="123"/>
      <c r="AC524" s="123"/>
    </row>
    <row r="525" spans="5:29" s="2" customFormat="1">
      <c r="E525" s="120"/>
      <c r="M525" s="120"/>
      <c r="N525" s="120"/>
      <c r="U525" s="121"/>
      <c r="V525" s="122"/>
      <c r="W525" s="123"/>
      <c r="AC525" s="123"/>
    </row>
    <row r="526" spans="5:29" s="2" customFormat="1">
      <c r="E526" s="120"/>
      <c r="M526" s="120"/>
      <c r="N526" s="120"/>
      <c r="U526" s="121"/>
      <c r="V526" s="122"/>
      <c r="W526" s="123"/>
      <c r="AC526" s="123"/>
    </row>
    <row r="527" spans="5:29" s="2" customFormat="1">
      <c r="E527" s="120"/>
      <c r="M527" s="120"/>
      <c r="N527" s="120"/>
      <c r="U527" s="121"/>
      <c r="V527" s="122"/>
      <c r="W527" s="123"/>
      <c r="AC527" s="123"/>
    </row>
    <row r="528" spans="5:29" s="2" customFormat="1">
      <c r="E528" s="120"/>
      <c r="M528" s="120"/>
      <c r="N528" s="120"/>
      <c r="U528" s="121"/>
      <c r="V528" s="122"/>
      <c r="W528" s="123"/>
      <c r="AC528" s="123"/>
    </row>
    <row r="529" spans="5:29" s="2" customFormat="1">
      <c r="E529" s="120"/>
      <c r="M529" s="120"/>
      <c r="N529" s="120"/>
      <c r="U529" s="121"/>
      <c r="V529" s="122"/>
      <c r="W529" s="123"/>
      <c r="AC529" s="123"/>
    </row>
    <row r="530" spans="5:29" s="2" customFormat="1">
      <c r="E530" s="120"/>
      <c r="M530" s="120"/>
      <c r="N530" s="120"/>
      <c r="U530" s="121"/>
      <c r="V530" s="122"/>
      <c r="W530" s="123"/>
      <c r="AC530" s="123"/>
    </row>
    <row r="531" spans="5:29" s="2" customFormat="1">
      <c r="E531" s="120"/>
      <c r="M531" s="120"/>
      <c r="N531" s="120"/>
      <c r="U531" s="121"/>
      <c r="V531" s="122"/>
      <c r="W531" s="123"/>
      <c r="AC531" s="123"/>
    </row>
    <row r="532" spans="5:29" s="2" customFormat="1">
      <c r="E532" s="120"/>
      <c r="M532" s="120"/>
      <c r="N532" s="120"/>
      <c r="U532" s="121"/>
      <c r="V532" s="122"/>
      <c r="W532" s="123"/>
      <c r="AC532" s="123"/>
    </row>
    <row r="533" spans="5:29" s="2" customFormat="1">
      <c r="E533" s="120"/>
      <c r="M533" s="120"/>
      <c r="N533" s="120"/>
      <c r="U533" s="121"/>
      <c r="V533" s="122"/>
      <c r="W533" s="123"/>
      <c r="AC533" s="123"/>
    </row>
    <row r="534" spans="5:29" s="2" customFormat="1">
      <c r="E534" s="120"/>
      <c r="M534" s="120"/>
      <c r="N534" s="120"/>
      <c r="U534" s="121"/>
      <c r="V534" s="122"/>
      <c r="W534" s="123"/>
      <c r="AC534" s="123"/>
    </row>
    <row r="535" spans="5:29" s="2" customFormat="1">
      <c r="E535" s="120"/>
      <c r="M535" s="120"/>
      <c r="N535" s="120"/>
      <c r="U535" s="121"/>
      <c r="V535" s="122"/>
      <c r="W535" s="123"/>
      <c r="AC535" s="123"/>
    </row>
    <row r="536" spans="5:29" s="2" customFormat="1">
      <c r="E536" s="120"/>
      <c r="M536" s="120"/>
      <c r="N536" s="120"/>
      <c r="U536" s="121"/>
      <c r="V536" s="122"/>
      <c r="W536" s="123"/>
      <c r="AC536" s="123"/>
    </row>
    <row r="537" spans="5:29" s="2" customFormat="1">
      <c r="E537" s="120"/>
      <c r="M537" s="120"/>
      <c r="N537" s="120"/>
      <c r="U537" s="121"/>
      <c r="V537" s="122"/>
      <c r="W537" s="123"/>
      <c r="AC537" s="123"/>
    </row>
    <row r="538" spans="5:29" s="2" customFormat="1">
      <c r="E538" s="120"/>
      <c r="M538" s="120"/>
      <c r="N538" s="120"/>
      <c r="U538" s="121"/>
      <c r="V538" s="122"/>
      <c r="W538" s="123"/>
      <c r="AC538" s="123"/>
    </row>
    <row r="539" spans="5:29" s="2" customFormat="1">
      <c r="E539" s="120"/>
      <c r="M539" s="120"/>
      <c r="N539" s="120"/>
      <c r="U539" s="121"/>
      <c r="V539" s="122"/>
      <c r="W539" s="123"/>
      <c r="AC539" s="123"/>
    </row>
    <row r="540" spans="5:29" s="2" customFormat="1">
      <c r="E540" s="120"/>
      <c r="M540" s="120"/>
      <c r="N540" s="120"/>
      <c r="U540" s="121"/>
      <c r="V540" s="122"/>
      <c r="W540" s="123"/>
      <c r="AC540" s="123"/>
    </row>
    <row r="541" spans="5:29" s="2" customFormat="1">
      <c r="E541" s="120"/>
      <c r="M541" s="120"/>
      <c r="N541" s="120"/>
      <c r="U541" s="121"/>
      <c r="V541" s="122"/>
      <c r="W541" s="123"/>
      <c r="AC541" s="123"/>
    </row>
    <row r="542" spans="5:29" s="2" customFormat="1">
      <c r="E542" s="120"/>
      <c r="M542" s="120"/>
      <c r="N542" s="120"/>
      <c r="U542" s="121"/>
      <c r="V542" s="122"/>
      <c r="W542" s="123"/>
      <c r="AC542" s="123"/>
    </row>
    <row r="543" spans="5:29" s="2" customFormat="1">
      <c r="E543" s="120"/>
      <c r="M543" s="120"/>
      <c r="N543" s="120"/>
      <c r="U543" s="121"/>
      <c r="V543" s="122"/>
      <c r="W543" s="123"/>
      <c r="AC543" s="123"/>
    </row>
    <row r="544" spans="5:29" s="2" customFormat="1">
      <c r="E544" s="120"/>
      <c r="M544" s="120"/>
      <c r="N544" s="120"/>
      <c r="U544" s="121"/>
      <c r="V544" s="122"/>
      <c r="W544" s="123"/>
      <c r="AC544" s="123"/>
    </row>
    <row r="545" spans="5:29" s="2" customFormat="1">
      <c r="E545" s="120"/>
      <c r="M545" s="120"/>
      <c r="N545" s="120"/>
      <c r="U545" s="121"/>
      <c r="V545" s="122"/>
      <c r="W545" s="123"/>
      <c r="AC545" s="123"/>
    </row>
    <row r="546" spans="5:29" s="2" customFormat="1">
      <c r="E546" s="120"/>
      <c r="M546" s="120"/>
      <c r="N546" s="120"/>
      <c r="U546" s="121"/>
      <c r="V546" s="122"/>
      <c r="W546" s="123"/>
      <c r="AC546" s="123"/>
    </row>
    <row r="547" spans="5:29" s="2" customFormat="1">
      <c r="E547" s="120"/>
      <c r="M547" s="120"/>
      <c r="N547" s="120"/>
      <c r="U547" s="121"/>
      <c r="V547" s="122"/>
      <c r="W547" s="123"/>
      <c r="AC547" s="123"/>
    </row>
    <row r="548" spans="5:29" s="2" customFormat="1">
      <c r="E548" s="120"/>
      <c r="M548" s="120"/>
      <c r="N548" s="120"/>
      <c r="U548" s="121"/>
      <c r="V548" s="122"/>
      <c r="W548" s="123"/>
      <c r="AC548" s="123"/>
    </row>
    <row r="549" spans="5:29" s="2" customFormat="1">
      <c r="E549" s="120"/>
      <c r="M549" s="120"/>
      <c r="N549" s="120"/>
      <c r="U549" s="121"/>
      <c r="V549" s="122"/>
      <c r="W549" s="123"/>
      <c r="AC549" s="123"/>
    </row>
    <row r="550" spans="5:29" s="2" customFormat="1">
      <c r="E550" s="120"/>
      <c r="M550" s="120"/>
      <c r="N550" s="120"/>
      <c r="U550" s="121"/>
      <c r="V550" s="122"/>
      <c r="W550" s="123"/>
      <c r="AC550" s="123"/>
    </row>
    <row r="551" spans="5:29" s="2" customFormat="1">
      <c r="E551" s="120"/>
      <c r="M551" s="120"/>
      <c r="N551" s="120"/>
      <c r="U551" s="121"/>
      <c r="V551" s="122"/>
      <c r="W551" s="123"/>
      <c r="AC551" s="123"/>
    </row>
    <row r="552" spans="5:29" s="2" customFormat="1">
      <c r="E552" s="120"/>
      <c r="M552" s="120"/>
      <c r="N552" s="120"/>
      <c r="U552" s="121"/>
      <c r="V552" s="122"/>
      <c r="W552" s="123"/>
      <c r="AC552" s="123"/>
    </row>
    <row r="553" spans="5:29" s="2" customFormat="1">
      <c r="E553" s="120"/>
      <c r="M553" s="120"/>
      <c r="N553" s="120"/>
      <c r="U553" s="121"/>
      <c r="V553" s="122"/>
      <c r="W553" s="123"/>
      <c r="AC553" s="123"/>
    </row>
    <row r="554" spans="5:29" s="2" customFormat="1">
      <c r="E554" s="120"/>
      <c r="M554" s="120"/>
      <c r="N554" s="120"/>
      <c r="U554" s="121"/>
      <c r="V554" s="122"/>
      <c r="W554" s="123"/>
      <c r="AC554" s="123"/>
    </row>
    <row r="555" spans="5:29" s="2" customFormat="1">
      <c r="E555" s="120"/>
      <c r="M555" s="120"/>
      <c r="N555" s="120"/>
      <c r="U555" s="121"/>
      <c r="V555" s="122"/>
      <c r="W555" s="123"/>
      <c r="AC555" s="123"/>
    </row>
    <row r="556" spans="5:29" s="2" customFormat="1">
      <c r="E556" s="120"/>
      <c r="M556" s="120"/>
      <c r="N556" s="120"/>
      <c r="U556" s="121"/>
      <c r="V556" s="122"/>
      <c r="W556" s="123"/>
      <c r="AC556" s="123"/>
    </row>
    <row r="557" spans="5:29" s="2" customFormat="1">
      <c r="E557" s="120"/>
      <c r="M557" s="120"/>
      <c r="N557" s="120"/>
      <c r="U557" s="121"/>
      <c r="V557" s="122"/>
      <c r="W557" s="123"/>
      <c r="AC557" s="123"/>
    </row>
    <row r="558" spans="5:29" s="2" customFormat="1">
      <c r="E558" s="120"/>
      <c r="M558" s="120"/>
      <c r="N558" s="120"/>
      <c r="U558" s="121"/>
      <c r="V558" s="122"/>
      <c r="W558" s="123"/>
      <c r="AC558" s="123"/>
    </row>
    <row r="559" spans="5:29" s="2" customFormat="1">
      <c r="E559" s="120"/>
      <c r="M559" s="120"/>
      <c r="N559" s="120"/>
      <c r="U559" s="121"/>
      <c r="V559" s="122"/>
      <c r="W559" s="123"/>
      <c r="AC559" s="123"/>
    </row>
    <row r="560" spans="5:29" s="2" customFormat="1">
      <c r="E560" s="120"/>
      <c r="M560" s="120"/>
      <c r="N560" s="120"/>
      <c r="U560" s="121"/>
      <c r="V560" s="122"/>
      <c r="W560" s="123"/>
      <c r="AC560" s="123"/>
    </row>
    <row r="561" spans="5:29" s="2" customFormat="1">
      <c r="E561" s="120"/>
      <c r="M561" s="120"/>
      <c r="N561" s="120"/>
      <c r="U561" s="121"/>
      <c r="V561" s="122"/>
      <c r="W561" s="123"/>
      <c r="AC561" s="123"/>
    </row>
    <row r="562" spans="5:29" s="2" customFormat="1">
      <c r="E562" s="120"/>
      <c r="M562" s="120"/>
      <c r="N562" s="120"/>
      <c r="U562" s="121"/>
      <c r="V562" s="122"/>
      <c r="W562" s="123"/>
      <c r="AC562" s="123"/>
    </row>
    <row r="563" spans="5:29" s="2" customFormat="1">
      <c r="E563" s="120"/>
      <c r="M563" s="120"/>
      <c r="N563" s="120"/>
      <c r="U563" s="121"/>
      <c r="V563" s="122"/>
      <c r="W563" s="123"/>
      <c r="AC563" s="123"/>
    </row>
    <row r="564" spans="5:29" s="2" customFormat="1">
      <c r="E564" s="120"/>
      <c r="M564" s="120"/>
      <c r="N564" s="120"/>
      <c r="U564" s="121"/>
      <c r="V564" s="122"/>
      <c r="W564" s="123"/>
      <c r="AC564" s="123"/>
    </row>
    <row r="565" spans="5:29" s="2" customFormat="1">
      <c r="E565" s="120"/>
      <c r="M565" s="120"/>
      <c r="N565" s="120"/>
      <c r="U565" s="121"/>
      <c r="V565" s="122"/>
      <c r="W565" s="123"/>
      <c r="AC565" s="123"/>
    </row>
    <row r="566" spans="5:29" s="2" customFormat="1">
      <c r="E566" s="120"/>
      <c r="M566" s="120"/>
      <c r="N566" s="120"/>
      <c r="U566" s="121"/>
      <c r="V566" s="122"/>
      <c r="W566" s="123"/>
      <c r="AC566" s="123"/>
    </row>
    <row r="567" spans="5:29" s="2" customFormat="1">
      <c r="E567" s="120"/>
      <c r="M567" s="120"/>
      <c r="N567" s="120"/>
      <c r="U567" s="121"/>
      <c r="V567" s="122"/>
      <c r="W567" s="123"/>
      <c r="AC567" s="123"/>
    </row>
    <row r="568" spans="5:29" s="2" customFormat="1">
      <c r="E568" s="120"/>
      <c r="M568" s="120"/>
      <c r="N568" s="120"/>
      <c r="U568" s="121"/>
      <c r="V568" s="122"/>
      <c r="W568" s="123"/>
      <c r="AC568" s="123"/>
    </row>
    <row r="569" spans="5:29" s="2" customFormat="1">
      <c r="E569" s="120"/>
      <c r="M569" s="120"/>
      <c r="N569" s="120"/>
      <c r="U569" s="121"/>
      <c r="V569" s="122"/>
      <c r="W569" s="123"/>
      <c r="AC569" s="123"/>
    </row>
    <row r="570" spans="5:29" s="2" customFormat="1">
      <c r="E570" s="120"/>
      <c r="M570" s="120"/>
      <c r="N570" s="120"/>
      <c r="U570" s="121"/>
      <c r="V570" s="122"/>
      <c r="W570" s="123"/>
      <c r="AC570" s="123"/>
    </row>
    <row r="571" spans="5:29" s="2" customFormat="1">
      <c r="E571" s="120"/>
      <c r="M571" s="120"/>
      <c r="N571" s="120"/>
      <c r="U571" s="121"/>
      <c r="V571" s="122"/>
      <c r="W571" s="123"/>
      <c r="AC571" s="123"/>
    </row>
    <row r="572" spans="5:29" s="2" customFormat="1">
      <c r="E572" s="120"/>
      <c r="M572" s="120"/>
      <c r="N572" s="120"/>
      <c r="U572" s="121"/>
      <c r="V572" s="122"/>
      <c r="W572" s="123"/>
      <c r="AC572" s="123"/>
    </row>
    <row r="573" spans="5:29" s="2" customFormat="1">
      <c r="E573" s="120"/>
      <c r="M573" s="120"/>
      <c r="N573" s="120"/>
      <c r="U573" s="121"/>
      <c r="V573" s="122"/>
      <c r="W573" s="123"/>
      <c r="AC573" s="123"/>
    </row>
    <row r="574" spans="5:29" s="2" customFormat="1">
      <c r="E574" s="120"/>
      <c r="M574" s="120"/>
      <c r="N574" s="120"/>
      <c r="U574" s="121"/>
      <c r="V574" s="122"/>
      <c r="W574" s="123"/>
      <c r="AC574" s="123"/>
    </row>
    <row r="575" spans="5:29" s="2" customFormat="1">
      <c r="E575" s="120"/>
      <c r="M575" s="120"/>
      <c r="N575" s="120"/>
      <c r="U575" s="121"/>
      <c r="V575" s="122"/>
      <c r="W575" s="123"/>
      <c r="AC575" s="123"/>
    </row>
    <row r="576" spans="5:29" s="2" customFormat="1">
      <c r="E576" s="120"/>
      <c r="M576" s="120"/>
      <c r="N576" s="120"/>
      <c r="U576" s="121"/>
      <c r="V576" s="122"/>
      <c r="W576" s="123"/>
      <c r="AC576" s="123"/>
    </row>
    <row r="577" spans="5:29" s="2" customFormat="1">
      <c r="E577" s="120"/>
      <c r="M577" s="120"/>
      <c r="N577" s="120"/>
      <c r="U577" s="121"/>
      <c r="V577" s="122"/>
      <c r="W577" s="123"/>
      <c r="AC577" s="123"/>
    </row>
    <row r="578" spans="5:29" s="2" customFormat="1">
      <c r="E578" s="120"/>
      <c r="M578" s="120"/>
      <c r="N578" s="120"/>
      <c r="U578" s="121"/>
      <c r="V578" s="122"/>
      <c r="W578" s="123"/>
      <c r="AC578" s="123"/>
    </row>
    <row r="579" spans="5:29" s="2" customFormat="1">
      <c r="E579" s="120"/>
      <c r="M579" s="120"/>
      <c r="N579" s="120"/>
      <c r="U579" s="121"/>
      <c r="V579" s="122"/>
      <c r="W579" s="123"/>
      <c r="AC579" s="123"/>
    </row>
    <row r="580" spans="5:29" s="2" customFormat="1">
      <c r="E580" s="120"/>
      <c r="M580" s="120"/>
      <c r="N580" s="120"/>
      <c r="U580" s="121"/>
      <c r="V580" s="122"/>
      <c r="W580" s="123"/>
      <c r="AC580" s="123"/>
    </row>
    <row r="581" spans="5:29" s="2" customFormat="1">
      <c r="E581" s="120"/>
      <c r="M581" s="120"/>
      <c r="N581" s="120"/>
      <c r="U581" s="121"/>
      <c r="V581" s="122"/>
      <c r="W581" s="123"/>
      <c r="AC581" s="123"/>
    </row>
    <row r="582" spans="5:29" s="2" customFormat="1">
      <c r="E582" s="120"/>
      <c r="M582" s="120"/>
      <c r="N582" s="120"/>
      <c r="U582" s="121"/>
      <c r="V582" s="122"/>
      <c r="W582" s="123"/>
      <c r="AC582" s="123"/>
    </row>
    <row r="583" spans="5:29" s="2" customFormat="1">
      <c r="E583" s="120"/>
      <c r="M583" s="120"/>
      <c r="N583" s="120"/>
      <c r="U583" s="121"/>
      <c r="V583" s="122"/>
      <c r="W583" s="123"/>
      <c r="AC583" s="123"/>
    </row>
    <row r="584" spans="5:29" s="2" customFormat="1">
      <c r="E584" s="120"/>
      <c r="M584" s="120"/>
      <c r="N584" s="120"/>
      <c r="U584" s="121"/>
      <c r="V584" s="122"/>
      <c r="W584" s="123"/>
      <c r="AC584" s="123"/>
    </row>
    <row r="585" spans="5:29" s="2" customFormat="1">
      <c r="E585" s="120"/>
      <c r="M585" s="120"/>
      <c r="N585" s="120"/>
      <c r="U585" s="121"/>
      <c r="V585" s="122"/>
      <c r="W585" s="123"/>
      <c r="AC585" s="123"/>
    </row>
    <row r="586" spans="5:29" s="2" customFormat="1">
      <c r="E586" s="120"/>
      <c r="M586" s="120"/>
      <c r="N586" s="120"/>
      <c r="U586" s="121"/>
      <c r="V586" s="122"/>
      <c r="W586" s="123"/>
      <c r="AC586" s="123"/>
    </row>
    <row r="587" spans="5:29" s="2" customFormat="1">
      <c r="E587" s="120"/>
      <c r="M587" s="120"/>
      <c r="N587" s="120"/>
      <c r="U587" s="121"/>
      <c r="V587" s="122"/>
      <c r="W587" s="123"/>
      <c r="AC587" s="123"/>
    </row>
    <row r="588" spans="5:29" s="2" customFormat="1">
      <c r="E588" s="120"/>
      <c r="M588" s="120"/>
      <c r="N588" s="120"/>
      <c r="U588" s="121"/>
      <c r="V588" s="122"/>
      <c r="W588" s="123"/>
      <c r="AC588" s="123"/>
    </row>
    <row r="589" spans="5:29" s="2" customFormat="1">
      <c r="E589" s="120"/>
      <c r="M589" s="120"/>
      <c r="N589" s="120"/>
      <c r="U589" s="121"/>
      <c r="V589" s="122"/>
      <c r="W589" s="123"/>
      <c r="AC589" s="123"/>
    </row>
    <row r="590" spans="5:29" s="2" customFormat="1">
      <c r="E590" s="120"/>
      <c r="M590" s="120"/>
      <c r="N590" s="120"/>
      <c r="U590" s="121"/>
      <c r="V590" s="122"/>
      <c r="W590" s="123"/>
      <c r="AC590" s="123"/>
    </row>
    <row r="591" spans="5:29" s="2" customFormat="1">
      <c r="E591" s="120"/>
      <c r="M591" s="120"/>
      <c r="N591" s="120"/>
      <c r="U591" s="121"/>
      <c r="V591" s="122"/>
      <c r="W591" s="123"/>
      <c r="AC591" s="123"/>
    </row>
    <row r="592" spans="5:29" s="2" customFormat="1">
      <c r="E592" s="120"/>
      <c r="M592" s="120"/>
      <c r="N592" s="120"/>
      <c r="U592" s="121"/>
      <c r="V592" s="122"/>
      <c r="W592" s="123"/>
      <c r="AC592" s="123"/>
    </row>
    <row r="593" spans="5:29" s="2" customFormat="1">
      <c r="E593" s="120"/>
      <c r="M593" s="120"/>
      <c r="N593" s="120"/>
      <c r="U593" s="121"/>
      <c r="V593" s="122"/>
      <c r="W593" s="123"/>
      <c r="AC593" s="123"/>
    </row>
    <row r="594" spans="5:29" s="2" customFormat="1">
      <c r="E594" s="120"/>
      <c r="M594" s="120"/>
      <c r="N594" s="120"/>
      <c r="U594" s="121"/>
      <c r="V594" s="122"/>
      <c r="W594" s="123"/>
      <c r="AC594" s="123"/>
    </row>
    <row r="595" spans="5:29" s="2" customFormat="1">
      <c r="E595" s="120"/>
      <c r="M595" s="120"/>
      <c r="N595" s="120"/>
      <c r="U595" s="121"/>
      <c r="V595" s="122"/>
      <c r="W595" s="123"/>
      <c r="AC595" s="123"/>
    </row>
    <row r="596" spans="5:29" s="2" customFormat="1">
      <c r="E596" s="120"/>
      <c r="M596" s="120"/>
      <c r="N596" s="120"/>
      <c r="U596" s="121"/>
      <c r="V596" s="122"/>
      <c r="W596" s="123"/>
      <c r="AC596" s="123"/>
    </row>
    <row r="597" spans="5:29" s="2" customFormat="1">
      <c r="E597" s="120"/>
      <c r="M597" s="120"/>
      <c r="N597" s="120"/>
      <c r="U597" s="121"/>
      <c r="V597" s="122"/>
      <c r="W597" s="123"/>
      <c r="AC597" s="123"/>
    </row>
    <row r="598" spans="5:29" s="2" customFormat="1">
      <c r="E598" s="120"/>
      <c r="M598" s="120"/>
      <c r="N598" s="120"/>
      <c r="U598" s="121"/>
      <c r="V598" s="122"/>
      <c r="W598" s="123"/>
      <c r="AC598" s="123"/>
    </row>
    <row r="599" spans="5:29" s="2" customFormat="1">
      <c r="E599" s="120"/>
      <c r="M599" s="120"/>
      <c r="N599" s="120"/>
      <c r="U599" s="121"/>
      <c r="V599" s="122"/>
      <c r="W599" s="123"/>
      <c r="AC599" s="123"/>
    </row>
    <row r="600" spans="5:29" s="2" customFormat="1">
      <c r="E600" s="120"/>
      <c r="M600" s="120"/>
      <c r="N600" s="120"/>
      <c r="U600" s="121"/>
      <c r="V600" s="122"/>
      <c r="W600" s="123"/>
      <c r="AC600" s="123"/>
    </row>
    <row r="601" spans="5:29" s="2" customFormat="1">
      <c r="E601" s="120"/>
      <c r="M601" s="120"/>
      <c r="N601" s="120"/>
      <c r="U601" s="121"/>
      <c r="V601" s="122"/>
      <c r="W601" s="123"/>
      <c r="AC601" s="123"/>
    </row>
    <row r="602" spans="5:29" s="2" customFormat="1">
      <c r="E602" s="120"/>
      <c r="M602" s="120"/>
      <c r="N602" s="120"/>
      <c r="U602" s="121"/>
      <c r="V602" s="122"/>
      <c r="W602" s="123"/>
      <c r="AC602" s="123"/>
    </row>
    <row r="603" spans="5:29" s="2" customFormat="1">
      <c r="E603" s="120"/>
      <c r="M603" s="120"/>
      <c r="N603" s="120"/>
      <c r="U603" s="121"/>
      <c r="V603" s="122"/>
      <c r="W603" s="123"/>
      <c r="AC603" s="123"/>
    </row>
    <row r="604" spans="5:29" s="2" customFormat="1">
      <c r="E604" s="120"/>
      <c r="M604" s="120"/>
      <c r="N604" s="120"/>
      <c r="U604" s="121"/>
      <c r="V604" s="122"/>
      <c r="W604" s="123"/>
      <c r="AC604" s="123"/>
    </row>
    <row r="605" spans="5:29" s="2" customFormat="1">
      <c r="E605" s="120"/>
      <c r="M605" s="120"/>
      <c r="N605" s="120"/>
      <c r="U605" s="121"/>
      <c r="V605" s="122"/>
      <c r="W605" s="123"/>
      <c r="AC605" s="123"/>
    </row>
    <row r="606" spans="5:29" s="2" customFormat="1">
      <c r="E606" s="120"/>
      <c r="M606" s="120"/>
      <c r="N606" s="120"/>
      <c r="U606" s="121"/>
      <c r="V606" s="122"/>
      <c r="W606" s="123"/>
      <c r="AC606" s="123"/>
    </row>
    <row r="607" spans="5:29" s="2" customFormat="1">
      <c r="E607" s="120"/>
      <c r="M607" s="120"/>
      <c r="N607" s="120"/>
      <c r="U607" s="121"/>
      <c r="V607" s="122"/>
      <c r="W607" s="123"/>
      <c r="AC607" s="123"/>
    </row>
    <row r="608" spans="5:29" s="2" customFormat="1">
      <c r="E608" s="120"/>
      <c r="M608" s="120"/>
      <c r="N608" s="120"/>
      <c r="U608" s="121"/>
      <c r="V608" s="122"/>
      <c r="W608" s="123"/>
      <c r="AC608" s="123"/>
    </row>
    <row r="609" spans="5:29" s="2" customFormat="1">
      <c r="E609" s="120"/>
      <c r="M609" s="120"/>
      <c r="N609" s="120"/>
      <c r="U609" s="121"/>
      <c r="V609" s="122"/>
      <c r="W609" s="123"/>
      <c r="AC609" s="123"/>
    </row>
    <row r="610" spans="5:29" s="2" customFormat="1">
      <c r="E610" s="120"/>
      <c r="M610" s="120"/>
      <c r="N610" s="120"/>
      <c r="U610" s="121"/>
      <c r="V610" s="122"/>
      <c r="W610" s="123"/>
      <c r="AC610" s="123"/>
    </row>
    <row r="611" spans="5:29" s="2" customFormat="1">
      <c r="E611" s="120"/>
      <c r="M611" s="120"/>
      <c r="N611" s="120"/>
      <c r="U611" s="121"/>
      <c r="V611" s="122"/>
      <c r="W611" s="123"/>
      <c r="AC611" s="123"/>
    </row>
    <row r="612" spans="5:29" s="2" customFormat="1">
      <c r="E612" s="120"/>
      <c r="M612" s="120"/>
      <c r="N612" s="120"/>
      <c r="U612" s="121"/>
      <c r="V612" s="122"/>
      <c r="W612" s="123"/>
      <c r="AC612" s="123"/>
    </row>
    <row r="613" spans="5:29" s="2" customFormat="1">
      <c r="E613" s="120"/>
      <c r="M613" s="120"/>
      <c r="N613" s="120"/>
      <c r="U613" s="121"/>
      <c r="V613" s="122"/>
      <c r="W613" s="123"/>
      <c r="AC613" s="123"/>
    </row>
    <row r="614" spans="5:29" s="2" customFormat="1">
      <c r="E614" s="120"/>
      <c r="M614" s="120"/>
      <c r="N614" s="120"/>
      <c r="U614" s="121"/>
      <c r="V614" s="122"/>
      <c r="W614" s="123"/>
      <c r="AC614" s="123"/>
    </row>
    <row r="615" spans="5:29" s="2" customFormat="1">
      <c r="E615" s="120"/>
      <c r="M615" s="120"/>
      <c r="N615" s="120"/>
      <c r="U615" s="121"/>
      <c r="V615" s="122"/>
      <c r="W615" s="123"/>
      <c r="AC615" s="123"/>
    </row>
    <row r="616" spans="5:29" s="2" customFormat="1">
      <c r="E616" s="120"/>
      <c r="M616" s="120"/>
      <c r="N616" s="120"/>
      <c r="U616" s="121"/>
      <c r="V616" s="122"/>
      <c r="W616" s="123"/>
      <c r="AC616" s="123"/>
    </row>
    <row r="617" spans="5:29" s="2" customFormat="1">
      <c r="E617" s="120"/>
      <c r="M617" s="120"/>
      <c r="N617" s="120"/>
      <c r="U617" s="121"/>
      <c r="V617" s="122"/>
      <c r="W617" s="123"/>
      <c r="AC617" s="123"/>
    </row>
    <row r="618" spans="5:29" s="2" customFormat="1">
      <c r="E618" s="120"/>
      <c r="M618" s="120"/>
      <c r="N618" s="120"/>
      <c r="U618" s="121"/>
      <c r="V618" s="122"/>
      <c r="W618" s="123"/>
      <c r="AC618" s="123"/>
    </row>
    <row r="619" spans="5:29" s="2" customFormat="1">
      <c r="E619" s="120"/>
      <c r="M619" s="120"/>
      <c r="N619" s="120"/>
      <c r="U619" s="121"/>
      <c r="V619" s="122"/>
      <c r="W619" s="123"/>
      <c r="AC619" s="123"/>
    </row>
    <row r="620" spans="5:29" s="2" customFormat="1">
      <c r="E620" s="120"/>
      <c r="M620" s="120"/>
      <c r="N620" s="120"/>
      <c r="U620" s="121"/>
      <c r="V620" s="122"/>
      <c r="W620" s="123"/>
      <c r="AC620" s="123"/>
    </row>
    <row r="621" spans="5:29" s="2" customFormat="1">
      <c r="E621" s="120"/>
      <c r="M621" s="120"/>
      <c r="N621" s="120"/>
      <c r="U621" s="121"/>
      <c r="V621" s="122"/>
      <c r="W621" s="123"/>
      <c r="AC621" s="123"/>
    </row>
    <row r="622" spans="5:29" s="2" customFormat="1">
      <c r="E622" s="120"/>
      <c r="M622" s="120"/>
      <c r="N622" s="120"/>
      <c r="U622" s="121"/>
      <c r="V622" s="122"/>
      <c r="W622" s="123"/>
      <c r="AC622" s="123"/>
    </row>
    <row r="623" spans="5:29" s="2" customFormat="1">
      <c r="E623" s="120"/>
      <c r="M623" s="120"/>
      <c r="N623" s="120"/>
      <c r="U623" s="121"/>
      <c r="V623" s="122"/>
      <c r="W623" s="123"/>
      <c r="AC623" s="123"/>
    </row>
    <row r="624" spans="5:29" s="2" customFormat="1">
      <c r="E624" s="120"/>
      <c r="M624" s="120"/>
      <c r="N624" s="120"/>
      <c r="U624" s="121"/>
      <c r="V624" s="122"/>
      <c r="W624" s="123"/>
      <c r="AC624" s="123"/>
    </row>
    <row r="625" spans="5:29" s="2" customFormat="1">
      <c r="E625" s="120"/>
      <c r="M625" s="120"/>
      <c r="N625" s="120"/>
      <c r="U625" s="121"/>
      <c r="V625" s="122"/>
      <c r="W625" s="123"/>
      <c r="AC625" s="123"/>
    </row>
    <row r="626" spans="5:29" s="2" customFormat="1">
      <c r="E626" s="120"/>
      <c r="M626" s="120"/>
      <c r="N626" s="120"/>
      <c r="U626" s="121"/>
      <c r="V626" s="122"/>
      <c r="W626" s="123"/>
      <c r="AC626" s="123"/>
    </row>
    <row r="627" spans="5:29" s="2" customFormat="1">
      <c r="E627" s="120"/>
      <c r="M627" s="120"/>
      <c r="N627" s="120"/>
      <c r="U627" s="121"/>
      <c r="V627" s="122"/>
      <c r="W627" s="123"/>
      <c r="AC627" s="123"/>
    </row>
    <row r="628" spans="5:29" s="2" customFormat="1">
      <c r="E628" s="120"/>
      <c r="M628" s="120"/>
      <c r="N628" s="120"/>
      <c r="U628" s="121"/>
      <c r="V628" s="122"/>
      <c r="W628" s="123"/>
      <c r="AC628" s="123"/>
    </row>
    <row r="629" spans="5:29" s="2" customFormat="1">
      <c r="E629" s="120"/>
      <c r="M629" s="120"/>
      <c r="N629" s="120"/>
      <c r="U629" s="121"/>
      <c r="V629" s="122"/>
      <c r="W629" s="123"/>
      <c r="AC629" s="123"/>
    </row>
    <row r="630" spans="5:29" s="2" customFormat="1">
      <c r="E630" s="120"/>
      <c r="M630" s="120"/>
      <c r="N630" s="120"/>
      <c r="U630" s="121"/>
      <c r="V630" s="122"/>
      <c r="W630" s="123"/>
      <c r="AC630" s="123"/>
    </row>
    <row r="631" spans="5:29" s="2" customFormat="1">
      <c r="E631" s="120"/>
      <c r="M631" s="120"/>
      <c r="N631" s="120"/>
      <c r="U631" s="121"/>
      <c r="V631" s="122"/>
      <c r="W631" s="123"/>
      <c r="AC631" s="123"/>
    </row>
    <row r="632" spans="5:29" s="2" customFormat="1">
      <c r="E632" s="120"/>
      <c r="M632" s="120"/>
      <c r="N632" s="120"/>
      <c r="U632" s="121"/>
      <c r="V632" s="122"/>
      <c r="W632" s="123"/>
      <c r="AC632" s="123"/>
    </row>
    <row r="633" spans="5:29" s="2" customFormat="1">
      <c r="E633" s="120"/>
      <c r="M633" s="120"/>
      <c r="N633" s="120"/>
      <c r="U633" s="121"/>
      <c r="V633" s="122"/>
      <c r="W633" s="123"/>
      <c r="AC633" s="123"/>
    </row>
    <row r="634" spans="5:29" s="2" customFormat="1">
      <c r="E634" s="120"/>
      <c r="M634" s="120"/>
      <c r="N634" s="120"/>
      <c r="U634" s="121"/>
      <c r="V634" s="122"/>
      <c r="W634" s="123"/>
      <c r="AC634" s="123"/>
    </row>
    <row r="635" spans="5:29" s="2" customFormat="1">
      <c r="E635" s="120"/>
      <c r="M635" s="120"/>
      <c r="N635" s="120"/>
      <c r="U635" s="121"/>
      <c r="V635" s="122"/>
      <c r="W635" s="123"/>
      <c r="AC635" s="123"/>
    </row>
    <row r="636" spans="5:29" s="2" customFormat="1">
      <c r="E636" s="120"/>
      <c r="M636" s="120"/>
      <c r="N636" s="120"/>
      <c r="U636" s="121"/>
      <c r="V636" s="122"/>
      <c r="W636" s="123"/>
      <c r="AC636" s="123"/>
    </row>
    <row r="637" spans="5:29" s="2" customFormat="1">
      <c r="E637" s="120"/>
      <c r="M637" s="120"/>
      <c r="N637" s="120"/>
      <c r="U637" s="121"/>
      <c r="V637" s="122"/>
      <c r="W637" s="123"/>
      <c r="AC637" s="123"/>
    </row>
    <row r="638" spans="5:29" s="2" customFormat="1">
      <c r="E638" s="120"/>
      <c r="M638" s="120"/>
      <c r="N638" s="120"/>
      <c r="U638" s="121"/>
      <c r="V638" s="122"/>
      <c r="W638" s="123"/>
      <c r="AC638" s="123"/>
    </row>
    <row r="639" spans="5:29" s="2" customFormat="1">
      <c r="E639" s="120"/>
      <c r="M639" s="120"/>
      <c r="N639" s="120"/>
      <c r="U639" s="121"/>
      <c r="V639" s="122"/>
      <c r="W639" s="123"/>
      <c r="AC639" s="123"/>
    </row>
    <row r="640" spans="5:29" s="2" customFormat="1">
      <c r="E640" s="120"/>
      <c r="M640" s="120"/>
      <c r="N640" s="120"/>
      <c r="U640" s="121"/>
      <c r="V640" s="122"/>
      <c r="W640" s="123"/>
      <c r="AC640" s="123"/>
    </row>
    <row r="641" spans="5:29" s="2" customFormat="1">
      <c r="E641" s="120"/>
      <c r="M641" s="120"/>
      <c r="N641" s="120"/>
      <c r="U641" s="121"/>
      <c r="V641" s="122"/>
      <c r="W641" s="123"/>
      <c r="AC641" s="123"/>
    </row>
    <row r="642" spans="5:29" s="2" customFormat="1">
      <c r="E642" s="120"/>
      <c r="M642" s="120"/>
      <c r="N642" s="120"/>
      <c r="U642" s="121"/>
      <c r="V642" s="122"/>
      <c r="W642" s="123"/>
      <c r="AC642" s="123"/>
    </row>
    <row r="643" spans="5:29" s="2" customFormat="1">
      <c r="E643" s="120"/>
      <c r="M643" s="120"/>
      <c r="N643" s="120"/>
      <c r="U643" s="121"/>
      <c r="V643" s="122"/>
      <c r="W643" s="123"/>
      <c r="AC643" s="123"/>
    </row>
    <row r="644" spans="5:29" s="2" customFormat="1">
      <c r="E644" s="120"/>
      <c r="M644" s="120"/>
      <c r="N644" s="120"/>
      <c r="U644" s="121"/>
      <c r="V644" s="122"/>
      <c r="W644" s="123"/>
      <c r="AC644" s="123"/>
    </row>
    <row r="645" spans="5:29" s="2" customFormat="1">
      <c r="E645" s="120"/>
      <c r="M645" s="120"/>
      <c r="N645" s="120"/>
      <c r="U645" s="121"/>
      <c r="V645" s="122"/>
      <c r="W645" s="123"/>
      <c r="AC645" s="123"/>
    </row>
    <row r="646" spans="5:29" s="2" customFormat="1">
      <c r="E646" s="120"/>
      <c r="M646" s="120"/>
      <c r="N646" s="120"/>
      <c r="U646" s="121"/>
      <c r="V646" s="122"/>
      <c r="W646" s="123"/>
      <c r="AC646" s="123"/>
    </row>
    <row r="647" spans="5:29" s="2" customFormat="1">
      <c r="E647" s="120"/>
      <c r="M647" s="120"/>
      <c r="N647" s="120"/>
      <c r="U647" s="121"/>
      <c r="V647" s="122"/>
      <c r="W647" s="123"/>
      <c r="AC647" s="123"/>
    </row>
    <row r="648" spans="5:29" s="2" customFormat="1">
      <c r="E648" s="120"/>
      <c r="M648" s="120"/>
      <c r="N648" s="120"/>
      <c r="U648" s="121"/>
      <c r="V648" s="122"/>
      <c r="W648" s="123"/>
      <c r="AC648" s="123"/>
    </row>
    <row r="649" spans="5:29" s="2" customFormat="1">
      <c r="E649" s="120"/>
      <c r="M649" s="120"/>
      <c r="N649" s="120"/>
      <c r="U649" s="121"/>
      <c r="V649" s="122"/>
      <c r="W649" s="123"/>
      <c r="AC649" s="123"/>
    </row>
    <row r="650" spans="5:29" s="2" customFormat="1">
      <c r="E650" s="120"/>
      <c r="M650" s="120"/>
      <c r="N650" s="120"/>
      <c r="U650" s="121"/>
      <c r="V650" s="122"/>
      <c r="W650" s="123"/>
      <c r="AC650" s="123"/>
    </row>
    <row r="651" spans="5:29" s="2" customFormat="1">
      <c r="E651" s="120"/>
      <c r="M651" s="120"/>
      <c r="N651" s="120"/>
      <c r="U651" s="121"/>
      <c r="V651" s="122"/>
      <c r="W651" s="123"/>
      <c r="AC651" s="123"/>
    </row>
    <row r="652" spans="5:29" s="2" customFormat="1">
      <c r="E652" s="120"/>
      <c r="M652" s="120"/>
      <c r="N652" s="120"/>
      <c r="U652" s="121"/>
      <c r="V652" s="122"/>
      <c r="W652" s="123"/>
      <c r="AC652" s="123"/>
    </row>
    <row r="653" spans="5:29" s="2" customFormat="1">
      <c r="E653" s="120"/>
      <c r="M653" s="120"/>
      <c r="N653" s="120"/>
      <c r="U653" s="121"/>
      <c r="V653" s="122"/>
      <c r="W653" s="123"/>
      <c r="AC653" s="123"/>
    </row>
    <row r="654" spans="5:29" s="2" customFormat="1">
      <c r="E654" s="120"/>
      <c r="M654" s="120"/>
      <c r="N654" s="120"/>
      <c r="U654" s="121"/>
      <c r="V654" s="122"/>
      <c r="W654" s="123"/>
      <c r="AC654" s="123"/>
    </row>
    <row r="655" spans="5:29" s="2" customFormat="1">
      <c r="E655" s="120"/>
      <c r="M655" s="120"/>
      <c r="N655" s="120"/>
      <c r="U655" s="121"/>
      <c r="V655" s="122"/>
      <c r="W655" s="123"/>
      <c r="AC655" s="123"/>
    </row>
    <row r="656" spans="5:29" s="2" customFormat="1">
      <c r="E656" s="120"/>
      <c r="M656" s="120"/>
      <c r="N656" s="120"/>
      <c r="U656" s="121"/>
      <c r="V656" s="122"/>
      <c r="W656" s="123"/>
      <c r="AC656" s="123"/>
    </row>
    <row r="657" spans="5:29" s="2" customFormat="1">
      <c r="E657" s="120"/>
      <c r="M657" s="120"/>
      <c r="N657" s="120"/>
      <c r="U657" s="121"/>
      <c r="V657" s="122"/>
      <c r="W657" s="123"/>
      <c r="AC657" s="123"/>
    </row>
    <row r="658" spans="5:29" s="2" customFormat="1">
      <c r="E658" s="120"/>
      <c r="M658" s="120"/>
      <c r="N658" s="120"/>
      <c r="U658" s="121"/>
      <c r="V658" s="122"/>
      <c r="W658" s="123"/>
      <c r="AC658" s="123"/>
    </row>
    <row r="659" spans="5:29" s="2" customFormat="1">
      <c r="E659" s="120"/>
      <c r="M659" s="120"/>
      <c r="N659" s="120"/>
      <c r="U659" s="121"/>
      <c r="V659" s="122"/>
      <c r="W659" s="123"/>
      <c r="AC659" s="123"/>
    </row>
    <row r="660" spans="5:29" s="2" customFormat="1">
      <c r="E660" s="120"/>
      <c r="M660" s="120"/>
      <c r="N660" s="120"/>
      <c r="U660" s="121"/>
      <c r="V660" s="122"/>
      <c r="W660" s="123"/>
      <c r="AC660" s="123"/>
    </row>
    <row r="661" spans="5:29" s="2" customFormat="1">
      <c r="E661" s="120"/>
      <c r="M661" s="120"/>
      <c r="N661" s="120"/>
      <c r="U661" s="121"/>
      <c r="V661" s="122"/>
      <c r="W661" s="123"/>
      <c r="AC661" s="123"/>
    </row>
    <row r="662" spans="5:29" s="2" customFormat="1">
      <c r="E662" s="120"/>
      <c r="M662" s="120"/>
      <c r="N662" s="120"/>
      <c r="U662" s="121"/>
      <c r="V662" s="122"/>
      <c r="W662" s="123"/>
      <c r="AC662" s="123"/>
    </row>
    <row r="663" spans="5:29" s="2" customFormat="1">
      <c r="E663" s="120"/>
      <c r="M663" s="120"/>
      <c r="N663" s="120"/>
      <c r="U663" s="121"/>
      <c r="V663" s="122"/>
      <c r="W663" s="123"/>
      <c r="AC663" s="123"/>
    </row>
    <row r="664" spans="5:29" s="2" customFormat="1">
      <c r="E664" s="120"/>
      <c r="M664" s="120"/>
      <c r="N664" s="120"/>
      <c r="U664" s="121"/>
      <c r="V664" s="122"/>
      <c r="W664" s="123"/>
      <c r="AC664" s="123"/>
    </row>
    <row r="665" spans="5:29" s="2" customFormat="1">
      <c r="E665" s="120"/>
      <c r="M665" s="120"/>
      <c r="N665" s="120"/>
      <c r="U665" s="121"/>
      <c r="V665" s="122"/>
      <c r="W665" s="123"/>
      <c r="AC665" s="123"/>
    </row>
    <row r="666" spans="5:29" s="2" customFormat="1">
      <c r="E666" s="120"/>
      <c r="M666" s="120"/>
      <c r="N666" s="120"/>
      <c r="U666" s="121"/>
      <c r="V666" s="122"/>
      <c r="W666" s="123"/>
      <c r="AC666" s="123"/>
    </row>
    <row r="667" spans="5:29" s="2" customFormat="1">
      <c r="E667" s="120"/>
      <c r="M667" s="120"/>
      <c r="N667" s="120"/>
      <c r="U667" s="121"/>
      <c r="V667" s="122"/>
      <c r="W667" s="123"/>
      <c r="AC667" s="123"/>
    </row>
    <row r="668" spans="5:29" s="2" customFormat="1">
      <c r="E668" s="120"/>
      <c r="M668" s="120"/>
      <c r="N668" s="120"/>
      <c r="U668" s="121"/>
      <c r="V668" s="122"/>
      <c r="W668" s="123"/>
      <c r="AC668" s="123"/>
    </row>
    <row r="669" spans="5:29" s="2" customFormat="1">
      <c r="E669" s="120"/>
      <c r="M669" s="120"/>
      <c r="N669" s="120"/>
      <c r="U669" s="121"/>
      <c r="V669" s="122"/>
      <c r="W669" s="123"/>
      <c r="AC669" s="123"/>
    </row>
    <row r="670" spans="5:29" s="2" customFormat="1">
      <c r="E670" s="120"/>
      <c r="M670" s="120"/>
      <c r="N670" s="120"/>
      <c r="U670" s="121"/>
      <c r="V670" s="122"/>
      <c r="W670" s="123"/>
      <c r="AC670" s="123"/>
    </row>
    <row r="671" spans="5:29" s="2" customFormat="1">
      <c r="E671" s="120"/>
      <c r="M671" s="120"/>
      <c r="N671" s="120"/>
      <c r="U671" s="121"/>
      <c r="V671" s="122"/>
      <c r="W671" s="123"/>
      <c r="AC671" s="123"/>
    </row>
    <row r="672" spans="5:29" s="2" customFormat="1">
      <c r="E672" s="120"/>
      <c r="M672" s="120"/>
      <c r="N672" s="120"/>
      <c r="U672" s="121"/>
      <c r="V672" s="122"/>
      <c r="W672" s="123"/>
      <c r="AC672" s="123"/>
    </row>
    <row r="673" spans="5:29" s="2" customFormat="1">
      <c r="E673" s="120"/>
      <c r="M673" s="120"/>
      <c r="N673" s="120"/>
      <c r="U673" s="121"/>
      <c r="V673" s="122"/>
      <c r="W673" s="123"/>
      <c r="AC673" s="123"/>
    </row>
    <row r="674" spans="5:29" s="2" customFormat="1">
      <c r="E674" s="120"/>
      <c r="M674" s="120"/>
      <c r="N674" s="120"/>
      <c r="U674" s="121"/>
      <c r="V674" s="122"/>
      <c r="W674" s="123"/>
      <c r="AC674" s="123"/>
    </row>
    <row r="675" spans="5:29" s="2" customFormat="1">
      <c r="E675" s="120"/>
      <c r="M675" s="120"/>
      <c r="N675" s="120"/>
      <c r="U675" s="121"/>
      <c r="V675" s="122"/>
      <c r="W675" s="123"/>
      <c r="AC675" s="123"/>
    </row>
    <row r="676" spans="5:29" s="2" customFormat="1">
      <c r="E676" s="120"/>
      <c r="M676" s="120"/>
      <c r="N676" s="120"/>
      <c r="U676" s="121"/>
      <c r="V676" s="122"/>
      <c r="W676" s="123"/>
      <c r="AC676" s="123"/>
    </row>
    <row r="677" spans="5:29" s="2" customFormat="1">
      <c r="E677" s="120"/>
      <c r="M677" s="120"/>
      <c r="N677" s="120"/>
      <c r="U677" s="121"/>
      <c r="V677" s="122"/>
      <c r="W677" s="123"/>
      <c r="AC677" s="123"/>
    </row>
    <row r="678" spans="5:29" s="2" customFormat="1">
      <c r="E678" s="120"/>
      <c r="M678" s="120"/>
      <c r="N678" s="120"/>
      <c r="U678" s="121"/>
      <c r="V678" s="122"/>
      <c r="W678" s="123"/>
      <c r="AC678" s="123"/>
    </row>
    <row r="679" spans="5:29" s="2" customFormat="1">
      <c r="E679" s="120"/>
      <c r="M679" s="120"/>
      <c r="N679" s="120"/>
      <c r="U679" s="121"/>
      <c r="V679" s="122"/>
      <c r="W679" s="123"/>
      <c r="AC679" s="123"/>
    </row>
    <row r="680" spans="5:29" s="2" customFormat="1">
      <c r="E680" s="120"/>
      <c r="M680" s="120"/>
      <c r="N680" s="120"/>
      <c r="U680" s="121"/>
      <c r="V680" s="122"/>
      <c r="W680" s="123"/>
      <c r="AC680" s="123"/>
    </row>
    <row r="681" spans="5:29" s="2" customFormat="1">
      <c r="E681" s="120"/>
      <c r="M681" s="120"/>
      <c r="N681" s="120"/>
      <c r="U681" s="121"/>
      <c r="V681" s="122"/>
      <c r="W681" s="123"/>
      <c r="AC681" s="123"/>
    </row>
    <row r="682" spans="5:29" s="2" customFormat="1">
      <c r="E682" s="120"/>
      <c r="M682" s="120"/>
      <c r="N682" s="120"/>
      <c r="U682" s="121"/>
      <c r="V682" s="122"/>
      <c r="W682" s="123"/>
      <c r="AC682" s="123"/>
    </row>
    <row r="683" spans="5:29" s="2" customFormat="1">
      <c r="E683" s="120"/>
      <c r="M683" s="120"/>
      <c r="N683" s="120"/>
      <c r="U683" s="121"/>
      <c r="V683" s="122"/>
      <c r="W683" s="123"/>
      <c r="AC683" s="123"/>
    </row>
    <row r="684" spans="5:29" s="2" customFormat="1">
      <c r="E684" s="120"/>
      <c r="M684" s="120"/>
      <c r="N684" s="120"/>
      <c r="U684" s="121"/>
      <c r="V684" s="122"/>
      <c r="W684" s="123"/>
      <c r="AC684" s="123"/>
    </row>
    <row r="685" spans="5:29" s="2" customFormat="1">
      <c r="E685" s="120"/>
      <c r="M685" s="120"/>
      <c r="N685" s="120"/>
      <c r="U685" s="121"/>
      <c r="V685" s="122"/>
      <c r="W685" s="123"/>
      <c r="AC685" s="123"/>
    </row>
    <row r="686" spans="5:29" s="2" customFormat="1">
      <c r="E686" s="120"/>
      <c r="M686" s="120"/>
      <c r="N686" s="120"/>
      <c r="U686" s="121"/>
      <c r="V686" s="122"/>
      <c r="W686" s="123"/>
      <c r="AC686" s="123"/>
    </row>
    <row r="687" spans="5:29" s="2" customFormat="1">
      <c r="E687" s="120"/>
      <c r="M687" s="120"/>
      <c r="N687" s="120"/>
      <c r="U687" s="121"/>
      <c r="V687" s="122"/>
      <c r="W687" s="123"/>
      <c r="AC687" s="123"/>
    </row>
    <row r="688" spans="5:29" s="2" customFormat="1">
      <c r="E688" s="120"/>
      <c r="M688" s="120"/>
      <c r="N688" s="120"/>
      <c r="U688" s="121"/>
      <c r="V688" s="122"/>
      <c r="W688" s="123"/>
      <c r="AC688" s="123"/>
    </row>
    <row r="689" spans="5:29" s="2" customFormat="1">
      <c r="E689" s="120"/>
      <c r="M689" s="120"/>
      <c r="N689" s="120"/>
      <c r="U689" s="121"/>
      <c r="V689" s="122"/>
      <c r="W689" s="123"/>
      <c r="AC689" s="123"/>
    </row>
    <row r="690" spans="5:29" s="2" customFormat="1">
      <c r="E690" s="120"/>
      <c r="M690" s="120"/>
      <c r="N690" s="120"/>
      <c r="U690" s="121"/>
      <c r="V690" s="122"/>
      <c r="W690" s="123"/>
      <c r="AC690" s="123"/>
    </row>
    <row r="691" spans="5:29" s="2" customFormat="1">
      <c r="E691" s="120"/>
      <c r="M691" s="120"/>
      <c r="N691" s="120"/>
      <c r="U691" s="121"/>
      <c r="V691" s="122"/>
      <c r="W691" s="123"/>
      <c r="AC691" s="123"/>
    </row>
    <row r="692" spans="5:29" s="2" customFormat="1">
      <c r="E692" s="120"/>
      <c r="M692" s="120"/>
      <c r="N692" s="120"/>
      <c r="U692" s="121"/>
      <c r="V692" s="122"/>
      <c r="W692" s="123"/>
      <c r="AC692" s="123"/>
    </row>
    <row r="693" spans="5:29" s="2" customFormat="1">
      <c r="E693" s="120"/>
      <c r="M693" s="120"/>
      <c r="N693" s="120"/>
      <c r="U693" s="121"/>
      <c r="V693" s="122"/>
      <c r="W693" s="123"/>
      <c r="AC693" s="123"/>
    </row>
    <row r="694" spans="5:29" s="2" customFormat="1">
      <c r="E694" s="120"/>
      <c r="M694" s="120"/>
      <c r="N694" s="120"/>
      <c r="U694" s="121"/>
      <c r="V694" s="122"/>
      <c r="W694" s="123"/>
      <c r="AC694" s="123"/>
    </row>
    <row r="695" spans="5:29" s="2" customFormat="1">
      <c r="E695" s="120"/>
      <c r="M695" s="120"/>
      <c r="N695" s="120"/>
      <c r="U695" s="121"/>
      <c r="V695" s="122"/>
      <c r="W695" s="123"/>
      <c r="AC695" s="123"/>
    </row>
    <row r="696" spans="5:29" s="2" customFormat="1">
      <c r="E696" s="120"/>
      <c r="M696" s="120"/>
      <c r="N696" s="120"/>
      <c r="U696" s="121"/>
      <c r="V696" s="122"/>
      <c r="W696" s="123"/>
      <c r="AC696" s="123"/>
    </row>
    <row r="697" spans="5:29" s="2" customFormat="1">
      <c r="E697" s="120"/>
      <c r="M697" s="120"/>
      <c r="N697" s="120"/>
      <c r="U697" s="121"/>
      <c r="V697" s="122"/>
      <c r="W697" s="123"/>
      <c r="AC697" s="123"/>
    </row>
    <row r="698" spans="5:29" s="2" customFormat="1">
      <c r="E698" s="120"/>
      <c r="M698" s="120"/>
      <c r="N698" s="120"/>
      <c r="U698" s="121"/>
      <c r="V698" s="122"/>
      <c r="W698" s="123"/>
      <c r="AC698" s="123"/>
    </row>
    <row r="699" spans="5:29" s="2" customFormat="1">
      <c r="E699" s="120"/>
      <c r="M699" s="120"/>
      <c r="N699" s="120"/>
      <c r="U699" s="121"/>
      <c r="V699" s="122"/>
      <c r="W699" s="123"/>
      <c r="AC699" s="123"/>
    </row>
    <row r="700" spans="5:29" s="2" customFormat="1">
      <c r="E700" s="120"/>
      <c r="M700" s="120"/>
      <c r="N700" s="120"/>
      <c r="U700" s="121"/>
      <c r="V700" s="122"/>
      <c r="W700" s="123"/>
      <c r="AC700" s="123"/>
    </row>
    <row r="701" spans="5:29" s="2" customFormat="1">
      <c r="E701" s="120"/>
      <c r="M701" s="120"/>
      <c r="N701" s="120"/>
      <c r="U701" s="121"/>
      <c r="V701" s="122"/>
      <c r="W701" s="123"/>
      <c r="AC701" s="123"/>
    </row>
    <row r="702" spans="5:29" s="2" customFormat="1">
      <c r="E702" s="120"/>
      <c r="M702" s="120"/>
      <c r="N702" s="120"/>
      <c r="U702" s="121"/>
      <c r="V702" s="122"/>
      <c r="W702" s="123"/>
      <c r="AC702" s="123"/>
    </row>
    <row r="703" spans="5:29" s="2" customFormat="1">
      <c r="E703" s="120"/>
      <c r="M703" s="120"/>
      <c r="N703" s="120"/>
      <c r="U703" s="121"/>
      <c r="V703" s="122"/>
      <c r="W703" s="123"/>
      <c r="AC703" s="123"/>
    </row>
    <row r="704" spans="5:29" s="2" customFormat="1">
      <c r="E704" s="120"/>
      <c r="M704" s="120"/>
      <c r="N704" s="120"/>
      <c r="U704" s="121"/>
      <c r="V704" s="122"/>
      <c r="W704" s="123"/>
      <c r="AC704" s="123"/>
    </row>
    <row r="705" spans="5:29" s="2" customFormat="1">
      <c r="E705" s="120"/>
      <c r="M705" s="120"/>
      <c r="N705" s="120"/>
      <c r="U705" s="121"/>
      <c r="V705" s="122"/>
      <c r="W705" s="123"/>
      <c r="AC705" s="123"/>
    </row>
    <row r="706" spans="5:29" s="2" customFormat="1">
      <c r="E706" s="120"/>
      <c r="M706" s="120"/>
      <c r="N706" s="120"/>
      <c r="U706" s="121"/>
      <c r="V706" s="122"/>
      <c r="W706" s="123"/>
      <c r="AC706" s="123"/>
    </row>
    <row r="707" spans="5:29" s="2" customFormat="1">
      <c r="E707" s="120"/>
      <c r="M707" s="120"/>
      <c r="N707" s="120"/>
      <c r="U707" s="121"/>
      <c r="V707" s="122"/>
      <c r="W707" s="123"/>
      <c r="AC707" s="123"/>
    </row>
    <row r="708" spans="5:29" s="2" customFormat="1">
      <c r="E708" s="120"/>
      <c r="M708" s="120"/>
      <c r="N708" s="120"/>
      <c r="U708" s="121"/>
      <c r="V708" s="122"/>
      <c r="W708" s="123"/>
      <c r="AC708" s="123"/>
    </row>
    <row r="709" spans="5:29" s="2" customFormat="1">
      <c r="E709" s="120"/>
      <c r="M709" s="120"/>
      <c r="N709" s="120"/>
      <c r="U709" s="121"/>
      <c r="V709" s="122"/>
      <c r="W709" s="123"/>
      <c r="AC709" s="123"/>
    </row>
    <row r="710" spans="5:29" s="2" customFormat="1">
      <c r="E710" s="120"/>
      <c r="M710" s="120"/>
      <c r="N710" s="120"/>
      <c r="U710" s="121"/>
      <c r="V710" s="122"/>
      <c r="W710" s="123"/>
      <c r="AC710" s="123"/>
    </row>
    <row r="711" spans="5:29" s="2" customFormat="1">
      <c r="E711" s="120"/>
      <c r="M711" s="120"/>
      <c r="N711" s="120"/>
      <c r="U711" s="121"/>
      <c r="V711" s="122"/>
      <c r="W711" s="123"/>
      <c r="AC711" s="123"/>
    </row>
    <row r="712" spans="5:29" s="2" customFormat="1">
      <c r="E712" s="120"/>
      <c r="M712" s="120"/>
      <c r="N712" s="120"/>
      <c r="U712" s="121"/>
      <c r="V712" s="122"/>
      <c r="W712" s="123"/>
      <c r="AC712" s="123"/>
    </row>
    <row r="713" spans="5:29" s="2" customFormat="1">
      <c r="E713" s="120"/>
      <c r="M713" s="120"/>
      <c r="N713" s="120"/>
      <c r="U713" s="121"/>
      <c r="V713" s="122"/>
      <c r="W713" s="123"/>
      <c r="AC713" s="123"/>
    </row>
    <row r="714" spans="5:29" s="2" customFormat="1">
      <c r="E714" s="120"/>
      <c r="M714" s="120"/>
      <c r="N714" s="120"/>
      <c r="U714" s="121"/>
      <c r="V714" s="122"/>
      <c r="W714" s="123"/>
      <c r="AC714" s="123"/>
    </row>
    <row r="715" spans="5:29" s="2" customFormat="1">
      <c r="E715" s="120"/>
      <c r="M715" s="120"/>
      <c r="N715" s="120"/>
      <c r="U715" s="121"/>
      <c r="V715" s="122"/>
      <c r="W715" s="123"/>
      <c r="AC715" s="123"/>
    </row>
    <row r="716" spans="5:29" s="2" customFormat="1">
      <c r="E716" s="120"/>
      <c r="M716" s="120"/>
      <c r="N716" s="120"/>
      <c r="U716" s="121"/>
      <c r="V716" s="122"/>
      <c r="W716" s="123"/>
      <c r="AC716" s="123"/>
    </row>
    <row r="717" spans="5:29" s="2" customFormat="1">
      <c r="E717" s="120"/>
      <c r="M717" s="120"/>
      <c r="N717" s="120"/>
      <c r="U717" s="121"/>
      <c r="V717" s="122"/>
      <c r="W717" s="123"/>
      <c r="AC717" s="123"/>
    </row>
    <row r="718" spans="5:29" s="2" customFormat="1">
      <c r="E718" s="120"/>
      <c r="M718" s="120"/>
      <c r="N718" s="120"/>
      <c r="U718" s="121"/>
      <c r="V718" s="122"/>
      <c r="W718" s="123"/>
      <c r="AC718" s="123"/>
    </row>
    <row r="719" spans="5:29" s="2" customFormat="1">
      <c r="E719" s="120"/>
      <c r="M719" s="120"/>
      <c r="N719" s="120"/>
      <c r="U719" s="121"/>
      <c r="V719" s="122"/>
      <c r="W719" s="123"/>
      <c r="AC719" s="123"/>
    </row>
    <row r="720" spans="5:29" s="2" customFormat="1">
      <c r="E720" s="120"/>
      <c r="M720" s="120"/>
      <c r="N720" s="120"/>
      <c r="U720" s="121"/>
      <c r="V720" s="122"/>
      <c r="W720" s="123"/>
      <c r="AC720" s="123"/>
    </row>
    <row r="721" spans="5:29" s="2" customFormat="1">
      <c r="E721" s="120"/>
      <c r="M721" s="120"/>
      <c r="N721" s="120"/>
      <c r="U721" s="121"/>
      <c r="V721" s="122"/>
      <c r="W721" s="123"/>
      <c r="AC721" s="123"/>
    </row>
    <row r="722" spans="5:29" s="2" customFormat="1">
      <c r="E722" s="120"/>
      <c r="M722" s="120"/>
      <c r="N722" s="120"/>
      <c r="U722" s="121"/>
      <c r="V722" s="122"/>
      <c r="W722" s="123"/>
      <c r="AC722" s="123"/>
    </row>
    <row r="723" spans="5:29" s="2" customFormat="1">
      <c r="E723" s="120"/>
      <c r="M723" s="120"/>
      <c r="N723" s="120"/>
      <c r="U723" s="121"/>
      <c r="V723" s="122"/>
      <c r="W723" s="123"/>
      <c r="AC723" s="123"/>
    </row>
    <row r="724" spans="5:29" s="2" customFormat="1">
      <c r="E724" s="120"/>
      <c r="M724" s="120"/>
      <c r="N724" s="120"/>
      <c r="U724" s="121"/>
      <c r="V724" s="122"/>
      <c r="W724" s="123"/>
      <c r="AC724" s="123"/>
    </row>
    <row r="725" spans="5:29" s="2" customFormat="1">
      <c r="E725" s="120"/>
      <c r="M725" s="120"/>
      <c r="N725" s="120"/>
      <c r="U725" s="121"/>
      <c r="V725" s="122"/>
      <c r="W725" s="123"/>
      <c r="AC725" s="123"/>
    </row>
    <row r="726" spans="5:29" s="2" customFormat="1">
      <c r="E726" s="120"/>
      <c r="M726" s="120"/>
      <c r="N726" s="120"/>
      <c r="U726" s="121"/>
      <c r="V726" s="122"/>
      <c r="W726" s="123"/>
      <c r="AC726" s="123"/>
    </row>
    <row r="727" spans="5:29" s="2" customFormat="1">
      <c r="E727" s="120"/>
      <c r="M727" s="120"/>
      <c r="N727" s="120"/>
      <c r="U727" s="121"/>
      <c r="V727" s="122"/>
      <c r="W727" s="123"/>
      <c r="AC727" s="123"/>
    </row>
    <row r="728" spans="5:29" s="2" customFormat="1">
      <c r="E728" s="120"/>
      <c r="M728" s="120"/>
      <c r="N728" s="120"/>
      <c r="U728" s="121"/>
      <c r="V728" s="122"/>
      <c r="W728" s="123"/>
      <c r="AC728" s="123"/>
    </row>
    <row r="729" spans="5:29" s="2" customFormat="1">
      <c r="E729" s="120"/>
      <c r="M729" s="120"/>
      <c r="N729" s="120"/>
      <c r="U729" s="121"/>
      <c r="V729" s="122"/>
      <c r="W729" s="123"/>
      <c r="AC729" s="123"/>
    </row>
    <row r="730" spans="5:29" s="2" customFormat="1">
      <c r="E730" s="120"/>
      <c r="M730" s="120"/>
      <c r="N730" s="120"/>
      <c r="U730" s="121"/>
      <c r="V730" s="122"/>
      <c r="W730" s="123"/>
      <c r="AC730" s="123"/>
    </row>
    <row r="731" spans="5:29" s="2" customFormat="1">
      <c r="E731" s="120"/>
      <c r="M731" s="120"/>
      <c r="N731" s="120"/>
      <c r="U731" s="121"/>
      <c r="V731" s="122"/>
      <c r="W731" s="123"/>
      <c r="AC731" s="123"/>
    </row>
    <row r="732" spans="5:29" s="2" customFormat="1">
      <c r="E732" s="120"/>
      <c r="M732" s="120"/>
      <c r="N732" s="120"/>
      <c r="U732" s="121"/>
      <c r="V732" s="122"/>
      <c r="W732" s="123"/>
      <c r="AC732" s="123"/>
    </row>
    <row r="733" spans="5:29" s="2" customFormat="1">
      <c r="E733" s="120"/>
      <c r="M733" s="120"/>
      <c r="N733" s="120"/>
      <c r="U733" s="121"/>
      <c r="V733" s="122"/>
      <c r="W733" s="123"/>
      <c r="AC733" s="123"/>
    </row>
    <row r="734" spans="5:29" s="2" customFormat="1">
      <c r="E734" s="120"/>
      <c r="M734" s="120"/>
      <c r="N734" s="120"/>
      <c r="U734" s="121"/>
      <c r="V734" s="122"/>
      <c r="W734" s="123"/>
      <c r="AC734" s="123"/>
    </row>
    <row r="735" spans="5:29" s="2" customFormat="1">
      <c r="E735" s="120"/>
      <c r="M735" s="120"/>
      <c r="N735" s="120"/>
      <c r="U735" s="121"/>
      <c r="V735" s="122"/>
      <c r="W735" s="123"/>
      <c r="AC735" s="123"/>
    </row>
    <row r="736" spans="5:29" s="2" customFormat="1">
      <c r="E736" s="120"/>
      <c r="M736" s="120"/>
      <c r="N736" s="120"/>
      <c r="U736" s="121"/>
      <c r="V736" s="122"/>
      <c r="W736" s="123"/>
      <c r="AC736" s="123"/>
    </row>
    <row r="737" spans="5:29" s="2" customFormat="1">
      <c r="E737" s="120"/>
      <c r="M737" s="120"/>
      <c r="N737" s="120"/>
      <c r="U737" s="121"/>
      <c r="V737" s="122"/>
      <c r="W737" s="123"/>
      <c r="AC737" s="123"/>
    </row>
    <row r="738" spans="5:29" s="2" customFormat="1">
      <c r="E738" s="120"/>
      <c r="M738" s="120"/>
      <c r="N738" s="120"/>
      <c r="U738" s="121"/>
      <c r="V738" s="122"/>
      <c r="W738" s="123"/>
      <c r="AC738" s="123"/>
    </row>
    <row r="739" spans="5:29" s="2" customFormat="1">
      <c r="E739" s="120"/>
      <c r="M739" s="120"/>
      <c r="N739" s="120"/>
      <c r="U739" s="121"/>
      <c r="V739" s="122"/>
      <c r="W739" s="123"/>
      <c r="AC739" s="123"/>
    </row>
    <row r="740" spans="5:29" s="2" customFormat="1">
      <c r="E740" s="120"/>
      <c r="M740" s="120"/>
      <c r="N740" s="120"/>
      <c r="U740" s="121"/>
      <c r="V740" s="122"/>
      <c r="W740" s="123"/>
      <c r="AC740" s="123"/>
    </row>
    <row r="741" spans="5:29" s="2" customFormat="1">
      <c r="E741" s="120"/>
      <c r="M741" s="120"/>
      <c r="N741" s="120"/>
      <c r="U741" s="121"/>
      <c r="V741" s="122"/>
      <c r="W741" s="123"/>
      <c r="AC741" s="123"/>
    </row>
    <row r="742" spans="5:29" s="2" customFormat="1">
      <c r="E742" s="120"/>
      <c r="M742" s="120"/>
      <c r="N742" s="120"/>
      <c r="U742" s="121"/>
      <c r="V742" s="122"/>
      <c r="W742" s="123"/>
      <c r="AC742" s="123"/>
    </row>
    <row r="743" spans="5:29" s="2" customFormat="1">
      <c r="E743" s="120"/>
      <c r="M743" s="120"/>
      <c r="N743" s="120"/>
      <c r="U743" s="121"/>
      <c r="V743" s="122"/>
      <c r="W743" s="123"/>
      <c r="AC743" s="123"/>
    </row>
    <row r="744" spans="5:29" s="2" customFormat="1">
      <c r="E744" s="120"/>
      <c r="M744" s="120"/>
      <c r="N744" s="120"/>
      <c r="U744" s="121"/>
      <c r="V744" s="122"/>
      <c r="W744" s="123"/>
      <c r="AC744" s="123"/>
    </row>
    <row r="745" spans="5:29" s="2" customFormat="1">
      <c r="E745" s="120"/>
      <c r="M745" s="120"/>
      <c r="N745" s="120"/>
      <c r="U745" s="121"/>
      <c r="V745" s="122"/>
      <c r="W745" s="123"/>
      <c r="AC745" s="123"/>
    </row>
    <row r="746" spans="5:29" s="2" customFormat="1">
      <c r="E746" s="120"/>
      <c r="M746" s="120"/>
      <c r="N746" s="120"/>
      <c r="U746" s="121"/>
      <c r="V746" s="122"/>
      <c r="W746" s="123"/>
      <c r="AC746" s="123"/>
    </row>
    <row r="747" spans="5:29" s="2" customFormat="1">
      <c r="E747" s="120"/>
      <c r="M747" s="120"/>
      <c r="N747" s="120"/>
      <c r="U747" s="121"/>
      <c r="V747" s="122"/>
      <c r="W747" s="123"/>
      <c r="AC747" s="123"/>
    </row>
    <row r="748" spans="5:29" s="2" customFormat="1">
      <c r="E748" s="120"/>
      <c r="M748" s="120"/>
      <c r="N748" s="120"/>
      <c r="U748" s="121"/>
      <c r="V748" s="122"/>
      <c r="W748" s="123"/>
      <c r="AC748" s="123"/>
    </row>
    <row r="749" spans="5:29" s="2" customFormat="1">
      <c r="E749" s="120"/>
      <c r="M749" s="120"/>
      <c r="N749" s="120"/>
      <c r="U749" s="121"/>
      <c r="V749" s="122"/>
      <c r="W749" s="123"/>
      <c r="AC749" s="123"/>
    </row>
    <row r="750" spans="5:29" s="2" customFormat="1">
      <c r="E750" s="120"/>
      <c r="M750" s="120"/>
      <c r="N750" s="120"/>
      <c r="U750" s="121"/>
      <c r="V750" s="122"/>
      <c r="W750" s="123"/>
      <c r="AC750" s="123"/>
    </row>
    <row r="751" spans="5:29" s="2" customFormat="1">
      <c r="E751" s="120"/>
      <c r="M751" s="120"/>
      <c r="N751" s="120"/>
      <c r="U751" s="121"/>
      <c r="V751" s="122"/>
      <c r="W751" s="123"/>
      <c r="AC751" s="123"/>
    </row>
    <row r="752" spans="5:29" s="2" customFormat="1">
      <c r="E752" s="120"/>
      <c r="M752" s="120"/>
      <c r="N752" s="120"/>
      <c r="U752" s="121"/>
      <c r="V752" s="122"/>
      <c r="W752" s="123"/>
      <c r="AC752" s="123"/>
    </row>
    <row r="753" spans="5:29" s="2" customFormat="1">
      <c r="E753" s="120"/>
      <c r="M753" s="120"/>
      <c r="N753" s="120"/>
      <c r="U753" s="121"/>
      <c r="V753" s="122"/>
      <c r="W753" s="123"/>
      <c r="AC753" s="123"/>
    </row>
    <row r="754" spans="5:29" s="2" customFormat="1">
      <c r="E754" s="120"/>
      <c r="M754" s="120"/>
      <c r="N754" s="120"/>
      <c r="U754" s="121"/>
      <c r="V754" s="122"/>
      <c r="W754" s="123"/>
      <c r="AC754" s="123"/>
    </row>
    <row r="755" spans="5:29" s="2" customFormat="1">
      <c r="E755" s="120"/>
      <c r="M755" s="120"/>
      <c r="N755" s="120"/>
      <c r="U755" s="121"/>
      <c r="V755" s="122"/>
      <c r="W755" s="123"/>
      <c r="AC755" s="123"/>
    </row>
    <row r="756" spans="5:29" s="2" customFormat="1">
      <c r="E756" s="120"/>
      <c r="M756" s="120"/>
      <c r="N756" s="120"/>
      <c r="U756" s="121"/>
      <c r="V756" s="122"/>
      <c r="W756" s="123"/>
      <c r="AC756" s="123"/>
    </row>
    <row r="757" spans="5:29" s="2" customFormat="1">
      <c r="E757" s="120"/>
      <c r="M757" s="120"/>
      <c r="N757" s="120"/>
      <c r="U757" s="121"/>
      <c r="V757" s="122"/>
      <c r="W757" s="123"/>
      <c r="AC757" s="123"/>
    </row>
    <row r="758" spans="5:29" s="2" customFormat="1">
      <c r="E758" s="120"/>
      <c r="M758" s="120"/>
      <c r="N758" s="120"/>
      <c r="U758" s="121"/>
      <c r="V758" s="122"/>
      <c r="W758" s="123"/>
      <c r="AC758" s="123"/>
    </row>
    <row r="759" spans="5:29" s="2" customFormat="1">
      <c r="E759" s="120"/>
      <c r="M759" s="120"/>
      <c r="N759" s="120"/>
      <c r="U759" s="121"/>
      <c r="V759" s="122"/>
      <c r="W759" s="123"/>
      <c r="AC759" s="123"/>
    </row>
    <row r="760" spans="5:29" s="2" customFormat="1">
      <c r="E760" s="120"/>
      <c r="M760" s="120"/>
      <c r="N760" s="120"/>
      <c r="U760" s="121"/>
      <c r="V760" s="122"/>
      <c r="W760" s="123"/>
      <c r="AC760" s="123"/>
    </row>
    <row r="761" spans="5:29" s="2" customFormat="1">
      <c r="E761" s="120"/>
      <c r="M761" s="120"/>
      <c r="N761" s="120"/>
      <c r="U761" s="121"/>
      <c r="V761" s="122"/>
      <c r="W761" s="123"/>
      <c r="AC761" s="123"/>
    </row>
    <row r="762" spans="5:29" s="2" customFormat="1">
      <c r="E762" s="120"/>
      <c r="M762" s="120"/>
      <c r="N762" s="120"/>
      <c r="U762" s="121"/>
      <c r="V762" s="122"/>
      <c r="W762" s="123"/>
      <c r="AC762" s="123"/>
    </row>
    <row r="763" spans="5:29" s="2" customFormat="1">
      <c r="E763" s="120"/>
      <c r="M763" s="120"/>
      <c r="N763" s="120"/>
      <c r="U763" s="121"/>
      <c r="V763" s="122"/>
      <c r="W763" s="123"/>
      <c r="AC763" s="123"/>
    </row>
    <row r="764" spans="5:29" s="2" customFormat="1">
      <c r="E764" s="120"/>
      <c r="M764" s="120"/>
      <c r="N764" s="120"/>
      <c r="U764" s="121"/>
      <c r="V764" s="122"/>
      <c r="W764" s="123"/>
      <c r="AC764" s="123"/>
    </row>
    <row r="765" spans="5:29" s="2" customFormat="1">
      <c r="E765" s="120"/>
      <c r="M765" s="120"/>
      <c r="N765" s="120"/>
      <c r="U765" s="121"/>
      <c r="V765" s="122"/>
      <c r="W765" s="123"/>
      <c r="AC765" s="123"/>
    </row>
    <row r="766" spans="5:29" s="2" customFormat="1">
      <c r="E766" s="120"/>
      <c r="M766" s="120"/>
      <c r="N766" s="120"/>
      <c r="U766" s="121"/>
      <c r="V766" s="122"/>
      <c r="W766" s="123"/>
      <c r="AC766" s="123"/>
    </row>
    <row r="767" spans="5:29" s="2" customFormat="1">
      <c r="E767" s="120"/>
      <c r="M767" s="120"/>
      <c r="N767" s="120"/>
      <c r="U767" s="121"/>
      <c r="V767" s="122"/>
      <c r="W767" s="123"/>
      <c r="AC767" s="123"/>
    </row>
    <row r="768" spans="5:29" s="2" customFormat="1">
      <c r="E768" s="120"/>
      <c r="M768" s="120"/>
      <c r="N768" s="120"/>
      <c r="U768" s="121"/>
      <c r="V768" s="122"/>
      <c r="W768" s="123"/>
      <c r="AC768" s="123"/>
    </row>
    <row r="769" spans="5:29" s="2" customFormat="1">
      <c r="E769" s="120"/>
      <c r="M769" s="120"/>
      <c r="N769" s="120"/>
      <c r="U769" s="121"/>
      <c r="V769" s="122"/>
      <c r="W769" s="123"/>
      <c r="AC769" s="123"/>
    </row>
    <row r="770" spans="5:29" s="2" customFormat="1">
      <c r="E770" s="120"/>
      <c r="M770" s="120"/>
      <c r="N770" s="120"/>
      <c r="U770" s="121"/>
      <c r="V770" s="122"/>
      <c r="W770" s="123"/>
      <c r="AC770" s="123"/>
    </row>
    <row r="771" spans="5:29" s="2" customFormat="1">
      <c r="E771" s="120"/>
      <c r="M771" s="120"/>
      <c r="N771" s="120"/>
      <c r="U771" s="121"/>
      <c r="V771" s="122"/>
      <c r="W771" s="123"/>
      <c r="AC771" s="123"/>
    </row>
    <row r="772" spans="5:29" s="2" customFormat="1">
      <c r="E772" s="120"/>
      <c r="M772" s="120"/>
      <c r="N772" s="120"/>
      <c r="U772" s="121"/>
      <c r="V772" s="122"/>
      <c r="W772" s="123"/>
      <c r="AC772" s="123"/>
    </row>
    <row r="773" spans="5:29" s="2" customFormat="1">
      <c r="E773" s="120"/>
      <c r="M773" s="120"/>
      <c r="N773" s="120"/>
      <c r="U773" s="121"/>
      <c r="V773" s="122"/>
      <c r="W773" s="123"/>
      <c r="AC773" s="123"/>
    </row>
    <row r="774" spans="5:29" s="2" customFormat="1">
      <c r="E774" s="120"/>
      <c r="M774" s="120"/>
      <c r="N774" s="120"/>
      <c r="U774" s="121"/>
      <c r="V774" s="122"/>
      <c r="W774" s="123"/>
      <c r="AC774" s="123"/>
    </row>
    <row r="775" spans="5:29" s="2" customFormat="1">
      <c r="E775" s="120"/>
      <c r="M775" s="120"/>
      <c r="N775" s="120"/>
      <c r="U775" s="121"/>
      <c r="V775" s="122"/>
      <c r="W775" s="123"/>
      <c r="AC775" s="123"/>
    </row>
    <row r="776" spans="5:29" s="2" customFormat="1">
      <c r="E776" s="120"/>
      <c r="M776" s="120"/>
      <c r="N776" s="120"/>
      <c r="U776" s="121"/>
      <c r="V776" s="122"/>
      <c r="W776" s="123"/>
      <c r="AC776" s="123"/>
    </row>
    <row r="777" spans="5:29" s="2" customFormat="1">
      <c r="E777" s="120"/>
      <c r="M777" s="120"/>
      <c r="N777" s="120"/>
      <c r="U777" s="121"/>
      <c r="V777" s="122"/>
      <c r="W777" s="123"/>
      <c r="AC777" s="123"/>
    </row>
    <row r="778" spans="5:29" s="2" customFormat="1">
      <c r="E778" s="120"/>
      <c r="M778" s="120"/>
      <c r="N778" s="120"/>
      <c r="U778" s="121"/>
      <c r="V778" s="122"/>
      <c r="W778" s="123"/>
      <c r="AC778" s="123"/>
    </row>
    <row r="779" spans="5:29" s="2" customFormat="1">
      <c r="E779" s="120"/>
      <c r="M779" s="120"/>
      <c r="N779" s="120"/>
      <c r="U779" s="121"/>
      <c r="V779" s="122"/>
      <c r="W779" s="123"/>
      <c r="AC779" s="123"/>
    </row>
    <row r="780" spans="5:29" s="2" customFormat="1">
      <c r="E780" s="120"/>
      <c r="M780" s="120"/>
      <c r="N780" s="120"/>
      <c r="U780" s="121"/>
      <c r="V780" s="122"/>
      <c r="W780" s="123"/>
      <c r="AC780" s="123"/>
    </row>
    <row r="781" spans="5:29" s="2" customFormat="1">
      <c r="E781" s="120"/>
      <c r="M781" s="120"/>
      <c r="N781" s="120"/>
      <c r="U781" s="121"/>
      <c r="V781" s="122"/>
      <c r="W781" s="123"/>
      <c r="AC781" s="123"/>
    </row>
    <row r="782" spans="5:29" s="2" customFormat="1">
      <c r="E782" s="120"/>
      <c r="M782" s="120"/>
      <c r="N782" s="120"/>
      <c r="U782" s="121"/>
      <c r="V782" s="122"/>
      <c r="W782" s="123"/>
      <c r="AC782" s="123"/>
    </row>
    <row r="783" spans="5:29" s="2" customFormat="1">
      <c r="E783" s="120"/>
      <c r="M783" s="120"/>
      <c r="N783" s="120"/>
      <c r="U783" s="121"/>
      <c r="V783" s="122"/>
      <c r="W783" s="123"/>
      <c r="AC783" s="123"/>
    </row>
    <row r="784" spans="5:29" s="2" customFormat="1">
      <c r="E784" s="120"/>
      <c r="M784" s="120"/>
      <c r="N784" s="120"/>
      <c r="U784" s="121"/>
      <c r="V784" s="122"/>
      <c r="W784" s="123"/>
      <c r="AC784" s="123"/>
    </row>
    <row r="785" spans="5:29" s="2" customFormat="1">
      <c r="E785" s="120"/>
      <c r="M785" s="120"/>
      <c r="N785" s="120"/>
      <c r="U785" s="121"/>
      <c r="V785" s="122"/>
      <c r="W785" s="123"/>
      <c r="AC785" s="123"/>
    </row>
    <row r="786" spans="5:29" s="2" customFormat="1">
      <c r="E786" s="120"/>
      <c r="M786" s="120"/>
      <c r="N786" s="120"/>
      <c r="U786" s="121"/>
      <c r="V786" s="122"/>
      <c r="W786" s="123"/>
      <c r="AC786" s="123"/>
    </row>
    <row r="787" spans="5:29" s="2" customFormat="1">
      <c r="E787" s="120"/>
      <c r="M787" s="120"/>
      <c r="N787" s="120"/>
      <c r="U787" s="121"/>
      <c r="V787" s="122"/>
      <c r="W787" s="123"/>
      <c r="AC787" s="123"/>
    </row>
    <row r="788" spans="5:29" s="2" customFormat="1">
      <c r="E788" s="120"/>
      <c r="M788" s="120"/>
      <c r="N788" s="120"/>
      <c r="U788" s="121"/>
      <c r="V788" s="122"/>
      <c r="W788" s="123"/>
      <c r="AC788" s="123"/>
    </row>
    <row r="789" spans="5:29" s="2" customFormat="1">
      <c r="E789" s="120"/>
      <c r="M789" s="120"/>
      <c r="N789" s="120"/>
      <c r="U789" s="121"/>
      <c r="V789" s="122"/>
      <c r="W789" s="123"/>
      <c r="AC789" s="123"/>
    </row>
    <row r="790" spans="5:29" s="2" customFormat="1">
      <c r="E790" s="120"/>
      <c r="M790" s="120"/>
      <c r="N790" s="120"/>
      <c r="U790" s="121"/>
      <c r="V790" s="122"/>
      <c r="W790" s="123"/>
      <c r="AC790" s="123"/>
    </row>
    <row r="791" spans="5:29" s="2" customFormat="1">
      <c r="E791" s="120"/>
      <c r="M791" s="120"/>
      <c r="N791" s="120"/>
      <c r="U791" s="121"/>
      <c r="V791" s="122"/>
      <c r="W791" s="123"/>
      <c r="AC791" s="123"/>
    </row>
    <row r="792" spans="5:29" s="2" customFormat="1">
      <c r="E792" s="120"/>
      <c r="M792" s="120"/>
      <c r="N792" s="120"/>
      <c r="U792" s="121"/>
      <c r="V792" s="122"/>
      <c r="W792" s="123"/>
      <c r="AC792" s="123"/>
    </row>
    <row r="793" spans="5:29" s="2" customFormat="1">
      <c r="E793" s="120"/>
      <c r="M793" s="120"/>
      <c r="N793" s="120"/>
      <c r="U793" s="121"/>
      <c r="V793" s="122"/>
      <c r="W793" s="123"/>
      <c r="AC793" s="123"/>
    </row>
    <row r="794" spans="5:29" s="2" customFormat="1">
      <c r="E794" s="120"/>
      <c r="M794" s="120"/>
      <c r="N794" s="120"/>
      <c r="U794" s="121"/>
      <c r="V794" s="122"/>
      <c r="W794" s="123"/>
      <c r="AC794" s="123"/>
    </row>
    <row r="795" spans="5:29" s="2" customFormat="1">
      <c r="E795" s="120"/>
      <c r="M795" s="120"/>
      <c r="N795" s="120"/>
      <c r="U795" s="121"/>
      <c r="V795" s="122"/>
      <c r="W795" s="123"/>
      <c r="AC795" s="123"/>
    </row>
    <row r="796" spans="5:29" s="2" customFormat="1">
      <c r="E796" s="120"/>
      <c r="M796" s="120"/>
      <c r="N796" s="120"/>
      <c r="U796" s="121"/>
      <c r="V796" s="122"/>
      <c r="W796" s="123"/>
      <c r="AC796" s="123"/>
    </row>
    <row r="797" spans="5:29" s="2" customFormat="1">
      <c r="E797" s="120"/>
      <c r="M797" s="120"/>
      <c r="N797" s="120"/>
      <c r="U797" s="121"/>
      <c r="V797" s="122"/>
      <c r="W797" s="123"/>
      <c r="AC797" s="123"/>
    </row>
    <row r="798" spans="5:29" s="2" customFormat="1">
      <c r="E798" s="120"/>
      <c r="M798" s="120"/>
      <c r="N798" s="120"/>
      <c r="U798" s="121"/>
      <c r="V798" s="122"/>
      <c r="W798" s="123"/>
      <c r="AC798" s="123"/>
    </row>
    <row r="799" spans="5:29" s="2" customFormat="1">
      <c r="E799" s="120"/>
      <c r="M799" s="120"/>
      <c r="N799" s="120"/>
      <c r="U799" s="121"/>
      <c r="V799" s="122"/>
      <c r="W799" s="123"/>
      <c r="AC799" s="123"/>
    </row>
    <row r="800" spans="5:29" s="2" customFormat="1">
      <c r="E800" s="120"/>
      <c r="M800" s="120"/>
      <c r="N800" s="120"/>
      <c r="U800" s="121"/>
      <c r="V800" s="122"/>
      <c r="W800" s="123"/>
      <c r="AC800" s="123"/>
    </row>
    <row r="801" spans="5:29" s="2" customFormat="1">
      <c r="E801" s="120"/>
      <c r="M801" s="120"/>
      <c r="N801" s="120"/>
      <c r="U801" s="121"/>
      <c r="V801" s="122"/>
      <c r="W801" s="123"/>
      <c r="AC801" s="123"/>
    </row>
    <row r="802" spans="5:29" s="2" customFormat="1">
      <c r="E802" s="120"/>
      <c r="M802" s="120"/>
      <c r="N802" s="120"/>
      <c r="U802" s="121"/>
      <c r="V802" s="122"/>
      <c r="W802" s="123"/>
      <c r="AC802" s="123"/>
    </row>
    <row r="803" spans="5:29" s="2" customFormat="1">
      <c r="E803" s="120"/>
      <c r="M803" s="120"/>
      <c r="N803" s="120"/>
      <c r="U803" s="121"/>
      <c r="V803" s="122"/>
      <c r="W803" s="123"/>
      <c r="AC803" s="123"/>
    </row>
    <row r="804" spans="5:29" s="2" customFormat="1">
      <c r="E804" s="120"/>
      <c r="M804" s="120"/>
      <c r="N804" s="120"/>
      <c r="U804" s="121"/>
      <c r="V804" s="122"/>
      <c r="W804" s="123"/>
      <c r="AC804" s="123"/>
    </row>
    <row r="805" spans="5:29" s="2" customFormat="1">
      <c r="E805" s="120"/>
      <c r="M805" s="120"/>
      <c r="N805" s="120"/>
      <c r="U805" s="121"/>
      <c r="V805" s="122"/>
      <c r="W805" s="123"/>
      <c r="AC805" s="123"/>
    </row>
    <row r="806" spans="5:29" s="2" customFormat="1">
      <c r="E806" s="120"/>
      <c r="M806" s="120"/>
      <c r="N806" s="120"/>
      <c r="U806" s="121"/>
      <c r="V806" s="122"/>
      <c r="W806" s="123"/>
      <c r="AC806" s="123"/>
    </row>
    <row r="807" spans="5:29" s="2" customFormat="1">
      <c r="E807" s="120"/>
      <c r="M807" s="120"/>
      <c r="N807" s="120"/>
      <c r="U807" s="121"/>
      <c r="V807" s="122"/>
      <c r="W807" s="123"/>
      <c r="AC807" s="123"/>
    </row>
    <row r="808" spans="5:29" s="2" customFormat="1">
      <c r="E808" s="120"/>
      <c r="M808" s="120"/>
      <c r="N808" s="120"/>
      <c r="U808" s="121"/>
      <c r="V808" s="122"/>
      <c r="W808" s="123"/>
      <c r="AC808" s="123"/>
    </row>
    <row r="809" spans="5:29" s="2" customFormat="1">
      <c r="E809" s="120"/>
      <c r="M809" s="120"/>
      <c r="N809" s="120"/>
      <c r="U809" s="121"/>
      <c r="V809" s="122"/>
      <c r="W809" s="123"/>
      <c r="AC809" s="123"/>
    </row>
    <row r="810" spans="5:29" s="2" customFormat="1">
      <c r="E810" s="120"/>
      <c r="M810" s="120"/>
      <c r="N810" s="120"/>
      <c r="U810" s="121"/>
      <c r="V810" s="122"/>
      <c r="W810" s="123"/>
      <c r="AC810" s="123"/>
    </row>
    <row r="811" spans="5:29" s="2" customFormat="1">
      <c r="E811" s="120"/>
      <c r="M811" s="120"/>
      <c r="N811" s="120"/>
      <c r="U811" s="121"/>
      <c r="V811" s="122"/>
      <c r="W811" s="123"/>
      <c r="AC811" s="123"/>
    </row>
    <row r="812" spans="5:29" s="2" customFormat="1">
      <c r="E812" s="120"/>
      <c r="M812" s="120"/>
      <c r="N812" s="120"/>
      <c r="U812" s="121"/>
      <c r="V812" s="122"/>
      <c r="W812" s="123"/>
      <c r="AC812" s="123"/>
    </row>
    <row r="813" spans="5:29" s="2" customFormat="1">
      <c r="E813" s="120"/>
      <c r="M813" s="120"/>
      <c r="N813" s="120"/>
      <c r="U813" s="121"/>
      <c r="V813" s="122"/>
      <c r="W813" s="123"/>
      <c r="AC813" s="123"/>
    </row>
    <row r="814" spans="5:29" s="2" customFormat="1">
      <c r="E814" s="120"/>
      <c r="M814" s="120"/>
      <c r="N814" s="120"/>
      <c r="U814" s="121"/>
      <c r="V814" s="122"/>
      <c r="W814" s="123"/>
      <c r="AC814" s="123"/>
    </row>
    <row r="815" spans="5:29" s="2" customFormat="1">
      <c r="E815" s="120"/>
      <c r="M815" s="120"/>
      <c r="N815" s="120"/>
      <c r="U815" s="121"/>
      <c r="V815" s="122"/>
      <c r="W815" s="123"/>
      <c r="AC815" s="123"/>
    </row>
    <row r="816" spans="5:29" s="2" customFormat="1">
      <c r="E816" s="120"/>
      <c r="M816" s="120"/>
      <c r="N816" s="120"/>
      <c r="U816" s="121"/>
      <c r="V816" s="122"/>
      <c r="W816" s="123"/>
      <c r="AC816" s="123"/>
    </row>
    <row r="817" spans="5:29" s="2" customFormat="1">
      <c r="E817" s="120"/>
      <c r="M817" s="120"/>
      <c r="N817" s="120"/>
      <c r="U817" s="121"/>
      <c r="V817" s="122"/>
      <c r="W817" s="123"/>
      <c r="AC817" s="123"/>
    </row>
    <row r="818" spans="5:29" s="2" customFormat="1">
      <c r="E818" s="120"/>
      <c r="M818" s="120"/>
      <c r="N818" s="120"/>
      <c r="U818" s="121"/>
      <c r="V818" s="122"/>
      <c r="W818" s="123"/>
      <c r="AC818" s="123"/>
    </row>
    <row r="819" spans="5:29" s="2" customFormat="1">
      <c r="E819" s="120"/>
      <c r="M819" s="120"/>
      <c r="N819" s="120"/>
      <c r="U819" s="121"/>
      <c r="V819" s="122"/>
      <c r="W819" s="123"/>
      <c r="AC819" s="123"/>
    </row>
    <row r="820" spans="5:29" s="2" customFormat="1">
      <c r="E820" s="120"/>
      <c r="M820" s="120"/>
      <c r="N820" s="120"/>
      <c r="U820" s="121"/>
      <c r="V820" s="122"/>
      <c r="W820" s="123"/>
      <c r="AC820" s="123"/>
    </row>
    <row r="821" spans="5:29" s="2" customFormat="1">
      <c r="E821" s="120"/>
      <c r="M821" s="120"/>
      <c r="N821" s="120"/>
      <c r="U821" s="121"/>
      <c r="V821" s="122"/>
      <c r="W821" s="123"/>
      <c r="AC821" s="123"/>
    </row>
    <row r="822" spans="5:29" s="2" customFormat="1">
      <c r="E822" s="120"/>
      <c r="M822" s="120"/>
      <c r="N822" s="120"/>
      <c r="U822" s="121"/>
      <c r="V822" s="122"/>
      <c r="W822" s="123"/>
      <c r="AC822" s="123"/>
    </row>
    <row r="823" spans="5:29" s="2" customFormat="1">
      <c r="E823" s="120"/>
      <c r="M823" s="120"/>
      <c r="N823" s="120"/>
      <c r="U823" s="121"/>
      <c r="V823" s="122"/>
      <c r="W823" s="123"/>
      <c r="AC823" s="123"/>
    </row>
    <row r="824" spans="5:29" s="2" customFormat="1">
      <c r="E824" s="120"/>
      <c r="M824" s="120"/>
      <c r="N824" s="120"/>
      <c r="U824" s="121"/>
      <c r="V824" s="122"/>
      <c r="W824" s="123"/>
      <c r="AC824" s="123"/>
    </row>
    <row r="825" spans="5:29" s="2" customFormat="1">
      <c r="E825" s="120"/>
      <c r="M825" s="120"/>
      <c r="N825" s="120"/>
      <c r="U825" s="121"/>
      <c r="V825" s="122"/>
      <c r="W825" s="123"/>
      <c r="AC825" s="123"/>
    </row>
    <row r="826" spans="5:29" s="2" customFormat="1">
      <c r="E826" s="120"/>
      <c r="M826" s="120"/>
      <c r="N826" s="120"/>
      <c r="U826" s="121"/>
      <c r="V826" s="122"/>
      <c r="W826" s="123"/>
      <c r="AC826" s="123"/>
    </row>
    <row r="827" spans="5:29" s="2" customFormat="1">
      <c r="E827" s="120"/>
      <c r="M827" s="120"/>
      <c r="N827" s="120"/>
      <c r="U827" s="121"/>
      <c r="V827" s="122"/>
      <c r="W827" s="123"/>
      <c r="AC827" s="123"/>
    </row>
    <row r="828" spans="5:29" s="2" customFormat="1">
      <c r="E828" s="120"/>
      <c r="M828" s="120"/>
      <c r="N828" s="120"/>
      <c r="U828" s="121"/>
      <c r="V828" s="122"/>
      <c r="W828" s="123"/>
      <c r="AC828" s="123"/>
    </row>
    <row r="829" spans="5:29" s="2" customFormat="1">
      <c r="E829" s="120"/>
      <c r="M829" s="120"/>
      <c r="N829" s="120"/>
      <c r="U829" s="121"/>
      <c r="V829" s="122"/>
      <c r="W829" s="123"/>
      <c r="AC829" s="123"/>
    </row>
    <row r="830" spans="5:29" s="2" customFormat="1">
      <c r="E830" s="120"/>
      <c r="M830" s="120"/>
      <c r="N830" s="120"/>
      <c r="U830" s="121"/>
      <c r="V830" s="122"/>
      <c r="W830" s="123"/>
      <c r="AC830" s="123"/>
    </row>
    <row r="831" spans="5:29" s="2" customFormat="1">
      <c r="E831" s="120"/>
      <c r="M831" s="120"/>
      <c r="N831" s="120"/>
      <c r="U831" s="121"/>
      <c r="V831" s="122"/>
      <c r="W831" s="123"/>
      <c r="AC831" s="123"/>
    </row>
    <row r="832" spans="5:29" s="2" customFormat="1">
      <c r="E832" s="120"/>
      <c r="M832" s="120"/>
      <c r="N832" s="120"/>
      <c r="U832" s="121"/>
      <c r="V832" s="122"/>
      <c r="W832" s="123"/>
      <c r="AC832" s="123"/>
    </row>
    <row r="833" spans="5:29" s="2" customFormat="1">
      <c r="E833" s="120"/>
      <c r="M833" s="120"/>
      <c r="N833" s="120"/>
      <c r="U833" s="121"/>
      <c r="V833" s="122"/>
      <c r="W833" s="123"/>
      <c r="AC833" s="123"/>
    </row>
    <row r="834" spans="5:29" s="2" customFormat="1">
      <c r="E834" s="120"/>
      <c r="M834" s="120"/>
      <c r="N834" s="120"/>
      <c r="U834" s="121"/>
      <c r="V834" s="122"/>
      <c r="W834" s="123"/>
      <c r="AC834" s="123"/>
    </row>
    <row r="835" spans="5:29" s="2" customFormat="1">
      <c r="E835" s="120"/>
      <c r="M835" s="120"/>
      <c r="N835" s="120"/>
      <c r="U835" s="121"/>
      <c r="V835" s="122"/>
      <c r="W835" s="123"/>
      <c r="AC835" s="123"/>
    </row>
    <row r="836" spans="5:29" s="2" customFormat="1">
      <c r="E836" s="120"/>
      <c r="M836" s="120"/>
      <c r="N836" s="120"/>
      <c r="U836" s="121"/>
      <c r="V836" s="122"/>
      <c r="W836" s="123"/>
      <c r="AC836" s="123"/>
    </row>
    <row r="837" spans="5:29" s="2" customFormat="1">
      <c r="E837" s="120"/>
      <c r="M837" s="120"/>
      <c r="N837" s="120"/>
      <c r="U837" s="121"/>
      <c r="V837" s="122"/>
      <c r="W837" s="123"/>
      <c r="AC837" s="123"/>
    </row>
    <row r="838" spans="5:29" s="2" customFormat="1">
      <c r="E838" s="120"/>
      <c r="M838" s="120"/>
      <c r="N838" s="120"/>
      <c r="U838" s="121"/>
      <c r="V838" s="122"/>
      <c r="W838" s="123"/>
      <c r="AC838" s="123"/>
    </row>
    <row r="839" spans="5:29" s="2" customFormat="1">
      <c r="E839" s="120"/>
      <c r="M839" s="120"/>
      <c r="N839" s="120"/>
      <c r="U839" s="121"/>
      <c r="V839" s="122"/>
      <c r="W839" s="123"/>
      <c r="AC839" s="123"/>
    </row>
    <row r="840" spans="5:29" s="2" customFormat="1">
      <c r="E840" s="120"/>
      <c r="M840" s="120"/>
      <c r="N840" s="120"/>
      <c r="U840" s="121"/>
      <c r="V840" s="122"/>
      <c r="W840" s="123"/>
      <c r="AC840" s="123"/>
    </row>
    <row r="841" spans="5:29" s="2" customFormat="1">
      <c r="E841" s="120"/>
      <c r="M841" s="120"/>
      <c r="N841" s="120"/>
      <c r="U841" s="121"/>
      <c r="V841" s="122"/>
      <c r="W841" s="123"/>
      <c r="AC841" s="123"/>
    </row>
    <row r="842" spans="5:29" s="2" customFormat="1">
      <c r="E842" s="120"/>
      <c r="M842" s="120"/>
      <c r="N842" s="120"/>
      <c r="U842" s="121"/>
      <c r="V842" s="122"/>
      <c r="W842" s="123"/>
      <c r="AC842" s="123"/>
    </row>
    <row r="843" spans="5:29" s="2" customFormat="1">
      <c r="E843" s="120"/>
      <c r="M843" s="120"/>
      <c r="N843" s="120"/>
      <c r="U843" s="121"/>
      <c r="V843" s="122"/>
      <c r="W843" s="123"/>
      <c r="AC843" s="123"/>
    </row>
    <row r="844" spans="5:29" s="2" customFormat="1">
      <c r="E844" s="120"/>
      <c r="M844" s="120"/>
      <c r="N844" s="120"/>
      <c r="U844" s="121"/>
      <c r="V844" s="122"/>
      <c r="W844" s="123"/>
      <c r="AC844" s="123"/>
    </row>
    <row r="845" spans="5:29" s="2" customFormat="1">
      <c r="E845" s="120"/>
      <c r="M845" s="120"/>
      <c r="N845" s="120"/>
      <c r="U845" s="121"/>
      <c r="V845" s="122"/>
      <c r="W845" s="123"/>
      <c r="AC845" s="123"/>
    </row>
    <row r="846" spans="5:29" s="2" customFormat="1">
      <c r="E846" s="120"/>
      <c r="M846" s="120"/>
      <c r="N846" s="120"/>
      <c r="U846" s="121"/>
      <c r="V846" s="122"/>
      <c r="W846" s="123"/>
      <c r="AC846" s="123"/>
    </row>
    <row r="847" spans="5:29" s="2" customFormat="1">
      <c r="E847" s="120"/>
      <c r="M847" s="120"/>
      <c r="N847" s="120"/>
      <c r="U847" s="121"/>
      <c r="V847" s="122"/>
      <c r="W847" s="123"/>
      <c r="AC847" s="123"/>
    </row>
    <row r="848" spans="5:29" s="2" customFormat="1">
      <c r="E848" s="120"/>
      <c r="M848" s="120"/>
      <c r="N848" s="120"/>
      <c r="U848" s="121"/>
      <c r="V848" s="122"/>
      <c r="W848" s="123"/>
      <c r="AC848" s="123"/>
    </row>
    <row r="849" spans="5:29" s="2" customFormat="1">
      <c r="E849" s="120"/>
      <c r="M849" s="120"/>
      <c r="N849" s="120"/>
      <c r="U849" s="121"/>
      <c r="V849" s="122"/>
      <c r="W849" s="123"/>
      <c r="AC849" s="123"/>
    </row>
    <row r="850" spans="5:29" s="2" customFormat="1">
      <c r="E850" s="120"/>
      <c r="M850" s="120"/>
      <c r="N850" s="120"/>
      <c r="U850" s="121"/>
      <c r="V850" s="122"/>
      <c r="W850" s="123"/>
      <c r="AC850" s="123"/>
    </row>
    <row r="851" spans="5:29" s="2" customFormat="1">
      <c r="E851" s="120"/>
      <c r="M851" s="120"/>
      <c r="N851" s="120"/>
      <c r="U851" s="121"/>
      <c r="V851" s="122"/>
      <c r="W851" s="123"/>
      <c r="AC851" s="123"/>
    </row>
    <row r="852" spans="5:29" s="2" customFormat="1">
      <c r="E852" s="120"/>
      <c r="M852" s="120"/>
      <c r="N852" s="120"/>
      <c r="U852" s="121"/>
      <c r="V852" s="122"/>
      <c r="W852" s="123"/>
      <c r="AC852" s="123"/>
    </row>
    <row r="853" spans="5:29" s="2" customFormat="1">
      <c r="E853" s="120"/>
      <c r="M853" s="120"/>
      <c r="N853" s="120"/>
      <c r="U853" s="121"/>
      <c r="V853" s="122"/>
      <c r="W853" s="123"/>
      <c r="AC853" s="123"/>
    </row>
    <row r="854" spans="5:29" s="2" customFormat="1">
      <c r="E854" s="120"/>
      <c r="M854" s="120"/>
      <c r="N854" s="120"/>
      <c r="U854" s="121"/>
      <c r="V854" s="122"/>
      <c r="W854" s="123"/>
      <c r="AC854" s="123"/>
    </row>
    <row r="855" spans="5:29" s="2" customFormat="1">
      <c r="E855" s="120"/>
      <c r="M855" s="120"/>
      <c r="N855" s="120"/>
      <c r="U855" s="121"/>
      <c r="V855" s="122"/>
      <c r="W855" s="123"/>
      <c r="AC855" s="123"/>
    </row>
    <row r="856" spans="5:29" s="2" customFormat="1">
      <c r="E856" s="120"/>
      <c r="M856" s="120"/>
      <c r="N856" s="120"/>
      <c r="U856" s="121"/>
      <c r="V856" s="122"/>
      <c r="W856" s="123"/>
      <c r="AC856" s="123"/>
    </row>
    <row r="857" spans="5:29" s="2" customFormat="1">
      <c r="E857" s="120"/>
      <c r="M857" s="120"/>
      <c r="N857" s="120"/>
      <c r="U857" s="121"/>
      <c r="V857" s="122"/>
      <c r="W857" s="123"/>
      <c r="AC857" s="123"/>
    </row>
    <row r="858" spans="5:29" s="2" customFormat="1">
      <c r="E858" s="120"/>
      <c r="M858" s="120"/>
      <c r="N858" s="120"/>
      <c r="U858" s="121"/>
      <c r="V858" s="122"/>
      <c r="W858" s="123"/>
      <c r="AC858" s="123"/>
    </row>
    <row r="859" spans="5:29" s="2" customFormat="1">
      <c r="E859" s="120"/>
      <c r="M859" s="120"/>
      <c r="N859" s="120"/>
      <c r="U859" s="121"/>
      <c r="V859" s="122"/>
      <c r="W859" s="123"/>
      <c r="AC859" s="123"/>
    </row>
    <row r="860" spans="5:29" s="2" customFormat="1">
      <c r="E860" s="120"/>
      <c r="M860" s="120"/>
      <c r="N860" s="120"/>
      <c r="U860" s="121"/>
      <c r="V860" s="122"/>
      <c r="W860" s="123"/>
      <c r="AC860" s="123"/>
    </row>
    <row r="861" spans="5:29" s="2" customFormat="1">
      <c r="E861" s="120"/>
      <c r="M861" s="120"/>
      <c r="N861" s="120"/>
      <c r="U861" s="121"/>
      <c r="V861" s="122"/>
      <c r="W861" s="123"/>
      <c r="AC861" s="123"/>
    </row>
    <row r="862" spans="5:29" s="2" customFormat="1">
      <c r="E862" s="120"/>
      <c r="M862" s="120"/>
      <c r="N862" s="120"/>
      <c r="U862" s="121"/>
      <c r="V862" s="122"/>
      <c r="W862" s="123"/>
      <c r="AC862" s="123"/>
    </row>
    <row r="863" spans="5:29" s="2" customFormat="1">
      <c r="E863" s="120"/>
      <c r="M863" s="120"/>
      <c r="N863" s="120"/>
      <c r="U863" s="121"/>
      <c r="V863" s="122"/>
      <c r="W863" s="123"/>
      <c r="AC863" s="123"/>
    </row>
    <row r="864" spans="5:29" s="2" customFormat="1">
      <c r="E864" s="120"/>
      <c r="M864" s="120"/>
      <c r="N864" s="120"/>
      <c r="U864" s="121"/>
      <c r="V864" s="122"/>
      <c r="W864" s="123"/>
      <c r="AC864" s="123"/>
    </row>
    <row r="865" spans="5:29" s="2" customFormat="1">
      <c r="E865" s="120"/>
      <c r="M865" s="120"/>
      <c r="N865" s="120"/>
      <c r="U865" s="121"/>
      <c r="V865" s="122"/>
      <c r="W865" s="123"/>
      <c r="AC865" s="123"/>
    </row>
    <row r="866" spans="5:29" s="2" customFormat="1">
      <c r="E866" s="120"/>
      <c r="M866" s="120"/>
      <c r="N866" s="120"/>
      <c r="U866" s="121"/>
      <c r="V866" s="122"/>
      <c r="W866" s="123"/>
      <c r="AC866" s="123"/>
    </row>
    <row r="867" spans="5:29" s="2" customFormat="1">
      <c r="E867" s="120"/>
      <c r="M867" s="120"/>
      <c r="N867" s="120"/>
      <c r="U867" s="121"/>
      <c r="V867" s="122"/>
      <c r="W867" s="123"/>
      <c r="AC867" s="123"/>
    </row>
    <row r="868" spans="5:29" s="2" customFormat="1">
      <c r="E868" s="120"/>
      <c r="M868" s="120"/>
      <c r="N868" s="120"/>
      <c r="U868" s="121"/>
      <c r="V868" s="122"/>
      <c r="W868" s="123"/>
      <c r="AC868" s="123"/>
    </row>
    <row r="869" spans="5:29" s="2" customFormat="1">
      <c r="E869" s="120"/>
      <c r="M869" s="120"/>
      <c r="N869" s="120"/>
      <c r="U869" s="121"/>
      <c r="V869" s="122"/>
      <c r="W869" s="123"/>
      <c r="AC869" s="123"/>
    </row>
    <row r="870" spans="5:29" s="2" customFormat="1">
      <c r="E870" s="120"/>
      <c r="M870" s="120"/>
      <c r="N870" s="120"/>
      <c r="U870" s="121"/>
      <c r="V870" s="122"/>
      <c r="W870" s="123"/>
      <c r="AC870" s="123"/>
    </row>
    <row r="871" spans="5:29" s="2" customFormat="1">
      <c r="E871" s="120"/>
      <c r="M871" s="120"/>
      <c r="N871" s="120"/>
      <c r="U871" s="121"/>
      <c r="V871" s="122"/>
      <c r="W871" s="123"/>
      <c r="AC871" s="123"/>
    </row>
    <row r="872" spans="5:29" s="2" customFormat="1">
      <c r="E872" s="120"/>
      <c r="M872" s="120"/>
      <c r="N872" s="120"/>
      <c r="U872" s="121"/>
      <c r="V872" s="122"/>
      <c r="W872" s="123"/>
      <c r="AC872" s="123"/>
    </row>
    <row r="873" spans="5:29" s="2" customFormat="1">
      <c r="E873" s="120"/>
      <c r="M873" s="120"/>
      <c r="N873" s="120"/>
      <c r="U873" s="121"/>
      <c r="V873" s="122"/>
      <c r="W873" s="123"/>
      <c r="AC873" s="123"/>
    </row>
    <row r="874" spans="5:29" s="2" customFormat="1">
      <c r="E874" s="120"/>
      <c r="M874" s="120"/>
      <c r="N874" s="120"/>
      <c r="U874" s="121"/>
      <c r="V874" s="122"/>
      <c r="W874" s="123"/>
      <c r="AC874" s="123"/>
    </row>
    <row r="875" spans="5:29" s="2" customFormat="1">
      <c r="E875" s="120"/>
      <c r="M875" s="120"/>
      <c r="N875" s="120"/>
      <c r="U875" s="121"/>
      <c r="V875" s="122"/>
      <c r="W875" s="123"/>
      <c r="AC875" s="123"/>
    </row>
    <row r="876" spans="5:29" s="2" customFormat="1">
      <c r="E876" s="120"/>
      <c r="M876" s="120"/>
      <c r="N876" s="120"/>
      <c r="U876" s="121"/>
      <c r="V876" s="122"/>
      <c r="W876" s="123"/>
      <c r="AC876" s="123"/>
    </row>
    <row r="877" spans="5:29" s="2" customFormat="1">
      <c r="E877" s="120"/>
      <c r="M877" s="120"/>
      <c r="N877" s="120"/>
      <c r="U877" s="121"/>
      <c r="V877" s="122"/>
      <c r="W877" s="123"/>
      <c r="AC877" s="123"/>
    </row>
    <row r="878" spans="5:29" s="2" customFormat="1">
      <c r="E878" s="120"/>
      <c r="M878" s="120"/>
      <c r="N878" s="120"/>
      <c r="U878" s="121"/>
      <c r="V878" s="122"/>
      <c r="W878" s="123"/>
      <c r="AC878" s="123"/>
    </row>
    <row r="879" spans="5:29" s="2" customFormat="1">
      <c r="E879" s="120"/>
      <c r="M879" s="120"/>
      <c r="N879" s="120"/>
      <c r="U879" s="121"/>
      <c r="V879" s="122"/>
      <c r="W879" s="123"/>
      <c r="AC879" s="123"/>
    </row>
    <row r="880" spans="5:29" s="2" customFormat="1">
      <c r="E880" s="120"/>
      <c r="M880" s="120"/>
      <c r="N880" s="120"/>
      <c r="U880" s="121"/>
      <c r="V880" s="122"/>
      <c r="W880" s="123"/>
      <c r="AC880" s="123"/>
    </row>
    <row r="881" spans="5:29" s="2" customFormat="1">
      <c r="E881" s="120"/>
      <c r="M881" s="120"/>
      <c r="N881" s="120"/>
      <c r="U881" s="121"/>
      <c r="V881" s="122"/>
      <c r="W881" s="123"/>
      <c r="AC881" s="123"/>
    </row>
    <row r="882" spans="5:29" s="2" customFormat="1">
      <c r="E882" s="120"/>
      <c r="M882" s="120"/>
      <c r="N882" s="120"/>
      <c r="U882" s="121"/>
      <c r="V882" s="122"/>
      <c r="W882" s="123"/>
      <c r="AC882" s="123"/>
    </row>
    <row r="883" spans="5:29" s="2" customFormat="1">
      <c r="E883" s="120"/>
      <c r="M883" s="120"/>
      <c r="N883" s="120"/>
      <c r="U883" s="121"/>
      <c r="V883" s="122"/>
      <c r="W883" s="123"/>
      <c r="AC883" s="123"/>
    </row>
    <row r="884" spans="5:29" s="2" customFormat="1">
      <c r="E884" s="120"/>
      <c r="M884" s="120"/>
      <c r="N884" s="120"/>
      <c r="U884" s="121"/>
      <c r="V884" s="122"/>
      <c r="W884" s="123"/>
      <c r="AC884" s="123"/>
    </row>
    <row r="885" spans="5:29" s="2" customFormat="1">
      <c r="E885" s="120"/>
      <c r="M885" s="120"/>
      <c r="N885" s="120"/>
      <c r="U885" s="121"/>
      <c r="V885" s="122"/>
      <c r="W885" s="123"/>
      <c r="AC885" s="123"/>
    </row>
    <row r="886" spans="5:29" s="2" customFormat="1">
      <c r="E886" s="120"/>
      <c r="M886" s="120"/>
      <c r="N886" s="120"/>
      <c r="U886" s="121"/>
      <c r="V886" s="122"/>
      <c r="W886" s="123"/>
      <c r="AC886" s="123"/>
    </row>
    <row r="887" spans="5:29" s="2" customFormat="1">
      <c r="E887" s="120"/>
      <c r="M887" s="120"/>
      <c r="N887" s="120"/>
      <c r="U887" s="121"/>
      <c r="V887" s="122"/>
      <c r="W887" s="123"/>
      <c r="AC887" s="123"/>
    </row>
    <row r="888" spans="5:29" s="2" customFormat="1">
      <c r="E888" s="120"/>
      <c r="M888" s="120"/>
      <c r="N888" s="120"/>
      <c r="U888" s="121"/>
      <c r="V888" s="122"/>
      <c r="W888" s="123"/>
      <c r="AC888" s="123"/>
    </row>
    <row r="889" spans="5:29" s="2" customFormat="1">
      <c r="E889" s="120"/>
      <c r="M889" s="120"/>
      <c r="N889" s="120"/>
      <c r="U889" s="121"/>
      <c r="V889" s="122"/>
      <c r="W889" s="123"/>
      <c r="AC889" s="123"/>
    </row>
    <row r="890" spans="5:29" s="2" customFormat="1">
      <c r="E890" s="120"/>
      <c r="M890" s="120"/>
      <c r="N890" s="120"/>
      <c r="U890" s="121"/>
      <c r="V890" s="122"/>
      <c r="W890" s="123"/>
      <c r="AC890" s="123"/>
    </row>
    <row r="891" spans="5:29" s="2" customFormat="1">
      <c r="E891" s="120"/>
      <c r="M891" s="120"/>
      <c r="N891" s="120"/>
      <c r="U891" s="121"/>
      <c r="V891" s="122"/>
      <c r="W891" s="123"/>
      <c r="AC891" s="123"/>
    </row>
    <row r="892" spans="5:29" s="2" customFormat="1">
      <c r="E892" s="120"/>
      <c r="M892" s="120"/>
      <c r="N892" s="120"/>
      <c r="U892" s="121"/>
      <c r="V892" s="122"/>
      <c r="W892" s="123"/>
      <c r="AC892" s="123"/>
    </row>
    <row r="893" spans="5:29" s="2" customFormat="1">
      <c r="E893" s="120"/>
      <c r="M893" s="120"/>
      <c r="N893" s="120"/>
      <c r="U893" s="121"/>
      <c r="V893" s="122"/>
      <c r="W893" s="123"/>
      <c r="AC893" s="123"/>
    </row>
    <row r="894" spans="5:29" s="2" customFormat="1">
      <c r="E894" s="120"/>
      <c r="M894" s="120"/>
      <c r="N894" s="120"/>
      <c r="U894" s="121"/>
      <c r="V894" s="122"/>
      <c r="W894" s="123"/>
      <c r="AC894" s="123"/>
    </row>
    <row r="895" spans="5:29" s="2" customFormat="1">
      <c r="E895" s="120"/>
      <c r="M895" s="120"/>
      <c r="N895" s="120"/>
      <c r="U895" s="121"/>
      <c r="V895" s="122"/>
      <c r="W895" s="123"/>
      <c r="AC895" s="123"/>
    </row>
    <row r="896" spans="5:29" s="2" customFormat="1">
      <c r="E896" s="120"/>
      <c r="M896" s="120"/>
      <c r="N896" s="120"/>
      <c r="U896" s="121"/>
      <c r="V896" s="122"/>
      <c r="W896" s="123"/>
      <c r="AC896" s="123"/>
    </row>
    <row r="897" spans="5:29" s="2" customFormat="1">
      <c r="E897" s="120"/>
      <c r="M897" s="120"/>
      <c r="N897" s="120"/>
      <c r="U897" s="121"/>
      <c r="V897" s="122"/>
      <c r="W897" s="123"/>
      <c r="AC897" s="123"/>
    </row>
    <row r="898" spans="5:29" s="2" customFormat="1">
      <c r="E898" s="120"/>
      <c r="M898" s="120"/>
      <c r="N898" s="120"/>
      <c r="U898" s="121"/>
      <c r="V898" s="122"/>
      <c r="W898" s="123"/>
      <c r="AC898" s="123"/>
    </row>
    <row r="899" spans="5:29" s="2" customFormat="1">
      <c r="E899" s="120"/>
      <c r="M899" s="120"/>
      <c r="N899" s="120"/>
      <c r="U899" s="121"/>
      <c r="V899" s="122"/>
      <c r="W899" s="123"/>
      <c r="AC899" s="123"/>
    </row>
    <row r="900" spans="5:29" s="2" customFormat="1">
      <c r="E900" s="120"/>
      <c r="M900" s="120"/>
      <c r="N900" s="120"/>
      <c r="U900" s="121"/>
      <c r="V900" s="122"/>
      <c r="W900" s="123"/>
      <c r="AC900" s="123"/>
    </row>
    <row r="901" spans="5:29" s="2" customFormat="1">
      <c r="E901" s="120"/>
      <c r="M901" s="120"/>
      <c r="N901" s="120"/>
      <c r="U901" s="121"/>
      <c r="V901" s="122"/>
      <c r="W901" s="123"/>
      <c r="AC901" s="123"/>
    </row>
    <row r="902" spans="5:29" s="2" customFormat="1">
      <c r="E902" s="120"/>
      <c r="M902" s="120"/>
      <c r="N902" s="120"/>
      <c r="U902" s="121"/>
      <c r="V902" s="122"/>
      <c r="W902" s="123"/>
      <c r="AC902" s="123"/>
    </row>
    <row r="903" spans="5:29" s="2" customFormat="1">
      <c r="E903" s="120"/>
      <c r="M903" s="120"/>
      <c r="N903" s="120"/>
      <c r="U903" s="121"/>
      <c r="V903" s="122"/>
      <c r="W903" s="123"/>
      <c r="AC903" s="123"/>
    </row>
    <row r="904" spans="5:29" s="2" customFormat="1">
      <c r="E904" s="120"/>
      <c r="M904" s="120"/>
      <c r="N904" s="120"/>
      <c r="U904" s="121"/>
      <c r="V904" s="122"/>
      <c r="W904" s="123"/>
      <c r="AC904" s="123"/>
    </row>
    <row r="905" spans="5:29" s="2" customFormat="1">
      <c r="E905" s="120"/>
      <c r="M905" s="120"/>
      <c r="N905" s="120"/>
      <c r="U905" s="121"/>
      <c r="V905" s="122"/>
      <c r="W905" s="123"/>
      <c r="AC905" s="123"/>
    </row>
    <row r="906" spans="5:29" s="2" customFormat="1">
      <c r="E906" s="120"/>
      <c r="M906" s="120"/>
      <c r="N906" s="120"/>
      <c r="U906" s="121"/>
      <c r="V906" s="122"/>
      <c r="W906" s="123"/>
      <c r="AC906" s="123"/>
    </row>
    <row r="907" spans="5:29" s="2" customFormat="1">
      <c r="E907" s="120"/>
      <c r="M907" s="120"/>
      <c r="N907" s="120"/>
      <c r="U907" s="121"/>
      <c r="V907" s="122"/>
      <c r="W907" s="123"/>
      <c r="AC907" s="123"/>
    </row>
    <row r="908" spans="5:29" s="2" customFormat="1">
      <c r="E908" s="120"/>
      <c r="M908" s="120"/>
      <c r="N908" s="120"/>
      <c r="U908" s="121"/>
      <c r="V908" s="122"/>
      <c r="W908" s="123"/>
      <c r="AC908" s="123"/>
    </row>
    <row r="909" spans="5:29" s="2" customFormat="1">
      <c r="E909" s="120"/>
      <c r="M909" s="120"/>
      <c r="N909" s="120"/>
      <c r="U909" s="121"/>
      <c r="V909" s="122"/>
      <c r="W909" s="123"/>
      <c r="AC909" s="123"/>
    </row>
    <row r="910" spans="5:29" s="2" customFormat="1">
      <c r="E910" s="120"/>
      <c r="M910" s="120"/>
      <c r="N910" s="120"/>
      <c r="U910" s="121"/>
      <c r="V910" s="122"/>
      <c r="W910" s="123"/>
      <c r="AC910" s="123"/>
    </row>
    <row r="911" spans="5:29" s="2" customFormat="1">
      <c r="E911" s="120"/>
      <c r="M911" s="120"/>
      <c r="N911" s="120"/>
      <c r="U911" s="121"/>
      <c r="V911" s="122"/>
      <c r="W911" s="123"/>
      <c r="AC911" s="123"/>
    </row>
    <row r="912" spans="5:29" s="2" customFormat="1">
      <c r="E912" s="120"/>
      <c r="M912" s="120"/>
      <c r="N912" s="120"/>
      <c r="U912" s="121"/>
      <c r="V912" s="122"/>
      <c r="W912" s="123"/>
      <c r="AC912" s="123"/>
    </row>
    <row r="913" spans="5:29" s="2" customFormat="1">
      <c r="E913" s="120"/>
      <c r="M913" s="120"/>
      <c r="N913" s="120"/>
      <c r="U913" s="121"/>
      <c r="V913" s="122"/>
      <c r="W913" s="123"/>
      <c r="AC913" s="123"/>
    </row>
    <row r="914" spans="5:29" s="2" customFormat="1">
      <c r="E914" s="120"/>
      <c r="M914" s="120"/>
      <c r="N914" s="120"/>
      <c r="U914" s="121"/>
      <c r="V914" s="122"/>
      <c r="W914" s="123"/>
      <c r="AC914" s="123"/>
    </row>
    <row r="915" spans="5:29" s="2" customFormat="1">
      <c r="E915" s="120"/>
      <c r="M915" s="120"/>
      <c r="N915" s="120"/>
      <c r="U915" s="121"/>
      <c r="V915" s="122"/>
      <c r="W915" s="123"/>
      <c r="AC915" s="123"/>
    </row>
    <row r="916" spans="5:29" s="2" customFormat="1">
      <c r="E916" s="120"/>
      <c r="M916" s="120"/>
      <c r="N916" s="120"/>
      <c r="U916" s="121"/>
      <c r="V916" s="122"/>
      <c r="W916" s="123"/>
      <c r="AC916" s="123"/>
    </row>
    <row r="917" spans="5:29" s="2" customFormat="1">
      <c r="E917" s="120"/>
      <c r="M917" s="120"/>
      <c r="N917" s="120"/>
      <c r="U917" s="121"/>
      <c r="V917" s="122"/>
      <c r="W917" s="123"/>
      <c r="AC917" s="123"/>
    </row>
    <row r="918" spans="5:29" s="2" customFormat="1">
      <c r="E918" s="120"/>
      <c r="M918" s="120"/>
      <c r="N918" s="120"/>
      <c r="U918" s="121"/>
      <c r="V918" s="122"/>
      <c r="W918" s="123"/>
      <c r="AC918" s="123"/>
    </row>
    <row r="919" spans="5:29" s="2" customFormat="1">
      <c r="E919" s="120"/>
      <c r="M919" s="120"/>
      <c r="N919" s="120"/>
      <c r="U919" s="121"/>
      <c r="V919" s="122"/>
      <c r="W919" s="123"/>
      <c r="AC919" s="123"/>
    </row>
    <row r="920" spans="5:29" s="2" customFormat="1">
      <c r="E920" s="120"/>
      <c r="M920" s="120"/>
      <c r="N920" s="120"/>
      <c r="U920" s="121"/>
      <c r="V920" s="122"/>
      <c r="W920" s="123"/>
      <c r="AC920" s="123"/>
    </row>
    <row r="921" spans="5:29" s="2" customFormat="1">
      <c r="E921" s="120"/>
      <c r="M921" s="120"/>
      <c r="N921" s="120"/>
      <c r="U921" s="121"/>
      <c r="V921" s="122"/>
      <c r="W921" s="123"/>
      <c r="AC921" s="123"/>
    </row>
    <row r="922" spans="5:29" s="2" customFormat="1">
      <c r="E922" s="120"/>
      <c r="M922" s="120"/>
      <c r="N922" s="120"/>
      <c r="U922" s="121"/>
      <c r="V922" s="122"/>
      <c r="W922" s="123"/>
      <c r="AC922" s="123"/>
    </row>
    <row r="923" spans="5:29" s="2" customFormat="1">
      <c r="E923" s="120"/>
      <c r="M923" s="120"/>
      <c r="N923" s="120"/>
      <c r="U923" s="121"/>
      <c r="V923" s="122"/>
      <c r="W923" s="123"/>
      <c r="AC923" s="123"/>
    </row>
    <row r="924" spans="5:29" s="2" customFormat="1">
      <c r="E924" s="120"/>
      <c r="M924" s="120"/>
      <c r="N924" s="120"/>
      <c r="U924" s="121"/>
      <c r="V924" s="122"/>
      <c r="W924" s="123"/>
      <c r="AC924" s="123"/>
    </row>
    <row r="925" spans="5:29" s="2" customFormat="1">
      <c r="E925" s="120"/>
      <c r="M925" s="120"/>
      <c r="N925" s="120"/>
      <c r="U925" s="121"/>
      <c r="V925" s="122"/>
      <c r="W925" s="123"/>
      <c r="AC925" s="123"/>
    </row>
    <row r="926" spans="5:29" s="2" customFormat="1">
      <c r="E926" s="120"/>
      <c r="M926" s="120"/>
      <c r="N926" s="120"/>
      <c r="U926" s="121"/>
      <c r="V926" s="122"/>
      <c r="W926" s="123"/>
      <c r="AC926" s="123"/>
    </row>
    <row r="927" spans="5:29" s="2" customFormat="1">
      <c r="E927" s="120"/>
      <c r="M927" s="120"/>
      <c r="N927" s="120"/>
      <c r="U927" s="121"/>
      <c r="V927" s="122"/>
      <c r="W927" s="123"/>
      <c r="AC927" s="123"/>
    </row>
    <row r="928" spans="5:29" s="2" customFormat="1">
      <c r="E928" s="120"/>
      <c r="M928" s="120"/>
      <c r="N928" s="120"/>
      <c r="U928" s="121"/>
      <c r="V928" s="122"/>
      <c r="W928" s="123"/>
      <c r="AC928" s="123"/>
    </row>
    <row r="929" spans="5:29" s="2" customFormat="1">
      <c r="E929" s="120"/>
      <c r="M929" s="120"/>
      <c r="N929" s="120"/>
      <c r="U929" s="121"/>
      <c r="V929" s="122"/>
      <c r="W929" s="123"/>
      <c r="AC929" s="123"/>
    </row>
    <row r="930" spans="5:29" s="2" customFormat="1">
      <c r="E930" s="120"/>
      <c r="M930" s="120"/>
      <c r="N930" s="120"/>
      <c r="U930" s="121"/>
      <c r="V930" s="122"/>
      <c r="W930" s="123"/>
      <c r="AC930" s="123"/>
    </row>
    <row r="931" spans="5:29" s="2" customFormat="1">
      <c r="E931" s="120"/>
      <c r="M931" s="120"/>
      <c r="N931" s="120"/>
      <c r="U931" s="121"/>
      <c r="V931" s="122"/>
      <c r="W931" s="123"/>
      <c r="AC931" s="123"/>
    </row>
    <row r="932" spans="5:29" s="2" customFormat="1">
      <c r="E932" s="120"/>
      <c r="M932" s="120"/>
      <c r="N932" s="120"/>
      <c r="U932" s="121"/>
      <c r="V932" s="122"/>
      <c r="W932" s="123"/>
      <c r="AC932" s="123"/>
    </row>
    <row r="933" spans="5:29" s="2" customFormat="1">
      <c r="E933" s="120"/>
      <c r="M933" s="120"/>
      <c r="N933" s="120"/>
      <c r="U933" s="121"/>
      <c r="V933" s="122"/>
      <c r="W933" s="123"/>
      <c r="AC933" s="123"/>
    </row>
    <row r="934" spans="5:29" s="2" customFormat="1">
      <c r="E934" s="120"/>
      <c r="M934" s="120"/>
      <c r="N934" s="120"/>
      <c r="U934" s="121"/>
      <c r="V934" s="122"/>
      <c r="W934" s="123"/>
      <c r="AC934" s="123"/>
    </row>
    <row r="935" spans="5:29" s="2" customFormat="1">
      <c r="E935" s="120"/>
      <c r="M935" s="120"/>
      <c r="N935" s="120"/>
      <c r="U935" s="121"/>
      <c r="V935" s="122"/>
      <c r="W935" s="123"/>
      <c r="AC935" s="123"/>
    </row>
    <row r="936" spans="5:29" s="2" customFormat="1">
      <c r="E936" s="120"/>
      <c r="M936" s="120"/>
      <c r="N936" s="120"/>
      <c r="U936" s="121"/>
      <c r="V936" s="122"/>
      <c r="W936" s="123"/>
      <c r="AC936" s="123"/>
    </row>
    <row r="937" spans="5:29" s="2" customFormat="1">
      <c r="E937" s="120"/>
      <c r="M937" s="120"/>
      <c r="N937" s="120"/>
      <c r="U937" s="121"/>
      <c r="V937" s="122"/>
      <c r="W937" s="123"/>
      <c r="AC937" s="123"/>
    </row>
    <row r="938" spans="5:29" s="2" customFormat="1">
      <c r="E938" s="120"/>
      <c r="M938" s="120"/>
      <c r="N938" s="120"/>
      <c r="U938" s="121"/>
      <c r="V938" s="122"/>
      <c r="W938" s="123"/>
      <c r="AC938" s="123"/>
    </row>
    <row r="939" spans="5:29" s="2" customFormat="1">
      <c r="E939" s="120"/>
      <c r="M939" s="120"/>
      <c r="N939" s="120"/>
      <c r="U939" s="121"/>
      <c r="V939" s="122"/>
      <c r="W939" s="123"/>
      <c r="AC939" s="123"/>
    </row>
    <row r="940" spans="5:29" s="2" customFormat="1">
      <c r="E940" s="120"/>
      <c r="M940" s="120"/>
      <c r="N940" s="120"/>
      <c r="U940" s="121"/>
      <c r="V940" s="122"/>
      <c r="W940" s="123"/>
      <c r="AC940" s="123"/>
    </row>
    <row r="941" spans="5:29" s="2" customFormat="1">
      <c r="E941" s="120"/>
      <c r="M941" s="120"/>
      <c r="N941" s="120"/>
      <c r="U941" s="121"/>
      <c r="V941" s="122"/>
      <c r="W941" s="123"/>
      <c r="AC941" s="123"/>
    </row>
    <row r="942" spans="5:29" s="2" customFormat="1">
      <c r="E942" s="120"/>
      <c r="M942" s="120"/>
      <c r="N942" s="120"/>
      <c r="U942" s="121"/>
      <c r="V942" s="122"/>
      <c r="W942" s="123"/>
      <c r="AC942" s="123"/>
    </row>
    <row r="943" spans="5:29" s="2" customFormat="1">
      <c r="E943" s="120"/>
      <c r="M943" s="120"/>
      <c r="N943" s="120"/>
      <c r="U943" s="121"/>
      <c r="V943" s="122"/>
      <c r="W943" s="123"/>
      <c r="AC943" s="123"/>
    </row>
    <row r="944" spans="5:29" s="2" customFormat="1">
      <c r="E944" s="120"/>
      <c r="M944" s="120"/>
      <c r="N944" s="120"/>
      <c r="U944" s="121"/>
      <c r="V944" s="122"/>
      <c r="W944" s="123"/>
      <c r="AC944" s="123"/>
    </row>
    <row r="945" spans="5:29" s="2" customFormat="1">
      <c r="E945" s="120"/>
      <c r="M945" s="120"/>
      <c r="N945" s="120"/>
      <c r="U945" s="121"/>
      <c r="V945" s="122"/>
      <c r="W945" s="123"/>
      <c r="AC945" s="123"/>
    </row>
    <row r="946" spans="5:29" s="2" customFormat="1">
      <c r="E946" s="120"/>
      <c r="M946" s="120"/>
      <c r="N946" s="120"/>
      <c r="U946" s="121"/>
      <c r="V946" s="122"/>
      <c r="W946" s="123"/>
      <c r="AC946" s="123"/>
    </row>
    <row r="947" spans="5:29" s="2" customFormat="1">
      <c r="E947" s="120"/>
      <c r="M947" s="120"/>
      <c r="N947" s="120"/>
      <c r="U947" s="121"/>
      <c r="V947" s="122"/>
      <c r="W947" s="123"/>
      <c r="AC947" s="123"/>
    </row>
    <row r="948" spans="5:29" s="2" customFormat="1">
      <c r="E948" s="120"/>
      <c r="M948" s="120"/>
      <c r="N948" s="120"/>
      <c r="U948" s="121"/>
      <c r="V948" s="122"/>
      <c r="W948" s="123"/>
      <c r="AC948" s="123"/>
    </row>
    <row r="949" spans="5:29" s="2" customFormat="1">
      <c r="E949" s="120"/>
      <c r="M949" s="120"/>
      <c r="N949" s="120"/>
      <c r="U949" s="121"/>
      <c r="V949" s="122"/>
      <c r="W949" s="123"/>
      <c r="AC949" s="123"/>
    </row>
    <row r="950" spans="5:29" s="2" customFormat="1">
      <c r="E950" s="120"/>
      <c r="M950" s="120"/>
      <c r="N950" s="120"/>
      <c r="U950" s="121"/>
      <c r="V950" s="122"/>
      <c r="W950" s="123"/>
      <c r="AC950" s="123"/>
    </row>
    <row r="951" spans="5:29" s="2" customFormat="1">
      <c r="E951" s="120"/>
      <c r="M951" s="120"/>
      <c r="N951" s="120"/>
      <c r="U951" s="121"/>
      <c r="V951" s="122"/>
      <c r="W951" s="123"/>
      <c r="AC951" s="123"/>
    </row>
    <row r="952" spans="5:29" s="2" customFormat="1">
      <c r="E952" s="120"/>
      <c r="M952" s="120"/>
      <c r="N952" s="120"/>
      <c r="U952" s="121"/>
      <c r="V952" s="122"/>
      <c r="W952" s="123"/>
      <c r="AC952" s="123"/>
    </row>
    <row r="953" spans="5:29" s="2" customFormat="1">
      <c r="E953" s="120"/>
      <c r="M953" s="120"/>
      <c r="N953" s="120"/>
      <c r="U953" s="121"/>
      <c r="V953" s="122"/>
      <c r="W953" s="123"/>
      <c r="AC953" s="123"/>
    </row>
    <row r="954" spans="5:29" s="2" customFormat="1">
      <c r="E954" s="120"/>
      <c r="M954" s="120"/>
      <c r="N954" s="120"/>
      <c r="U954" s="121"/>
      <c r="V954" s="122"/>
      <c r="W954" s="123"/>
      <c r="AC954" s="123"/>
    </row>
    <row r="955" spans="5:29" s="2" customFormat="1">
      <c r="E955" s="120"/>
      <c r="M955" s="120"/>
      <c r="N955" s="120"/>
      <c r="U955" s="121"/>
      <c r="V955" s="122"/>
      <c r="W955" s="123"/>
      <c r="AC955" s="123"/>
    </row>
    <row r="956" spans="5:29" s="2" customFormat="1">
      <c r="E956" s="120"/>
      <c r="M956" s="120"/>
      <c r="N956" s="120"/>
      <c r="U956" s="121"/>
      <c r="V956" s="122"/>
      <c r="W956" s="123"/>
      <c r="AC956" s="123"/>
    </row>
    <row r="957" spans="5:29" s="2" customFormat="1">
      <c r="E957" s="120"/>
      <c r="M957" s="120"/>
      <c r="N957" s="120"/>
      <c r="U957" s="121"/>
      <c r="V957" s="122"/>
      <c r="W957" s="123"/>
      <c r="AC957" s="123"/>
    </row>
    <row r="958" spans="5:29" s="2" customFormat="1">
      <c r="E958" s="120"/>
      <c r="M958" s="120"/>
      <c r="N958" s="120"/>
      <c r="U958" s="121"/>
      <c r="V958" s="122"/>
      <c r="W958" s="123"/>
      <c r="AC958" s="123"/>
    </row>
    <row r="959" spans="5:29" s="2" customFormat="1">
      <c r="E959" s="120"/>
      <c r="M959" s="120"/>
      <c r="N959" s="120"/>
      <c r="U959" s="121"/>
      <c r="V959" s="122"/>
      <c r="W959" s="123"/>
      <c r="AC959" s="123"/>
    </row>
    <row r="960" spans="5:29" s="2" customFormat="1">
      <c r="E960" s="120"/>
      <c r="M960" s="120"/>
      <c r="N960" s="120"/>
      <c r="U960" s="121"/>
      <c r="V960" s="122"/>
      <c r="W960" s="123"/>
      <c r="AC960" s="123"/>
    </row>
    <row r="961" spans="5:29" s="2" customFormat="1">
      <c r="E961" s="120"/>
      <c r="M961" s="120"/>
      <c r="N961" s="120"/>
      <c r="U961" s="121"/>
      <c r="V961" s="122"/>
      <c r="W961" s="123"/>
      <c r="AC961" s="123"/>
    </row>
    <row r="962" spans="5:29" s="2" customFormat="1">
      <c r="E962" s="120"/>
      <c r="M962" s="120"/>
      <c r="N962" s="120"/>
      <c r="U962" s="121"/>
      <c r="V962" s="122"/>
      <c r="W962" s="123"/>
      <c r="AC962" s="123"/>
    </row>
    <row r="963" spans="5:29" s="2" customFormat="1">
      <c r="E963" s="120"/>
      <c r="M963" s="120"/>
      <c r="N963" s="120"/>
      <c r="U963" s="121"/>
      <c r="V963" s="122"/>
      <c r="W963" s="123"/>
      <c r="AC963" s="123"/>
    </row>
    <row r="964" spans="5:29" s="2" customFormat="1">
      <c r="E964" s="120"/>
      <c r="M964" s="120"/>
      <c r="N964" s="120"/>
      <c r="U964" s="121"/>
      <c r="V964" s="122"/>
      <c r="W964" s="123"/>
      <c r="AC964" s="123"/>
    </row>
    <row r="965" spans="5:29" s="2" customFormat="1">
      <c r="E965" s="120"/>
      <c r="M965" s="120"/>
      <c r="N965" s="120"/>
      <c r="U965" s="121"/>
      <c r="V965" s="122"/>
      <c r="W965" s="123"/>
      <c r="AC965" s="123"/>
    </row>
    <row r="966" spans="5:29" s="2" customFormat="1">
      <c r="E966" s="120"/>
      <c r="M966" s="120"/>
      <c r="N966" s="120"/>
      <c r="U966" s="121"/>
      <c r="V966" s="122"/>
      <c r="W966" s="123"/>
      <c r="AC966" s="123"/>
    </row>
    <row r="967" spans="5:29" s="2" customFormat="1">
      <c r="E967" s="120"/>
      <c r="M967" s="120"/>
      <c r="N967" s="120"/>
      <c r="U967" s="121"/>
      <c r="V967" s="122"/>
      <c r="W967" s="123"/>
      <c r="AC967" s="123"/>
    </row>
    <row r="968" spans="5:29" s="2" customFormat="1">
      <c r="E968" s="120"/>
      <c r="M968" s="120"/>
      <c r="N968" s="120"/>
      <c r="U968" s="121"/>
      <c r="V968" s="122"/>
      <c r="W968" s="123"/>
      <c r="AC968" s="123"/>
    </row>
    <row r="969" spans="5:29" s="2" customFormat="1">
      <c r="E969" s="120"/>
      <c r="M969" s="120"/>
      <c r="N969" s="120"/>
      <c r="U969" s="121"/>
      <c r="V969" s="122"/>
      <c r="W969" s="123"/>
      <c r="AC969" s="123"/>
    </row>
    <row r="970" spans="5:29" s="2" customFormat="1">
      <c r="E970" s="120"/>
      <c r="M970" s="120"/>
      <c r="N970" s="120"/>
      <c r="U970" s="121"/>
      <c r="V970" s="122"/>
      <c r="W970" s="123"/>
      <c r="AC970" s="123"/>
    </row>
    <row r="971" spans="5:29" s="2" customFormat="1">
      <c r="E971" s="120"/>
      <c r="M971" s="120"/>
      <c r="N971" s="120"/>
      <c r="U971" s="121"/>
      <c r="V971" s="122"/>
      <c r="W971" s="123"/>
      <c r="AC971" s="123"/>
    </row>
    <row r="972" spans="5:29" s="2" customFormat="1">
      <c r="E972" s="120"/>
      <c r="M972" s="120"/>
      <c r="N972" s="120"/>
      <c r="U972" s="121"/>
      <c r="V972" s="122"/>
      <c r="W972" s="123"/>
      <c r="AC972" s="123"/>
    </row>
    <row r="973" spans="5:29" s="2" customFormat="1">
      <c r="E973" s="120"/>
      <c r="M973" s="120"/>
      <c r="N973" s="120"/>
      <c r="U973" s="121"/>
      <c r="V973" s="122"/>
      <c r="W973" s="123"/>
      <c r="AC973" s="123"/>
    </row>
    <row r="974" spans="5:29" s="2" customFormat="1">
      <c r="E974" s="120"/>
      <c r="M974" s="120"/>
      <c r="N974" s="120"/>
      <c r="U974" s="121"/>
      <c r="V974" s="122"/>
      <c r="W974" s="123"/>
      <c r="AC974" s="123"/>
    </row>
    <row r="975" spans="5:29" s="2" customFormat="1">
      <c r="E975" s="120"/>
      <c r="M975" s="120"/>
      <c r="N975" s="120"/>
      <c r="U975" s="121"/>
      <c r="V975" s="122"/>
      <c r="W975" s="123"/>
      <c r="AC975" s="123"/>
    </row>
    <row r="976" spans="5:29" s="2" customFormat="1">
      <c r="E976" s="120"/>
      <c r="M976" s="120"/>
      <c r="N976" s="120"/>
      <c r="U976" s="121"/>
      <c r="V976" s="122"/>
      <c r="W976" s="123"/>
      <c r="AC976" s="123"/>
    </row>
    <row r="977" spans="5:29" s="2" customFormat="1">
      <c r="E977" s="120"/>
      <c r="M977" s="120"/>
      <c r="N977" s="120"/>
      <c r="U977" s="121"/>
      <c r="V977" s="122"/>
      <c r="W977" s="123"/>
      <c r="AC977" s="123"/>
    </row>
    <row r="978" spans="5:29" s="2" customFormat="1">
      <c r="E978" s="120"/>
      <c r="M978" s="120"/>
      <c r="N978" s="120"/>
      <c r="U978" s="121"/>
      <c r="V978" s="122"/>
      <c r="W978" s="123"/>
      <c r="AC978" s="123"/>
    </row>
    <row r="979" spans="5:29" s="2" customFormat="1">
      <c r="E979" s="120"/>
      <c r="M979" s="120"/>
      <c r="N979" s="120"/>
      <c r="U979" s="121"/>
      <c r="V979" s="122"/>
      <c r="W979" s="123"/>
      <c r="AC979" s="123"/>
    </row>
    <row r="980" spans="5:29" s="2" customFormat="1">
      <c r="E980" s="120"/>
      <c r="M980" s="120"/>
      <c r="N980" s="120"/>
      <c r="U980" s="121"/>
      <c r="V980" s="122"/>
      <c r="W980" s="123"/>
      <c r="AC980" s="123"/>
    </row>
    <row r="981" spans="5:29" s="2" customFormat="1">
      <c r="E981" s="120"/>
      <c r="M981" s="120"/>
      <c r="N981" s="120"/>
      <c r="U981" s="121"/>
      <c r="V981" s="122"/>
      <c r="W981" s="123"/>
      <c r="AC981" s="123"/>
    </row>
    <row r="982" spans="5:29" s="2" customFormat="1">
      <c r="E982" s="120"/>
      <c r="M982" s="120"/>
      <c r="N982" s="120"/>
      <c r="U982" s="121"/>
      <c r="V982" s="122"/>
      <c r="W982" s="123"/>
      <c r="AC982" s="123"/>
    </row>
    <row r="983" spans="5:29" s="2" customFormat="1">
      <c r="E983" s="120"/>
      <c r="M983" s="120"/>
      <c r="N983" s="120"/>
      <c r="U983" s="121"/>
      <c r="V983" s="122"/>
      <c r="W983" s="123"/>
      <c r="AC983" s="123"/>
    </row>
    <row r="984" spans="5:29" s="2" customFormat="1">
      <c r="E984" s="120"/>
      <c r="M984" s="120"/>
      <c r="N984" s="120"/>
      <c r="U984" s="121"/>
      <c r="V984" s="122"/>
      <c r="W984" s="123"/>
      <c r="AC984" s="123"/>
    </row>
    <row r="985" spans="5:29" s="2" customFormat="1">
      <c r="E985" s="120"/>
      <c r="M985" s="120"/>
      <c r="N985" s="120"/>
      <c r="U985" s="121"/>
      <c r="V985" s="122"/>
      <c r="W985" s="123"/>
      <c r="AC985" s="123"/>
    </row>
    <row r="986" spans="5:29" s="2" customFormat="1">
      <c r="E986" s="120"/>
      <c r="M986" s="120"/>
      <c r="N986" s="120"/>
      <c r="U986" s="121"/>
      <c r="V986" s="122"/>
      <c r="W986" s="123"/>
      <c r="AC986" s="123"/>
    </row>
    <row r="987" spans="5:29" s="2" customFormat="1">
      <c r="E987" s="120"/>
      <c r="M987" s="120"/>
      <c r="N987" s="120"/>
      <c r="U987" s="121"/>
      <c r="V987" s="122"/>
      <c r="W987" s="123"/>
      <c r="AC987" s="123"/>
    </row>
    <row r="988" spans="5:29" s="2" customFormat="1">
      <c r="E988" s="120"/>
      <c r="M988" s="120"/>
      <c r="N988" s="120"/>
      <c r="U988" s="121"/>
      <c r="V988" s="122"/>
      <c r="W988" s="123"/>
      <c r="AC988" s="123"/>
    </row>
    <row r="989" spans="5:29" s="2" customFormat="1">
      <c r="E989" s="120"/>
      <c r="M989" s="120"/>
      <c r="N989" s="120"/>
      <c r="U989" s="121"/>
      <c r="V989" s="122"/>
      <c r="W989" s="123"/>
      <c r="AC989" s="123"/>
    </row>
    <row r="990" spans="5:29" s="2" customFormat="1">
      <c r="E990" s="120"/>
      <c r="M990" s="120"/>
      <c r="N990" s="120"/>
      <c r="U990" s="121"/>
      <c r="V990" s="122"/>
      <c r="W990" s="123"/>
      <c r="AC990" s="123"/>
    </row>
    <row r="991" spans="5:29" s="2" customFormat="1">
      <c r="E991" s="120"/>
      <c r="M991" s="120"/>
      <c r="N991" s="120"/>
      <c r="U991" s="121"/>
      <c r="V991" s="122"/>
      <c r="W991" s="123"/>
      <c r="AC991" s="123"/>
    </row>
    <row r="992" spans="5:29" s="2" customFormat="1">
      <c r="E992" s="120"/>
      <c r="M992" s="120"/>
      <c r="N992" s="120"/>
      <c r="U992" s="121"/>
      <c r="V992" s="122"/>
      <c r="W992" s="123"/>
      <c r="AC992" s="123"/>
    </row>
    <row r="993" spans="5:29" s="2" customFormat="1">
      <c r="E993" s="120"/>
      <c r="M993" s="120"/>
      <c r="N993" s="120"/>
      <c r="U993" s="121"/>
      <c r="V993" s="122"/>
      <c r="W993" s="123"/>
      <c r="AC993" s="123"/>
    </row>
    <row r="994" spans="5:29" s="2" customFormat="1">
      <c r="E994" s="120"/>
      <c r="M994" s="120"/>
      <c r="N994" s="120"/>
      <c r="U994" s="121"/>
      <c r="V994" s="122"/>
      <c r="W994" s="123"/>
      <c r="AC994" s="123"/>
    </row>
    <row r="995" spans="5:29" s="2" customFormat="1">
      <c r="E995" s="120"/>
      <c r="M995" s="120"/>
      <c r="N995" s="120"/>
      <c r="U995" s="121"/>
      <c r="V995" s="122"/>
      <c r="W995" s="123"/>
      <c r="AC995" s="123"/>
    </row>
    <row r="996" spans="5:29" s="2" customFormat="1">
      <c r="E996" s="120"/>
      <c r="M996" s="120"/>
      <c r="N996" s="120"/>
      <c r="U996" s="121"/>
      <c r="V996" s="122"/>
      <c r="W996" s="123"/>
      <c r="AC996" s="123"/>
    </row>
    <row r="997" spans="5:29" s="2" customFormat="1">
      <c r="E997" s="120"/>
      <c r="M997" s="120"/>
      <c r="N997" s="120"/>
      <c r="U997" s="121"/>
      <c r="V997" s="122"/>
      <c r="W997" s="123"/>
      <c r="AC997" s="123"/>
    </row>
    <row r="998" spans="5:29" s="2" customFormat="1">
      <c r="E998" s="120"/>
      <c r="M998" s="120"/>
      <c r="N998" s="120"/>
      <c r="U998" s="121"/>
      <c r="V998" s="122"/>
      <c r="W998" s="123"/>
      <c r="AC998" s="123"/>
    </row>
    <row r="999" spans="5:29" s="2" customFormat="1">
      <c r="E999" s="120"/>
      <c r="M999" s="120"/>
      <c r="N999" s="120"/>
      <c r="U999" s="121"/>
      <c r="V999" s="122"/>
      <c r="W999" s="123"/>
      <c r="AC999" s="123"/>
    </row>
    <row r="1000" spans="5:29" s="2" customFormat="1">
      <c r="E1000" s="120"/>
      <c r="M1000" s="120"/>
      <c r="N1000" s="120"/>
      <c r="U1000" s="121"/>
      <c r="V1000" s="122"/>
      <c r="W1000" s="123"/>
      <c r="AC1000" s="123"/>
    </row>
    <row r="1001" spans="5:29" s="2" customFormat="1">
      <c r="E1001" s="120"/>
      <c r="M1001" s="120"/>
      <c r="N1001" s="120"/>
      <c r="U1001" s="121"/>
      <c r="V1001" s="122"/>
      <c r="W1001" s="123"/>
      <c r="AC1001" s="123"/>
    </row>
    <row r="1002" spans="5:29" s="2" customFormat="1">
      <c r="E1002" s="120"/>
      <c r="M1002" s="120"/>
      <c r="N1002" s="120"/>
      <c r="U1002" s="121"/>
      <c r="V1002" s="122"/>
      <c r="W1002" s="123"/>
      <c r="AC1002" s="123"/>
    </row>
    <row r="1003" spans="5:29" s="2" customFormat="1">
      <c r="E1003" s="120"/>
      <c r="M1003" s="120"/>
      <c r="N1003" s="120"/>
      <c r="U1003" s="121"/>
      <c r="V1003" s="122"/>
      <c r="W1003" s="123"/>
      <c r="AC1003" s="123"/>
    </row>
    <row r="1004" spans="5:29" s="2" customFormat="1">
      <c r="E1004" s="120"/>
      <c r="M1004" s="120"/>
      <c r="N1004" s="120"/>
      <c r="U1004" s="121"/>
      <c r="V1004" s="122"/>
      <c r="W1004" s="123"/>
      <c r="AC1004" s="123"/>
    </row>
    <row r="1005" spans="5:29" s="2" customFormat="1">
      <c r="E1005" s="120"/>
      <c r="M1005" s="120"/>
      <c r="N1005" s="120"/>
      <c r="U1005" s="121"/>
      <c r="V1005" s="122"/>
      <c r="W1005" s="123"/>
      <c r="AC1005" s="123"/>
    </row>
    <row r="1006" spans="5:29" s="2" customFormat="1">
      <c r="E1006" s="120"/>
      <c r="M1006" s="120"/>
      <c r="N1006" s="120"/>
      <c r="U1006" s="121"/>
      <c r="V1006" s="122"/>
      <c r="W1006" s="123"/>
      <c r="AC1006" s="123"/>
    </row>
    <row r="1007" spans="5:29" s="2" customFormat="1">
      <c r="E1007" s="120"/>
      <c r="M1007" s="120"/>
      <c r="N1007" s="120"/>
      <c r="U1007" s="121"/>
      <c r="V1007" s="122"/>
      <c r="W1007" s="123"/>
      <c r="AC1007" s="123"/>
    </row>
    <row r="1008" spans="5:29" s="2" customFormat="1">
      <c r="E1008" s="120"/>
      <c r="M1008" s="120"/>
      <c r="N1008" s="120"/>
      <c r="U1008" s="121"/>
      <c r="V1008" s="122"/>
      <c r="W1008" s="123"/>
      <c r="AC1008" s="123"/>
    </row>
    <row r="1009" spans="5:29" s="2" customFormat="1">
      <c r="E1009" s="120"/>
      <c r="M1009" s="120"/>
      <c r="N1009" s="120"/>
      <c r="U1009" s="121"/>
      <c r="V1009" s="122"/>
      <c r="W1009" s="123"/>
      <c r="AC1009" s="123"/>
    </row>
    <row r="1010" spans="5:29" s="2" customFormat="1">
      <c r="E1010" s="120"/>
      <c r="M1010" s="120"/>
      <c r="N1010" s="120"/>
      <c r="U1010" s="121"/>
      <c r="V1010" s="122"/>
      <c r="W1010" s="123"/>
      <c r="AC1010" s="123"/>
    </row>
    <row r="1011" spans="5:29" s="2" customFormat="1">
      <c r="E1011" s="120"/>
      <c r="M1011" s="120"/>
      <c r="N1011" s="120"/>
      <c r="U1011" s="121"/>
      <c r="V1011" s="122"/>
      <c r="W1011" s="123"/>
      <c r="AC1011" s="123"/>
    </row>
    <row r="1012" spans="5:29" s="2" customFormat="1">
      <c r="E1012" s="120"/>
      <c r="M1012" s="120"/>
      <c r="N1012" s="120"/>
      <c r="U1012" s="121"/>
      <c r="V1012" s="122"/>
      <c r="W1012" s="123"/>
      <c r="AC1012" s="123"/>
    </row>
    <row r="1013" spans="5:29" s="2" customFormat="1">
      <c r="E1013" s="120"/>
      <c r="M1013" s="120"/>
      <c r="N1013" s="120"/>
      <c r="U1013" s="121"/>
      <c r="V1013" s="122"/>
      <c r="W1013" s="123"/>
      <c r="AC1013" s="123"/>
    </row>
    <row r="1014" spans="5:29" s="2" customFormat="1">
      <c r="E1014" s="120"/>
      <c r="M1014" s="120"/>
      <c r="N1014" s="120"/>
      <c r="U1014" s="121"/>
      <c r="V1014" s="122"/>
      <c r="W1014" s="123"/>
      <c r="AC1014" s="123"/>
    </row>
    <row r="1015" spans="5:29" s="2" customFormat="1">
      <c r="E1015" s="120"/>
      <c r="M1015" s="120"/>
      <c r="N1015" s="120"/>
      <c r="U1015" s="121"/>
      <c r="V1015" s="122"/>
      <c r="W1015" s="123"/>
      <c r="AC1015" s="123"/>
    </row>
    <row r="1016" spans="5:29" s="2" customFormat="1">
      <c r="E1016" s="120"/>
      <c r="M1016" s="120"/>
      <c r="N1016" s="120"/>
      <c r="U1016" s="121"/>
      <c r="V1016" s="122"/>
      <c r="W1016" s="123"/>
      <c r="AC1016" s="123"/>
    </row>
    <row r="1017" spans="5:29" s="2" customFormat="1">
      <c r="E1017" s="120"/>
      <c r="M1017" s="120"/>
      <c r="N1017" s="120"/>
      <c r="U1017" s="121"/>
      <c r="V1017" s="122"/>
      <c r="W1017" s="123"/>
      <c r="AC1017" s="123"/>
    </row>
    <row r="1018" spans="5:29" s="2" customFormat="1">
      <c r="E1018" s="120"/>
      <c r="M1018" s="120"/>
      <c r="N1018" s="120"/>
      <c r="U1018" s="121"/>
      <c r="V1018" s="122"/>
      <c r="W1018" s="123"/>
      <c r="AC1018" s="123"/>
    </row>
    <row r="1019" spans="5:29" s="2" customFormat="1">
      <c r="E1019" s="120"/>
      <c r="M1019" s="120"/>
      <c r="N1019" s="120"/>
      <c r="U1019" s="121"/>
      <c r="V1019" s="122"/>
      <c r="W1019" s="123"/>
      <c r="AC1019" s="123"/>
    </row>
    <row r="1020" spans="5:29" s="2" customFormat="1">
      <c r="E1020" s="120"/>
      <c r="M1020" s="120"/>
      <c r="N1020" s="120"/>
      <c r="U1020" s="121"/>
      <c r="V1020" s="122"/>
      <c r="W1020" s="123"/>
      <c r="AC1020" s="123"/>
    </row>
    <row r="1021" spans="5:29" s="2" customFormat="1">
      <c r="E1021" s="120"/>
      <c r="M1021" s="120"/>
      <c r="N1021" s="120"/>
      <c r="U1021" s="121"/>
      <c r="V1021" s="122"/>
      <c r="W1021" s="123"/>
      <c r="AC1021" s="123"/>
    </row>
    <row r="1022" spans="5:29" s="2" customFormat="1">
      <c r="E1022" s="120"/>
      <c r="M1022" s="120"/>
      <c r="N1022" s="120"/>
      <c r="U1022" s="121"/>
      <c r="V1022" s="122"/>
      <c r="W1022" s="123"/>
      <c r="AC1022" s="123"/>
    </row>
    <row r="1023" spans="5:29" s="2" customFormat="1">
      <c r="E1023" s="120"/>
      <c r="M1023" s="120"/>
      <c r="N1023" s="120"/>
      <c r="U1023" s="121"/>
      <c r="V1023" s="122"/>
      <c r="W1023" s="123"/>
      <c r="AC1023" s="123"/>
    </row>
    <row r="1024" spans="5:29" s="2" customFormat="1">
      <c r="E1024" s="120"/>
      <c r="M1024" s="120"/>
      <c r="N1024" s="120"/>
      <c r="U1024" s="121"/>
      <c r="V1024" s="122"/>
      <c r="W1024" s="123"/>
      <c r="AC1024" s="123"/>
    </row>
    <row r="1025" spans="5:29" s="2" customFormat="1">
      <c r="E1025" s="120"/>
      <c r="M1025" s="120"/>
      <c r="N1025" s="120"/>
      <c r="U1025" s="121"/>
      <c r="V1025" s="122"/>
      <c r="W1025" s="123"/>
      <c r="AC1025" s="123"/>
    </row>
    <row r="1026" spans="5:29" s="2" customFormat="1">
      <c r="E1026" s="120"/>
      <c r="M1026" s="120"/>
      <c r="N1026" s="120"/>
      <c r="U1026" s="121"/>
      <c r="V1026" s="122"/>
      <c r="W1026" s="123"/>
      <c r="AC1026" s="123"/>
    </row>
    <row r="1027" spans="5:29" s="2" customFormat="1">
      <c r="E1027" s="120"/>
      <c r="M1027" s="120"/>
      <c r="N1027" s="120"/>
      <c r="U1027" s="121"/>
      <c r="V1027" s="122"/>
      <c r="W1027" s="123"/>
      <c r="AC1027" s="123"/>
    </row>
    <row r="1028" spans="5:29" s="2" customFormat="1">
      <c r="E1028" s="120"/>
      <c r="M1028" s="120"/>
      <c r="N1028" s="120"/>
      <c r="U1028" s="121"/>
      <c r="V1028" s="122"/>
      <c r="W1028" s="123"/>
      <c r="AC1028" s="123"/>
    </row>
    <row r="1029" spans="5:29" s="2" customFormat="1">
      <c r="E1029" s="120"/>
      <c r="M1029" s="120"/>
      <c r="N1029" s="120"/>
      <c r="U1029" s="121"/>
      <c r="V1029" s="122"/>
      <c r="W1029" s="123"/>
      <c r="AC1029" s="123"/>
    </row>
    <row r="1030" spans="5:29" s="2" customFormat="1">
      <c r="E1030" s="120"/>
      <c r="M1030" s="120"/>
      <c r="N1030" s="120"/>
      <c r="U1030" s="121"/>
      <c r="V1030" s="122"/>
      <c r="W1030" s="123"/>
      <c r="AC1030" s="123"/>
    </row>
    <row r="1031" spans="5:29" s="2" customFormat="1">
      <c r="E1031" s="120"/>
      <c r="M1031" s="120"/>
      <c r="N1031" s="120"/>
      <c r="U1031" s="121"/>
      <c r="V1031" s="122"/>
      <c r="W1031" s="123"/>
      <c r="AC1031" s="123"/>
    </row>
    <row r="1032" spans="5:29" s="2" customFormat="1">
      <c r="E1032" s="120"/>
      <c r="M1032" s="120"/>
      <c r="N1032" s="120"/>
      <c r="U1032" s="121"/>
      <c r="V1032" s="122"/>
      <c r="W1032" s="123"/>
      <c r="AC1032" s="123"/>
    </row>
    <row r="1033" spans="5:29" s="2" customFormat="1">
      <c r="E1033" s="120"/>
      <c r="M1033" s="120"/>
      <c r="N1033" s="120"/>
      <c r="U1033" s="121"/>
      <c r="V1033" s="122"/>
      <c r="W1033" s="123"/>
      <c r="AC1033" s="123"/>
    </row>
    <row r="1034" spans="5:29" s="2" customFormat="1">
      <c r="E1034" s="120"/>
      <c r="M1034" s="120"/>
      <c r="N1034" s="120"/>
      <c r="U1034" s="121"/>
      <c r="V1034" s="122"/>
      <c r="W1034" s="123"/>
      <c r="AC1034" s="123"/>
    </row>
    <row r="1035" spans="5:29" s="2" customFormat="1">
      <c r="E1035" s="120"/>
      <c r="M1035" s="120"/>
      <c r="N1035" s="120"/>
      <c r="U1035" s="121"/>
      <c r="V1035" s="122"/>
      <c r="W1035" s="123"/>
      <c r="AC1035" s="123"/>
    </row>
    <row r="1036" spans="5:29" s="2" customFormat="1">
      <c r="E1036" s="120"/>
      <c r="M1036" s="120"/>
      <c r="N1036" s="120"/>
      <c r="U1036" s="121"/>
      <c r="V1036" s="122"/>
      <c r="W1036" s="123"/>
      <c r="AC1036" s="123"/>
    </row>
    <row r="1037" spans="5:29" s="2" customFormat="1">
      <c r="E1037" s="120"/>
      <c r="M1037" s="120"/>
      <c r="N1037" s="120"/>
      <c r="U1037" s="121"/>
      <c r="V1037" s="122"/>
      <c r="W1037" s="123"/>
      <c r="AC1037" s="123"/>
    </row>
    <row r="1038" spans="5:29" s="2" customFormat="1">
      <c r="E1038" s="120"/>
      <c r="M1038" s="120"/>
      <c r="N1038" s="120"/>
      <c r="U1038" s="121"/>
      <c r="V1038" s="122"/>
      <c r="W1038" s="123"/>
      <c r="AC1038" s="123"/>
    </row>
    <row r="1039" spans="5:29" s="2" customFormat="1">
      <c r="E1039" s="120"/>
      <c r="M1039" s="120"/>
      <c r="N1039" s="120"/>
      <c r="U1039" s="121"/>
      <c r="V1039" s="122"/>
      <c r="W1039" s="123"/>
      <c r="AC1039" s="123"/>
    </row>
    <row r="1040" spans="5:29" s="2" customFormat="1">
      <c r="E1040" s="120"/>
      <c r="M1040" s="120"/>
      <c r="N1040" s="120"/>
      <c r="U1040" s="121"/>
      <c r="V1040" s="122"/>
      <c r="W1040" s="123"/>
      <c r="AC1040" s="123"/>
    </row>
    <row r="1041" spans="5:29" s="2" customFormat="1">
      <c r="E1041" s="120"/>
      <c r="M1041" s="120"/>
      <c r="N1041" s="120"/>
      <c r="U1041" s="121"/>
      <c r="V1041" s="122"/>
      <c r="W1041" s="123"/>
      <c r="AC1041" s="123"/>
    </row>
    <row r="1042" spans="5:29" s="2" customFormat="1">
      <c r="E1042" s="120"/>
      <c r="M1042" s="120"/>
      <c r="N1042" s="120"/>
      <c r="U1042" s="121"/>
      <c r="V1042" s="122"/>
      <c r="W1042" s="123"/>
      <c r="AC1042" s="123"/>
    </row>
    <row r="1043" spans="5:29" s="2" customFormat="1">
      <c r="E1043" s="120"/>
      <c r="M1043" s="120"/>
      <c r="N1043" s="120"/>
      <c r="U1043" s="121"/>
      <c r="V1043" s="122"/>
      <c r="W1043" s="123"/>
      <c r="AC1043" s="123"/>
    </row>
    <row r="1044" spans="5:29" s="2" customFormat="1">
      <c r="E1044" s="120"/>
      <c r="M1044" s="120"/>
      <c r="N1044" s="120"/>
      <c r="U1044" s="121"/>
      <c r="V1044" s="122"/>
      <c r="W1044" s="123"/>
      <c r="AC1044" s="123"/>
    </row>
    <row r="1045" spans="5:29" s="2" customFormat="1">
      <c r="E1045" s="120"/>
      <c r="M1045" s="120"/>
      <c r="N1045" s="120"/>
      <c r="U1045" s="121"/>
      <c r="V1045" s="122"/>
      <c r="W1045" s="123"/>
      <c r="AC1045" s="123"/>
    </row>
    <row r="1046" spans="5:29" s="2" customFormat="1">
      <c r="E1046" s="120"/>
      <c r="M1046" s="120"/>
      <c r="N1046" s="120"/>
      <c r="U1046" s="121"/>
      <c r="V1046" s="122"/>
      <c r="W1046" s="123"/>
      <c r="AC1046" s="123"/>
    </row>
    <row r="1047" spans="5:29" s="2" customFormat="1">
      <c r="E1047" s="120"/>
      <c r="M1047" s="120"/>
      <c r="N1047" s="120"/>
      <c r="U1047" s="121"/>
      <c r="V1047" s="122"/>
      <c r="W1047" s="123"/>
      <c r="AC1047" s="123"/>
    </row>
    <row r="1048" spans="5:29" s="2" customFormat="1">
      <c r="E1048" s="120"/>
      <c r="M1048" s="120"/>
      <c r="N1048" s="120"/>
      <c r="U1048" s="121"/>
      <c r="V1048" s="122"/>
      <c r="W1048" s="123"/>
      <c r="AC1048" s="123"/>
    </row>
    <row r="1049" spans="5:29" s="2" customFormat="1">
      <c r="E1049" s="120"/>
      <c r="M1049" s="120"/>
      <c r="N1049" s="120"/>
      <c r="U1049" s="121"/>
      <c r="V1049" s="122"/>
      <c r="W1049" s="123"/>
      <c r="AC1049" s="123"/>
    </row>
    <row r="1050" spans="5:29" s="2" customFormat="1">
      <c r="E1050" s="120"/>
      <c r="M1050" s="120"/>
      <c r="N1050" s="120"/>
      <c r="U1050" s="121"/>
      <c r="V1050" s="122"/>
      <c r="W1050" s="123"/>
      <c r="AC1050" s="123"/>
    </row>
    <row r="1051" spans="5:29" s="2" customFormat="1">
      <c r="E1051" s="120"/>
      <c r="M1051" s="120"/>
      <c r="N1051" s="120"/>
      <c r="U1051" s="121"/>
      <c r="V1051" s="122"/>
      <c r="W1051" s="123"/>
      <c r="AC1051" s="123"/>
    </row>
    <row r="1052" spans="5:29" s="2" customFormat="1">
      <c r="E1052" s="120"/>
      <c r="M1052" s="120"/>
      <c r="N1052" s="120"/>
      <c r="U1052" s="121"/>
      <c r="V1052" s="122"/>
      <c r="W1052" s="123"/>
      <c r="AC1052" s="123"/>
    </row>
    <row r="1053" spans="5:29" s="2" customFormat="1">
      <c r="E1053" s="120"/>
      <c r="M1053" s="120"/>
      <c r="N1053" s="120"/>
      <c r="U1053" s="121"/>
      <c r="V1053" s="122"/>
      <c r="W1053" s="123"/>
      <c r="AC1053" s="123"/>
    </row>
    <row r="1054" spans="5:29" s="2" customFormat="1">
      <c r="E1054" s="120"/>
      <c r="M1054" s="120"/>
      <c r="N1054" s="120"/>
      <c r="U1054" s="121"/>
      <c r="V1054" s="122"/>
      <c r="W1054" s="123"/>
      <c r="AC1054" s="123"/>
    </row>
    <row r="1055" spans="5:29" s="2" customFormat="1">
      <c r="E1055" s="120"/>
      <c r="M1055" s="120"/>
      <c r="N1055" s="120"/>
      <c r="U1055" s="121"/>
      <c r="V1055" s="122"/>
      <c r="W1055" s="123"/>
      <c r="AC1055" s="123"/>
    </row>
    <row r="1056" spans="5:29" s="2" customFormat="1">
      <c r="E1056" s="120"/>
      <c r="M1056" s="120"/>
      <c r="N1056" s="120"/>
      <c r="U1056" s="121"/>
      <c r="V1056" s="122"/>
      <c r="W1056" s="123"/>
      <c r="AC1056" s="123"/>
    </row>
    <row r="1057" spans="5:29" s="2" customFormat="1">
      <c r="E1057" s="120"/>
      <c r="M1057" s="120"/>
      <c r="N1057" s="120"/>
      <c r="U1057" s="121"/>
      <c r="V1057" s="122"/>
      <c r="W1057" s="123"/>
      <c r="AC1057" s="123"/>
    </row>
    <row r="1058" spans="5:29" s="2" customFormat="1">
      <c r="E1058" s="120"/>
      <c r="M1058" s="120"/>
      <c r="N1058" s="120"/>
      <c r="U1058" s="121"/>
      <c r="V1058" s="122"/>
      <c r="W1058" s="123"/>
      <c r="AC1058" s="123"/>
    </row>
    <row r="1059" spans="5:29" s="2" customFormat="1">
      <c r="E1059" s="120"/>
      <c r="M1059" s="120"/>
      <c r="N1059" s="120"/>
      <c r="U1059" s="121"/>
      <c r="V1059" s="122"/>
      <c r="W1059" s="123"/>
      <c r="AC1059" s="123"/>
    </row>
    <row r="1060" spans="5:29" s="2" customFormat="1">
      <c r="E1060" s="120"/>
      <c r="M1060" s="120"/>
      <c r="N1060" s="120"/>
      <c r="U1060" s="121"/>
      <c r="V1060" s="122"/>
      <c r="W1060" s="123"/>
      <c r="AC1060" s="123"/>
    </row>
    <row r="1061" spans="5:29" s="2" customFormat="1">
      <c r="E1061" s="120"/>
      <c r="M1061" s="120"/>
      <c r="N1061" s="120"/>
      <c r="U1061" s="121"/>
      <c r="V1061" s="122"/>
      <c r="W1061" s="123"/>
      <c r="AC1061" s="123"/>
    </row>
    <row r="1062" spans="5:29" s="2" customFormat="1">
      <c r="E1062" s="120"/>
      <c r="M1062" s="120"/>
      <c r="N1062" s="120"/>
      <c r="U1062" s="121"/>
      <c r="V1062" s="122"/>
      <c r="W1062" s="123"/>
      <c r="AC1062" s="123"/>
    </row>
    <row r="1063" spans="5:29" s="2" customFormat="1">
      <c r="E1063" s="120"/>
      <c r="M1063" s="120"/>
      <c r="N1063" s="120"/>
      <c r="U1063" s="121"/>
      <c r="V1063" s="122"/>
      <c r="W1063" s="123"/>
      <c r="AC1063" s="123"/>
    </row>
    <row r="1064" spans="5:29" s="2" customFormat="1">
      <c r="E1064" s="120"/>
      <c r="M1064" s="120"/>
      <c r="N1064" s="120"/>
      <c r="U1064" s="121"/>
      <c r="V1064" s="122"/>
      <c r="W1064" s="123"/>
      <c r="AC1064" s="123"/>
    </row>
    <row r="1065" spans="5:29" s="2" customFormat="1">
      <c r="E1065" s="120"/>
      <c r="M1065" s="120"/>
      <c r="N1065" s="120"/>
      <c r="U1065" s="121"/>
      <c r="V1065" s="122"/>
      <c r="W1065" s="123"/>
      <c r="AC1065" s="123"/>
    </row>
    <row r="1066" spans="5:29" s="2" customFormat="1">
      <c r="E1066" s="120"/>
      <c r="M1066" s="120"/>
      <c r="N1066" s="120"/>
      <c r="U1066" s="121"/>
      <c r="V1066" s="122"/>
      <c r="W1066" s="123"/>
      <c r="AC1066" s="123"/>
    </row>
    <row r="1067" spans="5:29" s="2" customFormat="1">
      <c r="E1067" s="120"/>
      <c r="M1067" s="120"/>
      <c r="N1067" s="120"/>
      <c r="U1067" s="121"/>
      <c r="V1067" s="122"/>
      <c r="W1067" s="123"/>
      <c r="AC1067" s="123"/>
    </row>
    <row r="1068" spans="5:29" s="2" customFormat="1">
      <c r="E1068" s="120"/>
      <c r="M1068" s="120"/>
      <c r="N1068" s="120"/>
      <c r="U1068" s="121"/>
      <c r="V1068" s="122"/>
      <c r="W1068" s="123"/>
      <c r="AC1068" s="123"/>
    </row>
    <row r="1069" spans="5:29" s="2" customFormat="1">
      <c r="E1069" s="120"/>
      <c r="M1069" s="120"/>
      <c r="N1069" s="120"/>
      <c r="U1069" s="121"/>
      <c r="V1069" s="122"/>
      <c r="W1069" s="123"/>
      <c r="AC1069" s="123"/>
    </row>
    <row r="1070" spans="5:29" s="2" customFormat="1">
      <c r="E1070" s="120"/>
      <c r="M1070" s="120"/>
      <c r="N1070" s="120"/>
      <c r="U1070" s="121"/>
      <c r="V1070" s="122"/>
      <c r="W1070" s="123"/>
      <c r="AC1070" s="123"/>
    </row>
    <row r="1071" spans="5:29" s="2" customFormat="1">
      <c r="E1071" s="120"/>
      <c r="M1071" s="120"/>
      <c r="N1071" s="120"/>
      <c r="U1071" s="121"/>
      <c r="V1071" s="122"/>
      <c r="W1071" s="123"/>
      <c r="AC1071" s="123"/>
    </row>
    <row r="1072" spans="5:29" s="2" customFormat="1">
      <c r="E1072" s="120"/>
      <c r="M1072" s="120"/>
      <c r="N1072" s="120"/>
      <c r="U1072" s="121"/>
      <c r="V1072" s="122"/>
      <c r="W1072" s="123"/>
      <c r="AC1072" s="123"/>
    </row>
    <row r="1073" spans="5:29" s="2" customFormat="1">
      <c r="E1073" s="120"/>
      <c r="M1073" s="120"/>
      <c r="N1073" s="120"/>
      <c r="U1073" s="121"/>
      <c r="V1073" s="122"/>
      <c r="W1073" s="123"/>
      <c r="AC1073" s="123"/>
    </row>
    <row r="1074" spans="5:29" s="2" customFormat="1">
      <c r="E1074" s="120"/>
      <c r="M1074" s="120"/>
      <c r="N1074" s="120"/>
      <c r="U1074" s="121"/>
      <c r="V1074" s="122"/>
      <c r="W1074" s="123"/>
      <c r="AC1074" s="123"/>
    </row>
    <row r="1075" spans="5:29" s="2" customFormat="1">
      <c r="E1075" s="120"/>
      <c r="M1075" s="120"/>
      <c r="N1075" s="120"/>
      <c r="U1075" s="121"/>
      <c r="V1075" s="122"/>
      <c r="W1075" s="123"/>
      <c r="AC1075" s="123"/>
    </row>
    <row r="1076" spans="5:29" s="2" customFormat="1">
      <c r="E1076" s="120"/>
      <c r="M1076" s="120"/>
      <c r="N1076" s="120"/>
      <c r="U1076" s="121"/>
      <c r="V1076" s="122"/>
      <c r="W1076" s="123"/>
      <c r="AC1076" s="123"/>
    </row>
    <row r="1077" spans="5:29" s="2" customFormat="1">
      <c r="E1077" s="120"/>
      <c r="M1077" s="120"/>
      <c r="N1077" s="120"/>
      <c r="U1077" s="121"/>
      <c r="V1077" s="122"/>
      <c r="W1077" s="123"/>
      <c r="AC1077" s="123"/>
    </row>
    <row r="1078" spans="5:29" s="2" customFormat="1">
      <c r="E1078" s="120"/>
      <c r="M1078" s="120"/>
      <c r="N1078" s="120"/>
      <c r="U1078" s="121"/>
      <c r="V1078" s="122"/>
      <c r="W1078" s="123"/>
      <c r="AC1078" s="123"/>
    </row>
    <row r="1079" spans="5:29" s="2" customFormat="1">
      <c r="E1079" s="120"/>
      <c r="M1079" s="120"/>
      <c r="N1079" s="120"/>
      <c r="U1079" s="121"/>
      <c r="V1079" s="122"/>
      <c r="W1079" s="123"/>
      <c r="AC1079" s="123"/>
    </row>
    <row r="1080" spans="5:29" s="2" customFormat="1">
      <c r="E1080" s="120"/>
      <c r="M1080" s="120"/>
      <c r="N1080" s="120"/>
      <c r="U1080" s="121"/>
      <c r="V1080" s="122"/>
      <c r="W1080" s="123"/>
      <c r="AC1080" s="123"/>
    </row>
    <row r="1081" spans="5:29" s="2" customFormat="1">
      <c r="E1081" s="120"/>
      <c r="M1081" s="120"/>
      <c r="N1081" s="120"/>
      <c r="U1081" s="121"/>
      <c r="V1081" s="122"/>
      <c r="W1081" s="123"/>
      <c r="AC1081" s="123"/>
    </row>
    <row r="1082" spans="5:29" s="2" customFormat="1">
      <c r="E1082" s="120"/>
      <c r="M1082" s="120"/>
      <c r="N1082" s="120"/>
      <c r="U1082" s="121"/>
      <c r="V1082" s="122"/>
      <c r="W1082" s="123"/>
      <c r="AC1082" s="123"/>
    </row>
    <row r="1083" spans="5:29" s="2" customFormat="1">
      <c r="E1083" s="120"/>
      <c r="M1083" s="120"/>
      <c r="N1083" s="120"/>
      <c r="U1083" s="121"/>
      <c r="V1083" s="122"/>
      <c r="W1083" s="123"/>
      <c r="AC1083" s="123"/>
    </row>
    <row r="1084" spans="5:29" s="2" customFormat="1">
      <c r="E1084" s="120"/>
      <c r="M1084" s="120"/>
      <c r="N1084" s="120"/>
      <c r="U1084" s="121"/>
      <c r="V1084" s="122"/>
      <c r="W1084" s="123"/>
      <c r="AC1084" s="123"/>
    </row>
    <row r="1085" spans="5:29" s="2" customFormat="1">
      <c r="E1085" s="120"/>
      <c r="M1085" s="120"/>
      <c r="N1085" s="120"/>
      <c r="U1085" s="121"/>
      <c r="V1085" s="122"/>
      <c r="W1085" s="123"/>
      <c r="AC1085" s="123"/>
    </row>
    <row r="1086" spans="5:29" s="2" customFormat="1">
      <c r="E1086" s="120"/>
      <c r="M1086" s="120"/>
      <c r="N1086" s="120"/>
      <c r="U1086" s="121"/>
      <c r="V1086" s="122"/>
      <c r="W1086" s="123"/>
      <c r="AC1086" s="123"/>
    </row>
    <row r="1087" spans="5:29" s="2" customFormat="1">
      <c r="E1087" s="120"/>
      <c r="M1087" s="120"/>
      <c r="N1087" s="120"/>
      <c r="U1087" s="121"/>
      <c r="V1087" s="122"/>
      <c r="W1087" s="123"/>
      <c r="AC1087" s="123"/>
    </row>
    <row r="1088" spans="5:29" s="2" customFormat="1">
      <c r="E1088" s="120"/>
      <c r="M1088" s="120"/>
      <c r="N1088" s="120"/>
      <c r="U1088" s="121"/>
      <c r="V1088" s="122"/>
      <c r="W1088" s="123"/>
      <c r="AC1088" s="123"/>
    </row>
    <row r="1089" spans="5:29" s="2" customFormat="1">
      <c r="E1089" s="120"/>
      <c r="M1089" s="120"/>
      <c r="N1089" s="120"/>
      <c r="U1089" s="121"/>
      <c r="V1089" s="122"/>
      <c r="W1089" s="123"/>
      <c r="AC1089" s="123"/>
    </row>
    <row r="1090" spans="5:29" s="2" customFormat="1">
      <c r="E1090" s="120"/>
      <c r="M1090" s="120"/>
      <c r="N1090" s="120"/>
      <c r="U1090" s="121"/>
      <c r="V1090" s="122"/>
      <c r="W1090" s="123"/>
      <c r="AC1090" s="123"/>
    </row>
    <row r="1091" spans="5:29" s="2" customFormat="1">
      <c r="E1091" s="120"/>
      <c r="M1091" s="120"/>
      <c r="N1091" s="120"/>
      <c r="U1091" s="121"/>
      <c r="V1091" s="122"/>
      <c r="W1091" s="123"/>
      <c r="AC1091" s="123"/>
    </row>
    <row r="1092" spans="5:29" s="2" customFormat="1">
      <c r="E1092" s="120"/>
      <c r="M1092" s="120"/>
      <c r="N1092" s="120"/>
      <c r="U1092" s="121"/>
      <c r="V1092" s="122"/>
      <c r="W1092" s="123"/>
      <c r="AC1092" s="123"/>
    </row>
    <row r="1093" spans="5:29" s="2" customFormat="1">
      <c r="E1093" s="120"/>
      <c r="M1093" s="120"/>
      <c r="N1093" s="120"/>
      <c r="U1093" s="121"/>
      <c r="V1093" s="122"/>
      <c r="W1093" s="123"/>
      <c r="AC1093" s="123"/>
    </row>
    <row r="1094" spans="5:29" s="2" customFormat="1">
      <c r="E1094" s="120"/>
      <c r="M1094" s="120"/>
      <c r="N1094" s="120"/>
      <c r="U1094" s="121"/>
      <c r="V1094" s="122"/>
      <c r="W1094" s="123"/>
      <c r="AC1094" s="123"/>
    </row>
    <row r="1095" spans="5:29" s="2" customFormat="1">
      <c r="E1095" s="120"/>
      <c r="M1095" s="120"/>
      <c r="N1095" s="120"/>
      <c r="U1095" s="121"/>
      <c r="V1095" s="122"/>
      <c r="W1095" s="123"/>
      <c r="AC1095" s="123"/>
    </row>
    <row r="1096" spans="5:29" s="2" customFormat="1">
      <c r="E1096" s="120"/>
      <c r="M1096" s="120"/>
      <c r="N1096" s="120"/>
      <c r="U1096" s="121"/>
      <c r="V1096" s="122"/>
      <c r="W1096" s="123"/>
      <c r="AC1096" s="123"/>
    </row>
    <row r="1097" spans="5:29" s="2" customFormat="1">
      <c r="E1097" s="120"/>
      <c r="M1097" s="120"/>
      <c r="N1097" s="120"/>
      <c r="U1097" s="121"/>
      <c r="V1097" s="122"/>
      <c r="W1097" s="123"/>
      <c r="AC1097" s="123"/>
    </row>
    <row r="1098" spans="5:29" s="2" customFormat="1">
      <c r="E1098" s="120"/>
      <c r="M1098" s="120"/>
      <c r="N1098" s="120"/>
      <c r="U1098" s="121"/>
      <c r="V1098" s="122"/>
      <c r="W1098" s="123"/>
      <c r="AC1098" s="123"/>
    </row>
    <row r="1099" spans="5:29" s="2" customFormat="1">
      <c r="E1099" s="120"/>
      <c r="M1099" s="120"/>
      <c r="N1099" s="120"/>
      <c r="U1099" s="121"/>
      <c r="V1099" s="122"/>
      <c r="W1099" s="123"/>
      <c r="AC1099" s="123"/>
    </row>
    <row r="1100" spans="5:29" s="2" customFormat="1">
      <c r="E1100" s="120"/>
      <c r="M1100" s="120"/>
      <c r="N1100" s="120"/>
      <c r="U1100" s="121"/>
      <c r="V1100" s="122"/>
      <c r="W1100" s="123"/>
      <c r="AC1100" s="123"/>
    </row>
    <row r="1101" spans="5:29" s="2" customFormat="1">
      <c r="E1101" s="120"/>
      <c r="M1101" s="120"/>
      <c r="N1101" s="120"/>
      <c r="U1101" s="121"/>
      <c r="V1101" s="122"/>
      <c r="W1101" s="123"/>
      <c r="AC1101" s="123"/>
    </row>
    <row r="1102" spans="5:29" s="2" customFormat="1">
      <c r="E1102" s="120"/>
      <c r="M1102" s="120"/>
      <c r="N1102" s="120"/>
      <c r="U1102" s="121"/>
      <c r="V1102" s="122"/>
      <c r="W1102" s="123"/>
      <c r="AC1102" s="123"/>
    </row>
    <row r="1103" spans="5:29" s="2" customFormat="1">
      <c r="E1103" s="120"/>
      <c r="M1103" s="120"/>
      <c r="N1103" s="120"/>
      <c r="U1103" s="121"/>
      <c r="V1103" s="122"/>
      <c r="W1103" s="123"/>
      <c r="AC1103" s="123"/>
    </row>
    <row r="1104" spans="5:29" s="2" customFormat="1">
      <c r="E1104" s="120"/>
      <c r="M1104" s="120"/>
      <c r="N1104" s="120"/>
      <c r="U1104" s="121"/>
      <c r="V1104" s="122"/>
      <c r="W1104" s="123"/>
      <c r="AC1104" s="123"/>
    </row>
    <row r="1105" spans="5:29" s="2" customFormat="1">
      <c r="E1105" s="120"/>
      <c r="M1105" s="120"/>
      <c r="N1105" s="120"/>
      <c r="U1105" s="121"/>
      <c r="V1105" s="122"/>
      <c r="W1105" s="123"/>
      <c r="AC1105" s="123"/>
    </row>
    <row r="1106" spans="5:29" s="2" customFormat="1">
      <c r="E1106" s="120"/>
      <c r="M1106" s="120"/>
      <c r="N1106" s="120"/>
      <c r="U1106" s="121"/>
      <c r="V1106" s="122"/>
      <c r="W1106" s="123"/>
      <c r="AC1106" s="123"/>
    </row>
    <row r="1107" spans="5:29" s="2" customFormat="1">
      <c r="E1107" s="120"/>
      <c r="M1107" s="120"/>
      <c r="N1107" s="120"/>
      <c r="U1107" s="121"/>
      <c r="V1107" s="122"/>
      <c r="W1107" s="123"/>
      <c r="AC1107" s="123"/>
    </row>
    <row r="1108" spans="5:29" s="2" customFormat="1">
      <c r="E1108" s="120"/>
      <c r="M1108" s="120"/>
      <c r="N1108" s="120"/>
      <c r="U1108" s="121"/>
      <c r="V1108" s="122"/>
      <c r="W1108" s="123"/>
      <c r="AC1108" s="123"/>
    </row>
    <row r="1109" spans="5:29" s="2" customFormat="1">
      <c r="E1109" s="120"/>
      <c r="M1109" s="120"/>
      <c r="N1109" s="120"/>
      <c r="U1109" s="121"/>
      <c r="V1109" s="122"/>
      <c r="W1109" s="123"/>
      <c r="AC1109" s="123"/>
    </row>
    <row r="1110" spans="5:29" s="2" customFormat="1">
      <c r="E1110" s="120"/>
      <c r="M1110" s="120"/>
      <c r="N1110" s="120"/>
      <c r="U1110" s="121"/>
      <c r="V1110" s="122"/>
      <c r="W1110" s="123"/>
      <c r="AC1110" s="123"/>
    </row>
    <row r="1111" spans="5:29" s="2" customFormat="1">
      <c r="E1111" s="120"/>
      <c r="M1111" s="120"/>
      <c r="N1111" s="120"/>
      <c r="U1111" s="121"/>
      <c r="V1111" s="122"/>
      <c r="W1111" s="123"/>
      <c r="AC1111" s="123"/>
    </row>
    <row r="1112" spans="5:29" s="2" customFormat="1">
      <c r="E1112" s="120"/>
      <c r="M1112" s="120"/>
      <c r="N1112" s="120"/>
      <c r="U1112" s="121"/>
      <c r="V1112" s="122"/>
      <c r="W1112" s="123"/>
      <c r="AC1112" s="123"/>
    </row>
    <row r="1113" spans="5:29" s="2" customFormat="1">
      <c r="E1113" s="120"/>
      <c r="M1113" s="120"/>
      <c r="N1113" s="120"/>
      <c r="U1113" s="121"/>
      <c r="V1113" s="122"/>
      <c r="W1113" s="123"/>
      <c r="AC1113" s="123"/>
    </row>
    <row r="1114" spans="5:29" s="2" customFormat="1">
      <c r="E1114" s="120"/>
      <c r="M1114" s="120"/>
      <c r="N1114" s="120"/>
      <c r="U1114" s="121"/>
      <c r="V1114" s="122"/>
      <c r="W1114" s="123"/>
      <c r="AC1114" s="123"/>
    </row>
    <row r="1115" spans="5:29" s="2" customFormat="1">
      <c r="E1115" s="120"/>
      <c r="M1115" s="120"/>
      <c r="N1115" s="120"/>
      <c r="U1115" s="121"/>
      <c r="V1115" s="122"/>
      <c r="W1115" s="123"/>
      <c r="AC1115" s="123"/>
    </row>
    <row r="1116" spans="5:29" s="2" customFormat="1">
      <c r="E1116" s="120"/>
      <c r="M1116" s="120"/>
      <c r="N1116" s="120"/>
      <c r="U1116" s="121"/>
      <c r="V1116" s="122"/>
      <c r="W1116" s="123"/>
      <c r="AC1116" s="123"/>
    </row>
    <row r="1117" spans="5:29" s="2" customFormat="1">
      <c r="E1117" s="120"/>
      <c r="M1117" s="120"/>
      <c r="N1117" s="120"/>
      <c r="U1117" s="121"/>
      <c r="V1117" s="122"/>
      <c r="W1117" s="123"/>
      <c r="AC1117" s="123"/>
    </row>
    <row r="1118" spans="5:29" s="2" customFormat="1">
      <c r="E1118" s="120"/>
      <c r="M1118" s="120"/>
      <c r="N1118" s="120"/>
      <c r="U1118" s="121"/>
      <c r="V1118" s="122"/>
      <c r="W1118" s="123"/>
      <c r="AC1118" s="123"/>
    </row>
    <row r="1119" spans="5:29" s="2" customFormat="1">
      <c r="E1119" s="120"/>
      <c r="M1119" s="120"/>
      <c r="N1119" s="120"/>
      <c r="U1119" s="121"/>
      <c r="V1119" s="122"/>
      <c r="W1119" s="123"/>
      <c r="AC1119" s="123"/>
    </row>
    <row r="1120" spans="5:29" s="2" customFormat="1">
      <c r="E1120" s="120"/>
      <c r="M1120" s="120"/>
      <c r="N1120" s="120"/>
      <c r="U1120" s="121"/>
      <c r="V1120" s="122"/>
      <c r="W1120" s="123"/>
      <c r="AC1120" s="123"/>
    </row>
    <row r="1121" spans="5:29" s="2" customFormat="1">
      <c r="E1121" s="120"/>
      <c r="M1121" s="120"/>
      <c r="N1121" s="120"/>
      <c r="U1121" s="121"/>
      <c r="V1121" s="122"/>
      <c r="W1121" s="123"/>
      <c r="AC1121" s="123"/>
    </row>
    <row r="1122" spans="5:29" s="2" customFormat="1">
      <c r="E1122" s="120"/>
      <c r="M1122" s="120"/>
      <c r="N1122" s="120"/>
      <c r="U1122" s="121"/>
      <c r="V1122" s="122"/>
      <c r="W1122" s="123"/>
      <c r="AC1122" s="123"/>
    </row>
    <row r="1123" spans="5:29" s="2" customFormat="1">
      <c r="E1123" s="120"/>
      <c r="M1123" s="120"/>
      <c r="N1123" s="120"/>
      <c r="U1123" s="121"/>
      <c r="V1123" s="122"/>
      <c r="W1123" s="123"/>
      <c r="AC1123" s="123"/>
    </row>
    <row r="1124" spans="5:29" s="2" customFormat="1">
      <c r="E1124" s="120"/>
      <c r="M1124" s="120"/>
      <c r="N1124" s="120"/>
      <c r="U1124" s="121"/>
      <c r="V1124" s="122"/>
      <c r="W1124" s="123"/>
      <c r="AC1124" s="123"/>
    </row>
    <row r="1125" spans="5:29" s="2" customFormat="1">
      <c r="E1125" s="120"/>
      <c r="M1125" s="120"/>
      <c r="N1125" s="120"/>
      <c r="U1125" s="121"/>
      <c r="V1125" s="122"/>
      <c r="W1125" s="123"/>
      <c r="AC1125" s="123"/>
    </row>
    <row r="1126" spans="5:29" s="2" customFormat="1">
      <c r="E1126" s="120"/>
      <c r="M1126" s="120"/>
      <c r="N1126" s="120"/>
      <c r="U1126" s="121"/>
      <c r="V1126" s="122"/>
      <c r="W1126" s="123"/>
      <c r="AC1126" s="123"/>
    </row>
    <row r="1127" spans="5:29" s="2" customFormat="1">
      <c r="E1127" s="120"/>
      <c r="M1127" s="120"/>
      <c r="N1127" s="120"/>
      <c r="U1127" s="121"/>
      <c r="V1127" s="122"/>
      <c r="W1127" s="123"/>
      <c r="AC1127" s="123"/>
    </row>
    <row r="1128" spans="5:29" s="2" customFormat="1">
      <c r="E1128" s="120"/>
      <c r="M1128" s="120"/>
      <c r="N1128" s="120"/>
      <c r="U1128" s="121"/>
      <c r="V1128" s="122"/>
      <c r="W1128" s="123"/>
      <c r="AC1128" s="123"/>
    </row>
    <row r="1129" spans="5:29" s="2" customFormat="1">
      <c r="E1129" s="120"/>
      <c r="M1129" s="120"/>
      <c r="N1129" s="120"/>
      <c r="U1129" s="121"/>
      <c r="V1129" s="122"/>
      <c r="W1129" s="123"/>
      <c r="AC1129" s="123"/>
    </row>
    <row r="1130" spans="5:29" s="2" customFormat="1">
      <c r="E1130" s="120"/>
      <c r="M1130" s="120"/>
      <c r="N1130" s="120"/>
      <c r="U1130" s="121"/>
      <c r="V1130" s="122"/>
      <c r="W1130" s="123"/>
      <c r="AC1130" s="123"/>
    </row>
    <row r="1131" spans="5:29" s="2" customFormat="1">
      <c r="E1131" s="120"/>
      <c r="M1131" s="120"/>
      <c r="N1131" s="120"/>
      <c r="U1131" s="121"/>
      <c r="V1131" s="122"/>
      <c r="W1131" s="123"/>
      <c r="AC1131" s="123"/>
    </row>
    <row r="1132" spans="5:29" s="2" customFormat="1">
      <c r="E1132" s="120"/>
      <c r="M1132" s="120"/>
      <c r="N1132" s="120"/>
      <c r="U1132" s="121"/>
      <c r="V1132" s="122"/>
      <c r="W1132" s="123"/>
      <c r="AC1132" s="123"/>
    </row>
    <row r="1133" spans="5:29" s="2" customFormat="1">
      <c r="E1133" s="120"/>
      <c r="M1133" s="120"/>
      <c r="N1133" s="120"/>
      <c r="U1133" s="121"/>
      <c r="V1133" s="122"/>
      <c r="W1133" s="123"/>
      <c r="AC1133" s="123"/>
    </row>
    <row r="1134" spans="5:29" s="2" customFormat="1">
      <c r="E1134" s="120"/>
      <c r="M1134" s="120"/>
      <c r="N1134" s="120"/>
      <c r="U1134" s="121"/>
      <c r="V1134" s="122"/>
      <c r="W1134" s="123"/>
      <c r="AC1134" s="123"/>
    </row>
    <row r="1135" spans="5:29" s="2" customFormat="1">
      <c r="E1135" s="120"/>
      <c r="M1135" s="120"/>
      <c r="N1135" s="120"/>
      <c r="U1135" s="121"/>
      <c r="V1135" s="122"/>
      <c r="W1135" s="123"/>
      <c r="AC1135" s="123"/>
    </row>
    <row r="1136" spans="5:29" s="2" customFormat="1">
      <c r="E1136" s="120"/>
      <c r="M1136" s="120"/>
      <c r="N1136" s="120"/>
      <c r="U1136" s="121"/>
      <c r="V1136" s="122"/>
      <c r="W1136" s="123"/>
      <c r="AC1136" s="123"/>
    </row>
    <row r="1137" spans="5:29" s="2" customFormat="1">
      <c r="E1137" s="120"/>
      <c r="M1137" s="120"/>
      <c r="N1137" s="120"/>
      <c r="U1137" s="121"/>
      <c r="V1137" s="122"/>
      <c r="W1137" s="123"/>
      <c r="AC1137" s="123"/>
    </row>
    <row r="1138" spans="5:29" s="2" customFormat="1">
      <c r="E1138" s="120"/>
      <c r="M1138" s="120"/>
      <c r="N1138" s="120"/>
      <c r="U1138" s="121"/>
      <c r="V1138" s="122"/>
      <c r="W1138" s="123"/>
      <c r="AC1138" s="123"/>
    </row>
    <row r="1139" spans="5:29" s="2" customFormat="1">
      <c r="E1139" s="120"/>
      <c r="M1139" s="120"/>
      <c r="N1139" s="120"/>
      <c r="U1139" s="121"/>
      <c r="V1139" s="122"/>
      <c r="W1139" s="123"/>
      <c r="AC1139" s="123"/>
    </row>
    <row r="1140" spans="5:29" s="2" customFormat="1">
      <c r="E1140" s="120"/>
      <c r="M1140" s="120"/>
      <c r="N1140" s="120"/>
      <c r="U1140" s="121"/>
      <c r="V1140" s="122"/>
      <c r="W1140" s="123"/>
      <c r="AC1140" s="123"/>
    </row>
    <row r="1141" spans="5:29" s="2" customFormat="1">
      <c r="E1141" s="120"/>
      <c r="M1141" s="120"/>
      <c r="N1141" s="120"/>
      <c r="U1141" s="121"/>
      <c r="V1141" s="122"/>
      <c r="W1141" s="123"/>
      <c r="AC1141" s="123"/>
    </row>
    <row r="1142" spans="5:29" s="2" customFormat="1">
      <c r="E1142" s="120"/>
      <c r="M1142" s="120"/>
      <c r="N1142" s="120"/>
      <c r="U1142" s="121"/>
      <c r="V1142" s="122"/>
      <c r="W1142" s="123"/>
      <c r="AC1142" s="123"/>
    </row>
    <row r="1143" spans="5:29" s="2" customFormat="1">
      <c r="E1143" s="120"/>
      <c r="M1143" s="120"/>
      <c r="N1143" s="120"/>
      <c r="U1143" s="121"/>
      <c r="V1143" s="122"/>
      <c r="W1143" s="123"/>
      <c r="AC1143" s="123"/>
    </row>
    <row r="1144" spans="5:29" s="2" customFormat="1">
      <c r="E1144" s="120"/>
      <c r="M1144" s="120"/>
      <c r="N1144" s="120"/>
      <c r="U1144" s="121"/>
      <c r="V1144" s="122"/>
      <c r="W1144" s="123"/>
      <c r="AC1144" s="123"/>
    </row>
    <row r="1145" spans="5:29" s="2" customFormat="1">
      <c r="E1145" s="120"/>
      <c r="M1145" s="120"/>
      <c r="N1145" s="120"/>
      <c r="U1145" s="121"/>
      <c r="V1145" s="122"/>
      <c r="W1145" s="123"/>
      <c r="AC1145" s="123"/>
    </row>
    <row r="1146" spans="5:29" s="2" customFormat="1">
      <c r="E1146" s="120"/>
      <c r="M1146" s="120"/>
      <c r="N1146" s="120"/>
      <c r="U1146" s="121"/>
      <c r="V1146" s="122"/>
      <c r="W1146" s="123"/>
      <c r="AC1146" s="123"/>
    </row>
    <row r="1147" spans="5:29" s="2" customFormat="1">
      <c r="E1147" s="120"/>
      <c r="M1147" s="120"/>
      <c r="N1147" s="120"/>
      <c r="U1147" s="121"/>
      <c r="V1147" s="122"/>
      <c r="W1147" s="123"/>
      <c r="AC1147" s="123"/>
    </row>
    <row r="1148" spans="5:29" s="2" customFormat="1">
      <c r="E1148" s="120"/>
      <c r="M1148" s="120"/>
      <c r="N1148" s="120"/>
      <c r="U1148" s="121"/>
      <c r="V1148" s="122"/>
      <c r="W1148" s="123"/>
      <c r="AC1148" s="123"/>
    </row>
    <row r="1149" spans="5:29" s="2" customFormat="1">
      <c r="E1149" s="120"/>
      <c r="M1149" s="120"/>
      <c r="N1149" s="120"/>
      <c r="U1149" s="121"/>
      <c r="V1149" s="122"/>
      <c r="W1149" s="123"/>
      <c r="AC1149" s="123"/>
    </row>
    <row r="1150" spans="5:29" s="2" customFormat="1">
      <c r="E1150" s="120"/>
      <c r="M1150" s="120"/>
      <c r="N1150" s="120"/>
      <c r="U1150" s="121"/>
      <c r="V1150" s="122"/>
      <c r="W1150" s="123"/>
      <c r="AC1150" s="123"/>
    </row>
    <row r="1151" spans="5:29" s="2" customFormat="1">
      <c r="E1151" s="120"/>
      <c r="M1151" s="120"/>
      <c r="N1151" s="120"/>
      <c r="U1151" s="121"/>
      <c r="V1151" s="122"/>
      <c r="W1151" s="123"/>
      <c r="AC1151" s="123"/>
    </row>
    <row r="1152" spans="5:29" s="2" customFormat="1">
      <c r="E1152" s="120"/>
      <c r="M1152" s="120"/>
      <c r="N1152" s="120"/>
      <c r="U1152" s="121"/>
      <c r="V1152" s="122"/>
      <c r="W1152" s="123"/>
      <c r="AC1152" s="123"/>
    </row>
    <row r="1153" spans="5:29" s="2" customFormat="1">
      <c r="E1153" s="120"/>
      <c r="M1153" s="120"/>
      <c r="N1153" s="120"/>
      <c r="U1153" s="121"/>
      <c r="V1153" s="122"/>
      <c r="W1153" s="123"/>
      <c r="AC1153" s="123"/>
    </row>
    <row r="1154" spans="5:29" s="2" customFormat="1">
      <c r="E1154" s="120"/>
      <c r="M1154" s="120"/>
      <c r="N1154" s="120"/>
      <c r="U1154" s="121"/>
      <c r="V1154" s="122"/>
      <c r="W1154" s="123"/>
      <c r="AC1154" s="123"/>
    </row>
    <row r="1155" spans="5:29" s="2" customFormat="1">
      <c r="E1155" s="120"/>
      <c r="M1155" s="120"/>
      <c r="N1155" s="120"/>
      <c r="U1155" s="121"/>
      <c r="V1155" s="122"/>
      <c r="W1155" s="123"/>
      <c r="AC1155" s="123"/>
    </row>
    <row r="1156" spans="5:29" s="2" customFormat="1">
      <c r="E1156" s="120"/>
      <c r="M1156" s="120"/>
      <c r="N1156" s="120"/>
      <c r="U1156" s="121"/>
      <c r="V1156" s="122"/>
      <c r="W1156" s="123"/>
      <c r="AC1156" s="123"/>
    </row>
    <row r="1157" spans="5:29" s="2" customFormat="1">
      <c r="E1157" s="120"/>
      <c r="M1157" s="120"/>
      <c r="N1157" s="120"/>
      <c r="U1157" s="121"/>
      <c r="V1157" s="122"/>
      <c r="W1157" s="123"/>
      <c r="AC1157" s="123"/>
    </row>
    <row r="1158" spans="5:29" s="2" customFormat="1">
      <c r="E1158" s="120"/>
      <c r="M1158" s="120"/>
      <c r="N1158" s="120"/>
      <c r="U1158" s="121"/>
      <c r="V1158" s="122"/>
      <c r="W1158" s="123"/>
      <c r="AC1158" s="123"/>
    </row>
    <row r="1159" spans="5:29" s="2" customFormat="1">
      <c r="E1159" s="120"/>
      <c r="M1159" s="120"/>
      <c r="N1159" s="120"/>
      <c r="U1159" s="121"/>
      <c r="V1159" s="122"/>
      <c r="W1159" s="123"/>
      <c r="AC1159" s="123"/>
    </row>
    <row r="1160" spans="5:29" s="2" customFormat="1">
      <c r="E1160" s="120"/>
      <c r="M1160" s="120"/>
      <c r="N1160" s="120"/>
      <c r="U1160" s="121"/>
      <c r="V1160" s="122"/>
      <c r="W1160" s="123"/>
      <c r="AC1160" s="123"/>
    </row>
    <row r="1161" spans="5:29" s="2" customFormat="1">
      <c r="E1161" s="120"/>
      <c r="M1161" s="120"/>
      <c r="N1161" s="120"/>
      <c r="U1161" s="121"/>
      <c r="V1161" s="122"/>
      <c r="W1161" s="123"/>
      <c r="AC1161" s="123"/>
    </row>
    <row r="1162" spans="5:29" s="2" customFormat="1">
      <c r="E1162" s="120"/>
      <c r="M1162" s="120"/>
      <c r="N1162" s="120"/>
      <c r="U1162" s="121"/>
      <c r="V1162" s="122"/>
      <c r="W1162" s="123"/>
      <c r="AC1162" s="123"/>
    </row>
    <row r="1163" spans="5:29" s="2" customFormat="1">
      <c r="E1163" s="120"/>
      <c r="M1163" s="120"/>
      <c r="N1163" s="120"/>
      <c r="U1163" s="121"/>
      <c r="V1163" s="122"/>
      <c r="W1163" s="123"/>
      <c r="AC1163" s="123"/>
    </row>
    <row r="1164" spans="5:29" s="2" customFormat="1">
      <c r="E1164" s="120"/>
      <c r="M1164" s="120"/>
      <c r="N1164" s="120"/>
      <c r="U1164" s="121"/>
      <c r="V1164" s="122"/>
      <c r="W1164" s="123"/>
      <c r="AC1164" s="123"/>
    </row>
    <row r="1165" spans="5:29" s="2" customFormat="1">
      <c r="E1165" s="120"/>
      <c r="M1165" s="120"/>
      <c r="N1165" s="120"/>
      <c r="U1165" s="121"/>
      <c r="V1165" s="122"/>
      <c r="W1165" s="123"/>
      <c r="AC1165" s="123"/>
    </row>
    <row r="1166" spans="5:29" s="2" customFormat="1">
      <c r="E1166" s="120"/>
      <c r="M1166" s="120"/>
      <c r="N1166" s="120"/>
      <c r="U1166" s="121"/>
      <c r="V1166" s="122"/>
      <c r="W1166" s="123"/>
      <c r="AC1166" s="123"/>
    </row>
    <row r="1167" spans="5:29" s="2" customFormat="1">
      <c r="E1167" s="120"/>
      <c r="M1167" s="120"/>
      <c r="N1167" s="120"/>
      <c r="U1167" s="121"/>
      <c r="V1167" s="122"/>
      <c r="W1167" s="123"/>
      <c r="AC1167" s="123"/>
    </row>
    <row r="1168" spans="5:29" s="2" customFormat="1">
      <c r="E1168" s="120"/>
      <c r="M1168" s="120"/>
      <c r="N1168" s="120"/>
      <c r="U1168" s="121"/>
      <c r="V1168" s="122"/>
      <c r="W1168" s="123"/>
      <c r="AC1168" s="123"/>
    </row>
    <row r="1169" spans="5:29" s="2" customFormat="1">
      <c r="E1169" s="120"/>
      <c r="M1169" s="120"/>
      <c r="N1169" s="120"/>
      <c r="U1169" s="121"/>
      <c r="V1169" s="122"/>
      <c r="W1169" s="123"/>
      <c r="AC1169" s="123"/>
    </row>
    <row r="1170" spans="5:29" s="2" customFormat="1">
      <c r="E1170" s="120"/>
      <c r="M1170" s="120"/>
      <c r="N1170" s="120"/>
      <c r="U1170" s="121"/>
      <c r="V1170" s="122"/>
      <c r="W1170" s="123"/>
      <c r="AC1170" s="123"/>
    </row>
    <row r="1171" spans="5:29" s="2" customFormat="1">
      <c r="E1171" s="120"/>
      <c r="M1171" s="120"/>
      <c r="N1171" s="120"/>
      <c r="U1171" s="121"/>
      <c r="V1171" s="122"/>
      <c r="W1171" s="123"/>
      <c r="AC1171" s="123"/>
    </row>
    <row r="1172" spans="5:29" s="2" customFormat="1">
      <c r="E1172" s="120"/>
      <c r="M1172" s="120"/>
      <c r="N1172" s="120"/>
      <c r="U1172" s="121"/>
      <c r="V1172" s="122"/>
      <c r="W1172" s="123"/>
      <c r="AC1172" s="123"/>
    </row>
    <row r="1173" spans="5:29" s="2" customFormat="1">
      <c r="E1173" s="120"/>
      <c r="M1173" s="120"/>
      <c r="N1173" s="120"/>
      <c r="U1173" s="121"/>
      <c r="V1173" s="122"/>
      <c r="W1173" s="123"/>
      <c r="AC1173" s="123"/>
    </row>
    <row r="1174" spans="5:29" s="2" customFormat="1">
      <c r="E1174" s="120"/>
      <c r="M1174" s="120"/>
      <c r="N1174" s="120"/>
      <c r="U1174" s="121"/>
      <c r="V1174" s="122"/>
      <c r="W1174" s="123"/>
      <c r="AC1174" s="123"/>
    </row>
    <row r="1175" spans="5:29" s="2" customFormat="1">
      <c r="E1175" s="120"/>
      <c r="M1175" s="120"/>
      <c r="N1175" s="120"/>
      <c r="U1175" s="121"/>
      <c r="V1175" s="122"/>
      <c r="W1175" s="123"/>
      <c r="AC1175" s="123"/>
    </row>
    <row r="1176" spans="5:29" s="2" customFormat="1">
      <c r="E1176" s="120"/>
      <c r="M1176" s="120"/>
      <c r="N1176" s="120"/>
      <c r="U1176" s="121"/>
      <c r="V1176" s="122"/>
      <c r="W1176" s="123"/>
      <c r="AC1176" s="123"/>
    </row>
    <row r="1177" spans="5:29" s="2" customFormat="1">
      <c r="E1177" s="120"/>
      <c r="M1177" s="120"/>
      <c r="N1177" s="120"/>
      <c r="U1177" s="121"/>
      <c r="V1177" s="122"/>
      <c r="W1177" s="123"/>
      <c r="AC1177" s="123"/>
    </row>
    <row r="1178" spans="5:29" s="2" customFormat="1">
      <c r="E1178" s="120"/>
      <c r="M1178" s="120"/>
      <c r="N1178" s="120"/>
      <c r="U1178" s="121"/>
      <c r="V1178" s="122"/>
      <c r="W1178" s="123"/>
      <c r="AC1178" s="123"/>
    </row>
    <row r="1179" spans="5:29" s="2" customFormat="1">
      <c r="E1179" s="120"/>
      <c r="M1179" s="120"/>
      <c r="N1179" s="120"/>
      <c r="U1179" s="121"/>
      <c r="V1179" s="122"/>
      <c r="W1179" s="123"/>
      <c r="AC1179" s="123"/>
    </row>
    <row r="1180" spans="5:29" s="2" customFormat="1">
      <c r="E1180" s="120"/>
      <c r="M1180" s="120"/>
      <c r="N1180" s="120"/>
      <c r="U1180" s="121"/>
      <c r="V1180" s="122"/>
      <c r="W1180" s="123"/>
      <c r="AC1180" s="123"/>
    </row>
    <row r="1181" spans="5:29" s="2" customFormat="1">
      <c r="E1181" s="120"/>
      <c r="M1181" s="120"/>
      <c r="N1181" s="120"/>
      <c r="U1181" s="121"/>
      <c r="V1181" s="122"/>
      <c r="W1181" s="123"/>
      <c r="AC1181" s="123"/>
    </row>
    <row r="1182" spans="5:29" s="2" customFormat="1">
      <c r="E1182" s="120"/>
      <c r="M1182" s="120"/>
      <c r="N1182" s="120"/>
      <c r="U1182" s="121"/>
      <c r="V1182" s="122"/>
      <c r="W1182" s="123"/>
      <c r="AC1182" s="123"/>
    </row>
    <row r="1183" spans="5:29" s="2" customFormat="1">
      <c r="E1183" s="120"/>
      <c r="M1183" s="120"/>
      <c r="N1183" s="120"/>
      <c r="U1183" s="121"/>
      <c r="V1183" s="122"/>
      <c r="W1183" s="123"/>
      <c r="AC1183" s="123"/>
    </row>
    <row r="1184" spans="5:29" s="2" customFormat="1">
      <c r="E1184" s="120"/>
      <c r="M1184" s="120"/>
      <c r="N1184" s="120"/>
      <c r="U1184" s="121"/>
      <c r="V1184" s="122"/>
      <c r="W1184" s="123"/>
      <c r="AC1184" s="123"/>
    </row>
    <row r="1185" spans="5:29" s="2" customFormat="1">
      <c r="E1185" s="120"/>
      <c r="M1185" s="120"/>
      <c r="N1185" s="120"/>
      <c r="U1185" s="121"/>
      <c r="V1185" s="122"/>
      <c r="W1185" s="123"/>
      <c r="AC1185" s="123"/>
    </row>
    <row r="1186" spans="5:29" s="2" customFormat="1">
      <c r="E1186" s="120"/>
      <c r="M1186" s="120"/>
      <c r="N1186" s="120"/>
      <c r="U1186" s="121"/>
      <c r="V1186" s="122"/>
      <c r="W1186" s="123"/>
      <c r="AC1186" s="123"/>
    </row>
    <row r="1187" spans="5:29" s="2" customFormat="1">
      <c r="E1187" s="120"/>
      <c r="M1187" s="120"/>
      <c r="N1187" s="120"/>
      <c r="U1187" s="121"/>
      <c r="V1187" s="122"/>
      <c r="W1187" s="123"/>
      <c r="AC1187" s="123"/>
    </row>
    <row r="1188" spans="5:29" s="2" customFormat="1">
      <c r="E1188" s="120"/>
      <c r="M1188" s="120"/>
      <c r="N1188" s="120"/>
      <c r="U1188" s="121"/>
      <c r="V1188" s="122"/>
      <c r="W1188" s="123"/>
      <c r="AC1188" s="123"/>
    </row>
    <row r="1189" spans="5:29" s="2" customFormat="1">
      <c r="E1189" s="120"/>
      <c r="M1189" s="120"/>
      <c r="N1189" s="120"/>
      <c r="U1189" s="121"/>
      <c r="V1189" s="122"/>
      <c r="W1189" s="123"/>
      <c r="AC1189" s="123"/>
    </row>
    <row r="1190" spans="5:29" s="2" customFormat="1">
      <c r="E1190" s="120"/>
      <c r="M1190" s="120"/>
      <c r="N1190" s="120"/>
      <c r="U1190" s="121"/>
      <c r="V1190" s="122"/>
      <c r="W1190" s="123"/>
      <c r="AC1190" s="123"/>
    </row>
    <row r="1191" spans="5:29" s="2" customFormat="1">
      <c r="E1191" s="120"/>
      <c r="M1191" s="120"/>
      <c r="N1191" s="120"/>
      <c r="U1191" s="121"/>
      <c r="V1191" s="122"/>
      <c r="W1191" s="123"/>
      <c r="AC1191" s="123"/>
    </row>
    <row r="1192" spans="5:29" s="2" customFormat="1">
      <c r="E1192" s="120"/>
      <c r="M1192" s="120"/>
      <c r="N1192" s="120"/>
      <c r="U1192" s="121"/>
      <c r="V1192" s="122"/>
      <c r="W1192" s="123"/>
      <c r="AC1192" s="123"/>
    </row>
    <row r="1193" spans="5:29" s="2" customFormat="1">
      <c r="E1193" s="120"/>
      <c r="M1193" s="120"/>
      <c r="N1193" s="120"/>
      <c r="U1193" s="121"/>
      <c r="V1193" s="122"/>
      <c r="W1193" s="123"/>
      <c r="AC1193" s="123"/>
    </row>
    <row r="1194" spans="5:29" s="2" customFormat="1">
      <c r="E1194" s="120"/>
      <c r="M1194" s="120"/>
      <c r="N1194" s="120"/>
      <c r="U1194" s="121"/>
      <c r="V1194" s="122"/>
      <c r="W1194" s="123"/>
      <c r="AC1194" s="123"/>
    </row>
    <row r="1195" spans="5:29" s="2" customFormat="1">
      <c r="E1195" s="120"/>
      <c r="M1195" s="120"/>
      <c r="N1195" s="120"/>
      <c r="U1195" s="121"/>
      <c r="V1195" s="122"/>
      <c r="W1195" s="123"/>
      <c r="AC1195" s="123"/>
    </row>
    <row r="1196" spans="5:29" s="2" customFormat="1">
      <c r="E1196" s="120"/>
      <c r="M1196" s="120"/>
      <c r="N1196" s="120"/>
      <c r="U1196" s="121"/>
      <c r="V1196" s="122"/>
      <c r="W1196" s="123"/>
      <c r="AC1196" s="123"/>
    </row>
    <row r="1197" spans="5:29" s="2" customFormat="1">
      <c r="E1197" s="120"/>
      <c r="M1197" s="120"/>
      <c r="N1197" s="120"/>
      <c r="U1197" s="121"/>
      <c r="V1197" s="122"/>
      <c r="W1197" s="123"/>
      <c r="AC1197" s="123"/>
    </row>
    <row r="1198" spans="5:29" s="2" customFormat="1">
      <c r="E1198" s="120"/>
      <c r="M1198" s="120"/>
      <c r="N1198" s="120"/>
      <c r="U1198" s="121"/>
      <c r="V1198" s="122"/>
      <c r="W1198" s="123"/>
      <c r="AC1198" s="123"/>
    </row>
    <row r="1199" spans="5:29" s="2" customFormat="1">
      <c r="E1199" s="120"/>
      <c r="M1199" s="120"/>
      <c r="N1199" s="120"/>
      <c r="U1199" s="121"/>
      <c r="V1199" s="122"/>
      <c r="W1199" s="123"/>
      <c r="AC1199" s="123"/>
    </row>
    <row r="1200" spans="5:29" s="2" customFormat="1">
      <c r="E1200" s="120"/>
      <c r="M1200" s="120"/>
      <c r="N1200" s="120"/>
      <c r="U1200" s="121"/>
      <c r="V1200" s="122"/>
      <c r="W1200" s="123"/>
      <c r="AC1200" s="123"/>
    </row>
    <row r="1201" spans="5:29" s="2" customFormat="1">
      <c r="E1201" s="120"/>
      <c r="M1201" s="120"/>
      <c r="N1201" s="120"/>
      <c r="U1201" s="121"/>
      <c r="V1201" s="122"/>
      <c r="W1201" s="123"/>
      <c r="AC1201" s="123"/>
    </row>
    <row r="1202" spans="5:29" s="2" customFormat="1">
      <c r="E1202" s="120"/>
      <c r="M1202" s="120"/>
      <c r="N1202" s="120"/>
      <c r="U1202" s="121"/>
      <c r="V1202" s="122"/>
      <c r="W1202" s="123"/>
      <c r="AC1202" s="123"/>
    </row>
    <row r="1203" spans="5:29" s="2" customFormat="1">
      <c r="E1203" s="120"/>
      <c r="M1203" s="120"/>
      <c r="N1203" s="120"/>
      <c r="U1203" s="121"/>
      <c r="V1203" s="122"/>
      <c r="W1203" s="123"/>
      <c r="AC1203" s="123"/>
    </row>
    <row r="1204" spans="5:29" s="2" customFormat="1">
      <c r="E1204" s="120"/>
      <c r="M1204" s="120"/>
      <c r="N1204" s="120"/>
      <c r="U1204" s="121"/>
      <c r="V1204" s="122"/>
      <c r="W1204" s="123"/>
      <c r="AC1204" s="123"/>
    </row>
    <row r="1205" spans="5:29" s="2" customFormat="1">
      <c r="E1205" s="120"/>
      <c r="M1205" s="120"/>
      <c r="N1205" s="120"/>
      <c r="U1205" s="121"/>
      <c r="V1205" s="122"/>
      <c r="W1205" s="123"/>
      <c r="AC1205" s="123"/>
    </row>
    <row r="1206" spans="5:29" s="2" customFormat="1">
      <c r="E1206" s="120"/>
      <c r="M1206" s="120"/>
      <c r="N1206" s="120"/>
      <c r="U1206" s="121"/>
      <c r="V1206" s="122"/>
      <c r="W1206" s="123"/>
      <c r="AC1206" s="123"/>
    </row>
    <row r="1207" spans="5:29" s="2" customFormat="1">
      <c r="E1207" s="120"/>
      <c r="M1207" s="120"/>
      <c r="N1207" s="120"/>
      <c r="U1207" s="121"/>
      <c r="V1207" s="122"/>
      <c r="W1207" s="123"/>
      <c r="AC1207" s="123"/>
    </row>
    <row r="1208" spans="5:29" s="2" customFormat="1">
      <c r="E1208" s="120"/>
      <c r="M1208" s="120"/>
      <c r="N1208" s="120"/>
      <c r="U1208" s="121"/>
      <c r="V1208" s="122"/>
      <c r="W1208" s="123"/>
      <c r="AC1208" s="123"/>
    </row>
    <row r="1209" spans="5:29" s="2" customFormat="1">
      <c r="E1209" s="120"/>
      <c r="M1209" s="120"/>
      <c r="N1209" s="120"/>
      <c r="U1209" s="121"/>
      <c r="V1209" s="122"/>
      <c r="W1209" s="123"/>
      <c r="AC1209" s="123"/>
    </row>
    <row r="1210" spans="5:29" s="2" customFormat="1">
      <c r="E1210" s="120"/>
      <c r="M1210" s="120"/>
      <c r="N1210" s="120"/>
      <c r="U1210" s="121"/>
      <c r="V1210" s="122"/>
      <c r="W1210" s="123"/>
      <c r="AC1210" s="123"/>
    </row>
    <row r="1211" spans="5:29" s="2" customFormat="1">
      <c r="E1211" s="120"/>
      <c r="M1211" s="120"/>
      <c r="N1211" s="120"/>
      <c r="U1211" s="121"/>
      <c r="V1211" s="122"/>
      <c r="W1211" s="123"/>
      <c r="AC1211" s="123"/>
    </row>
    <row r="1212" spans="5:29" s="2" customFormat="1">
      <c r="E1212" s="120"/>
      <c r="M1212" s="120"/>
      <c r="N1212" s="120"/>
      <c r="U1212" s="121"/>
      <c r="V1212" s="122"/>
      <c r="W1212" s="123"/>
      <c r="AC1212" s="123"/>
    </row>
    <row r="1213" spans="5:29" s="2" customFormat="1">
      <c r="E1213" s="120"/>
      <c r="M1213" s="120"/>
      <c r="N1213" s="120"/>
      <c r="U1213" s="121"/>
      <c r="V1213" s="122"/>
      <c r="W1213" s="123"/>
      <c r="AC1213" s="123"/>
    </row>
    <row r="1214" spans="5:29" s="2" customFormat="1">
      <c r="E1214" s="120"/>
      <c r="M1214" s="120"/>
      <c r="N1214" s="120"/>
      <c r="U1214" s="121"/>
      <c r="V1214" s="122"/>
      <c r="W1214" s="123"/>
      <c r="AC1214" s="123"/>
    </row>
    <row r="1215" spans="5:29" s="2" customFormat="1">
      <c r="E1215" s="120"/>
      <c r="M1215" s="120"/>
      <c r="N1215" s="120"/>
      <c r="U1215" s="121"/>
      <c r="V1215" s="122"/>
      <c r="W1215" s="123"/>
      <c r="AC1215" s="123"/>
    </row>
    <row r="1216" spans="5:29" s="2" customFormat="1">
      <c r="E1216" s="120"/>
      <c r="M1216" s="120"/>
      <c r="N1216" s="120"/>
      <c r="U1216" s="121"/>
      <c r="V1216" s="122"/>
      <c r="W1216" s="123"/>
      <c r="AC1216" s="123"/>
    </row>
    <row r="1217" spans="5:29" s="2" customFormat="1">
      <c r="E1217" s="120"/>
      <c r="M1217" s="120"/>
      <c r="N1217" s="120"/>
      <c r="U1217" s="121"/>
      <c r="V1217" s="122"/>
      <c r="W1217" s="123"/>
      <c r="AC1217" s="123"/>
    </row>
    <row r="1218" spans="5:29" s="2" customFormat="1">
      <c r="E1218" s="120"/>
      <c r="M1218" s="120"/>
      <c r="N1218" s="120"/>
      <c r="U1218" s="121"/>
      <c r="V1218" s="122"/>
      <c r="W1218" s="123"/>
      <c r="AC1218" s="123"/>
    </row>
    <row r="1219" spans="5:29" s="2" customFormat="1">
      <c r="E1219" s="120"/>
      <c r="M1219" s="120"/>
      <c r="N1219" s="120"/>
      <c r="U1219" s="121"/>
      <c r="V1219" s="122"/>
      <c r="W1219" s="123"/>
      <c r="AC1219" s="123"/>
    </row>
    <row r="1220" spans="5:29" s="2" customFormat="1">
      <c r="E1220" s="120"/>
      <c r="M1220" s="120"/>
      <c r="N1220" s="120"/>
      <c r="U1220" s="121"/>
      <c r="V1220" s="122"/>
      <c r="W1220" s="123"/>
      <c r="AC1220" s="123"/>
    </row>
    <row r="1221" spans="5:29" s="2" customFormat="1">
      <c r="E1221" s="120"/>
      <c r="M1221" s="120"/>
      <c r="N1221" s="120"/>
      <c r="U1221" s="121"/>
      <c r="V1221" s="122"/>
      <c r="W1221" s="123"/>
      <c r="AC1221" s="123"/>
    </row>
    <row r="1222" spans="5:29" s="2" customFormat="1">
      <c r="E1222" s="120"/>
      <c r="M1222" s="120"/>
      <c r="N1222" s="120"/>
      <c r="U1222" s="121"/>
      <c r="V1222" s="122"/>
      <c r="W1222" s="123"/>
      <c r="AC1222" s="123"/>
    </row>
    <row r="1223" spans="5:29" s="2" customFormat="1">
      <c r="E1223" s="120"/>
      <c r="M1223" s="120"/>
      <c r="N1223" s="120"/>
      <c r="U1223" s="121"/>
      <c r="V1223" s="122"/>
      <c r="W1223" s="123"/>
      <c r="AC1223" s="123"/>
    </row>
    <row r="1224" spans="5:29" s="2" customFormat="1">
      <c r="E1224" s="120"/>
      <c r="M1224" s="120"/>
      <c r="N1224" s="120"/>
      <c r="U1224" s="121"/>
      <c r="V1224" s="122"/>
      <c r="W1224" s="123"/>
      <c r="AC1224" s="123"/>
    </row>
    <row r="1225" spans="5:29" s="2" customFormat="1">
      <c r="E1225" s="120"/>
      <c r="M1225" s="120"/>
      <c r="N1225" s="120"/>
      <c r="U1225" s="121"/>
      <c r="V1225" s="122"/>
      <c r="W1225" s="123"/>
      <c r="AC1225" s="123"/>
    </row>
    <row r="1226" spans="5:29" s="2" customFormat="1">
      <c r="E1226" s="120"/>
      <c r="M1226" s="120"/>
      <c r="N1226" s="120"/>
      <c r="U1226" s="121"/>
      <c r="V1226" s="122"/>
      <c r="W1226" s="123"/>
      <c r="AC1226" s="123"/>
    </row>
    <row r="1227" spans="5:29" s="2" customFormat="1">
      <c r="E1227" s="120"/>
      <c r="M1227" s="120"/>
      <c r="N1227" s="120"/>
      <c r="U1227" s="121"/>
      <c r="V1227" s="122"/>
      <c r="W1227" s="123"/>
      <c r="AC1227" s="123"/>
    </row>
    <row r="1228" spans="5:29" s="2" customFormat="1">
      <c r="E1228" s="120"/>
      <c r="M1228" s="120"/>
      <c r="N1228" s="120"/>
      <c r="U1228" s="121"/>
      <c r="V1228" s="122"/>
      <c r="W1228" s="123"/>
      <c r="AC1228" s="123"/>
    </row>
    <row r="1229" spans="5:29" s="2" customFormat="1">
      <c r="E1229" s="120"/>
      <c r="M1229" s="120"/>
      <c r="N1229" s="120"/>
      <c r="U1229" s="121"/>
      <c r="V1229" s="122"/>
      <c r="W1229" s="123"/>
      <c r="AC1229" s="123"/>
    </row>
    <row r="1230" spans="5:29" s="2" customFormat="1">
      <c r="E1230" s="120"/>
      <c r="M1230" s="120"/>
      <c r="N1230" s="120"/>
      <c r="U1230" s="121"/>
      <c r="V1230" s="122"/>
      <c r="W1230" s="123"/>
      <c r="AC1230" s="123"/>
    </row>
    <row r="1231" spans="5:29" s="2" customFormat="1">
      <c r="E1231" s="120"/>
      <c r="M1231" s="120"/>
      <c r="N1231" s="120"/>
      <c r="U1231" s="121"/>
      <c r="V1231" s="122"/>
      <c r="W1231" s="123"/>
      <c r="AC1231" s="123"/>
    </row>
    <row r="1232" spans="5:29" s="2" customFormat="1">
      <c r="E1232" s="120"/>
      <c r="M1232" s="120"/>
      <c r="N1232" s="120"/>
      <c r="U1232" s="121"/>
      <c r="V1232" s="122"/>
      <c r="W1232" s="123"/>
      <c r="AC1232" s="123"/>
    </row>
    <row r="1233" spans="5:29" s="2" customFormat="1">
      <c r="E1233" s="120"/>
      <c r="M1233" s="120"/>
      <c r="N1233" s="120"/>
      <c r="U1233" s="121"/>
      <c r="V1233" s="122"/>
      <c r="W1233" s="123"/>
      <c r="AC1233" s="123"/>
    </row>
    <row r="1234" spans="5:29" s="2" customFormat="1">
      <c r="E1234" s="120"/>
      <c r="M1234" s="120"/>
      <c r="N1234" s="120"/>
      <c r="U1234" s="121"/>
      <c r="V1234" s="122"/>
      <c r="W1234" s="123"/>
      <c r="AC1234" s="123"/>
    </row>
    <row r="1235" spans="5:29" s="2" customFormat="1">
      <c r="E1235" s="120"/>
      <c r="M1235" s="120"/>
      <c r="N1235" s="120"/>
      <c r="U1235" s="121"/>
      <c r="V1235" s="122"/>
      <c r="W1235" s="123"/>
      <c r="AC1235" s="123"/>
    </row>
    <row r="1236" spans="5:29" s="2" customFormat="1">
      <c r="E1236" s="120"/>
      <c r="M1236" s="120"/>
      <c r="N1236" s="120"/>
      <c r="U1236" s="121"/>
      <c r="V1236" s="122"/>
      <c r="W1236" s="123"/>
      <c r="AC1236" s="123"/>
    </row>
    <row r="1237" spans="5:29" s="2" customFormat="1">
      <c r="E1237" s="120"/>
      <c r="M1237" s="120"/>
      <c r="N1237" s="120"/>
      <c r="U1237" s="121"/>
      <c r="V1237" s="122"/>
      <c r="W1237" s="123"/>
      <c r="AC1237" s="123"/>
    </row>
    <row r="1238" spans="5:29" s="2" customFormat="1">
      <c r="E1238" s="120"/>
      <c r="M1238" s="120"/>
      <c r="N1238" s="120"/>
      <c r="U1238" s="121"/>
      <c r="V1238" s="122"/>
      <c r="W1238" s="123"/>
      <c r="AC1238" s="123"/>
    </row>
    <row r="1239" spans="5:29" s="2" customFormat="1">
      <c r="E1239" s="120"/>
      <c r="M1239" s="120"/>
      <c r="N1239" s="120"/>
      <c r="U1239" s="121"/>
      <c r="V1239" s="122"/>
      <c r="W1239" s="123"/>
      <c r="AC1239" s="123"/>
    </row>
    <row r="1240" spans="5:29" s="2" customFormat="1">
      <c r="E1240" s="120"/>
      <c r="M1240" s="120"/>
      <c r="N1240" s="120"/>
      <c r="U1240" s="121"/>
      <c r="V1240" s="122"/>
      <c r="W1240" s="123"/>
      <c r="AC1240" s="123"/>
    </row>
    <row r="1241" spans="5:29" s="2" customFormat="1">
      <c r="E1241" s="120"/>
      <c r="M1241" s="120"/>
      <c r="N1241" s="120"/>
      <c r="U1241" s="121"/>
      <c r="V1241" s="122"/>
      <c r="W1241" s="123"/>
      <c r="AC1241" s="123"/>
    </row>
    <row r="1242" spans="5:29" s="2" customFormat="1">
      <c r="E1242" s="120"/>
      <c r="M1242" s="120"/>
      <c r="N1242" s="120"/>
      <c r="U1242" s="121"/>
      <c r="V1242" s="122"/>
      <c r="W1242" s="123"/>
      <c r="AC1242" s="123"/>
    </row>
    <row r="1243" spans="5:29" s="2" customFormat="1">
      <c r="E1243" s="120"/>
      <c r="M1243" s="120"/>
      <c r="N1243" s="120"/>
      <c r="U1243" s="121"/>
      <c r="V1243" s="122"/>
      <c r="W1243" s="123"/>
      <c r="AC1243" s="123"/>
    </row>
    <row r="1244" spans="5:29" s="2" customFormat="1">
      <c r="E1244" s="120"/>
      <c r="M1244" s="120"/>
      <c r="N1244" s="120"/>
      <c r="U1244" s="121"/>
      <c r="V1244" s="122"/>
      <c r="W1244" s="123"/>
      <c r="AC1244" s="123"/>
    </row>
    <row r="1245" spans="5:29" s="2" customFormat="1">
      <c r="E1245" s="120"/>
      <c r="M1245" s="120"/>
      <c r="N1245" s="120"/>
      <c r="U1245" s="121"/>
      <c r="V1245" s="122"/>
      <c r="W1245" s="123"/>
      <c r="AC1245" s="123"/>
    </row>
    <row r="1246" spans="5:29" s="2" customFormat="1">
      <c r="E1246" s="120"/>
      <c r="M1246" s="120"/>
      <c r="N1246" s="120"/>
      <c r="U1246" s="121"/>
      <c r="V1246" s="122"/>
      <c r="W1246" s="123"/>
      <c r="AC1246" s="123"/>
    </row>
    <row r="1247" spans="5:29" s="2" customFormat="1">
      <c r="E1247" s="120"/>
      <c r="M1247" s="120"/>
      <c r="N1247" s="120"/>
      <c r="U1247" s="121"/>
      <c r="V1247" s="122"/>
      <c r="W1247" s="123"/>
      <c r="AC1247" s="123"/>
    </row>
    <row r="1248" spans="5:29" s="2" customFormat="1">
      <c r="E1248" s="120"/>
      <c r="M1248" s="120"/>
      <c r="N1248" s="120"/>
      <c r="U1248" s="121"/>
      <c r="V1248" s="122"/>
      <c r="W1248" s="123"/>
      <c r="AC1248" s="123"/>
    </row>
    <row r="1249" spans="5:29" s="2" customFormat="1">
      <c r="E1249" s="120"/>
      <c r="M1249" s="120"/>
      <c r="N1249" s="120"/>
      <c r="U1249" s="121"/>
      <c r="V1249" s="122"/>
      <c r="W1249" s="123"/>
      <c r="AC1249" s="123"/>
    </row>
    <row r="1250" spans="5:29" s="2" customFormat="1">
      <c r="E1250" s="120"/>
      <c r="M1250" s="120"/>
      <c r="N1250" s="120"/>
      <c r="U1250" s="121"/>
      <c r="V1250" s="122"/>
      <c r="W1250" s="123"/>
      <c r="AC1250" s="123"/>
    </row>
    <row r="1251" spans="5:29" s="2" customFormat="1">
      <c r="E1251" s="120"/>
      <c r="M1251" s="120"/>
      <c r="N1251" s="120"/>
      <c r="U1251" s="121"/>
      <c r="V1251" s="122"/>
      <c r="W1251" s="123"/>
      <c r="AC1251" s="123"/>
    </row>
    <row r="1252" spans="5:29" s="2" customFormat="1">
      <c r="E1252" s="120"/>
      <c r="M1252" s="120"/>
      <c r="N1252" s="120"/>
      <c r="U1252" s="121"/>
      <c r="V1252" s="122"/>
      <c r="W1252" s="123"/>
      <c r="AC1252" s="123"/>
    </row>
    <row r="1253" spans="5:29" s="2" customFormat="1">
      <c r="E1253" s="120"/>
      <c r="M1253" s="120"/>
      <c r="N1253" s="120"/>
      <c r="U1253" s="121"/>
      <c r="V1253" s="122"/>
      <c r="W1253" s="123"/>
      <c r="AC1253" s="123"/>
    </row>
    <row r="1254" spans="5:29" s="2" customFormat="1">
      <c r="E1254" s="120"/>
      <c r="M1254" s="120"/>
      <c r="N1254" s="120"/>
      <c r="U1254" s="121"/>
      <c r="V1254" s="122"/>
      <c r="W1254" s="123"/>
      <c r="AC1254" s="123"/>
    </row>
    <row r="1255" spans="5:29" s="2" customFormat="1">
      <c r="E1255" s="120"/>
      <c r="M1255" s="120"/>
      <c r="N1255" s="120"/>
      <c r="U1255" s="121"/>
      <c r="V1255" s="122"/>
      <c r="W1255" s="123"/>
      <c r="AC1255" s="123"/>
    </row>
    <row r="1256" spans="5:29" s="2" customFormat="1">
      <c r="E1256" s="120"/>
      <c r="M1256" s="120"/>
      <c r="N1256" s="120"/>
      <c r="U1256" s="121"/>
      <c r="V1256" s="122"/>
      <c r="W1256" s="123"/>
      <c r="AC1256" s="123"/>
    </row>
    <row r="1257" spans="5:29" s="2" customFormat="1">
      <c r="E1257" s="120"/>
      <c r="M1257" s="120"/>
      <c r="N1257" s="120"/>
      <c r="U1257" s="121"/>
      <c r="V1257" s="122"/>
      <c r="W1257" s="123"/>
      <c r="AC1257" s="123"/>
    </row>
    <row r="1258" spans="5:29" s="2" customFormat="1">
      <c r="E1258" s="120"/>
      <c r="M1258" s="120"/>
      <c r="N1258" s="120"/>
      <c r="U1258" s="121"/>
      <c r="V1258" s="122"/>
      <c r="W1258" s="123"/>
      <c r="AC1258" s="123"/>
    </row>
    <row r="1259" spans="5:29" s="2" customFormat="1">
      <c r="E1259" s="120"/>
      <c r="M1259" s="120"/>
      <c r="N1259" s="120"/>
      <c r="U1259" s="121"/>
      <c r="V1259" s="122"/>
      <c r="W1259" s="123"/>
      <c r="AC1259" s="123"/>
    </row>
    <row r="1260" spans="5:29" s="2" customFormat="1">
      <c r="E1260" s="120"/>
      <c r="M1260" s="120"/>
      <c r="N1260" s="120"/>
      <c r="U1260" s="121"/>
      <c r="V1260" s="122"/>
      <c r="W1260" s="123"/>
      <c r="AC1260" s="123"/>
    </row>
    <row r="1261" spans="5:29" s="2" customFormat="1">
      <c r="E1261" s="120"/>
      <c r="M1261" s="120"/>
      <c r="N1261" s="120"/>
      <c r="U1261" s="121"/>
      <c r="V1261" s="122"/>
      <c r="W1261" s="123"/>
      <c r="AC1261" s="123"/>
    </row>
    <row r="1262" spans="5:29" s="2" customFormat="1">
      <c r="E1262" s="120"/>
      <c r="M1262" s="120"/>
      <c r="N1262" s="120"/>
      <c r="U1262" s="121"/>
      <c r="V1262" s="122"/>
      <c r="W1262" s="123"/>
      <c r="AC1262" s="123"/>
    </row>
    <row r="1263" spans="5:29" s="2" customFormat="1">
      <c r="E1263" s="120"/>
      <c r="M1263" s="120"/>
      <c r="N1263" s="120"/>
      <c r="U1263" s="121"/>
      <c r="V1263" s="122"/>
      <c r="W1263" s="123"/>
      <c r="AC1263" s="123"/>
    </row>
    <row r="1264" spans="5:29" s="2" customFormat="1">
      <c r="E1264" s="120"/>
      <c r="M1264" s="120"/>
      <c r="N1264" s="120"/>
      <c r="U1264" s="121"/>
      <c r="V1264" s="122"/>
      <c r="W1264" s="123"/>
      <c r="AC1264" s="123"/>
    </row>
    <row r="1265" spans="5:29" s="2" customFormat="1">
      <c r="E1265" s="120"/>
      <c r="M1265" s="120"/>
      <c r="N1265" s="120"/>
      <c r="U1265" s="121"/>
      <c r="V1265" s="122"/>
      <c r="W1265" s="123"/>
      <c r="AC1265" s="123"/>
    </row>
    <row r="1266" spans="5:29" s="2" customFormat="1">
      <c r="E1266" s="120"/>
      <c r="M1266" s="120"/>
      <c r="N1266" s="120"/>
      <c r="U1266" s="121"/>
      <c r="V1266" s="122"/>
      <c r="W1266" s="123"/>
      <c r="AC1266" s="123"/>
    </row>
    <row r="1267" spans="5:29" s="2" customFormat="1">
      <c r="E1267" s="120"/>
      <c r="M1267" s="120"/>
      <c r="N1267" s="120"/>
      <c r="U1267" s="121"/>
      <c r="V1267" s="122"/>
      <c r="W1267" s="123"/>
      <c r="AC1267" s="123"/>
    </row>
    <row r="1268" spans="5:29" s="2" customFormat="1">
      <c r="E1268" s="120"/>
      <c r="M1268" s="120"/>
      <c r="N1268" s="120"/>
      <c r="U1268" s="121"/>
      <c r="V1268" s="122"/>
      <c r="W1268" s="123"/>
      <c r="AC1268" s="123"/>
    </row>
    <row r="1269" spans="5:29" s="2" customFormat="1">
      <c r="E1269" s="120"/>
      <c r="M1269" s="120"/>
      <c r="N1269" s="120"/>
      <c r="U1269" s="121"/>
      <c r="V1269" s="122"/>
      <c r="W1269" s="123"/>
      <c r="AC1269" s="123"/>
    </row>
    <row r="1270" spans="5:29" s="2" customFormat="1">
      <c r="E1270" s="120"/>
      <c r="M1270" s="120"/>
      <c r="N1270" s="120"/>
      <c r="U1270" s="121"/>
      <c r="V1270" s="122"/>
      <c r="W1270" s="123"/>
      <c r="AC1270" s="123"/>
    </row>
    <row r="1271" spans="5:29" s="2" customFormat="1">
      <c r="E1271" s="120"/>
      <c r="M1271" s="120"/>
      <c r="N1271" s="120"/>
      <c r="U1271" s="121"/>
      <c r="V1271" s="122"/>
      <c r="W1271" s="123"/>
      <c r="AC1271" s="123"/>
    </row>
    <row r="1272" spans="5:29" s="2" customFormat="1">
      <c r="E1272" s="120"/>
      <c r="M1272" s="120"/>
      <c r="N1272" s="120"/>
      <c r="U1272" s="121"/>
      <c r="V1272" s="122"/>
      <c r="W1272" s="123"/>
      <c r="AC1272" s="123"/>
    </row>
    <row r="1273" spans="5:29" s="2" customFormat="1">
      <c r="E1273" s="120"/>
      <c r="M1273" s="120"/>
      <c r="N1273" s="120"/>
      <c r="U1273" s="121"/>
      <c r="V1273" s="122"/>
      <c r="W1273" s="123"/>
      <c r="AC1273" s="123"/>
    </row>
    <row r="1274" spans="5:29" s="2" customFormat="1">
      <c r="E1274" s="120"/>
      <c r="M1274" s="120"/>
      <c r="N1274" s="120"/>
      <c r="U1274" s="121"/>
      <c r="V1274" s="122"/>
      <c r="W1274" s="123"/>
      <c r="AC1274" s="123"/>
    </row>
    <row r="1275" spans="5:29" s="2" customFormat="1">
      <c r="E1275" s="120"/>
      <c r="M1275" s="120"/>
      <c r="N1275" s="120"/>
      <c r="U1275" s="121"/>
      <c r="V1275" s="122"/>
      <c r="W1275" s="123"/>
      <c r="AC1275" s="123"/>
    </row>
    <row r="1276" spans="5:29" s="2" customFormat="1">
      <c r="E1276" s="120"/>
      <c r="M1276" s="120"/>
      <c r="N1276" s="120"/>
      <c r="U1276" s="121"/>
      <c r="V1276" s="122"/>
      <c r="W1276" s="123"/>
      <c r="AC1276" s="123"/>
    </row>
    <row r="1277" spans="5:29" s="2" customFormat="1">
      <c r="E1277" s="120"/>
      <c r="M1277" s="120"/>
      <c r="N1277" s="120"/>
      <c r="U1277" s="121"/>
      <c r="V1277" s="122"/>
      <c r="W1277" s="123"/>
      <c r="AC1277" s="123"/>
    </row>
    <row r="1278" spans="5:29" s="2" customFormat="1">
      <c r="E1278" s="120"/>
      <c r="M1278" s="120"/>
      <c r="N1278" s="120"/>
      <c r="U1278" s="121"/>
      <c r="V1278" s="122"/>
      <c r="W1278" s="123"/>
      <c r="AC1278" s="123"/>
    </row>
    <row r="1279" spans="5:29" s="2" customFormat="1">
      <c r="E1279" s="120"/>
      <c r="M1279" s="120"/>
      <c r="N1279" s="120"/>
      <c r="U1279" s="121"/>
      <c r="V1279" s="122"/>
      <c r="W1279" s="123"/>
      <c r="AC1279" s="123"/>
    </row>
    <row r="1280" spans="5:29" s="2" customFormat="1">
      <c r="E1280" s="120"/>
      <c r="M1280" s="120"/>
      <c r="N1280" s="120"/>
      <c r="U1280" s="121"/>
      <c r="V1280" s="122"/>
      <c r="W1280" s="123"/>
      <c r="AC1280" s="123"/>
    </row>
    <row r="1281" spans="5:29" s="2" customFormat="1">
      <c r="E1281" s="120"/>
      <c r="M1281" s="120"/>
      <c r="N1281" s="120"/>
      <c r="U1281" s="121"/>
      <c r="V1281" s="122"/>
      <c r="W1281" s="123"/>
      <c r="AC1281" s="123"/>
    </row>
    <row r="1282" spans="5:29" s="2" customFormat="1">
      <c r="E1282" s="120"/>
      <c r="M1282" s="120"/>
      <c r="N1282" s="120"/>
      <c r="U1282" s="121"/>
      <c r="V1282" s="122"/>
      <c r="W1282" s="123"/>
      <c r="AC1282" s="123"/>
    </row>
    <row r="1283" spans="5:29" s="2" customFormat="1">
      <c r="E1283" s="120"/>
      <c r="M1283" s="120"/>
      <c r="N1283" s="120"/>
      <c r="U1283" s="121"/>
      <c r="V1283" s="122"/>
      <c r="W1283" s="123"/>
      <c r="AC1283" s="123"/>
    </row>
    <row r="1284" spans="5:29" s="2" customFormat="1">
      <c r="E1284" s="120"/>
      <c r="M1284" s="120"/>
      <c r="N1284" s="120"/>
      <c r="U1284" s="121"/>
      <c r="V1284" s="122"/>
      <c r="W1284" s="123"/>
      <c r="AC1284" s="123"/>
    </row>
    <row r="1285" spans="5:29" s="2" customFormat="1">
      <c r="E1285" s="120"/>
      <c r="M1285" s="120"/>
      <c r="N1285" s="120"/>
      <c r="U1285" s="121"/>
      <c r="V1285" s="122"/>
      <c r="W1285" s="123"/>
      <c r="AC1285" s="123"/>
    </row>
    <row r="1286" spans="5:29" s="2" customFormat="1">
      <c r="E1286" s="120"/>
      <c r="M1286" s="120"/>
      <c r="N1286" s="120"/>
      <c r="U1286" s="121"/>
      <c r="V1286" s="122"/>
      <c r="W1286" s="123"/>
      <c r="AC1286" s="123"/>
    </row>
    <row r="1287" spans="5:29" s="2" customFormat="1">
      <c r="E1287" s="120"/>
      <c r="M1287" s="120"/>
      <c r="N1287" s="120"/>
      <c r="U1287" s="121"/>
      <c r="V1287" s="122"/>
      <c r="W1287" s="123"/>
      <c r="AC1287" s="123"/>
    </row>
    <row r="1288" spans="5:29" s="2" customFormat="1">
      <c r="E1288" s="120"/>
      <c r="M1288" s="120"/>
      <c r="N1288" s="120"/>
      <c r="U1288" s="121"/>
      <c r="V1288" s="122"/>
      <c r="W1288" s="123"/>
      <c r="AC1288" s="123"/>
    </row>
    <row r="1289" spans="5:29" s="2" customFormat="1">
      <c r="E1289" s="120"/>
      <c r="M1289" s="120"/>
      <c r="N1289" s="120"/>
      <c r="U1289" s="121"/>
      <c r="V1289" s="122"/>
      <c r="W1289" s="123"/>
      <c r="AC1289" s="123"/>
    </row>
    <row r="1290" spans="5:29" s="2" customFormat="1">
      <c r="E1290" s="120"/>
      <c r="M1290" s="120"/>
      <c r="N1290" s="120"/>
      <c r="U1290" s="121"/>
      <c r="V1290" s="122"/>
      <c r="W1290" s="123"/>
      <c r="AC1290" s="123"/>
    </row>
    <row r="1291" spans="5:29" s="2" customFormat="1">
      <c r="E1291" s="120"/>
      <c r="M1291" s="120"/>
      <c r="N1291" s="120"/>
      <c r="U1291" s="121"/>
      <c r="V1291" s="122"/>
      <c r="W1291" s="123"/>
      <c r="AC1291" s="123"/>
    </row>
    <row r="1292" spans="5:29" s="2" customFormat="1">
      <c r="E1292" s="120"/>
      <c r="M1292" s="120"/>
      <c r="N1292" s="120"/>
      <c r="U1292" s="121"/>
      <c r="V1292" s="122"/>
      <c r="W1292" s="123"/>
      <c r="AC1292" s="123"/>
    </row>
    <row r="1293" spans="5:29" s="2" customFormat="1">
      <c r="E1293" s="120"/>
      <c r="M1293" s="120"/>
      <c r="N1293" s="120"/>
      <c r="U1293" s="121"/>
      <c r="V1293" s="122"/>
      <c r="W1293" s="123"/>
      <c r="AC1293" s="123"/>
    </row>
    <row r="1294" spans="5:29" s="2" customFormat="1">
      <c r="E1294" s="120"/>
      <c r="M1294" s="120"/>
      <c r="N1294" s="120"/>
      <c r="U1294" s="121"/>
      <c r="V1294" s="122"/>
      <c r="W1294" s="123"/>
      <c r="AC1294" s="123"/>
    </row>
    <row r="1295" spans="5:29" s="2" customFormat="1">
      <c r="E1295" s="120"/>
      <c r="M1295" s="120"/>
      <c r="N1295" s="120"/>
      <c r="U1295" s="121"/>
      <c r="V1295" s="122"/>
      <c r="W1295" s="123"/>
      <c r="AC1295" s="123"/>
    </row>
    <row r="1296" spans="5:29" s="2" customFormat="1">
      <c r="E1296" s="120"/>
      <c r="M1296" s="120"/>
      <c r="N1296" s="120"/>
      <c r="U1296" s="121"/>
      <c r="V1296" s="122"/>
      <c r="W1296" s="123"/>
      <c r="AC1296" s="123"/>
    </row>
    <row r="1297" spans="5:29" s="2" customFormat="1">
      <c r="E1297" s="120"/>
      <c r="M1297" s="120"/>
      <c r="N1297" s="120"/>
      <c r="U1297" s="121"/>
      <c r="V1297" s="122"/>
      <c r="W1297" s="123"/>
      <c r="AC1297" s="123"/>
    </row>
    <row r="1298" spans="5:29" s="2" customFormat="1">
      <c r="E1298" s="120"/>
      <c r="M1298" s="120"/>
      <c r="N1298" s="120"/>
      <c r="U1298" s="121"/>
      <c r="V1298" s="122"/>
      <c r="W1298" s="123"/>
      <c r="AC1298" s="123"/>
    </row>
    <row r="1299" spans="5:29" s="2" customFormat="1">
      <c r="E1299" s="120"/>
      <c r="M1299" s="120"/>
      <c r="N1299" s="120"/>
      <c r="U1299" s="121"/>
      <c r="V1299" s="122"/>
      <c r="W1299" s="123"/>
      <c r="AC1299" s="123"/>
    </row>
    <row r="1300" spans="5:29" s="2" customFormat="1">
      <c r="E1300" s="120"/>
      <c r="M1300" s="120"/>
      <c r="N1300" s="120"/>
      <c r="U1300" s="121"/>
      <c r="V1300" s="122"/>
      <c r="W1300" s="123"/>
      <c r="AC1300" s="123"/>
    </row>
    <row r="1301" spans="5:29" s="2" customFormat="1">
      <c r="E1301" s="120"/>
      <c r="M1301" s="120"/>
      <c r="N1301" s="120"/>
      <c r="U1301" s="121"/>
      <c r="V1301" s="122"/>
      <c r="W1301" s="123"/>
      <c r="AC1301" s="123"/>
    </row>
    <row r="1302" spans="5:29" s="2" customFormat="1">
      <c r="E1302" s="120"/>
      <c r="M1302" s="120"/>
      <c r="N1302" s="120"/>
      <c r="U1302" s="121"/>
      <c r="V1302" s="122"/>
      <c r="W1302" s="123"/>
      <c r="AC1302" s="123"/>
    </row>
    <row r="1303" spans="5:29" s="2" customFormat="1">
      <c r="E1303" s="120"/>
      <c r="M1303" s="120"/>
      <c r="N1303" s="120"/>
      <c r="U1303" s="121"/>
      <c r="V1303" s="122"/>
      <c r="W1303" s="123"/>
      <c r="AC1303" s="123"/>
    </row>
    <row r="1304" spans="5:29" s="2" customFormat="1">
      <c r="E1304" s="120"/>
      <c r="M1304" s="120"/>
      <c r="N1304" s="120"/>
      <c r="U1304" s="121"/>
      <c r="V1304" s="122"/>
      <c r="W1304" s="123"/>
      <c r="AC1304" s="123"/>
    </row>
    <row r="1305" spans="5:29" s="2" customFormat="1">
      <c r="E1305" s="120"/>
      <c r="M1305" s="120"/>
      <c r="N1305" s="120"/>
      <c r="U1305" s="121"/>
      <c r="V1305" s="122"/>
      <c r="W1305" s="123"/>
      <c r="AC1305" s="123"/>
    </row>
    <row r="1306" spans="5:29" s="2" customFormat="1">
      <c r="E1306" s="120"/>
      <c r="M1306" s="120"/>
      <c r="N1306" s="120"/>
      <c r="U1306" s="121"/>
      <c r="V1306" s="122"/>
      <c r="W1306" s="123"/>
      <c r="AC1306" s="123"/>
    </row>
    <row r="1307" spans="5:29" s="2" customFormat="1">
      <c r="E1307" s="120"/>
      <c r="M1307" s="120"/>
      <c r="N1307" s="120"/>
      <c r="U1307" s="121"/>
      <c r="V1307" s="122"/>
      <c r="W1307" s="123"/>
      <c r="AC1307" s="123"/>
    </row>
    <row r="1308" spans="5:29" s="2" customFormat="1">
      <c r="E1308" s="120"/>
      <c r="M1308" s="120"/>
      <c r="N1308" s="120"/>
      <c r="U1308" s="121"/>
      <c r="V1308" s="122"/>
      <c r="W1308" s="123"/>
      <c r="AC1308" s="123"/>
    </row>
    <row r="1309" spans="5:29" s="2" customFormat="1">
      <c r="E1309" s="120"/>
      <c r="M1309" s="120"/>
      <c r="N1309" s="120"/>
      <c r="U1309" s="121"/>
      <c r="V1309" s="122"/>
      <c r="W1309" s="123"/>
      <c r="AC1309" s="123"/>
    </row>
    <row r="1310" spans="5:29" s="2" customFormat="1">
      <c r="E1310" s="120"/>
      <c r="M1310" s="120"/>
      <c r="N1310" s="120"/>
      <c r="U1310" s="121"/>
      <c r="V1310" s="122"/>
      <c r="W1310" s="123"/>
      <c r="AC1310" s="123"/>
    </row>
    <row r="1311" spans="5:29" s="2" customFormat="1">
      <c r="E1311" s="120"/>
      <c r="M1311" s="120"/>
      <c r="N1311" s="120"/>
      <c r="U1311" s="121"/>
      <c r="V1311" s="122"/>
      <c r="W1311" s="123"/>
      <c r="AC1311" s="123"/>
    </row>
    <row r="1312" spans="5:29" s="2" customFormat="1">
      <c r="E1312" s="120"/>
      <c r="M1312" s="120"/>
      <c r="N1312" s="120"/>
      <c r="U1312" s="121"/>
      <c r="V1312" s="122"/>
      <c r="W1312" s="123"/>
      <c r="AC1312" s="123"/>
    </row>
    <row r="1313" spans="5:29" s="2" customFormat="1">
      <c r="E1313" s="120"/>
      <c r="M1313" s="120"/>
      <c r="N1313" s="120"/>
      <c r="U1313" s="121"/>
      <c r="V1313" s="122"/>
      <c r="W1313" s="123"/>
      <c r="AC1313" s="123"/>
    </row>
    <row r="1314" spans="5:29" s="2" customFormat="1">
      <c r="E1314" s="120"/>
      <c r="M1314" s="120"/>
      <c r="N1314" s="120"/>
      <c r="U1314" s="121"/>
      <c r="V1314" s="122"/>
      <c r="W1314" s="123"/>
      <c r="AC1314" s="123"/>
    </row>
    <row r="1315" spans="5:29" s="2" customFormat="1">
      <c r="E1315" s="120"/>
      <c r="M1315" s="120"/>
      <c r="N1315" s="120"/>
      <c r="U1315" s="121"/>
      <c r="V1315" s="122"/>
      <c r="W1315" s="123"/>
      <c r="AC1315" s="123"/>
    </row>
    <row r="1316" spans="5:29" s="2" customFormat="1">
      <c r="E1316" s="120"/>
      <c r="M1316" s="120"/>
      <c r="N1316" s="120"/>
      <c r="U1316" s="121"/>
      <c r="V1316" s="122"/>
      <c r="W1316" s="123"/>
      <c r="AC1316" s="123"/>
    </row>
    <row r="1317" spans="5:29" s="2" customFormat="1">
      <c r="E1317" s="120"/>
      <c r="M1317" s="120"/>
      <c r="N1317" s="120"/>
      <c r="U1317" s="121"/>
      <c r="V1317" s="122"/>
      <c r="W1317" s="123"/>
      <c r="AC1317" s="123"/>
    </row>
    <row r="1318" spans="5:29" s="2" customFormat="1">
      <c r="E1318" s="120"/>
      <c r="M1318" s="120"/>
      <c r="N1318" s="120"/>
      <c r="U1318" s="121"/>
      <c r="V1318" s="122"/>
      <c r="W1318" s="123"/>
      <c r="AC1318" s="123"/>
    </row>
    <row r="1319" spans="5:29" s="2" customFormat="1">
      <c r="E1319" s="120"/>
      <c r="M1319" s="120"/>
      <c r="N1319" s="120"/>
      <c r="U1319" s="121"/>
      <c r="V1319" s="122"/>
      <c r="W1319" s="123"/>
      <c r="AC1319" s="123"/>
    </row>
    <row r="1320" spans="5:29" s="2" customFormat="1">
      <c r="E1320" s="120"/>
      <c r="M1320" s="120"/>
      <c r="N1320" s="120"/>
      <c r="U1320" s="121"/>
      <c r="V1320" s="122"/>
      <c r="W1320" s="123"/>
      <c r="AC1320" s="123"/>
    </row>
    <row r="1321" spans="5:29" s="2" customFormat="1">
      <c r="E1321" s="120"/>
      <c r="M1321" s="120"/>
      <c r="N1321" s="120"/>
      <c r="U1321" s="121"/>
      <c r="V1321" s="122"/>
      <c r="W1321" s="123"/>
      <c r="AC1321" s="123"/>
    </row>
    <row r="1322" spans="5:29" s="2" customFormat="1">
      <c r="E1322" s="120"/>
      <c r="M1322" s="120"/>
      <c r="N1322" s="120"/>
      <c r="U1322" s="121"/>
      <c r="V1322" s="122"/>
      <c r="W1322" s="123"/>
      <c r="AC1322" s="123"/>
    </row>
    <row r="1323" spans="5:29" s="2" customFormat="1">
      <c r="E1323" s="120"/>
      <c r="M1323" s="120"/>
      <c r="N1323" s="120"/>
      <c r="U1323" s="121"/>
      <c r="V1323" s="122"/>
      <c r="W1323" s="123"/>
      <c r="AC1323" s="123"/>
    </row>
    <row r="1324" spans="5:29" s="2" customFormat="1">
      <c r="E1324" s="120"/>
      <c r="M1324" s="120"/>
      <c r="N1324" s="120"/>
      <c r="U1324" s="121"/>
      <c r="V1324" s="122"/>
      <c r="W1324" s="123"/>
      <c r="AC1324" s="123"/>
    </row>
    <row r="1325" spans="5:29" s="2" customFormat="1">
      <c r="E1325" s="120"/>
      <c r="M1325" s="120"/>
      <c r="N1325" s="120"/>
      <c r="U1325" s="121"/>
      <c r="V1325" s="122"/>
      <c r="W1325" s="123"/>
      <c r="AC1325" s="123"/>
    </row>
    <row r="1326" spans="5:29" s="2" customFormat="1">
      <c r="E1326" s="120"/>
      <c r="M1326" s="120"/>
      <c r="N1326" s="120"/>
      <c r="U1326" s="121"/>
      <c r="V1326" s="122"/>
      <c r="W1326" s="123"/>
      <c r="AC1326" s="123"/>
    </row>
    <row r="1327" spans="5:29" s="2" customFormat="1">
      <c r="E1327" s="120"/>
      <c r="M1327" s="120"/>
      <c r="N1327" s="120"/>
      <c r="U1327" s="121"/>
      <c r="V1327" s="122"/>
      <c r="W1327" s="123"/>
      <c r="AC1327" s="123"/>
    </row>
    <row r="1328" spans="5:29" s="2" customFormat="1">
      <c r="E1328" s="120"/>
      <c r="M1328" s="120"/>
      <c r="N1328" s="120"/>
      <c r="U1328" s="121"/>
      <c r="V1328" s="122"/>
      <c r="W1328" s="123"/>
      <c r="AC1328" s="123"/>
    </row>
    <row r="1329" spans="5:29" s="2" customFormat="1">
      <c r="E1329" s="120"/>
      <c r="M1329" s="120"/>
      <c r="N1329" s="120"/>
      <c r="U1329" s="121"/>
      <c r="V1329" s="122"/>
      <c r="W1329" s="123"/>
      <c r="AC1329" s="123"/>
    </row>
    <row r="1330" spans="5:29" s="2" customFormat="1">
      <c r="E1330" s="120"/>
      <c r="M1330" s="120"/>
      <c r="N1330" s="120"/>
      <c r="U1330" s="121"/>
      <c r="V1330" s="122"/>
      <c r="W1330" s="123"/>
      <c r="AC1330" s="123"/>
    </row>
    <row r="1331" spans="5:29" s="2" customFormat="1">
      <c r="E1331" s="120"/>
      <c r="M1331" s="120"/>
      <c r="N1331" s="120"/>
      <c r="U1331" s="121"/>
      <c r="V1331" s="122"/>
      <c r="W1331" s="123"/>
      <c r="AC1331" s="123"/>
    </row>
    <row r="1332" spans="5:29" s="2" customFormat="1">
      <c r="E1332" s="120"/>
      <c r="M1332" s="120"/>
      <c r="N1332" s="120"/>
      <c r="U1332" s="121"/>
      <c r="V1332" s="122"/>
      <c r="W1332" s="123"/>
      <c r="AC1332" s="123"/>
    </row>
    <row r="1333" spans="5:29" s="2" customFormat="1">
      <c r="E1333" s="120"/>
      <c r="M1333" s="120"/>
      <c r="N1333" s="120"/>
      <c r="U1333" s="121"/>
      <c r="V1333" s="122"/>
      <c r="W1333" s="123"/>
      <c r="AC1333" s="123"/>
    </row>
    <row r="1334" spans="5:29" s="2" customFormat="1">
      <c r="E1334" s="120"/>
      <c r="M1334" s="120"/>
      <c r="N1334" s="120"/>
      <c r="U1334" s="121"/>
      <c r="V1334" s="122"/>
      <c r="W1334" s="123"/>
      <c r="AC1334" s="123"/>
    </row>
    <row r="1335" spans="5:29" s="2" customFormat="1">
      <c r="E1335" s="120"/>
      <c r="M1335" s="120"/>
      <c r="N1335" s="120"/>
      <c r="U1335" s="121"/>
      <c r="V1335" s="122"/>
      <c r="W1335" s="123"/>
      <c r="AC1335" s="123"/>
    </row>
    <row r="1336" spans="5:29" s="2" customFormat="1">
      <c r="E1336" s="120"/>
      <c r="M1336" s="120"/>
      <c r="N1336" s="120"/>
      <c r="U1336" s="121"/>
      <c r="V1336" s="122"/>
      <c r="W1336" s="123"/>
      <c r="AC1336" s="123"/>
    </row>
    <row r="1337" spans="5:29" s="2" customFormat="1">
      <c r="E1337" s="120"/>
      <c r="M1337" s="120"/>
      <c r="N1337" s="120"/>
      <c r="U1337" s="121"/>
      <c r="V1337" s="122"/>
      <c r="W1337" s="123"/>
      <c r="AC1337" s="123"/>
    </row>
    <row r="1338" spans="5:29" s="2" customFormat="1">
      <c r="E1338" s="120"/>
      <c r="M1338" s="120"/>
      <c r="N1338" s="120"/>
      <c r="U1338" s="121"/>
      <c r="V1338" s="122"/>
      <c r="W1338" s="123"/>
      <c r="AC1338" s="123"/>
    </row>
    <row r="1339" spans="5:29" s="2" customFormat="1">
      <c r="E1339" s="120"/>
      <c r="M1339" s="120"/>
      <c r="N1339" s="120"/>
      <c r="U1339" s="121"/>
      <c r="V1339" s="122"/>
      <c r="W1339" s="123"/>
      <c r="AC1339" s="123"/>
    </row>
    <row r="1340" spans="5:29" s="2" customFormat="1">
      <c r="E1340" s="120"/>
      <c r="M1340" s="120"/>
      <c r="N1340" s="120"/>
      <c r="U1340" s="121"/>
      <c r="V1340" s="122"/>
      <c r="W1340" s="123"/>
      <c r="AC1340" s="123"/>
    </row>
    <row r="1341" spans="5:29" s="2" customFormat="1">
      <c r="E1341" s="120"/>
      <c r="M1341" s="120"/>
      <c r="N1341" s="120"/>
      <c r="U1341" s="121"/>
      <c r="V1341" s="122"/>
      <c r="W1341" s="123"/>
      <c r="AC1341" s="123"/>
    </row>
    <row r="1342" spans="5:29" s="2" customFormat="1">
      <c r="E1342" s="120"/>
      <c r="M1342" s="120"/>
      <c r="N1342" s="120"/>
      <c r="U1342" s="121"/>
      <c r="V1342" s="122"/>
      <c r="W1342" s="123"/>
      <c r="AC1342" s="123"/>
    </row>
    <row r="1343" spans="5:29" s="2" customFormat="1">
      <c r="E1343" s="120"/>
      <c r="M1343" s="120"/>
      <c r="N1343" s="120"/>
      <c r="U1343" s="121"/>
      <c r="V1343" s="122"/>
      <c r="W1343" s="123"/>
      <c r="AC1343" s="123"/>
    </row>
    <row r="1344" spans="5:29" s="2" customFormat="1">
      <c r="E1344" s="120"/>
      <c r="M1344" s="120"/>
      <c r="N1344" s="120"/>
      <c r="U1344" s="121"/>
      <c r="V1344" s="122"/>
      <c r="W1344" s="123"/>
      <c r="AC1344" s="123"/>
    </row>
    <row r="1345" spans="5:29" s="2" customFormat="1">
      <c r="E1345" s="120"/>
      <c r="M1345" s="120"/>
      <c r="N1345" s="120"/>
      <c r="U1345" s="121"/>
      <c r="V1345" s="122"/>
      <c r="W1345" s="123"/>
      <c r="AC1345" s="123"/>
    </row>
    <row r="1346" spans="5:29" s="2" customFormat="1">
      <c r="E1346" s="120"/>
      <c r="M1346" s="120"/>
      <c r="N1346" s="120"/>
      <c r="U1346" s="121"/>
      <c r="V1346" s="122"/>
      <c r="W1346" s="123"/>
      <c r="AC1346" s="123"/>
    </row>
    <row r="1347" spans="5:29" s="2" customFormat="1">
      <c r="E1347" s="120"/>
      <c r="M1347" s="120"/>
      <c r="N1347" s="120"/>
      <c r="U1347" s="121"/>
      <c r="V1347" s="122"/>
      <c r="W1347" s="123"/>
      <c r="AC1347" s="123"/>
    </row>
    <row r="1348" spans="5:29" s="2" customFormat="1">
      <c r="E1348" s="120"/>
      <c r="M1348" s="120"/>
      <c r="N1348" s="120"/>
      <c r="U1348" s="121"/>
      <c r="V1348" s="122"/>
      <c r="W1348" s="123"/>
      <c r="AC1348" s="123"/>
    </row>
    <row r="1349" spans="5:29" s="2" customFormat="1">
      <c r="E1349" s="120"/>
      <c r="M1349" s="120"/>
      <c r="N1349" s="120"/>
      <c r="U1349" s="121"/>
      <c r="V1349" s="122"/>
      <c r="W1349" s="123"/>
      <c r="AC1349" s="123"/>
    </row>
    <row r="1350" spans="5:29" s="2" customFormat="1">
      <c r="E1350" s="120"/>
      <c r="M1350" s="120"/>
      <c r="N1350" s="120"/>
      <c r="U1350" s="121"/>
      <c r="V1350" s="122"/>
      <c r="W1350" s="123"/>
      <c r="AC1350" s="123"/>
    </row>
    <row r="1351" spans="5:29" s="2" customFormat="1">
      <c r="E1351" s="120"/>
      <c r="M1351" s="120"/>
      <c r="N1351" s="120"/>
      <c r="U1351" s="121"/>
      <c r="V1351" s="122"/>
      <c r="W1351" s="123"/>
      <c r="AC1351" s="123"/>
    </row>
    <row r="1352" spans="5:29" s="2" customFormat="1">
      <c r="E1352" s="120"/>
      <c r="M1352" s="120"/>
      <c r="N1352" s="120"/>
      <c r="U1352" s="121"/>
      <c r="V1352" s="122"/>
      <c r="W1352" s="123"/>
      <c r="AC1352" s="123"/>
    </row>
    <row r="1353" spans="5:29" s="2" customFormat="1">
      <c r="E1353" s="120"/>
      <c r="M1353" s="120"/>
      <c r="N1353" s="120"/>
      <c r="U1353" s="121"/>
      <c r="V1353" s="122"/>
      <c r="W1353" s="123"/>
      <c r="AC1353" s="123"/>
    </row>
    <row r="1354" spans="5:29" s="2" customFormat="1">
      <c r="E1354" s="120"/>
      <c r="M1354" s="120"/>
      <c r="N1354" s="120"/>
      <c r="U1354" s="121"/>
      <c r="V1354" s="122"/>
      <c r="W1354" s="123"/>
      <c r="AC1354" s="123"/>
    </row>
    <row r="1355" spans="5:29" s="2" customFormat="1">
      <c r="E1355" s="120"/>
      <c r="M1355" s="120"/>
      <c r="N1355" s="120"/>
      <c r="U1355" s="121"/>
      <c r="V1355" s="122"/>
      <c r="W1355" s="123"/>
      <c r="AC1355" s="123"/>
    </row>
    <row r="1356" spans="5:29" s="2" customFormat="1">
      <c r="E1356" s="120"/>
      <c r="M1356" s="120"/>
      <c r="N1356" s="120"/>
      <c r="U1356" s="121"/>
      <c r="V1356" s="122"/>
      <c r="W1356" s="123"/>
      <c r="AC1356" s="123"/>
    </row>
    <row r="1357" spans="5:29" s="2" customFormat="1">
      <c r="E1357" s="120"/>
      <c r="M1357" s="120"/>
      <c r="N1357" s="120"/>
      <c r="U1357" s="121"/>
      <c r="V1357" s="122"/>
      <c r="W1357" s="123"/>
      <c r="AC1357" s="123"/>
    </row>
    <row r="1358" spans="5:29" s="2" customFormat="1">
      <c r="E1358" s="120"/>
      <c r="M1358" s="120"/>
      <c r="N1358" s="120"/>
      <c r="U1358" s="121"/>
      <c r="V1358" s="122"/>
      <c r="W1358" s="123"/>
      <c r="AC1358" s="123"/>
    </row>
    <row r="1359" spans="5:29" s="2" customFormat="1">
      <c r="E1359" s="120"/>
      <c r="M1359" s="120"/>
      <c r="N1359" s="120"/>
      <c r="U1359" s="121"/>
      <c r="V1359" s="122"/>
      <c r="W1359" s="123"/>
      <c r="AC1359" s="123"/>
    </row>
    <row r="1360" spans="5:29" s="2" customFormat="1">
      <c r="E1360" s="120"/>
      <c r="M1360" s="120"/>
      <c r="N1360" s="120"/>
      <c r="U1360" s="121"/>
      <c r="V1360" s="122"/>
      <c r="W1360" s="123"/>
      <c r="AC1360" s="123"/>
    </row>
    <row r="1361" spans="5:29" s="2" customFormat="1">
      <c r="E1361" s="120"/>
      <c r="M1361" s="120"/>
      <c r="N1361" s="120"/>
      <c r="U1361" s="121"/>
      <c r="V1361" s="122"/>
      <c r="W1361" s="123"/>
      <c r="AC1361" s="123"/>
    </row>
    <row r="1362" spans="5:29" s="2" customFormat="1">
      <c r="E1362" s="120"/>
      <c r="M1362" s="120"/>
      <c r="N1362" s="120"/>
      <c r="U1362" s="121"/>
      <c r="V1362" s="122"/>
      <c r="W1362" s="123"/>
      <c r="AC1362" s="123"/>
    </row>
    <row r="1363" spans="5:29" s="2" customFormat="1">
      <c r="E1363" s="120"/>
      <c r="M1363" s="120"/>
      <c r="N1363" s="120"/>
      <c r="U1363" s="121"/>
      <c r="V1363" s="122"/>
      <c r="W1363" s="123"/>
      <c r="AC1363" s="123"/>
    </row>
    <row r="1364" spans="5:29" s="2" customFormat="1">
      <c r="E1364" s="120"/>
      <c r="M1364" s="120"/>
      <c r="N1364" s="120"/>
      <c r="U1364" s="121"/>
      <c r="V1364" s="122"/>
      <c r="W1364" s="123"/>
      <c r="AC1364" s="123"/>
    </row>
    <row r="1365" spans="5:29" s="2" customFormat="1">
      <c r="E1365" s="120"/>
      <c r="M1365" s="120"/>
      <c r="N1365" s="120"/>
      <c r="U1365" s="121"/>
      <c r="V1365" s="122"/>
      <c r="W1365" s="123"/>
      <c r="AC1365" s="123"/>
    </row>
    <row r="1366" spans="5:29" s="2" customFormat="1">
      <c r="E1366" s="120"/>
      <c r="M1366" s="120"/>
      <c r="N1366" s="120"/>
      <c r="U1366" s="121"/>
      <c r="V1366" s="122"/>
      <c r="W1366" s="123"/>
      <c r="AC1366" s="123"/>
    </row>
    <row r="1367" spans="5:29" s="2" customFormat="1">
      <c r="E1367" s="120"/>
      <c r="M1367" s="120"/>
      <c r="N1367" s="120"/>
      <c r="U1367" s="121"/>
      <c r="V1367" s="122"/>
      <c r="W1367" s="123"/>
      <c r="AC1367" s="123"/>
    </row>
    <row r="1368" spans="5:29" s="2" customFormat="1">
      <c r="E1368" s="120"/>
      <c r="M1368" s="120"/>
      <c r="N1368" s="120"/>
      <c r="U1368" s="121"/>
      <c r="V1368" s="122"/>
      <c r="W1368" s="123"/>
      <c r="AC1368" s="123"/>
    </row>
    <row r="1369" spans="5:29" s="2" customFormat="1">
      <c r="E1369" s="120"/>
      <c r="M1369" s="120"/>
      <c r="N1369" s="120"/>
      <c r="U1369" s="121"/>
      <c r="V1369" s="122"/>
      <c r="W1369" s="123"/>
      <c r="AC1369" s="123"/>
    </row>
    <row r="1370" spans="5:29" s="2" customFormat="1">
      <c r="E1370" s="120"/>
      <c r="M1370" s="120"/>
      <c r="N1370" s="120"/>
      <c r="U1370" s="121"/>
      <c r="V1370" s="122"/>
      <c r="W1370" s="123"/>
      <c r="AC1370" s="123"/>
    </row>
    <row r="1371" spans="5:29" s="2" customFormat="1">
      <c r="E1371" s="120"/>
      <c r="M1371" s="120"/>
      <c r="N1371" s="120"/>
      <c r="U1371" s="121"/>
      <c r="V1371" s="122"/>
      <c r="W1371" s="123"/>
      <c r="AC1371" s="123"/>
    </row>
    <row r="1372" spans="5:29" s="2" customFormat="1">
      <c r="E1372" s="120"/>
      <c r="M1372" s="120"/>
      <c r="N1372" s="120"/>
      <c r="U1372" s="121"/>
      <c r="V1372" s="122"/>
      <c r="W1372" s="123"/>
      <c r="AC1372" s="123"/>
    </row>
    <row r="1373" spans="5:29" s="2" customFormat="1">
      <c r="E1373" s="120"/>
      <c r="M1373" s="120"/>
      <c r="N1373" s="120"/>
      <c r="U1373" s="121"/>
      <c r="V1373" s="122"/>
      <c r="W1373" s="123"/>
      <c r="AC1373" s="123"/>
    </row>
    <row r="1374" spans="5:29" s="2" customFormat="1">
      <c r="E1374" s="120"/>
      <c r="M1374" s="120"/>
      <c r="N1374" s="120"/>
      <c r="U1374" s="121"/>
      <c r="V1374" s="122"/>
      <c r="W1374" s="123"/>
      <c r="AC1374" s="123"/>
    </row>
    <row r="1375" spans="5:29" s="2" customFormat="1">
      <c r="E1375" s="120"/>
      <c r="M1375" s="120"/>
      <c r="N1375" s="120"/>
      <c r="U1375" s="121"/>
      <c r="V1375" s="122"/>
      <c r="W1375" s="123"/>
      <c r="AC1375" s="123"/>
    </row>
    <row r="1376" spans="5:29" s="2" customFormat="1">
      <c r="E1376" s="120"/>
      <c r="M1376" s="120"/>
      <c r="N1376" s="120"/>
      <c r="U1376" s="121"/>
      <c r="V1376" s="122"/>
      <c r="W1376" s="123"/>
      <c r="AC1376" s="123"/>
    </row>
    <row r="1377" spans="5:29" s="2" customFormat="1">
      <c r="E1377" s="120"/>
      <c r="M1377" s="120"/>
      <c r="N1377" s="120"/>
      <c r="U1377" s="121"/>
      <c r="V1377" s="122"/>
      <c r="W1377" s="123"/>
      <c r="AC1377" s="123"/>
    </row>
    <row r="1378" spans="5:29" s="2" customFormat="1">
      <c r="E1378" s="120"/>
      <c r="M1378" s="120"/>
      <c r="N1378" s="120"/>
      <c r="U1378" s="121"/>
      <c r="V1378" s="122"/>
      <c r="W1378" s="123"/>
      <c r="AC1378" s="123"/>
    </row>
    <row r="1379" spans="5:29" s="2" customFormat="1">
      <c r="E1379" s="120"/>
      <c r="M1379" s="120"/>
      <c r="N1379" s="120"/>
      <c r="U1379" s="121"/>
      <c r="V1379" s="122"/>
      <c r="W1379" s="123"/>
      <c r="AC1379" s="123"/>
    </row>
    <row r="1380" spans="5:29" s="2" customFormat="1">
      <c r="E1380" s="120"/>
      <c r="M1380" s="120"/>
      <c r="N1380" s="120"/>
      <c r="U1380" s="121"/>
      <c r="V1380" s="122"/>
      <c r="W1380" s="123"/>
      <c r="AC1380" s="123"/>
    </row>
    <row r="1381" spans="5:29" s="2" customFormat="1">
      <c r="E1381" s="120"/>
      <c r="M1381" s="120"/>
      <c r="N1381" s="120"/>
      <c r="U1381" s="121"/>
      <c r="V1381" s="122"/>
      <c r="W1381" s="123"/>
      <c r="AC1381" s="123"/>
    </row>
    <row r="1382" spans="5:29" s="2" customFormat="1">
      <c r="E1382" s="120"/>
      <c r="M1382" s="120"/>
      <c r="N1382" s="120"/>
      <c r="U1382" s="121"/>
      <c r="V1382" s="122"/>
      <c r="W1382" s="123"/>
      <c r="AC1382" s="123"/>
    </row>
    <row r="1383" spans="5:29" s="2" customFormat="1">
      <c r="E1383" s="120"/>
      <c r="M1383" s="120"/>
      <c r="N1383" s="120"/>
      <c r="U1383" s="121"/>
      <c r="V1383" s="122"/>
      <c r="W1383" s="123"/>
      <c r="AC1383" s="123"/>
    </row>
    <row r="1384" spans="5:29" s="2" customFormat="1">
      <c r="E1384" s="120"/>
      <c r="M1384" s="120"/>
      <c r="N1384" s="120"/>
      <c r="U1384" s="121"/>
      <c r="V1384" s="122"/>
      <c r="W1384" s="123"/>
      <c r="AC1384" s="123"/>
    </row>
    <row r="1385" spans="5:29" s="2" customFormat="1">
      <c r="E1385" s="120"/>
      <c r="M1385" s="120"/>
      <c r="N1385" s="120"/>
      <c r="U1385" s="121"/>
      <c r="V1385" s="122"/>
      <c r="W1385" s="123"/>
      <c r="AC1385" s="123"/>
    </row>
    <row r="1386" spans="5:29" s="2" customFormat="1">
      <c r="E1386" s="120"/>
      <c r="M1386" s="120"/>
      <c r="N1386" s="120"/>
      <c r="U1386" s="121"/>
      <c r="V1386" s="122"/>
      <c r="W1386" s="123"/>
      <c r="AC1386" s="123"/>
    </row>
    <row r="1387" spans="5:29" s="2" customFormat="1">
      <c r="E1387" s="120"/>
      <c r="M1387" s="120"/>
      <c r="N1387" s="120"/>
      <c r="U1387" s="121"/>
      <c r="V1387" s="122"/>
      <c r="W1387" s="123"/>
      <c r="AC1387" s="123"/>
    </row>
    <row r="1388" spans="5:29" s="2" customFormat="1">
      <c r="E1388" s="120"/>
      <c r="M1388" s="120"/>
      <c r="N1388" s="120"/>
      <c r="U1388" s="121"/>
      <c r="V1388" s="122"/>
      <c r="W1388" s="123"/>
      <c r="AC1388" s="123"/>
    </row>
    <row r="1389" spans="5:29" s="2" customFormat="1">
      <c r="E1389" s="120"/>
      <c r="M1389" s="120"/>
      <c r="N1389" s="120"/>
      <c r="U1389" s="121"/>
      <c r="V1389" s="122"/>
      <c r="W1389" s="123"/>
      <c r="AC1389" s="123"/>
    </row>
    <row r="1390" spans="5:29" s="2" customFormat="1">
      <c r="E1390" s="120"/>
      <c r="M1390" s="120"/>
      <c r="N1390" s="120"/>
      <c r="U1390" s="121"/>
      <c r="V1390" s="122"/>
      <c r="W1390" s="123"/>
      <c r="AC1390" s="123"/>
    </row>
    <row r="1391" spans="5:29" s="2" customFormat="1">
      <c r="E1391" s="120"/>
      <c r="M1391" s="120"/>
      <c r="N1391" s="120"/>
      <c r="U1391" s="121"/>
      <c r="V1391" s="122"/>
      <c r="W1391" s="123"/>
      <c r="AC1391" s="123"/>
    </row>
    <row r="1392" spans="5:29" s="2" customFormat="1">
      <c r="E1392" s="120"/>
      <c r="M1392" s="120"/>
      <c r="N1392" s="120"/>
      <c r="U1392" s="121"/>
      <c r="V1392" s="122"/>
      <c r="W1392" s="123"/>
      <c r="AC1392" s="123"/>
    </row>
    <row r="1393" spans="5:29" s="2" customFormat="1">
      <c r="E1393" s="120"/>
      <c r="M1393" s="120"/>
      <c r="N1393" s="120"/>
      <c r="U1393" s="121"/>
      <c r="V1393" s="122"/>
      <c r="W1393" s="123"/>
      <c r="AC1393" s="123"/>
    </row>
    <row r="1394" spans="5:29" s="2" customFormat="1">
      <c r="E1394" s="120"/>
      <c r="M1394" s="120"/>
      <c r="N1394" s="120"/>
      <c r="U1394" s="121"/>
      <c r="V1394" s="122"/>
      <c r="W1394" s="123"/>
      <c r="AC1394" s="123"/>
    </row>
    <row r="1395" spans="5:29" s="2" customFormat="1">
      <c r="E1395" s="120"/>
      <c r="M1395" s="120"/>
      <c r="N1395" s="120"/>
      <c r="U1395" s="121"/>
      <c r="V1395" s="122"/>
      <c r="W1395" s="123"/>
      <c r="AC1395" s="123"/>
    </row>
    <row r="1396" spans="5:29" s="2" customFormat="1">
      <c r="E1396" s="120"/>
      <c r="M1396" s="120"/>
      <c r="N1396" s="120"/>
      <c r="U1396" s="121"/>
      <c r="V1396" s="122"/>
      <c r="W1396" s="123"/>
      <c r="AC1396" s="123"/>
    </row>
    <row r="1397" spans="5:29" s="2" customFormat="1">
      <c r="E1397" s="120"/>
      <c r="M1397" s="120"/>
      <c r="N1397" s="120"/>
      <c r="U1397" s="121"/>
      <c r="V1397" s="122"/>
      <c r="W1397" s="123"/>
      <c r="AC1397" s="123"/>
    </row>
    <row r="1398" spans="5:29" s="2" customFormat="1">
      <c r="E1398" s="120"/>
      <c r="M1398" s="120"/>
      <c r="N1398" s="120"/>
      <c r="U1398" s="121"/>
      <c r="V1398" s="122"/>
      <c r="W1398" s="123"/>
      <c r="AC1398" s="123"/>
    </row>
    <row r="1399" spans="5:29" s="2" customFormat="1">
      <c r="E1399" s="120"/>
      <c r="M1399" s="120"/>
      <c r="N1399" s="120"/>
      <c r="U1399" s="121"/>
      <c r="V1399" s="122"/>
      <c r="W1399" s="123"/>
      <c r="AC1399" s="123"/>
    </row>
    <row r="1400" spans="5:29" s="2" customFormat="1">
      <c r="E1400" s="120"/>
      <c r="M1400" s="120"/>
      <c r="N1400" s="120"/>
      <c r="U1400" s="121"/>
      <c r="V1400" s="122"/>
      <c r="W1400" s="123"/>
      <c r="AC1400" s="123"/>
    </row>
    <row r="1401" spans="5:29" s="2" customFormat="1">
      <c r="E1401" s="120"/>
      <c r="M1401" s="120"/>
      <c r="N1401" s="120"/>
      <c r="U1401" s="121"/>
      <c r="V1401" s="122"/>
      <c r="W1401" s="123"/>
      <c r="AC1401" s="123"/>
    </row>
    <row r="1402" spans="5:29" s="2" customFormat="1">
      <c r="E1402" s="120"/>
      <c r="M1402" s="120"/>
      <c r="N1402" s="120"/>
      <c r="U1402" s="121"/>
      <c r="V1402" s="122"/>
      <c r="W1402" s="123"/>
      <c r="AC1402" s="123"/>
    </row>
    <row r="1403" spans="5:29" s="2" customFormat="1">
      <c r="E1403" s="120"/>
      <c r="M1403" s="120"/>
      <c r="N1403" s="120"/>
      <c r="U1403" s="121"/>
      <c r="V1403" s="122"/>
      <c r="W1403" s="123"/>
      <c r="AC1403" s="123"/>
    </row>
    <row r="1404" spans="5:29" s="2" customFormat="1">
      <c r="E1404" s="120"/>
      <c r="M1404" s="120"/>
      <c r="N1404" s="120"/>
      <c r="U1404" s="121"/>
      <c r="V1404" s="122"/>
      <c r="W1404" s="123"/>
      <c r="AC1404" s="123"/>
    </row>
    <row r="1405" spans="5:29" s="2" customFormat="1">
      <c r="E1405" s="120"/>
      <c r="M1405" s="120"/>
      <c r="N1405" s="120"/>
      <c r="U1405" s="121"/>
      <c r="V1405" s="122"/>
      <c r="W1405" s="123"/>
      <c r="AC1405" s="123"/>
    </row>
    <row r="1406" spans="5:29" s="2" customFormat="1">
      <c r="E1406" s="120"/>
      <c r="M1406" s="120"/>
      <c r="N1406" s="120"/>
      <c r="U1406" s="121"/>
      <c r="V1406" s="122"/>
      <c r="W1406" s="123"/>
      <c r="AC1406" s="123"/>
    </row>
    <row r="1407" spans="5:29" s="2" customFormat="1">
      <c r="E1407" s="120"/>
      <c r="M1407" s="120"/>
      <c r="N1407" s="120"/>
      <c r="U1407" s="121"/>
      <c r="V1407" s="122"/>
      <c r="W1407" s="123"/>
      <c r="AC1407" s="123"/>
    </row>
    <row r="1408" spans="5:29" s="2" customFormat="1">
      <c r="E1408" s="120"/>
      <c r="M1408" s="120"/>
      <c r="N1408" s="120"/>
      <c r="U1408" s="121"/>
      <c r="V1408" s="122"/>
      <c r="W1408" s="123"/>
      <c r="AC1408" s="123"/>
    </row>
    <row r="1409" spans="5:29" s="2" customFormat="1">
      <c r="E1409" s="120"/>
      <c r="M1409" s="120"/>
      <c r="N1409" s="120"/>
      <c r="U1409" s="121"/>
      <c r="V1409" s="122"/>
      <c r="W1409" s="123"/>
      <c r="AC1409" s="123"/>
    </row>
    <row r="1410" spans="5:29" s="2" customFormat="1">
      <c r="E1410" s="120"/>
      <c r="M1410" s="120"/>
      <c r="N1410" s="120"/>
      <c r="U1410" s="121"/>
      <c r="V1410" s="122"/>
      <c r="W1410" s="123"/>
      <c r="AC1410" s="123"/>
    </row>
    <row r="1411" spans="5:29" s="2" customFormat="1">
      <c r="E1411" s="120"/>
      <c r="M1411" s="120"/>
      <c r="N1411" s="120"/>
      <c r="U1411" s="121"/>
      <c r="V1411" s="122"/>
      <c r="W1411" s="123"/>
      <c r="AC1411" s="123"/>
    </row>
    <row r="1412" spans="5:29" s="2" customFormat="1">
      <c r="E1412" s="120"/>
      <c r="M1412" s="120"/>
      <c r="N1412" s="120"/>
      <c r="U1412" s="121"/>
      <c r="V1412" s="122"/>
      <c r="W1412" s="123"/>
      <c r="AC1412" s="123"/>
    </row>
    <row r="1413" spans="5:29" s="2" customFormat="1">
      <c r="E1413" s="120"/>
      <c r="M1413" s="120"/>
      <c r="N1413" s="120"/>
      <c r="U1413" s="121"/>
      <c r="V1413" s="122"/>
      <c r="W1413" s="123"/>
      <c r="AC1413" s="123"/>
    </row>
    <row r="1414" spans="5:29" s="2" customFormat="1">
      <c r="E1414" s="120"/>
      <c r="M1414" s="120"/>
      <c r="N1414" s="120"/>
      <c r="U1414" s="121"/>
      <c r="V1414" s="122"/>
      <c r="W1414" s="123"/>
      <c r="AC1414" s="123"/>
    </row>
    <row r="1415" spans="5:29" s="2" customFormat="1">
      <c r="E1415" s="120"/>
      <c r="M1415" s="120"/>
      <c r="N1415" s="120"/>
      <c r="U1415" s="121"/>
      <c r="V1415" s="122"/>
      <c r="W1415" s="123"/>
      <c r="AC1415" s="123"/>
    </row>
    <row r="1416" spans="5:29" s="2" customFormat="1">
      <c r="E1416" s="120"/>
      <c r="M1416" s="120"/>
      <c r="N1416" s="120"/>
      <c r="U1416" s="121"/>
      <c r="V1416" s="122"/>
      <c r="W1416" s="123"/>
      <c r="AC1416" s="123"/>
    </row>
    <row r="1417" spans="5:29" s="2" customFormat="1">
      <c r="E1417" s="120"/>
      <c r="M1417" s="120"/>
      <c r="N1417" s="120"/>
      <c r="U1417" s="121"/>
      <c r="V1417" s="122"/>
      <c r="W1417" s="123"/>
      <c r="AC1417" s="123"/>
    </row>
    <row r="1418" spans="5:29" s="2" customFormat="1">
      <c r="E1418" s="120"/>
      <c r="M1418" s="120"/>
      <c r="N1418" s="120"/>
      <c r="U1418" s="121"/>
      <c r="V1418" s="122"/>
      <c r="W1418" s="123"/>
      <c r="AC1418" s="123"/>
    </row>
    <row r="1419" spans="5:29" s="2" customFormat="1">
      <c r="E1419" s="120"/>
      <c r="M1419" s="120"/>
      <c r="N1419" s="120"/>
      <c r="U1419" s="121"/>
      <c r="V1419" s="122"/>
      <c r="W1419" s="123"/>
      <c r="AC1419" s="123"/>
    </row>
    <row r="1420" spans="5:29" s="2" customFormat="1">
      <c r="E1420" s="120"/>
      <c r="M1420" s="120"/>
      <c r="N1420" s="120"/>
      <c r="U1420" s="121"/>
      <c r="V1420" s="122"/>
      <c r="W1420" s="123"/>
      <c r="AC1420" s="123"/>
    </row>
    <row r="1421" spans="5:29" s="2" customFormat="1">
      <c r="E1421" s="120"/>
      <c r="M1421" s="120"/>
      <c r="N1421" s="120"/>
      <c r="U1421" s="121"/>
      <c r="V1421" s="122"/>
      <c r="W1421" s="123"/>
      <c r="AC1421" s="123"/>
    </row>
    <row r="1422" spans="5:29" s="2" customFormat="1">
      <c r="E1422" s="120"/>
      <c r="M1422" s="120"/>
      <c r="N1422" s="120"/>
      <c r="U1422" s="121"/>
      <c r="V1422" s="122"/>
      <c r="W1422" s="123"/>
      <c r="AC1422" s="123"/>
    </row>
    <row r="1423" spans="5:29" s="2" customFormat="1">
      <c r="E1423" s="120"/>
      <c r="M1423" s="120"/>
      <c r="N1423" s="120"/>
      <c r="U1423" s="121"/>
      <c r="V1423" s="122"/>
      <c r="W1423" s="123"/>
      <c r="AC1423" s="123"/>
    </row>
    <row r="1424" spans="5:29" s="2" customFormat="1">
      <c r="E1424" s="120"/>
      <c r="M1424" s="120"/>
      <c r="N1424" s="120"/>
      <c r="U1424" s="121"/>
      <c r="V1424" s="122"/>
      <c r="W1424" s="123"/>
      <c r="AC1424" s="123"/>
    </row>
    <row r="1425" spans="5:29" s="2" customFormat="1">
      <c r="E1425" s="120"/>
      <c r="M1425" s="120"/>
      <c r="N1425" s="120"/>
      <c r="U1425" s="121"/>
      <c r="V1425" s="122"/>
      <c r="W1425" s="123"/>
      <c r="AC1425" s="123"/>
    </row>
    <row r="1426" spans="5:29" s="2" customFormat="1">
      <c r="E1426" s="120"/>
      <c r="M1426" s="120"/>
      <c r="N1426" s="120"/>
      <c r="U1426" s="121"/>
      <c r="V1426" s="122"/>
      <c r="W1426" s="123"/>
      <c r="AC1426" s="123"/>
    </row>
    <row r="1427" spans="5:29" s="2" customFormat="1">
      <c r="E1427" s="120"/>
      <c r="M1427" s="120"/>
      <c r="N1427" s="120"/>
      <c r="U1427" s="121"/>
      <c r="V1427" s="122"/>
      <c r="W1427" s="123"/>
      <c r="AC1427" s="123"/>
    </row>
    <row r="1428" spans="5:29" s="2" customFormat="1">
      <c r="E1428" s="120"/>
      <c r="M1428" s="120"/>
      <c r="N1428" s="120"/>
      <c r="U1428" s="121"/>
      <c r="V1428" s="122"/>
      <c r="W1428" s="123"/>
      <c r="AC1428" s="123"/>
    </row>
    <row r="1429" spans="5:29" s="2" customFormat="1">
      <c r="E1429" s="120"/>
      <c r="M1429" s="120"/>
      <c r="N1429" s="120"/>
      <c r="U1429" s="121"/>
      <c r="V1429" s="122"/>
      <c r="W1429" s="123"/>
      <c r="AC1429" s="123"/>
    </row>
    <row r="1430" spans="5:29" s="2" customFormat="1">
      <c r="E1430" s="120"/>
      <c r="M1430" s="120"/>
      <c r="N1430" s="120"/>
      <c r="U1430" s="121"/>
      <c r="V1430" s="122"/>
      <c r="W1430" s="123"/>
      <c r="AC1430" s="123"/>
    </row>
    <row r="1431" spans="5:29" s="2" customFormat="1">
      <c r="E1431" s="120"/>
      <c r="M1431" s="120"/>
      <c r="N1431" s="120"/>
      <c r="U1431" s="121"/>
      <c r="V1431" s="122"/>
      <c r="W1431" s="123"/>
      <c r="AC1431" s="123"/>
    </row>
    <row r="1432" spans="5:29" s="2" customFormat="1">
      <c r="E1432" s="120"/>
      <c r="M1432" s="120"/>
      <c r="N1432" s="120"/>
      <c r="U1432" s="121"/>
      <c r="V1432" s="122"/>
      <c r="W1432" s="123"/>
      <c r="AC1432" s="123"/>
    </row>
    <row r="1433" spans="5:29" s="2" customFormat="1">
      <c r="E1433" s="120"/>
      <c r="M1433" s="120"/>
      <c r="N1433" s="120"/>
      <c r="U1433" s="121"/>
      <c r="V1433" s="122"/>
      <c r="W1433" s="123"/>
      <c r="AC1433" s="123"/>
    </row>
    <row r="1434" spans="5:29" s="2" customFormat="1">
      <c r="E1434" s="120"/>
      <c r="M1434" s="120"/>
      <c r="N1434" s="120"/>
      <c r="U1434" s="121"/>
      <c r="V1434" s="122"/>
      <c r="W1434" s="123"/>
      <c r="AC1434" s="123"/>
    </row>
    <row r="1435" spans="5:29" s="2" customFormat="1">
      <c r="E1435" s="120"/>
      <c r="M1435" s="120"/>
      <c r="N1435" s="120"/>
      <c r="U1435" s="121"/>
      <c r="V1435" s="122"/>
      <c r="W1435" s="123"/>
      <c r="AC1435" s="123"/>
    </row>
    <row r="1436" spans="5:29" s="2" customFormat="1">
      <c r="E1436" s="120"/>
      <c r="M1436" s="120"/>
      <c r="N1436" s="120"/>
      <c r="U1436" s="121"/>
      <c r="V1436" s="122"/>
      <c r="W1436" s="123"/>
      <c r="AC1436" s="123"/>
    </row>
    <row r="1437" spans="5:29" s="2" customFormat="1">
      <c r="E1437" s="120"/>
      <c r="M1437" s="120"/>
      <c r="N1437" s="120"/>
      <c r="U1437" s="121"/>
      <c r="V1437" s="122"/>
      <c r="W1437" s="123"/>
      <c r="AC1437" s="123"/>
    </row>
    <row r="1438" spans="5:29" s="2" customFormat="1">
      <c r="E1438" s="120"/>
      <c r="M1438" s="120"/>
      <c r="N1438" s="120"/>
      <c r="U1438" s="121"/>
      <c r="V1438" s="122"/>
      <c r="W1438" s="123"/>
      <c r="AC1438" s="123"/>
    </row>
    <row r="1439" spans="5:29" s="2" customFormat="1">
      <c r="E1439" s="120"/>
      <c r="M1439" s="120"/>
      <c r="N1439" s="120"/>
      <c r="U1439" s="121"/>
      <c r="V1439" s="122"/>
      <c r="W1439" s="123"/>
      <c r="AC1439" s="123"/>
    </row>
    <row r="1440" spans="5:29" s="2" customFormat="1">
      <c r="E1440" s="120"/>
      <c r="M1440" s="120"/>
      <c r="N1440" s="120"/>
      <c r="U1440" s="121"/>
      <c r="V1440" s="122"/>
      <c r="W1440" s="123"/>
      <c r="AC1440" s="123"/>
    </row>
    <row r="1441" spans="5:29" s="2" customFormat="1">
      <c r="E1441" s="120"/>
      <c r="M1441" s="120"/>
      <c r="N1441" s="120"/>
      <c r="U1441" s="121"/>
      <c r="V1441" s="122"/>
      <c r="W1441" s="123"/>
      <c r="AC1441" s="123"/>
    </row>
    <row r="1442" spans="5:29" s="2" customFormat="1">
      <c r="E1442" s="120"/>
      <c r="M1442" s="120"/>
      <c r="N1442" s="120"/>
      <c r="U1442" s="121"/>
      <c r="V1442" s="122"/>
      <c r="W1442" s="123"/>
      <c r="AC1442" s="123"/>
    </row>
    <row r="1443" spans="5:29" s="2" customFormat="1">
      <c r="E1443" s="120"/>
      <c r="M1443" s="120"/>
      <c r="N1443" s="120"/>
      <c r="U1443" s="121"/>
      <c r="V1443" s="122"/>
      <c r="W1443" s="123"/>
      <c r="AC1443" s="123"/>
    </row>
    <row r="1444" spans="5:29" s="2" customFormat="1">
      <c r="E1444" s="120"/>
      <c r="M1444" s="120"/>
      <c r="N1444" s="120"/>
      <c r="U1444" s="121"/>
      <c r="V1444" s="122"/>
      <c r="W1444" s="123"/>
      <c r="AC1444" s="123"/>
    </row>
    <row r="1445" spans="5:29" s="2" customFormat="1">
      <c r="E1445" s="120"/>
      <c r="M1445" s="120"/>
      <c r="N1445" s="120"/>
      <c r="U1445" s="121"/>
      <c r="V1445" s="122"/>
      <c r="W1445" s="123"/>
      <c r="AC1445" s="123"/>
    </row>
    <row r="1446" spans="5:29" s="2" customFormat="1">
      <c r="E1446" s="120"/>
      <c r="M1446" s="120"/>
      <c r="N1446" s="120"/>
      <c r="U1446" s="121"/>
      <c r="V1446" s="122"/>
      <c r="W1446" s="123"/>
      <c r="AC1446" s="123"/>
    </row>
    <row r="1447" spans="5:29" s="2" customFormat="1">
      <c r="E1447" s="120"/>
      <c r="M1447" s="120"/>
      <c r="N1447" s="120"/>
      <c r="U1447" s="121"/>
      <c r="V1447" s="122"/>
      <c r="W1447" s="123"/>
      <c r="AC1447" s="123"/>
    </row>
    <row r="1448" spans="5:29" s="2" customFormat="1">
      <c r="E1448" s="120"/>
      <c r="M1448" s="120"/>
      <c r="N1448" s="120"/>
      <c r="U1448" s="121"/>
      <c r="V1448" s="122"/>
      <c r="W1448" s="123"/>
      <c r="AC1448" s="123"/>
    </row>
    <row r="1449" spans="5:29" s="2" customFormat="1">
      <c r="E1449" s="120"/>
      <c r="M1449" s="120"/>
      <c r="N1449" s="120"/>
      <c r="U1449" s="121"/>
      <c r="V1449" s="122"/>
      <c r="W1449" s="123"/>
      <c r="AC1449" s="123"/>
    </row>
    <row r="1450" spans="5:29" s="2" customFormat="1">
      <c r="E1450" s="120"/>
      <c r="M1450" s="120"/>
      <c r="N1450" s="120"/>
      <c r="U1450" s="121"/>
      <c r="V1450" s="122"/>
      <c r="W1450" s="123"/>
      <c r="AC1450" s="123"/>
    </row>
    <row r="1451" spans="5:29" s="2" customFormat="1">
      <c r="E1451" s="120"/>
      <c r="M1451" s="120"/>
      <c r="N1451" s="120"/>
      <c r="U1451" s="121"/>
      <c r="V1451" s="122"/>
      <c r="W1451" s="123"/>
      <c r="AC1451" s="123"/>
    </row>
    <row r="1452" spans="5:29" s="2" customFormat="1">
      <c r="E1452" s="120"/>
      <c r="M1452" s="120"/>
      <c r="N1452" s="120"/>
      <c r="U1452" s="121"/>
      <c r="V1452" s="122"/>
      <c r="W1452" s="123"/>
      <c r="AC1452" s="123"/>
    </row>
    <row r="1453" spans="5:29" s="2" customFormat="1">
      <c r="E1453" s="120"/>
      <c r="M1453" s="120"/>
      <c r="N1453" s="120"/>
      <c r="U1453" s="121"/>
      <c r="V1453" s="122"/>
      <c r="W1453" s="123"/>
      <c r="AC1453" s="123"/>
    </row>
    <row r="1454" spans="5:29" s="2" customFormat="1">
      <c r="E1454" s="120"/>
      <c r="M1454" s="120"/>
      <c r="N1454" s="120"/>
      <c r="U1454" s="121"/>
      <c r="V1454" s="122"/>
      <c r="W1454" s="123"/>
      <c r="AC1454" s="123"/>
    </row>
    <row r="1455" spans="5:29" s="2" customFormat="1">
      <c r="E1455" s="120"/>
      <c r="M1455" s="120"/>
      <c r="N1455" s="120"/>
      <c r="U1455" s="121"/>
      <c r="V1455" s="122"/>
      <c r="W1455" s="123"/>
      <c r="AC1455" s="123"/>
    </row>
    <row r="1456" spans="5:29" s="2" customFormat="1">
      <c r="E1456" s="120"/>
      <c r="M1456" s="120"/>
      <c r="N1456" s="120"/>
      <c r="U1456" s="121"/>
      <c r="V1456" s="122"/>
      <c r="W1456" s="123"/>
      <c r="AC1456" s="123"/>
    </row>
    <row r="1457" spans="5:29" s="2" customFormat="1">
      <c r="E1457" s="120"/>
      <c r="M1457" s="120"/>
      <c r="N1457" s="120"/>
      <c r="U1457" s="121"/>
      <c r="V1457" s="122"/>
      <c r="W1457" s="123"/>
      <c r="AC1457" s="123"/>
    </row>
    <row r="1458" spans="5:29" s="2" customFormat="1">
      <c r="E1458" s="120"/>
      <c r="M1458" s="120"/>
      <c r="N1458" s="120"/>
      <c r="U1458" s="121"/>
      <c r="V1458" s="122"/>
      <c r="W1458" s="123"/>
      <c r="AC1458" s="123"/>
    </row>
    <row r="1459" spans="5:29" s="2" customFormat="1">
      <c r="E1459" s="120"/>
      <c r="M1459" s="120"/>
      <c r="N1459" s="120"/>
      <c r="U1459" s="121"/>
      <c r="V1459" s="122"/>
      <c r="W1459" s="123"/>
      <c r="AC1459" s="123"/>
    </row>
    <row r="1460" spans="5:29" s="2" customFormat="1">
      <c r="E1460" s="120"/>
      <c r="M1460" s="120"/>
      <c r="N1460" s="120"/>
      <c r="U1460" s="121"/>
      <c r="V1460" s="122"/>
      <c r="W1460" s="123"/>
      <c r="AC1460" s="123"/>
    </row>
    <row r="1461" spans="5:29" s="2" customFormat="1">
      <c r="E1461" s="120"/>
      <c r="M1461" s="120"/>
      <c r="N1461" s="120"/>
      <c r="U1461" s="121"/>
      <c r="V1461" s="122"/>
      <c r="W1461" s="123"/>
      <c r="AC1461" s="123"/>
    </row>
    <row r="1462" spans="5:29" s="2" customFormat="1">
      <c r="E1462" s="120"/>
      <c r="M1462" s="120"/>
      <c r="N1462" s="120"/>
      <c r="U1462" s="121"/>
      <c r="V1462" s="122"/>
      <c r="W1462" s="123"/>
      <c r="AC1462" s="123"/>
    </row>
    <row r="1463" spans="5:29" s="2" customFormat="1">
      <c r="E1463" s="120"/>
      <c r="M1463" s="120"/>
      <c r="N1463" s="120"/>
      <c r="U1463" s="121"/>
      <c r="V1463" s="122"/>
      <c r="W1463" s="123"/>
      <c r="AC1463" s="123"/>
    </row>
    <row r="1464" spans="5:29" s="2" customFormat="1">
      <c r="E1464" s="120"/>
      <c r="M1464" s="120"/>
      <c r="N1464" s="120"/>
      <c r="U1464" s="121"/>
      <c r="V1464" s="122"/>
      <c r="W1464" s="123"/>
      <c r="AC1464" s="123"/>
    </row>
    <row r="1465" spans="5:29" s="2" customFormat="1">
      <c r="E1465" s="120"/>
      <c r="M1465" s="120"/>
      <c r="N1465" s="120"/>
      <c r="U1465" s="121"/>
      <c r="V1465" s="122"/>
      <c r="W1465" s="123"/>
      <c r="AC1465" s="123"/>
    </row>
    <row r="1466" spans="5:29" s="2" customFormat="1">
      <c r="E1466" s="120"/>
      <c r="M1466" s="120"/>
      <c r="N1466" s="120"/>
      <c r="U1466" s="121"/>
      <c r="V1466" s="122"/>
      <c r="W1466" s="123"/>
      <c r="AC1466" s="123"/>
    </row>
    <row r="1467" spans="5:29" s="2" customFormat="1">
      <c r="E1467" s="120"/>
      <c r="M1467" s="120"/>
      <c r="N1467" s="120"/>
      <c r="U1467" s="121"/>
      <c r="V1467" s="122"/>
      <c r="W1467" s="123"/>
      <c r="AC1467" s="123"/>
    </row>
    <row r="1468" spans="5:29" s="2" customFormat="1">
      <c r="E1468" s="120"/>
      <c r="M1468" s="120"/>
      <c r="N1468" s="120"/>
      <c r="U1468" s="121"/>
      <c r="V1468" s="122"/>
      <c r="W1468" s="123"/>
      <c r="AC1468" s="123"/>
    </row>
    <row r="1469" spans="5:29" s="2" customFormat="1">
      <c r="E1469" s="120"/>
      <c r="M1469" s="120"/>
      <c r="N1469" s="120"/>
      <c r="U1469" s="121"/>
      <c r="V1469" s="122"/>
      <c r="W1469" s="123"/>
      <c r="AC1469" s="123"/>
    </row>
    <row r="1470" spans="5:29" s="2" customFormat="1">
      <c r="E1470" s="120"/>
      <c r="M1470" s="120"/>
      <c r="N1470" s="120"/>
      <c r="U1470" s="121"/>
      <c r="V1470" s="122"/>
      <c r="W1470" s="123"/>
      <c r="AC1470" s="123"/>
    </row>
    <row r="1471" spans="5:29" s="2" customFormat="1">
      <c r="E1471" s="120"/>
      <c r="M1471" s="120"/>
      <c r="N1471" s="120"/>
      <c r="U1471" s="121"/>
      <c r="V1471" s="122"/>
      <c r="W1471" s="123"/>
      <c r="AC1471" s="123"/>
    </row>
    <row r="1472" spans="5:29" s="2" customFormat="1">
      <c r="E1472" s="120"/>
      <c r="M1472" s="120"/>
      <c r="N1472" s="120"/>
      <c r="U1472" s="121"/>
      <c r="V1472" s="122"/>
      <c r="W1472" s="123"/>
      <c r="AC1472" s="123"/>
    </row>
    <row r="1473" spans="5:29" s="2" customFormat="1">
      <c r="E1473" s="120"/>
      <c r="M1473" s="120"/>
      <c r="N1473" s="120"/>
      <c r="U1473" s="121"/>
      <c r="V1473" s="122"/>
      <c r="W1473" s="123"/>
      <c r="AC1473" s="123"/>
    </row>
    <row r="1474" spans="5:29" s="2" customFormat="1">
      <c r="E1474" s="120"/>
      <c r="M1474" s="120"/>
      <c r="N1474" s="120"/>
      <c r="U1474" s="121"/>
      <c r="V1474" s="122"/>
      <c r="W1474" s="123"/>
      <c r="AC1474" s="123"/>
    </row>
    <row r="1475" spans="5:29" s="2" customFormat="1">
      <c r="E1475" s="120"/>
      <c r="M1475" s="120"/>
      <c r="N1475" s="120"/>
      <c r="U1475" s="121"/>
      <c r="V1475" s="122"/>
      <c r="W1475" s="123"/>
      <c r="AC1475" s="123"/>
    </row>
    <row r="1476" spans="5:29" s="2" customFormat="1">
      <c r="E1476" s="120"/>
      <c r="M1476" s="120"/>
      <c r="N1476" s="120"/>
      <c r="U1476" s="121"/>
      <c r="V1476" s="122"/>
      <c r="W1476" s="123"/>
      <c r="AC1476" s="123"/>
    </row>
    <row r="1477" spans="5:29" s="2" customFormat="1">
      <c r="E1477" s="120"/>
      <c r="M1477" s="120"/>
      <c r="N1477" s="120"/>
      <c r="U1477" s="121"/>
      <c r="V1477" s="122"/>
      <c r="W1477" s="123"/>
      <c r="AC1477" s="123"/>
    </row>
    <row r="1478" spans="5:29" s="2" customFormat="1">
      <c r="E1478" s="120"/>
      <c r="M1478" s="120"/>
      <c r="N1478" s="120"/>
      <c r="U1478" s="121"/>
      <c r="V1478" s="122"/>
      <c r="W1478" s="123"/>
      <c r="AC1478" s="123"/>
    </row>
    <row r="1479" spans="5:29" s="2" customFormat="1">
      <c r="E1479" s="120"/>
      <c r="M1479" s="120"/>
      <c r="N1479" s="120"/>
      <c r="U1479" s="121"/>
      <c r="V1479" s="122"/>
      <c r="W1479" s="123"/>
      <c r="AC1479" s="123"/>
    </row>
    <row r="1480" spans="5:29" s="2" customFormat="1">
      <c r="E1480" s="120"/>
      <c r="M1480" s="120"/>
      <c r="N1480" s="120"/>
      <c r="U1480" s="121"/>
      <c r="V1480" s="122"/>
      <c r="W1480" s="123"/>
      <c r="AC1480" s="123"/>
    </row>
    <row r="1481" spans="5:29" s="2" customFormat="1">
      <c r="E1481" s="120"/>
      <c r="M1481" s="120"/>
      <c r="N1481" s="120"/>
      <c r="U1481" s="121"/>
      <c r="V1481" s="122"/>
      <c r="W1481" s="123"/>
      <c r="AC1481" s="123"/>
    </row>
    <row r="1482" spans="5:29" s="2" customFormat="1">
      <c r="E1482" s="120"/>
      <c r="M1482" s="120"/>
      <c r="N1482" s="120"/>
      <c r="U1482" s="121"/>
      <c r="V1482" s="122"/>
      <c r="W1482" s="123"/>
      <c r="AC1482" s="123"/>
    </row>
    <row r="1483" spans="5:29" s="2" customFormat="1">
      <c r="E1483" s="120"/>
      <c r="M1483" s="120"/>
      <c r="N1483" s="120"/>
      <c r="U1483" s="121"/>
      <c r="V1483" s="122"/>
      <c r="W1483" s="123"/>
      <c r="AC1483" s="123"/>
    </row>
    <row r="1484" spans="5:29" s="2" customFormat="1">
      <c r="E1484" s="120"/>
      <c r="M1484" s="120"/>
      <c r="N1484" s="120"/>
      <c r="U1484" s="121"/>
      <c r="V1484" s="122"/>
      <c r="W1484" s="123"/>
      <c r="AC1484" s="123"/>
    </row>
    <row r="1485" spans="5:29" s="2" customFormat="1">
      <c r="E1485" s="120"/>
      <c r="M1485" s="120"/>
      <c r="N1485" s="120"/>
      <c r="U1485" s="121"/>
      <c r="V1485" s="122"/>
      <c r="W1485" s="123"/>
      <c r="AC1485" s="123"/>
    </row>
    <row r="1486" spans="5:29" s="2" customFormat="1">
      <c r="E1486" s="120"/>
      <c r="M1486" s="120"/>
      <c r="N1486" s="120"/>
      <c r="U1486" s="121"/>
      <c r="V1486" s="122"/>
      <c r="W1486" s="123"/>
      <c r="AC1486" s="123"/>
    </row>
    <row r="1487" spans="5:29" s="2" customFormat="1">
      <c r="E1487" s="120"/>
      <c r="M1487" s="120"/>
      <c r="N1487" s="120"/>
      <c r="U1487" s="121"/>
      <c r="V1487" s="122"/>
      <c r="W1487" s="123"/>
      <c r="AC1487" s="123"/>
    </row>
    <row r="1488" spans="5:29" s="2" customFormat="1">
      <c r="E1488" s="120"/>
      <c r="M1488" s="120"/>
      <c r="N1488" s="120"/>
      <c r="U1488" s="121"/>
      <c r="V1488" s="122"/>
      <c r="W1488" s="123"/>
      <c r="AC1488" s="123"/>
    </row>
    <row r="1489" spans="5:29" s="2" customFormat="1">
      <c r="E1489" s="120"/>
      <c r="M1489" s="120"/>
      <c r="N1489" s="120"/>
      <c r="U1489" s="121"/>
      <c r="V1489" s="122"/>
      <c r="W1489" s="123"/>
      <c r="AC1489" s="123"/>
    </row>
    <row r="1490" spans="5:29" s="2" customFormat="1">
      <c r="E1490" s="120"/>
      <c r="M1490" s="120"/>
      <c r="N1490" s="120"/>
      <c r="U1490" s="121"/>
      <c r="V1490" s="122"/>
      <c r="W1490" s="123"/>
      <c r="AC1490" s="123"/>
    </row>
    <row r="1491" spans="5:29" s="2" customFormat="1">
      <c r="E1491" s="120"/>
      <c r="M1491" s="120"/>
      <c r="N1491" s="120"/>
      <c r="U1491" s="121"/>
      <c r="V1491" s="122"/>
      <c r="W1491" s="123"/>
      <c r="AC1491" s="123"/>
    </row>
    <row r="1492" spans="5:29" s="2" customFormat="1">
      <c r="E1492" s="120"/>
      <c r="M1492" s="120"/>
      <c r="N1492" s="120"/>
      <c r="U1492" s="121"/>
      <c r="V1492" s="122"/>
      <c r="W1492" s="123"/>
      <c r="AC1492" s="123"/>
    </row>
    <row r="1493" spans="5:29" s="2" customFormat="1">
      <c r="E1493" s="120"/>
      <c r="M1493" s="120"/>
      <c r="N1493" s="120"/>
      <c r="U1493" s="121"/>
      <c r="V1493" s="122"/>
      <c r="W1493" s="123"/>
      <c r="AC1493" s="123"/>
    </row>
    <row r="1494" spans="5:29" s="2" customFormat="1">
      <c r="E1494" s="120"/>
      <c r="M1494" s="120"/>
      <c r="N1494" s="120"/>
      <c r="U1494" s="121"/>
      <c r="V1494" s="122"/>
      <c r="W1494" s="123"/>
      <c r="AC1494" s="123"/>
    </row>
    <row r="1495" spans="5:29" s="2" customFormat="1">
      <c r="E1495" s="120"/>
      <c r="M1495" s="120"/>
      <c r="N1495" s="120"/>
      <c r="U1495" s="121"/>
      <c r="V1495" s="122"/>
      <c r="W1495" s="123"/>
      <c r="AC1495" s="123"/>
    </row>
    <row r="1496" spans="5:29" s="2" customFormat="1">
      <c r="E1496" s="120"/>
      <c r="M1496" s="120"/>
      <c r="N1496" s="120"/>
      <c r="U1496" s="121"/>
      <c r="V1496" s="122"/>
      <c r="W1496" s="123"/>
      <c r="AC1496" s="123"/>
    </row>
    <row r="1497" spans="5:29" s="2" customFormat="1">
      <c r="E1497" s="120"/>
      <c r="M1497" s="120"/>
      <c r="N1497" s="120"/>
      <c r="U1497" s="121"/>
      <c r="V1497" s="122"/>
      <c r="W1497" s="123"/>
      <c r="AC1497" s="123"/>
    </row>
    <row r="1498" spans="5:29" s="2" customFormat="1">
      <c r="E1498" s="120"/>
      <c r="M1498" s="120"/>
      <c r="N1498" s="120"/>
      <c r="U1498" s="121"/>
      <c r="V1498" s="122"/>
      <c r="W1498" s="123"/>
      <c r="AC1498" s="123"/>
    </row>
    <row r="1499" spans="5:29" s="2" customFormat="1">
      <c r="E1499" s="120"/>
      <c r="M1499" s="120"/>
      <c r="N1499" s="120"/>
      <c r="U1499" s="121"/>
      <c r="V1499" s="122"/>
      <c r="W1499" s="123"/>
      <c r="AC1499" s="123"/>
    </row>
    <row r="1500" spans="5:29" s="2" customFormat="1">
      <c r="E1500" s="120"/>
      <c r="M1500" s="120"/>
      <c r="N1500" s="120"/>
      <c r="U1500" s="121"/>
      <c r="V1500" s="122"/>
      <c r="W1500" s="123"/>
      <c r="AC1500" s="123"/>
    </row>
    <row r="1501" spans="5:29" s="2" customFormat="1">
      <c r="E1501" s="120"/>
      <c r="M1501" s="120"/>
      <c r="N1501" s="120"/>
      <c r="U1501" s="121"/>
      <c r="V1501" s="122"/>
      <c r="W1501" s="123"/>
      <c r="AC1501" s="123"/>
    </row>
    <row r="1502" spans="5:29" s="2" customFormat="1">
      <c r="E1502" s="120"/>
      <c r="M1502" s="120"/>
      <c r="N1502" s="120"/>
      <c r="U1502" s="121"/>
      <c r="V1502" s="122"/>
      <c r="W1502" s="123"/>
      <c r="AC1502" s="123"/>
    </row>
    <row r="1503" spans="5:29" s="2" customFormat="1">
      <c r="E1503" s="120"/>
      <c r="M1503" s="120"/>
      <c r="N1503" s="120"/>
      <c r="U1503" s="121"/>
      <c r="V1503" s="122"/>
      <c r="W1503" s="123"/>
      <c r="AC1503" s="123"/>
    </row>
    <row r="1504" spans="5:29" s="2" customFormat="1">
      <c r="E1504" s="120"/>
      <c r="M1504" s="120"/>
      <c r="N1504" s="120"/>
      <c r="U1504" s="121"/>
      <c r="V1504" s="122"/>
      <c r="W1504" s="123"/>
      <c r="AC1504" s="123"/>
    </row>
    <row r="1505" spans="5:29" s="2" customFormat="1">
      <c r="E1505" s="120"/>
      <c r="M1505" s="120"/>
      <c r="N1505" s="120"/>
      <c r="U1505" s="121"/>
      <c r="V1505" s="122"/>
      <c r="W1505" s="123"/>
      <c r="AC1505" s="123"/>
    </row>
    <row r="1506" spans="5:29" s="2" customFormat="1">
      <c r="E1506" s="120"/>
      <c r="M1506" s="120"/>
      <c r="N1506" s="120"/>
      <c r="U1506" s="121"/>
      <c r="V1506" s="122"/>
      <c r="W1506" s="123"/>
      <c r="AC1506" s="123"/>
    </row>
    <row r="1507" spans="5:29" s="2" customFormat="1">
      <c r="E1507" s="120"/>
      <c r="M1507" s="120"/>
      <c r="N1507" s="120"/>
      <c r="U1507" s="121"/>
      <c r="V1507" s="122"/>
      <c r="W1507" s="123"/>
      <c r="AC1507" s="123"/>
    </row>
    <row r="1508" spans="5:29" s="2" customFormat="1">
      <c r="E1508" s="120"/>
      <c r="M1508" s="120"/>
      <c r="N1508" s="120"/>
      <c r="U1508" s="121"/>
      <c r="V1508" s="122"/>
      <c r="W1508" s="123"/>
      <c r="AC1508" s="123"/>
    </row>
    <row r="1509" spans="5:29" s="2" customFormat="1">
      <c r="E1509" s="120"/>
      <c r="M1509" s="120"/>
      <c r="N1509" s="120"/>
      <c r="U1509" s="121"/>
      <c r="V1509" s="122"/>
      <c r="W1509" s="123"/>
      <c r="AC1509" s="123"/>
    </row>
    <row r="1510" spans="5:29" s="2" customFormat="1">
      <c r="E1510" s="120"/>
      <c r="M1510" s="120"/>
      <c r="N1510" s="120"/>
      <c r="U1510" s="121"/>
      <c r="V1510" s="122"/>
      <c r="W1510" s="123"/>
      <c r="AC1510" s="123"/>
    </row>
    <row r="1511" spans="5:29" s="2" customFormat="1">
      <c r="E1511" s="120"/>
      <c r="M1511" s="120"/>
      <c r="N1511" s="120"/>
      <c r="U1511" s="121"/>
      <c r="V1511" s="122"/>
      <c r="W1511" s="123"/>
      <c r="AC1511" s="123"/>
    </row>
    <row r="1512" spans="5:29" s="2" customFormat="1">
      <c r="E1512" s="120"/>
      <c r="M1512" s="120"/>
      <c r="N1512" s="120"/>
      <c r="U1512" s="121"/>
      <c r="V1512" s="122"/>
      <c r="W1512" s="123"/>
      <c r="AC1512" s="123"/>
    </row>
    <row r="1513" spans="5:29" s="2" customFormat="1">
      <c r="E1513" s="120"/>
      <c r="M1513" s="120"/>
      <c r="N1513" s="120"/>
      <c r="U1513" s="121"/>
      <c r="V1513" s="122"/>
      <c r="W1513" s="123"/>
      <c r="AC1513" s="123"/>
    </row>
    <row r="1514" spans="5:29" s="2" customFormat="1">
      <c r="E1514" s="120"/>
      <c r="M1514" s="120"/>
      <c r="N1514" s="120"/>
      <c r="U1514" s="121"/>
      <c r="V1514" s="122"/>
      <c r="W1514" s="123"/>
      <c r="AC1514" s="123"/>
    </row>
    <row r="1515" spans="5:29" s="2" customFormat="1">
      <c r="E1515" s="120"/>
      <c r="M1515" s="120"/>
      <c r="N1515" s="120"/>
      <c r="U1515" s="121"/>
      <c r="V1515" s="122"/>
      <c r="W1515" s="123"/>
      <c r="AC1515" s="123"/>
    </row>
    <row r="1516" spans="5:29" s="2" customFormat="1">
      <c r="E1516" s="120"/>
      <c r="M1516" s="120"/>
      <c r="N1516" s="120"/>
      <c r="U1516" s="121"/>
      <c r="V1516" s="122"/>
      <c r="W1516" s="123"/>
      <c r="AC1516" s="123"/>
    </row>
    <row r="1517" spans="5:29" s="2" customFormat="1">
      <c r="E1517" s="120"/>
      <c r="M1517" s="120"/>
      <c r="N1517" s="120"/>
      <c r="U1517" s="121"/>
      <c r="V1517" s="122"/>
      <c r="W1517" s="123"/>
      <c r="AC1517" s="123"/>
    </row>
    <row r="1518" spans="5:29" s="2" customFormat="1">
      <c r="E1518" s="120"/>
      <c r="M1518" s="120"/>
      <c r="N1518" s="120"/>
      <c r="U1518" s="121"/>
      <c r="V1518" s="122"/>
      <c r="W1518" s="123"/>
      <c r="AC1518" s="123"/>
    </row>
    <row r="1519" spans="5:29" s="2" customFormat="1">
      <c r="E1519" s="120"/>
      <c r="M1519" s="120"/>
      <c r="N1519" s="120"/>
      <c r="U1519" s="121"/>
      <c r="V1519" s="122"/>
      <c r="W1519" s="123"/>
      <c r="AC1519" s="123"/>
    </row>
    <row r="1520" spans="5:29" s="2" customFormat="1">
      <c r="E1520" s="120"/>
      <c r="M1520" s="120"/>
      <c r="N1520" s="120"/>
      <c r="U1520" s="121"/>
      <c r="V1520" s="122"/>
      <c r="W1520" s="123"/>
      <c r="AC1520" s="123"/>
    </row>
    <row r="1521" spans="5:29" s="2" customFormat="1">
      <c r="E1521" s="120"/>
      <c r="M1521" s="120"/>
      <c r="N1521" s="120"/>
      <c r="U1521" s="121"/>
      <c r="V1521" s="122"/>
      <c r="W1521" s="123"/>
      <c r="AC1521" s="123"/>
    </row>
    <row r="1522" spans="5:29" s="2" customFormat="1">
      <c r="E1522" s="120"/>
      <c r="M1522" s="120"/>
      <c r="N1522" s="120"/>
      <c r="U1522" s="121"/>
      <c r="V1522" s="122"/>
      <c r="W1522" s="123"/>
      <c r="AC1522" s="123"/>
    </row>
    <row r="1523" spans="5:29" s="2" customFormat="1">
      <c r="E1523" s="120"/>
      <c r="M1523" s="120"/>
      <c r="N1523" s="120"/>
      <c r="U1523" s="121"/>
      <c r="V1523" s="122"/>
      <c r="W1523" s="123"/>
      <c r="AC1523" s="123"/>
    </row>
    <row r="1524" spans="5:29" s="2" customFormat="1">
      <c r="E1524" s="120"/>
      <c r="M1524" s="120"/>
      <c r="N1524" s="120"/>
      <c r="U1524" s="121"/>
      <c r="V1524" s="122"/>
      <c r="W1524" s="123"/>
      <c r="AC1524" s="123"/>
    </row>
    <row r="1525" spans="5:29" s="2" customFormat="1">
      <c r="E1525" s="120"/>
      <c r="M1525" s="120"/>
      <c r="N1525" s="120"/>
      <c r="U1525" s="121"/>
      <c r="V1525" s="122"/>
      <c r="W1525" s="123"/>
      <c r="AC1525" s="123"/>
    </row>
    <row r="1526" spans="5:29" s="2" customFormat="1">
      <c r="E1526" s="120"/>
      <c r="M1526" s="120"/>
      <c r="N1526" s="120"/>
      <c r="U1526" s="121"/>
      <c r="V1526" s="122"/>
      <c r="W1526" s="123"/>
      <c r="AC1526" s="123"/>
    </row>
    <row r="1527" spans="5:29" s="2" customFormat="1">
      <c r="E1527" s="120"/>
      <c r="M1527" s="120"/>
      <c r="N1527" s="120"/>
      <c r="U1527" s="121"/>
      <c r="V1527" s="122"/>
      <c r="W1527" s="123"/>
      <c r="AC1527" s="123"/>
    </row>
    <row r="1528" spans="5:29" s="2" customFormat="1">
      <c r="E1528" s="120"/>
      <c r="M1528" s="120"/>
      <c r="N1528" s="120"/>
      <c r="U1528" s="121"/>
      <c r="V1528" s="122"/>
      <c r="W1528" s="123"/>
      <c r="AC1528" s="123"/>
    </row>
    <row r="1529" spans="5:29" s="2" customFormat="1">
      <c r="E1529" s="120"/>
      <c r="M1529" s="120"/>
      <c r="N1529" s="120"/>
      <c r="U1529" s="121"/>
      <c r="V1529" s="122"/>
      <c r="W1529" s="123"/>
      <c r="AC1529" s="123"/>
    </row>
    <row r="1530" spans="5:29" s="2" customFormat="1">
      <c r="E1530" s="120"/>
      <c r="M1530" s="120"/>
      <c r="N1530" s="120"/>
      <c r="U1530" s="121"/>
      <c r="V1530" s="122"/>
      <c r="W1530" s="123"/>
      <c r="AC1530" s="123"/>
    </row>
    <row r="1531" spans="5:29" s="2" customFormat="1">
      <c r="E1531" s="120"/>
      <c r="M1531" s="120"/>
      <c r="N1531" s="120"/>
      <c r="U1531" s="121"/>
      <c r="V1531" s="122"/>
      <c r="W1531" s="123"/>
      <c r="AC1531" s="123"/>
    </row>
    <row r="1532" spans="5:29" s="2" customFormat="1">
      <c r="E1532" s="120"/>
      <c r="M1532" s="120"/>
      <c r="N1532" s="120"/>
      <c r="U1532" s="121"/>
      <c r="V1532" s="122"/>
      <c r="W1532" s="123"/>
      <c r="AC1532" s="123"/>
    </row>
    <row r="1533" spans="5:29" s="2" customFormat="1">
      <c r="E1533" s="120"/>
      <c r="M1533" s="120"/>
      <c r="N1533" s="120"/>
      <c r="U1533" s="121"/>
      <c r="V1533" s="122"/>
      <c r="W1533" s="123"/>
      <c r="AC1533" s="123"/>
    </row>
    <row r="1534" spans="5:29" s="2" customFormat="1">
      <c r="E1534" s="120"/>
      <c r="M1534" s="120"/>
      <c r="N1534" s="120"/>
      <c r="U1534" s="121"/>
      <c r="V1534" s="122"/>
      <c r="W1534" s="123"/>
      <c r="AC1534" s="123"/>
    </row>
    <row r="1535" spans="5:29" s="2" customFormat="1">
      <c r="E1535" s="120"/>
      <c r="M1535" s="120"/>
      <c r="N1535" s="120"/>
      <c r="U1535" s="121"/>
      <c r="V1535" s="122"/>
      <c r="W1535" s="123"/>
      <c r="AC1535" s="123"/>
    </row>
    <row r="1536" spans="5:29" s="2" customFormat="1">
      <c r="E1536" s="120"/>
      <c r="M1536" s="120"/>
      <c r="N1536" s="120"/>
      <c r="U1536" s="121"/>
      <c r="V1536" s="122"/>
      <c r="W1536" s="123"/>
      <c r="AC1536" s="123"/>
    </row>
    <row r="1537" spans="5:29" s="2" customFormat="1">
      <c r="E1537" s="120"/>
      <c r="M1537" s="120"/>
      <c r="N1537" s="120"/>
      <c r="U1537" s="121"/>
      <c r="V1537" s="122"/>
      <c r="W1537" s="123"/>
      <c r="AC1537" s="123"/>
    </row>
    <row r="1538" spans="5:29" s="2" customFormat="1">
      <c r="E1538" s="120"/>
      <c r="M1538" s="120"/>
      <c r="N1538" s="120"/>
      <c r="U1538" s="121"/>
      <c r="V1538" s="122"/>
      <c r="W1538" s="123"/>
      <c r="AC1538" s="123"/>
    </row>
    <row r="1539" spans="5:29" s="2" customFormat="1">
      <c r="E1539" s="120"/>
      <c r="M1539" s="120"/>
      <c r="N1539" s="120"/>
      <c r="U1539" s="121"/>
      <c r="V1539" s="122"/>
      <c r="W1539" s="123"/>
      <c r="AC1539" s="123"/>
    </row>
    <row r="1540" spans="5:29" s="2" customFormat="1">
      <c r="E1540" s="120"/>
      <c r="M1540" s="120"/>
      <c r="N1540" s="120"/>
      <c r="U1540" s="121"/>
      <c r="V1540" s="122"/>
      <c r="W1540" s="123"/>
      <c r="AC1540" s="123"/>
    </row>
    <row r="1541" spans="5:29" s="2" customFormat="1">
      <c r="E1541" s="120"/>
      <c r="M1541" s="120"/>
      <c r="N1541" s="120"/>
      <c r="U1541" s="121"/>
      <c r="V1541" s="122"/>
      <c r="W1541" s="123"/>
      <c r="AC1541" s="123"/>
    </row>
    <row r="1542" spans="5:29" s="2" customFormat="1">
      <c r="E1542" s="120"/>
      <c r="M1542" s="120"/>
      <c r="N1542" s="120"/>
      <c r="U1542" s="121"/>
      <c r="V1542" s="122"/>
      <c r="W1542" s="123"/>
      <c r="AC1542" s="123"/>
    </row>
    <row r="1543" spans="5:29" s="2" customFormat="1">
      <c r="E1543" s="120"/>
      <c r="M1543" s="120"/>
      <c r="N1543" s="120"/>
      <c r="U1543" s="121"/>
      <c r="V1543" s="122"/>
      <c r="W1543" s="123"/>
      <c r="AC1543" s="123"/>
    </row>
    <row r="1544" spans="5:29" s="2" customFormat="1">
      <c r="E1544" s="120"/>
      <c r="M1544" s="120"/>
      <c r="N1544" s="120"/>
      <c r="U1544" s="121"/>
      <c r="V1544" s="122"/>
      <c r="W1544" s="123"/>
      <c r="AC1544" s="123"/>
    </row>
    <row r="1545" spans="5:29" s="2" customFormat="1">
      <c r="E1545" s="120"/>
      <c r="M1545" s="120"/>
      <c r="N1545" s="120"/>
      <c r="U1545" s="121"/>
      <c r="V1545" s="122"/>
      <c r="W1545" s="123"/>
      <c r="AC1545" s="123"/>
    </row>
    <row r="1546" spans="5:29" s="2" customFormat="1">
      <c r="E1546" s="120"/>
      <c r="M1546" s="120"/>
      <c r="N1546" s="120"/>
      <c r="U1546" s="121"/>
      <c r="V1546" s="122"/>
      <c r="W1546" s="123"/>
      <c r="AC1546" s="123"/>
    </row>
    <row r="1547" spans="5:29" s="2" customFormat="1">
      <c r="E1547" s="120"/>
      <c r="M1547" s="120"/>
      <c r="N1547" s="120"/>
      <c r="U1547" s="121"/>
      <c r="V1547" s="122"/>
      <c r="W1547" s="123"/>
      <c r="AC1547" s="123"/>
    </row>
    <row r="1548" spans="5:29" s="2" customFormat="1">
      <c r="E1548" s="120"/>
      <c r="M1548" s="120"/>
      <c r="N1548" s="120"/>
      <c r="U1548" s="121"/>
      <c r="V1548" s="122"/>
      <c r="W1548" s="123"/>
      <c r="AC1548" s="123"/>
    </row>
    <row r="1549" spans="5:29" s="2" customFormat="1">
      <c r="E1549" s="120"/>
      <c r="M1549" s="120"/>
      <c r="N1549" s="120"/>
      <c r="U1549" s="121"/>
      <c r="V1549" s="122"/>
      <c r="W1549" s="123"/>
      <c r="AC1549" s="123"/>
    </row>
    <row r="1550" spans="5:29" s="2" customFormat="1">
      <c r="E1550" s="120"/>
      <c r="M1550" s="120"/>
      <c r="N1550" s="120"/>
      <c r="U1550" s="121"/>
      <c r="V1550" s="122"/>
      <c r="W1550" s="123"/>
      <c r="AC1550" s="123"/>
    </row>
    <row r="1551" spans="5:29" s="2" customFormat="1">
      <c r="E1551" s="120"/>
      <c r="M1551" s="120"/>
      <c r="N1551" s="120"/>
      <c r="U1551" s="121"/>
      <c r="V1551" s="122"/>
      <c r="W1551" s="123"/>
      <c r="AC1551" s="123"/>
    </row>
    <row r="1552" spans="5:29" s="2" customFormat="1">
      <c r="E1552" s="120"/>
      <c r="M1552" s="120"/>
      <c r="N1552" s="120"/>
      <c r="U1552" s="121"/>
      <c r="V1552" s="122"/>
      <c r="W1552" s="123"/>
      <c r="AC1552" s="123"/>
    </row>
    <row r="1553" spans="5:29" s="2" customFormat="1">
      <c r="E1553" s="120"/>
      <c r="M1553" s="120"/>
      <c r="N1553" s="120"/>
      <c r="U1553" s="121"/>
      <c r="V1553" s="122"/>
      <c r="W1553" s="123"/>
      <c r="AC1553" s="123"/>
    </row>
    <row r="1554" spans="5:29" s="2" customFormat="1">
      <c r="E1554" s="120"/>
      <c r="M1554" s="120"/>
      <c r="N1554" s="120"/>
      <c r="U1554" s="121"/>
      <c r="V1554" s="122"/>
      <c r="W1554" s="123"/>
      <c r="AC1554" s="123"/>
    </row>
    <row r="1555" spans="5:29" s="2" customFormat="1">
      <c r="E1555" s="120"/>
      <c r="M1555" s="120"/>
      <c r="N1555" s="120"/>
      <c r="U1555" s="121"/>
      <c r="V1555" s="122"/>
      <c r="W1555" s="123"/>
      <c r="AC1555" s="123"/>
    </row>
    <row r="1556" spans="5:29" s="2" customFormat="1">
      <c r="E1556" s="120"/>
      <c r="M1556" s="120"/>
      <c r="N1556" s="120"/>
      <c r="U1556" s="121"/>
      <c r="V1556" s="122"/>
      <c r="W1556" s="123"/>
      <c r="AC1556" s="123"/>
    </row>
    <row r="1557" spans="5:29" s="2" customFormat="1">
      <c r="E1557" s="120"/>
      <c r="M1557" s="120"/>
      <c r="N1557" s="120"/>
      <c r="U1557" s="121"/>
      <c r="V1557" s="122"/>
      <c r="W1557" s="123"/>
      <c r="AC1557" s="123"/>
    </row>
    <row r="1558" spans="5:29" s="2" customFormat="1">
      <c r="E1558" s="120"/>
      <c r="M1558" s="120"/>
      <c r="N1558" s="120"/>
      <c r="U1558" s="121"/>
      <c r="V1558" s="122"/>
      <c r="W1558" s="123"/>
      <c r="AC1558" s="123"/>
    </row>
    <row r="1559" spans="5:29" s="2" customFormat="1">
      <c r="E1559" s="120"/>
      <c r="M1559" s="120"/>
      <c r="N1559" s="120"/>
      <c r="U1559" s="121"/>
      <c r="V1559" s="122"/>
      <c r="W1559" s="123"/>
      <c r="AC1559" s="123"/>
    </row>
    <row r="1560" spans="5:29" s="2" customFormat="1">
      <c r="E1560" s="120"/>
      <c r="M1560" s="120"/>
      <c r="N1560" s="120"/>
      <c r="U1560" s="121"/>
      <c r="V1560" s="122"/>
      <c r="W1560" s="123"/>
      <c r="AC1560" s="123"/>
    </row>
    <row r="1561" spans="5:29" s="2" customFormat="1">
      <c r="E1561" s="120"/>
      <c r="M1561" s="120"/>
      <c r="N1561" s="120"/>
      <c r="U1561" s="121"/>
      <c r="V1561" s="122"/>
      <c r="W1561" s="123"/>
      <c r="AC1561" s="123"/>
    </row>
    <row r="1562" spans="5:29" s="2" customFormat="1">
      <c r="E1562" s="120"/>
      <c r="M1562" s="120"/>
      <c r="N1562" s="120"/>
      <c r="U1562" s="121"/>
      <c r="V1562" s="122"/>
      <c r="W1562" s="123"/>
      <c r="AC1562" s="123"/>
    </row>
    <row r="1563" spans="5:29" s="2" customFormat="1">
      <c r="E1563" s="120"/>
      <c r="M1563" s="120"/>
      <c r="N1563" s="120"/>
      <c r="U1563" s="121"/>
      <c r="V1563" s="122"/>
      <c r="W1563" s="123"/>
      <c r="AC1563" s="123"/>
    </row>
    <row r="1564" spans="5:29" s="2" customFormat="1">
      <c r="E1564" s="120"/>
      <c r="M1564" s="120"/>
      <c r="N1564" s="120"/>
      <c r="U1564" s="121"/>
      <c r="V1564" s="122"/>
      <c r="W1564" s="123"/>
      <c r="AC1564" s="123"/>
    </row>
    <row r="1565" spans="5:29" s="2" customFormat="1">
      <c r="E1565" s="120"/>
      <c r="M1565" s="120"/>
      <c r="N1565" s="120"/>
      <c r="U1565" s="121"/>
      <c r="V1565" s="122"/>
      <c r="W1565" s="123"/>
      <c r="AC1565" s="123"/>
    </row>
    <row r="1566" spans="5:29" s="2" customFormat="1">
      <c r="E1566" s="120"/>
      <c r="M1566" s="120"/>
      <c r="N1566" s="120"/>
      <c r="U1566" s="121"/>
      <c r="V1566" s="122"/>
      <c r="W1566" s="123"/>
      <c r="AC1566" s="123"/>
    </row>
    <row r="1567" spans="5:29" s="2" customFormat="1">
      <c r="E1567" s="120"/>
      <c r="M1567" s="120"/>
      <c r="N1567" s="120"/>
      <c r="U1567" s="121"/>
      <c r="V1567" s="122"/>
      <c r="W1567" s="123"/>
      <c r="AC1567" s="123"/>
    </row>
    <row r="1568" spans="5:29" s="2" customFormat="1">
      <c r="E1568" s="120"/>
      <c r="M1568" s="120"/>
      <c r="N1568" s="120"/>
      <c r="U1568" s="121"/>
      <c r="V1568" s="122"/>
      <c r="W1568" s="123"/>
      <c r="AC1568" s="123"/>
    </row>
    <row r="1569" spans="5:29" s="2" customFormat="1">
      <c r="E1569" s="120"/>
      <c r="M1569" s="120"/>
      <c r="N1569" s="120"/>
      <c r="U1569" s="121"/>
      <c r="V1569" s="122"/>
      <c r="W1569" s="123"/>
      <c r="AC1569" s="123"/>
    </row>
    <row r="1570" spans="5:29" s="2" customFormat="1">
      <c r="E1570" s="120"/>
      <c r="M1570" s="120"/>
      <c r="N1570" s="120"/>
      <c r="U1570" s="121"/>
      <c r="V1570" s="122"/>
      <c r="W1570" s="123"/>
      <c r="AC1570" s="123"/>
    </row>
    <row r="1571" spans="5:29" s="2" customFormat="1">
      <c r="E1571" s="120"/>
      <c r="M1571" s="120"/>
      <c r="N1571" s="120"/>
      <c r="U1571" s="121"/>
      <c r="V1571" s="122"/>
      <c r="W1571" s="123"/>
      <c r="AC1571" s="123"/>
    </row>
    <row r="1572" spans="5:29" s="2" customFormat="1">
      <c r="E1572" s="120"/>
      <c r="M1572" s="120"/>
      <c r="N1572" s="120"/>
      <c r="U1572" s="121"/>
      <c r="V1572" s="122"/>
      <c r="W1572" s="123"/>
      <c r="AC1572" s="123"/>
    </row>
    <row r="1573" spans="5:29" s="2" customFormat="1">
      <c r="E1573" s="120"/>
      <c r="M1573" s="120"/>
      <c r="N1573" s="120"/>
      <c r="U1573" s="121"/>
      <c r="V1573" s="122"/>
      <c r="W1573" s="123"/>
      <c r="AC1573" s="123"/>
    </row>
    <row r="1574" spans="5:29" s="2" customFormat="1">
      <c r="E1574" s="120"/>
      <c r="M1574" s="120"/>
      <c r="N1574" s="120"/>
      <c r="U1574" s="121"/>
      <c r="V1574" s="122"/>
      <c r="W1574" s="123"/>
      <c r="AC1574" s="123"/>
    </row>
    <row r="1575" spans="5:29" s="2" customFormat="1">
      <c r="E1575" s="120"/>
      <c r="M1575" s="120"/>
      <c r="N1575" s="120"/>
      <c r="U1575" s="121"/>
      <c r="V1575" s="122"/>
      <c r="W1575" s="123"/>
      <c r="AC1575" s="123"/>
    </row>
    <row r="1576" spans="5:29" s="2" customFormat="1">
      <c r="E1576" s="120"/>
      <c r="M1576" s="120"/>
      <c r="N1576" s="120"/>
      <c r="U1576" s="121"/>
      <c r="V1576" s="122"/>
      <c r="W1576" s="123"/>
      <c r="AC1576" s="123"/>
    </row>
    <row r="1577" spans="5:29" s="2" customFormat="1">
      <c r="E1577" s="120"/>
      <c r="M1577" s="120"/>
      <c r="N1577" s="120"/>
      <c r="U1577" s="121"/>
      <c r="V1577" s="122"/>
      <c r="W1577" s="123"/>
      <c r="AC1577" s="123"/>
    </row>
    <row r="1578" spans="5:29" s="2" customFormat="1">
      <c r="E1578" s="120"/>
      <c r="M1578" s="120"/>
      <c r="N1578" s="120"/>
      <c r="U1578" s="121"/>
      <c r="V1578" s="122"/>
      <c r="W1578" s="123"/>
      <c r="AC1578" s="123"/>
    </row>
    <row r="1579" spans="5:29" s="2" customFormat="1">
      <c r="E1579" s="120"/>
      <c r="M1579" s="120"/>
      <c r="N1579" s="120"/>
      <c r="U1579" s="121"/>
      <c r="V1579" s="122"/>
      <c r="W1579" s="123"/>
      <c r="AC1579" s="123"/>
    </row>
    <row r="1580" spans="5:29" s="2" customFormat="1">
      <c r="E1580" s="120"/>
      <c r="M1580" s="120"/>
      <c r="N1580" s="120"/>
      <c r="U1580" s="121"/>
      <c r="V1580" s="122"/>
      <c r="W1580" s="123"/>
      <c r="AC1580" s="123"/>
    </row>
    <row r="1581" spans="5:29" s="2" customFormat="1">
      <c r="E1581" s="120"/>
      <c r="M1581" s="120"/>
      <c r="N1581" s="120"/>
      <c r="U1581" s="121"/>
      <c r="V1581" s="122"/>
      <c r="W1581" s="123"/>
      <c r="AC1581" s="123"/>
    </row>
    <row r="1582" spans="5:29" s="2" customFormat="1">
      <c r="E1582" s="120"/>
      <c r="M1582" s="120"/>
      <c r="N1582" s="120"/>
      <c r="U1582" s="121"/>
      <c r="V1582" s="122"/>
      <c r="W1582" s="123"/>
      <c r="AC1582" s="123"/>
    </row>
    <row r="1583" spans="5:29" s="2" customFormat="1">
      <c r="E1583" s="120"/>
      <c r="M1583" s="120"/>
      <c r="N1583" s="120"/>
      <c r="U1583" s="121"/>
      <c r="V1583" s="122"/>
      <c r="W1583" s="123"/>
      <c r="AC1583" s="123"/>
    </row>
    <row r="1584" spans="5:29" s="2" customFormat="1">
      <c r="E1584" s="120"/>
      <c r="M1584" s="120"/>
      <c r="N1584" s="120"/>
      <c r="U1584" s="121"/>
      <c r="V1584" s="122"/>
      <c r="W1584" s="123"/>
      <c r="AC1584" s="123"/>
    </row>
    <row r="1585" spans="5:29" s="2" customFormat="1">
      <c r="E1585" s="120"/>
      <c r="M1585" s="120"/>
      <c r="N1585" s="120"/>
      <c r="U1585" s="121"/>
      <c r="V1585" s="122"/>
      <c r="W1585" s="123"/>
      <c r="AC1585" s="123"/>
    </row>
    <row r="1586" spans="5:29" s="2" customFormat="1">
      <c r="E1586" s="120"/>
      <c r="M1586" s="120"/>
      <c r="N1586" s="120"/>
      <c r="U1586" s="121"/>
      <c r="V1586" s="122"/>
      <c r="W1586" s="123"/>
      <c r="AC1586" s="123"/>
    </row>
    <row r="1587" spans="5:29" s="2" customFormat="1">
      <c r="E1587" s="120"/>
      <c r="M1587" s="120"/>
      <c r="N1587" s="120"/>
      <c r="U1587" s="121"/>
      <c r="V1587" s="122"/>
      <c r="W1587" s="123"/>
      <c r="AC1587" s="123"/>
    </row>
    <row r="1588" spans="5:29" s="2" customFormat="1">
      <c r="E1588" s="120"/>
      <c r="M1588" s="120"/>
      <c r="N1588" s="120"/>
      <c r="U1588" s="121"/>
      <c r="V1588" s="122"/>
      <c r="W1588" s="123"/>
      <c r="AC1588" s="123"/>
    </row>
    <row r="1589" spans="5:29" s="2" customFormat="1">
      <c r="E1589" s="120"/>
      <c r="M1589" s="120"/>
      <c r="N1589" s="120"/>
      <c r="U1589" s="121"/>
      <c r="V1589" s="122"/>
      <c r="W1589" s="123"/>
      <c r="AC1589" s="123"/>
    </row>
    <row r="1590" spans="5:29" s="2" customFormat="1">
      <c r="E1590" s="120"/>
      <c r="M1590" s="120"/>
      <c r="N1590" s="120"/>
      <c r="U1590" s="121"/>
      <c r="V1590" s="122"/>
      <c r="W1590" s="123"/>
      <c r="AC1590" s="123"/>
    </row>
    <row r="1591" spans="5:29" s="2" customFormat="1">
      <c r="E1591" s="120"/>
      <c r="M1591" s="120"/>
      <c r="N1591" s="120"/>
      <c r="U1591" s="121"/>
      <c r="V1591" s="122"/>
      <c r="W1591" s="123"/>
      <c r="AC1591" s="123"/>
    </row>
    <row r="1592" spans="5:29" s="2" customFormat="1">
      <c r="E1592" s="120"/>
      <c r="M1592" s="120"/>
      <c r="N1592" s="120"/>
      <c r="U1592" s="121"/>
      <c r="V1592" s="122"/>
      <c r="W1592" s="123"/>
      <c r="AC1592" s="123"/>
    </row>
    <row r="1593" spans="5:29" s="2" customFormat="1">
      <c r="E1593" s="120"/>
      <c r="M1593" s="120"/>
      <c r="N1593" s="120"/>
      <c r="U1593" s="121"/>
      <c r="V1593" s="122"/>
      <c r="W1593" s="123"/>
      <c r="AC1593" s="123"/>
    </row>
    <row r="1594" spans="5:29" s="2" customFormat="1">
      <c r="E1594" s="120"/>
      <c r="M1594" s="120"/>
      <c r="N1594" s="120"/>
      <c r="U1594" s="121"/>
      <c r="V1594" s="122"/>
      <c r="W1594" s="123"/>
      <c r="AC1594" s="123"/>
    </row>
    <row r="1595" spans="5:29" s="2" customFormat="1">
      <c r="E1595" s="120"/>
      <c r="M1595" s="120"/>
      <c r="N1595" s="120"/>
      <c r="U1595" s="121"/>
      <c r="V1595" s="122"/>
      <c r="W1595" s="123"/>
      <c r="AC1595" s="123"/>
    </row>
    <row r="1596" spans="5:29" s="2" customFormat="1">
      <c r="E1596" s="120"/>
      <c r="M1596" s="120"/>
      <c r="N1596" s="120"/>
      <c r="U1596" s="121"/>
      <c r="V1596" s="122"/>
      <c r="W1596" s="123"/>
      <c r="AC1596" s="123"/>
    </row>
    <row r="1597" spans="5:29" s="2" customFormat="1">
      <c r="E1597" s="120"/>
      <c r="M1597" s="120"/>
      <c r="N1597" s="120"/>
      <c r="U1597" s="121"/>
      <c r="V1597" s="122"/>
      <c r="W1597" s="123"/>
      <c r="AC1597" s="123"/>
    </row>
    <row r="1598" spans="5:29" s="2" customFormat="1">
      <c r="E1598" s="120"/>
      <c r="M1598" s="120"/>
      <c r="N1598" s="120"/>
      <c r="U1598" s="121"/>
      <c r="V1598" s="122"/>
      <c r="W1598" s="123"/>
      <c r="AC1598" s="123"/>
    </row>
    <row r="1599" spans="5:29" s="2" customFormat="1">
      <c r="E1599" s="120"/>
      <c r="M1599" s="120"/>
      <c r="N1599" s="120"/>
      <c r="U1599" s="121"/>
      <c r="V1599" s="122"/>
      <c r="W1599" s="123"/>
      <c r="AC1599" s="123"/>
    </row>
    <row r="1600" spans="5:29" s="2" customFormat="1">
      <c r="E1600" s="120"/>
      <c r="M1600" s="120"/>
      <c r="N1600" s="120"/>
      <c r="U1600" s="121"/>
      <c r="V1600" s="122"/>
      <c r="W1600" s="123"/>
      <c r="AC1600" s="123"/>
    </row>
    <row r="1601" spans="5:29" s="2" customFormat="1">
      <c r="E1601" s="120"/>
      <c r="M1601" s="120"/>
      <c r="N1601" s="120"/>
      <c r="U1601" s="121"/>
      <c r="V1601" s="122"/>
      <c r="W1601" s="123"/>
      <c r="AC1601" s="123"/>
    </row>
    <row r="1602" spans="5:29" s="2" customFormat="1">
      <c r="E1602" s="120"/>
      <c r="M1602" s="120"/>
      <c r="N1602" s="120"/>
      <c r="U1602" s="121"/>
      <c r="V1602" s="122"/>
      <c r="W1602" s="123"/>
      <c r="AC1602" s="123"/>
    </row>
    <row r="1603" spans="5:29" s="2" customFormat="1">
      <c r="E1603" s="120"/>
      <c r="M1603" s="120"/>
      <c r="N1603" s="120"/>
      <c r="U1603" s="121"/>
      <c r="V1603" s="122"/>
      <c r="W1603" s="123"/>
      <c r="AC1603" s="123"/>
    </row>
    <row r="1604" spans="5:29" s="2" customFormat="1">
      <c r="E1604" s="120"/>
      <c r="M1604" s="120"/>
      <c r="N1604" s="120"/>
      <c r="U1604" s="121"/>
      <c r="V1604" s="122"/>
      <c r="W1604" s="123"/>
      <c r="AC1604" s="123"/>
    </row>
    <row r="1605" spans="5:29" s="2" customFormat="1">
      <c r="E1605" s="120"/>
      <c r="M1605" s="120"/>
      <c r="N1605" s="120"/>
      <c r="U1605" s="121"/>
      <c r="V1605" s="122"/>
      <c r="W1605" s="123"/>
      <c r="AC1605" s="123"/>
    </row>
    <row r="1606" spans="5:29" s="2" customFormat="1">
      <c r="E1606" s="120"/>
      <c r="M1606" s="120"/>
      <c r="N1606" s="120"/>
      <c r="U1606" s="121"/>
      <c r="V1606" s="122"/>
      <c r="W1606" s="123"/>
      <c r="AC1606" s="123"/>
    </row>
    <row r="1607" spans="5:29" s="2" customFormat="1">
      <c r="E1607" s="120"/>
      <c r="M1607" s="120"/>
      <c r="N1607" s="120"/>
      <c r="U1607" s="121"/>
      <c r="V1607" s="122"/>
      <c r="W1607" s="123"/>
      <c r="AC1607" s="123"/>
    </row>
    <row r="1608" spans="5:29" s="2" customFormat="1">
      <c r="E1608" s="120"/>
      <c r="M1608" s="120"/>
      <c r="N1608" s="120"/>
      <c r="U1608" s="121"/>
      <c r="V1608" s="122"/>
      <c r="W1608" s="123"/>
      <c r="AC1608" s="123"/>
    </row>
    <row r="1609" spans="5:29" s="2" customFormat="1">
      <c r="E1609" s="120"/>
      <c r="M1609" s="120"/>
      <c r="N1609" s="120"/>
      <c r="U1609" s="121"/>
      <c r="V1609" s="122"/>
      <c r="W1609" s="123"/>
      <c r="AC1609" s="123"/>
    </row>
    <row r="1610" spans="5:29" s="2" customFormat="1">
      <c r="E1610" s="120"/>
      <c r="M1610" s="120"/>
      <c r="N1610" s="120"/>
      <c r="U1610" s="121"/>
      <c r="V1610" s="122"/>
      <c r="W1610" s="123"/>
      <c r="AC1610" s="123"/>
    </row>
    <row r="1611" spans="5:29" s="2" customFormat="1">
      <c r="E1611" s="120"/>
      <c r="M1611" s="120"/>
      <c r="N1611" s="120"/>
      <c r="U1611" s="121"/>
      <c r="V1611" s="122"/>
      <c r="W1611" s="123"/>
      <c r="AC1611" s="123"/>
    </row>
    <row r="1612" spans="5:29" s="2" customFormat="1">
      <c r="E1612" s="120"/>
      <c r="M1612" s="120"/>
      <c r="N1612" s="120"/>
      <c r="U1612" s="121"/>
      <c r="V1612" s="122"/>
      <c r="W1612" s="123"/>
      <c r="AC1612" s="123"/>
    </row>
    <row r="1613" spans="5:29" s="2" customFormat="1">
      <c r="E1613" s="120"/>
      <c r="M1613" s="120"/>
      <c r="N1613" s="120"/>
      <c r="U1613" s="121"/>
      <c r="V1613" s="122"/>
      <c r="W1613" s="123"/>
      <c r="AC1613" s="123"/>
    </row>
    <row r="1614" spans="5:29" s="2" customFormat="1">
      <c r="E1614" s="120"/>
      <c r="M1614" s="120"/>
      <c r="N1614" s="120"/>
      <c r="U1614" s="121"/>
      <c r="V1614" s="122"/>
      <c r="W1614" s="123"/>
      <c r="AC1614" s="123"/>
    </row>
    <row r="1615" spans="5:29" s="2" customFormat="1">
      <c r="E1615" s="120"/>
      <c r="M1615" s="120"/>
      <c r="N1615" s="120"/>
      <c r="U1615" s="121"/>
      <c r="V1615" s="122"/>
      <c r="W1615" s="123"/>
      <c r="AC1615" s="123"/>
    </row>
    <row r="1616" spans="5:29" s="2" customFormat="1">
      <c r="E1616" s="120"/>
      <c r="M1616" s="120"/>
      <c r="N1616" s="120"/>
      <c r="U1616" s="121"/>
      <c r="V1616" s="122"/>
      <c r="W1616" s="123"/>
      <c r="AC1616" s="123"/>
    </row>
    <row r="1617" spans="5:29" s="2" customFormat="1">
      <c r="E1617" s="120"/>
      <c r="M1617" s="120"/>
      <c r="N1617" s="120"/>
      <c r="U1617" s="121"/>
      <c r="V1617" s="122"/>
      <c r="W1617" s="123"/>
      <c r="AC1617" s="123"/>
    </row>
    <row r="1618" spans="5:29" s="2" customFormat="1">
      <c r="E1618" s="120"/>
      <c r="M1618" s="120"/>
      <c r="N1618" s="120"/>
      <c r="U1618" s="121"/>
      <c r="V1618" s="122"/>
      <c r="W1618" s="123"/>
      <c r="AC1618" s="123"/>
    </row>
    <row r="1619" spans="5:29" s="2" customFormat="1">
      <c r="E1619" s="120"/>
      <c r="M1619" s="120"/>
      <c r="N1619" s="120"/>
      <c r="U1619" s="121"/>
      <c r="V1619" s="122"/>
      <c r="W1619" s="123"/>
      <c r="AC1619" s="123"/>
    </row>
    <row r="1620" spans="5:29" s="2" customFormat="1">
      <c r="E1620" s="120"/>
      <c r="M1620" s="120"/>
      <c r="N1620" s="120"/>
      <c r="U1620" s="121"/>
      <c r="V1620" s="122"/>
      <c r="W1620" s="123"/>
      <c r="AC1620" s="123"/>
    </row>
    <row r="1621" spans="5:29" s="2" customFormat="1">
      <c r="E1621" s="120"/>
      <c r="M1621" s="120"/>
      <c r="N1621" s="120"/>
      <c r="U1621" s="121"/>
      <c r="V1621" s="122"/>
      <c r="W1621" s="123"/>
      <c r="AC1621" s="123"/>
    </row>
    <row r="1622" spans="5:29" s="2" customFormat="1">
      <c r="E1622" s="120"/>
      <c r="M1622" s="120"/>
      <c r="N1622" s="120"/>
      <c r="U1622" s="121"/>
      <c r="V1622" s="122"/>
      <c r="W1622" s="123"/>
      <c r="AC1622" s="123"/>
    </row>
    <row r="1623" spans="5:29" s="2" customFormat="1">
      <c r="E1623" s="120"/>
      <c r="M1623" s="120"/>
      <c r="N1623" s="120"/>
      <c r="U1623" s="121"/>
      <c r="V1623" s="122"/>
      <c r="W1623" s="123"/>
      <c r="AC1623" s="123"/>
    </row>
    <row r="1624" spans="5:29" s="2" customFormat="1">
      <c r="E1624" s="120"/>
      <c r="M1624" s="120"/>
      <c r="N1624" s="120"/>
      <c r="U1624" s="121"/>
      <c r="V1624" s="122"/>
      <c r="W1624" s="123"/>
      <c r="AC1624" s="123"/>
    </row>
    <row r="1625" spans="5:29" s="2" customFormat="1">
      <c r="E1625" s="120"/>
      <c r="M1625" s="120"/>
      <c r="N1625" s="120"/>
      <c r="U1625" s="121"/>
      <c r="V1625" s="122"/>
      <c r="W1625" s="123"/>
      <c r="AC1625" s="123"/>
    </row>
    <row r="1626" spans="5:29" s="2" customFormat="1">
      <c r="E1626" s="120"/>
      <c r="M1626" s="120"/>
      <c r="N1626" s="120"/>
      <c r="U1626" s="121"/>
      <c r="V1626" s="122"/>
      <c r="W1626" s="123"/>
      <c r="AC1626" s="123"/>
    </row>
    <row r="1627" spans="5:29" s="2" customFormat="1">
      <c r="E1627" s="120"/>
      <c r="M1627" s="120"/>
      <c r="N1627" s="120"/>
      <c r="U1627" s="121"/>
      <c r="V1627" s="122"/>
      <c r="W1627" s="123"/>
      <c r="AC1627" s="123"/>
    </row>
    <row r="1628" spans="5:29" s="2" customFormat="1">
      <c r="E1628" s="120"/>
      <c r="M1628" s="120"/>
      <c r="N1628" s="120"/>
      <c r="U1628" s="121"/>
      <c r="V1628" s="122"/>
      <c r="W1628" s="123"/>
      <c r="AC1628" s="123"/>
    </row>
    <row r="1629" spans="5:29" s="2" customFormat="1">
      <c r="E1629" s="120"/>
      <c r="M1629" s="120"/>
      <c r="N1629" s="120"/>
      <c r="U1629" s="121"/>
      <c r="V1629" s="122"/>
      <c r="W1629" s="123"/>
      <c r="AC1629" s="123"/>
    </row>
    <row r="1630" spans="5:29" s="2" customFormat="1">
      <c r="E1630" s="120"/>
      <c r="M1630" s="120"/>
      <c r="N1630" s="120"/>
      <c r="U1630" s="121"/>
      <c r="V1630" s="122"/>
      <c r="W1630" s="123"/>
      <c r="AC1630" s="123"/>
    </row>
    <row r="1631" spans="5:29" s="2" customFormat="1">
      <c r="E1631" s="120"/>
      <c r="M1631" s="120"/>
      <c r="N1631" s="120"/>
      <c r="U1631" s="121"/>
      <c r="V1631" s="122"/>
      <c r="W1631" s="123"/>
      <c r="AC1631" s="123"/>
    </row>
    <row r="1632" spans="5:29" s="2" customFormat="1">
      <c r="E1632" s="120"/>
      <c r="M1632" s="120"/>
      <c r="N1632" s="120"/>
      <c r="U1632" s="121"/>
      <c r="V1632" s="122"/>
      <c r="W1632" s="123"/>
      <c r="AC1632" s="123"/>
    </row>
    <row r="1633" spans="5:29" s="2" customFormat="1">
      <c r="E1633" s="120"/>
      <c r="M1633" s="120"/>
      <c r="N1633" s="120"/>
      <c r="U1633" s="121"/>
      <c r="V1633" s="122"/>
      <c r="W1633" s="123"/>
      <c r="AC1633" s="123"/>
    </row>
    <row r="1634" spans="5:29" s="2" customFormat="1">
      <c r="E1634" s="120"/>
      <c r="M1634" s="120"/>
      <c r="N1634" s="120"/>
      <c r="U1634" s="121"/>
      <c r="V1634" s="122"/>
      <c r="W1634" s="123"/>
      <c r="AC1634" s="123"/>
    </row>
    <row r="1635" spans="5:29" s="2" customFormat="1">
      <c r="E1635" s="120"/>
      <c r="M1635" s="120"/>
      <c r="N1635" s="120"/>
      <c r="U1635" s="121"/>
      <c r="V1635" s="122"/>
      <c r="W1635" s="123"/>
      <c r="AC1635" s="123"/>
    </row>
    <row r="1636" spans="5:29" s="2" customFormat="1">
      <c r="E1636" s="120"/>
      <c r="M1636" s="120"/>
      <c r="N1636" s="120"/>
      <c r="U1636" s="121"/>
      <c r="V1636" s="122"/>
      <c r="W1636" s="123"/>
      <c r="AC1636" s="123"/>
    </row>
    <row r="1637" spans="5:29" s="2" customFormat="1">
      <c r="E1637" s="120"/>
      <c r="M1637" s="120"/>
      <c r="N1637" s="120"/>
      <c r="U1637" s="121"/>
      <c r="V1637" s="122"/>
      <c r="W1637" s="123"/>
      <c r="AC1637" s="123"/>
    </row>
    <row r="1638" spans="5:29" s="2" customFormat="1">
      <c r="E1638" s="120"/>
      <c r="M1638" s="120"/>
      <c r="N1638" s="120"/>
      <c r="U1638" s="121"/>
      <c r="V1638" s="122"/>
      <c r="W1638" s="123"/>
      <c r="AC1638" s="123"/>
    </row>
    <row r="1639" spans="5:29" s="2" customFormat="1">
      <c r="E1639" s="120"/>
      <c r="M1639" s="120"/>
      <c r="N1639" s="120"/>
      <c r="U1639" s="121"/>
      <c r="V1639" s="122"/>
      <c r="W1639" s="123"/>
      <c r="AC1639" s="123"/>
    </row>
    <row r="1640" spans="5:29" s="2" customFormat="1">
      <c r="E1640" s="120"/>
      <c r="M1640" s="120"/>
      <c r="N1640" s="120"/>
      <c r="U1640" s="121"/>
      <c r="V1640" s="122"/>
      <c r="W1640" s="123"/>
      <c r="AC1640" s="123"/>
    </row>
    <row r="1641" spans="5:29" s="2" customFormat="1">
      <c r="E1641" s="120"/>
      <c r="M1641" s="120"/>
      <c r="N1641" s="120"/>
      <c r="U1641" s="121"/>
      <c r="V1641" s="122"/>
      <c r="W1641" s="123"/>
      <c r="AC1641" s="123"/>
    </row>
    <row r="1642" spans="5:29" s="2" customFormat="1">
      <c r="E1642" s="120"/>
      <c r="M1642" s="120"/>
      <c r="N1642" s="120"/>
      <c r="U1642" s="121"/>
      <c r="V1642" s="122"/>
      <c r="W1642" s="123"/>
      <c r="AC1642" s="123"/>
    </row>
    <row r="1643" spans="5:29" s="2" customFormat="1">
      <c r="E1643" s="120"/>
      <c r="M1643" s="120"/>
      <c r="N1643" s="120"/>
      <c r="U1643" s="121"/>
      <c r="V1643" s="122"/>
      <c r="W1643" s="123"/>
      <c r="AC1643" s="123"/>
    </row>
    <row r="1644" spans="5:29" s="2" customFormat="1">
      <c r="E1644" s="120"/>
      <c r="M1644" s="120"/>
      <c r="N1644" s="120"/>
      <c r="U1644" s="121"/>
      <c r="V1644" s="122"/>
      <c r="W1644" s="123"/>
      <c r="AC1644" s="123"/>
    </row>
    <row r="1645" spans="5:29" s="2" customFormat="1">
      <c r="E1645" s="120"/>
      <c r="M1645" s="120"/>
      <c r="N1645" s="120"/>
      <c r="U1645" s="121"/>
      <c r="V1645" s="122"/>
      <c r="W1645" s="123"/>
      <c r="AC1645" s="123"/>
    </row>
    <row r="1646" spans="5:29" s="2" customFormat="1">
      <c r="E1646" s="120"/>
      <c r="M1646" s="120"/>
      <c r="N1646" s="120"/>
      <c r="U1646" s="121"/>
      <c r="V1646" s="122"/>
      <c r="W1646" s="123"/>
      <c r="AC1646" s="123"/>
    </row>
    <row r="1647" spans="5:29" s="2" customFormat="1">
      <c r="E1647" s="120"/>
      <c r="M1647" s="120"/>
      <c r="N1647" s="120"/>
      <c r="U1647" s="121"/>
      <c r="V1647" s="122"/>
      <c r="W1647" s="123"/>
      <c r="AC1647" s="123"/>
    </row>
    <row r="1648" spans="5:29" s="2" customFormat="1">
      <c r="E1648" s="120"/>
      <c r="M1648" s="120"/>
      <c r="N1648" s="120"/>
      <c r="U1648" s="121"/>
      <c r="V1648" s="122"/>
      <c r="W1648" s="123"/>
      <c r="AC1648" s="123"/>
    </row>
    <row r="1649" spans="5:29" s="2" customFormat="1">
      <c r="E1649" s="120"/>
      <c r="M1649" s="120"/>
      <c r="N1649" s="120"/>
      <c r="U1649" s="121"/>
      <c r="V1649" s="122"/>
      <c r="W1649" s="123"/>
      <c r="AC1649" s="123"/>
    </row>
    <row r="1650" spans="5:29" s="2" customFormat="1">
      <c r="E1650" s="120"/>
      <c r="M1650" s="120"/>
      <c r="N1650" s="120"/>
      <c r="U1650" s="121"/>
      <c r="V1650" s="122"/>
      <c r="W1650" s="123"/>
      <c r="AC1650" s="123"/>
    </row>
    <row r="1651" spans="5:29" s="2" customFormat="1">
      <c r="E1651" s="120"/>
      <c r="M1651" s="120"/>
      <c r="N1651" s="120"/>
      <c r="U1651" s="121"/>
      <c r="V1651" s="122"/>
      <c r="W1651" s="123"/>
      <c r="AC1651" s="123"/>
    </row>
    <row r="1652" spans="5:29" s="2" customFormat="1">
      <c r="E1652" s="120"/>
      <c r="M1652" s="120"/>
      <c r="N1652" s="120"/>
      <c r="U1652" s="121"/>
      <c r="V1652" s="122"/>
      <c r="W1652" s="123"/>
      <c r="AC1652" s="123"/>
    </row>
    <row r="1653" spans="5:29" s="2" customFormat="1">
      <c r="E1653" s="120"/>
      <c r="M1653" s="120"/>
      <c r="N1653" s="120"/>
      <c r="U1653" s="121"/>
      <c r="V1653" s="122"/>
      <c r="W1653" s="123"/>
      <c r="AC1653" s="123"/>
    </row>
    <row r="1654" spans="5:29" s="2" customFormat="1">
      <c r="E1654" s="120"/>
      <c r="M1654" s="120"/>
      <c r="N1654" s="120"/>
      <c r="U1654" s="121"/>
      <c r="V1654" s="122"/>
      <c r="W1654" s="123"/>
      <c r="AC1654" s="123"/>
    </row>
    <row r="1655" spans="5:29" s="2" customFormat="1">
      <c r="E1655" s="120"/>
      <c r="M1655" s="120"/>
      <c r="N1655" s="120"/>
      <c r="U1655" s="121"/>
      <c r="V1655" s="122"/>
      <c r="W1655" s="123"/>
      <c r="AC1655" s="123"/>
    </row>
    <row r="1656" spans="5:29" s="2" customFormat="1">
      <c r="E1656" s="120"/>
      <c r="M1656" s="120"/>
      <c r="N1656" s="120"/>
      <c r="U1656" s="121"/>
      <c r="V1656" s="122"/>
      <c r="W1656" s="123"/>
      <c r="AC1656" s="123"/>
    </row>
    <row r="1657" spans="5:29" s="2" customFormat="1">
      <c r="E1657" s="120"/>
      <c r="M1657" s="120"/>
      <c r="N1657" s="120"/>
      <c r="U1657" s="121"/>
      <c r="V1657" s="122"/>
      <c r="W1657" s="123"/>
      <c r="AC1657" s="123"/>
    </row>
    <row r="1658" spans="5:29" s="2" customFormat="1">
      <c r="E1658" s="120"/>
      <c r="M1658" s="120"/>
      <c r="N1658" s="120"/>
      <c r="U1658" s="121"/>
      <c r="V1658" s="122"/>
      <c r="W1658" s="123"/>
      <c r="AC1658" s="123"/>
    </row>
    <row r="1659" spans="5:29" s="2" customFormat="1">
      <c r="E1659" s="120"/>
      <c r="M1659" s="120"/>
      <c r="N1659" s="120"/>
      <c r="U1659" s="121"/>
      <c r="V1659" s="122"/>
      <c r="W1659" s="123"/>
      <c r="AC1659" s="123"/>
    </row>
    <row r="1660" spans="5:29" s="2" customFormat="1">
      <c r="E1660" s="120"/>
      <c r="M1660" s="120"/>
      <c r="N1660" s="120"/>
      <c r="U1660" s="121"/>
      <c r="V1660" s="122"/>
      <c r="W1660" s="123"/>
      <c r="AC1660" s="123"/>
    </row>
    <row r="1661" spans="5:29" s="2" customFormat="1">
      <c r="E1661" s="120"/>
      <c r="M1661" s="120"/>
      <c r="N1661" s="120"/>
      <c r="U1661" s="121"/>
      <c r="V1661" s="122"/>
      <c r="W1661" s="123"/>
      <c r="AC1661" s="123"/>
    </row>
    <row r="1662" spans="5:29" s="2" customFormat="1">
      <c r="E1662" s="120"/>
      <c r="M1662" s="120"/>
      <c r="N1662" s="120"/>
      <c r="U1662" s="121"/>
      <c r="V1662" s="122"/>
      <c r="W1662" s="123"/>
      <c r="AC1662" s="123"/>
    </row>
    <row r="1663" spans="5:29" s="2" customFormat="1">
      <c r="E1663" s="120"/>
      <c r="M1663" s="120"/>
      <c r="N1663" s="120"/>
      <c r="U1663" s="121"/>
      <c r="V1663" s="122"/>
      <c r="W1663" s="123"/>
      <c r="AC1663" s="123"/>
    </row>
    <row r="1664" spans="5:29" s="2" customFormat="1">
      <c r="E1664" s="120"/>
      <c r="M1664" s="120"/>
      <c r="N1664" s="120"/>
      <c r="U1664" s="121"/>
      <c r="V1664" s="122"/>
      <c r="W1664" s="123"/>
      <c r="AC1664" s="123"/>
    </row>
    <row r="1665" spans="5:29" s="2" customFormat="1">
      <c r="E1665" s="120"/>
      <c r="M1665" s="120"/>
      <c r="N1665" s="120"/>
      <c r="U1665" s="121"/>
      <c r="V1665" s="122"/>
      <c r="W1665" s="123"/>
      <c r="AC1665" s="123"/>
    </row>
    <row r="1666" spans="5:29" s="2" customFormat="1">
      <c r="E1666" s="120"/>
      <c r="M1666" s="120"/>
      <c r="N1666" s="120"/>
      <c r="U1666" s="121"/>
      <c r="V1666" s="122"/>
      <c r="W1666" s="123"/>
      <c r="AC1666" s="123"/>
    </row>
    <row r="1667" spans="5:29" s="2" customFormat="1">
      <c r="E1667" s="120"/>
      <c r="M1667" s="120"/>
      <c r="N1667" s="120"/>
      <c r="U1667" s="121"/>
      <c r="V1667" s="122"/>
      <c r="W1667" s="123"/>
      <c r="AC1667" s="123"/>
    </row>
    <row r="1668" spans="5:29" s="2" customFormat="1">
      <c r="E1668" s="120"/>
      <c r="M1668" s="120"/>
      <c r="N1668" s="120"/>
      <c r="U1668" s="121"/>
      <c r="V1668" s="122"/>
      <c r="W1668" s="123"/>
      <c r="AC1668" s="123"/>
    </row>
    <row r="1669" spans="5:29" s="2" customFormat="1">
      <c r="E1669" s="120"/>
      <c r="M1669" s="120"/>
      <c r="N1669" s="120"/>
      <c r="U1669" s="121"/>
      <c r="V1669" s="122"/>
      <c r="W1669" s="123"/>
      <c r="AC1669" s="123"/>
    </row>
    <row r="1670" spans="5:29" s="2" customFormat="1">
      <c r="E1670" s="120"/>
      <c r="M1670" s="120"/>
      <c r="N1670" s="120"/>
      <c r="U1670" s="121"/>
      <c r="V1670" s="122"/>
      <c r="W1670" s="123"/>
      <c r="AC1670" s="123"/>
    </row>
    <row r="1671" spans="5:29" s="2" customFormat="1">
      <c r="E1671" s="120"/>
      <c r="M1671" s="120"/>
      <c r="N1671" s="120"/>
      <c r="U1671" s="121"/>
      <c r="V1671" s="122"/>
      <c r="W1671" s="123"/>
      <c r="AC1671" s="123"/>
    </row>
    <row r="1672" spans="5:29" s="2" customFormat="1">
      <c r="E1672" s="120"/>
      <c r="M1672" s="120"/>
      <c r="N1672" s="120"/>
      <c r="U1672" s="121"/>
      <c r="V1672" s="122"/>
      <c r="W1672" s="123"/>
      <c r="AC1672" s="123"/>
    </row>
    <row r="1673" spans="5:29" s="2" customFormat="1">
      <c r="E1673" s="120"/>
      <c r="M1673" s="120"/>
      <c r="N1673" s="120"/>
      <c r="U1673" s="121"/>
      <c r="V1673" s="122"/>
      <c r="W1673" s="123"/>
      <c r="AC1673" s="123"/>
    </row>
    <row r="1674" spans="5:29" s="2" customFormat="1">
      <c r="E1674" s="120"/>
      <c r="M1674" s="120"/>
      <c r="N1674" s="120"/>
      <c r="U1674" s="121"/>
      <c r="V1674" s="122"/>
      <c r="W1674" s="123"/>
      <c r="AC1674" s="123"/>
    </row>
    <row r="1675" spans="5:29" s="2" customFormat="1">
      <c r="E1675" s="120"/>
      <c r="M1675" s="120"/>
      <c r="N1675" s="120"/>
      <c r="U1675" s="121"/>
      <c r="V1675" s="122"/>
      <c r="W1675" s="123"/>
      <c r="AC1675" s="123"/>
    </row>
    <row r="1676" spans="5:29" s="2" customFormat="1">
      <c r="E1676" s="120"/>
      <c r="M1676" s="120"/>
      <c r="N1676" s="120"/>
      <c r="U1676" s="121"/>
      <c r="V1676" s="122"/>
      <c r="W1676" s="123"/>
      <c r="AC1676" s="123"/>
    </row>
    <row r="1677" spans="5:29" s="2" customFormat="1">
      <c r="E1677" s="120"/>
      <c r="M1677" s="120"/>
      <c r="N1677" s="120"/>
      <c r="U1677" s="121"/>
      <c r="V1677" s="122"/>
      <c r="W1677" s="123"/>
      <c r="AC1677" s="123"/>
    </row>
    <row r="1678" spans="5:29" s="2" customFormat="1">
      <c r="E1678" s="120"/>
      <c r="M1678" s="120"/>
      <c r="N1678" s="120"/>
      <c r="U1678" s="121"/>
      <c r="V1678" s="122"/>
      <c r="W1678" s="123"/>
      <c r="AC1678" s="123"/>
    </row>
    <row r="1679" spans="5:29" s="2" customFormat="1">
      <c r="E1679" s="120"/>
      <c r="M1679" s="120"/>
      <c r="N1679" s="120"/>
      <c r="U1679" s="121"/>
      <c r="V1679" s="122"/>
      <c r="W1679" s="123"/>
      <c r="AC1679" s="123"/>
    </row>
    <row r="1680" spans="5:29" s="2" customFormat="1">
      <c r="E1680" s="120"/>
      <c r="M1680" s="120"/>
      <c r="N1680" s="120"/>
      <c r="U1680" s="121"/>
      <c r="V1680" s="122"/>
      <c r="W1680" s="123"/>
      <c r="AC1680" s="123"/>
    </row>
    <row r="1681" spans="5:29" s="2" customFormat="1">
      <c r="E1681" s="120"/>
      <c r="M1681" s="120"/>
      <c r="N1681" s="120"/>
      <c r="U1681" s="121"/>
      <c r="V1681" s="122"/>
      <c r="W1681" s="123"/>
      <c r="AC1681" s="123"/>
    </row>
    <row r="1682" spans="5:29" s="2" customFormat="1">
      <c r="E1682" s="120"/>
      <c r="M1682" s="120"/>
      <c r="N1682" s="120"/>
      <c r="U1682" s="121"/>
      <c r="V1682" s="122"/>
      <c r="W1682" s="123"/>
      <c r="AC1682" s="123"/>
    </row>
    <row r="1683" spans="5:29" s="2" customFormat="1">
      <c r="E1683" s="120"/>
      <c r="M1683" s="120"/>
      <c r="N1683" s="120"/>
      <c r="U1683" s="121"/>
      <c r="V1683" s="122"/>
      <c r="W1683" s="123"/>
      <c r="AC1683" s="123"/>
    </row>
    <row r="1684" spans="5:29" s="2" customFormat="1">
      <c r="E1684" s="120"/>
      <c r="M1684" s="120"/>
      <c r="N1684" s="120"/>
      <c r="U1684" s="121"/>
      <c r="V1684" s="122"/>
      <c r="W1684" s="123"/>
      <c r="AC1684" s="123"/>
    </row>
    <row r="1685" spans="5:29" s="2" customFormat="1">
      <c r="E1685" s="120"/>
      <c r="M1685" s="120"/>
      <c r="N1685" s="120"/>
      <c r="U1685" s="121"/>
      <c r="V1685" s="122"/>
      <c r="W1685" s="123"/>
      <c r="AC1685" s="123"/>
    </row>
    <row r="1686" spans="5:29" s="2" customFormat="1">
      <c r="E1686" s="120"/>
      <c r="M1686" s="120"/>
      <c r="N1686" s="120"/>
      <c r="U1686" s="121"/>
      <c r="V1686" s="122"/>
      <c r="W1686" s="123"/>
      <c r="AC1686" s="123"/>
    </row>
    <row r="1687" spans="5:29" s="2" customFormat="1">
      <c r="E1687" s="120"/>
      <c r="M1687" s="120"/>
      <c r="N1687" s="120"/>
      <c r="U1687" s="121"/>
      <c r="V1687" s="122"/>
      <c r="W1687" s="123"/>
      <c r="AC1687" s="123"/>
    </row>
    <row r="1688" spans="5:29" s="2" customFormat="1">
      <c r="E1688" s="120"/>
      <c r="M1688" s="120"/>
      <c r="N1688" s="120"/>
      <c r="U1688" s="121"/>
      <c r="V1688" s="122"/>
      <c r="W1688" s="123"/>
      <c r="AC1688" s="123"/>
    </row>
    <row r="1689" spans="5:29" s="2" customFormat="1">
      <c r="E1689" s="120"/>
      <c r="M1689" s="120"/>
      <c r="N1689" s="120"/>
      <c r="U1689" s="121"/>
      <c r="V1689" s="122"/>
      <c r="W1689" s="123"/>
      <c r="AC1689" s="123"/>
    </row>
    <row r="1690" spans="5:29" s="2" customFormat="1">
      <c r="E1690" s="120"/>
      <c r="M1690" s="120"/>
      <c r="N1690" s="120"/>
      <c r="U1690" s="121"/>
      <c r="V1690" s="122"/>
      <c r="W1690" s="123"/>
      <c r="AC1690" s="123"/>
    </row>
    <row r="1691" spans="5:29" s="2" customFormat="1">
      <c r="E1691" s="120"/>
      <c r="M1691" s="120"/>
      <c r="N1691" s="120"/>
      <c r="U1691" s="121"/>
      <c r="V1691" s="122"/>
      <c r="W1691" s="123"/>
      <c r="AC1691" s="123"/>
    </row>
    <row r="1692" spans="5:29" s="2" customFormat="1">
      <c r="E1692" s="120"/>
      <c r="M1692" s="120"/>
      <c r="N1692" s="120"/>
      <c r="U1692" s="121"/>
      <c r="V1692" s="122"/>
      <c r="W1692" s="123"/>
      <c r="AC1692" s="123"/>
    </row>
    <row r="1693" spans="5:29" s="2" customFormat="1">
      <c r="E1693" s="120"/>
      <c r="M1693" s="120"/>
      <c r="N1693" s="120"/>
      <c r="U1693" s="121"/>
      <c r="V1693" s="122"/>
      <c r="W1693" s="123"/>
      <c r="AC1693" s="123"/>
    </row>
    <row r="1694" spans="5:29" s="2" customFormat="1">
      <c r="E1694" s="120"/>
      <c r="M1694" s="120"/>
      <c r="N1694" s="120"/>
      <c r="U1694" s="121"/>
      <c r="V1694" s="122"/>
      <c r="W1694" s="123"/>
      <c r="AC1694" s="123"/>
    </row>
    <row r="1695" spans="5:29" s="2" customFormat="1">
      <c r="E1695" s="120"/>
      <c r="M1695" s="120"/>
      <c r="N1695" s="120"/>
      <c r="U1695" s="121"/>
      <c r="V1695" s="122"/>
      <c r="W1695" s="123"/>
      <c r="AC1695" s="123"/>
    </row>
    <row r="1696" spans="5:29" s="2" customFormat="1">
      <c r="E1696" s="120"/>
      <c r="M1696" s="120"/>
      <c r="N1696" s="120"/>
      <c r="U1696" s="121"/>
      <c r="V1696" s="122"/>
      <c r="W1696" s="123"/>
      <c r="AC1696" s="123"/>
    </row>
    <row r="1697" spans="5:29" s="2" customFormat="1">
      <c r="E1697" s="120"/>
      <c r="M1697" s="120"/>
      <c r="N1697" s="120"/>
      <c r="U1697" s="121"/>
      <c r="V1697" s="122"/>
      <c r="W1697" s="123"/>
      <c r="AC1697" s="123"/>
    </row>
    <row r="1698" spans="5:29" s="2" customFormat="1">
      <c r="E1698" s="120"/>
      <c r="M1698" s="120"/>
      <c r="N1698" s="120"/>
      <c r="U1698" s="121"/>
      <c r="V1698" s="122"/>
      <c r="W1698" s="123"/>
      <c r="AC1698" s="123"/>
    </row>
    <row r="1699" spans="5:29" s="2" customFormat="1">
      <c r="E1699" s="120"/>
      <c r="M1699" s="120"/>
      <c r="N1699" s="120"/>
      <c r="U1699" s="121"/>
      <c r="V1699" s="122"/>
      <c r="W1699" s="123"/>
      <c r="AC1699" s="123"/>
    </row>
    <row r="1700" spans="5:29" s="2" customFormat="1">
      <c r="E1700" s="120"/>
      <c r="M1700" s="120"/>
      <c r="N1700" s="120"/>
      <c r="U1700" s="121"/>
      <c r="V1700" s="122"/>
      <c r="W1700" s="123"/>
      <c r="AC1700" s="123"/>
    </row>
    <row r="1701" spans="5:29" s="2" customFormat="1">
      <c r="E1701" s="120"/>
      <c r="M1701" s="120"/>
      <c r="N1701" s="120"/>
      <c r="U1701" s="121"/>
      <c r="V1701" s="122"/>
      <c r="W1701" s="123"/>
      <c r="AC1701" s="123"/>
    </row>
    <row r="1702" spans="5:29" s="2" customFormat="1">
      <c r="E1702" s="120"/>
      <c r="M1702" s="120"/>
      <c r="N1702" s="120"/>
      <c r="U1702" s="121"/>
      <c r="V1702" s="122"/>
      <c r="W1702" s="123"/>
      <c r="AC1702" s="123"/>
    </row>
    <row r="1703" spans="5:29" s="2" customFormat="1">
      <c r="E1703" s="120"/>
      <c r="M1703" s="120"/>
      <c r="N1703" s="120"/>
      <c r="U1703" s="121"/>
      <c r="V1703" s="122"/>
      <c r="W1703" s="123"/>
      <c r="AC1703" s="123"/>
    </row>
    <row r="1704" spans="5:29" s="2" customFormat="1">
      <c r="E1704" s="120"/>
      <c r="M1704" s="120"/>
      <c r="N1704" s="120"/>
      <c r="U1704" s="121"/>
      <c r="V1704" s="122"/>
      <c r="W1704" s="123"/>
      <c r="AC1704" s="123"/>
    </row>
    <row r="1705" spans="5:29" s="2" customFormat="1">
      <c r="E1705" s="120"/>
      <c r="M1705" s="120"/>
      <c r="N1705" s="120"/>
      <c r="U1705" s="121"/>
      <c r="V1705" s="122"/>
      <c r="W1705" s="123"/>
      <c r="AC1705" s="123"/>
    </row>
    <row r="1706" spans="5:29" s="2" customFormat="1">
      <c r="E1706" s="120"/>
      <c r="M1706" s="120"/>
      <c r="N1706" s="120"/>
      <c r="U1706" s="121"/>
      <c r="V1706" s="122"/>
      <c r="W1706" s="123"/>
      <c r="AC1706" s="123"/>
    </row>
    <row r="1707" spans="5:29" s="2" customFormat="1">
      <c r="E1707" s="120"/>
      <c r="M1707" s="120"/>
      <c r="N1707" s="120"/>
      <c r="U1707" s="121"/>
      <c r="V1707" s="122"/>
      <c r="W1707" s="123"/>
      <c r="AC1707" s="123"/>
    </row>
    <row r="1708" spans="5:29" s="2" customFormat="1">
      <c r="E1708" s="120"/>
      <c r="M1708" s="120"/>
      <c r="N1708" s="120"/>
      <c r="U1708" s="121"/>
      <c r="V1708" s="122"/>
      <c r="W1708" s="123"/>
      <c r="AC1708" s="123"/>
    </row>
    <row r="1709" spans="5:29" s="2" customFormat="1">
      <c r="E1709" s="120"/>
      <c r="M1709" s="120"/>
      <c r="N1709" s="120"/>
      <c r="U1709" s="121"/>
      <c r="V1709" s="122"/>
      <c r="W1709" s="123"/>
      <c r="AC1709" s="123"/>
    </row>
    <row r="1710" spans="5:29" s="2" customFormat="1">
      <c r="E1710" s="120"/>
      <c r="M1710" s="120"/>
      <c r="N1710" s="120"/>
      <c r="U1710" s="121"/>
      <c r="V1710" s="122"/>
      <c r="W1710" s="123"/>
      <c r="AC1710" s="123"/>
    </row>
    <row r="1711" spans="5:29" s="2" customFormat="1">
      <c r="E1711" s="120"/>
      <c r="M1711" s="120"/>
      <c r="N1711" s="120"/>
      <c r="U1711" s="121"/>
      <c r="V1711" s="122"/>
      <c r="W1711" s="123"/>
      <c r="AC1711" s="123"/>
    </row>
    <row r="1712" spans="5:29" s="2" customFormat="1">
      <c r="E1712" s="120"/>
      <c r="M1712" s="120"/>
      <c r="N1712" s="120"/>
      <c r="U1712" s="121"/>
      <c r="V1712" s="122"/>
      <c r="W1712" s="123"/>
      <c r="AC1712" s="123"/>
    </row>
    <row r="1713" spans="5:29" s="2" customFormat="1">
      <c r="E1713" s="120"/>
      <c r="M1713" s="120"/>
      <c r="N1713" s="120"/>
      <c r="U1713" s="121"/>
      <c r="V1713" s="122"/>
      <c r="W1713" s="123"/>
      <c r="AC1713" s="123"/>
    </row>
    <row r="1714" spans="5:29" s="2" customFormat="1">
      <c r="E1714" s="120"/>
      <c r="M1714" s="120"/>
      <c r="N1714" s="120"/>
      <c r="U1714" s="121"/>
      <c r="V1714" s="122"/>
      <c r="W1714" s="123"/>
      <c r="AC1714" s="123"/>
    </row>
    <row r="1715" spans="5:29" s="2" customFormat="1">
      <c r="E1715" s="120"/>
      <c r="M1715" s="120"/>
      <c r="N1715" s="120"/>
      <c r="U1715" s="121"/>
      <c r="V1715" s="122"/>
      <c r="W1715" s="123"/>
      <c r="AC1715" s="123"/>
    </row>
    <row r="1716" spans="5:29" s="2" customFormat="1">
      <c r="E1716" s="120"/>
      <c r="M1716" s="120"/>
      <c r="N1716" s="120"/>
      <c r="U1716" s="121"/>
      <c r="V1716" s="122"/>
      <c r="W1716" s="123"/>
      <c r="AC1716" s="123"/>
    </row>
    <row r="1717" spans="5:29" s="2" customFormat="1">
      <c r="E1717" s="120"/>
      <c r="M1717" s="120"/>
      <c r="N1717" s="120"/>
      <c r="U1717" s="121"/>
      <c r="V1717" s="122"/>
      <c r="W1717" s="123"/>
      <c r="AC1717" s="123"/>
    </row>
    <row r="1718" spans="5:29" s="2" customFormat="1">
      <c r="E1718" s="120"/>
      <c r="M1718" s="120"/>
      <c r="N1718" s="120"/>
      <c r="U1718" s="121"/>
      <c r="V1718" s="122"/>
      <c r="W1718" s="123"/>
      <c r="AC1718" s="123"/>
    </row>
    <row r="1719" spans="5:29" s="2" customFormat="1">
      <c r="E1719" s="120"/>
      <c r="M1719" s="120"/>
      <c r="N1719" s="120"/>
      <c r="U1719" s="121"/>
      <c r="V1719" s="122"/>
      <c r="W1719" s="123"/>
      <c r="AC1719" s="123"/>
    </row>
    <row r="1720" spans="5:29" s="2" customFormat="1">
      <c r="E1720" s="120"/>
      <c r="M1720" s="120"/>
      <c r="N1720" s="120"/>
      <c r="U1720" s="121"/>
      <c r="V1720" s="122"/>
      <c r="W1720" s="123"/>
      <c r="AC1720" s="123"/>
    </row>
    <row r="1721" spans="5:29" s="2" customFormat="1">
      <c r="E1721" s="120"/>
      <c r="M1721" s="120"/>
      <c r="N1721" s="120"/>
      <c r="U1721" s="121"/>
      <c r="V1721" s="122"/>
      <c r="W1721" s="123"/>
      <c r="AC1721" s="123"/>
    </row>
    <row r="1722" spans="5:29" s="2" customFormat="1">
      <c r="E1722" s="120"/>
      <c r="M1722" s="120"/>
      <c r="N1722" s="120"/>
      <c r="U1722" s="121"/>
      <c r="V1722" s="122"/>
      <c r="W1722" s="123"/>
      <c r="AC1722" s="123"/>
    </row>
    <row r="1723" spans="5:29" s="2" customFormat="1">
      <c r="E1723" s="120"/>
      <c r="M1723" s="120"/>
      <c r="N1723" s="120"/>
      <c r="U1723" s="121"/>
      <c r="V1723" s="122"/>
      <c r="W1723" s="123"/>
      <c r="AC1723" s="123"/>
    </row>
    <row r="1724" spans="5:29" s="2" customFormat="1">
      <c r="E1724" s="120"/>
      <c r="M1724" s="120"/>
      <c r="N1724" s="120"/>
      <c r="U1724" s="121"/>
      <c r="V1724" s="122"/>
      <c r="W1724" s="123"/>
      <c r="AC1724" s="123"/>
    </row>
    <row r="1725" spans="5:29" s="2" customFormat="1">
      <c r="E1725" s="120"/>
      <c r="M1725" s="120"/>
      <c r="N1725" s="120"/>
      <c r="U1725" s="121"/>
      <c r="V1725" s="122"/>
      <c r="W1725" s="123"/>
      <c r="AC1725" s="123"/>
    </row>
    <row r="1726" spans="5:29" s="2" customFormat="1">
      <c r="E1726" s="120"/>
      <c r="M1726" s="120"/>
      <c r="N1726" s="120"/>
      <c r="U1726" s="121"/>
      <c r="V1726" s="122"/>
      <c r="W1726" s="123"/>
      <c r="AC1726" s="123"/>
    </row>
    <row r="1727" spans="5:29" s="2" customFormat="1">
      <c r="E1727" s="120"/>
      <c r="M1727" s="120"/>
      <c r="N1727" s="120"/>
      <c r="U1727" s="121"/>
      <c r="V1727" s="122"/>
      <c r="W1727" s="123"/>
      <c r="AC1727" s="123"/>
    </row>
    <row r="1728" spans="5:29" s="2" customFormat="1">
      <c r="E1728" s="120"/>
      <c r="M1728" s="120"/>
      <c r="N1728" s="120"/>
      <c r="U1728" s="121"/>
      <c r="V1728" s="122"/>
      <c r="W1728" s="123"/>
      <c r="AC1728" s="123"/>
    </row>
    <row r="1729" spans="5:29" s="2" customFormat="1">
      <c r="E1729" s="120"/>
      <c r="M1729" s="120"/>
      <c r="N1729" s="120"/>
      <c r="U1729" s="121"/>
      <c r="V1729" s="122"/>
      <c r="W1729" s="123"/>
      <c r="AC1729" s="123"/>
    </row>
    <row r="1730" spans="5:29" s="2" customFormat="1">
      <c r="E1730" s="120"/>
      <c r="M1730" s="120"/>
      <c r="N1730" s="120"/>
      <c r="U1730" s="121"/>
      <c r="V1730" s="122"/>
      <c r="W1730" s="123"/>
      <c r="AC1730" s="123"/>
    </row>
    <row r="1731" spans="5:29" s="2" customFormat="1">
      <c r="E1731" s="120"/>
      <c r="M1731" s="120"/>
      <c r="N1731" s="120"/>
      <c r="U1731" s="121"/>
      <c r="V1731" s="122"/>
      <c r="W1731" s="123"/>
      <c r="AC1731" s="123"/>
    </row>
    <row r="1732" spans="5:29" s="2" customFormat="1">
      <c r="E1732" s="120"/>
      <c r="M1732" s="120"/>
      <c r="N1732" s="120"/>
      <c r="U1732" s="121"/>
      <c r="V1732" s="122"/>
      <c r="W1732" s="123"/>
      <c r="AC1732" s="123"/>
    </row>
    <row r="1733" spans="5:29" s="2" customFormat="1">
      <c r="E1733" s="120"/>
      <c r="M1733" s="120"/>
      <c r="N1733" s="120"/>
      <c r="U1733" s="121"/>
      <c r="V1733" s="122"/>
      <c r="W1733" s="123"/>
      <c r="AC1733" s="123"/>
    </row>
    <row r="1734" spans="5:29" s="2" customFormat="1">
      <c r="E1734" s="120"/>
      <c r="M1734" s="120"/>
      <c r="N1734" s="120"/>
      <c r="U1734" s="121"/>
      <c r="V1734" s="122"/>
      <c r="W1734" s="123"/>
      <c r="AC1734" s="123"/>
    </row>
    <row r="1735" spans="5:29" s="2" customFormat="1">
      <c r="E1735" s="120"/>
      <c r="M1735" s="120"/>
      <c r="N1735" s="120"/>
      <c r="U1735" s="121"/>
      <c r="V1735" s="122"/>
      <c r="W1735" s="123"/>
      <c r="AC1735" s="123"/>
    </row>
    <row r="1736" spans="5:29" s="2" customFormat="1">
      <c r="E1736" s="120"/>
      <c r="M1736" s="120"/>
      <c r="N1736" s="120"/>
      <c r="U1736" s="121"/>
      <c r="V1736" s="122"/>
      <c r="W1736" s="123"/>
      <c r="AC1736" s="123"/>
    </row>
    <row r="1737" spans="5:29" s="2" customFormat="1">
      <c r="E1737" s="120"/>
      <c r="M1737" s="120"/>
      <c r="N1737" s="120"/>
      <c r="U1737" s="121"/>
      <c r="V1737" s="122"/>
      <c r="W1737" s="123"/>
      <c r="AC1737" s="123"/>
    </row>
    <row r="1738" spans="5:29" s="2" customFormat="1">
      <c r="E1738" s="120"/>
      <c r="M1738" s="120"/>
      <c r="N1738" s="120"/>
      <c r="U1738" s="121"/>
      <c r="V1738" s="122"/>
      <c r="W1738" s="123"/>
      <c r="AC1738" s="123"/>
    </row>
    <row r="1739" spans="5:29" s="2" customFormat="1">
      <c r="E1739" s="120"/>
      <c r="M1739" s="120"/>
      <c r="N1739" s="120"/>
      <c r="U1739" s="121"/>
      <c r="V1739" s="122"/>
      <c r="W1739" s="123"/>
      <c r="AC1739" s="123"/>
    </row>
    <row r="1740" spans="5:29" s="2" customFormat="1">
      <c r="E1740" s="120"/>
      <c r="M1740" s="120"/>
      <c r="N1740" s="120"/>
      <c r="U1740" s="121"/>
      <c r="V1740" s="122"/>
      <c r="W1740" s="123"/>
      <c r="AC1740" s="123"/>
    </row>
    <row r="1741" spans="5:29" s="2" customFormat="1">
      <c r="E1741" s="120"/>
      <c r="M1741" s="120"/>
      <c r="N1741" s="120"/>
      <c r="U1741" s="121"/>
      <c r="V1741" s="122"/>
      <c r="W1741" s="123"/>
      <c r="AC1741" s="123"/>
    </row>
    <row r="1742" spans="5:29" s="2" customFormat="1">
      <c r="E1742" s="120"/>
      <c r="M1742" s="120"/>
      <c r="N1742" s="120"/>
      <c r="U1742" s="121"/>
      <c r="V1742" s="122"/>
      <c r="W1742" s="123"/>
      <c r="AC1742" s="123"/>
    </row>
    <row r="1743" spans="5:29" s="2" customFormat="1">
      <c r="E1743" s="120"/>
      <c r="M1743" s="120"/>
      <c r="N1743" s="120"/>
      <c r="U1743" s="121"/>
      <c r="V1743" s="122"/>
      <c r="W1743" s="123"/>
      <c r="AC1743" s="123"/>
    </row>
    <row r="1744" spans="5:29" s="2" customFormat="1">
      <c r="E1744" s="120"/>
      <c r="M1744" s="120"/>
      <c r="N1744" s="120"/>
      <c r="U1744" s="121"/>
      <c r="V1744" s="122"/>
      <c r="W1744" s="123"/>
      <c r="AC1744" s="123"/>
    </row>
    <row r="1745" spans="5:29" s="2" customFormat="1">
      <c r="E1745" s="120"/>
      <c r="M1745" s="120"/>
      <c r="N1745" s="120"/>
      <c r="U1745" s="121"/>
      <c r="V1745" s="122"/>
      <c r="W1745" s="123"/>
      <c r="AC1745" s="123"/>
    </row>
    <row r="1746" spans="5:29" s="2" customFormat="1">
      <c r="E1746" s="120"/>
      <c r="M1746" s="120"/>
      <c r="N1746" s="120"/>
      <c r="U1746" s="121"/>
      <c r="V1746" s="122"/>
      <c r="W1746" s="123"/>
      <c r="AC1746" s="123"/>
    </row>
    <row r="1747" spans="5:29" s="2" customFormat="1">
      <c r="E1747" s="120"/>
      <c r="M1747" s="120"/>
      <c r="N1747" s="120"/>
      <c r="U1747" s="121"/>
      <c r="V1747" s="122"/>
      <c r="W1747" s="123"/>
      <c r="AC1747" s="123"/>
    </row>
    <row r="1748" spans="5:29" s="2" customFormat="1">
      <c r="E1748" s="120"/>
      <c r="M1748" s="120"/>
      <c r="N1748" s="120"/>
      <c r="U1748" s="121"/>
      <c r="V1748" s="122"/>
      <c r="W1748" s="123"/>
      <c r="AC1748" s="123"/>
    </row>
    <row r="1749" spans="5:29" s="2" customFormat="1">
      <c r="E1749" s="120"/>
      <c r="M1749" s="120"/>
      <c r="N1749" s="120"/>
      <c r="U1749" s="121"/>
      <c r="V1749" s="122"/>
      <c r="W1749" s="123"/>
      <c r="AC1749" s="123"/>
    </row>
    <row r="1750" spans="5:29" s="2" customFormat="1">
      <c r="E1750" s="120"/>
      <c r="M1750" s="120"/>
      <c r="N1750" s="120"/>
      <c r="U1750" s="121"/>
      <c r="V1750" s="122"/>
      <c r="W1750" s="123"/>
      <c r="AC1750" s="123"/>
    </row>
    <row r="1751" spans="5:29" s="2" customFormat="1">
      <c r="E1751" s="120"/>
      <c r="M1751" s="120"/>
      <c r="N1751" s="120"/>
      <c r="U1751" s="121"/>
      <c r="V1751" s="122"/>
      <c r="W1751" s="123"/>
      <c r="AC1751" s="123"/>
    </row>
    <row r="1752" spans="5:29" s="2" customFormat="1">
      <c r="E1752" s="120"/>
      <c r="M1752" s="120"/>
      <c r="N1752" s="120"/>
      <c r="U1752" s="121"/>
      <c r="V1752" s="122"/>
      <c r="W1752" s="123"/>
      <c r="AC1752" s="123"/>
    </row>
    <row r="1753" spans="5:29" s="2" customFormat="1">
      <c r="E1753" s="120"/>
      <c r="M1753" s="120"/>
      <c r="N1753" s="120"/>
      <c r="U1753" s="121"/>
      <c r="V1753" s="122"/>
      <c r="W1753" s="123"/>
      <c r="AC1753" s="123"/>
    </row>
    <row r="1754" spans="5:29" s="2" customFormat="1">
      <c r="E1754" s="120"/>
      <c r="M1754" s="120"/>
      <c r="N1754" s="120"/>
      <c r="U1754" s="121"/>
      <c r="V1754" s="122"/>
      <c r="W1754" s="123"/>
      <c r="AC1754" s="123"/>
    </row>
    <row r="1755" spans="5:29" s="2" customFormat="1">
      <c r="E1755" s="120"/>
      <c r="M1755" s="120"/>
      <c r="N1755" s="120"/>
      <c r="U1755" s="121"/>
      <c r="V1755" s="122"/>
      <c r="W1755" s="123"/>
      <c r="AC1755" s="123"/>
    </row>
    <row r="1756" spans="5:29" s="2" customFormat="1">
      <c r="E1756" s="120"/>
      <c r="M1756" s="120"/>
      <c r="N1756" s="120"/>
      <c r="U1756" s="121"/>
      <c r="V1756" s="122"/>
      <c r="W1756" s="123"/>
      <c r="AC1756" s="123"/>
    </row>
    <row r="1757" spans="5:29" s="2" customFormat="1">
      <c r="E1757" s="120"/>
      <c r="M1757" s="120"/>
      <c r="N1757" s="120"/>
      <c r="U1757" s="121"/>
      <c r="V1757" s="122"/>
      <c r="W1757" s="123"/>
      <c r="AC1757" s="123"/>
    </row>
    <row r="1758" spans="5:29" s="2" customFormat="1">
      <c r="E1758" s="120"/>
      <c r="M1758" s="120"/>
      <c r="N1758" s="120"/>
      <c r="U1758" s="121"/>
      <c r="V1758" s="122"/>
      <c r="W1758" s="123"/>
      <c r="AC1758" s="123"/>
    </row>
    <row r="1759" spans="5:29" s="2" customFormat="1">
      <c r="E1759" s="120"/>
      <c r="M1759" s="120"/>
      <c r="N1759" s="120"/>
      <c r="U1759" s="121"/>
      <c r="V1759" s="122"/>
      <c r="W1759" s="123"/>
      <c r="AC1759" s="123"/>
    </row>
    <row r="1760" spans="5:29" s="2" customFormat="1">
      <c r="E1760" s="120"/>
      <c r="M1760" s="120"/>
      <c r="N1760" s="120"/>
      <c r="U1760" s="121"/>
      <c r="V1760" s="122"/>
      <c r="W1760" s="123"/>
      <c r="AC1760" s="123"/>
    </row>
    <row r="1761" spans="5:29" s="2" customFormat="1">
      <c r="E1761" s="120"/>
      <c r="M1761" s="120"/>
      <c r="N1761" s="120"/>
      <c r="U1761" s="121"/>
      <c r="V1761" s="122"/>
      <c r="W1761" s="123"/>
      <c r="AC1761" s="123"/>
    </row>
    <row r="1762" spans="5:29" s="2" customFormat="1">
      <c r="E1762" s="120"/>
      <c r="M1762" s="120"/>
      <c r="N1762" s="120"/>
      <c r="U1762" s="121"/>
      <c r="V1762" s="122"/>
      <c r="W1762" s="123"/>
      <c r="AC1762" s="123"/>
    </row>
    <row r="1763" spans="5:29" s="2" customFormat="1">
      <c r="E1763" s="120"/>
      <c r="M1763" s="120"/>
      <c r="N1763" s="120"/>
      <c r="U1763" s="121"/>
      <c r="V1763" s="122"/>
      <c r="W1763" s="123"/>
      <c r="AC1763" s="123"/>
    </row>
    <row r="1764" spans="5:29" s="2" customFormat="1">
      <c r="E1764" s="120"/>
      <c r="M1764" s="120"/>
      <c r="N1764" s="120"/>
      <c r="U1764" s="121"/>
      <c r="V1764" s="122"/>
      <c r="W1764" s="123"/>
      <c r="AC1764" s="123"/>
    </row>
    <row r="1765" spans="5:29" s="2" customFormat="1">
      <c r="E1765" s="120"/>
      <c r="M1765" s="120"/>
      <c r="N1765" s="120"/>
      <c r="U1765" s="121"/>
      <c r="V1765" s="122"/>
      <c r="W1765" s="123"/>
      <c r="AC1765" s="123"/>
    </row>
    <row r="1766" spans="5:29" s="2" customFormat="1">
      <c r="E1766" s="120"/>
      <c r="M1766" s="120"/>
      <c r="N1766" s="120"/>
      <c r="U1766" s="121"/>
      <c r="V1766" s="122"/>
      <c r="W1766" s="123"/>
      <c r="AC1766" s="123"/>
    </row>
    <row r="1767" spans="5:29" s="2" customFormat="1">
      <c r="E1767" s="120"/>
      <c r="M1767" s="120"/>
      <c r="N1767" s="120"/>
      <c r="U1767" s="121"/>
      <c r="V1767" s="122"/>
      <c r="W1767" s="123"/>
      <c r="AC1767" s="123"/>
    </row>
    <row r="1768" spans="5:29" s="2" customFormat="1">
      <c r="E1768" s="120"/>
      <c r="M1768" s="120"/>
      <c r="N1768" s="120"/>
      <c r="U1768" s="121"/>
      <c r="V1768" s="122"/>
      <c r="W1768" s="123"/>
      <c r="AC1768" s="123"/>
    </row>
    <row r="1769" spans="5:29" s="2" customFormat="1">
      <c r="E1769" s="120"/>
      <c r="M1769" s="120"/>
      <c r="N1769" s="120"/>
      <c r="U1769" s="121"/>
      <c r="V1769" s="122"/>
      <c r="W1769" s="123"/>
      <c r="AC1769" s="123"/>
    </row>
    <row r="1770" spans="5:29" s="2" customFormat="1">
      <c r="E1770" s="120"/>
      <c r="M1770" s="120"/>
      <c r="N1770" s="120"/>
      <c r="U1770" s="121"/>
      <c r="V1770" s="122"/>
      <c r="W1770" s="123"/>
      <c r="AC1770" s="123"/>
    </row>
    <row r="1771" spans="5:29" s="2" customFormat="1">
      <c r="E1771" s="120"/>
      <c r="M1771" s="120"/>
      <c r="N1771" s="120"/>
      <c r="U1771" s="121"/>
      <c r="V1771" s="122"/>
      <c r="W1771" s="123"/>
      <c r="AC1771" s="123"/>
    </row>
    <row r="1772" spans="5:29" s="2" customFormat="1">
      <c r="E1772" s="120"/>
      <c r="M1772" s="120"/>
      <c r="N1772" s="120"/>
      <c r="U1772" s="121"/>
      <c r="V1772" s="122"/>
      <c r="W1772" s="123"/>
      <c r="AC1772" s="123"/>
    </row>
    <row r="1773" spans="5:29" s="2" customFormat="1">
      <c r="E1773" s="120"/>
      <c r="M1773" s="120"/>
      <c r="N1773" s="120"/>
      <c r="U1773" s="121"/>
      <c r="V1773" s="122"/>
      <c r="W1773" s="123"/>
      <c r="AC1773" s="123"/>
    </row>
    <row r="1774" spans="5:29" s="2" customFormat="1">
      <c r="E1774" s="120"/>
      <c r="M1774" s="120"/>
      <c r="N1774" s="120"/>
      <c r="U1774" s="121"/>
      <c r="V1774" s="122"/>
      <c r="W1774" s="123"/>
      <c r="AC1774" s="123"/>
    </row>
    <row r="1775" spans="5:29" s="2" customFormat="1">
      <c r="E1775" s="120"/>
      <c r="M1775" s="120"/>
      <c r="N1775" s="120"/>
      <c r="U1775" s="121"/>
      <c r="V1775" s="122"/>
      <c r="W1775" s="123"/>
      <c r="AC1775" s="123"/>
    </row>
    <row r="1776" spans="5:29" s="2" customFormat="1">
      <c r="E1776" s="120"/>
      <c r="M1776" s="120"/>
      <c r="N1776" s="120"/>
      <c r="U1776" s="121"/>
      <c r="V1776" s="122"/>
      <c r="W1776" s="123"/>
      <c r="AC1776" s="123"/>
    </row>
    <row r="1777" spans="5:29" s="2" customFormat="1">
      <c r="E1777" s="120"/>
      <c r="M1777" s="120"/>
      <c r="N1777" s="120"/>
      <c r="U1777" s="121"/>
      <c r="V1777" s="122"/>
      <c r="W1777" s="123"/>
      <c r="AC1777" s="123"/>
    </row>
    <row r="1778" spans="5:29" s="2" customFormat="1">
      <c r="E1778" s="120"/>
      <c r="M1778" s="120"/>
      <c r="N1778" s="120"/>
      <c r="U1778" s="121"/>
      <c r="V1778" s="122"/>
      <c r="W1778" s="123"/>
      <c r="AC1778" s="123"/>
    </row>
    <row r="1779" spans="5:29" s="2" customFormat="1">
      <c r="E1779" s="120"/>
      <c r="M1779" s="120"/>
      <c r="N1779" s="120"/>
      <c r="U1779" s="121"/>
      <c r="V1779" s="122"/>
      <c r="W1779" s="123"/>
      <c r="AC1779" s="123"/>
    </row>
    <row r="1780" spans="5:29" s="2" customFormat="1">
      <c r="E1780" s="120"/>
      <c r="M1780" s="120"/>
      <c r="N1780" s="120"/>
      <c r="U1780" s="121"/>
      <c r="V1780" s="122"/>
      <c r="W1780" s="123"/>
      <c r="AC1780" s="123"/>
    </row>
    <row r="1781" spans="5:29" s="2" customFormat="1">
      <c r="E1781" s="120"/>
      <c r="M1781" s="120"/>
      <c r="N1781" s="120"/>
      <c r="U1781" s="121"/>
      <c r="V1781" s="122"/>
      <c r="W1781" s="123"/>
      <c r="AC1781" s="123"/>
    </row>
    <row r="1782" spans="5:29" s="2" customFormat="1">
      <c r="E1782" s="120"/>
      <c r="M1782" s="120"/>
      <c r="N1782" s="120"/>
      <c r="U1782" s="121"/>
      <c r="V1782" s="122"/>
      <c r="W1782" s="123"/>
      <c r="AC1782" s="123"/>
    </row>
    <row r="1783" spans="5:29" s="2" customFormat="1">
      <c r="E1783" s="120"/>
      <c r="M1783" s="120"/>
      <c r="N1783" s="120"/>
      <c r="U1783" s="121"/>
      <c r="V1783" s="122"/>
      <c r="W1783" s="123"/>
      <c r="AC1783" s="123"/>
    </row>
    <row r="1784" spans="5:29" s="2" customFormat="1">
      <c r="E1784" s="120"/>
      <c r="M1784" s="120"/>
      <c r="N1784" s="120"/>
      <c r="U1784" s="121"/>
      <c r="V1784" s="122"/>
      <c r="W1784" s="123"/>
      <c r="AC1784" s="123"/>
    </row>
    <row r="1785" spans="5:29" s="2" customFormat="1">
      <c r="E1785" s="120"/>
      <c r="M1785" s="120"/>
      <c r="N1785" s="120"/>
      <c r="U1785" s="121"/>
      <c r="V1785" s="122"/>
      <c r="W1785" s="123"/>
      <c r="AC1785" s="123"/>
    </row>
    <row r="1786" spans="5:29" s="2" customFormat="1">
      <c r="E1786" s="120"/>
      <c r="M1786" s="120"/>
      <c r="N1786" s="120"/>
      <c r="U1786" s="121"/>
      <c r="V1786" s="122"/>
      <c r="W1786" s="123"/>
      <c r="AC1786" s="123"/>
    </row>
    <row r="1787" spans="5:29" s="2" customFormat="1">
      <c r="E1787" s="120"/>
      <c r="M1787" s="120"/>
      <c r="N1787" s="120"/>
      <c r="U1787" s="121"/>
      <c r="V1787" s="122"/>
      <c r="W1787" s="123"/>
      <c r="AC1787" s="123"/>
    </row>
    <row r="1788" spans="5:29" s="2" customFormat="1">
      <c r="E1788" s="120"/>
      <c r="M1788" s="120"/>
      <c r="N1788" s="120"/>
      <c r="U1788" s="121"/>
      <c r="V1788" s="122"/>
      <c r="W1788" s="123"/>
      <c r="AC1788" s="123"/>
    </row>
    <row r="1789" spans="5:29" s="2" customFormat="1">
      <c r="E1789" s="120"/>
      <c r="M1789" s="120"/>
      <c r="N1789" s="120"/>
      <c r="U1789" s="121"/>
      <c r="V1789" s="122"/>
      <c r="W1789" s="123"/>
      <c r="AC1789" s="123"/>
    </row>
    <row r="1790" spans="5:29" s="2" customFormat="1">
      <c r="E1790" s="120"/>
      <c r="M1790" s="120"/>
      <c r="N1790" s="120"/>
      <c r="U1790" s="121"/>
      <c r="V1790" s="122"/>
      <c r="W1790" s="123"/>
      <c r="AC1790" s="123"/>
    </row>
    <row r="1791" spans="5:29" s="2" customFormat="1">
      <c r="E1791" s="120"/>
      <c r="M1791" s="120"/>
      <c r="N1791" s="120"/>
      <c r="U1791" s="121"/>
      <c r="V1791" s="122"/>
      <c r="W1791" s="123"/>
      <c r="AC1791" s="123"/>
    </row>
    <row r="1792" spans="5:29" s="2" customFormat="1">
      <c r="E1792" s="120"/>
      <c r="M1792" s="120"/>
      <c r="N1792" s="120"/>
      <c r="U1792" s="121"/>
      <c r="V1792" s="122"/>
      <c r="W1792" s="123"/>
      <c r="AC1792" s="123"/>
    </row>
    <row r="1793" spans="5:29" s="2" customFormat="1">
      <c r="E1793" s="120"/>
      <c r="M1793" s="120"/>
      <c r="N1793" s="120"/>
      <c r="U1793" s="121"/>
      <c r="V1793" s="122"/>
      <c r="W1793" s="123"/>
      <c r="AC1793" s="123"/>
    </row>
    <row r="1794" spans="5:29" s="2" customFormat="1">
      <c r="E1794" s="120"/>
      <c r="M1794" s="120"/>
      <c r="N1794" s="120"/>
      <c r="U1794" s="121"/>
      <c r="V1794" s="122"/>
      <c r="W1794" s="123"/>
      <c r="AC1794" s="123"/>
    </row>
    <row r="1795" spans="5:29" s="2" customFormat="1">
      <c r="E1795" s="120"/>
      <c r="M1795" s="120"/>
      <c r="N1795" s="120"/>
      <c r="U1795" s="121"/>
      <c r="V1795" s="122"/>
      <c r="W1795" s="123"/>
      <c r="AC1795" s="123"/>
    </row>
    <row r="1796" spans="5:29" s="2" customFormat="1">
      <c r="E1796" s="120"/>
      <c r="M1796" s="120"/>
      <c r="N1796" s="120"/>
      <c r="U1796" s="121"/>
      <c r="V1796" s="122"/>
      <c r="W1796" s="123"/>
      <c r="AC1796" s="123"/>
    </row>
    <row r="1797" spans="5:29" s="2" customFormat="1">
      <c r="E1797" s="120"/>
      <c r="M1797" s="120"/>
      <c r="N1797" s="120"/>
      <c r="U1797" s="121"/>
      <c r="V1797" s="122"/>
      <c r="W1797" s="123"/>
      <c r="AC1797" s="123"/>
    </row>
    <row r="1798" spans="5:29" s="2" customFormat="1">
      <c r="E1798" s="120"/>
      <c r="M1798" s="120"/>
      <c r="N1798" s="120"/>
      <c r="U1798" s="121"/>
      <c r="V1798" s="122"/>
      <c r="W1798" s="123"/>
      <c r="AC1798" s="123"/>
    </row>
    <row r="1799" spans="5:29" s="2" customFormat="1">
      <c r="E1799" s="120"/>
      <c r="M1799" s="120"/>
      <c r="N1799" s="120"/>
      <c r="U1799" s="121"/>
      <c r="V1799" s="122"/>
      <c r="W1799" s="123"/>
      <c r="AC1799" s="123"/>
    </row>
    <row r="1800" spans="5:29" s="2" customFormat="1">
      <c r="E1800" s="120"/>
      <c r="M1800" s="120"/>
      <c r="N1800" s="120"/>
      <c r="U1800" s="121"/>
      <c r="V1800" s="122"/>
      <c r="W1800" s="123"/>
      <c r="AC1800" s="123"/>
    </row>
    <row r="1801" spans="5:29" s="2" customFormat="1">
      <c r="E1801" s="120"/>
      <c r="M1801" s="120"/>
      <c r="N1801" s="120"/>
      <c r="U1801" s="121"/>
      <c r="V1801" s="122"/>
      <c r="W1801" s="123"/>
      <c r="AC1801" s="123"/>
    </row>
    <row r="1802" spans="5:29" s="2" customFormat="1">
      <c r="E1802" s="120"/>
      <c r="M1802" s="120"/>
      <c r="N1802" s="120"/>
      <c r="U1802" s="121"/>
      <c r="V1802" s="122"/>
      <c r="W1802" s="123"/>
      <c r="AC1802" s="123"/>
    </row>
    <row r="1803" spans="5:29" s="2" customFormat="1">
      <c r="E1803" s="120"/>
      <c r="M1803" s="120"/>
      <c r="N1803" s="120"/>
      <c r="U1803" s="121"/>
      <c r="V1803" s="122"/>
      <c r="W1803" s="123"/>
      <c r="AC1803" s="123"/>
    </row>
    <row r="1804" spans="5:29" s="2" customFormat="1">
      <c r="E1804" s="120"/>
      <c r="M1804" s="120"/>
      <c r="N1804" s="120"/>
      <c r="U1804" s="121"/>
      <c r="V1804" s="122"/>
      <c r="W1804" s="123"/>
      <c r="AC1804" s="123"/>
    </row>
    <row r="1805" spans="5:29" s="2" customFormat="1">
      <c r="E1805" s="120"/>
      <c r="M1805" s="120"/>
      <c r="N1805" s="120"/>
      <c r="U1805" s="121"/>
      <c r="V1805" s="122"/>
      <c r="W1805" s="123"/>
      <c r="AC1805" s="123"/>
    </row>
    <row r="1806" spans="5:29" s="2" customFormat="1">
      <c r="E1806" s="120"/>
      <c r="M1806" s="120"/>
      <c r="N1806" s="120"/>
      <c r="U1806" s="121"/>
      <c r="V1806" s="122"/>
      <c r="W1806" s="123"/>
      <c r="AC1806" s="123"/>
    </row>
    <row r="1807" spans="5:29" s="2" customFormat="1">
      <c r="E1807" s="120"/>
      <c r="M1807" s="120"/>
      <c r="N1807" s="120"/>
      <c r="U1807" s="121"/>
      <c r="V1807" s="122"/>
      <c r="W1807" s="123"/>
      <c r="AC1807" s="123"/>
    </row>
    <row r="1808" spans="5:29" s="2" customFormat="1">
      <c r="E1808" s="120"/>
      <c r="M1808" s="120"/>
      <c r="N1808" s="120"/>
      <c r="U1808" s="121"/>
      <c r="V1808" s="122"/>
      <c r="W1808" s="123"/>
      <c r="AC1808" s="123"/>
    </row>
    <row r="1809" spans="5:29" s="2" customFormat="1">
      <c r="E1809" s="120"/>
      <c r="M1809" s="120"/>
      <c r="N1809" s="120"/>
      <c r="U1809" s="121"/>
      <c r="V1809" s="122"/>
      <c r="W1809" s="123"/>
      <c r="AC1809" s="123"/>
    </row>
    <row r="1810" spans="5:29" s="2" customFormat="1">
      <c r="E1810" s="120"/>
      <c r="M1810" s="120"/>
      <c r="N1810" s="120"/>
      <c r="U1810" s="121"/>
      <c r="V1810" s="122"/>
      <c r="W1810" s="123"/>
      <c r="AC1810" s="123"/>
    </row>
    <row r="1811" spans="5:29" s="2" customFormat="1">
      <c r="E1811" s="120"/>
      <c r="M1811" s="120"/>
      <c r="N1811" s="120"/>
      <c r="U1811" s="121"/>
      <c r="V1811" s="122"/>
      <c r="W1811" s="123"/>
      <c r="AC1811" s="123"/>
    </row>
    <row r="1812" spans="5:29" s="2" customFormat="1">
      <c r="E1812" s="120"/>
      <c r="M1812" s="120"/>
      <c r="N1812" s="120"/>
      <c r="U1812" s="121"/>
      <c r="V1812" s="122"/>
      <c r="W1812" s="123"/>
      <c r="AC1812" s="123"/>
    </row>
    <row r="1813" spans="5:29" s="2" customFormat="1">
      <c r="E1813" s="120"/>
      <c r="M1813" s="120"/>
      <c r="N1813" s="120"/>
      <c r="U1813" s="121"/>
      <c r="V1813" s="122"/>
      <c r="W1813" s="123"/>
      <c r="AC1813" s="123"/>
    </row>
    <row r="1814" spans="5:29" s="2" customFormat="1">
      <c r="E1814" s="120"/>
      <c r="M1814" s="120"/>
      <c r="N1814" s="120"/>
      <c r="U1814" s="121"/>
      <c r="V1814" s="122"/>
      <c r="W1814" s="123"/>
      <c r="AC1814" s="123"/>
    </row>
    <row r="1815" spans="5:29" s="2" customFormat="1">
      <c r="E1815" s="120"/>
      <c r="M1815" s="120"/>
      <c r="N1815" s="120"/>
      <c r="U1815" s="121"/>
      <c r="V1815" s="122"/>
      <c r="W1815" s="123"/>
      <c r="AC1815" s="123"/>
    </row>
    <row r="1816" spans="5:29" s="2" customFormat="1">
      <c r="E1816" s="120"/>
      <c r="M1816" s="120"/>
      <c r="N1816" s="120"/>
      <c r="U1816" s="121"/>
      <c r="V1816" s="122"/>
      <c r="W1816" s="123"/>
      <c r="AC1816" s="123"/>
    </row>
    <row r="1817" spans="5:29" s="2" customFormat="1">
      <c r="E1817" s="120"/>
      <c r="M1817" s="120"/>
      <c r="N1817" s="120"/>
      <c r="U1817" s="121"/>
      <c r="V1817" s="122"/>
      <c r="W1817" s="123"/>
      <c r="AC1817" s="123"/>
    </row>
    <row r="1818" spans="5:29" s="2" customFormat="1">
      <c r="E1818" s="120"/>
      <c r="M1818" s="120"/>
      <c r="N1818" s="120"/>
      <c r="U1818" s="121"/>
      <c r="V1818" s="122"/>
      <c r="W1818" s="123"/>
      <c r="AC1818" s="123"/>
    </row>
    <row r="1819" spans="5:29" s="2" customFormat="1">
      <c r="E1819" s="120"/>
      <c r="M1819" s="120"/>
      <c r="N1819" s="120"/>
      <c r="U1819" s="121"/>
      <c r="V1819" s="122"/>
      <c r="W1819" s="123"/>
      <c r="AC1819" s="123"/>
    </row>
    <row r="1820" spans="5:29" s="2" customFormat="1">
      <c r="E1820" s="120"/>
      <c r="M1820" s="120"/>
      <c r="N1820" s="120"/>
      <c r="U1820" s="121"/>
      <c r="V1820" s="122"/>
      <c r="W1820" s="123"/>
      <c r="AC1820" s="123"/>
    </row>
    <row r="1821" spans="5:29" s="2" customFormat="1">
      <c r="E1821" s="120"/>
      <c r="M1821" s="120"/>
      <c r="N1821" s="120"/>
      <c r="U1821" s="121"/>
      <c r="V1821" s="122"/>
      <c r="W1821" s="123"/>
      <c r="AC1821" s="123"/>
    </row>
    <row r="1822" spans="5:29" s="2" customFormat="1">
      <c r="E1822" s="120"/>
      <c r="M1822" s="120"/>
      <c r="N1822" s="120"/>
      <c r="U1822" s="121"/>
      <c r="V1822" s="122"/>
      <c r="W1822" s="123"/>
      <c r="AC1822" s="123"/>
    </row>
    <row r="1823" spans="5:29" s="2" customFormat="1">
      <c r="E1823" s="120"/>
      <c r="M1823" s="120"/>
      <c r="N1823" s="120"/>
      <c r="U1823" s="121"/>
      <c r="V1823" s="122"/>
      <c r="W1823" s="123"/>
      <c r="AC1823" s="123"/>
    </row>
    <row r="1824" spans="5:29" s="2" customFormat="1">
      <c r="E1824" s="120"/>
      <c r="M1824" s="120"/>
      <c r="N1824" s="120"/>
      <c r="U1824" s="121"/>
      <c r="V1824" s="122"/>
      <c r="W1824" s="123"/>
      <c r="AC1824" s="123"/>
    </row>
    <row r="1825" spans="5:29" s="2" customFormat="1">
      <c r="E1825" s="120"/>
      <c r="M1825" s="120"/>
      <c r="N1825" s="120"/>
      <c r="U1825" s="121"/>
      <c r="V1825" s="122"/>
      <c r="W1825" s="123"/>
      <c r="AC1825" s="123"/>
    </row>
    <row r="1826" spans="5:29" s="2" customFormat="1">
      <c r="E1826" s="120"/>
      <c r="M1826" s="120"/>
      <c r="N1826" s="120"/>
      <c r="U1826" s="121"/>
      <c r="V1826" s="122"/>
      <c r="W1826" s="123"/>
      <c r="AC1826" s="123"/>
    </row>
    <row r="1827" spans="5:29" s="2" customFormat="1">
      <c r="E1827" s="120"/>
      <c r="M1827" s="120"/>
      <c r="N1827" s="120"/>
      <c r="U1827" s="121"/>
      <c r="V1827" s="122"/>
      <c r="W1827" s="123"/>
      <c r="AC1827" s="123"/>
    </row>
    <row r="1828" spans="5:29" s="2" customFormat="1">
      <c r="E1828" s="120"/>
      <c r="M1828" s="120"/>
      <c r="N1828" s="120"/>
      <c r="U1828" s="121"/>
      <c r="V1828" s="122"/>
      <c r="W1828" s="123"/>
      <c r="AC1828" s="123"/>
    </row>
    <row r="1829" spans="5:29" s="2" customFormat="1">
      <c r="E1829" s="120"/>
      <c r="M1829" s="120"/>
      <c r="N1829" s="120"/>
      <c r="U1829" s="121"/>
      <c r="V1829" s="122"/>
      <c r="W1829" s="123"/>
      <c r="AC1829" s="123"/>
    </row>
    <row r="1830" spans="5:29" s="2" customFormat="1">
      <c r="E1830" s="120"/>
      <c r="M1830" s="120"/>
      <c r="N1830" s="120"/>
      <c r="U1830" s="121"/>
      <c r="V1830" s="122"/>
      <c r="W1830" s="123"/>
      <c r="AC1830" s="123"/>
    </row>
    <row r="1831" spans="5:29" s="2" customFormat="1">
      <c r="E1831" s="120"/>
      <c r="M1831" s="120"/>
      <c r="N1831" s="120"/>
      <c r="U1831" s="121"/>
      <c r="V1831" s="122"/>
      <c r="W1831" s="123"/>
      <c r="AC1831" s="123"/>
    </row>
    <row r="1832" spans="5:29" s="2" customFormat="1">
      <c r="E1832" s="120"/>
      <c r="M1832" s="120"/>
      <c r="N1832" s="120"/>
      <c r="U1832" s="121"/>
      <c r="V1832" s="122"/>
      <c r="W1832" s="123"/>
      <c r="AC1832" s="123"/>
    </row>
    <row r="1833" spans="5:29" s="2" customFormat="1">
      <c r="E1833" s="120"/>
      <c r="M1833" s="120"/>
      <c r="N1833" s="120"/>
      <c r="U1833" s="121"/>
      <c r="V1833" s="122"/>
      <c r="W1833" s="123"/>
      <c r="AC1833" s="123"/>
    </row>
    <row r="1834" spans="5:29" s="2" customFormat="1">
      <c r="E1834" s="120"/>
      <c r="M1834" s="120"/>
      <c r="N1834" s="120"/>
      <c r="U1834" s="121"/>
      <c r="V1834" s="122"/>
      <c r="W1834" s="123"/>
      <c r="AC1834" s="123"/>
    </row>
    <row r="1835" spans="5:29" s="2" customFormat="1">
      <c r="E1835" s="120"/>
      <c r="M1835" s="120"/>
      <c r="N1835" s="120"/>
      <c r="U1835" s="121"/>
      <c r="V1835" s="122"/>
      <c r="W1835" s="123"/>
      <c r="AC1835" s="123"/>
    </row>
    <row r="1836" spans="5:29" s="2" customFormat="1">
      <c r="E1836" s="120"/>
      <c r="M1836" s="120"/>
      <c r="N1836" s="120"/>
      <c r="U1836" s="121"/>
      <c r="V1836" s="122"/>
      <c r="W1836" s="123"/>
      <c r="AC1836" s="123"/>
    </row>
    <row r="1837" spans="5:29" s="2" customFormat="1">
      <c r="E1837" s="120"/>
      <c r="M1837" s="120"/>
      <c r="N1837" s="120"/>
      <c r="U1837" s="121"/>
      <c r="V1837" s="122"/>
      <c r="W1837" s="123"/>
      <c r="AC1837" s="123"/>
    </row>
    <row r="1838" spans="5:29" s="2" customFormat="1">
      <c r="E1838" s="120"/>
      <c r="M1838" s="120"/>
      <c r="N1838" s="120"/>
      <c r="U1838" s="121"/>
      <c r="V1838" s="122"/>
      <c r="W1838" s="123"/>
      <c r="AC1838" s="123"/>
    </row>
    <row r="1839" spans="5:29" s="2" customFormat="1">
      <c r="E1839" s="120"/>
      <c r="M1839" s="120"/>
      <c r="N1839" s="120"/>
      <c r="U1839" s="121"/>
      <c r="V1839" s="122"/>
      <c r="W1839" s="123"/>
      <c r="AC1839" s="123"/>
    </row>
    <row r="1840" spans="5:29" s="2" customFormat="1">
      <c r="E1840" s="120"/>
      <c r="M1840" s="120"/>
      <c r="N1840" s="120"/>
      <c r="U1840" s="121"/>
      <c r="V1840" s="122"/>
      <c r="W1840" s="123"/>
      <c r="AC1840" s="123"/>
    </row>
    <row r="1841" spans="5:29" s="2" customFormat="1">
      <c r="E1841" s="120"/>
      <c r="M1841" s="120"/>
      <c r="N1841" s="120"/>
      <c r="U1841" s="121"/>
      <c r="V1841" s="122"/>
      <c r="W1841" s="123"/>
      <c r="AC1841" s="123"/>
    </row>
    <row r="1842" spans="5:29" s="2" customFormat="1">
      <c r="E1842" s="120"/>
      <c r="M1842" s="120"/>
      <c r="N1842" s="120"/>
      <c r="U1842" s="121"/>
      <c r="V1842" s="122"/>
      <c r="W1842" s="123"/>
      <c r="AC1842" s="123"/>
    </row>
    <row r="1843" spans="5:29" s="2" customFormat="1">
      <c r="E1843" s="120"/>
      <c r="M1843" s="120"/>
      <c r="N1843" s="120"/>
      <c r="U1843" s="121"/>
      <c r="V1843" s="122"/>
      <c r="W1843" s="123"/>
      <c r="AC1843" s="123"/>
    </row>
    <row r="1844" spans="5:29" s="2" customFormat="1">
      <c r="E1844" s="120"/>
      <c r="M1844" s="120"/>
      <c r="N1844" s="120"/>
      <c r="U1844" s="121"/>
      <c r="V1844" s="122"/>
      <c r="W1844" s="123"/>
      <c r="AC1844" s="123"/>
    </row>
    <row r="1845" spans="5:29" s="2" customFormat="1">
      <c r="E1845" s="120"/>
      <c r="M1845" s="120"/>
      <c r="N1845" s="120"/>
      <c r="U1845" s="121"/>
      <c r="V1845" s="122"/>
      <c r="W1845" s="123"/>
      <c r="AC1845" s="123"/>
    </row>
    <row r="1846" spans="5:29" s="2" customFormat="1">
      <c r="E1846" s="120"/>
      <c r="M1846" s="120"/>
      <c r="N1846" s="120"/>
      <c r="U1846" s="121"/>
      <c r="V1846" s="122"/>
      <c r="W1846" s="123"/>
      <c r="AC1846" s="123"/>
    </row>
    <row r="1847" spans="5:29" s="2" customFormat="1">
      <c r="E1847" s="120"/>
      <c r="M1847" s="120"/>
      <c r="N1847" s="120"/>
      <c r="U1847" s="121"/>
      <c r="V1847" s="122"/>
      <c r="W1847" s="123"/>
      <c r="AC1847" s="123"/>
    </row>
    <row r="1848" spans="5:29" s="2" customFormat="1">
      <c r="E1848" s="120"/>
      <c r="M1848" s="120"/>
      <c r="N1848" s="120"/>
      <c r="U1848" s="121"/>
      <c r="V1848" s="122"/>
      <c r="W1848" s="123"/>
      <c r="AC1848" s="123"/>
    </row>
    <row r="1849" spans="5:29" s="2" customFormat="1">
      <c r="E1849" s="120"/>
      <c r="M1849" s="120"/>
      <c r="N1849" s="120"/>
      <c r="U1849" s="121"/>
      <c r="V1849" s="122"/>
      <c r="W1849" s="123"/>
      <c r="AC1849" s="123"/>
    </row>
    <row r="1850" spans="5:29" s="2" customFormat="1">
      <c r="E1850" s="120"/>
      <c r="M1850" s="120"/>
      <c r="N1850" s="120"/>
      <c r="U1850" s="121"/>
      <c r="V1850" s="122"/>
      <c r="W1850" s="123"/>
      <c r="AC1850" s="123"/>
    </row>
    <row r="1851" spans="5:29" s="2" customFormat="1">
      <c r="E1851" s="120"/>
      <c r="M1851" s="120"/>
      <c r="N1851" s="120"/>
      <c r="U1851" s="121"/>
      <c r="V1851" s="122"/>
      <c r="W1851" s="123"/>
      <c r="AC1851" s="123"/>
    </row>
    <row r="1852" spans="5:29" s="2" customFormat="1">
      <c r="E1852" s="120"/>
      <c r="M1852" s="120"/>
      <c r="N1852" s="120"/>
      <c r="U1852" s="121"/>
      <c r="V1852" s="122"/>
      <c r="W1852" s="123"/>
      <c r="AC1852" s="123"/>
    </row>
    <row r="1853" spans="5:29" s="2" customFormat="1">
      <c r="E1853" s="120"/>
      <c r="M1853" s="120"/>
      <c r="N1853" s="120"/>
      <c r="U1853" s="121"/>
      <c r="V1853" s="122"/>
      <c r="W1853" s="123"/>
      <c r="AC1853" s="123"/>
    </row>
    <row r="1854" spans="5:29" s="2" customFormat="1">
      <c r="E1854" s="120"/>
      <c r="M1854" s="120"/>
      <c r="N1854" s="120"/>
      <c r="U1854" s="121"/>
      <c r="V1854" s="122"/>
      <c r="W1854" s="123"/>
      <c r="AC1854" s="123"/>
    </row>
    <row r="1855" spans="5:29" s="2" customFormat="1">
      <c r="E1855" s="120"/>
      <c r="M1855" s="120"/>
      <c r="N1855" s="120"/>
      <c r="U1855" s="121"/>
      <c r="V1855" s="122"/>
      <c r="W1855" s="123"/>
      <c r="AC1855" s="123"/>
    </row>
    <row r="1856" spans="5:29" s="2" customFormat="1">
      <c r="E1856" s="120"/>
      <c r="M1856" s="120"/>
      <c r="N1856" s="120"/>
      <c r="U1856" s="121"/>
      <c r="V1856" s="122"/>
      <c r="W1856" s="123"/>
      <c r="AC1856" s="123"/>
    </row>
    <row r="1857" spans="5:29" s="2" customFormat="1">
      <c r="E1857" s="120"/>
      <c r="M1857" s="120"/>
      <c r="N1857" s="120"/>
      <c r="U1857" s="121"/>
      <c r="V1857" s="122"/>
      <c r="W1857" s="123"/>
      <c r="AC1857" s="123"/>
    </row>
    <row r="1858" spans="5:29" s="2" customFormat="1">
      <c r="E1858" s="120"/>
      <c r="M1858" s="120"/>
      <c r="N1858" s="120"/>
      <c r="U1858" s="121"/>
      <c r="V1858" s="122"/>
      <c r="W1858" s="123"/>
      <c r="AC1858" s="123"/>
    </row>
    <row r="1859" spans="5:29" s="2" customFormat="1">
      <c r="E1859" s="120"/>
      <c r="M1859" s="120"/>
      <c r="N1859" s="120"/>
      <c r="U1859" s="121"/>
      <c r="V1859" s="122"/>
      <c r="W1859" s="123"/>
      <c r="AC1859" s="123"/>
    </row>
    <row r="1860" spans="5:29" s="2" customFormat="1">
      <c r="E1860" s="120"/>
      <c r="M1860" s="120"/>
      <c r="N1860" s="120"/>
      <c r="U1860" s="121"/>
      <c r="V1860" s="122"/>
      <c r="W1860" s="123"/>
      <c r="AC1860" s="123"/>
    </row>
    <row r="1861" spans="5:29" s="2" customFormat="1">
      <c r="E1861" s="120"/>
      <c r="M1861" s="120"/>
      <c r="N1861" s="120"/>
      <c r="U1861" s="121"/>
      <c r="V1861" s="122"/>
      <c r="W1861" s="123"/>
      <c r="AC1861" s="123"/>
    </row>
    <row r="1862" spans="5:29" s="2" customFormat="1">
      <c r="E1862" s="120"/>
      <c r="M1862" s="120"/>
      <c r="N1862" s="120"/>
      <c r="U1862" s="121"/>
      <c r="V1862" s="122"/>
      <c r="W1862" s="123"/>
      <c r="AC1862" s="123"/>
    </row>
    <row r="1863" spans="5:29" s="2" customFormat="1">
      <c r="E1863" s="120"/>
      <c r="M1863" s="120"/>
      <c r="N1863" s="120"/>
      <c r="U1863" s="121"/>
      <c r="V1863" s="122"/>
      <c r="W1863" s="123"/>
      <c r="AC1863" s="123"/>
    </row>
    <row r="1864" spans="5:29" s="2" customFormat="1">
      <c r="E1864" s="120"/>
      <c r="M1864" s="120"/>
      <c r="N1864" s="120"/>
      <c r="U1864" s="121"/>
      <c r="V1864" s="122"/>
      <c r="W1864" s="123"/>
      <c r="AC1864" s="123"/>
    </row>
    <row r="1865" spans="5:29" s="2" customFormat="1">
      <c r="E1865" s="120"/>
      <c r="M1865" s="120"/>
      <c r="N1865" s="120"/>
      <c r="U1865" s="121"/>
      <c r="V1865" s="122"/>
      <c r="W1865" s="123"/>
      <c r="AC1865" s="123"/>
    </row>
    <row r="1866" spans="5:29" s="2" customFormat="1">
      <c r="E1866" s="120"/>
      <c r="M1866" s="120"/>
      <c r="N1866" s="120"/>
      <c r="U1866" s="121"/>
      <c r="V1866" s="122"/>
      <c r="W1866" s="123"/>
      <c r="AC1866" s="123"/>
    </row>
    <row r="1867" spans="5:29" s="2" customFormat="1">
      <c r="E1867" s="120"/>
      <c r="M1867" s="120"/>
      <c r="N1867" s="120"/>
      <c r="U1867" s="121"/>
      <c r="V1867" s="122"/>
      <c r="W1867" s="123"/>
      <c r="AC1867" s="123"/>
    </row>
    <row r="1868" spans="5:29" s="2" customFormat="1">
      <c r="E1868" s="120"/>
      <c r="M1868" s="120"/>
      <c r="N1868" s="120"/>
      <c r="U1868" s="121"/>
      <c r="V1868" s="122"/>
      <c r="W1868" s="123"/>
      <c r="AC1868" s="123"/>
    </row>
    <row r="1869" spans="5:29" s="2" customFormat="1">
      <c r="E1869" s="120"/>
      <c r="M1869" s="120"/>
      <c r="N1869" s="120"/>
      <c r="U1869" s="121"/>
      <c r="V1869" s="122"/>
      <c r="W1869" s="123"/>
      <c r="AC1869" s="123"/>
    </row>
    <row r="1870" spans="5:29" s="2" customFormat="1">
      <c r="E1870" s="120"/>
      <c r="M1870" s="120"/>
      <c r="N1870" s="120"/>
      <c r="U1870" s="121"/>
      <c r="V1870" s="122"/>
      <c r="W1870" s="123"/>
      <c r="AC1870" s="123"/>
    </row>
    <row r="1871" spans="5:29" s="2" customFormat="1">
      <c r="E1871" s="120"/>
      <c r="M1871" s="120"/>
      <c r="N1871" s="120"/>
      <c r="U1871" s="121"/>
      <c r="V1871" s="122"/>
      <c r="W1871" s="123"/>
      <c r="AC1871" s="123"/>
    </row>
    <row r="1872" spans="5:29" s="2" customFormat="1">
      <c r="E1872" s="120"/>
      <c r="M1872" s="120"/>
      <c r="N1872" s="120"/>
      <c r="U1872" s="121"/>
      <c r="V1872" s="122"/>
      <c r="W1872" s="123"/>
      <c r="AC1872" s="123"/>
    </row>
    <row r="1873" spans="5:29" s="2" customFormat="1">
      <c r="E1873" s="120"/>
      <c r="M1873" s="120"/>
      <c r="N1873" s="120"/>
      <c r="U1873" s="121"/>
      <c r="V1873" s="122"/>
      <c r="W1873" s="123"/>
      <c r="AC1873" s="123"/>
    </row>
    <row r="1874" spans="5:29" s="2" customFormat="1">
      <c r="E1874" s="120"/>
      <c r="M1874" s="120"/>
      <c r="N1874" s="120"/>
      <c r="U1874" s="121"/>
      <c r="V1874" s="122"/>
      <c r="W1874" s="123"/>
      <c r="AC1874" s="123"/>
    </row>
    <row r="1875" spans="5:29" s="2" customFormat="1">
      <c r="E1875" s="120"/>
      <c r="M1875" s="120"/>
      <c r="N1875" s="120"/>
      <c r="U1875" s="121"/>
      <c r="V1875" s="122"/>
      <c r="W1875" s="123"/>
      <c r="AC1875" s="123"/>
    </row>
    <row r="1876" spans="5:29" s="2" customFormat="1">
      <c r="E1876" s="120"/>
      <c r="M1876" s="120"/>
      <c r="N1876" s="120"/>
      <c r="U1876" s="121"/>
      <c r="V1876" s="122"/>
      <c r="W1876" s="123"/>
      <c r="AC1876" s="123"/>
    </row>
    <row r="1877" spans="5:29" s="2" customFormat="1">
      <c r="E1877" s="120"/>
      <c r="M1877" s="120"/>
      <c r="N1877" s="120"/>
      <c r="U1877" s="121"/>
      <c r="V1877" s="122"/>
      <c r="W1877" s="123"/>
      <c r="AC1877" s="123"/>
    </row>
    <row r="1878" spans="5:29" s="2" customFormat="1">
      <c r="E1878" s="120"/>
      <c r="M1878" s="120"/>
      <c r="N1878" s="120"/>
      <c r="U1878" s="121"/>
      <c r="V1878" s="122"/>
      <c r="W1878" s="123"/>
      <c r="AC1878" s="123"/>
    </row>
    <row r="1879" spans="5:29" s="2" customFormat="1">
      <c r="E1879" s="120"/>
      <c r="M1879" s="120"/>
      <c r="N1879" s="120"/>
      <c r="U1879" s="121"/>
      <c r="V1879" s="122"/>
      <c r="W1879" s="123"/>
      <c r="AC1879" s="123"/>
    </row>
    <row r="1880" spans="5:29" s="2" customFormat="1">
      <c r="E1880" s="120"/>
      <c r="M1880" s="120"/>
      <c r="N1880" s="120"/>
      <c r="U1880" s="121"/>
      <c r="V1880" s="122"/>
      <c r="W1880" s="123"/>
      <c r="AC1880" s="123"/>
    </row>
    <row r="1881" spans="5:29" s="2" customFormat="1">
      <c r="E1881" s="120"/>
      <c r="M1881" s="120"/>
      <c r="N1881" s="120"/>
      <c r="U1881" s="121"/>
      <c r="V1881" s="122"/>
      <c r="W1881" s="123"/>
      <c r="AC1881" s="123"/>
    </row>
    <row r="1882" spans="5:29" s="2" customFormat="1">
      <c r="E1882" s="120"/>
      <c r="M1882" s="120"/>
      <c r="N1882" s="120"/>
      <c r="U1882" s="121"/>
      <c r="V1882" s="122"/>
      <c r="W1882" s="123"/>
      <c r="AC1882" s="123"/>
    </row>
    <row r="1883" spans="5:29" s="2" customFormat="1">
      <c r="E1883" s="120"/>
      <c r="M1883" s="120"/>
      <c r="N1883" s="120"/>
      <c r="U1883" s="121"/>
      <c r="V1883" s="122"/>
      <c r="W1883" s="123"/>
      <c r="AC1883" s="123"/>
    </row>
    <row r="1884" spans="5:29" s="2" customFormat="1">
      <c r="E1884" s="120"/>
      <c r="M1884" s="120"/>
      <c r="N1884" s="120"/>
      <c r="U1884" s="121"/>
      <c r="V1884" s="122"/>
      <c r="W1884" s="123"/>
      <c r="AC1884" s="123"/>
    </row>
    <row r="1885" spans="5:29" s="2" customFormat="1">
      <c r="E1885" s="120"/>
      <c r="M1885" s="120"/>
      <c r="N1885" s="120"/>
      <c r="U1885" s="121"/>
      <c r="V1885" s="122"/>
      <c r="W1885" s="123"/>
      <c r="AC1885" s="123"/>
    </row>
    <row r="1886" spans="5:29" s="2" customFormat="1">
      <c r="E1886" s="120"/>
      <c r="M1886" s="120"/>
      <c r="N1886" s="120"/>
      <c r="U1886" s="121"/>
      <c r="V1886" s="122"/>
      <c r="W1886" s="123"/>
      <c r="AC1886" s="123"/>
    </row>
    <row r="1887" spans="5:29" s="2" customFormat="1">
      <c r="E1887" s="120"/>
      <c r="M1887" s="120"/>
      <c r="N1887" s="120"/>
      <c r="U1887" s="121"/>
      <c r="V1887" s="122"/>
      <c r="W1887" s="123"/>
      <c r="AC1887" s="123"/>
    </row>
    <row r="1888" spans="5:29" s="2" customFormat="1">
      <c r="E1888" s="120"/>
      <c r="M1888" s="120"/>
      <c r="N1888" s="120"/>
      <c r="U1888" s="121"/>
      <c r="V1888" s="122"/>
      <c r="W1888" s="123"/>
      <c r="AC1888" s="123"/>
    </row>
    <row r="1889" spans="5:29" s="2" customFormat="1">
      <c r="E1889" s="120"/>
      <c r="M1889" s="120"/>
      <c r="N1889" s="120"/>
      <c r="U1889" s="121"/>
      <c r="V1889" s="122"/>
      <c r="W1889" s="123"/>
      <c r="AC1889" s="123"/>
    </row>
    <row r="1890" spans="5:29" s="2" customFormat="1">
      <c r="E1890" s="120"/>
      <c r="M1890" s="120"/>
      <c r="N1890" s="120"/>
      <c r="U1890" s="121"/>
      <c r="V1890" s="122"/>
      <c r="W1890" s="123"/>
      <c r="AC1890" s="123"/>
    </row>
    <row r="1891" spans="5:29" s="2" customFormat="1">
      <c r="E1891" s="120"/>
      <c r="M1891" s="120"/>
      <c r="N1891" s="120"/>
      <c r="U1891" s="121"/>
      <c r="V1891" s="122"/>
      <c r="W1891" s="123"/>
      <c r="AC1891" s="123"/>
    </row>
    <row r="1892" spans="5:29" s="2" customFormat="1">
      <c r="E1892" s="120"/>
      <c r="M1892" s="120"/>
      <c r="N1892" s="120"/>
      <c r="U1892" s="121"/>
      <c r="V1892" s="122"/>
      <c r="W1892" s="123"/>
      <c r="AC1892" s="123"/>
    </row>
    <row r="1893" spans="5:29" s="2" customFormat="1">
      <c r="E1893" s="120"/>
      <c r="M1893" s="120"/>
      <c r="N1893" s="120"/>
      <c r="U1893" s="121"/>
      <c r="V1893" s="122"/>
      <c r="W1893" s="123"/>
      <c r="AC1893" s="123"/>
    </row>
    <row r="1894" spans="5:29" s="2" customFormat="1">
      <c r="E1894" s="120"/>
      <c r="M1894" s="120"/>
      <c r="N1894" s="120"/>
      <c r="U1894" s="121"/>
      <c r="V1894" s="122"/>
      <c r="W1894" s="123"/>
      <c r="AC1894" s="123"/>
    </row>
    <row r="1895" spans="5:29" s="2" customFormat="1">
      <c r="E1895" s="120"/>
      <c r="M1895" s="120"/>
      <c r="N1895" s="120"/>
      <c r="U1895" s="121"/>
      <c r="V1895" s="122"/>
      <c r="W1895" s="123"/>
      <c r="AC1895" s="123"/>
    </row>
    <row r="1896" spans="5:29" s="2" customFormat="1">
      <c r="E1896" s="120"/>
      <c r="M1896" s="120"/>
      <c r="N1896" s="120"/>
      <c r="U1896" s="121"/>
      <c r="V1896" s="122"/>
      <c r="W1896" s="123"/>
      <c r="AC1896" s="123"/>
    </row>
    <row r="1897" spans="5:29" s="2" customFormat="1">
      <c r="E1897" s="120"/>
      <c r="M1897" s="120"/>
      <c r="N1897" s="120"/>
      <c r="U1897" s="121"/>
      <c r="V1897" s="122"/>
      <c r="W1897" s="123"/>
      <c r="AC1897" s="123"/>
    </row>
    <row r="1898" spans="5:29" s="2" customFormat="1">
      <c r="E1898" s="120"/>
      <c r="M1898" s="120"/>
      <c r="N1898" s="120"/>
      <c r="U1898" s="121"/>
      <c r="V1898" s="122"/>
      <c r="W1898" s="123"/>
      <c r="AC1898" s="123"/>
    </row>
    <row r="1899" spans="5:29" s="2" customFormat="1">
      <c r="E1899" s="120"/>
      <c r="M1899" s="120"/>
      <c r="N1899" s="120"/>
      <c r="U1899" s="121"/>
      <c r="V1899" s="122"/>
      <c r="W1899" s="123"/>
      <c r="AC1899" s="123"/>
    </row>
    <row r="1900" spans="5:29" s="2" customFormat="1">
      <c r="E1900" s="120"/>
      <c r="M1900" s="120"/>
      <c r="N1900" s="120"/>
      <c r="U1900" s="121"/>
      <c r="V1900" s="122"/>
      <c r="W1900" s="123"/>
      <c r="AC1900" s="123"/>
    </row>
    <row r="1901" spans="5:29" s="2" customFormat="1">
      <c r="E1901" s="120"/>
      <c r="M1901" s="120"/>
      <c r="N1901" s="120"/>
      <c r="U1901" s="121"/>
      <c r="V1901" s="122"/>
      <c r="W1901" s="123"/>
      <c r="AC1901" s="123"/>
    </row>
    <row r="1902" spans="5:29" s="2" customFormat="1">
      <c r="E1902" s="120"/>
      <c r="M1902" s="120"/>
      <c r="N1902" s="120"/>
      <c r="U1902" s="121"/>
      <c r="V1902" s="122"/>
      <c r="W1902" s="123"/>
      <c r="AC1902" s="123"/>
    </row>
    <row r="1903" spans="5:29" s="2" customFormat="1">
      <c r="E1903" s="120"/>
      <c r="M1903" s="120"/>
      <c r="N1903" s="120"/>
      <c r="U1903" s="121"/>
      <c r="V1903" s="122"/>
      <c r="W1903" s="123"/>
      <c r="AC1903" s="123"/>
    </row>
    <row r="1904" spans="5:29" s="2" customFormat="1">
      <c r="E1904" s="120"/>
      <c r="M1904" s="120"/>
      <c r="N1904" s="120"/>
      <c r="U1904" s="121"/>
      <c r="V1904" s="122"/>
      <c r="W1904" s="123"/>
      <c r="AC1904" s="123"/>
    </row>
    <row r="1905" spans="5:29" s="2" customFormat="1">
      <c r="E1905" s="120"/>
      <c r="M1905" s="120"/>
      <c r="N1905" s="120"/>
      <c r="U1905" s="121"/>
      <c r="V1905" s="122"/>
      <c r="W1905" s="123"/>
      <c r="AC1905" s="123"/>
    </row>
    <row r="1906" spans="5:29" s="2" customFormat="1">
      <c r="E1906" s="120"/>
      <c r="M1906" s="120"/>
      <c r="N1906" s="120"/>
      <c r="U1906" s="121"/>
      <c r="V1906" s="122"/>
      <c r="W1906" s="123"/>
      <c r="AC1906" s="123"/>
    </row>
    <row r="1907" spans="5:29" s="2" customFormat="1">
      <c r="E1907" s="120"/>
      <c r="M1907" s="120"/>
      <c r="N1907" s="120"/>
      <c r="U1907" s="121"/>
      <c r="V1907" s="122"/>
      <c r="W1907" s="123"/>
      <c r="AC1907" s="123"/>
    </row>
    <row r="1908" spans="5:29" s="2" customFormat="1">
      <c r="E1908" s="120"/>
      <c r="M1908" s="120"/>
      <c r="N1908" s="120"/>
      <c r="U1908" s="121"/>
      <c r="V1908" s="122"/>
      <c r="W1908" s="123"/>
      <c r="AC1908" s="123"/>
    </row>
    <row r="1909" spans="5:29" s="2" customFormat="1">
      <c r="E1909" s="120"/>
      <c r="M1909" s="120"/>
      <c r="N1909" s="120"/>
      <c r="U1909" s="121"/>
      <c r="V1909" s="122"/>
      <c r="W1909" s="123"/>
      <c r="AC1909" s="123"/>
    </row>
    <row r="1910" spans="5:29" s="2" customFormat="1">
      <c r="E1910" s="120"/>
      <c r="M1910" s="120"/>
      <c r="N1910" s="120"/>
      <c r="U1910" s="121"/>
      <c r="V1910" s="122"/>
      <c r="W1910" s="123"/>
      <c r="AC1910" s="123"/>
    </row>
    <row r="1911" spans="5:29" s="2" customFormat="1">
      <c r="E1911" s="120"/>
      <c r="M1911" s="120"/>
      <c r="N1911" s="120"/>
      <c r="U1911" s="121"/>
      <c r="V1911" s="122"/>
      <c r="W1911" s="123"/>
      <c r="AC1911" s="123"/>
    </row>
    <row r="1912" spans="5:29" s="2" customFormat="1">
      <c r="E1912" s="120"/>
      <c r="M1912" s="120"/>
      <c r="N1912" s="120"/>
      <c r="U1912" s="121"/>
      <c r="V1912" s="122"/>
      <c r="W1912" s="123"/>
      <c r="AC1912" s="123"/>
    </row>
    <row r="1913" spans="5:29" s="2" customFormat="1">
      <c r="E1913" s="120"/>
      <c r="M1913" s="120"/>
      <c r="N1913" s="120"/>
      <c r="U1913" s="121"/>
      <c r="V1913" s="122"/>
      <c r="W1913" s="123"/>
      <c r="AC1913" s="123"/>
    </row>
    <row r="1914" spans="5:29" s="2" customFormat="1">
      <c r="E1914" s="120"/>
      <c r="M1914" s="120"/>
      <c r="N1914" s="120"/>
      <c r="U1914" s="121"/>
      <c r="V1914" s="122"/>
      <c r="W1914" s="123"/>
      <c r="AC1914" s="123"/>
    </row>
    <row r="1915" spans="5:29" s="2" customFormat="1">
      <c r="E1915" s="120"/>
      <c r="M1915" s="120"/>
      <c r="N1915" s="120"/>
      <c r="U1915" s="121"/>
      <c r="V1915" s="122"/>
      <c r="W1915" s="123"/>
      <c r="AC1915" s="123"/>
    </row>
    <row r="1916" spans="5:29" s="2" customFormat="1">
      <c r="E1916" s="120"/>
      <c r="M1916" s="120"/>
      <c r="N1916" s="120"/>
      <c r="U1916" s="121"/>
      <c r="V1916" s="122"/>
      <c r="W1916" s="123"/>
      <c r="AC1916" s="123"/>
    </row>
    <row r="1917" spans="5:29" s="2" customFormat="1">
      <c r="E1917" s="120"/>
      <c r="M1917" s="120"/>
      <c r="N1917" s="120"/>
      <c r="U1917" s="121"/>
      <c r="V1917" s="122"/>
      <c r="W1917" s="123"/>
      <c r="AC1917" s="123"/>
    </row>
    <row r="1918" spans="5:29" s="2" customFormat="1">
      <c r="E1918" s="120"/>
      <c r="M1918" s="120"/>
      <c r="N1918" s="120"/>
      <c r="U1918" s="121"/>
      <c r="V1918" s="122"/>
      <c r="W1918" s="123"/>
      <c r="AC1918" s="123"/>
    </row>
    <row r="1919" spans="5:29" s="2" customFormat="1">
      <c r="E1919" s="120"/>
      <c r="M1919" s="120"/>
      <c r="N1919" s="120"/>
      <c r="U1919" s="121"/>
      <c r="V1919" s="122"/>
      <c r="W1919" s="123"/>
      <c r="AC1919" s="123"/>
    </row>
    <row r="1920" spans="5:29" s="2" customFormat="1">
      <c r="E1920" s="120"/>
      <c r="M1920" s="120"/>
      <c r="N1920" s="120"/>
      <c r="U1920" s="121"/>
      <c r="V1920" s="122"/>
      <c r="W1920" s="123"/>
      <c r="AC1920" s="123"/>
    </row>
    <row r="1921" spans="5:29" s="2" customFormat="1">
      <c r="E1921" s="120"/>
      <c r="M1921" s="120"/>
      <c r="N1921" s="120"/>
      <c r="U1921" s="121"/>
      <c r="V1921" s="122"/>
      <c r="W1921" s="123"/>
      <c r="AC1921" s="123"/>
    </row>
    <row r="1922" spans="5:29" s="2" customFormat="1">
      <c r="E1922" s="120"/>
      <c r="M1922" s="120"/>
      <c r="N1922" s="120"/>
      <c r="U1922" s="121"/>
      <c r="V1922" s="122"/>
      <c r="W1922" s="123"/>
      <c r="AC1922" s="123"/>
    </row>
    <row r="1923" spans="5:29" s="2" customFormat="1">
      <c r="E1923" s="120"/>
      <c r="M1923" s="120"/>
      <c r="N1923" s="120"/>
      <c r="U1923" s="121"/>
      <c r="V1923" s="122"/>
      <c r="W1923" s="123"/>
      <c r="AC1923" s="123"/>
    </row>
    <row r="1924" spans="5:29" s="2" customFormat="1">
      <c r="E1924" s="120"/>
      <c r="M1924" s="120"/>
      <c r="N1924" s="120"/>
      <c r="U1924" s="121"/>
      <c r="V1924" s="122"/>
      <c r="W1924" s="123"/>
      <c r="AC1924" s="123"/>
    </row>
    <row r="1925" spans="5:29" s="2" customFormat="1">
      <c r="E1925" s="120"/>
      <c r="M1925" s="120"/>
      <c r="N1925" s="120"/>
      <c r="U1925" s="121"/>
      <c r="V1925" s="122"/>
      <c r="W1925" s="123"/>
      <c r="AC1925" s="123"/>
    </row>
    <row r="1926" spans="5:29" s="2" customFormat="1">
      <c r="E1926" s="120"/>
      <c r="M1926" s="120"/>
      <c r="N1926" s="120"/>
      <c r="U1926" s="121"/>
      <c r="V1926" s="122"/>
      <c r="W1926" s="123"/>
      <c r="AC1926" s="123"/>
    </row>
    <row r="1927" spans="5:29" s="2" customFormat="1">
      <c r="E1927" s="120"/>
      <c r="M1927" s="120"/>
      <c r="N1927" s="120"/>
      <c r="U1927" s="121"/>
      <c r="V1927" s="122"/>
      <c r="W1927" s="123"/>
      <c r="AC1927" s="123"/>
    </row>
    <row r="1928" spans="5:29" s="2" customFormat="1">
      <c r="E1928" s="120"/>
      <c r="M1928" s="120"/>
      <c r="N1928" s="120"/>
      <c r="U1928" s="121"/>
      <c r="V1928" s="122"/>
      <c r="W1928" s="123"/>
      <c r="AC1928" s="123"/>
    </row>
    <row r="1929" spans="5:29" s="2" customFormat="1">
      <c r="E1929" s="120"/>
      <c r="M1929" s="120"/>
      <c r="N1929" s="120"/>
      <c r="U1929" s="121"/>
      <c r="V1929" s="122"/>
      <c r="W1929" s="123"/>
      <c r="AC1929" s="123"/>
    </row>
    <row r="1930" spans="5:29" s="2" customFormat="1">
      <c r="E1930" s="120"/>
      <c r="M1930" s="120"/>
      <c r="N1930" s="120"/>
      <c r="U1930" s="121"/>
      <c r="V1930" s="122"/>
      <c r="W1930" s="123"/>
      <c r="AC1930" s="123"/>
    </row>
    <row r="1931" spans="5:29" s="2" customFormat="1">
      <c r="E1931" s="120"/>
      <c r="M1931" s="120"/>
      <c r="N1931" s="120"/>
      <c r="U1931" s="121"/>
      <c r="V1931" s="122"/>
      <c r="W1931" s="123"/>
      <c r="AC1931" s="123"/>
    </row>
    <row r="1932" spans="5:29" s="2" customFormat="1">
      <c r="E1932" s="120"/>
      <c r="M1932" s="120"/>
      <c r="N1932" s="120"/>
      <c r="U1932" s="121"/>
      <c r="V1932" s="122"/>
      <c r="W1932" s="123"/>
      <c r="AC1932" s="123"/>
    </row>
    <row r="1933" spans="5:29" s="2" customFormat="1">
      <c r="E1933" s="120"/>
      <c r="M1933" s="120"/>
      <c r="N1933" s="120"/>
      <c r="U1933" s="121"/>
      <c r="V1933" s="122"/>
      <c r="W1933" s="123"/>
      <c r="AC1933" s="123"/>
    </row>
    <row r="1934" spans="5:29" s="2" customFormat="1">
      <c r="E1934" s="120"/>
      <c r="M1934" s="120"/>
      <c r="N1934" s="120"/>
      <c r="U1934" s="121"/>
      <c r="V1934" s="122"/>
      <c r="W1934" s="123"/>
      <c r="AC1934" s="123"/>
    </row>
    <row r="1935" spans="5:29" s="2" customFormat="1">
      <c r="E1935" s="120"/>
      <c r="M1935" s="120"/>
      <c r="N1935" s="120"/>
      <c r="U1935" s="121"/>
      <c r="V1935" s="122"/>
      <c r="W1935" s="123"/>
      <c r="AC1935" s="123"/>
    </row>
    <row r="1936" spans="5:29" s="2" customFormat="1">
      <c r="E1936" s="120"/>
      <c r="M1936" s="120"/>
      <c r="N1936" s="120"/>
      <c r="U1936" s="121"/>
      <c r="V1936" s="122"/>
      <c r="W1936" s="123"/>
      <c r="AC1936" s="123"/>
    </row>
    <row r="1937" spans="5:29" s="2" customFormat="1">
      <c r="E1937" s="120"/>
      <c r="M1937" s="120"/>
      <c r="N1937" s="120"/>
      <c r="U1937" s="121"/>
      <c r="V1937" s="122"/>
      <c r="W1937" s="123"/>
      <c r="AC1937" s="123"/>
    </row>
    <row r="1938" spans="5:29" s="2" customFormat="1">
      <c r="E1938" s="120"/>
      <c r="M1938" s="120"/>
      <c r="N1938" s="120"/>
      <c r="U1938" s="121"/>
      <c r="V1938" s="122"/>
      <c r="W1938" s="123"/>
      <c r="AC1938" s="123"/>
    </row>
    <row r="1939" spans="5:29" s="2" customFormat="1">
      <c r="E1939" s="120"/>
      <c r="M1939" s="120"/>
      <c r="N1939" s="120"/>
      <c r="U1939" s="121"/>
      <c r="V1939" s="122"/>
      <c r="W1939" s="123"/>
      <c r="AC1939" s="123"/>
    </row>
    <row r="1940" spans="5:29" s="2" customFormat="1">
      <c r="E1940" s="120"/>
      <c r="M1940" s="120"/>
      <c r="N1940" s="120"/>
      <c r="U1940" s="121"/>
      <c r="V1940" s="122"/>
      <c r="W1940" s="123"/>
      <c r="AC1940" s="123"/>
    </row>
    <row r="1941" spans="5:29" s="2" customFormat="1">
      <c r="E1941" s="120"/>
      <c r="M1941" s="120"/>
      <c r="N1941" s="120"/>
      <c r="U1941" s="121"/>
      <c r="V1941" s="122"/>
      <c r="W1941" s="123"/>
      <c r="AC1941" s="123"/>
    </row>
    <row r="1942" spans="5:29" s="2" customFormat="1">
      <c r="E1942" s="120"/>
      <c r="M1942" s="120"/>
      <c r="N1942" s="120"/>
      <c r="U1942" s="121"/>
      <c r="V1942" s="122"/>
      <c r="W1942" s="123"/>
      <c r="AC1942" s="123"/>
    </row>
    <row r="1943" spans="5:29" s="2" customFormat="1">
      <c r="E1943" s="120"/>
      <c r="M1943" s="120"/>
      <c r="N1943" s="120"/>
      <c r="U1943" s="121"/>
      <c r="V1943" s="122"/>
      <c r="W1943" s="123"/>
      <c r="AC1943" s="123"/>
    </row>
    <row r="1944" spans="5:29" s="2" customFormat="1">
      <c r="E1944" s="120"/>
      <c r="M1944" s="120"/>
      <c r="N1944" s="120"/>
      <c r="U1944" s="121"/>
      <c r="V1944" s="122"/>
      <c r="W1944" s="123"/>
      <c r="AC1944" s="123"/>
    </row>
    <row r="1945" spans="5:29" s="2" customFormat="1">
      <c r="E1945" s="120"/>
      <c r="M1945" s="120"/>
      <c r="N1945" s="120"/>
      <c r="U1945" s="121"/>
      <c r="V1945" s="122"/>
      <c r="W1945" s="123"/>
      <c r="AC1945" s="123"/>
    </row>
    <row r="1946" spans="5:29" s="2" customFormat="1">
      <c r="E1946" s="120"/>
      <c r="M1946" s="120"/>
      <c r="N1946" s="120"/>
      <c r="U1946" s="121"/>
      <c r="V1946" s="122"/>
      <c r="W1946" s="123"/>
      <c r="AC1946" s="123"/>
    </row>
    <row r="1947" spans="5:29" s="2" customFormat="1">
      <c r="E1947" s="120"/>
      <c r="M1947" s="120"/>
      <c r="N1947" s="120"/>
      <c r="U1947" s="121"/>
      <c r="V1947" s="122"/>
      <c r="W1947" s="123"/>
      <c r="AC1947" s="123"/>
    </row>
    <row r="1948" spans="5:29" s="2" customFormat="1">
      <c r="E1948" s="120"/>
      <c r="M1948" s="120"/>
      <c r="N1948" s="120"/>
      <c r="U1948" s="121"/>
      <c r="V1948" s="122"/>
      <c r="W1948" s="123"/>
      <c r="AC1948" s="123"/>
    </row>
    <row r="1949" spans="5:29" s="2" customFormat="1">
      <c r="E1949" s="120"/>
      <c r="M1949" s="120"/>
      <c r="N1949" s="120"/>
      <c r="U1949" s="121"/>
      <c r="V1949" s="122"/>
      <c r="W1949" s="123"/>
      <c r="AC1949" s="123"/>
    </row>
    <row r="1950" spans="5:29" s="2" customFormat="1">
      <c r="E1950" s="120"/>
      <c r="M1950" s="120"/>
      <c r="N1950" s="120"/>
      <c r="U1950" s="121"/>
      <c r="V1950" s="122"/>
      <c r="W1950" s="123"/>
      <c r="AC1950" s="123"/>
    </row>
    <row r="1951" spans="5:29" s="2" customFormat="1">
      <c r="E1951" s="120"/>
      <c r="M1951" s="120"/>
      <c r="N1951" s="120"/>
      <c r="U1951" s="121"/>
      <c r="V1951" s="122"/>
      <c r="W1951" s="123"/>
      <c r="AC1951" s="123"/>
    </row>
    <row r="1952" spans="5:29" s="2" customFormat="1">
      <c r="E1952" s="120"/>
      <c r="M1952" s="120"/>
      <c r="N1952" s="120"/>
      <c r="U1952" s="121"/>
      <c r="V1952" s="122"/>
      <c r="W1952" s="123"/>
      <c r="AC1952" s="123"/>
    </row>
    <row r="1953" spans="5:29" s="2" customFormat="1">
      <c r="E1953" s="120"/>
      <c r="M1953" s="120"/>
      <c r="N1953" s="120"/>
      <c r="U1953" s="121"/>
      <c r="V1953" s="122"/>
      <c r="W1953" s="123"/>
      <c r="AC1953" s="123"/>
    </row>
    <row r="1954" spans="5:29" s="2" customFormat="1">
      <c r="E1954" s="120"/>
      <c r="M1954" s="120"/>
      <c r="N1954" s="120"/>
      <c r="U1954" s="121"/>
      <c r="V1954" s="122"/>
      <c r="W1954" s="123"/>
      <c r="AC1954" s="123"/>
    </row>
    <row r="1955" spans="5:29" s="2" customFormat="1">
      <c r="E1955" s="120"/>
      <c r="M1955" s="120"/>
      <c r="N1955" s="120"/>
      <c r="U1955" s="121"/>
      <c r="V1955" s="122"/>
      <c r="W1955" s="123"/>
      <c r="AC1955" s="123"/>
    </row>
    <row r="1956" spans="5:29" s="2" customFormat="1">
      <c r="E1956" s="120"/>
      <c r="M1956" s="120"/>
      <c r="N1956" s="120"/>
      <c r="U1956" s="121"/>
      <c r="V1956" s="122"/>
      <c r="W1956" s="123"/>
      <c r="AC1956" s="123"/>
    </row>
    <row r="1957" spans="5:29" s="2" customFormat="1">
      <c r="E1957" s="120"/>
      <c r="M1957" s="120"/>
      <c r="N1957" s="120"/>
      <c r="U1957" s="121"/>
      <c r="V1957" s="122"/>
      <c r="W1957" s="123"/>
      <c r="AC1957" s="123"/>
    </row>
    <row r="1958" spans="5:29" s="2" customFormat="1">
      <c r="E1958" s="120"/>
      <c r="M1958" s="120"/>
      <c r="N1958" s="120"/>
      <c r="U1958" s="121"/>
      <c r="V1958" s="122"/>
      <c r="W1958" s="123"/>
      <c r="AC1958" s="123"/>
    </row>
    <row r="1959" spans="5:29" s="2" customFormat="1">
      <c r="E1959" s="120"/>
      <c r="M1959" s="120"/>
      <c r="N1959" s="120"/>
      <c r="U1959" s="121"/>
      <c r="V1959" s="122"/>
      <c r="W1959" s="123"/>
      <c r="AC1959" s="123"/>
    </row>
    <row r="1960" spans="5:29" s="2" customFormat="1">
      <c r="E1960" s="120"/>
      <c r="M1960" s="120"/>
      <c r="N1960" s="120"/>
      <c r="U1960" s="121"/>
      <c r="V1960" s="122"/>
      <c r="W1960" s="123"/>
      <c r="AC1960" s="123"/>
    </row>
    <row r="1961" spans="5:29" s="2" customFormat="1">
      <c r="E1961" s="120"/>
      <c r="M1961" s="120"/>
      <c r="N1961" s="120"/>
      <c r="U1961" s="121"/>
      <c r="V1961" s="122"/>
      <c r="W1961" s="123"/>
      <c r="AC1961" s="123"/>
    </row>
    <row r="1962" spans="5:29" s="2" customFormat="1">
      <c r="E1962" s="120"/>
      <c r="M1962" s="120"/>
      <c r="N1962" s="120"/>
      <c r="U1962" s="121"/>
      <c r="V1962" s="122"/>
      <c r="W1962" s="123"/>
      <c r="AC1962" s="123"/>
    </row>
    <row r="1963" spans="5:29" s="2" customFormat="1">
      <c r="E1963" s="120"/>
      <c r="M1963" s="120"/>
      <c r="N1963" s="120"/>
      <c r="U1963" s="121"/>
      <c r="V1963" s="122"/>
      <c r="W1963" s="123"/>
      <c r="AC1963" s="123"/>
    </row>
    <row r="1964" spans="5:29" s="2" customFormat="1">
      <c r="E1964" s="120"/>
      <c r="M1964" s="120"/>
      <c r="N1964" s="120"/>
      <c r="U1964" s="121"/>
      <c r="V1964" s="122"/>
      <c r="W1964" s="123"/>
      <c r="AC1964" s="123"/>
    </row>
    <row r="1965" spans="5:29" s="2" customFormat="1">
      <c r="E1965" s="120"/>
      <c r="M1965" s="120"/>
      <c r="N1965" s="120"/>
      <c r="U1965" s="121"/>
      <c r="V1965" s="122"/>
      <c r="W1965" s="123"/>
      <c r="AC1965" s="123"/>
    </row>
    <row r="1966" spans="5:29" s="2" customFormat="1">
      <c r="E1966" s="120"/>
      <c r="M1966" s="120"/>
      <c r="N1966" s="120"/>
      <c r="U1966" s="121"/>
      <c r="V1966" s="122"/>
      <c r="W1966" s="123"/>
      <c r="AC1966" s="123"/>
    </row>
    <row r="1967" spans="5:29" s="2" customFormat="1">
      <c r="E1967" s="120"/>
      <c r="M1967" s="120"/>
      <c r="N1967" s="120"/>
      <c r="U1967" s="121"/>
      <c r="V1967" s="122"/>
      <c r="W1967" s="123"/>
      <c r="AC1967" s="123"/>
    </row>
    <row r="1968" spans="5:29" s="2" customFormat="1">
      <c r="E1968" s="120"/>
      <c r="M1968" s="120"/>
      <c r="N1968" s="120"/>
      <c r="U1968" s="121"/>
      <c r="V1968" s="122"/>
      <c r="W1968" s="123"/>
      <c r="AC1968" s="123"/>
    </row>
    <row r="1969" spans="5:29" s="2" customFormat="1">
      <c r="E1969" s="120"/>
      <c r="M1969" s="120"/>
      <c r="N1969" s="120"/>
      <c r="U1969" s="121"/>
      <c r="V1969" s="122"/>
      <c r="W1969" s="123"/>
      <c r="AC1969" s="123"/>
    </row>
    <row r="1970" spans="5:29" s="2" customFormat="1">
      <c r="E1970" s="120"/>
      <c r="M1970" s="120"/>
      <c r="N1970" s="120"/>
      <c r="U1970" s="121"/>
      <c r="V1970" s="122"/>
      <c r="W1970" s="123"/>
      <c r="AC1970" s="123"/>
    </row>
    <row r="1971" spans="5:29" s="2" customFormat="1">
      <c r="E1971" s="120"/>
      <c r="M1971" s="120"/>
      <c r="N1971" s="120"/>
      <c r="U1971" s="121"/>
      <c r="V1971" s="122"/>
      <c r="W1971" s="123"/>
      <c r="AC1971" s="123"/>
    </row>
    <row r="1972" spans="5:29" s="2" customFormat="1">
      <c r="E1972" s="120"/>
      <c r="M1972" s="120"/>
      <c r="N1972" s="120"/>
      <c r="U1972" s="121"/>
      <c r="V1972" s="122"/>
      <c r="W1972" s="123"/>
      <c r="AC1972" s="123"/>
    </row>
    <row r="1973" spans="5:29" s="2" customFormat="1">
      <c r="E1973" s="120"/>
      <c r="M1973" s="120"/>
      <c r="N1973" s="120"/>
      <c r="U1973" s="121"/>
      <c r="V1973" s="122"/>
      <c r="W1973" s="123"/>
      <c r="AC1973" s="123"/>
    </row>
    <row r="1974" spans="5:29" s="2" customFormat="1">
      <c r="E1974" s="120"/>
      <c r="M1974" s="120"/>
      <c r="N1974" s="120"/>
      <c r="U1974" s="121"/>
      <c r="V1974" s="122"/>
      <c r="W1974" s="123"/>
      <c r="AC1974" s="123"/>
    </row>
    <row r="1975" spans="5:29" s="2" customFormat="1">
      <c r="E1975" s="120"/>
      <c r="M1975" s="120"/>
      <c r="N1975" s="120"/>
      <c r="U1975" s="121"/>
      <c r="V1975" s="122"/>
      <c r="W1975" s="123"/>
      <c r="AC1975" s="123"/>
    </row>
    <row r="1976" spans="5:29" s="2" customFormat="1">
      <c r="E1976" s="120"/>
      <c r="M1976" s="120"/>
      <c r="N1976" s="120"/>
      <c r="U1976" s="121"/>
      <c r="V1976" s="122"/>
      <c r="W1976" s="123"/>
      <c r="AC1976" s="123"/>
    </row>
    <row r="1977" spans="5:29" s="2" customFormat="1">
      <c r="E1977" s="120"/>
      <c r="M1977" s="120"/>
      <c r="N1977" s="120"/>
      <c r="U1977" s="121"/>
      <c r="V1977" s="122"/>
      <c r="W1977" s="123"/>
      <c r="AC1977" s="123"/>
    </row>
    <row r="1978" spans="5:29" s="2" customFormat="1">
      <c r="E1978" s="120"/>
      <c r="M1978" s="120"/>
      <c r="N1978" s="120"/>
      <c r="U1978" s="121"/>
      <c r="V1978" s="122"/>
      <c r="W1978" s="123"/>
      <c r="AC1978" s="123"/>
    </row>
    <row r="1979" spans="5:29" s="2" customFormat="1">
      <c r="E1979" s="120"/>
      <c r="M1979" s="120"/>
      <c r="N1979" s="120"/>
      <c r="U1979" s="121"/>
      <c r="V1979" s="122"/>
      <c r="W1979" s="123"/>
      <c r="AC1979" s="123"/>
    </row>
    <row r="1980" spans="5:29" s="2" customFormat="1">
      <c r="E1980" s="120"/>
      <c r="M1980" s="120"/>
      <c r="N1980" s="120"/>
      <c r="U1980" s="121"/>
      <c r="V1980" s="122"/>
      <c r="W1980" s="123"/>
      <c r="AC1980" s="123"/>
    </row>
    <row r="1981" spans="5:29" s="2" customFormat="1">
      <c r="E1981" s="120"/>
      <c r="M1981" s="120"/>
      <c r="N1981" s="120"/>
      <c r="U1981" s="121"/>
      <c r="V1981" s="122"/>
      <c r="W1981" s="123"/>
      <c r="AC1981" s="123"/>
    </row>
    <row r="1982" spans="5:29" s="2" customFormat="1">
      <c r="E1982" s="120"/>
      <c r="M1982" s="120"/>
      <c r="N1982" s="120"/>
      <c r="U1982" s="121"/>
      <c r="V1982" s="122"/>
      <c r="W1982" s="123"/>
      <c r="AC1982" s="123"/>
    </row>
    <row r="1983" spans="5:29" s="2" customFormat="1">
      <c r="E1983" s="120"/>
      <c r="M1983" s="120"/>
      <c r="N1983" s="120"/>
      <c r="U1983" s="121"/>
      <c r="V1983" s="122"/>
      <c r="W1983" s="123"/>
      <c r="AC1983" s="123"/>
    </row>
    <row r="1984" spans="5:29" s="2" customFormat="1">
      <c r="E1984" s="120"/>
      <c r="M1984" s="120"/>
      <c r="N1984" s="120"/>
      <c r="U1984" s="121"/>
      <c r="V1984" s="122"/>
      <c r="W1984" s="123"/>
      <c r="AC1984" s="123"/>
    </row>
    <row r="1985" spans="5:29" s="2" customFormat="1">
      <c r="E1985" s="120"/>
      <c r="M1985" s="120"/>
      <c r="N1985" s="120"/>
      <c r="U1985" s="121"/>
      <c r="V1985" s="122"/>
      <c r="W1985" s="123"/>
      <c r="AC1985" s="123"/>
    </row>
    <row r="1986" spans="5:29" s="2" customFormat="1">
      <c r="E1986" s="120"/>
      <c r="M1986" s="120"/>
      <c r="N1986" s="120"/>
      <c r="U1986" s="121"/>
      <c r="V1986" s="122"/>
      <c r="W1986" s="123"/>
      <c r="AC1986" s="123"/>
    </row>
    <row r="1987" spans="5:29" s="2" customFormat="1">
      <c r="E1987" s="120"/>
      <c r="M1987" s="120"/>
      <c r="N1987" s="120"/>
      <c r="U1987" s="121"/>
      <c r="V1987" s="122"/>
      <c r="W1987" s="123"/>
      <c r="AC1987" s="123"/>
    </row>
    <row r="1988" spans="5:29" s="2" customFormat="1">
      <c r="E1988" s="120"/>
      <c r="M1988" s="120"/>
      <c r="N1988" s="120"/>
      <c r="U1988" s="121"/>
      <c r="V1988" s="122"/>
      <c r="W1988" s="123"/>
      <c r="AC1988" s="123"/>
    </row>
    <row r="1989" spans="5:29" s="2" customFormat="1">
      <c r="E1989" s="120"/>
      <c r="M1989" s="120"/>
      <c r="N1989" s="120"/>
      <c r="U1989" s="121"/>
      <c r="V1989" s="122"/>
      <c r="W1989" s="123"/>
      <c r="AC1989" s="123"/>
    </row>
    <row r="1990" spans="5:29" s="2" customFormat="1">
      <c r="E1990" s="120"/>
      <c r="M1990" s="120"/>
      <c r="N1990" s="120"/>
      <c r="U1990" s="121"/>
      <c r="V1990" s="122"/>
      <c r="W1990" s="123"/>
      <c r="AC1990" s="123"/>
    </row>
    <row r="1991" spans="5:29" s="2" customFormat="1">
      <c r="E1991" s="120"/>
      <c r="M1991" s="120"/>
      <c r="N1991" s="120"/>
      <c r="U1991" s="121"/>
      <c r="V1991" s="122"/>
      <c r="W1991" s="123"/>
      <c r="AC1991" s="123"/>
    </row>
    <row r="1992" spans="5:29" s="2" customFormat="1">
      <c r="E1992" s="120"/>
      <c r="M1992" s="120"/>
      <c r="N1992" s="120"/>
      <c r="U1992" s="121"/>
      <c r="V1992" s="122"/>
      <c r="W1992" s="123"/>
      <c r="AC1992" s="123"/>
    </row>
    <row r="1993" spans="5:29" s="2" customFormat="1">
      <c r="E1993" s="120"/>
      <c r="M1993" s="120"/>
      <c r="N1993" s="120"/>
      <c r="U1993" s="121"/>
      <c r="V1993" s="122"/>
      <c r="W1993" s="123"/>
      <c r="AC1993" s="123"/>
    </row>
    <row r="1994" spans="5:29" s="2" customFormat="1">
      <c r="E1994" s="120"/>
      <c r="M1994" s="120"/>
      <c r="N1994" s="120"/>
      <c r="U1994" s="121"/>
      <c r="V1994" s="122"/>
      <c r="W1994" s="123"/>
      <c r="AC1994" s="123"/>
    </row>
    <row r="1995" spans="5:29" s="2" customFormat="1">
      <c r="E1995" s="120"/>
      <c r="M1995" s="120"/>
      <c r="N1995" s="120"/>
      <c r="U1995" s="121"/>
      <c r="V1995" s="122"/>
      <c r="W1995" s="123"/>
      <c r="AC1995" s="123"/>
    </row>
    <row r="1996" spans="5:29" s="2" customFormat="1">
      <c r="E1996" s="120"/>
      <c r="M1996" s="120"/>
      <c r="N1996" s="120"/>
      <c r="U1996" s="121"/>
      <c r="V1996" s="122"/>
      <c r="W1996" s="123"/>
      <c r="AC1996" s="123"/>
    </row>
    <row r="1997" spans="5:29" s="2" customFormat="1">
      <c r="E1997" s="120"/>
      <c r="M1997" s="120"/>
      <c r="N1997" s="120"/>
      <c r="U1997" s="121"/>
      <c r="V1997" s="122"/>
      <c r="W1997" s="123"/>
      <c r="AC1997" s="123"/>
    </row>
    <row r="1998" spans="5:29" s="2" customFormat="1">
      <c r="E1998" s="120"/>
      <c r="M1998" s="120"/>
      <c r="N1998" s="120"/>
      <c r="U1998" s="121"/>
      <c r="V1998" s="122"/>
      <c r="W1998" s="123"/>
      <c r="AC1998" s="123"/>
    </row>
    <row r="1999" spans="5:29" s="2" customFormat="1">
      <c r="E1999" s="120"/>
      <c r="M1999" s="120"/>
      <c r="N1999" s="120"/>
      <c r="U1999" s="121"/>
      <c r="V1999" s="122"/>
      <c r="W1999" s="123"/>
      <c r="AC1999" s="123"/>
    </row>
    <row r="2000" spans="5:29" s="2" customFormat="1">
      <c r="E2000" s="120"/>
      <c r="M2000" s="120"/>
      <c r="N2000" s="120"/>
      <c r="U2000" s="121"/>
      <c r="V2000" s="122"/>
      <c r="W2000" s="123"/>
      <c r="AC2000" s="123"/>
    </row>
    <row r="2001" spans="5:29" s="2" customFormat="1">
      <c r="E2001" s="120"/>
      <c r="M2001" s="120"/>
      <c r="N2001" s="120"/>
      <c r="U2001" s="121"/>
      <c r="V2001" s="122"/>
      <c r="W2001" s="123"/>
      <c r="AC2001" s="123"/>
    </row>
    <row r="2002" spans="5:29" s="2" customFormat="1">
      <c r="E2002" s="120"/>
      <c r="M2002" s="120"/>
      <c r="N2002" s="120"/>
      <c r="U2002" s="121"/>
      <c r="V2002" s="122"/>
      <c r="W2002" s="123"/>
      <c r="AC2002" s="123"/>
    </row>
    <row r="2003" spans="5:29" s="2" customFormat="1">
      <c r="E2003" s="120"/>
      <c r="M2003" s="120"/>
      <c r="N2003" s="120"/>
      <c r="U2003" s="121"/>
      <c r="V2003" s="122"/>
      <c r="W2003" s="123"/>
      <c r="AC2003" s="123"/>
    </row>
    <row r="2004" spans="5:29" s="2" customFormat="1">
      <c r="E2004" s="120"/>
      <c r="M2004" s="120"/>
      <c r="N2004" s="120"/>
      <c r="U2004" s="121"/>
      <c r="V2004" s="122"/>
      <c r="W2004" s="123"/>
      <c r="AC2004" s="123"/>
    </row>
    <row r="2005" spans="5:29" s="2" customFormat="1">
      <c r="E2005" s="120"/>
      <c r="M2005" s="120"/>
      <c r="N2005" s="120"/>
      <c r="U2005" s="121"/>
      <c r="V2005" s="122"/>
      <c r="W2005" s="123"/>
      <c r="AC2005" s="123"/>
    </row>
    <row r="2006" spans="5:29" s="2" customFormat="1">
      <c r="E2006" s="120"/>
      <c r="M2006" s="120"/>
      <c r="N2006" s="120"/>
      <c r="U2006" s="121"/>
      <c r="V2006" s="122"/>
      <c r="W2006" s="123"/>
      <c r="AC2006" s="123"/>
    </row>
    <row r="2007" spans="5:29" s="2" customFormat="1">
      <c r="E2007" s="120"/>
      <c r="M2007" s="120"/>
      <c r="N2007" s="120"/>
      <c r="U2007" s="121"/>
      <c r="V2007" s="122"/>
      <c r="W2007" s="123"/>
      <c r="AC2007" s="123"/>
    </row>
    <row r="2008" spans="5:29" s="2" customFormat="1">
      <c r="E2008" s="120"/>
      <c r="M2008" s="120"/>
      <c r="N2008" s="120"/>
      <c r="U2008" s="121"/>
      <c r="V2008" s="122"/>
      <c r="W2008" s="123"/>
      <c r="AC2008" s="123"/>
    </row>
    <row r="2009" spans="5:29" s="2" customFormat="1">
      <c r="E2009" s="120"/>
      <c r="M2009" s="120"/>
      <c r="N2009" s="120"/>
      <c r="U2009" s="121"/>
      <c r="V2009" s="122"/>
      <c r="W2009" s="123"/>
      <c r="AC2009" s="123"/>
    </row>
    <row r="2010" spans="5:29" s="2" customFormat="1">
      <c r="E2010" s="120"/>
      <c r="M2010" s="120"/>
      <c r="N2010" s="120"/>
      <c r="U2010" s="121"/>
      <c r="V2010" s="122"/>
      <c r="W2010" s="123"/>
      <c r="AC2010" s="123"/>
    </row>
    <row r="2011" spans="5:29" s="2" customFormat="1">
      <c r="E2011" s="120"/>
      <c r="M2011" s="120"/>
      <c r="N2011" s="120"/>
      <c r="U2011" s="121"/>
      <c r="V2011" s="122"/>
      <c r="W2011" s="123"/>
      <c r="AC2011" s="123"/>
    </row>
    <row r="2012" spans="5:29" s="2" customFormat="1">
      <c r="E2012" s="120"/>
      <c r="M2012" s="120"/>
      <c r="N2012" s="120"/>
      <c r="U2012" s="121"/>
      <c r="V2012" s="122"/>
      <c r="W2012" s="123"/>
      <c r="AC2012" s="123"/>
    </row>
    <row r="2013" spans="5:29" s="2" customFormat="1">
      <c r="E2013" s="120"/>
      <c r="M2013" s="120"/>
      <c r="N2013" s="120"/>
      <c r="U2013" s="121"/>
      <c r="V2013" s="122"/>
      <c r="W2013" s="123"/>
      <c r="AC2013" s="123"/>
    </row>
    <row r="2014" spans="5:29" s="2" customFormat="1">
      <c r="E2014" s="120"/>
      <c r="M2014" s="120"/>
      <c r="N2014" s="120"/>
      <c r="U2014" s="121"/>
      <c r="V2014" s="122"/>
      <c r="W2014" s="123"/>
      <c r="AC2014" s="123"/>
    </row>
    <row r="2015" spans="5:29" s="2" customFormat="1">
      <c r="E2015" s="120"/>
      <c r="M2015" s="120"/>
      <c r="N2015" s="120"/>
      <c r="U2015" s="121"/>
      <c r="V2015" s="122"/>
      <c r="W2015" s="123"/>
      <c r="AC2015" s="123"/>
    </row>
    <row r="2016" spans="5:29" s="2" customFormat="1">
      <c r="E2016" s="120"/>
      <c r="M2016" s="120"/>
      <c r="N2016" s="120"/>
      <c r="U2016" s="121"/>
      <c r="V2016" s="122"/>
      <c r="W2016" s="123"/>
      <c r="AC2016" s="123"/>
    </row>
    <row r="2017" spans="5:29" s="2" customFormat="1">
      <c r="E2017" s="120"/>
      <c r="M2017" s="120"/>
      <c r="N2017" s="120"/>
      <c r="U2017" s="121"/>
      <c r="V2017" s="122"/>
      <c r="W2017" s="123"/>
      <c r="AC2017" s="123"/>
    </row>
    <row r="2018" spans="5:29" s="2" customFormat="1">
      <c r="E2018" s="120"/>
      <c r="M2018" s="120"/>
      <c r="N2018" s="120"/>
      <c r="U2018" s="121"/>
      <c r="V2018" s="122"/>
      <c r="W2018" s="123"/>
      <c r="AC2018" s="123"/>
    </row>
    <row r="2019" spans="5:29" s="2" customFormat="1">
      <c r="E2019" s="120"/>
      <c r="M2019" s="120"/>
      <c r="N2019" s="120"/>
      <c r="U2019" s="121"/>
      <c r="V2019" s="122"/>
      <c r="W2019" s="123"/>
      <c r="AC2019" s="123"/>
    </row>
    <row r="2020" spans="5:29" s="2" customFormat="1">
      <c r="E2020" s="120"/>
      <c r="M2020" s="120"/>
      <c r="N2020" s="120"/>
      <c r="U2020" s="121"/>
      <c r="V2020" s="122"/>
      <c r="W2020" s="123"/>
      <c r="AC2020" s="123"/>
    </row>
    <row r="2021" spans="5:29" s="2" customFormat="1">
      <c r="E2021" s="120"/>
      <c r="M2021" s="120"/>
      <c r="N2021" s="120"/>
      <c r="U2021" s="121"/>
      <c r="V2021" s="122"/>
      <c r="W2021" s="123"/>
      <c r="AC2021" s="123"/>
    </row>
    <row r="2022" spans="5:29" s="2" customFormat="1">
      <c r="E2022" s="120"/>
      <c r="M2022" s="120"/>
      <c r="N2022" s="120"/>
      <c r="U2022" s="121"/>
      <c r="V2022" s="122"/>
      <c r="W2022" s="123"/>
      <c r="AC2022" s="123"/>
    </row>
    <row r="2023" spans="5:29" s="2" customFormat="1">
      <c r="E2023" s="120"/>
      <c r="M2023" s="120"/>
      <c r="N2023" s="120"/>
      <c r="U2023" s="121"/>
      <c r="V2023" s="122"/>
      <c r="W2023" s="123"/>
      <c r="AC2023" s="123"/>
    </row>
    <row r="2024" spans="5:29" s="2" customFormat="1">
      <c r="E2024" s="120"/>
      <c r="M2024" s="120"/>
      <c r="N2024" s="120"/>
      <c r="U2024" s="121"/>
      <c r="V2024" s="122"/>
      <c r="W2024" s="123"/>
      <c r="AC2024" s="123"/>
    </row>
    <row r="2025" spans="5:29" s="2" customFormat="1">
      <c r="E2025" s="120"/>
      <c r="M2025" s="120"/>
      <c r="N2025" s="120"/>
      <c r="U2025" s="121"/>
      <c r="V2025" s="122"/>
      <c r="W2025" s="123"/>
      <c r="AC2025" s="123"/>
    </row>
    <row r="2026" spans="5:29" s="2" customFormat="1">
      <c r="E2026" s="120"/>
      <c r="M2026" s="120"/>
      <c r="N2026" s="120"/>
      <c r="U2026" s="121"/>
      <c r="V2026" s="122"/>
      <c r="W2026" s="123"/>
      <c r="AC2026" s="123"/>
    </row>
    <row r="2027" spans="5:29" s="2" customFormat="1">
      <c r="E2027" s="120"/>
      <c r="M2027" s="120"/>
      <c r="N2027" s="120"/>
      <c r="U2027" s="121"/>
      <c r="V2027" s="122"/>
      <c r="W2027" s="123"/>
      <c r="AC2027" s="123"/>
    </row>
    <row r="2028" spans="5:29" s="2" customFormat="1">
      <c r="E2028" s="120"/>
      <c r="M2028" s="120"/>
      <c r="N2028" s="120"/>
      <c r="U2028" s="121"/>
      <c r="V2028" s="122"/>
      <c r="W2028" s="123"/>
      <c r="AC2028" s="123"/>
    </row>
    <row r="2029" spans="5:29" s="2" customFormat="1">
      <c r="E2029" s="120"/>
      <c r="M2029" s="120"/>
      <c r="N2029" s="120"/>
      <c r="U2029" s="121"/>
      <c r="V2029" s="122"/>
      <c r="W2029" s="123"/>
      <c r="AC2029" s="123"/>
    </row>
    <row r="2030" spans="5:29" s="2" customFormat="1">
      <c r="E2030" s="120"/>
      <c r="M2030" s="120"/>
      <c r="N2030" s="120"/>
      <c r="U2030" s="121"/>
      <c r="V2030" s="122"/>
      <c r="W2030" s="123"/>
      <c r="AC2030" s="123"/>
    </row>
    <row r="2031" spans="5:29" s="2" customFormat="1">
      <c r="E2031" s="120"/>
      <c r="M2031" s="120"/>
      <c r="N2031" s="120"/>
      <c r="U2031" s="121"/>
      <c r="V2031" s="122"/>
      <c r="W2031" s="123"/>
      <c r="AC2031" s="123"/>
    </row>
    <row r="2032" spans="5:29" s="2" customFormat="1">
      <c r="E2032" s="120"/>
      <c r="M2032" s="120"/>
      <c r="N2032" s="120"/>
      <c r="U2032" s="121"/>
      <c r="V2032" s="122"/>
      <c r="W2032" s="123"/>
      <c r="AC2032" s="123"/>
    </row>
    <row r="2033" spans="5:29" s="2" customFormat="1">
      <c r="E2033" s="120"/>
      <c r="M2033" s="120"/>
      <c r="N2033" s="120"/>
      <c r="U2033" s="121"/>
      <c r="V2033" s="122"/>
      <c r="W2033" s="123"/>
      <c r="AC2033" s="123"/>
    </row>
    <row r="2034" spans="5:29" s="2" customFormat="1">
      <c r="E2034" s="120"/>
      <c r="M2034" s="120"/>
      <c r="N2034" s="120"/>
      <c r="U2034" s="121"/>
      <c r="V2034" s="122"/>
      <c r="W2034" s="123"/>
      <c r="AC2034" s="123"/>
    </row>
    <row r="2035" spans="5:29" s="2" customFormat="1">
      <c r="E2035" s="120"/>
      <c r="M2035" s="120"/>
      <c r="N2035" s="120"/>
      <c r="U2035" s="121"/>
      <c r="V2035" s="122"/>
      <c r="W2035" s="123"/>
      <c r="AC2035" s="123"/>
    </row>
    <row r="2036" spans="5:29" s="2" customFormat="1">
      <c r="E2036" s="120"/>
      <c r="M2036" s="120"/>
      <c r="N2036" s="120"/>
      <c r="U2036" s="121"/>
      <c r="V2036" s="122"/>
      <c r="W2036" s="123"/>
      <c r="AC2036" s="123"/>
    </row>
    <row r="2037" spans="5:29" s="2" customFormat="1">
      <c r="E2037" s="120"/>
      <c r="M2037" s="120"/>
      <c r="N2037" s="120"/>
      <c r="U2037" s="121"/>
      <c r="V2037" s="122"/>
      <c r="W2037" s="123"/>
      <c r="AC2037" s="123"/>
    </row>
    <row r="2038" spans="5:29" s="2" customFormat="1">
      <c r="E2038" s="120"/>
      <c r="M2038" s="120"/>
      <c r="N2038" s="120"/>
      <c r="U2038" s="121"/>
      <c r="V2038" s="122"/>
      <c r="W2038" s="123"/>
      <c r="AC2038" s="123"/>
    </row>
    <row r="2039" spans="5:29" s="2" customFormat="1">
      <c r="E2039" s="120"/>
      <c r="M2039" s="120"/>
      <c r="N2039" s="120"/>
      <c r="U2039" s="121"/>
      <c r="V2039" s="122"/>
      <c r="W2039" s="123"/>
      <c r="AC2039" s="123"/>
    </row>
    <row r="2040" spans="5:29" s="2" customFormat="1">
      <c r="E2040" s="120"/>
      <c r="M2040" s="120"/>
      <c r="N2040" s="120"/>
      <c r="U2040" s="121"/>
      <c r="V2040" s="122"/>
      <c r="W2040" s="123"/>
      <c r="AC2040" s="123"/>
    </row>
    <row r="2041" spans="5:29" s="2" customFormat="1">
      <c r="E2041" s="120"/>
      <c r="M2041" s="120"/>
      <c r="N2041" s="120"/>
      <c r="U2041" s="121"/>
      <c r="V2041" s="122"/>
      <c r="W2041" s="123"/>
      <c r="AC2041" s="123"/>
    </row>
    <row r="2042" spans="5:29" s="2" customFormat="1">
      <c r="E2042" s="120"/>
      <c r="M2042" s="120"/>
      <c r="N2042" s="120"/>
      <c r="U2042" s="121"/>
      <c r="V2042" s="122"/>
      <c r="W2042" s="123"/>
      <c r="AC2042" s="123"/>
    </row>
    <row r="2043" spans="5:29" s="2" customFormat="1">
      <c r="E2043" s="120"/>
      <c r="M2043" s="120"/>
      <c r="N2043" s="120"/>
      <c r="U2043" s="121"/>
      <c r="V2043" s="122"/>
      <c r="W2043" s="123"/>
      <c r="AC2043" s="123"/>
    </row>
    <row r="2044" spans="5:29" s="2" customFormat="1">
      <c r="E2044" s="120"/>
      <c r="M2044" s="120"/>
      <c r="N2044" s="120"/>
      <c r="U2044" s="121"/>
      <c r="V2044" s="122"/>
      <c r="W2044" s="123"/>
      <c r="AC2044" s="123"/>
    </row>
    <row r="2045" spans="5:29" s="2" customFormat="1">
      <c r="E2045" s="120"/>
      <c r="M2045" s="120"/>
      <c r="N2045" s="120"/>
      <c r="U2045" s="121"/>
      <c r="V2045" s="122"/>
      <c r="W2045" s="123"/>
      <c r="AC2045" s="123"/>
    </row>
    <row r="2046" spans="5:29" s="2" customFormat="1">
      <c r="E2046" s="120"/>
      <c r="M2046" s="120"/>
      <c r="N2046" s="120"/>
      <c r="U2046" s="121"/>
      <c r="V2046" s="122"/>
      <c r="W2046" s="123"/>
      <c r="AC2046" s="123"/>
    </row>
    <row r="2047" spans="5:29" s="2" customFormat="1">
      <c r="E2047" s="120"/>
      <c r="M2047" s="120"/>
      <c r="N2047" s="120"/>
      <c r="U2047" s="121"/>
      <c r="V2047" s="122"/>
      <c r="W2047" s="123"/>
      <c r="AC2047" s="123"/>
    </row>
    <row r="2048" spans="5:29" s="2" customFormat="1">
      <c r="E2048" s="120"/>
      <c r="M2048" s="120"/>
      <c r="N2048" s="120"/>
      <c r="U2048" s="121"/>
      <c r="V2048" s="122"/>
      <c r="W2048" s="123"/>
      <c r="AC2048" s="123"/>
    </row>
    <row r="2049" spans="5:29" s="2" customFormat="1">
      <c r="E2049" s="120"/>
      <c r="M2049" s="120"/>
      <c r="N2049" s="120"/>
      <c r="U2049" s="121"/>
      <c r="V2049" s="122"/>
      <c r="W2049" s="123"/>
      <c r="AC2049" s="123"/>
    </row>
    <row r="2050" spans="5:29" s="2" customFormat="1">
      <c r="E2050" s="120"/>
      <c r="M2050" s="120"/>
      <c r="N2050" s="120"/>
      <c r="U2050" s="121"/>
      <c r="V2050" s="122"/>
      <c r="W2050" s="123"/>
      <c r="AC2050" s="123"/>
    </row>
    <row r="2051" spans="5:29" s="2" customFormat="1">
      <c r="E2051" s="120"/>
      <c r="M2051" s="120"/>
      <c r="N2051" s="120"/>
      <c r="U2051" s="121"/>
      <c r="V2051" s="122"/>
      <c r="W2051" s="123"/>
      <c r="AC2051" s="123"/>
    </row>
    <row r="2052" spans="5:29" s="2" customFormat="1">
      <c r="E2052" s="120"/>
      <c r="M2052" s="120"/>
      <c r="N2052" s="120"/>
      <c r="U2052" s="121"/>
      <c r="V2052" s="122"/>
      <c r="W2052" s="123"/>
      <c r="AC2052" s="123"/>
    </row>
    <row r="2053" spans="5:29" s="2" customFormat="1">
      <c r="E2053" s="120"/>
      <c r="M2053" s="120"/>
      <c r="N2053" s="120"/>
      <c r="U2053" s="121"/>
      <c r="V2053" s="122"/>
      <c r="W2053" s="123"/>
      <c r="AC2053" s="123"/>
    </row>
    <row r="2054" spans="5:29" s="2" customFormat="1">
      <c r="E2054" s="120"/>
      <c r="M2054" s="120"/>
      <c r="N2054" s="120"/>
      <c r="U2054" s="121"/>
      <c r="V2054" s="122"/>
      <c r="W2054" s="123"/>
      <c r="AC2054" s="123"/>
    </row>
    <row r="2055" spans="5:29" s="2" customFormat="1">
      <c r="E2055" s="120"/>
      <c r="M2055" s="120"/>
      <c r="N2055" s="120"/>
      <c r="U2055" s="121"/>
      <c r="V2055" s="122"/>
      <c r="W2055" s="123"/>
      <c r="AC2055" s="123"/>
    </row>
    <row r="2056" spans="5:29" s="2" customFormat="1">
      <c r="E2056" s="120"/>
      <c r="M2056" s="120"/>
      <c r="N2056" s="120"/>
      <c r="U2056" s="121"/>
      <c r="V2056" s="122"/>
      <c r="W2056" s="123"/>
      <c r="AC2056" s="123"/>
    </row>
    <row r="2057" spans="5:29" s="2" customFormat="1">
      <c r="E2057" s="120"/>
      <c r="M2057" s="120"/>
      <c r="N2057" s="120"/>
      <c r="U2057" s="121"/>
      <c r="V2057" s="122"/>
      <c r="W2057" s="123"/>
      <c r="AC2057" s="123"/>
    </row>
    <row r="2058" spans="5:29" s="2" customFormat="1">
      <c r="E2058" s="120"/>
      <c r="M2058" s="120"/>
      <c r="N2058" s="120"/>
      <c r="U2058" s="121"/>
      <c r="V2058" s="122"/>
      <c r="W2058" s="123"/>
      <c r="AC2058" s="123"/>
    </row>
    <row r="2059" spans="5:29" s="2" customFormat="1">
      <c r="E2059" s="120"/>
      <c r="M2059" s="120"/>
      <c r="N2059" s="120"/>
      <c r="U2059" s="121"/>
      <c r="V2059" s="122"/>
      <c r="W2059" s="123"/>
      <c r="AC2059" s="123"/>
    </row>
    <row r="2060" spans="5:29" s="2" customFormat="1">
      <c r="E2060" s="120"/>
      <c r="M2060" s="120"/>
      <c r="N2060" s="120"/>
      <c r="U2060" s="121"/>
      <c r="V2060" s="122"/>
      <c r="W2060" s="123"/>
      <c r="AC2060" s="123"/>
    </row>
    <row r="2061" spans="5:29" s="2" customFormat="1">
      <c r="E2061" s="120"/>
      <c r="M2061" s="120"/>
      <c r="N2061" s="120"/>
      <c r="U2061" s="121"/>
      <c r="V2061" s="122"/>
      <c r="W2061" s="123"/>
      <c r="AC2061" s="123"/>
    </row>
    <row r="2062" spans="5:29" s="2" customFormat="1">
      <c r="E2062" s="120"/>
      <c r="M2062" s="120"/>
      <c r="N2062" s="120"/>
      <c r="U2062" s="121"/>
      <c r="V2062" s="122"/>
      <c r="W2062" s="123"/>
      <c r="AC2062" s="123"/>
    </row>
    <row r="2063" spans="5:29" s="2" customFormat="1">
      <c r="E2063" s="120"/>
      <c r="M2063" s="120"/>
      <c r="N2063" s="120"/>
      <c r="U2063" s="121"/>
      <c r="V2063" s="122"/>
      <c r="W2063" s="123"/>
      <c r="AC2063" s="123"/>
    </row>
    <row r="2064" spans="5:29" s="2" customFormat="1">
      <c r="E2064" s="120"/>
      <c r="M2064" s="120"/>
      <c r="N2064" s="120"/>
      <c r="U2064" s="121"/>
      <c r="V2064" s="122"/>
      <c r="W2064" s="123"/>
      <c r="AC2064" s="123"/>
    </row>
    <row r="2065" spans="5:29" s="2" customFormat="1">
      <c r="E2065" s="120"/>
      <c r="M2065" s="120"/>
      <c r="N2065" s="120"/>
      <c r="U2065" s="121"/>
      <c r="V2065" s="122"/>
      <c r="W2065" s="123"/>
      <c r="AC2065" s="123"/>
    </row>
    <row r="2066" spans="5:29" s="2" customFormat="1">
      <c r="E2066" s="120"/>
      <c r="M2066" s="120"/>
      <c r="N2066" s="120"/>
      <c r="U2066" s="121"/>
      <c r="V2066" s="122"/>
      <c r="W2066" s="123"/>
      <c r="AC2066" s="123"/>
    </row>
    <row r="2067" spans="5:29" s="2" customFormat="1">
      <c r="E2067" s="120"/>
      <c r="M2067" s="120"/>
      <c r="N2067" s="120"/>
      <c r="U2067" s="121"/>
      <c r="V2067" s="122"/>
      <c r="W2067" s="123"/>
      <c r="AC2067" s="123"/>
    </row>
    <row r="2068" spans="5:29" s="2" customFormat="1">
      <c r="E2068" s="120"/>
      <c r="M2068" s="120"/>
      <c r="N2068" s="120"/>
      <c r="U2068" s="121"/>
      <c r="V2068" s="122"/>
      <c r="W2068" s="123"/>
      <c r="AC2068" s="123"/>
    </row>
    <row r="2069" spans="5:29" s="2" customFormat="1">
      <c r="E2069" s="120"/>
      <c r="M2069" s="120"/>
      <c r="N2069" s="120"/>
      <c r="U2069" s="121"/>
      <c r="V2069" s="122"/>
      <c r="W2069" s="123"/>
      <c r="AC2069" s="123"/>
    </row>
    <row r="2070" spans="5:29" s="2" customFormat="1">
      <c r="E2070" s="120"/>
      <c r="M2070" s="120"/>
      <c r="N2070" s="120"/>
      <c r="U2070" s="121"/>
      <c r="V2070" s="122"/>
      <c r="W2070" s="123"/>
      <c r="AC2070" s="123"/>
    </row>
    <row r="2071" spans="5:29" s="2" customFormat="1">
      <c r="E2071" s="120"/>
      <c r="M2071" s="120"/>
      <c r="N2071" s="120"/>
      <c r="U2071" s="121"/>
      <c r="V2071" s="122"/>
      <c r="W2071" s="123"/>
      <c r="AC2071" s="123"/>
    </row>
    <row r="2072" spans="5:29" s="2" customFormat="1">
      <c r="E2072" s="120"/>
      <c r="M2072" s="120"/>
      <c r="N2072" s="120"/>
      <c r="U2072" s="121"/>
      <c r="V2072" s="122"/>
      <c r="W2072" s="123"/>
      <c r="AC2072" s="123"/>
    </row>
    <row r="2073" spans="5:29" s="2" customFormat="1">
      <c r="E2073" s="120"/>
      <c r="M2073" s="120"/>
      <c r="N2073" s="120"/>
      <c r="U2073" s="121"/>
      <c r="V2073" s="122"/>
      <c r="W2073" s="123"/>
      <c r="AC2073" s="123"/>
    </row>
    <row r="2074" spans="5:29" s="2" customFormat="1">
      <c r="E2074" s="120"/>
      <c r="M2074" s="120"/>
      <c r="N2074" s="120"/>
      <c r="U2074" s="121"/>
      <c r="V2074" s="122"/>
      <c r="W2074" s="123"/>
      <c r="AC2074" s="123"/>
    </row>
    <row r="2075" spans="5:29" s="2" customFormat="1">
      <c r="E2075" s="120"/>
      <c r="M2075" s="120"/>
      <c r="N2075" s="120"/>
      <c r="U2075" s="121"/>
      <c r="V2075" s="122"/>
      <c r="W2075" s="123"/>
      <c r="AC2075" s="123"/>
    </row>
    <row r="2076" spans="5:29" s="2" customFormat="1">
      <c r="E2076" s="120"/>
      <c r="M2076" s="120"/>
      <c r="N2076" s="120"/>
      <c r="U2076" s="121"/>
      <c r="V2076" s="122"/>
      <c r="W2076" s="123"/>
      <c r="AC2076" s="123"/>
    </row>
    <row r="2077" spans="5:29" s="2" customFormat="1">
      <c r="E2077" s="120"/>
      <c r="M2077" s="120"/>
      <c r="N2077" s="120"/>
      <c r="U2077" s="121"/>
      <c r="V2077" s="122"/>
      <c r="W2077" s="123"/>
      <c r="AC2077" s="123"/>
    </row>
    <row r="2078" spans="5:29" s="2" customFormat="1">
      <c r="E2078" s="120"/>
      <c r="M2078" s="120"/>
      <c r="N2078" s="120"/>
      <c r="U2078" s="121"/>
      <c r="V2078" s="122"/>
      <c r="W2078" s="123"/>
      <c r="AC2078" s="123"/>
    </row>
    <row r="2079" spans="5:29" s="2" customFormat="1">
      <c r="E2079" s="120"/>
      <c r="M2079" s="120"/>
      <c r="N2079" s="120"/>
      <c r="U2079" s="121"/>
      <c r="V2079" s="122"/>
      <c r="W2079" s="123"/>
      <c r="AC2079" s="123"/>
    </row>
    <row r="2080" spans="5:29" s="2" customFormat="1">
      <c r="E2080" s="120"/>
      <c r="M2080" s="120"/>
      <c r="N2080" s="120"/>
      <c r="U2080" s="121"/>
      <c r="V2080" s="122"/>
      <c r="W2080" s="123"/>
      <c r="AC2080" s="123"/>
    </row>
    <row r="2081" spans="5:29" s="2" customFormat="1">
      <c r="E2081" s="120"/>
      <c r="M2081" s="120"/>
      <c r="N2081" s="120"/>
      <c r="U2081" s="121"/>
      <c r="V2081" s="122"/>
      <c r="W2081" s="123"/>
      <c r="AC2081" s="123"/>
    </row>
    <row r="2082" spans="5:29" s="2" customFormat="1">
      <c r="E2082" s="120"/>
      <c r="M2082" s="120"/>
      <c r="N2082" s="120"/>
      <c r="U2082" s="121"/>
      <c r="V2082" s="122"/>
      <c r="W2082" s="123"/>
      <c r="AC2082" s="123"/>
    </row>
    <row r="2083" spans="5:29" s="2" customFormat="1">
      <c r="E2083" s="120"/>
      <c r="M2083" s="120"/>
      <c r="N2083" s="120"/>
      <c r="U2083" s="121"/>
      <c r="V2083" s="122"/>
      <c r="W2083" s="123"/>
      <c r="AC2083" s="123"/>
    </row>
    <row r="2084" spans="5:29" s="2" customFormat="1">
      <c r="E2084" s="120"/>
      <c r="M2084" s="120"/>
      <c r="N2084" s="120"/>
      <c r="U2084" s="121"/>
      <c r="V2084" s="122"/>
      <c r="W2084" s="123"/>
      <c r="AC2084" s="123"/>
    </row>
    <row r="2085" spans="5:29" s="2" customFormat="1">
      <c r="E2085" s="120"/>
      <c r="M2085" s="120"/>
      <c r="N2085" s="120"/>
      <c r="U2085" s="121"/>
      <c r="V2085" s="122"/>
      <c r="W2085" s="123"/>
      <c r="AC2085" s="123"/>
    </row>
    <row r="2086" spans="5:29" s="2" customFormat="1">
      <c r="E2086" s="120"/>
      <c r="M2086" s="120"/>
      <c r="N2086" s="120"/>
      <c r="U2086" s="121"/>
      <c r="V2086" s="122"/>
      <c r="W2086" s="123"/>
      <c r="AC2086" s="123"/>
    </row>
    <row r="2087" spans="5:29" s="2" customFormat="1">
      <c r="E2087" s="120"/>
      <c r="M2087" s="120"/>
      <c r="N2087" s="120"/>
      <c r="U2087" s="121"/>
      <c r="V2087" s="122"/>
      <c r="W2087" s="123"/>
      <c r="AC2087" s="123"/>
    </row>
    <row r="2088" spans="5:29" s="2" customFormat="1">
      <c r="E2088" s="120"/>
      <c r="M2088" s="120"/>
      <c r="N2088" s="120"/>
      <c r="U2088" s="121"/>
      <c r="V2088" s="122"/>
      <c r="W2088" s="123"/>
      <c r="AC2088" s="123"/>
    </row>
    <row r="2089" spans="5:29" s="2" customFormat="1">
      <c r="E2089" s="120"/>
      <c r="M2089" s="120"/>
      <c r="N2089" s="120"/>
      <c r="U2089" s="121"/>
      <c r="V2089" s="122"/>
      <c r="W2089" s="123"/>
      <c r="AC2089" s="123"/>
    </row>
    <row r="2090" spans="5:29" s="2" customFormat="1">
      <c r="E2090" s="120"/>
      <c r="M2090" s="120"/>
      <c r="N2090" s="120"/>
      <c r="U2090" s="121"/>
      <c r="V2090" s="122"/>
      <c r="W2090" s="123"/>
      <c r="AC2090" s="123"/>
    </row>
    <row r="2091" spans="5:29" s="2" customFormat="1">
      <c r="E2091" s="120"/>
      <c r="M2091" s="120"/>
      <c r="N2091" s="120"/>
      <c r="U2091" s="121"/>
      <c r="V2091" s="122"/>
      <c r="W2091" s="123"/>
      <c r="AC2091" s="123"/>
    </row>
    <row r="2092" spans="5:29" s="2" customFormat="1">
      <c r="E2092" s="120"/>
      <c r="M2092" s="120"/>
      <c r="N2092" s="120"/>
      <c r="U2092" s="121"/>
      <c r="V2092" s="122"/>
      <c r="W2092" s="123"/>
      <c r="AC2092" s="123"/>
    </row>
    <row r="2093" spans="5:29" s="2" customFormat="1">
      <c r="E2093" s="120"/>
      <c r="M2093" s="120"/>
      <c r="N2093" s="120"/>
      <c r="U2093" s="121"/>
      <c r="V2093" s="122"/>
      <c r="W2093" s="123"/>
      <c r="AC2093" s="123"/>
    </row>
    <row r="2094" spans="5:29" s="2" customFormat="1">
      <c r="E2094" s="120"/>
      <c r="M2094" s="120"/>
      <c r="N2094" s="120"/>
      <c r="U2094" s="121"/>
      <c r="V2094" s="122"/>
      <c r="W2094" s="123"/>
      <c r="AC2094" s="123"/>
    </row>
    <row r="2095" spans="5:29" s="2" customFormat="1">
      <c r="E2095" s="120"/>
      <c r="M2095" s="120"/>
      <c r="N2095" s="120"/>
      <c r="U2095" s="121"/>
      <c r="V2095" s="122"/>
      <c r="W2095" s="123"/>
      <c r="AC2095" s="123"/>
    </row>
    <row r="2096" spans="5:29" s="2" customFormat="1">
      <c r="E2096" s="120"/>
      <c r="M2096" s="120"/>
      <c r="N2096" s="120"/>
      <c r="U2096" s="121"/>
      <c r="V2096" s="122"/>
      <c r="W2096" s="123"/>
      <c r="AC2096" s="123"/>
    </row>
    <row r="2097" spans="5:29" s="2" customFormat="1">
      <c r="E2097" s="120"/>
      <c r="M2097" s="120"/>
      <c r="N2097" s="120"/>
      <c r="U2097" s="121"/>
      <c r="V2097" s="122"/>
      <c r="W2097" s="123"/>
      <c r="AC2097" s="123"/>
    </row>
    <row r="2098" spans="5:29" s="2" customFormat="1">
      <c r="E2098" s="120"/>
      <c r="M2098" s="120"/>
      <c r="N2098" s="120"/>
      <c r="U2098" s="121"/>
      <c r="V2098" s="122"/>
      <c r="W2098" s="123"/>
      <c r="AC2098" s="123"/>
    </row>
    <row r="2099" spans="5:29" s="2" customFormat="1">
      <c r="E2099" s="120"/>
      <c r="M2099" s="120"/>
      <c r="N2099" s="120"/>
      <c r="U2099" s="121"/>
      <c r="V2099" s="122"/>
      <c r="W2099" s="123"/>
      <c r="AC2099" s="123"/>
    </row>
    <row r="2100" spans="5:29" s="2" customFormat="1">
      <c r="E2100" s="120"/>
      <c r="M2100" s="120"/>
      <c r="N2100" s="120"/>
      <c r="U2100" s="121"/>
      <c r="V2100" s="122"/>
      <c r="W2100" s="123"/>
      <c r="AC2100" s="123"/>
    </row>
    <row r="2101" spans="5:29" s="2" customFormat="1">
      <c r="E2101" s="120"/>
      <c r="M2101" s="120"/>
      <c r="N2101" s="120"/>
      <c r="U2101" s="121"/>
      <c r="V2101" s="122"/>
      <c r="W2101" s="123"/>
      <c r="AC2101" s="123"/>
    </row>
    <row r="2102" spans="5:29" s="2" customFormat="1">
      <c r="E2102" s="120"/>
      <c r="M2102" s="120"/>
      <c r="N2102" s="120"/>
      <c r="U2102" s="121"/>
      <c r="V2102" s="122"/>
      <c r="W2102" s="123"/>
      <c r="AC2102" s="123"/>
    </row>
    <row r="2103" spans="5:29" s="2" customFormat="1">
      <c r="E2103" s="120"/>
      <c r="M2103" s="120"/>
      <c r="N2103" s="120"/>
      <c r="U2103" s="121"/>
      <c r="V2103" s="122"/>
      <c r="W2103" s="123"/>
      <c r="AC2103" s="123"/>
    </row>
    <row r="2104" spans="5:29" s="2" customFormat="1">
      <c r="E2104" s="120"/>
      <c r="M2104" s="120"/>
      <c r="N2104" s="120"/>
      <c r="U2104" s="121"/>
      <c r="V2104" s="122"/>
      <c r="W2104" s="123"/>
      <c r="AC2104" s="123"/>
    </row>
    <row r="2105" spans="5:29" s="2" customFormat="1">
      <c r="E2105" s="120"/>
      <c r="M2105" s="120"/>
      <c r="N2105" s="120"/>
      <c r="U2105" s="121"/>
      <c r="V2105" s="122"/>
      <c r="W2105" s="123"/>
      <c r="AC2105" s="123"/>
    </row>
    <row r="2106" spans="5:29" s="2" customFormat="1">
      <c r="E2106" s="120"/>
      <c r="M2106" s="120"/>
      <c r="N2106" s="120"/>
      <c r="U2106" s="121"/>
      <c r="V2106" s="122"/>
      <c r="W2106" s="123"/>
      <c r="AC2106" s="123"/>
    </row>
    <row r="2107" spans="5:29" s="2" customFormat="1">
      <c r="E2107" s="120"/>
      <c r="M2107" s="120"/>
      <c r="N2107" s="120"/>
      <c r="U2107" s="121"/>
      <c r="V2107" s="122"/>
      <c r="W2107" s="123"/>
      <c r="AC2107" s="123"/>
    </row>
    <row r="2108" spans="5:29" s="2" customFormat="1">
      <c r="E2108" s="120"/>
      <c r="M2108" s="120"/>
      <c r="N2108" s="120"/>
      <c r="U2108" s="121"/>
      <c r="V2108" s="122"/>
      <c r="W2108" s="123"/>
      <c r="AC2108" s="123"/>
    </row>
    <row r="2109" spans="5:29" s="2" customFormat="1">
      <c r="E2109" s="120"/>
      <c r="M2109" s="120"/>
      <c r="N2109" s="120"/>
      <c r="U2109" s="121"/>
      <c r="V2109" s="122"/>
      <c r="W2109" s="123"/>
      <c r="AC2109" s="123"/>
    </row>
    <row r="2110" spans="5:29" s="2" customFormat="1">
      <c r="E2110" s="120"/>
      <c r="M2110" s="120"/>
      <c r="N2110" s="120"/>
      <c r="U2110" s="121"/>
      <c r="V2110" s="122"/>
      <c r="W2110" s="123"/>
      <c r="AC2110" s="123"/>
    </row>
    <row r="2111" spans="5:29" s="2" customFormat="1">
      <c r="E2111" s="120"/>
      <c r="M2111" s="120"/>
      <c r="N2111" s="120"/>
      <c r="U2111" s="121"/>
      <c r="V2111" s="122"/>
      <c r="W2111" s="123"/>
      <c r="AC2111" s="123"/>
    </row>
    <row r="2112" spans="5:29" s="2" customFormat="1">
      <c r="E2112" s="120"/>
      <c r="M2112" s="120"/>
      <c r="N2112" s="120"/>
      <c r="U2112" s="121"/>
      <c r="V2112" s="122"/>
      <c r="W2112" s="123"/>
      <c r="AC2112" s="123"/>
    </row>
    <row r="2113" spans="5:29" s="2" customFormat="1">
      <c r="E2113" s="120"/>
      <c r="M2113" s="120"/>
      <c r="N2113" s="120"/>
      <c r="U2113" s="121"/>
      <c r="V2113" s="122"/>
      <c r="W2113" s="123"/>
      <c r="AC2113" s="123"/>
    </row>
    <row r="2114" spans="5:29" s="2" customFormat="1">
      <c r="E2114" s="120"/>
      <c r="M2114" s="120"/>
      <c r="N2114" s="120"/>
      <c r="U2114" s="121"/>
      <c r="V2114" s="122"/>
      <c r="W2114" s="123"/>
      <c r="AC2114" s="123"/>
    </row>
    <row r="2115" spans="5:29" s="2" customFormat="1">
      <c r="E2115" s="120"/>
      <c r="M2115" s="120"/>
      <c r="N2115" s="120"/>
      <c r="U2115" s="121"/>
      <c r="V2115" s="122"/>
      <c r="W2115" s="123"/>
      <c r="AC2115" s="123"/>
    </row>
    <row r="2116" spans="5:29" s="2" customFormat="1">
      <c r="E2116" s="120"/>
      <c r="M2116" s="120"/>
      <c r="N2116" s="120"/>
      <c r="U2116" s="121"/>
      <c r="V2116" s="122"/>
      <c r="W2116" s="123"/>
      <c r="AC2116" s="123"/>
    </row>
    <row r="2117" spans="5:29" s="2" customFormat="1">
      <c r="E2117" s="120"/>
      <c r="M2117" s="120"/>
      <c r="N2117" s="120"/>
      <c r="U2117" s="121"/>
      <c r="V2117" s="122"/>
      <c r="W2117" s="123"/>
      <c r="AC2117" s="123"/>
    </row>
    <row r="2118" spans="5:29" s="2" customFormat="1">
      <c r="E2118" s="120"/>
      <c r="M2118" s="120"/>
      <c r="N2118" s="120"/>
      <c r="U2118" s="121"/>
      <c r="V2118" s="122"/>
      <c r="W2118" s="123"/>
      <c r="AC2118" s="123"/>
    </row>
    <row r="2119" spans="5:29" s="2" customFormat="1">
      <c r="E2119" s="120"/>
      <c r="M2119" s="120"/>
      <c r="N2119" s="120"/>
      <c r="U2119" s="121"/>
      <c r="V2119" s="122"/>
      <c r="W2119" s="123"/>
      <c r="AC2119" s="123"/>
    </row>
    <row r="2120" spans="5:29" s="2" customFormat="1">
      <c r="E2120" s="120"/>
      <c r="M2120" s="120"/>
      <c r="N2120" s="120"/>
      <c r="U2120" s="121"/>
      <c r="V2120" s="122"/>
      <c r="W2120" s="123"/>
      <c r="AC2120" s="123"/>
    </row>
    <row r="2121" spans="5:29" s="2" customFormat="1">
      <c r="E2121" s="120"/>
      <c r="M2121" s="120"/>
      <c r="N2121" s="120"/>
      <c r="U2121" s="121"/>
      <c r="V2121" s="122"/>
      <c r="W2121" s="123"/>
      <c r="AC2121" s="123"/>
    </row>
    <row r="2122" spans="5:29" s="2" customFormat="1">
      <c r="E2122" s="120"/>
      <c r="M2122" s="120"/>
      <c r="N2122" s="120"/>
      <c r="U2122" s="121"/>
      <c r="V2122" s="122"/>
      <c r="W2122" s="123"/>
      <c r="AC2122" s="123"/>
    </row>
    <row r="2123" spans="5:29" s="2" customFormat="1">
      <c r="E2123" s="120"/>
      <c r="M2123" s="120"/>
      <c r="N2123" s="120"/>
      <c r="U2123" s="121"/>
      <c r="V2123" s="122"/>
      <c r="W2123" s="123"/>
      <c r="AC2123" s="123"/>
    </row>
    <row r="2124" spans="5:29" s="2" customFormat="1">
      <c r="E2124" s="120"/>
      <c r="M2124" s="120"/>
      <c r="N2124" s="120"/>
      <c r="U2124" s="121"/>
      <c r="V2124" s="122"/>
      <c r="W2124" s="123"/>
      <c r="AC2124" s="123"/>
    </row>
    <row r="2125" spans="5:29" s="2" customFormat="1">
      <c r="E2125" s="120"/>
      <c r="M2125" s="120"/>
      <c r="N2125" s="120"/>
      <c r="U2125" s="121"/>
      <c r="V2125" s="122"/>
      <c r="W2125" s="123"/>
      <c r="AC2125" s="123"/>
    </row>
    <row r="2126" spans="5:29" s="2" customFormat="1">
      <c r="E2126" s="120"/>
      <c r="M2126" s="120"/>
      <c r="N2126" s="120"/>
      <c r="U2126" s="121"/>
      <c r="V2126" s="122"/>
      <c r="W2126" s="123"/>
      <c r="AC2126" s="123"/>
    </row>
    <row r="2127" spans="5:29" s="2" customFormat="1">
      <c r="E2127" s="120"/>
      <c r="M2127" s="120"/>
      <c r="N2127" s="120"/>
      <c r="U2127" s="121"/>
      <c r="V2127" s="122"/>
      <c r="W2127" s="123"/>
      <c r="AC2127" s="123"/>
    </row>
    <row r="2128" spans="5:29" s="2" customFormat="1">
      <c r="E2128" s="120"/>
      <c r="M2128" s="120"/>
      <c r="N2128" s="120"/>
      <c r="U2128" s="121"/>
      <c r="V2128" s="122"/>
      <c r="W2128" s="123"/>
      <c r="AC2128" s="123"/>
    </row>
    <row r="2129" spans="5:29" s="2" customFormat="1">
      <c r="E2129" s="120"/>
      <c r="M2129" s="120"/>
      <c r="N2129" s="120"/>
      <c r="U2129" s="121"/>
      <c r="V2129" s="122"/>
      <c r="W2129" s="123"/>
      <c r="AC2129" s="123"/>
    </row>
    <row r="2130" spans="5:29" s="2" customFormat="1">
      <c r="E2130" s="120"/>
      <c r="M2130" s="120"/>
      <c r="N2130" s="120"/>
      <c r="U2130" s="121"/>
      <c r="V2130" s="122"/>
      <c r="W2130" s="123"/>
      <c r="AC2130" s="123"/>
    </row>
    <row r="2131" spans="5:29" s="2" customFormat="1">
      <c r="E2131" s="120"/>
      <c r="M2131" s="120"/>
      <c r="N2131" s="120"/>
      <c r="U2131" s="121"/>
      <c r="V2131" s="122"/>
      <c r="W2131" s="123"/>
      <c r="AC2131" s="123"/>
    </row>
    <row r="2132" spans="5:29" s="2" customFormat="1">
      <c r="E2132" s="120"/>
      <c r="M2132" s="120"/>
      <c r="N2132" s="120"/>
      <c r="U2132" s="121"/>
      <c r="V2132" s="122"/>
      <c r="W2132" s="123"/>
      <c r="AC2132" s="123"/>
    </row>
    <row r="2133" spans="5:29" s="2" customFormat="1">
      <c r="E2133" s="120"/>
      <c r="M2133" s="120"/>
      <c r="N2133" s="120"/>
      <c r="U2133" s="121"/>
      <c r="V2133" s="122"/>
      <c r="W2133" s="123"/>
      <c r="AC2133" s="123"/>
    </row>
    <row r="2134" spans="5:29" s="2" customFormat="1">
      <c r="E2134" s="120"/>
      <c r="M2134" s="120"/>
      <c r="N2134" s="120"/>
      <c r="U2134" s="121"/>
      <c r="V2134" s="122"/>
      <c r="W2134" s="123"/>
      <c r="AC2134" s="123"/>
    </row>
    <row r="2135" spans="5:29" s="2" customFormat="1">
      <c r="E2135" s="120"/>
      <c r="M2135" s="120"/>
      <c r="N2135" s="120"/>
      <c r="U2135" s="121"/>
      <c r="V2135" s="122"/>
      <c r="W2135" s="123"/>
      <c r="AC2135" s="123"/>
    </row>
    <row r="2136" spans="5:29" s="2" customFormat="1">
      <c r="E2136" s="120"/>
      <c r="M2136" s="120"/>
      <c r="N2136" s="120"/>
      <c r="U2136" s="121"/>
      <c r="V2136" s="122"/>
      <c r="W2136" s="123"/>
      <c r="AC2136" s="123"/>
    </row>
    <row r="2137" spans="5:29" s="2" customFormat="1">
      <c r="E2137" s="120"/>
      <c r="M2137" s="120"/>
      <c r="N2137" s="120"/>
      <c r="U2137" s="121"/>
      <c r="V2137" s="122"/>
      <c r="W2137" s="123"/>
      <c r="AC2137" s="123"/>
    </row>
    <row r="2138" spans="5:29" s="2" customFormat="1">
      <c r="E2138" s="120"/>
      <c r="M2138" s="120"/>
      <c r="N2138" s="120"/>
      <c r="U2138" s="121"/>
      <c r="V2138" s="122"/>
      <c r="W2138" s="123"/>
      <c r="AC2138" s="123"/>
    </row>
    <row r="2139" spans="5:29" s="2" customFormat="1">
      <c r="E2139" s="120"/>
      <c r="M2139" s="120"/>
      <c r="N2139" s="120"/>
      <c r="U2139" s="121"/>
      <c r="V2139" s="122"/>
      <c r="W2139" s="123"/>
      <c r="AC2139" s="123"/>
    </row>
    <row r="2140" spans="5:29" s="2" customFormat="1">
      <c r="E2140" s="120"/>
      <c r="M2140" s="120"/>
      <c r="N2140" s="120"/>
      <c r="U2140" s="121"/>
      <c r="V2140" s="122"/>
      <c r="W2140" s="123"/>
      <c r="AC2140" s="123"/>
    </row>
    <row r="2141" spans="5:29" s="2" customFormat="1">
      <c r="E2141" s="120"/>
      <c r="M2141" s="120"/>
      <c r="N2141" s="120"/>
      <c r="U2141" s="121"/>
      <c r="V2141" s="122"/>
      <c r="W2141" s="123"/>
      <c r="AC2141" s="123"/>
    </row>
    <row r="2142" spans="5:29" s="2" customFormat="1">
      <c r="E2142" s="120"/>
      <c r="M2142" s="120"/>
      <c r="N2142" s="120"/>
      <c r="U2142" s="121"/>
      <c r="V2142" s="122"/>
      <c r="W2142" s="123"/>
      <c r="AC2142" s="123"/>
    </row>
    <row r="2143" spans="5:29" s="2" customFormat="1">
      <c r="E2143" s="120"/>
      <c r="M2143" s="120"/>
      <c r="N2143" s="120"/>
      <c r="U2143" s="121"/>
      <c r="V2143" s="122"/>
      <c r="W2143" s="123"/>
      <c r="AC2143" s="123"/>
    </row>
    <row r="2144" spans="5:29" s="2" customFormat="1">
      <c r="E2144" s="120"/>
      <c r="M2144" s="120"/>
      <c r="N2144" s="120"/>
      <c r="U2144" s="121"/>
      <c r="V2144" s="122"/>
      <c r="W2144" s="123"/>
      <c r="AC2144" s="123"/>
    </row>
    <row r="2145" spans="5:29" s="2" customFormat="1">
      <c r="E2145" s="120"/>
      <c r="M2145" s="120"/>
      <c r="N2145" s="120"/>
      <c r="U2145" s="121"/>
      <c r="V2145" s="122"/>
      <c r="W2145" s="123"/>
      <c r="AC2145" s="123"/>
    </row>
    <row r="2146" spans="5:29" s="2" customFormat="1">
      <c r="E2146" s="120"/>
      <c r="M2146" s="120"/>
      <c r="N2146" s="120"/>
      <c r="U2146" s="121"/>
      <c r="V2146" s="122"/>
      <c r="W2146" s="123"/>
      <c r="AC2146" s="123"/>
    </row>
    <row r="2147" spans="5:29" s="2" customFormat="1">
      <c r="E2147" s="120"/>
      <c r="M2147" s="120"/>
      <c r="N2147" s="120"/>
      <c r="U2147" s="121"/>
      <c r="V2147" s="122"/>
      <c r="W2147" s="123"/>
      <c r="AC2147" s="123"/>
    </row>
    <row r="2148" spans="5:29" s="2" customFormat="1">
      <c r="E2148" s="120"/>
      <c r="M2148" s="120"/>
      <c r="N2148" s="120"/>
      <c r="U2148" s="121"/>
      <c r="V2148" s="122"/>
      <c r="W2148" s="123"/>
      <c r="AC2148" s="123"/>
    </row>
    <row r="2149" spans="5:29" s="2" customFormat="1">
      <c r="E2149" s="120"/>
      <c r="M2149" s="120"/>
      <c r="N2149" s="120"/>
      <c r="U2149" s="121"/>
      <c r="V2149" s="122"/>
      <c r="W2149" s="123"/>
      <c r="AC2149" s="123"/>
    </row>
    <row r="2150" spans="5:29" s="2" customFormat="1">
      <c r="E2150" s="120"/>
      <c r="M2150" s="120"/>
      <c r="N2150" s="120"/>
      <c r="U2150" s="121"/>
      <c r="V2150" s="122"/>
      <c r="W2150" s="123"/>
      <c r="AC2150" s="123"/>
    </row>
    <row r="2151" spans="5:29" s="2" customFormat="1">
      <c r="E2151" s="120"/>
      <c r="M2151" s="120"/>
      <c r="N2151" s="120"/>
      <c r="U2151" s="121"/>
      <c r="V2151" s="122"/>
      <c r="W2151" s="123"/>
      <c r="AC2151" s="123"/>
    </row>
    <row r="2152" spans="5:29" s="2" customFormat="1">
      <c r="E2152" s="120"/>
      <c r="M2152" s="120"/>
      <c r="N2152" s="120"/>
      <c r="U2152" s="121"/>
      <c r="V2152" s="122"/>
      <c r="W2152" s="123"/>
      <c r="AC2152" s="123"/>
    </row>
    <row r="2153" spans="5:29" s="2" customFormat="1">
      <c r="E2153" s="120"/>
      <c r="M2153" s="120"/>
      <c r="N2153" s="120"/>
      <c r="U2153" s="121"/>
      <c r="V2153" s="122"/>
      <c r="W2153" s="123"/>
      <c r="AC2153" s="123"/>
    </row>
    <row r="2154" spans="5:29" s="2" customFormat="1">
      <c r="E2154" s="120"/>
      <c r="M2154" s="120"/>
      <c r="N2154" s="120"/>
      <c r="U2154" s="121"/>
      <c r="V2154" s="122"/>
      <c r="W2154" s="123"/>
      <c r="AC2154" s="123"/>
    </row>
    <row r="2155" spans="5:29" s="2" customFormat="1">
      <c r="E2155" s="120"/>
      <c r="M2155" s="120"/>
      <c r="N2155" s="120"/>
      <c r="U2155" s="121"/>
      <c r="V2155" s="122"/>
      <c r="W2155" s="123"/>
      <c r="AC2155" s="123"/>
    </row>
    <row r="2156" spans="5:29" s="2" customFormat="1">
      <c r="E2156" s="120"/>
      <c r="M2156" s="120"/>
      <c r="N2156" s="120"/>
      <c r="U2156" s="121"/>
      <c r="V2156" s="122"/>
      <c r="W2156" s="123"/>
      <c r="AC2156" s="123"/>
    </row>
    <row r="2157" spans="5:29" s="2" customFormat="1">
      <c r="E2157" s="120"/>
      <c r="M2157" s="120"/>
      <c r="N2157" s="120"/>
      <c r="U2157" s="121"/>
      <c r="V2157" s="122"/>
      <c r="W2157" s="123"/>
      <c r="AC2157" s="123"/>
    </row>
    <row r="2158" spans="5:29" s="2" customFormat="1">
      <c r="E2158" s="120"/>
      <c r="M2158" s="120"/>
      <c r="N2158" s="120"/>
      <c r="U2158" s="121"/>
      <c r="V2158" s="122"/>
      <c r="W2158" s="123"/>
      <c r="AC2158" s="123"/>
    </row>
    <row r="2159" spans="5:29" s="2" customFormat="1">
      <c r="E2159" s="120"/>
      <c r="M2159" s="120"/>
      <c r="N2159" s="120"/>
      <c r="U2159" s="121"/>
      <c r="V2159" s="122"/>
      <c r="W2159" s="123"/>
      <c r="AC2159" s="123"/>
    </row>
    <row r="2160" spans="5:29" s="2" customFormat="1">
      <c r="E2160" s="120"/>
      <c r="M2160" s="120"/>
      <c r="N2160" s="120"/>
      <c r="U2160" s="121"/>
      <c r="V2160" s="122"/>
      <c r="W2160" s="123"/>
      <c r="AC2160" s="123"/>
    </row>
    <row r="2161" spans="5:29" s="2" customFormat="1">
      <c r="E2161" s="120"/>
      <c r="M2161" s="120"/>
      <c r="N2161" s="120"/>
      <c r="U2161" s="121"/>
      <c r="V2161" s="122"/>
      <c r="W2161" s="123"/>
      <c r="AC2161" s="123"/>
    </row>
    <row r="2162" spans="5:29" s="2" customFormat="1">
      <c r="E2162" s="120"/>
      <c r="M2162" s="120"/>
      <c r="N2162" s="120"/>
      <c r="U2162" s="121"/>
      <c r="V2162" s="122"/>
      <c r="W2162" s="123"/>
      <c r="AC2162" s="123"/>
    </row>
    <row r="2163" spans="5:29" s="2" customFormat="1">
      <c r="E2163" s="120"/>
      <c r="M2163" s="120"/>
      <c r="N2163" s="120"/>
      <c r="U2163" s="121"/>
      <c r="V2163" s="122"/>
      <c r="W2163" s="123"/>
      <c r="AC2163" s="123"/>
    </row>
    <row r="2164" spans="5:29" s="2" customFormat="1">
      <c r="E2164" s="120"/>
      <c r="M2164" s="120"/>
      <c r="N2164" s="120"/>
      <c r="U2164" s="121"/>
      <c r="V2164" s="122"/>
      <c r="W2164" s="123"/>
      <c r="AC2164" s="123"/>
    </row>
    <row r="2165" spans="5:29" s="2" customFormat="1">
      <c r="E2165" s="120"/>
      <c r="M2165" s="120"/>
      <c r="N2165" s="120"/>
      <c r="U2165" s="121"/>
      <c r="V2165" s="122"/>
      <c r="W2165" s="123"/>
      <c r="AC2165" s="123"/>
    </row>
    <row r="2166" spans="5:29" s="2" customFormat="1">
      <c r="E2166" s="120"/>
      <c r="M2166" s="120"/>
      <c r="N2166" s="120"/>
      <c r="U2166" s="121"/>
      <c r="V2166" s="122"/>
      <c r="W2166" s="123"/>
      <c r="AC2166" s="123"/>
    </row>
    <row r="2167" spans="5:29" s="2" customFormat="1">
      <c r="E2167" s="120"/>
      <c r="M2167" s="120"/>
      <c r="N2167" s="120"/>
      <c r="U2167" s="121"/>
      <c r="V2167" s="122"/>
      <c r="W2167" s="123"/>
      <c r="AC2167" s="123"/>
    </row>
    <row r="2168" spans="5:29" s="2" customFormat="1">
      <c r="E2168" s="120"/>
      <c r="M2168" s="120"/>
      <c r="N2168" s="120"/>
      <c r="U2168" s="121"/>
      <c r="V2168" s="122"/>
      <c r="W2168" s="123"/>
      <c r="AC2168" s="123"/>
    </row>
    <row r="2169" spans="5:29" s="2" customFormat="1">
      <c r="E2169" s="120"/>
      <c r="M2169" s="120"/>
      <c r="N2169" s="120"/>
      <c r="U2169" s="121"/>
      <c r="V2169" s="122"/>
      <c r="W2169" s="123"/>
      <c r="AC2169" s="123"/>
    </row>
    <row r="2170" spans="5:29" s="2" customFormat="1">
      <c r="E2170" s="120"/>
      <c r="M2170" s="120"/>
      <c r="N2170" s="120"/>
      <c r="U2170" s="121"/>
      <c r="V2170" s="122"/>
      <c r="W2170" s="123"/>
      <c r="AC2170" s="123"/>
    </row>
    <row r="2171" spans="5:29" s="2" customFormat="1">
      <c r="E2171" s="120"/>
      <c r="M2171" s="120"/>
      <c r="N2171" s="120"/>
      <c r="U2171" s="121"/>
      <c r="V2171" s="122"/>
      <c r="W2171" s="123"/>
      <c r="AC2171" s="123"/>
    </row>
    <row r="2172" spans="5:29" s="2" customFormat="1">
      <c r="E2172" s="120"/>
      <c r="M2172" s="120"/>
      <c r="N2172" s="120"/>
      <c r="U2172" s="121"/>
      <c r="V2172" s="122"/>
      <c r="W2172" s="123"/>
      <c r="AC2172" s="123"/>
    </row>
    <row r="2173" spans="5:29" s="2" customFormat="1">
      <c r="E2173" s="120"/>
      <c r="M2173" s="120"/>
      <c r="N2173" s="120"/>
      <c r="U2173" s="121"/>
      <c r="V2173" s="122"/>
      <c r="W2173" s="123"/>
      <c r="AC2173" s="123"/>
    </row>
    <row r="2174" spans="5:29" s="2" customFormat="1">
      <c r="E2174" s="120"/>
      <c r="M2174" s="120"/>
      <c r="N2174" s="120"/>
      <c r="U2174" s="121"/>
      <c r="V2174" s="122"/>
      <c r="W2174" s="123"/>
      <c r="AC2174" s="123"/>
    </row>
    <row r="2175" spans="5:29" s="2" customFormat="1">
      <c r="E2175" s="120"/>
      <c r="M2175" s="120"/>
      <c r="N2175" s="120"/>
      <c r="U2175" s="121"/>
      <c r="V2175" s="122"/>
      <c r="W2175" s="123"/>
      <c r="AC2175" s="123"/>
    </row>
    <row r="2176" spans="5:29" s="2" customFormat="1">
      <c r="E2176" s="120"/>
      <c r="M2176" s="120"/>
      <c r="N2176" s="120"/>
      <c r="U2176" s="121"/>
      <c r="V2176" s="122"/>
      <c r="W2176" s="123"/>
      <c r="AC2176" s="123"/>
    </row>
    <row r="2177" spans="5:29" s="2" customFormat="1">
      <c r="E2177" s="120"/>
      <c r="M2177" s="120"/>
      <c r="N2177" s="120"/>
      <c r="U2177" s="121"/>
      <c r="V2177" s="122"/>
      <c r="W2177" s="123"/>
      <c r="AC2177" s="123"/>
    </row>
    <row r="2178" spans="5:29" s="2" customFormat="1">
      <c r="E2178" s="120"/>
      <c r="M2178" s="120"/>
      <c r="N2178" s="120"/>
      <c r="U2178" s="121"/>
      <c r="V2178" s="122"/>
      <c r="W2178" s="123"/>
      <c r="AC2178" s="123"/>
    </row>
    <row r="2179" spans="5:29" s="2" customFormat="1">
      <c r="E2179" s="120"/>
      <c r="M2179" s="120"/>
      <c r="N2179" s="120"/>
      <c r="U2179" s="121"/>
      <c r="V2179" s="122"/>
      <c r="W2179" s="123"/>
      <c r="AC2179" s="123"/>
    </row>
    <row r="2180" spans="5:29" s="2" customFormat="1">
      <c r="E2180" s="120"/>
      <c r="M2180" s="120"/>
      <c r="N2180" s="120"/>
      <c r="U2180" s="121"/>
      <c r="V2180" s="122"/>
      <c r="W2180" s="123"/>
      <c r="AC2180" s="123"/>
    </row>
    <row r="2181" spans="5:29" s="2" customFormat="1">
      <c r="E2181" s="120"/>
      <c r="M2181" s="120"/>
      <c r="N2181" s="120"/>
      <c r="U2181" s="121"/>
      <c r="V2181" s="122"/>
      <c r="W2181" s="123"/>
      <c r="AC2181" s="123"/>
    </row>
    <row r="2182" spans="5:29" s="2" customFormat="1">
      <c r="E2182" s="120"/>
      <c r="M2182" s="120"/>
      <c r="N2182" s="120"/>
      <c r="U2182" s="121"/>
      <c r="V2182" s="122"/>
      <c r="W2182" s="123"/>
      <c r="AC2182" s="123"/>
    </row>
    <row r="2183" spans="5:29" s="2" customFormat="1">
      <c r="E2183" s="120"/>
      <c r="M2183" s="120"/>
      <c r="N2183" s="120"/>
      <c r="U2183" s="121"/>
      <c r="V2183" s="122"/>
      <c r="W2183" s="123"/>
      <c r="AC2183" s="123"/>
    </row>
    <row r="2184" spans="5:29" s="2" customFormat="1">
      <c r="E2184" s="120"/>
      <c r="M2184" s="120"/>
      <c r="N2184" s="120"/>
      <c r="U2184" s="121"/>
      <c r="V2184" s="122"/>
      <c r="W2184" s="123"/>
      <c r="AC2184" s="123"/>
    </row>
    <row r="2185" spans="5:29" s="2" customFormat="1">
      <c r="E2185" s="120"/>
      <c r="M2185" s="120"/>
      <c r="N2185" s="120"/>
      <c r="U2185" s="121"/>
      <c r="V2185" s="122"/>
      <c r="W2185" s="123"/>
      <c r="AC2185" s="123"/>
    </row>
    <row r="2186" spans="5:29" s="2" customFormat="1">
      <c r="E2186" s="120"/>
      <c r="M2186" s="120"/>
      <c r="N2186" s="120"/>
      <c r="U2186" s="121"/>
      <c r="V2186" s="122"/>
      <c r="W2186" s="123"/>
      <c r="AC2186" s="123"/>
    </row>
    <row r="2187" spans="5:29" s="2" customFormat="1">
      <c r="E2187" s="120"/>
      <c r="M2187" s="120"/>
      <c r="N2187" s="120"/>
      <c r="U2187" s="121"/>
      <c r="V2187" s="122"/>
      <c r="W2187" s="123"/>
      <c r="AC2187" s="123"/>
    </row>
    <row r="2188" spans="5:29" s="2" customFormat="1">
      <c r="E2188" s="120"/>
      <c r="M2188" s="120"/>
      <c r="N2188" s="120"/>
      <c r="U2188" s="121"/>
      <c r="V2188" s="122"/>
      <c r="W2188" s="123"/>
      <c r="AC2188" s="123"/>
    </row>
    <row r="2189" spans="5:29" s="2" customFormat="1">
      <c r="E2189" s="120"/>
      <c r="M2189" s="120"/>
      <c r="N2189" s="120"/>
      <c r="U2189" s="121"/>
      <c r="V2189" s="122"/>
      <c r="W2189" s="123"/>
      <c r="AC2189" s="123"/>
    </row>
    <row r="2190" spans="5:29" s="2" customFormat="1">
      <c r="E2190" s="120"/>
      <c r="M2190" s="120"/>
      <c r="N2190" s="120"/>
      <c r="U2190" s="121"/>
      <c r="V2190" s="122"/>
      <c r="W2190" s="123"/>
      <c r="AC2190" s="123"/>
    </row>
    <row r="2191" spans="5:29" s="2" customFormat="1">
      <c r="E2191" s="120"/>
      <c r="M2191" s="120"/>
      <c r="N2191" s="120"/>
      <c r="U2191" s="121"/>
      <c r="V2191" s="122"/>
      <c r="W2191" s="123"/>
      <c r="AC2191" s="123"/>
    </row>
    <row r="2192" spans="5:29" s="2" customFormat="1">
      <c r="E2192" s="120"/>
      <c r="M2192" s="120"/>
      <c r="N2192" s="120"/>
      <c r="U2192" s="121"/>
      <c r="V2192" s="122"/>
      <c r="W2192" s="123"/>
      <c r="AC2192" s="123"/>
    </row>
    <row r="2193" spans="5:29" s="2" customFormat="1">
      <c r="E2193" s="120"/>
      <c r="M2193" s="120"/>
      <c r="N2193" s="120"/>
      <c r="U2193" s="121"/>
      <c r="V2193" s="122"/>
      <c r="W2193" s="123"/>
      <c r="AC2193" s="123"/>
    </row>
    <row r="2194" spans="5:29" s="2" customFormat="1">
      <c r="E2194" s="120"/>
      <c r="M2194" s="120"/>
      <c r="N2194" s="120"/>
      <c r="U2194" s="121"/>
      <c r="V2194" s="122"/>
      <c r="W2194" s="123"/>
      <c r="AC2194" s="123"/>
    </row>
    <row r="2195" spans="5:29" s="2" customFormat="1">
      <c r="E2195" s="120"/>
      <c r="M2195" s="120"/>
      <c r="N2195" s="120"/>
      <c r="U2195" s="121"/>
      <c r="V2195" s="122"/>
      <c r="W2195" s="123"/>
      <c r="AC2195" s="123"/>
    </row>
    <row r="2196" spans="5:29" s="2" customFormat="1">
      <c r="E2196" s="120"/>
      <c r="M2196" s="120"/>
      <c r="N2196" s="120"/>
      <c r="U2196" s="121"/>
      <c r="V2196" s="122"/>
      <c r="W2196" s="123"/>
      <c r="AC2196" s="123"/>
    </row>
    <row r="2197" spans="5:29" s="2" customFormat="1">
      <c r="E2197" s="120"/>
      <c r="M2197" s="120"/>
      <c r="N2197" s="120"/>
      <c r="U2197" s="121"/>
      <c r="V2197" s="122"/>
      <c r="W2197" s="123"/>
      <c r="AC2197" s="123"/>
    </row>
    <row r="2198" spans="5:29" s="2" customFormat="1">
      <c r="E2198" s="120"/>
      <c r="M2198" s="120"/>
      <c r="N2198" s="120"/>
      <c r="U2198" s="121"/>
      <c r="V2198" s="122"/>
      <c r="W2198" s="123"/>
      <c r="AC2198" s="123"/>
    </row>
    <row r="2199" spans="5:29" s="2" customFormat="1">
      <c r="E2199" s="120"/>
      <c r="M2199" s="120"/>
      <c r="N2199" s="120"/>
      <c r="U2199" s="121"/>
      <c r="V2199" s="122"/>
      <c r="W2199" s="123"/>
      <c r="AC2199" s="123"/>
    </row>
    <row r="2200" spans="5:29" s="2" customFormat="1">
      <c r="E2200" s="120"/>
      <c r="M2200" s="120"/>
      <c r="N2200" s="120"/>
      <c r="U2200" s="121"/>
      <c r="V2200" s="122"/>
      <c r="W2200" s="123"/>
      <c r="AC2200" s="123"/>
    </row>
    <row r="2201" spans="5:29" s="2" customFormat="1">
      <c r="E2201" s="120"/>
      <c r="M2201" s="120"/>
      <c r="N2201" s="120"/>
      <c r="U2201" s="121"/>
      <c r="V2201" s="122"/>
      <c r="W2201" s="123"/>
      <c r="AC2201" s="123"/>
    </row>
    <row r="2202" spans="5:29" s="2" customFormat="1">
      <c r="E2202" s="120"/>
      <c r="M2202" s="120"/>
      <c r="N2202" s="120"/>
      <c r="U2202" s="121"/>
      <c r="V2202" s="122"/>
      <c r="W2202" s="123"/>
      <c r="AC2202" s="123"/>
    </row>
    <row r="2203" spans="5:29" s="2" customFormat="1">
      <c r="E2203" s="120"/>
      <c r="M2203" s="120"/>
      <c r="N2203" s="120"/>
      <c r="U2203" s="121"/>
      <c r="V2203" s="122"/>
      <c r="W2203" s="123"/>
      <c r="AC2203" s="123"/>
    </row>
    <row r="2204" spans="5:29" s="2" customFormat="1">
      <c r="E2204" s="120"/>
      <c r="M2204" s="120"/>
      <c r="N2204" s="120"/>
      <c r="U2204" s="121"/>
      <c r="V2204" s="122"/>
      <c r="W2204" s="123"/>
      <c r="AC2204" s="123"/>
    </row>
    <row r="2205" spans="5:29" s="2" customFormat="1">
      <c r="E2205" s="120"/>
      <c r="M2205" s="120"/>
      <c r="N2205" s="120"/>
      <c r="U2205" s="121"/>
      <c r="V2205" s="122"/>
      <c r="W2205" s="123"/>
      <c r="AC2205" s="123"/>
    </row>
    <row r="2206" spans="5:29" s="2" customFormat="1">
      <c r="E2206" s="120"/>
      <c r="M2206" s="120"/>
      <c r="N2206" s="120"/>
      <c r="U2206" s="121"/>
      <c r="V2206" s="122"/>
      <c r="W2206" s="123"/>
      <c r="AC2206" s="123"/>
    </row>
    <row r="2207" spans="5:29" s="2" customFormat="1">
      <c r="E2207" s="120"/>
      <c r="M2207" s="120"/>
      <c r="N2207" s="120"/>
      <c r="U2207" s="121"/>
      <c r="V2207" s="122"/>
      <c r="W2207" s="123"/>
      <c r="AC2207" s="123"/>
    </row>
    <row r="2208" spans="5:29" s="2" customFormat="1">
      <c r="E2208" s="120"/>
      <c r="M2208" s="120"/>
      <c r="N2208" s="120"/>
      <c r="U2208" s="121"/>
      <c r="V2208" s="122"/>
      <c r="W2208" s="123"/>
      <c r="AC2208" s="123"/>
    </row>
    <row r="2209" spans="5:29" s="2" customFormat="1">
      <c r="E2209" s="120"/>
      <c r="M2209" s="120"/>
      <c r="N2209" s="120"/>
      <c r="U2209" s="121"/>
      <c r="V2209" s="122"/>
      <c r="W2209" s="123"/>
      <c r="AC2209" s="123"/>
    </row>
    <row r="2210" spans="5:29" s="2" customFormat="1">
      <c r="E2210" s="120"/>
      <c r="M2210" s="120"/>
      <c r="N2210" s="120"/>
      <c r="U2210" s="121"/>
      <c r="V2210" s="122"/>
      <c r="W2210" s="123"/>
      <c r="AC2210" s="123"/>
    </row>
    <row r="2211" spans="5:29" s="2" customFormat="1">
      <c r="E2211" s="120"/>
      <c r="M2211" s="120"/>
      <c r="N2211" s="120"/>
      <c r="U2211" s="121"/>
      <c r="V2211" s="122"/>
      <c r="W2211" s="123"/>
      <c r="AC2211" s="123"/>
    </row>
    <row r="2212" spans="5:29" s="2" customFormat="1">
      <c r="E2212" s="120"/>
      <c r="M2212" s="120"/>
      <c r="N2212" s="120"/>
      <c r="U2212" s="121"/>
      <c r="V2212" s="122"/>
      <c r="W2212" s="123"/>
      <c r="AC2212" s="123"/>
    </row>
    <row r="2213" spans="5:29" s="2" customFormat="1">
      <c r="E2213" s="120"/>
      <c r="M2213" s="120"/>
      <c r="N2213" s="120"/>
      <c r="U2213" s="121"/>
      <c r="V2213" s="122"/>
      <c r="W2213" s="123"/>
      <c r="AC2213" s="123"/>
    </row>
    <row r="2214" spans="5:29" s="2" customFormat="1">
      <c r="E2214" s="120"/>
      <c r="M2214" s="120"/>
      <c r="N2214" s="120"/>
      <c r="U2214" s="121"/>
      <c r="V2214" s="122"/>
      <c r="W2214" s="123"/>
      <c r="AC2214" s="123"/>
    </row>
    <row r="2215" spans="5:29" s="2" customFormat="1">
      <c r="E2215" s="120"/>
      <c r="M2215" s="120"/>
      <c r="N2215" s="120"/>
      <c r="U2215" s="121"/>
      <c r="V2215" s="122"/>
      <c r="W2215" s="123"/>
      <c r="AC2215" s="123"/>
    </row>
    <row r="2216" spans="5:29" s="2" customFormat="1">
      <c r="E2216" s="120"/>
      <c r="M2216" s="120"/>
      <c r="N2216" s="120"/>
      <c r="U2216" s="121"/>
      <c r="V2216" s="122"/>
      <c r="W2216" s="123"/>
      <c r="AC2216" s="123"/>
    </row>
    <row r="2217" spans="5:29" s="2" customFormat="1">
      <c r="E2217" s="120"/>
      <c r="M2217" s="120"/>
      <c r="N2217" s="120"/>
      <c r="U2217" s="121"/>
      <c r="V2217" s="122"/>
      <c r="W2217" s="123"/>
      <c r="AC2217" s="123"/>
    </row>
    <row r="2218" spans="5:29" s="2" customFormat="1">
      <c r="E2218" s="120"/>
      <c r="M2218" s="120"/>
      <c r="N2218" s="120"/>
      <c r="U2218" s="121"/>
      <c r="V2218" s="122"/>
      <c r="W2218" s="123"/>
      <c r="AC2218" s="123"/>
    </row>
    <row r="2219" spans="5:29" s="2" customFormat="1">
      <c r="E2219" s="120"/>
      <c r="M2219" s="120"/>
      <c r="N2219" s="120"/>
      <c r="U2219" s="121"/>
      <c r="V2219" s="122"/>
      <c r="W2219" s="123"/>
      <c r="AC2219" s="123"/>
    </row>
    <row r="2220" spans="5:29" s="2" customFormat="1">
      <c r="E2220" s="120"/>
      <c r="M2220" s="120"/>
      <c r="N2220" s="120"/>
      <c r="U2220" s="121"/>
      <c r="V2220" s="122"/>
      <c r="W2220" s="123"/>
      <c r="AC2220" s="123"/>
    </row>
    <row r="2221" spans="5:29" s="2" customFormat="1">
      <c r="E2221" s="120"/>
      <c r="M2221" s="120"/>
      <c r="N2221" s="120"/>
      <c r="U2221" s="121"/>
      <c r="V2221" s="122"/>
      <c r="W2221" s="123"/>
      <c r="AC2221" s="123"/>
    </row>
    <row r="2222" spans="5:29" s="2" customFormat="1">
      <c r="E2222" s="120"/>
      <c r="M2222" s="120"/>
      <c r="N2222" s="120"/>
      <c r="U2222" s="121"/>
      <c r="V2222" s="122"/>
      <c r="W2222" s="123"/>
      <c r="AC2222" s="123"/>
    </row>
    <row r="2223" spans="5:29" s="2" customFormat="1">
      <c r="E2223" s="120"/>
      <c r="M2223" s="120"/>
      <c r="N2223" s="120"/>
      <c r="U2223" s="121"/>
      <c r="V2223" s="122"/>
      <c r="W2223" s="123"/>
      <c r="AC2223" s="123"/>
    </row>
    <row r="2224" spans="5:29" s="2" customFormat="1">
      <c r="E2224" s="120"/>
      <c r="M2224" s="120"/>
      <c r="N2224" s="120"/>
      <c r="U2224" s="121"/>
      <c r="V2224" s="122"/>
      <c r="W2224" s="123"/>
      <c r="AC2224" s="123"/>
    </row>
    <row r="2225" spans="5:29" s="2" customFormat="1">
      <c r="E2225" s="120"/>
      <c r="M2225" s="120"/>
      <c r="N2225" s="120"/>
      <c r="U2225" s="121"/>
      <c r="V2225" s="122"/>
      <c r="W2225" s="123"/>
      <c r="AC2225" s="123"/>
    </row>
    <row r="2226" spans="5:29" s="2" customFormat="1">
      <c r="E2226" s="120"/>
      <c r="M2226" s="120"/>
      <c r="N2226" s="120"/>
      <c r="U2226" s="121"/>
      <c r="V2226" s="122"/>
      <c r="W2226" s="123"/>
      <c r="AC2226" s="123"/>
    </row>
    <row r="2227" spans="5:29" s="2" customFormat="1">
      <c r="E2227" s="120"/>
      <c r="M2227" s="120"/>
      <c r="N2227" s="120"/>
      <c r="U2227" s="121"/>
      <c r="V2227" s="122"/>
      <c r="W2227" s="123"/>
      <c r="AC2227" s="123"/>
    </row>
    <row r="2228" spans="5:29" s="2" customFormat="1">
      <c r="E2228" s="120"/>
      <c r="M2228" s="120"/>
      <c r="N2228" s="120"/>
      <c r="U2228" s="121"/>
      <c r="V2228" s="122"/>
      <c r="W2228" s="123"/>
      <c r="AC2228" s="123"/>
    </row>
    <row r="2229" spans="5:29" s="2" customFormat="1">
      <c r="E2229" s="120"/>
      <c r="M2229" s="120"/>
      <c r="N2229" s="120"/>
      <c r="U2229" s="121"/>
      <c r="V2229" s="122"/>
      <c r="W2229" s="123"/>
      <c r="AC2229" s="123"/>
    </row>
    <row r="2230" spans="5:29" s="2" customFormat="1">
      <c r="E2230" s="120"/>
      <c r="M2230" s="120"/>
      <c r="N2230" s="120"/>
      <c r="U2230" s="121"/>
      <c r="V2230" s="122"/>
      <c r="W2230" s="123"/>
      <c r="AC2230" s="123"/>
    </row>
    <row r="2231" spans="5:29" s="2" customFormat="1">
      <c r="E2231" s="120"/>
      <c r="M2231" s="120"/>
      <c r="N2231" s="120"/>
      <c r="U2231" s="121"/>
      <c r="V2231" s="122"/>
      <c r="W2231" s="123"/>
      <c r="AC2231" s="123"/>
    </row>
    <row r="2232" spans="5:29" s="2" customFormat="1">
      <c r="E2232" s="120"/>
      <c r="M2232" s="120"/>
      <c r="N2232" s="120"/>
      <c r="U2232" s="121"/>
      <c r="V2232" s="122"/>
      <c r="W2232" s="123"/>
      <c r="AC2232" s="123"/>
    </row>
    <row r="2233" spans="5:29" s="2" customFormat="1">
      <c r="E2233" s="120"/>
      <c r="M2233" s="120"/>
      <c r="N2233" s="120"/>
      <c r="U2233" s="121"/>
      <c r="V2233" s="122"/>
      <c r="W2233" s="123"/>
      <c r="AC2233" s="123"/>
    </row>
    <row r="2234" spans="5:29" s="2" customFormat="1">
      <c r="E2234" s="120"/>
      <c r="M2234" s="120"/>
      <c r="N2234" s="120"/>
      <c r="U2234" s="121"/>
      <c r="V2234" s="122"/>
      <c r="W2234" s="123"/>
      <c r="AC2234" s="123"/>
    </row>
    <row r="2235" spans="5:29" s="2" customFormat="1">
      <c r="E2235" s="120"/>
      <c r="M2235" s="120"/>
      <c r="N2235" s="120"/>
      <c r="U2235" s="121"/>
      <c r="V2235" s="122"/>
      <c r="W2235" s="123"/>
      <c r="AC2235" s="123"/>
    </row>
    <row r="2236" spans="5:29" s="2" customFormat="1">
      <c r="E2236" s="120"/>
      <c r="M2236" s="120"/>
      <c r="N2236" s="120"/>
      <c r="U2236" s="121"/>
      <c r="V2236" s="122"/>
      <c r="W2236" s="123"/>
      <c r="AC2236" s="123"/>
    </row>
    <row r="2237" spans="5:29" s="2" customFormat="1">
      <c r="E2237" s="120"/>
      <c r="M2237" s="120"/>
      <c r="N2237" s="120"/>
      <c r="U2237" s="121"/>
      <c r="V2237" s="122"/>
      <c r="W2237" s="123"/>
      <c r="AC2237" s="123"/>
    </row>
    <row r="2238" spans="5:29" s="2" customFormat="1">
      <c r="E2238" s="120"/>
      <c r="M2238" s="120"/>
      <c r="N2238" s="120"/>
      <c r="U2238" s="121"/>
      <c r="V2238" s="122"/>
      <c r="W2238" s="123"/>
      <c r="AC2238" s="123"/>
    </row>
    <row r="2239" spans="5:29" s="2" customFormat="1">
      <c r="E2239" s="120"/>
      <c r="M2239" s="120"/>
      <c r="N2239" s="120"/>
      <c r="U2239" s="121"/>
      <c r="V2239" s="122"/>
      <c r="W2239" s="123"/>
      <c r="AC2239" s="123"/>
    </row>
    <row r="2240" spans="5:29" s="2" customFormat="1">
      <c r="E2240" s="120"/>
      <c r="M2240" s="120"/>
      <c r="N2240" s="120"/>
      <c r="U2240" s="121"/>
      <c r="V2240" s="122"/>
      <c r="W2240" s="123"/>
      <c r="AC2240" s="123"/>
    </row>
    <row r="2241" spans="5:29" s="2" customFormat="1">
      <c r="E2241" s="120"/>
      <c r="M2241" s="120"/>
      <c r="N2241" s="120"/>
      <c r="U2241" s="121"/>
      <c r="V2241" s="122"/>
      <c r="W2241" s="123"/>
      <c r="AC2241" s="123"/>
    </row>
    <row r="2242" spans="5:29" s="2" customFormat="1">
      <c r="E2242" s="120"/>
      <c r="M2242" s="120"/>
      <c r="N2242" s="120"/>
      <c r="U2242" s="121"/>
      <c r="V2242" s="122"/>
      <c r="W2242" s="123"/>
      <c r="AC2242" s="123"/>
    </row>
    <row r="2243" spans="5:29" s="2" customFormat="1">
      <c r="E2243" s="120"/>
      <c r="M2243" s="120"/>
      <c r="N2243" s="120"/>
      <c r="U2243" s="121"/>
      <c r="V2243" s="122"/>
      <c r="W2243" s="123"/>
      <c r="AC2243" s="123"/>
    </row>
    <row r="2244" spans="5:29" s="2" customFormat="1">
      <c r="E2244" s="120"/>
      <c r="M2244" s="120"/>
      <c r="N2244" s="120"/>
      <c r="U2244" s="121"/>
      <c r="V2244" s="122"/>
      <c r="W2244" s="123"/>
      <c r="AC2244" s="123"/>
    </row>
    <row r="2245" spans="5:29" s="2" customFormat="1">
      <c r="E2245" s="120"/>
      <c r="M2245" s="120"/>
      <c r="N2245" s="120"/>
      <c r="U2245" s="121"/>
      <c r="V2245" s="122"/>
      <c r="W2245" s="123"/>
      <c r="AC2245" s="123"/>
    </row>
    <row r="2246" spans="5:29" s="2" customFormat="1">
      <c r="E2246" s="120"/>
      <c r="M2246" s="120"/>
      <c r="N2246" s="120"/>
      <c r="U2246" s="121"/>
      <c r="V2246" s="122"/>
      <c r="W2246" s="123"/>
      <c r="AC2246" s="123"/>
    </row>
    <row r="2247" spans="5:29" s="2" customFormat="1">
      <c r="E2247" s="120"/>
      <c r="M2247" s="120"/>
      <c r="N2247" s="120"/>
      <c r="U2247" s="121"/>
      <c r="V2247" s="122"/>
      <c r="W2247" s="123"/>
      <c r="AC2247" s="123"/>
    </row>
    <row r="2248" spans="5:29" s="2" customFormat="1">
      <c r="E2248" s="120"/>
      <c r="M2248" s="120"/>
      <c r="N2248" s="120"/>
      <c r="U2248" s="121"/>
      <c r="V2248" s="122"/>
      <c r="W2248" s="123"/>
      <c r="AC2248" s="123"/>
    </row>
    <row r="2249" spans="5:29" s="2" customFormat="1">
      <c r="E2249" s="120"/>
      <c r="M2249" s="120"/>
      <c r="N2249" s="120"/>
      <c r="U2249" s="121"/>
      <c r="V2249" s="122"/>
      <c r="W2249" s="123"/>
      <c r="AC2249" s="123"/>
    </row>
    <row r="2250" spans="5:29" s="2" customFormat="1">
      <c r="E2250" s="120"/>
      <c r="M2250" s="120"/>
      <c r="N2250" s="120"/>
      <c r="U2250" s="121"/>
      <c r="V2250" s="122"/>
      <c r="W2250" s="123"/>
      <c r="AC2250" s="123"/>
    </row>
    <row r="2251" spans="5:29" s="2" customFormat="1">
      <c r="E2251" s="120"/>
      <c r="M2251" s="120"/>
      <c r="N2251" s="120"/>
      <c r="U2251" s="121"/>
      <c r="V2251" s="122"/>
      <c r="W2251" s="123"/>
      <c r="AC2251" s="123"/>
    </row>
    <row r="2252" spans="5:29" s="2" customFormat="1">
      <c r="E2252" s="120"/>
      <c r="M2252" s="120"/>
      <c r="N2252" s="120"/>
      <c r="U2252" s="121"/>
      <c r="V2252" s="122"/>
      <c r="W2252" s="123"/>
      <c r="AC2252" s="123"/>
    </row>
    <row r="2253" spans="5:29" s="2" customFormat="1">
      <c r="E2253" s="120"/>
      <c r="M2253" s="120"/>
      <c r="N2253" s="120"/>
      <c r="U2253" s="121"/>
      <c r="V2253" s="122"/>
      <c r="W2253" s="123"/>
      <c r="AC2253" s="123"/>
    </row>
    <row r="2254" spans="5:29" s="2" customFormat="1">
      <c r="E2254" s="120"/>
      <c r="M2254" s="120"/>
      <c r="N2254" s="120"/>
      <c r="U2254" s="121"/>
      <c r="V2254" s="122"/>
      <c r="W2254" s="123"/>
      <c r="AC2254" s="123"/>
    </row>
    <row r="2255" spans="5:29" s="2" customFormat="1">
      <c r="E2255" s="120"/>
      <c r="M2255" s="120"/>
      <c r="N2255" s="120"/>
      <c r="U2255" s="121"/>
      <c r="V2255" s="122"/>
      <c r="W2255" s="123"/>
      <c r="AC2255" s="123"/>
    </row>
    <row r="2256" spans="5:29" s="2" customFormat="1">
      <c r="E2256" s="120"/>
      <c r="M2256" s="120"/>
      <c r="N2256" s="120"/>
      <c r="U2256" s="121"/>
      <c r="V2256" s="122"/>
      <c r="W2256" s="123"/>
      <c r="AC2256" s="123"/>
    </row>
    <row r="2257" spans="5:29" s="2" customFormat="1">
      <c r="E2257" s="120"/>
      <c r="M2257" s="120"/>
      <c r="N2257" s="120"/>
      <c r="U2257" s="121"/>
      <c r="V2257" s="122"/>
      <c r="W2257" s="123"/>
      <c r="AC2257" s="123"/>
    </row>
    <row r="2258" spans="5:29" s="2" customFormat="1">
      <c r="E2258" s="120"/>
      <c r="M2258" s="120"/>
      <c r="N2258" s="120"/>
      <c r="U2258" s="121"/>
      <c r="V2258" s="122"/>
      <c r="W2258" s="123"/>
      <c r="AC2258" s="123"/>
    </row>
    <row r="2259" spans="5:29" s="2" customFormat="1">
      <c r="E2259" s="120"/>
      <c r="M2259" s="120"/>
      <c r="N2259" s="120"/>
      <c r="U2259" s="121"/>
      <c r="V2259" s="122"/>
      <c r="W2259" s="123"/>
      <c r="AC2259" s="123"/>
    </row>
    <row r="2260" spans="5:29" s="2" customFormat="1">
      <c r="E2260" s="120"/>
      <c r="M2260" s="120"/>
      <c r="N2260" s="120"/>
      <c r="U2260" s="121"/>
      <c r="V2260" s="122"/>
      <c r="W2260" s="123"/>
      <c r="AC2260" s="123"/>
    </row>
    <row r="2261" spans="5:29" s="2" customFormat="1">
      <c r="E2261" s="120"/>
      <c r="M2261" s="120"/>
      <c r="N2261" s="120"/>
      <c r="U2261" s="121"/>
      <c r="V2261" s="122"/>
      <c r="W2261" s="123"/>
      <c r="AC2261" s="123"/>
    </row>
    <row r="2262" spans="5:29" s="2" customFormat="1">
      <c r="E2262" s="120"/>
      <c r="M2262" s="120"/>
      <c r="N2262" s="120"/>
      <c r="U2262" s="121"/>
      <c r="V2262" s="122"/>
      <c r="W2262" s="123"/>
      <c r="AC2262" s="123"/>
    </row>
    <row r="2263" spans="5:29" s="2" customFormat="1">
      <c r="E2263" s="120"/>
      <c r="M2263" s="120"/>
      <c r="N2263" s="120"/>
      <c r="U2263" s="121"/>
      <c r="V2263" s="122"/>
      <c r="W2263" s="123"/>
      <c r="AC2263" s="123"/>
    </row>
    <row r="2264" spans="5:29" s="2" customFormat="1">
      <c r="E2264" s="120"/>
      <c r="M2264" s="120"/>
      <c r="N2264" s="120"/>
      <c r="U2264" s="121"/>
      <c r="V2264" s="122"/>
      <c r="W2264" s="123"/>
      <c r="AC2264" s="123"/>
    </row>
    <row r="2265" spans="5:29" s="2" customFormat="1">
      <c r="E2265" s="120"/>
      <c r="M2265" s="120"/>
      <c r="N2265" s="120"/>
      <c r="U2265" s="121"/>
      <c r="V2265" s="122"/>
      <c r="W2265" s="123"/>
      <c r="AC2265" s="123"/>
    </row>
    <row r="2266" spans="5:29" s="2" customFormat="1">
      <c r="E2266" s="120"/>
      <c r="M2266" s="120"/>
      <c r="N2266" s="120"/>
      <c r="U2266" s="121"/>
      <c r="V2266" s="122"/>
      <c r="W2266" s="123"/>
      <c r="AC2266" s="123"/>
    </row>
    <row r="2267" spans="5:29" s="2" customFormat="1">
      <c r="E2267" s="120"/>
      <c r="M2267" s="120"/>
      <c r="N2267" s="120"/>
      <c r="U2267" s="121"/>
      <c r="V2267" s="122"/>
      <c r="W2267" s="123"/>
      <c r="AC2267" s="123"/>
    </row>
    <row r="2268" spans="5:29" s="2" customFormat="1">
      <c r="E2268" s="120"/>
      <c r="M2268" s="120"/>
      <c r="N2268" s="120"/>
      <c r="U2268" s="121"/>
      <c r="V2268" s="122"/>
      <c r="W2268" s="123"/>
      <c r="AC2268" s="123"/>
    </row>
    <row r="2269" spans="5:29" s="2" customFormat="1">
      <c r="E2269" s="120"/>
      <c r="M2269" s="120"/>
      <c r="N2269" s="120"/>
      <c r="U2269" s="121"/>
      <c r="V2269" s="122"/>
      <c r="W2269" s="123"/>
      <c r="AC2269" s="123"/>
    </row>
    <row r="2270" spans="5:29" s="2" customFormat="1">
      <c r="E2270" s="120"/>
      <c r="M2270" s="120"/>
      <c r="N2270" s="120"/>
      <c r="U2270" s="121"/>
      <c r="V2270" s="122"/>
      <c r="W2270" s="123"/>
      <c r="AC2270" s="123"/>
    </row>
    <row r="2271" spans="5:29" s="2" customFormat="1">
      <c r="E2271" s="120"/>
      <c r="M2271" s="120"/>
      <c r="N2271" s="120"/>
      <c r="U2271" s="121"/>
      <c r="V2271" s="122"/>
      <c r="W2271" s="123"/>
      <c r="AC2271" s="123"/>
    </row>
    <row r="2272" spans="5:29" s="2" customFormat="1">
      <c r="E2272" s="120"/>
      <c r="M2272" s="120"/>
      <c r="N2272" s="120"/>
      <c r="U2272" s="121"/>
      <c r="V2272" s="122"/>
      <c r="W2272" s="123"/>
      <c r="AC2272" s="123"/>
    </row>
    <row r="2273" spans="5:29" s="2" customFormat="1">
      <c r="E2273" s="120"/>
      <c r="M2273" s="120"/>
      <c r="N2273" s="120"/>
      <c r="U2273" s="121"/>
      <c r="V2273" s="122"/>
      <c r="W2273" s="123"/>
      <c r="AC2273" s="123"/>
    </row>
    <row r="2274" spans="5:29" s="2" customFormat="1">
      <c r="E2274" s="120"/>
      <c r="M2274" s="120"/>
      <c r="N2274" s="120"/>
      <c r="U2274" s="121"/>
      <c r="V2274" s="122"/>
      <c r="W2274" s="123"/>
      <c r="AC2274" s="123"/>
    </row>
    <row r="2275" spans="5:29" s="2" customFormat="1">
      <c r="E2275" s="120"/>
      <c r="M2275" s="120"/>
      <c r="N2275" s="120"/>
      <c r="U2275" s="121"/>
      <c r="V2275" s="122"/>
      <c r="W2275" s="123"/>
      <c r="AC2275" s="123"/>
    </row>
    <row r="2276" spans="5:29" s="2" customFormat="1">
      <c r="E2276" s="120"/>
      <c r="M2276" s="120"/>
      <c r="N2276" s="120"/>
      <c r="U2276" s="121"/>
      <c r="V2276" s="122"/>
      <c r="W2276" s="123"/>
      <c r="AC2276" s="123"/>
    </row>
    <row r="2277" spans="5:29" s="2" customFormat="1">
      <c r="E2277" s="120"/>
      <c r="M2277" s="120"/>
      <c r="N2277" s="120"/>
      <c r="U2277" s="121"/>
      <c r="V2277" s="122"/>
      <c r="W2277" s="123"/>
      <c r="AC2277" s="123"/>
    </row>
    <row r="2278" spans="5:29" s="2" customFormat="1">
      <c r="E2278" s="120"/>
      <c r="M2278" s="120"/>
      <c r="N2278" s="120"/>
      <c r="U2278" s="121"/>
      <c r="V2278" s="122"/>
      <c r="W2278" s="123"/>
      <c r="AC2278" s="123"/>
    </row>
    <row r="2279" spans="5:29" s="2" customFormat="1">
      <c r="E2279" s="120"/>
      <c r="M2279" s="120"/>
      <c r="N2279" s="120"/>
      <c r="U2279" s="121"/>
      <c r="V2279" s="122"/>
      <c r="W2279" s="123"/>
      <c r="AC2279" s="123"/>
    </row>
    <row r="2280" spans="5:29" s="2" customFormat="1">
      <c r="E2280" s="120"/>
      <c r="M2280" s="120"/>
      <c r="N2280" s="120"/>
      <c r="U2280" s="121"/>
      <c r="V2280" s="122"/>
      <c r="W2280" s="123"/>
      <c r="AC2280" s="123"/>
    </row>
    <row r="2281" spans="5:29" s="2" customFormat="1">
      <c r="E2281" s="120"/>
      <c r="M2281" s="120"/>
      <c r="N2281" s="120"/>
      <c r="U2281" s="121"/>
      <c r="V2281" s="122"/>
      <c r="W2281" s="123"/>
      <c r="AC2281" s="123"/>
    </row>
    <row r="2282" spans="5:29" s="2" customFormat="1">
      <c r="E2282" s="120"/>
      <c r="M2282" s="120"/>
      <c r="N2282" s="120"/>
      <c r="U2282" s="121"/>
      <c r="V2282" s="122"/>
      <c r="W2282" s="123"/>
      <c r="AC2282" s="123"/>
    </row>
    <row r="2283" spans="5:29" s="2" customFormat="1">
      <c r="E2283" s="120"/>
      <c r="M2283" s="120"/>
      <c r="N2283" s="120"/>
      <c r="U2283" s="121"/>
      <c r="V2283" s="122"/>
      <c r="W2283" s="123"/>
      <c r="AC2283" s="123"/>
    </row>
    <row r="2284" spans="5:29" s="2" customFormat="1">
      <c r="E2284" s="120"/>
      <c r="M2284" s="120"/>
      <c r="N2284" s="120"/>
      <c r="U2284" s="121"/>
      <c r="V2284" s="122"/>
      <c r="W2284" s="123"/>
      <c r="AC2284" s="123"/>
    </row>
    <row r="2285" spans="5:29" s="2" customFormat="1">
      <c r="E2285" s="120"/>
      <c r="M2285" s="120"/>
      <c r="N2285" s="120"/>
      <c r="U2285" s="121"/>
      <c r="V2285" s="122"/>
      <c r="W2285" s="123"/>
      <c r="AC2285" s="123"/>
    </row>
    <row r="2286" spans="5:29" s="2" customFormat="1">
      <c r="E2286" s="120"/>
      <c r="M2286" s="120"/>
      <c r="N2286" s="120"/>
      <c r="U2286" s="121"/>
      <c r="V2286" s="122"/>
      <c r="W2286" s="123"/>
      <c r="AC2286" s="123"/>
    </row>
    <row r="2287" spans="5:29" s="2" customFormat="1">
      <c r="E2287" s="120"/>
      <c r="M2287" s="120"/>
      <c r="N2287" s="120"/>
      <c r="U2287" s="121"/>
      <c r="V2287" s="122"/>
      <c r="W2287" s="123"/>
      <c r="AC2287" s="123"/>
    </row>
    <row r="2288" spans="5:29" s="2" customFormat="1">
      <c r="E2288" s="120"/>
      <c r="M2288" s="120"/>
      <c r="N2288" s="120"/>
      <c r="U2288" s="121"/>
      <c r="V2288" s="122"/>
      <c r="W2288" s="123"/>
      <c r="AC2288" s="123"/>
    </row>
    <row r="2289" spans="5:29" s="2" customFormat="1">
      <c r="E2289" s="120"/>
      <c r="M2289" s="120"/>
      <c r="N2289" s="120"/>
      <c r="U2289" s="121"/>
      <c r="V2289" s="122"/>
      <c r="W2289" s="123"/>
      <c r="AC2289" s="123"/>
    </row>
    <row r="2290" spans="5:29" s="2" customFormat="1">
      <c r="E2290" s="120"/>
      <c r="M2290" s="120"/>
      <c r="N2290" s="120"/>
      <c r="U2290" s="121"/>
      <c r="V2290" s="122"/>
      <c r="W2290" s="123"/>
      <c r="AC2290" s="123"/>
    </row>
    <row r="2291" spans="5:29" s="2" customFormat="1">
      <c r="E2291" s="120"/>
      <c r="M2291" s="120"/>
      <c r="N2291" s="120"/>
      <c r="U2291" s="121"/>
      <c r="V2291" s="122"/>
      <c r="W2291" s="123"/>
      <c r="AC2291" s="123"/>
    </row>
    <row r="2292" spans="5:29" s="2" customFormat="1">
      <c r="E2292" s="120"/>
      <c r="M2292" s="120"/>
      <c r="N2292" s="120"/>
      <c r="U2292" s="121"/>
      <c r="V2292" s="122"/>
      <c r="W2292" s="123"/>
      <c r="AC2292" s="123"/>
    </row>
    <row r="2293" spans="5:29" s="2" customFormat="1">
      <c r="E2293" s="120"/>
      <c r="M2293" s="120"/>
      <c r="N2293" s="120"/>
      <c r="U2293" s="121"/>
      <c r="V2293" s="122"/>
      <c r="W2293" s="123"/>
      <c r="AC2293" s="123"/>
    </row>
    <row r="2294" spans="5:29" s="2" customFormat="1">
      <c r="E2294" s="120"/>
      <c r="M2294" s="120"/>
      <c r="N2294" s="120"/>
      <c r="U2294" s="121"/>
      <c r="V2294" s="122"/>
      <c r="W2294" s="123"/>
      <c r="AC2294" s="123"/>
    </row>
    <row r="2295" spans="5:29" s="2" customFormat="1">
      <c r="E2295" s="120"/>
      <c r="M2295" s="120"/>
      <c r="N2295" s="120"/>
      <c r="U2295" s="121"/>
      <c r="V2295" s="122"/>
      <c r="W2295" s="123"/>
      <c r="AC2295" s="123"/>
    </row>
    <row r="2296" spans="5:29" s="2" customFormat="1">
      <c r="E2296" s="120"/>
      <c r="M2296" s="120"/>
      <c r="N2296" s="120"/>
      <c r="U2296" s="121"/>
      <c r="V2296" s="122"/>
      <c r="W2296" s="123"/>
      <c r="AC2296" s="123"/>
    </row>
    <row r="2297" spans="5:29" s="2" customFormat="1">
      <c r="E2297" s="120"/>
      <c r="M2297" s="120"/>
      <c r="N2297" s="120"/>
      <c r="U2297" s="121"/>
      <c r="V2297" s="122"/>
      <c r="W2297" s="123"/>
      <c r="AC2297" s="123"/>
    </row>
    <row r="2298" spans="5:29" s="2" customFormat="1">
      <c r="E2298" s="120"/>
      <c r="M2298" s="120"/>
      <c r="N2298" s="120"/>
      <c r="U2298" s="121"/>
      <c r="V2298" s="122"/>
      <c r="W2298" s="123"/>
      <c r="AC2298" s="123"/>
    </row>
    <row r="2299" spans="5:29" s="2" customFormat="1">
      <c r="E2299" s="120"/>
      <c r="M2299" s="120"/>
      <c r="N2299" s="120"/>
      <c r="U2299" s="121"/>
      <c r="V2299" s="122"/>
      <c r="W2299" s="123"/>
      <c r="AC2299" s="123"/>
    </row>
    <row r="2300" spans="5:29" s="2" customFormat="1">
      <c r="E2300" s="120"/>
      <c r="M2300" s="120"/>
      <c r="N2300" s="120"/>
      <c r="U2300" s="121"/>
      <c r="V2300" s="122"/>
      <c r="W2300" s="123"/>
      <c r="AC2300" s="123"/>
    </row>
    <row r="2301" spans="5:29" s="2" customFormat="1">
      <c r="E2301" s="120"/>
      <c r="M2301" s="120"/>
      <c r="N2301" s="120"/>
      <c r="U2301" s="121"/>
      <c r="V2301" s="122"/>
      <c r="W2301" s="123"/>
      <c r="AC2301" s="123"/>
    </row>
    <row r="2302" spans="5:29" s="2" customFormat="1">
      <c r="E2302" s="120"/>
      <c r="M2302" s="120"/>
      <c r="N2302" s="120"/>
      <c r="U2302" s="121"/>
      <c r="V2302" s="122"/>
      <c r="W2302" s="123"/>
      <c r="AC2302" s="123"/>
    </row>
    <row r="2303" spans="5:29" s="2" customFormat="1">
      <c r="E2303" s="120"/>
      <c r="M2303" s="120"/>
      <c r="N2303" s="120"/>
      <c r="U2303" s="121"/>
      <c r="V2303" s="122"/>
      <c r="W2303" s="123"/>
      <c r="AC2303" s="123"/>
    </row>
    <row r="2304" spans="5:29" s="2" customFormat="1">
      <c r="E2304" s="120"/>
      <c r="M2304" s="120"/>
      <c r="N2304" s="120"/>
      <c r="U2304" s="121"/>
      <c r="V2304" s="122"/>
      <c r="W2304" s="123"/>
      <c r="AC2304" s="123"/>
    </row>
    <row r="2305" spans="5:29" s="2" customFormat="1">
      <c r="E2305" s="120"/>
      <c r="M2305" s="120"/>
      <c r="N2305" s="120"/>
      <c r="U2305" s="121"/>
      <c r="V2305" s="122"/>
      <c r="W2305" s="123"/>
      <c r="AC2305" s="123"/>
    </row>
    <row r="2306" spans="5:29" s="2" customFormat="1">
      <c r="E2306" s="120"/>
      <c r="M2306" s="120"/>
      <c r="N2306" s="120"/>
      <c r="U2306" s="121"/>
      <c r="V2306" s="122"/>
      <c r="W2306" s="123"/>
      <c r="AC2306" s="123"/>
    </row>
    <row r="2307" spans="5:29" s="2" customFormat="1">
      <c r="E2307" s="120"/>
      <c r="M2307" s="120"/>
      <c r="N2307" s="120"/>
      <c r="U2307" s="121"/>
      <c r="V2307" s="122"/>
      <c r="W2307" s="123"/>
      <c r="AC2307" s="123"/>
    </row>
    <row r="2308" spans="5:29" s="2" customFormat="1">
      <c r="E2308" s="120"/>
      <c r="M2308" s="120"/>
      <c r="N2308" s="120"/>
      <c r="U2308" s="121"/>
      <c r="V2308" s="122"/>
      <c r="W2308" s="123"/>
      <c r="AC2308" s="123"/>
    </row>
    <row r="2309" spans="5:29" s="2" customFormat="1">
      <c r="E2309" s="120"/>
      <c r="M2309" s="120"/>
      <c r="N2309" s="120"/>
      <c r="U2309" s="121"/>
      <c r="V2309" s="122"/>
      <c r="W2309" s="123"/>
      <c r="AC2309" s="123"/>
    </row>
    <row r="2310" spans="5:29" s="2" customFormat="1">
      <c r="E2310" s="120"/>
      <c r="M2310" s="120"/>
      <c r="N2310" s="120"/>
      <c r="U2310" s="121"/>
      <c r="V2310" s="122"/>
      <c r="W2310" s="123"/>
      <c r="AC2310" s="123"/>
    </row>
    <row r="2311" spans="5:29" s="2" customFormat="1">
      <c r="E2311" s="120"/>
      <c r="M2311" s="120"/>
      <c r="N2311" s="120"/>
      <c r="U2311" s="121"/>
      <c r="V2311" s="122"/>
      <c r="W2311" s="123"/>
      <c r="AC2311" s="123"/>
    </row>
    <row r="2312" spans="5:29" s="2" customFormat="1">
      <c r="E2312" s="120"/>
      <c r="M2312" s="120"/>
      <c r="N2312" s="120"/>
      <c r="U2312" s="121"/>
      <c r="V2312" s="122"/>
      <c r="W2312" s="123"/>
      <c r="AC2312" s="123"/>
    </row>
    <row r="2313" spans="5:29" s="2" customFormat="1">
      <c r="E2313" s="120"/>
      <c r="M2313" s="120"/>
      <c r="N2313" s="120"/>
      <c r="U2313" s="121"/>
      <c r="V2313" s="122"/>
      <c r="W2313" s="123"/>
      <c r="AC2313" s="123"/>
    </row>
    <row r="2314" spans="5:29" s="2" customFormat="1">
      <c r="E2314" s="120"/>
      <c r="M2314" s="120"/>
      <c r="N2314" s="120"/>
      <c r="U2314" s="121"/>
      <c r="V2314" s="122"/>
      <c r="W2314" s="123"/>
      <c r="AC2314" s="123"/>
    </row>
    <row r="2315" spans="5:29" s="2" customFormat="1">
      <c r="E2315" s="120"/>
      <c r="M2315" s="120"/>
      <c r="N2315" s="120"/>
      <c r="U2315" s="121"/>
      <c r="V2315" s="122"/>
      <c r="W2315" s="123"/>
      <c r="AC2315" s="123"/>
    </row>
    <row r="2316" spans="5:29" s="2" customFormat="1">
      <c r="E2316" s="120"/>
      <c r="M2316" s="120"/>
      <c r="N2316" s="120"/>
      <c r="U2316" s="121"/>
      <c r="V2316" s="122"/>
      <c r="W2316" s="123"/>
      <c r="AC2316" s="123"/>
    </row>
    <row r="2317" spans="5:29" s="2" customFormat="1">
      <c r="E2317" s="120"/>
      <c r="M2317" s="120"/>
      <c r="N2317" s="120"/>
      <c r="U2317" s="121"/>
      <c r="V2317" s="122"/>
      <c r="W2317" s="123"/>
      <c r="AC2317" s="123"/>
    </row>
    <row r="2318" spans="5:29" s="2" customFormat="1">
      <c r="E2318" s="120"/>
      <c r="M2318" s="120"/>
      <c r="N2318" s="120"/>
      <c r="U2318" s="121"/>
      <c r="V2318" s="122"/>
      <c r="W2318" s="123"/>
      <c r="AC2318" s="123"/>
    </row>
    <row r="2319" spans="5:29" s="2" customFormat="1">
      <c r="E2319" s="120"/>
      <c r="M2319" s="120"/>
      <c r="N2319" s="120"/>
      <c r="U2319" s="121"/>
      <c r="V2319" s="122"/>
      <c r="W2319" s="123"/>
      <c r="AC2319" s="123"/>
    </row>
    <row r="2320" spans="5:29" s="2" customFormat="1">
      <c r="E2320" s="120"/>
      <c r="M2320" s="120"/>
      <c r="N2320" s="120"/>
      <c r="U2320" s="121"/>
      <c r="V2320" s="122"/>
      <c r="W2320" s="123"/>
      <c r="AC2320" s="123"/>
    </row>
    <row r="2321" spans="5:29" s="2" customFormat="1">
      <c r="E2321" s="120"/>
      <c r="M2321" s="120"/>
      <c r="N2321" s="120"/>
      <c r="U2321" s="121"/>
      <c r="V2321" s="122"/>
      <c r="W2321" s="123"/>
      <c r="AC2321" s="123"/>
    </row>
    <row r="2322" spans="5:29" s="2" customFormat="1">
      <c r="E2322" s="120"/>
      <c r="M2322" s="120"/>
      <c r="N2322" s="120"/>
      <c r="U2322" s="121"/>
      <c r="V2322" s="122"/>
      <c r="W2322" s="123"/>
      <c r="AC2322" s="123"/>
    </row>
    <row r="2323" spans="5:29" s="2" customFormat="1">
      <c r="E2323" s="120"/>
      <c r="M2323" s="120"/>
      <c r="N2323" s="120"/>
      <c r="U2323" s="121"/>
      <c r="V2323" s="122"/>
      <c r="W2323" s="123"/>
      <c r="AC2323" s="123"/>
    </row>
    <row r="2324" spans="5:29" s="2" customFormat="1">
      <c r="E2324" s="120"/>
      <c r="M2324" s="120"/>
      <c r="N2324" s="120"/>
      <c r="U2324" s="121"/>
      <c r="V2324" s="122"/>
      <c r="W2324" s="123"/>
      <c r="AC2324" s="123"/>
    </row>
    <row r="2325" spans="5:29" s="2" customFormat="1">
      <c r="E2325" s="120"/>
      <c r="M2325" s="120"/>
      <c r="N2325" s="120"/>
      <c r="U2325" s="121"/>
      <c r="V2325" s="122"/>
      <c r="W2325" s="123"/>
      <c r="AC2325" s="123"/>
    </row>
    <row r="2326" spans="5:29" s="2" customFormat="1">
      <c r="E2326" s="120"/>
      <c r="M2326" s="120"/>
      <c r="N2326" s="120"/>
      <c r="U2326" s="121"/>
      <c r="V2326" s="122"/>
      <c r="W2326" s="123"/>
      <c r="AC2326" s="123"/>
    </row>
    <row r="2327" spans="5:29" s="2" customFormat="1">
      <c r="E2327" s="120"/>
      <c r="M2327" s="120"/>
      <c r="N2327" s="120"/>
      <c r="U2327" s="121"/>
      <c r="V2327" s="122"/>
      <c r="W2327" s="123"/>
      <c r="AC2327" s="123"/>
    </row>
    <row r="2328" spans="5:29" s="2" customFormat="1">
      <c r="E2328" s="120"/>
      <c r="M2328" s="120"/>
      <c r="N2328" s="120"/>
      <c r="U2328" s="121"/>
      <c r="V2328" s="122"/>
      <c r="W2328" s="123"/>
      <c r="AC2328" s="123"/>
    </row>
    <row r="2329" spans="5:29" s="2" customFormat="1">
      <c r="E2329" s="120"/>
      <c r="M2329" s="120"/>
      <c r="N2329" s="120"/>
      <c r="U2329" s="121"/>
      <c r="V2329" s="122"/>
      <c r="W2329" s="123"/>
      <c r="AC2329" s="123"/>
    </row>
    <row r="2330" spans="5:29" s="2" customFormat="1">
      <c r="E2330" s="120"/>
      <c r="M2330" s="120"/>
      <c r="N2330" s="120"/>
      <c r="U2330" s="121"/>
      <c r="V2330" s="122"/>
      <c r="W2330" s="123"/>
      <c r="AC2330" s="123"/>
    </row>
    <row r="2331" spans="5:29" s="2" customFormat="1">
      <c r="E2331" s="120"/>
      <c r="M2331" s="120"/>
      <c r="N2331" s="120"/>
      <c r="U2331" s="121"/>
      <c r="V2331" s="122"/>
      <c r="W2331" s="123"/>
      <c r="AC2331" s="123"/>
    </row>
    <row r="2332" spans="5:29" s="2" customFormat="1">
      <c r="E2332" s="120"/>
      <c r="M2332" s="120"/>
      <c r="N2332" s="120"/>
      <c r="U2332" s="121"/>
      <c r="V2332" s="122"/>
      <c r="W2332" s="123"/>
      <c r="AC2332" s="123"/>
    </row>
    <row r="2333" spans="5:29" s="2" customFormat="1">
      <c r="E2333" s="120"/>
      <c r="M2333" s="120"/>
      <c r="N2333" s="120"/>
      <c r="U2333" s="121"/>
      <c r="V2333" s="122"/>
      <c r="W2333" s="123"/>
      <c r="AC2333" s="123"/>
    </row>
    <row r="2334" spans="5:29" s="2" customFormat="1">
      <c r="E2334" s="120"/>
      <c r="M2334" s="120"/>
      <c r="N2334" s="120"/>
      <c r="U2334" s="121"/>
      <c r="V2334" s="122"/>
      <c r="W2334" s="123"/>
      <c r="AC2334" s="123"/>
    </row>
    <row r="2335" spans="5:29" s="2" customFormat="1">
      <c r="E2335" s="120"/>
      <c r="M2335" s="120"/>
      <c r="N2335" s="120"/>
      <c r="U2335" s="121"/>
      <c r="V2335" s="122"/>
      <c r="W2335" s="123"/>
      <c r="AC2335" s="123"/>
    </row>
    <row r="2336" spans="5:29" s="2" customFormat="1">
      <c r="E2336" s="120"/>
      <c r="M2336" s="120"/>
      <c r="N2336" s="120"/>
      <c r="U2336" s="121"/>
      <c r="V2336" s="122"/>
      <c r="W2336" s="123"/>
      <c r="AC2336" s="123"/>
    </row>
    <row r="2337" spans="5:29" s="2" customFormat="1">
      <c r="E2337" s="120"/>
      <c r="M2337" s="120"/>
      <c r="N2337" s="120"/>
      <c r="U2337" s="121"/>
      <c r="V2337" s="122"/>
      <c r="W2337" s="123"/>
      <c r="AC2337" s="123"/>
    </row>
    <row r="2338" spans="5:29" s="2" customFormat="1">
      <c r="E2338" s="120"/>
      <c r="M2338" s="120"/>
      <c r="N2338" s="120"/>
      <c r="U2338" s="121"/>
      <c r="V2338" s="122"/>
      <c r="W2338" s="123"/>
      <c r="AC2338" s="123"/>
    </row>
    <row r="2339" spans="5:29" s="2" customFormat="1">
      <c r="E2339" s="120"/>
      <c r="M2339" s="120"/>
      <c r="N2339" s="120"/>
      <c r="U2339" s="121"/>
      <c r="V2339" s="122"/>
      <c r="W2339" s="123"/>
      <c r="AC2339" s="123"/>
    </row>
    <row r="2340" spans="5:29" s="2" customFormat="1">
      <c r="E2340" s="120"/>
      <c r="M2340" s="120"/>
      <c r="N2340" s="120"/>
      <c r="U2340" s="121"/>
      <c r="V2340" s="122"/>
      <c r="W2340" s="123"/>
      <c r="AC2340" s="123"/>
    </row>
    <row r="2341" spans="5:29" s="2" customFormat="1">
      <c r="E2341" s="120"/>
      <c r="M2341" s="120"/>
      <c r="N2341" s="120"/>
      <c r="U2341" s="121"/>
      <c r="V2341" s="122"/>
      <c r="W2341" s="123"/>
      <c r="AC2341" s="123"/>
    </row>
    <row r="2342" spans="5:29" s="2" customFormat="1">
      <c r="E2342" s="120"/>
      <c r="M2342" s="120"/>
      <c r="N2342" s="120"/>
      <c r="U2342" s="121"/>
      <c r="V2342" s="122"/>
      <c r="W2342" s="123"/>
      <c r="AC2342" s="123"/>
    </row>
    <row r="2343" spans="5:29" s="2" customFormat="1">
      <c r="E2343" s="120"/>
      <c r="M2343" s="120"/>
      <c r="N2343" s="120"/>
      <c r="U2343" s="121"/>
      <c r="V2343" s="122"/>
      <c r="W2343" s="123"/>
      <c r="AC2343" s="123"/>
    </row>
    <row r="2344" spans="5:29" s="2" customFormat="1">
      <c r="E2344" s="120"/>
      <c r="M2344" s="120"/>
      <c r="N2344" s="120"/>
      <c r="U2344" s="121"/>
      <c r="V2344" s="122"/>
      <c r="W2344" s="123"/>
      <c r="AC2344" s="123"/>
    </row>
    <row r="2345" spans="5:29" s="2" customFormat="1">
      <c r="E2345" s="120"/>
      <c r="M2345" s="120"/>
      <c r="N2345" s="120"/>
      <c r="U2345" s="121"/>
      <c r="V2345" s="122"/>
      <c r="W2345" s="123"/>
      <c r="AC2345" s="123"/>
    </row>
    <row r="2346" spans="5:29" s="2" customFormat="1">
      <c r="E2346" s="120"/>
      <c r="M2346" s="120"/>
      <c r="N2346" s="120"/>
      <c r="U2346" s="121"/>
      <c r="V2346" s="122"/>
      <c r="W2346" s="123"/>
      <c r="AC2346" s="123"/>
    </row>
    <row r="2347" spans="5:29" s="2" customFormat="1">
      <c r="E2347" s="120"/>
      <c r="M2347" s="120"/>
      <c r="N2347" s="120"/>
      <c r="U2347" s="121"/>
      <c r="V2347" s="122"/>
      <c r="W2347" s="123"/>
      <c r="AC2347" s="123"/>
    </row>
    <row r="2348" spans="5:29" s="2" customFormat="1">
      <c r="E2348" s="120"/>
      <c r="M2348" s="120"/>
      <c r="N2348" s="120"/>
      <c r="U2348" s="121"/>
      <c r="V2348" s="122"/>
      <c r="W2348" s="123"/>
      <c r="AC2348" s="123"/>
    </row>
    <row r="2349" spans="5:29" s="2" customFormat="1">
      <c r="E2349" s="120"/>
      <c r="M2349" s="120"/>
      <c r="N2349" s="120"/>
      <c r="U2349" s="121"/>
      <c r="V2349" s="122"/>
      <c r="W2349" s="123"/>
      <c r="AC2349" s="123"/>
    </row>
    <row r="2350" spans="5:29" s="2" customFormat="1">
      <c r="E2350" s="120"/>
      <c r="M2350" s="120"/>
      <c r="N2350" s="120"/>
      <c r="U2350" s="121"/>
      <c r="V2350" s="122"/>
      <c r="W2350" s="123"/>
      <c r="AC2350" s="123"/>
    </row>
    <row r="2351" spans="5:29" s="2" customFormat="1">
      <c r="E2351" s="120"/>
      <c r="M2351" s="120"/>
      <c r="N2351" s="120"/>
      <c r="U2351" s="121"/>
      <c r="V2351" s="122"/>
      <c r="W2351" s="123"/>
      <c r="AC2351" s="123"/>
    </row>
    <row r="2352" spans="5:29" s="2" customFormat="1">
      <c r="E2352" s="120"/>
      <c r="M2352" s="120"/>
      <c r="N2352" s="120"/>
      <c r="U2352" s="121"/>
      <c r="V2352" s="122"/>
      <c r="W2352" s="123"/>
      <c r="AC2352" s="123"/>
    </row>
    <row r="2353" spans="5:29" s="2" customFormat="1">
      <c r="E2353" s="120"/>
      <c r="M2353" s="120"/>
      <c r="N2353" s="120"/>
      <c r="U2353" s="121"/>
      <c r="V2353" s="122"/>
      <c r="W2353" s="123"/>
      <c r="AC2353" s="123"/>
    </row>
    <row r="2354" spans="5:29" s="2" customFormat="1">
      <c r="E2354" s="120"/>
      <c r="M2354" s="120"/>
      <c r="N2354" s="120"/>
      <c r="U2354" s="121"/>
      <c r="V2354" s="122"/>
      <c r="W2354" s="123"/>
      <c r="AC2354" s="123"/>
    </row>
    <row r="2355" spans="5:29" s="2" customFormat="1">
      <c r="E2355" s="120"/>
      <c r="M2355" s="120"/>
      <c r="N2355" s="120"/>
      <c r="U2355" s="121"/>
      <c r="V2355" s="122"/>
      <c r="W2355" s="123"/>
      <c r="AC2355" s="123"/>
    </row>
    <row r="2356" spans="5:29" s="2" customFormat="1">
      <c r="E2356" s="120"/>
      <c r="M2356" s="120"/>
      <c r="N2356" s="120"/>
      <c r="U2356" s="121"/>
      <c r="V2356" s="122"/>
      <c r="W2356" s="123"/>
      <c r="AC2356" s="123"/>
    </row>
    <row r="2357" spans="5:29" s="2" customFormat="1">
      <c r="E2357" s="120"/>
      <c r="M2357" s="120"/>
      <c r="N2357" s="120"/>
      <c r="U2357" s="121"/>
      <c r="V2357" s="122"/>
      <c r="W2357" s="123"/>
      <c r="AC2357" s="123"/>
    </row>
    <row r="2358" spans="5:29" s="2" customFormat="1">
      <c r="E2358" s="120"/>
      <c r="M2358" s="120"/>
      <c r="N2358" s="120"/>
      <c r="U2358" s="121"/>
      <c r="V2358" s="122"/>
      <c r="W2358" s="123"/>
      <c r="AC2358" s="123"/>
    </row>
    <row r="2359" spans="5:29" s="2" customFormat="1">
      <c r="E2359" s="120"/>
      <c r="M2359" s="120"/>
      <c r="N2359" s="120"/>
      <c r="U2359" s="121"/>
      <c r="V2359" s="122"/>
      <c r="W2359" s="123"/>
      <c r="AC2359" s="123"/>
    </row>
    <row r="2360" spans="5:29" s="2" customFormat="1">
      <c r="E2360" s="120"/>
      <c r="M2360" s="120"/>
      <c r="N2360" s="120"/>
      <c r="U2360" s="121"/>
      <c r="V2360" s="122"/>
      <c r="W2360" s="123"/>
      <c r="AC2360" s="123"/>
    </row>
    <row r="2361" spans="5:29" s="2" customFormat="1">
      <c r="E2361" s="120"/>
      <c r="M2361" s="120"/>
      <c r="N2361" s="120"/>
      <c r="U2361" s="121"/>
      <c r="V2361" s="122"/>
      <c r="W2361" s="123"/>
      <c r="AC2361" s="123"/>
    </row>
    <row r="2362" spans="5:29" s="2" customFormat="1">
      <c r="E2362" s="120"/>
      <c r="M2362" s="120"/>
      <c r="N2362" s="120"/>
      <c r="U2362" s="121"/>
      <c r="V2362" s="122"/>
      <c r="W2362" s="123"/>
      <c r="AC2362" s="123"/>
    </row>
    <row r="2363" spans="5:29" s="2" customFormat="1">
      <c r="E2363" s="120"/>
      <c r="M2363" s="120"/>
      <c r="N2363" s="120"/>
      <c r="U2363" s="121"/>
      <c r="V2363" s="122"/>
      <c r="W2363" s="123"/>
      <c r="AC2363" s="123"/>
    </row>
    <row r="2364" spans="5:29" s="2" customFormat="1">
      <c r="E2364" s="120"/>
      <c r="M2364" s="120"/>
      <c r="N2364" s="120"/>
      <c r="U2364" s="121"/>
      <c r="V2364" s="122"/>
      <c r="W2364" s="123"/>
      <c r="AC2364" s="123"/>
    </row>
    <row r="2365" spans="5:29" s="2" customFormat="1">
      <c r="E2365" s="120"/>
      <c r="M2365" s="120"/>
      <c r="N2365" s="120"/>
      <c r="U2365" s="121"/>
      <c r="V2365" s="122"/>
      <c r="W2365" s="123"/>
      <c r="AC2365" s="123"/>
    </row>
    <row r="2366" spans="5:29" s="2" customFormat="1">
      <c r="E2366" s="120"/>
      <c r="M2366" s="120"/>
      <c r="N2366" s="120"/>
      <c r="U2366" s="121"/>
      <c r="V2366" s="122"/>
      <c r="W2366" s="123"/>
      <c r="AC2366" s="123"/>
    </row>
    <row r="2367" spans="5:29" s="2" customFormat="1">
      <c r="E2367" s="120"/>
      <c r="M2367" s="120"/>
      <c r="N2367" s="120"/>
      <c r="U2367" s="121"/>
      <c r="V2367" s="122"/>
      <c r="W2367" s="123"/>
      <c r="AC2367" s="123"/>
    </row>
    <row r="2368" spans="5:29" s="2" customFormat="1">
      <c r="E2368" s="120"/>
      <c r="M2368" s="120"/>
      <c r="N2368" s="120"/>
      <c r="U2368" s="121"/>
      <c r="V2368" s="122"/>
      <c r="W2368" s="123"/>
      <c r="AC2368" s="123"/>
    </row>
    <row r="2369" spans="5:29" s="2" customFormat="1">
      <c r="E2369" s="120"/>
      <c r="M2369" s="120"/>
      <c r="N2369" s="120"/>
      <c r="U2369" s="121"/>
      <c r="V2369" s="122"/>
      <c r="W2369" s="123"/>
      <c r="AC2369" s="123"/>
    </row>
    <row r="2370" spans="5:29" s="2" customFormat="1">
      <c r="E2370" s="120"/>
      <c r="M2370" s="120"/>
      <c r="N2370" s="120"/>
      <c r="U2370" s="121"/>
      <c r="V2370" s="122"/>
      <c r="W2370" s="123"/>
      <c r="AC2370" s="123"/>
    </row>
    <row r="2371" spans="5:29" s="2" customFormat="1">
      <c r="E2371" s="120"/>
      <c r="M2371" s="120"/>
      <c r="N2371" s="120"/>
      <c r="U2371" s="121"/>
      <c r="V2371" s="122"/>
      <c r="W2371" s="123"/>
      <c r="AC2371" s="123"/>
    </row>
    <row r="2372" spans="5:29" s="2" customFormat="1">
      <c r="E2372" s="120"/>
      <c r="M2372" s="120"/>
      <c r="N2372" s="120"/>
      <c r="U2372" s="121"/>
      <c r="V2372" s="122"/>
      <c r="W2372" s="123"/>
      <c r="AC2372" s="123"/>
    </row>
    <row r="2373" spans="5:29" s="2" customFormat="1">
      <c r="E2373" s="120"/>
      <c r="M2373" s="120"/>
      <c r="N2373" s="120"/>
      <c r="U2373" s="121"/>
      <c r="V2373" s="122"/>
      <c r="W2373" s="123"/>
      <c r="AC2373" s="123"/>
    </row>
    <row r="2374" spans="5:29" s="2" customFormat="1">
      <c r="E2374" s="120"/>
      <c r="M2374" s="120"/>
      <c r="N2374" s="120"/>
      <c r="U2374" s="121"/>
      <c r="V2374" s="122"/>
      <c r="W2374" s="123"/>
      <c r="AC2374" s="123"/>
    </row>
    <row r="2375" spans="5:29" s="2" customFormat="1">
      <c r="E2375" s="120"/>
      <c r="M2375" s="120"/>
      <c r="N2375" s="120"/>
      <c r="U2375" s="121"/>
      <c r="V2375" s="122"/>
      <c r="W2375" s="123"/>
      <c r="AC2375" s="123"/>
    </row>
    <row r="2376" spans="5:29" s="2" customFormat="1">
      <c r="E2376" s="120"/>
      <c r="M2376" s="120"/>
      <c r="N2376" s="120"/>
      <c r="U2376" s="121"/>
      <c r="V2376" s="122"/>
      <c r="W2376" s="123"/>
      <c r="AC2376" s="123"/>
    </row>
    <row r="2377" spans="5:29" s="2" customFormat="1">
      <c r="E2377" s="120"/>
      <c r="M2377" s="120"/>
      <c r="N2377" s="120"/>
      <c r="U2377" s="121"/>
      <c r="V2377" s="122"/>
      <c r="W2377" s="123"/>
      <c r="AC2377" s="123"/>
    </row>
    <row r="2378" spans="5:29" s="2" customFormat="1">
      <c r="E2378" s="120"/>
      <c r="M2378" s="120"/>
      <c r="N2378" s="120"/>
      <c r="U2378" s="121"/>
      <c r="V2378" s="122"/>
      <c r="W2378" s="123"/>
      <c r="AC2378" s="123"/>
    </row>
    <row r="2379" spans="5:29" s="2" customFormat="1">
      <c r="E2379" s="120"/>
      <c r="M2379" s="120"/>
      <c r="N2379" s="120"/>
      <c r="U2379" s="121"/>
      <c r="V2379" s="122"/>
      <c r="W2379" s="123"/>
      <c r="AC2379" s="123"/>
    </row>
    <row r="2380" spans="5:29" s="2" customFormat="1">
      <c r="E2380" s="120"/>
      <c r="M2380" s="120"/>
      <c r="N2380" s="120"/>
      <c r="U2380" s="121"/>
      <c r="V2380" s="122"/>
      <c r="W2380" s="123"/>
      <c r="AC2380" s="123"/>
    </row>
    <row r="2381" spans="5:29" s="2" customFormat="1">
      <c r="E2381" s="120"/>
      <c r="M2381" s="120"/>
      <c r="N2381" s="120"/>
      <c r="U2381" s="121"/>
      <c r="V2381" s="122"/>
      <c r="W2381" s="123"/>
      <c r="AC2381" s="123"/>
    </row>
    <row r="2382" spans="5:29" s="2" customFormat="1">
      <c r="E2382" s="120"/>
      <c r="M2382" s="120"/>
      <c r="N2382" s="120"/>
      <c r="U2382" s="121"/>
      <c r="V2382" s="122"/>
      <c r="W2382" s="123"/>
      <c r="AC2382" s="123"/>
    </row>
    <row r="2383" spans="5:29" s="2" customFormat="1">
      <c r="E2383" s="120"/>
      <c r="M2383" s="120"/>
      <c r="N2383" s="120"/>
      <c r="U2383" s="121"/>
      <c r="V2383" s="122"/>
      <c r="W2383" s="123"/>
      <c r="AC2383" s="123"/>
    </row>
    <row r="2384" spans="5:29" s="2" customFormat="1">
      <c r="E2384" s="120"/>
      <c r="M2384" s="120"/>
      <c r="N2384" s="120"/>
      <c r="U2384" s="121"/>
      <c r="V2384" s="122"/>
      <c r="W2384" s="123"/>
      <c r="AC2384" s="123"/>
    </row>
    <row r="2385" spans="5:29" s="2" customFormat="1">
      <c r="E2385" s="120"/>
      <c r="M2385" s="120"/>
      <c r="N2385" s="120"/>
      <c r="U2385" s="121"/>
      <c r="V2385" s="122"/>
      <c r="W2385" s="123"/>
      <c r="AC2385" s="123"/>
    </row>
    <row r="2386" spans="5:29" s="2" customFormat="1">
      <c r="E2386" s="120"/>
      <c r="M2386" s="120"/>
      <c r="N2386" s="120"/>
      <c r="U2386" s="121"/>
      <c r="V2386" s="122"/>
      <c r="W2386" s="123"/>
      <c r="AC2386" s="123"/>
    </row>
    <row r="2387" spans="5:29" s="2" customFormat="1">
      <c r="E2387" s="120"/>
      <c r="M2387" s="120"/>
      <c r="N2387" s="120"/>
      <c r="U2387" s="121"/>
      <c r="V2387" s="122"/>
      <c r="W2387" s="123"/>
      <c r="AC2387" s="123"/>
    </row>
    <row r="2388" spans="5:29" s="2" customFormat="1">
      <c r="E2388" s="120"/>
      <c r="M2388" s="120"/>
      <c r="N2388" s="120"/>
      <c r="U2388" s="121"/>
      <c r="V2388" s="122"/>
      <c r="W2388" s="123"/>
      <c r="AC2388" s="123"/>
    </row>
    <row r="2389" spans="5:29" s="2" customFormat="1">
      <c r="E2389" s="120"/>
      <c r="M2389" s="120"/>
      <c r="N2389" s="120"/>
      <c r="U2389" s="121"/>
      <c r="V2389" s="122"/>
      <c r="W2389" s="123"/>
      <c r="AC2389" s="123"/>
    </row>
    <row r="2390" spans="5:29" s="2" customFormat="1">
      <c r="E2390" s="120"/>
      <c r="M2390" s="120"/>
      <c r="N2390" s="120"/>
      <c r="U2390" s="121"/>
      <c r="V2390" s="122"/>
      <c r="W2390" s="123"/>
      <c r="AC2390" s="123"/>
    </row>
    <row r="2391" spans="5:29" s="2" customFormat="1">
      <c r="E2391" s="120"/>
      <c r="M2391" s="120"/>
      <c r="N2391" s="120"/>
      <c r="U2391" s="121"/>
      <c r="V2391" s="122"/>
      <c r="W2391" s="123"/>
      <c r="AC2391" s="123"/>
    </row>
    <row r="2392" spans="5:29" s="2" customFormat="1">
      <c r="E2392" s="120"/>
      <c r="M2392" s="120"/>
      <c r="N2392" s="120"/>
      <c r="U2392" s="121"/>
      <c r="V2392" s="122"/>
      <c r="W2392" s="123"/>
      <c r="AC2392" s="123"/>
    </row>
    <row r="2393" spans="5:29" s="2" customFormat="1">
      <c r="E2393" s="120"/>
      <c r="M2393" s="120"/>
      <c r="N2393" s="120"/>
      <c r="U2393" s="121"/>
      <c r="V2393" s="122"/>
      <c r="W2393" s="123"/>
      <c r="AC2393" s="123"/>
    </row>
    <row r="2394" spans="5:29" s="2" customFormat="1">
      <c r="E2394" s="120"/>
      <c r="M2394" s="120"/>
      <c r="N2394" s="120"/>
      <c r="U2394" s="121"/>
      <c r="V2394" s="122"/>
      <c r="W2394" s="123"/>
      <c r="AC2394" s="123"/>
    </row>
    <row r="2395" spans="5:29" s="2" customFormat="1">
      <c r="E2395" s="120"/>
      <c r="M2395" s="120"/>
      <c r="N2395" s="120"/>
      <c r="U2395" s="121"/>
      <c r="V2395" s="122"/>
      <c r="W2395" s="123"/>
      <c r="AC2395" s="123"/>
    </row>
    <row r="2396" spans="5:29" s="2" customFormat="1">
      <c r="E2396" s="120"/>
      <c r="M2396" s="120"/>
      <c r="N2396" s="120"/>
      <c r="U2396" s="121"/>
      <c r="V2396" s="122"/>
      <c r="W2396" s="123"/>
      <c r="AC2396" s="123"/>
    </row>
    <row r="2397" spans="5:29" s="2" customFormat="1">
      <c r="E2397" s="120"/>
      <c r="M2397" s="120"/>
      <c r="N2397" s="120"/>
      <c r="U2397" s="121"/>
      <c r="V2397" s="122"/>
      <c r="W2397" s="123"/>
      <c r="AC2397" s="123"/>
    </row>
    <row r="2398" spans="5:29" s="2" customFormat="1">
      <c r="E2398" s="120"/>
      <c r="M2398" s="120"/>
      <c r="N2398" s="120"/>
      <c r="U2398" s="121"/>
      <c r="V2398" s="122"/>
      <c r="W2398" s="123"/>
      <c r="AC2398" s="123"/>
    </row>
    <row r="2399" spans="5:29" s="2" customFormat="1">
      <c r="E2399" s="120"/>
      <c r="M2399" s="120"/>
      <c r="N2399" s="120"/>
      <c r="U2399" s="121"/>
      <c r="V2399" s="122"/>
      <c r="W2399" s="123"/>
      <c r="AC2399" s="123"/>
    </row>
    <row r="2400" spans="5:29" s="2" customFormat="1">
      <c r="E2400" s="120"/>
      <c r="M2400" s="120"/>
      <c r="N2400" s="120"/>
      <c r="U2400" s="121"/>
      <c r="V2400" s="122"/>
      <c r="W2400" s="123"/>
      <c r="AC2400" s="123"/>
    </row>
    <row r="2401" spans="5:29" s="2" customFormat="1">
      <c r="E2401" s="120"/>
      <c r="M2401" s="120"/>
      <c r="N2401" s="120"/>
      <c r="U2401" s="121"/>
      <c r="V2401" s="122"/>
      <c r="W2401" s="123"/>
      <c r="AC2401" s="123"/>
    </row>
    <row r="2402" spans="5:29" s="2" customFormat="1">
      <c r="E2402" s="120"/>
      <c r="M2402" s="120"/>
      <c r="N2402" s="120"/>
      <c r="U2402" s="121"/>
      <c r="V2402" s="122"/>
      <c r="W2402" s="123"/>
      <c r="AC2402" s="123"/>
    </row>
    <row r="2403" spans="5:29" s="2" customFormat="1">
      <c r="E2403" s="120"/>
      <c r="M2403" s="120"/>
      <c r="N2403" s="120"/>
      <c r="U2403" s="121"/>
      <c r="V2403" s="122"/>
      <c r="W2403" s="123"/>
      <c r="AC2403" s="123"/>
    </row>
    <row r="2404" spans="5:29" s="2" customFormat="1">
      <c r="E2404" s="120"/>
      <c r="M2404" s="120"/>
      <c r="N2404" s="120"/>
      <c r="U2404" s="121"/>
      <c r="V2404" s="122"/>
      <c r="W2404" s="123"/>
      <c r="AC2404" s="123"/>
    </row>
    <row r="2405" spans="5:29" s="2" customFormat="1">
      <c r="E2405" s="120"/>
      <c r="M2405" s="120"/>
      <c r="N2405" s="120"/>
      <c r="U2405" s="121"/>
      <c r="V2405" s="122"/>
      <c r="W2405" s="123"/>
      <c r="AC2405" s="123"/>
    </row>
    <row r="2406" spans="5:29" s="2" customFormat="1">
      <c r="E2406" s="120"/>
      <c r="M2406" s="120"/>
      <c r="N2406" s="120"/>
      <c r="U2406" s="121"/>
      <c r="V2406" s="122"/>
      <c r="W2406" s="123"/>
      <c r="AC2406" s="123"/>
    </row>
    <row r="2407" spans="5:29" s="2" customFormat="1">
      <c r="E2407" s="120"/>
      <c r="M2407" s="120"/>
      <c r="N2407" s="120"/>
      <c r="U2407" s="121"/>
      <c r="V2407" s="122"/>
      <c r="W2407" s="123"/>
      <c r="AC2407" s="123"/>
    </row>
    <row r="2408" spans="5:29" s="2" customFormat="1">
      <c r="E2408" s="120"/>
      <c r="M2408" s="120"/>
      <c r="N2408" s="120"/>
      <c r="U2408" s="121"/>
      <c r="V2408" s="122"/>
      <c r="W2408" s="123"/>
      <c r="AC2408" s="123"/>
    </row>
    <row r="2409" spans="5:29" s="2" customFormat="1">
      <c r="E2409" s="120"/>
      <c r="M2409" s="120"/>
      <c r="N2409" s="120"/>
      <c r="U2409" s="121"/>
      <c r="V2409" s="122"/>
      <c r="W2409" s="123"/>
      <c r="AC2409" s="123"/>
    </row>
    <row r="2410" spans="5:29" s="2" customFormat="1">
      <c r="E2410" s="120"/>
      <c r="M2410" s="120"/>
      <c r="N2410" s="120"/>
      <c r="U2410" s="121"/>
      <c r="V2410" s="122"/>
      <c r="W2410" s="123"/>
      <c r="AC2410" s="123"/>
    </row>
    <row r="2411" spans="5:29" s="2" customFormat="1">
      <c r="E2411" s="120"/>
      <c r="M2411" s="120"/>
      <c r="N2411" s="120"/>
      <c r="U2411" s="121"/>
      <c r="V2411" s="122"/>
      <c r="W2411" s="123"/>
      <c r="AC2411" s="123"/>
    </row>
    <row r="2412" spans="5:29" s="2" customFormat="1">
      <c r="E2412" s="120"/>
      <c r="M2412" s="120"/>
      <c r="N2412" s="120"/>
      <c r="U2412" s="121"/>
      <c r="V2412" s="122"/>
      <c r="W2412" s="123"/>
      <c r="AC2412" s="123"/>
    </row>
    <row r="2413" spans="5:29" s="2" customFormat="1">
      <c r="E2413" s="120"/>
      <c r="M2413" s="120"/>
      <c r="N2413" s="120"/>
      <c r="U2413" s="121"/>
      <c r="V2413" s="122"/>
      <c r="W2413" s="123"/>
      <c r="AC2413" s="123"/>
    </row>
    <row r="2414" spans="5:29" s="2" customFormat="1">
      <c r="E2414" s="120"/>
      <c r="M2414" s="120"/>
      <c r="N2414" s="120"/>
      <c r="U2414" s="121"/>
      <c r="V2414" s="122"/>
      <c r="W2414" s="123"/>
      <c r="AC2414" s="123"/>
    </row>
    <row r="2415" spans="5:29" s="2" customFormat="1">
      <c r="E2415" s="120"/>
      <c r="M2415" s="120"/>
      <c r="N2415" s="120"/>
      <c r="U2415" s="121"/>
      <c r="V2415" s="122"/>
      <c r="W2415" s="123"/>
      <c r="AC2415" s="123"/>
    </row>
    <row r="2416" spans="5:29" s="2" customFormat="1">
      <c r="E2416" s="120"/>
      <c r="M2416" s="120"/>
      <c r="N2416" s="120"/>
      <c r="U2416" s="121"/>
      <c r="V2416" s="122"/>
      <c r="W2416" s="123"/>
      <c r="AC2416" s="123"/>
    </row>
    <row r="2417" spans="5:29" s="2" customFormat="1">
      <c r="E2417" s="120"/>
      <c r="M2417" s="120"/>
      <c r="N2417" s="120"/>
      <c r="U2417" s="121"/>
      <c r="V2417" s="122"/>
      <c r="W2417" s="123"/>
      <c r="AC2417" s="123"/>
    </row>
    <row r="2418" spans="5:29" s="2" customFormat="1">
      <c r="E2418" s="120"/>
      <c r="M2418" s="120"/>
      <c r="N2418" s="120"/>
      <c r="U2418" s="121"/>
      <c r="V2418" s="122"/>
      <c r="W2418" s="123"/>
      <c r="AC2418" s="123"/>
    </row>
    <row r="2419" spans="5:29" s="2" customFormat="1">
      <c r="E2419" s="120"/>
      <c r="M2419" s="120"/>
      <c r="N2419" s="120"/>
      <c r="U2419" s="121"/>
      <c r="V2419" s="122"/>
      <c r="W2419" s="123"/>
      <c r="AC2419" s="123"/>
    </row>
    <row r="2420" spans="5:29" s="2" customFormat="1">
      <c r="E2420" s="120"/>
      <c r="M2420" s="120"/>
      <c r="N2420" s="120"/>
      <c r="U2420" s="121"/>
      <c r="V2420" s="122"/>
      <c r="W2420" s="123"/>
      <c r="AC2420" s="123"/>
    </row>
    <row r="2421" spans="5:29" s="2" customFormat="1">
      <c r="E2421" s="120"/>
      <c r="M2421" s="120"/>
      <c r="N2421" s="120"/>
      <c r="U2421" s="121"/>
      <c r="V2421" s="122"/>
      <c r="W2421" s="123"/>
      <c r="AC2421" s="123"/>
    </row>
    <row r="2422" spans="5:29" s="2" customFormat="1">
      <c r="E2422" s="120"/>
      <c r="M2422" s="120"/>
      <c r="N2422" s="120"/>
      <c r="U2422" s="121"/>
      <c r="V2422" s="122"/>
      <c r="W2422" s="123"/>
      <c r="AC2422" s="123"/>
    </row>
    <row r="2423" spans="5:29" s="2" customFormat="1">
      <c r="E2423" s="120"/>
      <c r="M2423" s="120"/>
      <c r="N2423" s="120"/>
      <c r="U2423" s="121"/>
      <c r="V2423" s="122"/>
      <c r="W2423" s="123"/>
      <c r="AC2423" s="123"/>
    </row>
    <row r="2424" spans="5:29" s="2" customFormat="1">
      <c r="E2424" s="120"/>
      <c r="M2424" s="120"/>
      <c r="N2424" s="120"/>
      <c r="U2424" s="121"/>
      <c r="V2424" s="122"/>
      <c r="W2424" s="123"/>
      <c r="AC2424" s="123"/>
    </row>
    <row r="2425" spans="5:29" s="2" customFormat="1">
      <c r="E2425" s="120"/>
      <c r="M2425" s="120"/>
      <c r="N2425" s="120"/>
      <c r="U2425" s="121"/>
      <c r="V2425" s="122"/>
      <c r="W2425" s="123"/>
      <c r="AC2425" s="123"/>
    </row>
    <row r="2426" spans="5:29" s="2" customFormat="1">
      <c r="E2426" s="120"/>
      <c r="M2426" s="120"/>
      <c r="N2426" s="120"/>
      <c r="U2426" s="121"/>
      <c r="V2426" s="122"/>
      <c r="W2426" s="123"/>
      <c r="AC2426" s="123"/>
    </row>
    <row r="2427" spans="5:29" s="2" customFormat="1">
      <c r="E2427" s="120"/>
      <c r="M2427" s="120"/>
      <c r="N2427" s="120"/>
      <c r="U2427" s="121"/>
      <c r="V2427" s="122"/>
      <c r="W2427" s="123"/>
      <c r="AC2427" s="123"/>
    </row>
    <row r="2428" spans="5:29" s="2" customFormat="1">
      <c r="E2428" s="120"/>
      <c r="M2428" s="120"/>
      <c r="N2428" s="120"/>
      <c r="U2428" s="121"/>
      <c r="V2428" s="122"/>
      <c r="W2428" s="123"/>
      <c r="AC2428" s="123"/>
    </row>
    <row r="2429" spans="5:29" s="2" customFormat="1">
      <c r="E2429" s="120"/>
      <c r="M2429" s="120"/>
      <c r="N2429" s="120"/>
      <c r="U2429" s="121"/>
      <c r="V2429" s="122"/>
      <c r="W2429" s="123"/>
      <c r="AC2429" s="123"/>
    </row>
    <row r="2430" spans="5:29" s="2" customFormat="1">
      <c r="E2430" s="120"/>
      <c r="M2430" s="120"/>
      <c r="N2430" s="120"/>
      <c r="U2430" s="121"/>
      <c r="V2430" s="122"/>
      <c r="W2430" s="123"/>
      <c r="AC2430" s="123"/>
    </row>
    <row r="2431" spans="5:29" s="2" customFormat="1">
      <c r="E2431" s="120"/>
      <c r="M2431" s="120"/>
      <c r="N2431" s="120"/>
      <c r="U2431" s="121"/>
      <c r="V2431" s="122"/>
      <c r="W2431" s="123"/>
      <c r="AC2431" s="123"/>
    </row>
    <row r="2432" spans="5:29" s="2" customFormat="1">
      <c r="E2432" s="120"/>
      <c r="M2432" s="120"/>
      <c r="N2432" s="120"/>
      <c r="U2432" s="121"/>
      <c r="V2432" s="122"/>
      <c r="W2432" s="123"/>
      <c r="AC2432" s="123"/>
    </row>
    <row r="2433" spans="5:29" s="2" customFormat="1">
      <c r="E2433" s="120"/>
      <c r="M2433" s="120"/>
      <c r="N2433" s="120"/>
      <c r="U2433" s="121"/>
      <c r="V2433" s="122"/>
      <c r="W2433" s="123"/>
      <c r="AC2433" s="123"/>
    </row>
    <row r="2434" spans="5:29" s="2" customFormat="1">
      <c r="E2434" s="120"/>
      <c r="M2434" s="120"/>
      <c r="N2434" s="120"/>
      <c r="U2434" s="121"/>
      <c r="V2434" s="122"/>
      <c r="W2434" s="123"/>
      <c r="AC2434" s="123"/>
    </row>
    <row r="2435" spans="5:29" s="2" customFormat="1">
      <c r="E2435" s="120"/>
      <c r="M2435" s="120"/>
      <c r="N2435" s="120"/>
      <c r="U2435" s="121"/>
      <c r="V2435" s="122"/>
      <c r="W2435" s="123"/>
      <c r="AC2435" s="123"/>
    </row>
    <row r="2436" spans="5:29" s="2" customFormat="1">
      <c r="E2436" s="120"/>
      <c r="M2436" s="120"/>
      <c r="N2436" s="120"/>
      <c r="U2436" s="121"/>
      <c r="V2436" s="122"/>
      <c r="W2436" s="123"/>
      <c r="AC2436" s="123"/>
    </row>
    <row r="2437" spans="5:29" s="2" customFormat="1">
      <c r="E2437" s="120"/>
      <c r="M2437" s="120"/>
      <c r="N2437" s="120"/>
      <c r="U2437" s="121"/>
      <c r="V2437" s="122"/>
      <c r="W2437" s="123"/>
      <c r="AC2437" s="123"/>
    </row>
    <row r="2438" spans="5:29" s="2" customFormat="1">
      <c r="E2438" s="120"/>
      <c r="M2438" s="120"/>
      <c r="N2438" s="120"/>
      <c r="U2438" s="121"/>
      <c r="V2438" s="122"/>
      <c r="W2438" s="123"/>
      <c r="AC2438" s="123"/>
    </row>
    <row r="2439" spans="5:29" s="2" customFormat="1">
      <c r="E2439" s="120"/>
      <c r="M2439" s="120"/>
      <c r="N2439" s="120"/>
      <c r="U2439" s="121"/>
      <c r="V2439" s="122"/>
      <c r="W2439" s="123"/>
      <c r="AC2439" s="123"/>
    </row>
    <row r="2440" spans="5:29" s="2" customFormat="1">
      <c r="E2440" s="120"/>
      <c r="M2440" s="120"/>
      <c r="N2440" s="120"/>
      <c r="U2440" s="121"/>
      <c r="V2440" s="122"/>
      <c r="W2440" s="123"/>
      <c r="AC2440" s="123"/>
    </row>
    <row r="2441" spans="5:29" s="2" customFormat="1">
      <c r="E2441" s="120"/>
      <c r="M2441" s="120"/>
      <c r="N2441" s="120"/>
      <c r="U2441" s="121"/>
      <c r="V2441" s="122"/>
      <c r="W2441" s="123"/>
      <c r="AC2441" s="123"/>
    </row>
    <row r="2442" spans="5:29" s="2" customFormat="1">
      <c r="E2442" s="120"/>
      <c r="M2442" s="120"/>
      <c r="N2442" s="120"/>
      <c r="U2442" s="121"/>
      <c r="V2442" s="122"/>
      <c r="W2442" s="123"/>
      <c r="AC2442" s="123"/>
    </row>
    <row r="2443" spans="5:29" s="2" customFormat="1">
      <c r="E2443" s="120"/>
      <c r="M2443" s="120"/>
      <c r="N2443" s="120"/>
      <c r="U2443" s="121"/>
      <c r="V2443" s="122"/>
      <c r="W2443" s="123"/>
      <c r="AC2443" s="123"/>
    </row>
    <row r="2444" spans="5:29" s="2" customFormat="1">
      <c r="E2444" s="120"/>
      <c r="M2444" s="120"/>
      <c r="N2444" s="120"/>
      <c r="U2444" s="121"/>
      <c r="V2444" s="122"/>
      <c r="W2444" s="123"/>
      <c r="AC2444" s="123"/>
    </row>
    <row r="2445" spans="5:29" s="2" customFormat="1">
      <c r="E2445" s="120"/>
      <c r="M2445" s="120"/>
      <c r="N2445" s="120"/>
      <c r="U2445" s="121"/>
      <c r="V2445" s="122"/>
      <c r="W2445" s="123"/>
      <c r="AC2445" s="123"/>
    </row>
    <row r="2446" spans="5:29" s="2" customFormat="1">
      <c r="E2446" s="120"/>
      <c r="M2446" s="120"/>
      <c r="N2446" s="120"/>
      <c r="U2446" s="121"/>
      <c r="V2446" s="122"/>
      <c r="W2446" s="123"/>
      <c r="AC2446" s="123"/>
    </row>
    <row r="2447" spans="5:29" s="2" customFormat="1">
      <c r="E2447" s="120"/>
      <c r="M2447" s="120"/>
      <c r="N2447" s="120"/>
      <c r="U2447" s="121"/>
      <c r="V2447" s="122"/>
      <c r="W2447" s="123"/>
      <c r="AC2447" s="123"/>
    </row>
    <row r="2448" spans="5:29" s="2" customFormat="1">
      <c r="E2448" s="120"/>
      <c r="M2448" s="120"/>
      <c r="N2448" s="120"/>
      <c r="U2448" s="121"/>
      <c r="V2448" s="122"/>
      <c r="W2448" s="123"/>
      <c r="AC2448" s="123"/>
    </row>
    <row r="2449" spans="5:29" s="2" customFormat="1">
      <c r="E2449" s="120"/>
      <c r="M2449" s="120"/>
      <c r="N2449" s="120"/>
      <c r="U2449" s="121"/>
      <c r="V2449" s="122"/>
      <c r="W2449" s="123"/>
      <c r="AC2449" s="123"/>
    </row>
    <row r="2450" spans="5:29" s="2" customFormat="1">
      <c r="E2450" s="120"/>
      <c r="M2450" s="120"/>
      <c r="N2450" s="120"/>
      <c r="U2450" s="121"/>
      <c r="V2450" s="122"/>
      <c r="W2450" s="123"/>
      <c r="AC2450" s="123"/>
    </row>
    <row r="2451" spans="5:29" s="2" customFormat="1">
      <c r="E2451" s="120"/>
      <c r="M2451" s="120"/>
      <c r="N2451" s="120"/>
      <c r="U2451" s="121"/>
      <c r="V2451" s="122"/>
      <c r="W2451" s="123"/>
      <c r="AC2451" s="123"/>
    </row>
    <row r="2452" spans="5:29" s="2" customFormat="1">
      <c r="E2452" s="120"/>
      <c r="M2452" s="120"/>
      <c r="N2452" s="120"/>
      <c r="U2452" s="121"/>
      <c r="V2452" s="122"/>
      <c r="W2452" s="123"/>
      <c r="AC2452" s="123"/>
    </row>
    <row r="2453" spans="5:29" s="2" customFormat="1">
      <c r="E2453" s="120"/>
      <c r="M2453" s="120"/>
      <c r="N2453" s="120"/>
      <c r="U2453" s="121"/>
      <c r="V2453" s="122"/>
      <c r="W2453" s="123"/>
      <c r="AC2453" s="123"/>
    </row>
    <row r="2454" spans="5:29" s="2" customFormat="1">
      <c r="E2454" s="120"/>
      <c r="M2454" s="120"/>
      <c r="N2454" s="120"/>
      <c r="U2454" s="121"/>
      <c r="V2454" s="122"/>
      <c r="W2454" s="123"/>
      <c r="AC2454" s="123"/>
    </row>
    <row r="2455" spans="5:29" s="2" customFormat="1">
      <c r="E2455" s="120"/>
      <c r="M2455" s="120"/>
      <c r="N2455" s="120"/>
      <c r="U2455" s="121"/>
      <c r="V2455" s="122"/>
      <c r="W2455" s="123"/>
      <c r="AC2455" s="123"/>
    </row>
    <row r="2456" spans="5:29" s="2" customFormat="1">
      <c r="E2456" s="120"/>
      <c r="M2456" s="120"/>
      <c r="N2456" s="120"/>
      <c r="U2456" s="121"/>
      <c r="V2456" s="122"/>
      <c r="W2456" s="123"/>
      <c r="AC2456" s="123"/>
    </row>
    <row r="2457" spans="5:29" s="2" customFormat="1">
      <c r="E2457" s="120"/>
      <c r="M2457" s="120"/>
      <c r="N2457" s="120"/>
      <c r="U2457" s="121"/>
      <c r="V2457" s="122"/>
      <c r="W2457" s="123"/>
      <c r="AC2457" s="123"/>
    </row>
    <row r="2458" spans="5:29" s="2" customFormat="1">
      <c r="E2458" s="120"/>
      <c r="M2458" s="120"/>
      <c r="N2458" s="120"/>
      <c r="U2458" s="121"/>
      <c r="V2458" s="122"/>
      <c r="W2458" s="123"/>
      <c r="AC2458" s="123"/>
    </row>
    <row r="2459" spans="5:29" s="2" customFormat="1">
      <c r="E2459" s="120"/>
      <c r="M2459" s="120"/>
      <c r="N2459" s="120"/>
      <c r="U2459" s="121"/>
      <c r="V2459" s="122"/>
      <c r="W2459" s="123"/>
      <c r="AC2459" s="123"/>
    </row>
    <row r="2460" spans="5:29" s="2" customFormat="1">
      <c r="E2460" s="120"/>
      <c r="M2460" s="120"/>
      <c r="N2460" s="120"/>
      <c r="U2460" s="121"/>
      <c r="V2460" s="122"/>
      <c r="W2460" s="123"/>
      <c r="AC2460" s="123"/>
    </row>
    <row r="2461" spans="5:29" s="2" customFormat="1">
      <c r="E2461" s="120"/>
      <c r="M2461" s="120"/>
      <c r="N2461" s="120"/>
      <c r="U2461" s="121"/>
      <c r="V2461" s="122"/>
      <c r="W2461" s="123"/>
      <c r="AC2461" s="123"/>
    </row>
    <row r="2462" spans="5:29" s="2" customFormat="1">
      <c r="E2462" s="120"/>
      <c r="M2462" s="120"/>
      <c r="N2462" s="120"/>
      <c r="U2462" s="121"/>
      <c r="V2462" s="122"/>
      <c r="W2462" s="123"/>
      <c r="AC2462" s="123"/>
    </row>
    <row r="2463" spans="5:29" s="2" customFormat="1">
      <c r="E2463" s="120"/>
      <c r="M2463" s="120"/>
      <c r="N2463" s="120"/>
      <c r="U2463" s="121"/>
      <c r="V2463" s="122"/>
      <c r="W2463" s="123"/>
      <c r="AC2463" s="123"/>
    </row>
    <row r="2464" spans="5:29" s="2" customFormat="1">
      <c r="E2464" s="120"/>
      <c r="M2464" s="120"/>
      <c r="N2464" s="120"/>
      <c r="U2464" s="121"/>
      <c r="V2464" s="122"/>
      <c r="W2464" s="123"/>
      <c r="AC2464" s="123"/>
    </row>
    <row r="2465" spans="5:29" s="2" customFormat="1">
      <c r="E2465" s="120"/>
      <c r="M2465" s="120"/>
      <c r="N2465" s="120"/>
      <c r="U2465" s="121"/>
      <c r="V2465" s="122"/>
      <c r="W2465" s="123"/>
      <c r="AC2465" s="123"/>
    </row>
    <row r="2466" spans="5:29" s="2" customFormat="1">
      <c r="E2466" s="120"/>
      <c r="M2466" s="120"/>
      <c r="N2466" s="120"/>
      <c r="U2466" s="121"/>
      <c r="V2466" s="122"/>
      <c r="W2466" s="123"/>
      <c r="AC2466" s="123"/>
    </row>
    <row r="2467" spans="5:29" s="2" customFormat="1">
      <c r="E2467" s="120"/>
      <c r="M2467" s="120"/>
      <c r="N2467" s="120"/>
      <c r="U2467" s="121"/>
      <c r="V2467" s="122"/>
      <c r="W2467" s="123"/>
      <c r="AC2467" s="123"/>
    </row>
    <row r="2468" spans="5:29" s="2" customFormat="1">
      <c r="E2468" s="120"/>
      <c r="M2468" s="120"/>
      <c r="N2468" s="120"/>
      <c r="U2468" s="121"/>
      <c r="V2468" s="122"/>
      <c r="W2468" s="123"/>
      <c r="AC2468" s="123"/>
    </row>
    <row r="2469" spans="5:29" s="2" customFormat="1">
      <c r="E2469" s="120"/>
      <c r="M2469" s="120"/>
      <c r="N2469" s="120"/>
      <c r="U2469" s="121"/>
      <c r="V2469" s="122"/>
      <c r="W2469" s="123"/>
      <c r="AC2469" s="123"/>
    </row>
    <row r="2470" spans="5:29" s="2" customFormat="1">
      <c r="E2470" s="120"/>
      <c r="M2470" s="120"/>
      <c r="N2470" s="120"/>
      <c r="U2470" s="121"/>
      <c r="V2470" s="122"/>
      <c r="W2470" s="123"/>
      <c r="AC2470" s="123"/>
    </row>
    <row r="2471" spans="5:29" s="2" customFormat="1">
      <c r="E2471" s="120"/>
      <c r="M2471" s="120"/>
      <c r="N2471" s="120"/>
      <c r="U2471" s="121"/>
      <c r="V2471" s="122"/>
      <c r="W2471" s="123"/>
      <c r="AC2471" s="123"/>
    </row>
    <row r="2472" spans="5:29" s="2" customFormat="1">
      <c r="E2472" s="120"/>
      <c r="M2472" s="120"/>
      <c r="N2472" s="120"/>
      <c r="U2472" s="121"/>
      <c r="V2472" s="122"/>
      <c r="W2472" s="123"/>
      <c r="AC2472" s="123"/>
    </row>
    <row r="2473" spans="5:29" s="2" customFormat="1">
      <c r="E2473" s="120"/>
      <c r="M2473" s="120"/>
      <c r="N2473" s="120"/>
      <c r="U2473" s="121"/>
      <c r="V2473" s="122"/>
      <c r="W2473" s="123"/>
      <c r="AC2473" s="123"/>
    </row>
    <row r="2474" spans="5:29" s="2" customFormat="1">
      <c r="E2474" s="120"/>
      <c r="M2474" s="120"/>
      <c r="N2474" s="120"/>
      <c r="U2474" s="121"/>
      <c r="V2474" s="122"/>
      <c r="W2474" s="123"/>
      <c r="AC2474" s="123"/>
    </row>
    <row r="2475" spans="5:29" s="2" customFormat="1">
      <c r="E2475" s="120"/>
      <c r="M2475" s="120"/>
      <c r="N2475" s="120"/>
      <c r="U2475" s="121"/>
      <c r="V2475" s="122"/>
      <c r="W2475" s="123"/>
      <c r="AC2475" s="123"/>
    </row>
    <row r="2476" spans="5:29" s="2" customFormat="1">
      <c r="E2476" s="120"/>
      <c r="M2476" s="120"/>
      <c r="N2476" s="120"/>
      <c r="U2476" s="121"/>
      <c r="V2476" s="122"/>
      <c r="W2476" s="123"/>
      <c r="AC2476" s="123"/>
    </row>
    <row r="2477" spans="5:29" s="2" customFormat="1">
      <c r="E2477" s="120"/>
      <c r="M2477" s="120"/>
      <c r="N2477" s="120"/>
      <c r="U2477" s="121"/>
      <c r="V2477" s="122"/>
      <c r="W2477" s="123"/>
      <c r="AC2477" s="123"/>
    </row>
    <row r="2478" spans="5:29" s="2" customFormat="1">
      <c r="E2478" s="120"/>
      <c r="M2478" s="120"/>
      <c r="N2478" s="120"/>
      <c r="U2478" s="121"/>
      <c r="V2478" s="122"/>
      <c r="W2478" s="123"/>
      <c r="AC2478" s="123"/>
    </row>
    <row r="2479" spans="5:29" s="2" customFormat="1">
      <c r="E2479" s="120"/>
      <c r="M2479" s="120"/>
      <c r="N2479" s="120"/>
      <c r="U2479" s="121"/>
      <c r="V2479" s="122"/>
      <c r="W2479" s="123"/>
      <c r="AC2479" s="123"/>
    </row>
    <row r="2480" spans="5:29" s="2" customFormat="1">
      <c r="E2480" s="120"/>
      <c r="M2480" s="120"/>
      <c r="N2480" s="120"/>
      <c r="U2480" s="121"/>
      <c r="V2480" s="122"/>
      <c r="W2480" s="123"/>
      <c r="AC2480" s="123"/>
    </row>
    <row r="2481" spans="5:29" s="2" customFormat="1">
      <c r="E2481" s="120"/>
      <c r="M2481" s="120"/>
      <c r="N2481" s="120"/>
      <c r="U2481" s="121"/>
      <c r="V2481" s="122"/>
      <c r="W2481" s="123"/>
      <c r="AC2481" s="123"/>
    </row>
    <row r="2482" spans="5:29" s="2" customFormat="1">
      <c r="E2482" s="120"/>
      <c r="M2482" s="120"/>
      <c r="N2482" s="120"/>
      <c r="U2482" s="121"/>
      <c r="V2482" s="122"/>
      <c r="W2482" s="123"/>
      <c r="AC2482" s="123"/>
    </row>
    <row r="2483" spans="5:29" s="2" customFormat="1">
      <c r="E2483" s="120"/>
      <c r="M2483" s="120"/>
      <c r="N2483" s="120"/>
      <c r="U2483" s="121"/>
      <c r="V2483" s="122"/>
      <c r="W2483" s="123"/>
      <c r="AC2483" s="123"/>
    </row>
    <row r="2484" spans="5:29" s="2" customFormat="1">
      <c r="E2484" s="120"/>
      <c r="M2484" s="120"/>
      <c r="N2484" s="120"/>
      <c r="U2484" s="121"/>
      <c r="V2484" s="122"/>
      <c r="W2484" s="123"/>
      <c r="AC2484" s="123"/>
    </row>
    <row r="2485" spans="5:29" s="2" customFormat="1">
      <c r="E2485" s="120"/>
      <c r="M2485" s="120"/>
      <c r="N2485" s="120"/>
      <c r="U2485" s="121"/>
      <c r="V2485" s="122"/>
      <c r="W2485" s="123"/>
      <c r="AC2485" s="123"/>
    </row>
    <row r="2486" spans="5:29" s="2" customFormat="1">
      <c r="E2486" s="120"/>
      <c r="M2486" s="120"/>
      <c r="N2486" s="120"/>
      <c r="U2486" s="121"/>
      <c r="V2486" s="122"/>
      <c r="W2486" s="123"/>
      <c r="AC2486" s="123"/>
    </row>
    <row r="2487" spans="5:29" s="2" customFormat="1">
      <c r="E2487" s="120"/>
      <c r="M2487" s="120"/>
      <c r="N2487" s="120"/>
      <c r="U2487" s="121"/>
      <c r="V2487" s="122"/>
      <c r="W2487" s="123"/>
      <c r="AC2487" s="123"/>
    </row>
    <row r="2488" spans="5:29" s="2" customFormat="1">
      <c r="E2488" s="120"/>
      <c r="M2488" s="120"/>
      <c r="N2488" s="120"/>
      <c r="U2488" s="121"/>
      <c r="V2488" s="122"/>
      <c r="W2488" s="123"/>
      <c r="AC2488" s="123"/>
    </row>
    <row r="2489" spans="5:29" s="2" customFormat="1">
      <c r="E2489" s="120"/>
      <c r="M2489" s="120"/>
      <c r="N2489" s="120"/>
      <c r="U2489" s="121"/>
      <c r="V2489" s="122"/>
      <c r="W2489" s="123"/>
      <c r="AC2489" s="123"/>
    </row>
    <row r="2490" spans="5:29" s="2" customFormat="1">
      <c r="E2490" s="120"/>
      <c r="M2490" s="120"/>
      <c r="N2490" s="120"/>
      <c r="U2490" s="121"/>
      <c r="V2490" s="122"/>
      <c r="W2490" s="123"/>
      <c r="AC2490" s="123"/>
    </row>
    <row r="2491" spans="5:29" s="2" customFormat="1">
      <c r="E2491" s="120"/>
      <c r="M2491" s="120"/>
      <c r="N2491" s="120"/>
      <c r="U2491" s="121"/>
      <c r="V2491" s="122"/>
      <c r="W2491" s="123"/>
      <c r="AC2491" s="123"/>
    </row>
    <row r="2492" spans="5:29" s="2" customFormat="1">
      <c r="E2492" s="120"/>
      <c r="M2492" s="120"/>
      <c r="N2492" s="120"/>
      <c r="U2492" s="121"/>
      <c r="V2492" s="122"/>
      <c r="W2492" s="123"/>
      <c r="AC2492" s="123"/>
    </row>
    <row r="2493" spans="5:29" s="2" customFormat="1">
      <c r="E2493" s="120"/>
      <c r="M2493" s="120"/>
      <c r="N2493" s="120"/>
      <c r="U2493" s="121"/>
      <c r="V2493" s="122"/>
      <c r="W2493" s="123"/>
      <c r="AC2493" s="123"/>
    </row>
    <row r="2494" spans="5:29" s="2" customFormat="1">
      <c r="E2494" s="120"/>
      <c r="M2494" s="120"/>
      <c r="N2494" s="120"/>
      <c r="U2494" s="121"/>
      <c r="V2494" s="122"/>
      <c r="W2494" s="123"/>
      <c r="AC2494" s="123"/>
    </row>
    <row r="2495" spans="5:29" s="2" customFormat="1">
      <c r="E2495" s="120"/>
      <c r="M2495" s="120"/>
      <c r="N2495" s="120"/>
      <c r="U2495" s="121"/>
      <c r="V2495" s="122"/>
      <c r="W2495" s="123"/>
      <c r="AC2495" s="123"/>
    </row>
    <row r="2496" spans="5:29" s="2" customFormat="1">
      <c r="E2496" s="120"/>
      <c r="M2496" s="120"/>
      <c r="N2496" s="120"/>
      <c r="U2496" s="121"/>
      <c r="V2496" s="122"/>
      <c r="W2496" s="123"/>
      <c r="AC2496" s="123"/>
    </row>
    <row r="2497" spans="5:29" s="2" customFormat="1">
      <c r="E2497" s="120"/>
      <c r="M2497" s="120"/>
      <c r="N2497" s="120"/>
      <c r="U2497" s="121"/>
      <c r="V2497" s="122"/>
      <c r="W2497" s="123"/>
      <c r="AC2497" s="123"/>
    </row>
    <row r="2498" spans="5:29" s="2" customFormat="1">
      <c r="E2498" s="120"/>
      <c r="M2498" s="120"/>
      <c r="N2498" s="120"/>
      <c r="U2498" s="121"/>
      <c r="V2498" s="122"/>
      <c r="W2498" s="123"/>
      <c r="AC2498" s="123"/>
    </row>
    <row r="2499" spans="5:29" s="2" customFormat="1">
      <c r="E2499" s="120"/>
      <c r="M2499" s="120"/>
      <c r="N2499" s="120"/>
      <c r="U2499" s="121"/>
      <c r="V2499" s="122"/>
      <c r="W2499" s="123"/>
      <c r="AC2499" s="123"/>
    </row>
    <row r="2500" spans="5:29" s="2" customFormat="1">
      <c r="E2500" s="120"/>
      <c r="M2500" s="120"/>
      <c r="N2500" s="120"/>
      <c r="U2500" s="121"/>
      <c r="V2500" s="122"/>
      <c r="W2500" s="123"/>
      <c r="AC2500" s="123"/>
    </row>
    <row r="2501" spans="5:29" s="2" customFormat="1">
      <c r="E2501" s="120"/>
      <c r="M2501" s="120"/>
      <c r="N2501" s="120"/>
      <c r="U2501" s="121"/>
      <c r="V2501" s="122"/>
      <c r="W2501" s="123"/>
      <c r="AC2501" s="123"/>
    </row>
    <row r="2502" spans="5:29" s="2" customFormat="1">
      <c r="E2502" s="120"/>
      <c r="M2502" s="120"/>
      <c r="N2502" s="120"/>
      <c r="U2502" s="121"/>
      <c r="V2502" s="122"/>
      <c r="W2502" s="123"/>
      <c r="AC2502" s="123"/>
    </row>
    <row r="2503" spans="5:29" s="2" customFormat="1">
      <c r="E2503" s="120"/>
      <c r="M2503" s="120"/>
      <c r="N2503" s="120"/>
      <c r="U2503" s="121"/>
      <c r="V2503" s="122"/>
      <c r="W2503" s="123"/>
      <c r="AC2503" s="123"/>
    </row>
    <row r="2504" spans="5:29" s="2" customFormat="1">
      <c r="E2504" s="120"/>
      <c r="M2504" s="120"/>
      <c r="N2504" s="120"/>
      <c r="U2504" s="121"/>
      <c r="V2504" s="122"/>
      <c r="W2504" s="123"/>
      <c r="AC2504" s="123"/>
    </row>
    <row r="2505" spans="5:29" s="2" customFormat="1">
      <c r="E2505" s="120"/>
      <c r="M2505" s="120"/>
      <c r="N2505" s="120"/>
      <c r="U2505" s="121"/>
      <c r="V2505" s="122"/>
      <c r="W2505" s="123"/>
      <c r="AC2505" s="123"/>
    </row>
    <row r="2506" spans="5:29" s="2" customFormat="1">
      <c r="E2506" s="120"/>
      <c r="M2506" s="120"/>
      <c r="N2506" s="120"/>
      <c r="U2506" s="121"/>
      <c r="V2506" s="122"/>
      <c r="W2506" s="123"/>
      <c r="AC2506" s="123"/>
    </row>
    <row r="2507" spans="5:29" s="2" customFormat="1">
      <c r="E2507" s="120"/>
      <c r="M2507" s="120"/>
      <c r="N2507" s="120"/>
      <c r="U2507" s="121"/>
      <c r="V2507" s="122"/>
      <c r="W2507" s="123"/>
      <c r="AC2507" s="123"/>
    </row>
    <row r="2508" spans="5:29" s="2" customFormat="1">
      <c r="E2508" s="120"/>
      <c r="M2508" s="120"/>
      <c r="N2508" s="120"/>
      <c r="U2508" s="121"/>
      <c r="V2508" s="122"/>
      <c r="W2508" s="123"/>
      <c r="AC2508" s="123"/>
    </row>
    <row r="2509" spans="5:29" s="2" customFormat="1">
      <c r="E2509" s="120"/>
      <c r="M2509" s="120"/>
      <c r="N2509" s="120"/>
      <c r="U2509" s="121"/>
      <c r="V2509" s="122"/>
      <c r="W2509" s="123"/>
      <c r="AC2509" s="123"/>
    </row>
    <row r="2510" spans="5:29" s="2" customFormat="1">
      <c r="E2510" s="120"/>
      <c r="M2510" s="120"/>
      <c r="N2510" s="120"/>
      <c r="U2510" s="121"/>
      <c r="V2510" s="122"/>
      <c r="W2510" s="123"/>
      <c r="AC2510" s="123"/>
    </row>
    <row r="2511" spans="5:29" s="2" customFormat="1">
      <c r="E2511" s="120"/>
      <c r="M2511" s="120"/>
      <c r="N2511" s="120"/>
      <c r="U2511" s="121"/>
      <c r="V2511" s="122"/>
      <c r="W2511" s="123"/>
      <c r="AC2511" s="123"/>
    </row>
    <row r="2512" spans="5:29" s="2" customFormat="1">
      <c r="E2512" s="120"/>
      <c r="M2512" s="120"/>
      <c r="N2512" s="120"/>
      <c r="U2512" s="121"/>
      <c r="V2512" s="122"/>
      <c r="W2512" s="123"/>
      <c r="AC2512" s="123"/>
    </row>
    <row r="2513" spans="5:29" s="2" customFormat="1">
      <c r="E2513" s="120"/>
      <c r="M2513" s="120"/>
      <c r="N2513" s="120"/>
      <c r="U2513" s="121"/>
      <c r="V2513" s="122"/>
      <c r="W2513" s="123"/>
      <c r="AC2513" s="123"/>
    </row>
    <row r="2514" spans="5:29" s="2" customFormat="1">
      <c r="E2514" s="120"/>
      <c r="M2514" s="120"/>
      <c r="N2514" s="120"/>
      <c r="U2514" s="121"/>
      <c r="V2514" s="122"/>
      <c r="W2514" s="123"/>
      <c r="AC2514" s="123"/>
    </row>
    <row r="2515" spans="5:29" s="2" customFormat="1">
      <c r="E2515" s="120"/>
      <c r="M2515" s="120"/>
      <c r="N2515" s="120"/>
      <c r="U2515" s="121"/>
      <c r="V2515" s="122"/>
      <c r="W2515" s="123"/>
      <c r="AC2515" s="123"/>
    </row>
    <row r="2516" spans="5:29" s="2" customFormat="1">
      <c r="E2516" s="120"/>
      <c r="M2516" s="120"/>
      <c r="N2516" s="120"/>
      <c r="U2516" s="121"/>
      <c r="V2516" s="122"/>
      <c r="W2516" s="123"/>
      <c r="AC2516" s="123"/>
    </row>
    <row r="2517" spans="5:29" s="2" customFormat="1">
      <c r="E2517" s="120"/>
      <c r="M2517" s="120"/>
      <c r="N2517" s="120"/>
      <c r="U2517" s="121"/>
      <c r="V2517" s="122"/>
      <c r="W2517" s="123"/>
      <c r="AC2517" s="123"/>
    </row>
    <row r="2518" spans="5:29" s="2" customFormat="1">
      <c r="E2518" s="120"/>
      <c r="M2518" s="120"/>
      <c r="N2518" s="120"/>
      <c r="U2518" s="121"/>
      <c r="V2518" s="122"/>
      <c r="W2518" s="123"/>
      <c r="AC2518" s="123"/>
    </row>
    <row r="2519" spans="5:29" s="2" customFormat="1">
      <c r="E2519" s="120"/>
      <c r="M2519" s="120"/>
      <c r="N2519" s="120"/>
      <c r="U2519" s="121"/>
      <c r="V2519" s="122"/>
      <c r="W2519" s="123"/>
      <c r="AC2519" s="123"/>
    </row>
    <row r="2520" spans="5:29" s="2" customFormat="1">
      <c r="E2520" s="120"/>
      <c r="M2520" s="120"/>
      <c r="N2520" s="120"/>
      <c r="U2520" s="121"/>
      <c r="V2520" s="122"/>
      <c r="W2520" s="123"/>
      <c r="AC2520" s="123"/>
    </row>
    <row r="2521" spans="5:29" s="2" customFormat="1">
      <c r="E2521" s="120"/>
      <c r="M2521" s="120"/>
      <c r="N2521" s="120"/>
      <c r="U2521" s="121"/>
      <c r="V2521" s="122"/>
      <c r="W2521" s="123"/>
      <c r="AC2521" s="123"/>
    </row>
    <row r="2522" spans="5:29" s="2" customFormat="1">
      <c r="E2522" s="120"/>
      <c r="M2522" s="120"/>
      <c r="N2522" s="120"/>
      <c r="U2522" s="121"/>
      <c r="V2522" s="122"/>
      <c r="W2522" s="123"/>
      <c r="AC2522" s="123"/>
    </row>
    <row r="2523" spans="5:29" s="2" customFormat="1">
      <c r="E2523" s="120"/>
      <c r="M2523" s="120"/>
      <c r="N2523" s="120"/>
      <c r="U2523" s="121"/>
      <c r="V2523" s="122"/>
      <c r="W2523" s="123"/>
      <c r="AC2523" s="123"/>
    </row>
    <row r="2524" spans="5:29" s="2" customFormat="1">
      <c r="E2524" s="120"/>
      <c r="M2524" s="120"/>
      <c r="N2524" s="120"/>
      <c r="U2524" s="121"/>
      <c r="V2524" s="122"/>
      <c r="W2524" s="123"/>
      <c r="AC2524" s="123"/>
    </row>
    <row r="2525" spans="5:29" s="2" customFormat="1">
      <c r="E2525" s="120"/>
      <c r="M2525" s="120"/>
      <c r="N2525" s="120"/>
      <c r="U2525" s="121"/>
      <c r="V2525" s="122"/>
      <c r="W2525" s="123"/>
      <c r="AC2525" s="123"/>
    </row>
    <row r="2526" spans="5:29" s="2" customFormat="1">
      <c r="E2526" s="120"/>
      <c r="M2526" s="120"/>
      <c r="N2526" s="120"/>
      <c r="U2526" s="121"/>
      <c r="V2526" s="122"/>
      <c r="W2526" s="123"/>
      <c r="AC2526" s="123"/>
    </row>
    <row r="2527" spans="5:29" s="2" customFormat="1">
      <c r="E2527" s="120"/>
      <c r="M2527" s="120"/>
      <c r="N2527" s="120"/>
      <c r="U2527" s="121"/>
      <c r="V2527" s="122"/>
      <c r="W2527" s="123"/>
      <c r="AC2527" s="123"/>
    </row>
    <row r="2528" spans="5:29" s="2" customFormat="1">
      <c r="E2528" s="120"/>
      <c r="M2528" s="120"/>
      <c r="N2528" s="120"/>
      <c r="U2528" s="121"/>
      <c r="V2528" s="122"/>
      <c r="W2528" s="123"/>
      <c r="AC2528" s="123"/>
    </row>
    <row r="2529" spans="5:29" s="2" customFormat="1">
      <c r="E2529" s="120"/>
      <c r="M2529" s="120"/>
      <c r="N2529" s="120"/>
      <c r="U2529" s="121"/>
      <c r="V2529" s="122"/>
      <c r="W2529" s="123"/>
      <c r="AC2529" s="123"/>
    </row>
    <row r="2530" spans="5:29" s="2" customFormat="1">
      <c r="E2530" s="120"/>
      <c r="M2530" s="120"/>
      <c r="N2530" s="120"/>
      <c r="U2530" s="121"/>
      <c r="V2530" s="122"/>
      <c r="W2530" s="123"/>
      <c r="AC2530" s="123"/>
    </row>
    <row r="2531" spans="5:29" s="2" customFormat="1">
      <c r="E2531" s="120"/>
      <c r="M2531" s="120"/>
      <c r="N2531" s="120"/>
      <c r="U2531" s="121"/>
      <c r="V2531" s="122"/>
      <c r="W2531" s="123"/>
      <c r="AC2531" s="123"/>
    </row>
    <row r="2532" spans="5:29" s="2" customFormat="1">
      <c r="E2532" s="120"/>
      <c r="M2532" s="120"/>
      <c r="N2532" s="120"/>
      <c r="U2532" s="121"/>
      <c r="V2532" s="122"/>
      <c r="W2532" s="123"/>
      <c r="AC2532" s="123"/>
    </row>
    <row r="2533" spans="5:29" s="2" customFormat="1">
      <c r="E2533" s="120"/>
      <c r="M2533" s="120"/>
      <c r="N2533" s="120"/>
      <c r="U2533" s="121"/>
      <c r="V2533" s="122"/>
      <c r="W2533" s="123"/>
      <c r="AC2533" s="123"/>
    </row>
    <row r="2534" spans="5:29" s="2" customFormat="1">
      <c r="E2534" s="120"/>
      <c r="M2534" s="120"/>
      <c r="N2534" s="120"/>
      <c r="U2534" s="121"/>
      <c r="V2534" s="122"/>
      <c r="W2534" s="123"/>
      <c r="AC2534" s="123"/>
    </row>
    <row r="2535" spans="5:29" s="2" customFormat="1">
      <c r="E2535" s="120"/>
      <c r="M2535" s="120"/>
      <c r="N2535" s="120"/>
      <c r="U2535" s="121"/>
      <c r="V2535" s="122"/>
      <c r="W2535" s="123"/>
      <c r="AC2535" s="123"/>
    </row>
    <row r="2536" spans="5:29" s="2" customFormat="1">
      <c r="E2536" s="120"/>
      <c r="M2536" s="120"/>
      <c r="N2536" s="120"/>
      <c r="U2536" s="121"/>
      <c r="V2536" s="122"/>
      <c r="W2536" s="123"/>
      <c r="AC2536" s="123"/>
    </row>
    <row r="2537" spans="5:29" s="2" customFormat="1">
      <c r="E2537" s="120"/>
      <c r="M2537" s="120"/>
      <c r="N2537" s="120"/>
      <c r="U2537" s="121"/>
      <c r="V2537" s="122"/>
      <c r="W2537" s="123"/>
      <c r="AC2537" s="123"/>
    </row>
    <row r="2538" spans="5:29" s="2" customFormat="1">
      <c r="E2538" s="120"/>
      <c r="M2538" s="120"/>
      <c r="N2538" s="120"/>
      <c r="U2538" s="121"/>
      <c r="V2538" s="122"/>
      <c r="W2538" s="123"/>
      <c r="AC2538" s="123"/>
    </row>
    <row r="2539" spans="5:29" s="2" customFormat="1">
      <c r="E2539" s="120"/>
      <c r="M2539" s="120"/>
      <c r="N2539" s="120"/>
      <c r="U2539" s="121"/>
      <c r="V2539" s="122"/>
      <c r="W2539" s="123"/>
      <c r="AC2539" s="123"/>
    </row>
    <row r="2540" spans="5:29" s="2" customFormat="1">
      <c r="E2540" s="120"/>
      <c r="M2540" s="120"/>
      <c r="N2540" s="120"/>
      <c r="U2540" s="121"/>
      <c r="V2540" s="122"/>
      <c r="W2540" s="123"/>
      <c r="AC2540" s="123"/>
    </row>
    <row r="2541" spans="5:29" s="2" customFormat="1">
      <c r="E2541" s="120"/>
      <c r="M2541" s="120"/>
      <c r="N2541" s="120"/>
      <c r="U2541" s="121"/>
      <c r="V2541" s="122"/>
      <c r="W2541" s="123"/>
      <c r="AC2541" s="123"/>
    </row>
    <row r="2542" spans="5:29" s="2" customFormat="1">
      <c r="E2542" s="120"/>
      <c r="M2542" s="120"/>
      <c r="N2542" s="120"/>
      <c r="U2542" s="121"/>
      <c r="V2542" s="122"/>
      <c r="W2542" s="123"/>
      <c r="AC2542" s="123"/>
    </row>
    <row r="2543" spans="5:29" s="2" customFormat="1">
      <c r="E2543" s="120"/>
      <c r="M2543" s="120"/>
      <c r="N2543" s="120"/>
      <c r="U2543" s="121"/>
      <c r="V2543" s="122"/>
      <c r="W2543" s="123"/>
      <c r="AC2543" s="123"/>
    </row>
    <row r="2544" spans="5:29" s="2" customFormat="1">
      <c r="E2544" s="120"/>
      <c r="M2544" s="120"/>
      <c r="N2544" s="120"/>
      <c r="U2544" s="121"/>
      <c r="V2544" s="122"/>
      <c r="W2544" s="123"/>
      <c r="AC2544" s="123"/>
    </row>
    <row r="2545" spans="5:29" s="2" customFormat="1">
      <c r="E2545" s="120"/>
      <c r="M2545" s="120"/>
      <c r="N2545" s="120"/>
      <c r="U2545" s="121"/>
      <c r="V2545" s="122"/>
      <c r="W2545" s="123"/>
      <c r="AC2545" s="123"/>
    </row>
    <row r="2546" spans="5:29" s="2" customFormat="1">
      <c r="E2546" s="120"/>
      <c r="M2546" s="120"/>
      <c r="N2546" s="120"/>
      <c r="U2546" s="121"/>
      <c r="V2546" s="122"/>
      <c r="W2546" s="123"/>
      <c r="AC2546" s="123"/>
    </row>
    <row r="2547" spans="5:29" s="2" customFormat="1">
      <c r="E2547" s="120"/>
      <c r="M2547" s="120"/>
      <c r="N2547" s="120"/>
      <c r="U2547" s="121"/>
      <c r="V2547" s="122"/>
      <c r="W2547" s="123"/>
      <c r="AC2547" s="123"/>
    </row>
    <row r="2548" spans="5:29" s="2" customFormat="1">
      <c r="E2548" s="120"/>
      <c r="M2548" s="120"/>
      <c r="N2548" s="120"/>
      <c r="U2548" s="121"/>
      <c r="V2548" s="122"/>
      <c r="W2548" s="123"/>
      <c r="AC2548" s="123"/>
    </row>
    <row r="2549" spans="5:29" s="2" customFormat="1">
      <c r="E2549" s="120"/>
      <c r="M2549" s="120"/>
      <c r="N2549" s="120"/>
      <c r="U2549" s="121"/>
      <c r="V2549" s="122"/>
      <c r="W2549" s="123"/>
      <c r="AC2549" s="123"/>
    </row>
    <row r="2550" spans="5:29" s="2" customFormat="1">
      <c r="E2550" s="120"/>
      <c r="M2550" s="120"/>
      <c r="N2550" s="120"/>
      <c r="U2550" s="121"/>
      <c r="V2550" s="122"/>
      <c r="W2550" s="123"/>
      <c r="AC2550" s="123"/>
    </row>
    <row r="2551" spans="5:29" s="2" customFormat="1">
      <c r="E2551" s="120"/>
      <c r="M2551" s="120"/>
      <c r="N2551" s="120"/>
      <c r="U2551" s="121"/>
      <c r="V2551" s="122"/>
      <c r="W2551" s="123"/>
      <c r="AC2551" s="123"/>
    </row>
    <row r="2552" spans="5:29" s="2" customFormat="1">
      <c r="E2552" s="120"/>
      <c r="M2552" s="120"/>
      <c r="N2552" s="120"/>
      <c r="U2552" s="121"/>
      <c r="V2552" s="122"/>
      <c r="W2552" s="123"/>
      <c r="AC2552" s="123"/>
    </row>
    <row r="2553" spans="5:29" s="2" customFormat="1">
      <c r="E2553" s="120"/>
      <c r="M2553" s="120"/>
      <c r="N2553" s="120"/>
      <c r="U2553" s="121"/>
      <c r="V2553" s="122"/>
      <c r="W2553" s="123"/>
      <c r="AC2553" s="123"/>
    </row>
    <row r="2554" spans="5:29" s="2" customFormat="1">
      <c r="E2554" s="120"/>
      <c r="M2554" s="120"/>
      <c r="N2554" s="120"/>
      <c r="U2554" s="121"/>
      <c r="V2554" s="122"/>
      <c r="W2554" s="123"/>
      <c r="AC2554" s="123"/>
    </row>
    <row r="2555" spans="5:29" s="2" customFormat="1">
      <c r="E2555" s="120"/>
      <c r="M2555" s="120"/>
      <c r="N2555" s="120"/>
      <c r="U2555" s="121"/>
      <c r="V2555" s="122"/>
      <c r="W2555" s="123"/>
      <c r="AC2555" s="123"/>
    </row>
    <row r="2556" spans="5:29" s="2" customFormat="1">
      <c r="E2556" s="120"/>
      <c r="M2556" s="120"/>
      <c r="N2556" s="120"/>
      <c r="U2556" s="121"/>
      <c r="V2556" s="122"/>
      <c r="W2556" s="123"/>
      <c r="AC2556" s="123"/>
    </row>
    <row r="2557" spans="5:29" s="2" customFormat="1">
      <c r="E2557" s="120"/>
      <c r="M2557" s="120"/>
      <c r="N2557" s="120"/>
      <c r="U2557" s="121"/>
      <c r="V2557" s="122"/>
      <c r="W2557" s="123"/>
      <c r="AC2557" s="123"/>
    </row>
    <row r="2558" spans="5:29" s="2" customFormat="1">
      <c r="E2558" s="120"/>
      <c r="M2558" s="120"/>
      <c r="N2558" s="120"/>
      <c r="U2558" s="121"/>
      <c r="V2558" s="122"/>
      <c r="W2558" s="123"/>
      <c r="AC2558" s="123"/>
    </row>
    <row r="2559" spans="5:29" s="2" customFormat="1">
      <c r="E2559" s="120"/>
      <c r="M2559" s="120"/>
      <c r="N2559" s="120"/>
      <c r="U2559" s="121"/>
      <c r="V2559" s="122"/>
      <c r="W2559" s="123"/>
      <c r="AC2559" s="123"/>
    </row>
    <row r="2560" spans="5:29" s="2" customFormat="1">
      <c r="E2560" s="120"/>
      <c r="M2560" s="120"/>
      <c r="N2560" s="120"/>
      <c r="U2560" s="121"/>
      <c r="V2560" s="122"/>
      <c r="W2560" s="123"/>
      <c r="AC2560" s="123"/>
    </row>
    <row r="2561" spans="5:29" s="2" customFormat="1">
      <c r="E2561" s="120"/>
      <c r="M2561" s="120"/>
      <c r="N2561" s="120"/>
      <c r="U2561" s="121"/>
      <c r="V2561" s="122"/>
      <c r="W2561" s="123"/>
      <c r="AC2561" s="123"/>
    </row>
    <row r="2562" spans="5:29" s="2" customFormat="1">
      <c r="E2562" s="120"/>
      <c r="M2562" s="120"/>
      <c r="N2562" s="120"/>
      <c r="U2562" s="121"/>
      <c r="V2562" s="122"/>
      <c r="W2562" s="123"/>
      <c r="AC2562" s="123"/>
    </row>
    <row r="2563" spans="5:29" s="2" customFormat="1">
      <c r="E2563" s="120"/>
      <c r="M2563" s="120"/>
      <c r="N2563" s="120"/>
      <c r="U2563" s="121"/>
      <c r="V2563" s="122"/>
      <c r="W2563" s="123"/>
      <c r="AC2563" s="123"/>
    </row>
    <row r="2564" spans="5:29" s="2" customFormat="1">
      <c r="E2564" s="120"/>
      <c r="M2564" s="120"/>
      <c r="N2564" s="120"/>
      <c r="U2564" s="121"/>
      <c r="V2564" s="122"/>
      <c r="W2564" s="123"/>
      <c r="AC2564" s="123"/>
    </row>
    <row r="2565" spans="5:29" s="2" customFormat="1">
      <c r="E2565" s="120"/>
      <c r="M2565" s="120"/>
      <c r="N2565" s="120"/>
      <c r="U2565" s="121"/>
      <c r="V2565" s="122"/>
      <c r="W2565" s="123"/>
      <c r="AC2565" s="123"/>
    </row>
    <row r="2566" spans="5:29" s="2" customFormat="1">
      <c r="E2566" s="120"/>
      <c r="M2566" s="120"/>
      <c r="N2566" s="120"/>
      <c r="U2566" s="121"/>
      <c r="V2566" s="122"/>
      <c r="W2566" s="123"/>
      <c r="AC2566" s="123"/>
    </row>
    <row r="2567" spans="5:29" s="2" customFormat="1">
      <c r="E2567" s="120"/>
      <c r="M2567" s="120"/>
      <c r="N2567" s="120"/>
      <c r="U2567" s="121"/>
      <c r="V2567" s="122"/>
      <c r="W2567" s="123"/>
      <c r="AC2567" s="123"/>
    </row>
    <row r="2568" spans="5:29" s="2" customFormat="1">
      <c r="E2568" s="120"/>
      <c r="M2568" s="120"/>
      <c r="N2568" s="120"/>
      <c r="U2568" s="121"/>
      <c r="V2568" s="122"/>
      <c r="W2568" s="123"/>
      <c r="AC2568" s="123"/>
    </row>
    <row r="2569" spans="5:29" s="2" customFormat="1">
      <c r="E2569" s="120"/>
      <c r="M2569" s="120"/>
      <c r="N2569" s="120"/>
      <c r="U2569" s="121"/>
      <c r="V2569" s="122"/>
      <c r="W2569" s="123"/>
      <c r="AC2569" s="123"/>
    </row>
    <row r="2570" spans="5:29" s="2" customFormat="1">
      <c r="E2570" s="120"/>
      <c r="M2570" s="120"/>
      <c r="N2570" s="120"/>
      <c r="U2570" s="121"/>
      <c r="V2570" s="122"/>
      <c r="W2570" s="123"/>
      <c r="AC2570" s="123"/>
    </row>
    <row r="2571" spans="5:29" s="2" customFormat="1">
      <c r="E2571" s="120"/>
      <c r="M2571" s="120"/>
      <c r="N2571" s="120"/>
      <c r="U2571" s="121"/>
      <c r="V2571" s="122"/>
      <c r="W2571" s="123"/>
      <c r="AC2571" s="123"/>
    </row>
    <row r="2572" spans="5:29" s="2" customFormat="1">
      <c r="E2572" s="120"/>
      <c r="M2572" s="120"/>
      <c r="N2572" s="120"/>
      <c r="U2572" s="121"/>
      <c r="V2572" s="122"/>
      <c r="W2572" s="123"/>
      <c r="AC2572" s="123"/>
    </row>
    <row r="2573" spans="5:29" s="2" customFormat="1">
      <c r="E2573" s="120"/>
      <c r="M2573" s="120"/>
      <c r="N2573" s="120"/>
      <c r="U2573" s="121"/>
      <c r="V2573" s="122"/>
      <c r="W2573" s="123"/>
      <c r="AC2573" s="123"/>
    </row>
    <row r="2574" spans="5:29" s="2" customFormat="1">
      <c r="E2574" s="120"/>
      <c r="M2574" s="120"/>
      <c r="N2574" s="120"/>
      <c r="U2574" s="121"/>
      <c r="V2574" s="122"/>
      <c r="W2574" s="123"/>
      <c r="AC2574" s="123"/>
    </row>
    <row r="2575" spans="5:29" s="2" customFormat="1">
      <c r="E2575" s="120"/>
      <c r="M2575" s="120"/>
      <c r="N2575" s="120"/>
      <c r="U2575" s="121"/>
      <c r="V2575" s="122"/>
      <c r="W2575" s="123"/>
      <c r="AC2575" s="123"/>
    </row>
    <row r="2576" spans="5:29" s="2" customFormat="1">
      <c r="E2576" s="120"/>
      <c r="M2576" s="120"/>
      <c r="N2576" s="120"/>
      <c r="U2576" s="121"/>
      <c r="V2576" s="122"/>
      <c r="W2576" s="123"/>
      <c r="AC2576" s="123"/>
    </row>
    <row r="2577" spans="5:29" s="2" customFormat="1">
      <c r="E2577" s="120"/>
      <c r="M2577" s="120"/>
      <c r="N2577" s="120"/>
      <c r="U2577" s="121"/>
      <c r="V2577" s="122"/>
      <c r="W2577" s="123"/>
      <c r="AC2577" s="123"/>
    </row>
    <row r="2578" spans="5:29" s="2" customFormat="1">
      <c r="E2578" s="120"/>
      <c r="M2578" s="120"/>
      <c r="N2578" s="120"/>
      <c r="U2578" s="121"/>
      <c r="V2578" s="122"/>
      <c r="W2578" s="123"/>
      <c r="AC2578" s="123"/>
    </row>
    <row r="2579" spans="5:29" s="2" customFormat="1">
      <c r="E2579" s="120"/>
      <c r="M2579" s="120"/>
      <c r="N2579" s="120"/>
      <c r="U2579" s="121"/>
      <c r="V2579" s="122"/>
      <c r="W2579" s="123"/>
      <c r="AC2579" s="123"/>
    </row>
    <row r="2580" spans="5:29" s="2" customFormat="1">
      <c r="E2580" s="120"/>
      <c r="M2580" s="120"/>
      <c r="N2580" s="120"/>
      <c r="U2580" s="121"/>
      <c r="V2580" s="122"/>
      <c r="W2580" s="123"/>
      <c r="AC2580" s="123"/>
    </row>
    <row r="2581" spans="5:29" s="2" customFormat="1">
      <c r="E2581" s="120"/>
      <c r="M2581" s="120"/>
      <c r="N2581" s="120"/>
      <c r="U2581" s="121"/>
      <c r="V2581" s="122"/>
      <c r="W2581" s="123"/>
      <c r="AC2581" s="123"/>
    </row>
    <row r="2582" spans="5:29" s="2" customFormat="1">
      <c r="E2582" s="120"/>
      <c r="M2582" s="120"/>
      <c r="N2582" s="120"/>
      <c r="U2582" s="121"/>
      <c r="V2582" s="122"/>
      <c r="W2582" s="123"/>
      <c r="AC2582" s="123"/>
    </row>
    <row r="2583" spans="5:29" s="2" customFormat="1">
      <c r="E2583" s="120"/>
      <c r="M2583" s="120"/>
      <c r="N2583" s="120"/>
      <c r="U2583" s="121"/>
      <c r="V2583" s="122"/>
      <c r="W2583" s="123"/>
      <c r="AC2583" s="123"/>
    </row>
    <row r="2584" spans="5:29" s="2" customFormat="1">
      <c r="E2584" s="120"/>
      <c r="M2584" s="120"/>
      <c r="N2584" s="120"/>
      <c r="U2584" s="121"/>
      <c r="V2584" s="122"/>
      <c r="W2584" s="123"/>
      <c r="AC2584" s="123"/>
    </row>
    <row r="2585" spans="5:29" s="2" customFormat="1">
      <c r="E2585" s="120"/>
      <c r="M2585" s="120"/>
      <c r="N2585" s="120"/>
      <c r="U2585" s="121"/>
      <c r="V2585" s="122"/>
      <c r="W2585" s="123"/>
      <c r="AC2585" s="123"/>
    </row>
    <row r="2586" spans="5:29" s="2" customFormat="1">
      <c r="E2586" s="120"/>
      <c r="M2586" s="120"/>
      <c r="N2586" s="120"/>
      <c r="U2586" s="121"/>
      <c r="V2586" s="122"/>
      <c r="W2586" s="123"/>
      <c r="AC2586" s="123"/>
    </row>
    <row r="2587" spans="5:29" s="2" customFormat="1">
      <c r="E2587" s="120"/>
      <c r="M2587" s="120"/>
      <c r="N2587" s="120"/>
      <c r="U2587" s="121"/>
      <c r="V2587" s="122"/>
      <c r="W2587" s="123"/>
      <c r="AC2587" s="123"/>
    </row>
    <row r="2588" spans="5:29" s="2" customFormat="1">
      <c r="E2588" s="120"/>
      <c r="M2588" s="120"/>
      <c r="N2588" s="120"/>
      <c r="U2588" s="121"/>
      <c r="V2588" s="122"/>
      <c r="W2588" s="123"/>
      <c r="AC2588" s="123"/>
    </row>
    <row r="2589" spans="5:29" s="2" customFormat="1">
      <c r="E2589" s="120"/>
      <c r="M2589" s="120"/>
      <c r="N2589" s="120"/>
      <c r="U2589" s="121"/>
      <c r="V2589" s="122"/>
      <c r="W2589" s="123"/>
      <c r="AC2589" s="123"/>
    </row>
    <row r="2590" spans="5:29" s="2" customFormat="1">
      <c r="E2590" s="120"/>
      <c r="M2590" s="120"/>
      <c r="N2590" s="120"/>
      <c r="U2590" s="121"/>
      <c r="V2590" s="122"/>
      <c r="W2590" s="123"/>
      <c r="AC2590" s="123"/>
    </row>
    <row r="2591" spans="5:29" s="2" customFormat="1">
      <c r="E2591" s="120"/>
      <c r="M2591" s="120"/>
      <c r="N2591" s="120"/>
      <c r="U2591" s="121"/>
      <c r="V2591" s="122"/>
      <c r="W2591" s="123"/>
      <c r="AC2591" s="123"/>
    </row>
    <row r="2592" spans="5:29" s="2" customFormat="1">
      <c r="E2592" s="120"/>
      <c r="M2592" s="120"/>
      <c r="N2592" s="120"/>
      <c r="U2592" s="121"/>
      <c r="V2592" s="122"/>
      <c r="W2592" s="123"/>
      <c r="AC2592" s="123"/>
    </row>
    <row r="2593" spans="5:29" s="2" customFormat="1">
      <c r="E2593" s="120"/>
      <c r="M2593" s="120"/>
      <c r="N2593" s="120"/>
      <c r="U2593" s="121"/>
      <c r="V2593" s="122"/>
      <c r="W2593" s="123"/>
      <c r="AC2593" s="123"/>
    </row>
    <row r="2594" spans="5:29" s="2" customFormat="1">
      <c r="E2594" s="120"/>
      <c r="M2594" s="120"/>
      <c r="N2594" s="120"/>
      <c r="U2594" s="121"/>
      <c r="V2594" s="122"/>
      <c r="W2594" s="123"/>
      <c r="AC2594" s="123"/>
    </row>
    <row r="2595" spans="5:29" s="2" customFormat="1">
      <c r="E2595" s="120"/>
      <c r="M2595" s="120"/>
      <c r="N2595" s="120"/>
      <c r="U2595" s="121"/>
      <c r="V2595" s="122"/>
      <c r="W2595" s="123"/>
      <c r="AC2595" s="123"/>
    </row>
    <row r="2596" spans="5:29" s="2" customFormat="1">
      <c r="E2596" s="120"/>
      <c r="M2596" s="120"/>
      <c r="N2596" s="120"/>
      <c r="U2596" s="121"/>
      <c r="V2596" s="122"/>
      <c r="W2596" s="123"/>
      <c r="AC2596" s="123"/>
    </row>
    <row r="2597" spans="5:29" s="2" customFormat="1">
      <c r="E2597" s="120"/>
      <c r="M2597" s="120"/>
      <c r="N2597" s="120"/>
      <c r="U2597" s="121"/>
      <c r="V2597" s="122"/>
      <c r="W2597" s="123"/>
      <c r="AC2597" s="123"/>
    </row>
    <row r="2598" spans="5:29" s="2" customFormat="1">
      <c r="E2598" s="120"/>
      <c r="M2598" s="120"/>
      <c r="N2598" s="120"/>
      <c r="U2598" s="121"/>
      <c r="V2598" s="122"/>
      <c r="W2598" s="123"/>
      <c r="AC2598" s="123"/>
    </row>
    <row r="2599" spans="5:29" s="2" customFormat="1">
      <c r="E2599" s="120"/>
      <c r="M2599" s="120"/>
      <c r="N2599" s="120"/>
      <c r="U2599" s="121"/>
      <c r="V2599" s="122"/>
      <c r="W2599" s="123"/>
      <c r="AC2599" s="123"/>
    </row>
    <row r="2600" spans="5:29" s="2" customFormat="1">
      <c r="E2600" s="120"/>
      <c r="M2600" s="120"/>
      <c r="N2600" s="120"/>
      <c r="U2600" s="121"/>
      <c r="V2600" s="122"/>
      <c r="W2600" s="123"/>
      <c r="AC2600" s="123"/>
    </row>
    <row r="2601" spans="5:29" s="2" customFormat="1">
      <c r="E2601" s="120"/>
      <c r="M2601" s="120"/>
      <c r="N2601" s="120"/>
      <c r="U2601" s="121"/>
      <c r="V2601" s="122"/>
      <c r="W2601" s="123"/>
      <c r="AC2601" s="123"/>
    </row>
    <row r="2602" spans="5:29" s="2" customFormat="1">
      <c r="E2602" s="120"/>
      <c r="M2602" s="120"/>
      <c r="N2602" s="120"/>
      <c r="U2602" s="121"/>
      <c r="V2602" s="122"/>
      <c r="W2602" s="123"/>
      <c r="AC2602" s="123"/>
    </row>
    <row r="2603" spans="5:29" s="2" customFormat="1">
      <c r="E2603" s="120"/>
      <c r="M2603" s="120"/>
      <c r="N2603" s="120"/>
      <c r="U2603" s="121"/>
      <c r="V2603" s="122"/>
      <c r="W2603" s="123"/>
      <c r="AC2603" s="123"/>
    </row>
    <row r="2604" spans="5:29" s="2" customFormat="1">
      <c r="E2604" s="120"/>
      <c r="M2604" s="120"/>
      <c r="N2604" s="120"/>
      <c r="U2604" s="121"/>
      <c r="V2604" s="122"/>
      <c r="W2604" s="123"/>
      <c r="AC2604" s="123"/>
    </row>
    <row r="2605" spans="5:29" s="2" customFormat="1">
      <c r="E2605" s="120"/>
      <c r="M2605" s="120"/>
      <c r="N2605" s="120"/>
      <c r="U2605" s="121"/>
      <c r="V2605" s="122"/>
      <c r="W2605" s="123"/>
      <c r="AC2605" s="123"/>
    </row>
    <row r="2606" spans="5:29" s="2" customFormat="1">
      <c r="E2606" s="120"/>
      <c r="M2606" s="120"/>
      <c r="N2606" s="120"/>
      <c r="U2606" s="121"/>
      <c r="V2606" s="122"/>
      <c r="W2606" s="123"/>
      <c r="AC2606" s="123"/>
    </row>
    <row r="2607" spans="5:29" s="2" customFormat="1">
      <c r="E2607" s="120"/>
      <c r="M2607" s="120"/>
      <c r="N2607" s="120"/>
      <c r="U2607" s="121"/>
      <c r="V2607" s="122"/>
      <c r="W2607" s="123"/>
      <c r="AC2607" s="123"/>
    </row>
    <row r="2608" spans="5:29" s="2" customFormat="1">
      <c r="E2608" s="120"/>
      <c r="M2608" s="120"/>
      <c r="N2608" s="120"/>
      <c r="U2608" s="121"/>
      <c r="V2608" s="122"/>
      <c r="W2608" s="123"/>
      <c r="AC2608" s="123"/>
    </row>
    <row r="2609" spans="5:29" s="2" customFormat="1">
      <c r="E2609" s="120"/>
      <c r="M2609" s="120"/>
      <c r="N2609" s="120"/>
      <c r="U2609" s="121"/>
      <c r="V2609" s="122"/>
      <c r="W2609" s="123"/>
      <c r="AC2609" s="123"/>
    </row>
    <row r="2610" spans="5:29" s="2" customFormat="1">
      <c r="E2610" s="120"/>
      <c r="M2610" s="120"/>
      <c r="N2610" s="120"/>
      <c r="U2610" s="121"/>
      <c r="V2610" s="122"/>
      <c r="W2610" s="123"/>
      <c r="AC2610" s="123"/>
    </row>
    <row r="2611" spans="5:29" s="2" customFormat="1">
      <c r="E2611" s="120"/>
      <c r="M2611" s="120"/>
      <c r="N2611" s="120"/>
      <c r="U2611" s="121"/>
      <c r="V2611" s="122"/>
      <c r="W2611" s="123"/>
      <c r="AC2611" s="123"/>
    </row>
    <row r="2612" spans="5:29" s="2" customFormat="1">
      <c r="E2612" s="120"/>
      <c r="M2612" s="120"/>
      <c r="N2612" s="120"/>
      <c r="U2612" s="121"/>
      <c r="V2612" s="122"/>
      <c r="W2612" s="123"/>
      <c r="AC2612" s="123"/>
    </row>
    <row r="2613" spans="5:29" s="2" customFormat="1">
      <c r="E2613" s="120"/>
      <c r="M2613" s="120"/>
      <c r="N2613" s="120"/>
      <c r="U2613" s="121"/>
      <c r="V2613" s="122"/>
      <c r="W2613" s="123"/>
      <c r="AC2613" s="123"/>
    </row>
    <row r="2614" spans="5:29" s="2" customFormat="1">
      <c r="E2614" s="120"/>
      <c r="M2614" s="120"/>
      <c r="N2614" s="120"/>
      <c r="U2614" s="121"/>
      <c r="V2614" s="122"/>
      <c r="W2614" s="123"/>
      <c r="AC2614" s="123"/>
    </row>
    <row r="2615" spans="5:29" s="2" customFormat="1">
      <c r="E2615" s="120"/>
      <c r="M2615" s="120"/>
      <c r="N2615" s="120"/>
      <c r="U2615" s="121"/>
      <c r="V2615" s="122"/>
      <c r="W2615" s="123"/>
      <c r="AC2615" s="123"/>
    </row>
    <row r="2616" spans="5:29" s="2" customFormat="1">
      <c r="E2616" s="120"/>
      <c r="M2616" s="120"/>
      <c r="N2616" s="120"/>
      <c r="U2616" s="121"/>
      <c r="V2616" s="122"/>
      <c r="W2616" s="123"/>
      <c r="AC2616" s="123"/>
    </row>
    <row r="2617" spans="5:29" s="2" customFormat="1">
      <c r="E2617" s="120"/>
      <c r="M2617" s="120"/>
      <c r="N2617" s="120"/>
      <c r="U2617" s="121"/>
      <c r="V2617" s="122"/>
      <c r="W2617" s="123"/>
      <c r="AC2617" s="123"/>
    </row>
    <row r="2618" spans="5:29" s="2" customFormat="1">
      <c r="E2618" s="120"/>
      <c r="M2618" s="120"/>
      <c r="N2618" s="120"/>
      <c r="U2618" s="121"/>
      <c r="V2618" s="122"/>
      <c r="W2618" s="123"/>
      <c r="AC2618" s="123"/>
    </row>
    <row r="2619" spans="5:29" s="2" customFormat="1">
      <c r="E2619" s="120"/>
      <c r="M2619" s="120"/>
      <c r="N2619" s="120"/>
      <c r="U2619" s="121"/>
      <c r="V2619" s="122"/>
      <c r="W2619" s="123"/>
      <c r="AC2619" s="123"/>
    </row>
    <row r="2620" spans="5:29" s="2" customFormat="1">
      <c r="E2620" s="120"/>
      <c r="M2620" s="120"/>
      <c r="N2620" s="120"/>
      <c r="U2620" s="121"/>
      <c r="V2620" s="122"/>
      <c r="W2620" s="123"/>
      <c r="AC2620" s="123"/>
    </row>
    <row r="2621" spans="5:29" s="2" customFormat="1">
      <c r="E2621" s="120"/>
      <c r="M2621" s="120"/>
      <c r="N2621" s="120"/>
      <c r="U2621" s="121"/>
      <c r="V2621" s="122"/>
      <c r="W2621" s="123"/>
      <c r="AC2621" s="123"/>
    </row>
    <row r="2622" spans="5:29" s="2" customFormat="1">
      <c r="E2622" s="120"/>
      <c r="M2622" s="120"/>
      <c r="N2622" s="120"/>
      <c r="U2622" s="121"/>
      <c r="V2622" s="122"/>
      <c r="W2622" s="123"/>
      <c r="AC2622" s="123"/>
    </row>
    <row r="2623" spans="5:29" s="2" customFormat="1">
      <c r="E2623" s="120"/>
      <c r="M2623" s="120"/>
      <c r="N2623" s="120"/>
      <c r="U2623" s="121"/>
      <c r="V2623" s="122"/>
      <c r="W2623" s="123"/>
      <c r="AC2623" s="123"/>
    </row>
    <row r="2624" spans="5:29" s="2" customFormat="1">
      <c r="E2624" s="120"/>
      <c r="M2624" s="120"/>
      <c r="N2624" s="120"/>
      <c r="U2624" s="121"/>
      <c r="V2624" s="122"/>
      <c r="W2624" s="123"/>
      <c r="AC2624" s="123"/>
    </row>
    <row r="2625" spans="5:29" s="2" customFormat="1">
      <c r="E2625" s="120"/>
      <c r="M2625" s="120"/>
      <c r="N2625" s="120"/>
      <c r="U2625" s="121"/>
      <c r="V2625" s="122"/>
      <c r="W2625" s="123"/>
      <c r="AC2625" s="123"/>
    </row>
    <row r="2626" spans="5:29" s="2" customFormat="1">
      <c r="E2626" s="120"/>
      <c r="M2626" s="120"/>
      <c r="N2626" s="120"/>
      <c r="U2626" s="121"/>
      <c r="V2626" s="122"/>
      <c r="W2626" s="123"/>
      <c r="AC2626" s="123"/>
    </row>
    <row r="2627" spans="5:29" s="2" customFormat="1">
      <c r="E2627" s="120"/>
      <c r="M2627" s="120"/>
      <c r="N2627" s="120"/>
      <c r="U2627" s="121"/>
      <c r="V2627" s="122"/>
      <c r="W2627" s="123"/>
      <c r="AC2627" s="123"/>
    </row>
    <row r="2628" spans="5:29" s="2" customFormat="1">
      <c r="E2628" s="120"/>
      <c r="M2628" s="120"/>
      <c r="N2628" s="120"/>
      <c r="U2628" s="121"/>
      <c r="V2628" s="122"/>
      <c r="W2628" s="123"/>
      <c r="AC2628" s="123"/>
    </row>
    <row r="2629" spans="5:29" s="2" customFormat="1">
      <c r="E2629" s="120"/>
      <c r="M2629" s="120"/>
      <c r="N2629" s="120"/>
      <c r="U2629" s="121"/>
      <c r="V2629" s="122"/>
      <c r="W2629" s="123"/>
      <c r="AC2629" s="123"/>
    </row>
    <row r="2630" spans="5:29" s="2" customFormat="1">
      <c r="E2630" s="120"/>
      <c r="M2630" s="120"/>
      <c r="N2630" s="120"/>
      <c r="U2630" s="121"/>
      <c r="V2630" s="122"/>
      <c r="W2630" s="123"/>
      <c r="AC2630" s="123"/>
    </row>
    <row r="2631" spans="5:29" s="2" customFormat="1">
      <c r="E2631" s="120"/>
      <c r="M2631" s="120"/>
      <c r="N2631" s="120"/>
      <c r="U2631" s="121"/>
      <c r="V2631" s="122"/>
      <c r="W2631" s="123"/>
      <c r="AC2631" s="123"/>
    </row>
    <row r="2632" spans="5:29" s="2" customFormat="1">
      <c r="E2632" s="120"/>
      <c r="M2632" s="120"/>
      <c r="N2632" s="120"/>
      <c r="U2632" s="121"/>
      <c r="V2632" s="122"/>
      <c r="W2632" s="123"/>
      <c r="AC2632" s="123"/>
    </row>
    <row r="2633" spans="5:29" s="2" customFormat="1">
      <c r="E2633" s="120"/>
      <c r="M2633" s="120"/>
      <c r="N2633" s="120"/>
      <c r="U2633" s="121"/>
      <c r="V2633" s="122"/>
      <c r="W2633" s="123"/>
      <c r="AC2633" s="123"/>
    </row>
    <row r="2634" spans="5:29" s="2" customFormat="1">
      <c r="E2634" s="120"/>
      <c r="M2634" s="120"/>
      <c r="N2634" s="120"/>
      <c r="U2634" s="121"/>
      <c r="V2634" s="122"/>
      <c r="W2634" s="123"/>
      <c r="AC2634" s="123"/>
    </row>
    <row r="2635" spans="5:29" s="2" customFormat="1">
      <c r="E2635" s="120"/>
      <c r="M2635" s="120"/>
      <c r="N2635" s="120"/>
      <c r="U2635" s="121"/>
      <c r="V2635" s="122"/>
      <c r="W2635" s="123"/>
      <c r="AC2635" s="123"/>
    </row>
    <row r="2636" spans="5:29" s="2" customFormat="1">
      <c r="E2636" s="120"/>
      <c r="M2636" s="120"/>
      <c r="N2636" s="120"/>
      <c r="U2636" s="121"/>
      <c r="V2636" s="122"/>
      <c r="W2636" s="123"/>
      <c r="AC2636" s="123"/>
    </row>
    <row r="2637" spans="5:29" s="2" customFormat="1">
      <c r="E2637" s="120"/>
      <c r="M2637" s="120"/>
      <c r="N2637" s="120"/>
      <c r="U2637" s="121"/>
      <c r="V2637" s="122"/>
      <c r="W2637" s="123"/>
      <c r="AC2637" s="123"/>
    </row>
    <row r="2638" spans="5:29" s="2" customFormat="1">
      <c r="E2638" s="120"/>
      <c r="M2638" s="120"/>
      <c r="N2638" s="120"/>
      <c r="U2638" s="121"/>
      <c r="V2638" s="122"/>
      <c r="W2638" s="123"/>
      <c r="AC2638" s="123"/>
    </row>
    <row r="2639" spans="5:29" s="2" customFormat="1">
      <c r="E2639" s="120"/>
      <c r="M2639" s="120"/>
      <c r="N2639" s="120"/>
      <c r="U2639" s="121"/>
      <c r="V2639" s="122"/>
      <c r="W2639" s="123"/>
      <c r="AC2639" s="123"/>
    </row>
    <row r="2640" spans="5:29" s="2" customFormat="1">
      <c r="E2640" s="120"/>
      <c r="M2640" s="120"/>
      <c r="N2640" s="120"/>
      <c r="U2640" s="121"/>
      <c r="V2640" s="122"/>
      <c r="W2640" s="123"/>
      <c r="AC2640" s="123"/>
    </row>
    <row r="2641" spans="5:29" s="2" customFormat="1">
      <c r="E2641" s="120"/>
      <c r="M2641" s="120"/>
      <c r="N2641" s="120"/>
      <c r="U2641" s="121"/>
      <c r="V2641" s="122"/>
      <c r="W2641" s="123"/>
      <c r="AC2641" s="123"/>
    </row>
    <row r="2642" spans="5:29" s="2" customFormat="1">
      <c r="E2642" s="120"/>
      <c r="M2642" s="120"/>
      <c r="N2642" s="120"/>
      <c r="U2642" s="121"/>
      <c r="V2642" s="122"/>
      <c r="W2642" s="123"/>
      <c r="AC2642" s="123"/>
    </row>
    <row r="2643" spans="5:29" s="2" customFormat="1">
      <c r="E2643" s="120"/>
      <c r="M2643" s="120"/>
      <c r="N2643" s="120"/>
      <c r="U2643" s="121"/>
      <c r="V2643" s="122"/>
      <c r="W2643" s="123"/>
      <c r="AC2643" s="123"/>
    </row>
    <row r="2644" spans="5:29" s="2" customFormat="1">
      <c r="E2644" s="120"/>
      <c r="M2644" s="120"/>
      <c r="N2644" s="120"/>
      <c r="U2644" s="121"/>
      <c r="V2644" s="122"/>
      <c r="W2644" s="123"/>
      <c r="AC2644" s="123"/>
    </row>
    <row r="2645" spans="5:29" s="2" customFormat="1">
      <c r="E2645" s="120"/>
      <c r="M2645" s="120"/>
      <c r="N2645" s="120"/>
      <c r="U2645" s="121"/>
      <c r="V2645" s="122"/>
      <c r="W2645" s="123"/>
      <c r="AC2645" s="123"/>
    </row>
    <row r="2646" spans="5:29" s="2" customFormat="1">
      <c r="E2646" s="120"/>
      <c r="M2646" s="120"/>
      <c r="N2646" s="120"/>
      <c r="U2646" s="121"/>
      <c r="V2646" s="122"/>
      <c r="W2646" s="123"/>
      <c r="AC2646" s="123"/>
    </row>
    <row r="2647" spans="5:29" s="2" customFormat="1">
      <c r="E2647" s="120"/>
      <c r="M2647" s="120"/>
      <c r="N2647" s="120"/>
      <c r="U2647" s="121"/>
      <c r="V2647" s="122"/>
      <c r="W2647" s="123"/>
      <c r="AC2647" s="123"/>
    </row>
    <row r="2648" spans="5:29" s="2" customFormat="1">
      <c r="E2648" s="120"/>
      <c r="M2648" s="120"/>
      <c r="N2648" s="120"/>
      <c r="U2648" s="121"/>
      <c r="V2648" s="122"/>
      <c r="W2648" s="123"/>
      <c r="AC2648" s="123"/>
    </row>
    <row r="2649" spans="5:29" s="2" customFormat="1">
      <c r="E2649" s="120"/>
      <c r="M2649" s="120"/>
      <c r="N2649" s="120"/>
      <c r="U2649" s="121"/>
      <c r="V2649" s="122"/>
      <c r="W2649" s="123"/>
      <c r="AC2649" s="123"/>
    </row>
    <row r="2650" spans="5:29" s="2" customFormat="1">
      <c r="E2650" s="120"/>
      <c r="M2650" s="120"/>
      <c r="N2650" s="120"/>
      <c r="U2650" s="121"/>
      <c r="V2650" s="122"/>
      <c r="W2650" s="123"/>
      <c r="AC2650" s="123"/>
    </row>
    <row r="2651" spans="5:29" s="2" customFormat="1">
      <c r="E2651" s="120"/>
      <c r="M2651" s="120"/>
      <c r="N2651" s="120"/>
      <c r="U2651" s="121"/>
      <c r="V2651" s="122"/>
      <c r="W2651" s="123"/>
      <c r="AC2651" s="123"/>
    </row>
    <row r="2652" spans="5:29" s="2" customFormat="1">
      <c r="E2652" s="120"/>
      <c r="M2652" s="120"/>
      <c r="N2652" s="120"/>
      <c r="U2652" s="121"/>
      <c r="V2652" s="122"/>
      <c r="W2652" s="123"/>
      <c r="AC2652" s="123"/>
    </row>
    <row r="2653" spans="5:29" s="2" customFormat="1">
      <c r="E2653" s="120"/>
      <c r="M2653" s="120"/>
      <c r="N2653" s="120"/>
      <c r="U2653" s="121"/>
      <c r="V2653" s="122"/>
      <c r="W2653" s="123"/>
      <c r="AC2653" s="123"/>
    </row>
    <row r="2654" spans="5:29" s="2" customFormat="1">
      <c r="E2654" s="120"/>
      <c r="M2654" s="120"/>
      <c r="N2654" s="120"/>
      <c r="U2654" s="121"/>
      <c r="V2654" s="122"/>
      <c r="W2654" s="123"/>
      <c r="AC2654" s="123"/>
    </row>
    <row r="2655" spans="5:29" s="2" customFormat="1">
      <c r="E2655" s="120"/>
      <c r="M2655" s="120"/>
      <c r="N2655" s="120"/>
      <c r="U2655" s="121"/>
      <c r="V2655" s="122"/>
      <c r="W2655" s="123"/>
      <c r="AC2655" s="123"/>
    </row>
    <row r="2656" spans="5:29" s="2" customFormat="1">
      <c r="E2656" s="120"/>
      <c r="M2656" s="120"/>
      <c r="N2656" s="120"/>
      <c r="U2656" s="121"/>
      <c r="V2656" s="122"/>
      <c r="W2656" s="123"/>
      <c r="AC2656" s="123"/>
    </row>
    <row r="2657" spans="5:29" s="2" customFormat="1">
      <c r="E2657" s="120"/>
      <c r="M2657" s="120"/>
      <c r="N2657" s="120"/>
      <c r="U2657" s="121"/>
      <c r="V2657" s="122"/>
      <c r="W2657" s="123"/>
      <c r="AC2657" s="123"/>
    </row>
    <row r="2658" spans="5:29" s="2" customFormat="1">
      <c r="E2658" s="120"/>
      <c r="M2658" s="120"/>
      <c r="N2658" s="120"/>
      <c r="U2658" s="121"/>
      <c r="V2658" s="122"/>
      <c r="W2658" s="123"/>
      <c r="AC2658" s="123"/>
    </row>
    <row r="2659" spans="5:29" s="2" customFormat="1">
      <c r="E2659" s="120"/>
      <c r="M2659" s="120"/>
      <c r="N2659" s="120"/>
      <c r="U2659" s="121"/>
      <c r="V2659" s="122"/>
      <c r="W2659" s="123"/>
      <c r="AC2659" s="123"/>
    </row>
    <row r="2660" spans="5:29" s="2" customFormat="1">
      <c r="E2660" s="120"/>
      <c r="M2660" s="120"/>
      <c r="N2660" s="120"/>
      <c r="U2660" s="121"/>
      <c r="V2660" s="122"/>
      <c r="W2660" s="123"/>
      <c r="AC2660" s="123"/>
    </row>
    <row r="2661" spans="5:29" s="2" customFormat="1">
      <c r="E2661" s="120"/>
      <c r="M2661" s="120"/>
      <c r="N2661" s="120"/>
      <c r="U2661" s="121"/>
      <c r="V2661" s="122"/>
      <c r="W2661" s="123"/>
      <c r="AC2661" s="123"/>
    </row>
    <row r="2662" spans="5:29" s="2" customFormat="1">
      <c r="E2662" s="120"/>
      <c r="M2662" s="120"/>
      <c r="N2662" s="120"/>
      <c r="U2662" s="121"/>
      <c r="V2662" s="122"/>
      <c r="W2662" s="123"/>
      <c r="AC2662" s="123"/>
    </row>
    <row r="2663" spans="5:29" s="2" customFormat="1">
      <c r="E2663" s="120"/>
      <c r="M2663" s="120"/>
      <c r="N2663" s="120"/>
      <c r="U2663" s="121"/>
      <c r="V2663" s="122"/>
      <c r="W2663" s="123"/>
      <c r="AC2663" s="123"/>
    </row>
    <row r="2664" spans="5:29" s="2" customFormat="1">
      <c r="E2664" s="120"/>
      <c r="M2664" s="120"/>
      <c r="N2664" s="120"/>
      <c r="U2664" s="121"/>
      <c r="V2664" s="122"/>
      <c r="W2664" s="123"/>
      <c r="AC2664" s="123"/>
    </row>
    <row r="2665" spans="5:29" s="2" customFormat="1">
      <c r="E2665" s="120"/>
      <c r="M2665" s="120"/>
      <c r="N2665" s="120"/>
      <c r="U2665" s="121"/>
      <c r="V2665" s="122"/>
      <c r="W2665" s="123"/>
      <c r="AC2665" s="123"/>
    </row>
    <row r="2666" spans="5:29" s="2" customFormat="1">
      <c r="E2666" s="120"/>
      <c r="M2666" s="120"/>
      <c r="N2666" s="120"/>
      <c r="U2666" s="121"/>
      <c r="V2666" s="122"/>
      <c r="W2666" s="123"/>
      <c r="AC2666" s="123"/>
    </row>
    <row r="2667" spans="5:29" s="2" customFormat="1">
      <c r="E2667" s="120"/>
      <c r="M2667" s="120"/>
      <c r="N2667" s="120"/>
      <c r="U2667" s="121"/>
      <c r="V2667" s="122"/>
      <c r="W2667" s="123"/>
      <c r="AC2667" s="123"/>
    </row>
    <row r="2668" spans="5:29" s="2" customFormat="1">
      <c r="E2668" s="120"/>
      <c r="M2668" s="120"/>
      <c r="N2668" s="120"/>
      <c r="U2668" s="121"/>
      <c r="V2668" s="122"/>
      <c r="W2668" s="123"/>
      <c r="AC2668" s="123"/>
    </row>
    <row r="2669" spans="5:29" s="2" customFormat="1">
      <c r="E2669" s="120"/>
      <c r="M2669" s="120"/>
      <c r="N2669" s="120"/>
      <c r="U2669" s="121"/>
      <c r="V2669" s="122"/>
      <c r="W2669" s="123"/>
      <c r="AC2669" s="123"/>
    </row>
    <row r="2670" spans="5:29" s="2" customFormat="1">
      <c r="E2670" s="120"/>
      <c r="M2670" s="120"/>
      <c r="N2670" s="120"/>
      <c r="U2670" s="121"/>
      <c r="V2670" s="122"/>
      <c r="W2670" s="123"/>
      <c r="AC2670" s="123"/>
    </row>
    <row r="2671" spans="5:29" s="2" customFormat="1">
      <c r="E2671" s="120"/>
      <c r="M2671" s="120"/>
      <c r="N2671" s="120"/>
      <c r="U2671" s="121"/>
      <c r="V2671" s="122"/>
      <c r="W2671" s="123"/>
      <c r="AC2671" s="123"/>
    </row>
    <row r="2672" spans="5:29" s="2" customFormat="1">
      <c r="E2672" s="120"/>
      <c r="M2672" s="120"/>
      <c r="N2672" s="120"/>
      <c r="U2672" s="121"/>
      <c r="V2672" s="122"/>
      <c r="W2672" s="123"/>
      <c r="AC2672" s="123"/>
    </row>
    <row r="2673" spans="5:29" s="2" customFormat="1">
      <c r="E2673" s="120"/>
      <c r="M2673" s="120"/>
      <c r="N2673" s="120"/>
      <c r="U2673" s="121"/>
      <c r="V2673" s="122"/>
      <c r="W2673" s="123"/>
      <c r="AC2673" s="123"/>
    </row>
    <row r="2674" spans="5:29" s="2" customFormat="1">
      <c r="E2674" s="120"/>
      <c r="M2674" s="120"/>
      <c r="N2674" s="120"/>
      <c r="U2674" s="121"/>
      <c r="V2674" s="122"/>
      <c r="W2674" s="123"/>
      <c r="AC2674" s="123"/>
    </row>
    <row r="2675" spans="5:29" s="2" customFormat="1">
      <c r="E2675" s="120"/>
      <c r="M2675" s="120"/>
      <c r="N2675" s="120"/>
      <c r="U2675" s="121"/>
      <c r="V2675" s="122"/>
      <c r="W2675" s="123"/>
      <c r="AC2675" s="123"/>
    </row>
    <row r="2676" spans="5:29" s="2" customFormat="1">
      <c r="E2676" s="120"/>
      <c r="M2676" s="120"/>
      <c r="N2676" s="120"/>
      <c r="U2676" s="121"/>
      <c r="V2676" s="122"/>
      <c r="W2676" s="123"/>
      <c r="AC2676" s="123"/>
    </row>
    <row r="2677" spans="5:29" s="2" customFormat="1">
      <c r="E2677" s="120"/>
      <c r="M2677" s="120"/>
      <c r="N2677" s="120"/>
      <c r="U2677" s="121"/>
      <c r="V2677" s="122"/>
      <c r="W2677" s="123"/>
      <c r="AC2677" s="123"/>
    </row>
    <row r="2678" spans="5:29" s="2" customFormat="1">
      <c r="E2678" s="120"/>
      <c r="M2678" s="120"/>
      <c r="N2678" s="120"/>
      <c r="U2678" s="121"/>
      <c r="V2678" s="122"/>
      <c r="W2678" s="123"/>
      <c r="AC2678" s="123"/>
    </row>
    <row r="2679" spans="5:29" s="2" customFormat="1">
      <c r="E2679" s="120"/>
      <c r="M2679" s="120"/>
      <c r="N2679" s="120"/>
      <c r="U2679" s="121"/>
      <c r="V2679" s="122"/>
      <c r="W2679" s="123"/>
      <c r="AC2679" s="123"/>
    </row>
    <row r="2680" spans="5:29" s="2" customFormat="1">
      <c r="E2680" s="120"/>
      <c r="M2680" s="120"/>
      <c r="N2680" s="120"/>
      <c r="U2680" s="121"/>
      <c r="V2680" s="122"/>
      <c r="W2680" s="123"/>
      <c r="AC2680" s="123"/>
    </row>
    <row r="2681" spans="5:29" s="2" customFormat="1">
      <c r="E2681" s="120"/>
      <c r="M2681" s="120"/>
      <c r="N2681" s="120"/>
      <c r="U2681" s="121"/>
      <c r="V2681" s="122"/>
      <c r="W2681" s="123"/>
      <c r="AC2681" s="123"/>
    </row>
    <row r="2682" spans="5:29" s="2" customFormat="1">
      <c r="E2682" s="120"/>
      <c r="M2682" s="120"/>
      <c r="N2682" s="120"/>
      <c r="U2682" s="121"/>
      <c r="V2682" s="122"/>
      <c r="W2682" s="123"/>
      <c r="AC2682" s="123"/>
    </row>
    <row r="2683" spans="5:29" s="2" customFormat="1">
      <c r="E2683" s="120"/>
      <c r="M2683" s="120"/>
      <c r="N2683" s="120"/>
      <c r="U2683" s="121"/>
      <c r="V2683" s="122"/>
      <c r="W2683" s="123"/>
      <c r="AC2683" s="123"/>
    </row>
    <row r="2684" spans="5:29" s="2" customFormat="1">
      <c r="E2684" s="120"/>
      <c r="M2684" s="120"/>
      <c r="N2684" s="120"/>
      <c r="U2684" s="121"/>
      <c r="V2684" s="122"/>
      <c r="W2684" s="123"/>
      <c r="AC2684" s="123"/>
    </row>
    <row r="2685" spans="5:29" s="2" customFormat="1">
      <c r="E2685" s="120"/>
      <c r="M2685" s="120"/>
      <c r="N2685" s="120"/>
      <c r="U2685" s="121"/>
      <c r="V2685" s="122"/>
      <c r="W2685" s="123"/>
      <c r="AC2685" s="123"/>
    </row>
    <row r="2686" spans="5:29" s="2" customFormat="1">
      <c r="E2686" s="120"/>
      <c r="M2686" s="120"/>
      <c r="N2686" s="120"/>
      <c r="U2686" s="121"/>
      <c r="V2686" s="122"/>
      <c r="W2686" s="123"/>
      <c r="AC2686" s="123"/>
    </row>
    <row r="2687" spans="5:29" s="2" customFormat="1">
      <c r="E2687" s="120"/>
      <c r="M2687" s="120"/>
      <c r="N2687" s="120"/>
      <c r="U2687" s="121"/>
      <c r="V2687" s="122"/>
      <c r="W2687" s="123"/>
      <c r="AC2687" s="123"/>
    </row>
    <row r="2688" spans="5:29" s="2" customFormat="1">
      <c r="E2688" s="120"/>
      <c r="M2688" s="120"/>
      <c r="N2688" s="120"/>
      <c r="U2688" s="121"/>
      <c r="V2688" s="122"/>
      <c r="W2688" s="123"/>
      <c r="AC2688" s="123"/>
    </row>
    <row r="2689" spans="5:29" s="2" customFormat="1">
      <c r="E2689" s="120"/>
      <c r="M2689" s="120"/>
      <c r="N2689" s="120"/>
      <c r="U2689" s="121"/>
      <c r="V2689" s="122"/>
      <c r="W2689" s="123"/>
      <c r="AC2689" s="123"/>
    </row>
    <row r="2690" spans="5:29" s="2" customFormat="1">
      <c r="E2690" s="120"/>
      <c r="M2690" s="120"/>
      <c r="N2690" s="120"/>
      <c r="U2690" s="121"/>
      <c r="V2690" s="122"/>
      <c r="W2690" s="123"/>
      <c r="AC2690" s="123"/>
    </row>
    <row r="2691" spans="5:29" s="2" customFormat="1">
      <c r="E2691" s="120"/>
      <c r="M2691" s="120"/>
      <c r="N2691" s="120"/>
      <c r="U2691" s="121"/>
      <c r="V2691" s="122"/>
      <c r="W2691" s="123"/>
      <c r="AC2691" s="123"/>
    </row>
    <row r="2692" spans="5:29" s="2" customFormat="1">
      <c r="E2692" s="120"/>
      <c r="M2692" s="120"/>
      <c r="N2692" s="120"/>
      <c r="U2692" s="121"/>
      <c r="V2692" s="122"/>
      <c r="W2692" s="123"/>
      <c r="AC2692" s="123"/>
    </row>
    <row r="2693" spans="5:29" s="2" customFormat="1">
      <c r="E2693" s="120"/>
      <c r="M2693" s="120"/>
      <c r="N2693" s="120"/>
      <c r="U2693" s="121"/>
      <c r="V2693" s="122"/>
      <c r="W2693" s="123"/>
      <c r="AC2693" s="123"/>
    </row>
    <row r="2694" spans="5:29" s="2" customFormat="1">
      <c r="E2694" s="120"/>
      <c r="M2694" s="120"/>
      <c r="N2694" s="120"/>
      <c r="U2694" s="121"/>
      <c r="V2694" s="122"/>
      <c r="W2694" s="123"/>
      <c r="AC2694" s="123"/>
    </row>
    <row r="2695" spans="5:29" s="2" customFormat="1">
      <c r="E2695" s="120"/>
      <c r="M2695" s="120"/>
      <c r="N2695" s="120"/>
      <c r="U2695" s="121"/>
      <c r="V2695" s="122"/>
      <c r="W2695" s="123"/>
      <c r="AC2695" s="123"/>
    </row>
    <row r="2696" spans="5:29" s="2" customFormat="1">
      <c r="E2696" s="120"/>
      <c r="M2696" s="120"/>
      <c r="N2696" s="120"/>
      <c r="U2696" s="121"/>
      <c r="V2696" s="122"/>
      <c r="W2696" s="123"/>
      <c r="AC2696" s="123"/>
    </row>
    <row r="2697" spans="5:29" s="2" customFormat="1">
      <c r="E2697" s="120"/>
      <c r="M2697" s="120"/>
      <c r="N2697" s="120"/>
      <c r="U2697" s="121"/>
      <c r="V2697" s="122"/>
      <c r="W2697" s="123"/>
      <c r="AC2697" s="123"/>
    </row>
    <row r="2698" spans="5:29" s="2" customFormat="1">
      <c r="E2698" s="120"/>
      <c r="M2698" s="120"/>
      <c r="N2698" s="120"/>
      <c r="U2698" s="121"/>
      <c r="V2698" s="122"/>
      <c r="W2698" s="123"/>
      <c r="AC2698" s="123"/>
    </row>
    <row r="2699" spans="5:29" s="2" customFormat="1">
      <c r="E2699" s="120"/>
      <c r="M2699" s="120"/>
      <c r="N2699" s="120"/>
      <c r="U2699" s="121"/>
      <c r="V2699" s="122"/>
      <c r="W2699" s="123"/>
      <c r="AC2699" s="123"/>
    </row>
    <row r="2700" spans="5:29" s="2" customFormat="1">
      <c r="E2700" s="120"/>
      <c r="M2700" s="120"/>
      <c r="N2700" s="120"/>
      <c r="U2700" s="121"/>
      <c r="V2700" s="122"/>
      <c r="W2700" s="123"/>
      <c r="AC2700" s="123"/>
    </row>
    <row r="2701" spans="5:29" s="2" customFormat="1">
      <c r="E2701" s="120"/>
      <c r="M2701" s="120"/>
      <c r="N2701" s="120"/>
      <c r="U2701" s="121"/>
      <c r="V2701" s="122"/>
      <c r="W2701" s="123"/>
      <c r="AC2701" s="123"/>
    </row>
    <row r="2702" spans="5:29" s="2" customFormat="1">
      <c r="E2702" s="120"/>
      <c r="M2702" s="120"/>
      <c r="N2702" s="120"/>
      <c r="U2702" s="121"/>
      <c r="V2702" s="122"/>
      <c r="W2702" s="123"/>
      <c r="AC2702" s="123"/>
    </row>
    <row r="2703" spans="5:29" s="2" customFormat="1">
      <c r="E2703" s="120"/>
      <c r="M2703" s="120"/>
      <c r="N2703" s="120"/>
      <c r="U2703" s="121"/>
      <c r="V2703" s="122"/>
      <c r="W2703" s="123"/>
      <c r="AC2703" s="123"/>
    </row>
    <row r="2704" spans="5:29" s="2" customFormat="1">
      <c r="E2704" s="120"/>
      <c r="M2704" s="120"/>
      <c r="N2704" s="120"/>
      <c r="U2704" s="121"/>
      <c r="V2704" s="122"/>
      <c r="W2704" s="123"/>
      <c r="AC2704" s="123"/>
    </row>
    <row r="2705" spans="5:29" s="2" customFormat="1">
      <c r="E2705" s="120"/>
      <c r="M2705" s="120"/>
      <c r="N2705" s="120"/>
      <c r="U2705" s="121"/>
      <c r="V2705" s="122"/>
      <c r="W2705" s="123"/>
      <c r="AC2705" s="123"/>
    </row>
    <row r="2706" spans="5:29" s="2" customFormat="1">
      <c r="E2706" s="120"/>
      <c r="M2706" s="120"/>
      <c r="N2706" s="120"/>
      <c r="U2706" s="121"/>
      <c r="V2706" s="122"/>
      <c r="W2706" s="123"/>
      <c r="AC2706" s="123"/>
    </row>
    <row r="2707" spans="5:29" s="2" customFormat="1">
      <c r="E2707" s="120"/>
      <c r="M2707" s="120"/>
      <c r="N2707" s="120"/>
      <c r="U2707" s="121"/>
      <c r="V2707" s="122"/>
      <c r="W2707" s="123"/>
      <c r="AC2707" s="123"/>
    </row>
    <row r="2708" spans="5:29" s="2" customFormat="1">
      <c r="E2708" s="120"/>
      <c r="M2708" s="120"/>
      <c r="N2708" s="120"/>
      <c r="U2708" s="121"/>
      <c r="V2708" s="122"/>
      <c r="W2708" s="123"/>
      <c r="AC2708" s="123"/>
    </row>
    <row r="2709" spans="5:29" s="2" customFormat="1">
      <c r="E2709" s="120"/>
      <c r="M2709" s="120"/>
      <c r="N2709" s="120"/>
      <c r="U2709" s="121"/>
      <c r="V2709" s="122"/>
      <c r="W2709" s="123"/>
      <c r="AC2709" s="123"/>
    </row>
    <row r="2710" spans="5:29" s="2" customFormat="1">
      <c r="E2710" s="120"/>
      <c r="M2710" s="120"/>
      <c r="N2710" s="120"/>
      <c r="U2710" s="121"/>
      <c r="V2710" s="122"/>
      <c r="W2710" s="123"/>
      <c r="AC2710" s="123"/>
    </row>
    <row r="2711" spans="5:29" s="2" customFormat="1">
      <c r="E2711" s="120"/>
      <c r="M2711" s="120"/>
      <c r="N2711" s="120"/>
      <c r="U2711" s="121"/>
      <c r="V2711" s="122"/>
      <c r="W2711" s="123"/>
      <c r="AC2711" s="123"/>
    </row>
    <row r="2712" spans="5:29" s="2" customFormat="1">
      <c r="E2712" s="120"/>
      <c r="M2712" s="120"/>
      <c r="N2712" s="120"/>
      <c r="U2712" s="121"/>
      <c r="V2712" s="122"/>
      <c r="W2712" s="123"/>
      <c r="AC2712" s="123"/>
    </row>
    <row r="2713" spans="5:29" s="2" customFormat="1">
      <c r="E2713" s="120"/>
      <c r="M2713" s="120"/>
      <c r="N2713" s="120"/>
      <c r="U2713" s="121"/>
      <c r="V2713" s="122"/>
      <c r="W2713" s="123"/>
      <c r="AC2713" s="123"/>
    </row>
    <row r="2714" spans="5:29" s="2" customFormat="1">
      <c r="E2714" s="120"/>
      <c r="M2714" s="120"/>
      <c r="N2714" s="120"/>
      <c r="U2714" s="121"/>
      <c r="V2714" s="122"/>
      <c r="W2714" s="123"/>
      <c r="AC2714" s="123"/>
    </row>
    <row r="2715" spans="5:29" s="2" customFormat="1">
      <c r="E2715" s="120"/>
      <c r="M2715" s="120"/>
      <c r="N2715" s="120"/>
      <c r="U2715" s="121"/>
      <c r="V2715" s="122"/>
      <c r="W2715" s="123"/>
      <c r="AC2715" s="123"/>
    </row>
    <row r="2716" spans="5:29" s="2" customFormat="1">
      <c r="E2716" s="120"/>
      <c r="M2716" s="120"/>
      <c r="N2716" s="120"/>
      <c r="U2716" s="121"/>
      <c r="V2716" s="122"/>
      <c r="W2716" s="123"/>
      <c r="AC2716" s="123"/>
    </row>
    <row r="2717" spans="5:29" s="2" customFormat="1">
      <c r="E2717" s="120"/>
      <c r="M2717" s="120"/>
      <c r="N2717" s="120"/>
      <c r="U2717" s="121"/>
      <c r="V2717" s="122"/>
      <c r="W2717" s="123"/>
      <c r="AC2717" s="123"/>
    </row>
    <row r="2718" spans="5:29" s="2" customFormat="1">
      <c r="E2718" s="120"/>
      <c r="M2718" s="120"/>
      <c r="N2718" s="120"/>
      <c r="U2718" s="121"/>
      <c r="V2718" s="122"/>
      <c r="W2718" s="123"/>
      <c r="AC2718" s="123"/>
    </row>
    <row r="2719" spans="5:29" s="2" customFormat="1">
      <c r="E2719" s="120"/>
      <c r="M2719" s="120"/>
      <c r="N2719" s="120"/>
      <c r="U2719" s="121"/>
      <c r="V2719" s="122"/>
      <c r="W2719" s="123"/>
      <c r="AC2719" s="123"/>
    </row>
    <row r="2720" spans="5:29" s="2" customFormat="1">
      <c r="E2720" s="120"/>
      <c r="M2720" s="120"/>
      <c r="N2720" s="120"/>
      <c r="U2720" s="121"/>
      <c r="V2720" s="122"/>
      <c r="W2720" s="123"/>
      <c r="AC2720" s="123"/>
    </row>
    <row r="2721" spans="5:29" s="2" customFormat="1">
      <c r="E2721" s="120"/>
      <c r="M2721" s="120"/>
      <c r="N2721" s="120"/>
      <c r="U2721" s="121"/>
      <c r="V2721" s="122"/>
      <c r="W2721" s="123"/>
      <c r="AC2721" s="123"/>
    </row>
    <row r="2722" spans="5:29" s="2" customFormat="1">
      <c r="E2722" s="120"/>
      <c r="M2722" s="120"/>
      <c r="N2722" s="120"/>
      <c r="U2722" s="121"/>
      <c r="V2722" s="122"/>
      <c r="W2722" s="123"/>
      <c r="AC2722" s="123"/>
    </row>
    <row r="2723" spans="5:29" s="2" customFormat="1">
      <c r="E2723" s="120"/>
      <c r="M2723" s="120"/>
      <c r="N2723" s="120"/>
      <c r="U2723" s="121"/>
      <c r="V2723" s="122"/>
      <c r="W2723" s="123"/>
      <c r="AC2723" s="123"/>
    </row>
    <row r="2724" spans="5:29" s="2" customFormat="1">
      <c r="E2724" s="120"/>
      <c r="M2724" s="120"/>
      <c r="N2724" s="120"/>
      <c r="U2724" s="121"/>
      <c r="V2724" s="122"/>
      <c r="W2724" s="123"/>
      <c r="AC2724" s="123"/>
    </row>
    <row r="2725" spans="5:29" s="2" customFormat="1">
      <c r="E2725" s="120"/>
      <c r="M2725" s="120"/>
      <c r="N2725" s="120"/>
      <c r="U2725" s="121"/>
      <c r="V2725" s="122"/>
      <c r="W2725" s="123"/>
      <c r="AC2725" s="123"/>
    </row>
    <row r="2726" spans="5:29" s="2" customFormat="1">
      <c r="E2726" s="120"/>
      <c r="M2726" s="120"/>
      <c r="N2726" s="120"/>
      <c r="U2726" s="121"/>
      <c r="V2726" s="122"/>
      <c r="W2726" s="123"/>
      <c r="AC2726" s="123"/>
    </row>
    <row r="2727" spans="5:29" s="2" customFormat="1">
      <c r="E2727" s="120"/>
      <c r="M2727" s="120"/>
      <c r="N2727" s="120"/>
      <c r="U2727" s="121"/>
      <c r="V2727" s="122"/>
      <c r="W2727" s="123"/>
      <c r="AC2727" s="123"/>
    </row>
    <row r="2728" spans="5:29" s="2" customFormat="1">
      <c r="E2728" s="120"/>
      <c r="M2728" s="120"/>
      <c r="N2728" s="120"/>
      <c r="U2728" s="121"/>
      <c r="V2728" s="122"/>
      <c r="W2728" s="123"/>
      <c r="AC2728" s="123"/>
    </row>
    <row r="2729" spans="5:29" s="2" customFormat="1">
      <c r="E2729" s="120"/>
      <c r="M2729" s="120"/>
      <c r="N2729" s="120"/>
      <c r="U2729" s="121"/>
      <c r="V2729" s="122"/>
      <c r="W2729" s="123"/>
      <c r="AC2729" s="123"/>
    </row>
    <row r="2730" spans="5:29" s="2" customFormat="1">
      <c r="E2730" s="120"/>
      <c r="M2730" s="120"/>
      <c r="N2730" s="120"/>
      <c r="U2730" s="121"/>
      <c r="V2730" s="122"/>
      <c r="W2730" s="123"/>
      <c r="AC2730" s="123"/>
    </row>
    <row r="2731" spans="5:29" s="2" customFormat="1">
      <c r="E2731" s="120"/>
      <c r="M2731" s="120"/>
      <c r="N2731" s="120"/>
      <c r="U2731" s="121"/>
      <c r="V2731" s="122"/>
      <c r="W2731" s="123"/>
      <c r="AC2731" s="123"/>
    </row>
    <row r="2732" spans="5:29" s="2" customFormat="1">
      <c r="E2732" s="120"/>
      <c r="M2732" s="120"/>
      <c r="N2732" s="120"/>
      <c r="U2732" s="121"/>
      <c r="V2732" s="122"/>
      <c r="W2732" s="123"/>
      <c r="AC2732" s="123"/>
    </row>
    <row r="2733" spans="5:29" s="2" customFormat="1">
      <c r="E2733" s="120"/>
      <c r="M2733" s="120"/>
      <c r="N2733" s="120"/>
      <c r="U2733" s="121"/>
      <c r="V2733" s="122"/>
      <c r="W2733" s="123"/>
      <c r="AC2733" s="123"/>
    </row>
    <row r="2734" spans="5:29" s="2" customFormat="1">
      <c r="E2734" s="120"/>
      <c r="M2734" s="120"/>
      <c r="N2734" s="120"/>
      <c r="U2734" s="121"/>
      <c r="V2734" s="122"/>
      <c r="W2734" s="123"/>
      <c r="AC2734" s="123"/>
    </row>
    <row r="2735" spans="5:29" s="2" customFormat="1">
      <c r="E2735" s="120"/>
      <c r="M2735" s="120"/>
      <c r="N2735" s="120"/>
      <c r="U2735" s="121"/>
      <c r="V2735" s="122"/>
      <c r="W2735" s="123"/>
      <c r="AC2735" s="123"/>
    </row>
    <row r="2736" spans="5:29" s="2" customFormat="1">
      <c r="E2736" s="120"/>
      <c r="M2736" s="120"/>
      <c r="N2736" s="120"/>
      <c r="U2736" s="121"/>
      <c r="V2736" s="122"/>
      <c r="W2736" s="123"/>
      <c r="AC2736" s="123"/>
    </row>
    <row r="2737" spans="5:29" s="2" customFormat="1">
      <c r="E2737" s="120"/>
      <c r="M2737" s="120"/>
      <c r="N2737" s="120"/>
      <c r="U2737" s="121"/>
      <c r="V2737" s="122"/>
      <c r="W2737" s="123"/>
      <c r="AC2737" s="123"/>
    </row>
    <row r="2738" spans="5:29" s="2" customFormat="1">
      <c r="E2738" s="120"/>
      <c r="M2738" s="120"/>
      <c r="N2738" s="120"/>
      <c r="U2738" s="121"/>
      <c r="V2738" s="122"/>
      <c r="W2738" s="123"/>
      <c r="AC2738" s="123"/>
    </row>
    <row r="2739" spans="5:29" s="2" customFormat="1">
      <c r="E2739" s="120"/>
      <c r="M2739" s="120"/>
      <c r="N2739" s="120"/>
      <c r="U2739" s="121"/>
      <c r="V2739" s="122"/>
      <c r="W2739" s="123"/>
      <c r="AC2739" s="123"/>
    </row>
    <row r="2740" spans="5:29" s="2" customFormat="1">
      <c r="E2740" s="120"/>
      <c r="M2740" s="120"/>
      <c r="N2740" s="120"/>
      <c r="U2740" s="121"/>
      <c r="V2740" s="122"/>
      <c r="W2740" s="123"/>
      <c r="AC2740" s="123"/>
    </row>
    <row r="2741" spans="5:29" s="2" customFormat="1">
      <c r="E2741" s="120"/>
      <c r="M2741" s="120"/>
      <c r="N2741" s="120"/>
      <c r="U2741" s="121"/>
      <c r="V2741" s="122"/>
      <c r="W2741" s="123"/>
      <c r="AC2741" s="123"/>
    </row>
    <row r="2742" spans="5:29" s="2" customFormat="1">
      <c r="E2742" s="120"/>
      <c r="M2742" s="120"/>
      <c r="N2742" s="120"/>
      <c r="U2742" s="121"/>
      <c r="V2742" s="122"/>
      <c r="W2742" s="123"/>
      <c r="AC2742" s="123"/>
    </row>
    <row r="2743" spans="5:29" s="2" customFormat="1">
      <c r="E2743" s="120"/>
      <c r="M2743" s="120"/>
      <c r="N2743" s="120"/>
      <c r="U2743" s="121"/>
      <c r="V2743" s="122"/>
      <c r="W2743" s="123"/>
      <c r="AC2743" s="123"/>
    </row>
    <row r="2744" spans="5:29" s="2" customFormat="1">
      <c r="E2744" s="120"/>
      <c r="M2744" s="120"/>
      <c r="N2744" s="120"/>
      <c r="U2744" s="121"/>
      <c r="V2744" s="122"/>
      <c r="W2744" s="123"/>
      <c r="AC2744" s="123"/>
    </row>
    <row r="2745" spans="5:29" s="2" customFormat="1">
      <c r="E2745" s="120"/>
      <c r="M2745" s="120"/>
      <c r="N2745" s="120"/>
      <c r="U2745" s="121"/>
      <c r="V2745" s="122"/>
      <c r="W2745" s="123"/>
      <c r="AC2745" s="123"/>
    </row>
    <row r="2746" spans="5:29" s="2" customFormat="1">
      <c r="E2746" s="120"/>
      <c r="M2746" s="120"/>
      <c r="N2746" s="120"/>
      <c r="U2746" s="121"/>
      <c r="V2746" s="122"/>
      <c r="W2746" s="123"/>
      <c r="AC2746" s="123"/>
    </row>
    <row r="2747" spans="5:29" s="2" customFormat="1">
      <c r="E2747" s="120"/>
      <c r="M2747" s="120"/>
      <c r="N2747" s="120"/>
      <c r="U2747" s="121"/>
      <c r="V2747" s="122"/>
      <c r="W2747" s="123"/>
      <c r="AC2747" s="123"/>
    </row>
    <row r="2748" spans="5:29" s="2" customFormat="1">
      <c r="E2748" s="120"/>
      <c r="M2748" s="120"/>
      <c r="N2748" s="120"/>
      <c r="U2748" s="121"/>
      <c r="V2748" s="122"/>
      <c r="W2748" s="123"/>
      <c r="AC2748" s="123"/>
    </row>
    <row r="2749" spans="5:29" s="2" customFormat="1">
      <c r="E2749" s="120"/>
      <c r="M2749" s="120"/>
      <c r="N2749" s="120"/>
      <c r="U2749" s="121"/>
      <c r="V2749" s="122"/>
      <c r="W2749" s="123"/>
      <c r="AC2749" s="123"/>
    </row>
    <row r="2750" spans="5:29" s="2" customFormat="1">
      <c r="E2750" s="120"/>
      <c r="M2750" s="120"/>
      <c r="N2750" s="120"/>
      <c r="U2750" s="121"/>
      <c r="V2750" s="122"/>
      <c r="W2750" s="123"/>
      <c r="AC2750" s="123"/>
    </row>
    <row r="2751" spans="5:29" s="2" customFormat="1">
      <c r="E2751" s="120"/>
      <c r="M2751" s="120"/>
      <c r="N2751" s="120"/>
      <c r="U2751" s="121"/>
      <c r="V2751" s="122"/>
      <c r="W2751" s="123"/>
      <c r="AC2751" s="123"/>
    </row>
    <row r="2752" spans="5:29" s="2" customFormat="1">
      <c r="E2752" s="120"/>
      <c r="M2752" s="120"/>
      <c r="N2752" s="120"/>
      <c r="U2752" s="121"/>
      <c r="V2752" s="122"/>
      <c r="W2752" s="123"/>
      <c r="AC2752" s="123"/>
    </row>
    <row r="2753" spans="5:29" s="2" customFormat="1">
      <c r="E2753" s="120"/>
      <c r="M2753" s="120"/>
      <c r="N2753" s="120"/>
      <c r="U2753" s="121"/>
      <c r="V2753" s="122"/>
      <c r="W2753" s="123"/>
      <c r="AC2753" s="123"/>
    </row>
    <row r="2754" spans="5:29" s="2" customFormat="1">
      <c r="E2754" s="120"/>
      <c r="M2754" s="120"/>
      <c r="N2754" s="120"/>
      <c r="U2754" s="121"/>
      <c r="V2754" s="122"/>
      <c r="W2754" s="123"/>
      <c r="AC2754" s="123"/>
    </row>
    <row r="2755" spans="5:29" s="2" customFormat="1">
      <c r="E2755" s="120"/>
      <c r="M2755" s="120"/>
      <c r="N2755" s="120"/>
      <c r="U2755" s="121"/>
      <c r="V2755" s="122"/>
      <c r="W2755" s="123"/>
      <c r="AC2755" s="123"/>
    </row>
    <row r="2756" spans="5:29" s="2" customFormat="1">
      <c r="E2756" s="120"/>
      <c r="M2756" s="120"/>
      <c r="N2756" s="120"/>
      <c r="U2756" s="121"/>
      <c r="V2756" s="122"/>
      <c r="W2756" s="123"/>
      <c r="AC2756" s="123"/>
    </row>
    <row r="2757" spans="5:29" s="2" customFormat="1">
      <c r="E2757" s="120"/>
      <c r="M2757" s="120"/>
      <c r="N2757" s="120"/>
      <c r="U2757" s="121"/>
      <c r="V2757" s="122"/>
      <c r="W2757" s="123"/>
      <c r="AC2757" s="123"/>
    </row>
    <row r="2758" spans="5:29" s="2" customFormat="1">
      <c r="E2758" s="120"/>
      <c r="M2758" s="120"/>
      <c r="N2758" s="120"/>
      <c r="U2758" s="121"/>
      <c r="V2758" s="122"/>
      <c r="W2758" s="123"/>
      <c r="AC2758" s="123"/>
    </row>
    <row r="2759" spans="5:29" s="2" customFormat="1">
      <c r="E2759" s="120"/>
      <c r="M2759" s="120"/>
      <c r="N2759" s="120"/>
      <c r="U2759" s="121"/>
      <c r="V2759" s="122"/>
      <c r="W2759" s="123"/>
      <c r="AC2759" s="123"/>
    </row>
    <row r="2760" spans="5:29" s="2" customFormat="1">
      <c r="E2760" s="120"/>
      <c r="M2760" s="120"/>
      <c r="N2760" s="120"/>
      <c r="U2760" s="121"/>
      <c r="V2760" s="122"/>
      <c r="W2760" s="123"/>
      <c r="AC2760" s="123"/>
    </row>
    <row r="2761" spans="5:29" s="2" customFormat="1">
      <c r="E2761" s="120"/>
      <c r="M2761" s="120"/>
      <c r="N2761" s="120"/>
      <c r="U2761" s="121"/>
      <c r="V2761" s="122"/>
      <c r="W2761" s="123"/>
      <c r="AC2761" s="123"/>
    </row>
    <row r="2762" spans="5:29" s="2" customFormat="1">
      <c r="E2762" s="120"/>
      <c r="M2762" s="120"/>
      <c r="N2762" s="120"/>
      <c r="U2762" s="121"/>
      <c r="V2762" s="122"/>
      <c r="W2762" s="123"/>
      <c r="AC2762" s="123"/>
    </row>
    <row r="2763" spans="5:29" s="2" customFormat="1">
      <c r="E2763" s="120"/>
      <c r="M2763" s="120"/>
      <c r="N2763" s="120"/>
      <c r="U2763" s="121"/>
      <c r="V2763" s="122"/>
      <c r="W2763" s="123"/>
      <c r="AC2763" s="123"/>
    </row>
    <row r="2764" spans="5:29" s="2" customFormat="1">
      <c r="E2764" s="120"/>
      <c r="M2764" s="120"/>
      <c r="N2764" s="120"/>
      <c r="U2764" s="121"/>
      <c r="V2764" s="122"/>
      <c r="W2764" s="123"/>
      <c r="AC2764" s="123"/>
    </row>
    <row r="2765" spans="5:29" s="2" customFormat="1">
      <c r="E2765" s="120"/>
      <c r="M2765" s="120"/>
      <c r="N2765" s="120"/>
      <c r="U2765" s="121"/>
      <c r="V2765" s="122"/>
      <c r="W2765" s="123"/>
      <c r="AC2765" s="123"/>
    </row>
    <row r="2766" spans="5:29" s="2" customFormat="1">
      <c r="E2766" s="120"/>
      <c r="M2766" s="120"/>
      <c r="N2766" s="120"/>
      <c r="U2766" s="121"/>
      <c r="V2766" s="122"/>
      <c r="W2766" s="123"/>
      <c r="AC2766" s="123"/>
    </row>
    <row r="2767" spans="5:29" s="2" customFormat="1">
      <c r="E2767" s="120"/>
      <c r="M2767" s="120"/>
      <c r="N2767" s="120"/>
      <c r="U2767" s="121"/>
      <c r="V2767" s="122"/>
      <c r="W2767" s="123"/>
      <c r="AC2767" s="123"/>
    </row>
    <row r="2768" spans="5:29" s="2" customFormat="1">
      <c r="E2768" s="120"/>
      <c r="M2768" s="120"/>
      <c r="N2768" s="120"/>
      <c r="U2768" s="121"/>
      <c r="V2768" s="122"/>
      <c r="W2768" s="123"/>
      <c r="AC2768" s="123"/>
    </row>
    <row r="2769" spans="5:29" s="2" customFormat="1">
      <c r="E2769" s="120"/>
      <c r="M2769" s="120"/>
      <c r="N2769" s="120"/>
      <c r="U2769" s="121"/>
      <c r="V2769" s="122"/>
      <c r="W2769" s="123"/>
      <c r="AC2769" s="123"/>
    </row>
    <row r="2770" spans="5:29" s="2" customFormat="1">
      <c r="E2770" s="120"/>
      <c r="M2770" s="120"/>
      <c r="N2770" s="120"/>
      <c r="U2770" s="121"/>
      <c r="V2770" s="122"/>
      <c r="W2770" s="123"/>
      <c r="AC2770" s="123"/>
    </row>
    <row r="2771" spans="5:29" s="2" customFormat="1">
      <c r="E2771" s="120"/>
      <c r="M2771" s="120"/>
      <c r="N2771" s="120"/>
      <c r="U2771" s="121"/>
      <c r="V2771" s="122"/>
      <c r="W2771" s="123"/>
      <c r="AC2771" s="123"/>
    </row>
    <row r="2772" spans="5:29" s="2" customFormat="1">
      <c r="E2772" s="120"/>
      <c r="M2772" s="120"/>
      <c r="N2772" s="120"/>
      <c r="U2772" s="121"/>
      <c r="V2772" s="122"/>
      <c r="W2772" s="123"/>
      <c r="AC2772" s="123"/>
    </row>
    <row r="2773" spans="5:29" s="2" customFormat="1">
      <c r="E2773" s="120"/>
      <c r="M2773" s="120"/>
      <c r="N2773" s="120"/>
      <c r="U2773" s="121"/>
      <c r="V2773" s="122"/>
      <c r="W2773" s="123"/>
      <c r="AC2773" s="123"/>
    </row>
    <row r="2774" spans="5:29" s="2" customFormat="1">
      <c r="E2774" s="120"/>
      <c r="M2774" s="120"/>
      <c r="N2774" s="120"/>
      <c r="U2774" s="121"/>
      <c r="V2774" s="122"/>
      <c r="W2774" s="123"/>
      <c r="AC2774" s="123"/>
    </row>
    <row r="2775" spans="5:29" s="2" customFormat="1">
      <c r="E2775" s="120"/>
      <c r="M2775" s="120"/>
      <c r="N2775" s="120"/>
      <c r="U2775" s="121"/>
      <c r="V2775" s="122"/>
      <c r="W2775" s="123"/>
      <c r="AC2775" s="123"/>
    </row>
    <row r="2776" spans="5:29" s="2" customFormat="1">
      <c r="E2776" s="120"/>
      <c r="M2776" s="120"/>
      <c r="N2776" s="120"/>
      <c r="U2776" s="121"/>
      <c r="V2776" s="122"/>
      <c r="W2776" s="123"/>
      <c r="AC2776" s="123"/>
    </row>
    <row r="2777" spans="5:29" s="2" customFormat="1">
      <c r="E2777" s="120"/>
      <c r="M2777" s="120"/>
      <c r="N2777" s="120"/>
      <c r="U2777" s="121"/>
      <c r="V2777" s="122"/>
      <c r="W2777" s="123"/>
      <c r="AC2777" s="123"/>
    </row>
    <row r="2778" spans="5:29" s="2" customFormat="1">
      <c r="E2778" s="120"/>
      <c r="M2778" s="120"/>
      <c r="N2778" s="120"/>
      <c r="U2778" s="121"/>
      <c r="V2778" s="122"/>
      <c r="W2778" s="123"/>
      <c r="AC2778" s="123"/>
    </row>
    <row r="2779" spans="5:29" s="2" customFormat="1">
      <c r="E2779" s="120"/>
      <c r="M2779" s="120"/>
      <c r="N2779" s="120"/>
      <c r="U2779" s="121"/>
      <c r="V2779" s="122"/>
      <c r="W2779" s="123"/>
      <c r="AC2779" s="123"/>
    </row>
    <row r="2780" spans="5:29" s="2" customFormat="1">
      <c r="E2780" s="120"/>
      <c r="M2780" s="120"/>
      <c r="N2780" s="120"/>
      <c r="U2780" s="121"/>
      <c r="V2780" s="122"/>
      <c r="W2780" s="123"/>
      <c r="AC2780" s="123"/>
    </row>
    <row r="2781" spans="5:29" s="2" customFormat="1">
      <c r="E2781" s="120"/>
      <c r="M2781" s="120"/>
      <c r="N2781" s="120"/>
      <c r="U2781" s="121"/>
      <c r="V2781" s="122"/>
      <c r="W2781" s="123"/>
      <c r="AC2781" s="123"/>
    </row>
    <row r="2782" spans="5:29" s="2" customFormat="1">
      <c r="E2782" s="120"/>
      <c r="M2782" s="120"/>
      <c r="N2782" s="120"/>
      <c r="U2782" s="121"/>
      <c r="V2782" s="122"/>
      <c r="W2782" s="123"/>
      <c r="AC2782" s="123"/>
    </row>
    <row r="2783" spans="5:29" s="2" customFormat="1">
      <c r="E2783" s="120"/>
      <c r="M2783" s="120"/>
      <c r="N2783" s="120"/>
      <c r="U2783" s="121"/>
      <c r="V2783" s="122"/>
      <c r="W2783" s="123"/>
      <c r="AC2783" s="123"/>
    </row>
    <row r="2784" spans="5:29" s="2" customFormat="1">
      <c r="E2784" s="120"/>
      <c r="M2784" s="120"/>
      <c r="N2784" s="120"/>
      <c r="U2784" s="121"/>
      <c r="V2784" s="122"/>
      <c r="W2784" s="123"/>
      <c r="AC2784" s="123"/>
    </row>
    <row r="2785" spans="5:29" s="2" customFormat="1">
      <c r="E2785" s="120"/>
      <c r="M2785" s="120"/>
      <c r="N2785" s="120"/>
      <c r="U2785" s="121"/>
      <c r="V2785" s="122"/>
      <c r="W2785" s="123"/>
      <c r="AC2785" s="123"/>
    </row>
    <row r="2786" spans="5:29" s="2" customFormat="1">
      <c r="E2786" s="120"/>
      <c r="M2786" s="120"/>
      <c r="N2786" s="120"/>
      <c r="U2786" s="121"/>
      <c r="V2786" s="122"/>
      <c r="W2786" s="123"/>
      <c r="AC2786" s="123"/>
    </row>
    <row r="2787" spans="5:29" s="2" customFormat="1">
      <c r="E2787" s="120"/>
      <c r="M2787" s="120"/>
      <c r="N2787" s="120"/>
      <c r="U2787" s="121"/>
      <c r="V2787" s="122"/>
      <c r="W2787" s="123"/>
      <c r="AC2787" s="123"/>
    </row>
    <row r="2788" spans="5:29" s="2" customFormat="1">
      <c r="E2788" s="120"/>
      <c r="M2788" s="120"/>
      <c r="N2788" s="120"/>
      <c r="U2788" s="121"/>
      <c r="V2788" s="122"/>
      <c r="W2788" s="123"/>
      <c r="AC2788" s="123"/>
    </row>
    <row r="2789" spans="5:29" s="2" customFormat="1">
      <c r="E2789" s="120"/>
      <c r="M2789" s="120"/>
      <c r="N2789" s="120"/>
      <c r="U2789" s="121"/>
      <c r="V2789" s="122"/>
      <c r="W2789" s="123"/>
      <c r="AC2789" s="123"/>
    </row>
    <row r="2790" spans="5:29" s="2" customFormat="1">
      <c r="E2790" s="120"/>
      <c r="M2790" s="120"/>
      <c r="N2790" s="120"/>
      <c r="U2790" s="121"/>
      <c r="V2790" s="122"/>
      <c r="W2790" s="123"/>
      <c r="AC2790" s="123"/>
    </row>
    <row r="2791" spans="5:29" s="2" customFormat="1">
      <c r="E2791" s="120"/>
      <c r="M2791" s="120"/>
      <c r="N2791" s="120"/>
      <c r="U2791" s="121"/>
      <c r="V2791" s="122"/>
      <c r="W2791" s="123"/>
      <c r="AC2791" s="123"/>
    </row>
    <row r="2792" spans="5:29" s="2" customFormat="1">
      <c r="E2792" s="120"/>
      <c r="M2792" s="120"/>
      <c r="N2792" s="120"/>
      <c r="U2792" s="121"/>
      <c r="V2792" s="122"/>
      <c r="W2792" s="123"/>
      <c r="AC2792" s="123"/>
    </row>
    <row r="2793" spans="5:29" s="2" customFormat="1">
      <c r="E2793" s="120"/>
      <c r="M2793" s="120"/>
      <c r="N2793" s="120"/>
      <c r="U2793" s="121"/>
      <c r="V2793" s="122"/>
      <c r="W2793" s="123"/>
      <c r="AC2793" s="123"/>
    </row>
    <row r="2794" spans="5:29" s="2" customFormat="1">
      <c r="E2794" s="120"/>
      <c r="M2794" s="120"/>
      <c r="N2794" s="120"/>
      <c r="U2794" s="121"/>
      <c r="V2794" s="122"/>
      <c r="W2794" s="123"/>
      <c r="AC2794" s="123"/>
    </row>
    <row r="2795" spans="5:29" s="2" customFormat="1">
      <c r="E2795" s="120"/>
      <c r="M2795" s="120"/>
      <c r="N2795" s="120"/>
      <c r="U2795" s="121"/>
      <c r="V2795" s="122"/>
      <c r="W2795" s="123"/>
      <c r="AC2795" s="123"/>
    </row>
    <row r="2796" spans="5:29" s="2" customFormat="1">
      <c r="E2796" s="120"/>
      <c r="M2796" s="120"/>
      <c r="N2796" s="120"/>
      <c r="U2796" s="121"/>
      <c r="V2796" s="122"/>
      <c r="W2796" s="123"/>
      <c r="AC2796" s="123"/>
    </row>
    <row r="2797" spans="5:29" s="2" customFormat="1">
      <c r="E2797" s="120"/>
      <c r="M2797" s="120"/>
      <c r="N2797" s="120"/>
      <c r="U2797" s="121"/>
      <c r="V2797" s="122"/>
      <c r="W2797" s="123"/>
      <c r="AC2797" s="123"/>
    </row>
    <row r="2798" spans="5:29" s="2" customFormat="1">
      <c r="E2798" s="120"/>
      <c r="M2798" s="120"/>
      <c r="N2798" s="120"/>
      <c r="U2798" s="121"/>
      <c r="V2798" s="122"/>
      <c r="W2798" s="123"/>
      <c r="AC2798" s="123"/>
    </row>
    <row r="2799" spans="5:29" s="2" customFormat="1">
      <c r="E2799" s="120"/>
      <c r="M2799" s="120"/>
      <c r="N2799" s="120"/>
      <c r="U2799" s="121"/>
      <c r="V2799" s="122"/>
      <c r="W2799" s="123"/>
      <c r="AC2799" s="123"/>
    </row>
    <row r="2800" spans="5:29" s="2" customFormat="1">
      <c r="E2800" s="120"/>
      <c r="M2800" s="120"/>
      <c r="N2800" s="120"/>
      <c r="U2800" s="121"/>
      <c r="V2800" s="122"/>
      <c r="W2800" s="123"/>
      <c r="AC2800" s="123"/>
    </row>
    <row r="2801" spans="5:29" s="2" customFormat="1">
      <c r="E2801" s="120"/>
      <c r="M2801" s="120"/>
      <c r="N2801" s="120"/>
      <c r="U2801" s="121"/>
      <c r="V2801" s="122"/>
      <c r="W2801" s="123"/>
      <c r="AC2801" s="123"/>
    </row>
    <row r="2802" spans="5:29" s="2" customFormat="1">
      <c r="E2802" s="120"/>
      <c r="M2802" s="120"/>
      <c r="N2802" s="120"/>
      <c r="U2802" s="121"/>
      <c r="V2802" s="122"/>
      <c r="W2802" s="123"/>
      <c r="AC2802" s="123"/>
    </row>
    <row r="2803" spans="5:29" s="2" customFormat="1">
      <c r="E2803" s="120"/>
      <c r="M2803" s="120"/>
      <c r="N2803" s="120"/>
      <c r="U2803" s="121"/>
      <c r="V2803" s="122"/>
      <c r="W2803" s="123"/>
      <c r="AC2803" s="123"/>
    </row>
    <row r="2804" spans="5:29" s="2" customFormat="1">
      <c r="E2804" s="120"/>
      <c r="M2804" s="120"/>
      <c r="N2804" s="120"/>
      <c r="U2804" s="121"/>
      <c r="V2804" s="122"/>
      <c r="W2804" s="123"/>
      <c r="AC2804" s="123"/>
    </row>
    <row r="2805" spans="5:29" s="2" customFormat="1">
      <c r="E2805" s="120"/>
      <c r="M2805" s="120"/>
      <c r="N2805" s="120"/>
      <c r="U2805" s="121"/>
      <c r="V2805" s="122"/>
      <c r="W2805" s="123"/>
      <c r="AC2805" s="123"/>
    </row>
    <row r="2806" spans="5:29" s="2" customFormat="1">
      <c r="E2806" s="120"/>
      <c r="M2806" s="120"/>
      <c r="N2806" s="120"/>
      <c r="U2806" s="121"/>
      <c r="V2806" s="122"/>
      <c r="W2806" s="123"/>
      <c r="AC2806" s="123"/>
    </row>
    <row r="2807" spans="5:29" s="2" customFormat="1">
      <c r="E2807" s="120"/>
      <c r="M2807" s="120"/>
      <c r="N2807" s="120"/>
      <c r="U2807" s="121"/>
      <c r="V2807" s="122"/>
      <c r="W2807" s="123"/>
      <c r="AC2807" s="123"/>
    </row>
    <row r="2808" spans="5:29" s="2" customFormat="1">
      <c r="E2808" s="120"/>
      <c r="M2808" s="120"/>
      <c r="N2808" s="120"/>
      <c r="U2808" s="121"/>
      <c r="V2808" s="122"/>
      <c r="W2808" s="123"/>
      <c r="AC2808" s="123"/>
    </row>
    <row r="2809" spans="5:29" s="2" customFormat="1">
      <c r="E2809" s="120"/>
      <c r="M2809" s="120"/>
      <c r="N2809" s="120"/>
      <c r="U2809" s="121"/>
      <c r="V2809" s="122"/>
      <c r="W2809" s="123"/>
      <c r="AC2809" s="123"/>
    </row>
    <row r="2810" spans="5:29" s="2" customFormat="1">
      <c r="E2810" s="120"/>
      <c r="M2810" s="120"/>
      <c r="N2810" s="120"/>
      <c r="U2810" s="121"/>
      <c r="V2810" s="122"/>
      <c r="W2810" s="123"/>
      <c r="AC2810" s="123"/>
    </row>
    <row r="2811" spans="5:29" s="2" customFormat="1">
      <c r="E2811" s="120"/>
      <c r="M2811" s="120"/>
      <c r="N2811" s="120"/>
      <c r="U2811" s="121"/>
      <c r="V2811" s="122"/>
      <c r="W2811" s="123"/>
      <c r="AC2811" s="123"/>
    </row>
    <row r="2812" spans="5:29" s="2" customFormat="1">
      <c r="E2812" s="120"/>
      <c r="M2812" s="120"/>
      <c r="N2812" s="120"/>
      <c r="U2812" s="121"/>
      <c r="V2812" s="122"/>
      <c r="W2812" s="123"/>
      <c r="AC2812" s="123"/>
    </row>
    <row r="2813" spans="5:29" s="2" customFormat="1">
      <c r="E2813" s="120"/>
      <c r="M2813" s="120"/>
      <c r="N2813" s="120"/>
      <c r="U2813" s="121"/>
      <c r="V2813" s="122"/>
      <c r="W2813" s="123"/>
      <c r="AC2813" s="123"/>
    </row>
    <row r="2814" spans="5:29" s="2" customFormat="1">
      <c r="E2814" s="120"/>
      <c r="M2814" s="120"/>
      <c r="N2814" s="120"/>
      <c r="U2814" s="121"/>
      <c r="V2814" s="122"/>
      <c r="W2814" s="123"/>
      <c r="AC2814" s="123"/>
    </row>
    <row r="2815" spans="5:29" s="2" customFormat="1">
      <c r="E2815" s="120"/>
      <c r="M2815" s="120"/>
      <c r="N2815" s="120"/>
      <c r="U2815" s="121"/>
      <c r="V2815" s="122"/>
      <c r="W2815" s="123"/>
      <c r="AC2815" s="123"/>
    </row>
    <row r="2816" spans="5:29" s="2" customFormat="1">
      <c r="E2816" s="120"/>
      <c r="M2816" s="120"/>
      <c r="N2816" s="120"/>
      <c r="U2816" s="121"/>
      <c r="V2816" s="122"/>
      <c r="W2816" s="123"/>
      <c r="AC2816" s="123"/>
    </row>
    <row r="2817" spans="5:29" s="2" customFormat="1">
      <c r="E2817" s="120"/>
      <c r="M2817" s="120"/>
      <c r="N2817" s="120"/>
      <c r="U2817" s="121"/>
      <c r="V2817" s="122"/>
      <c r="W2817" s="123"/>
      <c r="AC2817" s="123"/>
    </row>
    <row r="2818" spans="5:29" s="2" customFormat="1">
      <c r="E2818" s="120"/>
      <c r="M2818" s="120"/>
      <c r="N2818" s="120"/>
      <c r="U2818" s="121"/>
      <c r="V2818" s="122"/>
      <c r="W2818" s="123"/>
      <c r="AC2818" s="123"/>
    </row>
    <row r="2819" spans="5:29" s="2" customFormat="1">
      <c r="E2819" s="120"/>
      <c r="M2819" s="120"/>
      <c r="N2819" s="120"/>
      <c r="U2819" s="121"/>
      <c r="V2819" s="122"/>
      <c r="W2819" s="123"/>
      <c r="AC2819" s="123"/>
    </row>
    <row r="2820" spans="5:29" s="2" customFormat="1">
      <c r="E2820" s="120"/>
      <c r="M2820" s="120"/>
      <c r="N2820" s="120"/>
      <c r="U2820" s="121"/>
      <c r="V2820" s="122"/>
      <c r="W2820" s="123"/>
      <c r="AC2820" s="123"/>
    </row>
    <row r="2821" spans="5:29" s="2" customFormat="1">
      <c r="E2821" s="120"/>
      <c r="M2821" s="120"/>
      <c r="N2821" s="120"/>
      <c r="U2821" s="121"/>
      <c r="V2821" s="122"/>
      <c r="W2821" s="123"/>
      <c r="AC2821" s="123"/>
    </row>
    <row r="2822" spans="5:29" s="2" customFormat="1">
      <c r="E2822" s="120"/>
      <c r="M2822" s="120"/>
      <c r="N2822" s="120"/>
      <c r="U2822" s="121"/>
      <c r="V2822" s="122"/>
      <c r="W2822" s="123"/>
      <c r="AC2822" s="123"/>
    </row>
    <row r="2823" spans="5:29" s="2" customFormat="1">
      <c r="E2823" s="120"/>
      <c r="M2823" s="120"/>
      <c r="N2823" s="120"/>
      <c r="U2823" s="121"/>
      <c r="V2823" s="122"/>
      <c r="W2823" s="123"/>
      <c r="AC2823" s="123"/>
    </row>
    <row r="2824" spans="5:29" s="2" customFormat="1">
      <c r="E2824" s="120"/>
      <c r="M2824" s="120"/>
      <c r="N2824" s="120"/>
      <c r="U2824" s="121"/>
      <c r="V2824" s="122"/>
      <c r="W2824" s="123"/>
      <c r="AC2824" s="123"/>
    </row>
    <row r="2825" spans="5:29" s="2" customFormat="1">
      <c r="E2825" s="120"/>
      <c r="M2825" s="120"/>
      <c r="N2825" s="120"/>
      <c r="U2825" s="121"/>
      <c r="V2825" s="122"/>
      <c r="W2825" s="123"/>
      <c r="AC2825" s="123"/>
    </row>
    <row r="2826" spans="5:29" s="2" customFormat="1">
      <c r="E2826" s="120"/>
      <c r="M2826" s="120"/>
      <c r="N2826" s="120"/>
      <c r="U2826" s="121"/>
      <c r="V2826" s="122"/>
      <c r="W2826" s="123"/>
      <c r="AC2826" s="123"/>
    </row>
    <row r="2827" spans="5:29" s="2" customFormat="1">
      <c r="E2827" s="120"/>
      <c r="M2827" s="120"/>
      <c r="N2827" s="120"/>
      <c r="U2827" s="121"/>
      <c r="V2827" s="122"/>
      <c r="W2827" s="123"/>
      <c r="AC2827" s="123"/>
    </row>
    <row r="2828" spans="5:29" s="2" customFormat="1">
      <c r="E2828" s="120"/>
      <c r="M2828" s="120"/>
      <c r="N2828" s="120"/>
      <c r="U2828" s="121"/>
      <c r="V2828" s="122"/>
      <c r="W2828" s="123"/>
      <c r="AC2828" s="123"/>
    </row>
    <row r="2829" spans="5:29" s="2" customFormat="1">
      <c r="E2829" s="120"/>
      <c r="M2829" s="120"/>
      <c r="N2829" s="120"/>
      <c r="U2829" s="121"/>
      <c r="V2829" s="122"/>
      <c r="W2829" s="123"/>
      <c r="AC2829" s="123"/>
    </row>
    <row r="2830" spans="5:29" s="2" customFormat="1">
      <c r="E2830" s="120"/>
      <c r="M2830" s="120"/>
      <c r="N2830" s="120"/>
      <c r="U2830" s="121"/>
      <c r="V2830" s="122"/>
      <c r="W2830" s="123"/>
      <c r="AC2830" s="123"/>
    </row>
    <row r="2831" spans="5:29" s="2" customFormat="1">
      <c r="E2831" s="120"/>
      <c r="M2831" s="120"/>
      <c r="N2831" s="120"/>
      <c r="U2831" s="121"/>
      <c r="V2831" s="122"/>
      <c r="W2831" s="123"/>
      <c r="AC2831" s="123"/>
    </row>
    <row r="2832" spans="5:29" s="2" customFormat="1">
      <c r="E2832" s="120"/>
      <c r="M2832" s="120"/>
      <c r="N2832" s="120"/>
      <c r="U2832" s="121"/>
      <c r="V2832" s="122"/>
      <c r="W2832" s="123"/>
      <c r="AC2832" s="123"/>
    </row>
    <row r="2833" spans="5:29" s="2" customFormat="1">
      <c r="E2833" s="120"/>
      <c r="M2833" s="120"/>
      <c r="N2833" s="120"/>
      <c r="U2833" s="121"/>
      <c r="V2833" s="122"/>
      <c r="W2833" s="123"/>
      <c r="AC2833" s="123"/>
    </row>
    <row r="2834" spans="5:29" s="2" customFormat="1">
      <c r="E2834" s="120"/>
      <c r="M2834" s="120"/>
      <c r="N2834" s="120"/>
      <c r="U2834" s="121"/>
      <c r="V2834" s="122"/>
      <c r="W2834" s="123"/>
      <c r="AC2834" s="123"/>
    </row>
    <row r="2835" spans="5:29" s="2" customFormat="1">
      <c r="E2835" s="120"/>
      <c r="M2835" s="120"/>
      <c r="N2835" s="120"/>
      <c r="U2835" s="121"/>
      <c r="V2835" s="122"/>
      <c r="W2835" s="123"/>
      <c r="AC2835" s="123"/>
    </row>
    <row r="2836" spans="5:29" s="2" customFormat="1">
      <c r="E2836" s="120"/>
      <c r="M2836" s="120"/>
      <c r="N2836" s="120"/>
      <c r="U2836" s="121"/>
      <c r="V2836" s="122"/>
      <c r="W2836" s="123"/>
      <c r="AC2836" s="123"/>
    </row>
    <row r="2837" spans="5:29" s="2" customFormat="1">
      <c r="E2837" s="120"/>
      <c r="M2837" s="120"/>
      <c r="N2837" s="120"/>
      <c r="U2837" s="121"/>
      <c r="V2837" s="122"/>
      <c r="W2837" s="123"/>
      <c r="AC2837" s="123"/>
    </row>
    <row r="2838" spans="5:29" s="2" customFormat="1">
      <c r="E2838" s="120"/>
      <c r="M2838" s="120"/>
      <c r="N2838" s="120"/>
      <c r="U2838" s="121"/>
      <c r="V2838" s="122"/>
      <c r="W2838" s="123"/>
      <c r="AC2838" s="123"/>
    </row>
    <row r="2839" spans="5:29" s="2" customFormat="1">
      <c r="E2839" s="120"/>
      <c r="M2839" s="120"/>
      <c r="N2839" s="120"/>
      <c r="U2839" s="121"/>
      <c r="V2839" s="122"/>
      <c r="W2839" s="123"/>
      <c r="AC2839" s="123"/>
    </row>
    <row r="2840" spans="5:29" s="2" customFormat="1">
      <c r="E2840" s="120"/>
      <c r="M2840" s="120"/>
      <c r="N2840" s="120"/>
      <c r="U2840" s="121"/>
      <c r="V2840" s="122"/>
      <c r="W2840" s="123"/>
      <c r="AC2840" s="123"/>
    </row>
    <row r="2841" spans="5:29" s="2" customFormat="1">
      <c r="E2841" s="120"/>
      <c r="M2841" s="120"/>
      <c r="N2841" s="120"/>
      <c r="U2841" s="121"/>
      <c r="V2841" s="122"/>
      <c r="W2841" s="123"/>
      <c r="AC2841" s="123"/>
    </row>
    <row r="2842" spans="5:29" s="2" customFormat="1">
      <c r="E2842" s="120"/>
      <c r="M2842" s="120"/>
      <c r="N2842" s="120"/>
      <c r="U2842" s="121"/>
      <c r="V2842" s="122"/>
      <c r="W2842" s="123"/>
      <c r="AC2842" s="123"/>
    </row>
    <row r="2843" spans="5:29" s="2" customFormat="1">
      <c r="E2843" s="120"/>
      <c r="M2843" s="120"/>
      <c r="N2843" s="120"/>
      <c r="U2843" s="121"/>
      <c r="V2843" s="122"/>
      <c r="W2843" s="123"/>
      <c r="AC2843" s="123"/>
    </row>
    <row r="2844" spans="5:29" s="2" customFormat="1">
      <c r="E2844" s="120"/>
      <c r="M2844" s="120"/>
      <c r="N2844" s="120"/>
      <c r="U2844" s="121"/>
      <c r="V2844" s="122"/>
      <c r="W2844" s="123"/>
      <c r="AC2844" s="123"/>
    </row>
    <row r="2845" spans="5:29" s="2" customFormat="1">
      <c r="E2845" s="120"/>
      <c r="M2845" s="120"/>
      <c r="N2845" s="120"/>
      <c r="U2845" s="121"/>
      <c r="V2845" s="122"/>
      <c r="W2845" s="123"/>
      <c r="AC2845" s="123"/>
    </row>
    <row r="2846" spans="5:29" s="2" customFormat="1">
      <c r="E2846" s="120"/>
      <c r="M2846" s="120"/>
      <c r="N2846" s="120"/>
      <c r="U2846" s="121"/>
      <c r="V2846" s="122"/>
      <c r="W2846" s="123"/>
      <c r="AC2846" s="123"/>
    </row>
    <row r="2847" spans="5:29" s="2" customFormat="1">
      <c r="E2847" s="120"/>
      <c r="M2847" s="120"/>
      <c r="N2847" s="120"/>
      <c r="U2847" s="121"/>
      <c r="V2847" s="122"/>
      <c r="W2847" s="123"/>
      <c r="AC2847" s="123"/>
    </row>
    <row r="2848" spans="5:29" s="2" customFormat="1">
      <c r="E2848" s="120"/>
      <c r="M2848" s="120"/>
      <c r="N2848" s="120"/>
      <c r="U2848" s="121"/>
      <c r="V2848" s="122"/>
      <c r="W2848" s="123"/>
      <c r="AC2848" s="123"/>
    </row>
    <row r="2849" spans="5:29" s="2" customFormat="1">
      <c r="E2849" s="120"/>
      <c r="M2849" s="120"/>
      <c r="N2849" s="120"/>
      <c r="U2849" s="121"/>
      <c r="V2849" s="122"/>
      <c r="W2849" s="123"/>
      <c r="AC2849" s="123"/>
    </row>
    <row r="2850" spans="5:29" s="2" customFormat="1">
      <c r="E2850" s="120"/>
      <c r="M2850" s="120"/>
      <c r="N2850" s="120"/>
      <c r="U2850" s="121"/>
      <c r="V2850" s="122"/>
      <c r="W2850" s="123"/>
      <c r="AC2850" s="123"/>
    </row>
    <row r="2851" spans="5:29" s="2" customFormat="1">
      <c r="E2851" s="120"/>
      <c r="M2851" s="120"/>
      <c r="N2851" s="120"/>
      <c r="U2851" s="121"/>
      <c r="V2851" s="122"/>
      <c r="W2851" s="123"/>
      <c r="AC2851" s="123"/>
    </row>
    <row r="2852" spans="5:29" s="2" customFormat="1">
      <c r="E2852" s="120"/>
      <c r="M2852" s="120"/>
      <c r="N2852" s="120"/>
      <c r="U2852" s="121"/>
      <c r="V2852" s="122"/>
      <c r="W2852" s="123"/>
      <c r="AC2852" s="123"/>
    </row>
    <row r="2853" spans="5:29" s="2" customFormat="1">
      <c r="E2853" s="120"/>
      <c r="M2853" s="120"/>
      <c r="N2853" s="120"/>
      <c r="U2853" s="121"/>
      <c r="V2853" s="122"/>
      <c r="W2853" s="123"/>
      <c r="AC2853" s="123"/>
    </row>
    <row r="2854" spans="5:29" s="2" customFormat="1">
      <c r="E2854" s="120"/>
      <c r="M2854" s="120"/>
      <c r="N2854" s="120"/>
      <c r="U2854" s="121"/>
      <c r="V2854" s="122"/>
      <c r="W2854" s="123"/>
      <c r="AC2854" s="123"/>
    </row>
    <row r="2855" spans="5:29" s="2" customFormat="1">
      <c r="E2855" s="120"/>
      <c r="M2855" s="120"/>
      <c r="N2855" s="120"/>
      <c r="U2855" s="121"/>
      <c r="V2855" s="122"/>
      <c r="W2855" s="123"/>
      <c r="AC2855" s="123"/>
    </row>
    <row r="2856" spans="5:29" s="2" customFormat="1">
      <c r="E2856" s="120"/>
      <c r="M2856" s="120"/>
      <c r="N2856" s="120"/>
      <c r="U2856" s="121"/>
      <c r="V2856" s="122"/>
      <c r="W2856" s="123"/>
      <c r="AC2856" s="123"/>
    </row>
    <row r="2857" spans="5:29" s="2" customFormat="1">
      <c r="E2857" s="120"/>
      <c r="M2857" s="120"/>
      <c r="N2857" s="120"/>
      <c r="U2857" s="121"/>
      <c r="V2857" s="122"/>
      <c r="W2857" s="123"/>
      <c r="AC2857" s="123"/>
    </row>
    <row r="2858" spans="5:29" s="2" customFormat="1">
      <c r="E2858" s="120"/>
      <c r="M2858" s="120"/>
      <c r="N2858" s="120"/>
      <c r="U2858" s="121"/>
      <c r="V2858" s="122"/>
      <c r="W2858" s="123"/>
      <c r="AC2858" s="123"/>
    </row>
    <row r="2859" spans="5:29" s="2" customFormat="1">
      <c r="E2859" s="120"/>
      <c r="M2859" s="120"/>
      <c r="N2859" s="120"/>
      <c r="U2859" s="121"/>
      <c r="V2859" s="122"/>
      <c r="W2859" s="123"/>
      <c r="AC2859" s="123"/>
    </row>
    <row r="2860" spans="5:29" s="2" customFormat="1">
      <c r="E2860" s="120"/>
      <c r="M2860" s="120"/>
      <c r="N2860" s="120"/>
      <c r="U2860" s="121"/>
      <c r="V2860" s="122"/>
      <c r="W2860" s="123"/>
      <c r="AC2860" s="123"/>
    </row>
    <row r="2861" spans="5:29" s="2" customFormat="1">
      <c r="E2861" s="120"/>
      <c r="M2861" s="120"/>
      <c r="N2861" s="120"/>
      <c r="U2861" s="121"/>
      <c r="V2861" s="122"/>
      <c r="W2861" s="123"/>
      <c r="AC2861" s="123"/>
    </row>
    <row r="2862" spans="5:29" s="2" customFormat="1">
      <c r="E2862" s="120"/>
      <c r="M2862" s="120"/>
      <c r="N2862" s="120"/>
      <c r="U2862" s="121"/>
      <c r="V2862" s="122"/>
      <c r="W2862" s="123"/>
      <c r="AC2862" s="123"/>
    </row>
    <row r="2863" spans="5:29" s="2" customFormat="1">
      <c r="E2863" s="120"/>
      <c r="M2863" s="120"/>
      <c r="N2863" s="120"/>
      <c r="U2863" s="121"/>
      <c r="V2863" s="122"/>
      <c r="W2863" s="123"/>
      <c r="AC2863" s="123"/>
    </row>
    <row r="2864" spans="5:29" s="2" customFormat="1">
      <c r="E2864" s="120"/>
      <c r="M2864" s="120"/>
      <c r="N2864" s="120"/>
      <c r="U2864" s="121"/>
      <c r="V2864" s="122"/>
      <c r="W2864" s="123"/>
      <c r="AC2864" s="123"/>
    </row>
    <row r="2865" spans="5:29" s="2" customFormat="1">
      <c r="E2865" s="120"/>
      <c r="M2865" s="120"/>
      <c r="N2865" s="120"/>
      <c r="U2865" s="121"/>
      <c r="V2865" s="122"/>
      <c r="W2865" s="123"/>
      <c r="AC2865" s="123"/>
    </row>
    <row r="2866" spans="5:29" s="2" customFormat="1">
      <c r="E2866" s="120"/>
      <c r="M2866" s="120"/>
      <c r="N2866" s="120"/>
      <c r="U2866" s="121"/>
      <c r="V2866" s="122"/>
      <c r="W2866" s="123"/>
      <c r="AC2866" s="123"/>
    </row>
    <row r="2867" spans="5:29" s="2" customFormat="1">
      <c r="E2867" s="120"/>
      <c r="M2867" s="120"/>
      <c r="N2867" s="120"/>
      <c r="U2867" s="121"/>
      <c r="V2867" s="122"/>
      <c r="W2867" s="123"/>
      <c r="AC2867" s="123"/>
    </row>
    <row r="2868" spans="5:29" s="2" customFormat="1">
      <c r="E2868" s="120"/>
      <c r="M2868" s="120"/>
      <c r="N2868" s="120"/>
      <c r="U2868" s="121"/>
      <c r="V2868" s="122"/>
      <c r="W2868" s="123"/>
      <c r="AC2868" s="123"/>
    </row>
    <row r="2869" spans="5:29" s="2" customFormat="1">
      <c r="E2869" s="120"/>
      <c r="M2869" s="120"/>
      <c r="N2869" s="120"/>
      <c r="U2869" s="121"/>
      <c r="V2869" s="122"/>
      <c r="W2869" s="123"/>
      <c r="AC2869" s="123"/>
    </row>
    <row r="2870" spans="5:29" s="2" customFormat="1">
      <c r="E2870" s="120"/>
      <c r="M2870" s="120"/>
      <c r="N2870" s="120"/>
      <c r="U2870" s="121"/>
      <c r="V2870" s="122"/>
      <c r="W2870" s="123"/>
      <c r="AC2870" s="123"/>
    </row>
    <row r="2871" spans="5:29" s="2" customFormat="1">
      <c r="E2871" s="120"/>
      <c r="M2871" s="120"/>
      <c r="N2871" s="120"/>
      <c r="U2871" s="121"/>
      <c r="V2871" s="122"/>
      <c r="W2871" s="123"/>
      <c r="AC2871" s="123"/>
    </row>
    <row r="2872" spans="5:29" s="2" customFormat="1">
      <c r="E2872" s="120"/>
      <c r="M2872" s="120"/>
      <c r="N2872" s="120"/>
      <c r="U2872" s="121"/>
      <c r="V2872" s="122"/>
      <c r="W2872" s="123"/>
      <c r="AC2872" s="123"/>
    </row>
    <row r="2873" spans="5:29" s="2" customFormat="1">
      <c r="E2873" s="120"/>
      <c r="M2873" s="120"/>
      <c r="N2873" s="120"/>
      <c r="U2873" s="121"/>
      <c r="V2873" s="122"/>
      <c r="W2873" s="123"/>
      <c r="AC2873" s="123"/>
    </row>
    <row r="2874" spans="5:29" s="2" customFormat="1">
      <c r="E2874" s="120"/>
      <c r="M2874" s="120"/>
      <c r="N2874" s="120"/>
      <c r="U2874" s="121"/>
      <c r="V2874" s="122"/>
      <c r="W2874" s="123"/>
      <c r="AC2874" s="123"/>
    </row>
    <row r="2875" spans="5:29" s="2" customFormat="1">
      <c r="E2875" s="120"/>
      <c r="M2875" s="120"/>
      <c r="N2875" s="120"/>
      <c r="U2875" s="121"/>
      <c r="V2875" s="122"/>
      <c r="W2875" s="123"/>
      <c r="AC2875" s="123"/>
    </row>
    <row r="2876" spans="5:29" s="2" customFormat="1">
      <c r="E2876" s="120"/>
      <c r="M2876" s="120"/>
      <c r="N2876" s="120"/>
      <c r="U2876" s="121"/>
      <c r="V2876" s="122"/>
      <c r="W2876" s="123"/>
      <c r="AC2876" s="123"/>
    </row>
    <row r="2877" spans="5:29" s="2" customFormat="1">
      <c r="E2877" s="120"/>
      <c r="M2877" s="120"/>
      <c r="N2877" s="120"/>
      <c r="U2877" s="121"/>
      <c r="V2877" s="122"/>
      <c r="W2877" s="123"/>
      <c r="AC2877" s="123"/>
    </row>
    <row r="2878" spans="5:29" s="2" customFormat="1">
      <c r="E2878" s="120"/>
      <c r="M2878" s="120"/>
      <c r="N2878" s="120"/>
      <c r="U2878" s="121"/>
      <c r="V2878" s="122"/>
      <c r="W2878" s="123"/>
      <c r="AC2878" s="123"/>
    </row>
    <row r="2879" spans="5:29" s="2" customFormat="1">
      <c r="E2879" s="120"/>
      <c r="M2879" s="120"/>
      <c r="N2879" s="120"/>
      <c r="U2879" s="121"/>
      <c r="V2879" s="122"/>
      <c r="W2879" s="123"/>
      <c r="AC2879" s="123"/>
    </row>
    <row r="2880" spans="5:29" s="2" customFormat="1">
      <c r="E2880" s="120"/>
      <c r="M2880" s="120"/>
      <c r="N2880" s="120"/>
      <c r="U2880" s="121"/>
      <c r="V2880" s="122"/>
      <c r="W2880" s="123"/>
      <c r="AC2880" s="123"/>
    </row>
    <row r="2881" spans="5:29" s="2" customFormat="1">
      <c r="E2881" s="120"/>
      <c r="M2881" s="120"/>
      <c r="N2881" s="120"/>
      <c r="U2881" s="121"/>
      <c r="V2881" s="122"/>
      <c r="W2881" s="123"/>
      <c r="AC2881" s="123"/>
    </row>
    <row r="2882" spans="5:29" s="2" customFormat="1">
      <c r="E2882" s="120"/>
      <c r="M2882" s="120"/>
      <c r="N2882" s="120"/>
      <c r="U2882" s="121"/>
      <c r="V2882" s="122"/>
      <c r="W2882" s="123"/>
      <c r="AC2882" s="123"/>
    </row>
    <row r="2883" spans="5:29" s="2" customFormat="1">
      <c r="E2883" s="120"/>
      <c r="M2883" s="120"/>
      <c r="N2883" s="120"/>
      <c r="U2883" s="121"/>
      <c r="V2883" s="122"/>
      <c r="W2883" s="123"/>
      <c r="AC2883" s="123"/>
    </row>
    <row r="2884" spans="5:29" s="2" customFormat="1">
      <c r="E2884" s="120"/>
      <c r="M2884" s="120"/>
      <c r="N2884" s="120"/>
      <c r="U2884" s="121"/>
      <c r="V2884" s="122"/>
      <c r="W2884" s="123"/>
      <c r="AC2884" s="123"/>
    </row>
    <row r="2885" spans="5:29" s="2" customFormat="1">
      <c r="E2885" s="120"/>
      <c r="M2885" s="120"/>
      <c r="N2885" s="120"/>
      <c r="U2885" s="121"/>
      <c r="V2885" s="122"/>
      <c r="W2885" s="123"/>
      <c r="AC2885" s="123"/>
    </row>
    <row r="2886" spans="5:29" s="2" customFormat="1">
      <c r="E2886" s="120"/>
      <c r="M2886" s="120"/>
      <c r="N2886" s="120"/>
      <c r="U2886" s="121"/>
      <c r="V2886" s="122"/>
      <c r="W2886" s="123"/>
      <c r="AC2886" s="123"/>
    </row>
    <row r="2887" spans="5:29" s="2" customFormat="1">
      <c r="E2887" s="120"/>
      <c r="M2887" s="120"/>
      <c r="N2887" s="120"/>
      <c r="U2887" s="121"/>
      <c r="V2887" s="122"/>
      <c r="W2887" s="123"/>
      <c r="AC2887" s="123"/>
    </row>
    <row r="2888" spans="5:29" s="2" customFormat="1">
      <c r="E2888" s="120"/>
      <c r="M2888" s="120"/>
      <c r="N2888" s="120"/>
      <c r="U2888" s="121"/>
      <c r="V2888" s="122"/>
      <c r="W2888" s="123"/>
      <c r="AC2888" s="123"/>
    </row>
    <row r="2889" spans="5:29" s="2" customFormat="1">
      <c r="E2889" s="120"/>
      <c r="M2889" s="120"/>
      <c r="N2889" s="120"/>
      <c r="U2889" s="121"/>
      <c r="V2889" s="122"/>
      <c r="W2889" s="123"/>
      <c r="AC2889" s="123"/>
    </row>
    <row r="2890" spans="5:29" s="2" customFormat="1">
      <c r="E2890" s="120"/>
      <c r="M2890" s="120"/>
      <c r="N2890" s="120"/>
      <c r="U2890" s="121"/>
      <c r="V2890" s="122"/>
      <c r="W2890" s="123"/>
      <c r="AC2890" s="123"/>
    </row>
    <row r="2891" spans="5:29" s="2" customFormat="1">
      <c r="E2891" s="120"/>
      <c r="M2891" s="120"/>
      <c r="N2891" s="120"/>
      <c r="U2891" s="121"/>
      <c r="V2891" s="122"/>
      <c r="W2891" s="123"/>
      <c r="AC2891" s="123"/>
    </row>
    <row r="2892" spans="5:29" s="2" customFormat="1">
      <c r="E2892" s="120"/>
      <c r="M2892" s="120"/>
      <c r="N2892" s="120"/>
      <c r="U2892" s="121"/>
      <c r="V2892" s="122"/>
      <c r="W2892" s="123"/>
      <c r="AC2892" s="123"/>
    </row>
    <row r="2893" spans="5:29" s="2" customFormat="1">
      <c r="E2893" s="120"/>
      <c r="M2893" s="120"/>
      <c r="N2893" s="120"/>
      <c r="U2893" s="121"/>
      <c r="V2893" s="122"/>
      <c r="W2893" s="123"/>
      <c r="AC2893" s="123"/>
    </row>
    <row r="2894" spans="5:29" s="2" customFormat="1">
      <c r="E2894" s="120"/>
      <c r="M2894" s="120"/>
      <c r="N2894" s="120"/>
      <c r="U2894" s="121"/>
      <c r="V2894" s="122"/>
      <c r="W2894" s="123"/>
      <c r="AC2894" s="123"/>
    </row>
    <row r="2895" spans="5:29" s="2" customFormat="1">
      <c r="E2895" s="120"/>
      <c r="M2895" s="120"/>
      <c r="N2895" s="120"/>
      <c r="U2895" s="121"/>
      <c r="V2895" s="122"/>
      <c r="W2895" s="123"/>
      <c r="AC2895" s="123"/>
    </row>
    <row r="2896" spans="5:29" s="2" customFormat="1">
      <c r="E2896" s="120"/>
      <c r="M2896" s="120"/>
      <c r="N2896" s="120"/>
      <c r="U2896" s="121"/>
      <c r="V2896" s="122"/>
      <c r="W2896" s="123"/>
      <c r="AC2896" s="123"/>
    </row>
    <row r="2897" spans="5:29" s="2" customFormat="1">
      <c r="E2897" s="120"/>
      <c r="M2897" s="120"/>
      <c r="N2897" s="120"/>
      <c r="U2897" s="121"/>
      <c r="V2897" s="122"/>
      <c r="W2897" s="123"/>
      <c r="AC2897" s="123"/>
    </row>
    <row r="2898" spans="5:29" s="2" customFormat="1">
      <c r="E2898" s="120"/>
      <c r="M2898" s="120"/>
      <c r="N2898" s="120"/>
      <c r="U2898" s="121"/>
      <c r="V2898" s="122"/>
      <c r="W2898" s="123"/>
      <c r="AC2898" s="123"/>
    </row>
    <row r="2899" spans="5:29" s="2" customFormat="1">
      <c r="E2899" s="120"/>
      <c r="M2899" s="120"/>
      <c r="N2899" s="120"/>
      <c r="U2899" s="121"/>
      <c r="V2899" s="122"/>
      <c r="W2899" s="123"/>
      <c r="AC2899" s="123"/>
    </row>
    <row r="2900" spans="5:29" s="2" customFormat="1">
      <c r="E2900" s="120"/>
      <c r="M2900" s="120"/>
      <c r="N2900" s="120"/>
      <c r="U2900" s="121"/>
      <c r="V2900" s="122"/>
      <c r="W2900" s="123"/>
      <c r="AC2900" s="123"/>
    </row>
    <row r="2901" spans="5:29" s="2" customFormat="1">
      <c r="E2901" s="120"/>
      <c r="M2901" s="120"/>
      <c r="N2901" s="120"/>
      <c r="U2901" s="121"/>
      <c r="V2901" s="122"/>
      <c r="W2901" s="123"/>
      <c r="AC2901" s="123"/>
    </row>
    <row r="2902" spans="5:29" s="2" customFormat="1">
      <c r="E2902" s="120"/>
      <c r="M2902" s="120"/>
      <c r="N2902" s="120"/>
      <c r="U2902" s="121"/>
      <c r="V2902" s="122"/>
      <c r="W2902" s="123"/>
      <c r="AC2902" s="123"/>
    </row>
    <row r="2903" spans="5:29" s="2" customFormat="1">
      <c r="E2903" s="120"/>
      <c r="M2903" s="120"/>
      <c r="N2903" s="120"/>
      <c r="U2903" s="121"/>
      <c r="V2903" s="122"/>
      <c r="W2903" s="123"/>
      <c r="AC2903" s="123"/>
    </row>
    <row r="2904" spans="5:29" s="2" customFormat="1">
      <c r="E2904" s="120"/>
      <c r="M2904" s="120"/>
      <c r="N2904" s="120"/>
      <c r="U2904" s="121"/>
      <c r="V2904" s="122"/>
      <c r="W2904" s="123"/>
      <c r="AC2904" s="123"/>
    </row>
    <row r="2905" spans="5:29" s="2" customFormat="1">
      <c r="E2905" s="120"/>
      <c r="M2905" s="120"/>
      <c r="N2905" s="120"/>
      <c r="U2905" s="121"/>
      <c r="V2905" s="122"/>
      <c r="W2905" s="123"/>
      <c r="AC2905" s="123"/>
    </row>
    <row r="2906" spans="5:29" s="2" customFormat="1">
      <c r="E2906" s="120"/>
      <c r="M2906" s="120"/>
      <c r="N2906" s="120"/>
      <c r="U2906" s="121"/>
      <c r="V2906" s="122"/>
      <c r="W2906" s="123"/>
      <c r="AC2906" s="123"/>
    </row>
    <row r="2907" spans="5:29" s="2" customFormat="1">
      <c r="E2907" s="120"/>
      <c r="M2907" s="120"/>
      <c r="N2907" s="120"/>
      <c r="U2907" s="121"/>
      <c r="V2907" s="122"/>
      <c r="W2907" s="123"/>
      <c r="AC2907" s="123"/>
    </row>
    <row r="2908" spans="5:29" s="2" customFormat="1">
      <c r="E2908" s="120"/>
      <c r="M2908" s="120"/>
      <c r="N2908" s="120"/>
      <c r="U2908" s="121"/>
      <c r="V2908" s="122"/>
      <c r="W2908" s="123"/>
      <c r="AC2908" s="123"/>
    </row>
    <row r="2909" spans="5:29" s="2" customFormat="1">
      <c r="E2909" s="120"/>
      <c r="M2909" s="120"/>
      <c r="N2909" s="120"/>
      <c r="U2909" s="121"/>
      <c r="V2909" s="122"/>
      <c r="W2909" s="123"/>
      <c r="AC2909" s="123"/>
    </row>
    <row r="2910" spans="5:29" s="2" customFormat="1">
      <c r="E2910" s="120"/>
      <c r="M2910" s="120"/>
      <c r="N2910" s="120"/>
      <c r="U2910" s="121"/>
      <c r="V2910" s="122"/>
      <c r="W2910" s="123"/>
      <c r="AC2910" s="123"/>
    </row>
    <row r="2911" spans="5:29" s="2" customFormat="1">
      <c r="E2911" s="120"/>
      <c r="M2911" s="120"/>
      <c r="N2911" s="120"/>
      <c r="U2911" s="121"/>
      <c r="V2911" s="122"/>
      <c r="W2911" s="123"/>
      <c r="AC2911" s="123"/>
    </row>
    <row r="2912" spans="5:29" s="2" customFormat="1">
      <c r="E2912" s="120"/>
      <c r="M2912" s="120"/>
      <c r="N2912" s="120"/>
      <c r="U2912" s="121"/>
      <c r="V2912" s="122"/>
      <c r="W2912" s="123"/>
      <c r="AC2912" s="123"/>
    </row>
    <row r="2913" spans="5:29" s="2" customFormat="1">
      <c r="E2913" s="120"/>
      <c r="M2913" s="120"/>
      <c r="N2913" s="120"/>
      <c r="U2913" s="121"/>
      <c r="V2913" s="122"/>
      <c r="W2913" s="123"/>
      <c r="AC2913" s="123"/>
    </row>
    <row r="2914" spans="5:29" s="2" customFormat="1">
      <c r="E2914" s="120"/>
      <c r="M2914" s="120"/>
      <c r="N2914" s="120"/>
      <c r="U2914" s="121"/>
      <c r="V2914" s="122"/>
      <c r="W2914" s="123"/>
      <c r="AC2914" s="123"/>
    </row>
    <row r="2915" spans="5:29" s="2" customFormat="1">
      <c r="E2915" s="120"/>
      <c r="M2915" s="120"/>
      <c r="N2915" s="120"/>
      <c r="U2915" s="121"/>
      <c r="V2915" s="122"/>
      <c r="W2915" s="123"/>
      <c r="AC2915" s="123"/>
    </row>
    <row r="2916" spans="5:29" s="2" customFormat="1">
      <c r="E2916" s="120"/>
      <c r="M2916" s="120"/>
      <c r="N2916" s="120"/>
      <c r="U2916" s="121"/>
      <c r="V2916" s="122"/>
      <c r="W2916" s="123"/>
      <c r="AC2916" s="123"/>
    </row>
    <row r="2917" spans="5:29" s="2" customFormat="1">
      <c r="E2917" s="120"/>
      <c r="M2917" s="120"/>
      <c r="N2917" s="120"/>
      <c r="U2917" s="121"/>
      <c r="V2917" s="122"/>
      <c r="W2917" s="123"/>
      <c r="AC2917" s="123"/>
    </row>
    <row r="2918" spans="5:29" s="2" customFormat="1">
      <c r="E2918" s="120"/>
      <c r="M2918" s="120"/>
      <c r="N2918" s="120"/>
      <c r="U2918" s="121"/>
      <c r="V2918" s="122"/>
      <c r="W2918" s="123"/>
      <c r="AC2918" s="123"/>
    </row>
    <row r="2919" spans="5:29" s="2" customFormat="1">
      <c r="E2919" s="120"/>
      <c r="M2919" s="120"/>
      <c r="N2919" s="120"/>
      <c r="U2919" s="121"/>
      <c r="V2919" s="122"/>
      <c r="W2919" s="123"/>
      <c r="AC2919" s="123"/>
    </row>
    <row r="2920" spans="5:29" s="2" customFormat="1">
      <c r="E2920" s="120"/>
      <c r="M2920" s="120"/>
      <c r="N2920" s="120"/>
      <c r="U2920" s="121"/>
      <c r="V2920" s="122"/>
      <c r="W2920" s="123"/>
      <c r="AC2920" s="123"/>
    </row>
    <row r="2921" spans="5:29" s="2" customFormat="1">
      <c r="E2921" s="120"/>
      <c r="M2921" s="120"/>
      <c r="N2921" s="120"/>
      <c r="U2921" s="121"/>
      <c r="V2921" s="122"/>
      <c r="W2921" s="123"/>
      <c r="AC2921" s="123"/>
    </row>
    <row r="2922" spans="5:29" s="2" customFormat="1">
      <c r="E2922" s="120"/>
      <c r="M2922" s="120"/>
      <c r="N2922" s="120"/>
      <c r="U2922" s="121"/>
      <c r="V2922" s="122"/>
      <c r="W2922" s="123"/>
      <c r="AC2922" s="123"/>
    </row>
    <row r="2923" spans="5:29" s="2" customFormat="1">
      <c r="E2923" s="120"/>
      <c r="M2923" s="120"/>
      <c r="N2923" s="120"/>
      <c r="U2923" s="121"/>
      <c r="V2923" s="122"/>
      <c r="W2923" s="123"/>
      <c r="AC2923" s="123"/>
    </row>
    <row r="2924" spans="5:29" s="2" customFormat="1">
      <c r="E2924" s="120"/>
      <c r="M2924" s="120"/>
      <c r="N2924" s="120"/>
      <c r="U2924" s="121"/>
      <c r="V2924" s="122"/>
      <c r="W2924" s="123"/>
      <c r="AC2924" s="123"/>
    </row>
    <row r="2925" spans="5:29" s="2" customFormat="1">
      <c r="E2925" s="120"/>
      <c r="M2925" s="120"/>
      <c r="N2925" s="120"/>
      <c r="U2925" s="121"/>
      <c r="V2925" s="122"/>
      <c r="W2925" s="123"/>
      <c r="AC2925" s="123"/>
    </row>
    <row r="2926" spans="5:29" s="2" customFormat="1">
      <c r="E2926" s="120"/>
      <c r="M2926" s="120"/>
      <c r="N2926" s="120"/>
      <c r="U2926" s="121"/>
      <c r="V2926" s="122"/>
      <c r="W2926" s="123"/>
      <c r="AC2926" s="123"/>
    </row>
    <row r="2927" spans="5:29" s="2" customFormat="1">
      <c r="E2927" s="120"/>
      <c r="M2927" s="120"/>
      <c r="N2927" s="120"/>
      <c r="U2927" s="121"/>
      <c r="V2927" s="122"/>
      <c r="W2927" s="123"/>
      <c r="AC2927" s="123"/>
    </row>
    <row r="2928" spans="5:29" s="2" customFormat="1">
      <c r="E2928" s="120"/>
      <c r="M2928" s="120"/>
      <c r="N2928" s="120"/>
      <c r="U2928" s="121"/>
      <c r="V2928" s="122"/>
      <c r="W2928" s="123"/>
      <c r="AC2928" s="123"/>
    </row>
    <row r="2929" spans="5:29" s="2" customFormat="1">
      <c r="E2929" s="120"/>
      <c r="M2929" s="120"/>
      <c r="N2929" s="120"/>
      <c r="U2929" s="121"/>
      <c r="V2929" s="122"/>
      <c r="W2929" s="123"/>
      <c r="AC2929" s="123"/>
    </row>
    <row r="2930" spans="5:29" s="2" customFormat="1">
      <c r="E2930" s="120"/>
      <c r="M2930" s="120"/>
      <c r="N2930" s="120"/>
      <c r="U2930" s="121"/>
      <c r="V2930" s="122"/>
      <c r="W2930" s="123"/>
      <c r="AC2930" s="123"/>
    </row>
    <row r="2931" spans="5:29" s="2" customFormat="1">
      <c r="E2931" s="120"/>
      <c r="M2931" s="120"/>
      <c r="N2931" s="120"/>
      <c r="U2931" s="121"/>
      <c r="V2931" s="122"/>
      <c r="W2931" s="123"/>
      <c r="AC2931" s="123"/>
    </row>
    <row r="2932" spans="5:29" s="2" customFormat="1">
      <c r="E2932" s="120"/>
      <c r="M2932" s="120"/>
      <c r="N2932" s="120"/>
      <c r="U2932" s="121"/>
      <c r="V2932" s="122"/>
      <c r="W2932" s="123"/>
      <c r="AC2932" s="123"/>
    </row>
    <row r="2933" spans="5:29" s="2" customFormat="1">
      <c r="E2933" s="120"/>
      <c r="M2933" s="120"/>
      <c r="N2933" s="120"/>
      <c r="U2933" s="121"/>
      <c r="V2933" s="122"/>
      <c r="W2933" s="123"/>
      <c r="AC2933" s="123"/>
    </row>
    <row r="2934" spans="5:29" s="2" customFormat="1">
      <c r="E2934" s="120"/>
      <c r="M2934" s="120"/>
      <c r="N2934" s="120"/>
      <c r="U2934" s="121"/>
      <c r="V2934" s="122"/>
      <c r="W2934" s="123"/>
      <c r="AC2934" s="123"/>
    </row>
    <row r="2935" spans="5:29" s="2" customFormat="1">
      <c r="E2935" s="120"/>
      <c r="M2935" s="120"/>
      <c r="N2935" s="120"/>
      <c r="U2935" s="121"/>
      <c r="V2935" s="122"/>
      <c r="W2935" s="123"/>
      <c r="AC2935" s="123"/>
    </row>
    <row r="2936" spans="5:29" s="2" customFormat="1">
      <c r="E2936" s="120"/>
      <c r="M2936" s="120"/>
      <c r="N2936" s="120"/>
      <c r="U2936" s="121"/>
      <c r="V2936" s="122"/>
      <c r="W2936" s="123"/>
      <c r="AC2936" s="123"/>
    </row>
    <row r="2937" spans="5:29" s="2" customFormat="1">
      <c r="E2937" s="120"/>
      <c r="M2937" s="120"/>
      <c r="N2937" s="120"/>
      <c r="U2937" s="121"/>
      <c r="V2937" s="122"/>
      <c r="W2937" s="123"/>
      <c r="AC2937" s="123"/>
    </row>
    <row r="2938" spans="5:29" s="2" customFormat="1">
      <c r="E2938" s="120"/>
      <c r="M2938" s="120"/>
      <c r="N2938" s="120"/>
      <c r="U2938" s="121"/>
      <c r="V2938" s="122"/>
      <c r="W2938" s="123"/>
      <c r="AC2938" s="123"/>
    </row>
    <row r="2939" spans="5:29" s="2" customFormat="1">
      <c r="E2939" s="120"/>
      <c r="M2939" s="120"/>
      <c r="N2939" s="120"/>
      <c r="U2939" s="121"/>
      <c r="V2939" s="122"/>
      <c r="W2939" s="123"/>
      <c r="AC2939" s="123"/>
    </row>
    <row r="2940" spans="5:29" s="2" customFormat="1">
      <c r="E2940" s="120"/>
      <c r="M2940" s="120"/>
      <c r="N2940" s="120"/>
      <c r="U2940" s="121"/>
      <c r="V2940" s="122"/>
      <c r="W2940" s="123"/>
      <c r="AC2940" s="123"/>
    </row>
    <row r="2941" spans="5:29" s="2" customFormat="1">
      <c r="E2941" s="120"/>
      <c r="M2941" s="120"/>
      <c r="N2941" s="120"/>
      <c r="U2941" s="121"/>
      <c r="V2941" s="122"/>
      <c r="W2941" s="123"/>
      <c r="AC2941" s="123"/>
    </row>
    <row r="2942" spans="5:29" s="2" customFormat="1">
      <c r="E2942" s="120"/>
      <c r="M2942" s="120"/>
      <c r="N2942" s="120"/>
      <c r="U2942" s="121"/>
      <c r="V2942" s="122"/>
      <c r="W2942" s="123"/>
      <c r="AC2942" s="123"/>
    </row>
    <row r="2943" spans="5:29" s="2" customFormat="1">
      <c r="E2943" s="120"/>
      <c r="M2943" s="120"/>
      <c r="N2943" s="120"/>
      <c r="U2943" s="121"/>
      <c r="V2943" s="122"/>
      <c r="W2943" s="123"/>
      <c r="AC2943" s="123"/>
    </row>
    <row r="2944" spans="5:29" s="2" customFormat="1">
      <c r="E2944" s="120"/>
      <c r="M2944" s="120"/>
      <c r="N2944" s="120"/>
      <c r="U2944" s="121"/>
      <c r="V2944" s="122"/>
      <c r="W2944" s="123"/>
      <c r="AC2944" s="123"/>
    </row>
    <row r="2945" spans="5:29" s="2" customFormat="1">
      <c r="E2945" s="120"/>
      <c r="M2945" s="120"/>
      <c r="N2945" s="120"/>
      <c r="U2945" s="121"/>
      <c r="V2945" s="122"/>
      <c r="W2945" s="123"/>
      <c r="AC2945" s="123"/>
    </row>
    <row r="2946" spans="5:29" s="2" customFormat="1">
      <c r="E2946" s="120"/>
      <c r="M2946" s="120"/>
      <c r="N2946" s="120"/>
      <c r="U2946" s="121"/>
      <c r="V2946" s="122"/>
      <c r="W2946" s="123"/>
      <c r="AC2946" s="123"/>
    </row>
    <row r="2947" spans="5:29" s="2" customFormat="1">
      <c r="E2947" s="120"/>
      <c r="M2947" s="120"/>
      <c r="N2947" s="120"/>
      <c r="U2947" s="121"/>
      <c r="V2947" s="122"/>
      <c r="W2947" s="123"/>
      <c r="AC2947" s="123"/>
    </row>
    <row r="2948" spans="5:29" s="2" customFormat="1">
      <c r="E2948" s="120"/>
      <c r="M2948" s="120"/>
      <c r="N2948" s="120"/>
      <c r="U2948" s="121"/>
      <c r="V2948" s="122"/>
      <c r="W2948" s="123"/>
      <c r="AC2948" s="123"/>
    </row>
    <row r="2949" spans="5:29" s="2" customFormat="1">
      <c r="E2949" s="120"/>
      <c r="M2949" s="120"/>
      <c r="N2949" s="120"/>
      <c r="U2949" s="121"/>
      <c r="V2949" s="122"/>
      <c r="W2949" s="123"/>
      <c r="AC2949" s="123"/>
    </row>
    <row r="2950" spans="5:29" s="2" customFormat="1">
      <c r="E2950" s="120"/>
      <c r="M2950" s="120"/>
      <c r="N2950" s="120"/>
      <c r="U2950" s="121"/>
      <c r="V2950" s="122"/>
      <c r="W2950" s="123"/>
      <c r="AC2950" s="123"/>
    </row>
    <row r="2951" spans="5:29" s="2" customFormat="1">
      <c r="E2951" s="120"/>
      <c r="M2951" s="120"/>
      <c r="N2951" s="120"/>
      <c r="U2951" s="121"/>
      <c r="V2951" s="122"/>
      <c r="W2951" s="123"/>
      <c r="AC2951" s="123"/>
    </row>
    <row r="2952" spans="5:29" s="2" customFormat="1">
      <c r="E2952" s="120"/>
      <c r="M2952" s="120"/>
      <c r="N2952" s="120"/>
      <c r="U2952" s="121"/>
      <c r="V2952" s="122"/>
      <c r="W2952" s="123"/>
      <c r="AC2952" s="123"/>
    </row>
    <row r="2953" spans="5:29" s="2" customFormat="1">
      <c r="E2953" s="120"/>
      <c r="M2953" s="120"/>
      <c r="N2953" s="120"/>
      <c r="U2953" s="121"/>
      <c r="V2953" s="122"/>
      <c r="W2953" s="123"/>
      <c r="AC2953" s="123"/>
    </row>
    <row r="2954" spans="5:29" s="2" customFormat="1">
      <c r="E2954" s="120"/>
      <c r="M2954" s="120"/>
      <c r="N2954" s="120"/>
      <c r="U2954" s="121"/>
      <c r="V2954" s="122"/>
      <c r="W2954" s="123"/>
      <c r="AC2954" s="123"/>
    </row>
    <row r="2955" spans="5:29" s="2" customFormat="1">
      <c r="E2955" s="120"/>
      <c r="M2955" s="120"/>
      <c r="N2955" s="120"/>
      <c r="U2955" s="121"/>
      <c r="V2955" s="122"/>
      <c r="W2955" s="123"/>
      <c r="AC2955" s="123"/>
    </row>
    <row r="2956" spans="5:29" s="2" customFormat="1">
      <c r="E2956" s="120"/>
      <c r="M2956" s="120"/>
      <c r="N2956" s="120"/>
      <c r="U2956" s="121"/>
      <c r="V2956" s="122"/>
      <c r="W2956" s="123"/>
      <c r="AC2956" s="123"/>
    </row>
    <row r="2957" spans="5:29" s="2" customFormat="1">
      <c r="E2957" s="120"/>
      <c r="M2957" s="120"/>
      <c r="N2957" s="120"/>
      <c r="U2957" s="121"/>
      <c r="V2957" s="122"/>
      <c r="W2957" s="123"/>
      <c r="AC2957" s="123"/>
    </row>
    <row r="2958" spans="5:29" s="2" customFormat="1">
      <c r="E2958" s="120"/>
      <c r="M2958" s="120"/>
      <c r="N2958" s="120"/>
      <c r="U2958" s="121"/>
      <c r="V2958" s="122"/>
      <c r="W2958" s="123"/>
      <c r="AC2958" s="123"/>
    </row>
    <row r="2959" spans="5:29" s="2" customFormat="1">
      <c r="E2959" s="120"/>
      <c r="M2959" s="120"/>
      <c r="N2959" s="120"/>
      <c r="U2959" s="121"/>
      <c r="V2959" s="122"/>
      <c r="W2959" s="123"/>
      <c r="AC2959" s="123"/>
    </row>
    <row r="2960" spans="5:29" s="2" customFormat="1">
      <c r="E2960" s="120"/>
      <c r="M2960" s="120"/>
      <c r="N2960" s="120"/>
      <c r="U2960" s="121"/>
      <c r="V2960" s="122"/>
      <c r="W2960" s="123"/>
      <c r="AC2960" s="123"/>
    </row>
    <row r="2961" spans="5:29" s="2" customFormat="1">
      <c r="E2961" s="120"/>
      <c r="M2961" s="120"/>
      <c r="N2961" s="120"/>
      <c r="U2961" s="121"/>
      <c r="V2961" s="122"/>
      <c r="W2961" s="123"/>
      <c r="AC2961" s="123"/>
    </row>
    <row r="2962" spans="5:29" s="2" customFormat="1">
      <c r="E2962" s="120"/>
      <c r="M2962" s="120"/>
      <c r="N2962" s="120"/>
      <c r="U2962" s="121"/>
      <c r="V2962" s="122"/>
      <c r="W2962" s="123"/>
      <c r="AC2962" s="123"/>
    </row>
    <row r="2963" spans="5:29" s="2" customFormat="1">
      <c r="E2963" s="120"/>
      <c r="M2963" s="120"/>
      <c r="N2963" s="120"/>
      <c r="U2963" s="121"/>
      <c r="V2963" s="122"/>
      <c r="W2963" s="123"/>
      <c r="AC2963" s="123"/>
    </row>
    <row r="2964" spans="5:29" s="2" customFormat="1">
      <c r="E2964" s="120"/>
      <c r="M2964" s="120"/>
      <c r="N2964" s="120"/>
      <c r="U2964" s="121"/>
      <c r="V2964" s="122"/>
      <c r="W2964" s="123"/>
      <c r="AC2964" s="123"/>
    </row>
    <row r="2965" spans="5:29" s="2" customFormat="1">
      <c r="E2965" s="120"/>
      <c r="M2965" s="120"/>
      <c r="N2965" s="120"/>
      <c r="U2965" s="121"/>
      <c r="V2965" s="122"/>
      <c r="W2965" s="123"/>
      <c r="AC2965" s="123"/>
    </row>
    <row r="2966" spans="5:29" s="2" customFormat="1">
      <c r="E2966" s="120"/>
      <c r="M2966" s="120"/>
      <c r="N2966" s="120"/>
      <c r="U2966" s="121"/>
      <c r="V2966" s="122"/>
      <c r="W2966" s="123"/>
      <c r="AC2966" s="123"/>
    </row>
    <row r="2967" spans="5:29" s="2" customFormat="1">
      <c r="E2967" s="120"/>
      <c r="M2967" s="120"/>
      <c r="N2967" s="120"/>
      <c r="U2967" s="121"/>
      <c r="V2967" s="122"/>
      <c r="W2967" s="123"/>
      <c r="AC2967" s="123"/>
    </row>
    <row r="2968" spans="5:29" s="2" customFormat="1">
      <c r="E2968" s="120"/>
      <c r="M2968" s="120"/>
      <c r="N2968" s="120"/>
      <c r="U2968" s="121"/>
      <c r="V2968" s="122"/>
      <c r="W2968" s="123"/>
      <c r="AC2968" s="123"/>
    </row>
    <row r="2969" spans="5:29" s="2" customFormat="1">
      <c r="E2969" s="120"/>
      <c r="M2969" s="120"/>
      <c r="N2969" s="120"/>
      <c r="U2969" s="121"/>
      <c r="V2969" s="122"/>
      <c r="W2969" s="123"/>
      <c r="AC2969" s="123"/>
    </row>
    <row r="2970" spans="5:29" s="2" customFormat="1">
      <c r="E2970" s="120"/>
      <c r="M2970" s="120"/>
      <c r="N2970" s="120"/>
      <c r="U2970" s="121"/>
      <c r="V2970" s="122"/>
      <c r="W2970" s="123"/>
      <c r="AC2970" s="123"/>
    </row>
    <row r="2971" spans="5:29" s="2" customFormat="1">
      <c r="E2971" s="120"/>
      <c r="M2971" s="120"/>
      <c r="N2971" s="120"/>
      <c r="U2971" s="121"/>
      <c r="V2971" s="122"/>
      <c r="W2971" s="123"/>
      <c r="AC2971" s="123"/>
    </row>
    <row r="2972" spans="5:29" s="2" customFormat="1">
      <c r="E2972" s="120"/>
      <c r="M2972" s="120"/>
      <c r="N2972" s="120"/>
      <c r="U2972" s="121"/>
      <c r="V2972" s="122"/>
      <c r="W2972" s="123"/>
      <c r="AC2972" s="123"/>
    </row>
    <row r="2973" spans="5:29" s="2" customFormat="1">
      <c r="E2973" s="120"/>
      <c r="M2973" s="120"/>
      <c r="N2973" s="120"/>
      <c r="U2973" s="121"/>
      <c r="V2973" s="122"/>
      <c r="W2973" s="123"/>
      <c r="AC2973" s="123"/>
    </row>
    <row r="2974" spans="5:29" s="2" customFormat="1">
      <c r="E2974" s="120"/>
      <c r="M2974" s="120"/>
      <c r="N2974" s="120"/>
      <c r="U2974" s="121"/>
      <c r="V2974" s="122"/>
      <c r="W2974" s="123"/>
      <c r="AC2974" s="123"/>
    </row>
    <row r="2975" spans="5:29" s="2" customFormat="1">
      <c r="E2975" s="120"/>
      <c r="M2975" s="120"/>
      <c r="N2975" s="120"/>
      <c r="U2975" s="121"/>
      <c r="V2975" s="122"/>
      <c r="W2975" s="123"/>
      <c r="AC2975" s="123"/>
    </row>
    <row r="2976" spans="5:29" s="2" customFormat="1">
      <c r="E2976" s="120"/>
      <c r="M2976" s="120"/>
      <c r="N2976" s="120"/>
      <c r="U2976" s="121"/>
      <c r="V2976" s="122"/>
      <c r="W2976" s="123"/>
      <c r="AC2976" s="123"/>
    </row>
    <row r="2977" spans="5:29" s="2" customFormat="1">
      <c r="E2977" s="120"/>
      <c r="M2977" s="120"/>
      <c r="N2977" s="120"/>
      <c r="U2977" s="121"/>
      <c r="V2977" s="122"/>
      <c r="W2977" s="123"/>
      <c r="AC2977" s="123"/>
    </row>
    <row r="2978" spans="5:29" s="2" customFormat="1">
      <c r="E2978" s="120"/>
      <c r="M2978" s="120"/>
      <c r="N2978" s="120"/>
      <c r="U2978" s="121"/>
      <c r="V2978" s="122"/>
      <c r="W2978" s="123"/>
      <c r="AC2978" s="123"/>
    </row>
    <row r="2979" spans="5:29" s="2" customFormat="1">
      <c r="E2979" s="120"/>
      <c r="M2979" s="120"/>
      <c r="N2979" s="120"/>
      <c r="U2979" s="121"/>
      <c r="V2979" s="122"/>
      <c r="W2979" s="123"/>
      <c r="AC2979" s="123"/>
    </row>
    <row r="2980" spans="5:29" s="2" customFormat="1">
      <c r="E2980" s="120"/>
      <c r="M2980" s="120"/>
      <c r="N2980" s="120"/>
      <c r="U2980" s="121"/>
      <c r="V2980" s="122"/>
      <c r="W2980" s="123"/>
      <c r="AC2980" s="123"/>
    </row>
    <row r="2981" spans="5:29" s="2" customFormat="1">
      <c r="E2981" s="120"/>
      <c r="M2981" s="120"/>
      <c r="N2981" s="120"/>
      <c r="U2981" s="121"/>
      <c r="V2981" s="122"/>
      <c r="W2981" s="123"/>
      <c r="AC2981" s="123"/>
    </row>
    <row r="2982" spans="5:29" s="2" customFormat="1">
      <c r="E2982" s="120"/>
      <c r="M2982" s="120"/>
      <c r="N2982" s="120"/>
      <c r="U2982" s="121"/>
      <c r="V2982" s="122"/>
      <c r="W2982" s="123"/>
      <c r="AC2982" s="123"/>
    </row>
    <row r="2983" spans="5:29" s="2" customFormat="1">
      <c r="E2983" s="120"/>
      <c r="M2983" s="120"/>
      <c r="N2983" s="120"/>
      <c r="U2983" s="121"/>
      <c r="V2983" s="122"/>
      <c r="W2983" s="123"/>
      <c r="AC2983" s="123"/>
    </row>
    <row r="2984" spans="5:29" s="2" customFormat="1">
      <c r="E2984" s="120"/>
      <c r="M2984" s="120"/>
      <c r="N2984" s="120"/>
      <c r="U2984" s="121"/>
      <c r="V2984" s="122"/>
      <c r="W2984" s="123"/>
      <c r="AC2984" s="123"/>
    </row>
    <row r="2985" spans="5:29" s="2" customFormat="1">
      <c r="E2985" s="120"/>
      <c r="M2985" s="120"/>
      <c r="N2985" s="120"/>
      <c r="U2985" s="121"/>
      <c r="V2985" s="122"/>
      <c r="W2985" s="123"/>
      <c r="AC2985" s="123"/>
    </row>
    <row r="2986" spans="5:29" s="2" customFormat="1">
      <c r="E2986" s="120"/>
      <c r="M2986" s="120"/>
      <c r="N2986" s="120"/>
      <c r="U2986" s="121"/>
      <c r="V2986" s="122"/>
      <c r="W2986" s="123"/>
      <c r="AC2986" s="123"/>
    </row>
    <row r="2987" spans="5:29" s="2" customFormat="1">
      <c r="E2987" s="120"/>
      <c r="M2987" s="120"/>
      <c r="N2987" s="120"/>
      <c r="U2987" s="121"/>
      <c r="V2987" s="122"/>
      <c r="W2987" s="123"/>
      <c r="AC2987" s="123"/>
    </row>
    <row r="2988" spans="5:29" s="2" customFormat="1">
      <c r="E2988" s="120"/>
      <c r="M2988" s="120"/>
      <c r="N2988" s="120"/>
      <c r="U2988" s="121"/>
      <c r="V2988" s="122"/>
      <c r="W2988" s="123"/>
      <c r="AC2988" s="123"/>
    </row>
    <row r="2989" spans="5:29" s="2" customFormat="1">
      <c r="E2989" s="120"/>
      <c r="M2989" s="120"/>
      <c r="N2989" s="120"/>
      <c r="U2989" s="121"/>
      <c r="V2989" s="122"/>
      <c r="W2989" s="123"/>
      <c r="AC2989" s="123"/>
    </row>
    <row r="2990" spans="5:29" s="2" customFormat="1">
      <c r="E2990" s="120"/>
      <c r="M2990" s="120"/>
      <c r="N2990" s="120"/>
      <c r="U2990" s="121"/>
      <c r="V2990" s="122"/>
      <c r="W2990" s="123"/>
      <c r="AC2990" s="123"/>
    </row>
    <row r="2991" spans="5:29" s="2" customFormat="1">
      <c r="E2991" s="120"/>
      <c r="M2991" s="120"/>
      <c r="N2991" s="120"/>
      <c r="U2991" s="121"/>
      <c r="V2991" s="122"/>
      <c r="W2991" s="123"/>
      <c r="AC2991" s="123"/>
    </row>
    <row r="2992" spans="5:29" s="2" customFormat="1">
      <c r="E2992" s="120"/>
      <c r="M2992" s="120"/>
      <c r="N2992" s="120"/>
      <c r="U2992" s="121"/>
      <c r="V2992" s="122"/>
      <c r="W2992" s="123"/>
      <c r="AC2992" s="123"/>
    </row>
    <row r="2993" spans="5:29" s="2" customFormat="1">
      <c r="E2993" s="120"/>
      <c r="M2993" s="120"/>
      <c r="N2993" s="120"/>
      <c r="U2993" s="121"/>
      <c r="V2993" s="122"/>
      <c r="W2993" s="123"/>
      <c r="AC2993" s="123"/>
    </row>
    <row r="2994" spans="5:29" s="2" customFormat="1">
      <c r="E2994" s="120"/>
      <c r="M2994" s="120"/>
      <c r="N2994" s="120"/>
      <c r="U2994" s="121"/>
      <c r="V2994" s="122"/>
      <c r="W2994" s="123"/>
      <c r="AC2994" s="123"/>
    </row>
    <row r="2995" spans="5:29" s="2" customFormat="1">
      <c r="E2995" s="120"/>
      <c r="M2995" s="120"/>
      <c r="N2995" s="120"/>
      <c r="U2995" s="121"/>
      <c r="V2995" s="122"/>
      <c r="W2995" s="123"/>
      <c r="AC2995" s="123"/>
    </row>
    <row r="2996" spans="5:29" s="2" customFormat="1">
      <c r="E2996" s="120"/>
      <c r="M2996" s="120"/>
      <c r="N2996" s="120"/>
      <c r="U2996" s="121"/>
      <c r="V2996" s="122"/>
      <c r="W2996" s="123"/>
      <c r="AC2996" s="123"/>
    </row>
    <row r="2997" spans="5:29" s="2" customFormat="1">
      <c r="E2997" s="120"/>
      <c r="M2997" s="120"/>
      <c r="N2997" s="120"/>
      <c r="U2997" s="121"/>
      <c r="V2997" s="122"/>
      <c r="W2997" s="123"/>
      <c r="AC2997" s="123"/>
    </row>
    <row r="2998" spans="5:29" s="2" customFormat="1">
      <c r="E2998" s="120"/>
      <c r="M2998" s="120"/>
      <c r="N2998" s="120"/>
      <c r="U2998" s="121"/>
      <c r="V2998" s="122"/>
      <c r="W2998" s="123"/>
      <c r="AC2998" s="123"/>
    </row>
    <row r="2999" spans="5:29" s="2" customFormat="1">
      <c r="E2999" s="120"/>
      <c r="M2999" s="120"/>
      <c r="N2999" s="120"/>
      <c r="U2999" s="121"/>
      <c r="V2999" s="122"/>
      <c r="W2999" s="123"/>
      <c r="AC2999" s="123"/>
    </row>
    <row r="3000" spans="5:29" s="2" customFormat="1">
      <c r="E3000" s="120"/>
      <c r="M3000" s="120"/>
      <c r="N3000" s="120"/>
      <c r="U3000" s="121"/>
      <c r="V3000" s="122"/>
      <c r="W3000" s="123"/>
      <c r="AC3000" s="123"/>
    </row>
    <row r="3001" spans="5:29" s="2" customFormat="1">
      <c r="E3001" s="120"/>
      <c r="M3001" s="120"/>
      <c r="N3001" s="120"/>
      <c r="U3001" s="121"/>
      <c r="V3001" s="122"/>
      <c r="W3001" s="123"/>
      <c r="AC3001" s="123"/>
    </row>
    <row r="3002" spans="5:29" s="2" customFormat="1">
      <c r="E3002" s="120"/>
      <c r="M3002" s="120"/>
      <c r="N3002" s="120"/>
      <c r="U3002" s="121"/>
      <c r="V3002" s="122"/>
      <c r="W3002" s="123"/>
      <c r="AC3002" s="123"/>
    </row>
    <row r="3003" spans="5:29" s="2" customFormat="1">
      <c r="E3003" s="120"/>
      <c r="M3003" s="120"/>
      <c r="N3003" s="120"/>
      <c r="U3003" s="121"/>
      <c r="V3003" s="122"/>
      <c r="W3003" s="123"/>
      <c r="AC3003" s="123"/>
    </row>
    <row r="3004" spans="5:29" s="2" customFormat="1">
      <c r="E3004" s="120"/>
      <c r="M3004" s="120"/>
      <c r="N3004" s="120"/>
      <c r="U3004" s="121"/>
      <c r="V3004" s="122"/>
      <c r="W3004" s="123"/>
      <c r="AC3004" s="123"/>
    </row>
    <row r="3005" spans="5:29" s="2" customFormat="1">
      <c r="E3005" s="120"/>
      <c r="M3005" s="120"/>
      <c r="N3005" s="120"/>
      <c r="U3005" s="121"/>
      <c r="V3005" s="122"/>
      <c r="W3005" s="123"/>
      <c r="AC3005" s="123"/>
    </row>
    <row r="3006" spans="5:29" s="2" customFormat="1">
      <c r="E3006" s="120"/>
      <c r="M3006" s="120"/>
      <c r="N3006" s="120"/>
      <c r="U3006" s="121"/>
      <c r="V3006" s="122"/>
      <c r="W3006" s="123"/>
      <c r="AC3006" s="123"/>
    </row>
    <row r="3007" spans="5:29" s="2" customFormat="1">
      <c r="E3007" s="120"/>
      <c r="M3007" s="120"/>
      <c r="N3007" s="120"/>
      <c r="U3007" s="121"/>
      <c r="V3007" s="122"/>
      <c r="W3007" s="123"/>
      <c r="AC3007" s="123"/>
    </row>
    <row r="3008" spans="5:29" s="2" customFormat="1">
      <c r="E3008" s="120"/>
      <c r="M3008" s="120"/>
      <c r="N3008" s="120"/>
      <c r="U3008" s="121"/>
      <c r="V3008" s="122"/>
      <c r="W3008" s="123"/>
      <c r="AC3008" s="123"/>
    </row>
    <row r="3009" spans="5:29" s="2" customFormat="1">
      <c r="E3009" s="120"/>
      <c r="M3009" s="120"/>
      <c r="N3009" s="120"/>
      <c r="U3009" s="121"/>
      <c r="V3009" s="122"/>
      <c r="W3009" s="123"/>
      <c r="AC3009" s="123"/>
    </row>
    <row r="3010" spans="5:29" s="2" customFormat="1">
      <c r="E3010" s="120"/>
      <c r="M3010" s="120"/>
      <c r="N3010" s="120"/>
      <c r="U3010" s="121"/>
      <c r="V3010" s="122"/>
      <c r="W3010" s="123"/>
      <c r="AC3010" s="123"/>
    </row>
    <row r="3011" spans="5:29" s="2" customFormat="1">
      <c r="E3011" s="120"/>
      <c r="M3011" s="120"/>
      <c r="N3011" s="120"/>
      <c r="U3011" s="121"/>
      <c r="V3011" s="122"/>
      <c r="W3011" s="123"/>
      <c r="AC3011" s="123"/>
    </row>
    <row r="3012" spans="5:29" s="2" customFormat="1">
      <c r="E3012" s="120"/>
      <c r="M3012" s="120"/>
      <c r="N3012" s="120"/>
      <c r="U3012" s="121"/>
      <c r="V3012" s="122"/>
      <c r="W3012" s="123"/>
      <c r="AC3012" s="123"/>
    </row>
    <row r="3013" spans="5:29" s="2" customFormat="1">
      <c r="E3013" s="120"/>
      <c r="M3013" s="120"/>
      <c r="N3013" s="120"/>
      <c r="U3013" s="121"/>
      <c r="V3013" s="122"/>
      <c r="W3013" s="123"/>
      <c r="AC3013" s="123"/>
    </row>
    <row r="3014" spans="5:29" s="2" customFormat="1">
      <c r="E3014" s="120"/>
      <c r="M3014" s="120"/>
      <c r="N3014" s="120"/>
      <c r="U3014" s="121"/>
      <c r="V3014" s="122"/>
      <c r="W3014" s="123"/>
      <c r="AC3014" s="123"/>
    </row>
    <row r="3015" spans="5:29" s="2" customFormat="1">
      <c r="E3015" s="120"/>
      <c r="M3015" s="120"/>
      <c r="N3015" s="120"/>
      <c r="U3015" s="121"/>
      <c r="V3015" s="122"/>
      <c r="W3015" s="123"/>
      <c r="AC3015" s="123"/>
    </row>
    <row r="3016" spans="5:29" s="2" customFormat="1">
      <c r="E3016" s="120"/>
      <c r="M3016" s="120"/>
      <c r="N3016" s="120"/>
      <c r="U3016" s="121"/>
      <c r="V3016" s="122"/>
      <c r="W3016" s="123"/>
      <c r="AC3016" s="123"/>
    </row>
    <row r="3017" spans="5:29" s="2" customFormat="1">
      <c r="E3017" s="120"/>
      <c r="M3017" s="120"/>
      <c r="N3017" s="120"/>
      <c r="U3017" s="121"/>
      <c r="V3017" s="122"/>
      <c r="W3017" s="123"/>
      <c r="AC3017" s="123"/>
    </row>
    <row r="3018" spans="5:29" s="2" customFormat="1">
      <c r="E3018" s="120"/>
      <c r="M3018" s="120"/>
      <c r="N3018" s="120"/>
      <c r="U3018" s="121"/>
      <c r="V3018" s="122"/>
      <c r="W3018" s="123"/>
      <c r="AC3018" s="123"/>
    </row>
    <row r="3019" spans="5:29" s="2" customFormat="1">
      <c r="E3019" s="120"/>
      <c r="M3019" s="120"/>
      <c r="N3019" s="120"/>
      <c r="U3019" s="121"/>
      <c r="V3019" s="122"/>
      <c r="W3019" s="123"/>
      <c r="AC3019" s="123"/>
    </row>
    <row r="3020" spans="5:29" s="2" customFormat="1">
      <c r="E3020" s="120"/>
      <c r="M3020" s="120"/>
      <c r="N3020" s="120"/>
      <c r="U3020" s="121"/>
      <c r="V3020" s="122"/>
      <c r="W3020" s="123"/>
      <c r="AC3020" s="123"/>
    </row>
    <row r="3021" spans="5:29" s="2" customFormat="1">
      <c r="E3021" s="120"/>
      <c r="M3021" s="120"/>
      <c r="N3021" s="120"/>
      <c r="U3021" s="121"/>
      <c r="V3021" s="122"/>
      <c r="W3021" s="123"/>
      <c r="AC3021" s="123"/>
    </row>
    <row r="3022" spans="5:29" s="2" customFormat="1">
      <c r="E3022" s="120"/>
      <c r="M3022" s="120"/>
      <c r="N3022" s="120"/>
      <c r="U3022" s="121"/>
      <c r="V3022" s="122"/>
      <c r="W3022" s="123"/>
      <c r="AC3022" s="123"/>
    </row>
    <row r="3023" spans="5:29" s="2" customFormat="1">
      <c r="E3023" s="120"/>
      <c r="M3023" s="120"/>
      <c r="N3023" s="120"/>
      <c r="U3023" s="121"/>
      <c r="V3023" s="122"/>
      <c r="W3023" s="123"/>
      <c r="AC3023" s="123"/>
    </row>
    <row r="3024" spans="5:29" s="2" customFormat="1">
      <c r="E3024" s="120"/>
      <c r="M3024" s="120"/>
      <c r="N3024" s="120"/>
      <c r="U3024" s="121"/>
      <c r="V3024" s="122"/>
      <c r="W3024" s="123"/>
      <c r="AC3024" s="123"/>
    </row>
    <row r="3025" spans="5:29" s="2" customFormat="1">
      <c r="E3025" s="120"/>
      <c r="M3025" s="120"/>
      <c r="N3025" s="120"/>
      <c r="U3025" s="121"/>
      <c r="V3025" s="122"/>
      <c r="W3025" s="123"/>
      <c r="AC3025" s="123"/>
    </row>
    <row r="3026" spans="5:29" s="2" customFormat="1">
      <c r="E3026" s="120"/>
      <c r="M3026" s="120"/>
      <c r="N3026" s="120"/>
      <c r="U3026" s="121"/>
      <c r="V3026" s="122"/>
      <c r="W3026" s="123"/>
      <c r="AC3026" s="123"/>
    </row>
    <row r="3027" spans="5:29" s="2" customFormat="1">
      <c r="E3027" s="120"/>
      <c r="M3027" s="120"/>
      <c r="N3027" s="120"/>
      <c r="U3027" s="121"/>
      <c r="V3027" s="122"/>
      <c r="W3027" s="123"/>
      <c r="AC3027" s="123"/>
    </row>
    <row r="3028" spans="5:29" s="2" customFormat="1">
      <c r="E3028" s="120"/>
      <c r="M3028" s="120"/>
      <c r="N3028" s="120"/>
      <c r="U3028" s="121"/>
      <c r="V3028" s="122"/>
      <c r="W3028" s="123"/>
      <c r="AC3028" s="123"/>
    </row>
    <row r="3029" spans="5:29" s="2" customFormat="1">
      <c r="E3029" s="120"/>
      <c r="M3029" s="120"/>
      <c r="N3029" s="120"/>
      <c r="U3029" s="121"/>
      <c r="V3029" s="122"/>
      <c r="W3029" s="123"/>
      <c r="AC3029" s="123"/>
    </row>
    <row r="3030" spans="5:29" s="2" customFormat="1">
      <c r="E3030" s="120"/>
      <c r="M3030" s="120"/>
      <c r="N3030" s="120"/>
      <c r="U3030" s="121"/>
      <c r="V3030" s="122"/>
      <c r="W3030" s="123"/>
      <c r="AC3030" s="123"/>
    </row>
    <row r="3031" spans="5:29" s="2" customFormat="1">
      <c r="E3031" s="120"/>
      <c r="M3031" s="120"/>
      <c r="N3031" s="120"/>
      <c r="U3031" s="121"/>
      <c r="V3031" s="122"/>
      <c r="W3031" s="123"/>
      <c r="AC3031" s="123"/>
    </row>
    <row r="3032" spans="5:29" s="2" customFormat="1">
      <c r="E3032" s="120"/>
      <c r="M3032" s="120"/>
      <c r="N3032" s="120"/>
      <c r="U3032" s="121"/>
      <c r="V3032" s="122"/>
      <c r="W3032" s="123"/>
      <c r="AC3032" s="123"/>
    </row>
    <row r="3033" spans="5:29" s="2" customFormat="1">
      <c r="E3033" s="120"/>
      <c r="M3033" s="120"/>
      <c r="N3033" s="120"/>
      <c r="U3033" s="121"/>
      <c r="V3033" s="122"/>
      <c r="W3033" s="123"/>
      <c r="AC3033" s="123"/>
    </row>
    <row r="3034" spans="5:29" s="2" customFormat="1">
      <c r="E3034" s="120"/>
      <c r="M3034" s="120"/>
      <c r="N3034" s="120"/>
      <c r="U3034" s="121"/>
      <c r="V3034" s="122"/>
      <c r="W3034" s="123"/>
      <c r="AC3034" s="123"/>
    </row>
    <row r="3035" spans="5:29" s="2" customFormat="1">
      <c r="E3035" s="120"/>
      <c r="M3035" s="120"/>
      <c r="N3035" s="120"/>
      <c r="U3035" s="121"/>
      <c r="V3035" s="122"/>
      <c r="W3035" s="123"/>
      <c r="AC3035" s="123"/>
    </row>
    <row r="3036" spans="5:29" s="2" customFormat="1">
      <c r="E3036" s="120"/>
      <c r="M3036" s="120"/>
      <c r="N3036" s="120"/>
      <c r="U3036" s="121"/>
      <c r="V3036" s="122"/>
      <c r="W3036" s="123"/>
      <c r="AC3036" s="123"/>
    </row>
    <row r="3037" spans="5:29" s="2" customFormat="1">
      <c r="E3037" s="120"/>
      <c r="M3037" s="120"/>
      <c r="N3037" s="120"/>
      <c r="U3037" s="121"/>
      <c r="V3037" s="122"/>
      <c r="W3037" s="123"/>
      <c r="AC3037" s="123"/>
    </row>
    <row r="3038" spans="5:29" s="2" customFormat="1">
      <c r="E3038" s="120"/>
      <c r="M3038" s="120"/>
      <c r="N3038" s="120"/>
      <c r="U3038" s="121"/>
      <c r="V3038" s="122"/>
      <c r="W3038" s="123"/>
      <c r="AC3038" s="123"/>
    </row>
    <row r="3039" spans="5:29" s="2" customFormat="1">
      <c r="E3039" s="120"/>
      <c r="M3039" s="120"/>
      <c r="N3039" s="120"/>
      <c r="U3039" s="121"/>
      <c r="V3039" s="122"/>
      <c r="W3039" s="123"/>
      <c r="AC3039" s="123"/>
    </row>
    <row r="3040" spans="5:29" s="2" customFormat="1">
      <c r="E3040" s="120"/>
      <c r="M3040" s="120"/>
      <c r="N3040" s="120"/>
      <c r="U3040" s="121"/>
      <c r="V3040" s="122"/>
      <c r="W3040" s="123"/>
      <c r="AC3040" s="123"/>
    </row>
    <row r="3041" spans="5:29" s="2" customFormat="1">
      <c r="E3041" s="120"/>
      <c r="M3041" s="120"/>
      <c r="N3041" s="120"/>
      <c r="U3041" s="121"/>
      <c r="V3041" s="122"/>
      <c r="W3041" s="123"/>
      <c r="AC3041" s="123"/>
    </row>
    <row r="3042" spans="5:29" s="2" customFormat="1">
      <c r="E3042" s="120"/>
      <c r="M3042" s="120"/>
      <c r="N3042" s="120"/>
      <c r="U3042" s="121"/>
      <c r="V3042" s="122"/>
      <c r="W3042" s="123"/>
      <c r="AC3042" s="123"/>
    </row>
    <row r="3043" spans="5:29" s="2" customFormat="1">
      <c r="E3043" s="120"/>
      <c r="M3043" s="120"/>
      <c r="N3043" s="120"/>
      <c r="U3043" s="121"/>
      <c r="V3043" s="122"/>
      <c r="W3043" s="123"/>
      <c r="AC3043" s="123"/>
    </row>
    <row r="3044" spans="5:29" s="2" customFormat="1">
      <c r="E3044" s="120"/>
      <c r="M3044" s="120"/>
      <c r="N3044" s="120"/>
      <c r="U3044" s="121"/>
      <c r="V3044" s="122"/>
      <c r="W3044" s="123"/>
      <c r="AC3044" s="123"/>
    </row>
    <row r="3045" spans="5:29" s="2" customFormat="1">
      <c r="E3045" s="120"/>
      <c r="M3045" s="120"/>
      <c r="N3045" s="120"/>
      <c r="U3045" s="121"/>
      <c r="V3045" s="122"/>
      <c r="W3045" s="123"/>
      <c r="AC3045" s="123"/>
    </row>
    <row r="3046" spans="5:29" s="2" customFormat="1">
      <c r="E3046" s="120"/>
      <c r="M3046" s="120"/>
      <c r="N3046" s="120"/>
      <c r="U3046" s="121"/>
      <c r="V3046" s="122"/>
      <c r="W3046" s="123"/>
      <c r="AC3046" s="123"/>
    </row>
    <row r="3047" spans="5:29" s="2" customFormat="1">
      <c r="E3047" s="120"/>
      <c r="M3047" s="120"/>
      <c r="N3047" s="120"/>
      <c r="U3047" s="121"/>
      <c r="V3047" s="122"/>
      <c r="W3047" s="123"/>
      <c r="AC3047" s="123"/>
    </row>
    <row r="3048" spans="5:29" s="2" customFormat="1">
      <c r="E3048" s="120"/>
      <c r="M3048" s="120"/>
      <c r="N3048" s="120"/>
      <c r="U3048" s="121"/>
      <c r="V3048" s="122"/>
      <c r="W3048" s="123"/>
      <c r="AC3048" s="123"/>
    </row>
    <row r="3049" spans="5:29" s="2" customFormat="1">
      <c r="E3049" s="120"/>
      <c r="M3049" s="120"/>
      <c r="N3049" s="120"/>
      <c r="U3049" s="121"/>
      <c r="V3049" s="122"/>
      <c r="W3049" s="123"/>
      <c r="AC3049" s="123"/>
    </row>
    <row r="3050" spans="5:29" s="2" customFormat="1">
      <c r="E3050" s="120"/>
      <c r="M3050" s="120"/>
      <c r="N3050" s="120"/>
      <c r="U3050" s="121"/>
      <c r="V3050" s="122"/>
      <c r="W3050" s="123"/>
      <c r="AC3050" s="123"/>
    </row>
    <row r="3051" spans="5:29" s="2" customFormat="1">
      <c r="E3051" s="120"/>
      <c r="M3051" s="120"/>
      <c r="N3051" s="120"/>
      <c r="U3051" s="121"/>
      <c r="V3051" s="122"/>
      <c r="W3051" s="123"/>
      <c r="AC3051" s="123"/>
    </row>
    <row r="3052" spans="5:29" s="2" customFormat="1">
      <c r="E3052" s="120"/>
      <c r="M3052" s="120"/>
      <c r="N3052" s="120"/>
      <c r="U3052" s="121"/>
      <c r="V3052" s="122"/>
      <c r="W3052" s="123"/>
      <c r="AC3052" s="123"/>
    </row>
    <row r="3053" spans="5:29" s="2" customFormat="1">
      <c r="E3053" s="120"/>
      <c r="M3053" s="120"/>
      <c r="N3053" s="120"/>
      <c r="U3053" s="121"/>
      <c r="V3053" s="122"/>
      <c r="W3053" s="123"/>
      <c r="AC3053" s="123"/>
    </row>
    <row r="3054" spans="5:29" s="2" customFormat="1">
      <c r="E3054" s="120"/>
      <c r="M3054" s="120"/>
      <c r="N3054" s="120"/>
      <c r="U3054" s="121"/>
      <c r="V3054" s="122"/>
      <c r="W3054" s="123"/>
      <c r="AC3054" s="123"/>
    </row>
    <row r="3055" spans="5:29" s="2" customFormat="1">
      <c r="E3055" s="120"/>
      <c r="M3055" s="120"/>
      <c r="N3055" s="120"/>
      <c r="U3055" s="121"/>
      <c r="V3055" s="122"/>
      <c r="W3055" s="123"/>
      <c r="AC3055" s="123"/>
    </row>
    <row r="3056" spans="5:29" s="2" customFormat="1">
      <c r="E3056" s="120"/>
      <c r="M3056" s="120"/>
      <c r="N3056" s="120"/>
      <c r="U3056" s="121"/>
      <c r="V3056" s="122"/>
      <c r="W3056" s="123"/>
      <c r="AC3056" s="123"/>
    </row>
    <row r="3057" spans="5:29" s="2" customFormat="1">
      <c r="E3057" s="120"/>
      <c r="M3057" s="120"/>
      <c r="N3057" s="120"/>
      <c r="U3057" s="121"/>
      <c r="V3057" s="122"/>
      <c r="W3057" s="123"/>
      <c r="AC3057" s="123"/>
    </row>
    <row r="3058" spans="5:29" s="2" customFormat="1">
      <c r="E3058" s="120"/>
      <c r="M3058" s="120"/>
      <c r="N3058" s="120"/>
      <c r="U3058" s="121"/>
      <c r="V3058" s="122"/>
      <c r="W3058" s="123"/>
      <c r="AC3058" s="123"/>
    </row>
    <row r="3059" spans="5:29" s="2" customFormat="1">
      <c r="E3059" s="120"/>
      <c r="M3059" s="120"/>
      <c r="N3059" s="120"/>
      <c r="U3059" s="121"/>
      <c r="V3059" s="122"/>
      <c r="W3059" s="123"/>
      <c r="AC3059" s="123"/>
    </row>
    <row r="3060" spans="5:29" s="2" customFormat="1">
      <c r="E3060" s="120"/>
      <c r="M3060" s="120"/>
      <c r="N3060" s="120"/>
      <c r="U3060" s="121"/>
      <c r="V3060" s="122"/>
      <c r="W3060" s="123"/>
      <c r="AC3060" s="123"/>
    </row>
    <row r="3061" spans="5:29" s="2" customFormat="1">
      <c r="E3061" s="120"/>
      <c r="M3061" s="120"/>
      <c r="N3061" s="120"/>
      <c r="U3061" s="121"/>
      <c r="V3061" s="122"/>
      <c r="W3061" s="123"/>
      <c r="AC3061" s="123"/>
    </row>
    <row r="3062" spans="5:29" s="2" customFormat="1">
      <c r="E3062" s="120"/>
      <c r="M3062" s="120"/>
      <c r="N3062" s="120"/>
      <c r="U3062" s="121"/>
      <c r="V3062" s="122"/>
      <c r="W3062" s="123"/>
      <c r="AC3062" s="123"/>
    </row>
    <row r="3063" spans="5:29" s="2" customFormat="1">
      <c r="E3063" s="120"/>
      <c r="M3063" s="120"/>
      <c r="N3063" s="120"/>
      <c r="U3063" s="121"/>
      <c r="V3063" s="122"/>
      <c r="W3063" s="123"/>
      <c r="AC3063" s="123"/>
    </row>
    <row r="3064" spans="5:29" s="2" customFormat="1">
      <c r="E3064" s="120"/>
      <c r="M3064" s="120"/>
      <c r="N3064" s="120"/>
      <c r="U3064" s="121"/>
      <c r="V3064" s="122"/>
      <c r="W3064" s="123"/>
      <c r="AC3064" s="123"/>
    </row>
    <row r="3065" spans="5:29" s="2" customFormat="1">
      <c r="E3065" s="120"/>
      <c r="M3065" s="120"/>
      <c r="N3065" s="120"/>
      <c r="U3065" s="121"/>
      <c r="V3065" s="122"/>
      <c r="W3065" s="123"/>
      <c r="AC3065" s="123"/>
    </row>
    <row r="3066" spans="5:29" s="2" customFormat="1">
      <c r="E3066" s="120"/>
      <c r="M3066" s="120"/>
      <c r="N3066" s="120"/>
      <c r="U3066" s="121"/>
      <c r="V3066" s="122"/>
      <c r="W3066" s="123"/>
      <c r="AC3066" s="123"/>
    </row>
    <row r="3067" spans="5:29" s="2" customFormat="1">
      <c r="E3067" s="120"/>
      <c r="M3067" s="120"/>
      <c r="N3067" s="120"/>
      <c r="U3067" s="121"/>
      <c r="V3067" s="122"/>
      <c r="W3067" s="123"/>
      <c r="AC3067" s="123"/>
    </row>
    <row r="3068" spans="5:29" s="2" customFormat="1">
      <c r="E3068" s="120"/>
      <c r="M3068" s="120"/>
      <c r="N3068" s="120"/>
      <c r="U3068" s="121"/>
      <c r="V3068" s="122"/>
      <c r="W3068" s="123"/>
      <c r="AC3068" s="123"/>
    </row>
    <row r="3069" spans="5:29" s="2" customFormat="1">
      <c r="E3069" s="120"/>
      <c r="M3069" s="120"/>
      <c r="N3069" s="120"/>
      <c r="U3069" s="121"/>
      <c r="V3069" s="122"/>
      <c r="W3069" s="123"/>
      <c r="AC3069" s="123"/>
    </row>
    <row r="3070" spans="5:29" s="2" customFormat="1">
      <c r="E3070" s="120"/>
      <c r="M3070" s="120"/>
      <c r="N3070" s="120"/>
      <c r="U3070" s="121"/>
      <c r="V3070" s="122"/>
      <c r="W3070" s="123"/>
      <c r="AC3070" s="123"/>
    </row>
    <row r="3071" spans="5:29" s="2" customFormat="1">
      <c r="E3071" s="120"/>
      <c r="M3071" s="120"/>
      <c r="N3071" s="120"/>
      <c r="U3071" s="121"/>
      <c r="V3071" s="122"/>
      <c r="W3071" s="123"/>
      <c r="AC3071" s="123"/>
    </row>
    <row r="3072" spans="5:29" s="2" customFormat="1">
      <c r="E3072" s="120"/>
      <c r="M3072" s="120"/>
      <c r="N3072" s="120"/>
      <c r="U3072" s="121"/>
      <c r="V3072" s="122"/>
      <c r="W3072" s="123"/>
      <c r="AC3072" s="123"/>
    </row>
    <row r="3073" spans="5:29" s="2" customFormat="1">
      <c r="E3073" s="120"/>
      <c r="M3073" s="120"/>
      <c r="N3073" s="120"/>
      <c r="U3073" s="121"/>
      <c r="V3073" s="122"/>
      <c r="W3073" s="123"/>
      <c r="AC3073" s="123"/>
    </row>
    <row r="3074" spans="5:29" s="2" customFormat="1">
      <c r="E3074" s="120"/>
      <c r="M3074" s="120"/>
      <c r="N3074" s="120"/>
      <c r="U3074" s="121"/>
      <c r="V3074" s="122"/>
      <c r="W3074" s="123"/>
      <c r="AC3074" s="123"/>
    </row>
    <row r="3075" spans="5:29" s="2" customFormat="1">
      <c r="E3075" s="120"/>
      <c r="M3075" s="120"/>
      <c r="N3075" s="120"/>
      <c r="U3075" s="121"/>
      <c r="V3075" s="122"/>
      <c r="W3075" s="123"/>
      <c r="AC3075" s="123"/>
    </row>
    <row r="3076" spans="5:29" s="2" customFormat="1">
      <c r="E3076" s="120"/>
      <c r="M3076" s="120"/>
      <c r="N3076" s="120"/>
      <c r="U3076" s="121"/>
      <c r="V3076" s="122"/>
      <c r="W3076" s="123"/>
      <c r="AC3076" s="123"/>
    </row>
    <row r="3077" spans="5:29" s="2" customFormat="1">
      <c r="E3077" s="120"/>
      <c r="M3077" s="120"/>
      <c r="N3077" s="120"/>
      <c r="U3077" s="121"/>
      <c r="V3077" s="122"/>
      <c r="W3077" s="123"/>
      <c r="AC3077" s="123"/>
    </row>
    <row r="3078" spans="5:29" s="2" customFormat="1">
      <c r="E3078" s="120"/>
      <c r="M3078" s="120"/>
      <c r="N3078" s="120"/>
      <c r="U3078" s="121"/>
      <c r="V3078" s="122"/>
      <c r="W3078" s="123"/>
      <c r="AC3078" s="123"/>
    </row>
    <row r="3079" spans="5:29" s="2" customFormat="1">
      <c r="E3079" s="120"/>
      <c r="M3079" s="120"/>
      <c r="N3079" s="120"/>
      <c r="U3079" s="121"/>
      <c r="V3079" s="122"/>
      <c r="W3079" s="123"/>
      <c r="AC3079" s="123"/>
    </row>
    <row r="3080" spans="5:29" s="2" customFormat="1">
      <c r="E3080" s="120"/>
      <c r="M3080" s="120"/>
      <c r="N3080" s="120"/>
      <c r="U3080" s="121"/>
      <c r="V3080" s="122"/>
      <c r="W3080" s="123"/>
      <c r="AC3080" s="123"/>
    </row>
    <row r="3081" spans="5:29" s="2" customFormat="1">
      <c r="E3081" s="120"/>
      <c r="M3081" s="120"/>
      <c r="N3081" s="120"/>
      <c r="U3081" s="121"/>
      <c r="V3081" s="122"/>
      <c r="W3081" s="123"/>
      <c r="AC3081" s="123"/>
    </row>
    <row r="3082" spans="5:29" s="2" customFormat="1">
      <c r="E3082" s="120"/>
      <c r="M3082" s="120"/>
      <c r="N3082" s="120"/>
      <c r="U3082" s="121"/>
      <c r="V3082" s="122"/>
      <c r="W3082" s="123"/>
      <c r="AC3082" s="123"/>
    </row>
    <row r="3083" spans="5:29" s="2" customFormat="1">
      <c r="E3083" s="120"/>
      <c r="M3083" s="120"/>
      <c r="N3083" s="120"/>
      <c r="U3083" s="121"/>
      <c r="V3083" s="122"/>
      <c r="W3083" s="123"/>
      <c r="AC3083" s="123"/>
    </row>
    <row r="3084" spans="5:29" s="2" customFormat="1">
      <c r="E3084" s="120"/>
      <c r="M3084" s="120"/>
      <c r="N3084" s="120"/>
      <c r="U3084" s="121"/>
      <c r="V3084" s="122"/>
      <c r="W3084" s="123"/>
      <c r="AC3084" s="123"/>
    </row>
    <row r="3085" spans="5:29" s="2" customFormat="1">
      <c r="E3085" s="120"/>
      <c r="M3085" s="120"/>
      <c r="N3085" s="120"/>
      <c r="U3085" s="121"/>
      <c r="V3085" s="122"/>
      <c r="W3085" s="123"/>
      <c r="AC3085" s="123"/>
    </row>
    <row r="3086" spans="5:29" s="2" customFormat="1">
      <c r="E3086" s="120"/>
      <c r="M3086" s="120"/>
      <c r="N3086" s="120"/>
      <c r="U3086" s="121"/>
      <c r="V3086" s="122"/>
      <c r="W3086" s="123"/>
      <c r="AC3086" s="123"/>
    </row>
    <row r="3087" spans="5:29" s="2" customFormat="1">
      <c r="E3087" s="120"/>
      <c r="M3087" s="120"/>
      <c r="N3087" s="120"/>
      <c r="U3087" s="121"/>
      <c r="V3087" s="122"/>
      <c r="W3087" s="123"/>
      <c r="AC3087" s="123"/>
    </row>
    <row r="3088" spans="5:29" s="2" customFormat="1">
      <c r="E3088" s="120"/>
      <c r="M3088" s="120"/>
      <c r="N3088" s="120"/>
      <c r="U3088" s="121"/>
      <c r="V3088" s="122"/>
      <c r="W3088" s="123"/>
      <c r="AC3088" s="123"/>
    </row>
    <row r="3089" spans="5:29" s="2" customFormat="1">
      <c r="E3089" s="120"/>
      <c r="M3089" s="120"/>
      <c r="N3089" s="120"/>
      <c r="U3089" s="121"/>
      <c r="V3089" s="122"/>
      <c r="W3089" s="123"/>
      <c r="AC3089" s="123"/>
    </row>
    <row r="3090" spans="5:29" s="2" customFormat="1">
      <c r="E3090" s="120"/>
      <c r="M3090" s="120"/>
      <c r="N3090" s="120"/>
      <c r="U3090" s="121"/>
      <c r="V3090" s="122"/>
      <c r="W3090" s="123"/>
      <c r="AC3090" s="123"/>
    </row>
    <row r="3091" spans="5:29" s="2" customFormat="1">
      <c r="E3091" s="120"/>
      <c r="M3091" s="120"/>
      <c r="N3091" s="120"/>
      <c r="U3091" s="121"/>
      <c r="V3091" s="122"/>
      <c r="W3091" s="123"/>
      <c r="AC3091" s="123"/>
    </row>
    <row r="3092" spans="5:29" s="2" customFormat="1">
      <c r="E3092" s="120"/>
      <c r="M3092" s="120"/>
      <c r="N3092" s="120"/>
      <c r="U3092" s="121"/>
      <c r="V3092" s="122"/>
      <c r="W3092" s="123"/>
      <c r="AC3092" s="123"/>
    </row>
    <row r="3093" spans="5:29" s="2" customFormat="1">
      <c r="E3093" s="120"/>
      <c r="M3093" s="120"/>
      <c r="N3093" s="120"/>
      <c r="U3093" s="121"/>
      <c r="V3093" s="122"/>
      <c r="W3093" s="123"/>
      <c r="AC3093" s="123"/>
    </row>
    <row r="3094" spans="5:29" s="2" customFormat="1">
      <c r="E3094" s="120"/>
      <c r="M3094" s="120"/>
      <c r="N3094" s="120"/>
      <c r="U3094" s="121"/>
      <c r="V3094" s="122"/>
      <c r="W3094" s="123"/>
      <c r="AC3094" s="123"/>
    </row>
    <row r="3095" spans="5:29" s="2" customFormat="1">
      <c r="E3095" s="120"/>
      <c r="M3095" s="120"/>
      <c r="N3095" s="120"/>
      <c r="U3095" s="121"/>
      <c r="V3095" s="122"/>
      <c r="W3095" s="123"/>
      <c r="AC3095" s="123"/>
    </row>
    <row r="3096" spans="5:29" s="2" customFormat="1">
      <c r="E3096" s="120"/>
      <c r="M3096" s="120"/>
      <c r="N3096" s="120"/>
      <c r="U3096" s="121"/>
      <c r="V3096" s="122"/>
      <c r="W3096" s="123"/>
      <c r="AC3096" s="123"/>
    </row>
    <row r="3097" spans="5:29" s="2" customFormat="1">
      <c r="E3097" s="120"/>
      <c r="M3097" s="120"/>
      <c r="N3097" s="120"/>
      <c r="U3097" s="121"/>
      <c r="V3097" s="122"/>
      <c r="W3097" s="123"/>
      <c r="AC3097" s="123"/>
    </row>
    <row r="3098" spans="5:29" s="2" customFormat="1">
      <c r="E3098" s="120"/>
      <c r="M3098" s="120"/>
      <c r="N3098" s="120"/>
      <c r="U3098" s="121"/>
      <c r="V3098" s="122"/>
      <c r="W3098" s="123"/>
      <c r="AC3098" s="123"/>
    </row>
    <row r="3099" spans="5:29" s="2" customFormat="1">
      <c r="E3099" s="120"/>
      <c r="M3099" s="120"/>
      <c r="N3099" s="120"/>
      <c r="U3099" s="121"/>
      <c r="V3099" s="122"/>
      <c r="W3099" s="123"/>
      <c r="AC3099" s="123"/>
    </row>
    <row r="3100" spans="5:29" s="2" customFormat="1">
      <c r="E3100" s="120"/>
      <c r="M3100" s="120"/>
      <c r="N3100" s="120"/>
      <c r="U3100" s="121"/>
      <c r="V3100" s="122"/>
      <c r="W3100" s="123"/>
      <c r="AC3100" s="123"/>
    </row>
    <row r="3101" spans="5:29" s="2" customFormat="1">
      <c r="E3101" s="120"/>
      <c r="M3101" s="120"/>
      <c r="N3101" s="120"/>
      <c r="U3101" s="121"/>
      <c r="V3101" s="122"/>
      <c r="W3101" s="123"/>
      <c r="AC3101" s="123"/>
    </row>
    <row r="3102" spans="5:29" s="2" customFormat="1">
      <c r="E3102" s="120"/>
      <c r="M3102" s="120"/>
      <c r="N3102" s="120"/>
      <c r="U3102" s="121"/>
      <c r="V3102" s="122"/>
      <c r="W3102" s="123"/>
      <c r="AC3102" s="123"/>
    </row>
    <row r="3103" spans="5:29" s="2" customFormat="1">
      <c r="E3103" s="120"/>
      <c r="M3103" s="120"/>
      <c r="N3103" s="120"/>
      <c r="U3103" s="121"/>
      <c r="V3103" s="122"/>
      <c r="W3103" s="123"/>
      <c r="AC3103" s="123"/>
    </row>
    <row r="3104" spans="5:29" s="2" customFormat="1">
      <c r="E3104" s="120"/>
      <c r="M3104" s="120"/>
      <c r="N3104" s="120"/>
      <c r="U3104" s="121"/>
      <c r="V3104" s="122"/>
      <c r="W3104" s="123"/>
      <c r="AC3104" s="123"/>
    </row>
    <row r="3105" spans="5:29" s="2" customFormat="1">
      <c r="E3105" s="120"/>
      <c r="M3105" s="120"/>
      <c r="N3105" s="120"/>
      <c r="U3105" s="121"/>
      <c r="V3105" s="122"/>
      <c r="W3105" s="123"/>
      <c r="AC3105" s="123"/>
    </row>
    <row r="3106" spans="5:29" s="2" customFormat="1">
      <c r="E3106" s="120"/>
      <c r="M3106" s="120"/>
      <c r="N3106" s="120"/>
      <c r="U3106" s="121"/>
      <c r="V3106" s="122"/>
      <c r="W3106" s="123"/>
      <c r="AC3106" s="123"/>
    </row>
    <row r="3107" spans="5:29" s="2" customFormat="1">
      <c r="E3107" s="120"/>
      <c r="M3107" s="120"/>
      <c r="N3107" s="120"/>
      <c r="U3107" s="121"/>
      <c r="V3107" s="122"/>
      <c r="W3107" s="123"/>
      <c r="AC3107" s="123"/>
    </row>
    <row r="3108" spans="5:29" s="2" customFormat="1">
      <c r="E3108" s="120"/>
      <c r="M3108" s="120"/>
      <c r="N3108" s="120"/>
      <c r="U3108" s="121"/>
      <c r="V3108" s="122"/>
      <c r="W3108" s="123"/>
      <c r="AC3108" s="123"/>
    </row>
    <row r="3109" spans="5:29" s="2" customFormat="1">
      <c r="E3109" s="120"/>
      <c r="M3109" s="120"/>
      <c r="N3109" s="120"/>
      <c r="U3109" s="121"/>
      <c r="V3109" s="122"/>
      <c r="W3109" s="123"/>
      <c r="AC3109" s="123"/>
    </row>
    <row r="3110" spans="5:29" s="2" customFormat="1">
      <c r="E3110" s="120"/>
      <c r="M3110" s="120"/>
      <c r="N3110" s="120"/>
      <c r="U3110" s="121"/>
      <c r="V3110" s="122"/>
      <c r="W3110" s="123"/>
      <c r="AC3110" s="123"/>
    </row>
    <row r="3111" spans="5:29" s="2" customFormat="1">
      <c r="E3111" s="120"/>
      <c r="M3111" s="120"/>
      <c r="N3111" s="120"/>
      <c r="U3111" s="121"/>
      <c r="V3111" s="122"/>
      <c r="W3111" s="123"/>
      <c r="AC3111" s="123"/>
    </row>
    <row r="3112" spans="5:29" s="2" customFormat="1">
      <c r="E3112" s="120"/>
      <c r="M3112" s="120"/>
      <c r="N3112" s="120"/>
      <c r="U3112" s="121"/>
      <c r="V3112" s="122"/>
      <c r="W3112" s="123"/>
      <c r="AC3112" s="123"/>
    </row>
    <row r="3113" spans="5:29" s="2" customFormat="1">
      <c r="E3113" s="120"/>
      <c r="M3113" s="120"/>
      <c r="N3113" s="120"/>
      <c r="U3113" s="121"/>
      <c r="V3113" s="122"/>
      <c r="W3113" s="123"/>
      <c r="AC3113" s="123"/>
    </row>
    <row r="3114" spans="5:29" s="2" customFormat="1">
      <c r="E3114" s="120"/>
      <c r="M3114" s="120"/>
      <c r="N3114" s="120"/>
      <c r="U3114" s="121"/>
      <c r="V3114" s="122"/>
      <c r="W3114" s="123"/>
      <c r="AC3114" s="123"/>
    </row>
    <row r="3115" spans="5:29" s="2" customFormat="1">
      <c r="E3115" s="120"/>
      <c r="M3115" s="120"/>
      <c r="N3115" s="120"/>
      <c r="U3115" s="121"/>
      <c r="V3115" s="122"/>
      <c r="W3115" s="123"/>
      <c r="AC3115" s="123"/>
    </row>
    <row r="3116" spans="5:29" s="2" customFormat="1">
      <c r="E3116" s="120"/>
      <c r="M3116" s="120"/>
      <c r="N3116" s="120"/>
      <c r="U3116" s="121"/>
      <c r="V3116" s="122"/>
      <c r="W3116" s="123"/>
      <c r="AC3116" s="123"/>
    </row>
    <row r="3117" spans="5:29" s="2" customFormat="1">
      <c r="E3117" s="120"/>
      <c r="M3117" s="120"/>
      <c r="N3117" s="120"/>
      <c r="U3117" s="121"/>
      <c r="V3117" s="122"/>
      <c r="W3117" s="123"/>
      <c r="AC3117" s="123"/>
    </row>
    <row r="3118" spans="5:29" s="2" customFormat="1">
      <c r="E3118" s="120"/>
      <c r="M3118" s="120"/>
      <c r="N3118" s="120"/>
      <c r="U3118" s="121"/>
      <c r="V3118" s="122"/>
      <c r="W3118" s="123"/>
      <c r="AC3118" s="123"/>
    </row>
    <row r="3119" spans="5:29" s="2" customFormat="1">
      <c r="E3119" s="120"/>
      <c r="M3119" s="120"/>
      <c r="N3119" s="120"/>
      <c r="U3119" s="121"/>
      <c r="V3119" s="122"/>
      <c r="W3119" s="123"/>
      <c r="AC3119" s="123"/>
    </row>
    <row r="3120" spans="5:29" s="2" customFormat="1">
      <c r="E3120" s="120"/>
      <c r="M3120" s="120"/>
      <c r="N3120" s="120"/>
      <c r="U3120" s="121"/>
      <c r="V3120" s="122"/>
      <c r="W3120" s="123"/>
      <c r="AC3120" s="123"/>
    </row>
    <row r="3121" spans="5:29" s="2" customFormat="1">
      <c r="E3121" s="120"/>
      <c r="M3121" s="120"/>
      <c r="N3121" s="120"/>
      <c r="U3121" s="121"/>
      <c r="V3121" s="122"/>
      <c r="W3121" s="123"/>
      <c r="AC3121" s="123"/>
    </row>
    <row r="3122" spans="5:29" s="2" customFormat="1">
      <c r="E3122" s="120"/>
      <c r="M3122" s="120"/>
      <c r="N3122" s="120"/>
      <c r="U3122" s="121"/>
      <c r="V3122" s="122"/>
      <c r="W3122" s="123"/>
      <c r="AC3122" s="123"/>
    </row>
    <row r="3123" spans="5:29" s="2" customFormat="1">
      <c r="E3123" s="120"/>
      <c r="M3123" s="120"/>
      <c r="N3123" s="120"/>
      <c r="U3123" s="121"/>
      <c r="V3123" s="122"/>
      <c r="W3123" s="123"/>
      <c r="AC3123" s="123"/>
    </row>
    <row r="3124" spans="5:29" s="2" customFormat="1">
      <c r="E3124" s="120"/>
      <c r="M3124" s="120"/>
      <c r="N3124" s="120"/>
      <c r="U3124" s="121"/>
      <c r="V3124" s="122"/>
      <c r="W3124" s="123"/>
      <c r="AC3124" s="123"/>
    </row>
    <row r="3125" spans="5:29" s="2" customFormat="1">
      <c r="E3125" s="120"/>
      <c r="M3125" s="120"/>
      <c r="N3125" s="120"/>
      <c r="U3125" s="121"/>
      <c r="V3125" s="122"/>
      <c r="W3125" s="123"/>
      <c r="AC3125" s="123"/>
    </row>
    <row r="3126" spans="5:29" s="2" customFormat="1">
      <c r="E3126" s="120"/>
      <c r="M3126" s="120"/>
      <c r="N3126" s="120"/>
      <c r="U3126" s="121"/>
      <c r="V3126" s="122"/>
      <c r="W3126" s="123"/>
      <c r="AC3126" s="123"/>
    </row>
    <row r="3127" spans="5:29" s="2" customFormat="1">
      <c r="E3127" s="120"/>
      <c r="M3127" s="120"/>
      <c r="N3127" s="120"/>
      <c r="U3127" s="121"/>
      <c r="V3127" s="122"/>
      <c r="W3127" s="123"/>
      <c r="AC3127" s="123"/>
    </row>
    <row r="3128" spans="5:29" s="2" customFormat="1">
      <c r="E3128" s="120"/>
      <c r="M3128" s="120"/>
      <c r="N3128" s="120"/>
      <c r="U3128" s="121"/>
      <c r="V3128" s="122"/>
      <c r="W3128" s="123"/>
      <c r="AC3128" s="123"/>
    </row>
    <row r="3129" spans="5:29" s="2" customFormat="1">
      <c r="E3129" s="120"/>
      <c r="M3129" s="120"/>
      <c r="N3129" s="120"/>
      <c r="U3129" s="121"/>
      <c r="V3129" s="122"/>
      <c r="W3129" s="123"/>
      <c r="AC3129" s="123"/>
    </row>
    <row r="3130" spans="5:29" s="2" customFormat="1">
      <c r="E3130" s="120"/>
      <c r="M3130" s="120"/>
      <c r="N3130" s="120"/>
      <c r="U3130" s="121"/>
      <c r="V3130" s="122"/>
      <c r="W3130" s="123"/>
      <c r="AC3130" s="123"/>
    </row>
    <row r="3131" spans="5:29" s="2" customFormat="1">
      <c r="E3131" s="120"/>
      <c r="M3131" s="120"/>
      <c r="N3131" s="120"/>
      <c r="U3131" s="121"/>
      <c r="V3131" s="122"/>
      <c r="W3131" s="123"/>
      <c r="AC3131" s="123"/>
    </row>
    <row r="3132" spans="5:29" s="2" customFormat="1">
      <c r="E3132" s="120"/>
      <c r="M3132" s="120"/>
      <c r="N3132" s="120"/>
      <c r="U3132" s="121"/>
      <c r="V3132" s="122"/>
      <c r="W3132" s="123"/>
      <c r="AC3132" s="123"/>
    </row>
    <row r="3133" spans="5:29" s="2" customFormat="1">
      <c r="E3133" s="120"/>
      <c r="M3133" s="120"/>
      <c r="N3133" s="120"/>
      <c r="U3133" s="121"/>
      <c r="V3133" s="122"/>
      <c r="W3133" s="123"/>
      <c r="AC3133" s="123"/>
    </row>
    <row r="3134" spans="5:29" s="2" customFormat="1">
      <c r="E3134" s="120"/>
      <c r="M3134" s="120"/>
      <c r="N3134" s="120"/>
      <c r="U3134" s="121"/>
      <c r="V3134" s="122"/>
      <c r="W3134" s="123"/>
      <c r="AC3134" s="123"/>
    </row>
    <row r="3135" spans="5:29" s="2" customFormat="1">
      <c r="E3135" s="120"/>
      <c r="M3135" s="120"/>
      <c r="N3135" s="120"/>
      <c r="U3135" s="121"/>
      <c r="V3135" s="122"/>
      <c r="W3135" s="123"/>
      <c r="AC3135" s="123"/>
    </row>
    <row r="3136" spans="5:29" s="2" customFormat="1">
      <c r="E3136" s="120"/>
      <c r="M3136" s="120"/>
      <c r="N3136" s="120"/>
      <c r="U3136" s="121"/>
      <c r="V3136" s="122"/>
      <c r="W3136" s="123"/>
      <c r="AC3136" s="123"/>
    </row>
    <row r="3137" spans="5:29" s="2" customFormat="1">
      <c r="E3137" s="120"/>
      <c r="M3137" s="120"/>
      <c r="N3137" s="120"/>
      <c r="U3137" s="121"/>
      <c r="V3137" s="122"/>
      <c r="W3137" s="123"/>
      <c r="AC3137" s="123"/>
    </row>
    <row r="3138" spans="5:29" s="2" customFormat="1">
      <c r="E3138" s="120"/>
      <c r="M3138" s="120"/>
      <c r="N3138" s="120"/>
      <c r="U3138" s="121"/>
      <c r="V3138" s="122"/>
      <c r="W3138" s="123"/>
      <c r="AC3138" s="123"/>
    </row>
    <row r="3139" spans="5:29" s="2" customFormat="1">
      <c r="E3139" s="120"/>
      <c r="M3139" s="120"/>
      <c r="N3139" s="120"/>
      <c r="U3139" s="121"/>
      <c r="V3139" s="122"/>
      <c r="W3139" s="123"/>
      <c r="AC3139" s="123"/>
    </row>
    <row r="3140" spans="5:29" s="2" customFormat="1">
      <c r="E3140" s="120"/>
      <c r="M3140" s="120"/>
      <c r="N3140" s="120"/>
      <c r="U3140" s="121"/>
      <c r="V3140" s="122"/>
      <c r="W3140" s="123"/>
      <c r="AC3140" s="123"/>
    </row>
    <row r="3141" spans="5:29" s="2" customFormat="1">
      <c r="E3141" s="120"/>
      <c r="M3141" s="120"/>
      <c r="N3141" s="120"/>
      <c r="U3141" s="121"/>
      <c r="V3141" s="122"/>
      <c r="W3141" s="123"/>
      <c r="AC3141" s="123"/>
    </row>
    <row r="3142" spans="5:29" s="2" customFormat="1">
      <c r="E3142" s="120"/>
      <c r="M3142" s="120"/>
      <c r="N3142" s="120"/>
      <c r="U3142" s="121"/>
      <c r="V3142" s="122"/>
      <c r="W3142" s="123"/>
      <c r="AC3142" s="123"/>
    </row>
    <row r="3143" spans="5:29" s="2" customFormat="1">
      <c r="E3143" s="120"/>
      <c r="M3143" s="120"/>
      <c r="N3143" s="120"/>
      <c r="U3143" s="121"/>
      <c r="V3143" s="122"/>
      <c r="W3143" s="123"/>
      <c r="AC3143" s="123"/>
    </row>
    <row r="3144" spans="5:29" s="2" customFormat="1">
      <c r="E3144" s="120"/>
      <c r="M3144" s="120"/>
      <c r="N3144" s="120"/>
      <c r="U3144" s="121"/>
      <c r="V3144" s="122"/>
      <c r="W3144" s="123"/>
      <c r="AC3144" s="123"/>
    </row>
    <row r="3145" spans="5:29" s="2" customFormat="1">
      <c r="E3145" s="120"/>
      <c r="M3145" s="120"/>
      <c r="N3145" s="120"/>
      <c r="U3145" s="121"/>
      <c r="V3145" s="122"/>
      <c r="W3145" s="123"/>
      <c r="AC3145" s="123"/>
    </row>
    <row r="3146" spans="5:29" s="2" customFormat="1">
      <c r="E3146" s="120"/>
      <c r="M3146" s="120"/>
      <c r="N3146" s="120"/>
      <c r="U3146" s="121"/>
      <c r="V3146" s="122"/>
      <c r="W3146" s="123"/>
      <c r="AC3146" s="123"/>
    </row>
    <row r="3147" spans="5:29" s="2" customFormat="1">
      <c r="E3147" s="120"/>
      <c r="M3147" s="120"/>
      <c r="N3147" s="120"/>
      <c r="U3147" s="121"/>
      <c r="V3147" s="122"/>
      <c r="W3147" s="123"/>
      <c r="AC3147" s="123"/>
    </row>
    <row r="3148" spans="5:29" s="2" customFormat="1">
      <c r="E3148" s="120"/>
      <c r="M3148" s="120"/>
      <c r="N3148" s="120"/>
      <c r="U3148" s="121"/>
      <c r="V3148" s="122"/>
      <c r="W3148" s="123"/>
      <c r="AC3148" s="123"/>
    </row>
    <row r="3149" spans="5:29" s="2" customFormat="1">
      <c r="E3149" s="120"/>
      <c r="M3149" s="120"/>
      <c r="N3149" s="120"/>
      <c r="U3149" s="121"/>
      <c r="V3149" s="122"/>
      <c r="W3149" s="123"/>
      <c r="AC3149" s="123"/>
    </row>
    <row r="3150" spans="5:29" s="2" customFormat="1">
      <c r="E3150" s="120"/>
      <c r="M3150" s="120"/>
      <c r="N3150" s="120"/>
      <c r="U3150" s="121"/>
      <c r="V3150" s="122"/>
      <c r="W3150" s="123"/>
      <c r="AC3150" s="123"/>
    </row>
    <row r="3151" spans="5:29" s="2" customFormat="1">
      <c r="E3151" s="120"/>
      <c r="M3151" s="120"/>
      <c r="N3151" s="120"/>
      <c r="U3151" s="121"/>
      <c r="V3151" s="122"/>
      <c r="W3151" s="123"/>
      <c r="AC3151" s="123"/>
    </row>
    <row r="3152" spans="5:29" s="2" customFormat="1">
      <c r="E3152" s="120"/>
      <c r="M3152" s="120"/>
      <c r="N3152" s="120"/>
      <c r="U3152" s="121"/>
      <c r="V3152" s="122"/>
      <c r="W3152" s="123"/>
      <c r="AC3152" s="123"/>
    </row>
    <row r="3153" spans="5:29" s="2" customFormat="1">
      <c r="E3153" s="120"/>
      <c r="M3153" s="120"/>
      <c r="N3153" s="120"/>
      <c r="U3153" s="121"/>
      <c r="V3153" s="122"/>
      <c r="W3153" s="123"/>
      <c r="AC3153" s="123"/>
    </row>
    <row r="3154" spans="5:29" s="2" customFormat="1">
      <c r="E3154" s="120"/>
      <c r="M3154" s="120"/>
      <c r="N3154" s="120"/>
      <c r="U3154" s="121"/>
      <c r="V3154" s="122"/>
      <c r="W3154" s="123"/>
      <c r="AC3154" s="123"/>
    </row>
    <row r="3155" spans="5:29" s="2" customFormat="1">
      <c r="E3155" s="120"/>
      <c r="M3155" s="120"/>
      <c r="N3155" s="120"/>
      <c r="U3155" s="121"/>
      <c r="V3155" s="122"/>
      <c r="W3155" s="123"/>
      <c r="AC3155" s="123"/>
    </row>
    <row r="3156" spans="5:29" s="2" customFormat="1">
      <c r="E3156" s="120"/>
      <c r="M3156" s="120"/>
      <c r="N3156" s="120"/>
      <c r="U3156" s="121"/>
      <c r="V3156" s="122"/>
      <c r="W3156" s="123"/>
      <c r="AC3156" s="123"/>
    </row>
    <row r="3157" spans="5:29" s="2" customFormat="1">
      <c r="E3157" s="120"/>
      <c r="M3157" s="120"/>
      <c r="N3157" s="120"/>
      <c r="U3157" s="121"/>
      <c r="V3157" s="122"/>
      <c r="W3157" s="123"/>
      <c r="AC3157" s="123"/>
    </row>
    <row r="3158" spans="5:29" s="2" customFormat="1">
      <c r="E3158" s="120"/>
      <c r="M3158" s="120"/>
      <c r="N3158" s="120"/>
      <c r="U3158" s="121"/>
      <c r="V3158" s="122"/>
      <c r="W3158" s="123"/>
      <c r="AC3158" s="123"/>
    </row>
    <row r="3159" spans="5:29" s="2" customFormat="1">
      <c r="E3159" s="120"/>
      <c r="M3159" s="120"/>
      <c r="N3159" s="120"/>
      <c r="U3159" s="121"/>
      <c r="V3159" s="122"/>
      <c r="W3159" s="123"/>
      <c r="AC3159" s="123"/>
    </row>
    <row r="3160" spans="5:29" s="2" customFormat="1">
      <c r="E3160" s="120"/>
      <c r="M3160" s="120"/>
      <c r="N3160" s="120"/>
      <c r="U3160" s="121"/>
      <c r="V3160" s="122"/>
      <c r="W3160" s="123"/>
      <c r="AC3160" s="123"/>
    </row>
    <row r="3161" spans="5:29" s="2" customFormat="1">
      <c r="E3161" s="120"/>
      <c r="M3161" s="120"/>
      <c r="N3161" s="120"/>
      <c r="U3161" s="121"/>
      <c r="V3161" s="122"/>
      <c r="W3161" s="123"/>
      <c r="AC3161" s="123"/>
    </row>
    <row r="3162" spans="5:29" s="2" customFormat="1">
      <c r="E3162" s="120"/>
      <c r="M3162" s="120"/>
      <c r="N3162" s="120"/>
      <c r="U3162" s="121"/>
      <c r="V3162" s="122"/>
      <c r="W3162" s="123"/>
      <c r="AC3162" s="123"/>
    </row>
    <row r="3163" spans="5:29" s="2" customFormat="1">
      <c r="E3163" s="120"/>
      <c r="M3163" s="120"/>
      <c r="N3163" s="120"/>
      <c r="U3163" s="121"/>
      <c r="V3163" s="122"/>
      <c r="W3163" s="123"/>
      <c r="AC3163" s="123"/>
    </row>
    <row r="3164" spans="5:29" s="2" customFormat="1">
      <c r="E3164" s="120"/>
      <c r="M3164" s="120"/>
      <c r="N3164" s="120"/>
      <c r="U3164" s="121"/>
      <c r="V3164" s="122"/>
      <c r="W3164" s="123"/>
      <c r="AC3164" s="123"/>
    </row>
    <row r="3165" spans="5:29" s="2" customFormat="1">
      <c r="E3165" s="120"/>
      <c r="M3165" s="120"/>
      <c r="N3165" s="120"/>
      <c r="U3165" s="121"/>
      <c r="V3165" s="122"/>
      <c r="W3165" s="123"/>
      <c r="AC3165" s="123"/>
    </row>
    <row r="3166" spans="5:29" s="2" customFormat="1">
      <c r="E3166" s="120"/>
      <c r="M3166" s="120"/>
      <c r="N3166" s="120"/>
      <c r="U3166" s="121"/>
      <c r="V3166" s="122"/>
      <c r="W3166" s="123"/>
      <c r="AC3166" s="123"/>
    </row>
    <row r="3167" spans="5:29" s="2" customFormat="1">
      <c r="E3167" s="120"/>
      <c r="M3167" s="120"/>
      <c r="N3167" s="120"/>
      <c r="U3167" s="121"/>
      <c r="V3167" s="122"/>
      <c r="W3167" s="123"/>
      <c r="AC3167" s="123"/>
    </row>
    <row r="3168" spans="5:29" s="2" customFormat="1">
      <c r="E3168" s="120"/>
      <c r="M3168" s="120"/>
      <c r="N3168" s="120"/>
      <c r="U3168" s="121"/>
      <c r="V3168" s="122"/>
      <c r="W3168" s="123"/>
      <c r="AC3168" s="123"/>
    </row>
    <row r="3169" spans="5:29" s="2" customFormat="1">
      <c r="E3169" s="120"/>
      <c r="M3169" s="120"/>
      <c r="N3169" s="120"/>
      <c r="U3169" s="121"/>
      <c r="V3169" s="122"/>
      <c r="W3169" s="123"/>
      <c r="AC3169" s="123"/>
    </row>
    <row r="3170" spans="5:29" s="2" customFormat="1">
      <c r="E3170" s="120"/>
      <c r="M3170" s="120"/>
      <c r="N3170" s="120"/>
      <c r="U3170" s="121"/>
      <c r="V3170" s="122"/>
      <c r="W3170" s="123"/>
      <c r="AC3170" s="123"/>
    </row>
    <row r="3171" spans="5:29" s="2" customFormat="1">
      <c r="E3171" s="120"/>
      <c r="M3171" s="120"/>
      <c r="N3171" s="120"/>
      <c r="U3171" s="121"/>
      <c r="V3171" s="122"/>
      <c r="W3171" s="123"/>
      <c r="AC3171" s="123"/>
    </row>
    <row r="3172" spans="5:29" s="2" customFormat="1">
      <c r="E3172" s="120"/>
      <c r="M3172" s="120"/>
      <c r="N3172" s="120"/>
      <c r="U3172" s="121"/>
      <c r="V3172" s="122"/>
      <c r="W3172" s="123"/>
      <c r="AC3172" s="123"/>
    </row>
    <row r="3173" spans="5:29" s="2" customFormat="1">
      <c r="E3173" s="120"/>
      <c r="M3173" s="120"/>
      <c r="N3173" s="120"/>
      <c r="U3173" s="121"/>
      <c r="V3173" s="122"/>
      <c r="W3173" s="123"/>
      <c r="AC3173" s="123"/>
    </row>
    <row r="3174" spans="5:29" s="2" customFormat="1">
      <c r="E3174" s="120"/>
      <c r="M3174" s="120"/>
      <c r="N3174" s="120"/>
      <c r="U3174" s="121"/>
      <c r="V3174" s="122"/>
      <c r="W3174" s="123"/>
      <c r="AC3174" s="123"/>
    </row>
    <row r="3175" spans="5:29" s="2" customFormat="1">
      <c r="E3175" s="120"/>
      <c r="M3175" s="120"/>
      <c r="N3175" s="120"/>
      <c r="U3175" s="121"/>
      <c r="V3175" s="122"/>
      <c r="W3175" s="123"/>
      <c r="AC3175" s="123"/>
    </row>
    <row r="3176" spans="5:29" s="2" customFormat="1">
      <c r="E3176" s="120"/>
      <c r="M3176" s="120"/>
      <c r="N3176" s="120"/>
      <c r="U3176" s="121"/>
      <c r="V3176" s="122"/>
      <c r="W3176" s="123"/>
      <c r="AC3176" s="123"/>
    </row>
    <row r="3177" spans="5:29" s="2" customFormat="1">
      <c r="E3177" s="120"/>
      <c r="M3177" s="120"/>
      <c r="N3177" s="120"/>
      <c r="U3177" s="121"/>
      <c r="V3177" s="122"/>
      <c r="W3177" s="123"/>
      <c r="AC3177" s="123"/>
    </row>
    <row r="3178" spans="5:29" s="2" customFormat="1">
      <c r="E3178" s="120"/>
      <c r="M3178" s="120"/>
      <c r="N3178" s="120"/>
      <c r="U3178" s="121"/>
      <c r="V3178" s="122"/>
      <c r="W3178" s="123"/>
      <c r="AC3178" s="123"/>
    </row>
    <row r="3179" spans="5:29" s="2" customFormat="1">
      <c r="E3179" s="120"/>
      <c r="M3179" s="120"/>
      <c r="N3179" s="120"/>
      <c r="U3179" s="121"/>
      <c r="V3179" s="122"/>
      <c r="W3179" s="123"/>
      <c r="AC3179" s="123"/>
    </row>
    <row r="3180" spans="5:29" s="2" customFormat="1">
      <c r="E3180" s="120"/>
      <c r="M3180" s="120"/>
      <c r="N3180" s="120"/>
      <c r="U3180" s="121"/>
      <c r="V3180" s="122"/>
      <c r="W3180" s="123"/>
      <c r="AC3180" s="123"/>
    </row>
    <row r="3181" spans="5:29" s="2" customFormat="1">
      <c r="E3181" s="120"/>
      <c r="M3181" s="120"/>
      <c r="N3181" s="120"/>
      <c r="U3181" s="121"/>
      <c r="V3181" s="122"/>
      <c r="W3181" s="123"/>
      <c r="AC3181" s="123"/>
    </row>
    <row r="3182" spans="5:29" s="2" customFormat="1">
      <c r="E3182" s="120"/>
      <c r="M3182" s="120"/>
      <c r="N3182" s="120"/>
      <c r="U3182" s="121"/>
      <c r="V3182" s="122"/>
      <c r="W3182" s="123"/>
      <c r="AC3182" s="123"/>
    </row>
    <row r="3183" spans="5:29" s="2" customFormat="1">
      <c r="E3183" s="120"/>
      <c r="M3183" s="120"/>
      <c r="N3183" s="120"/>
      <c r="U3183" s="121"/>
      <c r="V3183" s="122"/>
      <c r="W3183" s="123"/>
      <c r="AC3183" s="123"/>
    </row>
    <row r="3184" spans="5:29" s="2" customFormat="1">
      <c r="E3184" s="120"/>
      <c r="M3184" s="120"/>
      <c r="N3184" s="120"/>
      <c r="U3184" s="121"/>
      <c r="V3184" s="122"/>
      <c r="W3184" s="123"/>
      <c r="AC3184" s="123"/>
    </row>
    <row r="3185" spans="5:29" s="2" customFormat="1">
      <c r="E3185" s="120"/>
      <c r="M3185" s="120"/>
      <c r="N3185" s="120"/>
      <c r="U3185" s="121"/>
      <c r="V3185" s="122"/>
      <c r="W3185" s="123"/>
      <c r="AC3185" s="123"/>
    </row>
    <row r="3186" spans="5:29" s="2" customFormat="1">
      <c r="E3186" s="120"/>
      <c r="M3186" s="120"/>
      <c r="N3186" s="120"/>
      <c r="U3186" s="121"/>
      <c r="V3186" s="122"/>
      <c r="W3186" s="123"/>
      <c r="AC3186" s="123"/>
    </row>
    <row r="3187" spans="5:29" s="2" customFormat="1">
      <c r="E3187" s="120"/>
      <c r="M3187" s="120"/>
      <c r="N3187" s="120"/>
      <c r="U3187" s="121"/>
      <c r="V3187" s="122"/>
      <c r="W3187" s="123"/>
      <c r="AC3187" s="123"/>
    </row>
    <row r="3188" spans="5:29" s="2" customFormat="1">
      <c r="E3188" s="120"/>
      <c r="M3188" s="120"/>
      <c r="N3188" s="120"/>
      <c r="U3188" s="121"/>
      <c r="V3188" s="122"/>
      <c r="W3188" s="123"/>
      <c r="AC3188" s="123"/>
    </row>
    <row r="3189" spans="5:29" s="2" customFormat="1">
      <c r="E3189" s="120"/>
      <c r="M3189" s="120"/>
      <c r="N3189" s="120"/>
      <c r="U3189" s="121"/>
      <c r="V3189" s="122"/>
      <c r="W3189" s="123"/>
      <c r="AC3189" s="123"/>
    </row>
    <row r="3190" spans="5:29" s="2" customFormat="1">
      <c r="E3190" s="120"/>
      <c r="M3190" s="120"/>
      <c r="N3190" s="120"/>
      <c r="U3190" s="121"/>
      <c r="V3190" s="122"/>
      <c r="W3190" s="123"/>
      <c r="AC3190" s="123"/>
    </row>
    <row r="3191" spans="5:29" s="2" customFormat="1">
      <c r="E3191" s="120"/>
      <c r="M3191" s="120"/>
      <c r="N3191" s="120"/>
      <c r="U3191" s="121"/>
      <c r="V3191" s="122"/>
      <c r="W3191" s="123"/>
      <c r="AC3191" s="123"/>
    </row>
    <row r="3192" spans="5:29" s="2" customFormat="1">
      <c r="E3192" s="120"/>
      <c r="M3192" s="120"/>
      <c r="N3192" s="120"/>
      <c r="U3192" s="121"/>
      <c r="V3192" s="122"/>
      <c r="W3192" s="123"/>
      <c r="AC3192" s="123"/>
    </row>
    <row r="3193" spans="5:29" s="2" customFormat="1">
      <c r="E3193" s="120"/>
      <c r="M3193" s="120"/>
      <c r="N3193" s="120"/>
      <c r="U3193" s="121"/>
      <c r="V3193" s="122"/>
      <c r="W3193" s="123"/>
      <c r="AC3193" s="123"/>
    </row>
    <row r="3194" spans="5:29" s="2" customFormat="1">
      <c r="E3194" s="120"/>
      <c r="M3194" s="120"/>
      <c r="N3194" s="120"/>
      <c r="U3194" s="121"/>
      <c r="V3194" s="122"/>
      <c r="W3194" s="123"/>
      <c r="AC3194" s="123"/>
    </row>
    <row r="3195" spans="5:29" s="2" customFormat="1">
      <c r="E3195" s="120"/>
      <c r="M3195" s="120"/>
      <c r="N3195" s="120"/>
      <c r="U3195" s="121"/>
      <c r="V3195" s="122"/>
      <c r="W3195" s="123"/>
      <c r="AC3195" s="123"/>
    </row>
    <row r="3196" spans="5:29" s="2" customFormat="1">
      <c r="E3196" s="120"/>
      <c r="M3196" s="120"/>
      <c r="N3196" s="120"/>
      <c r="U3196" s="121"/>
      <c r="V3196" s="122"/>
      <c r="W3196" s="123"/>
      <c r="AC3196" s="123"/>
    </row>
    <row r="3197" spans="5:29" s="2" customFormat="1">
      <c r="E3197" s="120"/>
      <c r="M3197" s="120"/>
      <c r="N3197" s="120"/>
      <c r="U3197" s="121"/>
      <c r="V3197" s="122"/>
      <c r="W3197" s="123"/>
      <c r="AC3197" s="123"/>
    </row>
    <row r="3198" spans="5:29" s="2" customFormat="1">
      <c r="E3198" s="120"/>
      <c r="M3198" s="120"/>
      <c r="N3198" s="120"/>
      <c r="U3198" s="121"/>
      <c r="V3198" s="122"/>
      <c r="W3198" s="123"/>
      <c r="AC3198" s="123"/>
    </row>
    <row r="3199" spans="5:29" s="2" customFormat="1">
      <c r="E3199" s="120"/>
      <c r="M3199" s="120"/>
      <c r="N3199" s="120"/>
      <c r="U3199" s="121"/>
      <c r="V3199" s="122"/>
      <c r="W3199" s="123"/>
      <c r="AC3199" s="123"/>
    </row>
    <row r="3200" spans="5:29" s="2" customFormat="1">
      <c r="E3200" s="120"/>
      <c r="M3200" s="120"/>
      <c r="N3200" s="120"/>
      <c r="U3200" s="121"/>
      <c r="V3200" s="122"/>
      <c r="W3200" s="123"/>
      <c r="AC3200" s="123"/>
    </row>
    <row r="3201" spans="5:29" s="2" customFormat="1">
      <c r="E3201" s="120"/>
      <c r="M3201" s="120"/>
      <c r="N3201" s="120"/>
      <c r="U3201" s="121"/>
      <c r="V3201" s="122"/>
      <c r="W3201" s="123"/>
      <c r="AC3201" s="123"/>
    </row>
    <row r="3202" spans="5:29" s="2" customFormat="1">
      <c r="E3202" s="120"/>
      <c r="M3202" s="120"/>
      <c r="N3202" s="120"/>
      <c r="U3202" s="121"/>
      <c r="V3202" s="122"/>
      <c r="W3202" s="123"/>
      <c r="AC3202" s="123"/>
    </row>
    <row r="3203" spans="5:29" s="2" customFormat="1">
      <c r="E3203" s="120"/>
      <c r="M3203" s="120"/>
      <c r="N3203" s="120"/>
      <c r="U3203" s="121"/>
      <c r="V3203" s="122"/>
      <c r="W3203" s="123"/>
      <c r="AC3203" s="123"/>
    </row>
    <row r="3204" spans="5:29" s="2" customFormat="1">
      <c r="E3204" s="120"/>
      <c r="M3204" s="120"/>
      <c r="N3204" s="120"/>
      <c r="U3204" s="121"/>
      <c r="V3204" s="122"/>
      <c r="W3204" s="123"/>
      <c r="AC3204" s="123"/>
    </row>
    <row r="3205" spans="5:29" s="2" customFormat="1">
      <c r="E3205" s="120"/>
      <c r="M3205" s="120"/>
      <c r="N3205" s="120"/>
      <c r="U3205" s="121"/>
      <c r="V3205" s="122"/>
      <c r="W3205" s="123"/>
      <c r="AC3205" s="123"/>
    </row>
    <row r="3206" spans="5:29" s="2" customFormat="1">
      <c r="E3206" s="120"/>
      <c r="M3206" s="120"/>
      <c r="N3206" s="120"/>
      <c r="U3206" s="121"/>
      <c r="V3206" s="122"/>
      <c r="W3206" s="123"/>
      <c r="AC3206" s="123"/>
    </row>
    <row r="3207" spans="5:29" s="2" customFormat="1">
      <c r="E3207" s="120"/>
      <c r="M3207" s="120"/>
      <c r="N3207" s="120"/>
      <c r="U3207" s="121"/>
      <c r="V3207" s="122"/>
      <c r="W3207" s="123"/>
      <c r="AC3207" s="123"/>
    </row>
    <row r="3208" spans="5:29" s="2" customFormat="1">
      <c r="E3208" s="120"/>
      <c r="M3208" s="120"/>
      <c r="N3208" s="120"/>
      <c r="U3208" s="121"/>
      <c r="V3208" s="122"/>
      <c r="W3208" s="123"/>
      <c r="AC3208" s="123"/>
    </row>
    <row r="3209" spans="5:29" s="2" customFormat="1">
      <c r="E3209" s="120"/>
      <c r="M3209" s="120"/>
      <c r="N3209" s="120"/>
      <c r="U3209" s="121"/>
      <c r="V3209" s="122"/>
      <c r="W3209" s="123"/>
      <c r="AC3209" s="123"/>
    </row>
    <row r="3210" spans="5:29" s="2" customFormat="1">
      <c r="E3210" s="120"/>
      <c r="M3210" s="120"/>
      <c r="N3210" s="120"/>
      <c r="U3210" s="121"/>
      <c r="V3210" s="122"/>
      <c r="W3210" s="123"/>
      <c r="AC3210" s="123"/>
    </row>
    <row r="3211" spans="5:29" s="2" customFormat="1">
      <c r="E3211" s="120"/>
      <c r="M3211" s="120"/>
      <c r="N3211" s="120"/>
      <c r="U3211" s="121"/>
      <c r="V3211" s="122"/>
      <c r="W3211" s="123"/>
      <c r="AC3211" s="123"/>
    </row>
    <row r="3212" spans="5:29" s="2" customFormat="1">
      <c r="E3212" s="120"/>
      <c r="M3212" s="120"/>
      <c r="N3212" s="120"/>
      <c r="U3212" s="121"/>
      <c r="V3212" s="122"/>
      <c r="W3212" s="123"/>
      <c r="AC3212" s="123"/>
    </row>
    <row r="3213" spans="5:29" s="2" customFormat="1">
      <c r="E3213" s="120"/>
      <c r="M3213" s="120"/>
      <c r="N3213" s="120"/>
      <c r="U3213" s="121"/>
      <c r="V3213" s="122"/>
      <c r="W3213" s="123"/>
      <c r="AC3213" s="123"/>
    </row>
    <row r="3214" spans="5:29" s="2" customFormat="1">
      <c r="E3214" s="120"/>
      <c r="M3214" s="120"/>
      <c r="N3214" s="120"/>
      <c r="U3214" s="121"/>
      <c r="V3214" s="122"/>
      <c r="W3214" s="123"/>
      <c r="AC3214" s="123"/>
    </row>
    <row r="3215" spans="5:29" s="2" customFormat="1">
      <c r="E3215" s="120"/>
      <c r="M3215" s="120"/>
      <c r="N3215" s="120"/>
      <c r="U3215" s="121"/>
      <c r="V3215" s="122"/>
      <c r="W3215" s="123"/>
      <c r="AC3215" s="123"/>
    </row>
    <row r="3216" spans="5:29" s="2" customFormat="1">
      <c r="E3216" s="120"/>
      <c r="M3216" s="120"/>
      <c r="N3216" s="120"/>
      <c r="U3216" s="121"/>
      <c r="V3216" s="122"/>
      <c r="W3216" s="123"/>
      <c r="AC3216" s="123"/>
    </row>
    <row r="3217" spans="5:29" s="2" customFormat="1">
      <c r="E3217" s="120"/>
      <c r="M3217" s="120"/>
      <c r="N3217" s="120"/>
      <c r="U3217" s="121"/>
      <c r="V3217" s="122"/>
      <c r="W3217" s="123"/>
      <c r="AC3217" s="123"/>
    </row>
    <row r="3218" spans="5:29" s="2" customFormat="1">
      <c r="E3218" s="120"/>
      <c r="M3218" s="120"/>
      <c r="N3218" s="120"/>
      <c r="U3218" s="121"/>
      <c r="V3218" s="122"/>
      <c r="W3218" s="123"/>
      <c r="AC3218" s="123"/>
    </row>
    <row r="3219" spans="5:29" s="2" customFormat="1">
      <c r="E3219" s="120"/>
      <c r="M3219" s="120"/>
      <c r="N3219" s="120"/>
      <c r="U3219" s="121"/>
      <c r="V3219" s="122"/>
      <c r="W3219" s="123"/>
      <c r="AC3219" s="123"/>
    </row>
    <row r="3220" spans="5:29" s="2" customFormat="1">
      <c r="E3220" s="120"/>
      <c r="M3220" s="120"/>
      <c r="N3220" s="120"/>
      <c r="U3220" s="121"/>
      <c r="V3220" s="122"/>
      <c r="W3220" s="123"/>
      <c r="AC3220" s="123"/>
    </row>
    <row r="3221" spans="5:29" s="2" customFormat="1">
      <c r="E3221" s="120"/>
      <c r="M3221" s="120"/>
      <c r="N3221" s="120"/>
      <c r="U3221" s="121"/>
      <c r="V3221" s="122"/>
      <c r="W3221" s="123"/>
      <c r="AC3221" s="123"/>
    </row>
    <row r="3222" spans="5:29" s="2" customFormat="1">
      <c r="E3222" s="120"/>
      <c r="M3222" s="120"/>
      <c r="N3222" s="120"/>
      <c r="U3222" s="121"/>
      <c r="V3222" s="122"/>
      <c r="W3222" s="123"/>
      <c r="AC3222" s="123"/>
    </row>
    <row r="3223" spans="5:29" s="2" customFormat="1">
      <c r="E3223" s="120"/>
      <c r="M3223" s="120"/>
      <c r="N3223" s="120"/>
      <c r="U3223" s="121"/>
      <c r="V3223" s="122"/>
      <c r="W3223" s="123"/>
      <c r="AC3223" s="123"/>
    </row>
    <row r="3224" spans="5:29" s="2" customFormat="1">
      <c r="E3224" s="120"/>
      <c r="M3224" s="120"/>
      <c r="N3224" s="120"/>
      <c r="U3224" s="121"/>
      <c r="V3224" s="122"/>
      <c r="W3224" s="123"/>
      <c r="AC3224" s="123"/>
    </row>
    <row r="3225" spans="5:29" s="2" customFormat="1">
      <c r="E3225" s="120"/>
      <c r="M3225" s="120"/>
      <c r="N3225" s="120"/>
      <c r="U3225" s="121"/>
      <c r="V3225" s="122"/>
      <c r="W3225" s="123"/>
      <c r="AC3225" s="123"/>
    </row>
    <row r="3226" spans="5:29" s="2" customFormat="1">
      <c r="E3226" s="120"/>
      <c r="M3226" s="120"/>
      <c r="N3226" s="120"/>
      <c r="U3226" s="121"/>
      <c r="V3226" s="122"/>
      <c r="W3226" s="123"/>
      <c r="AC3226" s="123"/>
    </row>
    <row r="3227" spans="5:29" s="2" customFormat="1">
      <c r="E3227" s="120"/>
      <c r="M3227" s="120"/>
      <c r="N3227" s="120"/>
      <c r="U3227" s="121"/>
      <c r="V3227" s="122"/>
      <c r="W3227" s="123"/>
      <c r="AC3227" s="123"/>
    </row>
    <row r="3228" spans="5:29" s="2" customFormat="1">
      <c r="E3228" s="120"/>
      <c r="M3228" s="120"/>
      <c r="N3228" s="120"/>
      <c r="U3228" s="121"/>
      <c r="V3228" s="122"/>
      <c r="W3228" s="123"/>
      <c r="AC3228" s="123"/>
    </row>
    <row r="3229" spans="5:29" s="2" customFormat="1">
      <c r="E3229" s="120"/>
      <c r="M3229" s="120"/>
      <c r="N3229" s="120"/>
      <c r="U3229" s="121"/>
      <c r="V3229" s="122"/>
      <c r="W3229" s="123"/>
      <c r="AC3229" s="123"/>
    </row>
    <row r="3230" spans="5:29" s="2" customFormat="1">
      <c r="E3230" s="120"/>
      <c r="M3230" s="120"/>
      <c r="N3230" s="120"/>
      <c r="U3230" s="121"/>
      <c r="V3230" s="122"/>
      <c r="W3230" s="123"/>
      <c r="AC3230" s="123"/>
    </row>
    <row r="3231" spans="5:29" s="2" customFormat="1">
      <c r="E3231" s="120"/>
      <c r="M3231" s="120"/>
      <c r="N3231" s="120"/>
      <c r="U3231" s="121"/>
      <c r="V3231" s="122"/>
      <c r="W3231" s="123"/>
      <c r="AC3231" s="123"/>
    </row>
    <row r="3232" spans="5:29" s="2" customFormat="1">
      <c r="E3232" s="120"/>
      <c r="M3232" s="120"/>
      <c r="N3232" s="120"/>
      <c r="U3232" s="121"/>
      <c r="V3232" s="122"/>
      <c r="W3232" s="123"/>
      <c r="AC3232" s="123"/>
    </row>
    <row r="3233" spans="5:29" s="2" customFormat="1">
      <c r="E3233" s="120"/>
      <c r="M3233" s="120"/>
      <c r="N3233" s="120"/>
      <c r="U3233" s="121"/>
      <c r="V3233" s="122"/>
      <c r="W3233" s="123"/>
      <c r="AC3233" s="123"/>
    </row>
    <row r="3234" spans="5:29" s="2" customFormat="1">
      <c r="E3234" s="120"/>
      <c r="M3234" s="120"/>
      <c r="N3234" s="120"/>
      <c r="U3234" s="121"/>
      <c r="V3234" s="122"/>
      <c r="W3234" s="123"/>
      <c r="AC3234" s="123"/>
    </row>
    <row r="3235" spans="5:29" s="2" customFormat="1">
      <c r="E3235" s="120"/>
      <c r="M3235" s="120"/>
      <c r="N3235" s="120"/>
      <c r="U3235" s="121"/>
      <c r="V3235" s="122"/>
      <c r="W3235" s="123"/>
      <c r="AC3235" s="123"/>
    </row>
    <row r="3236" spans="5:29" s="2" customFormat="1">
      <c r="E3236" s="120"/>
      <c r="M3236" s="120"/>
      <c r="N3236" s="120"/>
      <c r="U3236" s="121"/>
      <c r="V3236" s="122"/>
      <c r="W3236" s="123"/>
      <c r="AC3236" s="123"/>
    </row>
    <row r="3237" spans="5:29" s="2" customFormat="1">
      <c r="E3237" s="120"/>
      <c r="M3237" s="120"/>
      <c r="N3237" s="120"/>
      <c r="U3237" s="121"/>
      <c r="V3237" s="122"/>
      <c r="W3237" s="123"/>
      <c r="AC3237" s="123"/>
    </row>
    <row r="3238" spans="5:29" s="2" customFormat="1">
      <c r="E3238" s="120"/>
      <c r="M3238" s="120"/>
      <c r="N3238" s="120"/>
      <c r="U3238" s="121"/>
      <c r="V3238" s="122"/>
      <c r="W3238" s="123"/>
      <c r="AC3238" s="123"/>
    </row>
    <row r="3239" spans="5:29" s="2" customFormat="1">
      <c r="E3239" s="120"/>
      <c r="M3239" s="120"/>
      <c r="N3239" s="120"/>
      <c r="U3239" s="121"/>
      <c r="V3239" s="122"/>
      <c r="W3239" s="123"/>
      <c r="AC3239" s="123"/>
    </row>
    <row r="3240" spans="5:29" s="2" customFormat="1">
      <c r="E3240" s="120"/>
      <c r="M3240" s="120"/>
      <c r="N3240" s="120"/>
      <c r="U3240" s="121"/>
      <c r="V3240" s="122"/>
      <c r="W3240" s="123"/>
      <c r="AC3240" s="123"/>
    </row>
    <row r="3241" spans="5:29" s="2" customFormat="1">
      <c r="E3241" s="120"/>
      <c r="M3241" s="120"/>
      <c r="N3241" s="120"/>
      <c r="U3241" s="121"/>
      <c r="V3241" s="122"/>
      <c r="W3241" s="123"/>
      <c r="AC3241" s="123"/>
    </row>
    <row r="3242" spans="5:29" s="2" customFormat="1">
      <c r="E3242" s="120"/>
      <c r="M3242" s="120"/>
      <c r="N3242" s="120"/>
      <c r="U3242" s="121"/>
      <c r="V3242" s="122"/>
      <c r="W3242" s="123"/>
      <c r="AC3242" s="123"/>
    </row>
    <row r="3243" spans="5:29" s="2" customFormat="1">
      <c r="E3243" s="120"/>
      <c r="M3243" s="120"/>
      <c r="N3243" s="120"/>
      <c r="U3243" s="121"/>
      <c r="V3243" s="122"/>
      <c r="W3243" s="123"/>
      <c r="AC3243" s="123"/>
    </row>
    <row r="3244" spans="5:29" s="2" customFormat="1">
      <c r="E3244" s="120"/>
      <c r="M3244" s="120"/>
      <c r="N3244" s="120"/>
      <c r="U3244" s="121"/>
      <c r="V3244" s="122"/>
      <c r="W3244" s="123"/>
      <c r="AC3244" s="123"/>
    </row>
    <row r="3245" spans="5:29" s="2" customFormat="1">
      <c r="E3245" s="120"/>
      <c r="M3245" s="120"/>
      <c r="N3245" s="120"/>
      <c r="U3245" s="121"/>
      <c r="V3245" s="122"/>
      <c r="W3245" s="123"/>
      <c r="AC3245" s="123"/>
    </row>
    <row r="3246" spans="5:29" s="2" customFormat="1">
      <c r="E3246" s="120"/>
      <c r="M3246" s="120"/>
      <c r="N3246" s="120"/>
      <c r="U3246" s="121"/>
      <c r="V3246" s="122"/>
      <c r="W3246" s="123"/>
      <c r="AC3246" s="123"/>
    </row>
    <row r="3247" spans="5:29" s="2" customFormat="1">
      <c r="E3247" s="120"/>
      <c r="M3247" s="120"/>
      <c r="N3247" s="120"/>
      <c r="U3247" s="121"/>
      <c r="V3247" s="122"/>
      <c r="W3247" s="123"/>
      <c r="AC3247" s="123"/>
    </row>
    <row r="3248" spans="5:29" s="2" customFormat="1">
      <c r="E3248" s="120"/>
      <c r="M3248" s="120"/>
      <c r="N3248" s="120"/>
      <c r="U3248" s="121"/>
      <c r="V3248" s="122"/>
      <c r="W3248" s="123"/>
      <c r="AC3248" s="123"/>
    </row>
    <row r="3249" spans="5:29" s="2" customFormat="1">
      <c r="E3249" s="120"/>
      <c r="M3249" s="120"/>
      <c r="N3249" s="120"/>
      <c r="U3249" s="121"/>
      <c r="V3249" s="122"/>
      <c r="W3249" s="123"/>
      <c r="AC3249" s="123"/>
    </row>
    <row r="3250" spans="5:29" s="2" customFormat="1">
      <c r="E3250" s="120"/>
      <c r="M3250" s="120"/>
      <c r="N3250" s="120"/>
      <c r="U3250" s="121"/>
      <c r="V3250" s="122"/>
      <c r="W3250" s="123"/>
      <c r="AC3250" s="123"/>
    </row>
    <row r="3251" spans="5:29" s="2" customFormat="1">
      <c r="E3251" s="120"/>
      <c r="M3251" s="120"/>
      <c r="N3251" s="120"/>
      <c r="U3251" s="121"/>
      <c r="V3251" s="122"/>
      <c r="W3251" s="123"/>
      <c r="AC3251" s="123"/>
    </row>
    <row r="3252" spans="5:29" s="2" customFormat="1">
      <c r="E3252" s="120"/>
      <c r="M3252" s="120"/>
      <c r="N3252" s="120"/>
      <c r="U3252" s="121"/>
      <c r="V3252" s="122"/>
      <c r="W3252" s="123"/>
      <c r="AC3252" s="123"/>
    </row>
    <row r="3253" spans="5:29" s="2" customFormat="1">
      <c r="E3253" s="120"/>
      <c r="M3253" s="120"/>
      <c r="N3253" s="120"/>
      <c r="U3253" s="121"/>
      <c r="V3253" s="122"/>
      <c r="W3253" s="123"/>
      <c r="AC3253" s="123"/>
    </row>
    <row r="3254" spans="5:29" s="2" customFormat="1">
      <c r="E3254" s="120"/>
      <c r="M3254" s="120"/>
      <c r="N3254" s="120"/>
      <c r="U3254" s="121"/>
      <c r="V3254" s="122"/>
      <c r="W3254" s="123"/>
      <c r="AC3254" s="123"/>
    </row>
    <row r="3255" spans="5:29" s="2" customFormat="1">
      <c r="E3255" s="120"/>
      <c r="M3255" s="120"/>
      <c r="N3255" s="120"/>
      <c r="U3255" s="121"/>
      <c r="V3255" s="122"/>
      <c r="W3255" s="123"/>
      <c r="AC3255" s="123"/>
    </row>
    <row r="3256" spans="5:29" s="2" customFormat="1">
      <c r="E3256" s="120"/>
      <c r="M3256" s="120"/>
      <c r="N3256" s="120"/>
      <c r="U3256" s="121"/>
      <c r="V3256" s="122"/>
      <c r="W3256" s="123"/>
      <c r="AC3256" s="123"/>
    </row>
    <row r="3257" spans="5:29" s="2" customFormat="1">
      <c r="E3257" s="120"/>
      <c r="M3257" s="120"/>
      <c r="N3257" s="120"/>
      <c r="U3257" s="121"/>
      <c r="V3257" s="122"/>
      <c r="W3257" s="123"/>
      <c r="AC3257" s="123"/>
    </row>
    <row r="3258" spans="5:29" s="2" customFormat="1">
      <c r="E3258" s="120"/>
      <c r="M3258" s="120"/>
      <c r="N3258" s="120"/>
      <c r="U3258" s="121"/>
      <c r="V3258" s="122"/>
      <c r="W3258" s="123"/>
      <c r="AC3258" s="123"/>
    </row>
    <row r="3259" spans="5:29" s="2" customFormat="1">
      <c r="E3259" s="120"/>
      <c r="M3259" s="120"/>
      <c r="N3259" s="120"/>
      <c r="U3259" s="121"/>
      <c r="V3259" s="122"/>
      <c r="W3259" s="123"/>
      <c r="AC3259" s="123"/>
    </row>
    <row r="3260" spans="5:29" s="2" customFormat="1">
      <c r="E3260" s="120"/>
      <c r="M3260" s="120"/>
      <c r="N3260" s="120"/>
      <c r="U3260" s="121"/>
      <c r="V3260" s="122"/>
      <c r="W3260" s="123"/>
      <c r="AC3260" s="123"/>
    </row>
    <row r="3261" spans="5:29" s="2" customFormat="1">
      <c r="E3261" s="120"/>
      <c r="M3261" s="120"/>
      <c r="N3261" s="120"/>
      <c r="U3261" s="121"/>
      <c r="V3261" s="122"/>
      <c r="W3261" s="123"/>
      <c r="AC3261" s="123"/>
    </row>
    <row r="3262" spans="5:29" s="2" customFormat="1">
      <c r="E3262" s="120"/>
      <c r="M3262" s="120"/>
      <c r="N3262" s="120"/>
      <c r="U3262" s="121"/>
      <c r="V3262" s="122"/>
      <c r="W3262" s="123"/>
      <c r="AC3262" s="123"/>
    </row>
    <row r="3263" spans="5:29" s="2" customFormat="1">
      <c r="E3263" s="120"/>
      <c r="M3263" s="120"/>
      <c r="N3263" s="120"/>
      <c r="U3263" s="121"/>
      <c r="V3263" s="122"/>
      <c r="W3263" s="123"/>
      <c r="AC3263" s="123"/>
    </row>
    <row r="3264" spans="5:29" s="2" customFormat="1">
      <c r="E3264" s="120"/>
      <c r="M3264" s="120"/>
      <c r="N3264" s="120"/>
      <c r="U3264" s="121"/>
      <c r="V3264" s="122"/>
      <c r="W3264" s="123"/>
      <c r="AC3264" s="123"/>
    </row>
    <row r="3265" spans="5:29" s="2" customFormat="1">
      <c r="E3265" s="120"/>
      <c r="M3265" s="120"/>
      <c r="N3265" s="120"/>
      <c r="U3265" s="121"/>
      <c r="V3265" s="122"/>
      <c r="W3265" s="123"/>
      <c r="AC3265" s="123"/>
    </row>
    <row r="3266" spans="5:29" s="2" customFormat="1">
      <c r="E3266" s="120"/>
      <c r="M3266" s="120"/>
      <c r="N3266" s="120"/>
      <c r="U3266" s="121"/>
      <c r="V3266" s="122"/>
      <c r="W3266" s="123"/>
      <c r="AC3266" s="123"/>
    </row>
    <row r="3267" spans="5:29" s="2" customFormat="1">
      <c r="E3267" s="120"/>
      <c r="M3267" s="120"/>
      <c r="N3267" s="120"/>
      <c r="U3267" s="121"/>
      <c r="V3267" s="122"/>
      <c r="W3267" s="123"/>
      <c r="AC3267" s="123"/>
    </row>
    <row r="3268" spans="5:29" s="2" customFormat="1">
      <c r="E3268" s="120"/>
      <c r="M3268" s="120"/>
      <c r="N3268" s="120"/>
      <c r="U3268" s="121"/>
      <c r="V3268" s="122"/>
      <c r="W3268" s="123"/>
      <c r="AC3268" s="123"/>
    </row>
    <row r="3269" spans="5:29" s="2" customFormat="1">
      <c r="E3269" s="120"/>
      <c r="M3269" s="120"/>
      <c r="N3269" s="120"/>
      <c r="U3269" s="121"/>
      <c r="V3269" s="122"/>
      <c r="W3269" s="123"/>
      <c r="AC3269" s="123"/>
    </row>
    <row r="3270" spans="5:29" s="2" customFormat="1">
      <c r="E3270" s="120"/>
      <c r="M3270" s="120"/>
      <c r="N3270" s="120"/>
      <c r="U3270" s="121"/>
      <c r="V3270" s="122"/>
      <c r="W3270" s="123"/>
      <c r="AC3270" s="123"/>
    </row>
    <row r="3271" spans="5:29" s="2" customFormat="1">
      <c r="E3271" s="120"/>
      <c r="M3271" s="120"/>
      <c r="N3271" s="120"/>
      <c r="U3271" s="121"/>
      <c r="V3271" s="122"/>
      <c r="W3271" s="123"/>
      <c r="AC3271" s="123"/>
    </row>
    <row r="3272" spans="5:29" s="2" customFormat="1">
      <c r="E3272" s="120"/>
      <c r="M3272" s="120"/>
      <c r="N3272" s="120"/>
      <c r="U3272" s="121"/>
      <c r="V3272" s="122"/>
      <c r="W3272" s="123"/>
      <c r="AC3272" s="123"/>
    </row>
    <row r="3273" spans="5:29" s="2" customFormat="1">
      <c r="E3273" s="120"/>
      <c r="M3273" s="120"/>
      <c r="N3273" s="120"/>
      <c r="U3273" s="121"/>
      <c r="V3273" s="122"/>
      <c r="W3273" s="123"/>
      <c r="AC3273" s="123"/>
    </row>
    <row r="3274" spans="5:29" s="2" customFormat="1">
      <c r="E3274" s="120"/>
      <c r="M3274" s="120"/>
      <c r="N3274" s="120"/>
      <c r="U3274" s="121"/>
      <c r="V3274" s="122"/>
      <c r="W3274" s="123"/>
      <c r="AC3274" s="123"/>
    </row>
    <row r="3275" spans="5:29" s="2" customFormat="1">
      <c r="E3275" s="120"/>
      <c r="M3275" s="120"/>
      <c r="N3275" s="120"/>
      <c r="U3275" s="121"/>
      <c r="V3275" s="122"/>
      <c r="W3275" s="123"/>
      <c r="AC3275" s="123"/>
    </row>
    <row r="3276" spans="5:29" s="2" customFormat="1">
      <c r="E3276" s="120"/>
      <c r="M3276" s="120"/>
      <c r="N3276" s="120"/>
      <c r="U3276" s="121"/>
      <c r="V3276" s="122"/>
      <c r="W3276" s="123"/>
      <c r="AC3276" s="123"/>
    </row>
    <row r="3277" spans="5:29" s="2" customFormat="1">
      <c r="E3277" s="120"/>
      <c r="M3277" s="120"/>
      <c r="N3277" s="120"/>
      <c r="U3277" s="121"/>
      <c r="V3277" s="122"/>
      <c r="W3277" s="123"/>
      <c r="AC3277" s="123"/>
    </row>
    <row r="3278" spans="5:29" s="2" customFormat="1">
      <c r="E3278" s="120"/>
      <c r="M3278" s="120"/>
      <c r="N3278" s="120"/>
      <c r="U3278" s="121"/>
      <c r="V3278" s="122"/>
      <c r="W3278" s="123"/>
      <c r="AC3278" s="123"/>
    </row>
    <row r="3279" spans="5:29" s="2" customFormat="1">
      <c r="E3279" s="120"/>
      <c r="M3279" s="120"/>
      <c r="N3279" s="120"/>
      <c r="U3279" s="121"/>
      <c r="V3279" s="122"/>
      <c r="W3279" s="123"/>
      <c r="AC3279" s="123"/>
    </row>
    <row r="3280" spans="5:29" s="2" customFormat="1">
      <c r="E3280" s="120"/>
      <c r="M3280" s="120"/>
      <c r="N3280" s="120"/>
      <c r="U3280" s="121"/>
      <c r="V3280" s="122"/>
      <c r="W3280" s="123"/>
      <c r="AC3280" s="123"/>
    </row>
    <row r="3281" spans="5:29" s="2" customFormat="1">
      <c r="E3281" s="120"/>
      <c r="M3281" s="120"/>
      <c r="N3281" s="120"/>
      <c r="U3281" s="121"/>
      <c r="V3281" s="122"/>
      <c r="W3281" s="123"/>
      <c r="AC3281" s="123"/>
    </row>
    <row r="3282" spans="5:29" s="2" customFormat="1">
      <c r="E3282" s="120"/>
      <c r="M3282" s="120"/>
      <c r="N3282" s="120"/>
      <c r="U3282" s="121"/>
      <c r="V3282" s="122"/>
      <c r="W3282" s="123"/>
      <c r="AC3282" s="123"/>
    </row>
    <row r="3283" spans="5:29" s="2" customFormat="1">
      <c r="E3283" s="120"/>
      <c r="M3283" s="120"/>
      <c r="N3283" s="120"/>
      <c r="U3283" s="121"/>
      <c r="V3283" s="122"/>
      <c r="W3283" s="123"/>
      <c r="AC3283" s="123"/>
    </row>
    <row r="3284" spans="5:29" s="2" customFormat="1">
      <c r="E3284" s="120"/>
      <c r="M3284" s="120"/>
      <c r="N3284" s="120"/>
      <c r="U3284" s="121"/>
      <c r="V3284" s="122"/>
      <c r="W3284" s="123"/>
      <c r="AC3284" s="123"/>
    </row>
    <row r="3285" spans="5:29" s="2" customFormat="1">
      <c r="E3285" s="120"/>
      <c r="M3285" s="120"/>
      <c r="N3285" s="120"/>
      <c r="U3285" s="121"/>
      <c r="V3285" s="122"/>
      <c r="W3285" s="123"/>
      <c r="AC3285" s="123"/>
    </row>
    <row r="3286" spans="5:29" s="2" customFormat="1">
      <c r="E3286" s="120"/>
      <c r="M3286" s="120"/>
      <c r="N3286" s="120"/>
      <c r="U3286" s="121"/>
      <c r="V3286" s="122"/>
      <c r="W3286" s="123"/>
      <c r="AC3286" s="123"/>
    </row>
    <row r="3287" spans="5:29" s="2" customFormat="1">
      <c r="E3287" s="120"/>
      <c r="M3287" s="120"/>
      <c r="N3287" s="120"/>
      <c r="U3287" s="121"/>
      <c r="V3287" s="122"/>
      <c r="W3287" s="123"/>
      <c r="AC3287" s="123"/>
    </row>
    <row r="3288" spans="5:29" s="2" customFormat="1">
      <c r="E3288" s="120"/>
      <c r="M3288" s="120"/>
      <c r="N3288" s="120"/>
      <c r="U3288" s="121"/>
      <c r="V3288" s="122"/>
      <c r="W3288" s="123"/>
      <c r="AC3288" s="123"/>
    </row>
    <row r="3289" spans="5:29" s="2" customFormat="1">
      <c r="E3289" s="120"/>
      <c r="M3289" s="120"/>
      <c r="N3289" s="120"/>
      <c r="U3289" s="121"/>
      <c r="V3289" s="122"/>
      <c r="W3289" s="123"/>
      <c r="AC3289" s="123"/>
    </row>
    <row r="3290" spans="5:29" s="2" customFormat="1">
      <c r="E3290" s="120"/>
      <c r="M3290" s="120"/>
      <c r="N3290" s="120"/>
      <c r="U3290" s="121"/>
      <c r="V3290" s="122"/>
      <c r="W3290" s="123"/>
      <c r="AC3290" s="123"/>
    </row>
    <row r="3291" spans="5:29" s="2" customFormat="1">
      <c r="E3291" s="120"/>
      <c r="M3291" s="120"/>
      <c r="N3291" s="120"/>
      <c r="U3291" s="121"/>
      <c r="V3291" s="122"/>
      <c r="W3291" s="123"/>
      <c r="AC3291" s="123"/>
    </row>
    <row r="3292" spans="5:29" s="2" customFormat="1">
      <c r="E3292" s="120"/>
      <c r="M3292" s="120"/>
      <c r="N3292" s="120"/>
      <c r="U3292" s="121"/>
      <c r="V3292" s="122"/>
      <c r="W3292" s="123"/>
      <c r="AC3292" s="123"/>
    </row>
    <row r="3293" spans="5:29" s="2" customFormat="1">
      <c r="E3293" s="120"/>
      <c r="M3293" s="120"/>
      <c r="N3293" s="120"/>
      <c r="U3293" s="121"/>
      <c r="V3293" s="122"/>
      <c r="W3293" s="123"/>
      <c r="AC3293" s="123"/>
    </row>
    <row r="3294" spans="5:29" s="2" customFormat="1">
      <c r="E3294" s="120"/>
      <c r="M3294" s="120"/>
      <c r="N3294" s="120"/>
      <c r="U3294" s="121"/>
      <c r="V3294" s="122"/>
      <c r="W3294" s="123"/>
      <c r="AC3294" s="123"/>
    </row>
    <row r="3295" spans="5:29" s="2" customFormat="1">
      <c r="E3295" s="120"/>
      <c r="M3295" s="120"/>
      <c r="N3295" s="120"/>
      <c r="U3295" s="121"/>
      <c r="V3295" s="122"/>
      <c r="W3295" s="123"/>
      <c r="AC3295" s="123"/>
    </row>
    <row r="3296" spans="5:29" s="2" customFormat="1">
      <c r="E3296" s="120"/>
      <c r="M3296" s="120"/>
      <c r="N3296" s="120"/>
      <c r="U3296" s="121"/>
      <c r="V3296" s="122"/>
      <c r="W3296" s="123"/>
      <c r="AC3296" s="123"/>
    </row>
    <row r="3297" spans="5:29" s="2" customFormat="1">
      <c r="E3297" s="120"/>
      <c r="M3297" s="120"/>
      <c r="N3297" s="120"/>
      <c r="U3297" s="121"/>
      <c r="V3297" s="122"/>
      <c r="W3297" s="123"/>
      <c r="AC3297" s="123"/>
    </row>
    <row r="3298" spans="5:29" s="2" customFormat="1">
      <c r="E3298" s="120"/>
      <c r="M3298" s="120"/>
      <c r="N3298" s="120"/>
      <c r="U3298" s="121"/>
      <c r="V3298" s="122"/>
      <c r="W3298" s="123"/>
      <c r="AC3298" s="123"/>
    </row>
    <row r="3299" spans="5:29" s="2" customFormat="1">
      <c r="E3299" s="120"/>
      <c r="M3299" s="120"/>
      <c r="N3299" s="120"/>
      <c r="U3299" s="121"/>
      <c r="V3299" s="122"/>
      <c r="W3299" s="123"/>
      <c r="AC3299" s="123"/>
    </row>
    <row r="3300" spans="5:29" s="2" customFormat="1">
      <c r="E3300" s="120"/>
      <c r="M3300" s="120"/>
      <c r="N3300" s="120"/>
      <c r="U3300" s="121"/>
      <c r="V3300" s="122"/>
      <c r="W3300" s="123"/>
      <c r="AC3300" s="123"/>
    </row>
    <row r="3301" spans="5:29" s="2" customFormat="1">
      <c r="E3301" s="120"/>
      <c r="M3301" s="120"/>
      <c r="N3301" s="120"/>
      <c r="U3301" s="121"/>
      <c r="V3301" s="122"/>
      <c r="W3301" s="123"/>
      <c r="AC3301" s="123"/>
    </row>
    <row r="3302" spans="5:29" s="2" customFormat="1">
      <c r="E3302" s="120"/>
      <c r="M3302" s="120"/>
      <c r="N3302" s="120"/>
      <c r="U3302" s="121"/>
      <c r="V3302" s="122"/>
      <c r="W3302" s="123"/>
      <c r="AC3302" s="123"/>
    </row>
    <row r="3303" spans="5:29" s="2" customFormat="1">
      <c r="E3303" s="120"/>
      <c r="M3303" s="120"/>
      <c r="N3303" s="120"/>
      <c r="U3303" s="121"/>
      <c r="V3303" s="122"/>
      <c r="W3303" s="123"/>
      <c r="AC3303" s="123"/>
    </row>
    <row r="3304" spans="5:29" s="2" customFormat="1">
      <c r="E3304" s="120"/>
      <c r="M3304" s="120"/>
      <c r="N3304" s="120"/>
      <c r="U3304" s="121"/>
      <c r="V3304" s="122"/>
      <c r="W3304" s="123"/>
      <c r="AC3304" s="123"/>
    </row>
    <row r="3305" spans="5:29" s="2" customFormat="1">
      <c r="E3305" s="120"/>
      <c r="M3305" s="120"/>
      <c r="N3305" s="120"/>
      <c r="U3305" s="121"/>
      <c r="V3305" s="122"/>
      <c r="W3305" s="123"/>
      <c r="AC3305" s="123"/>
    </row>
    <row r="3306" spans="5:29" s="2" customFormat="1">
      <c r="E3306" s="120"/>
      <c r="M3306" s="120"/>
      <c r="N3306" s="120"/>
      <c r="U3306" s="121"/>
      <c r="V3306" s="122"/>
      <c r="W3306" s="123"/>
      <c r="AC3306" s="123"/>
    </row>
    <row r="3307" spans="5:29" s="2" customFormat="1">
      <c r="E3307" s="120"/>
      <c r="M3307" s="120"/>
      <c r="N3307" s="120"/>
      <c r="U3307" s="121"/>
      <c r="V3307" s="122"/>
      <c r="W3307" s="123"/>
      <c r="AC3307" s="123"/>
    </row>
    <row r="3308" spans="5:29" s="2" customFormat="1">
      <c r="E3308" s="120"/>
      <c r="M3308" s="120"/>
      <c r="N3308" s="120"/>
      <c r="U3308" s="121"/>
      <c r="V3308" s="122"/>
      <c r="W3308" s="123"/>
      <c r="AC3308" s="123"/>
    </row>
    <row r="3309" spans="5:29" s="2" customFormat="1">
      <c r="E3309" s="120"/>
      <c r="M3309" s="120"/>
      <c r="N3309" s="120"/>
      <c r="U3309" s="121"/>
      <c r="V3309" s="122"/>
      <c r="W3309" s="123"/>
      <c r="AC3309" s="123"/>
    </row>
    <row r="3310" spans="5:29" s="2" customFormat="1">
      <c r="E3310" s="120"/>
      <c r="M3310" s="120"/>
      <c r="N3310" s="120"/>
      <c r="U3310" s="121"/>
      <c r="V3310" s="122"/>
      <c r="W3310" s="123"/>
      <c r="AC3310" s="123"/>
    </row>
    <row r="3311" spans="5:29" s="2" customFormat="1">
      <c r="E3311" s="120"/>
      <c r="M3311" s="120"/>
      <c r="N3311" s="120"/>
      <c r="U3311" s="121"/>
      <c r="V3311" s="122"/>
      <c r="W3311" s="123"/>
      <c r="AC3311" s="123"/>
    </row>
    <row r="3312" spans="5:29" s="2" customFormat="1">
      <c r="E3312" s="120"/>
      <c r="M3312" s="120"/>
      <c r="N3312" s="120"/>
      <c r="U3312" s="121"/>
      <c r="V3312" s="122"/>
      <c r="W3312" s="123"/>
      <c r="AC3312" s="123"/>
    </row>
    <row r="3313" spans="5:29" s="2" customFormat="1">
      <c r="E3313" s="120"/>
      <c r="M3313" s="120"/>
      <c r="N3313" s="120"/>
      <c r="U3313" s="121"/>
      <c r="V3313" s="122"/>
      <c r="W3313" s="123"/>
      <c r="AC3313" s="123"/>
    </row>
    <row r="3314" spans="5:29" s="2" customFormat="1">
      <c r="E3314" s="120"/>
      <c r="M3314" s="120"/>
      <c r="N3314" s="120"/>
      <c r="U3314" s="121"/>
      <c r="V3314" s="122"/>
      <c r="W3314" s="123"/>
      <c r="AC3314" s="123"/>
    </row>
    <row r="3315" spans="5:29" s="2" customFormat="1">
      <c r="E3315" s="120"/>
      <c r="M3315" s="120"/>
      <c r="N3315" s="120"/>
      <c r="U3315" s="121"/>
      <c r="V3315" s="122"/>
      <c r="W3315" s="123"/>
      <c r="AC3315" s="123"/>
    </row>
    <row r="3316" spans="5:29" s="2" customFormat="1">
      <c r="E3316" s="120"/>
      <c r="M3316" s="120"/>
      <c r="N3316" s="120"/>
      <c r="U3316" s="121"/>
      <c r="V3316" s="122"/>
      <c r="W3316" s="123"/>
      <c r="AC3316" s="123"/>
    </row>
    <row r="3317" spans="5:29" s="2" customFormat="1">
      <c r="E3317" s="120"/>
      <c r="M3317" s="120"/>
      <c r="N3317" s="120"/>
      <c r="U3317" s="121"/>
      <c r="V3317" s="122"/>
      <c r="W3317" s="123"/>
      <c r="AC3317" s="123"/>
    </row>
    <row r="3318" spans="5:29" s="2" customFormat="1">
      <c r="E3318" s="120"/>
      <c r="M3318" s="120"/>
      <c r="N3318" s="120"/>
      <c r="U3318" s="121"/>
      <c r="V3318" s="122"/>
      <c r="W3318" s="123"/>
      <c r="AC3318" s="123"/>
    </row>
    <row r="3319" spans="5:29" s="2" customFormat="1">
      <c r="E3319" s="120"/>
      <c r="M3319" s="120"/>
      <c r="N3319" s="120"/>
      <c r="U3319" s="121"/>
      <c r="V3319" s="122"/>
      <c r="W3319" s="123"/>
      <c r="AC3319" s="123"/>
    </row>
    <row r="3320" spans="5:29" s="2" customFormat="1">
      <c r="E3320" s="120"/>
      <c r="M3320" s="120"/>
      <c r="N3320" s="120"/>
      <c r="U3320" s="121"/>
      <c r="V3320" s="122"/>
      <c r="W3320" s="123"/>
      <c r="AC3320" s="123"/>
    </row>
    <row r="3321" spans="5:29" s="2" customFormat="1">
      <c r="E3321" s="120"/>
      <c r="M3321" s="120"/>
      <c r="N3321" s="120"/>
      <c r="U3321" s="121"/>
      <c r="V3321" s="122"/>
      <c r="W3321" s="123"/>
      <c r="AC3321" s="123"/>
    </row>
    <row r="3322" spans="5:29" s="2" customFormat="1">
      <c r="E3322" s="120"/>
      <c r="M3322" s="120"/>
      <c r="N3322" s="120"/>
      <c r="U3322" s="121"/>
      <c r="V3322" s="122"/>
      <c r="W3322" s="123"/>
      <c r="AC3322" s="123"/>
    </row>
    <row r="3323" spans="5:29" s="2" customFormat="1">
      <c r="E3323" s="120"/>
      <c r="M3323" s="120"/>
      <c r="N3323" s="120"/>
      <c r="U3323" s="121"/>
      <c r="V3323" s="122"/>
      <c r="W3323" s="123"/>
      <c r="AC3323" s="123"/>
    </row>
    <row r="3324" spans="5:29" s="2" customFormat="1">
      <c r="E3324" s="120"/>
      <c r="M3324" s="120"/>
      <c r="N3324" s="120"/>
      <c r="U3324" s="121"/>
      <c r="V3324" s="122"/>
      <c r="W3324" s="123"/>
      <c r="AC3324" s="123"/>
    </row>
    <row r="3325" spans="5:29" s="2" customFormat="1">
      <c r="E3325" s="120"/>
      <c r="M3325" s="120"/>
      <c r="N3325" s="120"/>
      <c r="U3325" s="121"/>
      <c r="V3325" s="122"/>
      <c r="W3325" s="123"/>
      <c r="AC3325" s="123"/>
    </row>
    <row r="3326" spans="5:29" s="2" customFormat="1">
      <c r="E3326" s="120"/>
      <c r="M3326" s="120"/>
      <c r="N3326" s="120"/>
      <c r="U3326" s="121"/>
      <c r="V3326" s="122"/>
      <c r="W3326" s="123"/>
      <c r="AC3326" s="123"/>
    </row>
    <row r="3327" spans="5:29" s="2" customFormat="1">
      <c r="E3327" s="120"/>
      <c r="M3327" s="120"/>
      <c r="N3327" s="120"/>
      <c r="U3327" s="121"/>
      <c r="V3327" s="122"/>
      <c r="W3327" s="123"/>
      <c r="AC3327" s="123"/>
    </row>
    <row r="3328" spans="5:29" s="2" customFormat="1">
      <c r="E3328" s="120"/>
      <c r="M3328" s="120"/>
      <c r="N3328" s="120"/>
      <c r="U3328" s="121"/>
      <c r="V3328" s="122"/>
      <c r="W3328" s="123"/>
      <c r="AC3328" s="123"/>
    </row>
    <row r="3329" spans="5:29" s="2" customFormat="1">
      <c r="E3329" s="120"/>
      <c r="M3329" s="120"/>
      <c r="N3329" s="120"/>
      <c r="U3329" s="121"/>
      <c r="V3329" s="122"/>
      <c r="W3329" s="123"/>
      <c r="AC3329" s="123"/>
    </row>
    <row r="3330" spans="5:29" s="2" customFormat="1">
      <c r="E3330" s="120"/>
      <c r="M3330" s="120"/>
      <c r="N3330" s="120"/>
      <c r="U3330" s="121"/>
      <c r="V3330" s="122"/>
      <c r="W3330" s="123"/>
      <c r="AC3330" s="123"/>
    </row>
    <row r="3331" spans="5:29" s="2" customFormat="1">
      <c r="E3331" s="120"/>
      <c r="M3331" s="120"/>
      <c r="N3331" s="120"/>
      <c r="U3331" s="121"/>
      <c r="V3331" s="122"/>
      <c r="W3331" s="123"/>
      <c r="AC3331" s="123"/>
    </row>
    <row r="3332" spans="5:29" s="2" customFormat="1">
      <c r="E3332" s="120"/>
      <c r="M3332" s="120"/>
      <c r="N3332" s="120"/>
      <c r="U3332" s="121"/>
      <c r="V3332" s="122"/>
      <c r="W3332" s="123"/>
      <c r="AC3332" s="123"/>
    </row>
    <row r="3333" spans="5:29" s="2" customFormat="1">
      <c r="E3333" s="120"/>
      <c r="M3333" s="120"/>
      <c r="N3333" s="120"/>
      <c r="U3333" s="121"/>
      <c r="V3333" s="122"/>
      <c r="W3333" s="123"/>
      <c r="AC3333" s="123"/>
    </row>
    <row r="3334" spans="5:29" s="2" customFormat="1">
      <c r="E3334" s="120"/>
      <c r="M3334" s="120"/>
      <c r="N3334" s="120"/>
      <c r="U3334" s="121"/>
      <c r="V3334" s="122"/>
      <c r="W3334" s="123"/>
      <c r="AC3334" s="123"/>
    </row>
    <row r="3335" spans="5:29" s="2" customFormat="1">
      <c r="E3335" s="120"/>
      <c r="M3335" s="120"/>
      <c r="N3335" s="120"/>
      <c r="U3335" s="121"/>
      <c r="V3335" s="122"/>
      <c r="W3335" s="123"/>
      <c r="AC3335" s="123"/>
    </row>
    <row r="3336" spans="5:29" s="2" customFormat="1">
      <c r="E3336" s="120"/>
      <c r="M3336" s="120"/>
      <c r="N3336" s="120"/>
      <c r="U3336" s="121"/>
      <c r="V3336" s="122"/>
      <c r="W3336" s="123"/>
      <c r="AC3336" s="123"/>
    </row>
    <row r="3337" spans="5:29" s="2" customFormat="1">
      <c r="E3337" s="120"/>
      <c r="M3337" s="120"/>
      <c r="N3337" s="120"/>
      <c r="U3337" s="121"/>
      <c r="V3337" s="122"/>
      <c r="W3337" s="123"/>
      <c r="AC3337" s="123"/>
    </row>
    <row r="3338" spans="5:29" s="2" customFormat="1">
      <c r="E3338" s="120"/>
      <c r="M3338" s="120"/>
      <c r="N3338" s="120"/>
      <c r="U3338" s="121"/>
      <c r="V3338" s="122"/>
      <c r="W3338" s="123"/>
      <c r="AC3338" s="123"/>
    </row>
    <row r="3339" spans="5:29" s="2" customFormat="1">
      <c r="E3339" s="120"/>
      <c r="M3339" s="120"/>
      <c r="N3339" s="120"/>
      <c r="U3339" s="121"/>
      <c r="V3339" s="122"/>
      <c r="W3339" s="123"/>
      <c r="AC3339" s="123"/>
    </row>
    <row r="3340" spans="5:29" s="2" customFormat="1">
      <c r="E3340" s="120"/>
      <c r="M3340" s="120"/>
      <c r="N3340" s="120"/>
      <c r="U3340" s="121"/>
      <c r="V3340" s="122"/>
      <c r="W3340" s="123"/>
      <c r="AC3340" s="123"/>
    </row>
    <row r="3341" spans="5:29" s="2" customFormat="1">
      <c r="E3341" s="120"/>
      <c r="M3341" s="120"/>
      <c r="N3341" s="120"/>
      <c r="U3341" s="121"/>
      <c r="V3341" s="122"/>
      <c r="W3341" s="123"/>
      <c r="AC3341" s="123"/>
    </row>
    <row r="3342" spans="5:29" s="2" customFormat="1">
      <c r="E3342" s="120"/>
      <c r="M3342" s="120"/>
      <c r="N3342" s="120"/>
      <c r="U3342" s="121"/>
      <c r="V3342" s="122"/>
      <c r="W3342" s="123"/>
      <c r="AC3342" s="123"/>
    </row>
    <row r="3343" spans="5:29" s="2" customFormat="1">
      <c r="E3343" s="120"/>
      <c r="M3343" s="120"/>
      <c r="N3343" s="120"/>
      <c r="U3343" s="121"/>
      <c r="V3343" s="122"/>
      <c r="W3343" s="123"/>
      <c r="AC3343" s="123"/>
    </row>
    <row r="3344" spans="5:29" s="2" customFormat="1">
      <c r="E3344" s="120"/>
      <c r="M3344" s="120"/>
      <c r="N3344" s="120"/>
      <c r="U3344" s="121"/>
      <c r="V3344" s="122"/>
      <c r="W3344" s="123"/>
      <c r="AC3344" s="123"/>
    </row>
    <row r="3345" spans="5:29" s="2" customFormat="1">
      <c r="E3345" s="120"/>
      <c r="M3345" s="120"/>
      <c r="N3345" s="120"/>
      <c r="U3345" s="121"/>
      <c r="V3345" s="122"/>
      <c r="W3345" s="123"/>
      <c r="AC3345" s="123"/>
    </row>
    <row r="3346" spans="5:29" s="2" customFormat="1">
      <c r="E3346" s="120"/>
      <c r="M3346" s="120"/>
      <c r="N3346" s="120"/>
      <c r="U3346" s="121"/>
      <c r="V3346" s="122"/>
      <c r="W3346" s="123"/>
      <c r="AC3346" s="123"/>
    </row>
    <row r="3347" spans="5:29" s="2" customFormat="1">
      <c r="E3347" s="120"/>
      <c r="M3347" s="120"/>
      <c r="N3347" s="120"/>
      <c r="U3347" s="121"/>
      <c r="V3347" s="122"/>
      <c r="W3347" s="123"/>
      <c r="AC3347" s="123"/>
    </row>
    <row r="3348" spans="5:29" s="2" customFormat="1">
      <c r="E3348" s="120"/>
      <c r="M3348" s="120"/>
      <c r="N3348" s="120"/>
      <c r="U3348" s="121"/>
      <c r="V3348" s="122"/>
      <c r="W3348" s="123"/>
      <c r="AC3348" s="123"/>
    </row>
    <row r="3349" spans="5:29" s="2" customFormat="1">
      <c r="E3349" s="120"/>
      <c r="M3349" s="120"/>
      <c r="N3349" s="120"/>
      <c r="U3349" s="121"/>
      <c r="V3349" s="122"/>
      <c r="W3349" s="123"/>
      <c r="AC3349" s="123"/>
    </row>
    <row r="3350" spans="5:29" s="2" customFormat="1">
      <c r="E3350" s="120"/>
      <c r="M3350" s="120"/>
      <c r="N3350" s="120"/>
      <c r="U3350" s="121"/>
      <c r="V3350" s="122"/>
      <c r="W3350" s="123"/>
      <c r="AC3350" s="123"/>
    </row>
    <row r="3351" spans="5:29" s="2" customFormat="1">
      <c r="E3351" s="120"/>
      <c r="M3351" s="120"/>
      <c r="N3351" s="120"/>
      <c r="U3351" s="121"/>
      <c r="V3351" s="122"/>
      <c r="W3351" s="123"/>
      <c r="AC3351" s="123"/>
    </row>
    <row r="3352" spans="5:29" s="2" customFormat="1">
      <c r="E3352" s="120"/>
      <c r="M3352" s="120"/>
      <c r="N3352" s="120"/>
      <c r="U3352" s="121"/>
      <c r="V3352" s="122"/>
      <c r="W3352" s="123"/>
      <c r="AC3352" s="123"/>
    </row>
    <row r="3353" spans="5:29" s="2" customFormat="1">
      <c r="E3353" s="120"/>
      <c r="M3353" s="120"/>
      <c r="N3353" s="120"/>
      <c r="U3353" s="121"/>
      <c r="V3353" s="122"/>
      <c r="W3353" s="123"/>
      <c r="AC3353" s="123"/>
    </row>
    <row r="3354" spans="5:29" s="2" customFormat="1">
      <c r="E3354" s="120"/>
      <c r="M3354" s="120"/>
      <c r="N3354" s="120"/>
      <c r="U3354" s="121"/>
      <c r="V3354" s="122"/>
      <c r="W3354" s="123"/>
      <c r="AC3354" s="123"/>
    </row>
    <row r="3355" spans="5:29" s="2" customFormat="1">
      <c r="E3355" s="120"/>
      <c r="M3355" s="120"/>
      <c r="N3355" s="120"/>
      <c r="U3355" s="121"/>
      <c r="V3355" s="122"/>
      <c r="W3355" s="123"/>
      <c r="AC3355" s="123"/>
    </row>
    <row r="3356" spans="5:29" s="2" customFormat="1">
      <c r="E3356" s="120"/>
      <c r="M3356" s="120"/>
      <c r="N3356" s="120"/>
      <c r="U3356" s="121"/>
      <c r="V3356" s="122"/>
      <c r="W3356" s="123"/>
      <c r="AC3356" s="123"/>
    </row>
    <row r="3357" spans="5:29" s="2" customFormat="1">
      <c r="E3357" s="120"/>
      <c r="M3357" s="120"/>
      <c r="N3357" s="120"/>
      <c r="U3357" s="121"/>
      <c r="V3357" s="122"/>
      <c r="W3357" s="123"/>
      <c r="AC3357" s="123"/>
    </row>
    <row r="3358" spans="5:29" s="2" customFormat="1">
      <c r="E3358" s="120"/>
      <c r="M3358" s="120"/>
      <c r="N3358" s="120"/>
      <c r="U3358" s="121"/>
      <c r="V3358" s="122"/>
      <c r="W3358" s="123"/>
      <c r="AC3358" s="123"/>
    </row>
    <row r="3359" spans="5:29" s="2" customFormat="1">
      <c r="E3359" s="120"/>
      <c r="M3359" s="120"/>
      <c r="N3359" s="120"/>
      <c r="U3359" s="121"/>
      <c r="V3359" s="122"/>
      <c r="W3359" s="123"/>
      <c r="AC3359" s="123"/>
    </row>
    <row r="3360" spans="5:29" s="2" customFormat="1">
      <c r="E3360" s="120"/>
      <c r="M3360" s="120"/>
      <c r="N3360" s="120"/>
      <c r="U3360" s="121"/>
      <c r="V3360" s="122"/>
      <c r="W3360" s="123"/>
      <c r="AC3360" s="123"/>
    </row>
    <row r="3361" spans="5:29" s="2" customFormat="1">
      <c r="E3361" s="120"/>
      <c r="M3361" s="120"/>
      <c r="N3361" s="120"/>
      <c r="U3361" s="121"/>
      <c r="V3361" s="122"/>
      <c r="W3361" s="123"/>
      <c r="AC3361" s="123"/>
    </row>
    <row r="3362" spans="5:29" s="2" customFormat="1">
      <c r="E3362" s="120"/>
      <c r="M3362" s="120"/>
      <c r="N3362" s="120"/>
      <c r="U3362" s="121"/>
      <c r="V3362" s="122"/>
      <c r="W3362" s="123"/>
      <c r="AC3362" s="123"/>
    </row>
    <row r="3363" spans="5:29" s="2" customFormat="1">
      <c r="E3363" s="120"/>
      <c r="M3363" s="120"/>
      <c r="N3363" s="120"/>
      <c r="U3363" s="121"/>
      <c r="V3363" s="122"/>
      <c r="W3363" s="123"/>
      <c r="AC3363" s="123"/>
    </row>
    <row r="3364" spans="5:29" s="2" customFormat="1">
      <c r="E3364" s="120"/>
      <c r="M3364" s="120"/>
      <c r="N3364" s="120"/>
      <c r="U3364" s="121"/>
      <c r="V3364" s="122"/>
      <c r="W3364" s="123"/>
      <c r="AC3364" s="123"/>
    </row>
    <row r="3365" spans="5:29" s="2" customFormat="1">
      <c r="E3365" s="120"/>
      <c r="M3365" s="120"/>
      <c r="N3365" s="120"/>
      <c r="U3365" s="121"/>
      <c r="V3365" s="122"/>
      <c r="W3365" s="123"/>
      <c r="AC3365" s="123"/>
    </row>
    <row r="3366" spans="5:29" s="2" customFormat="1">
      <c r="E3366" s="120"/>
      <c r="M3366" s="120"/>
      <c r="N3366" s="120"/>
      <c r="U3366" s="121"/>
      <c r="V3366" s="122"/>
      <c r="W3366" s="123"/>
      <c r="AC3366" s="123"/>
    </row>
    <row r="3367" spans="5:29" s="2" customFormat="1">
      <c r="E3367" s="120"/>
      <c r="M3367" s="120"/>
      <c r="N3367" s="120"/>
      <c r="U3367" s="121"/>
      <c r="V3367" s="122"/>
      <c r="W3367" s="123"/>
      <c r="AC3367" s="123"/>
    </row>
    <row r="3368" spans="5:29" s="2" customFormat="1">
      <c r="E3368" s="120"/>
      <c r="M3368" s="120"/>
      <c r="N3368" s="120"/>
      <c r="U3368" s="121"/>
      <c r="V3368" s="122"/>
      <c r="W3368" s="123"/>
      <c r="AC3368" s="123"/>
    </row>
    <row r="3369" spans="5:29" s="2" customFormat="1">
      <c r="E3369" s="120"/>
      <c r="M3369" s="120"/>
      <c r="N3369" s="120"/>
      <c r="U3369" s="121"/>
      <c r="V3369" s="122"/>
      <c r="W3369" s="123"/>
      <c r="AC3369" s="123"/>
    </row>
    <row r="3370" spans="5:29" s="2" customFormat="1">
      <c r="E3370" s="120"/>
      <c r="M3370" s="120"/>
      <c r="N3370" s="120"/>
      <c r="U3370" s="121"/>
      <c r="V3370" s="122"/>
      <c r="W3370" s="123"/>
      <c r="AC3370" s="123"/>
    </row>
    <row r="3371" spans="5:29" s="2" customFormat="1">
      <c r="E3371" s="120"/>
      <c r="M3371" s="120"/>
      <c r="N3371" s="120"/>
      <c r="U3371" s="121"/>
      <c r="V3371" s="122"/>
      <c r="W3371" s="123"/>
      <c r="AC3371" s="123"/>
    </row>
    <row r="3372" spans="5:29" s="2" customFormat="1">
      <c r="E3372" s="120"/>
      <c r="M3372" s="120"/>
      <c r="N3372" s="120"/>
      <c r="U3372" s="121"/>
      <c r="V3372" s="122"/>
      <c r="W3372" s="123"/>
      <c r="AC3372" s="123"/>
    </row>
    <row r="3373" spans="5:29" s="2" customFormat="1">
      <c r="E3373" s="120"/>
      <c r="M3373" s="120"/>
      <c r="N3373" s="120"/>
      <c r="U3373" s="121"/>
      <c r="V3373" s="122"/>
      <c r="W3373" s="123"/>
      <c r="AC3373" s="123"/>
    </row>
    <row r="3374" spans="5:29" s="2" customFormat="1">
      <c r="E3374" s="120"/>
      <c r="M3374" s="120"/>
      <c r="N3374" s="120"/>
      <c r="U3374" s="121"/>
      <c r="V3374" s="122"/>
      <c r="W3374" s="123"/>
      <c r="AC3374" s="123"/>
    </row>
    <row r="3375" spans="5:29" s="2" customFormat="1">
      <c r="E3375" s="120"/>
      <c r="M3375" s="120"/>
      <c r="N3375" s="120"/>
      <c r="U3375" s="121"/>
      <c r="V3375" s="122"/>
      <c r="W3375" s="123"/>
      <c r="AC3375" s="123"/>
    </row>
    <row r="3376" spans="5:29" s="2" customFormat="1">
      <c r="E3376" s="120"/>
      <c r="M3376" s="120"/>
      <c r="N3376" s="120"/>
      <c r="U3376" s="121"/>
      <c r="V3376" s="122"/>
      <c r="W3376" s="123"/>
      <c r="AC3376" s="123"/>
    </row>
    <row r="3377" spans="5:29" s="2" customFormat="1">
      <c r="E3377" s="120"/>
      <c r="M3377" s="120"/>
      <c r="N3377" s="120"/>
      <c r="U3377" s="121"/>
      <c r="V3377" s="122"/>
      <c r="W3377" s="123"/>
      <c r="AC3377" s="123"/>
    </row>
    <row r="3378" spans="5:29" s="2" customFormat="1">
      <c r="E3378" s="120"/>
      <c r="M3378" s="120"/>
      <c r="N3378" s="120"/>
      <c r="U3378" s="121"/>
      <c r="V3378" s="122"/>
      <c r="W3378" s="123"/>
      <c r="AC3378" s="123"/>
    </row>
    <row r="3379" spans="5:29" s="2" customFormat="1">
      <c r="E3379" s="120"/>
      <c r="M3379" s="120"/>
      <c r="N3379" s="120"/>
      <c r="U3379" s="121"/>
      <c r="V3379" s="122"/>
      <c r="W3379" s="123"/>
      <c r="AC3379" s="123"/>
    </row>
    <row r="3380" spans="5:29" s="2" customFormat="1">
      <c r="E3380" s="120"/>
      <c r="M3380" s="120"/>
      <c r="N3380" s="120"/>
      <c r="U3380" s="121"/>
      <c r="V3380" s="122"/>
      <c r="W3380" s="123"/>
      <c r="AC3380" s="123"/>
    </row>
    <row r="3381" spans="5:29" s="2" customFormat="1">
      <c r="E3381" s="120"/>
      <c r="M3381" s="120"/>
      <c r="N3381" s="120"/>
      <c r="U3381" s="121"/>
      <c r="V3381" s="122"/>
      <c r="W3381" s="123"/>
      <c r="AC3381" s="123"/>
    </row>
    <row r="3382" spans="5:29" s="2" customFormat="1">
      <c r="E3382" s="120"/>
      <c r="M3382" s="120"/>
      <c r="N3382" s="120"/>
      <c r="U3382" s="121"/>
      <c r="V3382" s="122"/>
      <c r="W3382" s="123"/>
      <c r="AC3382" s="123"/>
    </row>
    <row r="3383" spans="5:29" s="2" customFormat="1">
      <c r="E3383" s="120"/>
      <c r="M3383" s="120"/>
      <c r="N3383" s="120"/>
      <c r="U3383" s="121"/>
      <c r="V3383" s="122"/>
      <c r="W3383" s="123"/>
      <c r="AC3383" s="123"/>
    </row>
    <row r="3384" spans="5:29" s="2" customFormat="1">
      <c r="E3384" s="120"/>
      <c r="M3384" s="120"/>
      <c r="N3384" s="120"/>
      <c r="U3384" s="121"/>
      <c r="V3384" s="122"/>
      <c r="W3384" s="123"/>
      <c r="AC3384" s="123"/>
    </row>
    <row r="3385" spans="5:29" s="2" customFormat="1">
      <c r="E3385" s="120"/>
      <c r="M3385" s="120"/>
      <c r="N3385" s="120"/>
      <c r="U3385" s="121"/>
      <c r="V3385" s="122"/>
      <c r="W3385" s="123"/>
      <c r="AC3385" s="123"/>
    </row>
    <row r="3386" spans="5:29" s="2" customFormat="1">
      <c r="E3386" s="120"/>
      <c r="M3386" s="120"/>
      <c r="N3386" s="120"/>
      <c r="U3386" s="121"/>
      <c r="V3386" s="122"/>
      <c r="W3386" s="123"/>
      <c r="AC3386" s="123"/>
    </row>
    <row r="3387" spans="5:29" s="2" customFormat="1">
      <c r="E3387" s="120"/>
      <c r="M3387" s="120"/>
      <c r="N3387" s="120"/>
      <c r="U3387" s="121"/>
      <c r="V3387" s="122"/>
      <c r="W3387" s="123"/>
      <c r="AC3387" s="123"/>
    </row>
    <row r="3388" spans="5:29" s="2" customFormat="1">
      <c r="E3388" s="120"/>
      <c r="M3388" s="120"/>
      <c r="N3388" s="120"/>
      <c r="U3388" s="121"/>
      <c r="V3388" s="122"/>
      <c r="W3388" s="123"/>
      <c r="AC3388" s="123"/>
    </row>
    <row r="3389" spans="5:29" s="2" customFormat="1">
      <c r="E3389" s="120"/>
      <c r="M3389" s="120"/>
      <c r="N3389" s="120"/>
      <c r="U3389" s="121"/>
      <c r="V3389" s="122"/>
      <c r="W3389" s="123"/>
      <c r="AC3389" s="123"/>
    </row>
    <row r="3390" spans="5:29" s="2" customFormat="1">
      <c r="E3390" s="120"/>
      <c r="M3390" s="120"/>
      <c r="N3390" s="120"/>
      <c r="U3390" s="121"/>
      <c r="V3390" s="122"/>
      <c r="W3390" s="123"/>
      <c r="AC3390" s="123"/>
    </row>
    <row r="3391" spans="5:29" s="2" customFormat="1">
      <c r="E3391" s="120"/>
      <c r="M3391" s="120"/>
      <c r="N3391" s="120"/>
      <c r="U3391" s="121"/>
      <c r="V3391" s="122"/>
      <c r="W3391" s="123"/>
      <c r="AC3391" s="123"/>
    </row>
    <row r="3392" spans="5:29" s="2" customFormat="1">
      <c r="E3392" s="120"/>
      <c r="M3392" s="120"/>
      <c r="N3392" s="120"/>
      <c r="U3392" s="121"/>
      <c r="V3392" s="122"/>
      <c r="W3392" s="123"/>
      <c r="AC3392" s="123"/>
    </row>
    <row r="3393" spans="5:29" s="2" customFormat="1">
      <c r="E3393" s="120"/>
      <c r="M3393" s="120"/>
      <c r="N3393" s="120"/>
      <c r="U3393" s="121"/>
      <c r="V3393" s="122"/>
      <c r="W3393" s="123"/>
      <c r="AC3393" s="123"/>
    </row>
    <row r="3394" spans="5:29" s="2" customFormat="1">
      <c r="E3394" s="120"/>
      <c r="M3394" s="120"/>
      <c r="N3394" s="120"/>
      <c r="U3394" s="121"/>
      <c r="V3394" s="122"/>
      <c r="W3394" s="123"/>
      <c r="AC3394" s="123"/>
    </row>
    <row r="3395" spans="5:29" s="2" customFormat="1">
      <c r="E3395" s="120"/>
      <c r="M3395" s="120"/>
      <c r="N3395" s="120"/>
      <c r="U3395" s="121"/>
      <c r="V3395" s="122"/>
      <c r="W3395" s="123"/>
      <c r="AC3395" s="123"/>
    </row>
    <row r="3396" spans="5:29" s="2" customFormat="1">
      <c r="E3396" s="120"/>
      <c r="M3396" s="120"/>
      <c r="N3396" s="120"/>
      <c r="U3396" s="121"/>
      <c r="V3396" s="122"/>
      <c r="W3396" s="123"/>
      <c r="AC3396" s="123"/>
    </row>
    <row r="3397" spans="5:29" s="2" customFormat="1">
      <c r="E3397" s="120"/>
      <c r="M3397" s="120"/>
      <c r="N3397" s="120"/>
      <c r="U3397" s="121"/>
      <c r="V3397" s="122"/>
      <c r="W3397" s="123"/>
      <c r="AC3397" s="123"/>
    </row>
    <row r="3398" spans="5:29" s="2" customFormat="1">
      <c r="E3398" s="120"/>
      <c r="M3398" s="120"/>
      <c r="N3398" s="120"/>
      <c r="U3398" s="121"/>
      <c r="V3398" s="122"/>
      <c r="W3398" s="123"/>
      <c r="AC3398" s="123"/>
    </row>
    <row r="3399" spans="5:29" s="2" customFormat="1">
      <c r="E3399" s="120"/>
      <c r="M3399" s="120"/>
      <c r="N3399" s="120"/>
      <c r="U3399" s="121"/>
      <c r="V3399" s="122"/>
      <c r="W3399" s="123"/>
      <c r="AC3399" s="123"/>
    </row>
    <row r="3400" spans="5:29" s="2" customFormat="1">
      <c r="E3400" s="120"/>
      <c r="M3400" s="120"/>
      <c r="N3400" s="120"/>
      <c r="U3400" s="121"/>
      <c r="V3400" s="122"/>
      <c r="W3400" s="123"/>
      <c r="AC3400" s="123"/>
    </row>
    <row r="3401" spans="5:29" s="2" customFormat="1">
      <c r="E3401" s="120"/>
      <c r="M3401" s="120"/>
      <c r="N3401" s="120"/>
      <c r="U3401" s="121"/>
      <c r="V3401" s="122"/>
      <c r="W3401" s="123"/>
      <c r="AC3401" s="123"/>
    </row>
    <row r="3402" spans="5:29" s="2" customFormat="1">
      <c r="E3402" s="120"/>
      <c r="M3402" s="120"/>
      <c r="N3402" s="120"/>
      <c r="U3402" s="121"/>
      <c r="V3402" s="122"/>
      <c r="W3402" s="123"/>
      <c r="AC3402" s="123"/>
    </row>
    <row r="3403" spans="5:29" s="2" customFormat="1">
      <c r="E3403" s="120"/>
      <c r="M3403" s="120"/>
      <c r="N3403" s="120"/>
      <c r="U3403" s="121"/>
      <c r="V3403" s="122"/>
      <c r="W3403" s="123"/>
      <c r="AC3403" s="123"/>
    </row>
    <row r="3404" spans="5:29" s="2" customFormat="1">
      <c r="E3404" s="120"/>
      <c r="M3404" s="120"/>
      <c r="N3404" s="120"/>
      <c r="U3404" s="121"/>
      <c r="V3404" s="122"/>
      <c r="W3404" s="123"/>
      <c r="AC3404" s="123"/>
    </row>
    <row r="3405" spans="5:29" s="2" customFormat="1">
      <c r="E3405" s="120"/>
      <c r="M3405" s="120"/>
      <c r="N3405" s="120"/>
      <c r="U3405" s="121"/>
      <c r="V3405" s="122"/>
      <c r="W3405" s="123"/>
      <c r="AC3405" s="123"/>
    </row>
    <row r="3406" spans="5:29" s="2" customFormat="1">
      <c r="E3406" s="120"/>
      <c r="M3406" s="120"/>
      <c r="N3406" s="120"/>
      <c r="U3406" s="121"/>
      <c r="V3406" s="122"/>
      <c r="W3406" s="123"/>
      <c r="AC3406" s="123"/>
    </row>
    <row r="3407" spans="5:29" s="2" customFormat="1">
      <c r="E3407" s="120"/>
      <c r="M3407" s="120"/>
      <c r="N3407" s="120"/>
      <c r="U3407" s="121"/>
      <c r="V3407" s="122"/>
      <c r="W3407" s="123"/>
      <c r="AC3407" s="123"/>
    </row>
    <row r="3408" spans="5:29" s="2" customFormat="1">
      <c r="E3408" s="120"/>
      <c r="M3408" s="120"/>
      <c r="N3408" s="120"/>
      <c r="U3408" s="121"/>
      <c r="V3408" s="122"/>
      <c r="W3408" s="123"/>
      <c r="AC3408" s="123"/>
    </row>
    <row r="3409" spans="5:29" s="2" customFormat="1">
      <c r="E3409" s="120"/>
      <c r="M3409" s="120"/>
      <c r="N3409" s="120"/>
      <c r="U3409" s="121"/>
      <c r="V3409" s="122"/>
      <c r="W3409" s="123"/>
      <c r="AC3409" s="123"/>
    </row>
    <row r="3410" spans="5:29" s="2" customFormat="1">
      <c r="E3410" s="120"/>
      <c r="M3410" s="120"/>
      <c r="N3410" s="120"/>
      <c r="U3410" s="121"/>
      <c r="V3410" s="122"/>
      <c r="W3410" s="123"/>
      <c r="AC3410" s="123"/>
    </row>
    <row r="3411" spans="5:29" s="2" customFormat="1">
      <c r="E3411" s="120"/>
      <c r="M3411" s="120"/>
      <c r="N3411" s="120"/>
      <c r="U3411" s="121"/>
      <c r="V3411" s="122"/>
      <c r="W3411" s="123"/>
      <c r="AC3411" s="123"/>
    </row>
    <row r="3412" spans="5:29" s="2" customFormat="1">
      <c r="E3412" s="120"/>
      <c r="M3412" s="120"/>
      <c r="N3412" s="120"/>
      <c r="U3412" s="121"/>
      <c r="V3412" s="122"/>
      <c r="W3412" s="123"/>
      <c r="AC3412" s="123"/>
    </row>
    <row r="3413" spans="5:29" s="2" customFormat="1">
      <c r="E3413" s="120"/>
      <c r="M3413" s="120"/>
      <c r="N3413" s="120"/>
      <c r="U3413" s="121"/>
      <c r="V3413" s="122"/>
      <c r="W3413" s="123"/>
      <c r="AC3413" s="123"/>
    </row>
    <row r="3414" spans="5:29" s="2" customFormat="1">
      <c r="E3414" s="120"/>
      <c r="M3414" s="120"/>
      <c r="N3414" s="120"/>
      <c r="U3414" s="121"/>
      <c r="V3414" s="122"/>
      <c r="W3414" s="123"/>
      <c r="AC3414" s="123"/>
    </row>
    <row r="3415" spans="5:29" s="2" customFormat="1">
      <c r="E3415" s="120"/>
      <c r="M3415" s="120"/>
      <c r="N3415" s="120"/>
      <c r="U3415" s="121"/>
      <c r="V3415" s="122"/>
      <c r="W3415" s="123"/>
      <c r="AC3415" s="123"/>
    </row>
    <row r="3416" spans="5:29" s="2" customFormat="1">
      <c r="E3416" s="120"/>
      <c r="M3416" s="120"/>
      <c r="N3416" s="120"/>
      <c r="U3416" s="121"/>
      <c r="V3416" s="122"/>
      <c r="W3416" s="123"/>
      <c r="AC3416" s="123"/>
    </row>
    <row r="3417" spans="5:29" s="2" customFormat="1">
      <c r="E3417" s="120"/>
      <c r="M3417" s="120"/>
      <c r="N3417" s="120"/>
      <c r="U3417" s="121"/>
      <c r="V3417" s="122"/>
      <c r="W3417" s="123"/>
      <c r="AC3417" s="123"/>
    </row>
    <row r="3418" spans="5:29" s="2" customFormat="1">
      <c r="E3418" s="120"/>
      <c r="M3418" s="120"/>
      <c r="N3418" s="120"/>
      <c r="U3418" s="121"/>
      <c r="V3418" s="122"/>
      <c r="W3418" s="123"/>
      <c r="AC3418" s="123"/>
    </row>
    <row r="3419" spans="5:29" s="2" customFormat="1">
      <c r="E3419" s="120"/>
      <c r="M3419" s="120"/>
      <c r="N3419" s="120"/>
      <c r="U3419" s="121"/>
      <c r="V3419" s="122"/>
      <c r="W3419" s="123"/>
      <c r="AC3419" s="123"/>
    </row>
    <row r="3420" spans="5:29" s="2" customFormat="1">
      <c r="E3420" s="120"/>
      <c r="M3420" s="120"/>
      <c r="N3420" s="120"/>
      <c r="U3420" s="121"/>
      <c r="V3420" s="122"/>
      <c r="W3420" s="123"/>
      <c r="AC3420" s="123"/>
    </row>
    <row r="3421" spans="5:29" s="2" customFormat="1">
      <c r="E3421" s="120"/>
      <c r="M3421" s="120"/>
      <c r="N3421" s="120"/>
      <c r="U3421" s="121"/>
      <c r="V3421" s="122"/>
      <c r="W3421" s="123"/>
      <c r="AC3421" s="123"/>
    </row>
    <row r="3422" spans="5:29" s="2" customFormat="1">
      <c r="E3422" s="120"/>
      <c r="M3422" s="120"/>
      <c r="N3422" s="120"/>
      <c r="U3422" s="121"/>
      <c r="V3422" s="122"/>
      <c r="W3422" s="123"/>
      <c r="AC3422" s="123"/>
    </row>
    <row r="3423" spans="5:29" s="2" customFormat="1">
      <c r="E3423" s="120"/>
      <c r="M3423" s="120"/>
      <c r="N3423" s="120"/>
      <c r="U3423" s="121"/>
      <c r="V3423" s="122"/>
      <c r="W3423" s="123"/>
      <c r="AC3423" s="123"/>
    </row>
    <row r="3424" spans="5:29" s="2" customFormat="1">
      <c r="E3424" s="120"/>
      <c r="M3424" s="120"/>
      <c r="N3424" s="120"/>
      <c r="U3424" s="121"/>
      <c r="V3424" s="122"/>
      <c r="W3424" s="123"/>
      <c r="AC3424" s="123"/>
    </row>
    <row r="3425" spans="5:29" s="2" customFormat="1">
      <c r="E3425" s="120"/>
      <c r="M3425" s="120"/>
      <c r="N3425" s="120"/>
      <c r="U3425" s="121"/>
      <c r="V3425" s="122"/>
      <c r="W3425" s="123"/>
      <c r="AC3425" s="123"/>
    </row>
    <row r="3426" spans="5:29" s="2" customFormat="1">
      <c r="E3426" s="120"/>
      <c r="M3426" s="120"/>
      <c r="N3426" s="120"/>
      <c r="U3426" s="121"/>
      <c r="V3426" s="122"/>
      <c r="W3426" s="123"/>
      <c r="AC3426" s="123"/>
    </row>
    <row r="3427" spans="5:29" s="2" customFormat="1">
      <c r="E3427" s="120"/>
      <c r="M3427" s="120"/>
      <c r="N3427" s="120"/>
      <c r="U3427" s="121"/>
      <c r="V3427" s="122"/>
      <c r="W3427" s="123"/>
      <c r="AC3427" s="123"/>
    </row>
    <row r="3428" spans="5:29" s="2" customFormat="1">
      <c r="E3428" s="120"/>
      <c r="M3428" s="120"/>
      <c r="N3428" s="120"/>
      <c r="U3428" s="121"/>
      <c r="V3428" s="122"/>
      <c r="W3428" s="123"/>
      <c r="AC3428" s="123"/>
    </row>
    <row r="3429" spans="5:29" s="2" customFormat="1">
      <c r="E3429" s="120"/>
      <c r="M3429" s="120"/>
      <c r="N3429" s="120"/>
      <c r="U3429" s="121"/>
      <c r="V3429" s="122"/>
      <c r="W3429" s="123"/>
      <c r="AC3429" s="123"/>
    </row>
    <row r="3430" spans="5:29" s="2" customFormat="1">
      <c r="E3430" s="120"/>
      <c r="M3430" s="120"/>
      <c r="N3430" s="120"/>
      <c r="U3430" s="121"/>
      <c r="V3430" s="122"/>
      <c r="W3430" s="123"/>
      <c r="AC3430" s="123"/>
    </row>
    <row r="3431" spans="5:29" s="2" customFormat="1">
      <c r="E3431" s="120"/>
      <c r="M3431" s="120"/>
      <c r="N3431" s="120"/>
      <c r="U3431" s="121"/>
      <c r="V3431" s="122"/>
      <c r="W3431" s="123"/>
      <c r="AC3431" s="123"/>
    </row>
    <row r="3432" spans="5:29" s="2" customFormat="1">
      <c r="E3432" s="120"/>
      <c r="M3432" s="120"/>
      <c r="N3432" s="120"/>
      <c r="U3432" s="121"/>
      <c r="V3432" s="122"/>
      <c r="W3432" s="123"/>
      <c r="AC3432" s="123"/>
    </row>
    <row r="3433" spans="5:29" s="2" customFormat="1">
      <c r="E3433" s="120"/>
      <c r="M3433" s="120"/>
      <c r="N3433" s="120"/>
      <c r="U3433" s="121"/>
      <c r="V3433" s="122"/>
      <c r="W3433" s="123"/>
      <c r="AC3433" s="123"/>
    </row>
    <row r="3434" spans="5:29" s="2" customFormat="1">
      <c r="E3434" s="120"/>
      <c r="M3434" s="120"/>
      <c r="N3434" s="120"/>
      <c r="U3434" s="121"/>
      <c r="V3434" s="122"/>
      <c r="W3434" s="123"/>
      <c r="AC3434" s="123"/>
    </row>
    <row r="3435" spans="5:29" s="2" customFormat="1">
      <c r="E3435" s="120"/>
      <c r="M3435" s="120"/>
      <c r="N3435" s="120"/>
      <c r="U3435" s="121"/>
      <c r="V3435" s="122"/>
      <c r="W3435" s="123"/>
      <c r="AC3435" s="123"/>
    </row>
    <row r="3436" spans="5:29" s="2" customFormat="1">
      <c r="E3436" s="120"/>
      <c r="M3436" s="120"/>
      <c r="N3436" s="120"/>
      <c r="U3436" s="121"/>
      <c r="V3436" s="122"/>
      <c r="W3436" s="123"/>
      <c r="AC3436" s="123"/>
    </row>
    <row r="3437" spans="5:29" s="2" customFormat="1">
      <c r="E3437" s="120"/>
      <c r="M3437" s="120"/>
      <c r="N3437" s="120"/>
      <c r="U3437" s="121"/>
      <c r="V3437" s="122"/>
      <c r="W3437" s="123"/>
      <c r="AC3437" s="123"/>
    </row>
    <row r="3438" spans="5:29" s="2" customFormat="1">
      <c r="E3438" s="120"/>
      <c r="M3438" s="120"/>
      <c r="N3438" s="120"/>
      <c r="U3438" s="121"/>
      <c r="V3438" s="122"/>
      <c r="W3438" s="123"/>
      <c r="AC3438" s="123"/>
    </row>
    <row r="3439" spans="5:29" s="2" customFormat="1">
      <c r="E3439" s="120"/>
      <c r="M3439" s="120"/>
      <c r="N3439" s="120"/>
      <c r="U3439" s="121"/>
      <c r="V3439" s="122"/>
      <c r="W3439" s="123"/>
      <c r="AC3439" s="123"/>
    </row>
    <row r="3440" spans="5:29" s="2" customFormat="1">
      <c r="E3440" s="120"/>
      <c r="M3440" s="120"/>
      <c r="N3440" s="120"/>
      <c r="U3440" s="121"/>
      <c r="V3440" s="122"/>
      <c r="W3440" s="123"/>
      <c r="AC3440" s="123"/>
    </row>
    <row r="3441" spans="5:29" s="2" customFormat="1">
      <c r="E3441" s="120"/>
      <c r="M3441" s="120"/>
      <c r="N3441" s="120"/>
      <c r="U3441" s="121"/>
      <c r="V3441" s="122"/>
      <c r="W3441" s="123"/>
      <c r="AC3441" s="123"/>
    </row>
    <row r="3442" spans="5:29" s="2" customFormat="1">
      <c r="E3442" s="120"/>
      <c r="M3442" s="120"/>
      <c r="N3442" s="120"/>
      <c r="U3442" s="121"/>
      <c r="V3442" s="122"/>
      <c r="W3442" s="123"/>
      <c r="AC3442" s="123"/>
    </row>
    <row r="3443" spans="5:29" s="2" customFormat="1">
      <c r="E3443" s="120"/>
      <c r="M3443" s="120"/>
      <c r="N3443" s="120"/>
      <c r="U3443" s="121"/>
      <c r="V3443" s="122"/>
      <c r="W3443" s="123"/>
      <c r="AC3443" s="123"/>
    </row>
    <row r="3444" spans="5:29" s="2" customFormat="1">
      <c r="E3444" s="120"/>
      <c r="M3444" s="120"/>
      <c r="N3444" s="120"/>
      <c r="U3444" s="121"/>
      <c r="V3444" s="122"/>
      <c r="W3444" s="123"/>
      <c r="AC3444" s="123"/>
    </row>
    <row r="3445" spans="5:29" s="2" customFormat="1">
      <c r="E3445" s="120"/>
      <c r="M3445" s="120"/>
      <c r="N3445" s="120"/>
      <c r="U3445" s="121"/>
      <c r="V3445" s="122"/>
      <c r="W3445" s="123"/>
      <c r="AC3445" s="123"/>
    </row>
    <row r="3446" spans="5:29" s="2" customFormat="1">
      <c r="E3446" s="120"/>
      <c r="M3446" s="120"/>
      <c r="N3446" s="120"/>
      <c r="U3446" s="121"/>
      <c r="V3446" s="122"/>
      <c r="W3446" s="123"/>
      <c r="AC3446" s="123"/>
    </row>
    <row r="3447" spans="5:29" s="2" customFormat="1">
      <c r="E3447" s="120"/>
      <c r="M3447" s="120"/>
      <c r="N3447" s="120"/>
      <c r="U3447" s="121"/>
      <c r="V3447" s="122"/>
      <c r="W3447" s="123"/>
      <c r="AC3447" s="123"/>
    </row>
    <row r="3448" spans="5:29" s="2" customFormat="1">
      <c r="E3448" s="120"/>
      <c r="M3448" s="120"/>
      <c r="N3448" s="120"/>
      <c r="U3448" s="121"/>
      <c r="V3448" s="122"/>
      <c r="W3448" s="123"/>
      <c r="AC3448" s="123"/>
    </row>
    <row r="3449" spans="5:29" s="2" customFormat="1">
      <c r="E3449" s="120"/>
      <c r="M3449" s="120"/>
      <c r="N3449" s="120"/>
      <c r="U3449" s="121"/>
      <c r="V3449" s="122"/>
      <c r="W3449" s="123"/>
      <c r="AC3449" s="123"/>
    </row>
    <row r="3450" spans="5:29" s="2" customFormat="1">
      <c r="E3450" s="120"/>
      <c r="M3450" s="120"/>
      <c r="N3450" s="120"/>
      <c r="U3450" s="121"/>
      <c r="V3450" s="122"/>
      <c r="W3450" s="123"/>
      <c r="AC3450" s="123"/>
    </row>
    <row r="3451" spans="5:29" s="2" customFormat="1">
      <c r="E3451" s="120"/>
      <c r="M3451" s="120"/>
      <c r="N3451" s="120"/>
      <c r="U3451" s="121"/>
      <c r="V3451" s="122"/>
      <c r="W3451" s="123"/>
      <c r="AC3451" s="123"/>
    </row>
    <row r="3452" spans="5:29" s="2" customFormat="1">
      <c r="E3452" s="120"/>
      <c r="M3452" s="120"/>
      <c r="N3452" s="120"/>
      <c r="U3452" s="121"/>
      <c r="V3452" s="122"/>
      <c r="W3452" s="123"/>
      <c r="AC3452" s="123"/>
    </row>
    <row r="3453" spans="5:29" s="2" customFormat="1">
      <c r="E3453" s="120"/>
      <c r="M3453" s="120"/>
      <c r="N3453" s="120"/>
      <c r="U3453" s="121"/>
      <c r="V3453" s="122"/>
      <c r="W3453" s="123"/>
      <c r="AC3453" s="123"/>
    </row>
    <row r="3454" spans="5:29" s="2" customFormat="1">
      <c r="E3454" s="120"/>
      <c r="M3454" s="120"/>
      <c r="N3454" s="120"/>
      <c r="U3454" s="121"/>
      <c r="V3454" s="122"/>
      <c r="W3454" s="123"/>
      <c r="AC3454" s="123"/>
    </row>
    <row r="3455" spans="5:29" s="2" customFormat="1">
      <c r="E3455" s="120"/>
      <c r="M3455" s="120"/>
      <c r="N3455" s="120"/>
      <c r="U3455" s="121"/>
      <c r="V3455" s="122"/>
      <c r="W3455" s="123"/>
      <c r="AC3455" s="123"/>
    </row>
    <row r="3456" spans="5:29" s="2" customFormat="1">
      <c r="E3456" s="120"/>
      <c r="M3456" s="120"/>
      <c r="N3456" s="120"/>
      <c r="U3456" s="121"/>
      <c r="V3456" s="122"/>
      <c r="W3456" s="123"/>
      <c r="AC3456" s="123"/>
    </row>
    <row r="3457" spans="5:29" s="2" customFormat="1">
      <c r="E3457" s="120"/>
      <c r="M3457" s="120"/>
      <c r="N3457" s="120"/>
      <c r="U3457" s="121"/>
      <c r="V3457" s="122"/>
      <c r="W3457" s="123"/>
      <c r="AC3457" s="123"/>
    </row>
    <row r="3458" spans="5:29" s="2" customFormat="1">
      <c r="E3458" s="120"/>
      <c r="M3458" s="120"/>
      <c r="N3458" s="120"/>
      <c r="U3458" s="121"/>
      <c r="V3458" s="122"/>
      <c r="W3458" s="123"/>
      <c r="AC3458" s="123"/>
    </row>
    <row r="3459" spans="5:29" s="2" customFormat="1">
      <c r="E3459" s="120"/>
      <c r="M3459" s="120"/>
      <c r="N3459" s="120"/>
      <c r="U3459" s="121"/>
      <c r="V3459" s="122"/>
      <c r="W3459" s="123"/>
      <c r="AC3459" s="123"/>
    </row>
    <row r="3460" spans="5:29" s="2" customFormat="1">
      <c r="E3460" s="120"/>
      <c r="M3460" s="120"/>
      <c r="N3460" s="120"/>
      <c r="U3460" s="121"/>
      <c r="V3460" s="122"/>
      <c r="W3460" s="123"/>
      <c r="AC3460" s="123"/>
    </row>
    <row r="3461" spans="5:29" s="2" customFormat="1">
      <c r="E3461" s="120"/>
      <c r="M3461" s="120"/>
      <c r="N3461" s="120"/>
      <c r="U3461" s="121"/>
      <c r="V3461" s="122"/>
      <c r="W3461" s="123"/>
      <c r="AC3461" s="123"/>
    </row>
    <row r="3462" spans="5:29" s="2" customFormat="1">
      <c r="E3462" s="120"/>
      <c r="M3462" s="120"/>
      <c r="N3462" s="120"/>
      <c r="U3462" s="121"/>
      <c r="V3462" s="122"/>
      <c r="W3462" s="123"/>
      <c r="AC3462" s="123"/>
    </row>
    <row r="3463" spans="5:29" s="2" customFormat="1">
      <c r="E3463" s="120"/>
      <c r="M3463" s="120"/>
      <c r="N3463" s="120"/>
      <c r="U3463" s="121"/>
      <c r="V3463" s="122"/>
      <c r="W3463" s="123"/>
      <c r="AC3463" s="123"/>
    </row>
    <row r="3464" spans="5:29" s="2" customFormat="1">
      <c r="E3464" s="120"/>
      <c r="M3464" s="120"/>
      <c r="N3464" s="120"/>
      <c r="U3464" s="121"/>
      <c r="V3464" s="122"/>
      <c r="W3464" s="123"/>
      <c r="AC3464" s="123"/>
    </row>
    <row r="3465" spans="5:29" s="2" customFormat="1">
      <c r="E3465" s="120"/>
      <c r="M3465" s="120"/>
      <c r="N3465" s="120"/>
      <c r="U3465" s="121"/>
      <c r="V3465" s="122"/>
      <c r="W3465" s="123"/>
      <c r="AC3465" s="123"/>
    </row>
    <row r="3466" spans="5:29" s="2" customFormat="1">
      <c r="E3466" s="120"/>
      <c r="M3466" s="120"/>
      <c r="N3466" s="120"/>
      <c r="U3466" s="121"/>
      <c r="V3466" s="122"/>
      <c r="W3466" s="123"/>
      <c r="AC3466" s="123"/>
    </row>
    <row r="3467" spans="5:29" s="2" customFormat="1">
      <c r="E3467" s="120"/>
      <c r="M3467" s="120"/>
      <c r="N3467" s="120"/>
      <c r="U3467" s="121"/>
      <c r="V3467" s="122"/>
      <c r="W3467" s="123"/>
      <c r="AC3467" s="123"/>
    </row>
    <row r="3468" spans="5:29" s="2" customFormat="1">
      <c r="E3468" s="120"/>
      <c r="M3468" s="120"/>
      <c r="N3468" s="120"/>
      <c r="U3468" s="121"/>
      <c r="V3468" s="122"/>
      <c r="W3468" s="123"/>
      <c r="AC3468" s="123"/>
    </row>
    <row r="3469" spans="5:29" s="2" customFormat="1">
      <c r="E3469" s="120"/>
      <c r="M3469" s="120"/>
      <c r="N3469" s="120"/>
      <c r="U3469" s="121"/>
      <c r="V3469" s="122"/>
      <c r="W3469" s="123"/>
      <c r="AC3469" s="123"/>
    </row>
    <row r="3470" spans="5:29" s="2" customFormat="1">
      <c r="E3470" s="120"/>
      <c r="M3470" s="120"/>
      <c r="N3470" s="120"/>
      <c r="U3470" s="121"/>
      <c r="V3470" s="122"/>
      <c r="W3470" s="123"/>
      <c r="AC3470" s="123"/>
    </row>
    <row r="3471" spans="5:29" s="2" customFormat="1">
      <c r="E3471" s="120"/>
      <c r="M3471" s="120"/>
      <c r="N3471" s="120"/>
      <c r="U3471" s="121"/>
      <c r="V3471" s="122"/>
      <c r="W3471" s="123"/>
      <c r="AC3471" s="123"/>
    </row>
    <row r="3472" spans="5:29" s="2" customFormat="1">
      <c r="E3472" s="120"/>
      <c r="M3472" s="120"/>
      <c r="N3472" s="120"/>
      <c r="U3472" s="121"/>
      <c r="V3472" s="122"/>
      <c r="W3472" s="123"/>
      <c r="AC3472" s="123"/>
    </row>
    <row r="3473" spans="5:29" s="2" customFormat="1">
      <c r="E3473" s="120"/>
      <c r="M3473" s="120"/>
      <c r="N3473" s="120"/>
      <c r="U3473" s="121"/>
      <c r="V3473" s="122"/>
      <c r="W3473" s="123"/>
      <c r="AC3473" s="123"/>
    </row>
    <row r="3474" spans="5:29" s="2" customFormat="1">
      <c r="E3474" s="120"/>
      <c r="M3474" s="120"/>
      <c r="N3474" s="120"/>
      <c r="U3474" s="121"/>
      <c r="V3474" s="122"/>
      <c r="W3474" s="123"/>
      <c r="AC3474" s="123"/>
    </row>
    <row r="3475" spans="5:29" s="2" customFormat="1">
      <c r="E3475" s="120"/>
      <c r="M3475" s="120"/>
      <c r="N3475" s="120"/>
      <c r="U3475" s="121"/>
      <c r="V3475" s="122"/>
      <c r="W3475" s="123"/>
      <c r="AC3475" s="123"/>
    </row>
    <row r="3476" spans="5:29" s="2" customFormat="1">
      <c r="E3476" s="120"/>
      <c r="M3476" s="120"/>
      <c r="N3476" s="120"/>
      <c r="U3476" s="121"/>
      <c r="V3476" s="122"/>
      <c r="W3476" s="123"/>
      <c r="AC3476" s="123"/>
    </row>
    <row r="3477" spans="5:29" s="2" customFormat="1">
      <c r="E3477" s="120"/>
      <c r="M3477" s="120"/>
      <c r="N3477" s="120"/>
      <c r="U3477" s="121"/>
      <c r="V3477" s="122"/>
      <c r="W3477" s="123"/>
      <c r="AC3477" s="123"/>
    </row>
    <row r="3478" spans="5:29" s="2" customFormat="1">
      <c r="E3478" s="120"/>
      <c r="M3478" s="120"/>
      <c r="N3478" s="120"/>
      <c r="U3478" s="121"/>
      <c r="V3478" s="122"/>
      <c r="W3478" s="123"/>
      <c r="AC3478" s="123"/>
    </row>
    <row r="3479" spans="5:29" s="2" customFormat="1">
      <c r="E3479" s="120"/>
      <c r="M3479" s="120"/>
      <c r="N3479" s="120"/>
      <c r="U3479" s="121"/>
      <c r="V3479" s="122"/>
      <c r="W3479" s="123"/>
      <c r="AC3479" s="123"/>
    </row>
    <row r="3480" spans="5:29" s="2" customFormat="1">
      <c r="E3480" s="120"/>
      <c r="M3480" s="120"/>
      <c r="N3480" s="120"/>
      <c r="U3480" s="121"/>
      <c r="V3480" s="122"/>
      <c r="W3480" s="123"/>
      <c r="AC3480" s="123"/>
    </row>
    <row r="3481" spans="5:29" s="2" customFormat="1">
      <c r="E3481" s="120"/>
      <c r="M3481" s="120"/>
      <c r="N3481" s="120"/>
      <c r="U3481" s="121"/>
      <c r="V3481" s="122"/>
      <c r="W3481" s="123"/>
      <c r="AC3481" s="123"/>
    </row>
    <row r="3482" spans="5:29" s="2" customFormat="1">
      <c r="E3482" s="120"/>
      <c r="M3482" s="120"/>
      <c r="N3482" s="120"/>
      <c r="U3482" s="121"/>
      <c r="V3482" s="122"/>
      <c r="W3482" s="123"/>
      <c r="AC3482" s="123"/>
    </row>
    <row r="3483" spans="5:29" s="2" customFormat="1">
      <c r="E3483" s="120"/>
      <c r="M3483" s="120"/>
      <c r="N3483" s="120"/>
      <c r="U3483" s="121"/>
      <c r="V3483" s="122"/>
      <c r="W3483" s="123"/>
      <c r="AC3483" s="123"/>
    </row>
    <row r="3484" spans="5:29" s="2" customFormat="1">
      <c r="E3484" s="120"/>
      <c r="M3484" s="120"/>
      <c r="N3484" s="120"/>
      <c r="U3484" s="121"/>
      <c r="V3484" s="122"/>
      <c r="W3484" s="123"/>
      <c r="AC3484" s="123"/>
    </row>
    <row r="3485" spans="5:29" s="2" customFormat="1">
      <c r="E3485" s="120"/>
      <c r="M3485" s="120"/>
      <c r="N3485" s="120"/>
      <c r="U3485" s="121"/>
      <c r="V3485" s="122"/>
      <c r="W3485" s="123"/>
      <c r="AC3485" s="123"/>
    </row>
    <row r="3486" spans="5:29" s="2" customFormat="1">
      <c r="E3486" s="120"/>
      <c r="M3486" s="120"/>
      <c r="N3486" s="120"/>
      <c r="U3486" s="121"/>
      <c r="V3486" s="122"/>
      <c r="W3486" s="123"/>
      <c r="AC3486" s="123"/>
    </row>
    <row r="3487" spans="5:29" s="2" customFormat="1">
      <c r="E3487" s="120"/>
      <c r="M3487" s="120"/>
      <c r="N3487" s="120"/>
      <c r="U3487" s="121"/>
      <c r="V3487" s="122"/>
      <c r="W3487" s="123"/>
      <c r="AC3487" s="123"/>
    </row>
    <row r="3488" spans="5:29" s="2" customFormat="1">
      <c r="E3488" s="120"/>
      <c r="M3488" s="120"/>
      <c r="N3488" s="120"/>
      <c r="U3488" s="121"/>
      <c r="V3488" s="122"/>
      <c r="W3488" s="123"/>
      <c r="AC3488" s="123"/>
    </row>
    <row r="3489" spans="5:29" s="2" customFormat="1">
      <c r="E3489" s="120"/>
      <c r="M3489" s="120"/>
      <c r="N3489" s="120"/>
      <c r="U3489" s="121"/>
      <c r="V3489" s="122"/>
      <c r="W3489" s="123"/>
      <c r="AC3489" s="123"/>
    </row>
    <row r="3490" spans="5:29" s="2" customFormat="1">
      <c r="E3490" s="120"/>
      <c r="M3490" s="120"/>
      <c r="N3490" s="120"/>
      <c r="U3490" s="121"/>
      <c r="V3490" s="122"/>
      <c r="W3490" s="123"/>
      <c r="AC3490" s="123"/>
    </row>
    <row r="3491" spans="5:29" s="2" customFormat="1">
      <c r="E3491" s="120"/>
      <c r="M3491" s="120"/>
      <c r="N3491" s="120"/>
      <c r="U3491" s="121"/>
      <c r="V3491" s="122"/>
      <c r="W3491" s="123"/>
      <c r="AC3491" s="123"/>
    </row>
    <row r="3492" spans="5:29" s="2" customFormat="1">
      <c r="E3492" s="120"/>
      <c r="M3492" s="120"/>
      <c r="N3492" s="120"/>
      <c r="U3492" s="121"/>
      <c r="V3492" s="122"/>
      <c r="W3492" s="123"/>
      <c r="AC3492" s="123"/>
    </row>
    <row r="3493" spans="5:29" s="2" customFormat="1">
      <c r="E3493" s="120"/>
      <c r="M3493" s="120"/>
      <c r="N3493" s="120"/>
      <c r="U3493" s="121"/>
      <c r="V3493" s="122"/>
      <c r="W3493" s="123"/>
      <c r="AC3493" s="123"/>
    </row>
    <row r="3494" spans="5:29" s="2" customFormat="1">
      <c r="E3494" s="120"/>
      <c r="M3494" s="120"/>
      <c r="N3494" s="120"/>
      <c r="U3494" s="121"/>
      <c r="V3494" s="122"/>
      <c r="W3494" s="123"/>
      <c r="AC3494" s="123"/>
    </row>
    <row r="3495" spans="5:29" s="2" customFormat="1">
      <c r="E3495" s="120"/>
      <c r="M3495" s="120"/>
      <c r="N3495" s="120"/>
      <c r="U3495" s="121"/>
      <c r="V3495" s="122"/>
      <c r="W3495" s="123"/>
      <c r="AC3495" s="123"/>
    </row>
    <row r="3496" spans="5:29" s="2" customFormat="1">
      <c r="E3496" s="120"/>
      <c r="M3496" s="120"/>
      <c r="N3496" s="120"/>
      <c r="U3496" s="121"/>
      <c r="V3496" s="122"/>
      <c r="W3496" s="123"/>
      <c r="AC3496" s="123"/>
    </row>
    <row r="3497" spans="5:29" s="2" customFormat="1">
      <c r="E3497" s="120"/>
      <c r="M3497" s="120"/>
      <c r="N3497" s="120"/>
      <c r="U3497" s="121"/>
      <c r="V3497" s="122"/>
      <c r="W3497" s="123"/>
      <c r="AC3497" s="123"/>
    </row>
    <row r="3498" spans="5:29" s="2" customFormat="1">
      <c r="E3498" s="120"/>
      <c r="M3498" s="120"/>
      <c r="N3498" s="120"/>
      <c r="U3498" s="121"/>
      <c r="V3498" s="122"/>
      <c r="W3498" s="123"/>
      <c r="AC3498" s="123"/>
    </row>
    <row r="3499" spans="5:29" s="2" customFormat="1">
      <c r="E3499" s="120"/>
      <c r="M3499" s="120"/>
      <c r="N3499" s="120"/>
      <c r="U3499" s="121"/>
      <c r="V3499" s="122"/>
      <c r="W3499" s="123"/>
      <c r="AC3499" s="123"/>
    </row>
    <row r="3500" spans="5:29" s="2" customFormat="1">
      <c r="E3500" s="120"/>
      <c r="M3500" s="120"/>
      <c r="N3500" s="120"/>
      <c r="U3500" s="121"/>
      <c r="V3500" s="122"/>
      <c r="W3500" s="123"/>
      <c r="AC3500" s="123"/>
    </row>
    <row r="3501" spans="5:29" s="2" customFormat="1">
      <c r="E3501" s="120"/>
      <c r="M3501" s="120"/>
      <c r="N3501" s="120"/>
      <c r="U3501" s="121"/>
      <c r="V3501" s="122"/>
      <c r="W3501" s="123"/>
      <c r="AC3501" s="123"/>
    </row>
    <row r="3502" spans="5:29" s="2" customFormat="1">
      <c r="E3502" s="120"/>
      <c r="M3502" s="120"/>
      <c r="N3502" s="120"/>
      <c r="U3502" s="121"/>
      <c r="V3502" s="122"/>
      <c r="W3502" s="123"/>
      <c r="AC3502" s="123"/>
    </row>
    <row r="3503" spans="5:29" s="2" customFormat="1">
      <c r="E3503" s="120"/>
      <c r="M3503" s="120"/>
      <c r="N3503" s="120"/>
      <c r="U3503" s="121"/>
      <c r="V3503" s="122"/>
      <c r="W3503" s="123"/>
      <c r="AC3503" s="123"/>
    </row>
    <row r="3504" spans="5:29" s="2" customFormat="1">
      <c r="E3504" s="120"/>
      <c r="M3504" s="120"/>
      <c r="N3504" s="120"/>
      <c r="U3504" s="121"/>
      <c r="V3504" s="122"/>
      <c r="W3504" s="123"/>
      <c r="AC3504" s="123"/>
    </row>
    <row r="3505" spans="5:29" s="2" customFormat="1">
      <c r="E3505" s="120"/>
      <c r="M3505" s="120"/>
      <c r="N3505" s="120"/>
      <c r="U3505" s="121"/>
      <c r="V3505" s="122"/>
      <c r="W3505" s="123"/>
      <c r="AC3505" s="123"/>
    </row>
    <row r="3506" spans="5:29" s="2" customFormat="1">
      <c r="E3506" s="120"/>
      <c r="M3506" s="120"/>
      <c r="N3506" s="120"/>
      <c r="U3506" s="121"/>
      <c r="V3506" s="122"/>
      <c r="W3506" s="123"/>
      <c r="AC3506" s="123"/>
    </row>
    <row r="3507" spans="5:29" s="2" customFormat="1">
      <c r="E3507" s="120"/>
      <c r="M3507" s="120"/>
      <c r="N3507" s="120"/>
      <c r="U3507" s="121"/>
      <c r="V3507" s="122"/>
      <c r="W3507" s="123"/>
      <c r="AC3507" s="123"/>
    </row>
    <row r="3508" spans="5:29" s="2" customFormat="1">
      <c r="E3508" s="120"/>
      <c r="M3508" s="120"/>
      <c r="N3508" s="120"/>
      <c r="U3508" s="121"/>
      <c r="V3508" s="122"/>
      <c r="W3508" s="123"/>
      <c r="AC3508" s="123"/>
    </row>
    <row r="3509" spans="5:29" s="2" customFormat="1">
      <c r="E3509" s="120"/>
      <c r="M3509" s="120"/>
      <c r="N3509" s="120"/>
      <c r="U3509" s="121"/>
      <c r="V3509" s="122"/>
      <c r="W3509" s="123"/>
      <c r="AC3509" s="123"/>
    </row>
    <row r="3510" spans="5:29" s="2" customFormat="1">
      <c r="E3510" s="120"/>
      <c r="M3510" s="120"/>
      <c r="N3510" s="120"/>
      <c r="U3510" s="121"/>
      <c r="V3510" s="122"/>
      <c r="W3510" s="123"/>
      <c r="AC3510" s="123"/>
    </row>
    <row r="3511" spans="5:29" s="2" customFormat="1">
      <c r="E3511" s="120"/>
      <c r="M3511" s="120"/>
      <c r="N3511" s="120"/>
      <c r="U3511" s="121"/>
      <c r="V3511" s="122"/>
      <c r="W3511" s="123"/>
      <c r="AC3511" s="123"/>
    </row>
    <row r="3512" spans="5:29" s="2" customFormat="1">
      <c r="E3512" s="120"/>
      <c r="M3512" s="120"/>
      <c r="N3512" s="120"/>
      <c r="U3512" s="121"/>
      <c r="V3512" s="122"/>
      <c r="W3512" s="123"/>
      <c r="AC3512" s="123"/>
    </row>
    <row r="3513" spans="5:29" s="2" customFormat="1">
      <c r="E3513" s="120"/>
      <c r="M3513" s="120"/>
      <c r="N3513" s="120"/>
      <c r="U3513" s="121"/>
      <c r="V3513" s="122"/>
      <c r="W3513" s="123"/>
      <c r="AC3513" s="123"/>
    </row>
    <row r="3514" spans="5:29" s="2" customFormat="1">
      <c r="E3514" s="120"/>
      <c r="M3514" s="120"/>
      <c r="N3514" s="120"/>
      <c r="U3514" s="121"/>
      <c r="V3514" s="122"/>
      <c r="W3514" s="123"/>
      <c r="AC3514" s="123"/>
    </row>
    <row r="3515" spans="5:29" s="2" customFormat="1">
      <c r="E3515" s="120"/>
      <c r="M3515" s="120"/>
      <c r="N3515" s="120"/>
      <c r="U3515" s="121"/>
      <c r="V3515" s="122"/>
      <c r="W3515" s="123"/>
      <c r="AC3515" s="123"/>
    </row>
    <row r="3516" spans="5:29" s="2" customFormat="1">
      <c r="E3516" s="120"/>
      <c r="M3516" s="120"/>
      <c r="N3516" s="120"/>
      <c r="U3516" s="121"/>
      <c r="V3516" s="122"/>
      <c r="W3516" s="123"/>
      <c r="AC3516" s="123"/>
    </row>
    <row r="3517" spans="5:29" s="2" customFormat="1">
      <c r="E3517" s="120"/>
      <c r="M3517" s="120"/>
      <c r="N3517" s="120"/>
      <c r="U3517" s="121"/>
      <c r="V3517" s="122"/>
      <c r="W3517" s="123"/>
      <c r="AC3517" s="123"/>
    </row>
    <row r="3518" spans="5:29" s="2" customFormat="1">
      <c r="E3518" s="120"/>
      <c r="M3518" s="120"/>
      <c r="N3518" s="120"/>
      <c r="U3518" s="121"/>
      <c r="V3518" s="122"/>
      <c r="W3518" s="123"/>
      <c r="AC3518" s="123"/>
    </row>
    <row r="3519" spans="5:29" s="2" customFormat="1">
      <c r="E3519" s="120"/>
      <c r="M3519" s="120"/>
      <c r="N3519" s="120"/>
      <c r="U3519" s="121"/>
      <c r="V3519" s="122"/>
      <c r="W3519" s="123"/>
      <c r="AC3519" s="123"/>
    </row>
    <row r="3520" spans="5:29" s="2" customFormat="1">
      <c r="E3520" s="120"/>
      <c r="M3520" s="120"/>
      <c r="N3520" s="120"/>
      <c r="U3520" s="121"/>
      <c r="V3520" s="122"/>
      <c r="W3520" s="123"/>
      <c r="AC3520" s="123"/>
    </row>
    <row r="3521" spans="5:29" s="2" customFormat="1">
      <c r="E3521" s="120"/>
      <c r="M3521" s="120"/>
      <c r="N3521" s="120"/>
      <c r="U3521" s="121"/>
      <c r="V3521" s="122"/>
      <c r="W3521" s="123"/>
      <c r="AC3521" s="123"/>
    </row>
    <row r="3522" spans="5:29" s="2" customFormat="1">
      <c r="E3522" s="120"/>
      <c r="M3522" s="120"/>
      <c r="N3522" s="120"/>
      <c r="U3522" s="121"/>
      <c r="V3522" s="122"/>
      <c r="W3522" s="123"/>
      <c r="AC3522" s="123"/>
    </row>
    <row r="3523" spans="5:29" s="2" customFormat="1">
      <c r="E3523" s="120"/>
      <c r="M3523" s="120"/>
      <c r="N3523" s="120"/>
      <c r="U3523" s="121"/>
      <c r="V3523" s="122"/>
      <c r="W3523" s="123"/>
      <c r="AC3523" s="123"/>
    </row>
    <row r="3524" spans="5:29" s="2" customFormat="1">
      <c r="E3524" s="120"/>
      <c r="M3524" s="120"/>
      <c r="N3524" s="120"/>
      <c r="U3524" s="121"/>
      <c r="V3524" s="122"/>
      <c r="W3524" s="123"/>
      <c r="AC3524" s="123"/>
    </row>
    <row r="3525" spans="5:29" s="2" customFormat="1">
      <c r="E3525" s="120"/>
      <c r="M3525" s="120"/>
      <c r="N3525" s="120"/>
      <c r="U3525" s="121"/>
      <c r="V3525" s="122"/>
      <c r="W3525" s="123"/>
      <c r="AC3525" s="123"/>
    </row>
    <row r="3526" spans="5:29" s="2" customFormat="1">
      <c r="E3526" s="120"/>
      <c r="M3526" s="120"/>
      <c r="N3526" s="120"/>
      <c r="U3526" s="121"/>
      <c r="V3526" s="122"/>
      <c r="W3526" s="123"/>
      <c r="AC3526" s="123"/>
    </row>
    <row r="3527" spans="5:29" s="2" customFormat="1">
      <c r="E3527" s="120"/>
      <c r="M3527" s="120"/>
      <c r="N3527" s="120"/>
      <c r="U3527" s="121"/>
      <c r="V3527" s="122"/>
      <c r="W3527" s="123"/>
      <c r="AC3527" s="123"/>
    </row>
    <row r="3528" spans="5:29" s="2" customFormat="1">
      <c r="E3528" s="120"/>
      <c r="M3528" s="120"/>
      <c r="N3528" s="120"/>
      <c r="U3528" s="121"/>
      <c r="V3528" s="122"/>
      <c r="W3528" s="123"/>
      <c r="AC3528" s="123"/>
    </row>
    <row r="3529" spans="5:29" s="2" customFormat="1">
      <c r="E3529" s="120"/>
      <c r="M3529" s="120"/>
      <c r="N3529" s="120"/>
      <c r="U3529" s="121"/>
      <c r="V3529" s="122"/>
      <c r="W3529" s="123"/>
      <c r="AC3529" s="123"/>
    </row>
    <row r="3530" spans="5:29" s="2" customFormat="1">
      <c r="E3530" s="120"/>
      <c r="M3530" s="120"/>
      <c r="N3530" s="120"/>
      <c r="U3530" s="121"/>
      <c r="V3530" s="122"/>
      <c r="W3530" s="123"/>
      <c r="AC3530" s="123"/>
    </row>
    <row r="3531" spans="5:29" s="2" customFormat="1">
      <c r="E3531" s="120"/>
      <c r="M3531" s="120"/>
      <c r="N3531" s="120"/>
      <c r="U3531" s="121"/>
      <c r="V3531" s="122"/>
      <c r="W3531" s="123"/>
      <c r="AC3531" s="123"/>
    </row>
    <row r="3532" spans="5:29" s="2" customFormat="1">
      <c r="E3532" s="120"/>
      <c r="M3532" s="120"/>
      <c r="N3532" s="120"/>
      <c r="U3532" s="121"/>
      <c r="V3532" s="122"/>
      <c r="W3532" s="123"/>
      <c r="AC3532" s="123"/>
    </row>
    <row r="3533" spans="5:29" s="2" customFormat="1">
      <c r="E3533" s="120"/>
      <c r="M3533" s="120"/>
      <c r="N3533" s="120"/>
      <c r="U3533" s="121"/>
      <c r="V3533" s="122"/>
      <c r="W3533" s="123"/>
      <c r="AC3533" s="123"/>
    </row>
    <row r="3534" spans="5:29" s="2" customFormat="1">
      <c r="E3534" s="120"/>
      <c r="M3534" s="120"/>
      <c r="N3534" s="120"/>
      <c r="U3534" s="121"/>
      <c r="V3534" s="122"/>
      <c r="W3534" s="123"/>
      <c r="AC3534" s="123"/>
    </row>
    <row r="3535" spans="5:29" s="2" customFormat="1">
      <c r="E3535" s="120"/>
      <c r="M3535" s="120"/>
      <c r="N3535" s="120"/>
      <c r="U3535" s="121"/>
      <c r="V3535" s="122"/>
      <c r="W3535" s="123"/>
      <c r="AC3535" s="123"/>
    </row>
    <row r="3536" spans="5:29" s="2" customFormat="1">
      <c r="E3536" s="120"/>
      <c r="M3536" s="120"/>
      <c r="N3536" s="120"/>
      <c r="U3536" s="121"/>
      <c r="V3536" s="122"/>
      <c r="W3536" s="123"/>
      <c r="AC3536" s="123"/>
    </row>
    <row r="3537" spans="5:29" s="2" customFormat="1">
      <c r="E3537" s="120"/>
      <c r="M3537" s="120"/>
      <c r="N3537" s="120"/>
      <c r="U3537" s="121"/>
      <c r="V3537" s="122"/>
      <c r="W3537" s="123"/>
      <c r="AC3537" s="123"/>
    </row>
    <row r="3538" spans="5:29" s="2" customFormat="1">
      <c r="E3538" s="120"/>
      <c r="M3538" s="120"/>
      <c r="N3538" s="120"/>
      <c r="U3538" s="121"/>
      <c r="V3538" s="122"/>
      <c r="W3538" s="123"/>
      <c r="AC3538" s="123"/>
    </row>
    <row r="3539" spans="5:29" s="2" customFormat="1">
      <c r="E3539" s="120"/>
      <c r="M3539" s="120"/>
      <c r="N3539" s="120"/>
      <c r="U3539" s="121"/>
      <c r="V3539" s="122"/>
      <c r="W3539" s="123"/>
      <c r="AC3539" s="123"/>
    </row>
    <row r="3540" spans="5:29" s="2" customFormat="1">
      <c r="E3540" s="120"/>
      <c r="M3540" s="120"/>
      <c r="N3540" s="120"/>
      <c r="U3540" s="121"/>
      <c r="V3540" s="122"/>
      <c r="W3540" s="123"/>
      <c r="AC3540" s="123"/>
    </row>
    <row r="3541" spans="5:29" s="2" customFormat="1">
      <c r="E3541" s="120"/>
      <c r="M3541" s="120"/>
      <c r="N3541" s="120"/>
      <c r="U3541" s="121"/>
      <c r="V3541" s="122"/>
      <c r="W3541" s="123"/>
      <c r="AC3541" s="123"/>
    </row>
    <row r="3542" spans="5:29" s="2" customFormat="1">
      <c r="E3542" s="120"/>
      <c r="M3542" s="120"/>
      <c r="N3542" s="120"/>
      <c r="U3542" s="121"/>
      <c r="V3542" s="122"/>
      <c r="W3542" s="123"/>
      <c r="AC3542" s="123"/>
    </row>
    <row r="3543" spans="5:29" s="2" customFormat="1">
      <c r="E3543" s="120"/>
      <c r="M3543" s="120"/>
      <c r="N3543" s="120"/>
      <c r="U3543" s="121"/>
      <c r="V3543" s="122"/>
      <c r="W3543" s="123"/>
      <c r="AC3543" s="123"/>
    </row>
    <row r="3544" spans="5:29" s="2" customFormat="1">
      <c r="E3544" s="120"/>
      <c r="M3544" s="120"/>
      <c r="N3544" s="120"/>
      <c r="U3544" s="121"/>
      <c r="V3544" s="122"/>
      <c r="W3544" s="123"/>
      <c r="AC3544" s="123"/>
    </row>
    <row r="3545" spans="5:29" s="2" customFormat="1">
      <c r="E3545" s="120"/>
      <c r="M3545" s="120"/>
      <c r="N3545" s="120"/>
      <c r="U3545" s="121"/>
      <c r="V3545" s="122"/>
      <c r="W3545" s="123"/>
      <c r="AC3545" s="123"/>
    </row>
    <row r="3546" spans="5:29" s="2" customFormat="1">
      <c r="E3546" s="120"/>
      <c r="M3546" s="120"/>
      <c r="N3546" s="120"/>
      <c r="U3546" s="121"/>
      <c r="V3546" s="122"/>
      <c r="W3546" s="123"/>
      <c r="AC3546" s="123"/>
    </row>
    <row r="3547" spans="5:29" s="2" customFormat="1">
      <c r="E3547" s="120"/>
      <c r="M3547" s="120"/>
      <c r="N3547" s="120"/>
      <c r="U3547" s="121"/>
      <c r="V3547" s="122"/>
      <c r="W3547" s="123"/>
      <c r="AC3547" s="123"/>
    </row>
    <row r="3548" spans="5:29" s="2" customFormat="1">
      <c r="E3548" s="120"/>
      <c r="M3548" s="120"/>
      <c r="N3548" s="120"/>
      <c r="U3548" s="121"/>
      <c r="V3548" s="122"/>
      <c r="W3548" s="123"/>
      <c r="AC3548" s="123"/>
    </row>
    <row r="3549" spans="5:29" s="2" customFormat="1">
      <c r="E3549" s="120"/>
      <c r="M3549" s="120"/>
      <c r="N3549" s="120"/>
      <c r="U3549" s="121"/>
      <c r="V3549" s="122"/>
      <c r="W3549" s="123"/>
      <c r="AC3549" s="123"/>
    </row>
    <row r="3550" spans="5:29" s="2" customFormat="1">
      <c r="E3550" s="120"/>
      <c r="M3550" s="120"/>
      <c r="N3550" s="120"/>
      <c r="U3550" s="121"/>
      <c r="V3550" s="122"/>
      <c r="W3550" s="123"/>
      <c r="AC3550" s="123"/>
    </row>
    <row r="3551" spans="5:29" s="2" customFormat="1">
      <c r="E3551" s="120"/>
      <c r="M3551" s="120"/>
      <c r="N3551" s="120"/>
      <c r="U3551" s="121"/>
      <c r="V3551" s="122"/>
      <c r="W3551" s="123"/>
      <c r="AC3551" s="123"/>
    </row>
    <row r="3552" spans="5:29" s="2" customFormat="1">
      <c r="E3552" s="120"/>
      <c r="M3552" s="120"/>
      <c r="N3552" s="120"/>
      <c r="U3552" s="121"/>
      <c r="V3552" s="122"/>
      <c r="W3552" s="123"/>
      <c r="AC3552" s="123"/>
    </row>
    <row r="3553" spans="5:29" s="2" customFormat="1">
      <c r="E3553" s="120"/>
      <c r="M3553" s="120"/>
      <c r="N3553" s="120"/>
      <c r="U3553" s="121"/>
      <c r="V3553" s="122"/>
      <c r="W3553" s="123"/>
      <c r="AC3553" s="123"/>
    </row>
    <row r="3554" spans="5:29" s="2" customFormat="1">
      <c r="E3554" s="120"/>
      <c r="M3554" s="120"/>
      <c r="N3554" s="120"/>
      <c r="U3554" s="121"/>
      <c r="V3554" s="122"/>
      <c r="W3554" s="123"/>
      <c r="AC3554" s="123"/>
    </row>
    <row r="3555" spans="5:29" s="2" customFormat="1">
      <c r="E3555" s="120"/>
      <c r="M3555" s="120"/>
      <c r="N3555" s="120"/>
      <c r="U3555" s="121"/>
      <c r="V3555" s="122"/>
      <c r="W3555" s="123"/>
      <c r="AC3555" s="123"/>
    </row>
    <row r="3556" spans="5:29" s="2" customFormat="1">
      <c r="E3556" s="120"/>
      <c r="M3556" s="120"/>
      <c r="N3556" s="120"/>
      <c r="U3556" s="121"/>
      <c r="V3556" s="122"/>
      <c r="W3556" s="123"/>
      <c r="AC3556" s="123"/>
    </row>
    <row r="3557" spans="5:29" s="2" customFormat="1">
      <c r="E3557" s="120"/>
      <c r="M3557" s="120"/>
      <c r="N3557" s="120"/>
      <c r="U3557" s="121"/>
      <c r="V3557" s="122"/>
      <c r="W3557" s="123"/>
      <c r="AC3557" s="123"/>
    </row>
    <row r="3558" spans="5:29" s="2" customFormat="1">
      <c r="E3558" s="120"/>
      <c r="M3558" s="120"/>
      <c r="N3558" s="120"/>
      <c r="U3558" s="121"/>
      <c r="V3558" s="122"/>
      <c r="W3558" s="123"/>
      <c r="AC3558" s="123"/>
    </row>
    <row r="3559" spans="5:29" s="2" customFormat="1">
      <c r="E3559" s="120"/>
      <c r="M3559" s="120"/>
      <c r="N3559" s="120"/>
      <c r="U3559" s="121"/>
      <c r="V3559" s="122"/>
      <c r="W3559" s="123"/>
      <c r="AC3559" s="123"/>
    </row>
    <row r="3560" spans="5:29" s="2" customFormat="1">
      <c r="E3560" s="120"/>
      <c r="M3560" s="120"/>
      <c r="N3560" s="120"/>
      <c r="U3560" s="121"/>
      <c r="V3560" s="122"/>
      <c r="W3560" s="123"/>
      <c r="AC3560" s="123"/>
    </row>
    <row r="3561" spans="5:29" s="2" customFormat="1">
      <c r="E3561" s="120"/>
      <c r="M3561" s="120"/>
      <c r="N3561" s="120"/>
      <c r="U3561" s="121"/>
      <c r="V3561" s="122"/>
      <c r="W3561" s="123"/>
      <c r="AC3561" s="123"/>
    </row>
    <row r="3562" spans="5:29" s="2" customFormat="1">
      <c r="E3562" s="120"/>
      <c r="M3562" s="120"/>
      <c r="N3562" s="120"/>
      <c r="U3562" s="121"/>
      <c r="V3562" s="122"/>
      <c r="W3562" s="123"/>
      <c r="AC3562" s="123"/>
    </row>
    <row r="3563" spans="5:29" s="2" customFormat="1">
      <c r="E3563" s="120"/>
      <c r="M3563" s="120"/>
      <c r="N3563" s="120"/>
      <c r="U3563" s="121"/>
      <c r="V3563" s="122"/>
      <c r="W3563" s="123"/>
      <c r="AC3563" s="123"/>
    </row>
    <row r="3564" spans="5:29" s="2" customFormat="1">
      <c r="E3564" s="120"/>
      <c r="M3564" s="120"/>
      <c r="N3564" s="120"/>
      <c r="U3564" s="121"/>
      <c r="V3564" s="122"/>
      <c r="W3564" s="123"/>
      <c r="AC3564" s="123"/>
    </row>
    <row r="3565" spans="5:29" s="2" customFormat="1">
      <c r="E3565" s="120"/>
      <c r="M3565" s="120"/>
      <c r="N3565" s="120"/>
      <c r="U3565" s="121"/>
      <c r="V3565" s="122"/>
      <c r="W3565" s="123"/>
      <c r="AC3565" s="123"/>
    </row>
    <row r="3566" spans="5:29" s="2" customFormat="1">
      <c r="E3566" s="120"/>
      <c r="M3566" s="120"/>
      <c r="N3566" s="120"/>
      <c r="U3566" s="121"/>
      <c r="V3566" s="122"/>
      <c r="W3566" s="123"/>
      <c r="AC3566" s="123"/>
    </row>
    <row r="3567" spans="5:29" s="2" customFormat="1">
      <c r="E3567" s="120"/>
      <c r="M3567" s="120"/>
      <c r="N3567" s="120"/>
      <c r="U3567" s="121"/>
      <c r="V3567" s="122"/>
      <c r="W3567" s="123"/>
      <c r="AC3567" s="123"/>
    </row>
    <row r="3568" spans="5:29" s="2" customFormat="1">
      <c r="E3568" s="120"/>
      <c r="M3568" s="120"/>
      <c r="N3568" s="120"/>
      <c r="U3568" s="121"/>
      <c r="V3568" s="122"/>
      <c r="W3568" s="123"/>
      <c r="AC3568" s="123"/>
    </row>
    <row r="3569" spans="5:29" s="2" customFormat="1">
      <c r="E3569" s="120"/>
      <c r="M3569" s="120"/>
      <c r="N3569" s="120"/>
      <c r="U3569" s="121"/>
      <c r="V3569" s="122"/>
      <c r="W3569" s="123"/>
      <c r="AC3569" s="123"/>
    </row>
    <row r="3570" spans="5:29" s="2" customFormat="1">
      <c r="E3570" s="120"/>
      <c r="M3570" s="120"/>
      <c r="N3570" s="120"/>
      <c r="U3570" s="121"/>
      <c r="V3570" s="122"/>
      <c r="W3570" s="123"/>
      <c r="AC3570" s="123"/>
    </row>
    <row r="3571" spans="5:29" s="2" customFormat="1">
      <c r="E3571" s="120"/>
      <c r="M3571" s="120"/>
      <c r="N3571" s="120"/>
      <c r="U3571" s="121"/>
      <c r="V3571" s="122"/>
      <c r="W3571" s="123"/>
      <c r="AC3571" s="123"/>
    </row>
    <row r="3572" spans="5:29" s="2" customFormat="1">
      <c r="E3572" s="120"/>
      <c r="M3572" s="120"/>
      <c r="N3572" s="120"/>
      <c r="U3572" s="121"/>
      <c r="V3572" s="122"/>
      <c r="W3572" s="123"/>
      <c r="AC3572" s="123"/>
    </row>
    <row r="3573" spans="5:29" s="2" customFormat="1">
      <c r="E3573" s="120"/>
      <c r="M3573" s="120"/>
      <c r="N3573" s="120"/>
      <c r="U3573" s="121"/>
      <c r="V3573" s="122"/>
      <c r="W3573" s="123"/>
      <c r="AC3573" s="123"/>
    </row>
    <row r="3574" spans="5:29" s="2" customFormat="1">
      <c r="E3574" s="120"/>
      <c r="M3574" s="120"/>
      <c r="N3574" s="120"/>
      <c r="U3574" s="121"/>
      <c r="V3574" s="122"/>
      <c r="W3574" s="123"/>
      <c r="AC3574" s="123"/>
    </row>
    <row r="3575" spans="5:29" s="2" customFormat="1">
      <c r="E3575" s="120"/>
      <c r="M3575" s="120"/>
      <c r="N3575" s="120"/>
      <c r="U3575" s="121"/>
      <c r="V3575" s="122"/>
      <c r="W3575" s="123"/>
      <c r="AC3575" s="123"/>
    </row>
    <row r="3576" spans="5:29" s="2" customFormat="1">
      <c r="E3576" s="120"/>
      <c r="M3576" s="120"/>
      <c r="N3576" s="120"/>
      <c r="U3576" s="121"/>
      <c r="V3576" s="122"/>
      <c r="W3576" s="123"/>
      <c r="AC3576" s="123"/>
    </row>
    <row r="3577" spans="5:29" s="2" customFormat="1">
      <c r="E3577" s="120"/>
      <c r="M3577" s="120"/>
      <c r="N3577" s="120"/>
      <c r="U3577" s="121"/>
      <c r="V3577" s="122"/>
      <c r="W3577" s="123"/>
      <c r="AC3577" s="123"/>
    </row>
    <row r="3578" spans="5:29" s="2" customFormat="1">
      <c r="E3578" s="120"/>
      <c r="M3578" s="120"/>
      <c r="N3578" s="120"/>
      <c r="U3578" s="121"/>
      <c r="V3578" s="122"/>
      <c r="W3578" s="123"/>
      <c r="AC3578" s="123"/>
    </row>
    <row r="3579" spans="5:29" s="2" customFormat="1">
      <c r="E3579" s="120"/>
      <c r="M3579" s="120"/>
      <c r="N3579" s="120"/>
      <c r="U3579" s="121"/>
      <c r="V3579" s="122"/>
      <c r="W3579" s="123"/>
      <c r="AC3579" s="123"/>
    </row>
    <row r="3580" spans="5:29" s="2" customFormat="1">
      <c r="E3580" s="120"/>
      <c r="M3580" s="120"/>
      <c r="N3580" s="120"/>
      <c r="U3580" s="121"/>
      <c r="V3580" s="122"/>
      <c r="W3580" s="123"/>
      <c r="AC3580" s="123"/>
    </row>
    <row r="3581" spans="5:29" s="2" customFormat="1">
      <c r="E3581" s="120"/>
      <c r="M3581" s="120"/>
      <c r="N3581" s="120"/>
      <c r="U3581" s="121"/>
      <c r="V3581" s="122"/>
      <c r="W3581" s="123"/>
      <c r="AC3581" s="123"/>
    </row>
    <row r="3582" spans="5:29" s="2" customFormat="1">
      <c r="E3582" s="120"/>
      <c r="M3582" s="120"/>
      <c r="N3582" s="120"/>
      <c r="U3582" s="121"/>
      <c r="V3582" s="122"/>
      <c r="W3582" s="123"/>
      <c r="AC3582" s="123"/>
    </row>
    <row r="3583" spans="5:29" s="2" customFormat="1">
      <c r="E3583" s="120"/>
      <c r="M3583" s="120"/>
      <c r="N3583" s="120"/>
      <c r="U3583" s="121"/>
      <c r="V3583" s="122"/>
      <c r="W3583" s="123"/>
      <c r="AC3583" s="123"/>
    </row>
    <row r="3584" spans="5:29" s="2" customFormat="1">
      <c r="E3584" s="120"/>
      <c r="M3584" s="120"/>
      <c r="N3584" s="120"/>
      <c r="U3584" s="121"/>
      <c r="V3584" s="122"/>
      <c r="W3584" s="123"/>
      <c r="AC3584" s="123"/>
    </row>
    <row r="3585" spans="5:29" s="2" customFormat="1">
      <c r="E3585" s="120"/>
      <c r="M3585" s="120"/>
      <c r="N3585" s="120"/>
      <c r="U3585" s="121"/>
      <c r="V3585" s="122"/>
      <c r="W3585" s="123"/>
      <c r="AC3585" s="123"/>
    </row>
    <row r="3586" spans="5:29" s="2" customFormat="1">
      <c r="E3586" s="120"/>
      <c r="M3586" s="120"/>
      <c r="N3586" s="120"/>
      <c r="U3586" s="121"/>
      <c r="V3586" s="122"/>
      <c r="W3586" s="123"/>
      <c r="AC3586" s="123"/>
    </row>
    <row r="3587" spans="5:29" s="2" customFormat="1">
      <c r="E3587" s="120"/>
      <c r="M3587" s="120"/>
      <c r="N3587" s="120"/>
      <c r="U3587" s="121"/>
      <c r="V3587" s="122"/>
      <c r="W3587" s="123"/>
      <c r="AC3587" s="123"/>
    </row>
    <row r="3588" spans="5:29" s="2" customFormat="1">
      <c r="E3588" s="120"/>
      <c r="M3588" s="120"/>
      <c r="N3588" s="120"/>
      <c r="U3588" s="121"/>
      <c r="V3588" s="122"/>
      <c r="W3588" s="123"/>
      <c r="AC3588" s="123"/>
    </row>
    <row r="3589" spans="5:29" s="2" customFormat="1">
      <c r="E3589" s="120"/>
      <c r="M3589" s="120"/>
      <c r="N3589" s="120"/>
      <c r="U3589" s="121"/>
      <c r="V3589" s="122"/>
      <c r="W3589" s="123"/>
      <c r="AC3589" s="123"/>
    </row>
    <row r="3590" spans="5:29" s="2" customFormat="1">
      <c r="E3590" s="120"/>
      <c r="M3590" s="120"/>
      <c r="N3590" s="120"/>
      <c r="U3590" s="121"/>
      <c r="V3590" s="122"/>
      <c r="W3590" s="123"/>
      <c r="AC3590" s="123"/>
    </row>
    <row r="3591" spans="5:29" s="2" customFormat="1">
      <c r="E3591" s="120"/>
      <c r="M3591" s="120"/>
      <c r="N3591" s="120"/>
      <c r="U3591" s="121"/>
      <c r="V3591" s="122"/>
      <c r="W3591" s="123"/>
      <c r="AC3591" s="123"/>
    </row>
    <row r="3592" spans="5:29" s="2" customFormat="1">
      <c r="E3592" s="120"/>
      <c r="M3592" s="120"/>
      <c r="N3592" s="120"/>
      <c r="U3592" s="121"/>
      <c r="V3592" s="122"/>
      <c r="W3592" s="123"/>
      <c r="AC3592" s="123"/>
    </row>
    <row r="3593" spans="5:29" s="2" customFormat="1">
      <c r="E3593" s="120"/>
      <c r="M3593" s="120"/>
      <c r="N3593" s="120"/>
      <c r="U3593" s="121"/>
      <c r="V3593" s="122"/>
      <c r="W3593" s="123"/>
      <c r="AC3593" s="123"/>
    </row>
    <row r="3594" spans="5:29" s="2" customFormat="1">
      <c r="E3594" s="120"/>
      <c r="M3594" s="120"/>
      <c r="N3594" s="120"/>
      <c r="U3594" s="121"/>
      <c r="V3594" s="122"/>
      <c r="W3594" s="123"/>
      <c r="AC3594" s="123"/>
    </row>
    <row r="3595" spans="5:29" s="2" customFormat="1">
      <c r="E3595" s="120"/>
      <c r="M3595" s="120"/>
      <c r="N3595" s="120"/>
      <c r="U3595" s="121"/>
      <c r="V3595" s="122"/>
      <c r="W3595" s="123"/>
      <c r="AC3595" s="123"/>
    </row>
    <row r="3596" spans="5:29" s="2" customFormat="1">
      <c r="E3596" s="120"/>
      <c r="M3596" s="120"/>
      <c r="N3596" s="120"/>
      <c r="U3596" s="121"/>
      <c r="V3596" s="122"/>
      <c r="W3596" s="123"/>
      <c r="AC3596" s="123"/>
    </row>
    <row r="3597" spans="5:29" s="2" customFormat="1">
      <c r="E3597" s="120"/>
      <c r="M3597" s="120"/>
      <c r="N3597" s="120"/>
      <c r="U3597" s="121"/>
      <c r="V3597" s="122"/>
      <c r="W3597" s="123"/>
      <c r="AC3597" s="123"/>
    </row>
    <row r="3598" spans="5:29" s="2" customFormat="1">
      <c r="E3598" s="120"/>
      <c r="M3598" s="120"/>
      <c r="N3598" s="120"/>
      <c r="U3598" s="121"/>
      <c r="V3598" s="122"/>
      <c r="W3598" s="123"/>
      <c r="AC3598" s="123"/>
    </row>
    <row r="3599" spans="5:29" s="2" customFormat="1">
      <c r="E3599" s="120"/>
      <c r="M3599" s="120"/>
      <c r="N3599" s="120"/>
      <c r="U3599" s="121"/>
      <c r="V3599" s="122"/>
      <c r="W3599" s="123"/>
      <c r="AC3599" s="123"/>
    </row>
    <row r="3600" spans="5:29" s="2" customFormat="1">
      <c r="E3600" s="120"/>
      <c r="M3600" s="120"/>
      <c r="N3600" s="120"/>
      <c r="U3600" s="121"/>
      <c r="V3600" s="122"/>
      <c r="W3600" s="123"/>
      <c r="AC3600" s="123"/>
    </row>
    <row r="3601" spans="5:29" s="2" customFormat="1">
      <c r="E3601" s="120"/>
      <c r="M3601" s="120"/>
      <c r="N3601" s="120"/>
      <c r="U3601" s="121"/>
      <c r="V3601" s="122"/>
      <c r="W3601" s="123"/>
      <c r="AC3601" s="123"/>
    </row>
    <row r="3602" spans="5:29" s="2" customFormat="1">
      <c r="E3602" s="120"/>
      <c r="M3602" s="120"/>
      <c r="N3602" s="120"/>
      <c r="U3602" s="121"/>
      <c r="V3602" s="122"/>
      <c r="W3602" s="123"/>
      <c r="AC3602" s="123"/>
    </row>
    <row r="3603" spans="5:29" s="2" customFormat="1">
      <c r="E3603" s="120"/>
      <c r="M3603" s="120"/>
      <c r="N3603" s="120"/>
      <c r="U3603" s="121"/>
      <c r="V3603" s="122"/>
      <c r="W3603" s="123"/>
      <c r="AC3603" s="123"/>
    </row>
    <row r="3604" spans="5:29" s="2" customFormat="1">
      <c r="E3604" s="120"/>
      <c r="M3604" s="120"/>
      <c r="N3604" s="120"/>
      <c r="U3604" s="121"/>
      <c r="V3604" s="122"/>
      <c r="W3604" s="123"/>
      <c r="AC3604" s="123"/>
    </row>
    <row r="3605" spans="5:29" s="2" customFormat="1">
      <c r="E3605" s="120"/>
      <c r="M3605" s="120"/>
      <c r="N3605" s="120"/>
      <c r="U3605" s="121"/>
      <c r="V3605" s="122"/>
      <c r="W3605" s="123"/>
      <c r="AC3605" s="123"/>
    </row>
    <row r="3606" spans="5:29" s="2" customFormat="1">
      <c r="E3606" s="120"/>
      <c r="M3606" s="120"/>
      <c r="N3606" s="120"/>
      <c r="U3606" s="121"/>
      <c r="V3606" s="122"/>
      <c r="W3606" s="123"/>
      <c r="AC3606" s="123"/>
    </row>
    <row r="3607" spans="5:29" s="2" customFormat="1">
      <c r="E3607" s="120"/>
      <c r="M3607" s="120"/>
      <c r="N3607" s="120"/>
      <c r="U3607" s="121"/>
      <c r="V3607" s="122"/>
      <c r="W3607" s="123"/>
      <c r="AC3607" s="123"/>
    </row>
    <row r="3608" spans="5:29" s="2" customFormat="1">
      <c r="E3608" s="120"/>
      <c r="M3608" s="120"/>
      <c r="N3608" s="120"/>
      <c r="U3608" s="121"/>
      <c r="V3608" s="122"/>
      <c r="W3608" s="123"/>
      <c r="AC3608" s="123"/>
    </row>
    <row r="3609" spans="5:29" s="2" customFormat="1">
      <c r="E3609" s="120"/>
      <c r="M3609" s="120"/>
      <c r="N3609" s="120"/>
      <c r="U3609" s="121"/>
      <c r="V3609" s="122"/>
      <c r="W3609" s="123"/>
      <c r="AC3609" s="123"/>
    </row>
    <row r="3610" spans="5:29" s="2" customFormat="1">
      <c r="E3610" s="120"/>
      <c r="M3610" s="120"/>
      <c r="N3610" s="120"/>
      <c r="U3610" s="121"/>
      <c r="V3610" s="122"/>
      <c r="W3610" s="123"/>
      <c r="AC3610" s="123"/>
    </row>
    <row r="3611" spans="5:29" s="2" customFormat="1">
      <c r="E3611" s="120"/>
      <c r="M3611" s="120"/>
      <c r="N3611" s="120"/>
      <c r="U3611" s="121"/>
      <c r="V3611" s="122"/>
      <c r="W3611" s="123"/>
      <c r="AC3611" s="123"/>
    </row>
    <row r="3612" spans="5:29" s="2" customFormat="1">
      <c r="E3612" s="120"/>
      <c r="M3612" s="120"/>
      <c r="N3612" s="120"/>
      <c r="U3612" s="121"/>
      <c r="V3612" s="122"/>
      <c r="W3612" s="123"/>
      <c r="AC3612" s="123"/>
    </row>
    <row r="3613" spans="5:29" s="2" customFormat="1">
      <c r="E3613" s="120"/>
      <c r="M3613" s="120"/>
      <c r="N3613" s="120"/>
      <c r="U3613" s="121"/>
      <c r="V3613" s="122"/>
      <c r="W3613" s="123"/>
      <c r="AC3613" s="123"/>
    </row>
    <row r="3614" spans="5:29" s="2" customFormat="1">
      <c r="E3614" s="120"/>
      <c r="M3614" s="120"/>
      <c r="N3614" s="120"/>
      <c r="U3614" s="121"/>
      <c r="V3614" s="122"/>
      <c r="W3614" s="123"/>
      <c r="AC3614" s="123"/>
    </row>
    <row r="3615" spans="5:29" s="2" customFormat="1">
      <c r="E3615" s="120"/>
      <c r="M3615" s="120"/>
      <c r="N3615" s="120"/>
      <c r="U3615" s="121"/>
      <c r="V3615" s="122"/>
      <c r="W3615" s="123"/>
      <c r="AC3615" s="123"/>
    </row>
    <row r="3616" spans="5:29" s="2" customFormat="1">
      <c r="E3616" s="120"/>
      <c r="M3616" s="120"/>
      <c r="N3616" s="120"/>
      <c r="U3616" s="121"/>
      <c r="V3616" s="122"/>
      <c r="W3616" s="123"/>
      <c r="AC3616" s="123"/>
    </row>
    <row r="3617" spans="5:29" s="2" customFormat="1">
      <c r="E3617" s="120"/>
      <c r="M3617" s="120"/>
      <c r="N3617" s="120"/>
      <c r="U3617" s="121"/>
      <c r="V3617" s="122"/>
      <c r="W3617" s="123"/>
      <c r="AC3617" s="123"/>
    </row>
    <row r="3618" spans="5:29" s="2" customFormat="1">
      <c r="E3618" s="120"/>
      <c r="M3618" s="120"/>
      <c r="N3618" s="120"/>
      <c r="U3618" s="121"/>
      <c r="V3618" s="122"/>
      <c r="W3618" s="123"/>
      <c r="AC3618" s="123"/>
    </row>
    <row r="3619" spans="5:29" s="2" customFormat="1">
      <c r="E3619" s="120"/>
      <c r="M3619" s="120"/>
      <c r="N3619" s="120"/>
      <c r="U3619" s="121"/>
      <c r="V3619" s="122"/>
      <c r="W3619" s="123"/>
      <c r="AC3619" s="123"/>
    </row>
    <row r="3620" spans="5:29" s="2" customFormat="1">
      <c r="E3620" s="120"/>
      <c r="M3620" s="120"/>
      <c r="N3620" s="120"/>
      <c r="U3620" s="121"/>
      <c r="V3620" s="122"/>
      <c r="W3620" s="123"/>
      <c r="AC3620" s="123"/>
    </row>
    <row r="3621" spans="5:29" s="2" customFormat="1">
      <c r="E3621" s="120"/>
      <c r="M3621" s="120"/>
      <c r="N3621" s="120"/>
      <c r="U3621" s="121"/>
      <c r="V3621" s="122"/>
      <c r="W3621" s="123"/>
      <c r="AC3621" s="123"/>
    </row>
    <row r="3622" spans="5:29" s="2" customFormat="1">
      <c r="E3622" s="120"/>
      <c r="M3622" s="120"/>
      <c r="N3622" s="120"/>
      <c r="U3622" s="121"/>
      <c r="V3622" s="122"/>
      <c r="W3622" s="123"/>
      <c r="AC3622" s="123"/>
    </row>
    <row r="3623" spans="5:29" s="2" customFormat="1">
      <c r="E3623" s="120"/>
      <c r="M3623" s="120"/>
      <c r="N3623" s="120"/>
      <c r="U3623" s="121"/>
      <c r="V3623" s="122"/>
      <c r="W3623" s="123"/>
      <c r="AC3623" s="123"/>
    </row>
    <row r="3624" spans="5:29" s="2" customFormat="1">
      <c r="E3624" s="120"/>
      <c r="M3624" s="120"/>
      <c r="N3624" s="120"/>
      <c r="U3624" s="121"/>
      <c r="V3624" s="122"/>
      <c r="W3624" s="123"/>
      <c r="AC3624" s="123"/>
    </row>
    <row r="3625" spans="5:29" s="2" customFormat="1">
      <c r="E3625" s="120"/>
      <c r="M3625" s="120"/>
      <c r="N3625" s="120"/>
      <c r="U3625" s="121"/>
      <c r="V3625" s="122"/>
      <c r="W3625" s="123"/>
      <c r="AC3625" s="123"/>
    </row>
    <row r="3626" spans="5:29" s="2" customFormat="1">
      <c r="E3626" s="120"/>
      <c r="M3626" s="120"/>
      <c r="N3626" s="120"/>
      <c r="U3626" s="121"/>
      <c r="V3626" s="122"/>
      <c r="W3626" s="123"/>
      <c r="AC3626" s="123"/>
    </row>
    <row r="3627" spans="5:29" s="2" customFormat="1">
      <c r="E3627" s="120"/>
      <c r="M3627" s="120"/>
      <c r="N3627" s="120"/>
      <c r="U3627" s="121"/>
      <c r="V3627" s="122"/>
      <c r="W3627" s="123"/>
      <c r="AC3627" s="123"/>
    </row>
    <row r="3628" spans="5:29" s="2" customFormat="1">
      <c r="E3628" s="120"/>
      <c r="M3628" s="120"/>
      <c r="N3628" s="120"/>
      <c r="U3628" s="121"/>
      <c r="V3628" s="122"/>
      <c r="W3628" s="123"/>
      <c r="AC3628" s="123"/>
    </row>
    <row r="3629" spans="5:29" s="2" customFormat="1">
      <c r="E3629" s="120"/>
      <c r="M3629" s="120"/>
      <c r="N3629" s="120"/>
      <c r="U3629" s="121"/>
      <c r="V3629" s="122"/>
      <c r="W3629" s="123"/>
      <c r="AC3629" s="123"/>
    </row>
    <row r="3630" spans="5:29" s="2" customFormat="1">
      <c r="E3630" s="120"/>
      <c r="M3630" s="120"/>
      <c r="N3630" s="120"/>
      <c r="U3630" s="121"/>
      <c r="V3630" s="122"/>
      <c r="W3630" s="123"/>
      <c r="AC3630" s="123"/>
    </row>
    <row r="3631" spans="5:29" s="2" customFormat="1">
      <c r="E3631" s="120"/>
      <c r="M3631" s="120"/>
      <c r="N3631" s="120"/>
      <c r="U3631" s="121"/>
      <c r="V3631" s="122"/>
      <c r="W3631" s="123"/>
      <c r="AC3631" s="123"/>
    </row>
    <row r="3632" spans="5:29" s="2" customFormat="1">
      <c r="E3632" s="120"/>
      <c r="M3632" s="120"/>
      <c r="N3632" s="120"/>
      <c r="U3632" s="121"/>
      <c r="V3632" s="122"/>
      <c r="W3632" s="123"/>
      <c r="AC3632" s="123"/>
    </row>
    <row r="3633" spans="5:29" s="2" customFormat="1">
      <c r="E3633" s="120"/>
      <c r="M3633" s="120"/>
      <c r="N3633" s="120"/>
      <c r="U3633" s="121"/>
      <c r="V3633" s="122"/>
      <c r="W3633" s="123"/>
      <c r="AC3633" s="123"/>
    </row>
    <row r="3634" spans="5:29" s="2" customFormat="1">
      <c r="E3634" s="120"/>
      <c r="M3634" s="120"/>
      <c r="N3634" s="120"/>
      <c r="U3634" s="121"/>
      <c r="V3634" s="122"/>
      <c r="W3634" s="123"/>
      <c r="AC3634" s="123"/>
    </row>
    <row r="3635" spans="5:29" s="2" customFormat="1">
      <c r="E3635" s="120"/>
      <c r="M3635" s="120"/>
      <c r="N3635" s="120"/>
      <c r="U3635" s="121"/>
      <c r="V3635" s="122"/>
      <c r="W3635" s="123"/>
      <c r="AC3635" s="123"/>
    </row>
    <row r="3636" spans="5:29" s="2" customFormat="1">
      <c r="E3636" s="120"/>
      <c r="M3636" s="120"/>
      <c r="N3636" s="120"/>
      <c r="U3636" s="121"/>
      <c r="V3636" s="122"/>
      <c r="W3636" s="123"/>
      <c r="AC3636" s="123"/>
    </row>
    <row r="3637" spans="5:29" s="2" customFormat="1">
      <c r="E3637" s="120"/>
      <c r="M3637" s="120"/>
      <c r="N3637" s="120"/>
      <c r="U3637" s="121"/>
      <c r="V3637" s="122"/>
      <c r="W3637" s="123"/>
      <c r="AC3637" s="123"/>
    </row>
    <row r="3638" spans="5:29" s="2" customFormat="1">
      <c r="E3638" s="120"/>
      <c r="M3638" s="120"/>
      <c r="N3638" s="120"/>
      <c r="U3638" s="121"/>
      <c r="V3638" s="122"/>
      <c r="W3638" s="123"/>
      <c r="AC3638" s="123"/>
    </row>
    <row r="3639" spans="5:29" s="2" customFormat="1">
      <c r="E3639" s="120"/>
      <c r="M3639" s="120"/>
      <c r="N3639" s="120"/>
      <c r="U3639" s="121"/>
      <c r="V3639" s="122"/>
      <c r="W3639" s="123"/>
      <c r="AC3639" s="123"/>
    </row>
    <row r="3640" spans="5:29" s="2" customFormat="1">
      <c r="E3640" s="120"/>
      <c r="M3640" s="120"/>
      <c r="N3640" s="120"/>
      <c r="U3640" s="121"/>
      <c r="V3640" s="122"/>
      <c r="W3640" s="123"/>
      <c r="AC3640" s="123"/>
    </row>
    <row r="3641" spans="5:29" s="2" customFormat="1">
      <c r="E3641" s="120"/>
      <c r="M3641" s="120"/>
      <c r="N3641" s="120"/>
      <c r="U3641" s="121"/>
      <c r="V3641" s="122"/>
      <c r="W3641" s="123"/>
      <c r="AC3641" s="123"/>
    </row>
    <row r="3642" spans="5:29" s="2" customFormat="1">
      <c r="E3642" s="120"/>
      <c r="M3642" s="120"/>
      <c r="N3642" s="120"/>
      <c r="U3642" s="121"/>
      <c r="V3642" s="122"/>
      <c r="W3642" s="123"/>
      <c r="AC3642" s="123"/>
    </row>
    <row r="3643" spans="5:29" s="2" customFormat="1">
      <c r="E3643" s="120"/>
      <c r="M3643" s="120"/>
      <c r="N3643" s="120"/>
      <c r="U3643" s="121"/>
      <c r="V3643" s="122"/>
      <c r="W3643" s="123"/>
      <c r="AC3643" s="123"/>
    </row>
    <row r="3644" spans="5:29" s="2" customFormat="1">
      <c r="E3644" s="120"/>
      <c r="M3644" s="120"/>
      <c r="N3644" s="120"/>
      <c r="U3644" s="121"/>
      <c r="V3644" s="122"/>
      <c r="W3644" s="123"/>
      <c r="AC3644" s="123"/>
    </row>
    <row r="3645" spans="5:29" s="2" customFormat="1">
      <c r="E3645" s="120"/>
      <c r="M3645" s="120"/>
      <c r="N3645" s="120"/>
      <c r="U3645" s="121"/>
      <c r="V3645" s="122"/>
      <c r="W3645" s="123"/>
      <c r="AC3645" s="123"/>
    </row>
    <row r="3646" spans="5:29" s="2" customFormat="1">
      <c r="E3646" s="120"/>
      <c r="M3646" s="120"/>
      <c r="N3646" s="120"/>
      <c r="U3646" s="121"/>
      <c r="V3646" s="122"/>
      <c r="W3646" s="123"/>
      <c r="AC3646" s="123"/>
    </row>
    <row r="3647" spans="5:29" s="2" customFormat="1">
      <c r="E3647" s="120"/>
      <c r="M3647" s="120"/>
      <c r="N3647" s="120"/>
      <c r="U3647" s="121"/>
      <c r="V3647" s="122"/>
      <c r="W3647" s="123"/>
      <c r="AC3647" s="123"/>
    </row>
    <row r="3648" spans="5:29" s="2" customFormat="1">
      <c r="E3648" s="120"/>
      <c r="M3648" s="120"/>
      <c r="N3648" s="120"/>
      <c r="U3648" s="121"/>
      <c r="V3648" s="122"/>
      <c r="W3648" s="123"/>
      <c r="AC3648" s="123"/>
    </row>
    <row r="3649" spans="5:29" s="2" customFormat="1">
      <c r="E3649" s="120"/>
      <c r="M3649" s="120"/>
      <c r="N3649" s="120"/>
      <c r="U3649" s="121"/>
      <c r="V3649" s="122"/>
      <c r="W3649" s="123"/>
      <c r="AC3649" s="123"/>
    </row>
    <row r="3650" spans="5:29" s="2" customFormat="1">
      <c r="E3650" s="120"/>
      <c r="M3650" s="120"/>
      <c r="N3650" s="120"/>
      <c r="U3650" s="121"/>
      <c r="V3650" s="122"/>
      <c r="W3650" s="123"/>
      <c r="AC3650" s="123"/>
    </row>
    <row r="3651" spans="5:29" s="2" customFormat="1">
      <c r="E3651" s="120"/>
      <c r="M3651" s="120"/>
      <c r="N3651" s="120"/>
      <c r="U3651" s="121"/>
      <c r="V3651" s="122"/>
      <c r="W3651" s="123"/>
      <c r="AC3651" s="123"/>
    </row>
    <row r="3652" spans="5:29" s="2" customFormat="1">
      <c r="E3652" s="120"/>
      <c r="M3652" s="120"/>
      <c r="N3652" s="120"/>
      <c r="U3652" s="121"/>
      <c r="V3652" s="122"/>
      <c r="W3652" s="123"/>
      <c r="AC3652" s="123"/>
    </row>
    <row r="3653" spans="5:29" s="2" customFormat="1">
      <c r="E3653" s="120"/>
      <c r="M3653" s="120"/>
      <c r="N3653" s="120"/>
      <c r="U3653" s="121"/>
      <c r="V3653" s="122"/>
      <c r="W3653" s="123"/>
      <c r="AC3653" s="123"/>
    </row>
    <row r="3654" spans="5:29" s="2" customFormat="1">
      <c r="E3654" s="120"/>
      <c r="M3654" s="120"/>
      <c r="N3654" s="120"/>
      <c r="U3654" s="121"/>
      <c r="V3654" s="122"/>
      <c r="W3654" s="123"/>
      <c r="AC3654" s="123"/>
    </row>
    <row r="3655" spans="5:29" s="2" customFormat="1">
      <c r="E3655" s="120"/>
      <c r="M3655" s="120"/>
      <c r="N3655" s="120"/>
      <c r="U3655" s="121"/>
      <c r="V3655" s="122"/>
      <c r="W3655" s="123"/>
      <c r="AC3655" s="123"/>
    </row>
    <row r="3656" spans="5:29" s="2" customFormat="1">
      <c r="E3656" s="120"/>
      <c r="M3656" s="120"/>
      <c r="N3656" s="120"/>
      <c r="U3656" s="121"/>
      <c r="V3656" s="122"/>
      <c r="W3656" s="123"/>
      <c r="AC3656" s="123"/>
    </row>
    <row r="3657" spans="5:29" s="2" customFormat="1">
      <c r="E3657" s="120"/>
      <c r="M3657" s="120"/>
      <c r="N3657" s="120"/>
      <c r="U3657" s="121"/>
      <c r="V3657" s="122"/>
      <c r="W3657" s="123"/>
      <c r="AC3657" s="123"/>
    </row>
    <row r="3658" spans="5:29" s="2" customFormat="1">
      <c r="E3658" s="120"/>
      <c r="M3658" s="120"/>
      <c r="N3658" s="120"/>
      <c r="U3658" s="121"/>
      <c r="V3658" s="122"/>
      <c r="W3658" s="123"/>
      <c r="AC3658" s="123"/>
    </row>
    <row r="3659" spans="5:29" s="2" customFormat="1">
      <c r="E3659" s="120"/>
      <c r="M3659" s="120"/>
      <c r="N3659" s="120"/>
      <c r="U3659" s="121"/>
      <c r="V3659" s="122"/>
      <c r="W3659" s="123"/>
      <c r="AC3659" s="123"/>
    </row>
    <row r="3660" spans="5:29" s="2" customFormat="1">
      <c r="E3660" s="120"/>
      <c r="M3660" s="120"/>
      <c r="N3660" s="120"/>
      <c r="U3660" s="121"/>
      <c r="V3660" s="122"/>
      <c r="W3660" s="123"/>
      <c r="AC3660" s="123"/>
    </row>
    <row r="3661" spans="5:29" s="2" customFormat="1">
      <c r="E3661" s="120"/>
      <c r="M3661" s="120"/>
      <c r="N3661" s="120"/>
      <c r="U3661" s="121"/>
      <c r="V3661" s="122"/>
      <c r="W3661" s="123"/>
      <c r="AC3661" s="123"/>
    </row>
    <row r="3662" spans="5:29" s="2" customFormat="1">
      <c r="E3662" s="120"/>
      <c r="M3662" s="120"/>
      <c r="N3662" s="120"/>
      <c r="U3662" s="121"/>
      <c r="V3662" s="122"/>
      <c r="W3662" s="123"/>
      <c r="AC3662" s="123"/>
    </row>
    <row r="3663" spans="5:29" s="2" customFormat="1">
      <c r="E3663" s="120"/>
      <c r="M3663" s="120"/>
      <c r="N3663" s="120"/>
      <c r="U3663" s="121"/>
      <c r="V3663" s="122"/>
      <c r="W3663" s="123"/>
      <c r="AC3663" s="123"/>
    </row>
    <row r="3664" spans="5:29" s="2" customFormat="1">
      <c r="E3664" s="120"/>
      <c r="M3664" s="120"/>
      <c r="N3664" s="120"/>
      <c r="U3664" s="121"/>
      <c r="V3664" s="122"/>
      <c r="W3664" s="123"/>
      <c r="AC3664" s="123"/>
    </row>
    <row r="3665" spans="5:29" s="2" customFormat="1">
      <c r="E3665" s="120"/>
      <c r="M3665" s="120"/>
      <c r="N3665" s="120"/>
      <c r="U3665" s="121"/>
      <c r="V3665" s="122"/>
      <c r="W3665" s="123"/>
      <c r="AC3665" s="123"/>
    </row>
    <row r="3666" spans="5:29" s="2" customFormat="1">
      <c r="E3666" s="120"/>
      <c r="M3666" s="120"/>
      <c r="N3666" s="120"/>
      <c r="U3666" s="121"/>
      <c r="V3666" s="122"/>
      <c r="W3666" s="123"/>
      <c r="AC3666" s="123"/>
    </row>
    <row r="3667" spans="5:29" s="2" customFormat="1">
      <c r="E3667" s="120"/>
      <c r="M3667" s="120"/>
      <c r="N3667" s="120"/>
      <c r="U3667" s="121"/>
      <c r="V3667" s="122"/>
      <c r="W3667" s="123"/>
      <c r="AC3667" s="123"/>
    </row>
    <row r="3668" spans="5:29" s="2" customFormat="1">
      <c r="E3668" s="120"/>
      <c r="M3668" s="120"/>
      <c r="N3668" s="120"/>
      <c r="U3668" s="121"/>
      <c r="V3668" s="122"/>
      <c r="W3668" s="123"/>
      <c r="AC3668" s="123"/>
    </row>
    <row r="3669" spans="5:29" s="2" customFormat="1">
      <c r="E3669" s="120"/>
      <c r="M3669" s="120"/>
      <c r="N3669" s="120"/>
      <c r="U3669" s="121"/>
      <c r="V3669" s="122"/>
      <c r="W3669" s="123"/>
      <c r="AC3669" s="123"/>
    </row>
    <row r="3670" spans="5:29" s="2" customFormat="1">
      <c r="E3670" s="120"/>
      <c r="M3670" s="120"/>
      <c r="N3670" s="120"/>
      <c r="U3670" s="121"/>
      <c r="V3670" s="122"/>
      <c r="W3670" s="123"/>
      <c r="AC3670" s="123"/>
    </row>
    <row r="3671" spans="5:29" s="2" customFormat="1">
      <c r="E3671" s="120"/>
      <c r="M3671" s="120"/>
      <c r="N3671" s="120"/>
      <c r="U3671" s="121"/>
      <c r="V3671" s="122"/>
      <c r="W3671" s="123"/>
      <c r="AC3671" s="123"/>
    </row>
    <row r="3672" spans="5:29" s="2" customFormat="1">
      <c r="E3672" s="120"/>
      <c r="M3672" s="120"/>
      <c r="N3672" s="120"/>
      <c r="U3672" s="121"/>
      <c r="V3672" s="122"/>
      <c r="W3672" s="123"/>
      <c r="AC3672" s="123"/>
    </row>
    <row r="3673" spans="5:29" s="2" customFormat="1">
      <c r="E3673" s="120"/>
      <c r="M3673" s="120"/>
      <c r="N3673" s="120"/>
      <c r="U3673" s="121"/>
      <c r="V3673" s="122"/>
      <c r="W3673" s="123"/>
      <c r="AC3673" s="123"/>
    </row>
    <row r="3674" spans="5:29" s="2" customFormat="1">
      <c r="E3674" s="120"/>
      <c r="M3674" s="120"/>
      <c r="N3674" s="120"/>
      <c r="U3674" s="121"/>
      <c r="V3674" s="122"/>
      <c r="W3674" s="123"/>
      <c r="AC3674" s="123"/>
    </row>
    <row r="3675" spans="5:29" s="2" customFormat="1">
      <c r="E3675" s="120"/>
      <c r="M3675" s="120"/>
      <c r="N3675" s="120"/>
      <c r="U3675" s="121"/>
      <c r="V3675" s="122"/>
      <c r="W3675" s="123"/>
      <c r="AC3675" s="123"/>
    </row>
    <row r="3676" spans="5:29" s="2" customFormat="1">
      <c r="E3676" s="120"/>
      <c r="M3676" s="120"/>
      <c r="N3676" s="120"/>
      <c r="U3676" s="121"/>
      <c r="V3676" s="122"/>
      <c r="W3676" s="123"/>
      <c r="AC3676" s="123"/>
    </row>
    <row r="3677" spans="5:29" s="2" customFormat="1">
      <c r="E3677" s="120"/>
      <c r="M3677" s="120"/>
      <c r="N3677" s="120"/>
      <c r="U3677" s="121"/>
      <c r="V3677" s="122"/>
      <c r="W3677" s="123"/>
      <c r="AC3677" s="123"/>
    </row>
    <row r="3678" spans="5:29" s="2" customFormat="1">
      <c r="E3678" s="120"/>
      <c r="M3678" s="120"/>
      <c r="N3678" s="120"/>
      <c r="U3678" s="121"/>
      <c r="V3678" s="122"/>
      <c r="W3678" s="123"/>
      <c r="AC3678" s="123"/>
    </row>
    <row r="3679" spans="5:29" s="2" customFormat="1">
      <c r="E3679" s="120"/>
      <c r="M3679" s="120"/>
      <c r="N3679" s="120"/>
      <c r="U3679" s="121"/>
      <c r="V3679" s="122"/>
      <c r="W3679" s="123"/>
      <c r="AC3679" s="123"/>
    </row>
    <row r="3680" spans="5:29" s="2" customFormat="1">
      <c r="E3680" s="120"/>
      <c r="M3680" s="120"/>
      <c r="N3680" s="120"/>
      <c r="U3680" s="121"/>
      <c r="V3680" s="122"/>
      <c r="W3680" s="123"/>
      <c r="AC3680" s="123"/>
    </row>
    <row r="3681" spans="5:29" s="2" customFormat="1">
      <c r="E3681" s="120"/>
      <c r="M3681" s="120"/>
      <c r="N3681" s="120"/>
      <c r="U3681" s="121"/>
      <c r="V3681" s="122"/>
      <c r="W3681" s="123"/>
      <c r="AC3681" s="123"/>
    </row>
    <row r="3682" spans="5:29" s="2" customFormat="1">
      <c r="E3682" s="120"/>
      <c r="M3682" s="120"/>
      <c r="N3682" s="120"/>
      <c r="U3682" s="121"/>
      <c r="V3682" s="122"/>
      <c r="W3682" s="123"/>
      <c r="AC3682" s="123"/>
    </row>
    <row r="3683" spans="5:29" s="2" customFormat="1">
      <c r="E3683" s="120"/>
      <c r="M3683" s="120"/>
      <c r="N3683" s="120"/>
      <c r="U3683" s="121"/>
      <c r="V3683" s="122"/>
      <c r="W3683" s="123"/>
      <c r="AC3683" s="123"/>
    </row>
    <row r="3684" spans="5:29" s="2" customFormat="1">
      <c r="E3684" s="120"/>
      <c r="M3684" s="120"/>
      <c r="N3684" s="120"/>
      <c r="U3684" s="121"/>
      <c r="V3684" s="122"/>
      <c r="W3684" s="123"/>
      <c r="AC3684" s="123"/>
    </row>
    <row r="3685" spans="5:29" s="2" customFormat="1">
      <c r="E3685" s="120"/>
      <c r="M3685" s="120"/>
      <c r="N3685" s="120"/>
      <c r="U3685" s="121"/>
      <c r="V3685" s="122"/>
      <c r="W3685" s="123"/>
      <c r="AC3685" s="123"/>
    </row>
    <row r="3686" spans="5:29" s="2" customFormat="1">
      <c r="E3686" s="120"/>
      <c r="M3686" s="120"/>
      <c r="N3686" s="120"/>
      <c r="U3686" s="121"/>
      <c r="V3686" s="122"/>
      <c r="W3686" s="123"/>
      <c r="AC3686" s="123"/>
    </row>
    <row r="3687" spans="5:29" s="2" customFormat="1">
      <c r="E3687" s="120"/>
      <c r="M3687" s="120"/>
      <c r="N3687" s="120"/>
      <c r="U3687" s="121"/>
      <c r="V3687" s="122"/>
      <c r="W3687" s="123"/>
      <c r="AC3687" s="123"/>
    </row>
    <row r="3688" spans="5:29" s="2" customFormat="1">
      <c r="E3688" s="120"/>
      <c r="M3688" s="120"/>
      <c r="N3688" s="120"/>
      <c r="U3688" s="121"/>
      <c r="V3688" s="122"/>
      <c r="W3688" s="123"/>
      <c r="AC3688" s="123"/>
    </row>
    <row r="3689" spans="5:29" s="2" customFormat="1">
      <c r="E3689" s="120"/>
      <c r="M3689" s="120"/>
      <c r="N3689" s="120"/>
      <c r="U3689" s="121"/>
      <c r="V3689" s="122"/>
      <c r="W3689" s="123"/>
      <c r="AC3689" s="123"/>
    </row>
    <row r="3690" spans="5:29" s="2" customFormat="1">
      <c r="E3690" s="120"/>
      <c r="M3690" s="120"/>
      <c r="N3690" s="120"/>
      <c r="U3690" s="121"/>
      <c r="V3690" s="122"/>
      <c r="W3690" s="123"/>
      <c r="AC3690" s="123"/>
    </row>
    <row r="3691" spans="5:29" s="2" customFormat="1">
      <c r="E3691" s="120"/>
      <c r="M3691" s="120"/>
      <c r="N3691" s="120"/>
      <c r="U3691" s="121"/>
      <c r="V3691" s="122"/>
      <c r="W3691" s="123"/>
      <c r="AC3691" s="123"/>
    </row>
    <row r="3692" spans="5:29" s="2" customFormat="1">
      <c r="E3692" s="120"/>
      <c r="M3692" s="120"/>
      <c r="N3692" s="120"/>
      <c r="U3692" s="121"/>
      <c r="V3692" s="122"/>
      <c r="W3692" s="123"/>
      <c r="AC3692" s="123"/>
    </row>
    <row r="3693" spans="5:29" s="2" customFormat="1">
      <c r="E3693" s="120"/>
      <c r="M3693" s="120"/>
      <c r="N3693" s="120"/>
      <c r="U3693" s="121"/>
      <c r="V3693" s="122"/>
      <c r="W3693" s="123"/>
      <c r="AC3693" s="123"/>
    </row>
    <row r="3694" spans="5:29" s="2" customFormat="1">
      <c r="E3694" s="120"/>
      <c r="M3694" s="120"/>
      <c r="N3694" s="120"/>
      <c r="U3694" s="121"/>
      <c r="V3694" s="122"/>
      <c r="W3694" s="123"/>
      <c r="AC3694" s="123"/>
    </row>
    <row r="3695" spans="5:29" s="2" customFormat="1">
      <c r="E3695" s="120"/>
      <c r="M3695" s="120"/>
      <c r="N3695" s="120"/>
      <c r="U3695" s="121"/>
      <c r="V3695" s="122"/>
      <c r="W3695" s="123"/>
      <c r="AC3695" s="123"/>
    </row>
    <row r="3696" spans="5:29" s="2" customFormat="1">
      <c r="E3696" s="120"/>
      <c r="M3696" s="120"/>
      <c r="N3696" s="120"/>
      <c r="U3696" s="121"/>
      <c r="V3696" s="122"/>
      <c r="W3696" s="123"/>
      <c r="AC3696" s="123"/>
    </row>
    <row r="3697" spans="5:29" s="2" customFormat="1">
      <c r="E3697" s="120"/>
      <c r="M3697" s="120"/>
      <c r="N3697" s="120"/>
      <c r="U3697" s="121"/>
      <c r="V3697" s="122"/>
      <c r="W3697" s="123"/>
      <c r="AC3697" s="123"/>
    </row>
    <row r="3698" spans="5:29" s="2" customFormat="1">
      <c r="E3698" s="120"/>
      <c r="M3698" s="120"/>
      <c r="N3698" s="120"/>
      <c r="U3698" s="121"/>
      <c r="V3698" s="122"/>
      <c r="W3698" s="123"/>
      <c r="AC3698" s="123"/>
    </row>
    <row r="3699" spans="5:29" s="2" customFormat="1">
      <c r="E3699" s="120"/>
      <c r="M3699" s="120"/>
      <c r="N3699" s="120"/>
      <c r="U3699" s="121"/>
      <c r="V3699" s="122"/>
      <c r="W3699" s="123"/>
      <c r="AC3699" s="123"/>
    </row>
    <row r="3700" spans="5:29" s="2" customFormat="1">
      <c r="E3700" s="120"/>
      <c r="M3700" s="120"/>
      <c r="N3700" s="120"/>
      <c r="U3700" s="121"/>
      <c r="V3700" s="122"/>
      <c r="W3700" s="123"/>
      <c r="AC3700" s="123"/>
    </row>
    <row r="3701" spans="5:29" s="2" customFormat="1">
      <c r="E3701" s="120"/>
      <c r="M3701" s="120"/>
      <c r="N3701" s="120"/>
      <c r="U3701" s="121"/>
      <c r="V3701" s="122"/>
      <c r="W3701" s="123"/>
      <c r="AC3701" s="123"/>
    </row>
    <row r="3702" spans="5:29" s="2" customFormat="1">
      <c r="E3702" s="120"/>
      <c r="M3702" s="120"/>
      <c r="N3702" s="120"/>
      <c r="U3702" s="121"/>
      <c r="V3702" s="122"/>
      <c r="W3702" s="123"/>
      <c r="AC3702" s="123"/>
    </row>
    <row r="3703" spans="5:29" s="2" customFormat="1">
      <c r="E3703" s="120"/>
      <c r="M3703" s="120"/>
      <c r="N3703" s="120"/>
      <c r="U3703" s="121"/>
      <c r="V3703" s="122"/>
      <c r="W3703" s="123"/>
      <c r="AC3703" s="123"/>
    </row>
    <row r="3704" spans="5:29" s="2" customFormat="1">
      <c r="E3704" s="120"/>
      <c r="M3704" s="120"/>
      <c r="N3704" s="120"/>
      <c r="U3704" s="121"/>
      <c r="V3704" s="122"/>
      <c r="W3704" s="123"/>
      <c r="AC3704" s="123"/>
    </row>
    <row r="3705" spans="5:29" s="2" customFormat="1">
      <c r="E3705" s="120"/>
      <c r="M3705" s="120"/>
      <c r="N3705" s="120"/>
      <c r="U3705" s="121"/>
      <c r="V3705" s="122"/>
      <c r="W3705" s="123"/>
      <c r="AC3705" s="123"/>
    </row>
    <row r="3706" spans="5:29" s="2" customFormat="1">
      <c r="E3706" s="120"/>
      <c r="M3706" s="120"/>
      <c r="N3706" s="120"/>
      <c r="U3706" s="121"/>
      <c r="V3706" s="122"/>
      <c r="W3706" s="123"/>
      <c r="AC3706" s="123"/>
    </row>
    <row r="3707" spans="5:29" s="2" customFormat="1">
      <c r="E3707" s="120"/>
      <c r="M3707" s="120"/>
      <c r="N3707" s="120"/>
      <c r="U3707" s="121"/>
      <c r="V3707" s="122"/>
      <c r="W3707" s="123"/>
      <c r="AC3707" s="123"/>
    </row>
    <row r="3708" spans="5:29" s="2" customFormat="1">
      <c r="E3708" s="120"/>
      <c r="M3708" s="120"/>
      <c r="N3708" s="120"/>
      <c r="U3708" s="121"/>
      <c r="V3708" s="122"/>
      <c r="W3708" s="123"/>
      <c r="AC3708" s="123"/>
    </row>
    <row r="3709" spans="5:29" s="2" customFormat="1">
      <c r="E3709" s="120"/>
      <c r="M3709" s="120"/>
      <c r="N3709" s="120"/>
      <c r="U3709" s="121"/>
      <c r="V3709" s="122"/>
      <c r="W3709" s="123"/>
      <c r="AC3709" s="123"/>
    </row>
    <row r="3710" spans="5:29" s="2" customFormat="1">
      <c r="E3710" s="120"/>
      <c r="M3710" s="120"/>
      <c r="N3710" s="120"/>
      <c r="U3710" s="121"/>
      <c r="V3710" s="122"/>
      <c r="W3710" s="123"/>
      <c r="AC3710" s="123"/>
    </row>
    <row r="3711" spans="5:29" s="2" customFormat="1">
      <c r="E3711" s="120"/>
      <c r="M3711" s="120"/>
      <c r="N3711" s="120"/>
      <c r="U3711" s="121"/>
      <c r="V3711" s="122"/>
      <c r="W3711" s="123"/>
      <c r="AC3711" s="123"/>
    </row>
    <row r="3712" spans="5:29" s="2" customFormat="1">
      <c r="E3712" s="120"/>
      <c r="M3712" s="120"/>
      <c r="N3712" s="120"/>
      <c r="U3712" s="121"/>
      <c r="V3712" s="122"/>
      <c r="W3712" s="123"/>
      <c r="AC3712" s="123"/>
    </row>
    <row r="3713" spans="5:29" s="2" customFormat="1">
      <c r="E3713" s="120"/>
      <c r="M3713" s="120"/>
      <c r="N3713" s="120"/>
      <c r="U3713" s="121"/>
      <c r="V3713" s="122"/>
      <c r="W3713" s="123"/>
      <c r="AC3713" s="123"/>
    </row>
    <row r="3714" spans="5:29" s="2" customFormat="1">
      <c r="E3714" s="120"/>
      <c r="M3714" s="120"/>
      <c r="N3714" s="120"/>
      <c r="U3714" s="121"/>
      <c r="V3714" s="122"/>
      <c r="W3714" s="123"/>
      <c r="AC3714" s="123"/>
    </row>
    <row r="3715" spans="5:29" s="2" customFormat="1">
      <c r="E3715" s="120"/>
      <c r="M3715" s="120"/>
      <c r="N3715" s="120"/>
      <c r="U3715" s="121"/>
      <c r="V3715" s="122"/>
      <c r="W3715" s="123"/>
      <c r="AC3715" s="123"/>
    </row>
    <row r="3716" spans="5:29" s="2" customFormat="1">
      <c r="E3716" s="120"/>
      <c r="M3716" s="120"/>
      <c r="N3716" s="120"/>
      <c r="U3716" s="121"/>
      <c r="V3716" s="122"/>
      <c r="W3716" s="123"/>
      <c r="AC3716" s="123"/>
    </row>
    <row r="3717" spans="5:29" s="2" customFormat="1">
      <c r="E3717" s="120"/>
      <c r="M3717" s="120"/>
      <c r="N3717" s="120"/>
      <c r="U3717" s="121"/>
      <c r="V3717" s="122"/>
      <c r="W3717" s="123"/>
      <c r="AC3717" s="123"/>
    </row>
    <row r="3718" spans="5:29" s="2" customFormat="1">
      <c r="E3718" s="120"/>
      <c r="M3718" s="120"/>
      <c r="N3718" s="120"/>
      <c r="U3718" s="121"/>
      <c r="V3718" s="122"/>
      <c r="W3718" s="123"/>
      <c r="AC3718" s="123"/>
    </row>
    <row r="3719" spans="5:29" s="2" customFormat="1">
      <c r="E3719" s="120"/>
      <c r="M3719" s="120"/>
      <c r="N3719" s="120"/>
      <c r="U3719" s="121"/>
      <c r="V3719" s="122"/>
      <c r="W3719" s="123"/>
      <c r="AC3719" s="123"/>
    </row>
    <row r="3720" spans="5:29" s="2" customFormat="1">
      <c r="E3720" s="120"/>
      <c r="M3720" s="120"/>
      <c r="N3720" s="120"/>
      <c r="U3720" s="121"/>
      <c r="V3720" s="122"/>
      <c r="W3720" s="123"/>
      <c r="AC3720" s="123"/>
    </row>
    <row r="3721" spans="5:29" s="2" customFormat="1">
      <c r="E3721" s="120"/>
      <c r="M3721" s="120"/>
      <c r="N3721" s="120"/>
      <c r="U3721" s="121"/>
      <c r="V3721" s="122"/>
      <c r="W3721" s="123"/>
      <c r="AC3721" s="123"/>
    </row>
    <row r="3722" spans="5:29" s="2" customFormat="1">
      <c r="E3722" s="120"/>
      <c r="M3722" s="120"/>
      <c r="N3722" s="120"/>
      <c r="U3722" s="121"/>
      <c r="V3722" s="122"/>
      <c r="W3722" s="123"/>
      <c r="AC3722" s="123"/>
    </row>
    <row r="3723" spans="5:29" s="2" customFormat="1">
      <c r="E3723" s="120"/>
      <c r="M3723" s="120"/>
      <c r="N3723" s="120"/>
      <c r="U3723" s="121"/>
      <c r="V3723" s="122"/>
      <c r="W3723" s="123"/>
      <c r="AC3723" s="123"/>
    </row>
    <row r="3724" spans="5:29" s="2" customFormat="1">
      <c r="E3724" s="120"/>
      <c r="M3724" s="120"/>
      <c r="N3724" s="120"/>
      <c r="U3724" s="121"/>
      <c r="V3724" s="122"/>
      <c r="W3724" s="123"/>
      <c r="AC3724" s="123"/>
    </row>
    <row r="3725" spans="5:29" s="2" customFormat="1">
      <c r="E3725" s="120"/>
      <c r="M3725" s="120"/>
      <c r="N3725" s="120"/>
      <c r="U3725" s="121"/>
      <c r="V3725" s="122"/>
      <c r="W3725" s="123"/>
      <c r="AC3725" s="123"/>
    </row>
    <row r="3726" spans="5:29" s="2" customFormat="1">
      <c r="E3726" s="120"/>
      <c r="M3726" s="120"/>
      <c r="N3726" s="120"/>
      <c r="U3726" s="121"/>
      <c r="V3726" s="122"/>
      <c r="W3726" s="123"/>
      <c r="AC3726" s="123"/>
    </row>
    <row r="3727" spans="5:29" s="2" customFormat="1">
      <c r="E3727" s="120"/>
      <c r="M3727" s="120"/>
      <c r="N3727" s="120"/>
      <c r="U3727" s="121"/>
      <c r="V3727" s="122"/>
      <c r="W3727" s="123"/>
      <c r="AC3727" s="123"/>
    </row>
    <row r="3728" spans="5:29" s="2" customFormat="1">
      <c r="E3728" s="120"/>
      <c r="M3728" s="120"/>
      <c r="N3728" s="120"/>
      <c r="U3728" s="121"/>
      <c r="V3728" s="122"/>
      <c r="W3728" s="123"/>
      <c r="AC3728" s="123"/>
    </row>
    <row r="3729" spans="5:29" s="2" customFormat="1">
      <c r="E3729" s="120"/>
      <c r="M3729" s="120"/>
      <c r="N3729" s="120"/>
      <c r="U3729" s="121"/>
      <c r="V3729" s="122"/>
      <c r="W3729" s="123"/>
      <c r="AC3729" s="123"/>
    </row>
    <row r="3730" spans="5:29" s="2" customFormat="1">
      <c r="E3730" s="120"/>
      <c r="M3730" s="120"/>
      <c r="N3730" s="120"/>
      <c r="U3730" s="121"/>
      <c r="V3730" s="122"/>
      <c r="W3730" s="123"/>
      <c r="AC3730" s="123"/>
    </row>
    <row r="3731" spans="5:29" s="2" customFormat="1">
      <c r="E3731" s="120"/>
      <c r="M3731" s="120"/>
      <c r="N3731" s="120"/>
      <c r="U3731" s="121"/>
      <c r="V3731" s="122"/>
      <c r="W3731" s="123"/>
      <c r="AC3731" s="123"/>
    </row>
    <row r="3732" spans="5:29" s="2" customFormat="1">
      <c r="E3732" s="120"/>
      <c r="M3732" s="120"/>
      <c r="N3732" s="120"/>
      <c r="U3732" s="121"/>
      <c r="V3732" s="122"/>
      <c r="W3732" s="123"/>
      <c r="AC3732" s="123"/>
    </row>
    <row r="3733" spans="5:29" s="2" customFormat="1">
      <c r="E3733" s="120"/>
      <c r="M3733" s="120"/>
      <c r="N3733" s="120"/>
      <c r="U3733" s="121"/>
      <c r="V3733" s="122"/>
      <c r="W3733" s="123"/>
      <c r="AC3733" s="123"/>
    </row>
    <row r="3734" spans="5:29" s="2" customFormat="1">
      <c r="E3734" s="120"/>
      <c r="M3734" s="120"/>
      <c r="N3734" s="120"/>
      <c r="U3734" s="121"/>
      <c r="V3734" s="122"/>
      <c r="W3734" s="123"/>
      <c r="AC3734" s="123"/>
    </row>
    <row r="3735" spans="5:29" s="2" customFormat="1">
      <c r="E3735" s="120"/>
      <c r="M3735" s="120"/>
      <c r="N3735" s="120"/>
      <c r="U3735" s="121"/>
      <c r="V3735" s="122"/>
      <c r="W3735" s="123"/>
      <c r="AC3735" s="123"/>
    </row>
    <row r="3736" spans="5:29" s="2" customFormat="1">
      <c r="E3736" s="120"/>
      <c r="M3736" s="120"/>
      <c r="N3736" s="120"/>
      <c r="U3736" s="121"/>
      <c r="V3736" s="122"/>
      <c r="W3736" s="123"/>
      <c r="AC3736" s="123"/>
    </row>
    <row r="3737" spans="5:29" s="2" customFormat="1">
      <c r="E3737" s="120"/>
      <c r="M3737" s="120"/>
      <c r="N3737" s="120"/>
      <c r="U3737" s="121"/>
      <c r="V3737" s="122"/>
      <c r="W3737" s="123"/>
      <c r="AC3737" s="123"/>
    </row>
    <row r="3738" spans="5:29" s="2" customFormat="1">
      <c r="E3738" s="120"/>
      <c r="M3738" s="120"/>
      <c r="N3738" s="120"/>
      <c r="U3738" s="121"/>
      <c r="V3738" s="122"/>
      <c r="W3738" s="123"/>
      <c r="AC3738" s="123"/>
    </row>
    <row r="3739" spans="5:29" s="2" customFormat="1">
      <c r="E3739" s="120"/>
      <c r="M3739" s="120"/>
      <c r="N3739" s="120"/>
      <c r="U3739" s="121"/>
      <c r="V3739" s="122"/>
      <c r="W3739" s="123"/>
      <c r="AC3739" s="123"/>
    </row>
    <row r="3740" spans="5:29" s="2" customFormat="1">
      <c r="E3740" s="120"/>
      <c r="M3740" s="120"/>
      <c r="N3740" s="120"/>
      <c r="U3740" s="121"/>
      <c r="V3740" s="122"/>
      <c r="W3740" s="123"/>
      <c r="AC3740" s="123"/>
    </row>
    <row r="3741" spans="5:29" s="2" customFormat="1">
      <c r="E3741" s="120"/>
      <c r="M3741" s="120"/>
      <c r="N3741" s="120"/>
      <c r="U3741" s="121"/>
      <c r="V3741" s="122"/>
      <c r="W3741" s="123"/>
      <c r="AC3741" s="123"/>
    </row>
    <row r="3742" spans="5:29" s="2" customFormat="1">
      <c r="E3742" s="120"/>
      <c r="M3742" s="120"/>
      <c r="N3742" s="120"/>
      <c r="U3742" s="121"/>
      <c r="V3742" s="122"/>
      <c r="W3742" s="123"/>
      <c r="AC3742" s="123"/>
    </row>
    <row r="3743" spans="5:29" s="2" customFormat="1">
      <c r="E3743" s="120"/>
      <c r="M3743" s="120"/>
      <c r="N3743" s="120"/>
      <c r="U3743" s="121"/>
      <c r="V3743" s="122"/>
      <c r="W3743" s="123"/>
      <c r="AC3743" s="123"/>
    </row>
    <row r="3744" spans="5:29" s="2" customFormat="1">
      <c r="E3744" s="120"/>
      <c r="M3744" s="120"/>
      <c r="N3744" s="120"/>
      <c r="U3744" s="121"/>
      <c r="V3744" s="122"/>
      <c r="W3744" s="123"/>
      <c r="AC3744" s="123"/>
    </row>
    <row r="3745" spans="5:29" s="2" customFormat="1">
      <c r="E3745" s="120"/>
      <c r="M3745" s="120"/>
      <c r="N3745" s="120"/>
      <c r="U3745" s="121"/>
      <c r="V3745" s="122"/>
      <c r="W3745" s="123"/>
      <c r="AC3745" s="123"/>
    </row>
    <row r="3746" spans="5:29" s="2" customFormat="1">
      <c r="E3746" s="120"/>
      <c r="M3746" s="120"/>
      <c r="N3746" s="120"/>
      <c r="U3746" s="121"/>
      <c r="V3746" s="122"/>
      <c r="W3746" s="123"/>
      <c r="AC3746" s="123"/>
    </row>
    <row r="3747" spans="5:29" s="2" customFormat="1">
      <c r="E3747" s="120"/>
      <c r="M3747" s="120"/>
      <c r="N3747" s="120"/>
      <c r="U3747" s="121"/>
      <c r="V3747" s="122"/>
      <c r="W3747" s="123"/>
      <c r="AC3747" s="123"/>
    </row>
    <row r="3748" spans="5:29" s="2" customFormat="1">
      <c r="E3748" s="120"/>
      <c r="M3748" s="120"/>
      <c r="N3748" s="120"/>
      <c r="U3748" s="121"/>
      <c r="V3748" s="122"/>
      <c r="W3748" s="123"/>
      <c r="AC3748" s="123"/>
    </row>
    <row r="3749" spans="5:29" s="2" customFormat="1">
      <c r="E3749" s="120"/>
      <c r="M3749" s="120"/>
      <c r="N3749" s="120"/>
      <c r="U3749" s="121"/>
      <c r="V3749" s="122"/>
      <c r="W3749" s="123"/>
      <c r="AC3749" s="123"/>
    </row>
    <row r="3750" spans="5:29" s="2" customFormat="1">
      <c r="E3750" s="120"/>
      <c r="M3750" s="120"/>
      <c r="N3750" s="120"/>
      <c r="U3750" s="121"/>
      <c r="V3750" s="122"/>
      <c r="W3750" s="123"/>
      <c r="AC3750" s="123"/>
    </row>
    <row r="3751" spans="5:29" s="2" customFormat="1">
      <c r="E3751" s="120"/>
      <c r="M3751" s="120"/>
      <c r="N3751" s="120"/>
      <c r="U3751" s="121"/>
      <c r="V3751" s="122"/>
      <c r="W3751" s="123"/>
      <c r="AC3751" s="123"/>
    </row>
    <row r="3752" spans="5:29" s="2" customFormat="1">
      <c r="E3752" s="120"/>
      <c r="M3752" s="120"/>
      <c r="N3752" s="120"/>
      <c r="U3752" s="121"/>
      <c r="V3752" s="122"/>
      <c r="W3752" s="123"/>
      <c r="AC3752" s="123"/>
    </row>
    <row r="3753" spans="5:29" s="2" customFormat="1">
      <c r="E3753" s="120"/>
      <c r="M3753" s="120"/>
      <c r="N3753" s="120"/>
      <c r="U3753" s="121"/>
      <c r="V3753" s="122"/>
      <c r="W3753" s="123"/>
      <c r="AC3753" s="123"/>
    </row>
    <row r="3754" spans="5:29" s="2" customFormat="1">
      <c r="E3754" s="120"/>
      <c r="M3754" s="120"/>
      <c r="N3754" s="120"/>
      <c r="U3754" s="121"/>
      <c r="V3754" s="122"/>
      <c r="W3754" s="123"/>
      <c r="AC3754" s="123"/>
    </row>
    <row r="3755" spans="5:29" s="2" customFormat="1">
      <c r="E3755" s="120"/>
      <c r="M3755" s="120"/>
      <c r="N3755" s="120"/>
      <c r="U3755" s="121"/>
      <c r="V3755" s="122"/>
      <c r="W3755" s="123"/>
      <c r="AC3755" s="123"/>
    </row>
    <row r="3756" spans="5:29" s="2" customFormat="1">
      <c r="E3756" s="120"/>
      <c r="M3756" s="120"/>
      <c r="N3756" s="120"/>
      <c r="U3756" s="121"/>
      <c r="V3756" s="122"/>
      <c r="W3756" s="123"/>
      <c r="AC3756" s="123"/>
    </row>
    <row r="3757" spans="5:29" s="2" customFormat="1">
      <c r="E3757" s="120"/>
      <c r="M3757" s="120"/>
      <c r="N3757" s="120"/>
      <c r="U3757" s="121"/>
      <c r="V3757" s="122"/>
      <c r="W3757" s="123"/>
      <c r="AC3757" s="123"/>
    </row>
    <row r="3758" spans="5:29" s="2" customFormat="1">
      <c r="E3758" s="120"/>
      <c r="M3758" s="120"/>
      <c r="N3758" s="120"/>
      <c r="U3758" s="121"/>
      <c r="V3758" s="122"/>
      <c r="W3758" s="123"/>
      <c r="AC3758" s="123"/>
    </row>
    <row r="3759" spans="5:29" s="2" customFormat="1">
      <c r="E3759" s="120"/>
      <c r="M3759" s="120"/>
      <c r="N3759" s="120"/>
      <c r="U3759" s="121"/>
      <c r="V3759" s="122"/>
      <c r="W3759" s="123"/>
      <c r="AC3759" s="123"/>
    </row>
    <row r="3760" spans="5:29" s="2" customFormat="1">
      <c r="E3760" s="120"/>
      <c r="M3760" s="120"/>
      <c r="N3760" s="120"/>
      <c r="U3760" s="121"/>
      <c r="V3760" s="122"/>
      <c r="W3760" s="123"/>
      <c r="AC3760" s="123"/>
    </row>
    <row r="3761" spans="5:29" s="2" customFormat="1">
      <c r="E3761" s="120"/>
      <c r="M3761" s="120"/>
      <c r="N3761" s="120"/>
      <c r="U3761" s="121"/>
      <c r="V3761" s="122"/>
      <c r="W3761" s="123"/>
      <c r="AC3761" s="123"/>
    </row>
    <row r="3762" spans="5:29" s="2" customFormat="1">
      <c r="E3762" s="120"/>
      <c r="M3762" s="120"/>
      <c r="N3762" s="120"/>
      <c r="U3762" s="121"/>
      <c r="V3762" s="122"/>
      <c r="W3762" s="123"/>
      <c r="AC3762" s="123"/>
    </row>
    <row r="3763" spans="5:29" s="2" customFormat="1">
      <c r="E3763" s="120"/>
      <c r="M3763" s="120"/>
      <c r="N3763" s="120"/>
      <c r="U3763" s="121"/>
      <c r="V3763" s="122"/>
      <c r="W3763" s="123"/>
      <c r="AC3763" s="123"/>
    </row>
    <row r="3764" spans="5:29" s="2" customFormat="1">
      <c r="E3764" s="120"/>
      <c r="M3764" s="120"/>
      <c r="N3764" s="120"/>
      <c r="U3764" s="121"/>
      <c r="V3764" s="122"/>
      <c r="W3764" s="123"/>
      <c r="AC3764" s="123"/>
    </row>
    <row r="3765" spans="5:29" s="2" customFormat="1">
      <c r="E3765" s="120"/>
      <c r="M3765" s="120"/>
      <c r="N3765" s="120"/>
      <c r="U3765" s="121"/>
      <c r="V3765" s="122"/>
      <c r="W3765" s="123"/>
      <c r="AC3765" s="123"/>
    </row>
    <row r="3766" spans="5:29" s="2" customFormat="1">
      <c r="E3766" s="120"/>
      <c r="M3766" s="120"/>
      <c r="N3766" s="120"/>
      <c r="U3766" s="121"/>
      <c r="V3766" s="122"/>
      <c r="W3766" s="123"/>
      <c r="AC3766" s="123"/>
    </row>
    <row r="3767" spans="5:29" s="2" customFormat="1">
      <c r="E3767" s="120"/>
      <c r="M3767" s="120"/>
      <c r="N3767" s="120"/>
      <c r="U3767" s="121"/>
      <c r="V3767" s="122"/>
      <c r="W3767" s="123"/>
      <c r="AC3767" s="123"/>
    </row>
    <row r="3768" spans="5:29" s="2" customFormat="1">
      <c r="E3768" s="120"/>
      <c r="M3768" s="120"/>
      <c r="N3768" s="120"/>
      <c r="U3768" s="121"/>
      <c r="V3768" s="122"/>
      <c r="W3768" s="123"/>
      <c r="AC3768" s="123"/>
    </row>
    <row r="3769" spans="5:29" s="2" customFormat="1">
      <c r="E3769" s="120"/>
      <c r="M3769" s="120"/>
      <c r="N3769" s="120"/>
      <c r="U3769" s="121"/>
      <c r="V3769" s="122"/>
      <c r="W3769" s="123"/>
      <c r="AC3769" s="123"/>
    </row>
    <row r="3770" spans="5:29" s="2" customFormat="1">
      <c r="E3770" s="120"/>
      <c r="M3770" s="120"/>
      <c r="N3770" s="120"/>
      <c r="U3770" s="121"/>
      <c r="V3770" s="122"/>
      <c r="W3770" s="123"/>
      <c r="AC3770" s="123"/>
    </row>
    <row r="3771" spans="5:29" s="2" customFormat="1">
      <c r="E3771" s="120"/>
      <c r="M3771" s="120"/>
      <c r="N3771" s="120"/>
      <c r="U3771" s="121"/>
      <c r="V3771" s="122"/>
      <c r="W3771" s="123"/>
      <c r="AC3771" s="123"/>
    </row>
    <row r="3772" spans="5:29" s="2" customFormat="1">
      <c r="E3772" s="120"/>
      <c r="M3772" s="120"/>
      <c r="N3772" s="120"/>
      <c r="U3772" s="121"/>
      <c r="V3772" s="122"/>
      <c r="W3772" s="123"/>
      <c r="AC3772" s="123"/>
    </row>
    <row r="3773" spans="5:29" s="2" customFormat="1">
      <c r="E3773" s="120"/>
      <c r="M3773" s="120"/>
      <c r="N3773" s="120"/>
      <c r="U3773" s="121"/>
      <c r="V3773" s="122"/>
      <c r="W3773" s="123"/>
      <c r="AC3773" s="123"/>
    </row>
    <row r="3774" spans="5:29" s="2" customFormat="1">
      <c r="E3774" s="120"/>
      <c r="M3774" s="120"/>
      <c r="N3774" s="120"/>
      <c r="U3774" s="121"/>
      <c r="V3774" s="122"/>
      <c r="W3774" s="123"/>
      <c r="AC3774" s="123"/>
    </row>
    <row r="3775" spans="5:29" s="2" customFormat="1">
      <c r="E3775" s="120"/>
      <c r="M3775" s="120"/>
      <c r="N3775" s="120"/>
      <c r="U3775" s="121"/>
      <c r="V3775" s="122"/>
      <c r="W3775" s="123"/>
      <c r="AC3775" s="123"/>
    </row>
    <row r="3776" spans="5:29" s="2" customFormat="1">
      <c r="E3776" s="120"/>
      <c r="M3776" s="120"/>
      <c r="N3776" s="120"/>
      <c r="U3776" s="121"/>
      <c r="V3776" s="122"/>
      <c r="W3776" s="123"/>
      <c r="AC3776" s="123"/>
    </row>
    <row r="3777" spans="5:29" s="2" customFormat="1">
      <c r="E3777" s="120"/>
      <c r="M3777" s="120"/>
      <c r="N3777" s="120"/>
      <c r="U3777" s="121"/>
      <c r="V3777" s="122"/>
      <c r="W3777" s="123"/>
      <c r="AC3777" s="123"/>
    </row>
    <row r="3778" spans="5:29" s="2" customFormat="1">
      <c r="E3778" s="120"/>
      <c r="M3778" s="120"/>
      <c r="N3778" s="120"/>
      <c r="U3778" s="121"/>
      <c r="V3778" s="122"/>
      <c r="W3778" s="123"/>
      <c r="AC3778" s="123"/>
    </row>
    <row r="3779" spans="5:29" s="2" customFormat="1">
      <c r="E3779" s="120"/>
      <c r="M3779" s="120"/>
      <c r="N3779" s="120"/>
      <c r="U3779" s="121"/>
      <c r="V3779" s="122"/>
      <c r="W3779" s="123"/>
      <c r="AC3779" s="123"/>
    </row>
    <row r="3780" spans="5:29" s="2" customFormat="1">
      <c r="E3780" s="120"/>
      <c r="M3780" s="120"/>
      <c r="N3780" s="120"/>
      <c r="U3780" s="121"/>
      <c r="V3780" s="122"/>
      <c r="W3780" s="123"/>
      <c r="AC3780" s="123"/>
    </row>
    <row r="3781" spans="5:29" s="2" customFormat="1">
      <c r="E3781" s="120"/>
      <c r="M3781" s="120"/>
      <c r="N3781" s="120"/>
      <c r="U3781" s="121"/>
      <c r="V3781" s="122"/>
      <c r="W3781" s="123"/>
      <c r="AC3781" s="123"/>
    </row>
    <row r="3782" spans="5:29" s="2" customFormat="1">
      <c r="E3782" s="120"/>
      <c r="M3782" s="120"/>
      <c r="N3782" s="120"/>
      <c r="U3782" s="121"/>
      <c r="V3782" s="122"/>
      <c r="W3782" s="123"/>
      <c r="AC3782" s="123"/>
    </row>
    <row r="3783" spans="5:29" s="2" customFormat="1">
      <c r="E3783" s="120"/>
      <c r="M3783" s="120"/>
      <c r="N3783" s="120"/>
      <c r="U3783" s="121"/>
      <c r="V3783" s="122"/>
      <c r="W3783" s="123"/>
      <c r="AC3783" s="123"/>
    </row>
    <row r="3784" spans="5:29" s="2" customFormat="1">
      <c r="E3784" s="120"/>
      <c r="M3784" s="120"/>
      <c r="N3784" s="120"/>
      <c r="U3784" s="121"/>
      <c r="V3784" s="122"/>
      <c r="W3784" s="123"/>
      <c r="AC3784" s="123"/>
    </row>
    <row r="3785" spans="5:29" s="2" customFormat="1">
      <c r="E3785" s="120"/>
      <c r="M3785" s="120"/>
      <c r="N3785" s="120"/>
      <c r="U3785" s="121"/>
      <c r="V3785" s="122"/>
      <c r="W3785" s="123"/>
      <c r="AC3785" s="123"/>
    </row>
    <row r="3786" spans="5:29" s="2" customFormat="1">
      <c r="E3786" s="120"/>
      <c r="M3786" s="120"/>
      <c r="N3786" s="120"/>
      <c r="U3786" s="121"/>
      <c r="V3786" s="122"/>
      <c r="W3786" s="123"/>
      <c r="AC3786" s="123"/>
    </row>
    <row r="3787" spans="5:29" s="2" customFormat="1">
      <c r="E3787" s="120"/>
      <c r="M3787" s="120"/>
      <c r="N3787" s="120"/>
      <c r="U3787" s="121"/>
      <c r="V3787" s="122"/>
      <c r="W3787" s="123"/>
      <c r="AC3787" s="123"/>
    </row>
    <row r="3788" spans="5:29" s="2" customFormat="1">
      <c r="E3788" s="120"/>
      <c r="M3788" s="120"/>
      <c r="N3788" s="120"/>
      <c r="U3788" s="121"/>
      <c r="V3788" s="122"/>
      <c r="W3788" s="123"/>
      <c r="AC3788" s="123"/>
    </row>
    <row r="3789" spans="5:29" s="2" customFormat="1">
      <c r="E3789" s="120"/>
      <c r="M3789" s="120"/>
      <c r="N3789" s="120"/>
      <c r="U3789" s="121"/>
      <c r="V3789" s="122"/>
      <c r="W3789" s="123"/>
      <c r="AC3789" s="123"/>
    </row>
    <row r="3790" spans="5:29" s="2" customFormat="1">
      <c r="E3790" s="120"/>
      <c r="M3790" s="120"/>
      <c r="N3790" s="120"/>
      <c r="U3790" s="121"/>
      <c r="V3790" s="122"/>
      <c r="W3790" s="123"/>
      <c r="AC3790" s="123"/>
    </row>
    <row r="3791" spans="5:29" s="2" customFormat="1">
      <c r="E3791" s="120"/>
      <c r="M3791" s="120"/>
      <c r="N3791" s="120"/>
      <c r="U3791" s="121"/>
      <c r="V3791" s="122"/>
      <c r="W3791" s="123"/>
      <c r="AC3791" s="123"/>
    </row>
    <row r="3792" spans="5:29" s="2" customFormat="1">
      <c r="E3792" s="120"/>
      <c r="M3792" s="120"/>
      <c r="N3792" s="120"/>
      <c r="U3792" s="121"/>
      <c r="V3792" s="122"/>
      <c r="W3792" s="123"/>
      <c r="AC3792" s="123"/>
    </row>
    <row r="3793" spans="5:29" s="2" customFormat="1">
      <c r="E3793" s="120"/>
      <c r="M3793" s="120"/>
      <c r="N3793" s="120"/>
      <c r="U3793" s="121"/>
      <c r="V3793" s="122"/>
      <c r="W3793" s="123"/>
      <c r="AC3793" s="123"/>
    </row>
    <row r="3794" spans="5:29" s="2" customFormat="1">
      <c r="E3794" s="120"/>
      <c r="M3794" s="120"/>
      <c r="N3794" s="120"/>
      <c r="U3794" s="121"/>
      <c r="V3794" s="122"/>
      <c r="W3794" s="123"/>
      <c r="AC3794" s="123"/>
    </row>
    <row r="3795" spans="5:29" s="2" customFormat="1">
      <c r="E3795" s="120"/>
      <c r="M3795" s="120"/>
      <c r="N3795" s="120"/>
      <c r="U3795" s="121"/>
      <c r="V3795" s="122"/>
      <c r="W3795" s="123"/>
      <c r="AC3795" s="123"/>
    </row>
    <row r="3796" spans="5:29" s="2" customFormat="1">
      <c r="E3796" s="120"/>
      <c r="M3796" s="120"/>
      <c r="N3796" s="120"/>
      <c r="U3796" s="121"/>
      <c r="V3796" s="122"/>
      <c r="W3796" s="123"/>
      <c r="AC3796" s="123"/>
    </row>
    <row r="3797" spans="5:29" s="2" customFormat="1">
      <c r="E3797" s="120"/>
      <c r="M3797" s="120"/>
      <c r="N3797" s="120"/>
      <c r="U3797" s="121"/>
      <c r="V3797" s="122"/>
      <c r="W3797" s="123"/>
      <c r="AC3797" s="123"/>
    </row>
    <row r="3798" spans="5:29" s="2" customFormat="1">
      <c r="E3798" s="120"/>
      <c r="M3798" s="120"/>
      <c r="N3798" s="120"/>
      <c r="U3798" s="121"/>
      <c r="V3798" s="122"/>
      <c r="W3798" s="123"/>
      <c r="AC3798" s="123"/>
    </row>
    <row r="3799" spans="5:29" s="2" customFormat="1">
      <c r="E3799" s="120"/>
      <c r="M3799" s="120"/>
      <c r="N3799" s="120"/>
      <c r="U3799" s="121"/>
      <c r="V3799" s="122"/>
      <c r="W3799" s="123"/>
      <c r="AC3799" s="123"/>
    </row>
    <row r="3800" spans="5:29" s="2" customFormat="1">
      <c r="E3800" s="120"/>
      <c r="M3800" s="120"/>
      <c r="N3800" s="120"/>
      <c r="U3800" s="121"/>
      <c r="V3800" s="122"/>
      <c r="W3800" s="123"/>
      <c r="AC3800" s="123"/>
    </row>
    <row r="3801" spans="5:29" s="2" customFormat="1">
      <c r="E3801" s="120"/>
      <c r="M3801" s="120"/>
      <c r="N3801" s="120"/>
      <c r="U3801" s="121"/>
      <c r="V3801" s="122"/>
      <c r="W3801" s="123"/>
      <c r="AC3801" s="123"/>
    </row>
    <row r="3802" spans="5:29" s="2" customFormat="1">
      <c r="E3802" s="120"/>
      <c r="M3802" s="120"/>
      <c r="N3802" s="120"/>
      <c r="U3802" s="121"/>
      <c r="V3802" s="122"/>
      <c r="W3802" s="123"/>
      <c r="AC3802" s="123"/>
    </row>
    <row r="3803" spans="5:29" s="2" customFormat="1">
      <c r="E3803" s="120"/>
      <c r="M3803" s="120"/>
      <c r="N3803" s="120"/>
      <c r="U3803" s="121"/>
      <c r="V3803" s="122"/>
      <c r="W3803" s="123"/>
      <c r="AC3803" s="123"/>
    </row>
    <row r="3804" spans="5:29" s="2" customFormat="1">
      <c r="E3804" s="120"/>
      <c r="M3804" s="120"/>
      <c r="N3804" s="120"/>
      <c r="U3804" s="121"/>
      <c r="V3804" s="122"/>
      <c r="W3804" s="123"/>
      <c r="AC3804" s="123"/>
    </row>
    <row r="3805" spans="5:29" s="2" customFormat="1">
      <c r="E3805" s="120"/>
      <c r="M3805" s="120"/>
      <c r="N3805" s="120"/>
      <c r="U3805" s="121"/>
      <c r="V3805" s="122"/>
      <c r="W3805" s="123"/>
      <c r="AC3805" s="123"/>
    </row>
    <row r="3806" spans="5:29" s="2" customFormat="1">
      <c r="E3806" s="120"/>
      <c r="M3806" s="120"/>
      <c r="N3806" s="120"/>
      <c r="U3806" s="121"/>
      <c r="V3806" s="122"/>
      <c r="W3806" s="123"/>
      <c r="AC3806" s="123"/>
    </row>
    <row r="3807" spans="5:29" s="2" customFormat="1">
      <c r="E3807" s="120"/>
      <c r="M3807" s="120"/>
      <c r="N3807" s="120"/>
      <c r="U3807" s="121"/>
      <c r="V3807" s="122"/>
      <c r="W3807" s="123"/>
      <c r="AC3807" s="123"/>
    </row>
    <row r="3808" spans="5:29" s="2" customFormat="1">
      <c r="E3808" s="120"/>
      <c r="M3808" s="120"/>
      <c r="N3808" s="120"/>
      <c r="U3808" s="121"/>
      <c r="V3808" s="122"/>
      <c r="W3808" s="123"/>
      <c r="AC3808" s="123"/>
    </row>
    <row r="3809" spans="5:29" s="2" customFormat="1">
      <c r="E3809" s="120"/>
      <c r="M3809" s="120"/>
      <c r="N3809" s="120"/>
      <c r="U3809" s="121"/>
      <c r="V3809" s="122"/>
      <c r="W3809" s="123"/>
      <c r="AC3809" s="123"/>
    </row>
    <row r="3810" spans="5:29" s="2" customFormat="1">
      <c r="E3810" s="120"/>
      <c r="M3810" s="120"/>
      <c r="N3810" s="120"/>
      <c r="U3810" s="121"/>
      <c r="V3810" s="122"/>
      <c r="W3810" s="123"/>
      <c r="AC3810" s="123"/>
    </row>
    <row r="3811" spans="5:29" s="2" customFormat="1">
      <c r="E3811" s="120"/>
      <c r="M3811" s="120"/>
      <c r="N3811" s="120"/>
      <c r="U3811" s="121"/>
      <c r="V3811" s="122"/>
      <c r="W3811" s="123"/>
      <c r="AC3811" s="123"/>
    </row>
    <row r="3812" spans="5:29" s="2" customFormat="1">
      <c r="E3812" s="120"/>
      <c r="M3812" s="120"/>
      <c r="N3812" s="120"/>
      <c r="U3812" s="121"/>
      <c r="V3812" s="122"/>
      <c r="W3812" s="123"/>
      <c r="AC3812" s="123"/>
    </row>
    <row r="3813" spans="5:29" s="2" customFormat="1">
      <c r="E3813" s="120"/>
      <c r="M3813" s="120"/>
      <c r="N3813" s="120"/>
      <c r="U3813" s="121"/>
      <c r="V3813" s="122"/>
      <c r="W3813" s="123"/>
      <c r="AC3813" s="123"/>
    </row>
    <row r="3814" spans="5:29" s="2" customFormat="1">
      <c r="E3814" s="120"/>
      <c r="M3814" s="120"/>
      <c r="N3814" s="120"/>
      <c r="U3814" s="121"/>
      <c r="V3814" s="122"/>
      <c r="W3814" s="123"/>
      <c r="AC3814" s="123"/>
    </row>
    <row r="3815" spans="5:29" s="2" customFormat="1">
      <c r="E3815" s="120"/>
      <c r="M3815" s="120"/>
      <c r="N3815" s="120"/>
      <c r="U3815" s="121"/>
      <c r="V3815" s="122"/>
      <c r="W3815" s="123"/>
      <c r="AC3815" s="123"/>
    </row>
    <row r="3816" spans="5:29" s="2" customFormat="1">
      <c r="E3816" s="120"/>
      <c r="M3816" s="120"/>
      <c r="N3816" s="120"/>
      <c r="U3816" s="121"/>
      <c r="V3816" s="122"/>
      <c r="W3816" s="123"/>
      <c r="AC3816" s="123"/>
    </row>
    <row r="3817" spans="5:29" s="2" customFormat="1">
      <c r="E3817" s="120"/>
      <c r="M3817" s="120"/>
      <c r="N3817" s="120"/>
      <c r="U3817" s="121"/>
      <c r="V3817" s="122"/>
      <c r="W3817" s="123"/>
      <c r="AC3817" s="123"/>
    </row>
    <row r="3818" spans="5:29" s="2" customFormat="1">
      <c r="E3818" s="120"/>
      <c r="M3818" s="120"/>
      <c r="N3818" s="120"/>
      <c r="U3818" s="121"/>
      <c r="V3818" s="122"/>
      <c r="W3818" s="123"/>
      <c r="AC3818" s="123"/>
    </row>
    <row r="3819" spans="5:29" s="2" customFormat="1">
      <c r="E3819" s="120"/>
      <c r="M3819" s="120"/>
      <c r="N3819" s="120"/>
      <c r="U3819" s="121"/>
      <c r="V3819" s="122"/>
      <c r="W3819" s="123"/>
      <c r="AC3819" s="123"/>
    </row>
    <row r="3820" spans="5:29" s="2" customFormat="1">
      <c r="E3820" s="120"/>
      <c r="M3820" s="120"/>
      <c r="N3820" s="120"/>
      <c r="U3820" s="121"/>
      <c r="V3820" s="122"/>
      <c r="W3820" s="123"/>
      <c r="AC3820" s="123"/>
    </row>
    <row r="3821" spans="5:29" s="2" customFormat="1">
      <c r="E3821" s="120"/>
      <c r="M3821" s="120"/>
      <c r="N3821" s="120"/>
      <c r="U3821" s="121"/>
      <c r="V3821" s="122"/>
      <c r="W3821" s="123"/>
      <c r="AC3821" s="123"/>
    </row>
    <row r="3822" spans="5:29" s="2" customFormat="1">
      <c r="E3822" s="120"/>
      <c r="M3822" s="120"/>
      <c r="N3822" s="120"/>
      <c r="U3822" s="121"/>
      <c r="V3822" s="122"/>
      <c r="W3822" s="123"/>
      <c r="AC3822" s="123"/>
    </row>
    <row r="3823" spans="5:29" s="2" customFormat="1">
      <c r="E3823" s="120"/>
      <c r="M3823" s="120"/>
      <c r="N3823" s="120"/>
      <c r="U3823" s="121"/>
      <c r="V3823" s="122"/>
      <c r="W3823" s="123"/>
      <c r="AC3823" s="123"/>
    </row>
    <row r="3824" spans="5:29" s="2" customFormat="1">
      <c r="E3824" s="120"/>
      <c r="M3824" s="120"/>
      <c r="N3824" s="120"/>
      <c r="U3824" s="121"/>
      <c r="V3824" s="122"/>
      <c r="W3824" s="123"/>
      <c r="AC3824" s="123"/>
    </row>
    <row r="3825" spans="5:29" s="2" customFormat="1">
      <c r="E3825" s="120"/>
      <c r="M3825" s="120"/>
      <c r="N3825" s="120"/>
      <c r="U3825" s="121"/>
      <c r="V3825" s="122"/>
      <c r="W3825" s="123"/>
      <c r="AC3825" s="123"/>
    </row>
    <row r="3826" spans="5:29" s="2" customFormat="1">
      <c r="E3826" s="120"/>
      <c r="M3826" s="120"/>
      <c r="N3826" s="120"/>
      <c r="U3826" s="121"/>
      <c r="V3826" s="122"/>
      <c r="W3826" s="123"/>
      <c r="AC3826" s="123"/>
    </row>
    <row r="3827" spans="5:29" s="2" customFormat="1">
      <c r="E3827" s="120"/>
      <c r="M3827" s="120"/>
      <c r="N3827" s="120"/>
      <c r="U3827" s="121"/>
      <c r="V3827" s="122"/>
      <c r="W3827" s="123"/>
      <c r="AC3827" s="123"/>
    </row>
    <row r="3828" spans="5:29" s="2" customFormat="1">
      <c r="E3828" s="120"/>
      <c r="M3828" s="120"/>
      <c r="N3828" s="120"/>
      <c r="U3828" s="121"/>
      <c r="V3828" s="122"/>
      <c r="W3828" s="123"/>
      <c r="AC3828" s="123"/>
    </row>
    <row r="3829" spans="5:29" s="2" customFormat="1">
      <c r="E3829" s="120"/>
      <c r="M3829" s="120"/>
      <c r="N3829" s="120"/>
      <c r="U3829" s="121"/>
      <c r="V3829" s="122"/>
      <c r="W3829" s="123"/>
      <c r="AC3829" s="123"/>
    </row>
    <row r="3830" spans="5:29" s="2" customFormat="1">
      <c r="E3830" s="120"/>
      <c r="M3830" s="120"/>
      <c r="N3830" s="120"/>
      <c r="U3830" s="121"/>
      <c r="V3830" s="122"/>
      <c r="W3830" s="123"/>
      <c r="AC3830" s="123"/>
    </row>
    <row r="3831" spans="5:29" s="2" customFormat="1">
      <c r="E3831" s="120"/>
      <c r="M3831" s="120"/>
      <c r="N3831" s="120"/>
      <c r="U3831" s="121"/>
      <c r="V3831" s="122"/>
      <c r="W3831" s="123"/>
      <c r="AC3831" s="123"/>
    </row>
    <row r="3832" spans="5:29" s="2" customFormat="1">
      <c r="E3832" s="120"/>
      <c r="M3832" s="120"/>
      <c r="N3832" s="120"/>
      <c r="U3832" s="121"/>
      <c r="V3832" s="122"/>
      <c r="W3832" s="123"/>
      <c r="AC3832" s="123"/>
    </row>
    <row r="3833" spans="5:29" s="2" customFormat="1">
      <c r="E3833" s="120"/>
      <c r="M3833" s="120"/>
      <c r="N3833" s="120"/>
      <c r="U3833" s="121"/>
      <c r="V3833" s="122"/>
      <c r="W3833" s="123"/>
      <c r="AC3833" s="123"/>
    </row>
    <row r="3834" spans="5:29" s="2" customFormat="1">
      <c r="E3834" s="120"/>
      <c r="M3834" s="120"/>
      <c r="N3834" s="120"/>
      <c r="U3834" s="121"/>
      <c r="V3834" s="122"/>
      <c r="W3834" s="123"/>
      <c r="AC3834" s="123"/>
    </row>
    <row r="3835" spans="5:29" s="2" customFormat="1">
      <c r="E3835" s="120"/>
      <c r="M3835" s="120"/>
      <c r="N3835" s="120"/>
      <c r="U3835" s="121"/>
      <c r="V3835" s="122"/>
      <c r="W3835" s="123"/>
      <c r="AC3835" s="123"/>
    </row>
    <row r="3836" spans="5:29" s="2" customFormat="1">
      <c r="E3836" s="120"/>
      <c r="M3836" s="120"/>
      <c r="N3836" s="120"/>
      <c r="U3836" s="121"/>
      <c r="V3836" s="122"/>
      <c r="W3836" s="123"/>
      <c r="AC3836" s="123"/>
    </row>
    <row r="3837" spans="5:29" s="2" customFormat="1">
      <c r="E3837" s="120"/>
      <c r="M3837" s="120"/>
      <c r="N3837" s="120"/>
      <c r="U3837" s="121"/>
      <c r="V3837" s="122"/>
      <c r="W3837" s="123"/>
      <c r="AC3837" s="123"/>
    </row>
    <row r="3838" spans="5:29" s="2" customFormat="1">
      <c r="E3838" s="120"/>
      <c r="M3838" s="120"/>
      <c r="N3838" s="120"/>
      <c r="U3838" s="121"/>
      <c r="V3838" s="122"/>
      <c r="W3838" s="123"/>
      <c r="AC3838" s="123"/>
    </row>
    <row r="3839" spans="5:29" s="2" customFormat="1">
      <c r="E3839" s="120"/>
      <c r="M3839" s="120"/>
      <c r="N3839" s="120"/>
      <c r="U3839" s="121"/>
      <c r="V3839" s="122"/>
      <c r="W3839" s="123"/>
      <c r="AC3839" s="123"/>
    </row>
    <row r="3840" spans="5:29" s="2" customFormat="1">
      <c r="E3840" s="120"/>
      <c r="M3840" s="120"/>
      <c r="N3840" s="120"/>
      <c r="U3840" s="121"/>
      <c r="V3840" s="122"/>
      <c r="W3840" s="123"/>
      <c r="AC3840" s="123"/>
    </row>
    <row r="3841" spans="5:29" s="2" customFormat="1">
      <c r="E3841" s="120"/>
      <c r="M3841" s="120"/>
      <c r="N3841" s="120"/>
      <c r="U3841" s="121"/>
      <c r="V3841" s="122"/>
      <c r="W3841" s="123"/>
      <c r="AC3841" s="123"/>
    </row>
    <row r="3842" spans="5:29" s="2" customFormat="1">
      <c r="E3842" s="120"/>
      <c r="M3842" s="120"/>
      <c r="N3842" s="120"/>
      <c r="U3842" s="121"/>
      <c r="V3842" s="122"/>
      <c r="W3842" s="123"/>
      <c r="AC3842" s="123"/>
    </row>
    <row r="3843" spans="5:29" s="2" customFormat="1">
      <c r="E3843" s="120"/>
      <c r="M3843" s="120"/>
      <c r="N3843" s="120"/>
      <c r="U3843" s="121"/>
      <c r="V3843" s="122"/>
      <c r="W3843" s="123"/>
      <c r="AC3843" s="123"/>
    </row>
    <row r="3844" spans="5:29" s="2" customFormat="1">
      <c r="E3844" s="120"/>
      <c r="M3844" s="120"/>
      <c r="N3844" s="120"/>
      <c r="U3844" s="121"/>
      <c r="V3844" s="122"/>
      <c r="W3844" s="123"/>
      <c r="AC3844" s="123"/>
    </row>
    <row r="3845" spans="5:29" s="2" customFormat="1">
      <c r="E3845" s="120"/>
      <c r="M3845" s="120"/>
      <c r="N3845" s="120"/>
      <c r="U3845" s="121"/>
      <c r="V3845" s="122"/>
      <c r="W3845" s="123"/>
      <c r="AC3845" s="123"/>
    </row>
    <row r="3846" spans="5:29" s="2" customFormat="1">
      <c r="E3846" s="120"/>
      <c r="M3846" s="120"/>
      <c r="N3846" s="120"/>
      <c r="U3846" s="121"/>
      <c r="V3846" s="122"/>
      <c r="W3846" s="123"/>
      <c r="AC3846" s="123"/>
    </row>
    <row r="3847" spans="5:29" s="2" customFormat="1">
      <c r="E3847" s="120"/>
      <c r="M3847" s="120"/>
      <c r="N3847" s="120"/>
      <c r="U3847" s="121"/>
      <c r="V3847" s="122"/>
      <c r="W3847" s="123"/>
      <c r="AC3847" s="123"/>
    </row>
    <row r="3848" spans="5:29" s="2" customFormat="1">
      <c r="E3848" s="120"/>
      <c r="M3848" s="120"/>
      <c r="N3848" s="120"/>
      <c r="U3848" s="121"/>
      <c r="V3848" s="122"/>
      <c r="W3848" s="123"/>
      <c r="AC3848" s="123"/>
    </row>
    <row r="3849" spans="5:29" s="2" customFormat="1">
      <c r="E3849" s="120"/>
      <c r="M3849" s="120"/>
      <c r="N3849" s="120"/>
      <c r="U3849" s="121"/>
      <c r="V3849" s="122"/>
      <c r="W3849" s="123"/>
      <c r="AC3849" s="123"/>
    </row>
    <row r="3850" spans="5:29" s="2" customFormat="1">
      <c r="E3850" s="120"/>
      <c r="M3850" s="120"/>
      <c r="N3850" s="120"/>
      <c r="U3850" s="121"/>
      <c r="V3850" s="122"/>
      <c r="W3850" s="123"/>
      <c r="AC3850" s="123"/>
    </row>
    <row r="3851" spans="5:29" s="2" customFormat="1">
      <c r="E3851" s="120"/>
      <c r="M3851" s="120"/>
      <c r="N3851" s="120"/>
      <c r="U3851" s="121"/>
      <c r="V3851" s="122"/>
      <c r="W3851" s="123"/>
      <c r="AC3851" s="123"/>
    </row>
    <row r="3852" spans="5:29" s="2" customFormat="1">
      <c r="E3852" s="120"/>
      <c r="M3852" s="120"/>
      <c r="N3852" s="120"/>
      <c r="U3852" s="121"/>
      <c r="V3852" s="122"/>
      <c r="W3852" s="123"/>
      <c r="AC3852" s="123"/>
    </row>
    <row r="3853" spans="5:29" s="2" customFormat="1">
      <c r="E3853" s="120"/>
      <c r="M3853" s="120"/>
      <c r="N3853" s="120"/>
      <c r="U3853" s="121"/>
      <c r="V3853" s="122"/>
      <c r="W3853" s="123"/>
      <c r="AC3853" s="123"/>
    </row>
    <row r="3854" spans="5:29" s="2" customFormat="1">
      <c r="E3854" s="120"/>
      <c r="M3854" s="120"/>
      <c r="N3854" s="120"/>
      <c r="U3854" s="121"/>
      <c r="V3854" s="122"/>
      <c r="W3854" s="123"/>
      <c r="AC3854" s="123"/>
    </row>
    <row r="3855" spans="5:29" s="2" customFormat="1">
      <c r="E3855" s="120"/>
      <c r="M3855" s="120"/>
      <c r="N3855" s="120"/>
      <c r="U3855" s="121"/>
      <c r="V3855" s="122"/>
      <c r="W3855" s="123"/>
      <c r="AC3855" s="123"/>
    </row>
    <row r="3856" spans="5:29" s="2" customFormat="1">
      <c r="E3856" s="120"/>
      <c r="M3856" s="120"/>
      <c r="N3856" s="120"/>
      <c r="U3856" s="121"/>
      <c r="V3856" s="122"/>
      <c r="W3856" s="123"/>
      <c r="AC3856" s="123"/>
    </row>
    <row r="3857" spans="5:29" s="2" customFormat="1">
      <c r="E3857" s="120"/>
      <c r="M3857" s="120"/>
      <c r="N3857" s="120"/>
      <c r="U3857" s="121"/>
      <c r="V3857" s="122"/>
      <c r="W3857" s="123"/>
      <c r="AC3857" s="123"/>
    </row>
    <row r="3858" spans="5:29" s="2" customFormat="1">
      <c r="E3858" s="120"/>
      <c r="M3858" s="120"/>
      <c r="N3858" s="120"/>
      <c r="U3858" s="121"/>
      <c r="V3858" s="122"/>
      <c r="W3858" s="123"/>
      <c r="AC3858" s="123"/>
    </row>
    <row r="3859" spans="5:29" s="2" customFormat="1">
      <c r="E3859" s="120"/>
      <c r="M3859" s="120"/>
      <c r="N3859" s="120"/>
      <c r="U3859" s="121"/>
      <c r="V3859" s="122"/>
      <c r="W3859" s="123"/>
      <c r="AC3859" s="123"/>
    </row>
    <row r="3860" spans="5:29" s="2" customFormat="1">
      <c r="E3860" s="120"/>
      <c r="M3860" s="120"/>
      <c r="N3860" s="120"/>
      <c r="U3860" s="121"/>
      <c r="V3860" s="122"/>
      <c r="W3860" s="123"/>
      <c r="AC3860" s="123"/>
    </row>
    <row r="3861" spans="5:29" s="2" customFormat="1">
      <c r="E3861" s="120"/>
      <c r="M3861" s="120"/>
      <c r="N3861" s="120"/>
      <c r="U3861" s="121"/>
      <c r="V3861" s="122"/>
      <c r="W3861" s="123"/>
      <c r="AC3861" s="123"/>
    </row>
    <row r="3862" spans="5:29" s="2" customFormat="1">
      <c r="E3862" s="120"/>
      <c r="M3862" s="120"/>
      <c r="N3862" s="120"/>
      <c r="U3862" s="121"/>
      <c r="V3862" s="122"/>
      <c r="W3862" s="123"/>
      <c r="AC3862" s="123"/>
    </row>
    <row r="3863" spans="5:29" s="2" customFormat="1">
      <c r="E3863" s="120"/>
      <c r="M3863" s="120"/>
      <c r="N3863" s="120"/>
      <c r="U3863" s="121"/>
      <c r="V3863" s="122"/>
      <c r="W3863" s="123"/>
      <c r="AC3863" s="123"/>
    </row>
    <row r="3864" spans="5:29" s="2" customFormat="1">
      <c r="E3864" s="120"/>
      <c r="M3864" s="120"/>
      <c r="N3864" s="120"/>
      <c r="U3864" s="121"/>
      <c r="V3864" s="122"/>
      <c r="W3864" s="123"/>
      <c r="AC3864" s="123"/>
    </row>
    <row r="3865" spans="5:29" s="2" customFormat="1">
      <c r="E3865" s="120"/>
      <c r="M3865" s="120"/>
      <c r="N3865" s="120"/>
      <c r="U3865" s="121"/>
      <c r="V3865" s="122"/>
      <c r="W3865" s="123"/>
      <c r="AC3865" s="123"/>
    </row>
    <row r="3866" spans="5:29" s="2" customFormat="1">
      <c r="E3866" s="120"/>
      <c r="M3866" s="120"/>
      <c r="N3866" s="120"/>
      <c r="U3866" s="121"/>
      <c r="V3866" s="122"/>
      <c r="W3866" s="123"/>
      <c r="AC3866" s="123"/>
    </row>
    <row r="3867" spans="5:29" s="2" customFormat="1">
      <c r="E3867" s="120"/>
      <c r="M3867" s="120"/>
      <c r="N3867" s="120"/>
      <c r="U3867" s="121"/>
      <c r="V3867" s="122"/>
      <c r="W3867" s="123"/>
      <c r="AC3867" s="123"/>
    </row>
    <row r="3868" spans="5:29" s="2" customFormat="1">
      <c r="E3868" s="120"/>
      <c r="M3868" s="120"/>
      <c r="N3868" s="120"/>
      <c r="U3868" s="121"/>
      <c r="V3868" s="122"/>
      <c r="W3868" s="123"/>
      <c r="AC3868" s="123"/>
    </row>
    <row r="3869" spans="5:29" s="2" customFormat="1">
      <c r="E3869" s="120"/>
      <c r="M3869" s="120"/>
      <c r="N3869" s="120"/>
      <c r="U3869" s="121"/>
      <c r="V3869" s="122"/>
      <c r="W3869" s="123"/>
      <c r="AC3869" s="123"/>
    </row>
    <row r="3870" spans="5:29" s="2" customFormat="1">
      <c r="E3870" s="120"/>
      <c r="M3870" s="120"/>
      <c r="N3870" s="120"/>
      <c r="U3870" s="121"/>
      <c r="V3870" s="122"/>
      <c r="W3870" s="123"/>
      <c r="AC3870" s="123"/>
    </row>
    <row r="3871" spans="5:29" s="2" customFormat="1">
      <c r="E3871" s="120"/>
      <c r="M3871" s="120"/>
      <c r="N3871" s="120"/>
      <c r="U3871" s="121"/>
      <c r="V3871" s="122"/>
      <c r="W3871" s="123"/>
      <c r="AC3871" s="123"/>
    </row>
    <row r="3872" spans="5:29" s="2" customFormat="1">
      <c r="E3872" s="120"/>
      <c r="M3872" s="120"/>
      <c r="N3872" s="120"/>
      <c r="U3872" s="121"/>
      <c r="V3872" s="122"/>
      <c r="W3872" s="123"/>
      <c r="AC3872" s="123"/>
    </row>
    <row r="3873" spans="5:29" s="2" customFormat="1">
      <c r="E3873" s="120"/>
      <c r="M3873" s="120"/>
      <c r="N3873" s="120"/>
      <c r="U3873" s="121"/>
      <c r="V3873" s="122"/>
      <c r="W3873" s="123"/>
      <c r="AC3873" s="123"/>
    </row>
    <row r="3874" spans="5:29" s="2" customFormat="1">
      <c r="E3874" s="120"/>
      <c r="M3874" s="120"/>
      <c r="N3874" s="120"/>
      <c r="U3874" s="121"/>
      <c r="V3874" s="122"/>
      <c r="W3874" s="123"/>
      <c r="AC3874" s="123"/>
    </row>
    <row r="3875" spans="5:29" s="2" customFormat="1">
      <c r="E3875" s="120"/>
      <c r="M3875" s="120"/>
      <c r="N3875" s="120"/>
      <c r="U3875" s="121"/>
      <c r="V3875" s="122"/>
      <c r="W3875" s="123"/>
      <c r="AC3875" s="123"/>
    </row>
    <row r="3876" spans="5:29" s="2" customFormat="1">
      <c r="E3876" s="120"/>
      <c r="M3876" s="120"/>
      <c r="N3876" s="120"/>
      <c r="U3876" s="121"/>
      <c r="V3876" s="122"/>
      <c r="W3876" s="123"/>
      <c r="AC3876" s="123"/>
    </row>
    <row r="3877" spans="5:29" s="2" customFormat="1">
      <c r="E3877" s="120"/>
      <c r="M3877" s="120"/>
      <c r="N3877" s="120"/>
      <c r="U3877" s="121"/>
      <c r="V3877" s="122"/>
      <c r="W3877" s="123"/>
      <c r="AC3877" s="123"/>
    </row>
    <row r="3878" spans="5:29" s="2" customFormat="1">
      <c r="E3878" s="120"/>
      <c r="M3878" s="120"/>
      <c r="N3878" s="120"/>
      <c r="U3878" s="121"/>
      <c r="V3878" s="122"/>
      <c r="W3878" s="123"/>
      <c r="AC3878" s="123"/>
    </row>
    <row r="3879" spans="5:29" s="2" customFormat="1">
      <c r="E3879" s="120"/>
      <c r="M3879" s="120"/>
      <c r="N3879" s="120"/>
      <c r="U3879" s="121"/>
      <c r="V3879" s="122"/>
      <c r="W3879" s="123"/>
      <c r="AC3879" s="123"/>
    </row>
    <row r="3880" spans="5:29" s="2" customFormat="1">
      <c r="E3880" s="120"/>
      <c r="M3880" s="120"/>
      <c r="N3880" s="120"/>
      <c r="U3880" s="121"/>
      <c r="V3880" s="122"/>
      <c r="W3880" s="123"/>
      <c r="AC3880" s="123"/>
    </row>
    <row r="3881" spans="5:29" s="2" customFormat="1">
      <c r="E3881" s="120"/>
      <c r="M3881" s="120"/>
      <c r="N3881" s="120"/>
      <c r="U3881" s="121"/>
      <c r="V3881" s="122"/>
      <c r="W3881" s="123"/>
      <c r="AC3881" s="123"/>
    </row>
    <row r="3882" spans="5:29" s="2" customFormat="1">
      <c r="E3882" s="120"/>
      <c r="M3882" s="120"/>
      <c r="N3882" s="120"/>
      <c r="U3882" s="121"/>
      <c r="V3882" s="122"/>
      <c r="W3882" s="123"/>
      <c r="AC3882" s="123"/>
    </row>
    <row r="3883" spans="5:29" s="2" customFormat="1">
      <c r="E3883" s="120"/>
      <c r="M3883" s="120"/>
      <c r="N3883" s="120"/>
      <c r="U3883" s="121"/>
      <c r="V3883" s="122"/>
      <c r="W3883" s="123"/>
      <c r="AC3883" s="123"/>
    </row>
    <row r="3884" spans="5:29" s="2" customFormat="1">
      <c r="E3884" s="120"/>
      <c r="M3884" s="120"/>
      <c r="N3884" s="120"/>
      <c r="U3884" s="121"/>
      <c r="V3884" s="122"/>
      <c r="W3884" s="123"/>
      <c r="AC3884" s="123"/>
    </row>
    <row r="3885" spans="5:29" s="2" customFormat="1">
      <c r="E3885" s="120"/>
      <c r="M3885" s="120"/>
      <c r="N3885" s="120"/>
      <c r="U3885" s="121"/>
      <c r="V3885" s="122"/>
      <c r="W3885" s="123"/>
      <c r="AC3885" s="123"/>
    </row>
    <row r="3886" spans="5:29" s="2" customFormat="1">
      <c r="E3886" s="120"/>
      <c r="M3886" s="120"/>
      <c r="N3886" s="120"/>
      <c r="U3886" s="121"/>
      <c r="V3886" s="122"/>
      <c r="W3886" s="123"/>
      <c r="AC3886" s="123"/>
    </row>
    <row r="3887" spans="5:29" s="2" customFormat="1">
      <c r="E3887" s="120"/>
      <c r="M3887" s="120"/>
      <c r="N3887" s="120"/>
      <c r="U3887" s="121"/>
      <c r="V3887" s="122"/>
      <c r="W3887" s="123"/>
      <c r="AC3887" s="123"/>
    </row>
    <row r="3888" spans="5:29" s="2" customFormat="1">
      <c r="E3888" s="120"/>
      <c r="M3888" s="120"/>
      <c r="N3888" s="120"/>
      <c r="U3888" s="121"/>
      <c r="V3888" s="122"/>
      <c r="W3888" s="123"/>
      <c r="AC3888" s="123"/>
    </row>
    <row r="3889" spans="5:29" s="2" customFormat="1">
      <c r="E3889" s="120"/>
      <c r="M3889" s="120"/>
      <c r="N3889" s="120"/>
      <c r="U3889" s="121"/>
      <c r="V3889" s="122"/>
      <c r="W3889" s="123"/>
      <c r="AC3889" s="123"/>
    </row>
    <row r="3890" spans="5:29" s="2" customFormat="1">
      <c r="E3890" s="120"/>
      <c r="M3890" s="120"/>
      <c r="N3890" s="120"/>
      <c r="U3890" s="121"/>
      <c r="V3890" s="122"/>
      <c r="W3890" s="123"/>
      <c r="AC3890" s="123"/>
    </row>
    <row r="3891" spans="5:29" s="2" customFormat="1">
      <c r="E3891" s="120"/>
      <c r="M3891" s="120"/>
      <c r="N3891" s="120"/>
      <c r="U3891" s="121"/>
      <c r="V3891" s="122"/>
      <c r="W3891" s="123"/>
      <c r="AC3891" s="123"/>
    </row>
    <row r="3892" spans="5:29" s="2" customFormat="1">
      <c r="E3892" s="120"/>
      <c r="M3892" s="120"/>
      <c r="N3892" s="120"/>
      <c r="U3892" s="121"/>
      <c r="V3892" s="122"/>
      <c r="W3892" s="123"/>
      <c r="AC3892" s="123"/>
    </row>
    <row r="3893" spans="5:29" s="2" customFormat="1">
      <c r="E3893" s="120"/>
      <c r="M3893" s="120"/>
      <c r="N3893" s="120"/>
      <c r="U3893" s="121"/>
      <c r="V3893" s="122"/>
      <c r="W3893" s="123"/>
      <c r="AC3893" s="123"/>
    </row>
    <row r="3894" spans="5:29" s="2" customFormat="1">
      <c r="E3894" s="120"/>
      <c r="M3894" s="120"/>
      <c r="N3894" s="120"/>
      <c r="U3894" s="121"/>
      <c r="V3894" s="122"/>
      <c r="W3894" s="123"/>
      <c r="AC3894" s="123"/>
    </row>
    <row r="3895" spans="5:29" s="2" customFormat="1">
      <c r="E3895" s="120"/>
      <c r="M3895" s="120"/>
      <c r="N3895" s="120"/>
      <c r="U3895" s="121"/>
      <c r="V3895" s="122"/>
      <c r="W3895" s="123"/>
      <c r="AC3895" s="123"/>
    </row>
    <row r="3896" spans="5:29" s="2" customFormat="1">
      <c r="E3896" s="120"/>
      <c r="M3896" s="120"/>
      <c r="N3896" s="120"/>
      <c r="U3896" s="121"/>
      <c r="V3896" s="122"/>
      <c r="W3896" s="123"/>
      <c r="AC3896" s="123"/>
    </row>
    <row r="3897" spans="5:29" s="2" customFormat="1">
      <c r="E3897" s="120"/>
      <c r="M3897" s="120"/>
      <c r="N3897" s="120"/>
      <c r="U3897" s="121"/>
      <c r="V3897" s="122"/>
      <c r="W3897" s="123"/>
      <c r="AC3897" s="123"/>
    </row>
    <row r="3898" spans="5:29" s="2" customFormat="1">
      <c r="E3898" s="120"/>
      <c r="M3898" s="120"/>
      <c r="N3898" s="120"/>
      <c r="U3898" s="121"/>
      <c r="V3898" s="122"/>
      <c r="W3898" s="123"/>
      <c r="AC3898" s="123"/>
    </row>
    <row r="3899" spans="5:29" s="2" customFormat="1">
      <c r="E3899" s="120"/>
      <c r="M3899" s="120"/>
      <c r="N3899" s="120"/>
      <c r="U3899" s="121"/>
      <c r="V3899" s="122"/>
      <c r="W3899" s="123"/>
      <c r="AC3899" s="123"/>
    </row>
    <row r="3900" spans="5:29" s="2" customFormat="1">
      <c r="E3900" s="120"/>
      <c r="M3900" s="120"/>
      <c r="N3900" s="120"/>
      <c r="U3900" s="121"/>
      <c r="V3900" s="122"/>
      <c r="W3900" s="123"/>
      <c r="AC3900" s="123"/>
    </row>
    <row r="3901" spans="5:29" s="2" customFormat="1">
      <c r="E3901" s="120"/>
      <c r="M3901" s="120"/>
      <c r="N3901" s="120"/>
      <c r="U3901" s="121"/>
      <c r="V3901" s="122"/>
      <c r="W3901" s="123"/>
      <c r="AC3901" s="123"/>
    </row>
    <row r="3902" spans="5:29" s="2" customFormat="1">
      <c r="E3902" s="120"/>
      <c r="M3902" s="120"/>
      <c r="N3902" s="120"/>
      <c r="U3902" s="121"/>
      <c r="V3902" s="122"/>
      <c r="W3902" s="123"/>
      <c r="AC3902" s="123"/>
    </row>
    <row r="3903" spans="5:29" s="2" customFormat="1">
      <c r="E3903" s="120"/>
      <c r="M3903" s="120"/>
      <c r="N3903" s="120"/>
      <c r="U3903" s="121"/>
      <c r="V3903" s="122"/>
      <c r="W3903" s="123"/>
      <c r="AC3903" s="123"/>
    </row>
    <row r="3904" spans="5:29" s="2" customFormat="1">
      <c r="E3904" s="120"/>
      <c r="M3904" s="120"/>
      <c r="N3904" s="120"/>
      <c r="U3904" s="121"/>
      <c r="V3904" s="122"/>
      <c r="W3904" s="123"/>
      <c r="AC3904" s="123"/>
    </row>
    <row r="3905" spans="5:29" s="2" customFormat="1">
      <c r="E3905" s="120"/>
      <c r="M3905" s="120"/>
      <c r="N3905" s="120"/>
      <c r="U3905" s="121"/>
      <c r="V3905" s="122"/>
      <c r="W3905" s="123"/>
      <c r="AC3905" s="123"/>
    </row>
    <row r="3906" spans="5:29" s="2" customFormat="1">
      <c r="E3906" s="120"/>
      <c r="M3906" s="120"/>
      <c r="N3906" s="120"/>
      <c r="U3906" s="121"/>
      <c r="V3906" s="122"/>
      <c r="W3906" s="123"/>
      <c r="AC3906" s="123"/>
    </row>
    <row r="3907" spans="5:29" s="2" customFormat="1">
      <c r="E3907" s="120"/>
      <c r="M3907" s="120"/>
      <c r="N3907" s="120"/>
      <c r="U3907" s="121"/>
      <c r="V3907" s="122"/>
      <c r="W3907" s="123"/>
      <c r="AC3907" s="123"/>
    </row>
    <row r="3908" spans="5:29" s="2" customFormat="1">
      <c r="E3908" s="120"/>
      <c r="M3908" s="120"/>
      <c r="N3908" s="120"/>
      <c r="U3908" s="121"/>
      <c r="V3908" s="122"/>
      <c r="W3908" s="123"/>
      <c r="AC3908" s="123"/>
    </row>
    <row r="3909" spans="5:29" s="2" customFormat="1">
      <c r="E3909" s="120"/>
      <c r="M3909" s="120"/>
      <c r="N3909" s="120"/>
      <c r="U3909" s="121"/>
      <c r="V3909" s="122"/>
      <c r="W3909" s="123"/>
      <c r="AC3909" s="123"/>
    </row>
    <row r="3910" spans="5:29" s="2" customFormat="1">
      <c r="E3910" s="120"/>
      <c r="M3910" s="120"/>
      <c r="N3910" s="120"/>
      <c r="U3910" s="121"/>
      <c r="V3910" s="122"/>
      <c r="W3910" s="123"/>
      <c r="AC3910" s="123"/>
    </row>
    <row r="3911" spans="5:29" s="2" customFormat="1">
      <c r="E3911" s="120"/>
      <c r="M3911" s="120"/>
      <c r="N3911" s="120"/>
      <c r="U3911" s="121"/>
      <c r="V3911" s="122"/>
      <c r="W3911" s="123"/>
      <c r="AC3911" s="123"/>
    </row>
    <row r="3912" spans="5:29" s="2" customFormat="1">
      <c r="E3912" s="120"/>
      <c r="M3912" s="120"/>
      <c r="N3912" s="120"/>
      <c r="U3912" s="121"/>
      <c r="V3912" s="122"/>
      <c r="W3912" s="123"/>
      <c r="AC3912" s="123"/>
    </row>
    <row r="3913" spans="5:29" s="2" customFormat="1">
      <c r="E3913" s="120"/>
      <c r="M3913" s="120"/>
      <c r="N3913" s="120"/>
      <c r="U3913" s="121"/>
      <c r="V3913" s="122"/>
      <c r="W3913" s="123"/>
      <c r="AC3913" s="123"/>
    </row>
    <row r="3914" spans="5:29" s="2" customFormat="1">
      <c r="E3914" s="120"/>
      <c r="M3914" s="120"/>
      <c r="N3914" s="120"/>
      <c r="U3914" s="121"/>
      <c r="V3914" s="122"/>
      <c r="W3914" s="123"/>
      <c r="AC3914" s="123"/>
    </row>
    <row r="3915" spans="5:29" s="2" customFormat="1">
      <c r="E3915" s="120"/>
      <c r="M3915" s="120"/>
      <c r="N3915" s="120"/>
      <c r="U3915" s="121"/>
      <c r="V3915" s="122"/>
      <c r="W3915" s="123"/>
      <c r="AC3915" s="123"/>
    </row>
    <row r="3916" spans="5:29" s="2" customFormat="1">
      <c r="E3916" s="120"/>
      <c r="M3916" s="120"/>
      <c r="N3916" s="120"/>
      <c r="U3916" s="121"/>
      <c r="V3916" s="122"/>
      <c r="W3916" s="123"/>
      <c r="AC3916" s="123"/>
    </row>
    <row r="3917" spans="5:29" s="2" customFormat="1">
      <c r="E3917" s="120"/>
      <c r="M3917" s="120"/>
      <c r="N3917" s="120"/>
      <c r="U3917" s="121"/>
      <c r="V3917" s="122"/>
      <c r="W3917" s="123"/>
      <c r="AC3917" s="123"/>
    </row>
    <row r="3918" spans="5:29" s="2" customFormat="1">
      <c r="E3918" s="120"/>
      <c r="M3918" s="120"/>
      <c r="N3918" s="120"/>
      <c r="U3918" s="121"/>
      <c r="V3918" s="122"/>
      <c r="W3918" s="123"/>
      <c r="AC3918" s="123"/>
    </row>
    <row r="3919" spans="5:29" s="2" customFormat="1">
      <c r="E3919" s="120"/>
      <c r="M3919" s="120"/>
      <c r="N3919" s="120"/>
      <c r="U3919" s="121"/>
      <c r="V3919" s="122"/>
      <c r="W3919" s="123"/>
      <c r="AC3919" s="123"/>
    </row>
    <row r="3920" spans="5:29" s="2" customFormat="1">
      <c r="E3920" s="120"/>
      <c r="M3920" s="120"/>
      <c r="N3920" s="120"/>
      <c r="U3920" s="121"/>
      <c r="V3920" s="122"/>
      <c r="W3920" s="123"/>
      <c r="AC3920" s="123"/>
    </row>
    <row r="3921" spans="5:29" s="2" customFormat="1">
      <c r="E3921" s="120"/>
      <c r="M3921" s="120"/>
      <c r="N3921" s="120"/>
      <c r="U3921" s="121"/>
      <c r="V3921" s="122"/>
      <c r="W3921" s="123"/>
      <c r="AC3921" s="123"/>
    </row>
    <row r="3922" spans="5:29" s="2" customFormat="1">
      <c r="E3922" s="120"/>
      <c r="M3922" s="120"/>
      <c r="N3922" s="120"/>
      <c r="U3922" s="121"/>
      <c r="V3922" s="122"/>
      <c r="W3922" s="123"/>
      <c r="AC3922" s="123"/>
    </row>
    <row r="3923" spans="5:29" s="2" customFormat="1">
      <c r="E3923" s="120"/>
      <c r="M3923" s="120"/>
      <c r="N3923" s="120"/>
      <c r="U3923" s="121"/>
      <c r="V3923" s="122"/>
      <c r="W3923" s="123"/>
      <c r="AC3923" s="123"/>
    </row>
    <row r="3924" spans="5:29" s="2" customFormat="1">
      <c r="E3924" s="120"/>
      <c r="M3924" s="120"/>
      <c r="N3924" s="120"/>
      <c r="U3924" s="121"/>
      <c r="V3924" s="122"/>
      <c r="W3924" s="123"/>
      <c r="AC3924" s="123"/>
    </row>
    <row r="3925" spans="5:29" s="2" customFormat="1">
      <c r="E3925" s="120"/>
      <c r="M3925" s="120"/>
      <c r="N3925" s="120"/>
      <c r="U3925" s="121"/>
      <c r="V3925" s="122"/>
      <c r="W3925" s="123"/>
      <c r="AC3925" s="123"/>
    </row>
    <row r="3926" spans="5:29" s="2" customFormat="1">
      <c r="E3926" s="120"/>
      <c r="M3926" s="120"/>
      <c r="N3926" s="120"/>
      <c r="U3926" s="121"/>
      <c r="V3926" s="122"/>
      <c r="W3926" s="123"/>
      <c r="AC3926" s="123"/>
    </row>
    <row r="3927" spans="5:29" s="2" customFormat="1">
      <c r="E3927" s="120"/>
      <c r="M3927" s="120"/>
      <c r="N3927" s="120"/>
      <c r="U3927" s="121"/>
      <c r="V3927" s="122"/>
      <c r="W3927" s="123"/>
      <c r="AC3927" s="123"/>
    </row>
    <row r="3928" spans="5:29" s="2" customFormat="1">
      <c r="E3928" s="120"/>
      <c r="M3928" s="120"/>
      <c r="N3928" s="120"/>
      <c r="U3928" s="121"/>
      <c r="V3928" s="122"/>
      <c r="W3928" s="123"/>
      <c r="AC3928" s="123"/>
    </row>
    <row r="3929" spans="5:29" s="2" customFormat="1">
      <c r="E3929" s="120"/>
      <c r="M3929" s="120"/>
      <c r="N3929" s="120"/>
      <c r="U3929" s="121"/>
      <c r="V3929" s="122"/>
      <c r="W3929" s="123"/>
      <c r="AC3929" s="123"/>
    </row>
    <row r="3930" spans="5:29" s="2" customFormat="1">
      <c r="E3930" s="120"/>
      <c r="M3930" s="120"/>
      <c r="N3930" s="120"/>
      <c r="U3930" s="121"/>
      <c r="V3930" s="122"/>
      <c r="W3930" s="123"/>
      <c r="AC3930" s="123"/>
    </row>
    <row r="3931" spans="5:29" s="2" customFormat="1">
      <c r="E3931" s="120"/>
      <c r="M3931" s="120"/>
      <c r="N3931" s="120"/>
      <c r="U3931" s="121"/>
      <c r="V3931" s="122"/>
      <c r="W3931" s="123"/>
      <c r="AC3931" s="123"/>
    </row>
    <row r="3932" spans="5:29" s="2" customFormat="1">
      <c r="E3932" s="120"/>
      <c r="M3932" s="120"/>
      <c r="N3932" s="120"/>
      <c r="U3932" s="121"/>
      <c r="V3932" s="122"/>
      <c r="W3932" s="123"/>
      <c r="AC3932" s="123"/>
    </row>
    <row r="3933" spans="5:29" s="2" customFormat="1">
      <c r="E3933" s="120"/>
      <c r="M3933" s="120"/>
      <c r="N3933" s="120"/>
      <c r="U3933" s="121"/>
      <c r="V3933" s="122"/>
      <c r="W3933" s="123"/>
      <c r="AC3933" s="123"/>
    </row>
    <row r="3934" spans="5:29" s="2" customFormat="1">
      <c r="E3934" s="120"/>
      <c r="M3934" s="120"/>
      <c r="N3934" s="120"/>
      <c r="U3934" s="121"/>
      <c r="V3934" s="122"/>
      <c r="W3934" s="123"/>
      <c r="AC3934" s="123"/>
    </row>
    <row r="3935" spans="5:29" s="2" customFormat="1">
      <c r="E3935" s="120"/>
      <c r="M3935" s="120"/>
      <c r="N3935" s="120"/>
      <c r="U3935" s="121"/>
      <c r="V3935" s="122"/>
      <c r="W3935" s="123"/>
      <c r="AC3935" s="123"/>
    </row>
    <row r="3936" spans="5:29" s="2" customFormat="1">
      <c r="E3936" s="120"/>
      <c r="M3936" s="120"/>
      <c r="N3936" s="120"/>
      <c r="U3936" s="121"/>
      <c r="V3936" s="122"/>
      <c r="W3936" s="123"/>
      <c r="AC3936" s="123"/>
    </row>
    <row r="3937" spans="5:29" s="2" customFormat="1">
      <c r="E3937" s="120"/>
      <c r="M3937" s="120"/>
      <c r="N3937" s="120"/>
      <c r="U3937" s="121"/>
      <c r="V3937" s="122"/>
      <c r="W3937" s="123"/>
      <c r="AC3937" s="123"/>
    </row>
    <row r="3938" spans="5:29" s="2" customFormat="1">
      <c r="E3938" s="120"/>
      <c r="M3938" s="120"/>
      <c r="N3938" s="120"/>
      <c r="U3938" s="121"/>
      <c r="V3938" s="122"/>
      <c r="W3938" s="123"/>
      <c r="AC3938" s="123"/>
    </row>
    <row r="3939" spans="5:29" s="2" customFormat="1">
      <c r="E3939" s="120"/>
      <c r="M3939" s="120"/>
      <c r="N3939" s="120"/>
      <c r="U3939" s="121"/>
      <c r="V3939" s="122"/>
      <c r="W3939" s="123"/>
      <c r="AC3939" s="123"/>
    </row>
    <row r="3940" spans="5:29" s="2" customFormat="1">
      <c r="E3940" s="120"/>
      <c r="M3940" s="120"/>
      <c r="N3940" s="120"/>
      <c r="U3940" s="121"/>
      <c r="V3940" s="122"/>
      <c r="W3940" s="123"/>
      <c r="AC3940" s="123"/>
    </row>
    <row r="3941" spans="5:29" s="2" customFormat="1">
      <c r="E3941" s="120"/>
      <c r="M3941" s="120"/>
      <c r="N3941" s="120"/>
      <c r="U3941" s="121"/>
      <c r="V3941" s="122"/>
      <c r="W3941" s="123"/>
      <c r="AC3941" s="123"/>
    </row>
    <row r="3942" spans="5:29" s="2" customFormat="1">
      <c r="E3942" s="120"/>
      <c r="M3942" s="120"/>
      <c r="N3942" s="120"/>
      <c r="U3942" s="121"/>
      <c r="V3942" s="122"/>
      <c r="W3942" s="123"/>
      <c r="AC3942" s="123"/>
    </row>
    <row r="3943" spans="5:29" s="2" customFormat="1">
      <c r="E3943" s="120"/>
      <c r="M3943" s="120"/>
      <c r="N3943" s="120"/>
      <c r="U3943" s="121"/>
      <c r="V3943" s="122"/>
      <c r="W3943" s="123"/>
      <c r="AC3943" s="123"/>
    </row>
    <row r="3944" spans="5:29" s="2" customFormat="1">
      <c r="E3944" s="120"/>
      <c r="M3944" s="120"/>
      <c r="N3944" s="120"/>
      <c r="U3944" s="121"/>
      <c r="V3944" s="122"/>
      <c r="W3944" s="123"/>
      <c r="AC3944" s="123"/>
    </row>
    <row r="3945" spans="5:29" s="2" customFormat="1">
      <c r="E3945" s="120"/>
      <c r="M3945" s="120"/>
      <c r="N3945" s="120"/>
      <c r="U3945" s="121"/>
      <c r="V3945" s="122"/>
      <c r="W3945" s="123"/>
      <c r="AC3945" s="123"/>
    </row>
    <row r="3946" spans="5:29" s="2" customFormat="1">
      <c r="E3946" s="120"/>
      <c r="M3946" s="120"/>
      <c r="N3946" s="120"/>
      <c r="U3946" s="121"/>
      <c r="V3946" s="122"/>
      <c r="W3946" s="123"/>
      <c r="AC3946" s="123"/>
    </row>
    <row r="3947" spans="5:29" s="2" customFormat="1">
      <c r="E3947" s="120"/>
      <c r="M3947" s="120"/>
      <c r="N3947" s="120"/>
      <c r="U3947" s="121"/>
      <c r="V3947" s="122"/>
      <c r="W3947" s="123"/>
      <c r="AC3947" s="123"/>
    </row>
    <row r="3948" spans="5:29" s="2" customFormat="1">
      <c r="E3948" s="120"/>
      <c r="M3948" s="120"/>
      <c r="N3948" s="120"/>
      <c r="U3948" s="121"/>
      <c r="V3948" s="122"/>
      <c r="W3948" s="123"/>
      <c r="AC3948" s="123"/>
    </row>
    <row r="3949" spans="5:29" s="2" customFormat="1">
      <c r="E3949" s="120"/>
      <c r="M3949" s="120"/>
      <c r="N3949" s="120"/>
      <c r="U3949" s="121"/>
      <c r="V3949" s="122"/>
      <c r="W3949" s="123"/>
      <c r="AC3949" s="123"/>
    </row>
    <row r="3950" spans="5:29" s="2" customFormat="1">
      <c r="E3950" s="120"/>
      <c r="M3950" s="120"/>
      <c r="N3950" s="120"/>
      <c r="U3950" s="121"/>
      <c r="V3950" s="122"/>
      <c r="W3950" s="123"/>
      <c r="AC3950" s="123"/>
    </row>
    <row r="3951" spans="5:29" s="2" customFormat="1">
      <c r="E3951" s="120"/>
      <c r="M3951" s="120"/>
      <c r="N3951" s="120"/>
      <c r="U3951" s="121"/>
      <c r="V3951" s="122"/>
      <c r="W3951" s="123"/>
      <c r="AC3951" s="123"/>
    </row>
    <row r="3952" spans="5:29" s="2" customFormat="1">
      <c r="E3952" s="120"/>
      <c r="M3952" s="120"/>
      <c r="N3952" s="120"/>
      <c r="U3952" s="121"/>
      <c r="V3952" s="122"/>
      <c r="W3952" s="123"/>
      <c r="AC3952" s="123"/>
    </row>
    <row r="3953" spans="5:29" s="2" customFormat="1">
      <c r="E3953" s="120"/>
      <c r="M3953" s="120"/>
      <c r="N3953" s="120"/>
      <c r="U3953" s="121"/>
      <c r="V3953" s="122"/>
      <c r="W3953" s="123"/>
      <c r="AC3953" s="123"/>
    </row>
    <row r="3954" spans="5:29" s="2" customFormat="1">
      <c r="E3954" s="120"/>
      <c r="M3954" s="120"/>
      <c r="N3954" s="120"/>
      <c r="U3954" s="121"/>
      <c r="V3954" s="122"/>
      <c r="W3954" s="123"/>
      <c r="AC3954" s="123"/>
    </row>
    <row r="3955" spans="5:29" s="2" customFormat="1">
      <c r="E3955" s="120"/>
      <c r="M3955" s="120"/>
      <c r="N3955" s="120"/>
      <c r="U3955" s="121"/>
      <c r="V3955" s="122"/>
      <c r="W3955" s="123"/>
      <c r="AC3955" s="123"/>
    </row>
    <row r="3956" spans="5:29" s="2" customFormat="1">
      <c r="E3956" s="120"/>
      <c r="M3956" s="120"/>
      <c r="N3956" s="120"/>
      <c r="U3956" s="121"/>
      <c r="V3956" s="122"/>
      <c r="W3956" s="123"/>
      <c r="AC3956" s="123"/>
    </row>
    <row r="3957" spans="5:29" s="2" customFormat="1">
      <c r="E3957" s="120"/>
      <c r="M3957" s="120"/>
      <c r="N3957" s="120"/>
      <c r="U3957" s="121"/>
      <c r="V3957" s="122"/>
      <c r="W3957" s="123"/>
      <c r="AC3957" s="123"/>
    </row>
    <row r="3958" spans="5:29" s="2" customFormat="1">
      <c r="E3958" s="120"/>
      <c r="M3958" s="120"/>
      <c r="N3958" s="120"/>
      <c r="U3958" s="121"/>
      <c r="V3958" s="122"/>
      <c r="W3958" s="123"/>
      <c r="AC3958" s="123"/>
    </row>
    <row r="3959" spans="5:29" s="2" customFormat="1">
      <c r="E3959" s="120"/>
      <c r="M3959" s="120"/>
      <c r="N3959" s="120"/>
      <c r="U3959" s="121"/>
      <c r="V3959" s="122"/>
      <c r="W3959" s="123"/>
      <c r="AC3959" s="123"/>
    </row>
    <row r="3960" spans="5:29" s="2" customFormat="1">
      <c r="E3960" s="120"/>
      <c r="M3960" s="120"/>
      <c r="N3960" s="120"/>
      <c r="U3960" s="121"/>
      <c r="V3960" s="122"/>
      <c r="W3960" s="123"/>
      <c r="AC3960" s="123"/>
    </row>
    <row r="3961" spans="5:29" s="2" customFormat="1">
      <c r="E3961" s="120"/>
      <c r="M3961" s="120"/>
      <c r="N3961" s="120"/>
      <c r="U3961" s="121"/>
      <c r="V3961" s="122"/>
      <c r="W3961" s="123"/>
      <c r="AC3961" s="123"/>
    </row>
    <row r="3962" spans="5:29" s="2" customFormat="1">
      <c r="E3962" s="120"/>
      <c r="M3962" s="120"/>
      <c r="N3962" s="120"/>
      <c r="U3962" s="121"/>
      <c r="V3962" s="122"/>
      <c r="W3962" s="123"/>
      <c r="AC3962" s="123"/>
    </row>
    <row r="3963" spans="5:29" s="2" customFormat="1">
      <c r="E3963" s="120"/>
      <c r="M3963" s="120"/>
      <c r="N3963" s="120"/>
      <c r="U3963" s="121"/>
      <c r="V3963" s="122"/>
      <c r="W3963" s="123"/>
      <c r="AC3963" s="123"/>
    </row>
    <row r="3964" spans="5:29" s="2" customFormat="1">
      <c r="E3964" s="120"/>
      <c r="M3964" s="120"/>
      <c r="N3964" s="120"/>
      <c r="U3964" s="121"/>
      <c r="V3964" s="122"/>
      <c r="W3964" s="123"/>
      <c r="AC3964" s="123"/>
    </row>
    <row r="3965" spans="5:29" s="2" customFormat="1">
      <c r="E3965" s="120"/>
      <c r="M3965" s="120"/>
      <c r="N3965" s="120"/>
      <c r="U3965" s="121"/>
      <c r="V3965" s="122"/>
      <c r="W3965" s="123"/>
      <c r="AC3965" s="123"/>
    </row>
    <row r="3966" spans="5:29" s="2" customFormat="1">
      <c r="E3966" s="120"/>
      <c r="M3966" s="120"/>
      <c r="N3966" s="120"/>
      <c r="U3966" s="121"/>
      <c r="V3966" s="122"/>
      <c r="W3966" s="123"/>
      <c r="AC3966" s="123"/>
    </row>
    <row r="3967" spans="5:29" s="2" customFormat="1">
      <c r="E3967" s="120"/>
      <c r="M3967" s="120"/>
      <c r="N3967" s="120"/>
      <c r="U3967" s="121"/>
      <c r="V3967" s="122"/>
      <c r="W3967" s="123"/>
      <c r="AC3967" s="123"/>
    </row>
    <row r="3968" spans="5:29" s="2" customFormat="1">
      <c r="E3968" s="120"/>
      <c r="M3968" s="120"/>
      <c r="N3968" s="120"/>
      <c r="U3968" s="121"/>
      <c r="V3968" s="122"/>
      <c r="W3968" s="123"/>
      <c r="AC3968" s="123"/>
    </row>
    <row r="3969" spans="5:29" s="2" customFormat="1">
      <c r="E3969" s="120"/>
      <c r="M3969" s="120"/>
      <c r="N3969" s="120"/>
      <c r="U3969" s="121"/>
      <c r="V3969" s="122"/>
      <c r="W3969" s="123"/>
      <c r="AC3969" s="123"/>
    </row>
    <row r="3970" spans="5:29" s="2" customFormat="1">
      <c r="E3970" s="120"/>
      <c r="M3970" s="120"/>
      <c r="N3970" s="120"/>
      <c r="U3970" s="121"/>
      <c r="V3970" s="122"/>
      <c r="W3970" s="123"/>
      <c r="AC3970" s="123"/>
    </row>
    <row r="3971" spans="5:29" s="2" customFormat="1">
      <c r="E3971" s="120"/>
      <c r="M3971" s="120"/>
      <c r="N3971" s="120"/>
      <c r="U3971" s="121"/>
      <c r="V3971" s="122"/>
      <c r="W3971" s="123"/>
      <c r="AC3971" s="123"/>
    </row>
    <row r="3972" spans="5:29" s="2" customFormat="1">
      <c r="E3972" s="120"/>
      <c r="M3972" s="120"/>
      <c r="N3972" s="120"/>
      <c r="U3972" s="121"/>
      <c r="V3972" s="122"/>
      <c r="W3972" s="123"/>
      <c r="AC3972" s="123"/>
    </row>
    <row r="3973" spans="5:29" s="2" customFormat="1">
      <c r="E3973" s="120"/>
      <c r="M3973" s="120"/>
      <c r="N3973" s="120"/>
      <c r="U3973" s="121"/>
      <c r="V3973" s="122"/>
      <c r="W3973" s="123"/>
      <c r="AC3973" s="123"/>
    </row>
    <row r="3974" spans="5:29" s="2" customFormat="1">
      <c r="E3974" s="120"/>
      <c r="M3974" s="120"/>
      <c r="N3974" s="120"/>
      <c r="U3974" s="121"/>
      <c r="V3974" s="122"/>
      <c r="W3974" s="123"/>
      <c r="AC3974" s="123"/>
    </row>
    <row r="3975" spans="5:29" s="2" customFormat="1">
      <c r="E3975" s="120"/>
      <c r="M3975" s="120"/>
      <c r="N3975" s="120"/>
      <c r="U3975" s="121"/>
      <c r="V3975" s="122"/>
      <c r="W3975" s="123"/>
      <c r="AC3975" s="123"/>
    </row>
    <row r="3976" spans="5:29" s="2" customFormat="1">
      <c r="E3976" s="120"/>
      <c r="M3976" s="120"/>
      <c r="N3976" s="120"/>
      <c r="U3976" s="121"/>
      <c r="V3976" s="122"/>
      <c r="W3976" s="123"/>
      <c r="AC3976" s="123"/>
    </row>
    <row r="3977" spans="5:29" s="2" customFormat="1">
      <c r="E3977" s="120"/>
      <c r="M3977" s="120"/>
      <c r="N3977" s="120"/>
      <c r="U3977" s="121"/>
      <c r="V3977" s="122"/>
      <c r="W3977" s="123"/>
      <c r="AC3977" s="123"/>
    </row>
    <row r="3978" spans="5:29" s="2" customFormat="1">
      <c r="E3978" s="120"/>
      <c r="M3978" s="120"/>
      <c r="N3978" s="120"/>
      <c r="U3978" s="121"/>
      <c r="V3978" s="122"/>
      <c r="W3978" s="123"/>
      <c r="AC3978" s="123"/>
    </row>
    <row r="3979" spans="5:29" s="2" customFormat="1">
      <c r="E3979" s="120"/>
      <c r="M3979" s="120"/>
      <c r="N3979" s="120"/>
      <c r="U3979" s="121"/>
      <c r="V3979" s="122"/>
      <c r="W3979" s="123"/>
      <c r="AC3979" s="123"/>
    </row>
    <row r="3980" spans="5:29" s="2" customFormat="1">
      <c r="E3980" s="120"/>
      <c r="M3980" s="120"/>
      <c r="N3980" s="120"/>
      <c r="U3980" s="121"/>
      <c r="V3980" s="122"/>
      <c r="W3980" s="123"/>
      <c r="AC3980" s="123"/>
    </row>
    <row r="3981" spans="5:29" s="2" customFormat="1">
      <c r="E3981" s="120"/>
      <c r="M3981" s="120"/>
      <c r="N3981" s="120"/>
      <c r="U3981" s="121"/>
      <c r="V3981" s="122"/>
      <c r="W3981" s="123"/>
      <c r="AC3981" s="123"/>
    </row>
    <row r="3982" spans="5:29" s="2" customFormat="1">
      <c r="E3982" s="120"/>
      <c r="M3982" s="120"/>
      <c r="N3982" s="120"/>
      <c r="U3982" s="121"/>
      <c r="V3982" s="122"/>
      <c r="W3982" s="123"/>
      <c r="AC3982" s="123"/>
    </row>
    <row r="3983" spans="5:29" s="2" customFormat="1">
      <c r="E3983" s="120"/>
      <c r="M3983" s="120"/>
      <c r="N3983" s="120"/>
      <c r="U3983" s="121"/>
      <c r="V3983" s="122"/>
      <c r="W3983" s="123"/>
      <c r="AC3983" s="123"/>
    </row>
    <row r="3984" spans="5:29" s="2" customFormat="1">
      <c r="E3984" s="120"/>
      <c r="M3984" s="120"/>
      <c r="N3984" s="120"/>
      <c r="U3984" s="121"/>
      <c r="V3984" s="122"/>
      <c r="W3984" s="123"/>
      <c r="AC3984" s="123"/>
    </row>
    <row r="3985" spans="5:29" s="2" customFormat="1">
      <c r="E3985" s="120"/>
      <c r="M3985" s="120"/>
      <c r="N3985" s="120"/>
      <c r="U3985" s="121"/>
      <c r="V3985" s="122"/>
      <c r="W3985" s="123"/>
      <c r="AC3985" s="123"/>
    </row>
    <row r="3986" spans="5:29" s="2" customFormat="1">
      <c r="E3986" s="120"/>
      <c r="M3986" s="120"/>
      <c r="N3986" s="120"/>
      <c r="U3986" s="121"/>
      <c r="V3986" s="122"/>
      <c r="W3986" s="123"/>
      <c r="AC3986" s="123"/>
    </row>
    <row r="3987" spans="5:29" s="2" customFormat="1">
      <c r="E3987" s="120"/>
      <c r="M3987" s="120"/>
      <c r="N3987" s="120"/>
      <c r="U3987" s="121"/>
      <c r="V3987" s="122"/>
      <c r="W3987" s="123"/>
      <c r="AC3987" s="123"/>
    </row>
    <row r="3988" spans="5:29" s="2" customFormat="1">
      <c r="E3988" s="120"/>
      <c r="M3988" s="120"/>
      <c r="N3988" s="120"/>
      <c r="U3988" s="121"/>
      <c r="V3988" s="122"/>
      <c r="W3988" s="123"/>
      <c r="AC3988" s="123"/>
    </row>
    <row r="3989" spans="5:29" s="2" customFormat="1">
      <c r="E3989" s="120"/>
      <c r="M3989" s="120"/>
      <c r="N3989" s="120"/>
      <c r="U3989" s="121"/>
      <c r="V3989" s="122"/>
      <c r="W3989" s="123"/>
      <c r="AC3989" s="123"/>
    </row>
    <row r="3990" spans="5:29" s="2" customFormat="1">
      <c r="E3990" s="120"/>
      <c r="M3990" s="120"/>
      <c r="N3990" s="120"/>
      <c r="U3990" s="121"/>
      <c r="V3990" s="122"/>
      <c r="W3990" s="123"/>
      <c r="AC3990" s="123"/>
    </row>
    <row r="3991" spans="5:29" s="2" customFormat="1">
      <c r="E3991" s="120"/>
      <c r="M3991" s="120"/>
      <c r="N3991" s="120"/>
      <c r="U3991" s="121"/>
      <c r="V3991" s="122"/>
      <c r="W3991" s="123"/>
      <c r="AC3991" s="123"/>
    </row>
    <row r="3992" spans="5:29" s="2" customFormat="1">
      <c r="E3992" s="120"/>
      <c r="M3992" s="120"/>
      <c r="N3992" s="120"/>
      <c r="U3992" s="121"/>
      <c r="V3992" s="122"/>
      <c r="W3992" s="123"/>
      <c r="AC3992" s="123"/>
    </row>
    <row r="3993" spans="5:29" s="2" customFormat="1">
      <c r="E3993" s="120"/>
      <c r="M3993" s="120"/>
      <c r="N3993" s="120"/>
      <c r="U3993" s="121"/>
      <c r="V3993" s="122"/>
      <c r="W3993" s="123"/>
      <c r="AC3993" s="123"/>
    </row>
    <row r="3994" spans="5:29" s="2" customFormat="1">
      <c r="E3994" s="120"/>
      <c r="M3994" s="120"/>
      <c r="N3994" s="120"/>
      <c r="U3994" s="121"/>
      <c r="V3994" s="122"/>
      <c r="W3994" s="123"/>
      <c r="AC3994" s="123"/>
    </row>
    <row r="3995" spans="5:29" s="2" customFormat="1">
      <c r="E3995" s="120"/>
      <c r="M3995" s="120"/>
      <c r="N3995" s="120"/>
      <c r="U3995" s="121"/>
      <c r="V3995" s="122"/>
      <c r="W3995" s="123"/>
      <c r="AC3995" s="123"/>
    </row>
    <row r="3996" spans="5:29" s="2" customFormat="1">
      <c r="E3996" s="120"/>
      <c r="M3996" s="120"/>
      <c r="N3996" s="120"/>
      <c r="U3996" s="121"/>
      <c r="V3996" s="122"/>
      <c r="W3996" s="123"/>
      <c r="AC3996" s="123"/>
    </row>
    <row r="3997" spans="5:29" s="2" customFormat="1">
      <c r="E3997" s="120"/>
      <c r="M3997" s="120"/>
      <c r="N3997" s="120"/>
      <c r="U3997" s="121"/>
      <c r="V3997" s="122"/>
      <c r="W3997" s="123"/>
      <c r="AC3997" s="123"/>
    </row>
    <row r="3998" spans="5:29" s="2" customFormat="1">
      <c r="E3998" s="120"/>
      <c r="M3998" s="120"/>
      <c r="N3998" s="120"/>
      <c r="U3998" s="121"/>
      <c r="V3998" s="122"/>
      <c r="W3998" s="123"/>
      <c r="AC3998" s="123"/>
    </row>
    <row r="3999" spans="5:29" s="2" customFormat="1">
      <c r="E3999" s="120"/>
      <c r="M3999" s="120"/>
      <c r="N3999" s="120"/>
      <c r="U3999" s="121"/>
      <c r="V3999" s="122"/>
      <c r="W3999" s="123"/>
      <c r="AC3999" s="123"/>
    </row>
    <row r="4000" spans="5:29" s="2" customFormat="1">
      <c r="E4000" s="120"/>
      <c r="M4000" s="120"/>
      <c r="N4000" s="120"/>
      <c r="U4000" s="121"/>
      <c r="V4000" s="122"/>
      <c r="W4000" s="123"/>
      <c r="AC4000" s="123"/>
    </row>
    <row r="4001" spans="5:29" s="2" customFormat="1">
      <c r="E4001" s="120"/>
      <c r="M4001" s="120"/>
      <c r="N4001" s="120"/>
      <c r="U4001" s="121"/>
      <c r="V4001" s="122"/>
      <c r="W4001" s="123"/>
      <c r="AC4001" s="123"/>
    </row>
    <row r="4002" spans="5:29" s="2" customFormat="1">
      <c r="E4002" s="120"/>
      <c r="M4002" s="120"/>
      <c r="N4002" s="120"/>
      <c r="U4002" s="121"/>
      <c r="V4002" s="122"/>
      <c r="W4002" s="123"/>
      <c r="AC4002" s="123"/>
    </row>
    <row r="4003" spans="5:29" s="2" customFormat="1">
      <c r="E4003" s="120"/>
      <c r="M4003" s="120"/>
      <c r="N4003" s="120"/>
      <c r="U4003" s="121"/>
      <c r="V4003" s="122"/>
      <c r="W4003" s="123"/>
      <c r="AC4003" s="123"/>
    </row>
    <row r="4004" spans="5:29" s="2" customFormat="1">
      <c r="E4004" s="120"/>
      <c r="M4004" s="120"/>
      <c r="N4004" s="120"/>
      <c r="U4004" s="121"/>
      <c r="V4004" s="122"/>
      <c r="W4004" s="123"/>
      <c r="AC4004" s="123"/>
    </row>
    <row r="4005" spans="5:29" s="2" customFormat="1">
      <c r="E4005" s="120"/>
      <c r="M4005" s="120"/>
      <c r="N4005" s="120"/>
      <c r="U4005" s="121"/>
      <c r="V4005" s="122"/>
      <c r="W4005" s="123"/>
      <c r="AC4005" s="123"/>
    </row>
    <row r="4006" spans="5:29" s="2" customFormat="1">
      <c r="E4006" s="120"/>
      <c r="M4006" s="120"/>
      <c r="N4006" s="120"/>
      <c r="U4006" s="121"/>
      <c r="V4006" s="122"/>
      <c r="W4006" s="123"/>
      <c r="AC4006" s="123"/>
    </row>
    <row r="4007" spans="5:29" s="2" customFormat="1">
      <c r="E4007" s="120"/>
      <c r="M4007" s="120"/>
      <c r="N4007" s="120"/>
      <c r="U4007" s="121"/>
      <c r="V4007" s="122"/>
      <c r="W4007" s="123"/>
      <c r="AC4007" s="123"/>
    </row>
    <row r="4008" spans="5:29" s="2" customFormat="1">
      <c r="E4008" s="120"/>
      <c r="M4008" s="120"/>
      <c r="N4008" s="120"/>
      <c r="U4008" s="121"/>
      <c r="V4008" s="122"/>
      <c r="W4008" s="123"/>
      <c r="AC4008" s="123"/>
    </row>
    <row r="4009" spans="5:29" s="2" customFormat="1">
      <c r="E4009" s="120"/>
      <c r="M4009" s="120"/>
      <c r="N4009" s="120"/>
      <c r="U4009" s="121"/>
      <c r="V4009" s="122"/>
      <c r="W4009" s="123"/>
      <c r="AC4009" s="123"/>
    </row>
    <row r="4010" spans="5:29" s="2" customFormat="1">
      <c r="E4010" s="120"/>
      <c r="M4010" s="120"/>
      <c r="N4010" s="120"/>
      <c r="U4010" s="121"/>
      <c r="V4010" s="122"/>
      <c r="W4010" s="123"/>
      <c r="AC4010" s="123"/>
    </row>
    <row r="4011" spans="5:29" s="2" customFormat="1">
      <c r="E4011" s="120"/>
      <c r="M4011" s="120"/>
      <c r="N4011" s="120"/>
      <c r="U4011" s="121"/>
      <c r="V4011" s="122"/>
      <c r="W4011" s="123"/>
      <c r="AC4011" s="123"/>
    </row>
    <row r="4012" spans="5:29" s="2" customFormat="1">
      <c r="E4012" s="120"/>
      <c r="M4012" s="120"/>
      <c r="N4012" s="120"/>
      <c r="U4012" s="121"/>
      <c r="V4012" s="122"/>
      <c r="W4012" s="123"/>
      <c r="AC4012" s="123"/>
    </row>
    <row r="4013" spans="5:29" s="2" customFormat="1">
      <c r="E4013" s="120"/>
      <c r="M4013" s="120"/>
      <c r="N4013" s="120"/>
      <c r="U4013" s="121"/>
      <c r="V4013" s="122"/>
      <c r="W4013" s="123"/>
      <c r="AC4013" s="123"/>
    </row>
    <row r="4014" spans="5:29" s="2" customFormat="1">
      <c r="E4014" s="120"/>
      <c r="M4014" s="120"/>
      <c r="N4014" s="120"/>
      <c r="U4014" s="121"/>
      <c r="V4014" s="122"/>
      <c r="W4014" s="123"/>
      <c r="AC4014" s="123"/>
    </row>
    <row r="4015" spans="5:29" s="2" customFormat="1">
      <c r="E4015" s="120"/>
      <c r="M4015" s="120"/>
      <c r="N4015" s="120"/>
      <c r="U4015" s="121"/>
      <c r="V4015" s="122"/>
      <c r="W4015" s="123"/>
      <c r="AC4015" s="123"/>
    </row>
    <row r="4016" spans="5:29" s="2" customFormat="1">
      <c r="E4016" s="120"/>
      <c r="M4016" s="120"/>
      <c r="N4016" s="120"/>
      <c r="U4016" s="121"/>
      <c r="V4016" s="122"/>
      <c r="W4016" s="123"/>
      <c r="AC4016" s="123"/>
    </row>
    <row r="4017" spans="5:29" s="2" customFormat="1">
      <c r="E4017" s="120"/>
      <c r="M4017" s="120"/>
      <c r="N4017" s="120"/>
      <c r="U4017" s="121"/>
      <c r="V4017" s="122"/>
      <c r="W4017" s="123"/>
      <c r="AC4017" s="123"/>
    </row>
    <row r="4018" spans="5:29" s="2" customFormat="1">
      <c r="E4018" s="120"/>
      <c r="M4018" s="120"/>
      <c r="N4018" s="120"/>
      <c r="U4018" s="121"/>
      <c r="V4018" s="122"/>
      <c r="W4018" s="123"/>
      <c r="AC4018" s="123"/>
    </row>
    <row r="4019" spans="5:29" s="2" customFormat="1">
      <c r="E4019" s="120"/>
      <c r="M4019" s="120"/>
      <c r="N4019" s="120"/>
      <c r="U4019" s="121"/>
      <c r="V4019" s="122"/>
      <c r="W4019" s="123"/>
      <c r="AC4019" s="123"/>
    </row>
    <row r="4020" spans="5:29" s="2" customFormat="1">
      <c r="E4020" s="120"/>
      <c r="M4020" s="120"/>
      <c r="N4020" s="120"/>
      <c r="U4020" s="121"/>
      <c r="V4020" s="122"/>
      <c r="W4020" s="123"/>
      <c r="AC4020" s="123"/>
    </row>
    <row r="4021" spans="5:29" s="2" customFormat="1">
      <c r="E4021" s="120"/>
      <c r="M4021" s="120"/>
      <c r="N4021" s="120"/>
      <c r="U4021" s="121"/>
      <c r="V4021" s="122"/>
      <c r="W4021" s="123"/>
      <c r="AC4021" s="123"/>
    </row>
    <row r="4022" spans="5:29" s="2" customFormat="1">
      <c r="E4022" s="120"/>
      <c r="M4022" s="120"/>
      <c r="N4022" s="120"/>
      <c r="U4022" s="121"/>
      <c r="V4022" s="122"/>
      <c r="W4022" s="123"/>
      <c r="AC4022" s="123"/>
    </row>
    <row r="4023" spans="5:29" s="2" customFormat="1">
      <c r="E4023" s="120"/>
      <c r="M4023" s="120"/>
      <c r="N4023" s="120"/>
      <c r="U4023" s="121"/>
      <c r="V4023" s="122"/>
      <c r="W4023" s="123"/>
      <c r="AC4023" s="123"/>
    </row>
    <row r="4024" spans="5:29" s="2" customFormat="1">
      <c r="E4024" s="120"/>
      <c r="M4024" s="120"/>
      <c r="N4024" s="120"/>
      <c r="U4024" s="121"/>
      <c r="V4024" s="122"/>
      <c r="W4024" s="123"/>
      <c r="AC4024" s="123"/>
    </row>
    <row r="4025" spans="5:29" s="2" customFormat="1">
      <c r="E4025" s="120"/>
      <c r="M4025" s="120"/>
      <c r="N4025" s="120"/>
      <c r="U4025" s="121"/>
      <c r="V4025" s="122"/>
      <c r="W4025" s="123"/>
      <c r="AC4025" s="123"/>
    </row>
    <row r="4026" spans="5:29" s="2" customFormat="1">
      <c r="E4026" s="120"/>
      <c r="M4026" s="120"/>
      <c r="N4026" s="120"/>
      <c r="U4026" s="121"/>
      <c r="V4026" s="122"/>
      <c r="W4026" s="123"/>
      <c r="AC4026" s="123"/>
    </row>
    <row r="4027" spans="5:29" s="2" customFormat="1">
      <c r="E4027" s="120"/>
      <c r="M4027" s="120"/>
      <c r="N4027" s="120"/>
      <c r="U4027" s="121"/>
      <c r="V4027" s="122"/>
      <c r="W4027" s="123"/>
      <c r="AC4027" s="123"/>
    </row>
    <row r="4028" spans="5:29" s="2" customFormat="1">
      <c r="E4028" s="120"/>
      <c r="M4028" s="120"/>
      <c r="N4028" s="120"/>
      <c r="U4028" s="121"/>
      <c r="V4028" s="122"/>
      <c r="W4028" s="123"/>
      <c r="AC4028" s="123"/>
    </row>
    <row r="4029" spans="5:29" s="2" customFormat="1">
      <c r="E4029" s="120"/>
      <c r="M4029" s="120"/>
      <c r="N4029" s="120"/>
      <c r="U4029" s="121"/>
      <c r="V4029" s="122"/>
      <c r="W4029" s="123"/>
      <c r="AC4029" s="123"/>
    </row>
    <row r="4030" spans="5:29" s="2" customFormat="1">
      <c r="E4030" s="120"/>
      <c r="M4030" s="120"/>
      <c r="N4030" s="120"/>
      <c r="U4030" s="121"/>
      <c r="V4030" s="122"/>
      <c r="W4030" s="123"/>
      <c r="AC4030" s="123"/>
    </row>
    <row r="4031" spans="5:29" s="2" customFormat="1">
      <c r="E4031" s="120"/>
      <c r="M4031" s="120"/>
      <c r="N4031" s="120"/>
      <c r="U4031" s="121"/>
      <c r="V4031" s="122"/>
      <c r="W4031" s="123"/>
      <c r="AC4031" s="123"/>
    </row>
    <row r="4032" spans="5:29" s="2" customFormat="1">
      <c r="E4032" s="120"/>
      <c r="M4032" s="120"/>
      <c r="N4032" s="120"/>
      <c r="U4032" s="121"/>
      <c r="V4032" s="122"/>
      <c r="W4032" s="123"/>
      <c r="AC4032" s="123"/>
    </row>
    <row r="4033" spans="5:29" s="2" customFormat="1">
      <c r="E4033" s="120"/>
      <c r="M4033" s="120"/>
      <c r="N4033" s="120"/>
      <c r="U4033" s="121"/>
      <c r="V4033" s="122"/>
      <c r="W4033" s="123"/>
      <c r="AC4033" s="123"/>
    </row>
    <row r="4034" spans="5:29" s="2" customFormat="1">
      <c r="E4034" s="120"/>
      <c r="M4034" s="120"/>
      <c r="N4034" s="120"/>
      <c r="U4034" s="121"/>
      <c r="V4034" s="122"/>
      <c r="W4034" s="123"/>
      <c r="AC4034" s="123"/>
    </row>
    <row r="4035" spans="5:29" s="2" customFormat="1">
      <c r="E4035" s="120"/>
      <c r="M4035" s="120"/>
      <c r="N4035" s="120"/>
      <c r="U4035" s="121"/>
      <c r="V4035" s="122"/>
      <c r="W4035" s="123"/>
      <c r="AC4035" s="123"/>
    </row>
    <row r="4036" spans="5:29" s="2" customFormat="1">
      <c r="E4036" s="120"/>
      <c r="M4036" s="120"/>
      <c r="N4036" s="120"/>
      <c r="U4036" s="121"/>
      <c r="V4036" s="122"/>
      <c r="W4036" s="123"/>
      <c r="AC4036" s="123"/>
    </row>
    <row r="4037" spans="5:29" s="2" customFormat="1">
      <c r="E4037" s="120"/>
      <c r="M4037" s="120"/>
      <c r="N4037" s="120"/>
      <c r="U4037" s="121"/>
      <c r="V4037" s="122"/>
      <c r="W4037" s="123"/>
      <c r="AC4037" s="123"/>
    </row>
    <row r="4038" spans="5:29" s="2" customFormat="1">
      <c r="E4038" s="120"/>
      <c r="M4038" s="120"/>
      <c r="N4038" s="120"/>
      <c r="U4038" s="121"/>
      <c r="V4038" s="122"/>
      <c r="W4038" s="123"/>
      <c r="AC4038" s="123"/>
    </row>
    <row r="4039" spans="5:29" s="2" customFormat="1">
      <c r="E4039" s="120"/>
      <c r="M4039" s="120"/>
      <c r="N4039" s="120"/>
      <c r="U4039" s="121"/>
      <c r="V4039" s="122"/>
      <c r="W4039" s="123"/>
      <c r="AC4039" s="123"/>
    </row>
    <row r="4040" spans="5:29" s="2" customFormat="1">
      <c r="E4040" s="120"/>
      <c r="M4040" s="120"/>
      <c r="N4040" s="120"/>
      <c r="U4040" s="121"/>
      <c r="V4040" s="122"/>
      <c r="W4040" s="123"/>
      <c r="AC4040" s="123"/>
    </row>
    <row r="4041" spans="5:29" s="2" customFormat="1">
      <c r="E4041" s="120"/>
      <c r="M4041" s="120"/>
      <c r="N4041" s="120"/>
      <c r="U4041" s="121"/>
      <c r="V4041" s="122"/>
      <c r="W4041" s="123"/>
      <c r="AC4041" s="123"/>
    </row>
    <row r="4042" spans="5:29" s="2" customFormat="1">
      <c r="E4042" s="120"/>
      <c r="M4042" s="120"/>
      <c r="N4042" s="120"/>
      <c r="U4042" s="121"/>
      <c r="V4042" s="122"/>
      <c r="W4042" s="123"/>
      <c r="AC4042" s="123"/>
    </row>
    <row r="4043" spans="5:29" s="2" customFormat="1">
      <c r="E4043" s="120"/>
      <c r="M4043" s="120"/>
      <c r="N4043" s="120"/>
      <c r="U4043" s="121"/>
      <c r="V4043" s="122"/>
      <c r="W4043" s="123"/>
      <c r="AC4043" s="123"/>
    </row>
    <row r="4044" spans="5:29" s="2" customFormat="1">
      <c r="E4044" s="120"/>
      <c r="M4044" s="120"/>
      <c r="N4044" s="120"/>
      <c r="U4044" s="121"/>
      <c r="V4044" s="122"/>
      <c r="W4044" s="123"/>
      <c r="AC4044" s="123"/>
    </row>
    <row r="4045" spans="5:29" s="2" customFormat="1">
      <c r="E4045" s="120"/>
      <c r="M4045" s="120"/>
      <c r="N4045" s="120"/>
      <c r="U4045" s="121"/>
      <c r="V4045" s="122"/>
      <c r="W4045" s="123"/>
      <c r="AC4045" s="123"/>
    </row>
    <row r="4046" spans="5:29" s="2" customFormat="1">
      <c r="E4046" s="120"/>
      <c r="M4046" s="120"/>
      <c r="N4046" s="120"/>
      <c r="U4046" s="121"/>
      <c r="V4046" s="122"/>
      <c r="W4046" s="123"/>
      <c r="AC4046" s="123"/>
    </row>
    <row r="4047" spans="5:29" s="2" customFormat="1">
      <c r="E4047" s="120"/>
      <c r="M4047" s="120"/>
      <c r="N4047" s="120"/>
      <c r="U4047" s="121"/>
      <c r="V4047" s="122"/>
      <c r="W4047" s="123"/>
      <c r="AC4047" s="123"/>
    </row>
    <row r="4048" spans="5:29" s="2" customFormat="1">
      <c r="E4048" s="120"/>
      <c r="M4048" s="120"/>
      <c r="N4048" s="120"/>
      <c r="U4048" s="121"/>
      <c r="V4048" s="122"/>
      <c r="W4048" s="123"/>
      <c r="AC4048" s="123"/>
    </row>
    <row r="4049" spans="5:29" s="2" customFormat="1">
      <c r="E4049" s="120"/>
      <c r="M4049" s="120"/>
      <c r="N4049" s="120"/>
      <c r="U4049" s="121"/>
      <c r="V4049" s="122"/>
      <c r="W4049" s="123"/>
      <c r="AC4049" s="123"/>
    </row>
    <row r="4050" spans="5:29" s="2" customFormat="1">
      <c r="E4050" s="120"/>
      <c r="M4050" s="120"/>
      <c r="N4050" s="120"/>
      <c r="U4050" s="121"/>
      <c r="V4050" s="122"/>
      <c r="W4050" s="123"/>
      <c r="AC4050" s="123"/>
    </row>
    <row r="4051" spans="5:29" s="2" customFormat="1">
      <c r="E4051" s="120"/>
      <c r="M4051" s="120"/>
      <c r="N4051" s="120"/>
      <c r="U4051" s="121"/>
      <c r="V4051" s="122"/>
      <c r="W4051" s="123"/>
      <c r="AC4051" s="123"/>
    </row>
    <row r="4052" spans="5:29" s="2" customFormat="1">
      <c r="E4052" s="120"/>
      <c r="M4052" s="120"/>
      <c r="N4052" s="120"/>
      <c r="U4052" s="121"/>
      <c r="V4052" s="122"/>
      <c r="W4052" s="123"/>
      <c r="AC4052" s="123"/>
    </row>
    <row r="4053" spans="5:29" s="2" customFormat="1">
      <c r="E4053" s="120"/>
      <c r="M4053" s="120"/>
      <c r="N4053" s="120"/>
      <c r="U4053" s="121"/>
      <c r="V4053" s="122"/>
      <c r="W4053" s="123"/>
      <c r="AC4053" s="123"/>
    </row>
    <row r="4054" spans="5:29" s="2" customFormat="1">
      <c r="E4054" s="120"/>
      <c r="M4054" s="120"/>
      <c r="N4054" s="120"/>
      <c r="U4054" s="121"/>
      <c r="V4054" s="122"/>
      <c r="W4054" s="123"/>
      <c r="AC4054" s="123"/>
    </row>
    <row r="4055" spans="5:29" s="2" customFormat="1">
      <c r="E4055" s="120"/>
      <c r="M4055" s="120"/>
      <c r="N4055" s="120"/>
      <c r="U4055" s="121"/>
      <c r="V4055" s="122"/>
      <c r="W4055" s="123"/>
      <c r="AC4055" s="123"/>
    </row>
    <row r="4056" spans="5:29" s="2" customFormat="1">
      <c r="E4056" s="120"/>
      <c r="M4056" s="120"/>
      <c r="N4056" s="120"/>
      <c r="U4056" s="121"/>
      <c r="V4056" s="122"/>
      <c r="W4056" s="123"/>
      <c r="AC4056" s="123"/>
    </row>
    <row r="4057" spans="5:29" s="2" customFormat="1">
      <c r="E4057" s="120"/>
      <c r="M4057" s="120"/>
      <c r="N4057" s="120"/>
      <c r="U4057" s="121"/>
      <c r="V4057" s="122"/>
      <c r="W4057" s="123"/>
      <c r="AC4057" s="123"/>
    </row>
    <row r="4058" spans="5:29" s="2" customFormat="1">
      <c r="E4058" s="120"/>
      <c r="M4058" s="120"/>
      <c r="N4058" s="120"/>
      <c r="U4058" s="121"/>
      <c r="V4058" s="122"/>
      <c r="W4058" s="123"/>
      <c r="AC4058" s="123"/>
    </row>
    <row r="4059" spans="5:29" s="2" customFormat="1">
      <c r="E4059" s="120"/>
      <c r="M4059" s="120"/>
      <c r="N4059" s="120"/>
      <c r="U4059" s="121"/>
      <c r="V4059" s="122"/>
      <c r="W4059" s="123"/>
      <c r="AC4059" s="123"/>
    </row>
    <row r="4060" spans="5:29" s="2" customFormat="1">
      <c r="E4060" s="120"/>
      <c r="M4060" s="120"/>
      <c r="N4060" s="120"/>
      <c r="U4060" s="121"/>
      <c r="V4060" s="122"/>
      <c r="W4060" s="123"/>
      <c r="AC4060" s="123"/>
    </row>
    <row r="4061" spans="5:29" s="2" customFormat="1">
      <c r="E4061" s="120"/>
      <c r="M4061" s="120"/>
      <c r="N4061" s="120"/>
      <c r="U4061" s="121"/>
      <c r="V4061" s="122"/>
      <c r="W4061" s="123"/>
      <c r="AC4061" s="123"/>
    </row>
    <row r="4062" spans="5:29" s="2" customFormat="1">
      <c r="E4062" s="120"/>
      <c r="M4062" s="120"/>
      <c r="N4062" s="120"/>
      <c r="U4062" s="121"/>
      <c r="V4062" s="122"/>
      <c r="W4062" s="123"/>
      <c r="AC4062" s="123"/>
    </row>
    <row r="4063" spans="5:29" s="2" customFormat="1">
      <c r="E4063" s="120"/>
      <c r="M4063" s="120"/>
      <c r="N4063" s="120"/>
      <c r="U4063" s="121"/>
      <c r="V4063" s="122"/>
      <c r="W4063" s="123"/>
      <c r="AC4063" s="123"/>
    </row>
    <row r="4064" spans="5:29" s="2" customFormat="1">
      <c r="E4064" s="120"/>
      <c r="M4064" s="120"/>
      <c r="N4064" s="120"/>
      <c r="U4064" s="121"/>
      <c r="V4064" s="122"/>
      <c r="W4064" s="123"/>
      <c r="AC4064" s="123"/>
    </row>
    <row r="4065" spans="5:29" s="2" customFormat="1">
      <c r="E4065" s="120"/>
      <c r="M4065" s="120"/>
      <c r="N4065" s="120"/>
      <c r="U4065" s="121"/>
      <c r="V4065" s="122"/>
      <c r="W4065" s="123"/>
      <c r="AC4065" s="123"/>
    </row>
    <row r="4066" spans="5:29" s="2" customFormat="1">
      <c r="E4066" s="120"/>
      <c r="M4066" s="120"/>
      <c r="N4066" s="120"/>
      <c r="U4066" s="121"/>
      <c r="V4066" s="122"/>
      <c r="W4066" s="123"/>
      <c r="AC4066" s="123"/>
    </row>
    <row r="4067" spans="5:29" s="2" customFormat="1">
      <c r="E4067" s="120"/>
      <c r="M4067" s="120"/>
      <c r="N4067" s="120"/>
      <c r="U4067" s="121"/>
      <c r="V4067" s="122"/>
      <c r="W4067" s="123"/>
      <c r="AC4067" s="123"/>
    </row>
    <row r="4068" spans="5:29" s="2" customFormat="1">
      <c r="E4068" s="120"/>
      <c r="M4068" s="120"/>
      <c r="N4068" s="120"/>
      <c r="U4068" s="121"/>
      <c r="V4068" s="122"/>
      <c r="W4068" s="123"/>
      <c r="AC4068" s="123"/>
    </row>
    <row r="4069" spans="5:29" s="2" customFormat="1">
      <c r="E4069" s="120"/>
      <c r="M4069" s="120"/>
      <c r="N4069" s="120"/>
      <c r="U4069" s="121"/>
      <c r="V4069" s="122"/>
      <c r="W4069" s="123"/>
      <c r="AC4069" s="123"/>
    </row>
    <row r="4070" spans="5:29" s="2" customFormat="1">
      <c r="E4070" s="120"/>
      <c r="M4070" s="120"/>
      <c r="N4070" s="120"/>
      <c r="U4070" s="121"/>
      <c r="V4070" s="122"/>
      <c r="W4070" s="123"/>
      <c r="AC4070" s="123"/>
    </row>
    <row r="4071" spans="5:29" s="2" customFormat="1">
      <c r="E4071" s="120"/>
      <c r="M4071" s="120"/>
      <c r="N4071" s="120"/>
      <c r="U4071" s="121"/>
      <c r="V4071" s="122"/>
      <c r="W4071" s="123"/>
      <c r="AC4071" s="123"/>
    </row>
    <row r="4072" spans="5:29" s="2" customFormat="1">
      <c r="E4072" s="120"/>
      <c r="M4072" s="120"/>
      <c r="N4072" s="120"/>
      <c r="U4072" s="121"/>
      <c r="V4072" s="122"/>
      <c r="W4072" s="123"/>
      <c r="AC4072" s="123"/>
    </row>
    <row r="4073" spans="5:29" s="2" customFormat="1">
      <c r="E4073" s="120"/>
      <c r="M4073" s="120"/>
      <c r="N4073" s="120"/>
      <c r="U4073" s="121"/>
      <c r="V4073" s="122"/>
      <c r="W4073" s="123"/>
      <c r="AC4073" s="123"/>
    </row>
    <row r="4074" spans="5:29" s="2" customFormat="1">
      <c r="E4074" s="120"/>
      <c r="M4074" s="120"/>
      <c r="N4074" s="120"/>
      <c r="U4074" s="121"/>
      <c r="V4074" s="122"/>
      <c r="W4074" s="123"/>
      <c r="AC4074" s="123"/>
    </row>
    <row r="4075" spans="5:29" s="2" customFormat="1">
      <c r="E4075" s="120"/>
      <c r="M4075" s="120"/>
      <c r="N4075" s="120"/>
      <c r="U4075" s="121"/>
      <c r="V4075" s="122"/>
      <c r="W4075" s="123"/>
      <c r="AC4075" s="123"/>
    </row>
    <row r="4076" spans="5:29" s="2" customFormat="1">
      <c r="E4076" s="120"/>
      <c r="M4076" s="120"/>
      <c r="N4076" s="120"/>
      <c r="U4076" s="121"/>
      <c r="V4076" s="122"/>
      <c r="W4076" s="123"/>
      <c r="AC4076" s="123"/>
    </row>
    <row r="4077" spans="5:29" s="2" customFormat="1">
      <c r="E4077" s="120"/>
      <c r="M4077" s="120"/>
      <c r="N4077" s="120"/>
      <c r="U4077" s="121"/>
      <c r="V4077" s="122"/>
      <c r="W4077" s="123"/>
      <c r="AC4077" s="123"/>
    </row>
    <row r="4078" spans="5:29" s="2" customFormat="1">
      <c r="E4078" s="120"/>
      <c r="M4078" s="120"/>
      <c r="N4078" s="120"/>
      <c r="U4078" s="121"/>
      <c r="V4078" s="122"/>
      <c r="W4078" s="123"/>
      <c r="AC4078" s="123"/>
    </row>
    <row r="4079" spans="5:29" s="2" customFormat="1">
      <c r="E4079" s="120"/>
      <c r="M4079" s="120"/>
      <c r="N4079" s="120"/>
      <c r="U4079" s="121"/>
      <c r="V4079" s="122"/>
      <c r="W4079" s="123"/>
      <c r="AC4079" s="123"/>
    </row>
    <row r="4080" spans="5:29" s="2" customFormat="1">
      <c r="E4080" s="120"/>
      <c r="M4080" s="120"/>
      <c r="N4080" s="120"/>
      <c r="U4080" s="121"/>
      <c r="V4080" s="122"/>
      <c r="W4080" s="123"/>
      <c r="AC4080" s="123"/>
    </row>
    <row r="4081" spans="5:29" s="2" customFormat="1">
      <c r="E4081" s="120"/>
      <c r="M4081" s="120"/>
      <c r="N4081" s="120"/>
      <c r="U4081" s="121"/>
      <c r="V4081" s="122"/>
      <c r="W4081" s="123"/>
      <c r="AC4081" s="123"/>
    </row>
    <row r="4082" spans="5:29" s="2" customFormat="1">
      <c r="E4082" s="120"/>
      <c r="M4082" s="120"/>
      <c r="N4082" s="120"/>
      <c r="U4082" s="121"/>
      <c r="V4082" s="122"/>
      <c r="W4082" s="123"/>
      <c r="AC4082" s="123"/>
    </row>
    <row r="4083" spans="5:29" s="2" customFormat="1">
      <c r="E4083" s="120"/>
      <c r="M4083" s="120"/>
      <c r="N4083" s="120"/>
      <c r="U4083" s="121"/>
      <c r="V4083" s="122"/>
      <c r="W4083" s="123"/>
      <c r="AC4083" s="123"/>
    </row>
    <row r="4084" spans="5:29" s="2" customFormat="1">
      <c r="E4084" s="120"/>
      <c r="M4084" s="120"/>
      <c r="N4084" s="120"/>
      <c r="U4084" s="121"/>
      <c r="V4084" s="122"/>
      <c r="W4084" s="123"/>
      <c r="AC4084" s="123"/>
    </row>
    <row r="4085" spans="5:29" s="2" customFormat="1">
      <c r="E4085" s="120"/>
      <c r="M4085" s="120"/>
      <c r="N4085" s="120"/>
      <c r="U4085" s="121"/>
      <c r="V4085" s="122"/>
      <c r="W4085" s="123"/>
      <c r="AC4085" s="123"/>
    </row>
    <row r="4086" spans="5:29" s="2" customFormat="1">
      <c r="E4086" s="120"/>
      <c r="M4086" s="120"/>
      <c r="N4086" s="120"/>
      <c r="U4086" s="121"/>
      <c r="V4086" s="122"/>
      <c r="W4086" s="123"/>
      <c r="AC4086" s="123"/>
    </row>
    <row r="4087" spans="5:29" s="2" customFormat="1">
      <c r="E4087" s="120"/>
      <c r="M4087" s="120"/>
      <c r="N4087" s="120"/>
      <c r="U4087" s="121"/>
      <c r="V4087" s="122"/>
      <c r="W4087" s="123"/>
      <c r="AC4087" s="123"/>
    </row>
    <row r="4088" spans="5:29" s="2" customFormat="1">
      <c r="E4088" s="120"/>
      <c r="M4088" s="120"/>
      <c r="N4088" s="120"/>
      <c r="U4088" s="121"/>
      <c r="V4088" s="122"/>
      <c r="W4088" s="123"/>
      <c r="AC4088" s="123"/>
    </row>
    <row r="4089" spans="5:29" s="2" customFormat="1">
      <c r="E4089" s="120"/>
      <c r="M4089" s="120"/>
      <c r="N4089" s="120"/>
      <c r="U4089" s="121"/>
      <c r="V4089" s="122"/>
      <c r="W4089" s="123"/>
      <c r="AC4089" s="123"/>
    </row>
    <row r="4090" spans="5:29" s="2" customFormat="1">
      <c r="E4090" s="120"/>
      <c r="M4090" s="120"/>
      <c r="N4090" s="120"/>
      <c r="U4090" s="121"/>
      <c r="V4090" s="122"/>
      <c r="W4090" s="123"/>
      <c r="AC4090" s="123"/>
    </row>
    <row r="4091" spans="5:29" s="2" customFormat="1">
      <c r="E4091" s="120"/>
      <c r="M4091" s="120"/>
      <c r="N4091" s="120"/>
      <c r="U4091" s="121"/>
      <c r="V4091" s="122"/>
      <c r="W4091" s="123"/>
      <c r="AC4091" s="123"/>
    </row>
    <row r="4092" spans="5:29" s="2" customFormat="1">
      <c r="E4092" s="120"/>
      <c r="M4092" s="120"/>
      <c r="N4092" s="120"/>
      <c r="U4092" s="121"/>
      <c r="V4092" s="122"/>
      <c r="W4092" s="123"/>
      <c r="AC4092" s="123"/>
    </row>
    <row r="4093" spans="5:29" s="2" customFormat="1">
      <c r="E4093" s="120"/>
      <c r="M4093" s="120"/>
      <c r="N4093" s="120"/>
      <c r="U4093" s="121"/>
      <c r="V4093" s="122"/>
      <c r="W4093" s="123"/>
      <c r="AC4093" s="123"/>
    </row>
    <row r="4094" spans="5:29" s="2" customFormat="1">
      <c r="E4094" s="120"/>
      <c r="M4094" s="120"/>
      <c r="N4094" s="120"/>
      <c r="U4094" s="121"/>
      <c r="V4094" s="122"/>
      <c r="W4094" s="123"/>
      <c r="AC4094" s="123"/>
    </row>
    <row r="4095" spans="5:29" s="2" customFormat="1">
      <c r="E4095" s="120"/>
      <c r="M4095" s="120"/>
      <c r="N4095" s="120"/>
      <c r="U4095" s="121"/>
      <c r="V4095" s="122"/>
      <c r="W4095" s="123"/>
      <c r="AC4095" s="123"/>
    </row>
    <row r="4096" spans="5:29" s="2" customFormat="1">
      <c r="E4096" s="120"/>
      <c r="M4096" s="120"/>
      <c r="N4096" s="120"/>
      <c r="U4096" s="121"/>
      <c r="V4096" s="122"/>
      <c r="W4096" s="123"/>
      <c r="AC4096" s="123"/>
    </row>
    <row r="4097" spans="5:29" s="2" customFormat="1">
      <c r="E4097" s="120"/>
      <c r="M4097" s="120"/>
      <c r="N4097" s="120"/>
      <c r="U4097" s="121"/>
      <c r="V4097" s="122"/>
      <c r="W4097" s="123"/>
      <c r="AC4097" s="123"/>
    </row>
    <row r="4098" spans="5:29" s="2" customFormat="1">
      <c r="E4098" s="120"/>
      <c r="M4098" s="120"/>
      <c r="N4098" s="120"/>
      <c r="U4098" s="121"/>
      <c r="V4098" s="122"/>
      <c r="W4098" s="123"/>
      <c r="AC4098" s="123"/>
    </row>
    <row r="4099" spans="5:29" s="2" customFormat="1">
      <c r="E4099" s="120"/>
      <c r="M4099" s="120"/>
      <c r="N4099" s="120"/>
      <c r="U4099" s="121"/>
      <c r="V4099" s="122"/>
      <c r="W4099" s="123"/>
      <c r="AC4099" s="123"/>
    </row>
    <row r="4100" spans="5:29" s="2" customFormat="1">
      <c r="E4100" s="120"/>
      <c r="M4100" s="120"/>
      <c r="N4100" s="120"/>
      <c r="U4100" s="121"/>
      <c r="V4100" s="122"/>
      <c r="W4100" s="123"/>
      <c r="AC4100" s="123"/>
    </row>
    <row r="4101" spans="5:29" s="2" customFormat="1">
      <c r="E4101" s="120"/>
      <c r="M4101" s="120"/>
      <c r="N4101" s="120"/>
      <c r="U4101" s="121"/>
      <c r="V4101" s="122"/>
      <c r="W4101" s="123"/>
      <c r="AC4101" s="123"/>
    </row>
    <row r="4102" spans="5:29" s="2" customFormat="1">
      <c r="E4102" s="120"/>
      <c r="M4102" s="120"/>
      <c r="N4102" s="120"/>
      <c r="U4102" s="121"/>
      <c r="V4102" s="122"/>
      <c r="W4102" s="123"/>
      <c r="AC4102" s="123"/>
    </row>
    <row r="4103" spans="5:29" s="2" customFormat="1">
      <c r="E4103" s="120"/>
      <c r="M4103" s="120"/>
      <c r="N4103" s="120"/>
      <c r="U4103" s="121"/>
      <c r="V4103" s="122"/>
      <c r="W4103" s="123"/>
      <c r="AC4103" s="123"/>
    </row>
    <row r="4104" spans="5:29" s="2" customFormat="1">
      <c r="E4104" s="120"/>
      <c r="M4104" s="120"/>
      <c r="N4104" s="120"/>
      <c r="U4104" s="121"/>
      <c r="V4104" s="122"/>
      <c r="W4104" s="123"/>
      <c r="AC4104" s="123"/>
    </row>
    <row r="4105" spans="5:29" s="2" customFormat="1">
      <c r="E4105" s="120"/>
      <c r="M4105" s="120"/>
      <c r="N4105" s="120"/>
      <c r="U4105" s="121"/>
      <c r="V4105" s="122"/>
      <c r="W4105" s="123"/>
      <c r="AC4105" s="123"/>
    </row>
    <row r="4106" spans="5:29" s="2" customFormat="1">
      <c r="E4106" s="120"/>
      <c r="M4106" s="120"/>
      <c r="N4106" s="120"/>
      <c r="U4106" s="121"/>
      <c r="V4106" s="122"/>
      <c r="W4106" s="123"/>
      <c r="AC4106" s="123"/>
    </row>
    <row r="4107" spans="5:29" s="2" customFormat="1">
      <c r="E4107" s="120"/>
      <c r="M4107" s="120"/>
      <c r="N4107" s="120"/>
      <c r="U4107" s="121"/>
      <c r="V4107" s="122"/>
      <c r="W4107" s="123"/>
      <c r="AC4107" s="123"/>
    </row>
    <row r="4108" spans="5:29" s="2" customFormat="1">
      <c r="E4108" s="120"/>
      <c r="M4108" s="120"/>
      <c r="N4108" s="120"/>
      <c r="U4108" s="121"/>
      <c r="V4108" s="122"/>
      <c r="W4108" s="123"/>
      <c r="AC4108" s="123"/>
    </row>
    <row r="4109" spans="5:29" s="2" customFormat="1">
      <c r="E4109" s="120"/>
      <c r="M4109" s="120"/>
      <c r="N4109" s="120"/>
      <c r="U4109" s="121"/>
      <c r="V4109" s="122"/>
      <c r="W4109" s="123"/>
      <c r="AC4109" s="123"/>
    </row>
    <row r="4110" spans="5:29" s="2" customFormat="1">
      <c r="E4110" s="120"/>
      <c r="M4110" s="120"/>
      <c r="N4110" s="120"/>
      <c r="U4110" s="121"/>
      <c r="V4110" s="122"/>
      <c r="W4110" s="123"/>
      <c r="AC4110" s="123"/>
    </row>
    <row r="4111" spans="5:29" s="2" customFormat="1">
      <c r="E4111" s="120"/>
      <c r="M4111" s="120"/>
      <c r="N4111" s="120"/>
      <c r="U4111" s="121"/>
      <c r="V4111" s="122"/>
      <c r="W4111" s="123"/>
      <c r="AC4111" s="123"/>
    </row>
    <row r="4112" spans="5:29" s="2" customFormat="1">
      <c r="E4112" s="120"/>
      <c r="M4112" s="120"/>
      <c r="N4112" s="120"/>
      <c r="U4112" s="121"/>
      <c r="V4112" s="122"/>
      <c r="W4112" s="123"/>
      <c r="AC4112" s="123"/>
    </row>
    <row r="4113" spans="5:29" s="2" customFormat="1">
      <c r="E4113" s="120"/>
      <c r="M4113" s="120"/>
      <c r="N4113" s="120"/>
      <c r="U4113" s="121"/>
      <c r="V4113" s="122"/>
      <c r="W4113" s="123"/>
      <c r="AC4113" s="123"/>
    </row>
    <row r="4114" spans="5:29" s="2" customFormat="1">
      <c r="E4114" s="120"/>
      <c r="M4114" s="120"/>
      <c r="N4114" s="120"/>
      <c r="U4114" s="121"/>
      <c r="V4114" s="122"/>
      <c r="W4114" s="123"/>
      <c r="AC4114" s="123"/>
    </row>
    <row r="4115" spans="5:29" s="2" customFormat="1">
      <c r="E4115" s="120"/>
      <c r="M4115" s="120"/>
      <c r="N4115" s="120"/>
      <c r="U4115" s="121"/>
      <c r="V4115" s="122"/>
      <c r="W4115" s="123"/>
      <c r="AC4115" s="123"/>
    </row>
    <row r="4116" spans="5:29" s="2" customFormat="1">
      <c r="E4116" s="120"/>
      <c r="M4116" s="120"/>
      <c r="N4116" s="120"/>
      <c r="U4116" s="121"/>
      <c r="V4116" s="122"/>
      <c r="W4116" s="123"/>
      <c r="AC4116" s="123"/>
    </row>
    <row r="4117" spans="5:29" s="2" customFormat="1">
      <c r="E4117" s="120"/>
      <c r="M4117" s="120"/>
      <c r="N4117" s="120"/>
      <c r="U4117" s="121"/>
      <c r="V4117" s="122"/>
      <c r="W4117" s="123"/>
      <c r="AC4117" s="123"/>
    </row>
    <row r="4118" spans="5:29" s="2" customFormat="1">
      <c r="E4118" s="120"/>
      <c r="M4118" s="120"/>
      <c r="N4118" s="120"/>
      <c r="U4118" s="121"/>
      <c r="V4118" s="122"/>
      <c r="W4118" s="123"/>
      <c r="AC4118" s="123"/>
    </row>
    <row r="4119" spans="5:29" s="2" customFormat="1">
      <c r="E4119" s="120"/>
      <c r="M4119" s="120"/>
      <c r="N4119" s="120"/>
      <c r="U4119" s="121"/>
      <c r="V4119" s="122"/>
      <c r="W4119" s="123"/>
      <c r="AC4119" s="123"/>
    </row>
    <row r="4120" spans="5:29" s="2" customFormat="1">
      <c r="E4120" s="120"/>
      <c r="M4120" s="120"/>
      <c r="N4120" s="120"/>
      <c r="U4120" s="121"/>
      <c r="V4120" s="122"/>
      <c r="W4120" s="123"/>
      <c r="AC4120" s="123"/>
    </row>
    <row r="4121" spans="5:29" s="2" customFormat="1">
      <c r="E4121" s="120"/>
      <c r="M4121" s="120"/>
      <c r="N4121" s="120"/>
      <c r="U4121" s="121"/>
      <c r="V4121" s="122"/>
      <c r="W4121" s="123"/>
      <c r="AC4121" s="123"/>
    </row>
    <row r="4122" spans="5:29" s="2" customFormat="1">
      <c r="E4122" s="120"/>
      <c r="M4122" s="120"/>
      <c r="N4122" s="120"/>
      <c r="U4122" s="121"/>
      <c r="V4122" s="122"/>
      <c r="W4122" s="123"/>
      <c r="AC4122" s="123"/>
    </row>
    <row r="4123" spans="5:29" s="2" customFormat="1">
      <c r="E4123" s="120"/>
      <c r="M4123" s="120"/>
      <c r="N4123" s="120"/>
      <c r="U4123" s="121"/>
      <c r="V4123" s="122"/>
      <c r="W4123" s="123"/>
      <c r="AC4123" s="123"/>
    </row>
    <row r="4124" spans="5:29" s="2" customFormat="1">
      <c r="E4124" s="120"/>
      <c r="M4124" s="120"/>
      <c r="N4124" s="120"/>
      <c r="U4124" s="121"/>
      <c r="V4124" s="122"/>
      <c r="W4124" s="123"/>
      <c r="AC4124" s="123"/>
    </row>
    <row r="4125" spans="5:29" s="2" customFormat="1">
      <c r="E4125" s="120"/>
      <c r="M4125" s="120"/>
      <c r="N4125" s="120"/>
      <c r="U4125" s="121"/>
      <c r="V4125" s="122"/>
      <c r="W4125" s="123"/>
      <c r="AC4125" s="123"/>
    </row>
    <row r="4126" spans="5:29" s="2" customFormat="1">
      <c r="E4126" s="120"/>
      <c r="M4126" s="120"/>
      <c r="N4126" s="120"/>
      <c r="U4126" s="121"/>
      <c r="V4126" s="122"/>
      <c r="W4126" s="123"/>
      <c r="AC4126" s="123"/>
    </row>
    <row r="4127" spans="5:29" s="2" customFormat="1">
      <c r="E4127" s="120"/>
      <c r="M4127" s="120"/>
      <c r="N4127" s="120"/>
      <c r="U4127" s="121"/>
      <c r="V4127" s="122"/>
      <c r="W4127" s="123"/>
      <c r="AC4127" s="123"/>
    </row>
    <row r="4128" spans="5:29" s="2" customFormat="1">
      <c r="E4128" s="120"/>
      <c r="M4128" s="120"/>
      <c r="N4128" s="120"/>
      <c r="U4128" s="121"/>
      <c r="V4128" s="122"/>
      <c r="W4128" s="123"/>
      <c r="AC4128" s="123"/>
    </row>
    <row r="4129" spans="5:29" s="2" customFormat="1">
      <c r="E4129" s="120"/>
      <c r="M4129" s="120"/>
      <c r="N4129" s="120"/>
      <c r="U4129" s="121"/>
      <c r="V4129" s="122"/>
      <c r="W4129" s="123"/>
      <c r="AC4129" s="123"/>
    </row>
    <row r="4130" spans="5:29" s="2" customFormat="1">
      <c r="E4130" s="120"/>
      <c r="M4130" s="120"/>
      <c r="N4130" s="120"/>
      <c r="U4130" s="121"/>
      <c r="V4130" s="122"/>
      <c r="W4130" s="123"/>
      <c r="AC4130" s="123"/>
    </row>
    <row r="4131" spans="5:29" s="2" customFormat="1">
      <c r="E4131" s="120"/>
      <c r="M4131" s="120"/>
      <c r="N4131" s="120"/>
      <c r="U4131" s="121"/>
      <c r="V4131" s="122"/>
      <c r="W4131" s="123"/>
      <c r="AC4131" s="123"/>
    </row>
    <row r="4132" spans="5:29" s="2" customFormat="1">
      <c r="E4132" s="120"/>
      <c r="M4132" s="120"/>
      <c r="N4132" s="120"/>
      <c r="U4132" s="121"/>
      <c r="V4132" s="122"/>
      <c r="W4132" s="123"/>
      <c r="AC4132" s="123"/>
    </row>
    <row r="4133" spans="5:29" s="2" customFormat="1">
      <c r="E4133" s="120"/>
      <c r="M4133" s="120"/>
      <c r="N4133" s="120"/>
      <c r="U4133" s="121"/>
      <c r="V4133" s="122"/>
      <c r="W4133" s="123"/>
      <c r="AC4133" s="123"/>
    </row>
    <row r="4134" spans="5:29" s="2" customFormat="1">
      <c r="E4134" s="120"/>
      <c r="M4134" s="120"/>
      <c r="N4134" s="120"/>
      <c r="U4134" s="121"/>
      <c r="V4134" s="122"/>
      <c r="W4134" s="123"/>
      <c r="AC4134" s="123"/>
    </row>
    <row r="4135" spans="5:29" s="2" customFormat="1">
      <c r="E4135" s="120"/>
      <c r="M4135" s="120"/>
      <c r="N4135" s="120"/>
      <c r="U4135" s="121"/>
      <c r="V4135" s="122"/>
      <c r="W4135" s="123"/>
      <c r="AC4135" s="123"/>
    </row>
    <row r="4136" spans="5:29" s="2" customFormat="1">
      <c r="E4136" s="120"/>
      <c r="M4136" s="120"/>
      <c r="N4136" s="120"/>
      <c r="U4136" s="121"/>
      <c r="V4136" s="122"/>
      <c r="W4136" s="123"/>
      <c r="AC4136" s="123"/>
    </row>
    <row r="4137" spans="5:29" s="2" customFormat="1">
      <c r="E4137" s="120"/>
      <c r="M4137" s="120"/>
      <c r="N4137" s="120"/>
      <c r="U4137" s="121"/>
      <c r="V4137" s="122"/>
      <c r="W4137" s="123"/>
      <c r="AC4137" s="123"/>
    </row>
    <row r="4138" spans="5:29" s="2" customFormat="1">
      <c r="E4138" s="120"/>
      <c r="M4138" s="120"/>
      <c r="N4138" s="120"/>
      <c r="U4138" s="121"/>
      <c r="V4138" s="122"/>
      <c r="W4138" s="123"/>
      <c r="AC4138" s="123"/>
    </row>
    <row r="4139" spans="5:29" s="2" customFormat="1">
      <c r="E4139" s="120"/>
      <c r="M4139" s="120"/>
      <c r="N4139" s="120"/>
      <c r="U4139" s="121"/>
      <c r="V4139" s="122"/>
      <c r="W4139" s="123"/>
      <c r="AC4139" s="123"/>
    </row>
    <row r="4140" spans="5:29" s="2" customFormat="1">
      <c r="E4140" s="120"/>
      <c r="M4140" s="120"/>
      <c r="N4140" s="120"/>
      <c r="U4140" s="121"/>
      <c r="V4140" s="122"/>
      <c r="W4140" s="123"/>
      <c r="AC4140" s="123"/>
    </row>
    <row r="4141" spans="5:29" s="2" customFormat="1">
      <c r="E4141" s="120"/>
      <c r="M4141" s="120"/>
      <c r="N4141" s="120"/>
      <c r="U4141" s="121"/>
      <c r="V4141" s="122"/>
      <c r="W4141" s="123"/>
      <c r="AC4141" s="123"/>
    </row>
    <row r="4142" spans="5:29" s="2" customFormat="1">
      <c r="E4142" s="120"/>
      <c r="M4142" s="120"/>
      <c r="N4142" s="120"/>
      <c r="U4142" s="121"/>
      <c r="V4142" s="122"/>
      <c r="W4142" s="123"/>
      <c r="AC4142" s="123"/>
    </row>
    <row r="4143" spans="5:29" s="2" customFormat="1">
      <c r="E4143" s="120"/>
      <c r="M4143" s="120"/>
      <c r="N4143" s="120"/>
      <c r="U4143" s="121"/>
      <c r="V4143" s="122"/>
      <c r="W4143" s="123"/>
      <c r="AC4143" s="123"/>
    </row>
    <row r="4144" spans="5:29" s="2" customFormat="1">
      <c r="E4144" s="120"/>
      <c r="M4144" s="120"/>
      <c r="N4144" s="120"/>
      <c r="U4144" s="121"/>
      <c r="V4144" s="122"/>
      <c r="W4144" s="123"/>
      <c r="AC4144" s="123"/>
    </row>
    <row r="4145" spans="5:29" s="2" customFormat="1">
      <c r="E4145" s="120"/>
      <c r="M4145" s="120"/>
      <c r="N4145" s="120"/>
      <c r="U4145" s="121"/>
      <c r="V4145" s="122"/>
      <c r="W4145" s="123"/>
      <c r="AC4145" s="123"/>
    </row>
    <row r="4146" spans="5:29" s="2" customFormat="1">
      <c r="E4146" s="120"/>
      <c r="M4146" s="120"/>
      <c r="N4146" s="120"/>
      <c r="U4146" s="121"/>
      <c r="V4146" s="122"/>
      <c r="W4146" s="123"/>
      <c r="AC4146" s="123"/>
    </row>
    <row r="4147" spans="5:29" s="2" customFormat="1">
      <c r="E4147" s="120"/>
      <c r="M4147" s="120"/>
      <c r="N4147" s="120"/>
      <c r="U4147" s="121"/>
      <c r="V4147" s="122"/>
      <c r="W4147" s="123"/>
      <c r="AC4147" s="123"/>
    </row>
    <row r="4148" spans="5:29" s="2" customFormat="1">
      <c r="E4148" s="120"/>
      <c r="M4148" s="120"/>
      <c r="N4148" s="120"/>
      <c r="U4148" s="121"/>
      <c r="V4148" s="122"/>
      <c r="W4148" s="123"/>
      <c r="AC4148" s="123"/>
    </row>
    <row r="4149" spans="5:29" s="2" customFormat="1">
      <c r="E4149" s="120"/>
      <c r="M4149" s="120"/>
      <c r="N4149" s="120"/>
      <c r="U4149" s="121"/>
      <c r="V4149" s="122"/>
      <c r="W4149" s="123"/>
      <c r="AC4149" s="123"/>
    </row>
    <row r="4150" spans="5:29" s="2" customFormat="1">
      <c r="E4150" s="120"/>
      <c r="M4150" s="120"/>
      <c r="N4150" s="120"/>
      <c r="U4150" s="121"/>
      <c r="V4150" s="122"/>
      <c r="W4150" s="123"/>
      <c r="AC4150" s="123"/>
    </row>
    <row r="4151" spans="5:29" s="2" customFormat="1">
      <c r="E4151" s="120"/>
      <c r="M4151" s="120"/>
      <c r="N4151" s="120"/>
      <c r="U4151" s="121"/>
      <c r="V4151" s="122"/>
      <c r="W4151" s="123"/>
      <c r="AC4151" s="123"/>
    </row>
    <row r="4152" spans="5:29" s="2" customFormat="1">
      <c r="E4152" s="120"/>
      <c r="M4152" s="120"/>
      <c r="N4152" s="120"/>
      <c r="U4152" s="121"/>
      <c r="V4152" s="122"/>
      <c r="W4152" s="123"/>
      <c r="AC4152" s="123"/>
    </row>
    <row r="4153" spans="5:29" s="2" customFormat="1">
      <c r="E4153" s="120"/>
      <c r="M4153" s="120"/>
      <c r="N4153" s="120"/>
      <c r="U4153" s="121"/>
      <c r="V4153" s="122"/>
      <c r="W4153" s="123"/>
      <c r="AC4153" s="123"/>
    </row>
    <row r="4154" spans="5:29" s="2" customFormat="1">
      <c r="E4154" s="120"/>
      <c r="M4154" s="120"/>
      <c r="N4154" s="120"/>
      <c r="U4154" s="121"/>
      <c r="V4154" s="122"/>
      <c r="W4154" s="123"/>
      <c r="AC4154" s="123"/>
    </row>
    <row r="4155" spans="5:29" s="2" customFormat="1">
      <c r="E4155" s="120"/>
      <c r="M4155" s="120"/>
      <c r="N4155" s="120"/>
      <c r="U4155" s="121"/>
      <c r="V4155" s="122"/>
      <c r="W4155" s="123"/>
      <c r="AC4155" s="123"/>
    </row>
    <row r="4156" spans="5:29" s="2" customFormat="1">
      <c r="E4156" s="120"/>
      <c r="M4156" s="120"/>
      <c r="N4156" s="120"/>
      <c r="U4156" s="121"/>
      <c r="V4156" s="122"/>
      <c r="W4156" s="123"/>
      <c r="AC4156" s="123"/>
    </row>
    <row r="4157" spans="5:29" s="2" customFormat="1">
      <c r="E4157" s="120"/>
      <c r="M4157" s="120"/>
      <c r="N4157" s="120"/>
      <c r="U4157" s="121"/>
      <c r="V4157" s="122"/>
      <c r="W4157" s="123"/>
      <c r="AC4157" s="123"/>
    </row>
    <row r="4158" spans="5:29" s="2" customFormat="1">
      <c r="E4158" s="120"/>
      <c r="M4158" s="120"/>
      <c r="N4158" s="120"/>
      <c r="U4158" s="121"/>
      <c r="V4158" s="122"/>
      <c r="W4158" s="123"/>
      <c r="AC4158" s="123"/>
    </row>
    <row r="4159" spans="5:29" s="2" customFormat="1">
      <c r="E4159" s="120"/>
      <c r="M4159" s="120"/>
      <c r="N4159" s="120"/>
      <c r="U4159" s="121"/>
      <c r="V4159" s="122"/>
      <c r="W4159" s="123"/>
      <c r="AC4159" s="123"/>
    </row>
    <row r="4160" spans="5:29" s="2" customFormat="1">
      <c r="E4160" s="120"/>
      <c r="M4160" s="120"/>
      <c r="N4160" s="120"/>
      <c r="U4160" s="121"/>
      <c r="V4160" s="122"/>
      <c r="W4160" s="123"/>
      <c r="AC4160" s="123"/>
    </row>
    <row r="4161" spans="5:29" s="2" customFormat="1">
      <c r="E4161" s="120"/>
      <c r="M4161" s="120"/>
      <c r="N4161" s="120"/>
      <c r="U4161" s="121"/>
      <c r="V4161" s="122"/>
      <c r="W4161" s="123"/>
      <c r="AC4161" s="123"/>
    </row>
    <row r="4162" spans="5:29" s="2" customFormat="1">
      <c r="E4162" s="120"/>
      <c r="M4162" s="120"/>
      <c r="N4162" s="120"/>
      <c r="U4162" s="121"/>
      <c r="V4162" s="122"/>
      <c r="W4162" s="123"/>
      <c r="AC4162" s="123"/>
    </row>
    <row r="4163" spans="5:29" s="2" customFormat="1">
      <c r="E4163" s="120"/>
      <c r="M4163" s="120"/>
      <c r="N4163" s="120"/>
      <c r="U4163" s="121"/>
      <c r="V4163" s="122"/>
      <c r="W4163" s="123"/>
      <c r="AC4163" s="123"/>
    </row>
    <row r="4164" spans="5:29" s="2" customFormat="1">
      <c r="E4164" s="120"/>
      <c r="M4164" s="120"/>
      <c r="N4164" s="120"/>
      <c r="U4164" s="121"/>
      <c r="V4164" s="122"/>
      <c r="W4164" s="123"/>
      <c r="AC4164" s="123"/>
    </row>
    <row r="4165" spans="5:29" s="2" customFormat="1">
      <c r="E4165" s="120"/>
      <c r="M4165" s="120"/>
      <c r="N4165" s="120"/>
      <c r="U4165" s="121"/>
      <c r="V4165" s="122"/>
      <c r="W4165" s="123"/>
      <c r="AC4165" s="123"/>
    </row>
    <row r="4166" spans="5:29" s="2" customFormat="1">
      <c r="E4166" s="120"/>
      <c r="M4166" s="120"/>
      <c r="N4166" s="120"/>
      <c r="U4166" s="121"/>
      <c r="V4166" s="122"/>
      <c r="W4166" s="123"/>
      <c r="AC4166" s="123"/>
    </row>
    <row r="4167" spans="5:29" s="2" customFormat="1">
      <c r="E4167" s="120"/>
      <c r="M4167" s="120"/>
      <c r="N4167" s="120"/>
      <c r="U4167" s="121"/>
      <c r="V4167" s="122"/>
      <c r="W4167" s="123"/>
      <c r="AC4167" s="123"/>
    </row>
    <row r="4168" spans="5:29" s="2" customFormat="1">
      <c r="E4168" s="120"/>
      <c r="M4168" s="120"/>
      <c r="N4168" s="120"/>
      <c r="U4168" s="121"/>
      <c r="V4168" s="122"/>
      <c r="W4168" s="123"/>
      <c r="AC4168" s="123"/>
    </row>
    <row r="4169" spans="5:29" s="2" customFormat="1">
      <c r="E4169" s="120"/>
      <c r="M4169" s="120"/>
      <c r="N4169" s="120"/>
      <c r="U4169" s="121"/>
      <c r="V4169" s="122"/>
      <c r="W4169" s="123"/>
      <c r="AC4169" s="123"/>
    </row>
    <row r="4170" spans="5:29" s="2" customFormat="1">
      <c r="E4170" s="120"/>
      <c r="M4170" s="120"/>
      <c r="N4170" s="120"/>
      <c r="U4170" s="121"/>
      <c r="V4170" s="122"/>
      <c r="W4170" s="123"/>
      <c r="AC4170" s="123"/>
    </row>
    <row r="4171" spans="5:29" s="2" customFormat="1">
      <c r="E4171" s="120"/>
      <c r="M4171" s="120"/>
      <c r="N4171" s="120"/>
      <c r="U4171" s="121"/>
      <c r="V4171" s="122"/>
      <c r="W4171" s="123"/>
      <c r="AC4171" s="123"/>
    </row>
    <row r="4172" spans="5:29" s="2" customFormat="1">
      <c r="E4172" s="120"/>
      <c r="M4172" s="120"/>
      <c r="N4172" s="120"/>
      <c r="U4172" s="121"/>
      <c r="V4172" s="122"/>
      <c r="W4172" s="123"/>
      <c r="AC4172" s="123"/>
    </row>
    <row r="4173" spans="5:29" s="2" customFormat="1">
      <c r="E4173" s="120"/>
      <c r="M4173" s="120"/>
      <c r="N4173" s="120"/>
      <c r="U4173" s="121"/>
      <c r="V4173" s="122"/>
      <c r="W4173" s="123"/>
      <c r="AC4173" s="123"/>
    </row>
    <row r="4174" spans="5:29" s="2" customFormat="1">
      <c r="E4174" s="120"/>
      <c r="M4174" s="120"/>
      <c r="N4174" s="120"/>
      <c r="U4174" s="121"/>
      <c r="V4174" s="122"/>
      <c r="W4174" s="123"/>
      <c r="AC4174" s="123"/>
    </row>
    <row r="4175" spans="5:29" s="2" customFormat="1">
      <c r="E4175" s="120"/>
      <c r="M4175" s="120"/>
      <c r="N4175" s="120"/>
      <c r="U4175" s="121"/>
      <c r="V4175" s="122"/>
      <c r="W4175" s="123"/>
      <c r="AC4175" s="123"/>
    </row>
    <row r="4176" spans="5:29" s="2" customFormat="1">
      <c r="E4176" s="120"/>
      <c r="M4176" s="120"/>
      <c r="N4176" s="120"/>
      <c r="U4176" s="121"/>
      <c r="V4176" s="122"/>
      <c r="W4176" s="123"/>
      <c r="AC4176" s="123"/>
    </row>
    <row r="4177" spans="5:29" s="2" customFormat="1">
      <c r="E4177" s="120"/>
      <c r="M4177" s="120"/>
      <c r="N4177" s="120"/>
      <c r="U4177" s="121"/>
      <c r="V4177" s="122"/>
      <c r="W4177" s="123"/>
      <c r="AC4177" s="123"/>
    </row>
    <row r="4178" spans="5:29" s="2" customFormat="1">
      <c r="E4178" s="120"/>
      <c r="M4178" s="120"/>
      <c r="N4178" s="120"/>
      <c r="U4178" s="121"/>
      <c r="V4178" s="122"/>
      <c r="W4178" s="123"/>
      <c r="AC4178" s="123"/>
    </row>
    <row r="4179" spans="5:29" s="2" customFormat="1">
      <c r="E4179" s="120"/>
      <c r="M4179" s="120"/>
      <c r="N4179" s="120"/>
      <c r="U4179" s="121"/>
      <c r="V4179" s="122"/>
      <c r="W4179" s="123"/>
      <c r="AC4179" s="123"/>
    </row>
    <row r="4180" spans="5:29" s="2" customFormat="1">
      <c r="E4180" s="120"/>
      <c r="M4180" s="120"/>
      <c r="N4180" s="120"/>
      <c r="U4180" s="121"/>
      <c r="V4180" s="122"/>
      <c r="W4180" s="123"/>
      <c r="AC4180" s="123"/>
    </row>
    <row r="4181" spans="5:29" s="2" customFormat="1">
      <c r="E4181" s="120"/>
      <c r="M4181" s="120"/>
      <c r="N4181" s="120"/>
      <c r="U4181" s="121"/>
      <c r="V4181" s="122"/>
      <c r="W4181" s="123"/>
      <c r="AC4181" s="123"/>
    </row>
    <row r="4182" spans="5:29" s="2" customFormat="1">
      <c r="E4182" s="120"/>
      <c r="M4182" s="120"/>
      <c r="N4182" s="120"/>
      <c r="U4182" s="121"/>
      <c r="V4182" s="122"/>
      <c r="W4182" s="123"/>
      <c r="AC4182" s="123"/>
    </row>
    <row r="4183" spans="5:29" s="2" customFormat="1">
      <c r="E4183" s="120"/>
      <c r="M4183" s="120"/>
      <c r="N4183" s="120"/>
      <c r="U4183" s="121"/>
      <c r="V4183" s="122"/>
      <c r="W4183" s="123"/>
      <c r="AC4183" s="123"/>
    </row>
    <row r="4184" spans="5:29" s="2" customFormat="1">
      <c r="E4184" s="120"/>
      <c r="M4184" s="120"/>
      <c r="N4184" s="120"/>
      <c r="U4184" s="121"/>
      <c r="V4184" s="122"/>
      <c r="W4184" s="123"/>
      <c r="AC4184" s="123"/>
    </row>
    <row r="4185" spans="5:29" s="2" customFormat="1">
      <c r="E4185" s="120"/>
      <c r="M4185" s="120"/>
      <c r="N4185" s="120"/>
      <c r="U4185" s="121"/>
      <c r="V4185" s="122"/>
      <c r="W4185" s="123"/>
      <c r="AC4185" s="123"/>
    </row>
    <row r="4186" spans="5:29" s="2" customFormat="1">
      <c r="E4186" s="120"/>
      <c r="M4186" s="120"/>
      <c r="N4186" s="120"/>
      <c r="U4186" s="121"/>
      <c r="V4186" s="122"/>
      <c r="W4186" s="123"/>
      <c r="AC4186" s="123"/>
    </row>
    <row r="4187" spans="5:29" s="2" customFormat="1">
      <c r="E4187" s="120"/>
      <c r="M4187" s="120"/>
      <c r="N4187" s="120"/>
      <c r="U4187" s="121"/>
      <c r="V4187" s="122"/>
      <c r="W4187" s="123"/>
      <c r="AC4187" s="123"/>
    </row>
    <row r="4188" spans="5:29" s="2" customFormat="1">
      <c r="E4188" s="120"/>
      <c r="M4188" s="120"/>
      <c r="N4188" s="120"/>
      <c r="U4188" s="121"/>
      <c r="V4188" s="122"/>
      <c r="W4188" s="123"/>
      <c r="AC4188" s="123"/>
    </row>
    <row r="4189" spans="5:29" s="2" customFormat="1">
      <c r="E4189" s="120"/>
      <c r="M4189" s="120"/>
      <c r="N4189" s="120"/>
      <c r="U4189" s="121"/>
      <c r="V4189" s="122"/>
      <c r="W4189" s="123"/>
      <c r="AC4189" s="123"/>
    </row>
    <row r="4190" spans="5:29" s="2" customFormat="1">
      <c r="E4190" s="120"/>
      <c r="M4190" s="120"/>
      <c r="N4190" s="120"/>
      <c r="U4190" s="121"/>
      <c r="V4190" s="122"/>
      <c r="W4190" s="123"/>
      <c r="AC4190" s="123"/>
    </row>
    <row r="4191" spans="5:29" s="2" customFormat="1">
      <c r="E4191" s="120"/>
      <c r="M4191" s="120"/>
      <c r="N4191" s="120"/>
      <c r="U4191" s="121"/>
      <c r="V4191" s="122"/>
      <c r="W4191" s="123"/>
      <c r="AC4191" s="123"/>
    </row>
    <row r="4192" spans="5:29" s="2" customFormat="1">
      <c r="E4192" s="120"/>
      <c r="M4192" s="120"/>
      <c r="N4192" s="120"/>
      <c r="U4192" s="121"/>
      <c r="V4192" s="122"/>
      <c r="W4192" s="123"/>
      <c r="AC4192" s="123"/>
    </row>
    <row r="4193" spans="5:29" s="2" customFormat="1">
      <c r="E4193" s="120"/>
      <c r="M4193" s="120"/>
      <c r="N4193" s="120"/>
      <c r="U4193" s="121"/>
      <c r="V4193" s="122"/>
      <c r="W4193" s="123"/>
      <c r="AC4193" s="123"/>
    </row>
    <row r="4194" spans="5:29" s="2" customFormat="1">
      <c r="E4194" s="120"/>
      <c r="M4194" s="120"/>
      <c r="N4194" s="120"/>
      <c r="U4194" s="121"/>
      <c r="V4194" s="122"/>
      <c r="W4194" s="123"/>
      <c r="AC4194" s="123"/>
    </row>
    <row r="4195" spans="5:29" s="2" customFormat="1">
      <c r="E4195" s="120"/>
      <c r="M4195" s="120"/>
      <c r="N4195" s="120"/>
      <c r="U4195" s="121"/>
      <c r="V4195" s="122"/>
      <c r="W4195" s="123"/>
      <c r="AC4195" s="123"/>
    </row>
    <row r="4196" spans="5:29" s="2" customFormat="1">
      <c r="E4196" s="120"/>
      <c r="M4196" s="120"/>
      <c r="N4196" s="120"/>
      <c r="U4196" s="121"/>
      <c r="V4196" s="122"/>
      <c r="W4196" s="123"/>
      <c r="AC4196" s="123"/>
    </row>
    <row r="4197" spans="5:29" s="2" customFormat="1">
      <c r="E4197" s="120"/>
      <c r="M4197" s="120"/>
      <c r="N4197" s="120"/>
      <c r="U4197" s="121"/>
      <c r="V4197" s="122"/>
      <c r="W4197" s="123"/>
      <c r="AC4197" s="123"/>
    </row>
    <row r="4198" spans="5:29" s="2" customFormat="1">
      <c r="E4198" s="120"/>
      <c r="M4198" s="120"/>
      <c r="N4198" s="120"/>
      <c r="U4198" s="121"/>
      <c r="V4198" s="122"/>
      <c r="W4198" s="123"/>
      <c r="AC4198" s="123"/>
    </row>
    <row r="4199" spans="5:29" s="2" customFormat="1">
      <c r="E4199" s="120"/>
      <c r="M4199" s="120"/>
      <c r="N4199" s="120"/>
      <c r="U4199" s="121"/>
      <c r="V4199" s="122"/>
      <c r="W4199" s="123"/>
      <c r="AC4199" s="123"/>
    </row>
    <row r="4200" spans="5:29" s="2" customFormat="1">
      <c r="E4200" s="120"/>
      <c r="M4200" s="120"/>
      <c r="N4200" s="120"/>
      <c r="U4200" s="121"/>
      <c r="V4200" s="122"/>
      <c r="W4200" s="123"/>
      <c r="AC4200" s="123"/>
    </row>
    <row r="4201" spans="5:29" s="2" customFormat="1">
      <c r="E4201" s="120"/>
      <c r="M4201" s="120"/>
      <c r="N4201" s="120"/>
      <c r="U4201" s="121"/>
      <c r="V4201" s="122"/>
      <c r="W4201" s="123"/>
      <c r="AC4201" s="123"/>
    </row>
    <row r="4202" spans="5:29" s="2" customFormat="1">
      <c r="E4202" s="120"/>
      <c r="M4202" s="120"/>
      <c r="N4202" s="120"/>
      <c r="U4202" s="121"/>
      <c r="V4202" s="122"/>
      <c r="W4202" s="123"/>
      <c r="AC4202" s="123"/>
    </row>
    <row r="4203" spans="5:29" s="2" customFormat="1">
      <c r="E4203" s="120"/>
      <c r="M4203" s="120"/>
      <c r="N4203" s="120"/>
      <c r="U4203" s="121"/>
      <c r="V4203" s="122"/>
      <c r="W4203" s="123"/>
      <c r="AC4203" s="123"/>
    </row>
    <row r="4204" spans="5:29" s="2" customFormat="1">
      <c r="E4204" s="120"/>
      <c r="M4204" s="120"/>
      <c r="N4204" s="120"/>
      <c r="U4204" s="121"/>
      <c r="V4204" s="122"/>
      <c r="W4204" s="123"/>
      <c r="AC4204" s="123"/>
    </row>
    <row r="4205" spans="5:29" s="2" customFormat="1">
      <c r="E4205" s="120"/>
      <c r="M4205" s="120"/>
      <c r="N4205" s="120"/>
      <c r="U4205" s="121"/>
      <c r="V4205" s="122"/>
      <c r="W4205" s="123"/>
      <c r="AC4205" s="123"/>
    </row>
    <row r="4206" spans="5:29" s="2" customFormat="1">
      <c r="E4206" s="120"/>
      <c r="M4206" s="120"/>
      <c r="N4206" s="120"/>
      <c r="U4206" s="121"/>
      <c r="V4206" s="122"/>
      <c r="W4206" s="123"/>
      <c r="AC4206" s="123"/>
    </row>
    <row r="4207" spans="5:29" s="2" customFormat="1">
      <c r="E4207" s="120"/>
      <c r="M4207" s="120"/>
      <c r="N4207" s="120"/>
      <c r="U4207" s="121"/>
      <c r="V4207" s="122"/>
      <c r="W4207" s="123"/>
      <c r="AC4207" s="123"/>
    </row>
    <row r="4208" spans="5:29" s="2" customFormat="1">
      <c r="E4208" s="120"/>
      <c r="M4208" s="120"/>
      <c r="N4208" s="120"/>
      <c r="U4208" s="121"/>
      <c r="V4208" s="122"/>
      <c r="W4208" s="123"/>
      <c r="AC4208" s="123"/>
    </row>
    <row r="4209" spans="5:29" s="2" customFormat="1">
      <c r="E4209" s="120"/>
      <c r="M4209" s="120"/>
      <c r="N4209" s="120"/>
      <c r="U4209" s="121"/>
      <c r="V4209" s="122"/>
      <c r="W4209" s="123"/>
      <c r="AC4209" s="123"/>
    </row>
    <row r="4210" spans="5:29" s="2" customFormat="1">
      <c r="E4210" s="120"/>
      <c r="M4210" s="120"/>
      <c r="N4210" s="120"/>
      <c r="U4210" s="121"/>
      <c r="V4210" s="122"/>
      <c r="W4210" s="123"/>
      <c r="AC4210" s="123"/>
    </row>
    <row r="4211" spans="5:29" s="2" customFormat="1">
      <c r="E4211" s="120"/>
      <c r="M4211" s="120"/>
      <c r="N4211" s="120"/>
      <c r="U4211" s="121"/>
      <c r="V4211" s="122"/>
      <c r="W4211" s="123"/>
      <c r="AC4211" s="123"/>
    </row>
    <row r="4212" spans="5:29" s="2" customFormat="1">
      <c r="E4212" s="120"/>
      <c r="M4212" s="120"/>
      <c r="N4212" s="120"/>
      <c r="U4212" s="121"/>
      <c r="V4212" s="122"/>
      <c r="W4212" s="123"/>
      <c r="AC4212" s="123"/>
    </row>
    <row r="4213" spans="5:29" s="2" customFormat="1">
      <c r="E4213" s="120"/>
      <c r="M4213" s="120"/>
      <c r="N4213" s="120"/>
      <c r="U4213" s="121"/>
      <c r="V4213" s="122"/>
      <c r="W4213" s="123"/>
      <c r="AC4213" s="123"/>
    </row>
    <row r="4214" spans="5:29" s="2" customFormat="1">
      <c r="E4214" s="120"/>
      <c r="M4214" s="120"/>
      <c r="N4214" s="120"/>
      <c r="U4214" s="121"/>
      <c r="V4214" s="122"/>
      <c r="W4214" s="123"/>
      <c r="AC4214" s="123"/>
    </row>
    <row r="4215" spans="5:29" s="2" customFormat="1">
      <c r="E4215" s="120"/>
      <c r="M4215" s="120"/>
      <c r="N4215" s="120"/>
      <c r="U4215" s="121"/>
      <c r="V4215" s="122"/>
      <c r="W4215" s="123"/>
      <c r="AC4215" s="123"/>
    </row>
    <row r="4216" spans="5:29" s="2" customFormat="1">
      <c r="E4216" s="120"/>
      <c r="M4216" s="120"/>
      <c r="N4216" s="120"/>
      <c r="U4216" s="121"/>
      <c r="V4216" s="122"/>
      <c r="W4216" s="123"/>
      <c r="AC4216" s="123"/>
    </row>
    <row r="4217" spans="5:29" s="2" customFormat="1">
      <c r="E4217" s="120"/>
      <c r="M4217" s="120"/>
      <c r="N4217" s="120"/>
      <c r="U4217" s="121"/>
      <c r="V4217" s="122"/>
      <c r="W4217" s="123"/>
      <c r="AC4217" s="123"/>
    </row>
    <row r="4218" spans="5:29" s="2" customFormat="1">
      <c r="E4218" s="120"/>
      <c r="M4218" s="120"/>
      <c r="N4218" s="120"/>
      <c r="U4218" s="121"/>
      <c r="V4218" s="122"/>
      <c r="W4218" s="123"/>
      <c r="AC4218" s="123"/>
    </row>
    <row r="4219" spans="5:29" s="2" customFormat="1">
      <c r="E4219" s="120"/>
      <c r="M4219" s="120"/>
      <c r="N4219" s="120"/>
      <c r="U4219" s="121"/>
      <c r="V4219" s="122"/>
      <c r="W4219" s="123"/>
      <c r="AC4219" s="123"/>
    </row>
    <row r="4220" spans="5:29" s="2" customFormat="1">
      <c r="E4220" s="120"/>
      <c r="M4220" s="120"/>
      <c r="N4220" s="120"/>
      <c r="U4220" s="121"/>
      <c r="V4220" s="122"/>
      <c r="W4220" s="123"/>
      <c r="AC4220" s="123"/>
    </row>
    <row r="4221" spans="5:29" s="2" customFormat="1">
      <c r="E4221" s="120"/>
      <c r="M4221" s="120"/>
      <c r="N4221" s="120"/>
      <c r="U4221" s="121"/>
      <c r="V4221" s="122"/>
      <c r="W4221" s="123"/>
      <c r="AC4221" s="123"/>
    </row>
    <row r="4222" spans="5:29" s="2" customFormat="1">
      <c r="E4222" s="120"/>
      <c r="M4222" s="120"/>
      <c r="N4222" s="120"/>
      <c r="U4222" s="121"/>
      <c r="V4222" s="122"/>
      <c r="W4222" s="123"/>
      <c r="AC4222" s="123"/>
    </row>
    <row r="4223" spans="5:29" s="2" customFormat="1">
      <c r="E4223" s="120"/>
      <c r="M4223" s="120"/>
      <c r="N4223" s="120"/>
      <c r="U4223" s="121"/>
      <c r="V4223" s="122"/>
      <c r="W4223" s="123"/>
      <c r="AC4223" s="123"/>
    </row>
    <row r="4224" spans="5:29" s="2" customFormat="1">
      <c r="E4224" s="120"/>
      <c r="M4224" s="120"/>
      <c r="N4224" s="120"/>
      <c r="U4224" s="121"/>
      <c r="V4224" s="122"/>
      <c r="W4224" s="123"/>
      <c r="AC4224" s="123"/>
    </row>
    <row r="4225" spans="5:29" s="2" customFormat="1">
      <c r="E4225" s="120"/>
      <c r="M4225" s="120"/>
      <c r="N4225" s="120"/>
      <c r="U4225" s="121"/>
      <c r="V4225" s="122"/>
      <c r="W4225" s="123"/>
      <c r="AC4225" s="123"/>
    </row>
    <row r="4226" spans="5:29" s="2" customFormat="1">
      <c r="E4226" s="120"/>
      <c r="M4226" s="120"/>
      <c r="N4226" s="120"/>
      <c r="U4226" s="121"/>
      <c r="V4226" s="122"/>
      <c r="W4226" s="123"/>
      <c r="AC4226" s="123"/>
    </row>
    <row r="4227" spans="5:29" s="2" customFormat="1">
      <c r="E4227" s="120"/>
      <c r="M4227" s="120"/>
      <c r="N4227" s="120"/>
      <c r="U4227" s="121"/>
      <c r="V4227" s="122"/>
      <c r="W4227" s="123"/>
      <c r="AC4227" s="123"/>
    </row>
    <row r="4228" spans="5:29" s="2" customFormat="1">
      <c r="E4228" s="120"/>
      <c r="M4228" s="120"/>
      <c r="N4228" s="120"/>
      <c r="U4228" s="121"/>
      <c r="V4228" s="122"/>
      <c r="W4228" s="123"/>
      <c r="AC4228" s="123"/>
    </row>
    <row r="4229" spans="5:29" s="2" customFormat="1">
      <c r="E4229" s="120"/>
      <c r="M4229" s="120"/>
      <c r="N4229" s="120"/>
      <c r="U4229" s="121"/>
      <c r="V4229" s="122"/>
      <c r="W4229" s="123"/>
      <c r="AC4229" s="123"/>
    </row>
    <row r="4230" spans="5:29" s="2" customFormat="1">
      <c r="E4230" s="120"/>
      <c r="M4230" s="120"/>
      <c r="N4230" s="120"/>
      <c r="U4230" s="121"/>
      <c r="V4230" s="122"/>
      <c r="W4230" s="123"/>
      <c r="AC4230" s="123"/>
    </row>
    <row r="4231" spans="5:29" s="2" customFormat="1">
      <c r="E4231" s="120"/>
      <c r="M4231" s="120"/>
      <c r="N4231" s="120"/>
      <c r="U4231" s="121"/>
      <c r="V4231" s="122"/>
      <c r="W4231" s="123"/>
      <c r="AC4231" s="123"/>
    </row>
    <row r="4232" spans="5:29" s="2" customFormat="1">
      <c r="E4232" s="120"/>
      <c r="M4232" s="120"/>
      <c r="N4232" s="120"/>
      <c r="U4232" s="121"/>
      <c r="V4232" s="122"/>
      <c r="W4232" s="123"/>
      <c r="AC4232" s="123"/>
    </row>
    <row r="4233" spans="5:29" s="2" customFormat="1">
      <c r="E4233" s="120"/>
      <c r="M4233" s="120"/>
      <c r="N4233" s="120"/>
      <c r="U4233" s="121"/>
      <c r="V4233" s="122"/>
      <c r="W4233" s="123"/>
      <c r="AC4233" s="123"/>
    </row>
    <row r="4234" spans="5:29" s="2" customFormat="1">
      <c r="E4234" s="120"/>
      <c r="M4234" s="120"/>
      <c r="N4234" s="120"/>
      <c r="U4234" s="121"/>
      <c r="V4234" s="122"/>
      <c r="W4234" s="123"/>
      <c r="AC4234" s="123"/>
    </row>
    <row r="4235" spans="5:29" s="2" customFormat="1">
      <c r="E4235" s="120"/>
      <c r="M4235" s="120"/>
      <c r="N4235" s="120"/>
      <c r="U4235" s="121"/>
      <c r="V4235" s="122"/>
      <c r="W4235" s="123"/>
      <c r="AC4235" s="123"/>
    </row>
    <row r="4236" spans="5:29" s="2" customFormat="1">
      <c r="E4236" s="120"/>
      <c r="M4236" s="120"/>
      <c r="N4236" s="120"/>
      <c r="U4236" s="121"/>
      <c r="V4236" s="122"/>
      <c r="W4236" s="123"/>
      <c r="AC4236" s="123"/>
    </row>
    <row r="4237" spans="5:29" s="2" customFormat="1">
      <c r="E4237" s="120"/>
      <c r="M4237" s="120"/>
      <c r="N4237" s="120"/>
      <c r="U4237" s="121"/>
      <c r="V4237" s="122"/>
      <c r="W4237" s="123"/>
      <c r="AC4237" s="123"/>
    </row>
    <row r="4238" spans="5:29" s="2" customFormat="1">
      <c r="E4238" s="120"/>
      <c r="M4238" s="120"/>
      <c r="N4238" s="120"/>
      <c r="U4238" s="121"/>
      <c r="V4238" s="122"/>
      <c r="W4238" s="123"/>
      <c r="AC4238" s="123"/>
    </row>
    <row r="4239" spans="5:29" s="2" customFormat="1">
      <c r="E4239" s="120"/>
      <c r="M4239" s="120"/>
      <c r="N4239" s="120"/>
      <c r="U4239" s="121"/>
      <c r="V4239" s="122"/>
      <c r="W4239" s="123"/>
      <c r="AC4239" s="123"/>
    </row>
    <row r="4240" spans="5:29" s="2" customFormat="1">
      <c r="E4240" s="120"/>
      <c r="M4240" s="120"/>
      <c r="N4240" s="120"/>
      <c r="U4240" s="121"/>
      <c r="V4240" s="122"/>
      <c r="W4240" s="123"/>
      <c r="AC4240" s="123"/>
    </row>
    <row r="4241" spans="5:29" s="2" customFormat="1">
      <c r="E4241" s="120"/>
      <c r="M4241" s="120"/>
      <c r="N4241" s="120"/>
      <c r="U4241" s="121"/>
      <c r="V4241" s="122"/>
      <c r="W4241" s="123"/>
      <c r="AC4241" s="123"/>
    </row>
    <row r="4242" spans="5:29" s="2" customFormat="1">
      <c r="E4242" s="120"/>
      <c r="M4242" s="120"/>
      <c r="N4242" s="120"/>
      <c r="U4242" s="121"/>
      <c r="V4242" s="122"/>
      <c r="W4242" s="123"/>
      <c r="AC4242" s="123"/>
    </row>
    <row r="4243" spans="5:29" s="2" customFormat="1">
      <c r="E4243" s="120"/>
      <c r="M4243" s="120"/>
      <c r="N4243" s="120"/>
      <c r="U4243" s="121"/>
      <c r="V4243" s="122"/>
      <c r="W4243" s="123"/>
      <c r="AC4243" s="123"/>
    </row>
    <row r="4244" spans="5:29" s="2" customFormat="1">
      <c r="E4244" s="120"/>
      <c r="M4244" s="120"/>
      <c r="N4244" s="120"/>
      <c r="U4244" s="121"/>
      <c r="V4244" s="122"/>
      <c r="W4244" s="123"/>
      <c r="AC4244" s="123"/>
    </row>
    <row r="4245" spans="5:29" s="2" customFormat="1">
      <c r="E4245" s="120"/>
      <c r="M4245" s="120"/>
      <c r="N4245" s="120"/>
      <c r="U4245" s="121"/>
      <c r="V4245" s="122"/>
      <c r="W4245" s="123"/>
      <c r="AC4245" s="123"/>
    </row>
    <row r="4246" spans="5:29" s="2" customFormat="1">
      <c r="E4246" s="120"/>
      <c r="M4246" s="120"/>
      <c r="N4246" s="120"/>
      <c r="U4246" s="121"/>
      <c r="V4246" s="122"/>
      <c r="W4246" s="123"/>
      <c r="AC4246" s="123"/>
    </row>
    <row r="4247" spans="5:29" s="2" customFormat="1">
      <c r="E4247" s="120"/>
      <c r="M4247" s="120"/>
      <c r="N4247" s="120"/>
      <c r="U4247" s="121"/>
      <c r="V4247" s="122"/>
      <c r="W4247" s="123"/>
      <c r="AC4247" s="123"/>
    </row>
    <row r="4248" spans="5:29" s="2" customFormat="1">
      <c r="E4248" s="120"/>
      <c r="M4248" s="120"/>
      <c r="N4248" s="120"/>
      <c r="U4248" s="121"/>
      <c r="V4248" s="122"/>
      <c r="W4248" s="123"/>
      <c r="AC4248" s="123"/>
    </row>
    <row r="4249" spans="5:29" s="2" customFormat="1">
      <c r="E4249" s="120"/>
      <c r="M4249" s="120"/>
      <c r="N4249" s="120"/>
      <c r="U4249" s="121"/>
      <c r="V4249" s="122"/>
      <c r="W4249" s="123"/>
      <c r="AC4249" s="123"/>
    </row>
    <row r="4250" spans="5:29" s="2" customFormat="1">
      <c r="E4250" s="120"/>
      <c r="M4250" s="120"/>
      <c r="N4250" s="120"/>
      <c r="U4250" s="121"/>
      <c r="V4250" s="122"/>
      <c r="W4250" s="123"/>
      <c r="AC4250" s="123"/>
    </row>
    <row r="4251" spans="5:29" s="2" customFormat="1">
      <c r="E4251" s="120"/>
      <c r="M4251" s="120"/>
      <c r="N4251" s="120"/>
      <c r="U4251" s="121"/>
      <c r="V4251" s="122"/>
      <c r="W4251" s="123"/>
      <c r="AC4251" s="123"/>
    </row>
    <row r="4252" spans="5:29" s="2" customFormat="1">
      <c r="E4252" s="120"/>
      <c r="M4252" s="120"/>
      <c r="N4252" s="120"/>
      <c r="U4252" s="121"/>
      <c r="V4252" s="122"/>
      <c r="W4252" s="123"/>
      <c r="AC4252" s="123"/>
    </row>
    <row r="4253" spans="5:29" s="2" customFormat="1">
      <c r="E4253" s="120"/>
      <c r="M4253" s="120"/>
      <c r="N4253" s="120"/>
      <c r="U4253" s="121"/>
      <c r="V4253" s="122"/>
      <c r="W4253" s="123"/>
      <c r="AC4253" s="123"/>
    </row>
    <row r="4254" spans="5:29" s="2" customFormat="1">
      <c r="E4254" s="120"/>
      <c r="M4254" s="120"/>
      <c r="N4254" s="120"/>
      <c r="U4254" s="121"/>
      <c r="V4254" s="122"/>
      <c r="W4254" s="123"/>
      <c r="AC4254" s="123"/>
    </row>
    <row r="4255" spans="5:29" s="2" customFormat="1">
      <c r="E4255" s="120"/>
      <c r="M4255" s="120"/>
      <c r="N4255" s="120"/>
      <c r="U4255" s="121"/>
      <c r="V4255" s="122"/>
      <c r="W4255" s="123"/>
      <c r="AC4255" s="123"/>
    </row>
    <row r="4256" spans="5:29" s="2" customFormat="1">
      <c r="E4256" s="120"/>
      <c r="M4256" s="120"/>
      <c r="N4256" s="120"/>
      <c r="U4256" s="121"/>
      <c r="V4256" s="122"/>
      <c r="W4256" s="123"/>
      <c r="AC4256" s="123"/>
    </row>
    <row r="4257" spans="5:29" s="2" customFormat="1">
      <c r="E4257" s="120"/>
      <c r="M4257" s="120"/>
      <c r="N4257" s="120"/>
      <c r="U4257" s="121"/>
      <c r="V4257" s="122"/>
      <c r="W4257" s="123"/>
      <c r="AC4257" s="123"/>
    </row>
    <row r="4258" spans="5:29" s="2" customFormat="1">
      <c r="E4258" s="120"/>
      <c r="M4258" s="120"/>
      <c r="N4258" s="120"/>
      <c r="U4258" s="121"/>
      <c r="V4258" s="122"/>
      <c r="W4258" s="123"/>
      <c r="AC4258" s="123"/>
    </row>
    <row r="4259" spans="5:29" s="2" customFormat="1">
      <c r="E4259" s="120"/>
      <c r="M4259" s="120"/>
      <c r="N4259" s="120"/>
      <c r="U4259" s="121"/>
      <c r="V4259" s="122"/>
      <c r="W4259" s="123"/>
      <c r="AC4259" s="123"/>
    </row>
    <row r="4260" spans="5:29" s="2" customFormat="1">
      <c r="E4260" s="120"/>
      <c r="M4260" s="120"/>
      <c r="N4260" s="120"/>
      <c r="U4260" s="121"/>
      <c r="V4260" s="122"/>
      <c r="W4260" s="123"/>
      <c r="AC4260" s="123"/>
    </row>
    <row r="4261" spans="5:29" s="2" customFormat="1">
      <c r="E4261" s="120"/>
      <c r="M4261" s="120"/>
      <c r="N4261" s="120"/>
      <c r="U4261" s="121"/>
      <c r="V4261" s="122"/>
      <c r="W4261" s="123"/>
      <c r="AC4261" s="123"/>
    </row>
    <row r="4262" spans="5:29" s="2" customFormat="1">
      <c r="E4262" s="120"/>
      <c r="M4262" s="120"/>
      <c r="N4262" s="120"/>
      <c r="U4262" s="121"/>
      <c r="V4262" s="122"/>
      <c r="W4262" s="123"/>
      <c r="AC4262" s="123"/>
    </row>
    <row r="4263" spans="5:29" s="2" customFormat="1">
      <c r="E4263" s="120"/>
      <c r="M4263" s="120"/>
      <c r="N4263" s="120"/>
      <c r="U4263" s="121"/>
      <c r="V4263" s="122"/>
      <c r="W4263" s="123"/>
      <c r="AC4263" s="123"/>
    </row>
    <row r="4264" spans="5:29" s="2" customFormat="1">
      <c r="E4264" s="120"/>
      <c r="M4264" s="120"/>
      <c r="N4264" s="120"/>
      <c r="U4264" s="121"/>
      <c r="V4264" s="122"/>
      <c r="W4264" s="123"/>
      <c r="AC4264" s="123"/>
    </row>
    <row r="4265" spans="5:29" s="2" customFormat="1">
      <c r="E4265" s="120"/>
      <c r="M4265" s="120"/>
      <c r="N4265" s="120"/>
      <c r="U4265" s="121"/>
      <c r="V4265" s="122"/>
      <c r="W4265" s="123"/>
      <c r="AC4265" s="123"/>
    </row>
    <row r="4266" spans="5:29" s="2" customFormat="1">
      <c r="E4266" s="120"/>
      <c r="M4266" s="120"/>
      <c r="N4266" s="120"/>
      <c r="U4266" s="121"/>
      <c r="V4266" s="122"/>
      <c r="W4266" s="123"/>
      <c r="AC4266" s="123"/>
    </row>
    <row r="4267" spans="5:29" s="2" customFormat="1">
      <c r="E4267" s="120"/>
      <c r="M4267" s="120"/>
      <c r="N4267" s="120"/>
      <c r="U4267" s="121"/>
      <c r="V4267" s="122"/>
      <c r="W4267" s="123"/>
      <c r="AC4267" s="123"/>
    </row>
    <row r="4268" spans="5:29" s="2" customFormat="1">
      <c r="E4268" s="120"/>
      <c r="M4268" s="120"/>
      <c r="N4268" s="120"/>
      <c r="U4268" s="121"/>
      <c r="V4268" s="122"/>
      <c r="W4268" s="123"/>
      <c r="AC4268" s="123"/>
    </row>
    <row r="4269" spans="5:29" s="2" customFormat="1">
      <c r="E4269" s="120"/>
      <c r="M4269" s="120"/>
      <c r="N4269" s="120"/>
      <c r="U4269" s="121"/>
      <c r="V4269" s="122"/>
      <c r="W4269" s="123"/>
      <c r="AC4269" s="123"/>
    </row>
    <row r="4270" spans="5:29" s="2" customFormat="1">
      <c r="E4270" s="120"/>
      <c r="M4270" s="120"/>
      <c r="N4270" s="120"/>
      <c r="U4270" s="121"/>
      <c r="V4270" s="122"/>
      <c r="W4270" s="123"/>
      <c r="AC4270" s="123"/>
    </row>
    <row r="4271" spans="5:29" s="2" customFormat="1">
      <c r="E4271" s="120"/>
      <c r="M4271" s="120"/>
      <c r="N4271" s="120"/>
      <c r="U4271" s="121"/>
      <c r="V4271" s="122"/>
      <c r="W4271" s="123"/>
      <c r="AC4271" s="123"/>
    </row>
    <row r="4272" spans="5:29" s="2" customFormat="1">
      <c r="E4272" s="120"/>
      <c r="M4272" s="120"/>
      <c r="N4272" s="120"/>
      <c r="U4272" s="121"/>
      <c r="V4272" s="122"/>
      <c r="W4272" s="123"/>
      <c r="AC4272" s="123"/>
    </row>
    <row r="4273" spans="5:29" s="2" customFormat="1">
      <c r="E4273" s="120"/>
      <c r="M4273" s="120"/>
      <c r="N4273" s="120"/>
      <c r="U4273" s="121"/>
      <c r="V4273" s="122"/>
      <c r="W4273" s="123"/>
      <c r="AC4273" s="123"/>
    </row>
    <row r="4274" spans="5:29" s="2" customFormat="1">
      <c r="E4274" s="120"/>
      <c r="M4274" s="120"/>
      <c r="N4274" s="120"/>
      <c r="U4274" s="121"/>
      <c r="V4274" s="122"/>
      <c r="W4274" s="123"/>
      <c r="AC4274" s="123"/>
    </row>
    <row r="4275" spans="5:29" s="2" customFormat="1">
      <c r="E4275" s="120"/>
      <c r="M4275" s="120"/>
      <c r="N4275" s="120"/>
      <c r="U4275" s="121"/>
      <c r="V4275" s="122"/>
      <c r="W4275" s="123"/>
      <c r="AC4275" s="123"/>
    </row>
    <row r="4276" spans="5:29" s="2" customFormat="1">
      <c r="E4276" s="120"/>
      <c r="M4276" s="120"/>
      <c r="N4276" s="120"/>
      <c r="U4276" s="121"/>
      <c r="V4276" s="122"/>
      <c r="W4276" s="123"/>
      <c r="AC4276" s="123"/>
    </row>
    <row r="4277" spans="5:29" s="2" customFormat="1">
      <c r="E4277" s="120"/>
      <c r="M4277" s="120"/>
      <c r="N4277" s="120"/>
      <c r="U4277" s="121"/>
      <c r="V4277" s="122"/>
      <c r="W4277" s="123"/>
      <c r="AC4277" s="123"/>
    </row>
    <row r="4278" spans="5:29" s="2" customFormat="1">
      <c r="E4278" s="120"/>
      <c r="M4278" s="120"/>
      <c r="N4278" s="120"/>
      <c r="U4278" s="121"/>
      <c r="V4278" s="122"/>
      <c r="W4278" s="123"/>
      <c r="AC4278" s="123"/>
    </row>
    <row r="4279" spans="5:29" s="2" customFormat="1">
      <c r="E4279" s="120"/>
      <c r="M4279" s="120"/>
      <c r="N4279" s="120"/>
      <c r="U4279" s="121"/>
      <c r="V4279" s="122"/>
      <c r="W4279" s="123"/>
      <c r="AC4279" s="123"/>
    </row>
    <row r="4280" spans="5:29" s="2" customFormat="1">
      <c r="E4280" s="120"/>
      <c r="M4280" s="120"/>
      <c r="N4280" s="120"/>
      <c r="U4280" s="121"/>
      <c r="V4280" s="122"/>
      <c r="W4280" s="123"/>
      <c r="AC4280" s="123"/>
    </row>
    <row r="4281" spans="5:29" s="2" customFormat="1">
      <c r="E4281" s="120"/>
      <c r="M4281" s="120"/>
      <c r="N4281" s="120"/>
      <c r="U4281" s="121"/>
      <c r="V4281" s="122"/>
      <c r="W4281" s="123"/>
      <c r="AC4281" s="123"/>
    </row>
    <row r="4282" spans="5:29" s="2" customFormat="1">
      <c r="E4282" s="120"/>
      <c r="M4282" s="120"/>
      <c r="N4282" s="120"/>
      <c r="U4282" s="121"/>
      <c r="V4282" s="122"/>
      <c r="W4282" s="123"/>
      <c r="AC4282" s="123"/>
    </row>
    <row r="4283" spans="5:29" s="2" customFormat="1">
      <c r="E4283" s="120"/>
      <c r="M4283" s="120"/>
      <c r="N4283" s="120"/>
      <c r="U4283" s="121"/>
      <c r="V4283" s="122"/>
      <c r="W4283" s="123"/>
      <c r="AC4283" s="123"/>
    </row>
    <row r="4284" spans="5:29" s="2" customFormat="1">
      <c r="E4284" s="120"/>
      <c r="M4284" s="120"/>
      <c r="N4284" s="120"/>
      <c r="U4284" s="121"/>
      <c r="V4284" s="122"/>
      <c r="W4284" s="123"/>
      <c r="AC4284" s="123"/>
    </row>
    <row r="4285" spans="5:29" s="2" customFormat="1">
      <c r="E4285" s="120"/>
      <c r="M4285" s="120"/>
      <c r="N4285" s="120"/>
      <c r="U4285" s="121"/>
      <c r="V4285" s="122"/>
      <c r="W4285" s="123"/>
      <c r="AC4285" s="123"/>
    </row>
    <row r="4286" spans="5:29" s="2" customFormat="1">
      <c r="E4286" s="120"/>
      <c r="M4286" s="120"/>
      <c r="N4286" s="120"/>
      <c r="U4286" s="121"/>
      <c r="V4286" s="122"/>
      <c r="W4286" s="123"/>
      <c r="AC4286" s="123"/>
    </row>
    <row r="4287" spans="5:29" s="2" customFormat="1">
      <c r="E4287" s="120"/>
      <c r="M4287" s="120"/>
      <c r="N4287" s="120"/>
      <c r="U4287" s="121"/>
      <c r="V4287" s="122"/>
      <c r="W4287" s="123"/>
      <c r="AC4287" s="123"/>
    </row>
    <row r="4288" spans="5:29" s="2" customFormat="1">
      <c r="E4288" s="120"/>
      <c r="M4288" s="120"/>
      <c r="N4288" s="120"/>
      <c r="U4288" s="121"/>
      <c r="V4288" s="122"/>
      <c r="W4288" s="123"/>
      <c r="AC4288" s="123"/>
    </row>
    <row r="4289" spans="5:29" s="2" customFormat="1">
      <c r="E4289" s="120"/>
      <c r="M4289" s="120"/>
      <c r="N4289" s="120"/>
      <c r="U4289" s="121"/>
      <c r="V4289" s="122"/>
      <c r="W4289" s="123"/>
      <c r="AC4289" s="123"/>
    </row>
    <row r="4290" spans="5:29" s="2" customFormat="1">
      <c r="E4290" s="120"/>
      <c r="M4290" s="120"/>
      <c r="N4290" s="120"/>
      <c r="U4290" s="121"/>
      <c r="V4290" s="122"/>
      <c r="W4290" s="123"/>
      <c r="AC4290" s="123"/>
    </row>
    <row r="4291" spans="5:29" s="2" customFormat="1">
      <c r="E4291" s="120"/>
      <c r="M4291" s="120"/>
      <c r="N4291" s="120"/>
      <c r="U4291" s="121"/>
      <c r="V4291" s="122"/>
      <c r="W4291" s="123"/>
      <c r="AC4291" s="123"/>
    </row>
    <row r="4292" spans="5:29" s="2" customFormat="1">
      <c r="E4292" s="120"/>
      <c r="M4292" s="120"/>
      <c r="N4292" s="120"/>
      <c r="U4292" s="121"/>
      <c r="V4292" s="122"/>
      <c r="W4292" s="123"/>
      <c r="AC4292" s="123"/>
    </row>
    <row r="4293" spans="5:29" s="2" customFormat="1">
      <c r="E4293" s="120"/>
      <c r="M4293" s="120"/>
      <c r="N4293" s="120"/>
      <c r="U4293" s="121"/>
      <c r="V4293" s="122"/>
      <c r="W4293" s="123"/>
      <c r="AC4293" s="123"/>
    </row>
    <row r="4294" spans="5:29" s="2" customFormat="1">
      <c r="E4294" s="120"/>
      <c r="M4294" s="120"/>
      <c r="N4294" s="120"/>
      <c r="U4294" s="121"/>
      <c r="V4294" s="122"/>
      <c r="W4294" s="123"/>
      <c r="AC4294" s="123"/>
    </row>
    <row r="4295" spans="5:29" s="2" customFormat="1">
      <c r="E4295" s="120"/>
      <c r="M4295" s="120"/>
      <c r="N4295" s="120"/>
      <c r="U4295" s="121"/>
      <c r="V4295" s="122"/>
      <c r="W4295" s="123"/>
      <c r="AC4295" s="123"/>
    </row>
    <row r="4296" spans="5:29" s="2" customFormat="1">
      <c r="E4296" s="120"/>
      <c r="M4296" s="120"/>
      <c r="N4296" s="120"/>
      <c r="U4296" s="121"/>
      <c r="V4296" s="122"/>
      <c r="W4296" s="123"/>
      <c r="AC4296" s="123"/>
    </row>
    <row r="4297" spans="5:29" s="2" customFormat="1">
      <c r="E4297" s="120"/>
      <c r="M4297" s="120"/>
      <c r="N4297" s="120"/>
      <c r="U4297" s="121"/>
      <c r="V4297" s="122"/>
      <c r="W4297" s="123"/>
      <c r="AC4297" s="123"/>
    </row>
    <row r="4298" spans="5:29" s="2" customFormat="1">
      <c r="E4298" s="120"/>
      <c r="M4298" s="120"/>
      <c r="N4298" s="120"/>
      <c r="U4298" s="121"/>
      <c r="V4298" s="122"/>
      <c r="W4298" s="123"/>
      <c r="AC4298" s="123"/>
    </row>
    <row r="4299" spans="5:29" s="2" customFormat="1">
      <c r="E4299" s="120"/>
      <c r="M4299" s="120"/>
      <c r="N4299" s="120"/>
      <c r="U4299" s="121"/>
      <c r="V4299" s="122"/>
      <c r="W4299" s="123"/>
      <c r="AC4299" s="123"/>
    </row>
    <row r="4300" spans="5:29" s="2" customFormat="1">
      <c r="E4300" s="120"/>
      <c r="M4300" s="120"/>
      <c r="N4300" s="120"/>
      <c r="U4300" s="121"/>
      <c r="V4300" s="122"/>
      <c r="W4300" s="123"/>
      <c r="AC4300" s="123"/>
    </row>
    <row r="4301" spans="5:29" s="2" customFormat="1">
      <c r="E4301" s="120"/>
      <c r="M4301" s="120"/>
      <c r="N4301" s="120"/>
      <c r="U4301" s="121"/>
      <c r="V4301" s="122"/>
      <c r="W4301" s="123"/>
      <c r="AC4301" s="123"/>
    </row>
    <row r="4302" spans="5:29" s="2" customFormat="1">
      <c r="E4302" s="120"/>
      <c r="M4302" s="120"/>
      <c r="N4302" s="120"/>
      <c r="U4302" s="121"/>
      <c r="V4302" s="122"/>
      <c r="W4302" s="123"/>
      <c r="AC4302" s="123"/>
    </row>
    <row r="4303" spans="5:29" s="2" customFormat="1">
      <c r="E4303" s="120"/>
      <c r="M4303" s="120"/>
      <c r="N4303" s="120"/>
      <c r="U4303" s="121"/>
      <c r="V4303" s="122"/>
      <c r="W4303" s="123"/>
      <c r="AC4303" s="123"/>
    </row>
    <row r="4304" spans="5:29" s="2" customFormat="1">
      <c r="E4304" s="120"/>
      <c r="M4304" s="120"/>
      <c r="N4304" s="120"/>
      <c r="U4304" s="121"/>
      <c r="V4304" s="122"/>
      <c r="W4304" s="123"/>
      <c r="AC4304" s="123"/>
    </row>
    <row r="4305" spans="5:29" s="2" customFormat="1">
      <c r="E4305" s="120"/>
      <c r="M4305" s="120"/>
      <c r="N4305" s="120"/>
      <c r="U4305" s="121"/>
      <c r="V4305" s="122"/>
      <c r="W4305" s="123"/>
      <c r="AC4305" s="123"/>
    </row>
    <row r="4306" spans="5:29" s="2" customFormat="1">
      <c r="E4306" s="120"/>
      <c r="M4306" s="120"/>
      <c r="N4306" s="120"/>
      <c r="U4306" s="121"/>
      <c r="V4306" s="122"/>
      <c r="W4306" s="123"/>
      <c r="AC4306" s="123"/>
    </row>
    <row r="4307" spans="5:29" s="2" customFormat="1">
      <c r="E4307" s="120"/>
      <c r="M4307" s="120"/>
      <c r="N4307" s="120"/>
      <c r="U4307" s="121"/>
      <c r="V4307" s="122"/>
      <c r="W4307" s="123"/>
      <c r="AC4307" s="123"/>
    </row>
    <row r="4308" spans="5:29" s="2" customFormat="1">
      <c r="E4308" s="120"/>
      <c r="M4308" s="120"/>
      <c r="N4308" s="120"/>
      <c r="U4308" s="121"/>
      <c r="V4308" s="122"/>
      <c r="W4308" s="123"/>
      <c r="AC4308" s="123"/>
    </row>
    <row r="4309" spans="5:29" s="2" customFormat="1">
      <c r="E4309" s="120"/>
      <c r="M4309" s="120"/>
      <c r="N4309" s="120"/>
      <c r="U4309" s="121"/>
      <c r="V4309" s="122"/>
      <c r="W4309" s="123"/>
      <c r="AC4309" s="123"/>
    </row>
    <row r="4310" spans="5:29" s="2" customFormat="1">
      <c r="E4310" s="120"/>
      <c r="M4310" s="120"/>
      <c r="N4310" s="120"/>
      <c r="U4310" s="121"/>
      <c r="V4310" s="122"/>
      <c r="W4310" s="123"/>
      <c r="AC4310" s="123"/>
    </row>
    <row r="4311" spans="5:29" s="2" customFormat="1">
      <c r="E4311" s="120"/>
      <c r="M4311" s="120"/>
      <c r="N4311" s="120"/>
      <c r="U4311" s="121"/>
      <c r="V4311" s="122"/>
      <c r="W4311" s="123"/>
      <c r="AC4311" s="123"/>
    </row>
    <row r="4312" spans="5:29" s="2" customFormat="1">
      <c r="E4312" s="120"/>
      <c r="M4312" s="120"/>
      <c r="N4312" s="120"/>
      <c r="U4312" s="121"/>
      <c r="V4312" s="122"/>
      <c r="W4312" s="123"/>
      <c r="AC4312" s="123"/>
    </row>
    <row r="4313" spans="5:29" s="2" customFormat="1">
      <c r="E4313" s="120"/>
      <c r="M4313" s="120"/>
      <c r="N4313" s="120"/>
      <c r="U4313" s="121"/>
      <c r="V4313" s="122"/>
      <c r="W4313" s="123"/>
      <c r="AC4313" s="123"/>
    </row>
    <row r="4314" spans="5:29" s="2" customFormat="1">
      <c r="E4314" s="120"/>
      <c r="M4314" s="120"/>
      <c r="N4314" s="120"/>
      <c r="U4314" s="121"/>
      <c r="V4314" s="122"/>
      <c r="W4314" s="123"/>
      <c r="AC4314" s="123"/>
    </row>
    <row r="4315" spans="5:29" s="2" customFormat="1">
      <c r="E4315" s="120"/>
      <c r="M4315" s="120"/>
      <c r="N4315" s="120"/>
      <c r="U4315" s="121"/>
      <c r="V4315" s="122"/>
      <c r="W4315" s="123"/>
      <c r="AC4315" s="123"/>
    </row>
    <row r="4316" spans="5:29" s="2" customFormat="1">
      <c r="E4316" s="120"/>
      <c r="M4316" s="120"/>
      <c r="N4316" s="120"/>
      <c r="U4316" s="121"/>
      <c r="V4316" s="122"/>
      <c r="W4316" s="123"/>
      <c r="AC4316" s="123"/>
    </row>
    <row r="4317" spans="5:29" s="2" customFormat="1">
      <c r="E4317" s="120"/>
      <c r="M4317" s="120"/>
      <c r="N4317" s="120"/>
      <c r="U4317" s="121"/>
      <c r="V4317" s="122"/>
      <c r="W4317" s="123"/>
      <c r="AC4317" s="123"/>
    </row>
    <row r="4318" spans="5:29" s="2" customFormat="1">
      <c r="E4318" s="120"/>
      <c r="M4318" s="120"/>
      <c r="N4318" s="120"/>
      <c r="U4318" s="121"/>
      <c r="V4318" s="122"/>
      <c r="W4318" s="123"/>
      <c r="AC4318" s="123"/>
    </row>
    <row r="4319" spans="5:29" s="2" customFormat="1">
      <c r="E4319" s="120"/>
      <c r="M4319" s="120"/>
      <c r="N4319" s="120"/>
      <c r="U4319" s="121"/>
      <c r="V4319" s="122"/>
      <c r="W4319" s="123"/>
      <c r="AC4319" s="123"/>
    </row>
    <row r="4320" spans="5:29" s="2" customFormat="1">
      <c r="E4320" s="120"/>
      <c r="M4320" s="120"/>
      <c r="N4320" s="120"/>
      <c r="U4320" s="121"/>
      <c r="V4320" s="122"/>
      <c r="W4320" s="123"/>
      <c r="AC4320" s="123"/>
    </row>
    <row r="4321" spans="5:29" s="2" customFormat="1">
      <c r="E4321" s="120"/>
      <c r="M4321" s="120"/>
      <c r="N4321" s="120"/>
      <c r="U4321" s="121"/>
      <c r="V4321" s="122"/>
      <c r="W4321" s="123"/>
      <c r="AC4321" s="123"/>
    </row>
    <row r="4322" spans="5:29" s="2" customFormat="1">
      <c r="E4322" s="120"/>
      <c r="M4322" s="120"/>
      <c r="N4322" s="120"/>
      <c r="U4322" s="121"/>
      <c r="V4322" s="122"/>
      <c r="W4322" s="123"/>
      <c r="AC4322" s="123"/>
    </row>
    <row r="4323" spans="5:29" s="2" customFormat="1">
      <c r="E4323" s="120"/>
      <c r="M4323" s="120"/>
      <c r="N4323" s="120"/>
      <c r="U4323" s="121"/>
      <c r="V4323" s="122"/>
      <c r="W4323" s="123"/>
      <c r="AC4323" s="123"/>
    </row>
    <row r="4324" spans="5:29" s="2" customFormat="1">
      <c r="E4324" s="120"/>
      <c r="M4324" s="120"/>
      <c r="N4324" s="120"/>
      <c r="U4324" s="121"/>
      <c r="V4324" s="122"/>
      <c r="W4324" s="123"/>
      <c r="AC4324" s="123"/>
    </row>
    <row r="4325" spans="5:29" s="2" customFormat="1">
      <c r="E4325" s="120"/>
      <c r="M4325" s="120"/>
      <c r="N4325" s="120"/>
      <c r="U4325" s="121"/>
      <c r="V4325" s="122"/>
      <c r="W4325" s="123"/>
      <c r="AC4325" s="123"/>
    </row>
    <row r="4326" spans="5:29" s="2" customFormat="1">
      <c r="E4326" s="120"/>
      <c r="M4326" s="120"/>
      <c r="N4326" s="120"/>
      <c r="U4326" s="121"/>
      <c r="V4326" s="122"/>
      <c r="W4326" s="123"/>
      <c r="AC4326" s="123"/>
    </row>
    <row r="4327" spans="5:29" s="2" customFormat="1">
      <c r="E4327" s="120"/>
      <c r="M4327" s="120"/>
      <c r="N4327" s="120"/>
      <c r="U4327" s="121"/>
      <c r="V4327" s="122"/>
      <c r="W4327" s="123"/>
      <c r="AC4327" s="123"/>
    </row>
    <row r="4328" spans="5:29" s="2" customFormat="1">
      <c r="E4328" s="120"/>
      <c r="M4328" s="120"/>
      <c r="N4328" s="120"/>
      <c r="U4328" s="121"/>
      <c r="V4328" s="122"/>
      <c r="W4328" s="123"/>
      <c r="AC4328" s="123"/>
    </row>
    <row r="4329" spans="5:29" s="2" customFormat="1">
      <c r="E4329" s="120"/>
      <c r="M4329" s="120"/>
      <c r="N4329" s="120"/>
      <c r="U4329" s="121"/>
      <c r="V4329" s="122"/>
      <c r="W4329" s="123"/>
      <c r="AC4329" s="123"/>
    </row>
    <row r="4330" spans="5:29" s="2" customFormat="1">
      <c r="E4330" s="120"/>
      <c r="M4330" s="120"/>
      <c r="N4330" s="120"/>
      <c r="U4330" s="121"/>
      <c r="V4330" s="122"/>
      <c r="W4330" s="123"/>
      <c r="AC4330" s="123"/>
    </row>
    <row r="4331" spans="5:29" s="2" customFormat="1">
      <c r="E4331" s="120"/>
      <c r="M4331" s="120"/>
      <c r="N4331" s="120"/>
      <c r="U4331" s="121"/>
      <c r="V4331" s="122"/>
      <c r="W4331" s="123"/>
      <c r="AC4331" s="123"/>
    </row>
    <row r="4332" spans="5:29" s="2" customFormat="1">
      <c r="E4332" s="120"/>
      <c r="M4332" s="120"/>
      <c r="N4332" s="120"/>
      <c r="U4332" s="121"/>
      <c r="V4332" s="122"/>
      <c r="W4332" s="123"/>
      <c r="AC4332" s="123"/>
    </row>
    <row r="4333" spans="5:29" s="2" customFormat="1">
      <c r="E4333" s="120"/>
      <c r="M4333" s="120"/>
      <c r="N4333" s="120"/>
      <c r="U4333" s="121"/>
      <c r="V4333" s="122"/>
      <c r="W4333" s="123"/>
      <c r="AC4333" s="123"/>
    </row>
    <row r="4334" spans="5:29" s="2" customFormat="1">
      <c r="E4334" s="120"/>
      <c r="M4334" s="120"/>
      <c r="N4334" s="120"/>
      <c r="U4334" s="121"/>
      <c r="V4334" s="122"/>
      <c r="W4334" s="123"/>
      <c r="AC4334" s="123"/>
    </row>
    <row r="4335" spans="5:29" s="2" customFormat="1">
      <c r="E4335" s="120"/>
      <c r="M4335" s="120"/>
      <c r="N4335" s="120"/>
      <c r="U4335" s="121"/>
      <c r="V4335" s="122"/>
      <c r="W4335" s="123"/>
      <c r="AC4335" s="123"/>
    </row>
    <row r="4336" spans="5:29" s="2" customFormat="1">
      <c r="E4336" s="120"/>
      <c r="M4336" s="120"/>
      <c r="N4336" s="120"/>
      <c r="U4336" s="121"/>
      <c r="V4336" s="122"/>
      <c r="W4336" s="123"/>
      <c r="AC4336" s="123"/>
    </row>
    <row r="4337" spans="5:29" s="2" customFormat="1">
      <c r="E4337" s="120"/>
      <c r="M4337" s="120"/>
      <c r="N4337" s="120"/>
      <c r="U4337" s="121"/>
      <c r="V4337" s="122"/>
      <c r="W4337" s="123"/>
      <c r="AC4337" s="123"/>
    </row>
    <row r="4338" spans="5:29" s="2" customFormat="1">
      <c r="E4338" s="120"/>
      <c r="M4338" s="120"/>
      <c r="N4338" s="120"/>
      <c r="U4338" s="121"/>
      <c r="V4338" s="122"/>
      <c r="W4338" s="123"/>
      <c r="AC4338" s="123"/>
    </row>
    <row r="4339" spans="5:29" s="2" customFormat="1">
      <c r="E4339" s="120"/>
      <c r="M4339" s="120"/>
      <c r="N4339" s="120"/>
      <c r="U4339" s="121"/>
      <c r="V4339" s="122"/>
      <c r="W4339" s="123"/>
      <c r="AC4339" s="123"/>
    </row>
    <row r="4340" spans="5:29" s="2" customFormat="1">
      <c r="E4340" s="120"/>
      <c r="M4340" s="120"/>
      <c r="N4340" s="120"/>
      <c r="U4340" s="121"/>
      <c r="V4340" s="122"/>
      <c r="W4340" s="123"/>
      <c r="AC4340" s="123"/>
    </row>
    <row r="4341" spans="5:29" s="2" customFormat="1">
      <c r="E4341" s="120"/>
      <c r="M4341" s="120"/>
      <c r="N4341" s="120"/>
      <c r="U4341" s="121"/>
      <c r="V4341" s="122"/>
      <c r="W4341" s="123"/>
      <c r="AC4341" s="123"/>
    </row>
    <row r="4342" spans="5:29" s="2" customFormat="1">
      <c r="E4342" s="120"/>
      <c r="M4342" s="120"/>
      <c r="N4342" s="120"/>
      <c r="U4342" s="121"/>
      <c r="V4342" s="122"/>
      <c r="W4342" s="123"/>
      <c r="AC4342" s="123"/>
    </row>
    <row r="4343" spans="5:29" s="2" customFormat="1">
      <c r="E4343" s="120"/>
      <c r="M4343" s="120"/>
      <c r="N4343" s="120"/>
      <c r="U4343" s="121"/>
      <c r="V4343" s="122"/>
      <c r="W4343" s="123"/>
      <c r="AC4343" s="123"/>
    </row>
    <row r="4344" spans="5:29" s="2" customFormat="1">
      <c r="E4344" s="120"/>
      <c r="M4344" s="120"/>
      <c r="N4344" s="120"/>
      <c r="U4344" s="121"/>
      <c r="V4344" s="122"/>
      <c r="W4344" s="123"/>
      <c r="AC4344" s="123"/>
    </row>
    <row r="4345" spans="5:29" s="2" customFormat="1">
      <c r="E4345" s="120"/>
      <c r="M4345" s="120"/>
      <c r="N4345" s="120"/>
      <c r="U4345" s="121"/>
      <c r="V4345" s="122"/>
      <c r="W4345" s="123"/>
      <c r="AC4345" s="123"/>
    </row>
    <row r="4346" spans="5:29" s="2" customFormat="1">
      <c r="E4346" s="120"/>
      <c r="M4346" s="120"/>
      <c r="N4346" s="120"/>
      <c r="U4346" s="121"/>
      <c r="V4346" s="122"/>
      <c r="W4346" s="123"/>
      <c r="AC4346" s="123"/>
    </row>
    <row r="4347" spans="5:29" s="2" customFormat="1">
      <c r="E4347" s="120"/>
      <c r="M4347" s="120"/>
      <c r="N4347" s="120"/>
      <c r="U4347" s="121"/>
      <c r="V4347" s="122"/>
      <c r="W4347" s="123"/>
      <c r="AC4347" s="123"/>
    </row>
    <row r="4348" spans="5:29" s="2" customFormat="1">
      <c r="E4348" s="120"/>
      <c r="M4348" s="120"/>
      <c r="N4348" s="120"/>
      <c r="U4348" s="121"/>
      <c r="V4348" s="122"/>
      <c r="W4348" s="123"/>
      <c r="AC4348" s="123"/>
    </row>
    <row r="4349" spans="5:29" s="2" customFormat="1">
      <c r="E4349" s="120"/>
      <c r="M4349" s="120"/>
      <c r="N4349" s="120"/>
      <c r="U4349" s="121"/>
      <c r="V4349" s="122"/>
      <c r="W4349" s="123"/>
      <c r="AC4349" s="123"/>
    </row>
    <row r="4350" spans="5:29" s="2" customFormat="1">
      <c r="E4350" s="120"/>
      <c r="M4350" s="120"/>
      <c r="N4350" s="120"/>
      <c r="U4350" s="121"/>
      <c r="V4350" s="122"/>
      <c r="W4350" s="123"/>
      <c r="AC4350" s="123"/>
    </row>
    <row r="4351" spans="5:29" s="2" customFormat="1">
      <c r="E4351" s="120"/>
      <c r="M4351" s="120"/>
      <c r="N4351" s="120"/>
      <c r="U4351" s="121"/>
      <c r="V4351" s="122"/>
      <c r="W4351" s="123"/>
      <c r="AC4351" s="123"/>
    </row>
    <row r="4352" spans="5:29" s="2" customFormat="1">
      <c r="E4352" s="120"/>
      <c r="M4352" s="120"/>
      <c r="N4352" s="120"/>
      <c r="U4352" s="121"/>
      <c r="V4352" s="122"/>
      <c r="W4352" s="123"/>
      <c r="AC4352" s="123"/>
    </row>
    <row r="4353" spans="5:29" s="2" customFormat="1">
      <c r="E4353" s="120"/>
      <c r="M4353" s="120"/>
      <c r="N4353" s="120"/>
      <c r="U4353" s="121"/>
      <c r="V4353" s="122"/>
      <c r="W4353" s="123"/>
      <c r="AC4353" s="123"/>
    </row>
    <row r="4354" spans="5:29" s="2" customFormat="1">
      <c r="E4354" s="120"/>
      <c r="M4354" s="120"/>
      <c r="N4354" s="120"/>
      <c r="U4354" s="121"/>
      <c r="V4354" s="122"/>
      <c r="W4354" s="123"/>
      <c r="AC4354" s="123"/>
    </row>
    <row r="4355" spans="5:29" s="2" customFormat="1">
      <c r="E4355" s="120"/>
      <c r="M4355" s="120"/>
      <c r="N4355" s="120"/>
      <c r="U4355" s="121"/>
      <c r="V4355" s="122"/>
      <c r="W4355" s="123"/>
      <c r="AC4355" s="123"/>
    </row>
    <row r="4356" spans="5:29" s="2" customFormat="1">
      <c r="E4356" s="120"/>
      <c r="M4356" s="120"/>
      <c r="N4356" s="120"/>
      <c r="U4356" s="121"/>
      <c r="V4356" s="122"/>
      <c r="W4356" s="123"/>
      <c r="AC4356" s="123"/>
    </row>
    <row r="4357" spans="5:29" s="2" customFormat="1">
      <c r="E4357" s="120"/>
      <c r="M4357" s="120"/>
      <c r="N4357" s="120"/>
      <c r="U4357" s="121"/>
      <c r="V4357" s="122"/>
      <c r="W4357" s="123"/>
      <c r="AC4357" s="123"/>
    </row>
    <row r="4358" spans="5:29" s="2" customFormat="1">
      <c r="E4358" s="120"/>
      <c r="M4358" s="120"/>
      <c r="N4358" s="120"/>
      <c r="U4358" s="121"/>
      <c r="V4358" s="122"/>
      <c r="W4358" s="123"/>
      <c r="AC4358" s="123"/>
    </row>
    <row r="4359" spans="5:29" s="2" customFormat="1">
      <c r="E4359" s="120"/>
      <c r="M4359" s="120"/>
      <c r="N4359" s="120"/>
      <c r="U4359" s="121"/>
      <c r="V4359" s="122"/>
      <c r="W4359" s="123"/>
      <c r="AC4359" s="123"/>
    </row>
    <row r="4360" spans="5:29" s="2" customFormat="1">
      <c r="E4360" s="120"/>
      <c r="M4360" s="120"/>
      <c r="N4360" s="120"/>
      <c r="U4360" s="121"/>
      <c r="V4360" s="122"/>
      <c r="W4360" s="123"/>
      <c r="AC4360" s="123"/>
    </row>
    <row r="4361" spans="5:29" s="2" customFormat="1">
      <c r="E4361" s="120"/>
      <c r="M4361" s="120"/>
      <c r="N4361" s="120"/>
      <c r="U4361" s="121"/>
      <c r="V4361" s="122"/>
      <c r="W4361" s="123"/>
      <c r="AC4361" s="123"/>
    </row>
    <row r="4362" spans="5:29" s="2" customFormat="1">
      <c r="E4362" s="120"/>
      <c r="M4362" s="120"/>
      <c r="N4362" s="120"/>
      <c r="U4362" s="121"/>
      <c r="V4362" s="122"/>
      <c r="W4362" s="123"/>
      <c r="AC4362" s="123"/>
    </row>
    <row r="4363" spans="5:29" s="2" customFormat="1">
      <c r="E4363" s="120"/>
      <c r="M4363" s="120"/>
      <c r="N4363" s="120"/>
      <c r="U4363" s="121"/>
      <c r="V4363" s="122"/>
      <c r="W4363" s="123"/>
      <c r="AC4363" s="123"/>
    </row>
    <row r="4364" spans="5:29" s="2" customFormat="1">
      <c r="E4364" s="120"/>
      <c r="M4364" s="120"/>
      <c r="N4364" s="120"/>
      <c r="U4364" s="121"/>
      <c r="V4364" s="122"/>
      <c r="W4364" s="123"/>
      <c r="AC4364" s="123"/>
    </row>
    <row r="4365" spans="5:29" s="2" customFormat="1">
      <c r="E4365" s="120"/>
      <c r="M4365" s="120"/>
      <c r="N4365" s="120"/>
      <c r="U4365" s="121"/>
      <c r="V4365" s="122"/>
      <c r="W4365" s="123"/>
      <c r="AC4365" s="123"/>
    </row>
    <row r="4366" spans="5:29" s="2" customFormat="1">
      <c r="E4366" s="120"/>
      <c r="M4366" s="120"/>
      <c r="N4366" s="120"/>
      <c r="U4366" s="121"/>
      <c r="V4366" s="122"/>
      <c r="W4366" s="123"/>
      <c r="AC4366" s="123"/>
    </row>
    <row r="4367" spans="5:29" s="2" customFormat="1">
      <c r="E4367" s="120"/>
      <c r="M4367" s="120"/>
      <c r="N4367" s="120"/>
      <c r="U4367" s="121"/>
      <c r="V4367" s="122"/>
      <c r="W4367" s="123"/>
      <c r="AC4367" s="123"/>
    </row>
    <row r="4368" spans="5:29" s="2" customFormat="1">
      <c r="E4368" s="120"/>
      <c r="M4368" s="120"/>
      <c r="N4368" s="120"/>
      <c r="U4368" s="121"/>
      <c r="V4368" s="122"/>
      <c r="W4368" s="123"/>
      <c r="AC4368" s="123"/>
    </row>
    <row r="4369" spans="5:29" s="2" customFormat="1">
      <c r="E4369" s="120"/>
      <c r="M4369" s="120"/>
      <c r="N4369" s="120"/>
      <c r="U4369" s="121"/>
      <c r="V4369" s="122"/>
      <c r="W4369" s="123"/>
      <c r="AC4369" s="123"/>
    </row>
    <row r="4370" spans="5:29" s="2" customFormat="1">
      <c r="E4370" s="120"/>
      <c r="M4370" s="120"/>
      <c r="N4370" s="120"/>
      <c r="U4370" s="121"/>
      <c r="V4370" s="122"/>
      <c r="W4370" s="123"/>
      <c r="AC4370" s="123"/>
    </row>
    <row r="4371" spans="5:29" s="2" customFormat="1">
      <c r="E4371" s="120"/>
      <c r="M4371" s="120"/>
      <c r="N4371" s="120"/>
      <c r="U4371" s="121"/>
      <c r="V4371" s="122"/>
      <c r="W4371" s="123"/>
      <c r="AC4371" s="123"/>
    </row>
    <row r="4372" spans="5:29" s="2" customFormat="1">
      <c r="E4372" s="120"/>
      <c r="M4372" s="120"/>
      <c r="N4372" s="120"/>
      <c r="U4372" s="121"/>
      <c r="V4372" s="122"/>
      <c r="W4372" s="123"/>
      <c r="AC4372" s="123"/>
    </row>
    <row r="4373" spans="5:29" s="2" customFormat="1">
      <c r="E4373" s="120"/>
      <c r="M4373" s="120"/>
      <c r="N4373" s="120"/>
      <c r="U4373" s="121"/>
      <c r="V4373" s="122"/>
      <c r="W4373" s="123"/>
      <c r="AC4373" s="123"/>
    </row>
    <row r="4374" spans="5:29" s="2" customFormat="1">
      <c r="E4374" s="120"/>
      <c r="M4374" s="120"/>
      <c r="N4374" s="120"/>
      <c r="U4374" s="121"/>
      <c r="V4374" s="122"/>
      <c r="W4374" s="123"/>
      <c r="AC4374" s="123"/>
    </row>
    <row r="4375" spans="5:29" s="2" customFormat="1">
      <c r="E4375" s="120"/>
      <c r="M4375" s="120"/>
      <c r="N4375" s="120"/>
      <c r="U4375" s="121"/>
      <c r="V4375" s="122"/>
      <c r="W4375" s="123"/>
      <c r="AC4375" s="123"/>
    </row>
    <row r="4376" spans="5:29" s="2" customFormat="1">
      <c r="E4376" s="120"/>
      <c r="M4376" s="120"/>
      <c r="N4376" s="120"/>
      <c r="U4376" s="121"/>
      <c r="V4376" s="122"/>
      <c r="W4376" s="123"/>
      <c r="AC4376" s="123"/>
    </row>
    <row r="4377" spans="5:29" s="2" customFormat="1">
      <c r="E4377" s="120"/>
      <c r="M4377" s="120"/>
      <c r="N4377" s="120"/>
      <c r="U4377" s="121"/>
      <c r="V4377" s="122"/>
      <c r="W4377" s="123"/>
      <c r="AC4377" s="123"/>
    </row>
    <row r="4378" spans="5:29" s="2" customFormat="1">
      <c r="E4378" s="120"/>
      <c r="M4378" s="120"/>
      <c r="N4378" s="120"/>
      <c r="U4378" s="121"/>
      <c r="V4378" s="122"/>
      <c r="W4378" s="123"/>
      <c r="AC4378" s="123"/>
    </row>
    <row r="4379" spans="5:29" s="2" customFormat="1">
      <c r="E4379" s="120"/>
      <c r="M4379" s="120"/>
      <c r="N4379" s="120"/>
      <c r="U4379" s="121"/>
      <c r="V4379" s="122"/>
      <c r="W4379" s="123"/>
      <c r="AC4379" s="123"/>
    </row>
    <row r="4380" spans="5:29" s="2" customFormat="1">
      <c r="E4380" s="120"/>
      <c r="M4380" s="120"/>
      <c r="N4380" s="120"/>
      <c r="U4380" s="121"/>
      <c r="V4380" s="122"/>
      <c r="W4380" s="123"/>
      <c r="AC4380" s="123"/>
    </row>
    <row r="4381" spans="5:29" s="2" customFormat="1">
      <c r="E4381" s="120"/>
      <c r="M4381" s="120"/>
      <c r="N4381" s="120"/>
      <c r="U4381" s="121"/>
      <c r="V4381" s="122"/>
      <c r="W4381" s="123"/>
      <c r="AC4381" s="123"/>
    </row>
    <row r="4382" spans="5:29" s="2" customFormat="1">
      <c r="E4382" s="120"/>
      <c r="M4382" s="120"/>
      <c r="N4382" s="120"/>
      <c r="U4382" s="121"/>
      <c r="V4382" s="122"/>
      <c r="W4382" s="123"/>
      <c r="AC4382" s="123"/>
    </row>
    <row r="4383" spans="5:29" s="2" customFormat="1">
      <c r="E4383" s="120"/>
      <c r="M4383" s="120"/>
      <c r="N4383" s="120"/>
      <c r="U4383" s="121"/>
      <c r="V4383" s="122"/>
      <c r="W4383" s="123"/>
      <c r="AC4383" s="123"/>
    </row>
    <row r="4384" spans="5:29" s="2" customFormat="1">
      <c r="E4384" s="120"/>
      <c r="M4384" s="120"/>
      <c r="N4384" s="120"/>
      <c r="U4384" s="121"/>
      <c r="V4384" s="122"/>
      <c r="W4384" s="123"/>
      <c r="AC4384" s="123"/>
    </row>
    <row r="4385" spans="5:29" s="2" customFormat="1">
      <c r="E4385" s="120"/>
      <c r="M4385" s="120"/>
      <c r="N4385" s="120"/>
      <c r="U4385" s="121"/>
      <c r="V4385" s="122"/>
      <c r="W4385" s="123"/>
      <c r="AC4385" s="123"/>
    </row>
    <row r="4386" spans="5:29" s="2" customFormat="1">
      <c r="E4386" s="120"/>
      <c r="M4386" s="120"/>
      <c r="N4386" s="120"/>
      <c r="U4386" s="121"/>
      <c r="V4386" s="122"/>
      <c r="W4386" s="123"/>
      <c r="AC4386" s="123"/>
    </row>
    <row r="4387" spans="5:29" s="2" customFormat="1">
      <c r="E4387" s="120"/>
      <c r="M4387" s="120"/>
      <c r="N4387" s="120"/>
      <c r="U4387" s="121"/>
      <c r="V4387" s="122"/>
      <c r="W4387" s="123"/>
      <c r="AC4387" s="123"/>
    </row>
    <row r="4388" spans="5:29" s="2" customFormat="1">
      <c r="E4388" s="120"/>
      <c r="M4388" s="120"/>
      <c r="N4388" s="120"/>
      <c r="U4388" s="121"/>
      <c r="V4388" s="122"/>
      <c r="W4388" s="123"/>
      <c r="AC4388" s="123"/>
    </row>
    <row r="4389" spans="5:29" s="2" customFormat="1">
      <c r="E4389" s="120"/>
      <c r="M4389" s="120"/>
      <c r="N4389" s="120"/>
      <c r="U4389" s="121"/>
      <c r="V4389" s="122"/>
      <c r="W4389" s="123"/>
      <c r="AC4389" s="123"/>
    </row>
    <row r="4390" spans="5:29" s="2" customFormat="1">
      <c r="E4390" s="120"/>
      <c r="M4390" s="120"/>
      <c r="N4390" s="120"/>
      <c r="U4390" s="121"/>
      <c r="V4390" s="122"/>
      <c r="W4390" s="123"/>
      <c r="AC4390" s="123"/>
    </row>
    <row r="4391" spans="5:29" s="2" customFormat="1">
      <c r="E4391" s="120"/>
      <c r="M4391" s="120"/>
      <c r="N4391" s="120"/>
      <c r="U4391" s="121"/>
      <c r="V4391" s="122"/>
      <c r="W4391" s="123"/>
      <c r="AC4391" s="123"/>
    </row>
    <row r="4392" spans="5:29" s="2" customFormat="1">
      <c r="E4392" s="120"/>
      <c r="M4392" s="120"/>
      <c r="N4392" s="120"/>
      <c r="U4392" s="121"/>
      <c r="V4392" s="122"/>
      <c r="W4392" s="123"/>
      <c r="AC4392" s="123"/>
    </row>
    <row r="4393" spans="5:29" s="2" customFormat="1">
      <c r="E4393" s="120"/>
      <c r="M4393" s="120"/>
      <c r="N4393" s="120"/>
      <c r="U4393" s="121"/>
      <c r="V4393" s="122"/>
      <c r="W4393" s="123"/>
      <c r="AC4393" s="123"/>
    </row>
    <row r="4394" spans="5:29" s="2" customFormat="1">
      <c r="E4394" s="120"/>
      <c r="M4394" s="120"/>
      <c r="N4394" s="120"/>
      <c r="U4394" s="121"/>
      <c r="V4394" s="122"/>
      <c r="W4394" s="123"/>
      <c r="AC4394" s="123"/>
    </row>
    <row r="4395" spans="5:29" s="2" customFormat="1">
      <c r="E4395" s="120"/>
      <c r="M4395" s="120"/>
      <c r="N4395" s="120"/>
      <c r="U4395" s="121"/>
      <c r="V4395" s="122"/>
      <c r="W4395" s="123"/>
      <c r="AC4395" s="123"/>
    </row>
    <row r="4396" spans="5:29" s="2" customFormat="1">
      <c r="E4396" s="120"/>
      <c r="M4396" s="120"/>
      <c r="N4396" s="120"/>
      <c r="U4396" s="121"/>
      <c r="V4396" s="122"/>
      <c r="W4396" s="123"/>
      <c r="AC4396" s="123"/>
    </row>
    <row r="4397" spans="5:29" s="2" customFormat="1">
      <c r="E4397" s="120"/>
      <c r="M4397" s="120"/>
      <c r="N4397" s="120"/>
      <c r="U4397" s="121"/>
      <c r="V4397" s="122"/>
      <c r="W4397" s="123"/>
      <c r="AC4397" s="123"/>
    </row>
    <row r="4398" spans="5:29" s="2" customFormat="1">
      <c r="E4398" s="120"/>
      <c r="M4398" s="120"/>
      <c r="N4398" s="120"/>
      <c r="U4398" s="121"/>
      <c r="V4398" s="122"/>
      <c r="W4398" s="123"/>
      <c r="AC4398" s="123"/>
    </row>
    <row r="4399" spans="5:29" s="2" customFormat="1">
      <c r="E4399" s="120"/>
      <c r="M4399" s="120"/>
      <c r="N4399" s="120"/>
      <c r="U4399" s="121"/>
      <c r="V4399" s="122"/>
      <c r="W4399" s="123"/>
      <c r="AC4399" s="123"/>
    </row>
    <row r="4400" spans="5:29" s="2" customFormat="1">
      <c r="E4400" s="120"/>
      <c r="M4400" s="120"/>
      <c r="N4400" s="120"/>
      <c r="U4400" s="121"/>
      <c r="V4400" s="122"/>
      <c r="W4400" s="123"/>
      <c r="AC4400" s="123"/>
    </row>
    <row r="4401" spans="5:29" s="2" customFormat="1">
      <c r="E4401" s="120"/>
      <c r="M4401" s="120"/>
      <c r="N4401" s="120"/>
      <c r="U4401" s="121"/>
      <c r="V4401" s="122"/>
      <c r="W4401" s="123"/>
      <c r="AC4401" s="123"/>
    </row>
    <row r="4402" spans="5:29" s="2" customFormat="1">
      <c r="E4402" s="120"/>
      <c r="M4402" s="120"/>
      <c r="N4402" s="120"/>
      <c r="U4402" s="121"/>
      <c r="V4402" s="122"/>
      <c r="W4402" s="123"/>
      <c r="AC4402" s="123"/>
    </row>
    <row r="4403" spans="5:29" s="2" customFormat="1">
      <c r="E4403" s="120"/>
      <c r="M4403" s="120"/>
      <c r="N4403" s="120"/>
      <c r="U4403" s="121"/>
      <c r="V4403" s="122"/>
      <c r="W4403" s="123"/>
      <c r="AC4403" s="123"/>
    </row>
    <row r="4404" spans="5:29" s="2" customFormat="1">
      <c r="E4404" s="120"/>
      <c r="M4404" s="120"/>
      <c r="N4404" s="120"/>
      <c r="U4404" s="121"/>
      <c r="V4404" s="122"/>
      <c r="W4404" s="123"/>
      <c r="AC4404" s="123"/>
    </row>
    <row r="4405" spans="5:29" s="2" customFormat="1">
      <c r="E4405" s="120"/>
      <c r="M4405" s="120"/>
      <c r="N4405" s="120"/>
      <c r="U4405" s="121"/>
      <c r="V4405" s="122"/>
      <c r="W4405" s="123"/>
      <c r="AC4405" s="123"/>
    </row>
    <row r="4406" spans="5:29" s="2" customFormat="1">
      <c r="E4406" s="120"/>
      <c r="M4406" s="120"/>
      <c r="N4406" s="120"/>
      <c r="U4406" s="121"/>
      <c r="V4406" s="122"/>
      <c r="W4406" s="123"/>
      <c r="AC4406" s="123"/>
    </row>
    <row r="4407" spans="5:29" s="2" customFormat="1">
      <c r="E4407" s="120"/>
      <c r="M4407" s="120"/>
      <c r="N4407" s="120"/>
      <c r="U4407" s="121"/>
      <c r="V4407" s="122"/>
      <c r="W4407" s="123"/>
      <c r="AC4407" s="123"/>
    </row>
    <row r="4408" spans="5:29" s="2" customFormat="1">
      <c r="E4408" s="120"/>
      <c r="M4408" s="120"/>
      <c r="N4408" s="120"/>
      <c r="U4408" s="121"/>
      <c r="V4408" s="122"/>
      <c r="W4408" s="123"/>
      <c r="AC4408" s="123"/>
    </row>
    <row r="4409" spans="5:29" s="2" customFormat="1">
      <c r="E4409" s="120"/>
      <c r="M4409" s="120"/>
      <c r="N4409" s="120"/>
      <c r="U4409" s="121"/>
      <c r="V4409" s="122"/>
      <c r="W4409" s="123"/>
      <c r="AC4409" s="123"/>
    </row>
    <row r="4410" spans="5:29" s="2" customFormat="1">
      <c r="E4410" s="120"/>
      <c r="M4410" s="120"/>
      <c r="N4410" s="120"/>
      <c r="U4410" s="121"/>
      <c r="V4410" s="122"/>
      <c r="W4410" s="123"/>
      <c r="AC4410" s="123"/>
    </row>
    <row r="4411" spans="5:29" s="2" customFormat="1">
      <c r="E4411" s="120"/>
      <c r="M4411" s="120"/>
      <c r="N4411" s="120"/>
      <c r="U4411" s="121"/>
      <c r="V4411" s="122"/>
      <c r="W4411" s="123"/>
      <c r="AC4411" s="123"/>
    </row>
    <row r="4412" spans="5:29" s="2" customFormat="1">
      <c r="E4412" s="120"/>
      <c r="M4412" s="120"/>
      <c r="N4412" s="120"/>
      <c r="U4412" s="121"/>
      <c r="V4412" s="122"/>
      <c r="W4412" s="123"/>
      <c r="AC4412" s="123"/>
    </row>
    <row r="4413" spans="5:29" s="2" customFormat="1">
      <c r="E4413" s="120"/>
      <c r="M4413" s="120"/>
      <c r="N4413" s="120"/>
      <c r="U4413" s="121"/>
      <c r="V4413" s="122"/>
      <c r="W4413" s="123"/>
      <c r="AC4413" s="123"/>
    </row>
    <row r="4414" spans="5:29" s="2" customFormat="1">
      <c r="E4414" s="120"/>
      <c r="M4414" s="120"/>
      <c r="N4414" s="120"/>
      <c r="U4414" s="121"/>
      <c r="V4414" s="122"/>
      <c r="W4414" s="123"/>
      <c r="AC4414" s="123"/>
    </row>
    <row r="4415" spans="5:29" s="2" customFormat="1">
      <c r="E4415" s="120"/>
      <c r="M4415" s="120"/>
      <c r="N4415" s="120"/>
      <c r="U4415" s="121"/>
      <c r="V4415" s="122"/>
      <c r="W4415" s="123"/>
      <c r="AC4415" s="123"/>
    </row>
    <row r="4416" spans="5:29" s="2" customFormat="1">
      <c r="E4416" s="120"/>
      <c r="M4416" s="120"/>
      <c r="N4416" s="120"/>
      <c r="U4416" s="121"/>
      <c r="V4416" s="122"/>
      <c r="W4416" s="123"/>
      <c r="AC4416" s="123"/>
    </row>
    <row r="4417" spans="5:29" s="2" customFormat="1">
      <c r="E4417" s="120"/>
      <c r="M4417" s="120"/>
      <c r="N4417" s="120"/>
      <c r="U4417" s="121"/>
      <c r="V4417" s="122"/>
      <c r="W4417" s="123"/>
      <c r="AC4417" s="123"/>
    </row>
    <row r="4418" spans="5:29" s="2" customFormat="1">
      <c r="E4418" s="120"/>
      <c r="M4418" s="120"/>
      <c r="N4418" s="120"/>
      <c r="U4418" s="121"/>
      <c r="V4418" s="122"/>
      <c r="W4418" s="123"/>
      <c r="AC4418" s="123"/>
    </row>
    <row r="4419" spans="5:29" s="2" customFormat="1">
      <c r="E4419" s="120"/>
      <c r="M4419" s="120"/>
      <c r="N4419" s="120"/>
      <c r="U4419" s="121"/>
      <c r="V4419" s="122"/>
      <c r="W4419" s="123"/>
      <c r="AC4419" s="123"/>
    </row>
    <row r="4420" spans="5:29" s="2" customFormat="1">
      <c r="E4420" s="120"/>
      <c r="M4420" s="120"/>
      <c r="N4420" s="120"/>
      <c r="U4420" s="121"/>
      <c r="V4420" s="122"/>
      <c r="W4420" s="123"/>
      <c r="AC4420" s="123"/>
    </row>
    <row r="4421" spans="5:29" s="2" customFormat="1">
      <c r="E4421" s="120"/>
      <c r="M4421" s="120"/>
      <c r="N4421" s="120"/>
      <c r="U4421" s="121"/>
      <c r="V4421" s="122"/>
      <c r="W4421" s="123"/>
      <c r="AC4421" s="123"/>
    </row>
    <row r="4422" spans="5:29" s="2" customFormat="1">
      <c r="E4422" s="120"/>
      <c r="M4422" s="120"/>
      <c r="N4422" s="120"/>
      <c r="U4422" s="121"/>
      <c r="V4422" s="122"/>
      <c r="W4422" s="123"/>
      <c r="AC4422" s="123"/>
    </row>
    <row r="4423" spans="5:29" s="2" customFormat="1">
      <c r="E4423" s="120"/>
      <c r="M4423" s="120"/>
      <c r="N4423" s="120"/>
      <c r="U4423" s="121"/>
      <c r="V4423" s="122"/>
      <c r="W4423" s="123"/>
      <c r="AC4423" s="123"/>
    </row>
    <row r="4424" spans="5:29" s="2" customFormat="1">
      <c r="E4424" s="120"/>
      <c r="M4424" s="120"/>
      <c r="N4424" s="120"/>
      <c r="U4424" s="121"/>
      <c r="V4424" s="122"/>
      <c r="W4424" s="123"/>
      <c r="AC4424" s="123"/>
    </row>
    <row r="4425" spans="5:29" s="2" customFormat="1">
      <c r="E4425" s="120"/>
      <c r="M4425" s="120"/>
      <c r="N4425" s="120"/>
      <c r="U4425" s="121"/>
      <c r="V4425" s="122"/>
      <c r="W4425" s="123"/>
      <c r="AC4425" s="123"/>
    </row>
    <row r="4426" spans="5:29" s="2" customFormat="1">
      <c r="E4426" s="120"/>
      <c r="M4426" s="120"/>
      <c r="N4426" s="120"/>
      <c r="U4426" s="121"/>
      <c r="V4426" s="122"/>
      <c r="W4426" s="123"/>
      <c r="AC4426" s="123"/>
    </row>
    <row r="4427" spans="5:29" s="2" customFormat="1">
      <c r="E4427" s="120"/>
      <c r="M4427" s="120"/>
      <c r="N4427" s="120"/>
      <c r="U4427" s="121"/>
      <c r="V4427" s="122"/>
      <c r="W4427" s="123"/>
      <c r="AC4427" s="123"/>
    </row>
    <row r="4428" spans="5:29" s="2" customFormat="1">
      <c r="E4428" s="120"/>
      <c r="M4428" s="120"/>
      <c r="N4428" s="120"/>
      <c r="U4428" s="121"/>
      <c r="V4428" s="122"/>
      <c r="W4428" s="123"/>
      <c r="AC4428" s="123"/>
    </row>
    <row r="4429" spans="5:29" s="2" customFormat="1">
      <c r="E4429" s="120"/>
      <c r="M4429" s="120"/>
      <c r="N4429" s="120"/>
      <c r="U4429" s="121"/>
      <c r="V4429" s="122"/>
      <c r="W4429" s="123"/>
      <c r="AC4429" s="123"/>
    </row>
    <row r="4430" spans="5:29" s="2" customFormat="1">
      <c r="E4430" s="120"/>
      <c r="M4430" s="120"/>
      <c r="N4430" s="120"/>
      <c r="U4430" s="121"/>
      <c r="V4430" s="122"/>
      <c r="W4430" s="123"/>
      <c r="AC4430" s="123"/>
    </row>
    <row r="4431" spans="5:29" s="2" customFormat="1">
      <c r="E4431" s="120"/>
      <c r="M4431" s="120"/>
      <c r="N4431" s="120"/>
      <c r="U4431" s="121"/>
      <c r="V4431" s="122"/>
      <c r="W4431" s="123"/>
      <c r="AC4431" s="123"/>
    </row>
    <row r="4432" spans="5:29" s="2" customFormat="1">
      <c r="E4432" s="120"/>
      <c r="M4432" s="120"/>
      <c r="N4432" s="120"/>
      <c r="U4432" s="121"/>
      <c r="V4432" s="122"/>
      <c r="W4432" s="123"/>
      <c r="AC4432" s="123"/>
    </row>
    <row r="4433" spans="5:29" s="2" customFormat="1">
      <c r="E4433" s="120"/>
      <c r="M4433" s="120"/>
      <c r="N4433" s="120"/>
      <c r="U4433" s="121"/>
      <c r="V4433" s="122"/>
      <c r="W4433" s="123"/>
      <c r="AC4433" s="123"/>
    </row>
    <row r="4434" spans="5:29" s="2" customFormat="1">
      <c r="E4434" s="120"/>
      <c r="M4434" s="120"/>
      <c r="N4434" s="120"/>
      <c r="U4434" s="121"/>
      <c r="V4434" s="122"/>
      <c r="W4434" s="123"/>
      <c r="AC4434" s="123"/>
    </row>
    <row r="4435" spans="5:29" s="2" customFormat="1">
      <c r="E4435" s="120"/>
      <c r="M4435" s="120"/>
      <c r="N4435" s="120"/>
      <c r="U4435" s="121"/>
      <c r="V4435" s="122"/>
      <c r="W4435" s="123"/>
      <c r="AC4435" s="123"/>
    </row>
    <row r="4436" spans="5:29" s="2" customFormat="1">
      <c r="E4436" s="120"/>
      <c r="M4436" s="120"/>
      <c r="N4436" s="120"/>
      <c r="U4436" s="121"/>
      <c r="V4436" s="122"/>
      <c r="W4436" s="123"/>
      <c r="AC4436" s="123"/>
    </row>
    <row r="4437" spans="5:29" s="2" customFormat="1">
      <c r="E4437" s="120"/>
      <c r="M4437" s="120"/>
      <c r="N4437" s="120"/>
      <c r="U4437" s="121"/>
      <c r="V4437" s="122"/>
      <c r="W4437" s="123"/>
      <c r="AC4437" s="123"/>
    </row>
    <row r="4438" spans="5:29" s="2" customFormat="1">
      <c r="E4438" s="120"/>
      <c r="M4438" s="120"/>
      <c r="N4438" s="120"/>
      <c r="U4438" s="121"/>
      <c r="V4438" s="122"/>
      <c r="W4438" s="123"/>
      <c r="AC4438" s="123"/>
    </row>
    <row r="4439" spans="5:29" s="2" customFormat="1">
      <c r="E4439" s="120"/>
      <c r="M4439" s="120"/>
      <c r="N4439" s="120"/>
      <c r="U4439" s="121"/>
      <c r="V4439" s="122"/>
      <c r="W4439" s="123"/>
      <c r="AC4439" s="123"/>
    </row>
    <row r="4440" spans="5:29" s="2" customFormat="1">
      <c r="E4440" s="120"/>
      <c r="M4440" s="120"/>
      <c r="N4440" s="120"/>
      <c r="U4440" s="121"/>
      <c r="V4440" s="122"/>
      <c r="W4440" s="123"/>
      <c r="AC4440" s="123"/>
    </row>
    <row r="4441" spans="5:29" s="2" customFormat="1">
      <c r="E4441" s="120"/>
      <c r="M4441" s="120"/>
      <c r="N4441" s="120"/>
      <c r="U4441" s="121"/>
      <c r="V4441" s="122"/>
      <c r="W4441" s="123"/>
      <c r="AC4441" s="123"/>
    </row>
    <row r="4442" spans="5:29" s="2" customFormat="1">
      <c r="E4442" s="120"/>
      <c r="M4442" s="120"/>
      <c r="N4442" s="120"/>
      <c r="U4442" s="121"/>
      <c r="V4442" s="122"/>
      <c r="W4442" s="123"/>
      <c r="AC4442" s="123"/>
    </row>
    <row r="4443" spans="5:29" s="2" customFormat="1">
      <c r="E4443" s="120"/>
      <c r="M4443" s="120"/>
      <c r="N4443" s="120"/>
      <c r="U4443" s="121"/>
      <c r="V4443" s="122"/>
      <c r="W4443" s="123"/>
      <c r="AC4443" s="123"/>
    </row>
    <row r="4444" spans="5:29" s="2" customFormat="1">
      <c r="E4444" s="120"/>
      <c r="M4444" s="120"/>
      <c r="N4444" s="120"/>
      <c r="U4444" s="121"/>
      <c r="V4444" s="122"/>
      <c r="W4444" s="123"/>
      <c r="AC4444" s="123"/>
    </row>
    <row r="4445" spans="5:29" s="2" customFormat="1">
      <c r="E4445" s="120"/>
      <c r="M4445" s="120"/>
      <c r="N4445" s="120"/>
      <c r="U4445" s="121"/>
      <c r="V4445" s="122"/>
      <c r="W4445" s="123"/>
      <c r="AC4445" s="123"/>
    </row>
    <row r="4446" spans="5:29" s="2" customFormat="1">
      <c r="E4446" s="120"/>
      <c r="M4446" s="120"/>
      <c r="N4446" s="120"/>
      <c r="U4446" s="121"/>
      <c r="V4446" s="122"/>
      <c r="W4446" s="123"/>
      <c r="AC4446" s="123"/>
    </row>
    <row r="4447" spans="5:29" s="2" customFormat="1">
      <c r="E4447" s="120"/>
      <c r="M4447" s="120"/>
      <c r="N4447" s="120"/>
      <c r="U4447" s="121"/>
      <c r="V4447" s="122"/>
      <c r="W4447" s="123"/>
      <c r="AC4447" s="123"/>
    </row>
    <row r="4448" spans="5:29" s="2" customFormat="1">
      <c r="E4448" s="120"/>
      <c r="M4448" s="120"/>
      <c r="N4448" s="120"/>
      <c r="U4448" s="121"/>
      <c r="V4448" s="122"/>
      <c r="W4448" s="123"/>
      <c r="AC4448" s="123"/>
    </row>
    <row r="4449" spans="5:29" s="2" customFormat="1">
      <c r="E4449" s="120"/>
      <c r="M4449" s="120"/>
      <c r="N4449" s="120"/>
      <c r="U4449" s="121"/>
      <c r="V4449" s="122"/>
      <c r="W4449" s="123"/>
      <c r="AC4449" s="123"/>
    </row>
    <row r="4450" spans="5:29" s="2" customFormat="1">
      <c r="E4450" s="120"/>
      <c r="M4450" s="120"/>
      <c r="N4450" s="120"/>
      <c r="U4450" s="121"/>
      <c r="V4450" s="122"/>
      <c r="W4450" s="123"/>
      <c r="AC4450" s="123"/>
    </row>
    <row r="4451" spans="5:29" s="2" customFormat="1">
      <c r="E4451" s="120"/>
      <c r="M4451" s="120"/>
      <c r="N4451" s="120"/>
      <c r="U4451" s="121"/>
      <c r="V4451" s="122"/>
      <c r="W4451" s="123"/>
      <c r="AC4451" s="123"/>
    </row>
    <row r="4452" spans="5:29" s="2" customFormat="1">
      <c r="E4452" s="120"/>
      <c r="M4452" s="120"/>
      <c r="N4452" s="120"/>
      <c r="U4452" s="121"/>
      <c r="V4452" s="122"/>
      <c r="W4452" s="123"/>
      <c r="AC4452" s="123"/>
    </row>
    <row r="4453" spans="5:29" s="2" customFormat="1">
      <c r="E4453" s="120"/>
      <c r="M4453" s="120"/>
      <c r="N4453" s="120"/>
      <c r="U4453" s="121"/>
      <c r="V4453" s="122"/>
      <c r="W4453" s="123"/>
      <c r="AC4453" s="123"/>
    </row>
    <row r="4454" spans="5:29" s="2" customFormat="1">
      <c r="E4454" s="120"/>
      <c r="M4454" s="120"/>
      <c r="N4454" s="120"/>
      <c r="U4454" s="121"/>
      <c r="V4454" s="122"/>
      <c r="W4454" s="123"/>
      <c r="AC4454" s="123"/>
    </row>
    <row r="4455" spans="5:29" s="2" customFormat="1">
      <c r="E4455" s="120"/>
      <c r="M4455" s="120"/>
      <c r="N4455" s="120"/>
      <c r="U4455" s="121"/>
      <c r="V4455" s="122"/>
      <c r="W4455" s="123"/>
      <c r="AC4455" s="123"/>
    </row>
    <row r="4456" spans="5:29" s="2" customFormat="1">
      <c r="E4456" s="120"/>
      <c r="M4456" s="120"/>
      <c r="N4456" s="120"/>
      <c r="U4456" s="121"/>
      <c r="V4456" s="122"/>
      <c r="W4456" s="123"/>
      <c r="AC4456" s="123"/>
    </row>
    <row r="4457" spans="5:29" s="2" customFormat="1">
      <c r="E4457" s="120"/>
      <c r="M4457" s="120"/>
      <c r="N4457" s="120"/>
      <c r="U4457" s="121"/>
      <c r="V4457" s="122"/>
      <c r="W4457" s="123"/>
      <c r="AC4457" s="123"/>
    </row>
    <row r="4458" spans="5:29" s="2" customFormat="1">
      <c r="E4458" s="120"/>
      <c r="M4458" s="120"/>
      <c r="N4458" s="120"/>
      <c r="U4458" s="121"/>
      <c r="V4458" s="122"/>
      <c r="W4458" s="123"/>
      <c r="AC4458" s="123"/>
    </row>
    <row r="4459" spans="5:29" s="2" customFormat="1">
      <c r="E4459" s="120"/>
      <c r="M4459" s="120"/>
      <c r="N4459" s="120"/>
      <c r="U4459" s="121"/>
      <c r="V4459" s="122"/>
      <c r="W4459" s="123"/>
      <c r="AC4459" s="123"/>
    </row>
    <row r="4460" spans="5:29" s="2" customFormat="1">
      <c r="E4460" s="120"/>
      <c r="M4460" s="120"/>
      <c r="N4460" s="120"/>
      <c r="U4460" s="121"/>
      <c r="V4460" s="122"/>
      <c r="W4460" s="123"/>
      <c r="AC4460" s="123"/>
    </row>
    <row r="4461" spans="5:29" s="2" customFormat="1">
      <c r="E4461" s="120"/>
      <c r="M4461" s="120"/>
      <c r="N4461" s="120"/>
      <c r="U4461" s="121"/>
      <c r="V4461" s="122"/>
      <c r="W4461" s="123"/>
      <c r="AC4461" s="123"/>
    </row>
    <row r="4462" spans="5:29" s="2" customFormat="1">
      <c r="E4462" s="120"/>
      <c r="M4462" s="120"/>
      <c r="N4462" s="120"/>
      <c r="U4462" s="121"/>
      <c r="V4462" s="122"/>
      <c r="W4462" s="123"/>
      <c r="AC4462" s="123"/>
    </row>
    <row r="4463" spans="5:29" s="2" customFormat="1">
      <c r="E4463" s="120"/>
      <c r="M4463" s="120"/>
      <c r="N4463" s="120"/>
      <c r="U4463" s="121"/>
      <c r="V4463" s="122"/>
      <c r="W4463" s="123"/>
      <c r="AC4463" s="123"/>
    </row>
    <row r="4464" spans="5:29" s="2" customFormat="1">
      <c r="E4464" s="120"/>
      <c r="M4464" s="120"/>
      <c r="N4464" s="120"/>
      <c r="U4464" s="121"/>
      <c r="V4464" s="122"/>
      <c r="W4464" s="123"/>
      <c r="AC4464" s="123"/>
    </row>
    <row r="4465" spans="5:29" s="2" customFormat="1">
      <c r="E4465" s="120"/>
      <c r="M4465" s="120"/>
      <c r="N4465" s="120"/>
      <c r="U4465" s="121"/>
      <c r="V4465" s="122"/>
      <c r="W4465" s="123"/>
      <c r="AC4465" s="123"/>
    </row>
    <row r="4466" spans="5:29" s="2" customFormat="1">
      <c r="E4466" s="120"/>
      <c r="M4466" s="120"/>
      <c r="N4466" s="120"/>
      <c r="U4466" s="121"/>
      <c r="V4466" s="122"/>
      <c r="W4466" s="123"/>
      <c r="AC4466" s="123"/>
    </row>
    <row r="4467" spans="5:29" s="2" customFormat="1">
      <c r="E4467" s="120"/>
      <c r="M4467" s="120"/>
      <c r="N4467" s="120"/>
      <c r="U4467" s="121"/>
      <c r="V4467" s="122"/>
      <c r="W4467" s="123"/>
      <c r="AC4467" s="123"/>
    </row>
    <row r="4468" spans="5:29" s="2" customFormat="1">
      <c r="E4468" s="120"/>
      <c r="M4468" s="120"/>
      <c r="N4468" s="120"/>
      <c r="U4468" s="121"/>
      <c r="V4468" s="122"/>
      <c r="W4468" s="123"/>
      <c r="AC4468" s="123"/>
    </row>
    <row r="4469" spans="5:29" s="2" customFormat="1">
      <c r="E4469" s="120"/>
      <c r="M4469" s="120"/>
      <c r="N4469" s="120"/>
      <c r="U4469" s="121"/>
      <c r="V4469" s="122"/>
      <c r="W4469" s="123"/>
      <c r="AC4469" s="123"/>
    </row>
    <row r="4470" spans="5:29" s="2" customFormat="1">
      <c r="E4470" s="120"/>
      <c r="M4470" s="120"/>
      <c r="N4470" s="120"/>
      <c r="U4470" s="121"/>
      <c r="V4470" s="122"/>
      <c r="W4470" s="123"/>
      <c r="AC4470" s="123"/>
    </row>
    <row r="4471" spans="5:29" s="2" customFormat="1">
      <c r="E4471" s="120"/>
      <c r="M4471" s="120"/>
      <c r="N4471" s="120"/>
      <c r="U4471" s="121"/>
      <c r="V4471" s="122"/>
      <c r="W4471" s="123"/>
      <c r="AC4471" s="123"/>
    </row>
    <row r="4472" spans="5:29" s="2" customFormat="1">
      <c r="E4472" s="120"/>
      <c r="M4472" s="120"/>
      <c r="N4472" s="120"/>
      <c r="U4472" s="121"/>
      <c r="V4472" s="122"/>
      <c r="W4472" s="123"/>
      <c r="AC4472" s="123"/>
    </row>
    <row r="4473" spans="5:29" s="2" customFormat="1">
      <c r="E4473" s="120"/>
      <c r="M4473" s="120"/>
      <c r="N4473" s="120"/>
      <c r="U4473" s="121"/>
      <c r="V4473" s="122"/>
      <c r="W4473" s="123"/>
      <c r="AC4473" s="123"/>
    </row>
    <row r="4474" spans="5:29" s="2" customFormat="1">
      <c r="E4474" s="120"/>
      <c r="M4474" s="120"/>
      <c r="N4474" s="120"/>
      <c r="U4474" s="121"/>
      <c r="V4474" s="122"/>
      <c r="W4474" s="123"/>
      <c r="AC4474" s="123"/>
    </row>
    <row r="4475" spans="5:29" s="2" customFormat="1">
      <c r="E4475" s="120"/>
      <c r="M4475" s="120"/>
      <c r="N4475" s="120"/>
      <c r="U4475" s="121"/>
      <c r="V4475" s="122"/>
      <c r="W4475" s="123"/>
      <c r="AC4475" s="123"/>
    </row>
    <row r="4476" spans="5:29" s="2" customFormat="1">
      <c r="E4476" s="120"/>
      <c r="M4476" s="120"/>
      <c r="N4476" s="120"/>
      <c r="U4476" s="121"/>
      <c r="V4476" s="122"/>
      <c r="W4476" s="123"/>
      <c r="AC4476" s="123"/>
    </row>
    <row r="4477" spans="5:29" s="2" customFormat="1">
      <c r="E4477" s="120"/>
      <c r="M4477" s="120"/>
      <c r="N4477" s="120"/>
      <c r="U4477" s="121"/>
      <c r="V4477" s="122"/>
      <c r="W4477" s="123"/>
      <c r="AC4477" s="123"/>
    </row>
    <row r="4478" spans="5:29" s="2" customFormat="1">
      <c r="E4478" s="120"/>
      <c r="M4478" s="120"/>
      <c r="N4478" s="120"/>
      <c r="U4478" s="121"/>
      <c r="V4478" s="122"/>
      <c r="W4478" s="123"/>
      <c r="AC4478" s="123"/>
    </row>
    <row r="4479" spans="5:29" s="2" customFormat="1">
      <c r="E4479" s="120"/>
      <c r="M4479" s="120"/>
      <c r="N4479" s="120"/>
      <c r="U4479" s="121"/>
      <c r="V4479" s="122"/>
      <c r="W4479" s="123"/>
      <c r="AC4479" s="123"/>
    </row>
    <row r="4480" spans="5:29" s="2" customFormat="1">
      <c r="E4480" s="120"/>
      <c r="M4480" s="120"/>
      <c r="N4480" s="120"/>
      <c r="U4480" s="121"/>
      <c r="V4480" s="122"/>
      <c r="W4480" s="123"/>
      <c r="AC4480" s="123"/>
    </row>
    <row r="4481" spans="5:29" s="2" customFormat="1">
      <c r="E4481" s="120"/>
      <c r="M4481" s="120"/>
      <c r="N4481" s="120"/>
      <c r="U4481" s="121"/>
      <c r="V4481" s="122"/>
      <c r="W4481" s="123"/>
      <c r="AC4481" s="123"/>
    </row>
    <row r="4482" spans="5:29" s="2" customFormat="1">
      <c r="E4482" s="120"/>
      <c r="M4482" s="120"/>
      <c r="N4482" s="120"/>
      <c r="U4482" s="121"/>
      <c r="V4482" s="122"/>
      <c r="W4482" s="123"/>
      <c r="AC4482" s="123"/>
    </row>
    <row r="4483" spans="5:29" s="2" customFormat="1">
      <c r="E4483" s="120"/>
      <c r="M4483" s="120"/>
      <c r="N4483" s="120"/>
      <c r="U4483" s="121"/>
      <c r="V4483" s="122"/>
      <c r="W4483" s="123"/>
      <c r="AC4483" s="123"/>
    </row>
    <row r="4484" spans="5:29" s="2" customFormat="1">
      <c r="E4484" s="120"/>
      <c r="M4484" s="120"/>
      <c r="N4484" s="120"/>
      <c r="U4484" s="121"/>
      <c r="V4484" s="122"/>
      <c r="W4484" s="123"/>
      <c r="AC4484" s="123"/>
    </row>
    <row r="4485" spans="5:29" s="2" customFormat="1">
      <c r="E4485" s="120"/>
      <c r="M4485" s="120"/>
      <c r="N4485" s="120"/>
      <c r="U4485" s="121"/>
      <c r="V4485" s="122"/>
      <c r="W4485" s="123"/>
      <c r="AC4485" s="123"/>
    </row>
    <row r="4486" spans="5:29" s="2" customFormat="1">
      <c r="E4486" s="120"/>
      <c r="M4486" s="120"/>
      <c r="N4486" s="120"/>
      <c r="U4486" s="121"/>
      <c r="V4486" s="122"/>
      <c r="W4486" s="123"/>
      <c r="AC4486" s="123"/>
    </row>
    <row r="4487" spans="5:29" s="2" customFormat="1">
      <c r="E4487" s="120"/>
      <c r="M4487" s="120"/>
      <c r="N4487" s="120"/>
      <c r="U4487" s="121"/>
      <c r="V4487" s="122"/>
      <c r="W4487" s="123"/>
      <c r="AC4487" s="123"/>
    </row>
    <row r="4488" spans="5:29" s="2" customFormat="1">
      <c r="E4488" s="120"/>
      <c r="M4488" s="120"/>
      <c r="N4488" s="120"/>
      <c r="U4488" s="121"/>
      <c r="V4488" s="122"/>
      <c r="W4488" s="123"/>
      <c r="AC4488" s="123"/>
    </row>
    <row r="4489" spans="5:29" s="2" customFormat="1">
      <c r="E4489" s="120"/>
      <c r="M4489" s="120"/>
      <c r="N4489" s="120"/>
      <c r="U4489" s="121"/>
      <c r="V4489" s="122"/>
      <c r="W4489" s="123"/>
      <c r="AC4489" s="123"/>
    </row>
    <row r="4490" spans="5:29" s="2" customFormat="1">
      <c r="E4490" s="120"/>
      <c r="M4490" s="120"/>
      <c r="N4490" s="120"/>
      <c r="U4490" s="121"/>
      <c r="V4490" s="122"/>
      <c r="W4490" s="123"/>
      <c r="AC4490" s="123"/>
    </row>
    <row r="4491" spans="5:29" s="2" customFormat="1">
      <c r="E4491" s="120"/>
      <c r="M4491" s="120"/>
      <c r="N4491" s="120"/>
      <c r="U4491" s="121"/>
      <c r="V4491" s="122"/>
      <c r="W4491" s="123"/>
      <c r="AC4491" s="123"/>
    </row>
    <row r="4492" spans="5:29" s="2" customFormat="1">
      <c r="E4492" s="120"/>
      <c r="M4492" s="120"/>
      <c r="N4492" s="120"/>
      <c r="U4492" s="121"/>
      <c r="V4492" s="122"/>
      <c r="W4492" s="123"/>
      <c r="AC4492" s="123"/>
    </row>
    <row r="4493" spans="5:29" s="2" customFormat="1">
      <c r="E4493" s="120"/>
      <c r="M4493" s="120"/>
      <c r="N4493" s="120"/>
      <c r="U4493" s="121"/>
      <c r="V4493" s="122"/>
      <c r="W4493" s="123"/>
      <c r="AC4493" s="123"/>
    </row>
    <row r="4494" spans="5:29" s="2" customFormat="1">
      <c r="E4494" s="120"/>
      <c r="M4494" s="120"/>
      <c r="N4494" s="120"/>
      <c r="U4494" s="121"/>
      <c r="V4494" s="122"/>
      <c r="W4494" s="123"/>
      <c r="AC4494" s="123"/>
    </row>
    <row r="4495" spans="5:29" s="2" customFormat="1">
      <c r="E4495" s="120"/>
      <c r="M4495" s="120"/>
      <c r="N4495" s="120"/>
      <c r="U4495" s="121"/>
      <c r="V4495" s="122"/>
      <c r="W4495" s="123"/>
      <c r="AC4495" s="123"/>
    </row>
    <row r="4496" spans="5:29" s="2" customFormat="1">
      <c r="E4496" s="120"/>
      <c r="M4496" s="120"/>
      <c r="N4496" s="120"/>
      <c r="U4496" s="121"/>
      <c r="V4496" s="122"/>
      <c r="W4496" s="123"/>
      <c r="AC4496" s="123"/>
    </row>
    <row r="4497" spans="5:29" s="2" customFormat="1">
      <c r="E4497" s="120"/>
      <c r="M4497" s="120"/>
      <c r="N4497" s="120"/>
      <c r="U4497" s="121"/>
      <c r="V4497" s="122"/>
      <c r="W4497" s="123"/>
      <c r="AC4497" s="123"/>
    </row>
    <row r="4498" spans="5:29" s="2" customFormat="1">
      <c r="E4498" s="120"/>
      <c r="M4498" s="120"/>
      <c r="N4498" s="120"/>
      <c r="U4498" s="121"/>
      <c r="V4498" s="122"/>
      <c r="W4498" s="123"/>
      <c r="AC4498" s="123"/>
    </row>
    <row r="4499" spans="5:29" s="2" customFormat="1">
      <c r="E4499" s="120"/>
      <c r="M4499" s="120"/>
      <c r="N4499" s="120"/>
      <c r="U4499" s="121"/>
      <c r="V4499" s="122"/>
      <c r="W4499" s="123"/>
      <c r="AC4499" s="123"/>
    </row>
    <row r="4500" spans="5:29" s="2" customFormat="1">
      <c r="E4500" s="120"/>
      <c r="M4500" s="120"/>
      <c r="N4500" s="120"/>
      <c r="U4500" s="121"/>
      <c r="V4500" s="122"/>
      <c r="W4500" s="123"/>
      <c r="AC4500" s="123"/>
    </row>
    <row r="4501" spans="5:29" s="2" customFormat="1">
      <c r="E4501" s="120"/>
      <c r="M4501" s="120"/>
      <c r="N4501" s="120"/>
      <c r="U4501" s="121"/>
      <c r="V4501" s="122"/>
      <c r="W4501" s="123"/>
      <c r="AC4501" s="123"/>
    </row>
    <row r="4502" spans="5:29" s="2" customFormat="1">
      <c r="E4502" s="120"/>
      <c r="M4502" s="120"/>
      <c r="N4502" s="120"/>
      <c r="U4502" s="121"/>
      <c r="V4502" s="122"/>
      <c r="W4502" s="123"/>
      <c r="AC4502" s="123"/>
    </row>
    <row r="4503" spans="5:29" s="2" customFormat="1">
      <c r="E4503" s="120"/>
      <c r="M4503" s="120"/>
      <c r="N4503" s="120"/>
      <c r="U4503" s="121"/>
      <c r="V4503" s="122"/>
      <c r="W4503" s="123"/>
      <c r="AC4503" s="123"/>
    </row>
    <row r="4504" spans="5:29" s="2" customFormat="1">
      <c r="E4504" s="120"/>
      <c r="M4504" s="120"/>
      <c r="N4504" s="120"/>
      <c r="U4504" s="121"/>
      <c r="V4504" s="122"/>
      <c r="W4504" s="123"/>
      <c r="AC4504" s="123"/>
    </row>
    <row r="4505" spans="5:29" s="2" customFormat="1">
      <c r="E4505" s="120"/>
      <c r="M4505" s="120"/>
      <c r="N4505" s="120"/>
      <c r="U4505" s="121"/>
      <c r="V4505" s="122"/>
      <c r="W4505" s="123"/>
      <c r="AC4505" s="123"/>
    </row>
    <row r="4506" spans="5:29" s="2" customFormat="1">
      <c r="E4506" s="120"/>
      <c r="M4506" s="120"/>
      <c r="N4506" s="120"/>
      <c r="U4506" s="121"/>
      <c r="V4506" s="122"/>
      <c r="W4506" s="123"/>
      <c r="AC4506" s="123"/>
    </row>
    <row r="4507" spans="5:29" s="2" customFormat="1">
      <c r="E4507" s="120"/>
      <c r="M4507" s="120"/>
      <c r="N4507" s="120"/>
      <c r="U4507" s="121"/>
      <c r="V4507" s="122"/>
      <c r="W4507" s="123"/>
      <c r="AC4507" s="123"/>
    </row>
    <row r="4508" spans="5:29" s="2" customFormat="1">
      <c r="E4508" s="120"/>
      <c r="M4508" s="120"/>
      <c r="N4508" s="120"/>
      <c r="U4508" s="121"/>
      <c r="V4508" s="122"/>
      <c r="W4508" s="123"/>
      <c r="AC4508" s="123"/>
    </row>
    <row r="4509" spans="5:29" s="2" customFormat="1">
      <c r="E4509" s="120"/>
      <c r="M4509" s="120"/>
      <c r="N4509" s="120"/>
      <c r="U4509" s="121"/>
      <c r="V4509" s="122"/>
      <c r="W4509" s="123"/>
      <c r="AC4509" s="123"/>
    </row>
    <row r="4510" spans="5:29" s="2" customFormat="1">
      <c r="E4510" s="120"/>
      <c r="M4510" s="120"/>
      <c r="N4510" s="120"/>
      <c r="U4510" s="121"/>
      <c r="V4510" s="122"/>
      <c r="W4510" s="123"/>
      <c r="AC4510" s="123"/>
    </row>
    <row r="4511" spans="5:29" s="2" customFormat="1">
      <c r="E4511" s="120"/>
      <c r="M4511" s="120"/>
      <c r="N4511" s="120"/>
      <c r="U4511" s="121"/>
      <c r="V4511" s="122"/>
      <c r="W4511" s="123"/>
      <c r="AC4511" s="123"/>
    </row>
    <row r="4512" spans="5:29" s="2" customFormat="1">
      <c r="E4512" s="120"/>
      <c r="M4512" s="120"/>
      <c r="N4512" s="120"/>
      <c r="U4512" s="121"/>
      <c r="V4512" s="122"/>
      <c r="W4512" s="123"/>
      <c r="AC4512" s="123"/>
    </row>
    <row r="4513" spans="5:29" s="2" customFormat="1">
      <c r="E4513" s="120"/>
      <c r="M4513" s="120"/>
      <c r="N4513" s="120"/>
      <c r="U4513" s="121"/>
      <c r="V4513" s="122"/>
      <c r="W4513" s="123"/>
      <c r="AC4513" s="123"/>
    </row>
    <row r="4514" spans="5:29" s="2" customFormat="1">
      <c r="E4514" s="120"/>
      <c r="M4514" s="120"/>
      <c r="N4514" s="120"/>
      <c r="U4514" s="121"/>
      <c r="V4514" s="122"/>
      <c r="W4514" s="123"/>
      <c r="AC4514" s="123"/>
    </row>
    <row r="4515" spans="5:29" s="2" customFormat="1">
      <c r="E4515" s="120"/>
      <c r="M4515" s="120"/>
      <c r="N4515" s="120"/>
      <c r="U4515" s="121"/>
      <c r="V4515" s="122"/>
      <c r="W4515" s="123"/>
      <c r="AC4515" s="123"/>
    </row>
    <row r="4516" spans="5:29" s="2" customFormat="1">
      <c r="E4516" s="120"/>
      <c r="M4516" s="120"/>
      <c r="N4516" s="120"/>
      <c r="U4516" s="121"/>
      <c r="V4516" s="122"/>
      <c r="W4516" s="123"/>
      <c r="AC4516" s="123"/>
    </row>
    <row r="4517" spans="5:29" s="2" customFormat="1">
      <c r="E4517" s="120"/>
      <c r="M4517" s="120"/>
      <c r="N4517" s="120"/>
      <c r="U4517" s="121"/>
      <c r="V4517" s="122"/>
      <c r="W4517" s="123"/>
      <c r="AC4517" s="123"/>
    </row>
    <row r="4518" spans="5:29" s="2" customFormat="1">
      <c r="E4518" s="120"/>
      <c r="M4518" s="120"/>
      <c r="N4518" s="120"/>
      <c r="U4518" s="121"/>
      <c r="V4518" s="122"/>
      <c r="W4518" s="123"/>
      <c r="AC4518" s="123"/>
    </row>
    <row r="4519" spans="5:29" s="2" customFormat="1">
      <c r="E4519" s="120"/>
      <c r="M4519" s="120"/>
      <c r="N4519" s="120"/>
      <c r="U4519" s="121"/>
      <c r="V4519" s="122"/>
      <c r="W4519" s="123"/>
      <c r="AC4519" s="123"/>
    </row>
    <row r="4520" spans="5:29" s="2" customFormat="1">
      <c r="E4520" s="120"/>
      <c r="M4520" s="120"/>
      <c r="N4520" s="120"/>
      <c r="U4520" s="121"/>
      <c r="V4520" s="122"/>
      <c r="W4520" s="123"/>
      <c r="AC4520" s="123"/>
    </row>
    <row r="4521" spans="5:29" s="2" customFormat="1">
      <c r="E4521" s="120"/>
      <c r="M4521" s="120"/>
      <c r="N4521" s="120"/>
      <c r="U4521" s="121"/>
      <c r="V4521" s="122"/>
      <c r="W4521" s="123"/>
      <c r="AC4521" s="123"/>
    </row>
    <row r="4522" spans="5:29" s="2" customFormat="1">
      <c r="E4522" s="120"/>
      <c r="M4522" s="120"/>
      <c r="N4522" s="120"/>
      <c r="U4522" s="121"/>
      <c r="V4522" s="122"/>
      <c r="W4522" s="123"/>
      <c r="AC4522" s="123"/>
    </row>
    <row r="4523" spans="5:29" s="2" customFormat="1">
      <c r="E4523" s="120"/>
      <c r="M4523" s="120"/>
      <c r="N4523" s="120"/>
      <c r="U4523" s="121"/>
      <c r="V4523" s="122"/>
      <c r="W4523" s="123"/>
      <c r="AC4523" s="123"/>
    </row>
    <row r="4524" spans="5:29" s="2" customFormat="1">
      <c r="E4524" s="120"/>
      <c r="M4524" s="120"/>
      <c r="N4524" s="120"/>
      <c r="U4524" s="121"/>
      <c r="V4524" s="122"/>
      <c r="W4524" s="123"/>
      <c r="AC4524" s="123"/>
    </row>
    <row r="4525" spans="5:29" s="2" customFormat="1">
      <c r="E4525" s="120"/>
      <c r="M4525" s="120"/>
      <c r="N4525" s="120"/>
      <c r="U4525" s="121"/>
      <c r="V4525" s="122"/>
      <c r="W4525" s="123"/>
      <c r="AC4525" s="123"/>
    </row>
    <row r="4526" spans="5:29" s="2" customFormat="1">
      <c r="E4526" s="120"/>
      <c r="M4526" s="120"/>
      <c r="N4526" s="120"/>
      <c r="U4526" s="121"/>
      <c r="V4526" s="122"/>
      <c r="W4526" s="123"/>
      <c r="AC4526" s="123"/>
    </row>
    <row r="4527" spans="5:29" s="2" customFormat="1">
      <c r="E4527" s="120"/>
      <c r="M4527" s="120"/>
      <c r="N4527" s="120"/>
      <c r="U4527" s="121"/>
      <c r="V4527" s="122"/>
      <c r="W4527" s="123"/>
      <c r="AC4527" s="123"/>
    </row>
    <row r="4528" spans="5:29" s="2" customFormat="1">
      <c r="E4528" s="120"/>
      <c r="M4528" s="120"/>
      <c r="N4528" s="120"/>
      <c r="U4528" s="121"/>
      <c r="V4528" s="122"/>
      <c r="W4528" s="123"/>
      <c r="AC4528" s="123"/>
    </row>
    <row r="4529" spans="5:29" s="2" customFormat="1">
      <c r="E4529" s="120"/>
      <c r="M4529" s="120"/>
      <c r="N4529" s="120"/>
      <c r="U4529" s="121"/>
      <c r="V4529" s="122"/>
      <c r="W4529" s="123"/>
      <c r="AC4529" s="123"/>
    </row>
    <row r="4530" spans="5:29" s="2" customFormat="1">
      <c r="E4530" s="120"/>
      <c r="M4530" s="120"/>
      <c r="N4530" s="120"/>
      <c r="U4530" s="121"/>
      <c r="V4530" s="122"/>
      <c r="W4530" s="123"/>
      <c r="AC4530" s="123"/>
    </row>
    <row r="4531" spans="5:29" s="2" customFormat="1">
      <c r="E4531" s="120"/>
      <c r="M4531" s="120"/>
      <c r="N4531" s="120"/>
      <c r="U4531" s="121"/>
      <c r="V4531" s="122"/>
      <c r="W4531" s="123"/>
      <c r="AC4531" s="123"/>
    </row>
    <row r="4532" spans="5:29" s="2" customFormat="1">
      <c r="E4532" s="120"/>
      <c r="M4532" s="120"/>
      <c r="N4532" s="120"/>
      <c r="U4532" s="121"/>
      <c r="V4532" s="122"/>
      <c r="W4532" s="123"/>
      <c r="AC4532" s="123"/>
    </row>
    <row r="4533" spans="5:29" s="2" customFormat="1">
      <c r="E4533" s="120"/>
      <c r="M4533" s="120"/>
      <c r="N4533" s="120"/>
      <c r="U4533" s="121"/>
      <c r="V4533" s="122"/>
      <c r="W4533" s="123"/>
      <c r="AC4533" s="123"/>
    </row>
    <row r="4534" spans="5:29" s="2" customFormat="1">
      <c r="E4534" s="120"/>
      <c r="M4534" s="120"/>
      <c r="N4534" s="120"/>
      <c r="U4534" s="121"/>
      <c r="V4534" s="122"/>
      <c r="W4534" s="123"/>
      <c r="AC4534" s="123"/>
    </row>
    <row r="4535" spans="5:29" s="2" customFormat="1">
      <c r="E4535" s="120"/>
      <c r="M4535" s="120"/>
      <c r="N4535" s="120"/>
      <c r="U4535" s="121"/>
      <c r="V4535" s="122"/>
      <c r="W4535" s="123"/>
      <c r="AC4535" s="123"/>
    </row>
    <row r="4536" spans="5:29" s="2" customFormat="1">
      <c r="E4536" s="120"/>
      <c r="M4536" s="120"/>
      <c r="N4536" s="120"/>
      <c r="U4536" s="121"/>
      <c r="V4536" s="122"/>
      <c r="W4536" s="123"/>
      <c r="AC4536" s="123"/>
    </row>
    <row r="4537" spans="5:29" s="2" customFormat="1">
      <c r="E4537" s="120"/>
      <c r="M4537" s="120"/>
      <c r="N4537" s="120"/>
      <c r="U4537" s="121"/>
      <c r="V4537" s="122"/>
      <c r="W4537" s="123"/>
      <c r="AC4537" s="123"/>
    </row>
    <row r="4538" spans="5:29" s="2" customFormat="1">
      <c r="E4538" s="120"/>
      <c r="M4538" s="120"/>
      <c r="N4538" s="120"/>
      <c r="U4538" s="121"/>
      <c r="V4538" s="122"/>
      <c r="W4538" s="123"/>
      <c r="AC4538" s="123"/>
    </row>
    <row r="4539" spans="5:29" s="2" customFormat="1">
      <c r="E4539" s="120"/>
      <c r="M4539" s="120"/>
      <c r="N4539" s="120"/>
      <c r="U4539" s="121"/>
      <c r="V4539" s="122"/>
      <c r="W4539" s="123"/>
      <c r="AC4539" s="123"/>
    </row>
    <row r="4540" spans="5:29" s="2" customFormat="1">
      <c r="E4540" s="120"/>
      <c r="M4540" s="120"/>
      <c r="N4540" s="120"/>
      <c r="U4540" s="121"/>
      <c r="V4540" s="122"/>
      <c r="W4540" s="123"/>
      <c r="AC4540" s="123"/>
    </row>
    <row r="4541" spans="5:29" s="2" customFormat="1">
      <c r="E4541" s="120"/>
      <c r="M4541" s="120"/>
      <c r="N4541" s="120"/>
      <c r="U4541" s="121"/>
      <c r="V4541" s="122"/>
      <c r="W4541" s="123"/>
      <c r="AC4541" s="123"/>
    </row>
    <row r="4542" spans="5:29" s="2" customFormat="1">
      <c r="E4542" s="120"/>
      <c r="M4542" s="120"/>
      <c r="N4542" s="120"/>
      <c r="U4542" s="121"/>
      <c r="V4542" s="122"/>
      <c r="W4542" s="123"/>
      <c r="AC4542" s="123"/>
    </row>
    <row r="4543" spans="5:29" s="2" customFormat="1">
      <c r="E4543" s="120"/>
      <c r="M4543" s="120"/>
      <c r="N4543" s="120"/>
      <c r="U4543" s="121"/>
      <c r="V4543" s="122"/>
      <c r="W4543" s="123"/>
      <c r="AC4543" s="123"/>
    </row>
    <row r="4544" spans="5:29" s="2" customFormat="1">
      <c r="E4544" s="120"/>
      <c r="M4544" s="120"/>
      <c r="N4544" s="120"/>
      <c r="U4544" s="121"/>
      <c r="V4544" s="122"/>
      <c r="W4544" s="123"/>
      <c r="AC4544" s="123"/>
    </row>
    <row r="4545" spans="5:29" s="2" customFormat="1">
      <c r="E4545" s="120"/>
      <c r="M4545" s="120"/>
      <c r="N4545" s="120"/>
      <c r="U4545" s="121"/>
      <c r="V4545" s="122"/>
      <c r="W4545" s="123"/>
      <c r="AC4545" s="123"/>
    </row>
    <row r="4546" spans="5:29" s="2" customFormat="1">
      <c r="E4546" s="120"/>
      <c r="M4546" s="120"/>
      <c r="N4546" s="120"/>
      <c r="U4546" s="121"/>
      <c r="V4546" s="122"/>
      <c r="W4546" s="123"/>
      <c r="AC4546" s="123"/>
    </row>
    <row r="4547" spans="5:29" s="2" customFormat="1">
      <c r="E4547" s="120"/>
      <c r="M4547" s="120"/>
      <c r="N4547" s="120"/>
      <c r="U4547" s="121"/>
      <c r="V4547" s="122"/>
      <c r="W4547" s="123"/>
      <c r="AC4547" s="123"/>
    </row>
    <row r="4548" spans="5:29" s="2" customFormat="1">
      <c r="E4548" s="120"/>
      <c r="M4548" s="120"/>
      <c r="N4548" s="120"/>
      <c r="U4548" s="121"/>
      <c r="V4548" s="122"/>
      <c r="W4548" s="123"/>
      <c r="AC4548" s="123"/>
    </row>
    <row r="4549" spans="5:29" s="2" customFormat="1">
      <c r="E4549" s="120"/>
      <c r="M4549" s="120"/>
      <c r="N4549" s="120"/>
      <c r="U4549" s="121"/>
      <c r="V4549" s="122"/>
      <c r="W4549" s="123"/>
      <c r="AC4549" s="123"/>
    </row>
    <row r="4550" spans="5:29" s="2" customFormat="1">
      <c r="E4550" s="120"/>
      <c r="M4550" s="120"/>
      <c r="N4550" s="120"/>
      <c r="U4550" s="121"/>
      <c r="V4550" s="122"/>
      <c r="W4550" s="123"/>
      <c r="AC4550" s="123"/>
    </row>
    <row r="4551" spans="5:29" s="2" customFormat="1">
      <c r="E4551" s="120"/>
      <c r="M4551" s="120"/>
      <c r="N4551" s="120"/>
      <c r="U4551" s="121"/>
      <c r="V4551" s="122"/>
      <c r="W4551" s="123"/>
      <c r="AC4551" s="123"/>
    </row>
    <row r="4552" spans="5:29" s="2" customFormat="1">
      <c r="E4552" s="120"/>
      <c r="M4552" s="120"/>
      <c r="N4552" s="120"/>
      <c r="U4552" s="121"/>
      <c r="V4552" s="122"/>
      <c r="W4552" s="123"/>
      <c r="AC4552" s="123"/>
    </row>
    <row r="4553" spans="5:29" s="2" customFormat="1">
      <c r="E4553" s="120"/>
      <c r="M4553" s="120"/>
      <c r="N4553" s="120"/>
      <c r="U4553" s="121"/>
      <c r="V4553" s="122"/>
      <c r="W4553" s="123"/>
      <c r="AC4553" s="123"/>
    </row>
    <row r="4554" spans="5:29" s="2" customFormat="1">
      <c r="E4554" s="120"/>
      <c r="M4554" s="120"/>
      <c r="N4554" s="120"/>
      <c r="U4554" s="121"/>
      <c r="V4554" s="122"/>
      <c r="W4554" s="123"/>
      <c r="AC4554" s="123"/>
    </row>
    <row r="4555" spans="5:29" s="2" customFormat="1">
      <c r="E4555" s="120"/>
      <c r="M4555" s="120"/>
      <c r="N4555" s="120"/>
      <c r="U4555" s="121"/>
      <c r="V4555" s="122"/>
      <c r="W4555" s="123"/>
      <c r="AC4555" s="123"/>
    </row>
    <row r="4556" spans="5:29" s="2" customFormat="1">
      <c r="E4556" s="120"/>
      <c r="M4556" s="120"/>
      <c r="N4556" s="120"/>
      <c r="U4556" s="121"/>
      <c r="V4556" s="122"/>
      <c r="W4556" s="123"/>
      <c r="AC4556" s="123"/>
    </row>
    <row r="4557" spans="5:29" s="2" customFormat="1">
      <c r="E4557" s="120"/>
      <c r="M4557" s="120"/>
      <c r="N4557" s="120"/>
      <c r="U4557" s="121"/>
      <c r="V4557" s="122"/>
      <c r="W4557" s="123"/>
      <c r="AC4557" s="123"/>
    </row>
    <row r="4558" spans="5:29" s="2" customFormat="1">
      <c r="E4558" s="120"/>
      <c r="M4558" s="120"/>
      <c r="N4558" s="120"/>
      <c r="U4558" s="121"/>
      <c r="V4558" s="122"/>
      <c r="W4558" s="123"/>
      <c r="AC4558" s="123"/>
    </row>
    <row r="4559" spans="5:29" s="2" customFormat="1">
      <c r="E4559" s="120"/>
      <c r="M4559" s="120"/>
      <c r="N4559" s="120"/>
      <c r="U4559" s="121"/>
      <c r="V4559" s="122"/>
      <c r="W4559" s="123"/>
      <c r="AC4559" s="123"/>
    </row>
    <row r="4560" spans="5:29" s="2" customFormat="1">
      <c r="E4560" s="120"/>
      <c r="M4560" s="120"/>
      <c r="N4560" s="120"/>
      <c r="U4560" s="121"/>
      <c r="V4560" s="122"/>
      <c r="W4560" s="123"/>
      <c r="AC4560" s="123"/>
    </row>
    <row r="4561" spans="5:29" s="2" customFormat="1">
      <c r="E4561" s="120"/>
      <c r="M4561" s="120"/>
      <c r="N4561" s="120"/>
      <c r="U4561" s="121"/>
      <c r="V4561" s="122"/>
      <c r="W4561" s="123"/>
      <c r="AC4561" s="123"/>
    </row>
    <row r="4562" spans="5:29" s="2" customFormat="1">
      <c r="E4562" s="120"/>
      <c r="M4562" s="120"/>
      <c r="N4562" s="120"/>
      <c r="U4562" s="121"/>
      <c r="V4562" s="122"/>
      <c r="W4562" s="123"/>
      <c r="AC4562" s="123"/>
    </row>
    <row r="4563" spans="5:29" s="2" customFormat="1">
      <c r="E4563" s="120"/>
      <c r="M4563" s="120"/>
      <c r="N4563" s="120"/>
      <c r="U4563" s="121"/>
      <c r="V4563" s="122"/>
      <c r="W4563" s="123"/>
      <c r="AC4563" s="123"/>
    </row>
    <row r="4564" spans="5:29" s="2" customFormat="1">
      <c r="E4564" s="120"/>
      <c r="M4564" s="120"/>
      <c r="N4564" s="120"/>
      <c r="U4564" s="121"/>
      <c r="V4564" s="122"/>
      <c r="W4564" s="123"/>
      <c r="AC4564" s="123"/>
    </row>
    <row r="4565" spans="5:29" s="2" customFormat="1">
      <c r="E4565" s="120"/>
      <c r="M4565" s="120"/>
      <c r="N4565" s="120"/>
      <c r="U4565" s="121"/>
      <c r="V4565" s="122"/>
      <c r="W4565" s="123"/>
      <c r="AC4565" s="123"/>
    </row>
    <row r="4566" spans="5:29" s="2" customFormat="1">
      <c r="E4566" s="120"/>
      <c r="M4566" s="120"/>
      <c r="N4566" s="120"/>
      <c r="U4566" s="121"/>
      <c r="V4566" s="122"/>
      <c r="W4566" s="123"/>
      <c r="AC4566" s="123"/>
    </row>
    <row r="4567" spans="5:29" s="2" customFormat="1">
      <c r="E4567" s="120"/>
      <c r="M4567" s="120"/>
      <c r="N4567" s="120"/>
      <c r="U4567" s="121"/>
      <c r="V4567" s="122"/>
      <c r="W4567" s="123"/>
      <c r="AC4567" s="123"/>
    </row>
    <row r="4568" spans="5:29" s="2" customFormat="1">
      <c r="E4568" s="120"/>
      <c r="M4568" s="120"/>
      <c r="N4568" s="120"/>
      <c r="U4568" s="121"/>
      <c r="V4568" s="122"/>
      <c r="W4568" s="123"/>
      <c r="AC4568" s="123"/>
    </row>
    <row r="4569" spans="5:29" s="2" customFormat="1">
      <c r="E4569" s="120"/>
      <c r="M4569" s="120"/>
      <c r="N4569" s="120"/>
      <c r="U4569" s="121"/>
      <c r="V4569" s="122"/>
      <c r="W4569" s="123"/>
      <c r="AC4569" s="123"/>
    </row>
    <row r="4570" spans="5:29" s="2" customFormat="1">
      <c r="E4570" s="120"/>
      <c r="M4570" s="120"/>
      <c r="N4570" s="120"/>
      <c r="U4570" s="121"/>
      <c r="V4570" s="122"/>
      <c r="W4570" s="123"/>
      <c r="AC4570" s="123"/>
    </row>
    <row r="4571" spans="5:29" s="2" customFormat="1">
      <c r="E4571" s="120"/>
      <c r="M4571" s="120"/>
      <c r="N4571" s="120"/>
      <c r="U4571" s="121"/>
      <c r="V4571" s="122"/>
      <c r="W4571" s="123"/>
      <c r="AC4571" s="123"/>
    </row>
    <row r="4572" spans="5:29" s="2" customFormat="1">
      <c r="E4572" s="120"/>
      <c r="M4572" s="120"/>
      <c r="N4572" s="120"/>
      <c r="U4572" s="121"/>
      <c r="V4572" s="122"/>
      <c r="W4572" s="123"/>
      <c r="AC4572" s="123"/>
    </row>
    <row r="4573" spans="5:29" s="2" customFormat="1">
      <c r="E4573" s="120"/>
      <c r="M4573" s="120"/>
      <c r="N4573" s="120"/>
      <c r="U4573" s="121"/>
      <c r="V4573" s="122"/>
      <c r="W4573" s="123"/>
      <c r="AC4573" s="123"/>
    </row>
    <row r="4574" spans="5:29" s="2" customFormat="1">
      <c r="E4574" s="120"/>
      <c r="M4574" s="120"/>
      <c r="N4574" s="120"/>
      <c r="U4574" s="121"/>
      <c r="V4574" s="122"/>
      <c r="W4574" s="123"/>
      <c r="AC4574" s="123"/>
    </row>
    <row r="4575" spans="5:29" s="2" customFormat="1">
      <c r="E4575" s="120"/>
      <c r="M4575" s="120"/>
      <c r="N4575" s="120"/>
      <c r="U4575" s="121"/>
      <c r="V4575" s="122"/>
      <c r="W4575" s="123"/>
      <c r="AC4575" s="123"/>
    </row>
    <row r="4576" spans="5:29" s="2" customFormat="1">
      <c r="E4576" s="120"/>
      <c r="M4576" s="120"/>
      <c r="N4576" s="120"/>
      <c r="U4576" s="121"/>
      <c r="V4576" s="122"/>
      <c r="W4576" s="123"/>
      <c r="AC4576" s="123"/>
    </row>
    <row r="4577" spans="5:29" s="2" customFormat="1">
      <c r="E4577" s="120"/>
      <c r="M4577" s="120"/>
      <c r="N4577" s="120"/>
      <c r="U4577" s="121"/>
      <c r="V4577" s="122"/>
      <c r="W4577" s="123"/>
      <c r="AC4577" s="123"/>
    </row>
    <row r="4578" spans="5:29" s="2" customFormat="1">
      <c r="E4578" s="120"/>
      <c r="M4578" s="120"/>
      <c r="N4578" s="120"/>
      <c r="U4578" s="121"/>
      <c r="V4578" s="122"/>
      <c r="W4578" s="123"/>
      <c r="AC4578" s="123"/>
    </row>
    <row r="4579" spans="5:29" s="2" customFormat="1">
      <c r="E4579" s="120"/>
      <c r="M4579" s="120"/>
      <c r="N4579" s="120"/>
      <c r="U4579" s="121"/>
      <c r="V4579" s="122"/>
      <c r="W4579" s="123"/>
      <c r="AC4579" s="123"/>
    </row>
    <row r="4580" spans="5:29" s="2" customFormat="1">
      <c r="E4580" s="120"/>
      <c r="M4580" s="120"/>
      <c r="N4580" s="120"/>
      <c r="U4580" s="121"/>
      <c r="V4580" s="122"/>
      <c r="W4580" s="123"/>
      <c r="AC4580" s="123"/>
    </row>
    <row r="4581" spans="5:29" s="2" customFormat="1">
      <c r="E4581" s="120"/>
      <c r="M4581" s="120"/>
      <c r="N4581" s="120"/>
      <c r="U4581" s="121"/>
      <c r="V4581" s="122"/>
      <c r="W4581" s="123"/>
      <c r="AC4581" s="123"/>
    </row>
    <row r="4582" spans="5:29" s="2" customFormat="1">
      <c r="E4582" s="120"/>
      <c r="M4582" s="120"/>
      <c r="N4582" s="120"/>
      <c r="U4582" s="121"/>
      <c r="V4582" s="122"/>
      <c r="W4582" s="123"/>
      <c r="AC4582" s="123"/>
    </row>
    <row r="4583" spans="5:29" s="2" customFormat="1">
      <c r="E4583" s="120"/>
      <c r="M4583" s="120"/>
      <c r="N4583" s="120"/>
      <c r="U4583" s="121"/>
      <c r="V4583" s="122"/>
      <c r="W4583" s="123"/>
      <c r="AC4583" s="123"/>
    </row>
    <row r="4584" spans="5:29" s="2" customFormat="1">
      <c r="E4584" s="120"/>
      <c r="M4584" s="120"/>
      <c r="N4584" s="120"/>
      <c r="U4584" s="121"/>
      <c r="V4584" s="122"/>
      <c r="W4584" s="123"/>
      <c r="AC4584" s="123"/>
    </row>
    <row r="4585" spans="5:29" s="2" customFormat="1">
      <c r="E4585" s="120"/>
      <c r="M4585" s="120"/>
      <c r="N4585" s="120"/>
      <c r="U4585" s="121"/>
      <c r="V4585" s="122"/>
      <c r="W4585" s="123"/>
      <c r="AC4585" s="123"/>
    </row>
    <row r="4586" spans="5:29" s="2" customFormat="1">
      <c r="E4586" s="120"/>
      <c r="M4586" s="120"/>
      <c r="N4586" s="120"/>
      <c r="U4586" s="121"/>
      <c r="V4586" s="122"/>
      <c r="W4586" s="123"/>
      <c r="AC4586" s="123"/>
    </row>
    <row r="4587" spans="5:29" s="2" customFormat="1">
      <c r="E4587" s="120"/>
      <c r="M4587" s="120"/>
      <c r="N4587" s="120"/>
      <c r="U4587" s="121"/>
      <c r="V4587" s="122"/>
      <c r="W4587" s="123"/>
      <c r="AC4587" s="123"/>
    </row>
    <row r="4588" spans="5:29" s="2" customFormat="1">
      <c r="E4588" s="120"/>
      <c r="M4588" s="120"/>
      <c r="N4588" s="120"/>
      <c r="U4588" s="121"/>
      <c r="V4588" s="122"/>
      <c r="W4588" s="123"/>
      <c r="AC4588" s="123"/>
    </row>
    <row r="4589" spans="5:29" s="2" customFormat="1">
      <c r="E4589" s="120"/>
      <c r="M4589" s="120"/>
      <c r="N4589" s="120"/>
      <c r="U4589" s="121"/>
      <c r="V4589" s="122"/>
      <c r="W4589" s="123"/>
      <c r="AC4589" s="123"/>
    </row>
    <row r="4590" spans="5:29" s="2" customFormat="1">
      <c r="E4590" s="120"/>
      <c r="M4590" s="120"/>
      <c r="N4590" s="120"/>
      <c r="U4590" s="121"/>
      <c r="V4590" s="122"/>
      <c r="W4590" s="123"/>
      <c r="AC4590" s="123"/>
    </row>
    <row r="4591" spans="5:29" s="2" customFormat="1">
      <c r="E4591" s="120"/>
      <c r="M4591" s="120"/>
      <c r="N4591" s="120"/>
      <c r="U4591" s="121"/>
      <c r="V4591" s="122"/>
      <c r="W4591" s="123"/>
      <c r="AC4591" s="123"/>
    </row>
    <row r="4592" spans="5:29" s="2" customFormat="1">
      <c r="E4592" s="120"/>
      <c r="M4592" s="120"/>
      <c r="N4592" s="120"/>
      <c r="U4592" s="121"/>
      <c r="V4592" s="122"/>
      <c r="W4592" s="123"/>
      <c r="AC4592" s="123"/>
    </row>
    <row r="4593" spans="5:29" s="2" customFormat="1">
      <c r="E4593" s="120"/>
      <c r="M4593" s="120"/>
      <c r="N4593" s="120"/>
      <c r="U4593" s="121"/>
      <c r="V4593" s="122"/>
      <c r="W4593" s="123"/>
      <c r="AC4593" s="123"/>
    </row>
    <row r="4594" spans="5:29" s="2" customFormat="1">
      <c r="E4594" s="120"/>
      <c r="M4594" s="120"/>
      <c r="N4594" s="120"/>
      <c r="U4594" s="121"/>
      <c r="V4594" s="122"/>
      <c r="W4594" s="123"/>
      <c r="AC4594" s="123"/>
    </row>
    <row r="4595" spans="5:29" s="2" customFormat="1">
      <c r="E4595" s="120"/>
      <c r="M4595" s="120"/>
      <c r="N4595" s="120"/>
      <c r="U4595" s="121"/>
      <c r="V4595" s="122"/>
      <c r="W4595" s="123"/>
      <c r="AC4595" s="123"/>
    </row>
    <row r="4596" spans="5:29" s="2" customFormat="1">
      <c r="E4596" s="120"/>
      <c r="M4596" s="120"/>
      <c r="N4596" s="120"/>
      <c r="U4596" s="121"/>
      <c r="V4596" s="122"/>
      <c r="W4596" s="123"/>
      <c r="AC4596" s="123"/>
    </row>
    <row r="4597" spans="5:29" s="2" customFormat="1">
      <c r="E4597" s="120"/>
      <c r="M4597" s="120"/>
      <c r="N4597" s="120"/>
      <c r="U4597" s="121"/>
      <c r="V4597" s="122"/>
      <c r="W4597" s="123"/>
      <c r="AC4597" s="123"/>
    </row>
    <row r="4598" spans="5:29" s="2" customFormat="1">
      <c r="E4598" s="120"/>
      <c r="M4598" s="120"/>
      <c r="N4598" s="120"/>
      <c r="U4598" s="121"/>
      <c r="V4598" s="122"/>
      <c r="W4598" s="123"/>
      <c r="AC4598" s="123"/>
    </row>
    <row r="4599" spans="5:29" s="2" customFormat="1">
      <c r="E4599" s="120"/>
      <c r="M4599" s="120"/>
      <c r="N4599" s="120"/>
      <c r="U4599" s="121"/>
      <c r="V4599" s="122"/>
      <c r="W4599" s="123"/>
      <c r="AC4599" s="123"/>
    </row>
    <row r="4600" spans="5:29" s="2" customFormat="1">
      <c r="E4600" s="120"/>
      <c r="M4600" s="120"/>
      <c r="N4600" s="120"/>
      <c r="U4600" s="121"/>
      <c r="V4600" s="122"/>
      <c r="W4600" s="123"/>
      <c r="AC4600" s="123"/>
    </row>
    <row r="4601" spans="5:29" s="2" customFormat="1">
      <c r="E4601" s="120"/>
      <c r="M4601" s="120"/>
      <c r="N4601" s="120"/>
      <c r="U4601" s="121"/>
      <c r="V4601" s="122"/>
      <c r="W4601" s="123"/>
      <c r="AC4601" s="123"/>
    </row>
    <row r="4602" spans="5:29" s="2" customFormat="1">
      <c r="E4602" s="120"/>
      <c r="M4602" s="120"/>
      <c r="N4602" s="120"/>
      <c r="U4602" s="121"/>
      <c r="V4602" s="122"/>
      <c r="W4602" s="123"/>
      <c r="AC4602" s="123"/>
    </row>
    <row r="4603" spans="5:29" s="2" customFormat="1">
      <c r="E4603" s="120"/>
      <c r="M4603" s="120"/>
      <c r="N4603" s="120"/>
      <c r="U4603" s="121"/>
      <c r="V4603" s="122"/>
      <c r="W4603" s="123"/>
      <c r="AC4603" s="123"/>
    </row>
    <row r="4604" spans="5:29" s="2" customFormat="1">
      <c r="E4604" s="120"/>
      <c r="M4604" s="120"/>
      <c r="N4604" s="120"/>
      <c r="U4604" s="121"/>
      <c r="V4604" s="122"/>
      <c r="W4604" s="123"/>
      <c r="AC4604" s="123"/>
    </row>
    <row r="4605" spans="5:29" s="2" customFormat="1">
      <c r="E4605" s="120"/>
      <c r="M4605" s="120"/>
      <c r="N4605" s="120"/>
      <c r="U4605" s="121"/>
      <c r="V4605" s="122"/>
      <c r="W4605" s="123"/>
      <c r="AC4605" s="123"/>
    </row>
    <row r="4606" spans="5:29" s="2" customFormat="1">
      <c r="E4606" s="120"/>
      <c r="M4606" s="120"/>
      <c r="N4606" s="120"/>
      <c r="U4606" s="121"/>
      <c r="V4606" s="122"/>
      <c r="W4606" s="123"/>
      <c r="AC4606" s="123"/>
    </row>
    <row r="4607" spans="5:29" s="2" customFormat="1">
      <c r="E4607" s="120"/>
      <c r="M4607" s="120"/>
      <c r="N4607" s="120"/>
      <c r="U4607" s="121"/>
      <c r="V4607" s="122"/>
      <c r="W4607" s="123"/>
      <c r="AC4607" s="123"/>
    </row>
    <row r="4608" spans="5:29" s="2" customFormat="1">
      <c r="E4608" s="120"/>
      <c r="M4608" s="120"/>
      <c r="N4608" s="120"/>
      <c r="U4608" s="121"/>
      <c r="V4608" s="122"/>
      <c r="W4608" s="123"/>
      <c r="AC4608" s="123"/>
    </row>
    <row r="4609" spans="5:29" s="2" customFormat="1">
      <c r="E4609" s="120"/>
      <c r="M4609" s="120"/>
      <c r="N4609" s="120"/>
      <c r="U4609" s="121"/>
      <c r="V4609" s="122"/>
      <c r="W4609" s="123"/>
      <c r="AC4609" s="123"/>
    </row>
    <row r="4610" spans="5:29" s="2" customFormat="1">
      <c r="E4610" s="120"/>
      <c r="M4610" s="120"/>
      <c r="N4610" s="120"/>
      <c r="U4610" s="121"/>
      <c r="V4610" s="122"/>
      <c r="W4610" s="123"/>
      <c r="AC4610" s="123"/>
    </row>
    <row r="4611" spans="5:29" s="2" customFormat="1">
      <c r="E4611" s="120"/>
      <c r="M4611" s="120"/>
      <c r="N4611" s="120"/>
      <c r="U4611" s="121"/>
      <c r="V4611" s="122"/>
      <c r="W4611" s="123"/>
      <c r="AC4611" s="123"/>
    </row>
    <row r="4612" spans="5:29" s="2" customFormat="1">
      <c r="E4612" s="120"/>
      <c r="M4612" s="120"/>
      <c r="N4612" s="120"/>
      <c r="U4612" s="121"/>
      <c r="V4612" s="122"/>
      <c r="W4612" s="123"/>
      <c r="AC4612" s="123"/>
    </row>
    <row r="4613" spans="5:29" s="2" customFormat="1">
      <c r="E4613" s="120"/>
      <c r="M4613" s="120"/>
      <c r="N4613" s="120"/>
      <c r="U4613" s="121"/>
      <c r="V4613" s="122"/>
      <c r="W4613" s="123"/>
      <c r="AC4613" s="123"/>
    </row>
    <row r="4614" spans="5:29" s="2" customFormat="1">
      <c r="E4614" s="120"/>
      <c r="M4614" s="120"/>
      <c r="N4614" s="120"/>
      <c r="U4614" s="121"/>
      <c r="V4614" s="122"/>
      <c r="W4614" s="123"/>
      <c r="AC4614" s="123"/>
    </row>
    <row r="4615" spans="5:29" s="2" customFormat="1">
      <c r="E4615" s="120"/>
      <c r="M4615" s="120"/>
      <c r="N4615" s="120"/>
      <c r="U4615" s="121"/>
      <c r="V4615" s="122"/>
      <c r="W4615" s="123"/>
      <c r="AC4615" s="123"/>
    </row>
    <row r="4616" spans="5:29" s="2" customFormat="1">
      <c r="E4616" s="120"/>
      <c r="M4616" s="120"/>
      <c r="N4616" s="120"/>
      <c r="U4616" s="121"/>
      <c r="V4616" s="122"/>
      <c r="W4616" s="123"/>
      <c r="AC4616" s="123"/>
    </row>
    <row r="4617" spans="5:29" s="2" customFormat="1">
      <c r="E4617" s="120"/>
      <c r="M4617" s="120"/>
      <c r="N4617" s="120"/>
      <c r="U4617" s="121"/>
      <c r="V4617" s="122"/>
      <c r="W4617" s="123"/>
      <c r="AC4617" s="123"/>
    </row>
    <row r="4618" spans="5:29" s="2" customFormat="1">
      <c r="E4618" s="120"/>
      <c r="M4618" s="120"/>
      <c r="N4618" s="120"/>
      <c r="U4618" s="121"/>
      <c r="V4618" s="122"/>
      <c r="W4618" s="123"/>
      <c r="AC4618" s="123"/>
    </row>
    <row r="4619" spans="5:29" s="2" customFormat="1">
      <c r="E4619" s="120"/>
      <c r="M4619" s="120"/>
      <c r="N4619" s="120"/>
      <c r="U4619" s="121"/>
      <c r="V4619" s="122"/>
      <c r="W4619" s="123"/>
      <c r="AC4619" s="123"/>
    </row>
    <row r="4620" spans="5:29" s="2" customFormat="1">
      <c r="E4620" s="120"/>
      <c r="M4620" s="120"/>
      <c r="N4620" s="120"/>
      <c r="U4620" s="121"/>
      <c r="V4620" s="122"/>
      <c r="W4620" s="123"/>
      <c r="AC4620" s="123"/>
    </row>
    <row r="4621" spans="5:29" s="2" customFormat="1">
      <c r="E4621" s="120"/>
      <c r="M4621" s="120"/>
      <c r="N4621" s="120"/>
      <c r="U4621" s="121"/>
      <c r="V4621" s="122"/>
      <c r="W4621" s="123"/>
      <c r="AC4621" s="123"/>
    </row>
    <row r="4622" spans="5:29" s="2" customFormat="1">
      <c r="E4622" s="120"/>
      <c r="M4622" s="120"/>
      <c r="N4622" s="120"/>
      <c r="U4622" s="121"/>
      <c r="V4622" s="122"/>
      <c r="W4622" s="123"/>
      <c r="AC4622" s="123"/>
    </row>
    <row r="4623" spans="5:29" s="2" customFormat="1">
      <c r="E4623" s="120"/>
      <c r="M4623" s="120"/>
      <c r="N4623" s="120"/>
      <c r="U4623" s="121"/>
      <c r="V4623" s="122"/>
      <c r="W4623" s="123"/>
      <c r="AC4623" s="123"/>
    </row>
    <row r="4624" spans="5:29" s="2" customFormat="1">
      <c r="E4624" s="120"/>
      <c r="M4624" s="120"/>
      <c r="N4624" s="120"/>
      <c r="U4624" s="121"/>
      <c r="V4624" s="122"/>
      <c r="W4624" s="123"/>
      <c r="AC4624" s="123"/>
    </row>
    <row r="4625" spans="5:29" s="2" customFormat="1">
      <c r="E4625" s="120"/>
      <c r="M4625" s="120"/>
      <c r="N4625" s="120"/>
      <c r="U4625" s="121"/>
      <c r="V4625" s="122"/>
      <c r="W4625" s="123"/>
      <c r="AC4625" s="123"/>
    </row>
    <row r="4626" spans="5:29" s="2" customFormat="1">
      <c r="E4626" s="120"/>
      <c r="M4626" s="120"/>
      <c r="N4626" s="120"/>
      <c r="U4626" s="121"/>
      <c r="V4626" s="122"/>
      <c r="W4626" s="123"/>
      <c r="AC4626" s="123"/>
    </row>
    <row r="4627" spans="5:29" s="2" customFormat="1">
      <c r="E4627" s="120"/>
      <c r="M4627" s="120"/>
      <c r="N4627" s="120"/>
      <c r="U4627" s="121"/>
      <c r="V4627" s="122"/>
      <c r="W4627" s="123"/>
      <c r="AC4627" s="123"/>
    </row>
    <row r="4628" spans="5:29" s="2" customFormat="1">
      <c r="E4628" s="120"/>
      <c r="M4628" s="120"/>
      <c r="N4628" s="120"/>
      <c r="U4628" s="121"/>
      <c r="V4628" s="122"/>
      <c r="W4628" s="123"/>
      <c r="AC4628" s="123"/>
    </row>
    <row r="4629" spans="5:29" s="2" customFormat="1">
      <c r="E4629" s="120"/>
      <c r="M4629" s="120"/>
      <c r="N4629" s="120"/>
      <c r="U4629" s="121"/>
      <c r="V4629" s="122"/>
      <c r="W4629" s="123"/>
      <c r="AC4629" s="123"/>
    </row>
    <row r="4630" spans="5:29" s="2" customFormat="1">
      <c r="E4630" s="120"/>
      <c r="M4630" s="120"/>
      <c r="N4630" s="120"/>
      <c r="U4630" s="121"/>
      <c r="V4630" s="122"/>
      <c r="W4630" s="123"/>
      <c r="AC4630" s="123"/>
    </row>
    <row r="4631" spans="5:29" s="2" customFormat="1">
      <c r="E4631" s="120"/>
      <c r="M4631" s="120"/>
      <c r="N4631" s="120"/>
      <c r="U4631" s="121"/>
      <c r="V4631" s="122"/>
      <c r="W4631" s="123"/>
      <c r="AC4631" s="123"/>
    </row>
    <row r="4632" spans="5:29" s="2" customFormat="1">
      <c r="E4632" s="120"/>
      <c r="M4632" s="120"/>
      <c r="N4632" s="120"/>
      <c r="U4632" s="121"/>
      <c r="V4632" s="122"/>
      <c r="W4632" s="123"/>
      <c r="AC4632" s="123"/>
    </row>
    <row r="4633" spans="5:29" s="2" customFormat="1">
      <c r="E4633" s="120"/>
      <c r="M4633" s="120"/>
      <c r="N4633" s="120"/>
      <c r="U4633" s="121"/>
      <c r="V4633" s="122"/>
      <c r="W4633" s="123"/>
      <c r="AC4633" s="123"/>
    </row>
    <row r="4634" spans="5:29" s="2" customFormat="1">
      <c r="E4634" s="120"/>
      <c r="M4634" s="120"/>
      <c r="N4634" s="120"/>
      <c r="U4634" s="121"/>
      <c r="V4634" s="122"/>
      <c r="W4634" s="123"/>
      <c r="AC4634" s="123"/>
    </row>
    <row r="4635" spans="5:29" s="2" customFormat="1">
      <c r="E4635" s="120"/>
      <c r="M4635" s="120"/>
      <c r="N4635" s="120"/>
      <c r="U4635" s="121"/>
      <c r="V4635" s="122"/>
      <c r="W4635" s="123"/>
      <c r="AC4635" s="123"/>
    </row>
    <row r="4636" spans="5:29" s="2" customFormat="1">
      <c r="E4636" s="120"/>
      <c r="M4636" s="120"/>
      <c r="N4636" s="120"/>
      <c r="U4636" s="121"/>
      <c r="V4636" s="122"/>
      <c r="W4636" s="123"/>
      <c r="AC4636" s="123"/>
    </row>
    <row r="4637" spans="5:29" s="2" customFormat="1">
      <c r="E4637" s="120"/>
      <c r="M4637" s="120"/>
      <c r="N4637" s="120"/>
      <c r="U4637" s="121"/>
      <c r="V4637" s="122"/>
      <c r="W4637" s="123"/>
      <c r="AC4637" s="123"/>
    </row>
    <row r="4638" spans="5:29" s="2" customFormat="1">
      <c r="E4638" s="120"/>
      <c r="M4638" s="120"/>
      <c r="N4638" s="120"/>
      <c r="U4638" s="121"/>
      <c r="V4638" s="122"/>
      <c r="W4638" s="123"/>
      <c r="AC4638" s="123"/>
    </row>
    <row r="4639" spans="5:29" s="2" customFormat="1">
      <c r="E4639" s="120"/>
      <c r="M4639" s="120"/>
      <c r="N4639" s="120"/>
      <c r="U4639" s="121"/>
      <c r="V4639" s="122"/>
      <c r="W4639" s="123"/>
      <c r="AC4639" s="123"/>
    </row>
    <row r="4640" spans="5:29" s="2" customFormat="1">
      <c r="E4640" s="120"/>
      <c r="M4640" s="120"/>
      <c r="N4640" s="120"/>
      <c r="U4640" s="121"/>
      <c r="V4640" s="122"/>
      <c r="W4640" s="123"/>
      <c r="AC4640" s="123"/>
    </row>
    <row r="4641" spans="5:29" s="2" customFormat="1">
      <c r="E4641" s="120"/>
      <c r="M4641" s="120"/>
      <c r="N4641" s="120"/>
      <c r="U4641" s="121"/>
      <c r="V4641" s="122"/>
      <c r="W4641" s="123"/>
      <c r="AC4641" s="123"/>
    </row>
    <row r="4642" spans="5:29" s="2" customFormat="1">
      <c r="E4642" s="120"/>
      <c r="M4642" s="120"/>
      <c r="N4642" s="120"/>
      <c r="U4642" s="121"/>
      <c r="V4642" s="122"/>
      <c r="W4642" s="123"/>
      <c r="AC4642" s="123"/>
    </row>
    <row r="4643" spans="5:29" s="2" customFormat="1">
      <c r="E4643" s="120"/>
      <c r="M4643" s="120"/>
      <c r="N4643" s="120"/>
      <c r="U4643" s="121"/>
      <c r="V4643" s="122"/>
      <c r="W4643" s="123"/>
      <c r="AC4643" s="123"/>
    </row>
    <row r="4644" spans="5:29" s="2" customFormat="1">
      <c r="E4644" s="120"/>
      <c r="M4644" s="120"/>
      <c r="N4644" s="120"/>
      <c r="U4644" s="121"/>
      <c r="V4644" s="122"/>
      <c r="W4644" s="123"/>
      <c r="AC4644" s="123"/>
    </row>
    <row r="4645" spans="5:29" s="2" customFormat="1">
      <c r="E4645" s="120"/>
      <c r="M4645" s="120"/>
      <c r="N4645" s="120"/>
      <c r="U4645" s="121"/>
      <c r="V4645" s="122"/>
      <c r="W4645" s="123"/>
      <c r="AC4645" s="123"/>
    </row>
    <row r="4646" spans="5:29" s="2" customFormat="1">
      <c r="E4646" s="120"/>
      <c r="M4646" s="120"/>
      <c r="N4646" s="120"/>
      <c r="U4646" s="121"/>
      <c r="V4646" s="122"/>
      <c r="W4646" s="123"/>
      <c r="AC4646" s="123"/>
    </row>
    <row r="4647" spans="5:29" s="2" customFormat="1">
      <c r="E4647" s="120"/>
      <c r="M4647" s="120"/>
      <c r="N4647" s="120"/>
      <c r="U4647" s="121"/>
      <c r="V4647" s="122"/>
      <c r="W4647" s="123"/>
      <c r="AC4647" s="123"/>
    </row>
    <row r="4648" spans="5:29" s="2" customFormat="1">
      <c r="E4648" s="120"/>
      <c r="M4648" s="120"/>
      <c r="N4648" s="120"/>
      <c r="U4648" s="121"/>
      <c r="V4648" s="122"/>
      <c r="W4648" s="123"/>
      <c r="AC4648" s="123"/>
    </row>
    <row r="4649" spans="5:29" s="2" customFormat="1">
      <c r="E4649" s="120"/>
      <c r="M4649" s="120"/>
      <c r="N4649" s="120"/>
      <c r="U4649" s="121"/>
      <c r="V4649" s="122"/>
      <c r="W4649" s="123"/>
      <c r="AC4649" s="123"/>
    </row>
    <row r="4650" spans="5:29" s="2" customFormat="1">
      <c r="E4650" s="120"/>
      <c r="M4650" s="120"/>
      <c r="N4650" s="120"/>
      <c r="U4650" s="121"/>
      <c r="V4650" s="122"/>
      <c r="W4650" s="123"/>
      <c r="AC4650" s="123"/>
    </row>
    <row r="4651" spans="5:29" s="2" customFormat="1">
      <c r="E4651" s="120"/>
      <c r="M4651" s="120"/>
      <c r="N4651" s="120"/>
      <c r="U4651" s="121"/>
      <c r="V4651" s="122"/>
      <c r="W4651" s="123"/>
      <c r="AC4651" s="123"/>
    </row>
    <row r="4652" spans="5:29" s="2" customFormat="1">
      <c r="E4652" s="120"/>
      <c r="M4652" s="120"/>
      <c r="N4652" s="120"/>
      <c r="U4652" s="121"/>
      <c r="V4652" s="122"/>
      <c r="W4652" s="123"/>
      <c r="AC4652" s="123"/>
    </row>
    <row r="4653" spans="5:29" s="2" customFormat="1">
      <c r="E4653" s="120"/>
      <c r="M4653" s="120"/>
      <c r="N4653" s="120"/>
      <c r="U4653" s="121"/>
      <c r="V4653" s="122"/>
      <c r="W4653" s="123"/>
      <c r="AC4653" s="123"/>
    </row>
    <row r="4654" spans="5:29" s="2" customFormat="1">
      <c r="E4654" s="120"/>
      <c r="M4654" s="120"/>
      <c r="N4654" s="120"/>
      <c r="U4654" s="121"/>
      <c r="V4654" s="122"/>
      <c r="W4654" s="123"/>
      <c r="AC4654" s="123"/>
    </row>
    <row r="4655" spans="5:29" s="2" customFormat="1">
      <c r="E4655" s="120"/>
      <c r="M4655" s="120"/>
      <c r="N4655" s="120"/>
      <c r="U4655" s="121"/>
      <c r="V4655" s="122"/>
      <c r="W4655" s="123"/>
      <c r="AC4655" s="123"/>
    </row>
    <row r="4656" spans="5:29" s="2" customFormat="1">
      <c r="E4656" s="120"/>
      <c r="M4656" s="120"/>
      <c r="N4656" s="120"/>
      <c r="U4656" s="121"/>
      <c r="V4656" s="122"/>
      <c r="W4656" s="123"/>
      <c r="AC4656" s="123"/>
    </row>
    <row r="4657" spans="5:29" s="2" customFormat="1">
      <c r="E4657" s="120"/>
      <c r="M4657" s="120"/>
      <c r="N4657" s="120"/>
      <c r="U4657" s="121"/>
      <c r="V4657" s="122"/>
      <c r="W4657" s="123"/>
      <c r="AC4657" s="123"/>
    </row>
    <row r="4658" spans="5:29" s="2" customFormat="1">
      <c r="E4658" s="120"/>
      <c r="M4658" s="120"/>
      <c r="N4658" s="120"/>
      <c r="U4658" s="121"/>
      <c r="V4658" s="122"/>
      <c r="W4658" s="123"/>
      <c r="AC4658" s="123"/>
    </row>
    <row r="4659" spans="5:29" s="2" customFormat="1">
      <c r="E4659" s="120"/>
      <c r="M4659" s="120"/>
      <c r="N4659" s="120"/>
      <c r="U4659" s="121"/>
      <c r="V4659" s="122"/>
      <c r="W4659" s="123"/>
      <c r="AC4659" s="123"/>
    </row>
    <row r="4660" spans="5:29" s="2" customFormat="1">
      <c r="E4660" s="120"/>
      <c r="M4660" s="120"/>
      <c r="N4660" s="120"/>
      <c r="U4660" s="121"/>
      <c r="V4660" s="122"/>
      <c r="W4660" s="123"/>
      <c r="AC4660" s="123"/>
    </row>
    <row r="4661" spans="5:29" s="2" customFormat="1">
      <c r="E4661" s="120"/>
      <c r="M4661" s="120"/>
      <c r="N4661" s="120"/>
      <c r="U4661" s="121"/>
      <c r="V4661" s="122"/>
      <c r="W4661" s="123"/>
      <c r="AC4661" s="123"/>
    </row>
    <row r="4662" spans="5:29" s="2" customFormat="1">
      <c r="E4662" s="120"/>
      <c r="M4662" s="120"/>
      <c r="N4662" s="120"/>
      <c r="U4662" s="121"/>
      <c r="V4662" s="122"/>
      <c r="W4662" s="123"/>
      <c r="AC4662" s="123"/>
    </row>
    <row r="4663" spans="5:29" s="2" customFormat="1">
      <c r="E4663" s="120"/>
      <c r="M4663" s="120"/>
      <c r="N4663" s="120"/>
      <c r="U4663" s="121"/>
      <c r="V4663" s="122"/>
      <c r="W4663" s="123"/>
      <c r="AC4663" s="123"/>
    </row>
    <row r="4664" spans="5:29" s="2" customFormat="1">
      <c r="E4664" s="120"/>
      <c r="M4664" s="120"/>
      <c r="N4664" s="120"/>
      <c r="U4664" s="121"/>
      <c r="V4664" s="122"/>
      <c r="W4664" s="123"/>
      <c r="AC4664" s="123"/>
    </row>
    <row r="4665" spans="5:29" s="2" customFormat="1">
      <c r="E4665" s="120"/>
      <c r="M4665" s="120"/>
      <c r="N4665" s="120"/>
      <c r="U4665" s="121"/>
      <c r="V4665" s="122"/>
      <c r="W4665" s="123"/>
      <c r="AC4665" s="123"/>
    </row>
    <row r="4666" spans="5:29" s="2" customFormat="1">
      <c r="E4666" s="120"/>
      <c r="M4666" s="120"/>
      <c r="N4666" s="120"/>
      <c r="U4666" s="121"/>
      <c r="V4666" s="122"/>
      <c r="W4666" s="123"/>
      <c r="AC4666" s="123"/>
    </row>
    <row r="4667" spans="5:29" s="2" customFormat="1">
      <c r="E4667" s="120"/>
      <c r="M4667" s="120"/>
      <c r="N4667" s="120"/>
      <c r="U4667" s="121"/>
      <c r="V4667" s="122"/>
      <c r="W4667" s="123"/>
      <c r="AC4667" s="123"/>
    </row>
    <row r="4668" spans="5:29" s="2" customFormat="1">
      <c r="E4668" s="120"/>
      <c r="M4668" s="120"/>
      <c r="N4668" s="120"/>
      <c r="U4668" s="121"/>
      <c r="V4668" s="122"/>
      <c r="W4668" s="123"/>
      <c r="AC4668" s="123"/>
    </row>
    <row r="4669" spans="5:29" s="2" customFormat="1">
      <c r="E4669" s="120"/>
      <c r="M4669" s="120"/>
      <c r="N4669" s="120"/>
      <c r="U4669" s="121"/>
      <c r="V4669" s="122"/>
      <c r="W4669" s="123"/>
      <c r="AC4669" s="123"/>
    </row>
    <row r="4670" spans="5:29" s="2" customFormat="1">
      <c r="E4670" s="120"/>
      <c r="M4670" s="120"/>
      <c r="N4670" s="120"/>
      <c r="U4670" s="121"/>
      <c r="V4670" s="122"/>
      <c r="W4670" s="123"/>
      <c r="AC4670" s="123"/>
    </row>
    <row r="4671" spans="5:29" s="2" customFormat="1">
      <c r="E4671" s="120"/>
      <c r="M4671" s="120"/>
      <c r="N4671" s="120"/>
      <c r="U4671" s="121"/>
      <c r="V4671" s="122"/>
      <c r="W4671" s="123"/>
      <c r="AC4671" s="123"/>
    </row>
    <row r="4672" spans="5:29" s="2" customFormat="1">
      <c r="E4672" s="120"/>
      <c r="M4672" s="120"/>
      <c r="N4672" s="120"/>
      <c r="U4672" s="121"/>
      <c r="V4672" s="122"/>
      <c r="W4672" s="123"/>
      <c r="AC4672" s="123"/>
    </row>
    <row r="4673" spans="5:29" s="2" customFormat="1">
      <c r="E4673" s="120"/>
      <c r="M4673" s="120"/>
      <c r="N4673" s="120"/>
      <c r="U4673" s="121"/>
      <c r="V4673" s="122"/>
      <c r="W4673" s="123"/>
      <c r="AC4673" s="123"/>
    </row>
    <row r="4674" spans="5:29" s="2" customFormat="1">
      <c r="E4674" s="120"/>
      <c r="M4674" s="120"/>
      <c r="N4674" s="120"/>
      <c r="U4674" s="121"/>
      <c r="V4674" s="122"/>
      <c r="W4674" s="123"/>
      <c r="AC4674" s="123"/>
    </row>
    <row r="4675" spans="5:29" s="2" customFormat="1">
      <c r="E4675" s="120"/>
      <c r="M4675" s="120"/>
      <c r="N4675" s="120"/>
      <c r="U4675" s="121"/>
      <c r="V4675" s="122"/>
      <c r="W4675" s="123"/>
      <c r="AC4675" s="123"/>
    </row>
    <row r="4676" spans="5:29" s="2" customFormat="1">
      <c r="E4676" s="120"/>
      <c r="M4676" s="120"/>
      <c r="N4676" s="120"/>
      <c r="U4676" s="121"/>
      <c r="V4676" s="122"/>
      <c r="W4676" s="123"/>
      <c r="AC4676" s="123"/>
    </row>
    <row r="4677" spans="5:29" s="2" customFormat="1">
      <c r="E4677" s="120"/>
      <c r="M4677" s="120"/>
      <c r="N4677" s="120"/>
      <c r="U4677" s="121"/>
      <c r="V4677" s="122"/>
      <c r="W4677" s="123"/>
      <c r="AC4677" s="123"/>
    </row>
    <row r="4678" spans="5:29" s="2" customFormat="1">
      <c r="E4678" s="120"/>
      <c r="M4678" s="120"/>
      <c r="N4678" s="120"/>
      <c r="U4678" s="121"/>
      <c r="V4678" s="122"/>
      <c r="W4678" s="123"/>
      <c r="AC4678" s="123"/>
    </row>
    <row r="4679" spans="5:29" s="2" customFormat="1">
      <c r="E4679" s="120"/>
      <c r="M4679" s="120"/>
      <c r="N4679" s="120"/>
      <c r="U4679" s="121"/>
      <c r="V4679" s="122"/>
      <c r="W4679" s="123"/>
      <c r="AC4679" s="123"/>
    </row>
    <row r="4680" spans="5:29" s="2" customFormat="1">
      <c r="E4680" s="120"/>
      <c r="M4680" s="120"/>
      <c r="N4680" s="120"/>
      <c r="U4680" s="121"/>
      <c r="V4680" s="122"/>
      <c r="W4680" s="123"/>
      <c r="AC4680" s="123"/>
    </row>
    <row r="4681" spans="5:29" s="2" customFormat="1">
      <c r="E4681" s="120"/>
      <c r="M4681" s="120"/>
      <c r="N4681" s="120"/>
      <c r="U4681" s="121"/>
      <c r="V4681" s="122"/>
      <c r="W4681" s="123"/>
      <c r="AC4681" s="123"/>
    </row>
    <row r="4682" spans="5:29" s="2" customFormat="1">
      <c r="E4682" s="120"/>
      <c r="M4682" s="120"/>
      <c r="N4682" s="120"/>
      <c r="U4682" s="121"/>
      <c r="V4682" s="122"/>
      <c r="W4682" s="123"/>
      <c r="AC4682" s="123"/>
    </row>
    <row r="4683" spans="5:29" s="2" customFormat="1">
      <c r="E4683" s="120"/>
      <c r="M4683" s="120"/>
      <c r="N4683" s="120"/>
      <c r="U4683" s="121"/>
      <c r="V4683" s="122"/>
      <c r="W4683" s="123"/>
      <c r="AC4683" s="123"/>
    </row>
    <row r="4684" spans="5:29" s="2" customFormat="1">
      <c r="E4684" s="120"/>
      <c r="M4684" s="120"/>
      <c r="N4684" s="120"/>
      <c r="U4684" s="121"/>
      <c r="V4684" s="122"/>
      <c r="W4684" s="123"/>
      <c r="AC4684" s="123"/>
    </row>
    <row r="4685" spans="5:29" s="2" customFormat="1">
      <c r="E4685" s="120"/>
      <c r="M4685" s="120"/>
      <c r="N4685" s="120"/>
      <c r="U4685" s="121"/>
      <c r="V4685" s="122"/>
      <c r="W4685" s="123"/>
      <c r="AC4685" s="123"/>
    </row>
    <row r="4686" spans="5:29" s="2" customFormat="1">
      <c r="E4686" s="120"/>
      <c r="M4686" s="120"/>
      <c r="N4686" s="120"/>
      <c r="U4686" s="121"/>
      <c r="V4686" s="122"/>
      <c r="W4686" s="123"/>
      <c r="AC4686" s="123"/>
    </row>
    <row r="4687" spans="5:29" s="2" customFormat="1">
      <c r="E4687" s="120"/>
      <c r="M4687" s="120"/>
      <c r="N4687" s="120"/>
      <c r="U4687" s="121"/>
      <c r="V4687" s="122"/>
      <c r="W4687" s="123"/>
      <c r="AC4687" s="123"/>
    </row>
    <row r="4688" spans="5:29" s="2" customFormat="1">
      <c r="E4688" s="120"/>
      <c r="M4688" s="120"/>
      <c r="N4688" s="120"/>
      <c r="U4688" s="121"/>
      <c r="V4688" s="122"/>
      <c r="W4688" s="123"/>
      <c r="AC4688" s="123"/>
    </row>
    <row r="4689" spans="5:29" s="2" customFormat="1">
      <c r="E4689" s="120"/>
      <c r="M4689" s="120"/>
      <c r="N4689" s="120"/>
      <c r="U4689" s="121"/>
      <c r="V4689" s="122"/>
      <c r="W4689" s="123"/>
      <c r="AC4689" s="123"/>
    </row>
    <row r="4690" spans="5:29" s="2" customFormat="1">
      <c r="E4690" s="120"/>
      <c r="M4690" s="120"/>
      <c r="N4690" s="120"/>
      <c r="U4690" s="121"/>
      <c r="V4690" s="122"/>
      <c r="W4690" s="123"/>
      <c r="AC4690" s="123"/>
    </row>
    <row r="4691" spans="5:29" s="2" customFormat="1">
      <c r="E4691" s="120"/>
      <c r="M4691" s="120"/>
      <c r="N4691" s="120"/>
      <c r="U4691" s="121"/>
      <c r="V4691" s="122"/>
      <c r="W4691" s="123"/>
      <c r="AC4691" s="123"/>
    </row>
    <row r="4692" spans="5:29" s="2" customFormat="1">
      <c r="E4692" s="120"/>
      <c r="M4692" s="120"/>
      <c r="N4692" s="120"/>
      <c r="U4692" s="121"/>
      <c r="V4692" s="122"/>
      <c r="W4692" s="123"/>
      <c r="AC4692" s="123"/>
    </row>
    <row r="4693" spans="5:29" s="2" customFormat="1">
      <c r="E4693" s="120"/>
      <c r="M4693" s="120"/>
      <c r="N4693" s="120"/>
      <c r="U4693" s="121"/>
      <c r="V4693" s="122"/>
      <c r="W4693" s="123"/>
      <c r="AC4693" s="123"/>
    </row>
    <row r="4694" spans="5:29" s="2" customFormat="1">
      <c r="E4694" s="120"/>
      <c r="M4694" s="120"/>
      <c r="N4694" s="120"/>
      <c r="U4694" s="121"/>
      <c r="V4694" s="122"/>
      <c r="W4694" s="123"/>
      <c r="AC4694" s="123"/>
    </row>
    <row r="4695" spans="5:29" s="2" customFormat="1">
      <c r="E4695" s="120"/>
      <c r="M4695" s="120"/>
      <c r="N4695" s="120"/>
      <c r="U4695" s="121"/>
      <c r="V4695" s="122"/>
      <c r="W4695" s="123"/>
      <c r="AC4695" s="123"/>
    </row>
    <row r="4696" spans="5:29" s="2" customFormat="1">
      <c r="E4696" s="120"/>
      <c r="M4696" s="120"/>
      <c r="N4696" s="120"/>
      <c r="U4696" s="121"/>
      <c r="V4696" s="122"/>
      <c r="W4696" s="123"/>
      <c r="AC4696" s="123"/>
    </row>
    <row r="4697" spans="5:29" s="2" customFormat="1">
      <c r="E4697" s="120"/>
      <c r="M4697" s="120"/>
      <c r="N4697" s="120"/>
      <c r="U4697" s="121"/>
      <c r="V4697" s="122"/>
      <c r="W4697" s="123"/>
      <c r="AC4697" s="123"/>
    </row>
    <row r="4698" spans="5:29" s="2" customFormat="1">
      <c r="E4698" s="120"/>
      <c r="M4698" s="120"/>
      <c r="N4698" s="120"/>
      <c r="U4698" s="121"/>
      <c r="V4698" s="122"/>
      <c r="W4698" s="123"/>
      <c r="AC4698" s="123"/>
    </row>
    <row r="4699" spans="5:29" s="2" customFormat="1">
      <c r="E4699" s="120"/>
      <c r="M4699" s="120"/>
      <c r="N4699" s="120"/>
      <c r="U4699" s="121"/>
      <c r="V4699" s="122"/>
      <c r="W4699" s="123"/>
      <c r="AC4699" s="123"/>
    </row>
    <row r="4700" spans="5:29" s="2" customFormat="1">
      <c r="E4700" s="120"/>
      <c r="M4700" s="120"/>
      <c r="N4700" s="120"/>
      <c r="U4700" s="121"/>
      <c r="V4700" s="122"/>
      <c r="W4700" s="123"/>
      <c r="AC4700" s="123"/>
    </row>
    <row r="4701" spans="5:29" s="2" customFormat="1">
      <c r="E4701" s="120"/>
      <c r="M4701" s="120"/>
      <c r="N4701" s="120"/>
      <c r="U4701" s="121"/>
      <c r="V4701" s="122"/>
      <c r="W4701" s="123"/>
      <c r="AC4701" s="123"/>
    </row>
    <row r="4702" spans="5:29" s="2" customFormat="1">
      <c r="E4702" s="120"/>
      <c r="M4702" s="120"/>
      <c r="N4702" s="120"/>
      <c r="U4702" s="121"/>
      <c r="V4702" s="122"/>
      <c r="W4702" s="123"/>
      <c r="AC4702" s="123"/>
    </row>
    <row r="4703" spans="5:29" s="2" customFormat="1">
      <c r="E4703" s="120"/>
      <c r="M4703" s="120"/>
      <c r="N4703" s="120"/>
      <c r="U4703" s="121"/>
      <c r="V4703" s="122"/>
      <c r="W4703" s="123"/>
      <c r="AC4703" s="123"/>
    </row>
    <row r="4704" spans="5:29" s="2" customFormat="1">
      <c r="E4704" s="120"/>
      <c r="M4704" s="120"/>
      <c r="N4704" s="120"/>
      <c r="U4704" s="121"/>
      <c r="V4704" s="122"/>
      <c r="W4704" s="123"/>
      <c r="AC4704" s="123"/>
    </row>
    <row r="4705" spans="5:29" s="2" customFormat="1">
      <c r="E4705" s="120"/>
      <c r="M4705" s="120"/>
      <c r="N4705" s="120"/>
      <c r="U4705" s="121"/>
      <c r="V4705" s="122"/>
      <c r="W4705" s="123"/>
      <c r="AC4705" s="123"/>
    </row>
    <row r="4706" spans="5:29" s="2" customFormat="1">
      <c r="E4706" s="120"/>
      <c r="M4706" s="120"/>
      <c r="N4706" s="120"/>
      <c r="U4706" s="121"/>
      <c r="V4706" s="122"/>
      <c r="W4706" s="123"/>
      <c r="AC4706" s="123"/>
    </row>
    <row r="4707" spans="5:29" s="2" customFormat="1">
      <c r="E4707" s="120"/>
      <c r="M4707" s="120"/>
      <c r="N4707" s="120"/>
      <c r="U4707" s="121"/>
      <c r="V4707" s="122"/>
      <c r="W4707" s="123"/>
      <c r="AC4707" s="123"/>
    </row>
    <row r="4708" spans="5:29" s="2" customFormat="1">
      <c r="E4708" s="120"/>
      <c r="M4708" s="120"/>
      <c r="N4708" s="120"/>
      <c r="U4708" s="121"/>
      <c r="V4708" s="122"/>
      <c r="W4708" s="123"/>
      <c r="AC4708" s="123"/>
    </row>
    <row r="4709" spans="5:29" s="2" customFormat="1">
      <c r="E4709" s="120"/>
      <c r="M4709" s="120"/>
      <c r="N4709" s="120"/>
      <c r="U4709" s="121"/>
      <c r="V4709" s="122"/>
      <c r="W4709" s="123"/>
      <c r="AC4709" s="123"/>
    </row>
    <row r="4710" spans="5:29" s="2" customFormat="1">
      <c r="E4710" s="120"/>
      <c r="M4710" s="120"/>
      <c r="N4710" s="120"/>
      <c r="U4710" s="121"/>
      <c r="V4710" s="122"/>
      <c r="W4710" s="123"/>
      <c r="AC4710" s="123"/>
    </row>
    <row r="4711" spans="5:29" s="2" customFormat="1">
      <c r="E4711" s="120"/>
      <c r="M4711" s="120"/>
      <c r="N4711" s="120"/>
      <c r="U4711" s="121"/>
      <c r="V4711" s="122"/>
      <c r="W4711" s="123"/>
      <c r="AC4711" s="123"/>
    </row>
    <row r="4712" spans="5:29" s="2" customFormat="1">
      <c r="E4712" s="120"/>
      <c r="M4712" s="120"/>
      <c r="N4712" s="120"/>
      <c r="U4712" s="121"/>
      <c r="V4712" s="122"/>
      <c r="W4712" s="123"/>
      <c r="AC4712" s="123"/>
    </row>
    <row r="4713" spans="5:29" s="2" customFormat="1">
      <c r="E4713" s="120"/>
      <c r="M4713" s="120"/>
      <c r="N4713" s="120"/>
      <c r="U4713" s="121"/>
      <c r="V4713" s="122"/>
      <c r="W4713" s="123"/>
      <c r="AC4713" s="123"/>
    </row>
    <row r="4714" spans="5:29" s="2" customFormat="1">
      <c r="E4714" s="120"/>
      <c r="M4714" s="120"/>
      <c r="N4714" s="120"/>
      <c r="U4714" s="121"/>
      <c r="V4714" s="122"/>
      <c r="W4714" s="123"/>
      <c r="AC4714" s="123"/>
    </row>
    <row r="4715" spans="5:29" s="2" customFormat="1">
      <c r="E4715" s="120"/>
      <c r="M4715" s="120"/>
      <c r="N4715" s="120"/>
      <c r="U4715" s="121"/>
      <c r="V4715" s="122"/>
      <c r="W4715" s="123"/>
      <c r="AC4715" s="123"/>
    </row>
    <row r="4716" spans="5:29" s="2" customFormat="1">
      <c r="E4716" s="120"/>
      <c r="M4716" s="120"/>
      <c r="N4716" s="120"/>
      <c r="U4716" s="121"/>
      <c r="V4716" s="122"/>
      <c r="W4716" s="123"/>
      <c r="AC4716" s="123"/>
    </row>
    <row r="4717" spans="5:29" s="2" customFormat="1">
      <c r="E4717" s="120"/>
      <c r="M4717" s="120"/>
      <c r="N4717" s="120"/>
      <c r="U4717" s="121"/>
      <c r="V4717" s="122"/>
      <c r="W4717" s="123"/>
      <c r="AC4717" s="123"/>
    </row>
    <row r="4718" spans="5:29" s="2" customFormat="1">
      <c r="E4718" s="120"/>
      <c r="M4718" s="120"/>
      <c r="N4718" s="120"/>
      <c r="U4718" s="121"/>
      <c r="V4718" s="122"/>
      <c r="W4718" s="123"/>
      <c r="AC4718" s="123"/>
    </row>
    <row r="4719" spans="5:29" s="2" customFormat="1">
      <c r="E4719" s="120"/>
      <c r="M4719" s="120"/>
      <c r="N4719" s="120"/>
      <c r="U4719" s="121"/>
      <c r="V4719" s="122"/>
      <c r="W4719" s="123"/>
      <c r="AC4719" s="123"/>
    </row>
    <row r="4720" spans="5:29" s="2" customFormat="1">
      <c r="E4720" s="120"/>
      <c r="M4720" s="120"/>
      <c r="N4720" s="120"/>
      <c r="U4720" s="121"/>
      <c r="V4720" s="122"/>
      <c r="W4720" s="123"/>
      <c r="AC4720" s="123"/>
    </row>
    <row r="4721" spans="5:29" s="2" customFormat="1">
      <c r="E4721" s="120"/>
      <c r="M4721" s="120"/>
      <c r="N4721" s="120"/>
      <c r="U4721" s="121"/>
      <c r="V4721" s="122"/>
      <c r="W4721" s="123"/>
      <c r="AC4721" s="123"/>
    </row>
    <row r="4722" spans="5:29" s="2" customFormat="1">
      <c r="E4722" s="120"/>
      <c r="M4722" s="120"/>
      <c r="N4722" s="120"/>
      <c r="U4722" s="121"/>
      <c r="V4722" s="122"/>
      <c r="W4722" s="123"/>
      <c r="AC4722" s="123"/>
    </row>
    <row r="4723" spans="5:29" s="2" customFormat="1">
      <c r="E4723" s="120"/>
      <c r="M4723" s="120"/>
      <c r="N4723" s="120"/>
      <c r="U4723" s="121"/>
      <c r="V4723" s="122"/>
      <c r="W4723" s="123"/>
      <c r="AC4723" s="123"/>
    </row>
    <row r="4724" spans="5:29" s="2" customFormat="1">
      <c r="E4724" s="120"/>
      <c r="M4724" s="120"/>
      <c r="N4724" s="120"/>
      <c r="U4724" s="121"/>
      <c r="V4724" s="122"/>
      <c r="W4724" s="123"/>
      <c r="AC4724" s="123"/>
    </row>
    <row r="4725" spans="5:29" s="2" customFormat="1">
      <c r="E4725" s="120"/>
      <c r="M4725" s="120"/>
      <c r="N4725" s="120"/>
      <c r="U4725" s="121"/>
      <c r="V4725" s="122"/>
      <c r="W4725" s="123"/>
      <c r="AC4725" s="123"/>
    </row>
    <row r="4726" spans="5:29" s="2" customFormat="1">
      <c r="E4726" s="120"/>
      <c r="M4726" s="120"/>
      <c r="N4726" s="120"/>
      <c r="U4726" s="121"/>
      <c r="V4726" s="122"/>
      <c r="W4726" s="123"/>
      <c r="AC4726" s="123"/>
    </row>
    <row r="4727" spans="5:29" s="2" customFormat="1">
      <c r="E4727" s="120"/>
      <c r="M4727" s="120"/>
      <c r="N4727" s="120"/>
      <c r="U4727" s="121"/>
      <c r="V4727" s="122"/>
      <c r="W4727" s="123"/>
      <c r="AC4727" s="123"/>
    </row>
    <row r="4728" spans="5:29" s="2" customFormat="1">
      <c r="E4728" s="120"/>
      <c r="M4728" s="120"/>
      <c r="N4728" s="120"/>
      <c r="U4728" s="121"/>
      <c r="V4728" s="122"/>
      <c r="W4728" s="123"/>
      <c r="AC4728" s="123"/>
    </row>
    <row r="4729" spans="5:29" s="2" customFormat="1">
      <c r="E4729" s="120"/>
      <c r="M4729" s="120"/>
      <c r="N4729" s="120"/>
      <c r="U4729" s="121"/>
      <c r="V4729" s="122"/>
      <c r="W4729" s="123"/>
      <c r="AC4729" s="123"/>
    </row>
    <row r="4730" spans="5:29" s="2" customFormat="1">
      <c r="E4730" s="120"/>
      <c r="M4730" s="120"/>
      <c r="N4730" s="120"/>
      <c r="U4730" s="121"/>
      <c r="V4730" s="122"/>
      <c r="W4730" s="123"/>
      <c r="AC4730" s="123"/>
    </row>
    <row r="4731" spans="5:29" s="2" customFormat="1">
      <c r="E4731" s="120"/>
      <c r="M4731" s="120"/>
      <c r="N4731" s="120"/>
      <c r="U4731" s="121"/>
      <c r="V4731" s="122"/>
      <c r="W4731" s="123"/>
      <c r="AC4731" s="123"/>
    </row>
    <row r="4732" spans="5:29" s="2" customFormat="1">
      <c r="E4732" s="120"/>
      <c r="M4732" s="120"/>
      <c r="N4732" s="120"/>
      <c r="U4732" s="121"/>
      <c r="V4732" s="122"/>
      <c r="W4732" s="123"/>
      <c r="AC4732" s="123"/>
    </row>
    <row r="4733" spans="5:29" s="2" customFormat="1">
      <c r="E4733" s="120"/>
      <c r="M4733" s="120"/>
      <c r="N4733" s="120"/>
      <c r="U4733" s="121"/>
      <c r="V4733" s="122"/>
      <c r="W4733" s="123"/>
      <c r="AC4733" s="123"/>
    </row>
    <row r="4734" spans="5:29" s="2" customFormat="1">
      <c r="E4734" s="120"/>
      <c r="M4734" s="120"/>
      <c r="N4734" s="120"/>
      <c r="U4734" s="121"/>
      <c r="V4734" s="122"/>
      <c r="W4734" s="123"/>
      <c r="AC4734" s="123"/>
    </row>
    <row r="4735" spans="5:29" s="2" customFormat="1">
      <c r="E4735" s="120"/>
      <c r="M4735" s="120"/>
      <c r="N4735" s="120"/>
      <c r="U4735" s="121"/>
      <c r="V4735" s="122"/>
      <c r="W4735" s="123"/>
      <c r="AC4735" s="123"/>
    </row>
    <row r="4736" spans="5:29" s="2" customFormat="1">
      <c r="E4736" s="120"/>
      <c r="M4736" s="120"/>
      <c r="N4736" s="120"/>
      <c r="U4736" s="121"/>
      <c r="V4736" s="122"/>
      <c r="W4736" s="123"/>
      <c r="AC4736" s="123"/>
    </row>
    <row r="4737" spans="5:29" s="2" customFormat="1">
      <c r="E4737" s="120"/>
      <c r="M4737" s="120"/>
      <c r="N4737" s="120"/>
      <c r="U4737" s="121"/>
      <c r="V4737" s="122"/>
      <c r="W4737" s="123"/>
      <c r="AC4737" s="123"/>
    </row>
    <row r="4738" spans="5:29" s="2" customFormat="1">
      <c r="E4738" s="120"/>
      <c r="M4738" s="120"/>
      <c r="N4738" s="120"/>
      <c r="U4738" s="121"/>
      <c r="V4738" s="122"/>
      <c r="W4738" s="123"/>
      <c r="AC4738" s="123"/>
    </row>
    <row r="4739" spans="5:29" s="2" customFormat="1">
      <c r="E4739" s="120"/>
      <c r="M4739" s="120"/>
      <c r="N4739" s="120"/>
      <c r="U4739" s="121"/>
      <c r="V4739" s="122"/>
      <c r="W4739" s="123"/>
      <c r="AC4739" s="123"/>
    </row>
    <row r="4740" spans="5:29" s="2" customFormat="1">
      <c r="E4740" s="120"/>
      <c r="M4740" s="120"/>
      <c r="N4740" s="120"/>
      <c r="U4740" s="121"/>
      <c r="V4740" s="122"/>
      <c r="W4740" s="123"/>
      <c r="AC4740" s="123"/>
    </row>
    <row r="4741" spans="5:29" s="2" customFormat="1">
      <c r="E4741" s="120"/>
      <c r="M4741" s="120"/>
      <c r="N4741" s="120"/>
      <c r="U4741" s="121"/>
      <c r="V4741" s="122"/>
      <c r="W4741" s="123"/>
      <c r="AC4741" s="123"/>
    </row>
    <row r="4742" spans="5:29" s="2" customFormat="1">
      <c r="E4742" s="120"/>
      <c r="M4742" s="120"/>
      <c r="N4742" s="120"/>
      <c r="U4742" s="121"/>
      <c r="V4742" s="122"/>
      <c r="W4742" s="123"/>
      <c r="AC4742" s="123"/>
    </row>
    <row r="4743" spans="5:29" s="2" customFormat="1">
      <c r="E4743" s="120"/>
      <c r="M4743" s="120"/>
      <c r="N4743" s="120"/>
      <c r="U4743" s="121"/>
      <c r="V4743" s="122"/>
      <c r="W4743" s="123"/>
      <c r="AC4743" s="123"/>
    </row>
    <row r="4744" spans="5:29" s="2" customFormat="1">
      <c r="E4744" s="120"/>
      <c r="M4744" s="120"/>
      <c r="N4744" s="120"/>
      <c r="U4744" s="121"/>
      <c r="V4744" s="122"/>
      <c r="W4744" s="123"/>
      <c r="AC4744" s="123"/>
    </row>
    <row r="4745" spans="5:29" s="2" customFormat="1">
      <c r="E4745" s="120"/>
      <c r="M4745" s="120"/>
      <c r="N4745" s="120"/>
      <c r="U4745" s="121"/>
      <c r="V4745" s="122"/>
      <c r="W4745" s="123"/>
      <c r="AC4745" s="123"/>
    </row>
    <row r="4746" spans="5:29" s="2" customFormat="1">
      <c r="E4746" s="120"/>
      <c r="M4746" s="120"/>
      <c r="N4746" s="120"/>
      <c r="U4746" s="121"/>
      <c r="V4746" s="122"/>
      <c r="W4746" s="123"/>
      <c r="AC4746" s="123"/>
    </row>
    <row r="4747" spans="5:29" s="2" customFormat="1">
      <c r="E4747" s="120"/>
      <c r="M4747" s="120"/>
      <c r="N4747" s="120"/>
      <c r="U4747" s="121"/>
      <c r="V4747" s="122"/>
      <c r="W4747" s="123"/>
      <c r="AC4747" s="123"/>
    </row>
    <row r="4748" spans="5:29" s="2" customFormat="1">
      <c r="E4748" s="120"/>
      <c r="M4748" s="120"/>
      <c r="N4748" s="120"/>
      <c r="U4748" s="121"/>
      <c r="V4748" s="122"/>
      <c r="W4748" s="123"/>
      <c r="AC4748" s="123"/>
    </row>
    <row r="4749" spans="5:29" s="2" customFormat="1">
      <c r="E4749" s="120"/>
      <c r="M4749" s="120"/>
      <c r="N4749" s="120"/>
      <c r="U4749" s="121"/>
      <c r="V4749" s="122"/>
      <c r="W4749" s="123"/>
      <c r="AC4749" s="123"/>
    </row>
    <row r="4750" spans="5:29" s="2" customFormat="1">
      <c r="E4750" s="120"/>
      <c r="M4750" s="120"/>
      <c r="N4750" s="120"/>
      <c r="U4750" s="121"/>
      <c r="V4750" s="122"/>
      <c r="W4750" s="123"/>
      <c r="AC4750" s="123"/>
    </row>
    <row r="4751" spans="5:29" s="2" customFormat="1">
      <c r="E4751" s="120"/>
      <c r="M4751" s="120"/>
      <c r="N4751" s="120"/>
      <c r="U4751" s="121"/>
      <c r="V4751" s="122"/>
      <c r="W4751" s="123"/>
      <c r="AC4751" s="123"/>
    </row>
    <row r="4752" spans="5:29" s="2" customFormat="1">
      <c r="E4752" s="120"/>
      <c r="M4752" s="120"/>
      <c r="N4752" s="120"/>
      <c r="U4752" s="121"/>
      <c r="V4752" s="122"/>
      <c r="W4752" s="123"/>
      <c r="AC4752" s="123"/>
    </row>
    <row r="4753" spans="5:29" s="2" customFormat="1">
      <c r="E4753" s="120"/>
      <c r="M4753" s="120"/>
      <c r="N4753" s="120"/>
      <c r="U4753" s="121"/>
      <c r="V4753" s="122"/>
      <c r="W4753" s="123"/>
      <c r="AC4753" s="123"/>
    </row>
    <row r="4754" spans="5:29" s="2" customFormat="1">
      <c r="E4754" s="120"/>
      <c r="M4754" s="120"/>
      <c r="N4754" s="120"/>
      <c r="U4754" s="121"/>
      <c r="V4754" s="122"/>
      <c r="W4754" s="123"/>
      <c r="AC4754" s="123"/>
    </row>
    <row r="4755" spans="5:29" s="2" customFormat="1">
      <c r="E4755" s="120"/>
      <c r="M4755" s="120"/>
      <c r="N4755" s="120"/>
      <c r="U4755" s="121"/>
      <c r="V4755" s="122"/>
      <c r="W4755" s="123"/>
      <c r="AC4755" s="123"/>
    </row>
    <row r="4756" spans="5:29" s="2" customFormat="1">
      <c r="E4756" s="120"/>
      <c r="M4756" s="120"/>
      <c r="N4756" s="120"/>
      <c r="U4756" s="121"/>
      <c r="V4756" s="122"/>
      <c r="W4756" s="123"/>
      <c r="AC4756" s="123"/>
    </row>
    <row r="4757" spans="5:29" s="2" customFormat="1">
      <c r="E4757" s="120"/>
      <c r="M4757" s="120"/>
      <c r="N4757" s="120"/>
      <c r="U4757" s="121"/>
      <c r="V4757" s="122"/>
      <c r="W4757" s="123"/>
      <c r="AC4757" s="123"/>
    </row>
    <row r="4758" spans="5:29" s="2" customFormat="1">
      <c r="E4758" s="120"/>
      <c r="M4758" s="120"/>
      <c r="N4758" s="120"/>
      <c r="U4758" s="121"/>
      <c r="V4758" s="122"/>
      <c r="W4758" s="123"/>
      <c r="AC4758" s="123"/>
    </row>
    <row r="4759" spans="5:29" s="2" customFormat="1">
      <c r="E4759" s="120"/>
      <c r="M4759" s="120"/>
      <c r="N4759" s="120"/>
      <c r="U4759" s="121"/>
      <c r="V4759" s="122"/>
      <c r="W4759" s="123"/>
      <c r="AC4759" s="123"/>
    </row>
    <row r="4760" spans="5:29" s="2" customFormat="1">
      <c r="E4760" s="120"/>
      <c r="M4760" s="120"/>
      <c r="N4760" s="120"/>
      <c r="U4760" s="121"/>
      <c r="V4760" s="122"/>
      <c r="W4760" s="123"/>
      <c r="AC4760" s="123"/>
    </row>
    <row r="4761" spans="5:29" s="2" customFormat="1">
      <c r="E4761" s="120"/>
      <c r="M4761" s="120"/>
      <c r="N4761" s="120"/>
      <c r="U4761" s="121"/>
      <c r="V4761" s="122"/>
      <c r="W4761" s="123"/>
      <c r="AC4761" s="123"/>
    </row>
    <row r="4762" spans="5:29" s="2" customFormat="1">
      <c r="E4762" s="120"/>
      <c r="M4762" s="120"/>
      <c r="N4762" s="120"/>
      <c r="U4762" s="121"/>
      <c r="V4762" s="122"/>
      <c r="W4762" s="123"/>
      <c r="AC4762" s="123"/>
    </row>
    <row r="4763" spans="5:29" s="2" customFormat="1">
      <c r="E4763" s="120"/>
      <c r="M4763" s="120"/>
      <c r="N4763" s="120"/>
      <c r="U4763" s="121"/>
      <c r="V4763" s="122"/>
      <c r="W4763" s="123"/>
      <c r="AC4763" s="123"/>
    </row>
    <row r="4764" spans="5:29" s="2" customFormat="1">
      <c r="E4764" s="120"/>
      <c r="M4764" s="120"/>
      <c r="N4764" s="120"/>
      <c r="U4764" s="121"/>
      <c r="V4764" s="122"/>
      <c r="W4764" s="123"/>
      <c r="AC4764" s="123"/>
    </row>
    <row r="4765" spans="5:29" s="2" customFormat="1">
      <c r="E4765" s="120"/>
      <c r="M4765" s="120"/>
      <c r="N4765" s="120"/>
      <c r="U4765" s="121"/>
      <c r="V4765" s="122"/>
      <c r="W4765" s="123"/>
      <c r="AC4765" s="123"/>
    </row>
    <row r="4766" spans="5:29" s="2" customFormat="1">
      <c r="E4766" s="120"/>
      <c r="M4766" s="120"/>
      <c r="N4766" s="120"/>
      <c r="U4766" s="121"/>
      <c r="V4766" s="122"/>
      <c r="W4766" s="123"/>
      <c r="AC4766" s="123"/>
    </row>
    <row r="4767" spans="5:29" s="2" customFormat="1">
      <c r="E4767" s="120"/>
      <c r="M4767" s="120"/>
      <c r="N4767" s="120"/>
      <c r="U4767" s="121"/>
      <c r="V4767" s="122"/>
      <c r="W4767" s="123"/>
      <c r="AC4767" s="123"/>
    </row>
    <row r="4768" spans="5:29" s="2" customFormat="1">
      <c r="E4768" s="120"/>
      <c r="M4768" s="120"/>
      <c r="N4768" s="120"/>
      <c r="U4768" s="121"/>
      <c r="V4768" s="122"/>
      <c r="W4768" s="123"/>
      <c r="AC4768" s="123"/>
    </row>
    <row r="4769" spans="5:29" s="2" customFormat="1">
      <c r="E4769" s="120"/>
      <c r="M4769" s="120"/>
      <c r="N4769" s="120"/>
      <c r="U4769" s="121"/>
      <c r="V4769" s="122"/>
      <c r="W4769" s="123"/>
      <c r="AC4769" s="123"/>
    </row>
    <row r="4770" spans="5:29" s="2" customFormat="1">
      <c r="E4770" s="120"/>
      <c r="M4770" s="120"/>
      <c r="N4770" s="120"/>
      <c r="U4770" s="121"/>
      <c r="V4770" s="122"/>
      <c r="W4770" s="123"/>
      <c r="AC4770" s="123"/>
    </row>
    <row r="4771" spans="5:29" s="2" customFormat="1">
      <c r="E4771" s="120"/>
      <c r="M4771" s="120"/>
      <c r="N4771" s="120"/>
      <c r="U4771" s="121"/>
      <c r="V4771" s="122"/>
      <c r="W4771" s="123"/>
      <c r="AC4771" s="123"/>
    </row>
    <row r="4772" spans="5:29" s="2" customFormat="1">
      <c r="E4772" s="120"/>
      <c r="M4772" s="120"/>
      <c r="N4772" s="120"/>
      <c r="U4772" s="121"/>
      <c r="V4772" s="122"/>
      <c r="W4772" s="123"/>
      <c r="AC4772" s="123"/>
    </row>
    <row r="4773" spans="5:29" s="2" customFormat="1">
      <c r="E4773" s="120"/>
      <c r="M4773" s="120"/>
      <c r="N4773" s="120"/>
      <c r="U4773" s="121"/>
      <c r="V4773" s="122"/>
      <c r="W4773" s="123"/>
      <c r="AC4773" s="123"/>
    </row>
    <row r="4774" spans="5:29" s="2" customFormat="1">
      <c r="E4774" s="120"/>
      <c r="M4774" s="120"/>
      <c r="N4774" s="120"/>
      <c r="U4774" s="121"/>
      <c r="V4774" s="122"/>
      <c r="W4774" s="123"/>
      <c r="AC4774" s="123"/>
    </row>
    <row r="4775" spans="5:29" s="2" customFormat="1">
      <c r="E4775" s="120"/>
      <c r="M4775" s="120"/>
      <c r="N4775" s="120"/>
      <c r="U4775" s="121"/>
      <c r="V4775" s="122"/>
      <c r="W4775" s="123"/>
      <c r="AC4775" s="123"/>
    </row>
    <row r="4776" spans="5:29" s="2" customFormat="1">
      <c r="E4776" s="120"/>
      <c r="M4776" s="120"/>
      <c r="N4776" s="120"/>
      <c r="U4776" s="121"/>
      <c r="V4776" s="122"/>
      <c r="W4776" s="123"/>
      <c r="AC4776" s="123"/>
    </row>
    <row r="4777" spans="5:29" s="2" customFormat="1">
      <c r="E4777" s="120"/>
      <c r="M4777" s="120"/>
      <c r="N4777" s="120"/>
      <c r="U4777" s="121"/>
      <c r="V4777" s="122"/>
      <c r="W4777" s="123"/>
      <c r="AC4777" s="123"/>
    </row>
    <row r="4778" spans="5:29" s="2" customFormat="1">
      <c r="E4778" s="120"/>
      <c r="M4778" s="120"/>
      <c r="N4778" s="120"/>
      <c r="U4778" s="121"/>
      <c r="V4778" s="122"/>
      <c r="W4778" s="123"/>
      <c r="AC4778" s="123"/>
    </row>
    <row r="4779" spans="5:29" s="2" customFormat="1">
      <c r="E4779" s="120"/>
      <c r="M4779" s="120"/>
      <c r="N4779" s="120"/>
      <c r="U4779" s="121"/>
      <c r="V4779" s="122"/>
      <c r="W4779" s="123"/>
      <c r="AC4779" s="123"/>
    </row>
    <row r="4780" spans="5:29" s="2" customFormat="1">
      <c r="E4780" s="120"/>
      <c r="M4780" s="120"/>
      <c r="N4780" s="120"/>
      <c r="U4780" s="121"/>
      <c r="V4780" s="122"/>
      <c r="W4780" s="123"/>
      <c r="AC4780" s="123"/>
    </row>
    <row r="4781" spans="5:29" s="2" customFormat="1">
      <c r="E4781" s="120"/>
      <c r="M4781" s="120"/>
      <c r="N4781" s="120"/>
      <c r="U4781" s="121"/>
      <c r="V4781" s="122"/>
      <c r="W4781" s="123"/>
      <c r="AC4781" s="123"/>
    </row>
    <row r="4782" spans="5:29" s="2" customFormat="1">
      <c r="E4782" s="120"/>
      <c r="M4782" s="120"/>
      <c r="N4782" s="120"/>
      <c r="U4782" s="121"/>
      <c r="V4782" s="122"/>
      <c r="W4782" s="123"/>
      <c r="AC4782" s="123"/>
    </row>
    <row r="4783" spans="5:29" s="2" customFormat="1">
      <c r="E4783" s="120"/>
      <c r="M4783" s="120"/>
      <c r="N4783" s="120"/>
      <c r="U4783" s="121"/>
      <c r="V4783" s="122"/>
      <c r="W4783" s="123"/>
      <c r="AC4783" s="123"/>
    </row>
    <row r="4784" spans="5:29" s="2" customFormat="1">
      <c r="E4784" s="120"/>
      <c r="M4784" s="120"/>
      <c r="N4784" s="120"/>
      <c r="U4784" s="121"/>
      <c r="V4784" s="122"/>
      <c r="W4784" s="123"/>
      <c r="AC4784" s="123"/>
    </row>
    <row r="4785" spans="5:29" s="2" customFormat="1">
      <c r="E4785" s="120"/>
      <c r="M4785" s="120"/>
      <c r="N4785" s="120"/>
      <c r="U4785" s="121"/>
      <c r="V4785" s="122"/>
      <c r="W4785" s="123"/>
      <c r="AC4785" s="123"/>
    </row>
    <row r="4786" spans="5:29" s="2" customFormat="1">
      <c r="E4786" s="120"/>
      <c r="M4786" s="120"/>
      <c r="N4786" s="120"/>
      <c r="U4786" s="121"/>
      <c r="V4786" s="122"/>
      <c r="W4786" s="123"/>
      <c r="AC4786" s="123"/>
    </row>
    <row r="4787" spans="5:29" s="2" customFormat="1">
      <c r="E4787" s="120"/>
      <c r="M4787" s="120"/>
      <c r="N4787" s="120"/>
      <c r="U4787" s="121"/>
      <c r="V4787" s="122"/>
      <c r="W4787" s="123"/>
      <c r="AC4787" s="123"/>
    </row>
    <row r="4788" spans="5:29" s="2" customFormat="1">
      <c r="E4788" s="120"/>
      <c r="M4788" s="120"/>
      <c r="N4788" s="120"/>
      <c r="U4788" s="121"/>
      <c r="V4788" s="122"/>
      <c r="W4788" s="123"/>
      <c r="AC4788" s="123"/>
    </row>
    <row r="4789" spans="5:29" s="2" customFormat="1">
      <c r="E4789" s="120"/>
      <c r="M4789" s="120"/>
      <c r="N4789" s="120"/>
      <c r="U4789" s="121"/>
      <c r="V4789" s="122"/>
      <c r="W4789" s="123"/>
      <c r="AC4789" s="123"/>
    </row>
    <row r="4790" spans="5:29" s="2" customFormat="1">
      <c r="E4790" s="120"/>
      <c r="M4790" s="120"/>
      <c r="N4790" s="120"/>
      <c r="U4790" s="121"/>
      <c r="V4790" s="122"/>
      <c r="W4790" s="123"/>
      <c r="AC4790" s="123"/>
    </row>
    <row r="4791" spans="5:29" s="2" customFormat="1">
      <c r="E4791" s="120"/>
      <c r="M4791" s="120"/>
      <c r="N4791" s="120"/>
      <c r="U4791" s="121"/>
      <c r="V4791" s="122"/>
      <c r="W4791" s="123"/>
      <c r="AC4791" s="123"/>
    </row>
    <row r="4792" spans="5:29" s="2" customFormat="1">
      <c r="E4792" s="120"/>
      <c r="M4792" s="120"/>
      <c r="N4792" s="120"/>
      <c r="U4792" s="121"/>
      <c r="V4792" s="122"/>
      <c r="W4792" s="123"/>
      <c r="AC4792" s="123"/>
    </row>
    <row r="4793" spans="5:29" s="2" customFormat="1">
      <c r="E4793" s="120"/>
      <c r="M4793" s="120"/>
      <c r="N4793" s="120"/>
      <c r="U4793" s="121"/>
      <c r="V4793" s="122"/>
      <c r="W4793" s="123"/>
      <c r="AC4793" s="123"/>
    </row>
    <row r="4794" spans="5:29" s="2" customFormat="1">
      <c r="E4794" s="120"/>
      <c r="M4794" s="120"/>
      <c r="N4794" s="120"/>
      <c r="U4794" s="121"/>
      <c r="V4794" s="122"/>
      <c r="W4794" s="123"/>
      <c r="AC4794" s="123"/>
    </row>
    <row r="4795" spans="5:29" s="2" customFormat="1">
      <c r="E4795" s="120"/>
      <c r="M4795" s="120"/>
      <c r="N4795" s="120"/>
      <c r="U4795" s="121"/>
      <c r="V4795" s="122"/>
      <c r="W4795" s="123"/>
      <c r="AC4795" s="123"/>
    </row>
    <row r="4796" spans="5:29" s="2" customFormat="1">
      <c r="E4796" s="120"/>
      <c r="M4796" s="120"/>
      <c r="N4796" s="120"/>
      <c r="U4796" s="121"/>
      <c r="V4796" s="122"/>
      <c r="W4796" s="123"/>
      <c r="AC4796" s="123"/>
    </row>
    <row r="4797" spans="5:29" s="2" customFormat="1">
      <c r="E4797" s="120"/>
      <c r="M4797" s="120"/>
      <c r="N4797" s="120"/>
      <c r="U4797" s="121"/>
      <c r="V4797" s="122"/>
      <c r="W4797" s="123"/>
      <c r="AC4797" s="123"/>
    </row>
    <row r="4798" spans="5:29" s="2" customFormat="1">
      <c r="E4798" s="120"/>
      <c r="M4798" s="120"/>
      <c r="N4798" s="120"/>
      <c r="U4798" s="121"/>
      <c r="V4798" s="122"/>
      <c r="W4798" s="123"/>
      <c r="AC4798" s="123"/>
    </row>
    <row r="4799" spans="5:29" s="2" customFormat="1">
      <c r="E4799" s="120"/>
      <c r="M4799" s="120"/>
      <c r="N4799" s="120"/>
      <c r="U4799" s="121"/>
      <c r="V4799" s="122"/>
      <c r="W4799" s="123"/>
      <c r="AC4799" s="123"/>
    </row>
    <row r="4800" spans="5:29" s="2" customFormat="1">
      <c r="E4800" s="120"/>
      <c r="M4800" s="120"/>
      <c r="N4800" s="120"/>
      <c r="U4800" s="121"/>
      <c r="V4800" s="122"/>
      <c r="W4800" s="123"/>
      <c r="AC4800" s="123"/>
    </row>
    <row r="4801" spans="5:29" s="2" customFormat="1">
      <c r="E4801" s="120"/>
      <c r="M4801" s="120"/>
      <c r="N4801" s="120"/>
      <c r="U4801" s="121"/>
      <c r="V4801" s="122"/>
      <c r="W4801" s="123"/>
      <c r="AC4801" s="123"/>
    </row>
    <row r="4802" spans="5:29" s="2" customFormat="1">
      <c r="E4802" s="120"/>
      <c r="M4802" s="120"/>
      <c r="N4802" s="120"/>
      <c r="U4802" s="121"/>
      <c r="V4802" s="122"/>
      <c r="W4802" s="123"/>
      <c r="AC4802" s="123"/>
    </row>
    <row r="4803" spans="5:29" s="2" customFormat="1">
      <c r="E4803" s="120"/>
      <c r="M4803" s="120"/>
      <c r="N4803" s="120"/>
      <c r="U4803" s="121"/>
      <c r="V4803" s="122"/>
      <c r="W4803" s="123"/>
      <c r="AC4803" s="123"/>
    </row>
    <row r="4804" spans="5:29" s="2" customFormat="1">
      <c r="E4804" s="120"/>
      <c r="M4804" s="120"/>
      <c r="N4804" s="120"/>
      <c r="U4804" s="121"/>
      <c r="V4804" s="122"/>
      <c r="W4804" s="123"/>
      <c r="AC4804" s="123"/>
    </row>
    <row r="4805" spans="5:29" s="2" customFormat="1">
      <c r="E4805" s="120"/>
      <c r="M4805" s="120"/>
      <c r="N4805" s="120"/>
      <c r="U4805" s="121"/>
      <c r="V4805" s="122"/>
      <c r="W4805" s="123"/>
      <c r="AC4805" s="123"/>
    </row>
    <row r="4806" spans="5:29" s="2" customFormat="1">
      <c r="E4806" s="120"/>
      <c r="M4806" s="120"/>
      <c r="N4806" s="120"/>
      <c r="U4806" s="121"/>
      <c r="V4806" s="122"/>
      <c r="W4806" s="123"/>
      <c r="AC4806" s="123"/>
    </row>
    <row r="4807" spans="5:29" s="2" customFormat="1">
      <c r="E4807" s="120"/>
      <c r="M4807" s="120"/>
      <c r="N4807" s="120"/>
      <c r="U4807" s="121"/>
      <c r="V4807" s="122"/>
      <c r="W4807" s="123"/>
      <c r="AC4807" s="123"/>
    </row>
    <row r="4808" spans="5:29" s="2" customFormat="1">
      <c r="E4808" s="120"/>
      <c r="M4808" s="120"/>
      <c r="N4808" s="120"/>
      <c r="U4808" s="121"/>
      <c r="V4808" s="122"/>
      <c r="W4808" s="123"/>
      <c r="AC4808" s="123"/>
    </row>
    <row r="4809" spans="5:29" s="2" customFormat="1">
      <c r="E4809" s="120"/>
      <c r="M4809" s="120"/>
      <c r="N4809" s="120"/>
      <c r="U4809" s="121"/>
      <c r="V4809" s="122"/>
      <c r="W4809" s="123"/>
      <c r="AC4809" s="123"/>
    </row>
    <row r="4810" spans="5:29" s="2" customFormat="1">
      <c r="E4810" s="120"/>
      <c r="M4810" s="120"/>
      <c r="N4810" s="120"/>
      <c r="U4810" s="121"/>
      <c r="V4810" s="122"/>
      <c r="W4810" s="123"/>
      <c r="AC4810" s="123"/>
    </row>
    <row r="4811" spans="5:29" s="2" customFormat="1">
      <c r="E4811" s="120"/>
      <c r="M4811" s="120"/>
      <c r="N4811" s="120"/>
      <c r="U4811" s="121"/>
      <c r="V4811" s="122"/>
      <c r="W4811" s="123"/>
      <c r="AC4811" s="123"/>
    </row>
    <row r="4812" spans="5:29" s="2" customFormat="1">
      <c r="E4812" s="120"/>
      <c r="M4812" s="120"/>
      <c r="N4812" s="120"/>
      <c r="U4812" s="121"/>
      <c r="V4812" s="122"/>
      <c r="W4812" s="123"/>
      <c r="AC4812" s="123"/>
    </row>
    <row r="4813" spans="5:29" s="2" customFormat="1">
      <c r="E4813" s="120"/>
      <c r="M4813" s="120"/>
      <c r="N4813" s="120"/>
      <c r="U4813" s="121"/>
      <c r="V4813" s="122"/>
      <c r="W4813" s="123"/>
      <c r="AC4813" s="123"/>
    </row>
    <row r="4814" spans="5:29" s="2" customFormat="1">
      <c r="E4814" s="120"/>
      <c r="M4814" s="120"/>
      <c r="N4814" s="120"/>
      <c r="U4814" s="121"/>
      <c r="V4814" s="122"/>
      <c r="W4814" s="123"/>
      <c r="AC4814" s="123"/>
    </row>
    <row r="4815" spans="5:29" s="2" customFormat="1">
      <c r="E4815" s="120"/>
      <c r="M4815" s="120"/>
      <c r="N4815" s="120"/>
      <c r="U4815" s="121"/>
      <c r="V4815" s="122"/>
      <c r="W4815" s="123"/>
      <c r="AC4815" s="123"/>
    </row>
    <row r="4816" spans="5:29" s="2" customFormat="1">
      <c r="E4816" s="120"/>
      <c r="M4816" s="120"/>
      <c r="N4816" s="120"/>
      <c r="U4816" s="121"/>
      <c r="V4816" s="122"/>
      <c r="W4816" s="123"/>
      <c r="AC4816" s="123"/>
    </row>
    <row r="4817" spans="5:29" s="2" customFormat="1">
      <c r="E4817" s="120"/>
      <c r="M4817" s="120"/>
      <c r="N4817" s="120"/>
      <c r="U4817" s="121"/>
      <c r="V4817" s="122"/>
      <c r="W4817" s="123"/>
      <c r="AC4817" s="123"/>
    </row>
    <row r="4818" spans="5:29" s="2" customFormat="1">
      <c r="E4818" s="120"/>
      <c r="M4818" s="120"/>
      <c r="N4818" s="120"/>
      <c r="U4818" s="121"/>
      <c r="V4818" s="122"/>
      <c r="W4818" s="123"/>
      <c r="AC4818" s="123"/>
    </row>
    <row r="4819" spans="5:29" s="2" customFormat="1">
      <c r="E4819" s="120"/>
      <c r="M4819" s="120"/>
      <c r="N4819" s="120"/>
      <c r="U4819" s="121"/>
      <c r="V4819" s="122"/>
      <c r="W4819" s="123"/>
      <c r="AC4819" s="123"/>
    </row>
    <row r="4820" spans="5:29" s="2" customFormat="1">
      <c r="E4820" s="120"/>
      <c r="M4820" s="120"/>
      <c r="N4820" s="120"/>
      <c r="U4820" s="121"/>
      <c r="V4820" s="122"/>
      <c r="W4820" s="123"/>
      <c r="AC4820" s="123"/>
    </row>
    <row r="4821" spans="5:29" s="2" customFormat="1">
      <c r="E4821" s="120"/>
      <c r="M4821" s="120"/>
      <c r="N4821" s="120"/>
      <c r="U4821" s="121"/>
      <c r="V4821" s="122"/>
      <c r="W4821" s="123"/>
      <c r="AC4821" s="123"/>
    </row>
    <row r="4822" spans="5:29" s="2" customFormat="1">
      <c r="E4822" s="120"/>
      <c r="M4822" s="120"/>
      <c r="N4822" s="120"/>
      <c r="U4822" s="121"/>
      <c r="V4822" s="122"/>
      <c r="W4822" s="123"/>
      <c r="AC4822" s="123"/>
    </row>
    <row r="4823" spans="5:29" s="2" customFormat="1">
      <c r="E4823" s="120"/>
      <c r="M4823" s="120"/>
      <c r="N4823" s="120"/>
      <c r="U4823" s="121"/>
      <c r="V4823" s="122"/>
      <c r="W4823" s="123"/>
      <c r="AC4823" s="123"/>
    </row>
    <row r="4824" spans="5:29" s="2" customFormat="1">
      <c r="E4824" s="120"/>
      <c r="M4824" s="120"/>
      <c r="N4824" s="120"/>
      <c r="U4824" s="121"/>
      <c r="V4824" s="122"/>
      <c r="W4824" s="123"/>
      <c r="AC4824" s="123"/>
    </row>
    <row r="4825" spans="5:29" s="2" customFormat="1">
      <c r="E4825" s="120"/>
      <c r="M4825" s="120"/>
      <c r="N4825" s="120"/>
      <c r="U4825" s="121"/>
      <c r="V4825" s="122"/>
      <c r="W4825" s="123"/>
      <c r="AC4825" s="123"/>
    </row>
    <row r="4826" spans="5:29" s="2" customFormat="1">
      <c r="E4826" s="120"/>
      <c r="M4826" s="120"/>
      <c r="N4826" s="120"/>
      <c r="U4826" s="121"/>
      <c r="V4826" s="122"/>
      <c r="W4826" s="123"/>
      <c r="AC4826" s="123"/>
    </row>
    <row r="4827" spans="5:29" s="2" customFormat="1">
      <c r="E4827" s="120"/>
      <c r="M4827" s="120"/>
      <c r="N4827" s="120"/>
      <c r="U4827" s="121"/>
      <c r="V4827" s="122"/>
      <c r="W4827" s="123"/>
      <c r="AC4827" s="123"/>
    </row>
    <row r="4828" spans="5:29" s="2" customFormat="1">
      <c r="E4828" s="120"/>
      <c r="M4828" s="120"/>
      <c r="N4828" s="120"/>
      <c r="U4828" s="121"/>
      <c r="V4828" s="122"/>
      <c r="W4828" s="123"/>
      <c r="AC4828" s="123"/>
    </row>
    <row r="4829" spans="5:29" s="2" customFormat="1">
      <c r="E4829" s="120"/>
      <c r="M4829" s="120"/>
      <c r="N4829" s="120"/>
      <c r="U4829" s="121"/>
      <c r="V4829" s="122"/>
      <c r="W4829" s="123"/>
      <c r="AC4829" s="123"/>
    </row>
    <row r="4830" spans="5:29" s="2" customFormat="1">
      <c r="E4830" s="120"/>
      <c r="M4830" s="120"/>
      <c r="N4830" s="120"/>
      <c r="U4830" s="121"/>
      <c r="V4830" s="122"/>
      <c r="W4830" s="123"/>
      <c r="AC4830" s="123"/>
    </row>
    <row r="4831" spans="5:29" s="2" customFormat="1">
      <c r="E4831" s="120"/>
      <c r="M4831" s="120"/>
      <c r="N4831" s="120"/>
      <c r="U4831" s="121"/>
      <c r="V4831" s="122"/>
      <c r="W4831" s="123"/>
      <c r="AC4831" s="123"/>
    </row>
    <row r="4832" spans="5:29" s="2" customFormat="1">
      <c r="E4832" s="120"/>
      <c r="M4832" s="120"/>
      <c r="N4832" s="120"/>
      <c r="U4832" s="121"/>
      <c r="V4832" s="122"/>
      <c r="W4832" s="123"/>
      <c r="AC4832" s="123"/>
    </row>
    <row r="4833" spans="5:29" s="2" customFormat="1">
      <c r="E4833" s="120"/>
      <c r="M4833" s="120"/>
      <c r="N4833" s="120"/>
      <c r="U4833" s="121"/>
      <c r="V4833" s="122"/>
      <c r="W4833" s="123"/>
      <c r="AC4833" s="123"/>
    </row>
    <row r="4834" spans="5:29" s="2" customFormat="1">
      <c r="E4834" s="120"/>
      <c r="M4834" s="120"/>
      <c r="N4834" s="120"/>
      <c r="U4834" s="121"/>
      <c r="V4834" s="122"/>
      <c r="W4834" s="123"/>
      <c r="AC4834" s="123"/>
    </row>
    <row r="4835" spans="5:29" s="2" customFormat="1">
      <c r="E4835" s="120"/>
      <c r="M4835" s="120"/>
      <c r="N4835" s="120"/>
      <c r="U4835" s="121"/>
      <c r="V4835" s="122"/>
      <c r="W4835" s="123"/>
      <c r="AC4835" s="123"/>
    </row>
    <row r="4836" spans="5:29" s="2" customFormat="1">
      <c r="E4836" s="120"/>
      <c r="M4836" s="120"/>
      <c r="N4836" s="120"/>
      <c r="U4836" s="121"/>
      <c r="V4836" s="122"/>
      <c r="W4836" s="123"/>
      <c r="AC4836" s="123"/>
    </row>
    <row r="4837" spans="5:29" s="2" customFormat="1">
      <c r="E4837" s="120"/>
      <c r="M4837" s="120"/>
      <c r="N4837" s="120"/>
      <c r="U4837" s="121"/>
      <c r="V4837" s="122"/>
      <c r="W4837" s="123"/>
      <c r="AC4837" s="123"/>
    </row>
    <row r="4838" spans="5:29" s="2" customFormat="1">
      <c r="E4838" s="120"/>
      <c r="M4838" s="120"/>
      <c r="N4838" s="120"/>
      <c r="U4838" s="121"/>
      <c r="V4838" s="122"/>
      <c r="W4838" s="123"/>
      <c r="AC4838" s="123"/>
    </row>
    <row r="4839" spans="5:29" s="2" customFormat="1">
      <c r="E4839" s="120"/>
      <c r="M4839" s="120"/>
      <c r="N4839" s="120"/>
      <c r="U4839" s="121"/>
      <c r="V4839" s="122"/>
      <c r="W4839" s="123"/>
      <c r="AC4839" s="123"/>
    </row>
    <row r="4840" spans="5:29" s="2" customFormat="1">
      <c r="E4840" s="120"/>
      <c r="M4840" s="120"/>
      <c r="N4840" s="120"/>
      <c r="U4840" s="121"/>
      <c r="V4840" s="122"/>
      <c r="W4840" s="123"/>
      <c r="AC4840" s="123"/>
    </row>
    <row r="4841" spans="5:29" s="2" customFormat="1">
      <c r="E4841" s="120"/>
      <c r="M4841" s="120"/>
      <c r="N4841" s="120"/>
      <c r="U4841" s="121"/>
      <c r="V4841" s="122"/>
      <c r="W4841" s="123"/>
      <c r="AC4841" s="123"/>
    </row>
    <row r="4842" spans="5:29" s="2" customFormat="1">
      <c r="E4842" s="120"/>
      <c r="M4842" s="120"/>
      <c r="N4842" s="120"/>
      <c r="U4842" s="121"/>
      <c r="V4842" s="122"/>
      <c r="W4842" s="123"/>
      <c r="AC4842" s="123"/>
    </row>
    <row r="4843" spans="5:29" s="2" customFormat="1">
      <c r="E4843" s="120"/>
      <c r="M4843" s="120"/>
      <c r="N4843" s="120"/>
      <c r="U4843" s="121"/>
      <c r="V4843" s="122"/>
      <c r="W4843" s="123"/>
      <c r="AC4843" s="123"/>
    </row>
    <row r="4844" spans="5:29" s="2" customFormat="1">
      <c r="E4844" s="120"/>
      <c r="M4844" s="120"/>
      <c r="N4844" s="120"/>
      <c r="U4844" s="121"/>
      <c r="V4844" s="122"/>
      <c r="W4844" s="123"/>
      <c r="AC4844" s="123"/>
    </row>
    <row r="4845" spans="5:29" s="2" customFormat="1">
      <c r="E4845" s="120"/>
      <c r="M4845" s="120"/>
      <c r="N4845" s="120"/>
      <c r="U4845" s="121"/>
      <c r="V4845" s="122"/>
      <c r="W4845" s="123"/>
      <c r="AC4845" s="123"/>
    </row>
    <row r="4846" spans="5:29" s="2" customFormat="1">
      <c r="E4846" s="120"/>
      <c r="M4846" s="120"/>
      <c r="N4846" s="120"/>
      <c r="U4846" s="121"/>
      <c r="V4846" s="122"/>
      <c r="W4846" s="123"/>
      <c r="AC4846" s="123"/>
    </row>
    <row r="4847" spans="5:29" s="2" customFormat="1">
      <c r="E4847" s="120"/>
      <c r="M4847" s="120"/>
      <c r="N4847" s="120"/>
      <c r="U4847" s="121"/>
      <c r="V4847" s="122"/>
      <c r="W4847" s="123"/>
      <c r="AC4847" s="123"/>
    </row>
    <row r="4848" spans="5:29" s="2" customFormat="1">
      <c r="E4848" s="120"/>
      <c r="M4848" s="120"/>
      <c r="N4848" s="120"/>
      <c r="U4848" s="121"/>
      <c r="V4848" s="122"/>
      <c r="W4848" s="123"/>
      <c r="AC4848" s="123"/>
    </row>
    <row r="4849" spans="5:29" s="2" customFormat="1">
      <c r="E4849" s="120"/>
      <c r="M4849" s="120"/>
      <c r="N4849" s="120"/>
      <c r="U4849" s="121"/>
      <c r="V4849" s="122"/>
      <c r="W4849" s="123"/>
      <c r="AC4849" s="123"/>
    </row>
    <row r="4850" spans="5:29" s="2" customFormat="1">
      <c r="E4850" s="120"/>
      <c r="M4850" s="120"/>
      <c r="N4850" s="120"/>
      <c r="U4850" s="121"/>
      <c r="V4850" s="122"/>
      <c r="W4850" s="123"/>
      <c r="AC4850" s="123"/>
    </row>
    <row r="4851" spans="5:29" s="2" customFormat="1">
      <c r="E4851" s="120"/>
      <c r="M4851" s="120"/>
      <c r="N4851" s="120"/>
      <c r="U4851" s="121"/>
      <c r="V4851" s="122"/>
      <c r="W4851" s="123"/>
      <c r="AC4851" s="123"/>
    </row>
    <row r="4852" spans="5:29" s="2" customFormat="1">
      <c r="E4852" s="120"/>
      <c r="M4852" s="120"/>
      <c r="N4852" s="120"/>
      <c r="U4852" s="121"/>
      <c r="V4852" s="122"/>
      <c r="W4852" s="123"/>
      <c r="AC4852" s="123"/>
    </row>
    <row r="4853" spans="5:29" s="2" customFormat="1">
      <c r="E4853" s="120"/>
      <c r="M4853" s="120"/>
      <c r="N4853" s="120"/>
      <c r="U4853" s="121"/>
      <c r="V4853" s="122"/>
      <c r="W4853" s="123"/>
      <c r="AC4853" s="123"/>
    </row>
    <row r="4854" spans="5:29" s="2" customFormat="1">
      <c r="E4854" s="120"/>
      <c r="M4854" s="120"/>
      <c r="N4854" s="120"/>
      <c r="U4854" s="121"/>
      <c r="V4854" s="122"/>
      <c r="W4854" s="123"/>
      <c r="AC4854" s="123"/>
    </row>
    <row r="4855" spans="5:29" s="2" customFormat="1">
      <c r="E4855" s="120"/>
      <c r="M4855" s="120"/>
      <c r="N4855" s="120"/>
      <c r="U4855" s="121"/>
      <c r="V4855" s="122"/>
      <c r="W4855" s="123"/>
      <c r="AC4855" s="123"/>
    </row>
    <row r="4856" spans="5:29" s="2" customFormat="1">
      <c r="E4856" s="120"/>
      <c r="M4856" s="120"/>
      <c r="N4856" s="120"/>
      <c r="U4856" s="121"/>
      <c r="V4856" s="122"/>
      <c r="W4856" s="123"/>
      <c r="AC4856" s="123"/>
    </row>
    <row r="4857" spans="5:29" s="2" customFormat="1">
      <c r="E4857" s="120"/>
      <c r="M4857" s="120"/>
      <c r="N4857" s="120"/>
      <c r="U4857" s="121"/>
      <c r="V4857" s="122"/>
      <c r="W4857" s="123"/>
      <c r="AC4857" s="123"/>
    </row>
    <row r="4858" spans="5:29" s="2" customFormat="1">
      <c r="E4858" s="120"/>
      <c r="M4858" s="120"/>
      <c r="N4858" s="120"/>
      <c r="U4858" s="121"/>
      <c r="V4858" s="122"/>
      <c r="W4858" s="123"/>
      <c r="AC4858" s="123"/>
    </row>
    <row r="4859" spans="5:29" s="2" customFormat="1">
      <c r="E4859" s="120"/>
      <c r="M4859" s="120"/>
      <c r="N4859" s="120"/>
      <c r="U4859" s="121"/>
      <c r="V4859" s="122"/>
      <c r="W4859" s="123"/>
      <c r="AC4859" s="123"/>
    </row>
    <row r="4860" spans="5:29" s="2" customFormat="1">
      <c r="E4860" s="120"/>
      <c r="M4860" s="120"/>
      <c r="N4860" s="120"/>
      <c r="U4860" s="121"/>
      <c r="V4860" s="122"/>
      <c r="W4860" s="123"/>
      <c r="AC4860" s="123"/>
    </row>
    <row r="4861" spans="5:29" s="2" customFormat="1">
      <c r="E4861" s="120"/>
      <c r="M4861" s="120"/>
      <c r="N4861" s="120"/>
      <c r="U4861" s="121"/>
      <c r="V4861" s="122"/>
      <c r="W4861" s="123"/>
      <c r="AC4861" s="123"/>
    </row>
    <row r="4862" spans="5:29" s="2" customFormat="1">
      <c r="E4862" s="120"/>
      <c r="M4862" s="120"/>
      <c r="N4862" s="120"/>
      <c r="U4862" s="121"/>
      <c r="V4862" s="122"/>
      <c r="W4862" s="123"/>
      <c r="AC4862" s="123"/>
    </row>
    <row r="4863" spans="5:29" s="2" customFormat="1">
      <c r="E4863" s="120"/>
      <c r="M4863" s="120"/>
      <c r="N4863" s="120"/>
      <c r="U4863" s="121"/>
      <c r="V4863" s="122"/>
      <c r="W4863" s="123"/>
      <c r="AC4863" s="123"/>
    </row>
    <row r="4864" spans="5:29" s="2" customFormat="1">
      <c r="E4864" s="120"/>
      <c r="M4864" s="120"/>
      <c r="N4864" s="120"/>
      <c r="U4864" s="121"/>
      <c r="V4864" s="122"/>
      <c r="W4864" s="123"/>
      <c r="AC4864" s="123"/>
    </row>
    <row r="4865" spans="5:29" s="2" customFormat="1">
      <c r="E4865" s="120"/>
      <c r="M4865" s="120"/>
      <c r="N4865" s="120"/>
      <c r="U4865" s="121"/>
      <c r="V4865" s="122"/>
      <c r="W4865" s="123"/>
      <c r="AC4865" s="123"/>
    </row>
    <row r="4866" spans="5:29" s="2" customFormat="1">
      <c r="E4866" s="120"/>
      <c r="M4866" s="120"/>
      <c r="N4866" s="120"/>
      <c r="U4866" s="121"/>
      <c r="V4866" s="122"/>
      <c r="W4866" s="123"/>
      <c r="AC4866" s="123"/>
    </row>
    <row r="4867" spans="5:29" s="2" customFormat="1">
      <c r="E4867" s="120"/>
      <c r="M4867" s="120"/>
      <c r="N4867" s="120"/>
      <c r="U4867" s="121"/>
      <c r="V4867" s="122"/>
      <c r="W4867" s="123"/>
      <c r="AC4867" s="123"/>
    </row>
    <row r="4868" spans="5:29" s="2" customFormat="1">
      <c r="E4868" s="120"/>
      <c r="M4868" s="120"/>
      <c r="N4868" s="120"/>
      <c r="U4868" s="121"/>
      <c r="V4868" s="122"/>
      <c r="W4868" s="123"/>
      <c r="AC4868" s="123"/>
    </row>
    <row r="4869" spans="5:29" s="2" customFormat="1">
      <c r="E4869" s="120"/>
      <c r="M4869" s="120"/>
      <c r="N4869" s="120"/>
      <c r="U4869" s="121"/>
      <c r="V4869" s="122"/>
      <c r="W4869" s="123"/>
      <c r="AC4869" s="123"/>
    </row>
    <row r="4870" spans="5:29" s="2" customFormat="1">
      <c r="E4870" s="120"/>
      <c r="M4870" s="120"/>
      <c r="N4870" s="120"/>
      <c r="U4870" s="121"/>
      <c r="V4870" s="122"/>
      <c r="W4870" s="123"/>
      <c r="AC4870" s="123"/>
    </row>
    <row r="4871" spans="5:29" s="2" customFormat="1">
      <c r="E4871" s="120"/>
      <c r="M4871" s="120"/>
      <c r="N4871" s="120"/>
      <c r="U4871" s="121"/>
      <c r="V4871" s="122"/>
      <c r="W4871" s="123"/>
      <c r="AC4871" s="123"/>
    </row>
    <row r="4872" spans="5:29" s="2" customFormat="1">
      <c r="E4872" s="120"/>
      <c r="M4872" s="120"/>
      <c r="N4872" s="120"/>
      <c r="U4872" s="121"/>
      <c r="V4872" s="122"/>
      <c r="W4872" s="123"/>
      <c r="AC4872" s="123"/>
    </row>
    <row r="4873" spans="5:29" s="2" customFormat="1">
      <c r="E4873" s="120"/>
      <c r="M4873" s="120"/>
      <c r="N4873" s="120"/>
      <c r="U4873" s="121"/>
      <c r="V4873" s="122"/>
      <c r="W4873" s="123"/>
      <c r="AC4873" s="123"/>
    </row>
    <row r="4874" spans="5:29" s="2" customFormat="1">
      <c r="E4874" s="120"/>
      <c r="M4874" s="120"/>
      <c r="N4874" s="120"/>
      <c r="U4874" s="121"/>
      <c r="V4874" s="122"/>
      <c r="W4874" s="123"/>
      <c r="AC4874" s="123"/>
    </row>
    <row r="4875" spans="5:29" s="2" customFormat="1">
      <c r="E4875" s="120"/>
      <c r="M4875" s="120"/>
      <c r="N4875" s="120"/>
      <c r="U4875" s="121"/>
      <c r="V4875" s="122"/>
      <c r="W4875" s="123"/>
      <c r="AC4875" s="123"/>
    </row>
    <row r="4876" spans="5:29" s="2" customFormat="1">
      <c r="E4876" s="120"/>
      <c r="M4876" s="120"/>
      <c r="N4876" s="120"/>
      <c r="U4876" s="121"/>
      <c r="V4876" s="122"/>
      <c r="W4876" s="123"/>
      <c r="AC4876" s="123"/>
    </row>
    <row r="4877" spans="5:29" s="2" customFormat="1">
      <c r="E4877" s="120"/>
      <c r="M4877" s="120"/>
      <c r="N4877" s="120"/>
      <c r="U4877" s="121"/>
      <c r="V4877" s="122"/>
      <c r="W4877" s="123"/>
      <c r="AC4877" s="123"/>
    </row>
    <row r="4878" spans="5:29" s="2" customFormat="1">
      <c r="E4878" s="120"/>
      <c r="M4878" s="120"/>
      <c r="N4878" s="120"/>
      <c r="U4878" s="121"/>
      <c r="V4878" s="122"/>
      <c r="W4878" s="123"/>
      <c r="AC4878" s="123"/>
    </row>
    <row r="4879" spans="5:29" s="2" customFormat="1">
      <c r="E4879" s="120"/>
      <c r="M4879" s="120"/>
      <c r="N4879" s="120"/>
      <c r="U4879" s="121"/>
      <c r="V4879" s="122"/>
      <c r="W4879" s="123"/>
      <c r="AC4879" s="123"/>
    </row>
    <row r="4880" spans="5:29" s="2" customFormat="1">
      <c r="E4880" s="120"/>
      <c r="M4880" s="120"/>
      <c r="N4880" s="120"/>
      <c r="U4880" s="121"/>
      <c r="V4880" s="122"/>
      <c r="W4880" s="123"/>
      <c r="AC4880" s="123"/>
    </row>
    <row r="4881" spans="5:29" s="2" customFormat="1">
      <c r="E4881" s="120"/>
      <c r="M4881" s="120"/>
      <c r="N4881" s="120"/>
      <c r="U4881" s="121"/>
      <c r="V4881" s="122"/>
      <c r="W4881" s="123"/>
      <c r="AC4881" s="123"/>
    </row>
    <row r="4882" spans="5:29" s="2" customFormat="1">
      <c r="E4882" s="120"/>
      <c r="M4882" s="120"/>
      <c r="N4882" s="120"/>
      <c r="U4882" s="121"/>
      <c r="V4882" s="122"/>
      <c r="W4882" s="123"/>
      <c r="AC4882" s="123"/>
    </row>
    <row r="4883" spans="5:29" s="2" customFormat="1">
      <c r="E4883" s="120"/>
      <c r="M4883" s="120"/>
      <c r="N4883" s="120"/>
      <c r="U4883" s="121"/>
      <c r="V4883" s="122"/>
      <c r="W4883" s="123"/>
      <c r="AC4883" s="123"/>
    </row>
    <row r="4884" spans="5:29" s="2" customFormat="1">
      <c r="E4884" s="120"/>
      <c r="M4884" s="120"/>
      <c r="N4884" s="120"/>
      <c r="U4884" s="121"/>
      <c r="V4884" s="122"/>
      <c r="W4884" s="123"/>
      <c r="AC4884" s="123"/>
    </row>
    <row r="4885" spans="5:29" s="2" customFormat="1">
      <c r="E4885" s="120"/>
      <c r="M4885" s="120"/>
      <c r="N4885" s="120"/>
      <c r="U4885" s="121"/>
      <c r="V4885" s="122"/>
      <c r="W4885" s="123"/>
      <c r="AC4885" s="123"/>
    </row>
    <row r="4886" spans="5:29" s="2" customFormat="1">
      <c r="E4886" s="120"/>
      <c r="M4886" s="120"/>
      <c r="N4886" s="120"/>
      <c r="U4886" s="121"/>
      <c r="V4886" s="122"/>
      <c r="W4886" s="123"/>
      <c r="AC4886" s="123"/>
    </row>
    <row r="4887" spans="5:29" s="2" customFormat="1">
      <c r="E4887" s="120"/>
      <c r="M4887" s="120"/>
      <c r="N4887" s="120"/>
      <c r="U4887" s="121"/>
      <c r="V4887" s="122"/>
      <c r="W4887" s="123"/>
      <c r="AC4887" s="123"/>
    </row>
    <row r="4888" spans="5:29" s="2" customFormat="1">
      <c r="E4888" s="120"/>
      <c r="M4888" s="120"/>
      <c r="N4888" s="120"/>
      <c r="U4888" s="121"/>
      <c r="V4888" s="122"/>
      <c r="W4888" s="123"/>
      <c r="AC4888" s="123"/>
    </row>
    <row r="4889" spans="5:29" s="2" customFormat="1">
      <c r="E4889" s="120"/>
      <c r="M4889" s="120"/>
      <c r="N4889" s="120"/>
      <c r="U4889" s="121"/>
      <c r="V4889" s="122"/>
      <c r="W4889" s="123"/>
      <c r="AC4889" s="123"/>
    </row>
    <row r="4890" spans="5:29" s="2" customFormat="1">
      <c r="E4890" s="120"/>
      <c r="M4890" s="120"/>
      <c r="N4890" s="120"/>
      <c r="U4890" s="121"/>
      <c r="V4890" s="122"/>
      <c r="W4890" s="123"/>
      <c r="AC4890" s="123"/>
    </row>
    <row r="4891" spans="5:29" s="2" customFormat="1">
      <c r="E4891" s="120"/>
      <c r="M4891" s="120"/>
      <c r="N4891" s="120"/>
      <c r="U4891" s="121"/>
      <c r="V4891" s="122"/>
      <c r="W4891" s="123"/>
      <c r="AC4891" s="123"/>
    </row>
    <row r="4892" spans="5:29" s="2" customFormat="1">
      <c r="E4892" s="120"/>
      <c r="M4892" s="120"/>
      <c r="N4892" s="120"/>
      <c r="U4892" s="121"/>
      <c r="V4892" s="122"/>
      <c r="W4892" s="123"/>
      <c r="AC4892" s="123"/>
    </row>
    <row r="4893" spans="5:29" s="2" customFormat="1">
      <c r="E4893" s="120"/>
      <c r="M4893" s="120"/>
      <c r="N4893" s="120"/>
      <c r="U4893" s="121"/>
      <c r="V4893" s="122"/>
      <c r="W4893" s="123"/>
      <c r="AC4893" s="123"/>
    </row>
    <row r="4894" spans="5:29" s="2" customFormat="1">
      <c r="E4894" s="120"/>
      <c r="M4894" s="120"/>
      <c r="N4894" s="120"/>
      <c r="U4894" s="121"/>
      <c r="V4894" s="122"/>
      <c r="W4894" s="123"/>
      <c r="AC4894" s="123"/>
    </row>
    <row r="4895" spans="5:29" s="2" customFormat="1">
      <c r="E4895" s="120"/>
      <c r="M4895" s="120"/>
      <c r="N4895" s="120"/>
      <c r="U4895" s="121"/>
      <c r="V4895" s="122"/>
      <c r="W4895" s="123"/>
      <c r="AC4895" s="123"/>
    </row>
    <row r="4896" spans="5:29" s="2" customFormat="1">
      <c r="E4896" s="120"/>
      <c r="M4896" s="120"/>
      <c r="N4896" s="120"/>
      <c r="U4896" s="121"/>
      <c r="V4896" s="122"/>
      <c r="W4896" s="123"/>
      <c r="AC4896" s="123"/>
    </row>
    <row r="4897" spans="5:29" s="2" customFormat="1">
      <c r="E4897" s="120"/>
      <c r="M4897" s="120"/>
      <c r="N4897" s="120"/>
      <c r="U4897" s="121"/>
      <c r="V4897" s="122"/>
      <c r="W4897" s="123"/>
      <c r="AC4897" s="123"/>
    </row>
    <row r="4898" spans="5:29" s="2" customFormat="1">
      <c r="E4898" s="120"/>
      <c r="M4898" s="120"/>
      <c r="N4898" s="120"/>
      <c r="U4898" s="121"/>
      <c r="V4898" s="122"/>
      <c r="W4898" s="123"/>
      <c r="AC4898" s="123"/>
    </row>
    <row r="4899" spans="5:29" s="2" customFormat="1">
      <c r="E4899" s="120"/>
      <c r="M4899" s="120"/>
      <c r="N4899" s="120"/>
      <c r="U4899" s="121"/>
      <c r="V4899" s="122"/>
      <c r="W4899" s="123"/>
      <c r="AC4899" s="123"/>
    </row>
    <row r="4900" spans="5:29" s="2" customFormat="1">
      <c r="E4900" s="120"/>
      <c r="M4900" s="120"/>
      <c r="N4900" s="120"/>
      <c r="U4900" s="121"/>
      <c r="V4900" s="122"/>
      <c r="W4900" s="123"/>
      <c r="AC4900" s="123"/>
    </row>
    <row r="4901" spans="5:29" s="2" customFormat="1">
      <c r="E4901" s="120"/>
      <c r="M4901" s="120"/>
      <c r="N4901" s="120"/>
      <c r="U4901" s="121"/>
      <c r="V4901" s="122"/>
      <c r="W4901" s="123"/>
      <c r="AC4901" s="123"/>
    </row>
    <row r="4902" spans="5:29" s="2" customFormat="1">
      <c r="E4902" s="120"/>
      <c r="M4902" s="120"/>
      <c r="N4902" s="120"/>
      <c r="U4902" s="121"/>
      <c r="V4902" s="122"/>
      <c r="W4902" s="123"/>
      <c r="AC4902" s="123"/>
    </row>
    <row r="4903" spans="5:29" s="2" customFormat="1">
      <c r="E4903" s="120"/>
      <c r="M4903" s="120"/>
      <c r="N4903" s="120"/>
      <c r="U4903" s="121"/>
      <c r="V4903" s="122"/>
      <c r="W4903" s="123"/>
      <c r="AC4903" s="123"/>
    </row>
    <row r="4904" spans="5:29" s="2" customFormat="1">
      <c r="E4904" s="120"/>
      <c r="M4904" s="120"/>
      <c r="N4904" s="120"/>
      <c r="U4904" s="121"/>
      <c r="V4904" s="122"/>
      <c r="W4904" s="123"/>
      <c r="AC4904" s="123"/>
    </row>
    <row r="4905" spans="5:29" s="2" customFormat="1">
      <c r="E4905" s="120"/>
      <c r="M4905" s="120"/>
      <c r="N4905" s="120"/>
      <c r="U4905" s="121"/>
      <c r="V4905" s="122"/>
      <c r="W4905" s="123"/>
      <c r="AC4905" s="123"/>
    </row>
    <row r="4906" spans="5:29" s="2" customFormat="1">
      <c r="E4906" s="120"/>
      <c r="M4906" s="120"/>
      <c r="N4906" s="120"/>
      <c r="U4906" s="121"/>
      <c r="V4906" s="122"/>
      <c r="W4906" s="123"/>
      <c r="AC4906" s="123"/>
    </row>
    <row r="4907" spans="5:29" s="2" customFormat="1">
      <c r="E4907" s="120"/>
      <c r="M4907" s="120"/>
      <c r="N4907" s="120"/>
      <c r="U4907" s="121"/>
      <c r="V4907" s="122"/>
      <c r="W4907" s="123"/>
      <c r="AC4907" s="123"/>
    </row>
    <row r="4908" spans="5:29" s="2" customFormat="1">
      <c r="E4908" s="120"/>
      <c r="M4908" s="120"/>
      <c r="N4908" s="120"/>
      <c r="U4908" s="121"/>
      <c r="V4908" s="122"/>
      <c r="W4908" s="123"/>
      <c r="AC4908" s="123"/>
    </row>
    <row r="4909" spans="5:29" s="2" customFormat="1">
      <c r="E4909" s="120"/>
      <c r="M4909" s="120"/>
      <c r="N4909" s="120"/>
      <c r="U4909" s="121"/>
      <c r="V4909" s="122"/>
      <c r="W4909" s="123"/>
      <c r="AC4909" s="123"/>
    </row>
    <row r="4910" spans="5:29" s="2" customFormat="1">
      <c r="E4910" s="120"/>
      <c r="M4910" s="120"/>
      <c r="N4910" s="120"/>
      <c r="U4910" s="121"/>
      <c r="V4910" s="122"/>
      <c r="W4910" s="123"/>
      <c r="AC4910" s="123"/>
    </row>
    <row r="4911" spans="5:29" s="2" customFormat="1">
      <c r="E4911" s="120"/>
      <c r="M4911" s="120"/>
      <c r="N4911" s="120"/>
      <c r="U4911" s="121"/>
      <c r="V4911" s="122"/>
      <c r="W4911" s="123"/>
      <c r="AC4911" s="123"/>
    </row>
    <row r="4912" spans="5:29" s="2" customFormat="1">
      <c r="E4912" s="120"/>
      <c r="M4912" s="120"/>
      <c r="N4912" s="120"/>
      <c r="U4912" s="121"/>
      <c r="V4912" s="122"/>
      <c r="W4912" s="123"/>
      <c r="AC4912" s="123"/>
    </row>
    <row r="4913" spans="5:29" s="2" customFormat="1">
      <c r="E4913" s="120"/>
      <c r="M4913" s="120"/>
      <c r="N4913" s="120"/>
      <c r="U4913" s="121"/>
      <c r="V4913" s="122"/>
      <c r="W4913" s="123"/>
      <c r="AC4913" s="123"/>
    </row>
    <row r="4914" spans="5:29" s="2" customFormat="1">
      <c r="E4914" s="120"/>
      <c r="M4914" s="120"/>
      <c r="N4914" s="120"/>
      <c r="U4914" s="121"/>
      <c r="V4914" s="122"/>
      <c r="W4914" s="123"/>
      <c r="AC4914" s="123"/>
    </row>
    <row r="4915" spans="5:29" s="2" customFormat="1">
      <c r="E4915" s="120"/>
      <c r="M4915" s="120"/>
      <c r="N4915" s="120"/>
      <c r="U4915" s="121"/>
      <c r="V4915" s="122"/>
      <c r="W4915" s="123"/>
      <c r="AC4915" s="123"/>
    </row>
    <row r="4916" spans="5:29" s="2" customFormat="1">
      <c r="E4916" s="120"/>
      <c r="M4916" s="120"/>
      <c r="N4916" s="120"/>
      <c r="U4916" s="121"/>
      <c r="V4916" s="122"/>
      <c r="W4916" s="123"/>
      <c r="AC4916" s="123"/>
    </row>
    <row r="4917" spans="5:29" s="2" customFormat="1">
      <c r="E4917" s="120"/>
      <c r="M4917" s="120"/>
      <c r="N4917" s="120"/>
      <c r="U4917" s="121"/>
      <c r="V4917" s="122"/>
      <c r="W4917" s="123"/>
      <c r="AC4917" s="123"/>
    </row>
    <row r="4918" spans="5:29" s="2" customFormat="1">
      <c r="E4918" s="120"/>
      <c r="M4918" s="120"/>
      <c r="N4918" s="120"/>
      <c r="U4918" s="121"/>
      <c r="V4918" s="122"/>
      <c r="W4918" s="123"/>
      <c r="AC4918" s="123"/>
    </row>
    <row r="4919" spans="5:29" s="2" customFormat="1">
      <c r="E4919" s="120"/>
      <c r="M4919" s="120"/>
      <c r="N4919" s="120"/>
      <c r="U4919" s="121"/>
      <c r="V4919" s="122"/>
      <c r="W4919" s="123"/>
      <c r="AC4919" s="123"/>
    </row>
    <row r="4920" spans="5:29" s="2" customFormat="1">
      <c r="E4920" s="120"/>
      <c r="M4920" s="120"/>
      <c r="N4920" s="120"/>
      <c r="U4920" s="121"/>
      <c r="V4920" s="122"/>
      <c r="W4920" s="123"/>
      <c r="AC4920" s="123"/>
    </row>
    <row r="4921" spans="5:29" s="2" customFormat="1">
      <c r="E4921" s="120"/>
      <c r="M4921" s="120"/>
      <c r="N4921" s="120"/>
      <c r="U4921" s="121"/>
      <c r="V4921" s="122"/>
      <c r="W4921" s="123"/>
      <c r="AC4921" s="123"/>
    </row>
    <row r="4922" spans="5:29" s="2" customFormat="1">
      <c r="E4922" s="120"/>
      <c r="M4922" s="120"/>
      <c r="N4922" s="120"/>
      <c r="U4922" s="121"/>
      <c r="V4922" s="122"/>
      <c r="W4922" s="123"/>
      <c r="AC4922" s="123"/>
    </row>
    <row r="4923" spans="5:29" s="2" customFormat="1">
      <c r="E4923" s="120"/>
      <c r="M4923" s="120"/>
      <c r="N4923" s="120"/>
      <c r="U4923" s="121"/>
      <c r="V4923" s="122"/>
      <c r="W4923" s="123"/>
      <c r="AC4923" s="123"/>
    </row>
    <row r="4924" spans="5:29" s="2" customFormat="1">
      <c r="E4924" s="120"/>
      <c r="M4924" s="120"/>
      <c r="N4924" s="120"/>
      <c r="U4924" s="121"/>
      <c r="V4924" s="122"/>
      <c r="W4924" s="123"/>
      <c r="AC4924" s="123"/>
    </row>
    <row r="4925" spans="5:29" s="2" customFormat="1">
      <c r="E4925" s="120"/>
      <c r="M4925" s="120"/>
      <c r="N4925" s="120"/>
      <c r="U4925" s="121"/>
      <c r="V4925" s="122"/>
      <c r="W4925" s="123"/>
      <c r="AC4925" s="123"/>
    </row>
    <row r="4926" spans="5:29" s="2" customFormat="1">
      <c r="E4926" s="120"/>
      <c r="M4926" s="120"/>
      <c r="N4926" s="120"/>
      <c r="U4926" s="121"/>
      <c r="V4926" s="122"/>
      <c r="W4926" s="123"/>
      <c r="AC4926" s="123"/>
    </row>
    <row r="4927" spans="5:29" s="2" customFormat="1">
      <c r="E4927" s="120"/>
      <c r="M4927" s="120"/>
      <c r="N4927" s="120"/>
      <c r="U4927" s="121"/>
      <c r="V4927" s="122"/>
      <c r="W4927" s="123"/>
      <c r="AC4927" s="123"/>
    </row>
    <row r="4928" spans="5:29" s="2" customFormat="1">
      <c r="E4928" s="120"/>
      <c r="M4928" s="120"/>
      <c r="N4928" s="120"/>
      <c r="U4928" s="121"/>
      <c r="V4928" s="122"/>
      <c r="W4928" s="123"/>
      <c r="AC4928" s="123"/>
    </row>
    <row r="4929" spans="5:29" s="2" customFormat="1">
      <c r="E4929" s="120"/>
      <c r="M4929" s="120"/>
      <c r="N4929" s="120"/>
      <c r="U4929" s="121"/>
      <c r="V4929" s="122"/>
      <c r="W4929" s="123"/>
      <c r="AC4929" s="123"/>
    </row>
    <row r="4930" spans="5:29" s="2" customFormat="1">
      <c r="E4930" s="120"/>
      <c r="M4930" s="120"/>
      <c r="N4930" s="120"/>
      <c r="U4930" s="121"/>
      <c r="V4930" s="122"/>
      <c r="W4930" s="123"/>
      <c r="AC4930" s="123"/>
    </row>
    <row r="4931" spans="5:29" s="2" customFormat="1">
      <c r="E4931" s="120"/>
      <c r="M4931" s="120"/>
      <c r="N4931" s="120"/>
      <c r="U4931" s="121"/>
      <c r="V4931" s="122"/>
      <c r="W4931" s="123"/>
      <c r="AC4931" s="123"/>
    </row>
    <row r="4932" spans="5:29" s="2" customFormat="1">
      <c r="E4932" s="120"/>
      <c r="M4932" s="120"/>
      <c r="N4932" s="120"/>
      <c r="U4932" s="121"/>
      <c r="V4932" s="122"/>
      <c r="W4932" s="123"/>
      <c r="AC4932" s="123"/>
    </row>
    <row r="4933" spans="5:29" s="2" customFormat="1">
      <c r="E4933" s="120"/>
      <c r="M4933" s="120"/>
      <c r="N4933" s="120"/>
      <c r="U4933" s="121"/>
      <c r="V4933" s="122"/>
      <c r="W4933" s="123"/>
      <c r="AC4933" s="123"/>
    </row>
    <row r="4934" spans="5:29" s="2" customFormat="1">
      <c r="E4934" s="120"/>
      <c r="M4934" s="120"/>
      <c r="N4934" s="120"/>
      <c r="U4934" s="121"/>
      <c r="V4934" s="122"/>
      <c r="W4934" s="123"/>
      <c r="AC4934" s="123"/>
    </row>
    <row r="4935" spans="5:29" s="2" customFormat="1">
      <c r="E4935" s="120"/>
      <c r="M4935" s="120"/>
      <c r="N4935" s="120"/>
      <c r="U4935" s="121"/>
      <c r="V4935" s="122"/>
      <c r="W4935" s="123"/>
      <c r="AC4935" s="123"/>
    </row>
    <row r="4936" spans="5:29" s="2" customFormat="1">
      <c r="E4936" s="120"/>
      <c r="M4936" s="120"/>
      <c r="N4936" s="120"/>
      <c r="U4936" s="121"/>
      <c r="V4936" s="122"/>
      <c r="W4936" s="123"/>
      <c r="AC4936" s="123"/>
    </row>
    <row r="4937" spans="5:29" s="2" customFormat="1">
      <c r="E4937" s="120"/>
      <c r="M4937" s="120"/>
      <c r="N4937" s="120"/>
      <c r="U4937" s="121"/>
      <c r="V4937" s="122"/>
      <c r="W4937" s="123"/>
      <c r="AC4937" s="123"/>
    </row>
    <row r="4938" spans="5:29" s="2" customFormat="1">
      <c r="E4938" s="120"/>
      <c r="M4938" s="120"/>
      <c r="N4938" s="120"/>
      <c r="U4938" s="121"/>
      <c r="V4938" s="122"/>
      <c r="W4938" s="123"/>
      <c r="AC4938" s="123"/>
    </row>
    <row r="4939" spans="5:29" s="2" customFormat="1">
      <c r="E4939" s="120"/>
      <c r="M4939" s="120"/>
      <c r="N4939" s="120"/>
      <c r="U4939" s="121"/>
      <c r="V4939" s="122"/>
      <c r="W4939" s="123"/>
      <c r="AC4939" s="123"/>
    </row>
    <row r="4940" spans="5:29" s="2" customFormat="1">
      <c r="E4940" s="120"/>
      <c r="M4940" s="120"/>
      <c r="N4940" s="120"/>
      <c r="U4940" s="121"/>
      <c r="V4940" s="122"/>
      <c r="W4940" s="123"/>
      <c r="AC4940" s="123"/>
    </row>
    <row r="4941" spans="5:29" s="2" customFormat="1">
      <c r="E4941" s="120"/>
      <c r="M4941" s="120"/>
      <c r="N4941" s="120"/>
      <c r="U4941" s="121"/>
      <c r="V4941" s="122"/>
      <c r="W4941" s="123"/>
      <c r="AC4941" s="123"/>
    </row>
    <row r="4942" spans="5:29" s="2" customFormat="1">
      <c r="E4942" s="120"/>
      <c r="M4942" s="120"/>
      <c r="N4942" s="120"/>
      <c r="U4942" s="121"/>
      <c r="V4942" s="122"/>
      <c r="W4942" s="123"/>
      <c r="AC4942" s="123"/>
    </row>
    <row r="4943" spans="5:29" s="2" customFormat="1">
      <c r="E4943" s="120"/>
      <c r="M4943" s="120"/>
      <c r="N4943" s="120"/>
      <c r="U4943" s="121"/>
      <c r="V4943" s="122"/>
      <c r="W4943" s="123"/>
      <c r="AC4943" s="123"/>
    </row>
    <row r="4944" spans="5:29" s="2" customFormat="1">
      <c r="E4944" s="120"/>
      <c r="M4944" s="120"/>
      <c r="N4944" s="120"/>
      <c r="U4944" s="121"/>
      <c r="V4944" s="122"/>
      <c r="W4944" s="123"/>
      <c r="AC4944" s="123"/>
    </row>
    <row r="4945" spans="5:29" s="2" customFormat="1">
      <c r="E4945" s="120"/>
      <c r="M4945" s="120"/>
      <c r="N4945" s="120"/>
      <c r="U4945" s="121"/>
      <c r="V4945" s="122"/>
      <c r="W4945" s="123"/>
      <c r="AC4945" s="123"/>
    </row>
    <row r="4946" spans="5:29" s="2" customFormat="1">
      <c r="E4946" s="120"/>
      <c r="M4946" s="120"/>
      <c r="N4946" s="120"/>
      <c r="U4946" s="121"/>
      <c r="V4946" s="122"/>
      <c r="W4946" s="123"/>
      <c r="AC4946" s="123"/>
    </row>
    <row r="4947" spans="5:29" s="2" customFormat="1">
      <c r="E4947" s="120"/>
      <c r="M4947" s="120"/>
      <c r="N4947" s="120"/>
      <c r="U4947" s="121"/>
      <c r="V4947" s="122"/>
      <c r="W4947" s="123"/>
      <c r="AC4947" s="123"/>
    </row>
    <row r="4948" spans="5:29" s="2" customFormat="1">
      <c r="E4948" s="120"/>
      <c r="M4948" s="120"/>
      <c r="N4948" s="120"/>
      <c r="U4948" s="121"/>
      <c r="V4948" s="122"/>
      <c r="W4948" s="123"/>
      <c r="AC4948" s="123"/>
    </row>
    <row r="4949" spans="5:29" s="2" customFormat="1">
      <c r="E4949" s="120"/>
      <c r="M4949" s="120"/>
      <c r="N4949" s="120"/>
      <c r="U4949" s="121"/>
      <c r="V4949" s="122"/>
      <c r="W4949" s="123"/>
      <c r="AC4949" s="123"/>
    </row>
    <row r="4950" spans="5:29" s="2" customFormat="1">
      <c r="E4950" s="120"/>
      <c r="M4950" s="120"/>
      <c r="N4950" s="120"/>
      <c r="U4950" s="121"/>
      <c r="V4950" s="122"/>
      <c r="W4950" s="123"/>
      <c r="AC4950" s="123"/>
    </row>
    <row r="4951" spans="5:29" s="2" customFormat="1">
      <c r="E4951" s="120"/>
      <c r="M4951" s="120"/>
      <c r="N4951" s="120"/>
      <c r="U4951" s="121"/>
      <c r="V4951" s="122"/>
      <c r="W4951" s="123"/>
      <c r="AC4951" s="123"/>
    </row>
    <row r="4952" spans="5:29" s="2" customFormat="1">
      <c r="E4952" s="120"/>
      <c r="M4952" s="120"/>
      <c r="N4952" s="120"/>
      <c r="U4952" s="121"/>
      <c r="V4952" s="122"/>
      <c r="W4952" s="123"/>
      <c r="AC4952" s="123"/>
    </row>
    <row r="4953" spans="5:29" s="2" customFormat="1">
      <c r="E4953" s="120"/>
      <c r="M4953" s="120"/>
      <c r="N4953" s="120"/>
      <c r="U4953" s="121"/>
      <c r="V4953" s="122"/>
      <c r="W4953" s="123"/>
      <c r="AC4953" s="123"/>
    </row>
    <row r="4954" spans="5:29" s="2" customFormat="1">
      <c r="E4954" s="120"/>
      <c r="M4954" s="120"/>
      <c r="N4954" s="120"/>
      <c r="U4954" s="121"/>
      <c r="V4954" s="122"/>
      <c r="W4954" s="123"/>
      <c r="AC4954" s="123"/>
    </row>
    <row r="4955" spans="5:29" s="2" customFormat="1">
      <c r="E4955" s="120"/>
      <c r="M4955" s="120"/>
      <c r="N4955" s="120"/>
      <c r="U4955" s="121"/>
      <c r="V4955" s="122"/>
      <c r="W4955" s="123"/>
      <c r="AC4955" s="123"/>
    </row>
    <row r="4956" spans="5:29" s="2" customFormat="1">
      <c r="E4956" s="120"/>
      <c r="M4956" s="120"/>
      <c r="N4956" s="120"/>
      <c r="U4956" s="121"/>
      <c r="V4956" s="122"/>
      <c r="W4956" s="123"/>
      <c r="AC4956" s="123"/>
    </row>
    <row r="4957" spans="5:29" s="2" customFormat="1">
      <c r="E4957" s="120"/>
      <c r="M4957" s="120"/>
      <c r="N4957" s="120"/>
      <c r="U4957" s="121"/>
      <c r="V4957" s="122"/>
      <c r="W4957" s="123"/>
      <c r="AC4957" s="123"/>
    </row>
    <row r="4958" spans="5:29" s="2" customFormat="1">
      <c r="E4958" s="120"/>
      <c r="M4958" s="120"/>
      <c r="N4958" s="120"/>
      <c r="U4958" s="121"/>
      <c r="V4958" s="122"/>
      <c r="W4958" s="123"/>
      <c r="AC4958" s="123"/>
    </row>
    <row r="4959" spans="5:29" s="2" customFormat="1">
      <c r="E4959" s="120"/>
      <c r="M4959" s="120"/>
      <c r="N4959" s="120"/>
      <c r="U4959" s="121"/>
      <c r="V4959" s="122"/>
      <c r="W4959" s="123"/>
      <c r="AC4959" s="123"/>
    </row>
    <row r="4960" spans="5:29" s="2" customFormat="1">
      <c r="E4960" s="120"/>
      <c r="M4960" s="120"/>
      <c r="N4960" s="120"/>
      <c r="U4960" s="121"/>
      <c r="V4960" s="122"/>
      <c r="W4960" s="123"/>
      <c r="AC4960" s="123"/>
    </row>
    <row r="4961" spans="5:29" s="2" customFormat="1">
      <c r="E4961" s="120"/>
      <c r="M4961" s="120"/>
      <c r="N4961" s="120"/>
      <c r="U4961" s="121"/>
      <c r="V4961" s="122"/>
      <c r="W4961" s="123"/>
      <c r="AC4961" s="123"/>
    </row>
    <row r="4962" spans="5:29" s="2" customFormat="1">
      <c r="E4962" s="120"/>
      <c r="M4962" s="120"/>
      <c r="N4962" s="120"/>
      <c r="U4962" s="121"/>
      <c r="V4962" s="122"/>
      <c r="W4962" s="123"/>
      <c r="AC4962" s="123"/>
    </row>
    <row r="4963" spans="5:29" s="2" customFormat="1">
      <c r="E4963" s="120"/>
      <c r="M4963" s="120"/>
      <c r="N4963" s="120"/>
      <c r="U4963" s="121"/>
      <c r="V4963" s="122"/>
      <c r="W4963" s="123"/>
      <c r="AC4963" s="123"/>
    </row>
    <row r="4964" spans="5:29" s="2" customFormat="1">
      <c r="E4964" s="120"/>
      <c r="M4964" s="120"/>
      <c r="N4964" s="120"/>
      <c r="U4964" s="121"/>
      <c r="V4964" s="122"/>
      <c r="W4964" s="123"/>
      <c r="AC4964" s="123"/>
    </row>
    <row r="4965" spans="5:29" s="2" customFormat="1">
      <c r="E4965" s="120"/>
      <c r="M4965" s="120"/>
      <c r="N4965" s="120"/>
      <c r="U4965" s="121"/>
      <c r="V4965" s="122"/>
      <c r="W4965" s="123"/>
      <c r="AC4965" s="123"/>
    </row>
    <row r="4966" spans="5:29" s="2" customFormat="1">
      <c r="E4966" s="120"/>
      <c r="M4966" s="120"/>
      <c r="N4966" s="120"/>
      <c r="U4966" s="121"/>
      <c r="V4966" s="122"/>
      <c r="W4966" s="123"/>
      <c r="AC4966" s="123"/>
    </row>
    <row r="4967" spans="5:29" s="2" customFormat="1">
      <c r="E4967" s="120"/>
      <c r="M4967" s="120"/>
      <c r="N4967" s="120"/>
      <c r="U4967" s="121"/>
      <c r="V4967" s="122"/>
      <c r="W4967" s="123"/>
      <c r="AC4967" s="123"/>
    </row>
    <row r="4968" spans="5:29" s="2" customFormat="1">
      <c r="E4968" s="120"/>
      <c r="M4968" s="120"/>
      <c r="N4968" s="120"/>
      <c r="U4968" s="121"/>
      <c r="V4968" s="122"/>
      <c r="W4968" s="123"/>
      <c r="AC4968" s="123"/>
    </row>
    <row r="4969" spans="5:29" s="2" customFormat="1">
      <c r="E4969" s="120"/>
      <c r="M4969" s="120"/>
      <c r="N4969" s="120"/>
      <c r="U4969" s="121"/>
      <c r="V4969" s="122"/>
      <c r="W4969" s="123"/>
      <c r="AC4969" s="123"/>
    </row>
    <row r="4970" spans="5:29" s="2" customFormat="1">
      <c r="E4970" s="120"/>
      <c r="M4970" s="120"/>
      <c r="N4970" s="120"/>
      <c r="U4970" s="121"/>
      <c r="V4970" s="122"/>
      <c r="W4970" s="123"/>
      <c r="AC4970" s="123"/>
    </row>
    <row r="4971" spans="5:29" s="2" customFormat="1">
      <c r="E4971" s="120"/>
      <c r="M4971" s="120"/>
      <c r="N4971" s="120"/>
      <c r="U4971" s="121"/>
      <c r="V4971" s="122"/>
      <c r="W4971" s="123"/>
      <c r="AC4971" s="123"/>
    </row>
    <row r="4972" spans="5:29" s="2" customFormat="1">
      <c r="E4972" s="120"/>
      <c r="M4972" s="120"/>
      <c r="N4972" s="120"/>
      <c r="U4972" s="121"/>
      <c r="V4972" s="122"/>
      <c r="W4972" s="123"/>
      <c r="AC4972" s="123"/>
    </row>
    <row r="4973" spans="5:29" s="2" customFormat="1">
      <c r="E4973" s="120"/>
      <c r="M4973" s="120"/>
      <c r="N4973" s="120"/>
      <c r="U4973" s="121"/>
      <c r="V4973" s="122"/>
      <c r="W4973" s="123"/>
      <c r="AC4973" s="123"/>
    </row>
    <row r="4974" spans="5:29" s="2" customFormat="1">
      <c r="E4974" s="120"/>
      <c r="M4974" s="120"/>
      <c r="N4974" s="120"/>
      <c r="U4974" s="121"/>
      <c r="V4974" s="122"/>
      <c r="W4974" s="123"/>
      <c r="AC4974" s="123"/>
    </row>
    <row r="4975" spans="5:29" s="2" customFormat="1">
      <c r="E4975" s="120"/>
      <c r="M4975" s="120"/>
      <c r="N4975" s="120"/>
      <c r="U4975" s="121"/>
      <c r="V4975" s="122"/>
      <c r="W4975" s="123"/>
      <c r="AC4975" s="123"/>
    </row>
    <row r="4976" spans="5:29" s="2" customFormat="1">
      <c r="E4976" s="120"/>
      <c r="M4976" s="120"/>
      <c r="N4976" s="120"/>
      <c r="U4976" s="121"/>
      <c r="V4976" s="122"/>
      <c r="W4976" s="123"/>
      <c r="AC4976" s="123"/>
    </row>
    <row r="4977" spans="5:29" s="2" customFormat="1">
      <c r="E4977" s="120"/>
      <c r="M4977" s="120"/>
      <c r="N4977" s="120"/>
      <c r="U4977" s="121"/>
      <c r="V4977" s="122"/>
      <c r="W4977" s="123"/>
      <c r="AC4977" s="123"/>
    </row>
    <row r="4978" spans="5:29" s="2" customFormat="1">
      <c r="E4978" s="120"/>
      <c r="M4978" s="120"/>
      <c r="N4978" s="120"/>
      <c r="U4978" s="121"/>
      <c r="V4978" s="122"/>
      <c r="W4978" s="123"/>
      <c r="AC4978" s="123"/>
    </row>
    <row r="4979" spans="5:29" s="2" customFormat="1">
      <c r="E4979" s="120"/>
      <c r="M4979" s="120"/>
      <c r="N4979" s="120"/>
      <c r="U4979" s="121"/>
      <c r="V4979" s="122"/>
      <c r="W4979" s="123"/>
      <c r="AC4979" s="123"/>
    </row>
    <row r="4980" spans="5:29" s="2" customFormat="1">
      <c r="E4980" s="120"/>
      <c r="M4980" s="120"/>
      <c r="N4980" s="120"/>
      <c r="U4980" s="121"/>
      <c r="V4980" s="122"/>
      <c r="W4980" s="123"/>
      <c r="AC4980" s="123"/>
    </row>
    <row r="4981" spans="5:29" s="2" customFormat="1">
      <c r="E4981" s="120"/>
      <c r="M4981" s="120"/>
      <c r="N4981" s="120"/>
      <c r="U4981" s="121"/>
      <c r="V4981" s="122"/>
      <c r="W4981" s="123"/>
      <c r="AC4981" s="123"/>
    </row>
    <row r="4982" spans="5:29" s="2" customFormat="1">
      <c r="E4982" s="120"/>
      <c r="M4982" s="120"/>
      <c r="N4982" s="120"/>
      <c r="U4982" s="121"/>
      <c r="V4982" s="122"/>
      <c r="W4982" s="123"/>
      <c r="AC4982" s="123"/>
    </row>
    <row r="4983" spans="5:29" s="2" customFormat="1">
      <c r="E4983" s="120"/>
      <c r="M4983" s="120"/>
      <c r="N4983" s="120"/>
      <c r="U4983" s="121"/>
      <c r="V4983" s="122"/>
      <c r="W4983" s="123"/>
      <c r="AC4983" s="123"/>
    </row>
    <row r="4984" spans="5:29" s="2" customFormat="1">
      <c r="E4984" s="120"/>
      <c r="M4984" s="120"/>
      <c r="N4984" s="120"/>
      <c r="U4984" s="121"/>
      <c r="V4984" s="122"/>
      <c r="W4984" s="123"/>
      <c r="AC4984" s="123"/>
    </row>
    <row r="4985" spans="5:29" s="2" customFormat="1">
      <c r="E4985" s="120"/>
      <c r="M4985" s="120"/>
      <c r="N4985" s="120"/>
      <c r="U4985" s="121"/>
      <c r="V4985" s="122"/>
      <c r="W4985" s="123"/>
      <c r="AC4985" s="123"/>
    </row>
    <row r="4986" spans="5:29" s="2" customFormat="1">
      <c r="E4986" s="120"/>
      <c r="M4986" s="120"/>
      <c r="N4986" s="120"/>
      <c r="U4986" s="121"/>
      <c r="V4986" s="122"/>
      <c r="W4986" s="123"/>
      <c r="AC4986" s="123"/>
    </row>
    <row r="4987" spans="5:29" s="2" customFormat="1">
      <c r="E4987" s="120"/>
      <c r="M4987" s="120"/>
      <c r="N4987" s="120"/>
      <c r="U4987" s="121"/>
      <c r="V4987" s="122"/>
      <c r="W4987" s="123"/>
      <c r="AC4987" s="123"/>
    </row>
    <row r="4988" spans="5:29" s="2" customFormat="1">
      <c r="E4988" s="120"/>
      <c r="M4988" s="120"/>
      <c r="N4988" s="120"/>
      <c r="U4988" s="121"/>
      <c r="V4988" s="122"/>
      <c r="W4988" s="123"/>
      <c r="AC4988" s="123"/>
    </row>
    <row r="4989" spans="5:29" s="2" customFormat="1">
      <c r="E4989" s="120"/>
      <c r="M4989" s="120"/>
      <c r="N4989" s="120"/>
      <c r="U4989" s="121"/>
      <c r="V4989" s="122"/>
      <c r="W4989" s="123"/>
      <c r="AC4989" s="123"/>
    </row>
    <row r="4990" spans="5:29" s="2" customFormat="1">
      <c r="E4990" s="120"/>
      <c r="M4990" s="120"/>
      <c r="N4990" s="120"/>
      <c r="U4990" s="121"/>
      <c r="V4990" s="122"/>
      <c r="W4990" s="123"/>
      <c r="AC4990" s="123"/>
    </row>
    <row r="4991" spans="5:29" s="2" customFormat="1">
      <c r="E4991" s="120"/>
      <c r="M4991" s="120"/>
      <c r="N4991" s="120"/>
      <c r="U4991" s="121"/>
      <c r="V4991" s="122"/>
      <c r="W4991" s="123"/>
      <c r="AC4991" s="123"/>
    </row>
    <row r="4992" spans="5:29" s="2" customFormat="1">
      <c r="E4992" s="120"/>
      <c r="M4992" s="120"/>
      <c r="N4992" s="120"/>
      <c r="U4992" s="121"/>
      <c r="V4992" s="122"/>
      <c r="W4992" s="123"/>
      <c r="AC4992" s="123"/>
    </row>
    <row r="4993" spans="5:29" s="2" customFormat="1">
      <c r="E4993" s="120"/>
      <c r="M4993" s="120"/>
      <c r="N4993" s="120"/>
      <c r="U4993" s="121"/>
      <c r="V4993" s="122"/>
      <c r="W4993" s="123"/>
      <c r="AC4993" s="123"/>
    </row>
    <row r="4994" spans="5:29" s="2" customFormat="1">
      <c r="E4994" s="120"/>
      <c r="M4994" s="120"/>
      <c r="N4994" s="120"/>
      <c r="U4994" s="121"/>
      <c r="V4994" s="122"/>
      <c r="W4994" s="123"/>
      <c r="AC4994" s="123"/>
    </row>
    <row r="4995" spans="5:29" s="2" customFormat="1">
      <c r="E4995" s="120"/>
      <c r="M4995" s="120"/>
      <c r="N4995" s="120"/>
      <c r="U4995" s="121"/>
      <c r="V4995" s="122"/>
      <c r="W4995" s="123"/>
      <c r="AC4995" s="123"/>
    </row>
    <row r="4996" spans="5:29" s="2" customFormat="1">
      <c r="E4996" s="120"/>
      <c r="M4996" s="120"/>
      <c r="N4996" s="120"/>
      <c r="U4996" s="121"/>
      <c r="V4996" s="122"/>
      <c r="W4996" s="123"/>
      <c r="AC4996" s="123"/>
    </row>
    <row r="4997" spans="5:29" s="2" customFormat="1">
      <c r="E4997" s="120"/>
      <c r="M4997" s="120"/>
      <c r="N4997" s="120"/>
      <c r="U4997" s="121"/>
      <c r="V4997" s="122"/>
      <c r="W4997" s="123"/>
      <c r="AC4997" s="123"/>
    </row>
    <row r="4998" spans="5:29" s="2" customFormat="1">
      <c r="E4998" s="120"/>
      <c r="M4998" s="120"/>
      <c r="N4998" s="120"/>
      <c r="U4998" s="121"/>
      <c r="V4998" s="122"/>
      <c r="W4998" s="123"/>
      <c r="AC4998" s="123"/>
    </row>
    <row r="4999" spans="5:29" s="2" customFormat="1">
      <c r="E4999" s="120"/>
      <c r="M4999" s="120"/>
      <c r="N4999" s="120"/>
      <c r="U4999" s="121"/>
      <c r="V4999" s="122"/>
      <c r="W4999" s="123"/>
      <c r="AC4999" s="123"/>
    </row>
    <row r="5000" spans="5:29" s="2" customFormat="1">
      <c r="E5000" s="120"/>
      <c r="M5000" s="120"/>
      <c r="N5000" s="120"/>
      <c r="U5000" s="121"/>
      <c r="V5000" s="122"/>
      <c r="W5000" s="123"/>
      <c r="AC5000" s="123"/>
    </row>
    <row r="5001" spans="5:29" s="2" customFormat="1">
      <c r="E5001" s="120"/>
      <c r="M5001" s="120"/>
      <c r="N5001" s="120"/>
      <c r="U5001" s="121"/>
      <c r="V5001" s="122"/>
      <c r="W5001" s="123"/>
      <c r="AC5001" s="123"/>
    </row>
    <row r="5002" spans="5:29" s="2" customFormat="1">
      <c r="E5002" s="120"/>
      <c r="M5002" s="120"/>
      <c r="N5002" s="120"/>
      <c r="U5002" s="121"/>
      <c r="V5002" s="122"/>
      <c r="W5002" s="123"/>
      <c r="AC5002" s="123"/>
    </row>
    <row r="5003" spans="5:29" s="2" customFormat="1">
      <c r="E5003" s="120"/>
      <c r="M5003" s="120"/>
      <c r="N5003" s="120"/>
      <c r="U5003" s="121"/>
      <c r="V5003" s="122"/>
      <c r="W5003" s="123"/>
      <c r="AC5003" s="123"/>
    </row>
    <row r="5004" spans="5:29" s="2" customFormat="1">
      <c r="E5004" s="120"/>
      <c r="M5004" s="120"/>
      <c r="N5004" s="120"/>
      <c r="U5004" s="121"/>
      <c r="V5004" s="122"/>
      <c r="W5004" s="123"/>
      <c r="AC5004" s="123"/>
    </row>
    <row r="5005" spans="5:29" s="2" customFormat="1">
      <c r="E5005" s="120"/>
      <c r="M5005" s="120"/>
      <c r="N5005" s="120"/>
      <c r="U5005" s="121"/>
      <c r="V5005" s="122"/>
      <c r="W5005" s="123"/>
      <c r="AC5005" s="123"/>
    </row>
    <row r="5006" spans="5:29" s="2" customFormat="1">
      <c r="E5006" s="120"/>
      <c r="M5006" s="120"/>
      <c r="N5006" s="120"/>
      <c r="U5006" s="121"/>
      <c r="V5006" s="122"/>
      <c r="W5006" s="123"/>
      <c r="AC5006" s="123"/>
    </row>
    <row r="5007" spans="5:29" s="2" customFormat="1">
      <c r="E5007" s="120"/>
      <c r="M5007" s="120"/>
      <c r="N5007" s="120"/>
      <c r="U5007" s="121"/>
      <c r="V5007" s="122"/>
      <c r="W5007" s="123"/>
      <c r="AC5007" s="123"/>
    </row>
    <row r="5008" spans="5:29" s="2" customFormat="1">
      <c r="E5008" s="120"/>
      <c r="M5008" s="120"/>
      <c r="N5008" s="120"/>
      <c r="U5008" s="121"/>
      <c r="V5008" s="122"/>
      <c r="W5008" s="123"/>
      <c r="AC5008" s="123"/>
    </row>
    <row r="5009" spans="5:29" s="2" customFormat="1">
      <c r="E5009" s="120"/>
      <c r="M5009" s="120"/>
      <c r="N5009" s="120"/>
      <c r="U5009" s="121"/>
      <c r="V5009" s="122"/>
      <c r="W5009" s="123"/>
      <c r="AC5009" s="123"/>
    </row>
    <row r="5010" spans="5:29" s="2" customFormat="1">
      <c r="E5010" s="120"/>
      <c r="M5010" s="120"/>
      <c r="N5010" s="120"/>
      <c r="U5010" s="121"/>
      <c r="V5010" s="122"/>
      <c r="W5010" s="123"/>
      <c r="AC5010" s="123"/>
    </row>
    <row r="5011" spans="5:29" s="2" customFormat="1">
      <c r="E5011" s="120"/>
      <c r="M5011" s="120"/>
      <c r="N5011" s="120"/>
      <c r="U5011" s="121"/>
      <c r="V5011" s="122"/>
      <c r="W5011" s="123"/>
      <c r="AC5011" s="123"/>
    </row>
    <row r="5012" spans="5:29" s="2" customFormat="1">
      <c r="E5012" s="120"/>
      <c r="M5012" s="120"/>
      <c r="N5012" s="120"/>
      <c r="U5012" s="121"/>
      <c r="V5012" s="122"/>
      <c r="W5012" s="123"/>
      <c r="AC5012" s="123"/>
    </row>
    <row r="5013" spans="5:29" s="2" customFormat="1">
      <c r="E5013" s="120"/>
      <c r="M5013" s="120"/>
      <c r="N5013" s="120"/>
      <c r="U5013" s="121"/>
      <c r="V5013" s="122"/>
      <c r="W5013" s="123"/>
      <c r="AC5013" s="123"/>
    </row>
    <row r="5014" spans="5:29" s="2" customFormat="1">
      <c r="E5014" s="120"/>
      <c r="M5014" s="120"/>
      <c r="N5014" s="120"/>
      <c r="U5014" s="121"/>
      <c r="V5014" s="122"/>
      <c r="W5014" s="123"/>
      <c r="AC5014" s="123"/>
    </row>
    <row r="5015" spans="5:29" s="2" customFormat="1">
      <c r="E5015" s="120"/>
      <c r="M5015" s="120"/>
      <c r="N5015" s="120"/>
      <c r="U5015" s="121"/>
      <c r="V5015" s="122"/>
      <c r="W5015" s="123"/>
      <c r="AC5015" s="123"/>
    </row>
    <row r="5016" spans="5:29" s="2" customFormat="1">
      <c r="E5016" s="120"/>
      <c r="M5016" s="120"/>
      <c r="N5016" s="120"/>
      <c r="U5016" s="121"/>
      <c r="V5016" s="122"/>
      <c r="W5016" s="123"/>
      <c r="AC5016" s="123"/>
    </row>
    <row r="5017" spans="5:29" s="2" customFormat="1">
      <c r="E5017" s="120"/>
      <c r="M5017" s="120"/>
      <c r="N5017" s="120"/>
      <c r="U5017" s="121"/>
      <c r="V5017" s="122"/>
      <c r="W5017" s="123"/>
      <c r="AC5017" s="123"/>
    </row>
    <row r="5018" spans="5:29" s="2" customFormat="1">
      <c r="E5018" s="120"/>
      <c r="M5018" s="120"/>
      <c r="N5018" s="120"/>
      <c r="U5018" s="121"/>
      <c r="V5018" s="122"/>
      <c r="W5018" s="123"/>
      <c r="AC5018" s="123"/>
    </row>
    <row r="5019" spans="5:29" s="2" customFormat="1">
      <c r="E5019" s="120"/>
      <c r="M5019" s="120"/>
      <c r="N5019" s="120"/>
      <c r="U5019" s="121"/>
      <c r="V5019" s="122"/>
      <c r="W5019" s="123"/>
      <c r="AC5019" s="123"/>
    </row>
    <row r="5020" spans="5:29" s="2" customFormat="1">
      <c r="E5020" s="120"/>
      <c r="M5020" s="120"/>
      <c r="N5020" s="120"/>
      <c r="U5020" s="121"/>
      <c r="V5020" s="122"/>
      <c r="W5020" s="123"/>
      <c r="AC5020" s="123"/>
    </row>
    <row r="5021" spans="5:29" s="2" customFormat="1">
      <c r="E5021" s="120"/>
      <c r="M5021" s="120"/>
      <c r="N5021" s="120"/>
      <c r="U5021" s="121"/>
      <c r="V5021" s="122"/>
      <c r="W5021" s="123"/>
      <c r="AC5021" s="123"/>
    </row>
    <row r="5022" spans="5:29" s="2" customFormat="1">
      <c r="E5022" s="120"/>
      <c r="M5022" s="120"/>
      <c r="N5022" s="120"/>
      <c r="U5022" s="121"/>
      <c r="V5022" s="122"/>
      <c r="W5022" s="123"/>
      <c r="AC5022" s="123"/>
    </row>
    <row r="5023" spans="5:29" s="2" customFormat="1">
      <c r="E5023" s="120"/>
      <c r="M5023" s="120"/>
      <c r="N5023" s="120"/>
      <c r="U5023" s="121"/>
      <c r="V5023" s="122"/>
      <c r="W5023" s="123"/>
      <c r="AC5023" s="123"/>
    </row>
    <row r="5024" spans="5:29" s="2" customFormat="1">
      <c r="E5024" s="120"/>
      <c r="M5024" s="120"/>
      <c r="N5024" s="120"/>
      <c r="U5024" s="121"/>
      <c r="V5024" s="122"/>
      <c r="W5024" s="123"/>
      <c r="AC5024" s="123"/>
    </row>
    <row r="5025" spans="5:29" s="2" customFormat="1">
      <c r="E5025" s="120"/>
      <c r="M5025" s="120"/>
      <c r="N5025" s="120"/>
      <c r="U5025" s="121"/>
      <c r="V5025" s="122"/>
      <c r="W5025" s="123"/>
      <c r="AC5025" s="123"/>
    </row>
    <row r="5026" spans="5:29" s="2" customFormat="1">
      <c r="E5026" s="120"/>
      <c r="M5026" s="120"/>
      <c r="N5026" s="120"/>
      <c r="U5026" s="121"/>
      <c r="V5026" s="122"/>
      <c r="W5026" s="123"/>
      <c r="AC5026" s="123"/>
    </row>
    <row r="5027" spans="5:29" s="2" customFormat="1">
      <c r="E5027" s="120"/>
      <c r="M5027" s="120"/>
      <c r="N5027" s="120"/>
      <c r="U5027" s="121"/>
      <c r="V5027" s="122"/>
      <c r="W5027" s="123"/>
      <c r="AC5027" s="123"/>
    </row>
    <row r="5028" spans="5:29" s="2" customFormat="1">
      <c r="E5028" s="120"/>
      <c r="M5028" s="120"/>
      <c r="N5028" s="120"/>
      <c r="U5028" s="121"/>
      <c r="V5028" s="122"/>
      <c r="W5028" s="123"/>
      <c r="AC5028" s="123"/>
    </row>
    <row r="5029" spans="5:29" s="2" customFormat="1">
      <c r="E5029" s="120"/>
      <c r="M5029" s="120"/>
      <c r="N5029" s="120"/>
      <c r="U5029" s="121"/>
      <c r="V5029" s="122"/>
      <c r="W5029" s="123"/>
      <c r="AC5029" s="123"/>
    </row>
    <row r="5030" spans="5:29" s="2" customFormat="1">
      <c r="E5030" s="120"/>
      <c r="M5030" s="120"/>
      <c r="N5030" s="120"/>
      <c r="U5030" s="121"/>
      <c r="V5030" s="122"/>
      <c r="W5030" s="123"/>
      <c r="AC5030" s="123"/>
    </row>
    <row r="5031" spans="5:29" s="2" customFormat="1">
      <c r="E5031" s="120"/>
      <c r="M5031" s="120"/>
      <c r="N5031" s="120"/>
      <c r="U5031" s="121"/>
      <c r="V5031" s="122"/>
      <c r="W5031" s="123"/>
      <c r="AC5031" s="123"/>
    </row>
    <row r="5032" spans="5:29" s="2" customFormat="1">
      <c r="E5032" s="120"/>
      <c r="M5032" s="120"/>
      <c r="N5032" s="120"/>
      <c r="U5032" s="121"/>
      <c r="V5032" s="122"/>
      <c r="W5032" s="123"/>
      <c r="AC5032" s="123"/>
    </row>
    <row r="5033" spans="5:29" s="2" customFormat="1">
      <c r="E5033" s="120"/>
      <c r="M5033" s="120"/>
      <c r="N5033" s="120"/>
      <c r="U5033" s="121"/>
      <c r="V5033" s="122"/>
      <c r="W5033" s="123"/>
      <c r="AC5033" s="123"/>
    </row>
    <row r="5034" spans="5:29" s="2" customFormat="1">
      <c r="E5034" s="120"/>
      <c r="M5034" s="120"/>
      <c r="N5034" s="120"/>
      <c r="U5034" s="121"/>
      <c r="V5034" s="122"/>
      <c r="W5034" s="123"/>
      <c r="AC5034" s="123"/>
    </row>
    <row r="5035" spans="5:29" s="2" customFormat="1">
      <c r="E5035" s="120"/>
      <c r="M5035" s="120"/>
      <c r="N5035" s="120"/>
      <c r="U5035" s="121"/>
      <c r="V5035" s="122"/>
      <c r="W5035" s="123"/>
      <c r="AC5035" s="123"/>
    </row>
    <row r="5036" spans="5:29" s="2" customFormat="1">
      <c r="E5036" s="120"/>
      <c r="M5036" s="120"/>
      <c r="N5036" s="120"/>
      <c r="U5036" s="121"/>
      <c r="V5036" s="122"/>
      <c r="W5036" s="123"/>
      <c r="AC5036" s="123"/>
    </row>
    <row r="5037" spans="5:29" s="2" customFormat="1">
      <c r="E5037" s="120"/>
      <c r="M5037" s="120"/>
      <c r="N5037" s="120"/>
      <c r="U5037" s="121"/>
      <c r="V5037" s="122"/>
      <c r="W5037" s="123"/>
      <c r="AC5037" s="123"/>
    </row>
    <row r="5038" spans="5:29" s="2" customFormat="1">
      <c r="E5038" s="120"/>
      <c r="M5038" s="120"/>
      <c r="N5038" s="120"/>
      <c r="U5038" s="121"/>
      <c r="V5038" s="122"/>
      <c r="W5038" s="123"/>
      <c r="AC5038" s="123"/>
    </row>
    <row r="5039" spans="5:29" s="2" customFormat="1">
      <c r="E5039" s="120"/>
      <c r="M5039" s="120"/>
      <c r="N5039" s="120"/>
      <c r="U5039" s="121"/>
      <c r="V5039" s="122"/>
      <c r="W5039" s="123"/>
      <c r="AC5039" s="123"/>
    </row>
    <row r="5040" spans="5:29" s="2" customFormat="1">
      <c r="E5040" s="120"/>
      <c r="M5040" s="120"/>
      <c r="N5040" s="120"/>
      <c r="U5040" s="121"/>
      <c r="V5040" s="122"/>
      <c r="W5040" s="123"/>
      <c r="AC5040" s="123"/>
    </row>
    <row r="5041" spans="5:29" s="2" customFormat="1">
      <c r="E5041" s="120"/>
      <c r="M5041" s="120"/>
      <c r="N5041" s="120"/>
      <c r="U5041" s="121"/>
      <c r="V5041" s="122"/>
      <c r="W5041" s="123"/>
      <c r="AC5041" s="123"/>
    </row>
    <row r="5042" spans="5:29" s="2" customFormat="1">
      <c r="E5042" s="120"/>
      <c r="M5042" s="120"/>
      <c r="N5042" s="120"/>
      <c r="U5042" s="121"/>
      <c r="V5042" s="122"/>
      <c r="W5042" s="123"/>
      <c r="AC5042" s="123"/>
    </row>
    <row r="5043" spans="5:29" s="2" customFormat="1">
      <c r="E5043" s="120"/>
      <c r="M5043" s="120"/>
      <c r="N5043" s="120"/>
      <c r="U5043" s="121"/>
      <c r="V5043" s="122"/>
      <c r="W5043" s="123"/>
      <c r="AC5043" s="123"/>
    </row>
    <row r="5044" spans="5:29" s="2" customFormat="1">
      <c r="E5044" s="120"/>
      <c r="M5044" s="120"/>
      <c r="N5044" s="120"/>
      <c r="U5044" s="121"/>
      <c r="V5044" s="122"/>
      <c r="W5044" s="123"/>
      <c r="AC5044" s="123"/>
    </row>
    <row r="5045" spans="5:29" s="2" customFormat="1">
      <c r="E5045" s="120"/>
      <c r="M5045" s="120"/>
      <c r="N5045" s="120"/>
      <c r="U5045" s="121"/>
      <c r="V5045" s="122"/>
      <c r="W5045" s="123"/>
      <c r="AC5045" s="123"/>
    </row>
    <row r="5046" spans="5:29" s="2" customFormat="1">
      <c r="E5046" s="120"/>
      <c r="M5046" s="120"/>
      <c r="N5046" s="120"/>
      <c r="U5046" s="121"/>
      <c r="V5046" s="122"/>
      <c r="W5046" s="123"/>
      <c r="AC5046" s="123"/>
    </row>
    <row r="5047" spans="5:29" s="2" customFormat="1">
      <c r="E5047" s="120"/>
      <c r="M5047" s="120"/>
      <c r="N5047" s="120"/>
      <c r="U5047" s="121"/>
      <c r="V5047" s="122"/>
      <c r="W5047" s="123"/>
      <c r="AC5047" s="123"/>
    </row>
    <row r="5048" spans="5:29" s="2" customFormat="1">
      <c r="E5048" s="120"/>
      <c r="M5048" s="120"/>
      <c r="N5048" s="120"/>
      <c r="U5048" s="121"/>
      <c r="V5048" s="122"/>
      <c r="W5048" s="123"/>
      <c r="AC5048" s="123"/>
    </row>
    <row r="5049" spans="5:29" s="2" customFormat="1">
      <c r="E5049" s="120"/>
      <c r="M5049" s="120"/>
      <c r="N5049" s="120"/>
      <c r="U5049" s="121"/>
      <c r="V5049" s="122"/>
      <c r="W5049" s="123"/>
      <c r="AC5049" s="123"/>
    </row>
    <row r="5050" spans="5:29" s="2" customFormat="1">
      <c r="E5050" s="120"/>
      <c r="M5050" s="120"/>
      <c r="N5050" s="120"/>
      <c r="U5050" s="121"/>
      <c r="V5050" s="122"/>
      <c r="W5050" s="123"/>
      <c r="AC5050" s="123"/>
    </row>
    <row r="5051" spans="5:29" s="2" customFormat="1">
      <c r="E5051" s="120"/>
      <c r="M5051" s="120"/>
      <c r="N5051" s="120"/>
      <c r="U5051" s="121"/>
      <c r="V5051" s="122"/>
      <c r="W5051" s="123"/>
      <c r="AC5051" s="123"/>
    </row>
    <row r="5052" spans="5:29" s="2" customFormat="1">
      <c r="E5052" s="120"/>
      <c r="M5052" s="120"/>
      <c r="N5052" s="120"/>
      <c r="U5052" s="121"/>
      <c r="V5052" s="122"/>
      <c r="W5052" s="123"/>
      <c r="AC5052" s="123"/>
    </row>
    <row r="5053" spans="5:29" s="2" customFormat="1">
      <c r="E5053" s="120"/>
      <c r="M5053" s="120"/>
      <c r="N5053" s="120"/>
      <c r="U5053" s="121"/>
      <c r="V5053" s="122"/>
      <c r="W5053" s="123"/>
      <c r="AC5053" s="123"/>
    </row>
    <row r="5054" spans="5:29" s="2" customFormat="1">
      <c r="E5054" s="120"/>
      <c r="M5054" s="120"/>
      <c r="N5054" s="120"/>
      <c r="U5054" s="121"/>
      <c r="V5054" s="122"/>
      <c r="W5054" s="123"/>
      <c r="AC5054" s="123"/>
    </row>
    <row r="5055" spans="5:29" s="2" customFormat="1">
      <c r="E5055" s="120"/>
      <c r="M5055" s="120"/>
      <c r="N5055" s="120"/>
      <c r="U5055" s="121"/>
      <c r="V5055" s="122"/>
      <c r="W5055" s="123"/>
      <c r="AC5055" s="123"/>
    </row>
    <row r="5056" spans="5:29" s="2" customFormat="1">
      <c r="E5056" s="120"/>
      <c r="M5056" s="120"/>
      <c r="N5056" s="120"/>
      <c r="U5056" s="121"/>
      <c r="V5056" s="122"/>
      <c r="W5056" s="123"/>
      <c r="AC5056" s="123"/>
    </row>
    <row r="5057" spans="5:29" s="2" customFormat="1">
      <c r="E5057" s="120"/>
      <c r="M5057" s="120"/>
      <c r="N5057" s="120"/>
      <c r="U5057" s="121"/>
      <c r="V5057" s="122"/>
      <c r="W5057" s="123"/>
      <c r="AC5057" s="123"/>
    </row>
    <row r="5058" spans="5:29" s="2" customFormat="1">
      <c r="E5058" s="120"/>
      <c r="M5058" s="120"/>
      <c r="N5058" s="120"/>
      <c r="U5058" s="121"/>
      <c r="V5058" s="122"/>
      <c r="W5058" s="123"/>
      <c r="AC5058" s="123"/>
    </row>
    <row r="5059" spans="5:29" s="2" customFormat="1">
      <c r="E5059" s="120"/>
      <c r="M5059" s="120"/>
      <c r="N5059" s="120"/>
      <c r="U5059" s="121"/>
      <c r="V5059" s="122"/>
      <c r="W5059" s="123"/>
      <c r="AC5059" s="123"/>
    </row>
    <row r="5060" spans="5:29" s="2" customFormat="1">
      <c r="E5060" s="120"/>
      <c r="M5060" s="120"/>
      <c r="N5060" s="120"/>
      <c r="U5060" s="121"/>
      <c r="V5060" s="122"/>
      <c r="W5060" s="123"/>
      <c r="AC5060" s="123"/>
    </row>
    <row r="5061" spans="5:29" s="2" customFormat="1">
      <c r="E5061" s="120"/>
      <c r="M5061" s="120"/>
      <c r="N5061" s="120"/>
      <c r="U5061" s="121"/>
      <c r="V5061" s="122"/>
      <c r="W5061" s="123"/>
      <c r="AC5061" s="123"/>
    </row>
    <row r="5062" spans="5:29" s="2" customFormat="1">
      <c r="E5062" s="120"/>
      <c r="M5062" s="120"/>
      <c r="N5062" s="120"/>
      <c r="U5062" s="121"/>
      <c r="V5062" s="122"/>
      <c r="W5062" s="123"/>
      <c r="AC5062" s="123"/>
    </row>
    <row r="5063" spans="5:29" s="2" customFormat="1">
      <c r="E5063" s="120"/>
      <c r="M5063" s="120"/>
      <c r="N5063" s="120"/>
      <c r="U5063" s="121"/>
      <c r="V5063" s="122"/>
      <c r="W5063" s="123"/>
      <c r="AC5063" s="123"/>
    </row>
    <row r="5064" spans="5:29" s="2" customFormat="1">
      <c r="E5064" s="120"/>
      <c r="M5064" s="120"/>
      <c r="N5064" s="120"/>
      <c r="U5064" s="121"/>
      <c r="V5064" s="122"/>
      <c r="W5064" s="123"/>
      <c r="AC5064" s="123"/>
    </row>
    <row r="5065" spans="5:29" s="2" customFormat="1">
      <c r="E5065" s="120"/>
      <c r="M5065" s="120"/>
      <c r="N5065" s="120"/>
      <c r="U5065" s="121"/>
      <c r="V5065" s="122"/>
      <c r="W5065" s="123"/>
      <c r="AC5065" s="123"/>
    </row>
    <row r="5066" spans="5:29" s="2" customFormat="1">
      <c r="E5066" s="120"/>
      <c r="M5066" s="120"/>
      <c r="N5066" s="120"/>
      <c r="U5066" s="121"/>
      <c r="V5066" s="122"/>
      <c r="W5066" s="123"/>
      <c r="AC5066" s="123"/>
    </row>
    <row r="5067" spans="5:29" s="2" customFormat="1">
      <c r="E5067" s="120"/>
      <c r="M5067" s="120"/>
      <c r="N5067" s="120"/>
      <c r="U5067" s="121"/>
      <c r="V5067" s="122"/>
      <c r="W5067" s="123"/>
      <c r="AC5067" s="123"/>
    </row>
    <row r="5068" spans="5:29" s="2" customFormat="1">
      <c r="E5068" s="120"/>
      <c r="M5068" s="120"/>
      <c r="N5068" s="120"/>
      <c r="U5068" s="121"/>
      <c r="V5068" s="122"/>
      <c r="W5068" s="123"/>
      <c r="AC5068" s="123"/>
    </row>
    <row r="5069" spans="5:29" s="2" customFormat="1">
      <c r="E5069" s="120"/>
      <c r="M5069" s="120"/>
      <c r="N5069" s="120"/>
      <c r="U5069" s="121"/>
      <c r="V5069" s="122"/>
      <c r="W5069" s="123"/>
      <c r="AC5069" s="123"/>
    </row>
    <row r="5070" spans="5:29" s="2" customFormat="1">
      <c r="E5070" s="120"/>
      <c r="M5070" s="120"/>
      <c r="N5070" s="120"/>
      <c r="U5070" s="121"/>
      <c r="V5070" s="122"/>
      <c r="W5070" s="123"/>
      <c r="AC5070" s="123"/>
    </row>
    <row r="5071" spans="5:29" s="2" customFormat="1">
      <c r="E5071" s="120"/>
      <c r="M5071" s="120"/>
      <c r="N5071" s="120"/>
      <c r="U5071" s="121"/>
      <c r="V5071" s="122"/>
      <c r="W5071" s="123"/>
      <c r="AC5071" s="123"/>
    </row>
    <row r="5072" spans="5:29" s="2" customFormat="1">
      <c r="E5072" s="120"/>
      <c r="M5072" s="120"/>
      <c r="N5072" s="120"/>
      <c r="U5072" s="121"/>
      <c r="V5072" s="122"/>
      <c r="W5072" s="123"/>
      <c r="AC5072" s="123"/>
    </row>
    <row r="5073" spans="5:29" s="2" customFormat="1">
      <c r="E5073" s="120"/>
      <c r="M5073" s="120"/>
      <c r="N5073" s="120"/>
      <c r="U5073" s="121"/>
      <c r="V5073" s="122"/>
      <c r="W5073" s="123"/>
      <c r="AC5073" s="123"/>
    </row>
    <row r="5074" spans="5:29" s="2" customFormat="1">
      <c r="E5074" s="120"/>
      <c r="M5074" s="120"/>
      <c r="N5074" s="120"/>
      <c r="U5074" s="121"/>
      <c r="V5074" s="122"/>
      <c r="W5074" s="123"/>
      <c r="AC5074" s="123"/>
    </row>
    <row r="5075" spans="5:29" s="2" customFormat="1">
      <c r="E5075" s="120"/>
      <c r="M5075" s="120"/>
      <c r="N5075" s="120"/>
      <c r="U5075" s="121"/>
      <c r="V5075" s="122"/>
      <c r="W5075" s="123"/>
      <c r="AC5075" s="123"/>
    </row>
    <row r="5076" spans="5:29" s="2" customFormat="1">
      <c r="E5076" s="120"/>
      <c r="M5076" s="120"/>
      <c r="N5076" s="120"/>
      <c r="U5076" s="121"/>
      <c r="V5076" s="122"/>
      <c r="W5076" s="123"/>
      <c r="AC5076" s="123"/>
    </row>
    <row r="5077" spans="5:29" s="2" customFormat="1">
      <c r="E5077" s="120"/>
      <c r="M5077" s="120"/>
      <c r="N5077" s="120"/>
      <c r="U5077" s="121"/>
      <c r="V5077" s="122"/>
      <c r="W5077" s="123"/>
      <c r="AC5077" s="123"/>
    </row>
    <row r="5078" spans="5:29" s="2" customFormat="1">
      <c r="E5078" s="120"/>
      <c r="M5078" s="120"/>
      <c r="N5078" s="120"/>
      <c r="U5078" s="121"/>
      <c r="V5078" s="122"/>
      <c r="W5078" s="123"/>
      <c r="AC5078" s="123"/>
    </row>
    <row r="5079" spans="5:29" s="2" customFormat="1">
      <c r="E5079" s="120"/>
      <c r="M5079" s="120"/>
      <c r="N5079" s="120"/>
      <c r="U5079" s="121"/>
      <c r="V5079" s="122"/>
      <c r="W5079" s="123"/>
      <c r="AC5079" s="123"/>
    </row>
    <row r="5080" spans="5:29" s="2" customFormat="1">
      <c r="E5080" s="120"/>
      <c r="M5080" s="120"/>
      <c r="N5080" s="120"/>
      <c r="U5080" s="121"/>
      <c r="V5080" s="122"/>
      <c r="W5080" s="123"/>
      <c r="AC5080" s="123"/>
    </row>
    <row r="5081" spans="5:29" s="2" customFormat="1">
      <c r="E5081" s="120"/>
      <c r="M5081" s="120"/>
      <c r="N5081" s="120"/>
      <c r="U5081" s="121"/>
      <c r="V5081" s="122"/>
      <c r="W5081" s="123"/>
      <c r="AC5081" s="123"/>
    </row>
    <row r="5082" spans="5:29" s="2" customFormat="1">
      <c r="E5082" s="120"/>
      <c r="M5082" s="120"/>
      <c r="N5082" s="120"/>
      <c r="U5082" s="121"/>
      <c r="V5082" s="122"/>
      <c r="W5082" s="123"/>
      <c r="AC5082" s="123"/>
    </row>
    <row r="5083" spans="5:29" s="2" customFormat="1">
      <c r="E5083" s="120"/>
      <c r="M5083" s="120"/>
      <c r="N5083" s="120"/>
      <c r="U5083" s="121"/>
      <c r="V5083" s="122"/>
      <c r="W5083" s="123"/>
      <c r="AC5083" s="123"/>
    </row>
    <row r="5084" spans="5:29" s="2" customFormat="1">
      <c r="E5084" s="120"/>
      <c r="M5084" s="120"/>
      <c r="N5084" s="120"/>
      <c r="U5084" s="121"/>
      <c r="V5084" s="122"/>
      <c r="W5084" s="123"/>
      <c r="AC5084" s="123"/>
    </row>
    <row r="5085" spans="5:29" s="2" customFormat="1">
      <c r="E5085" s="120"/>
      <c r="M5085" s="120"/>
      <c r="N5085" s="120"/>
      <c r="U5085" s="121"/>
      <c r="V5085" s="122"/>
      <c r="W5085" s="123"/>
      <c r="AC5085" s="123"/>
    </row>
    <row r="5086" spans="5:29" s="2" customFormat="1">
      <c r="E5086" s="120"/>
      <c r="M5086" s="120"/>
      <c r="N5086" s="120"/>
      <c r="U5086" s="121"/>
      <c r="V5086" s="122"/>
      <c r="W5086" s="123"/>
      <c r="AC5086" s="123"/>
    </row>
    <row r="5087" spans="5:29" s="2" customFormat="1">
      <c r="E5087" s="120"/>
      <c r="M5087" s="120"/>
      <c r="N5087" s="120"/>
      <c r="U5087" s="121"/>
      <c r="V5087" s="122"/>
      <c r="W5087" s="123"/>
      <c r="AC5087" s="123"/>
    </row>
    <row r="5088" spans="5:29" s="2" customFormat="1">
      <c r="E5088" s="120"/>
      <c r="M5088" s="120"/>
      <c r="N5088" s="120"/>
      <c r="U5088" s="121"/>
      <c r="V5088" s="122"/>
      <c r="W5088" s="123"/>
      <c r="AC5088" s="123"/>
    </row>
    <row r="5089" spans="5:29" s="2" customFormat="1">
      <c r="E5089" s="120"/>
      <c r="M5089" s="120"/>
      <c r="N5089" s="120"/>
      <c r="U5089" s="121"/>
      <c r="V5089" s="122"/>
      <c r="W5089" s="123"/>
      <c r="AC5089" s="123"/>
    </row>
    <row r="5090" spans="5:29" s="2" customFormat="1">
      <c r="E5090" s="120"/>
      <c r="M5090" s="120"/>
      <c r="N5090" s="120"/>
      <c r="U5090" s="121"/>
      <c r="V5090" s="122"/>
      <c r="W5090" s="123"/>
      <c r="AC5090" s="123"/>
    </row>
    <row r="5091" spans="5:29" s="2" customFormat="1">
      <c r="E5091" s="120"/>
      <c r="M5091" s="120"/>
      <c r="N5091" s="120"/>
      <c r="U5091" s="121"/>
      <c r="V5091" s="122"/>
      <c r="W5091" s="123"/>
      <c r="AC5091" s="123"/>
    </row>
    <row r="5092" spans="5:29" s="2" customFormat="1">
      <c r="E5092" s="120"/>
      <c r="M5092" s="120"/>
      <c r="N5092" s="120"/>
      <c r="U5092" s="121"/>
      <c r="V5092" s="122"/>
      <c r="W5092" s="123"/>
      <c r="AC5092" s="123"/>
    </row>
    <row r="5093" spans="5:29" s="2" customFormat="1">
      <c r="E5093" s="120"/>
      <c r="M5093" s="120"/>
      <c r="N5093" s="120"/>
      <c r="U5093" s="121"/>
      <c r="V5093" s="122"/>
      <c r="W5093" s="123"/>
      <c r="AC5093" s="123"/>
    </row>
    <row r="5094" spans="5:29" s="2" customFormat="1">
      <c r="E5094" s="120"/>
      <c r="M5094" s="120"/>
      <c r="N5094" s="120"/>
      <c r="U5094" s="121"/>
      <c r="V5094" s="122"/>
      <c r="W5094" s="123"/>
      <c r="AC5094" s="123"/>
    </row>
    <row r="5095" spans="5:29" s="2" customFormat="1">
      <c r="E5095" s="120"/>
      <c r="M5095" s="120"/>
      <c r="N5095" s="120"/>
      <c r="U5095" s="121"/>
      <c r="V5095" s="122"/>
      <c r="W5095" s="123"/>
      <c r="AC5095" s="123"/>
    </row>
    <row r="5096" spans="5:29" s="2" customFormat="1">
      <c r="E5096" s="120"/>
      <c r="M5096" s="120"/>
      <c r="N5096" s="120"/>
      <c r="U5096" s="121"/>
      <c r="V5096" s="122"/>
      <c r="W5096" s="123"/>
      <c r="AC5096" s="123"/>
    </row>
    <row r="5097" spans="5:29" s="2" customFormat="1">
      <c r="E5097" s="120"/>
      <c r="M5097" s="120"/>
      <c r="N5097" s="120"/>
      <c r="U5097" s="121"/>
      <c r="V5097" s="122"/>
      <c r="W5097" s="123"/>
      <c r="AC5097" s="123"/>
    </row>
    <row r="5098" spans="5:29" s="2" customFormat="1">
      <c r="E5098" s="120"/>
      <c r="M5098" s="120"/>
      <c r="N5098" s="120"/>
      <c r="U5098" s="121"/>
      <c r="V5098" s="122"/>
      <c r="W5098" s="123"/>
      <c r="AC5098" s="123"/>
    </row>
    <row r="5099" spans="5:29" s="2" customFormat="1">
      <c r="E5099" s="120"/>
      <c r="M5099" s="120"/>
      <c r="N5099" s="120"/>
      <c r="U5099" s="121"/>
      <c r="V5099" s="122"/>
      <c r="W5099" s="123"/>
      <c r="AC5099" s="123"/>
    </row>
    <row r="5100" spans="5:29" s="2" customFormat="1">
      <c r="E5100" s="120"/>
      <c r="M5100" s="120"/>
      <c r="N5100" s="120"/>
      <c r="U5100" s="121"/>
      <c r="V5100" s="122"/>
      <c r="W5100" s="123"/>
      <c r="AC5100" s="123"/>
    </row>
    <row r="5101" spans="5:29" s="2" customFormat="1">
      <c r="E5101" s="120"/>
      <c r="M5101" s="120"/>
      <c r="N5101" s="120"/>
      <c r="U5101" s="121"/>
      <c r="V5101" s="122"/>
      <c r="W5101" s="123"/>
      <c r="AC5101" s="123"/>
    </row>
    <row r="5102" spans="5:29" s="2" customFormat="1">
      <c r="E5102" s="120"/>
      <c r="M5102" s="120"/>
      <c r="N5102" s="120"/>
      <c r="U5102" s="121"/>
      <c r="V5102" s="122"/>
      <c r="W5102" s="123"/>
      <c r="AC5102" s="123"/>
    </row>
    <row r="5103" spans="5:29" s="2" customFormat="1">
      <c r="E5103" s="120"/>
      <c r="M5103" s="120"/>
      <c r="N5103" s="120"/>
      <c r="U5103" s="121"/>
      <c r="V5103" s="122"/>
      <c r="W5103" s="123"/>
      <c r="AC5103" s="123"/>
    </row>
    <row r="5104" spans="5:29" s="2" customFormat="1">
      <c r="E5104" s="120"/>
      <c r="M5104" s="120"/>
      <c r="N5104" s="120"/>
      <c r="U5104" s="121"/>
      <c r="V5104" s="122"/>
      <c r="W5104" s="123"/>
      <c r="AC5104" s="123"/>
    </row>
    <row r="5105" spans="5:29" s="2" customFormat="1">
      <c r="E5105" s="120"/>
      <c r="M5105" s="120"/>
      <c r="N5105" s="120"/>
      <c r="U5105" s="121"/>
      <c r="V5105" s="122"/>
      <c r="W5105" s="123"/>
      <c r="AC5105" s="123"/>
    </row>
    <row r="5106" spans="5:29" s="2" customFormat="1">
      <c r="E5106" s="120"/>
      <c r="M5106" s="120"/>
      <c r="N5106" s="120"/>
      <c r="U5106" s="121"/>
      <c r="V5106" s="122"/>
      <c r="W5106" s="123"/>
      <c r="AC5106" s="123"/>
    </row>
    <row r="5107" spans="5:29" s="2" customFormat="1">
      <c r="E5107" s="120"/>
      <c r="M5107" s="120"/>
      <c r="N5107" s="120"/>
      <c r="U5107" s="121"/>
      <c r="V5107" s="122"/>
      <c r="W5107" s="123"/>
      <c r="AC5107" s="123"/>
    </row>
    <row r="5108" spans="5:29" s="2" customFormat="1">
      <c r="E5108" s="120"/>
      <c r="M5108" s="120"/>
      <c r="N5108" s="120"/>
      <c r="U5108" s="121"/>
      <c r="V5108" s="122"/>
      <c r="W5108" s="123"/>
      <c r="AC5108" s="123"/>
    </row>
    <row r="5109" spans="5:29" s="2" customFormat="1">
      <c r="E5109" s="120"/>
      <c r="M5109" s="120"/>
      <c r="N5109" s="120"/>
      <c r="U5109" s="121"/>
      <c r="V5109" s="122"/>
      <c r="W5109" s="123"/>
      <c r="AC5109" s="123"/>
    </row>
    <row r="5110" spans="5:29" s="2" customFormat="1">
      <c r="E5110" s="120"/>
      <c r="M5110" s="120"/>
      <c r="N5110" s="120"/>
      <c r="U5110" s="121"/>
      <c r="V5110" s="122"/>
      <c r="W5110" s="123"/>
      <c r="AC5110" s="123"/>
    </row>
    <row r="5111" spans="5:29" s="2" customFormat="1">
      <c r="E5111" s="120"/>
      <c r="M5111" s="120"/>
      <c r="N5111" s="120"/>
      <c r="U5111" s="121"/>
      <c r="V5111" s="122"/>
      <c r="W5111" s="123"/>
      <c r="AC5111" s="123"/>
    </row>
    <row r="5112" spans="5:29" s="2" customFormat="1">
      <c r="E5112" s="120"/>
      <c r="M5112" s="120"/>
      <c r="N5112" s="120"/>
      <c r="U5112" s="121"/>
      <c r="V5112" s="122"/>
      <c r="W5112" s="123"/>
      <c r="AC5112" s="123"/>
    </row>
    <row r="5113" spans="5:29" s="2" customFormat="1">
      <c r="E5113" s="120"/>
      <c r="M5113" s="120"/>
      <c r="N5113" s="120"/>
      <c r="U5113" s="121"/>
      <c r="V5113" s="122"/>
      <c r="W5113" s="123"/>
      <c r="AC5113" s="123"/>
    </row>
    <row r="5114" spans="5:29" s="2" customFormat="1">
      <c r="E5114" s="120"/>
      <c r="M5114" s="120"/>
      <c r="N5114" s="120"/>
      <c r="U5114" s="121"/>
      <c r="V5114" s="122"/>
      <c r="W5114" s="123"/>
      <c r="AC5114" s="123"/>
    </row>
    <row r="5115" spans="5:29" s="2" customFormat="1">
      <c r="E5115" s="120"/>
      <c r="M5115" s="120"/>
      <c r="N5115" s="120"/>
      <c r="U5115" s="121"/>
      <c r="V5115" s="122"/>
      <c r="W5115" s="123"/>
      <c r="AC5115" s="123"/>
    </row>
    <row r="5116" spans="5:29" s="2" customFormat="1">
      <c r="E5116" s="120"/>
      <c r="M5116" s="120"/>
      <c r="N5116" s="120"/>
      <c r="U5116" s="121"/>
      <c r="V5116" s="122"/>
      <c r="W5116" s="123"/>
      <c r="AC5116" s="123"/>
    </row>
    <row r="5117" spans="5:29" s="2" customFormat="1">
      <c r="E5117" s="120"/>
      <c r="M5117" s="120"/>
      <c r="N5117" s="120"/>
      <c r="U5117" s="121"/>
      <c r="V5117" s="122"/>
      <c r="W5117" s="123"/>
      <c r="AC5117" s="123"/>
    </row>
    <row r="5118" spans="5:29" s="2" customFormat="1">
      <c r="E5118" s="120"/>
      <c r="M5118" s="120"/>
      <c r="N5118" s="120"/>
      <c r="U5118" s="121"/>
      <c r="V5118" s="122"/>
      <c r="W5118" s="123"/>
      <c r="AC5118" s="123"/>
    </row>
    <row r="5119" spans="5:29" s="2" customFormat="1">
      <c r="E5119" s="120"/>
      <c r="M5119" s="120"/>
      <c r="N5119" s="120"/>
      <c r="U5119" s="121"/>
      <c r="V5119" s="122"/>
      <c r="W5119" s="123"/>
      <c r="AC5119" s="123"/>
    </row>
    <row r="5120" spans="5:29" s="2" customFormat="1">
      <c r="E5120" s="120"/>
      <c r="M5120" s="120"/>
      <c r="N5120" s="120"/>
      <c r="U5120" s="121"/>
      <c r="V5120" s="122"/>
      <c r="W5120" s="123"/>
      <c r="AC5120" s="123"/>
    </row>
    <row r="5121" spans="5:29" s="2" customFormat="1">
      <c r="E5121" s="120"/>
      <c r="M5121" s="120"/>
      <c r="N5121" s="120"/>
      <c r="U5121" s="121"/>
      <c r="V5121" s="122"/>
      <c r="W5121" s="123"/>
      <c r="AC5121" s="123"/>
    </row>
    <row r="5122" spans="5:29" s="2" customFormat="1">
      <c r="E5122" s="120"/>
      <c r="M5122" s="120"/>
      <c r="N5122" s="120"/>
      <c r="U5122" s="121"/>
      <c r="V5122" s="122"/>
      <c r="W5122" s="123"/>
      <c r="AC5122" s="123"/>
    </row>
    <row r="5123" spans="5:29" s="2" customFormat="1">
      <c r="E5123" s="120"/>
      <c r="M5123" s="120"/>
      <c r="N5123" s="120"/>
      <c r="U5123" s="121"/>
      <c r="V5123" s="122"/>
      <c r="W5123" s="123"/>
      <c r="AC5123" s="123"/>
    </row>
    <row r="5124" spans="5:29" s="2" customFormat="1">
      <c r="E5124" s="120"/>
      <c r="M5124" s="120"/>
      <c r="N5124" s="120"/>
      <c r="U5124" s="121"/>
      <c r="V5124" s="122"/>
      <c r="W5124" s="123"/>
      <c r="AC5124" s="123"/>
    </row>
    <row r="5125" spans="5:29" s="2" customFormat="1">
      <c r="E5125" s="120"/>
      <c r="M5125" s="120"/>
      <c r="N5125" s="120"/>
      <c r="U5125" s="121"/>
      <c r="V5125" s="122"/>
      <c r="W5125" s="123"/>
      <c r="AC5125" s="123"/>
    </row>
    <row r="5126" spans="5:29" s="2" customFormat="1">
      <c r="E5126" s="120"/>
      <c r="M5126" s="120"/>
      <c r="N5126" s="120"/>
      <c r="U5126" s="121"/>
      <c r="V5126" s="122"/>
      <c r="W5126" s="123"/>
      <c r="AC5126" s="123"/>
    </row>
    <row r="5127" spans="5:29" s="2" customFormat="1">
      <c r="E5127" s="120"/>
      <c r="M5127" s="120"/>
      <c r="N5127" s="120"/>
      <c r="U5127" s="121"/>
      <c r="V5127" s="122"/>
      <c r="W5127" s="123"/>
      <c r="AC5127" s="123"/>
    </row>
    <row r="5128" spans="5:29" s="2" customFormat="1">
      <c r="E5128" s="120"/>
      <c r="M5128" s="120"/>
      <c r="N5128" s="120"/>
      <c r="U5128" s="121"/>
      <c r="V5128" s="122"/>
      <c r="W5128" s="123"/>
      <c r="AC5128" s="123"/>
    </row>
    <row r="5129" spans="5:29" s="2" customFormat="1">
      <c r="E5129" s="120"/>
      <c r="M5129" s="120"/>
      <c r="N5129" s="120"/>
      <c r="U5129" s="121"/>
      <c r="V5129" s="122"/>
      <c r="W5129" s="123"/>
      <c r="AC5129" s="123"/>
    </row>
    <row r="5130" spans="5:29" s="2" customFormat="1">
      <c r="E5130" s="120"/>
      <c r="M5130" s="120"/>
      <c r="N5130" s="120"/>
      <c r="U5130" s="121"/>
      <c r="V5130" s="122"/>
      <c r="W5130" s="123"/>
      <c r="AC5130" s="123"/>
    </row>
    <row r="5131" spans="5:29" s="2" customFormat="1">
      <c r="E5131" s="120"/>
      <c r="M5131" s="120"/>
      <c r="N5131" s="120"/>
      <c r="U5131" s="121"/>
      <c r="V5131" s="122"/>
      <c r="W5131" s="123"/>
      <c r="AC5131" s="123"/>
    </row>
    <row r="5132" spans="5:29" s="2" customFormat="1">
      <c r="E5132" s="120"/>
      <c r="M5132" s="120"/>
      <c r="N5132" s="120"/>
      <c r="U5132" s="121"/>
      <c r="V5132" s="122"/>
      <c r="W5132" s="123"/>
      <c r="AC5132" s="123"/>
    </row>
    <row r="5133" spans="5:29" s="2" customFormat="1">
      <c r="E5133" s="120"/>
      <c r="M5133" s="120"/>
      <c r="N5133" s="120"/>
      <c r="U5133" s="121"/>
      <c r="V5133" s="122"/>
      <c r="W5133" s="123"/>
      <c r="AC5133" s="123"/>
    </row>
    <row r="5134" spans="5:29" s="2" customFormat="1">
      <c r="E5134" s="120"/>
      <c r="M5134" s="120"/>
      <c r="N5134" s="120"/>
      <c r="U5134" s="121"/>
      <c r="V5134" s="122"/>
      <c r="W5134" s="123"/>
      <c r="AC5134" s="123"/>
    </row>
    <row r="5135" spans="5:29" s="2" customFormat="1">
      <c r="E5135" s="120"/>
      <c r="M5135" s="120"/>
      <c r="N5135" s="120"/>
      <c r="U5135" s="121"/>
      <c r="V5135" s="122"/>
      <c r="W5135" s="123"/>
      <c r="AC5135" s="123"/>
    </row>
    <row r="5136" spans="5:29" s="2" customFormat="1">
      <c r="E5136" s="120"/>
      <c r="M5136" s="120"/>
      <c r="N5136" s="120"/>
      <c r="U5136" s="121"/>
      <c r="V5136" s="122"/>
      <c r="W5136" s="123"/>
      <c r="AC5136" s="123"/>
    </row>
    <row r="5137" spans="5:29" s="2" customFormat="1">
      <c r="E5137" s="120"/>
      <c r="M5137" s="120"/>
      <c r="N5137" s="120"/>
      <c r="U5137" s="121"/>
      <c r="V5137" s="122"/>
      <c r="W5137" s="123"/>
      <c r="AC5137" s="123"/>
    </row>
    <row r="5138" spans="5:29" s="2" customFormat="1">
      <c r="E5138" s="120"/>
      <c r="M5138" s="120"/>
      <c r="N5138" s="120"/>
      <c r="U5138" s="121"/>
      <c r="V5138" s="122"/>
      <c r="W5138" s="123"/>
      <c r="AC5138" s="123"/>
    </row>
    <row r="5139" spans="5:29" s="2" customFormat="1">
      <c r="E5139" s="120"/>
      <c r="M5139" s="120"/>
      <c r="N5139" s="120"/>
      <c r="U5139" s="121"/>
      <c r="V5139" s="122"/>
      <c r="W5139" s="123"/>
      <c r="AC5139" s="123"/>
    </row>
    <row r="5140" spans="5:29" s="2" customFormat="1">
      <c r="E5140" s="120"/>
      <c r="M5140" s="120"/>
      <c r="N5140" s="120"/>
      <c r="U5140" s="121"/>
      <c r="V5140" s="122"/>
      <c r="W5140" s="123"/>
      <c r="AC5140" s="123"/>
    </row>
    <row r="5141" spans="5:29" s="2" customFormat="1">
      <c r="E5141" s="120"/>
      <c r="M5141" s="120"/>
      <c r="N5141" s="120"/>
      <c r="U5141" s="121"/>
      <c r="V5141" s="122"/>
      <c r="W5141" s="123"/>
      <c r="AC5141" s="123"/>
    </row>
    <row r="5142" spans="5:29" s="2" customFormat="1">
      <c r="E5142" s="120"/>
      <c r="M5142" s="120"/>
      <c r="N5142" s="120"/>
      <c r="U5142" s="121"/>
      <c r="V5142" s="122"/>
      <c r="W5142" s="123"/>
      <c r="AC5142" s="123"/>
    </row>
    <row r="5143" spans="5:29" s="2" customFormat="1">
      <c r="E5143" s="120"/>
      <c r="M5143" s="120"/>
      <c r="N5143" s="120"/>
      <c r="U5143" s="121"/>
      <c r="V5143" s="122"/>
      <c r="W5143" s="123"/>
      <c r="AC5143" s="123"/>
    </row>
    <row r="5144" spans="5:29" s="2" customFormat="1">
      <c r="E5144" s="120"/>
      <c r="M5144" s="120"/>
      <c r="N5144" s="120"/>
      <c r="U5144" s="121"/>
      <c r="V5144" s="122"/>
      <c r="W5144" s="123"/>
      <c r="AC5144" s="123"/>
    </row>
    <row r="5145" spans="5:29" s="2" customFormat="1">
      <c r="E5145" s="120"/>
      <c r="M5145" s="120"/>
      <c r="N5145" s="120"/>
      <c r="U5145" s="121"/>
      <c r="V5145" s="122"/>
      <c r="W5145" s="123"/>
      <c r="AC5145" s="123"/>
    </row>
    <row r="5146" spans="5:29" s="2" customFormat="1">
      <c r="E5146" s="120"/>
      <c r="M5146" s="120"/>
      <c r="N5146" s="120"/>
      <c r="U5146" s="121"/>
      <c r="V5146" s="122"/>
      <c r="W5146" s="123"/>
      <c r="AC5146" s="123"/>
    </row>
    <row r="5147" spans="5:29" s="2" customFormat="1">
      <c r="E5147" s="120"/>
      <c r="M5147" s="120"/>
      <c r="N5147" s="120"/>
      <c r="U5147" s="121"/>
      <c r="V5147" s="122"/>
      <c r="W5147" s="123"/>
      <c r="AC5147" s="123"/>
    </row>
    <row r="5148" spans="5:29" s="2" customFormat="1">
      <c r="E5148" s="120"/>
      <c r="M5148" s="120"/>
      <c r="N5148" s="120"/>
      <c r="U5148" s="121"/>
      <c r="V5148" s="122"/>
      <c r="W5148" s="123"/>
      <c r="AC5148" s="123"/>
    </row>
    <row r="5149" spans="5:29" s="2" customFormat="1">
      <c r="E5149" s="120"/>
      <c r="M5149" s="120"/>
      <c r="N5149" s="120"/>
      <c r="U5149" s="121"/>
      <c r="V5149" s="122"/>
      <c r="W5149" s="123"/>
      <c r="AC5149" s="123"/>
    </row>
    <row r="5150" spans="5:29" s="2" customFormat="1">
      <c r="E5150" s="120"/>
      <c r="M5150" s="120"/>
      <c r="N5150" s="120"/>
      <c r="U5150" s="121"/>
      <c r="V5150" s="122"/>
      <c r="W5150" s="123"/>
      <c r="AC5150" s="123"/>
    </row>
    <row r="5151" spans="5:29" s="2" customFormat="1">
      <c r="E5151" s="120"/>
      <c r="M5151" s="120"/>
      <c r="N5151" s="120"/>
      <c r="U5151" s="121"/>
      <c r="V5151" s="122"/>
      <c r="W5151" s="123"/>
      <c r="AC5151" s="123"/>
    </row>
    <row r="5152" spans="5:29" s="2" customFormat="1">
      <c r="E5152" s="120"/>
      <c r="M5152" s="120"/>
      <c r="N5152" s="120"/>
      <c r="U5152" s="121"/>
      <c r="V5152" s="122"/>
      <c r="W5152" s="123"/>
      <c r="AC5152" s="123"/>
    </row>
    <row r="5153" spans="5:29" s="2" customFormat="1">
      <c r="E5153" s="120"/>
      <c r="M5153" s="120"/>
      <c r="N5153" s="120"/>
      <c r="U5153" s="121"/>
      <c r="V5153" s="122"/>
      <c r="W5153" s="123"/>
      <c r="AC5153" s="123"/>
    </row>
    <row r="5154" spans="5:29" s="2" customFormat="1">
      <c r="E5154" s="120"/>
      <c r="M5154" s="120"/>
      <c r="N5154" s="120"/>
      <c r="U5154" s="121"/>
      <c r="V5154" s="122"/>
      <c r="W5154" s="123"/>
      <c r="AC5154" s="123"/>
    </row>
    <row r="5155" spans="5:29" s="2" customFormat="1">
      <c r="E5155" s="120"/>
      <c r="M5155" s="120"/>
      <c r="N5155" s="120"/>
      <c r="U5155" s="121"/>
      <c r="V5155" s="122"/>
      <c r="W5155" s="123"/>
      <c r="AC5155" s="123"/>
    </row>
    <row r="5156" spans="5:29" s="2" customFormat="1">
      <c r="E5156" s="120"/>
      <c r="M5156" s="120"/>
      <c r="N5156" s="120"/>
      <c r="U5156" s="121"/>
      <c r="V5156" s="122"/>
      <c r="W5156" s="123"/>
      <c r="AC5156" s="123"/>
    </row>
    <row r="5157" spans="5:29" s="2" customFormat="1">
      <c r="E5157" s="120"/>
      <c r="M5157" s="120"/>
      <c r="N5157" s="120"/>
      <c r="U5157" s="121"/>
      <c r="V5157" s="122"/>
      <c r="W5157" s="123"/>
      <c r="AC5157" s="123"/>
    </row>
    <row r="5158" spans="5:29" s="2" customFormat="1">
      <c r="E5158" s="120"/>
      <c r="M5158" s="120"/>
      <c r="N5158" s="120"/>
      <c r="U5158" s="121"/>
      <c r="V5158" s="122"/>
      <c r="W5158" s="123"/>
      <c r="AC5158" s="123"/>
    </row>
    <row r="5159" spans="5:29" s="2" customFormat="1">
      <c r="E5159" s="120"/>
      <c r="M5159" s="120"/>
      <c r="N5159" s="120"/>
      <c r="U5159" s="121"/>
      <c r="V5159" s="122"/>
      <c r="W5159" s="123"/>
      <c r="AC5159" s="123"/>
    </row>
    <row r="5160" spans="5:29" s="2" customFormat="1">
      <c r="E5160" s="120"/>
      <c r="M5160" s="120"/>
      <c r="N5160" s="120"/>
      <c r="U5160" s="121"/>
      <c r="V5160" s="122"/>
      <c r="W5160" s="123"/>
      <c r="AC5160" s="123"/>
    </row>
    <row r="5161" spans="5:29" s="2" customFormat="1">
      <c r="E5161" s="120"/>
      <c r="M5161" s="120"/>
      <c r="N5161" s="120"/>
      <c r="U5161" s="121"/>
      <c r="V5161" s="122"/>
      <c r="W5161" s="123"/>
      <c r="AC5161" s="123"/>
    </row>
    <row r="5162" spans="5:29" s="2" customFormat="1">
      <c r="E5162" s="120"/>
      <c r="M5162" s="120"/>
      <c r="N5162" s="120"/>
      <c r="U5162" s="121"/>
      <c r="V5162" s="122"/>
      <c r="W5162" s="123"/>
      <c r="AC5162" s="123"/>
    </row>
    <row r="5163" spans="5:29" s="2" customFormat="1">
      <c r="E5163" s="120"/>
      <c r="M5163" s="120"/>
      <c r="N5163" s="120"/>
      <c r="U5163" s="121"/>
      <c r="V5163" s="122"/>
      <c r="W5163" s="123"/>
      <c r="AC5163" s="123"/>
    </row>
    <row r="5164" spans="5:29" s="2" customFormat="1">
      <c r="E5164" s="120"/>
      <c r="M5164" s="120"/>
      <c r="N5164" s="120"/>
      <c r="U5164" s="121"/>
      <c r="V5164" s="122"/>
      <c r="W5164" s="123"/>
      <c r="AC5164" s="123"/>
    </row>
    <row r="5165" spans="5:29" s="2" customFormat="1">
      <c r="E5165" s="120"/>
      <c r="M5165" s="120"/>
      <c r="N5165" s="120"/>
      <c r="U5165" s="121"/>
      <c r="V5165" s="122"/>
      <c r="W5165" s="123"/>
      <c r="AC5165" s="123"/>
    </row>
    <row r="5166" spans="5:29" s="2" customFormat="1">
      <c r="E5166" s="120"/>
      <c r="M5166" s="120"/>
      <c r="N5166" s="120"/>
      <c r="U5166" s="121"/>
      <c r="V5166" s="122"/>
      <c r="W5166" s="123"/>
      <c r="AC5166" s="123"/>
    </row>
    <row r="5167" spans="5:29" s="2" customFormat="1">
      <c r="E5167" s="120"/>
      <c r="M5167" s="120"/>
      <c r="N5167" s="120"/>
      <c r="U5167" s="121"/>
      <c r="V5167" s="122"/>
      <c r="W5167" s="123"/>
      <c r="AC5167" s="123"/>
    </row>
    <row r="5168" spans="5:29" s="2" customFormat="1">
      <c r="E5168" s="120"/>
      <c r="M5168" s="120"/>
      <c r="N5168" s="120"/>
      <c r="U5168" s="121"/>
      <c r="V5168" s="122"/>
      <c r="W5168" s="123"/>
      <c r="AC5168" s="123"/>
    </row>
    <row r="5169" spans="5:29" s="2" customFormat="1">
      <c r="E5169" s="120"/>
      <c r="M5169" s="120"/>
      <c r="N5169" s="120"/>
      <c r="U5169" s="121"/>
      <c r="V5169" s="122"/>
      <c r="W5169" s="123"/>
      <c r="AC5169" s="123"/>
    </row>
    <row r="5170" spans="5:29" s="2" customFormat="1">
      <c r="E5170" s="120"/>
      <c r="M5170" s="120"/>
      <c r="N5170" s="120"/>
      <c r="U5170" s="121"/>
      <c r="V5170" s="122"/>
      <c r="W5170" s="123"/>
      <c r="AC5170" s="123"/>
    </row>
    <row r="5171" spans="5:29" s="2" customFormat="1">
      <c r="E5171" s="120"/>
      <c r="M5171" s="120"/>
      <c r="N5171" s="120"/>
      <c r="U5171" s="121"/>
      <c r="V5171" s="122"/>
      <c r="W5171" s="123"/>
      <c r="AC5171" s="123"/>
    </row>
    <row r="5172" spans="5:29" s="2" customFormat="1">
      <c r="E5172" s="120"/>
      <c r="M5172" s="120"/>
      <c r="N5172" s="120"/>
      <c r="U5172" s="121"/>
      <c r="V5172" s="122"/>
      <c r="W5172" s="123"/>
      <c r="AC5172" s="123"/>
    </row>
    <row r="5173" spans="5:29" s="2" customFormat="1">
      <c r="E5173" s="120"/>
      <c r="M5173" s="120"/>
      <c r="N5173" s="120"/>
      <c r="U5173" s="121"/>
      <c r="V5173" s="122"/>
      <c r="W5173" s="123"/>
      <c r="AC5173" s="123"/>
    </row>
    <row r="5174" spans="5:29" s="2" customFormat="1">
      <c r="E5174" s="120"/>
      <c r="M5174" s="120"/>
      <c r="N5174" s="120"/>
      <c r="U5174" s="121"/>
      <c r="V5174" s="122"/>
      <c r="W5174" s="123"/>
      <c r="AC5174" s="123"/>
    </row>
    <row r="5175" spans="5:29" s="2" customFormat="1">
      <c r="E5175" s="120"/>
      <c r="M5175" s="120"/>
      <c r="N5175" s="120"/>
      <c r="U5175" s="121"/>
      <c r="V5175" s="122"/>
      <c r="W5175" s="123"/>
      <c r="AC5175" s="123"/>
    </row>
    <row r="5176" spans="5:29" s="2" customFormat="1">
      <c r="E5176" s="120"/>
      <c r="M5176" s="120"/>
      <c r="N5176" s="120"/>
      <c r="U5176" s="121"/>
      <c r="V5176" s="122"/>
      <c r="W5176" s="123"/>
      <c r="AC5176" s="123"/>
    </row>
    <row r="5177" spans="5:29" s="2" customFormat="1">
      <c r="E5177" s="120"/>
      <c r="M5177" s="120"/>
      <c r="N5177" s="120"/>
      <c r="U5177" s="121"/>
      <c r="V5177" s="122"/>
      <c r="W5177" s="123"/>
      <c r="AC5177" s="123"/>
    </row>
    <row r="5178" spans="5:29" s="2" customFormat="1">
      <c r="E5178" s="120"/>
      <c r="M5178" s="120"/>
      <c r="N5178" s="120"/>
      <c r="U5178" s="121"/>
      <c r="V5178" s="122"/>
      <c r="W5178" s="123"/>
      <c r="AC5178" s="123"/>
    </row>
    <row r="5179" spans="5:29" s="2" customFormat="1">
      <c r="E5179" s="120"/>
      <c r="M5179" s="120"/>
      <c r="N5179" s="120"/>
      <c r="U5179" s="121"/>
      <c r="V5179" s="122"/>
      <c r="W5179" s="123"/>
      <c r="AC5179" s="123"/>
    </row>
    <row r="5180" spans="5:29" s="2" customFormat="1">
      <c r="E5180" s="120"/>
      <c r="M5180" s="120"/>
      <c r="N5180" s="120"/>
      <c r="U5180" s="121"/>
      <c r="V5180" s="122"/>
      <c r="W5180" s="123"/>
      <c r="AC5180" s="123"/>
    </row>
    <row r="5181" spans="5:29" s="2" customFormat="1">
      <c r="E5181" s="120"/>
      <c r="M5181" s="120"/>
      <c r="N5181" s="120"/>
      <c r="U5181" s="121"/>
      <c r="V5181" s="122"/>
      <c r="W5181" s="123"/>
      <c r="AC5181" s="123"/>
    </row>
    <row r="5182" spans="5:29" s="2" customFormat="1">
      <c r="E5182" s="120"/>
      <c r="M5182" s="120"/>
      <c r="N5182" s="120"/>
      <c r="U5182" s="121"/>
      <c r="V5182" s="122"/>
      <c r="W5182" s="123"/>
      <c r="AC5182" s="123"/>
    </row>
    <row r="5183" spans="5:29" s="2" customFormat="1">
      <c r="E5183" s="120"/>
      <c r="M5183" s="120"/>
      <c r="N5183" s="120"/>
      <c r="U5183" s="121"/>
      <c r="V5183" s="122"/>
      <c r="W5183" s="123"/>
      <c r="AC5183" s="123"/>
    </row>
    <row r="5184" spans="5:29" s="2" customFormat="1">
      <c r="E5184" s="120"/>
      <c r="M5184" s="120"/>
      <c r="N5184" s="120"/>
      <c r="U5184" s="121"/>
      <c r="V5184" s="122"/>
      <c r="W5184" s="123"/>
      <c r="AC5184" s="123"/>
    </row>
    <row r="5185" spans="5:29" s="2" customFormat="1">
      <c r="E5185" s="120"/>
      <c r="M5185" s="120"/>
      <c r="N5185" s="120"/>
      <c r="U5185" s="121"/>
      <c r="V5185" s="122"/>
      <c r="W5185" s="123"/>
      <c r="AC5185" s="123"/>
    </row>
    <row r="5186" spans="5:29" s="2" customFormat="1">
      <c r="E5186" s="120"/>
      <c r="M5186" s="120"/>
      <c r="N5186" s="120"/>
      <c r="U5186" s="121"/>
      <c r="V5186" s="122"/>
      <c r="W5186" s="123"/>
      <c r="AC5186" s="123"/>
    </row>
    <row r="5187" spans="5:29" s="2" customFormat="1">
      <c r="E5187" s="120"/>
      <c r="M5187" s="120"/>
      <c r="N5187" s="120"/>
      <c r="U5187" s="121"/>
      <c r="V5187" s="122"/>
      <c r="W5187" s="123"/>
      <c r="AC5187" s="123"/>
    </row>
    <row r="5188" spans="5:29" s="2" customFormat="1">
      <c r="E5188" s="120"/>
      <c r="M5188" s="120"/>
      <c r="N5188" s="120"/>
      <c r="U5188" s="121"/>
      <c r="V5188" s="122"/>
      <c r="W5188" s="123"/>
      <c r="AC5188" s="123"/>
    </row>
    <row r="5189" spans="5:29" s="2" customFormat="1">
      <c r="E5189" s="120"/>
      <c r="M5189" s="120"/>
      <c r="N5189" s="120"/>
      <c r="U5189" s="121"/>
      <c r="V5189" s="122"/>
      <c r="W5189" s="123"/>
      <c r="AC5189" s="123"/>
    </row>
    <row r="5190" spans="5:29" s="2" customFormat="1">
      <c r="E5190" s="120"/>
      <c r="M5190" s="120"/>
      <c r="N5190" s="120"/>
      <c r="U5190" s="121"/>
      <c r="V5190" s="122"/>
      <c r="W5190" s="123"/>
      <c r="AC5190" s="123"/>
    </row>
    <row r="5191" spans="5:29" s="2" customFormat="1">
      <c r="E5191" s="120"/>
      <c r="M5191" s="120"/>
      <c r="N5191" s="120"/>
      <c r="U5191" s="121"/>
      <c r="V5191" s="122"/>
      <c r="W5191" s="123"/>
      <c r="AC5191" s="123"/>
    </row>
    <row r="5192" spans="5:29" s="2" customFormat="1">
      <c r="E5192" s="120"/>
      <c r="M5192" s="120"/>
      <c r="N5192" s="120"/>
      <c r="U5192" s="121"/>
      <c r="V5192" s="122"/>
      <c r="W5192" s="123"/>
      <c r="AC5192" s="123"/>
    </row>
    <row r="5193" spans="5:29" s="2" customFormat="1">
      <c r="E5193" s="120"/>
      <c r="M5193" s="120"/>
      <c r="N5193" s="120"/>
      <c r="U5193" s="121"/>
      <c r="V5193" s="122"/>
      <c r="W5193" s="123"/>
      <c r="AC5193" s="123"/>
    </row>
    <row r="5194" spans="5:29" s="2" customFormat="1">
      <c r="E5194" s="120"/>
      <c r="M5194" s="120"/>
      <c r="N5194" s="120"/>
      <c r="U5194" s="121"/>
      <c r="V5194" s="122"/>
      <c r="W5194" s="123"/>
      <c r="AC5194" s="123"/>
    </row>
    <row r="5195" spans="5:29" s="2" customFormat="1">
      <c r="E5195" s="120"/>
      <c r="M5195" s="120"/>
      <c r="N5195" s="120"/>
      <c r="U5195" s="121"/>
      <c r="V5195" s="122"/>
      <c r="W5195" s="123"/>
      <c r="AC5195" s="123"/>
    </row>
    <row r="5196" spans="5:29" s="2" customFormat="1">
      <c r="E5196" s="120"/>
      <c r="M5196" s="120"/>
      <c r="N5196" s="120"/>
      <c r="U5196" s="121"/>
      <c r="V5196" s="122"/>
      <c r="W5196" s="123"/>
      <c r="AC5196" s="123"/>
    </row>
    <row r="5197" spans="5:29" s="2" customFormat="1">
      <c r="E5197" s="120"/>
      <c r="M5197" s="120"/>
      <c r="N5197" s="120"/>
      <c r="U5197" s="121"/>
      <c r="V5197" s="122"/>
      <c r="W5197" s="123"/>
      <c r="AC5197" s="123"/>
    </row>
    <row r="5198" spans="5:29" s="2" customFormat="1">
      <c r="E5198" s="120"/>
      <c r="M5198" s="120"/>
      <c r="N5198" s="120"/>
      <c r="U5198" s="121"/>
      <c r="V5198" s="122"/>
      <c r="W5198" s="123"/>
      <c r="AC5198" s="123"/>
    </row>
    <row r="5199" spans="5:29" s="2" customFormat="1">
      <c r="E5199" s="120"/>
      <c r="M5199" s="120"/>
      <c r="N5199" s="120"/>
      <c r="U5199" s="121"/>
      <c r="V5199" s="122"/>
      <c r="W5199" s="123"/>
      <c r="AC5199" s="123"/>
    </row>
    <row r="5200" spans="5:29" s="2" customFormat="1">
      <c r="E5200" s="120"/>
      <c r="M5200" s="120"/>
      <c r="N5200" s="120"/>
      <c r="U5200" s="121"/>
      <c r="V5200" s="122"/>
      <c r="W5200" s="123"/>
      <c r="AC5200" s="123"/>
    </row>
    <row r="5201" spans="5:29" s="2" customFormat="1">
      <c r="E5201" s="120"/>
      <c r="M5201" s="120"/>
      <c r="N5201" s="120"/>
      <c r="U5201" s="121"/>
      <c r="V5201" s="122"/>
      <c r="W5201" s="123"/>
      <c r="AC5201" s="123"/>
    </row>
    <row r="5202" spans="5:29" s="2" customFormat="1">
      <c r="E5202" s="120"/>
      <c r="M5202" s="120"/>
      <c r="N5202" s="120"/>
      <c r="U5202" s="121"/>
      <c r="V5202" s="122"/>
      <c r="W5202" s="123"/>
      <c r="AC5202" s="123"/>
    </row>
    <row r="5203" spans="5:29" s="2" customFormat="1">
      <c r="E5203" s="120"/>
      <c r="M5203" s="120"/>
      <c r="N5203" s="120"/>
      <c r="U5203" s="121"/>
      <c r="V5203" s="122"/>
      <c r="W5203" s="123"/>
      <c r="AC5203" s="123"/>
    </row>
    <row r="5204" spans="5:29" s="2" customFormat="1">
      <c r="E5204" s="120"/>
      <c r="M5204" s="120"/>
      <c r="N5204" s="120"/>
      <c r="U5204" s="121"/>
      <c r="V5204" s="122"/>
      <c r="W5204" s="123"/>
      <c r="AC5204" s="123"/>
    </row>
    <row r="5205" spans="5:29" s="2" customFormat="1">
      <c r="E5205" s="120"/>
      <c r="M5205" s="120"/>
      <c r="N5205" s="120"/>
      <c r="U5205" s="121"/>
      <c r="V5205" s="122"/>
      <c r="W5205" s="123"/>
      <c r="AC5205" s="123"/>
    </row>
    <row r="5206" spans="5:29" s="2" customFormat="1">
      <c r="E5206" s="120"/>
      <c r="M5206" s="120"/>
      <c r="N5206" s="120"/>
      <c r="U5206" s="121"/>
      <c r="V5206" s="122"/>
      <c r="W5206" s="123"/>
      <c r="AC5206" s="123"/>
    </row>
    <row r="5207" spans="5:29" s="2" customFormat="1">
      <c r="E5207" s="120"/>
      <c r="M5207" s="120"/>
      <c r="N5207" s="120"/>
      <c r="U5207" s="121"/>
      <c r="V5207" s="122"/>
      <c r="W5207" s="123"/>
      <c r="AC5207" s="123"/>
    </row>
    <row r="5208" spans="5:29" s="2" customFormat="1">
      <c r="E5208" s="120"/>
      <c r="M5208" s="120"/>
      <c r="N5208" s="120"/>
      <c r="U5208" s="121"/>
      <c r="V5208" s="122"/>
      <c r="W5208" s="123"/>
      <c r="AC5208" s="123"/>
    </row>
    <row r="5209" spans="5:29" s="2" customFormat="1">
      <c r="E5209" s="120"/>
      <c r="M5209" s="120"/>
      <c r="N5209" s="120"/>
      <c r="U5209" s="121"/>
      <c r="V5209" s="122"/>
      <c r="W5209" s="123"/>
      <c r="AC5209" s="123"/>
    </row>
    <row r="5210" spans="5:29" s="2" customFormat="1">
      <c r="E5210" s="120"/>
      <c r="M5210" s="120"/>
      <c r="N5210" s="120"/>
      <c r="U5210" s="121"/>
      <c r="V5210" s="122"/>
      <c r="W5210" s="123"/>
      <c r="AC5210" s="123"/>
    </row>
    <row r="5211" spans="5:29" s="2" customFormat="1">
      <c r="E5211" s="120"/>
      <c r="M5211" s="120"/>
      <c r="N5211" s="120"/>
      <c r="U5211" s="121"/>
      <c r="V5211" s="122"/>
      <c r="W5211" s="123"/>
      <c r="AC5211" s="123"/>
    </row>
    <row r="5212" spans="5:29" s="2" customFormat="1">
      <c r="E5212" s="120"/>
      <c r="M5212" s="120"/>
      <c r="N5212" s="120"/>
      <c r="U5212" s="121"/>
      <c r="V5212" s="122"/>
      <c r="W5212" s="123"/>
      <c r="AC5212" s="123"/>
    </row>
    <row r="5213" spans="5:29" s="2" customFormat="1">
      <c r="E5213" s="120"/>
      <c r="M5213" s="120"/>
      <c r="N5213" s="120"/>
      <c r="U5213" s="121"/>
      <c r="V5213" s="122"/>
      <c r="W5213" s="123"/>
      <c r="AC5213" s="123"/>
    </row>
    <row r="5214" spans="5:29" s="2" customFormat="1">
      <c r="E5214" s="120"/>
      <c r="M5214" s="120"/>
      <c r="N5214" s="120"/>
      <c r="U5214" s="121"/>
      <c r="V5214" s="122"/>
      <c r="W5214" s="123"/>
      <c r="AC5214" s="123"/>
    </row>
    <row r="5215" spans="5:29" s="2" customFormat="1">
      <c r="E5215" s="120"/>
      <c r="M5215" s="120"/>
      <c r="N5215" s="120"/>
      <c r="U5215" s="121"/>
      <c r="V5215" s="122"/>
      <c r="W5215" s="123"/>
      <c r="AC5215" s="123"/>
    </row>
    <row r="5216" spans="5:29" s="2" customFormat="1">
      <c r="E5216" s="120"/>
      <c r="M5216" s="120"/>
      <c r="N5216" s="120"/>
      <c r="U5216" s="121"/>
      <c r="V5216" s="122"/>
      <c r="W5216" s="123"/>
      <c r="AC5216" s="123"/>
    </row>
    <row r="5217" spans="5:29" s="2" customFormat="1">
      <c r="E5217" s="120"/>
      <c r="M5217" s="120"/>
      <c r="N5217" s="120"/>
      <c r="U5217" s="121"/>
      <c r="V5217" s="122"/>
      <c r="W5217" s="123"/>
      <c r="AC5217" s="123"/>
    </row>
    <row r="5218" spans="5:29" s="2" customFormat="1">
      <c r="E5218" s="120"/>
      <c r="M5218" s="120"/>
      <c r="N5218" s="120"/>
      <c r="U5218" s="121"/>
      <c r="V5218" s="122"/>
      <c r="W5218" s="123"/>
      <c r="AC5218" s="123"/>
    </row>
    <row r="5219" spans="5:29" s="2" customFormat="1">
      <c r="E5219" s="120"/>
      <c r="M5219" s="120"/>
      <c r="N5219" s="120"/>
      <c r="U5219" s="121"/>
      <c r="V5219" s="122"/>
      <c r="W5219" s="123"/>
      <c r="AC5219" s="123"/>
    </row>
    <row r="5220" spans="5:29" s="2" customFormat="1">
      <c r="E5220" s="120"/>
      <c r="M5220" s="120"/>
      <c r="N5220" s="120"/>
      <c r="U5220" s="121"/>
      <c r="V5220" s="122"/>
      <c r="W5220" s="123"/>
      <c r="AC5220" s="123"/>
    </row>
    <row r="5221" spans="5:29" s="2" customFormat="1">
      <c r="E5221" s="120"/>
      <c r="M5221" s="120"/>
      <c r="N5221" s="120"/>
      <c r="U5221" s="121"/>
      <c r="V5221" s="122"/>
      <c r="W5221" s="123"/>
      <c r="AC5221" s="123"/>
    </row>
    <row r="5222" spans="5:29" s="2" customFormat="1">
      <c r="E5222" s="120"/>
      <c r="M5222" s="120"/>
      <c r="N5222" s="120"/>
      <c r="U5222" s="121"/>
      <c r="V5222" s="122"/>
      <c r="W5222" s="123"/>
      <c r="AC5222" s="123"/>
    </row>
    <row r="5223" spans="5:29" s="2" customFormat="1">
      <c r="E5223" s="120"/>
      <c r="M5223" s="120"/>
      <c r="N5223" s="120"/>
      <c r="U5223" s="121"/>
      <c r="V5223" s="122"/>
      <c r="W5223" s="123"/>
      <c r="AC5223" s="123"/>
    </row>
    <row r="5224" spans="5:29" s="2" customFormat="1">
      <c r="E5224" s="120"/>
      <c r="M5224" s="120"/>
      <c r="N5224" s="120"/>
      <c r="U5224" s="121"/>
      <c r="V5224" s="122"/>
      <c r="W5224" s="123"/>
      <c r="AC5224" s="123"/>
    </row>
    <row r="5225" spans="5:29" s="2" customFormat="1">
      <c r="E5225" s="120"/>
      <c r="M5225" s="120"/>
      <c r="N5225" s="120"/>
      <c r="U5225" s="121"/>
      <c r="V5225" s="122"/>
      <c r="W5225" s="123"/>
      <c r="AC5225" s="123"/>
    </row>
    <row r="5226" spans="5:29" s="2" customFormat="1">
      <c r="E5226" s="120"/>
      <c r="M5226" s="120"/>
      <c r="N5226" s="120"/>
      <c r="U5226" s="121"/>
      <c r="V5226" s="122"/>
      <c r="W5226" s="123"/>
      <c r="AC5226" s="123"/>
    </row>
    <row r="5227" spans="5:29" s="2" customFormat="1">
      <c r="E5227" s="120"/>
      <c r="M5227" s="120"/>
      <c r="N5227" s="120"/>
      <c r="U5227" s="121"/>
      <c r="V5227" s="122"/>
      <c r="W5227" s="123"/>
      <c r="AC5227" s="123"/>
    </row>
    <row r="5228" spans="5:29" s="2" customFormat="1">
      <c r="E5228" s="120"/>
      <c r="M5228" s="120"/>
      <c r="N5228" s="120"/>
      <c r="U5228" s="121"/>
      <c r="V5228" s="122"/>
      <c r="W5228" s="123"/>
      <c r="AC5228" s="123"/>
    </row>
    <row r="5229" spans="5:29" s="2" customFormat="1">
      <c r="E5229" s="120"/>
      <c r="M5229" s="120"/>
      <c r="N5229" s="120"/>
      <c r="U5229" s="121"/>
      <c r="V5229" s="122"/>
      <c r="W5229" s="123"/>
      <c r="AC5229" s="123"/>
    </row>
    <row r="5230" spans="5:29" s="2" customFormat="1">
      <c r="E5230" s="120"/>
      <c r="M5230" s="120"/>
      <c r="N5230" s="120"/>
      <c r="U5230" s="121"/>
      <c r="V5230" s="122"/>
      <c r="W5230" s="123"/>
      <c r="AC5230" s="123"/>
    </row>
    <row r="5231" spans="5:29" s="2" customFormat="1">
      <c r="E5231" s="120"/>
      <c r="M5231" s="120"/>
      <c r="N5231" s="120"/>
      <c r="U5231" s="121"/>
      <c r="V5231" s="122"/>
      <c r="W5231" s="123"/>
      <c r="AC5231" s="123"/>
    </row>
    <row r="5232" spans="5:29" s="2" customFormat="1">
      <c r="E5232" s="120"/>
      <c r="M5232" s="120"/>
      <c r="N5232" s="120"/>
      <c r="U5232" s="121"/>
      <c r="V5232" s="122"/>
      <c r="W5232" s="123"/>
      <c r="AC5232" s="123"/>
    </row>
    <row r="5233" spans="5:29" s="2" customFormat="1">
      <c r="E5233" s="120"/>
      <c r="M5233" s="120"/>
      <c r="N5233" s="120"/>
      <c r="U5233" s="121"/>
      <c r="V5233" s="122"/>
      <c r="W5233" s="123"/>
      <c r="AC5233" s="123"/>
    </row>
    <row r="5234" spans="5:29" s="2" customFormat="1">
      <c r="E5234" s="120"/>
      <c r="M5234" s="120"/>
      <c r="N5234" s="120"/>
      <c r="U5234" s="121"/>
      <c r="V5234" s="122"/>
      <c r="W5234" s="123"/>
      <c r="AC5234" s="123"/>
    </row>
    <row r="5235" spans="5:29" s="2" customFormat="1">
      <c r="E5235" s="120"/>
      <c r="M5235" s="120"/>
      <c r="N5235" s="120"/>
      <c r="U5235" s="121"/>
      <c r="V5235" s="122"/>
      <c r="W5235" s="123"/>
      <c r="AC5235" s="123"/>
    </row>
    <row r="5236" spans="5:29" s="2" customFormat="1">
      <c r="E5236" s="120"/>
      <c r="M5236" s="120"/>
      <c r="N5236" s="120"/>
      <c r="U5236" s="121"/>
      <c r="V5236" s="122"/>
      <c r="W5236" s="123"/>
      <c r="AC5236" s="123"/>
    </row>
    <row r="5237" spans="5:29" s="2" customFormat="1">
      <c r="E5237" s="120"/>
      <c r="M5237" s="120"/>
      <c r="N5237" s="120"/>
      <c r="U5237" s="121"/>
      <c r="V5237" s="122"/>
      <c r="W5237" s="123"/>
      <c r="AC5237" s="123"/>
    </row>
    <row r="5238" spans="5:29" s="2" customFormat="1">
      <c r="E5238" s="120"/>
      <c r="M5238" s="120"/>
      <c r="N5238" s="120"/>
      <c r="U5238" s="121"/>
      <c r="V5238" s="122"/>
      <c r="W5238" s="123"/>
      <c r="AC5238" s="123"/>
    </row>
    <row r="5239" spans="5:29" s="2" customFormat="1">
      <c r="E5239" s="120"/>
      <c r="M5239" s="120"/>
      <c r="N5239" s="120"/>
      <c r="U5239" s="121"/>
      <c r="V5239" s="122"/>
      <c r="W5239" s="123"/>
      <c r="AC5239" s="123"/>
    </row>
    <row r="5240" spans="5:29" s="2" customFormat="1">
      <c r="E5240" s="120"/>
      <c r="M5240" s="120"/>
      <c r="N5240" s="120"/>
      <c r="U5240" s="121"/>
      <c r="V5240" s="122"/>
      <c r="W5240" s="123"/>
      <c r="AC5240" s="123"/>
    </row>
    <row r="5241" spans="5:29" s="2" customFormat="1">
      <c r="E5241" s="120"/>
      <c r="M5241" s="120"/>
      <c r="N5241" s="120"/>
      <c r="U5241" s="121"/>
      <c r="V5241" s="122"/>
      <c r="W5241" s="123"/>
      <c r="AC5241" s="123"/>
    </row>
    <row r="5242" spans="5:29" s="2" customFormat="1">
      <c r="E5242" s="120"/>
      <c r="M5242" s="120"/>
      <c r="N5242" s="120"/>
      <c r="U5242" s="121"/>
      <c r="V5242" s="122"/>
      <c r="W5242" s="123"/>
      <c r="AC5242" s="123"/>
    </row>
    <row r="5243" spans="5:29" s="2" customFormat="1">
      <c r="E5243" s="120"/>
      <c r="M5243" s="120"/>
      <c r="N5243" s="120"/>
      <c r="U5243" s="121"/>
      <c r="V5243" s="122"/>
      <c r="W5243" s="123"/>
      <c r="AC5243" s="123"/>
    </row>
    <row r="5244" spans="5:29" s="2" customFormat="1">
      <c r="E5244" s="120"/>
      <c r="M5244" s="120"/>
      <c r="N5244" s="120"/>
      <c r="U5244" s="121"/>
      <c r="V5244" s="122"/>
      <c r="W5244" s="123"/>
      <c r="AC5244" s="123"/>
    </row>
    <row r="5245" spans="5:29" s="2" customFormat="1">
      <c r="E5245" s="120"/>
      <c r="M5245" s="120"/>
      <c r="N5245" s="120"/>
      <c r="U5245" s="121"/>
      <c r="V5245" s="122"/>
      <c r="W5245" s="123"/>
      <c r="AC5245" s="123"/>
    </row>
    <row r="5246" spans="5:29" s="2" customFormat="1">
      <c r="E5246" s="120"/>
      <c r="M5246" s="120"/>
      <c r="N5246" s="120"/>
      <c r="U5246" s="121"/>
      <c r="V5246" s="122"/>
      <c r="W5246" s="123"/>
      <c r="AC5246" s="123"/>
    </row>
    <row r="5247" spans="5:29" s="2" customFormat="1">
      <c r="E5247" s="120"/>
      <c r="M5247" s="120"/>
      <c r="N5247" s="120"/>
      <c r="U5247" s="121"/>
      <c r="V5247" s="122"/>
      <c r="W5247" s="123"/>
      <c r="AC5247" s="123"/>
    </row>
    <row r="5248" spans="5:29" s="2" customFormat="1">
      <c r="E5248" s="120"/>
      <c r="M5248" s="120"/>
      <c r="N5248" s="120"/>
      <c r="U5248" s="121"/>
      <c r="V5248" s="122"/>
      <c r="W5248" s="123"/>
      <c r="AC5248" s="123"/>
    </row>
    <row r="5249" spans="5:29" s="2" customFormat="1">
      <c r="E5249" s="120"/>
      <c r="M5249" s="120"/>
      <c r="N5249" s="120"/>
      <c r="U5249" s="121"/>
      <c r="V5249" s="122"/>
      <c r="W5249" s="123"/>
      <c r="AC5249" s="123"/>
    </row>
    <row r="5250" spans="5:29" s="2" customFormat="1">
      <c r="E5250" s="120"/>
      <c r="M5250" s="120"/>
      <c r="N5250" s="120"/>
      <c r="U5250" s="121"/>
      <c r="V5250" s="122"/>
      <c r="W5250" s="123"/>
      <c r="AC5250" s="123"/>
    </row>
    <row r="5251" spans="5:29" s="2" customFormat="1">
      <c r="E5251" s="120"/>
      <c r="M5251" s="120"/>
      <c r="N5251" s="120"/>
      <c r="U5251" s="121"/>
      <c r="V5251" s="122"/>
      <c r="W5251" s="123"/>
      <c r="AC5251" s="123"/>
    </row>
    <row r="5252" spans="5:29" s="2" customFormat="1">
      <c r="E5252" s="120"/>
      <c r="M5252" s="120"/>
      <c r="N5252" s="120"/>
      <c r="U5252" s="121"/>
      <c r="V5252" s="122"/>
      <c r="W5252" s="123"/>
      <c r="AC5252" s="123"/>
    </row>
    <row r="5253" spans="5:29" s="2" customFormat="1">
      <c r="E5253" s="120"/>
      <c r="M5253" s="120"/>
      <c r="N5253" s="120"/>
      <c r="U5253" s="121"/>
      <c r="V5253" s="122"/>
      <c r="W5253" s="123"/>
      <c r="AC5253" s="123"/>
    </row>
    <row r="5254" spans="5:29" s="2" customFormat="1">
      <c r="E5254" s="120"/>
      <c r="M5254" s="120"/>
      <c r="N5254" s="120"/>
      <c r="U5254" s="121"/>
      <c r="V5254" s="122"/>
      <c r="W5254" s="123"/>
      <c r="AC5254" s="123"/>
    </row>
    <row r="5255" spans="5:29" s="2" customFormat="1">
      <c r="E5255" s="120"/>
      <c r="M5255" s="120"/>
      <c r="N5255" s="120"/>
      <c r="U5255" s="121"/>
      <c r="V5255" s="122"/>
      <c r="W5255" s="123"/>
      <c r="AC5255" s="123"/>
    </row>
    <row r="5256" spans="5:29" s="2" customFormat="1">
      <c r="E5256" s="120"/>
      <c r="M5256" s="120"/>
      <c r="N5256" s="120"/>
      <c r="U5256" s="121"/>
      <c r="V5256" s="122"/>
      <c r="W5256" s="123"/>
      <c r="AC5256" s="123"/>
    </row>
    <row r="5257" spans="5:29" s="2" customFormat="1">
      <c r="E5257" s="120"/>
      <c r="M5257" s="120"/>
      <c r="N5257" s="120"/>
      <c r="U5257" s="121"/>
      <c r="V5257" s="122"/>
      <c r="W5257" s="123"/>
      <c r="AC5257" s="123"/>
    </row>
    <row r="5258" spans="5:29" s="2" customFormat="1">
      <c r="E5258" s="120"/>
      <c r="M5258" s="120"/>
      <c r="N5258" s="120"/>
      <c r="U5258" s="121"/>
      <c r="V5258" s="122"/>
      <c r="W5258" s="123"/>
      <c r="AC5258" s="123"/>
    </row>
    <row r="5259" spans="5:29" s="2" customFormat="1">
      <c r="E5259" s="120"/>
      <c r="M5259" s="120"/>
      <c r="N5259" s="120"/>
      <c r="U5259" s="121"/>
      <c r="V5259" s="122"/>
      <c r="W5259" s="123"/>
      <c r="AC5259" s="123"/>
    </row>
    <row r="5260" spans="5:29" s="2" customFormat="1">
      <c r="E5260" s="120"/>
      <c r="M5260" s="120"/>
      <c r="N5260" s="120"/>
      <c r="U5260" s="121"/>
      <c r="V5260" s="122"/>
      <c r="W5260" s="123"/>
      <c r="AC5260" s="123"/>
    </row>
    <row r="5261" spans="5:29" s="2" customFormat="1">
      <c r="E5261" s="120"/>
      <c r="M5261" s="120"/>
      <c r="N5261" s="120"/>
      <c r="U5261" s="121"/>
      <c r="V5261" s="122"/>
      <c r="W5261" s="123"/>
      <c r="AC5261" s="123"/>
    </row>
    <row r="5262" spans="5:29" s="2" customFormat="1">
      <c r="E5262" s="120"/>
      <c r="M5262" s="120"/>
      <c r="N5262" s="120"/>
      <c r="U5262" s="121"/>
      <c r="V5262" s="122"/>
      <c r="W5262" s="123"/>
      <c r="AC5262" s="123"/>
    </row>
    <row r="5263" spans="5:29" s="2" customFormat="1">
      <c r="E5263" s="120"/>
      <c r="M5263" s="120"/>
      <c r="N5263" s="120"/>
      <c r="U5263" s="121"/>
      <c r="V5263" s="122"/>
      <c r="W5263" s="123"/>
      <c r="AC5263" s="123"/>
    </row>
    <row r="5264" spans="5:29" s="2" customFormat="1">
      <c r="E5264" s="120"/>
      <c r="M5264" s="120"/>
      <c r="N5264" s="120"/>
      <c r="U5264" s="121"/>
      <c r="V5264" s="122"/>
      <c r="W5264" s="123"/>
      <c r="AC5264" s="123"/>
    </row>
    <row r="5265" spans="5:29" s="2" customFormat="1">
      <c r="E5265" s="120"/>
      <c r="M5265" s="120"/>
      <c r="N5265" s="120"/>
      <c r="U5265" s="121"/>
      <c r="V5265" s="122"/>
      <c r="W5265" s="123"/>
      <c r="AC5265" s="123"/>
    </row>
    <row r="5266" spans="5:29" s="2" customFormat="1">
      <c r="E5266" s="120"/>
      <c r="M5266" s="120"/>
      <c r="N5266" s="120"/>
      <c r="U5266" s="121"/>
      <c r="V5266" s="122"/>
      <c r="W5266" s="123"/>
      <c r="AC5266" s="123"/>
    </row>
    <row r="5267" spans="5:29" s="2" customFormat="1">
      <c r="E5267" s="120"/>
      <c r="M5267" s="120"/>
      <c r="N5267" s="120"/>
      <c r="U5267" s="121"/>
      <c r="V5267" s="122"/>
      <c r="W5267" s="123"/>
      <c r="AC5267" s="123"/>
    </row>
    <row r="5268" spans="5:29" s="2" customFormat="1">
      <c r="E5268" s="120"/>
      <c r="M5268" s="120"/>
      <c r="N5268" s="120"/>
      <c r="U5268" s="121"/>
      <c r="V5268" s="122"/>
      <c r="W5268" s="123"/>
      <c r="AC5268" s="123"/>
    </row>
    <row r="5269" spans="5:29" s="2" customFormat="1">
      <c r="E5269" s="120"/>
      <c r="M5269" s="120"/>
      <c r="N5269" s="120"/>
      <c r="U5269" s="121"/>
      <c r="V5269" s="122"/>
      <c r="W5269" s="123"/>
      <c r="AC5269" s="123"/>
    </row>
    <row r="5270" spans="5:29" s="2" customFormat="1">
      <c r="E5270" s="120"/>
      <c r="M5270" s="120"/>
      <c r="N5270" s="120"/>
      <c r="U5270" s="121"/>
      <c r="V5270" s="122"/>
      <c r="W5270" s="123"/>
      <c r="AC5270" s="123"/>
    </row>
    <row r="5271" spans="5:29" s="2" customFormat="1">
      <c r="E5271" s="120"/>
      <c r="M5271" s="120"/>
      <c r="N5271" s="120"/>
      <c r="U5271" s="121"/>
      <c r="V5271" s="122"/>
      <c r="W5271" s="123"/>
      <c r="AC5271" s="123"/>
    </row>
    <row r="5272" spans="5:29" s="2" customFormat="1">
      <c r="E5272" s="120"/>
      <c r="M5272" s="120"/>
      <c r="N5272" s="120"/>
      <c r="U5272" s="121"/>
      <c r="V5272" s="122"/>
      <c r="W5272" s="123"/>
      <c r="AC5272" s="123"/>
    </row>
    <row r="5273" spans="5:29" s="2" customFormat="1">
      <c r="E5273" s="120"/>
      <c r="M5273" s="120"/>
      <c r="N5273" s="120"/>
      <c r="U5273" s="121"/>
      <c r="V5273" s="122"/>
      <c r="W5273" s="123"/>
      <c r="AC5273" s="123"/>
    </row>
    <row r="5274" spans="5:29" s="2" customFormat="1">
      <c r="E5274" s="120"/>
      <c r="M5274" s="120"/>
      <c r="N5274" s="120"/>
      <c r="U5274" s="121"/>
      <c r="V5274" s="122"/>
      <c r="W5274" s="123"/>
      <c r="AC5274" s="123"/>
    </row>
    <row r="5275" spans="5:29" s="2" customFormat="1">
      <c r="E5275" s="120"/>
      <c r="M5275" s="120"/>
      <c r="N5275" s="120"/>
      <c r="U5275" s="121"/>
      <c r="V5275" s="122"/>
      <c r="W5275" s="123"/>
      <c r="AC5275" s="123"/>
    </row>
    <row r="5276" spans="5:29" s="2" customFormat="1">
      <c r="E5276" s="120"/>
      <c r="M5276" s="120"/>
      <c r="N5276" s="120"/>
      <c r="U5276" s="121"/>
      <c r="V5276" s="122"/>
      <c r="W5276" s="123"/>
      <c r="AC5276" s="123"/>
    </row>
    <row r="5277" spans="5:29" s="2" customFormat="1">
      <c r="E5277" s="120"/>
      <c r="M5277" s="120"/>
      <c r="N5277" s="120"/>
      <c r="U5277" s="121"/>
      <c r="V5277" s="122"/>
      <c r="W5277" s="123"/>
      <c r="AC5277" s="123"/>
    </row>
    <row r="5278" spans="5:29" s="2" customFormat="1">
      <c r="E5278" s="120"/>
      <c r="M5278" s="120"/>
      <c r="N5278" s="120"/>
      <c r="U5278" s="121"/>
      <c r="V5278" s="122"/>
      <c r="W5278" s="123"/>
      <c r="AC5278" s="123"/>
    </row>
    <row r="5279" spans="5:29" s="2" customFormat="1">
      <c r="E5279" s="120"/>
      <c r="M5279" s="120"/>
      <c r="N5279" s="120"/>
      <c r="U5279" s="121"/>
      <c r="V5279" s="122"/>
      <c r="W5279" s="123"/>
      <c r="AC5279" s="123"/>
    </row>
    <row r="5280" spans="5:29" s="2" customFormat="1">
      <c r="E5280" s="120"/>
      <c r="M5280" s="120"/>
      <c r="N5280" s="120"/>
      <c r="U5280" s="121"/>
      <c r="V5280" s="122"/>
      <c r="W5280" s="123"/>
      <c r="AC5280" s="123"/>
    </row>
    <row r="5281" spans="5:29" s="2" customFormat="1">
      <c r="E5281" s="120"/>
      <c r="M5281" s="120"/>
      <c r="N5281" s="120"/>
      <c r="U5281" s="121"/>
      <c r="V5281" s="122"/>
      <c r="W5281" s="123"/>
      <c r="AC5281" s="123"/>
    </row>
    <row r="5282" spans="5:29" s="2" customFormat="1">
      <c r="E5282" s="120"/>
      <c r="M5282" s="120"/>
      <c r="N5282" s="120"/>
      <c r="U5282" s="121"/>
      <c r="V5282" s="122"/>
      <c r="W5282" s="123"/>
      <c r="AC5282" s="123"/>
    </row>
    <row r="5283" spans="5:29" s="2" customFormat="1">
      <c r="E5283" s="120"/>
      <c r="M5283" s="120"/>
      <c r="N5283" s="120"/>
      <c r="U5283" s="121"/>
      <c r="V5283" s="122"/>
      <c r="W5283" s="123"/>
      <c r="AC5283" s="123"/>
    </row>
    <row r="5284" spans="5:29" s="2" customFormat="1">
      <c r="E5284" s="120"/>
      <c r="M5284" s="120"/>
      <c r="N5284" s="120"/>
      <c r="U5284" s="121"/>
      <c r="V5284" s="122"/>
      <c r="W5284" s="123"/>
      <c r="AC5284" s="123"/>
    </row>
    <row r="5285" spans="5:29" s="2" customFormat="1">
      <c r="E5285" s="120"/>
      <c r="M5285" s="120"/>
      <c r="N5285" s="120"/>
      <c r="U5285" s="121"/>
      <c r="V5285" s="122"/>
      <c r="W5285" s="123"/>
      <c r="AC5285" s="123"/>
    </row>
    <row r="5286" spans="5:29" s="2" customFormat="1">
      <c r="E5286" s="120"/>
      <c r="M5286" s="120"/>
      <c r="N5286" s="120"/>
      <c r="U5286" s="121"/>
      <c r="V5286" s="122"/>
      <c r="W5286" s="123"/>
      <c r="AC5286" s="123"/>
    </row>
    <row r="5287" spans="5:29" s="2" customFormat="1">
      <c r="E5287" s="120"/>
      <c r="M5287" s="120"/>
      <c r="N5287" s="120"/>
      <c r="U5287" s="121"/>
      <c r="V5287" s="122"/>
      <c r="W5287" s="123"/>
      <c r="AC5287" s="123"/>
    </row>
    <row r="5288" spans="5:29" s="2" customFormat="1">
      <c r="E5288" s="120"/>
      <c r="M5288" s="120"/>
      <c r="N5288" s="120"/>
      <c r="U5288" s="121"/>
      <c r="V5288" s="122"/>
      <c r="W5288" s="123"/>
      <c r="AC5288" s="123"/>
    </row>
    <row r="5289" spans="5:29" s="2" customFormat="1">
      <c r="E5289" s="120"/>
      <c r="M5289" s="120"/>
      <c r="N5289" s="120"/>
      <c r="U5289" s="121"/>
      <c r="V5289" s="122"/>
      <c r="W5289" s="123"/>
      <c r="AC5289" s="123"/>
    </row>
    <row r="5290" spans="5:29" s="2" customFormat="1">
      <c r="E5290" s="120"/>
      <c r="M5290" s="120"/>
      <c r="N5290" s="120"/>
      <c r="U5290" s="121"/>
      <c r="V5290" s="122"/>
      <c r="W5290" s="123"/>
      <c r="AC5290" s="123"/>
    </row>
    <row r="5291" spans="5:29" s="2" customFormat="1">
      <c r="E5291" s="120"/>
      <c r="M5291" s="120"/>
      <c r="N5291" s="120"/>
      <c r="U5291" s="121"/>
      <c r="V5291" s="122"/>
      <c r="W5291" s="123"/>
      <c r="AC5291" s="123"/>
    </row>
    <row r="5292" spans="5:29" s="2" customFormat="1">
      <c r="E5292" s="120"/>
      <c r="M5292" s="120"/>
      <c r="N5292" s="120"/>
      <c r="U5292" s="121"/>
      <c r="V5292" s="122"/>
      <c r="W5292" s="123"/>
      <c r="AC5292" s="123"/>
    </row>
    <row r="5293" spans="5:29" s="2" customFormat="1">
      <c r="E5293" s="120"/>
      <c r="M5293" s="120"/>
      <c r="N5293" s="120"/>
      <c r="U5293" s="121"/>
      <c r="V5293" s="122"/>
      <c r="W5293" s="123"/>
      <c r="AC5293" s="123"/>
    </row>
    <row r="5294" spans="5:29" s="2" customFormat="1">
      <c r="E5294" s="120"/>
      <c r="M5294" s="120"/>
      <c r="N5294" s="120"/>
      <c r="U5294" s="121"/>
      <c r="V5294" s="122"/>
      <c r="W5294" s="123"/>
      <c r="AC5294" s="123"/>
    </row>
    <row r="5295" spans="5:29" s="2" customFormat="1">
      <c r="E5295" s="120"/>
      <c r="M5295" s="120"/>
      <c r="N5295" s="120"/>
      <c r="U5295" s="121"/>
      <c r="V5295" s="122"/>
      <c r="W5295" s="123"/>
      <c r="AC5295" s="123"/>
    </row>
    <row r="5296" spans="5:29" s="2" customFormat="1">
      <c r="E5296" s="120"/>
      <c r="M5296" s="120"/>
      <c r="N5296" s="120"/>
      <c r="U5296" s="121"/>
      <c r="V5296" s="122"/>
      <c r="W5296" s="123"/>
      <c r="AC5296" s="123"/>
    </row>
    <row r="5297" spans="5:29" s="2" customFormat="1">
      <c r="E5297" s="120"/>
      <c r="M5297" s="120"/>
      <c r="N5297" s="120"/>
      <c r="U5297" s="121"/>
      <c r="V5297" s="122"/>
      <c r="W5297" s="123"/>
      <c r="AC5297" s="123"/>
    </row>
    <row r="5298" spans="5:29" s="2" customFormat="1">
      <c r="E5298" s="120"/>
      <c r="M5298" s="120"/>
      <c r="N5298" s="120"/>
      <c r="U5298" s="121"/>
      <c r="V5298" s="122"/>
      <c r="W5298" s="123"/>
      <c r="AC5298" s="123"/>
    </row>
    <row r="5299" spans="5:29" s="2" customFormat="1">
      <c r="E5299" s="120"/>
      <c r="M5299" s="120"/>
      <c r="N5299" s="120"/>
      <c r="U5299" s="121"/>
      <c r="V5299" s="122"/>
      <c r="W5299" s="123"/>
      <c r="AC5299" s="123"/>
    </row>
    <row r="5300" spans="5:29" s="2" customFormat="1">
      <c r="E5300" s="120"/>
      <c r="M5300" s="120"/>
      <c r="N5300" s="120"/>
      <c r="U5300" s="121"/>
      <c r="V5300" s="122"/>
      <c r="W5300" s="123"/>
      <c r="AC5300" s="123"/>
    </row>
    <row r="5301" spans="5:29" s="2" customFormat="1">
      <c r="E5301" s="120"/>
      <c r="M5301" s="120"/>
      <c r="N5301" s="120"/>
      <c r="U5301" s="121"/>
      <c r="V5301" s="122"/>
      <c r="W5301" s="123"/>
      <c r="AC5301" s="123"/>
    </row>
    <row r="5302" spans="5:29" s="2" customFormat="1">
      <c r="E5302" s="120"/>
      <c r="M5302" s="120"/>
      <c r="N5302" s="120"/>
      <c r="U5302" s="121"/>
      <c r="V5302" s="122"/>
      <c r="W5302" s="123"/>
      <c r="AC5302" s="123"/>
    </row>
    <row r="5303" spans="5:29" s="2" customFormat="1">
      <c r="E5303" s="120"/>
      <c r="M5303" s="120"/>
      <c r="N5303" s="120"/>
      <c r="U5303" s="121"/>
      <c r="V5303" s="122"/>
      <c r="W5303" s="123"/>
      <c r="AC5303" s="123"/>
    </row>
    <row r="5304" spans="5:29" s="2" customFormat="1">
      <c r="E5304" s="120"/>
      <c r="M5304" s="120"/>
      <c r="N5304" s="120"/>
      <c r="U5304" s="121"/>
      <c r="V5304" s="122"/>
      <c r="W5304" s="123"/>
      <c r="AC5304" s="123"/>
    </row>
    <row r="5305" spans="5:29" s="2" customFormat="1">
      <c r="E5305" s="120"/>
      <c r="M5305" s="120"/>
      <c r="N5305" s="120"/>
      <c r="U5305" s="121"/>
      <c r="V5305" s="122"/>
      <c r="W5305" s="123"/>
      <c r="AC5305" s="123"/>
    </row>
    <row r="5306" spans="5:29" s="2" customFormat="1">
      <c r="E5306" s="120"/>
      <c r="M5306" s="120"/>
      <c r="N5306" s="120"/>
      <c r="U5306" s="121"/>
      <c r="V5306" s="122"/>
      <c r="W5306" s="123"/>
      <c r="AC5306" s="123"/>
    </row>
    <row r="5307" spans="5:29" s="2" customFormat="1">
      <c r="E5307" s="120"/>
      <c r="M5307" s="120"/>
      <c r="N5307" s="120"/>
      <c r="U5307" s="121"/>
      <c r="V5307" s="122"/>
      <c r="W5307" s="123"/>
      <c r="AC5307" s="123"/>
    </row>
    <row r="5308" spans="5:29" s="2" customFormat="1">
      <c r="E5308" s="120"/>
      <c r="M5308" s="120"/>
      <c r="N5308" s="120"/>
      <c r="U5308" s="121"/>
      <c r="V5308" s="122"/>
      <c r="W5308" s="123"/>
      <c r="AC5308" s="123"/>
    </row>
    <row r="5309" spans="5:29" s="2" customFormat="1">
      <c r="E5309" s="120"/>
      <c r="M5309" s="120"/>
      <c r="N5309" s="120"/>
      <c r="U5309" s="121"/>
      <c r="V5309" s="122"/>
      <c r="W5309" s="123"/>
      <c r="AC5309" s="123"/>
    </row>
    <row r="5310" spans="5:29" s="2" customFormat="1">
      <c r="E5310" s="120"/>
      <c r="M5310" s="120"/>
      <c r="N5310" s="120"/>
      <c r="U5310" s="121"/>
      <c r="V5310" s="122"/>
      <c r="W5310" s="123"/>
      <c r="AC5310" s="123"/>
    </row>
    <row r="5311" spans="5:29" s="2" customFormat="1">
      <c r="E5311" s="120"/>
      <c r="M5311" s="120"/>
      <c r="N5311" s="120"/>
      <c r="U5311" s="121"/>
      <c r="V5311" s="122"/>
      <c r="W5311" s="123"/>
      <c r="AC5311" s="123"/>
    </row>
    <row r="5312" spans="5:29" s="2" customFormat="1">
      <c r="E5312" s="120"/>
      <c r="M5312" s="120"/>
      <c r="N5312" s="120"/>
      <c r="U5312" s="121"/>
      <c r="V5312" s="122"/>
      <c r="W5312" s="123"/>
      <c r="AC5312" s="123"/>
    </row>
    <row r="5313" spans="5:29" s="2" customFormat="1">
      <c r="E5313" s="120"/>
      <c r="M5313" s="120"/>
      <c r="N5313" s="120"/>
      <c r="U5313" s="121"/>
      <c r="V5313" s="122"/>
      <c r="W5313" s="123"/>
      <c r="AC5313" s="123"/>
    </row>
    <row r="5314" spans="5:29" s="2" customFormat="1">
      <c r="E5314" s="120"/>
      <c r="M5314" s="120"/>
      <c r="N5314" s="120"/>
      <c r="U5314" s="121"/>
      <c r="V5314" s="122"/>
      <c r="W5314" s="123"/>
      <c r="AC5314" s="123"/>
    </row>
    <row r="5315" spans="5:29" s="2" customFormat="1">
      <c r="E5315" s="120"/>
      <c r="M5315" s="120"/>
      <c r="N5315" s="120"/>
      <c r="U5315" s="121"/>
      <c r="V5315" s="122"/>
      <c r="W5315" s="123"/>
      <c r="AC5315" s="123"/>
    </row>
    <row r="5316" spans="5:29" s="2" customFormat="1">
      <c r="E5316" s="120"/>
      <c r="M5316" s="120"/>
      <c r="N5316" s="120"/>
      <c r="U5316" s="121"/>
      <c r="V5316" s="122"/>
      <c r="W5316" s="123"/>
      <c r="AC5316" s="123"/>
    </row>
    <row r="5317" spans="5:29" s="2" customFormat="1">
      <c r="E5317" s="120"/>
      <c r="M5317" s="120"/>
      <c r="N5317" s="120"/>
      <c r="U5317" s="121"/>
      <c r="V5317" s="122"/>
      <c r="W5317" s="123"/>
      <c r="AC5317" s="123"/>
    </row>
    <row r="5318" spans="5:29" s="2" customFormat="1">
      <c r="E5318" s="120"/>
      <c r="M5318" s="120"/>
      <c r="N5318" s="120"/>
      <c r="U5318" s="121"/>
      <c r="V5318" s="122"/>
      <c r="W5318" s="123"/>
      <c r="AC5318" s="123"/>
    </row>
    <row r="5319" spans="5:29" s="2" customFormat="1">
      <c r="E5319" s="120"/>
      <c r="M5319" s="120"/>
      <c r="N5319" s="120"/>
      <c r="U5319" s="121"/>
      <c r="V5319" s="122"/>
      <c r="W5319" s="123"/>
      <c r="AC5319" s="123"/>
    </row>
    <row r="5320" spans="5:29" s="2" customFormat="1">
      <c r="E5320" s="120"/>
      <c r="M5320" s="120"/>
      <c r="N5320" s="120"/>
      <c r="U5320" s="121"/>
      <c r="V5320" s="122"/>
      <c r="W5320" s="123"/>
      <c r="AC5320" s="123"/>
    </row>
    <row r="5321" spans="5:29" s="2" customFormat="1">
      <c r="E5321" s="120"/>
      <c r="M5321" s="120"/>
      <c r="N5321" s="120"/>
      <c r="U5321" s="121"/>
      <c r="V5321" s="122"/>
      <c r="W5321" s="123"/>
      <c r="AC5321" s="123"/>
    </row>
    <row r="5322" spans="5:29" s="2" customFormat="1">
      <c r="E5322" s="120"/>
      <c r="M5322" s="120"/>
      <c r="N5322" s="120"/>
      <c r="U5322" s="121"/>
      <c r="V5322" s="122"/>
      <c r="W5322" s="123"/>
      <c r="AC5322" s="123"/>
    </row>
    <row r="5323" spans="5:29" s="2" customFormat="1">
      <c r="E5323" s="120"/>
      <c r="M5323" s="120"/>
      <c r="N5323" s="120"/>
      <c r="U5323" s="121"/>
      <c r="V5323" s="122"/>
      <c r="W5323" s="123"/>
      <c r="AC5323" s="123"/>
    </row>
    <row r="5324" spans="5:29" s="2" customFormat="1">
      <c r="E5324" s="120"/>
      <c r="M5324" s="120"/>
      <c r="N5324" s="120"/>
      <c r="U5324" s="121"/>
      <c r="V5324" s="122"/>
      <c r="W5324" s="123"/>
      <c r="AC5324" s="123"/>
    </row>
    <row r="5325" spans="5:29" s="2" customFormat="1">
      <c r="E5325" s="120"/>
      <c r="M5325" s="120"/>
      <c r="N5325" s="120"/>
      <c r="U5325" s="121"/>
      <c r="V5325" s="122"/>
      <c r="W5325" s="123"/>
      <c r="AC5325" s="123"/>
    </row>
    <row r="5326" spans="5:29" s="2" customFormat="1">
      <c r="E5326" s="120"/>
      <c r="M5326" s="120"/>
      <c r="N5326" s="120"/>
      <c r="U5326" s="121"/>
      <c r="V5326" s="122"/>
      <c r="W5326" s="123"/>
      <c r="AC5326" s="123"/>
    </row>
    <row r="5327" spans="5:29" s="2" customFormat="1">
      <c r="E5327" s="120"/>
      <c r="M5327" s="120"/>
      <c r="N5327" s="120"/>
      <c r="U5327" s="121"/>
      <c r="V5327" s="122"/>
      <c r="W5327" s="123"/>
      <c r="AC5327" s="123"/>
    </row>
    <row r="5328" spans="5:29" s="2" customFormat="1">
      <c r="E5328" s="120"/>
      <c r="M5328" s="120"/>
      <c r="N5328" s="120"/>
      <c r="U5328" s="121"/>
      <c r="V5328" s="122"/>
      <c r="W5328" s="123"/>
      <c r="AC5328" s="123"/>
    </row>
    <row r="5329" spans="5:29" s="2" customFormat="1">
      <c r="E5329" s="120"/>
      <c r="M5329" s="120"/>
      <c r="N5329" s="120"/>
      <c r="U5329" s="121"/>
      <c r="V5329" s="122"/>
      <c r="W5329" s="123"/>
      <c r="AC5329" s="123"/>
    </row>
    <row r="5330" spans="5:29" s="2" customFormat="1">
      <c r="E5330" s="120"/>
      <c r="M5330" s="120"/>
      <c r="N5330" s="120"/>
      <c r="U5330" s="121"/>
      <c r="V5330" s="122"/>
      <c r="W5330" s="123"/>
      <c r="AC5330" s="123"/>
    </row>
    <row r="5331" spans="5:29" s="2" customFormat="1">
      <c r="E5331" s="120"/>
      <c r="M5331" s="120"/>
      <c r="N5331" s="120"/>
      <c r="U5331" s="121"/>
      <c r="V5331" s="122"/>
      <c r="W5331" s="123"/>
      <c r="AC5331" s="123"/>
    </row>
    <row r="5332" spans="5:29" s="2" customFormat="1">
      <c r="E5332" s="120"/>
      <c r="M5332" s="120"/>
      <c r="N5332" s="120"/>
      <c r="U5332" s="121"/>
      <c r="V5332" s="122"/>
      <c r="W5332" s="123"/>
      <c r="AC5332" s="123"/>
    </row>
    <row r="5333" spans="5:29" s="2" customFormat="1">
      <c r="E5333" s="120"/>
      <c r="M5333" s="120"/>
      <c r="N5333" s="120"/>
      <c r="U5333" s="121"/>
      <c r="V5333" s="122"/>
      <c r="W5333" s="123"/>
      <c r="AC5333" s="123"/>
    </row>
    <row r="5334" spans="5:29" s="2" customFormat="1">
      <c r="E5334" s="120"/>
      <c r="M5334" s="120"/>
      <c r="N5334" s="120"/>
      <c r="U5334" s="121"/>
      <c r="V5334" s="122"/>
      <c r="W5334" s="123"/>
      <c r="AC5334" s="123"/>
    </row>
    <row r="5335" spans="5:29" s="2" customFormat="1">
      <c r="E5335" s="120"/>
      <c r="M5335" s="120"/>
      <c r="N5335" s="120"/>
      <c r="U5335" s="121"/>
      <c r="V5335" s="122"/>
      <c r="W5335" s="123"/>
      <c r="AC5335" s="123"/>
    </row>
    <row r="5336" spans="5:29" s="2" customFormat="1">
      <c r="E5336" s="120"/>
      <c r="M5336" s="120"/>
      <c r="N5336" s="120"/>
      <c r="U5336" s="121"/>
      <c r="V5336" s="122"/>
      <c r="W5336" s="123"/>
      <c r="AC5336" s="123"/>
    </row>
    <row r="5337" spans="5:29" s="2" customFormat="1">
      <c r="E5337" s="120"/>
      <c r="M5337" s="120"/>
      <c r="N5337" s="120"/>
      <c r="U5337" s="121"/>
      <c r="V5337" s="122"/>
      <c r="W5337" s="123"/>
      <c r="AC5337" s="123"/>
    </row>
    <row r="5338" spans="5:29" s="2" customFormat="1">
      <c r="E5338" s="120"/>
      <c r="M5338" s="120"/>
      <c r="N5338" s="120"/>
      <c r="U5338" s="121"/>
      <c r="V5338" s="122"/>
      <c r="W5338" s="123"/>
      <c r="AC5338" s="123"/>
    </row>
    <row r="5339" spans="5:29" s="2" customFormat="1">
      <c r="E5339" s="120"/>
      <c r="M5339" s="120"/>
      <c r="N5339" s="120"/>
      <c r="U5339" s="121"/>
      <c r="V5339" s="122"/>
      <c r="W5339" s="123"/>
      <c r="AC5339" s="123"/>
    </row>
    <row r="5340" spans="5:29" s="2" customFormat="1">
      <c r="E5340" s="120"/>
      <c r="M5340" s="120"/>
      <c r="N5340" s="120"/>
      <c r="U5340" s="121"/>
      <c r="V5340" s="122"/>
      <c r="W5340" s="123"/>
      <c r="AC5340" s="123"/>
    </row>
    <row r="5341" spans="5:29" s="2" customFormat="1">
      <c r="E5341" s="120"/>
      <c r="M5341" s="120"/>
      <c r="N5341" s="120"/>
      <c r="U5341" s="121"/>
      <c r="V5341" s="122"/>
      <c r="W5341" s="123"/>
      <c r="AC5341" s="123"/>
    </row>
    <row r="5342" spans="5:29" s="2" customFormat="1">
      <c r="E5342" s="120"/>
      <c r="M5342" s="120"/>
      <c r="N5342" s="120"/>
      <c r="U5342" s="121"/>
      <c r="V5342" s="122"/>
      <c r="W5342" s="123"/>
      <c r="AC5342" s="123"/>
    </row>
    <row r="5343" spans="5:29" s="2" customFormat="1">
      <c r="E5343" s="120"/>
      <c r="M5343" s="120"/>
      <c r="N5343" s="120"/>
      <c r="U5343" s="121"/>
      <c r="V5343" s="122"/>
      <c r="W5343" s="123"/>
      <c r="AC5343" s="123"/>
    </row>
    <row r="5344" spans="5:29" s="2" customFormat="1">
      <c r="E5344" s="120"/>
      <c r="M5344" s="120"/>
      <c r="N5344" s="120"/>
      <c r="U5344" s="121"/>
      <c r="V5344" s="122"/>
      <c r="W5344" s="123"/>
      <c r="AC5344" s="123"/>
    </row>
    <row r="5345" spans="5:29" s="2" customFormat="1">
      <c r="E5345" s="120"/>
      <c r="M5345" s="120"/>
      <c r="N5345" s="120"/>
      <c r="U5345" s="121"/>
      <c r="V5345" s="122"/>
      <c r="W5345" s="123"/>
      <c r="AC5345" s="123"/>
    </row>
    <row r="5346" spans="5:29" s="2" customFormat="1">
      <c r="E5346" s="120"/>
      <c r="M5346" s="120"/>
      <c r="N5346" s="120"/>
      <c r="U5346" s="121"/>
      <c r="V5346" s="122"/>
      <c r="W5346" s="123"/>
      <c r="AC5346" s="123"/>
    </row>
    <row r="5347" spans="5:29" s="2" customFormat="1">
      <c r="E5347" s="120"/>
      <c r="M5347" s="120"/>
      <c r="N5347" s="120"/>
      <c r="U5347" s="121"/>
      <c r="V5347" s="122"/>
      <c r="W5347" s="123"/>
      <c r="AC5347" s="123"/>
    </row>
    <row r="5348" spans="5:29" s="2" customFormat="1">
      <c r="E5348" s="120"/>
      <c r="M5348" s="120"/>
      <c r="N5348" s="120"/>
      <c r="U5348" s="121"/>
      <c r="V5348" s="122"/>
      <c r="W5348" s="123"/>
      <c r="AC5348" s="123"/>
    </row>
    <row r="5349" spans="5:29" s="2" customFormat="1">
      <c r="E5349" s="120"/>
      <c r="M5349" s="120"/>
      <c r="N5349" s="120"/>
      <c r="U5349" s="121"/>
      <c r="V5349" s="122"/>
      <c r="W5349" s="123"/>
      <c r="AC5349" s="123"/>
    </row>
    <row r="5350" spans="5:29" s="2" customFormat="1">
      <c r="E5350" s="120"/>
      <c r="M5350" s="120"/>
      <c r="N5350" s="120"/>
      <c r="U5350" s="121"/>
      <c r="V5350" s="122"/>
      <c r="W5350" s="123"/>
      <c r="AC5350" s="123"/>
    </row>
    <row r="5351" spans="5:29" s="2" customFormat="1">
      <c r="E5351" s="120"/>
      <c r="M5351" s="120"/>
      <c r="N5351" s="120"/>
      <c r="U5351" s="121"/>
      <c r="V5351" s="122"/>
      <c r="W5351" s="123"/>
      <c r="AC5351" s="123"/>
    </row>
    <row r="5352" spans="5:29" s="2" customFormat="1">
      <c r="E5352" s="120"/>
      <c r="M5352" s="120"/>
      <c r="N5352" s="120"/>
      <c r="U5352" s="121"/>
      <c r="V5352" s="122"/>
      <c r="W5352" s="123"/>
      <c r="AC5352" s="123"/>
    </row>
    <row r="5353" spans="5:29" s="2" customFormat="1">
      <c r="E5353" s="120"/>
      <c r="M5353" s="120"/>
      <c r="N5353" s="120"/>
      <c r="U5353" s="121"/>
      <c r="V5353" s="122"/>
      <c r="W5353" s="123"/>
      <c r="AC5353" s="123"/>
    </row>
    <row r="5354" spans="5:29" s="2" customFormat="1">
      <c r="E5354" s="120"/>
      <c r="M5354" s="120"/>
      <c r="N5354" s="120"/>
      <c r="U5354" s="121"/>
      <c r="V5354" s="122"/>
      <c r="W5354" s="123"/>
      <c r="AC5354" s="123"/>
    </row>
    <row r="5355" spans="5:29" s="2" customFormat="1">
      <c r="E5355" s="120"/>
      <c r="M5355" s="120"/>
      <c r="N5355" s="120"/>
      <c r="U5355" s="121"/>
      <c r="V5355" s="122"/>
      <c r="W5355" s="123"/>
      <c r="AC5355" s="123"/>
    </row>
    <row r="5356" spans="5:29" s="2" customFormat="1">
      <c r="E5356" s="120"/>
      <c r="M5356" s="120"/>
      <c r="N5356" s="120"/>
      <c r="U5356" s="121"/>
      <c r="V5356" s="122"/>
      <c r="W5356" s="123"/>
      <c r="AC5356" s="123"/>
    </row>
    <row r="5357" spans="5:29" s="2" customFormat="1">
      <c r="E5357" s="120"/>
      <c r="M5357" s="120"/>
      <c r="N5357" s="120"/>
      <c r="U5357" s="121"/>
      <c r="V5357" s="122"/>
      <c r="W5357" s="123"/>
      <c r="AC5357" s="123"/>
    </row>
    <row r="5358" spans="5:29" s="2" customFormat="1">
      <c r="E5358" s="120"/>
      <c r="M5358" s="120"/>
      <c r="N5358" s="120"/>
      <c r="U5358" s="121"/>
      <c r="V5358" s="122"/>
      <c r="W5358" s="123"/>
      <c r="AC5358" s="123"/>
    </row>
    <row r="5359" spans="5:29" s="2" customFormat="1">
      <c r="E5359" s="120"/>
      <c r="M5359" s="120"/>
      <c r="N5359" s="120"/>
      <c r="U5359" s="121"/>
      <c r="V5359" s="122"/>
      <c r="W5359" s="123"/>
      <c r="AC5359" s="123"/>
    </row>
    <row r="5360" spans="5:29" s="2" customFormat="1">
      <c r="E5360" s="120"/>
      <c r="M5360" s="120"/>
      <c r="N5360" s="120"/>
      <c r="U5360" s="121"/>
      <c r="V5360" s="122"/>
      <c r="W5360" s="123"/>
      <c r="AC5360" s="123"/>
    </row>
    <row r="5361" spans="5:29" s="2" customFormat="1">
      <c r="E5361" s="120"/>
      <c r="M5361" s="120"/>
      <c r="N5361" s="120"/>
      <c r="U5361" s="121"/>
      <c r="V5361" s="122"/>
      <c r="W5361" s="123"/>
      <c r="AC5361" s="123"/>
    </row>
    <row r="5362" spans="5:29" s="2" customFormat="1">
      <c r="E5362" s="120"/>
      <c r="M5362" s="120"/>
      <c r="N5362" s="120"/>
      <c r="U5362" s="121"/>
      <c r="V5362" s="122"/>
      <c r="W5362" s="123"/>
      <c r="AC5362" s="123"/>
    </row>
    <row r="5363" spans="5:29" s="2" customFormat="1">
      <c r="E5363" s="120"/>
      <c r="M5363" s="120"/>
      <c r="N5363" s="120"/>
      <c r="U5363" s="121"/>
      <c r="V5363" s="122"/>
      <c r="W5363" s="123"/>
      <c r="AC5363" s="123"/>
    </row>
    <row r="5364" spans="5:29" s="2" customFormat="1">
      <c r="E5364" s="120"/>
      <c r="M5364" s="120"/>
      <c r="N5364" s="120"/>
      <c r="U5364" s="121"/>
      <c r="V5364" s="122"/>
      <c r="W5364" s="123"/>
      <c r="AC5364" s="123"/>
    </row>
    <row r="5365" spans="5:29" s="2" customFormat="1">
      <c r="E5365" s="120"/>
      <c r="M5365" s="120"/>
      <c r="N5365" s="120"/>
      <c r="U5365" s="121"/>
      <c r="V5365" s="122"/>
      <c r="W5365" s="123"/>
      <c r="AC5365" s="123"/>
    </row>
    <row r="5366" spans="5:29" s="2" customFormat="1">
      <c r="E5366" s="120"/>
      <c r="M5366" s="120"/>
      <c r="N5366" s="120"/>
      <c r="U5366" s="121"/>
      <c r="V5366" s="122"/>
      <c r="W5366" s="123"/>
      <c r="AC5366" s="123"/>
    </row>
    <row r="5367" spans="5:29" s="2" customFormat="1">
      <c r="E5367" s="120"/>
      <c r="M5367" s="120"/>
      <c r="N5367" s="120"/>
      <c r="U5367" s="121"/>
      <c r="V5367" s="122"/>
      <c r="W5367" s="123"/>
      <c r="AC5367" s="123"/>
    </row>
    <row r="5368" spans="5:29" s="2" customFormat="1">
      <c r="E5368" s="120"/>
      <c r="M5368" s="120"/>
      <c r="N5368" s="120"/>
      <c r="U5368" s="121"/>
      <c r="V5368" s="122"/>
      <c r="W5368" s="123"/>
      <c r="AC5368" s="123"/>
    </row>
    <row r="5369" spans="5:29" s="2" customFormat="1">
      <c r="E5369" s="120"/>
      <c r="M5369" s="120"/>
      <c r="N5369" s="120"/>
      <c r="U5369" s="121"/>
      <c r="V5369" s="122"/>
      <c r="W5369" s="123"/>
      <c r="AC5369" s="123"/>
    </row>
    <row r="5370" spans="5:29" s="2" customFormat="1">
      <c r="E5370" s="120"/>
      <c r="M5370" s="120"/>
      <c r="N5370" s="120"/>
      <c r="U5370" s="121"/>
      <c r="V5370" s="122"/>
      <c r="W5370" s="123"/>
      <c r="AC5370" s="123"/>
    </row>
    <row r="5371" spans="5:29" s="2" customFormat="1">
      <c r="E5371" s="120"/>
      <c r="M5371" s="120"/>
      <c r="N5371" s="120"/>
      <c r="U5371" s="121"/>
      <c r="V5371" s="122"/>
      <c r="W5371" s="123"/>
      <c r="AC5371" s="123"/>
    </row>
    <row r="5372" spans="5:29" s="2" customFormat="1">
      <c r="E5372" s="120"/>
      <c r="M5372" s="120"/>
      <c r="N5372" s="120"/>
      <c r="U5372" s="121"/>
      <c r="V5372" s="122"/>
      <c r="W5372" s="123"/>
      <c r="AC5372" s="123"/>
    </row>
    <row r="5373" spans="5:29" s="2" customFormat="1">
      <c r="E5373" s="120"/>
      <c r="M5373" s="120"/>
      <c r="N5373" s="120"/>
      <c r="U5373" s="121"/>
      <c r="V5373" s="122"/>
      <c r="W5373" s="123"/>
      <c r="AC5373" s="123"/>
    </row>
    <row r="5374" spans="5:29" s="2" customFormat="1">
      <c r="E5374" s="120"/>
      <c r="M5374" s="120"/>
      <c r="N5374" s="120"/>
      <c r="U5374" s="121"/>
      <c r="V5374" s="122"/>
      <c r="W5374" s="123"/>
      <c r="AC5374" s="123"/>
    </row>
    <row r="5375" spans="5:29" s="2" customFormat="1">
      <c r="E5375" s="120"/>
      <c r="M5375" s="120"/>
      <c r="N5375" s="120"/>
      <c r="U5375" s="121"/>
      <c r="V5375" s="122"/>
      <c r="W5375" s="123"/>
      <c r="AC5375" s="123"/>
    </row>
    <row r="5376" spans="5:29" s="2" customFormat="1">
      <c r="E5376" s="120"/>
      <c r="M5376" s="120"/>
      <c r="N5376" s="120"/>
      <c r="U5376" s="121"/>
      <c r="V5376" s="122"/>
      <c r="W5376" s="123"/>
      <c r="AC5376" s="123"/>
    </row>
    <row r="5377" spans="5:29" s="2" customFormat="1">
      <c r="E5377" s="120"/>
      <c r="M5377" s="120"/>
      <c r="N5377" s="120"/>
      <c r="U5377" s="121"/>
      <c r="V5377" s="122"/>
      <c r="W5377" s="123"/>
      <c r="AC5377" s="123"/>
    </row>
    <row r="5378" spans="5:29" s="2" customFormat="1">
      <c r="E5378" s="120"/>
      <c r="M5378" s="120"/>
      <c r="N5378" s="120"/>
      <c r="U5378" s="121"/>
      <c r="V5378" s="122"/>
      <c r="W5378" s="123"/>
      <c r="AC5378" s="123"/>
    </row>
    <row r="5379" spans="5:29" s="2" customFormat="1">
      <c r="E5379" s="120"/>
      <c r="M5379" s="120"/>
      <c r="N5379" s="120"/>
      <c r="U5379" s="121"/>
      <c r="V5379" s="122"/>
      <c r="W5379" s="123"/>
      <c r="AC5379" s="123"/>
    </row>
    <row r="5380" spans="5:29" s="2" customFormat="1">
      <c r="E5380" s="120"/>
      <c r="M5380" s="120"/>
      <c r="N5380" s="120"/>
      <c r="U5380" s="121"/>
      <c r="V5380" s="122"/>
      <c r="W5380" s="123"/>
      <c r="AC5380" s="123"/>
    </row>
    <row r="5381" spans="5:29" s="2" customFormat="1">
      <c r="E5381" s="120"/>
      <c r="M5381" s="120"/>
      <c r="N5381" s="120"/>
      <c r="U5381" s="121"/>
      <c r="V5381" s="122"/>
      <c r="W5381" s="123"/>
      <c r="AC5381" s="123"/>
    </row>
    <row r="5382" spans="5:29" s="2" customFormat="1">
      <c r="E5382" s="120"/>
      <c r="M5382" s="120"/>
      <c r="N5382" s="120"/>
      <c r="U5382" s="121"/>
      <c r="V5382" s="122"/>
      <c r="W5382" s="123"/>
      <c r="AC5382" s="123"/>
    </row>
    <row r="5383" spans="5:29" s="2" customFormat="1">
      <c r="E5383" s="120"/>
      <c r="M5383" s="120"/>
      <c r="N5383" s="120"/>
      <c r="U5383" s="121"/>
      <c r="V5383" s="122"/>
      <c r="W5383" s="123"/>
      <c r="AC5383" s="123"/>
    </row>
    <row r="5384" spans="5:29" s="2" customFormat="1">
      <c r="E5384" s="120"/>
      <c r="M5384" s="120"/>
      <c r="N5384" s="120"/>
      <c r="U5384" s="121"/>
      <c r="V5384" s="122"/>
      <c r="W5384" s="123"/>
      <c r="AC5384" s="123"/>
    </row>
    <row r="5385" spans="5:29" s="2" customFormat="1">
      <c r="E5385" s="120"/>
      <c r="M5385" s="120"/>
      <c r="N5385" s="120"/>
      <c r="U5385" s="121"/>
      <c r="V5385" s="122"/>
      <c r="W5385" s="123"/>
      <c r="AC5385" s="123"/>
    </row>
    <row r="5386" spans="5:29" s="2" customFormat="1">
      <c r="E5386" s="120"/>
      <c r="M5386" s="120"/>
      <c r="N5386" s="120"/>
      <c r="U5386" s="121"/>
      <c r="V5386" s="122"/>
      <c r="W5386" s="123"/>
      <c r="AC5386" s="123"/>
    </row>
    <row r="5387" spans="5:29" s="2" customFormat="1">
      <c r="E5387" s="120"/>
      <c r="M5387" s="120"/>
      <c r="N5387" s="120"/>
      <c r="U5387" s="121"/>
      <c r="V5387" s="122"/>
      <c r="W5387" s="123"/>
      <c r="AC5387" s="123"/>
    </row>
    <row r="5388" spans="5:29" s="2" customFormat="1">
      <c r="E5388" s="120"/>
      <c r="M5388" s="120"/>
      <c r="N5388" s="120"/>
      <c r="U5388" s="121"/>
      <c r="V5388" s="122"/>
      <c r="W5388" s="123"/>
      <c r="AC5388" s="123"/>
    </row>
    <row r="5389" spans="5:29" s="2" customFormat="1">
      <c r="E5389" s="120"/>
      <c r="M5389" s="120"/>
      <c r="N5389" s="120"/>
      <c r="U5389" s="121"/>
      <c r="V5389" s="122"/>
      <c r="W5389" s="123"/>
      <c r="AC5389" s="123"/>
    </row>
    <row r="5390" spans="5:29" s="2" customFormat="1">
      <c r="E5390" s="120"/>
      <c r="M5390" s="120"/>
      <c r="N5390" s="120"/>
      <c r="U5390" s="121"/>
      <c r="V5390" s="122"/>
      <c r="W5390" s="123"/>
      <c r="AC5390" s="123"/>
    </row>
    <row r="5391" spans="5:29" s="2" customFormat="1">
      <c r="E5391" s="120"/>
      <c r="M5391" s="120"/>
      <c r="N5391" s="120"/>
      <c r="U5391" s="121"/>
      <c r="V5391" s="122"/>
      <c r="W5391" s="123"/>
      <c r="AC5391" s="123"/>
    </row>
    <row r="5392" spans="5:29" s="2" customFormat="1">
      <c r="E5392" s="120"/>
      <c r="M5392" s="120"/>
      <c r="N5392" s="120"/>
      <c r="U5392" s="121"/>
      <c r="V5392" s="122"/>
      <c r="W5392" s="123"/>
      <c r="AC5392" s="123"/>
    </row>
    <row r="5393" spans="5:29" s="2" customFormat="1">
      <c r="E5393" s="120"/>
      <c r="M5393" s="120"/>
      <c r="N5393" s="120"/>
      <c r="U5393" s="121"/>
      <c r="V5393" s="122"/>
      <c r="W5393" s="123"/>
      <c r="AC5393" s="123"/>
    </row>
    <row r="5394" spans="5:29" s="2" customFormat="1">
      <c r="E5394" s="120"/>
      <c r="M5394" s="120"/>
      <c r="N5394" s="120"/>
      <c r="U5394" s="121"/>
      <c r="V5394" s="122"/>
      <c r="W5394" s="123"/>
      <c r="AC5394" s="123"/>
    </row>
    <row r="5395" spans="5:29" s="2" customFormat="1">
      <c r="E5395" s="120"/>
      <c r="M5395" s="120"/>
      <c r="N5395" s="120"/>
      <c r="U5395" s="121"/>
      <c r="V5395" s="122"/>
      <c r="W5395" s="123"/>
      <c r="AC5395" s="123"/>
    </row>
    <row r="5396" spans="5:29" s="2" customFormat="1">
      <c r="E5396" s="120"/>
      <c r="M5396" s="120"/>
      <c r="N5396" s="120"/>
      <c r="U5396" s="121"/>
      <c r="V5396" s="122"/>
      <c r="W5396" s="123"/>
      <c r="AC5396" s="123"/>
    </row>
    <row r="5397" spans="5:29" s="2" customFormat="1">
      <c r="E5397" s="120"/>
      <c r="M5397" s="120"/>
      <c r="N5397" s="120"/>
      <c r="U5397" s="121"/>
      <c r="V5397" s="122"/>
      <c r="W5397" s="123"/>
      <c r="AC5397" s="123"/>
    </row>
    <row r="5398" spans="5:29" s="2" customFormat="1">
      <c r="E5398" s="120"/>
      <c r="M5398" s="120"/>
      <c r="N5398" s="120"/>
      <c r="U5398" s="121"/>
      <c r="V5398" s="122"/>
      <c r="W5398" s="123"/>
      <c r="AC5398" s="123"/>
    </row>
    <row r="5399" spans="5:29" s="2" customFormat="1">
      <c r="E5399" s="120"/>
      <c r="M5399" s="120"/>
      <c r="N5399" s="120"/>
      <c r="U5399" s="121"/>
      <c r="V5399" s="122"/>
      <c r="W5399" s="123"/>
      <c r="AC5399" s="123"/>
    </row>
    <row r="5400" spans="5:29" s="2" customFormat="1">
      <c r="E5400" s="120"/>
      <c r="M5400" s="120"/>
      <c r="N5400" s="120"/>
      <c r="U5400" s="121"/>
      <c r="V5400" s="122"/>
      <c r="W5400" s="123"/>
      <c r="AC5400" s="123"/>
    </row>
    <row r="5401" spans="5:29" s="2" customFormat="1">
      <c r="E5401" s="120"/>
      <c r="M5401" s="120"/>
      <c r="N5401" s="120"/>
      <c r="U5401" s="121"/>
      <c r="V5401" s="122"/>
      <c r="W5401" s="123"/>
      <c r="AC5401" s="123"/>
    </row>
    <row r="5402" spans="5:29" s="2" customFormat="1">
      <c r="E5402" s="120"/>
      <c r="M5402" s="120"/>
      <c r="N5402" s="120"/>
      <c r="U5402" s="121"/>
      <c r="V5402" s="122"/>
      <c r="W5402" s="123"/>
      <c r="AC5402" s="123"/>
    </row>
    <row r="5403" spans="5:29" s="2" customFormat="1">
      <c r="E5403" s="120"/>
      <c r="M5403" s="120"/>
      <c r="N5403" s="120"/>
      <c r="U5403" s="121"/>
      <c r="V5403" s="122"/>
      <c r="W5403" s="123"/>
      <c r="AC5403" s="123"/>
    </row>
    <row r="5404" spans="5:29" s="2" customFormat="1">
      <c r="E5404" s="120"/>
      <c r="M5404" s="120"/>
      <c r="N5404" s="120"/>
      <c r="U5404" s="121"/>
      <c r="V5404" s="122"/>
      <c r="W5404" s="123"/>
      <c r="AC5404" s="123"/>
    </row>
    <row r="5405" spans="5:29" s="2" customFormat="1">
      <c r="E5405" s="120"/>
      <c r="M5405" s="120"/>
      <c r="N5405" s="120"/>
      <c r="U5405" s="121"/>
      <c r="V5405" s="122"/>
      <c r="W5405" s="123"/>
      <c r="AC5405" s="123"/>
    </row>
    <row r="5406" spans="5:29" s="2" customFormat="1">
      <c r="E5406" s="120"/>
      <c r="M5406" s="120"/>
      <c r="N5406" s="120"/>
      <c r="U5406" s="121"/>
      <c r="V5406" s="122"/>
      <c r="W5406" s="123"/>
      <c r="AC5406" s="123"/>
    </row>
    <row r="5407" spans="5:29" s="2" customFormat="1">
      <c r="E5407" s="120"/>
      <c r="M5407" s="120"/>
      <c r="N5407" s="120"/>
      <c r="U5407" s="121"/>
      <c r="V5407" s="122"/>
      <c r="W5407" s="123"/>
      <c r="AC5407" s="123"/>
    </row>
    <row r="5408" spans="5:29" s="2" customFormat="1">
      <c r="E5408" s="120"/>
      <c r="M5408" s="120"/>
      <c r="N5408" s="120"/>
      <c r="U5408" s="121"/>
      <c r="V5408" s="122"/>
      <c r="W5408" s="123"/>
      <c r="AC5408" s="123"/>
    </row>
    <row r="5409" spans="5:29" s="2" customFormat="1">
      <c r="E5409" s="120"/>
      <c r="M5409" s="120"/>
      <c r="N5409" s="120"/>
      <c r="U5409" s="121"/>
      <c r="V5409" s="122"/>
      <c r="W5409" s="123"/>
      <c r="AC5409" s="123"/>
    </row>
    <row r="5410" spans="5:29" s="2" customFormat="1">
      <c r="E5410" s="120"/>
      <c r="M5410" s="120"/>
      <c r="N5410" s="120"/>
      <c r="U5410" s="121"/>
      <c r="V5410" s="122"/>
      <c r="W5410" s="123"/>
      <c r="AC5410" s="123"/>
    </row>
    <row r="5411" spans="5:29" s="2" customFormat="1">
      <c r="E5411" s="120"/>
      <c r="M5411" s="120"/>
      <c r="N5411" s="120"/>
      <c r="U5411" s="121"/>
      <c r="V5411" s="122"/>
      <c r="W5411" s="123"/>
      <c r="AC5411" s="123"/>
    </row>
    <row r="5412" spans="5:29" s="2" customFormat="1">
      <c r="E5412" s="120"/>
      <c r="M5412" s="120"/>
      <c r="N5412" s="120"/>
      <c r="U5412" s="121"/>
      <c r="V5412" s="122"/>
      <c r="W5412" s="123"/>
      <c r="AC5412" s="123"/>
    </row>
    <row r="5413" spans="5:29" s="2" customFormat="1">
      <c r="E5413" s="120"/>
      <c r="M5413" s="120"/>
      <c r="N5413" s="120"/>
      <c r="U5413" s="121"/>
      <c r="V5413" s="122"/>
      <c r="W5413" s="123"/>
      <c r="AC5413" s="123"/>
    </row>
    <row r="5414" spans="5:29" s="2" customFormat="1">
      <c r="E5414" s="120"/>
      <c r="M5414" s="120"/>
      <c r="N5414" s="120"/>
      <c r="U5414" s="121"/>
      <c r="V5414" s="122"/>
      <c r="W5414" s="123"/>
      <c r="AC5414" s="123"/>
    </row>
    <row r="5415" spans="5:29" s="2" customFormat="1">
      <c r="E5415" s="120"/>
      <c r="M5415" s="120"/>
      <c r="N5415" s="120"/>
      <c r="U5415" s="121"/>
      <c r="V5415" s="122"/>
      <c r="W5415" s="123"/>
      <c r="AC5415" s="123"/>
    </row>
    <row r="5416" spans="5:29" s="2" customFormat="1">
      <c r="E5416" s="120"/>
      <c r="M5416" s="120"/>
      <c r="N5416" s="120"/>
      <c r="U5416" s="121"/>
      <c r="V5416" s="122"/>
      <c r="W5416" s="123"/>
      <c r="AC5416" s="123"/>
    </row>
    <row r="5417" spans="5:29" s="2" customFormat="1">
      <c r="E5417" s="120"/>
      <c r="M5417" s="120"/>
      <c r="N5417" s="120"/>
      <c r="U5417" s="121"/>
      <c r="V5417" s="122"/>
      <c r="W5417" s="123"/>
      <c r="AC5417" s="123"/>
    </row>
    <row r="5418" spans="5:29" s="2" customFormat="1">
      <c r="E5418" s="120"/>
      <c r="M5418" s="120"/>
      <c r="N5418" s="120"/>
      <c r="U5418" s="121"/>
      <c r="V5418" s="122"/>
      <c r="W5418" s="123"/>
      <c r="AC5418" s="123"/>
    </row>
    <row r="5419" spans="5:29" s="2" customFormat="1">
      <c r="E5419" s="120"/>
      <c r="M5419" s="120"/>
      <c r="N5419" s="120"/>
      <c r="U5419" s="121"/>
      <c r="V5419" s="122"/>
      <c r="W5419" s="123"/>
      <c r="AC5419" s="123"/>
    </row>
    <row r="5420" spans="5:29" s="2" customFormat="1">
      <c r="E5420" s="120"/>
      <c r="M5420" s="120"/>
      <c r="N5420" s="120"/>
      <c r="U5420" s="121"/>
      <c r="V5420" s="122"/>
      <c r="W5420" s="123"/>
      <c r="AC5420" s="123"/>
    </row>
    <row r="5421" spans="5:29" s="2" customFormat="1">
      <c r="E5421" s="120"/>
      <c r="M5421" s="120"/>
      <c r="N5421" s="120"/>
      <c r="U5421" s="121"/>
      <c r="V5421" s="122"/>
      <c r="W5421" s="123"/>
      <c r="AC5421" s="123"/>
    </row>
    <row r="5422" spans="5:29" s="2" customFormat="1">
      <c r="E5422" s="120"/>
      <c r="M5422" s="120"/>
      <c r="N5422" s="120"/>
      <c r="U5422" s="121"/>
      <c r="V5422" s="122"/>
      <c r="W5422" s="123"/>
      <c r="AC5422" s="123"/>
    </row>
    <row r="5423" spans="5:29" s="2" customFormat="1">
      <c r="E5423" s="120"/>
      <c r="M5423" s="120"/>
      <c r="N5423" s="120"/>
      <c r="U5423" s="121"/>
      <c r="V5423" s="122"/>
      <c r="W5423" s="123"/>
      <c r="AC5423" s="123"/>
    </row>
    <row r="5424" spans="5:29" s="2" customFormat="1">
      <c r="E5424" s="120"/>
      <c r="M5424" s="120"/>
      <c r="N5424" s="120"/>
      <c r="U5424" s="121"/>
      <c r="V5424" s="122"/>
      <c r="W5424" s="123"/>
      <c r="AC5424" s="123"/>
    </row>
    <row r="5425" spans="5:29" s="2" customFormat="1">
      <c r="E5425" s="120"/>
      <c r="M5425" s="120"/>
      <c r="N5425" s="120"/>
      <c r="U5425" s="121"/>
      <c r="V5425" s="122"/>
      <c r="W5425" s="123"/>
      <c r="AC5425" s="123"/>
    </row>
    <row r="5426" spans="5:29" s="2" customFormat="1">
      <c r="E5426" s="120"/>
      <c r="M5426" s="120"/>
      <c r="N5426" s="120"/>
      <c r="U5426" s="121"/>
      <c r="V5426" s="122"/>
      <c r="W5426" s="123"/>
      <c r="AC5426" s="123"/>
    </row>
    <row r="5427" spans="5:29" s="2" customFormat="1">
      <c r="E5427" s="120"/>
      <c r="M5427" s="120"/>
      <c r="N5427" s="120"/>
      <c r="U5427" s="121"/>
      <c r="V5427" s="122"/>
      <c r="W5427" s="123"/>
      <c r="AC5427" s="123"/>
    </row>
    <row r="5428" spans="5:29" s="2" customFormat="1">
      <c r="E5428" s="120"/>
      <c r="M5428" s="120"/>
      <c r="N5428" s="120"/>
      <c r="U5428" s="121"/>
      <c r="V5428" s="122"/>
      <c r="W5428" s="123"/>
      <c r="AC5428" s="123"/>
    </row>
    <row r="5429" spans="5:29" s="2" customFormat="1">
      <c r="E5429" s="120"/>
      <c r="M5429" s="120"/>
      <c r="N5429" s="120"/>
      <c r="U5429" s="121"/>
      <c r="V5429" s="122"/>
      <c r="W5429" s="123"/>
      <c r="AC5429" s="123"/>
    </row>
    <row r="5430" spans="5:29" s="2" customFormat="1">
      <c r="E5430" s="120"/>
      <c r="M5430" s="120"/>
      <c r="N5430" s="120"/>
      <c r="U5430" s="121"/>
      <c r="V5430" s="122"/>
      <c r="W5430" s="123"/>
      <c r="AC5430" s="123"/>
    </row>
    <row r="5431" spans="5:29" s="2" customFormat="1">
      <c r="E5431" s="120"/>
      <c r="M5431" s="120"/>
      <c r="N5431" s="120"/>
      <c r="U5431" s="121"/>
      <c r="V5431" s="122"/>
      <c r="W5431" s="123"/>
      <c r="AC5431" s="123"/>
    </row>
    <row r="5432" spans="5:29" s="2" customFormat="1">
      <c r="E5432" s="120"/>
      <c r="M5432" s="120"/>
      <c r="N5432" s="120"/>
      <c r="U5432" s="121"/>
      <c r="V5432" s="122"/>
      <c r="W5432" s="123"/>
      <c r="AC5432" s="123"/>
    </row>
    <row r="5433" spans="5:29" s="2" customFormat="1">
      <c r="E5433" s="120"/>
      <c r="M5433" s="120"/>
      <c r="N5433" s="120"/>
      <c r="U5433" s="121"/>
      <c r="V5433" s="122"/>
      <c r="W5433" s="123"/>
      <c r="AC5433" s="123"/>
    </row>
    <row r="5434" spans="5:29" s="2" customFormat="1">
      <c r="E5434" s="120"/>
      <c r="M5434" s="120"/>
      <c r="N5434" s="120"/>
      <c r="U5434" s="121"/>
      <c r="V5434" s="122"/>
      <c r="W5434" s="123"/>
      <c r="AC5434" s="123"/>
    </row>
    <row r="5435" spans="5:29" s="2" customFormat="1">
      <c r="E5435" s="120"/>
      <c r="M5435" s="120"/>
      <c r="N5435" s="120"/>
      <c r="U5435" s="121"/>
      <c r="V5435" s="122"/>
      <c r="W5435" s="123"/>
      <c r="AC5435" s="123"/>
    </row>
    <row r="5436" spans="5:29" s="2" customFormat="1">
      <c r="E5436" s="120"/>
      <c r="M5436" s="120"/>
      <c r="N5436" s="120"/>
      <c r="U5436" s="121"/>
      <c r="V5436" s="122"/>
      <c r="W5436" s="123"/>
      <c r="AC5436" s="123"/>
    </row>
    <row r="5437" spans="5:29" s="2" customFormat="1">
      <c r="E5437" s="120"/>
      <c r="M5437" s="120"/>
      <c r="N5437" s="120"/>
      <c r="U5437" s="121"/>
      <c r="V5437" s="122"/>
      <c r="W5437" s="123"/>
      <c r="AC5437" s="123"/>
    </row>
    <row r="5438" spans="5:29" s="2" customFormat="1">
      <c r="E5438" s="120"/>
      <c r="M5438" s="120"/>
      <c r="N5438" s="120"/>
      <c r="U5438" s="121"/>
      <c r="V5438" s="122"/>
      <c r="W5438" s="123"/>
      <c r="AC5438" s="123"/>
    </row>
    <row r="5439" spans="5:29" s="2" customFormat="1">
      <c r="E5439" s="120"/>
      <c r="M5439" s="120"/>
      <c r="N5439" s="120"/>
      <c r="U5439" s="121"/>
      <c r="V5439" s="122"/>
      <c r="W5439" s="123"/>
      <c r="AC5439" s="123"/>
    </row>
    <row r="5440" spans="5:29" s="2" customFormat="1">
      <c r="E5440" s="120"/>
      <c r="M5440" s="120"/>
      <c r="N5440" s="120"/>
      <c r="U5440" s="121"/>
      <c r="V5440" s="122"/>
      <c r="W5440" s="123"/>
      <c r="AC5440" s="123"/>
    </row>
    <row r="5441" spans="5:29" s="2" customFormat="1">
      <c r="E5441" s="120"/>
      <c r="M5441" s="120"/>
      <c r="N5441" s="120"/>
      <c r="U5441" s="121"/>
      <c r="V5441" s="122"/>
      <c r="W5441" s="123"/>
      <c r="AC5441" s="123"/>
    </row>
    <row r="5442" spans="5:29" s="2" customFormat="1">
      <c r="E5442" s="120"/>
      <c r="M5442" s="120"/>
      <c r="N5442" s="120"/>
      <c r="U5442" s="121"/>
      <c r="V5442" s="122"/>
      <c r="W5442" s="123"/>
      <c r="AC5442" s="123"/>
    </row>
    <row r="5443" spans="5:29" s="2" customFormat="1">
      <c r="E5443" s="120"/>
      <c r="M5443" s="120"/>
      <c r="N5443" s="120"/>
      <c r="U5443" s="121"/>
      <c r="V5443" s="122"/>
      <c r="W5443" s="123"/>
      <c r="AC5443" s="123"/>
    </row>
    <row r="5444" spans="5:29" s="2" customFormat="1">
      <c r="E5444" s="120"/>
      <c r="M5444" s="120"/>
      <c r="N5444" s="120"/>
      <c r="U5444" s="121"/>
      <c r="V5444" s="122"/>
      <c r="W5444" s="123"/>
      <c r="AC5444" s="123"/>
    </row>
    <row r="5445" spans="5:29" s="2" customFormat="1">
      <c r="E5445" s="120"/>
      <c r="M5445" s="120"/>
      <c r="N5445" s="120"/>
      <c r="U5445" s="121"/>
      <c r="V5445" s="122"/>
      <c r="W5445" s="123"/>
      <c r="AC5445" s="123"/>
    </row>
    <row r="5446" spans="5:29" s="2" customFormat="1">
      <c r="E5446" s="120"/>
      <c r="M5446" s="120"/>
      <c r="N5446" s="120"/>
      <c r="U5446" s="121"/>
      <c r="V5446" s="122"/>
      <c r="W5446" s="123"/>
      <c r="AC5446" s="123"/>
    </row>
    <row r="5447" spans="5:29" s="2" customFormat="1">
      <c r="E5447" s="120"/>
      <c r="M5447" s="120"/>
      <c r="N5447" s="120"/>
      <c r="U5447" s="121"/>
      <c r="V5447" s="122"/>
      <c r="W5447" s="123"/>
      <c r="AC5447" s="123"/>
    </row>
    <row r="5448" spans="5:29" s="2" customFormat="1">
      <c r="E5448" s="120"/>
      <c r="M5448" s="120"/>
      <c r="N5448" s="120"/>
      <c r="U5448" s="121"/>
      <c r="V5448" s="122"/>
      <c r="W5448" s="123"/>
      <c r="AC5448" s="123"/>
    </row>
    <row r="5449" spans="5:29" s="2" customFormat="1">
      <c r="E5449" s="120"/>
      <c r="M5449" s="120"/>
      <c r="N5449" s="120"/>
      <c r="U5449" s="121"/>
      <c r="V5449" s="122"/>
      <c r="W5449" s="123"/>
      <c r="AC5449" s="123"/>
    </row>
    <row r="5450" spans="5:29" s="2" customFormat="1">
      <c r="E5450" s="120"/>
      <c r="M5450" s="120"/>
      <c r="N5450" s="120"/>
      <c r="U5450" s="121"/>
      <c r="V5450" s="122"/>
      <c r="W5450" s="123"/>
      <c r="AC5450" s="123"/>
    </row>
    <row r="5451" spans="5:29" s="2" customFormat="1">
      <c r="E5451" s="120"/>
      <c r="M5451" s="120"/>
      <c r="N5451" s="120"/>
      <c r="U5451" s="121"/>
      <c r="V5451" s="122"/>
      <c r="W5451" s="123"/>
      <c r="AC5451" s="123"/>
    </row>
    <row r="5452" spans="5:29" s="2" customFormat="1">
      <c r="E5452" s="120"/>
      <c r="M5452" s="120"/>
      <c r="N5452" s="120"/>
      <c r="U5452" s="121"/>
      <c r="V5452" s="122"/>
      <c r="W5452" s="123"/>
      <c r="AC5452" s="123"/>
    </row>
    <row r="5453" spans="5:29" s="2" customFormat="1">
      <c r="E5453" s="120"/>
      <c r="M5453" s="120"/>
      <c r="N5453" s="120"/>
      <c r="U5453" s="121"/>
      <c r="V5453" s="122"/>
      <c r="W5453" s="123"/>
      <c r="AC5453" s="123"/>
    </row>
    <row r="5454" spans="5:29" s="2" customFormat="1">
      <c r="E5454" s="120"/>
      <c r="M5454" s="120"/>
      <c r="N5454" s="120"/>
      <c r="U5454" s="121"/>
      <c r="V5454" s="122"/>
      <c r="W5454" s="123"/>
      <c r="AC5454" s="123"/>
    </row>
    <row r="5455" spans="5:29" s="2" customFormat="1">
      <c r="E5455" s="120"/>
      <c r="M5455" s="120"/>
      <c r="N5455" s="120"/>
      <c r="U5455" s="121"/>
      <c r="V5455" s="122"/>
      <c r="W5455" s="123"/>
      <c r="AC5455" s="123"/>
    </row>
    <row r="5456" spans="5:29" s="2" customFormat="1">
      <c r="E5456" s="120"/>
      <c r="M5456" s="120"/>
      <c r="N5456" s="120"/>
      <c r="U5456" s="121"/>
      <c r="V5456" s="122"/>
      <c r="W5456" s="123"/>
      <c r="AC5456" s="123"/>
    </row>
    <row r="5457" spans="5:29" s="2" customFormat="1">
      <c r="E5457" s="120"/>
      <c r="M5457" s="120"/>
      <c r="N5457" s="120"/>
      <c r="U5457" s="121"/>
      <c r="V5457" s="122"/>
      <c r="W5457" s="123"/>
      <c r="AC5457" s="123"/>
    </row>
    <row r="5458" spans="5:29" s="2" customFormat="1">
      <c r="E5458" s="120"/>
      <c r="M5458" s="120"/>
      <c r="N5458" s="120"/>
      <c r="U5458" s="121"/>
      <c r="V5458" s="122"/>
      <c r="W5458" s="123"/>
      <c r="AC5458" s="123"/>
    </row>
    <row r="5459" spans="5:29" s="2" customFormat="1">
      <c r="E5459" s="120"/>
      <c r="M5459" s="120"/>
      <c r="N5459" s="120"/>
      <c r="U5459" s="121"/>
      <c r="V5459" s="122"/>
      <c r="W5459" s="123"/>
      <c r="AC5459" s="123"/>
    </row>
    <row r="5460" spans="5:29" s="2" customFormat="1">
      <c r="E5460" s="120"/>
      <c r="M5460" s="120"/>
      <c r="N5460" s="120"/>
      <c r="U5460" s="121"/>
      <c r="V5460" s="122"/>
      <c r="W5460" s="123"/>
      <c r="AC5460" s="123"/>
    </row>
    <row r="5461" spans="5:29" s="2" customFormat="1">
      <c r="E5461" s="120"/>
      <c r="M5461" s="120"/>
      <c r="N5461" s="120"/>
      <c r="U5461" s="121"/>
      <c r="V5461" s="122"/>
      <c r="W5461" s="123"/>
      <c r="AC5461" s="123"/>
    </row>
    <row r="5462" spans="5:29" s="2" customFormat="1">
      <c r="E5462" s="120"/>
      <c r="M5462" s="120"/>
      <c r="N5462" s="120"/>
      <c r="U5462" s="121"/>
      <c r="V5462" s="122"/>
      <c r="W5462" s="123"/>
      <c r="AC5462" s="123"/>
    </row>
    <row r="5463" spans="5:29" s="2" customFormat="1">
      <c r="E5463" s="120"/>
      <c r="M5463" s="120"/>
      <c r="N5463" s="120"/>
      <c r="U5463" s="121"/>
      <c r="V5463" s="122"/>
      <c r="W5463" s="123"/>
      <c r="AC5463" s="123"/>
    </row>
    <row r="5464" spans="5:29" s="2" customFormat="1">
      <c r="E5464" s="120"/>
      <c r="M5464" s="120"/>
      <c r="N5464" s="120"/>
      <c r="U5464" s="121"/>
      <c r="V5464" s="122"/>
      <c r="W5464" s="123"/>
      <c r="AC5464" s="123"/>
    </row>
    <row r="5465" spans="5:29" s="2" customFormat="1">
      <c r="E5465" s="120"/>
      <c r="M5465" s="120"/>
      <c r="N5465" s="120"/>
      <c r="U5465" s="121"/>
      <c r="V5465" s="122"/>
      <c r="W5465" s="123"/>
      <c r="AC5465" s="123"/>
    </row>
    <row r="5466" spans="5:29" s="2" customFormat="1">
      <c r="E5466" s="120"/>
      <c r="M5466" s="120"/>
      <c r="N5466" s="120"/>
      <c r="U5466" s="121"/>
      <c r="V5466" s="122"/>
      <c r="W5466" s="123"/>
      <c r="AC5466" s="123"/>
    </row>
    <row r="5467" spans="5:29" s="2" customFormat="1">
      <c r="E5467" s="120"/>
      <c r="M5467" s="120"/>
      <c r="N5467" s="120"/>
      <c r="U5467" s="121"/>
      <c r="V5467" s="122"/>
      <c r="W5467" s="123"/>
      <c r="AC5467" s="123"/>
    </row>
    <row r="5468" spans="5:29" s="2" customFormat="1">
      <c r="E5468" s="120"/>
      <c r="M5468" s="120"/>
      <c r="N5468" s="120"/>
      <c r="U5468" s="121"/>
      <c r="V5468" s="122"/>
      <c r="W5468" s="123"/>
      <c r="AC5468" s="123"/>
    </row>
    <row r="5469" spans="5:29" s="2" customFormat="1">
      <c r="E5469" s="120"/>
      <c r="M5469" s="120"/>
      <c r="N5469" s="120"/>
      <c r="U5469" s="121"/>
      <c r="V5469" s="122"/>
      <c r="W5469" s="123"/>
      <c r="AC5469" s="123"/>
    </row>
    <row r="5470" spans="5:29" s="2" customFormat="1">
      <c r="E5470" s="120"/>
      <c r="M5470" s="120"/>
      <c r="N5470" s="120"/>
      <c r="U5470" s="121"/>
      <c r="V5470" s="122"/>
      <c r="W5470" s="123"/>
      <c r="AC5470" s="123"/>
    </row>
    <row r="5471" spans="5:29" s="2" customFormat="1">
      <c r="E5471" s="120"/>
      <c r="M5471" s="120"/>
      <c r="N5471" s="120"/>
      <c r="U5471" s="121"/>
      <c r="V5471" s="122"/>
      <c r="W5471" s="123"/>
      <c r="AC5471" s="123"/>
    </row>
    <row r="5472" spans="5:29" s="2" customFormat="1">
      <c r="E5472" s="120"/>
      <c r="M5472" s="120"/>
      <c r="N5472" s="120"/>
      <c r="U5472" s="121"/>
      <c r="V5472" s="122"/>
      <c r="W5472" s="123"/>
      <c r="AC5472" s="123"/>
    </row>
    <row r="5473" spans="5:29" s="2" customFormat="1">
      <c r="E5473" s="120"/>
      <c r="M5473" s="120"/>
      <c r="N5473" s="120"/>
      <c r="U5473" s="121"/>
      <c r="V5473" s="122"/>
      <c r="W5473" s="123"/>
      <c r="AC5473" s="123"/>
    </row>
    <row r="5474" spans="5:29" s="2" customFormat="1">
      <c r="E5474" s="120"/>
      <c r="M5474" s="120"/>
      <c r="N5474" s="120"/>
      <c r="U5474" s="121"/>
      <c r="V5474" s="122"/>
      <c r="W5474" s="123"/>
      <c r="AC5474" s="123"/>
    </row>
    <row r="5475" spans="5:29" s="2" customFormat="1">
      <c r="E5475" s="120"/>
      <c r="M5475" s="120"/>
      <c r="N5475" s="120"/>
      <c r="U5475" s="121"/>
      <c r="V5475" s="122"/>
      <c r="W5475" s="123"/>
      <c r="AC5475" s="123"/>
    </row>
    <row r="5476" spans="5:29" s="2" customFormat="1">
      <c r="E5476" s="120"/>
      <c r="M5476" s="120"/>
      <c r="N5476" s="120"/>
      <c r="U5476" s="121"/>
      <c r="V5476" s="122"/>
      <c r="W5476" s="123"/>
      <c r="AC5476" s="123"/>
    </row>
    <row r="5477" spans="5:29" s="2" customFormat="1">
      <c r="E5477" s="120"/>
      <c r="M5477" s="120"/>
      <c r="N5477" s="120"/>
      <c r="U5477" s="121"/>
      <c r="V5477" s="122"/>
      <c r="W5477" s="123"/>
      <c r="AC5477" s="123"/>
    </row>
    <row r="5478" spans="5:29" s="2" customFormat="1">
      <c r="E5478" s="120"/>
      <c r="M5478" s="120"/>
      <c r="N5478" s="120"/>
      <c r="U5478" s="121"/>
      <c r="V5478" s="122"/>
      <c r="W5478" s="123"/>
      <c r="AC5478" s="123"/>
    </row>
    <row r="5479" spans="5:29" s="2" customFormat="1">
      <c r="E5479" s="120"/>
      <c r="M5479" s="120"/>
      <c r="N5479" s="120"/>
      <c r="U5479" s="121"/>
      <c r="V5479" s="122"/>
      <c r="W5479" s="123"/>
      <c r="AC5479" s="123"/>
    </row>
    <row r="5480" spans="5:29" s="2" customFormat="1">
      <c r="E5480" s="120"/>
      <c r="M5480" s="120"/>
      <c r="N5480" s="120"/>
      <c r="U5480" s="121"/>
      <c r="V5480" s="122"/>
      <c r="W5480" s="123"/>
      <c r="AC5480" s="123"/>
    </row>
    <row r="5481" spans="5:29" s="2" customFormat="1">
      <c r="E5481" s="120"/>
      <c r="M5481" s="120"/>
      <c r="N5481" s="120"/>
      <c r="U5481" s="121"/>
      <c r="V5481" s="122"/>
      <c r="W5481" s="123"/>
      <c r="AC5481" s="123"/>
    </row>
    <row r="5482" spans="5:29" s="2" customFormat="1">
      <c r="E5482" s="120"/>
      <c r="M5482" s="120"/>
      <c r="N5482" s="120"/>
      <c r="U5482" s="121"/>
      <c r="V5482" s="122"/>
      <c r="W5482" s="123"/>
      <c r="AC5482" s="123"/>
    </row>
    <row r="5483" spans="5:29" s="2" customFormat="1">
      <c r="E5483" s="120"/>
      <c r="M5483" s="120"/>
      <c r="N5483" s="120"/>
      <c r="U5483" s="121"/>
      <c r="V5483" s="122"/>
      <c r="W5483" s="123"/>
      <c r="AC5483" s="123"/>
    </row>
    <row r="5484" spans="5:29" s="2" customFormat="1">
      <c r="E5484" s="120"/>
      <c r="M5484" s="120"/>
      <c r="N5484" s="120"/>
      <c r="U5484" s="121"/>
      <c r="V5484" s="122"/>
      <c r="W5484" s="123"/>
      <c r="AC5484" s="123"/>
    </row>
    <row r="5485" spans="5:29" s="2" customFormat="1">
      <c r="E5485" s="120"/>
      <c r="M5485" s="120"/>
      <c r="N5485" s="120"/>
      <c r="U5485" s="121"/>
      <c r="V5485" s="122"/>
      <c r="W5485" s="123"/>
      <c r="AC5485" s="123"/>
    </row>
    <row r="5486" spans="5:29" s="2" customFormat="1">
      <c r="E5486" s="120"/>
      <c r="M5486" s="120"/>
      <c r="N5486" s="120"/>
      <c r="U5486" s="121"/>
      <c r="V5486" s="122"/>
      <c r="W5486" s="123"/>
      <c r="AC5486" s="123"/>
    </row>
    <row r="5487" spans="5:29" s="2" customFormat="1">
      <c r="E5487" s="120"/>
      <c r="M5487" s="120"/>
      <c r="N5487" s="120"/>
      <c r="U5487" s="121"/>
      <c r="V5487" s="122"/>
      <c r="W5487" s="123"/>
      <c r="AC5487" s="123"/>
    </row>
    <row r="5488" spans="5:29" s="2" customFormat="1">
      <c r="E5488" s="120"/>
      <c r="M5488" s="120"/>
      <c r="N5488" s="120"/>
      <c r="U5488" s="121"/>
      <c r="V5488" s="122"/>
      <c r="W5488" s="123"/>
      <c r="AC5488" s="123"/>
    </row>
    <row r="5489" spans="5:29" s="2" customFormat="1">
      <c r="E5489" s="120"/>
      <c r="M5489" s="120"/>
      <c r="N5489" s="120"/>
      <c r="U5489" s="121"/>
      <c r="V5489" s="122"/>
      <c r="W5489" s="123"/>
      <c r="AC5489" s="123"/>
    </row>
    <row r="5490" spans="5:29" s="2" customFormat="1">
      <c r="E5490" s="120"/>
      <c r="M5490" s="120"/>
      <c r="N5490" s="120"/>
      <c r="U5490" s="121"/>
      <c r="V5490" s="122"/>
      <c r="W5490" s="123"/>
      <c r="AC5490" s="123"/>
    </row>
    <row r="5491" spans="5:29" s="2" customFormat="1">
      <c r="E5491" s="120"/>
      <c r="M5491" s="120"/>
      <c r="N5491" s="120"/>
      <c r="U5491" s="121"/>
      <c r="V5491" s="122"/>
      <c r="W5491" s="123"/>
      <c r="AC5491" s="123"/>
    </row>
    <row r="5492" spans="5:29" s="2" customFormat="1">
      <c r="E5492" s="120"/>
      <c r="M5492" s="120"/>
      <c r="N5492" s="120"/>
      <c r="U5492" s="121"/>
      <c r="V5492" s="122"/>
      <c r="W5492" s="123"/>
      <c r="AC5492" s="123"/>
    </row>
    <row r="5493" spans="5:29" s="2" customFormat="1">
      <c r="E5493" s="120"/>
      <c r="M5493" s="120"/>
      <c r="N5493" s="120"/>
      <c r="U5493" s="121"/>
      <c r="V5493" s="122"/>
      <c r="W5493" s="123"/>
      <c r="AC5493" s="123"/>
    </row>
    <row r="5494" spans="5:29" s="2" customFormat="1">
      <c r="E5494" s="120"/>
      <c r="M5494" s="120"/>
      <c r="N5494" s="120"/>
      <c r="U5494" s="121"/>
      <c r="V5494" s="122"/>
      <c r="W5494" s="123"/>
      <c r="AC5494" s="123"/>
    </row>
    <row r="5495" spans="5:29" s="2" customFormat="1">
      <c r="E5495" s="120"/>
      <c r="M5495" s="120"/>
      <c r="N5495" s="120"/>
      <c r="U5495" s="121"/>
      <c r="V5495" s="122"/>
      <c r="W5495" s="123"/>
      <c r="AC5495" s="123"/>
    </row>
    <row r="5496" spans="5:29" s="2" customFormat="1">
      <c r="E5496" s="120"/>
      <c r="M5496" s="120"/>
      <c r="N5496" s="120"/>
      <c r="U5496" s="121"/>
      <c r="V5496" s="122"/>
      <c r="W5496" s="123"/>
      <c r="AC5496" s="123"/>
    </row>
    <row r="5497" spans="5:29" s="2" customFormat="1">
      <c r="E5497" s="120"/>
      <c r="M5497" s="120"/>
      <c r="N5497" s="120"/>
      <c r="U5497" s="121"/>
      <c r="V5497" s="122"/>
      <c r="W5497" s="123"/>
      <c r="AC5497" s="123"/>
    </row>
    <row r="5498" spans="5:29" s="2" customFormat="1">
      <c r="E5498" s="120"/>
      <c r="M5498" s="120"/>
      <c r="N5498" s="120"/>
      <c r="U5498" s="121"/>
      <c r="V5498" s="122"/>
      <c r="W5498" s="123"/>
      <c r="AC5498" s="123"/>
    </row>
    <row r="5499" spans="5:29" s="2" customFormat="1">
      <c r="E5499" s="120"/>
      <c r="M5499" s="120"/>
      <c r="N5499" s="120"/>
      <c r="U5499" s="121"/>
      <c r="V5499" s="122"/>
      <c r="W5499" s="123"/>
      <c r="AC5499" s="123"/>
    </row>
    <row r="5500" spans="5:29" s="2" customFormat="1">
      <c r="E5500" s="120"/>
      <c r="M5500" s="120"/>
      <c r="N5500" s="120"/>
      <c r="U5500" s="121"/>
      <c r="V5500" s="122"/>
      <c r="W5500" s="123"/>
      <c r="AC5500" s="123"/>
    </row>
    <row r="5501" spans="5:29" s="2" customFormat="1">
      <c r="E5501" s="120"/>
      <c r="M5501" s="120"/>
      <c r="N5501" s="120"/>
      <c r="U5501" s="121"/>
      <c r="V5501" s="122"/>
      <c r="W5501" s="123"/>
      <c r="AC5501" s="123"/>
    </row>
    <row r="5502" spans="5:29" s="2" customFormat="1">
      <c r="E5502" s="120"/>
      <c r="M5502" s="120"/>
      <c r="N5502" s="120"/>
      <c r="U5502" s="121"/>
      <c r="V5502" s="122"/>
      <c r="W5502" s="123"/>
      <c r="AC5502" s="123"/>
    </row>
    <row r="5503" spans="5:29" s="2" customFormat="1">
      <c r="E5503" s="120"/>
      <c r="M5503" s="120"/>
      <c r="N5503" s="120"/>
      <c r="U5503" s="121"/>
      <c r="V5503" s="122"/>
      <c r="W5503" s="123"/>
      <c r="AC5503" s="123"/>
    </row>
    <row r="5504" spans="5:29" s="2" customFormat="1">
      <c r="E5504" s="120"/>
      <c r="M5504" s="120"/>
      <c r="N5504" s="120"/>
      <c r="U5504" s="121"/>
      <c r="V5504" s="122"/>
      <c r="W5504" s="123"/>
      <c r="AC5504" s="123"/>
    </row>
    <row r="5505" spans="5:29" s="2" customFormat="1">
      <c r="E5505" s="120"/>
      <c r="M5505" s="120"/>
      <c r="N5505" s="120"/>
      <c r="U5505" s="121"/>
      <c r="V5505" s="122"/>
      <c r="W5505" s="123"/>
      <c r="AC5505" s="123"/>
    </row>
    <row r="5506" spans="5:29" s="2" customFormat="1">
      <c r="E5506" s="120"/>
      <c r="M5506" s="120"/>
      <c r="N5506" s="120"/>
      <c r="U5506" s="121"/>
      <c r="V5506" s="122"/>
      <c r="W5506" s="123"/>
      <c r="AC5506" s="123"/>
    </row>
    <row r="5507" spans="5:29" s="2" customFormat="1">
      <c r="E5507" s="120"/>
      <c r="M5507" s="120"/>
      <c r="N5507" s="120"/>
      <c r="U5507" s="121"/>
      <c r="V5507" s="122"/>
      <c r="W5507" s="123"/>
      <c r="AC5507" s="123"/>
    </row>
    <row r="5508" spans="5:29" s="2" customFormat="1">
      <c r="E5508" s="120"/>
      <c r="M5508" s="120"/>
      <c r="N5508" s="120"/>
      <c r="U5508" s="121"/>
      <c r="V5508" s="122"/>
      <c r="W5508" s="123"/>
      <c r="AC5508" s="123"/>
    </row>
    <row r="5509" spans="5:29" s="2" customFormat="1">
      <c r="E5509" s="120"/>
      <c r="M5509" s="120"/>
      <c r="N5509" s="120"/>
      <c r="U5509" s="121"/>
      <c r="V5509" s="122"/>
      <c r="W5509" s="123"/>
      <c r="AC5509" s="123"/>
    </row>
    <row r="5510" spans="5:29" s="2" customFormat="1">
      <c r="E5510" s="120"/>
      <c r="M5510" s="120"/>
      <c r="N5510" s="120"/>
      <c r="U5510" s="121"/>
      <c r="V5510" s="122"/>
      <c r="W5510" s="123"/>
      <c r="AC5510" s="123"/>
    </row>
    <row r="5511" spans="5:29" s="2" customFormat="1">
      <c r="E5511" s="120"/>
      <c r="M5511" s="120"/>
      <c r="N5511" s="120"/>
      <c r="U5511" s="121"/>
      <c r="V5511" s="122"/>
      <c r="W5511" s="123"/>
      <c r="AC5511" s="123"/>
    </row>
    <row r="5512" spans="5:29" s="2" customFormat="1">
      <c r="E5512" s="120"/>
      <c r="M5512" s="120"/>
      <c r="N5512" s="120"/>
      <c r="U5512" s="121"/>
      <c r="V5512" s="122"/>
      <c r="W5512" s="123"/>
      <c r="AC5512" s="123"/>
    </row>
    <row r="5513" spans="5:29" s="2" customFormat="1">
      <c r="E5513" s="120"/>
      <c r="M5513" s="120"/>
      <c r="N5513" s="120"/>
      <c r="U5513" s="121"/>
      <c r="V5513" s="122"/>
      <c r="W5513" s="123"/>
      <c r="AC5513" s="123"/>
    </row>
    <row r="5514" spans="5:29" s="2" customFormat="1">
      <c r="E5514" s="120"/>
      <c r="M5514" s="120"/>
      <c r="N5514" s="120"/>
      <c r="U5514" s="121"/>
      <c r="V5514" s="122"/>
      <c r="W5514" s="123"/>
      <c r="AC5514" s="123"/>
    </row>
    <row r="5515" spans="5:29" s="2" customFormat="1">
      <c r="E5515" s="120"/>
      <c r="M5515" s="120"/>
      <c r="N5515" s="120"/>
      <c r="U5515" s="121"/>
      <c r="V5515" s="122"/>
      <c r="W5515" s="123"/>
      <c r="AC5515" s="123"/>
    </row>
    <row r="5516" spans="5:29" s="2" customFormat="1">
      <c r="E5516" s="120"/>
      <c r="M5516" s="120"/>
      <c r="N5516" s="120"/>
      <c r="U5516" s="121"/>
      <c r="V5516" s="122"/>
      <c r="W5516" s="123"/>
      <c r="AC5516" s="123"/>
    </row>
    <row r="5517" spans="5:29" s="2" customFormat="1">
      <c r="E5517" s="120"/>
      <c r="M5517" s="120"/>
      <c r="N5517" s="120"/>
      <c r="U5517" s="121"/>
      <c r="V5517" s="122"/>
      <c r="W5517" s="123"/>
      <c r="AC5517" s="123"/>
    </row>
    <row r="5518" spans="5:29" s="2" customFormat="1">
      <c r="E5518" s="120"/>
      <c r="M5518" s="120"/>
      <c r="N5518" s="120"/>
      <c r="U5518" s="121"/>
      <c r="V5518" s="122"/>
      <c r="W5518" s="123"/>
      <c r="AC5518" s="123"/>
    </row>
    <row r="5519" spans="5:29" s="2" customFormat="1">
      <c r="E5519" s="120"/>
      <c r="M5519" s="120"/>
      <c r="N5519" s="120"/>
      <c r="U5519" s="121"/>
      <c r="V5519" s="122"/>
      <c r="W5519" s="123"/>
      <c r="AC5519" s="123"/>
    </row>
    <row r="5520" spans="5:29" s="2" customFormat="1">
      <c r="E5520" s="120"/>
      <c r="M5520" s="120"/>
      <c r="N5520" s="120"/>
      <c r="U5520" s="121"/>
      <c r="V5520" s="122"/>
      <c r="W5520" s="123"/>
      <c r="AC5520" s="123"/>
    </row>
    <row r="5521" spans="5:29" s="2" customFormat="1">
      <c r="E5521" s="120"/>
      <c r="M5521" s="120"/>
      <c r="N5521" s="120"/>
      <c r="U5521" s="121"/>
      <c r="V5521" s="122"/>
      <c r="W5521" s="123"/>
      <c r="AC5521" s="123"/>
    </row>
    <row r="5522" spans="5:29" s="2" customFormat="1">
      <c r="E5522" s="120"/>
      <c r="M5522" s="120"/>
      <c r="N5522" s="120"/>
      <c r="U5522" s="121"/>
      <c r="V5522" s="122"/>
      <c r="W5522" s="123"/>
      <c r="AC5522" s="123"/>
    </row>
    <row r="5523" spans="5:29" s="2" customFormat="1">
      <c r="E5523" s="120"/>
      <c r="M5523" s="120"/>
      <c r="N5523" s="120"/>
      <c r="U5523" s="121"/>
      <c r="V5523" s="122"/>
      <c r="W5523" s="123"/>
      <c r="AC5523" s="123"/>
    </row>
    <row r="5524" spans="5:29" s="2" customFormat="1">
      <c r="E5524" s="120"/>
      <c r="M5524" s="120"/>
      <c r="N5524" s="120"/>
      <c r="U5524" s="121"/>
      <c r="V5524" s="122"/>
      <c r="W5524" s="123"/>
      <c r="AC5524" s="123"/>
    </row>
    <row r="5525" spans="5:29" s="2" customFormat="1">
      <c r="E5525" s="120"/>
      <c r="M5525" s="120"/>
      <c r="N5525" s="120"/>
      <c r="U5525" s="121"/>
      <c r="V5525" s="122"/>
      <c r="W5525" s="123"/>
      <c r="AC5525" s="123"/>
    </row>
    <row r="5526" spans="5:29" s="2" customFormat="1">
      <c r="E5526" s="120"/>
      <c r="M5526" s="120"/>
      <c r="N5526" s="120"/>
      <c r="U5526" s="121"/>
      <c r="V5526" s="122"/>
      <c r="W5526" s="123"/>
      <c r="AC5526" s="123"/>
    </row>
    <row r="5527" spans="5:29" s="2" customFormat="1">
      <c r="E5527" s="120"/>
      <c r="M5527" s="120"/>
      <c r="N5527" s="120"/>
      <c r="U5527" s="121"/>
      <c r="V5527" s="122"/>
      <c r="W5527" s="123"/>
      <c r="AC5527" s="123"/>
    </row>
    <row r="5528" spans="5:29" s="2" customFormat="1">
      <c r="E5528" s="120"/>
      <c r="M5528" s="120"/>
      <c r="N5528" s="120"/>
      <c r="U5528" s="121"/>
      <c r="V5528" s="122"/>
      <c r="W5528" s="123"/>
      <c r="AC5528" s="123"/>
    </row>
    <row r="5529" spans="5:29" s="2" customFormat="1">
      <c r="E5529" s="120"/>
      <c r="M5529" s="120"/>
      <c r="N5529" s="120"/>
      <c r="U5529" s="121"/>
      <c r="V5529" s="122"/>
      <c r="W5529" s="123"/>
      <c r="AC5529" s="123"/>
    </row>
    <row r="5530" spans="5:29" s="2" customFormat="1">
      <c r="E5530" s="120"/>
      <c r="M5530" s="120"/>
      <c r="N5530" s="120"/>
      <c r="U5530" s="121"/>
      <c r="V5530" s="122"/>
      <c r="W5530" s="123"/>
      <c r="AC5530" s="123"/>
    </row>
    <row r="5531" spans="5:29" s="2" customFormat="1">
      <c r="E5531" s="120"/>
      <c r="M5531" s="120"/>
      <c r="N5531" s="120"/>
      <c r="U5531" s="121"/>
      <c r="V5531" s="122"/>
      <c r="W5531" s="123"/>
      <c r="AC5531" s="123"/>
    </row>
    <row r="5532" spans="5:29" s="2" customFormat="1">
      <c r="E5532" s="120"/>
      <c r="M5532" s="120"/>
      <c r="N5532" s="120"/>
      <c r="U5532" s="121"/>
      <c r="V5532" s="122"/>
      <c r="W5532" s="123"/>
      <c r="AC5532" s="123"/>
    </row>
    <row r="5533" spans="5:29" s="2" customFormat="1">
      <c r="E5533" s="120"/>
      <c r="M5533" s="120"/>
      <c r="N5533" s="120"/>
      <c r="U5533" s="121"/>
      <c r="V5533" s="122"/>
      <c r="W5533" s="123"/>
      <c r="AC5533" s="123"/>
    </row>
    <row r="5534" spans="5:29" s="2" customFormat="1">
      <c r="E5534" s="120"/>
      <c r="M5534" s="120"/>
      <c r="N5534" s="120"/>
      <c r="U5534" s="121"/>
      <c r="V5534" s="122"/>
      <c r="W5534" s="123"/>
      <c r="AC5534" s="123"/>
    </row>
    <row r="5535" spans="5:29" s="2" customFormat="1">
      <c r="E5535" s="120"/>
      <c r="M5535" s="120"/>
      <c r="N5535" s="120"/>
      <c r="U5535" s="121"/>
      <c r="V5535" s="122"/>
      <c r="W5535" s="123"/>
      <c r="AC5535" s="123"/>
    </row>
    <row r="5536" spans="5:29" s="2" customFormat="1">
      <c r="E5536" s="120"/>
      <c r="M5536" s="120"/>
      <c r="N5536" s="120"/>
      <c r="U5536" s="121"/>
      <c r="V5536" s="122"/>
      <c r="W5536" s="123"/>
      <c r="AC5536" s="123"/>
    </row>
    <row r="5537" spans="5:29" s="2" customFormat="1">
      <c r="E5537" s="120"/>
      <c r="M5537" s="120"/>
      <c r="N5537" s="120"/>
      <c r="U5537" s="121"/>
      <c r="V5537" s="122"/>
      <c r="W5537" s="123"/>
      <c r="AC5537" s="123"/>
    </row>
    <row r="5538" spans="5:29" s="2" customFormat="1">
      <c r="E5538" s="120"/>
      <c r="M5538" s="120"/>
      <c r="N5538" s="120"/>
      <c r="U5538" s="121"/>
      <c r="V5538" s="122"/>
      <c r="W5538" s="123"/>
      <c r="AC5538" s="123"/>
    </row>
    <row r="5539" spans="5:29" s="2" customFormat="1">
      <c r="E5539" s="120"/>
      <c r="M5539" s="120"/>
      <c r="N5539" s="120"/>
      <c r="U5539" s="121"/>
      <c r="V5539" s="122"/>
      <c r="W5539" s="123"/>
      <c r="AC5539" s="123"/>
    </row>
    <row r="5540" spans="5:29" s="2" customFormat="1">
      <c r="E5540" s="120"/>
      <c r="M5540" s="120"/>
      <c r="N5540" s="120"/>
      <c r="U5540" s="121"/>
      <c r="V5540" s="122"/>
      <c r="W5540" s="123"/>
      <c r="AC5540" s="123"/>
    </row>
    <row r="5541" spans="5:29" s="2" customFormat="1">
      <c r="E5541" s="120"/>
      <c r="M5541" s="120"/>
      <c r="N5541" s="120"/>
      <c r="U5541" s="121"/>
      <c r="V5541" s="122"/>
      <c r="W5541" s="123"/>
      <c r="AC5541" s="123"/>
    </row>
    <row r="5542" spans="5:29" s="2" customFormat="1">
      <c r="E5542" s="120"/>
      <c r="M5542" s="120"/>
      <c r="N5542" s="120"/>
      <c r="U5542" s="121"/>
      <c r="V5542" s="122"/>
      <c r="W5542" s="123"/>
      <c r="AC5542" s="123"/>
    </row>
    <row r="5543" spans="5:29" s="2" customFormat="1">
      <c r="E5543" s="120"/>
      <c r="M5543" s="120"/>
      <c r="N5543" s="120"/>
      <c r="U5543" s="121"/>
      <c r="V5543" s="122"/>
      <c r="W5543" s="123"/>
      <c r="AC5543" s="123"/>
    </row>
    <row r="5544" spans="5:29" s="2" customFormat="1">
      <c r="E5544" s="120"/>
      <c r="M5544" s="120"/>
      <c r="N5544" s="120"/>
      <c r="U5544" s="121"/>
      <c r="V5544" s="122"/>
      <c r="W5544" s="123"/>
      <c r="AC5544" s="123"/>
    </row>
    <row r="5545" spans="5:29" s="2" customFormat="1">
      <c r="E5545" s="120"/>
      <c r="M5545" s="120"/>
      <c r="N5545" s="120"/>
      <c r="U5545" s="121"/>
      <c r="V5545" s="122"/>
      <c r="W5545" s="123"/>
      <c r="AC5545" s="123"/>
    </row>
    <row r="5546" spans="5:29" s="2" customFormat="1">
      <c r="E5546" s="120"/>
      <c r="M5546" s="120"/>
      <c r="N5546" s="120"/>
      <c r="U5546" s="121"/>
      <c r="V5546" s="122"/>
      <c r="W5546" s="123"/>
      <c r="AC5546" s="123"/>
    </row>
    <row r="5547" spans="5:29" s="2" customFormat="1">
      <c r="E5547" s="120"/>
      <c r="M5547" s="120"/>
      <c r="N5547" s="120"/>
      <c r="U5547" s="121"/>
      <c r="V5547" s="122"/>
      <c r="W5547" s="123"/>
      <c r="AC5547" s="123"/>
    </row>
    <row r="5548" spans="5:29" s="2" customFormat="1">
      <c r="E5548" s="120"/>
      <c r="M5548" s="120"/>
      <c r="N5548" s="120"/>
      <c r="U5548" s="121"/>
      <c r="V5548" s="122"/>
      <c r="W5548" s="123"/>
      <c r="AC5548" s="123"/>
    </row>
    <row r="5549" spans="5:29" s="2" customFormat="1">
      <c r="E5549" s="120"/>
      <c r="M5549" s="120"/>
      <c r="N5549" s="120"/>
      <c r="U5549" s="121"/>
      <c r="V5549" s="122"/>
      <c r="W5549" s="123"/>
      <c r="AC5549" s="123"/>
    </row>
    <row r="5550" spans="5:29" s="2" customFormat="1">
      <c r="E5550" s="120"/>
      <c r="M5550" s="120"/>
      <c r="N5550" s="120"/>
      <c r="U5550" s="121"/>
      <c r="V5550" s="122"/>
      <c r="W5550" s="123"/>
      <c r="AC5550" s="123"/>
    </row>
    <row r="5551" spans="5:29" s="2" customFormat="1">
      <c r="E5551" s="120"/>
      <c r="M5551" s="120"/>
      <c r="N5551" s="120"/>
      <c r="U5551" s="121"/>
      <c r="V5551" s="122"/>
      <c r="W5551" s="123"/>
      <c r="AC5551" s="123"/>
    </row>
    <row r="5552" spans="5:29" s="2" customFormat="1">
      <c r="E5552" s="120"/>
      <c r="M5552" s="120"/>
      <c r="N5552" s="120"/>
      <c r="U5552" s="121"/>
      <c r="V5552" s="122"/>
      <c r="W5552" s="123"/>
      <c r="AC5552" s="123"/>
    </row>
    <row r="5553" spans="5:29" s="2" customFormat="1">
      <c r="E5553" s="120"/>
      <c r="M5553" s="120"/>
      <c r="N5553" s="120"/>
      <c r="U5553" s="121"/>
      <c r="V5553" s="122"/>
      <c r="W5553" s="123"/>
      <c r="AC5553" s="123"/>
    </row>
    <row r="5554" spans="5:29" s="2" customFormat="1">
      <c r="E5554" s="120"/>
      <c r="M5554" s="120"/>
      <c r="N5554" s="120"/>
      <c r="U5554" s="121"/>
      <c r="V5554" s="122"/>
      <c r="W5554" s="123"/>
      <c r="AC5554" s="123"/>
    </row>
    <row r="5555" spans="5:29" s="2" customFormat="1">
      <c r="E5555" s="120"/>
      <c r="M5555" s="120"/>
      <c r="N5555" s="120"/>
      <c r="U5555" s="121"/>
      <c r="V5555" s="122"/>
      <c r="W5555" s="123"/>
      <c r="AC5555" s="123"/>
    </row>
    <row r="5556" spans="5:29" s="2" customFormat="1">
      <c r="E5556" s="120"/>
      <c r="M5556" s="120"/>
      <c r="N5556" s="120"/>
      <c r="U5556" s="121"/>
      <c r="V5556" s="122"/>
      <c r="W5556" s="123"/>
      <c r="AC5556" s="123"/>
    </row>
    <row r="5557" spans="5:29" s="2" customFormat="1">
      <c r="E5557" s="120"/>
      <c r="M5557" s="120"/>
      <c r="N5557" s="120"/>
      <c r="U5557" s="121"/>
      <c r="V5557" s="122"/>
      <c r="W5557" s="123"/>
      <c r="AC5557" s="123"/>
    </row>
    <row r="5558" spans="5:29" s="2" customFormat="1">
      <c r="E5558" s="120"/>
      <c r="M5558" s="120"/>
      <c r="N5558" s="120"/>
      <c r="U5558" s="121"/>
      <c r="V5558" s="122"/>
      <c r="W5558" s="123"/>
      <c r="AC5558" s="123"/>
    </row>
    <row r="5559" spans="5:29" s="2" customFormat="1">
      <c r="E5559" s="120"/>
      <c r="M5559" s="120"/>
      <c r="N5559" s="120"/>
      <c r="U5559" s="121"/>
      <c r="V5559" s="122"/>
      <c r="W5559" s="123"/>
      <c r="AC5559" s="123"/>
    </row>
    <row r="5560" spans="5:29" s="2" customFormat="1">
      <c r="E5560" s="120"/>
      <c r="M5560" s="120"/>
      <c r="N5560" s="120"/>
      <c r="U5560" s="121"/>
      <c r="V5560" s="122"/>
      <c r="W5560" s="123"/>
      <c r="AC5560" s="123"/>
    </row>
    <row r="5561" spans="5:29" s="2" customFormat="1">
      <c r="E5561" s="120"/>
      <c r="M5561" s="120"/>
      <c r="N5561" s="120"/>
      <c r="U5561" s="121"/>
      <c r="V5561" s="122"/>
      <c r="W5561" s="123"/>
      <c r="AC5561" s="123"/>
    </row>
    <row r="5562" spans="5:29" s="2" customFormat="1">
      <c r="E5562" s="120"/>
      <c r="M5562" s="120"/>
      <c r="N5562" s="120"/>
      <c r="U5562" s="121"/>
      <c r="V5562" s="122"/>
      <c r="W5562" s="123"/>
      <c r="AC5562" s="123"/>
    </row>
    <row r="5563" spans="5:29" s="2" customFormat="1">
      <c r="E5563" s="120"/>
      <c r="M5563" s="120"/>
      <c r="N5563" s="120"/>
      <c r="U5563" s="121"/>
      <c r="V5563" s="122"/>
      <c r="W5563" s="123"/>
      <c r="AC5563" s="123"/>
    </row>
    <row r="5564" spans="5:29" s="2" customFormat="1">
      <c r="E5564" s="120"/>
      <c r="M5564" s="120"/>
      <c r="N5564" s="120"/>
      <c r="U5564" s="121"/>
      <c r="V5564" s="122"/>
      <c r="W5564" s="123"/>
      <c r="AC5564" s="123"/>
    </row>
    <row r="5565" spans="5:29" s="2" customFormat="1">
      <c r="E5565" s="120"/>
      <c r="M5565" s="120"/>
      <c r="N5565" s="120"/>
      <c r="U5565" s="121"/>
      <c r="V5565" s="122"/>
      <c r="W5565" s="123"/>
      <c r="AC5565" s="123"/>
    </row>
    <row r="5566" spans="5:29" s="2" customFormat="1">
      <c r="E5566" s="120"/>
      <c r="M5566" s="120"/>
      <c r="N5566" s="120"/>
      <c r="U5566" s="121"/>
      <c r="V5566" s="122"/>
      <c r="W5566" s="123"/>
      <c r="AC5566" s="123"/>
    </row>
    <row r="5567" spans="5:29" s="2" customFormat="1">
      <c r="E5567" s="120"/>
      <c r="M5567" s="120"/>
      <c r="N5567" s="120"/>
      <c r="U5567" s="121"/>
      <c r="V5567" s="122"/>
      <c r="W5567" s="123"/>
      <c r="AC5567" s="123"/>
    </row>
    <row r="5568" spans="5:29" s="2" customFormat="1">
      <c r="E5568" s="120"/>
      <c r="M5568" s="120"/>
      <c r="N5568" s="120"/>
      <c r="U5568" s="121"/>
      <c r="V5568" s="122"/>
      <c r="W5568" s="123"/>
      <c r="AC5568" s="123"/>
    </row>
    <row r="5569" spans="5:29" s="2" customFormat="1">
      <c r="E5569" s="120"/>
      <c r="M5569" s="120"/>
      <c r="N5569" s="120"/>
      <c r="U5569" s="121"/>
      <c r="V5569" s="122"/>
      <c r="W5569" s="123"/>
      <c r="AC5569" s="123"/>
    </row>
    <row r="5570" spans="5:29" s="2" customFormat="1">
      <c r="E5570" s="120"/>
      <c r="M5570" s="120"/>
      <c r="N5570" s="120"/>
      <c r="U5570" s="121"/>
      <c r="V5570" s="122"/>
      <c r="W5570" s="123"/>
      <c r="AC5570" s="123"/>
    </row>
    <row r="5571" spans="5:29" s="2" customFormat="1">
      <c r="E5571" s="120"/>
      <c r="M5571" s="120"/>
      <c r="N5571" s="120"/>
      <c r="U5571" s="121"/>
      <c r="V5571" s="122"/>
      <c r="W5571" s="123"/>
      <c r="AC5571" s="123"/>
    </row>
    <row r="5572" spans="5:29" s="2" customFormat="1">
      <c r="E5572" s="120"/>
      <c r="M5572" s="120"/>
      <c r="N5572" s="120"/>
      <c r="U5572" s="121"/>
      <c r="V5572" s="122"/>
      <c r="W5572" s="123"/>
      <c r="AC5572" s="123"/>
    </row>
    <row r="5573" spans="5:29" s="2" customFormat="1">
      <c r="E5573" s="120"/>
      <c r="M5573" s="120"/>
      <c r="N5573" s="120"/>
      <c r="U5573" s="121"/>
      <c r="V5573" s="122"/>
      <c r="W5573" s="123"/>
      <c r="AC5573" s="123"/>
    </row>
    <row r="5574" spans="5:29" s="2" customFormat="1">
      <c r="E5574" s="120"/>
      <c r="M5574" s="120"/>
      <c r="N5574" s="120"/>
      <c r="U5574" s="121"/>
      <c r="V5574" s="122"/>
      <c r="W5574" s="123"/>
      <c r="AC5574" s="123"/>
    </row>
    <row r="5575" spans="5:29" s="2" customFormat="1">
      <c r="E5575" s="120"/>
      <c r="M5575" s="120"/>
      <c r="N5575" s="120"/>
      <c r="U5575" s="121"/>
      <c r="V5575" s="122"/>
      <c r="W5575" s="123"/>
      <c r="AC5575" s="123"/>
    </row>
    <row r="5576" spans="5:29" s="2" customFormat="1">
      <c r="E5576" s="120"/>
      <c r="M5576" s="120"/>
      <c r="N5576" s="120"/>
      <c r="U5576" s="121"/>
      <c r="V5576" s="122"/>
      <c r="W5576" s="123"/>
      <c r="AC5576" s="123"/>
    </row>
    <row r="5577" spans="5:29" s="2" customFormat="1">
      <c r="E5577" s="120"/>
      <c r="M5577" s="120"/>
      <c r="N5577" s="120"/>
      <c r="U5577" s="121"/>
      <c r="V5577" s="122"/>
      <c r="W5577" s="123"/>
      <c r="AC5577" s="123"/>
    </row>
    <row r="5578" spans="5:29" s="2" customFormat="1">
      <c r="E5578" s="120"/>
      <c r="M5578" s="120"/>
      <c r="N5578" s="120"/>
      <c r="U5578" s="121"/>
      <c r="V5578" s="122"/>
      <c r="W5578" s="123"/>
      <c r="AC5578" s="123"/>
    </row>
    <row r="5579" spans="5:29" s="2" customFormat="1">
      <c r="E5579" s="120"/>
      <c r="M5579" s="120"/>
      <c r="N5579" s="120"/>
      <c r="U5579" s="121"/>
      <c r="V5579" s="122"/>
      <c r="W5579" s="123"/>
      <c r="AC5579" s="123"/>
    </row>
    <row r="5580" spans="5:29" s="2" customFormat="1">
      <c r="E5580" s="120"/>
      <c r="M5580" s="120"/>
      <c r="N5580" s="120"/>
      <c r="U5580" s="121"/>
      <c r="V5580" s="122"/>
      <c r="W5580" s="123"/>
      <c r="AC5580" s="123"/>
    </row>
    <row r="5581" spans="5:29" s="2" customFormat="1">
      <c r="E5581" s="120"/>
      <c r="M5581" s="120"/>
      <c r="N5581" s="120"/>
      <c r="U5581" s="121"/>
      <c r="V5581" s="122"/>
      <c r="W5581" s="123"/>
      <c r="AC5581" s="123"/>
    </row>
    <row r="5582" spans="5:29" s="2" customFormat="1">
      <c r="E5582" s="120"/>
      <c r="M5582" s="120"/>
      <c r="N5582" s="120"/>
      <c r="U5582" s="121"/>
      <c r="V5582" s="122"/>
      <c r="W5582" s="123"/>
      <c r="AC5582" s="123"/>
    </row>
    <row r="5583" spans="5:29" s="2" customFormat="1">
      <c r="E5583" s="120"/>
      <c r="M5583" s="120"/>
      <c r="N5583" s="120"/>
      <c r="U5583" s="121"/>
      <c r="V5583" s="122"/>
      <c r="W5583" s="123"/>
      <c r="AC5583" s="123"/>
    </row>
    <row r="5584" spans="5:29" s="2" customFormat="1">
      <c r="E5584" s="120"/>
      <c r="M5584" s="120"/>
      <c r="N5584" s="120"/>
      <c r="U5584" s="121"/>
      <c r="V5584" s="122"/>
      <c r="W5584" s="123"/>
      <c r="AC5584" s="123"/>
    </row>
    <row r="5585" spans="5:29" s="2" customFormat="1">
      <c r="E5585" s="120"/>
      <c r="M5585" s="120"/>
      <c r="N5585" s="120"/>
      <c r="U5585" s="121"/>
      <c r="V5585" s="122"/>
      <c r="W5585" s="123"/>
      <c r="AC5585" s="123"/>
    </row>
    <row r="5586" spans="5:29" s="2" customFormat="1">
      <c r="E5586" s="120"/>
      <c r="M5586" s="120"/>
      <c r="N5586" s="120"/>
      <c r="U5586" s="121"/>
      <c r="V5586" s="122"/>
      <c r="W5586" s="123"/>
      <c r="AC5586" s="123"/>
    </row>
    <row r="5587" spans="5:29" s="2" customFormat="1">
      <c r="E5587" s="120"/>
      <c r="M5587" s="120"/>
      <c r="N5587" s="120"/>
      <c r="U5587" s="121"/>
      <c r="V5587" s="122"/>
      <c r="W5587" s="123"/>
      <c r="AC5587" s="123"/>
    </row>
    <row r="5588" spans="5:29" s="2" customFormat="1">
      <c r="E5588" s="120"/>
      <c r="M5588" s="120"/>
      <c r="N5588" s="120"/>
      <c r="U5588" s="121"/>
      <c r="V5588" s="122"/>
      <c r="W5588" s="123"/>
      <c r="AC5588" s="123"/>
    </row>
    <row r="5589" spans="5:29" s="2" customFormat="1">
      <c r="E5589" s="120"/>
      <c r="M5589" s="120"/>
      <c r="N5589" s="120"/>
      <c r="U5589" s="121"/>
      <c r="V5589" s="122"/>
      <c r="W5589" s="123"/>
      <c r="AC5589" s="123"/>
    </row>
    <row r="5590" spans="5:29" s="2" customFormat="1">
      <c r="E5590" s="120"/>
      <c r="M5590" s="120"/>
      <c r="N5590" s="120"/>
      <c r="U5590" s="121"/>
      <c r="V5590" s="122"/>
      <c r="W5590" s="123"/>
      <c r="AC5590" s="123"/>
    </row>
    <row r="5591" spans="5:29" s="2" customFormat="1">
      <c r="E5591" s="120"/>
      <c r="M5591" s="120"/>
      <c r="N5591" s="120"/>
      <c r="U5591" s="121"/>
      <c r="V5591" s="122"/>
      <c r="W5591" s="123"/>
      <c r="AC5591" s="123"/>
    </row>
    <row r="5592" spans="5:29" s="2" customFormat="1">
      <c r="E5592" s="120"/>
      <c r="M5592" s="120"/>
      <c r="N5592" s="120"/>
      <c r="U5592" s="121"/>
      <c r="V5592" s="122"/>
      <c r="W5592" s="123"/>
      <c r="AC5592" s="123"/>
    </row>
    <row r="5593" spans="5:29" s="2" customFormat="1">
      <c r="E5593" s="120"/>
      <c r="M5593" s="120"/>
      <c r="N5593" s="120"/>
      <c r="U5593" s="121"/>
      <c r="V5593" s="122"/>
      <c r="W5593" s="123"/>
      <c r="AC5593" s="123"/>
    </row>
    <row r="5594" spans="5:29" s="2" customFormat="1">
      <c r="E5594" s="120"/>
      <c r="M5594" s="120"/>
      <c r="N5594" s="120"/>
      <c r="U5594" s="121"/>
      <c r="V5594" s="122"/>
      <c r="W5594" s="123"/>
      <c r="AC5594" s="123"/>
    </row>
    <row r="5595" spans="5:29" s="2" customFormat="1">
      <c r="E5595" s="120"/>
      <c r="M5595" s="120"/>
      <c r="N5595" s="120"/>
      <c r="U5595" s="121"/>
      <c r="V5595" s="122"/>
      <c r="W5595" s="123"/>
      <c r="AC5595" s="123"/>
    </row>
    <row r="5596" spans="5:29" s="2" customFormat="1">
      <c r="E5596" s="120"/>
      <c r="M5596" s="120"/>
      <c r="N5596" s="120"/>
      <c r="U5596" s="121"/>
      <c r="V5596" s="122"/>
      <c r="W5596" s="123"/>
      <c r="AC5596" s="123"/>
    </row>
    <row r="5597" spans="5:29" s="2" customFormat="1">
      <c r="E5597" s="120"/>
      <c r="M5597" s="120"/>
      <c r="N5597" s="120"/>
      <c r="U5597" s="121"/>
      <c r="V5597" s="122"/>
      <c r="W5597" s="123"/>
      <c r="AC5597" s="123"/>
    </row>
    <row r="5598" spans="5:29" s="2" customFormat="1">
      <c r="E5598" s="120"/>
      <c r="M5598" s="120"/>
      <c r="N5598" s="120"/>
      <c r="U5598" s="121"/>
      <c r="V5598" s="122"/>
      <c r="W5598" s="123"/>
      <c r="AC5598" s="123"/>
    </row>
    <row r="5599" spans="5:29" s="2" customFormat="1">
      <c r="E5599" s="120"/>
      <c r="M5599" s="120"/>
      <c r="N5599" s="120"/>
      <c r="U5599" s="121"/>
      <c r="V5599" s="122"/>
      <c r="W5599" s="123"/>
      <c r="AC5599" s="123"/>
    </row>
    <row r="5600" spans="5:29" s="2" customFormat="1">
      <c r="E5600" s="120"/>
      <c r="M5600" s="120"/>
      <c r="N5600" s="120"/>
      <c r="U5600" s="121"/>
      <c r="V5600" s="122"/>
      <c r="W5600" s="123"/>
      <c r="AC5600" s="123"/>
    </row>
    <row r="5601" spans="5:29" s="2" customFormat="1">
      <c r="E5601" s="120"/>
      <c r="M5601" s="120"/>
      <c r="N5601" s="120"/>
      <c r="U5601" s="121"/>
      <c r="V5601" s="122"/>
      <c r="W5601" s="123"/>
      <c r="AC5601" s="123"/>
    </row>
    <row r="5602" spans="5:29" s="2" customFormat="1">
      <c r="E5602" s="120"/>
      <c r="M5602" s="120"/>
      <c r="N5602" s="120"/>
      <c r="U5602" s="121"/>
      <c r="V5602" s="122"/>
      <c r="W5602" s="123"/>
      <c r="AC5602" s="123"/>
    </row>
    <row r="5603" spans="5:29" s="2" customFormat="1">
      <c r="E5603" s="120"/>
      <c r="M5603" s="120"/>
      <c r="N5603" s="120"/>
      <c r="U5603" s="121"/>
      <c r="V5603" s="122"/>
      <c r="W5603" s="123"/>
      <c r="AC5603" s="123"/>
    </row>
    <row r="5604" spans="5:29" s="2" customFormat="1">
      <c r="E5604" s="120"/>
      <c r="M5604" s="120"/>
      <c r="N5604" s="120"/>
      <c r="U5604" s="121"/>
      <c r="V5604" s="122"/>
      <c r="W5604" s="123"/>
      <c r="AC5604" s="123"/>
    </row>
    <row r="5605" spans="5:29" s="2" customFormat="1">
      <c r="E5605" s="120"/>
      <c r="M5605" s="120"/>
      <c r="N5605" s="120"/>
      <c r="U5605" s="121"/>
      <c r="V5605" s="122"/>
      <c r="W5605" s="123"/>
      <c r="AC5605" s="123"/>
    </row>
    <row r="5606" spans="5:29" s="2" customFormat="1">
      <c r="E5606" s="120"/>
      <c r="M5606" s="120"/>
      <c r="N5606" s="120"/>
      <c r="U5606" s="121"/>
      <c r="V5606" s="122"/>
      <c r="W5606" s="123"/>
      <c r="AC5606" s="123"/>
    </row>
    <row r="5607" spans="5:29" s="2" customFormat="1">
      <c r="E5607" s="120"/>
      <c r="M5607" s="120"/>
      <c r="N5607" s="120"/>
      <c r="U5607" s="121"/>
      <c r="V5607" s="122"/>
      <c r="W5607" s="123"/>
      <c r="AC5607" s="123"/>
    </row>
    <row r="5608" spans="5:29" s="2" customFormat="1">
      <c r="E5608" s="120"/>
      <c r="M5608" s="120"/>
      <c r="N5608" s="120"/>
      <c r="U5608" s="121"/>
      <c r="V5608" s="122"/>
      <c r="W5608" s="123"/>
      <c r="AC5608" s="123"/>
    </row>
    <row r="5609" spans="5:29" s="2" customFormat="1">
      <c r="E5609" s="120"/>
      <c r="M5609" s="120"/>
      <c r="N5609" s="120"/>
      <c r="U5609" s="121"/>
      <c r="V5609" s="122"/>
      <c r="W5609" s="123"/>
      <c r="AC5609" s="123"/>
    </row>
    <row r="5610" spans="5:29" s="2" customFormat="1">
      <c r="E5610" s="120"/>
      <c r="M5610" s="120"/>
      <c r="N5610" s="120"/>
      <c r="U5610" s="121"/>
      <c r="V5610" s="122"/>
      <c r="W5610" s="123"/>
      <c r="AC5610" s="123"/>
    </row>
    <row r="5611" spans="5:29" s="2" customFormat="1">
      <c r="E5611" s="120"/>
      <c r="M5611" s="120"/>
      <c r="N5611" s="120"/>
      <c r="U5611" s="121"/>
      <c r="V5611" s="122"/>
      <c r="W5611" s="123"/>
      <c r="AC5611" s="123"/>
    </row>
    <row r="5612" spans="5:29" s="2" customFormat="1">
      <c r="E5612" s="120"/>
      <c r="M5612" s="120"/>
      <c r="N5612" s="120"/>
      <c r="U5612" s="121"/>
      <c r="V5612" s="122"/>
      <c r="W5612" s="123"/>
      <c r="AC5612" s="123"/>
    </row>
    <row r="5613" spans="5:29" s="2" customFormat="1">
      <c r="E5613" s="120"/>
      <c r="M5613" s="120"/>
      <c r="N5613" s="120"/>
      <c r="U5613" s="121"/>
      <c r="V5613" s="122"/>
      <c r="W5613" s="123"/>
      <c r="AC5613" s="123"/>
    </row>
    <row r="5614" spans="5:29" s="2" customFormat="1">
      <c r="E5614" s="120"/>
      <c r="M5614" s="120"/>
      <c r="N5614" s="120"/>
      <c r="U5614" s="121"/>
      <c r="V5614" s="122"/>
      <c r="W5614" s="123"/>
      <c r="AC5614" s="123"/>
    </row>
    <row r="5615" spans="5:29" s="2" customFormat="1">
      <c r="E5615" s="120"/>
      <c r="M5615" s="120"/>
      <c r="N5615" s="120"/>
      <c r="U5615" s="121"/>
      <c r="V5615" s="122"/>
      <c r="W5615" s="123"/>
      <c r="AC5615" s="123"/>
    </row>
    <row r="5616" spans="5:29" s="2" customFormat="1">
      <c r="E5616" s="120"/>
      <c r="M5616" s="120"/>
      <c r="N5616" s="120"/>
      <c r="U5616" s="121"/>
      <c r="V5616" s="122"/>
      <c r="W5616" s="123"/>
      <c r="AC5616" s="123"/>
    </row>
    <row r="5617" spans="5:29" s="2" customFormat="1">
      <c r="E5617" s="120"/>
      <c r="M5617" s="120"/>
      <c r="N5617" s="120"/>
      <c r="U5617" s="121"/>
      <c r="V5617" s="122"/>
      <c r="W5617" s="123"/>
      <c r="AC5617" s="123"/>
    </row>
    <row r="5618" spans="5:29" s="2" customFormat="1">
      <c r="E5618" s="120"/>
      <c r="M5618" s="120"/>
      <c r="N5618" s="120"/>
      <c r="U5618" s="121"/>
      <c r="V5618" s="122"/>
      <c r="W5618" s="123"/>
      <c r="AC5618" s="123"/>
    </row>
    <row r="5619" spans="5:29" s="2" customFormat="1">
      <c r="E5619" s="120"/>
      <c r="M5619" s="120"/>
      <c r="N5619" s="120"/>
      <c r="U5619" s="121"/>
      <c r="V5619" s="122"/>
      <c r="W5619" s="123"/>
      <c r="AC5619" s="123"/>
    </row>
    <row r="5620" spans="5:29" s="2" customFormat="1">
      <c r="E5620" s="120"/>
      <c r="M5620" s="120"/>
      <c r="N5620" s="120"/>
      <c r="U5620" s="121"/>
      <c r="V5620" s="122"/>
      <c r="W5620" s="123"/>
      <c r="AC5620" s="123"/>
    </row>
    <row r="5621" spans="5:29" s="2" customFormat="1">
      <c r="E5621" s="120"/>
      <c r="M5621" s="120"/>
      <c r="N5621" s="120"/>
      <c r="U5621" s="121"/>
      <c r="V5621" s="122"/>
      <c r="W5621" s="123"/>
      <c r="AC5621" s="123"/>
    </row>
    <row r="5622" spans="5:29" s="2" customFormat="1">
      <c r="E5622" s="120"/>
      <c r="M5622" s="120"/>
      <c r="N5622" s="120"/>
      <c r="U5622" s="121"/>
      <c r="V5622" s="122"/>
      <c r="W5622" s="123"/>
      <c r="AC5622" s="123"/>
    </row>
    <row r="5623" spans="5:29" s="2" customFormat="1">
      <c r="E5623" s="120"/>
      <c r="M5623" s="120"/>
      <c r="N5623" s="120"/>
      <c r="U5623" s="121"/>
      <c r="V5623" s="122"/>
      <c r="W5623" s="123"/>
      <c r="AC5623" s="123"/>
    </row>
    <row r="5624" spans="5:29" s="2" customFormat="1">
      <c r="E5624" s="120"/>
      <c r="M5624" s="120"/>
      <c r="N5624" s="120"/>
      <c r="U5624" s="121"/>
      <c r="V5624" s="122"/>
      <c r="W5624" s="123"/>
      <c r="AC5624" s="123"/>
    </row>
    <row r="5625" spans="5:29" s="2" customFormat="1">
      <c r="E5625" s="120"/>
      <c r="M5625" s="120"/>
      <c r="N5625" s="120"/>
      <c r="U5625" s="121"/>
      <c r="V5625" s="122"/>
      <c r="W5625" s="123"/>
      <c r="AC5625" s="123"/>
    </row>
    <row r="5626" spans="5:29" s="2" customFormat="1">
      <c r="E5626" s="120"/>
      <c r="M5626" s="120"/>
      <c r="N5626" s="120"/>
      <c r="U5626" s="121"/>
      <c r="V5626" s="122"/>
      <c r="W5626" s="123"/>
      <c r="AC5626" s="123"/>
    </row>
    <row r="5627" spans="5:29" s="2" customFormat="1">
      <c r="E5627" s="120"/>
      <c r="M5627" s="120"/>
      <c r="N5627" s="120"/>
      <c r="U5627" s="121"/>
      <c r="V5627" s="122"/>
      <c r="W5627" s="123"/>
      <c r="AC5627" s="123"/>
    </row>
    <row r="5628" spans="5:29" s="2" customFormat="1">
      <c r="E5628" s="120"/>
      <c r="M5628" s="120"/>
      <c r="N5628" s="120"/>
      <c r="U5628" s="121"/>
      <c r="V5628" s="122"/>
      <c r="W5628" s="123"/>
      <c r="AC5628" s="123"/>
    </row>
    <row r="5629" spans="5:29" s="2" customFormat="1">
      <c r="E5629" s="120"/>
      <c r="M5629" s="120"/>
      <c r="N5629" s="120"/>
      <c r="U5629" s="121"/>
      <c r="V5629" s="122"/>
      <c r="W5629" s="123"/>
      <c r="AC5629" s="123"/>
    </row>
    <row r="5630" spans="5:29" s="2" customFormat="1">
      <c r="E5630" s="120"/>
      <c r="M5630" s="120"/>
      <c r="N5630" s="120"/>
      <c r="U5630" s="121"/>
      <c r="V5630" s="122"/>
      <c r="W5630" s="123"/>
      <c r="AC5630" s="123"/>
    </row>
    <row r="5631" spans="5:29" s="2" customFormat="1">
      <c r="E5631" s="120"/>
      <c r="M5631" s="120"/>
      <c r="N5631" s="120"/>
      <c r="U5631" s="121"/>
      <c r="V5631" s="122"/>
      <c r="W5631" s="123"/>
      <c r="AC5631" s="123"/>
    </row>
    <row r="5632" spans="5:29" s="2" customFormat="1">
      <c r="E5632" s="120"/>
      <c r="M5632" s="120"/>
      <c r="N5632" s="120"/>
      <c r="U5632" s="121"/>
      <c r="V5632" s="122"/>
      <c r="W5632" s="123"/>
      <c r="AC5632" s="123"/>
    </row>
    <row r="5633" spans="5:29" s="2" customFormat="1">
      <c r="E5633" s="120"/>
      <c r="M5633" s="120"/>
      <c r="N5633" s="120"/>
      <c r="U5633" s="121"/>
      <c r="V5633" s="122"/>
      <c r="W5633" s="123"/>
      <c r="AC5633" s="123"/>
    </row>
    <row r="5634" spans="5:29" s="2" customFormat="1">
      <c r="E5634" s="120"/>
      <c r="M5634" s="120"/>
      <c r="N5634" s="120"/>
      <c r="U5634" s="121"/>
      <c r="V5634" s="122"/>
      <c r="W5634" s="123"/>
      <c r="AC5634" s="123"/>
    </row>
    <row r="5635" spans="5:29" s="2" customFormat="1">
      <c r="E5635" s="120"/>
      <c r="M5635" s="120"/>
      <c r="N5635" s="120"/>
      <c r="U5635" s="121"/>
      <c r="V5635" s="122"/>
      <c r="W5635" s="123"/>
      <c r="AC5635" s="123"/>
    </row>
    <row r="5636" spans="5:29" s="2" customFormat="1">
      <c r="E5636" s="120"/>
      <c r="M5636" s="120"/>
      <c r="N5636" s="120"/>
      <c r="U5636" s="121"/>
      <c r="V5636" s="122"/>
      <c r="W5636" s="123"/>
      <c r="AC5636" s="123"/>
    </row>
    <row r="5637" spans="5:29" s="2" customFormat="1">
      <c r="E5637" s="120"/>
      <c r="M5637" s="120"/>
      <c r="N5637" s="120"/>
      <c r="U5637" s="121"/>
      <c r="V5637" s="122"/>
      <c r="W5637" s="123"/>
      <c r="AC5637" s="123"/>
    </row>
    <row r="5638" spans="5:29" s="2" customFormat="1">
      <c r="E5638" s="120"/>
      <c r="M5638" s="120"/>
      <c r="N5638" s="120"/>
      <c r="U5638" s="121"/>
      <c r="V5638" s="122"/>
      <c r="W5638" s="123"/>
      <c r="AC5638" s="123"/>
    </row>
    <row r="5639" spans="5:29" s="2" customFormat="1">
      <c r="E5639" s="120"/>
      <c r="M5639" s="120"/>
      <c r="N5639" s="120"/>
      <c r="U5639" s="121"/>
      <c r="V5639" s="122"/>
      <c r="W5639" s="123"/>
      <c r="AC5639" s="123"/>
    </row>
    <row r="5640" spans="5:29" s="2" customFormat="1">
      <c r="E5640" s="120"/>
      <c r="M5640" s="120"/>
      <c r="N5640" s="120"/>
      <c r="U5640" s="121"/>
      <c r="V5640" s="122"/>
      <c r="W5640" s="123"/>
      <c r="AC5640" s="123"/>
    </row>
    <row r="5641" spans="5:29" s="2" customFormat="1">
      <c r="E5641" s="120"/>
      <c r="M5641" s="120"/>
      <c r="N5641" s="120"/>
      <c r="U5641" s="121"/>
      <c r="V5641" s="122"/>
      <c r="W5641" s="123"/>
      <c r="AC5641" s="123"/>
    </row>
    <row r="5642" spans="5:29" s="2" customFormat="1">
      <c r="E5642" s="120"/>
      <c r="M5642" s="120"/>
      <c r="N5642" s="120"/>
      <c r="U5642" s="121"/>
      <c r="V5642" s="122"/>
      <c r="W5642" s="123"/>
      <c r="AC5642" s="123"/>
    </row>
    <row r="5643" spans="5:29" s="2" customFormat="1">
      <c r="E5643" s="120"/>
      <c r="M5643" s="120"/>
      <c r="N5643" s="120"/>
      <c r="U5643" s="121"/>
      <c r="V5643" s="122"/>
      <c r="W5643" s="123"/>
      <c r="AC5643" s="123"/>
    </row>
    <row r="5644" spans="5:29" s="2" customFormat="1">
      <c r="E5644" s="120"/>
      <c r="M5644" s="120"/>
      <c r="N5644" s="120"/>
      <c r="U5644" s="121"/>
      <c r="V5644" s="122"/>
      <c r="W5644" s="123"/>
      <c r="AC5644" s="123"/>
    </row>
    <row r="5645" spans="5:29" s="2" customFormat="1">
      <c r="E5645" s="120"/>
      <c r="M5645" s="120"/>
      <c r="N5645" s="120"/>
      <c r="U5645" s="121"/>
      <c r="V5645" s="122"/>
      <c r="W5645" s="123"/>
      <c r="AC5645" s="123"/>
    </row>
    <row r="5646" spans="5:29" s="2" customFormat="1">
      <c r="E5646" s="120"/>
      <c r="M5646" s="120"/>
      <c r="N5646" s="120"/>
      <c r="U5646" s="121"/>
      <c r="V5646" s="122"/>
      <c r="W5646" s="123"/>
      <c r="AC5646" s="123"/>
    </row>
    <row r="5647" spans="5:29" s="2" customFormat="1">
      <c r="E5647" s="120"/>
      <c r="M5647" s="120"/>
      <c r="N5647" s="120"/>
      <c r="U5647" s="121"/>
      <c r="V5647" s="122"/>
      <c r="W5647" s="123"/>
      <c r="AC5647" s="123"/>
    </row>
    <row r="5648" spans="5:29" s="2" customFormat="1">
      <c r="E5648" s="120"/>
      <c r="M5648" s="120"/>
      <c r="N5648" s="120"/>
      <c r="U5648" s="121"/>
      <c r="V5648" s="122"/>
      <c r="W5648" s="123"/>
      <c r="AC5648" s="123"/>
    </row>
    <row r="5649" spans="5:29" s="2" customFormat="1">
      <c r="E5649" s="120"/>
      <c r="M5649" s="120"/>
      <c r="N5649" s="120"/>
      <c r="U5649" s="121"/>
      <c r="V5649" s="122"/>
      <c r="W5649" s="123"/>
      <c r="AC5649" s="123"/>
    </row>
    <row r="5650" spans="5:29" s="2" customFormat="1">
      <c r="E5650" s="120"/>
      <c r="M5650" s="120"/>
      <c r="N5650" s="120"/>
      <c r="U5650" s="121"/>
      <c r="V5650" s="122"/>
      <c r="W5650" s="123"/>
      <c r="AC5650" s="123"/>
    </row>
    <row r="5651" spans="5:29" s="2" customFormat="1">
      <c r="E5651" s="120"/>
      <c r="M5651" s="120"/>
      <c r="N5651" s="120"/>
      <c r="U5651" s="121"/>
      <c r="V5651" s="122"/>
      <c r="W5651" s="123"/>
      <c r="AC5651" s="123"/>
    </row>
    <row r="5652" spans="5:29" s="2" customFormat="1">
      <c r="E5652" s="120"/>
      <c r="M5652" s="120"/>
      <c r="N5652" s="120"/>
      <c r="U5652" s="121"/>
      <c r="V5652" s="122"/>
      <c r="W5652" s="123"/>
      <c r="AC5652" s="123"/>
    </row>
    <row r="5653" spans="5:29" s="2" customFormat="1">
      <c r="E5653" s="120"/>
      <c r="M5653" s="120"/>
      <c r="N5653" s="120"/>
      <c r="U5653" s="121"/>
      <c r="V5653" s="122"/>
      <c r="W5653" s="123"/>
      <c r="AC5653" s="123"/>
    </row>
    <row r="5654" spans="5:29" s="2" customFormat="1">
      <c r="E5654" s="120"/>
      <c r="M5654" s="120"/>
      <c r="N5654" s="120"/>
      <c r="U5654" s="121"/>
      <c r="V5654" s="122"/>
      <c r="W5654" s="123"/>
      <c r="AC5654" s="123"/>
    </row>
    <row r="5655" spans="5:29" s="2" customFormat="1">
      <c r="E5655" s="120"/>
      <c r="M5655" s="120"/>
      <c r="N5655" s="120"/>
      <c r="U5655" s="121"/>
      <c r="V5655" s="122"/>
      <c r="W5655" s="123"/>
      <c r="AC5655" s="123"/>
    </row>
    <row r="5656" spans="5:29" s="2" customFormat="1">
      <c r="E5656" s="120"/>
      <c r="M5656" s="120"/>
      <c r="N5656" s="120"/>
      <c r="U5656" s="121"/>
      <c r="V5656" s="122"/>
      <c r="W5656" s="123"/>
      <c r="AC5656" s="123"/>
    </row>
    <row r="5657" spans="5:29" s="2" customFormat="1">
      <c r="E5657" s="120"/>
      <c r="M5657" s="120"/>
      <c r="N5657" s="120"/>
      <c r="U5657" s="121"/>
      <c r="V5657" s="122"/>
      <c r="W5657" s="123"/>
      <c r="AC5657" s="123"/>
    </row>
    <row r="5658" spans="5:29" s="2" customFormat="1">
      <c r="E5658" s="120"/>
      <c r="M5658" s="120"/>
      <c r="N5658" s="120"/>
      <c r="U5658" s="121"/>
      <c r="V5658" s="122"/>
      <c r="W5658" s="123"/>
      <c r="AC5658" s="123"/>
    </row>
    <row r="5659" spans="5:29" s="2" customFormat="1">
      <c r="E5659" s="120"/>
      <c r="M5659" s="120"/>
      <c r="N5659" s="120"/>
      <c r="U5659" s="121"/>
      <c r="V5659" s="122"/>
      <c r="W5659" s="123"/>
      <c r="AC5659" s="123"/>
    </row>
    <row r="5660" spans="5:29" s="2" customFormat="1">
      <c r="E5660" s="120"/>
      <c r="M5660" s="120"/>
      <c r="N5660" s="120"/>
      <c r="U5660" s="121"/>
      <c r="V5660" s="122"/>
      <c r="W5660" s="123"/>
      <c r="AC5660" s="123"/>
    </row>
    <row r="5661" spans="5:29" s="2" customFormat="1">
      <c r="E5661" s="120"/>
      <c r="M5661" s="120"/>
      <c r="N5661" s="120"/>
      <c r="U5661" s="121"/>
      <c r="V5661" s="122"/>
      <c r="W5661" s="123"/>
      <c r="AC5661" s="123"/>
    </row>
    <row r="5662" spans="5:29" s="2" customFormat="1">
      <c r="E5662" s="120"/>
      <c r="M5662" s="120"/>
      <c r="N5662" s="120"/>
      <c r="U5662" s="121"/>
      <c r="V5662" s="122"/>
      <c r="W5662" s="123"/>
      <c r="AC5662" s="123"/>
    </row>
    <row r="5663" spans="5:29" s="2" customFormat="1">
      <c r="E5663" s="120"/>
      <c r="M5663" s="120"/>
      <c r="N5663" s="120"/>
      <c r="U5663" s="121"/>
      <c r="V5663" s="122"/>
      <c r="W5663" s="123"/>
      <c r="AC5663" s="123"/>
    </row>
    <row r="5664" spans="5:29" s="2" customFormat="1">
      <c r="E5664" s="120"/>
      <c r="M5664" s="120"/>
      <c r="N5664" s="120"/>
      <c r="U5664" s="121"/>
      <c r="V5664" s="122"/>
      <c r="W5664" s="123"/>
      <c r="AC5664" s="123"/>
    </row>
    <row r="5665" spans="5:29" s="2" customFormat="1">
      <c r="E5665" s="120"/>
      <c r="M5665" s="120"/>
      <c r="N5665" s="120"/>
      <c r="U5665" s="121"/>
      <c r="V5665" s="122"/>
      <c r="W5665" s="123"/>
      <c r="AC5665" s="123"/>
    </row>
    <row r="5666" spans="5:29" s="2" customFormat="1">
      <c r="E5666" s="120"/>
      <c r="M5666" s="120"/>
      <c r="N5666" s="120"/>
      <c r="U5666" s="121"/>
      <c r="V5666" s="122"/>
      <c r="W5666" s="123"/>
      <c r="AC5666" s="123"/>
    </row>
    <row r="5667" spans="5:29" s="2" customFormat="1">
      <c r="E5667" s="120"/>
      <c r="M5667" s="120"/>
      <c r="N5667" s="120"/>
      <c r="U5667" s="121"/>
      <c r="V5667" s="122"/>
      <c r="W5667" s="123"/>
      <c r="AC5667" s="123"/>
    </row>
    <row r="5668" spans="5:29" s="2" customFormat="1">
      <c r="E5668" s="120"/>
      <c r="M5668" s="120"/>
      <c r="N5668" s="120"/>
      <c r="U5668" s="121"/>
      <c r="V5668" s="122"/>
      <c r="W5668" s="123"/>
      <c r="AC5668" s="123"/>
    </row>
    <row r="5669" spans="5:29" s="2" customFormat="1">
      <c r="E5669" s="120"/>
      <c r="M5669" s="120"/>
      <c r="N5669" s="120"/>
      <c r="U5669" s="121"/>
      <c r="V5669" s="122"/>
      <c r="W5669" s="123"/>
      <c r="AC5669" s="123"/>
    </row>
    <row r="5670" spans="5:29" s="2" customFormat="1">
      <c r="E5670" s="120"/>
      <c r="M5670" s="120"/>
      <c r="N5670" s="120"/>
      <c r="U5670" s="121"/>
      <c r="V5670" s="122"/>
      <c r="W5670" s="123"/>
      <c r="AC5670" s="123"/>
    </row>
    <row r="5671" spans="5:29" s="2" customFormat="1">
      <c r="E5671" s="120"/>
      <c r="M5671" s="120"/>
      <c r="N5671" s="120"/>
      <c r="U5671" s="121"/>
      <c r="V5671" s="122"/>
      <c r="W5671" s="123"/>
      <c r="AC5671" s="123"/>
    </row>
    <row r="5672" spans="5:29" s="2" customFormat="1">
      <c r="E5672" s="120"/>
      <c r="M5672" s="120"/>
      <c r="N5672" s="120"/>
      <c r="U5672" s="121"/>
      <c r="V5672" s="122"/>
      <c r="W5672" s="123"/>
      <c r="AC5672" s="123"/>
    </row>
    <row r="5673" spans="5:29" s="2" customFormat="1">
      <c r="E5673" s="120"/>
      <c r="M5673" s="120"/>
      <c r="N5673" s="120"/>
      <c r="U5673" s="121"/>
      <c r="V5673" s="122"/>
      <c r="W5673" s="123"/>
      <c r="AC5673" s="123"/>
    </row>
    <row r="5674" spans="5:29" s="2" customFormat="1">
      <c r="E5674" s="120"/>
      <c r="M5674" s="120"/>
      <c r="N5674" s="120"/>
      <c r="U5674" s="121"/>
      <c r="V5674" s="122"/>
      <c r="W5674" s="123"/>
      <c r="AC5674" s="123"/>
    </row>
    <row r="5675" spans="5:29" s="2" customFormat="1">
      <c r="E5675" s="120"/>
      <c r="M5675" s="120"/>
      <c r="N5675" s="120"/>
      <c r="U5675" s="121"/>
      <c r="V5675" s="122"/>
      <c r="W5675" s="123"/>
      <c r="AC5675" s="123"/>
    </row>
    <row r="5676" spans="5:29" s="2" customFormat="1">
      <c r="E5676" s="120"/>
      <c r="M5676" s="120"/>
      <c r="N5676" s="120"/>
      <c r="U5676" s="121"/>
      <c r="V5676" s="122"/>
      <c r="W5676" s="123"/>
      <c r="AC5676" s="123"/>
    </row>
    <row r="5677" spans="5:29" s="2" customFormat="1">
      <c r="E5677" s="120"/>
      <c r="M5677" s="120"/>
      <c r="N5677" s="120"/>
      <c r="U5677" s="121"/>
      <c r="V5677" s="122"/>
      <c r="W5677" s="123"/>
      <c r="AC5677" s="123"/>
    </row>
    <row r="5678" spans="5:29" s="2" customFormat="1">
      <c r="E5678" s="120"/>
      <c r="M5678" s="120"/>
      <c r="N5678" s="120"/>
      <c r="U5678" s="121"/>
      <c r="V5678" s="122"/>
      <c r="W5678" s="123"/>
      <c r="AC5678" s="123"/>
    </row>
    <row r="5679" spans="5:29" s="2" customFormat="1">
      <c r="E5679" s="120"/>
      <c r="M5679" s="120"/>
      <c r="N5679" s="120"/>
      <c r="U5679" s="121"/>
      <c r="V5679" s="122"/>
      <c r="W5679" s="123"/>
      <c r="AC5679" s="123"/>
    </row>
    <row r="5680" spans="5:29" s="2" customFormat="1">
      <c r="E5680" s="120"/>
      <c r="M5680" s="120"/>
      <c r="N5680" s="120"/>
      <c r="U5680" s="121"/>
      <c r="V5680" s="122"/>
      <c r="W5680" s="123"/>
      <c r="AC5680" s="123"/>
    </row>
    <row r="5681" spans="5:29" s="2" customFormat="1">
      <c r="E5681" s="120"/>
      <c r="M5681" s="120"/>
      <c r="N5681" s="120"/>
      <c r="U5681" s="121"/>
      <c r="V5681" s="122"/>
      <c r="W5681" s="123"/>
      <c r="AC5681" s="123"/>
    </row>
    <row r="5682" spans="5:29" s="2" customFormat="1">
      <c r="E5682" s="120"/>
      <c r="M5682" s="120"/>
      <c r="N5682" s="120"/>
      <c r="U5682" s="121"/>
      <c r="V5682" s="122"/>
      <c r="W5682" s="123"/>
      <c r="AC5682" s="123"/>
    </row>
    <row r="5683" spans="5:29" s="2" customFormat="1">
      <c r="E5683" s="120"/>
      <c r="M5683" s="120"/>
      <c r="N5683" s="120"/>
      <c r="U5683" s="121"/>
      <c r="V5683" s="122"/>
      <c r="W5683" s="123"/>
      <c r="AC5683" s="123"/>
    </row>
    <row r="5684" spans="5:29" s="2" customFormat="1">
      <c r="E5684" s="120"/>
      <c r="M5684" s="120"/>
      <c r="N5684" s="120"/>
      <c r="U5684" s="121"/>
      <c r="V5684" s="122"/>
      <c r="W5684" s="123"/>
      <c r="AC5684" s="123"/>
    </row>
    <row r="5685" spans="5:29" s="2" customFormat="1">
      <c r="E5685" s="120"/>
      <c r="M5685" s="120"/>
      <c r="N5685" s="120"/>
      <c r="U5685" s="121"/>
      <c r="V5685" s="122"/>
      <c r="W5685" s="123"/>
      <c r="AC5685" s="123"/>
    </row>
    <row r="5686" spans="5:29" s="2" customFormat="1">
      <c r="E5686" s="120"/>
      <c r="M5686" s="120"/>
      <c r="N5686" s="120"/>
      <c r="U5686" s="121"/>
      <c r="V5686" s="122"/>
      <c r="W5686" s="123"/>
      <c r="AC5686" s="123"/>
    </row>
    <row r="5687" spans="5:29" s="2" customFormat="1">
      <c r="E5687" s="120"/>
      <c r="M5687" s="120"/>
      <c r="N5687" s="120"/>
      <c r="U5687" s="121"/>
      <c r="V5687" s="122"/>
      <c r="W5687" s="123"/>
      <c r="AC5687" s="123"/>
    </row>
    <row r="5688" spans="5:29" s="2" customFormat="1">
      <c r="E5688" s="120"/>
      <c r="M5688" s="120"/>
      <c r="N5688" s="120"/>
      <c r="U5688" s="121"/>
      <c r="V5688" s="122"/>
      <c r="W5688" s="123"/>
      <c r="AC5688" s="123"/>
    </row>
    <row r="5689" spans="5:29" s="2" customFormat="1">
      <c r="E5689" s="120"/>
      <c r="M5689" s="120"/>
      <c r="N5689" s="120"/>
      <c r="U5689" s="121"/>
      <c r="V5689" s="122"/>
      <c r="W5689" s="123"/>
      <c r="AC5689" s="123"/>
    </row>
    <row r="5690" spans="5:29" s="2" customFormat="1">
      <c r="E5690" s="120"/>
      <c r="M5690" s="120"/>
      <c r="N5690" s="120"/>
      <c r="U5690" s="121"/>
      <c r="V5690" s="122"/>
      <c r="W5690" s="123"/>
      <c r="AC5690" s="123"/>
    </row>
    <row r="5691" spans="5:29" s="2" customFormat="1">
      <c r="E5691" s="120"/>
      <c r="M5691" s="120"/>
      <c r="N5691" s="120"/>
      <c r="U5691" s="121"/>
      <c r="V5691" s="122"/>
      <c r="W5691" s="123"/>
      <c r="AC5691" s="123"/>
    </row>
    <row r="5692" spans="5:29" s="2" customFormat="1">
      <c r="E5692" s="120"/>
      <c r="M5692" s="120"/>
      <c r="N5692" s="120"/>
      <c r="U5692" s="121"/>
      <c r="V5692" s="122"/>
      <c r="W5692" s="123"/>
      <c r="AC5692" s="123"/>
    </row>
    <row r="5693" spans="5:29" s="2" customFormat="1">
      <c r="E5693" s="120"/>
      <c r="M5693" s="120"/>
      <c r="N5693" s="120"/>
      <c r="U5693" s="121"/>
      <c r="V5693" s="122"/>
      <c r="W5693" s="123"/>
      <c r="AC5693" s="123"/>
    </row>
    <row r="5694" spans="5:29" s="2" customFormat="1">
      <c r="E5694" s="120"/>
      <c r="M5694" s="120"/>
      <c r="N5694" s="120"/>
      <c r="U5694" s="121"/>
      <c r="V5694" s="122"/>
      <c r="W5694" s="123"/>
      <c r="AC5694" s="123"/>
    </row>
    <row r="5695" spans="5:29" s="2" customFormat="1">
      <c r="E5695" s="120"/>
      <c r="M5695" s="120"/>
      <c r="N5695" s="120"/>
      <c r="U5695" s="121"/>
      <c r="V5695" s="122"/>
      <c r="W5695" s="123"/>
      <c r="AC5695" s="123"/>
    </row>
    <row r="5696" spans="5:29" s="2" customFormat="1">
      <c r="E5696" s="120"/>
      <c r="M5696" s="120"/>
      <c r="N5696" s="120"/>
      <c r="U5696" s="121"/>
      <c r="V5696" s="122"/>
      <c r="W5696" s="123"/>
      <c r="AC5696" s="123"/>
    </row>
    <row r="5697" spans="5:29" s="2" customFormat="1">
      <c r="E5697" s="120"/>
      <c r="M5697" s="120"/>
      <c r="N5697" s="120"/>
      <c r="U5697" s="121"/>
      <c r="V5697" s="122"/>
      <c r="W5697" s="123"/>
      <c r="AC5697" s="123"/>
    </row>
    <row r="5698" spans="5:29" s="2" customFormat="1">
      <c r="E5698" s="120"/>
      <c r="M5698" s="120"/>
      <c r="N5698" s="120"/>
      <c r="U5698" s="121"/>
      <c r="V5698" s="122"/>
      <c r="W5698" s="123"/>
      <c r="AC5698" s="123"/>
    </row>
    <row r="5699" spans="5:29" s="2" customFormat="1">
      <c r="E5699" s="120"/>
      <c r="M5699" s="120"/>
      <c r="N5699" s="120"/>
      <c r="U5699" s="121"/>
      <c r="V5699" s="122"/>
      <c r="W5699" s="123"/>
      <c r="AC5699" s="123"/>
    </row>
    <row r="5700" spans="5:29" s="2" customFormat="1">
      <c r="E5700" s="120"/>
      <c r="M5700" s="120"/>
      <c r="N5700" s="120"/>
      <c r="U5700" s="121"/>
      <c r="V5700" s="122"/>
      <c r="W5700" s="123"/>
      <c r="AC5700" s="123"/>
    </row>
    <row r="5701" spans="5:29" s="2" customFormat="1">
      <c r="E5701" s="120"/>
      <c r="M5701" s="120"/>
      <c r="N5701" s="120"/>
      <c r="U5701" s="121"/>
      <c r="V5701" s="122"/>
      <c r="W5701" s="123"/>
      <c r="AC5701" s="123"/>
    </row>
    <row r="5702" spans="5:29" s="2" customFormat="1">
      <c r="E5702" s="120"/>
      <c r="M5702" s="120"/>
      <c r="N5702" s="120"/>
      <c r="U5702" s="121"/>
      <c r="V5702" s="122"/>
      <c r="W5702" s="123"/>
      <c r="AC5702" s="123"/>
    </row>
    <row r="5703" spans="5:29" s="2" customFormat="1">
      <c r="E5703" s="120"/>
      <c r="M5703" s="120"/>
      <c r="N5703" s="120"/>
      <c r="U5703" s="121"/>
      <c r="V5703" s="122"/>
      <c r="W5703" s="123"/>
      <c r="AC5703" s="123"/>
    </row>
    <row r="5704" spans="5:29" s="2" customFormat="1">
      <c r="E5704" s="120"/>
      <c r="M5704" s="120"/>
      <c r="N5704" s="120"/>
      <c r="U5704" s="121"/>
      <c r="V5704" s="122"/>
      <c r="W5704" s="123"/>
      <c r="AC5704" s="123"/>
    </row>
    <row r="5705" spans="5:29" s="2" customFormat="1">
      <c r="E5705" s="120"/>
      <c r="M5705" s="120"/>
      <c r="N5705" s="120"/>
      <c r="U5705" s="121"/>
      <c r="V5705" s="122"/>
      <c r="W5705" s="123"/>
      <c r="AC5705" s="123"/>
    </row>
    <row r="5706" spans="5:29" s="2" customFormat="1">
      <c r="E5706" s="120"/>
      <c r="M5706" s="120"/>
      <c r="N5706" s="120"/>
      <c r="U5706" s="121"/>
      <c r="V5706" s="122"/>
      <c r="W5706" s="123"/>
      <c r="AC5706" s="123"/>
    </row>
    <row r="5707" spans="5:29" s="2" customFormat="1">
      <c r="E5707" s="120"/>
      <c r="M5707" s="120"/>
      <c r="N5707" s="120"/>
      <c r="U5707" s="121"/>
      <c r="V5707" s="122"/>
      <c r="W5707" s="123"/>
      <c r="AC5707" s="123"/>
    </row>
    <row r="5708" spans="5:29" s="2" customFormat="1">
      <c r="E5708" s="120"/>
      <c r="M5708" s="120"/>
      <c r="N5708" s="120"/>
      <c r="U5708" s="121"/>
      <c r="V5708" s="122"/>
      <c r="W5708" s="123"/>
      <c r="AC5708" s="123"/>
    </row>
    <row r="5709" spans="5:29" s="2" customFormat="1">
      <c r="E5709" s="120"/>
      <c r="M5709" s="120"/>
      <c r="N5709" s="120"/>
      <c r="U5709" s="121"/>
      <c r="V5709" s="122"/>
      <c r="W5709" s="123"/>
      <c r="AC5709" s="123"/>
    </row>
    <row r="5710" spans="5:29" s="2" customFormat="1">
      <c r="E5710" s="120"/>
      <c r="M5710" s="120"/>
      <c r="N5710" s="120"/>
      <c r="U5710" s="121"/>
      <c r="V5710" s="122"/>
      <c r="W5710" s="123"/>
      <c r="AC5710" s="123"/>
    </row>
    <row r="5711" spans="5:29" s="2" customFormat="1">
      <c r="E5711" s="120"/>
      <c r="M5711" s="120"/>
      <c r="N5711" s="120"/>
      <c r="U5711" s="121"/>
      <c r="V5711" s="122"/>
      <c r="W5711" s="123"/>
      <c r="AC5711" s="123"/>
    </row>
    <row r="5712" spans="5:29" s="2" customFormat="1">
      <c r="E5712" s="120"/>
      <c r="M5712" s="120"/>
      <c r="N5712" s="120"/>
      <c r="U5712" s="121"/>
      <c r="V5712" s="122"/>
      <c r="W5712" s="123"/>
      <c r="AC5712" s="123"/>
    </row>
    <row r="5713" spans="5:29" s="2" customFormat="1">
      <c r="E5713" s="120"/>
      <c r="M5713" s="120"/>
      <c r="N5713" s="120"/>
      <c r="U5713" s="121"/>
      <c r="V5713" s="122"/>
      <c r="W5713" s="123"/>
      <c r="AC5713" s="123"/>
    </row>
    <row r="5714" spans="5:29" s="2" customFormat="1">
      <c r="E5714" s="120"/>
      <c r="M5714" s="120"/>
      <c r="N5714" s="120"/>
      <c r="U5714" s="121"/>
      <c r="V5714" s="122"/>
      <c r="W5714" s="123"/>
      <c r="AC5714" s="123"/>
    </row>
    <row r="5715" spans="5:29" s="2" customFormat="1">
      <c r="E5715" s="120"/>
      <c r="M5715" s="120"/>
      <c r="N5715" s="120"/>
      <c r="U5715" s="121"/>
      <c r="V5715" s="122"/>
      <c r="W5715" s="123"/>
      <c r="AC5715" s="123"/>
    </row>
    <row r="5716" spans="5:29" s="2" customFormat="1">
      <c r="E5716" s="120"/>
      <c r="M5716" s="120"/>
      <c r="N5716" s="120"/>
      <c r="U5716" s="121"/>
      <c r="V5716" s="122"/>
      <c r="W5716" s="123"/>
      <c r="AC5716" s="123"/>
    </row>
    <row r="5717" spans="5:29" s="2" customFormat="1">
      <c r="E5717" s="120"/>
      <c r="M5717" s="120"/>
      <c r="N5717" s="120"/>
      <c r="U5717" s="121"/>
      <c r="V5717" s="122"/>
      <c r="W5717" s="123"/>
      <c r="AC5717" s="123"/>
    </row>
    <row r="5718" spans="5:29" s="2" customFormat="1">
      <c r="E5718" s="120"/>
      <c r="M5718" s="120"/>
      <c r="N5718" s="120"/>
      <c r="U5718" s="121"/>
      <c r="V5718" s="122"/>
      <c r="W5718" s="123"/>
      <c r="AC5718" s="123"/>
    </row>
    <row r="5719" spans="5:29" s="2" customFormat="1">
      <c r="E5719" s="120"/>
      <c r="M5719" s="120"/>
      <c r="N5719" s="120"/>
      <c r="U5719" s="121"/>
      <c r="V5719" s="122"/>
      <c r="W5719" s="123"/>
      <c r="AC5719" s="123"/>
    </row>
    <row r="5720" spans="5:29" s="2" customFormat="1">
      <c r="E5720" s="120"/>
      <c r="M5720" s="120"/>
      <c r="N5720" s="120"/>
      <c r="U5720" s="121"/>
      <c r="V5720" s="122"/>
      <c r="W5720" s="123"/>
      <c r="AC5720" s="123"/>
    </row>
    <row r="5721" spans="5:29" s="2" customFormat="1">
      <c r="E5721" s="120"/>
      <c r="M5721" s="120"/>
      <c r="N5721" s="120"/>
      <c r="U5721" s="121"/>
      <c r="V5721" s="122"/>
      <c r="W5721" s="123"/>
      <c r="AC5721" s="123"/>
    </row>
    <row r="5722" spans="5:29" s="2" customFormat="1">
      <c r="E5722" s="120"/>
      <c r="M5722" s="120"/>
      <c r="N5722" s="120"/>
      <c r="U5722" s="121"/>
      <c r="V5722" s="122"/>
      <c r="W5722" s="123"/>
      <c r="AC5722" s="123"/>
    </row>
    <row r="5723" spans="5:29" s="2" customFormat="1">
      <c r="E5723" s="120"/>
      <c r="M5723" s="120"/>
      <c r="N5723" s="120"/>
      <c r="U5723" s="121"/>
      <c r="V5723" s="122"/>
      <c r="W5723" s="123"/>
      <c r="AC5723" s="123"/>
    </row>
    <row r="5724" spans="5:29" s="2" customFormat="1">
      <c r="E5724" s="120"/>
      <c r="M5724" s="120"/>
      <c r="N5724" s="120"/>
      <c r="U5724" s="121"/>
      <c r="V5724" s="122"/>
      <c r="W5724" s="123"/>
      <c r="AC5724" s="123"/>
    </row>
    <row r="5725" spans="5:29" s="2" customFormat="1">
      <c r="E5725" s="120"/>
      <c r="M5725" s="120"/>
      <c r="N5725" s="120"/>
      <c r="U5725" s="121"/>
      <c r="V5725" s="122"/>
      <c r="W5725" s="123"/>
      <c r="AC5725" s="123"/>
    </row>
    <row r="5726" spans="5:29" s="2" customFormat="1">
      <c r="E5726" s="120"/>
      <c r="M5726" s="120"/>
      <c r="N5726" s="120"/>
      <c r="U5726" s="121"/>
      <c r="V5726" s="122"/>
      <c r="W5726" s="123"/>
      <c r="AC5726" s="123"/>
    </row>
    <row r="5727" spans="5:29" s="2" customFormat="1">
      <c r="E5727" s="120"/>
      <c r="M5727" s="120"/>
      <c r="N5727" s="120"/>
      <c r="U5727" s="121"/>
      <c r="V5727" s="122"/>
      <c r="W5727" s="123"/>
      <c r="AC5727" s="123"/>
    </row>
    <row r="5728" spans="5:29" s="2" customFormat="1">
      <c r="E5728" s="120"/>
      <c r="M5728" s="120"/>
      <c r="N5728" s="120"/>
      <c r="U5728" s="121"/>
      <c r="V5728" s="122"/>
      <c r="W5728" s="123"/>
      <c r="AC5728" s="123"/>
    </row>
    <row r="5729" spans="5:29" s="2" customFormat="1">
      <c r="E5729" s="120"/>
      <c r="M5729" s="120"/>
      <c r="N5729" s="120"/>
      <c r="U5729" s="121"/>
      <c r="V5729" s="122"/>
      <c r="W5729" s="123"/>
      <c r="AC5729" s="123"/>
    </row>
    <row r="5730" spans="5:29" s="2" customFormat="1">
      <c r="E5730" s="120"/>
      <c r="M5730" s="120"/>
      <c r="N5730" s="120"/>
      <c r="U5730" s="121"/>
      <c r="V5730" s="122"/>
      <c r="W5730" s="123"/>
      <c r="AC5730" s="123"/>
    </row>
    <row r="5731" spans="5:29" s="2" customFormat="1">
      <c r="E5731" s="120"/>
      <c r="M5731" s="120"/>
      <c r="N5731" s="120"/>
      <c r="U5731" s="121"/>
      <c r="V5731" s="122"/>
      <c r="W5731" s="123"/>
      <c r="AC5731" s="123"/>
    </row>
    <row r="5732" spans="5:29" s="2" customFormat="1">
      <c r="E5732" s="120"/>
      <c r="M5732" s="120"/>
      <c r="N5732" s="120"/>
      <c r="U5732" s="121"/>
      <c r="V5732" s="122"/>
      <c r="W5732" s="123"/>
      <c r="AC5732" s="123"/>
    </row>
    <row r="5733" spans="5:29" s="2" customFormat="1">
      <c r="E5733" s="120"/>
      <c r="M5733" s="120"/>
      <c r="N5733" s="120"/>
      <c r="U5733" s="121"/>
      <c r="V5733" s="122"/>
      <c r="W5733" s="123"/>
      <c r="AC5733" s="123"/>
    </row>
    <row r="5734" spans="5:29" s="2" customFormat="1">
      <c r="E5734" s="120"/>
      <c r="M5734" s="120"/>
      <c r="N5734" s="120"/>
      <c r="U5734" s="121"/>
      <c r="V5734" s="122"/>
      <c r="W5734" s="123"/>
      <c r="AC5734" s="123"/>
    </row>
    <row r="5735" spans="5:29" s="2" customFormat="1">
      <c r="E5735" s="120"/>
      <c r="M5735" s="120"/>
      <c r="N5735" s="120"/>
      <c r="U5735" s="121"/>
      <c r="V5735" s="122"/>
      <c r="W5735" s="123"/>
      <c r="AC5735" s="123"/>
    </row>
    <row r="5736" spans="5:29" s="2" customFormat="1">
      <c r="E5736" s="120"/>
      <c r="M5736" s="120"/>
      <c r="N5736" s="120"/>
      <c r="U5736" s="121"/>
      <c r="V5736" s="122"/>
      <c r="W5736" s="123"/>
      <c r="AC5736" s="123"/>
    </row>
    <row r="5737" spans="5:29" s="2" customFormat="1">
      <c r="E5737" s="120"/>
      <c r="M5737" s="120"/>
      <c r="N5737" s="120"/>
      <c r="U5737" s="121"/>
      <c r="V5737" s="122"/>
      <c r="W5737" s="123"/>
      <c r="AC5737" s="123"/>
    </row>
    <row r="5738" spans="5:29" s="2" customFormat="1">
      <c r="E5738" s="120"/>
      <c r="M5738" s="120"/>
      <c r="N5738" s="120"/>
      <c r="U5738" s="121"/>
      <c r="V5738" s="122"/>
      <c r="W5738" s="123"/>
      <c r="AC5738" s="123"/>
    </row>
    <row r="5739" spans="5:29" s="2" customFormat="1">
      <c r="E5739" s="120"/>
      <c r="M5739" s="120"/>
      <c r="N5739" s="120"/>
      <c r="U5739" s="121"/>
      <c r="V5739" s="122"/>
      <c r="W5739" s="123"/>
      <c r="AC5739" s="123"/>
    </row>
    <row r="5740" spans="5:29" s="2" customFormat="1">
      <c r="E5740" s="120"/>
      <c r="M5740" s="120"/>
      <c r="N5740" s="120"/>
      <c r="U5740" s="121"/>
      <c r="V5740" s="122"/>
      <c r="W5740" s="123"/>
      <c r="AC5740" s="123"/>
    </row>
    <row r="5741" spans="5:29" s="2" customFormat="1">
      <c r="E5741" s="120"/>
      <c r="M5741" s="120"/>
      <c r="N5741" s="120"/>
      <c r="U5741" s="121"/>
      <c r="V5741" s="122"/>
      <c r="W5741" s="123"/>
      <c r="AC5741" s="123"/>
    </row>
    <row r="5742" spans="5:29" s="2" customFormat="1">
      <c r="E5742" s="120"/>
      <c r="M5742" s="120"/>
      <c r="N5742" s="120"/>
      <c r="U5742" s="121"/>
      <c r="V5742" s="122"/>
      <c r="W5742" s="123"/>
      <c r="AC5742" s="123"/>
    </row>
    <row r="5743" spans="5:29" s="2" customFormat="1">
      <c r="E5743" s="120"/>
      <c r="M5743" s="120"/>
      <c r="N5743" s="120"/>
      <c r="U5743" s="121"/>
      <c r="V5743" s="122"/>
      <c r="W5743" s="123"/>
      <c r="AC5743" s="123"/>
    </row>
    <row r="5744" spans="5:29" s="2" customFormat="1">
      <c r="E5744" s="120"/>
      <c r="M5744" s="120"/>
      <c r="N5744" s="120"/>
      <c r="U5744" s="121"/>
      <c r="V5744" s="122"/>
      <c r="W5744" s="123"/>
      <c r="AC5744" s="123"/>
    </row>
    <row r="5745" spans="5:29" s="2" customFormat="1">
      <c r="E5745" s="120"/>
      <c r="M5745" s="120"/>
      <c r="N5745" s="120"/>
      <c r="U5745" s="121"/>
      <c r="V5745" s="122"/>
      <c r="W5745" s="123"/>
      <c r="AC5745" s="123"/>
    </row>
    <row r="5746" spans="5:29" s="2" customFormat="1">
      <c r="E5746" s="120"/>
      <c r="M5746" s="120"/>
      <c r="N5746" s="120"/>
      <c r="U5746" s="121"/>
      <c r="V5746" s="122"/>
      <c r="W5746" s="123"/>
      <c r="AC5746" s="123"/>
    </row>
    <row r="5747" spans="5:29" s="2" customFormat="1">
      <c r="E5747" s="120"/>
      <c r="M5747" s="120"/>
      <c r="N5747" s="120"/>
      <c r="U5747" s="121"/>
      <c r="V5747" s="122"/>
      <c r="W5747" s="123"/>
      <c r="AC5747" s="123"/>
    </row>
    <row r="5748" spans="5:29" s="2" customFormat="1">
      <c r="E5748" s="120"/>
      <c r="M5748" s="120"/>
      <c r="N5748" s="120"/>
      <c r="U5748" s="121"/>
      <c r="V5748" s="122"/>
      <c r="W5748" s="123"/>
      <c r="AC5748" s="123"/>
    </row>
    <row r="5749" spans="5:29" s="2" customFormat="1">
      <c r="E5749" s="120"/>
      <c r="M5749" s="120"/>
      <c r="N5749" s="120"/>
      <c r="U5749" s="121"/>
      <c r="V5749" s="122"/>
      <c r="W5749" s="123"/>
      <c r="AC5749" s="123"/>
    </row>
    <row r="5750" spans="5:29" s="2" customFormat="1">
      <c r="E5750" s="120"/>
      <c r="M5750" s="120"/>
      <c r="N5750" s="120"/>
      <c r="U5750" s="121"/>
      <c r="V5750" s="122"/>
      <c r="W5750" s="123"/>
      <c r="AC5750" s="123"/>
    </row>
    <row r="5751" spans="5:29" s="2" customFormat="1">
      <c r="E5751" s="120"/>
      <c r="M5751" s="120"/>
      <c r="N5751" s="120"/>
      <c r="U5751" s="121"/>
      <c r="V5751" s="122"/>
      <c r="W5751" s="123"/>
      <c r="AC5751" s="123"/>
    </row>
    <row r="5752" spans="5:29" s="2" customFormat="1">
      <c r="E5752" s="120"/>
      <c r="M5752" s="120"/>
      <c r="N5752" s="120"/>
      <c r="U5752" s="121"/>
      <c r="V5752" s="122"/>
      <c r="W5752" s="123"/>
      <c r="AC5752" s="123"/>
    </row>
    <row r="5753" spans="5:29" s="2" customFormat="1">
      <c r="E5753" s="120"/>
      <c r="M5753" s="120"/>
      <c r="N5753" s="120"/>
      <c r="U5753" s="121"/>
      <c r="V5753" s="122"/>
      <c r="W5753" s="123"/>
      <c r="AC5753" s="123"/>
    </row>
    <row r="5754" spans="5:29" s="2" customFormat="1">
      <c r="E5754" s="120"/>
      <c r="M5754" s="120"/>
      <c r="N5754" s="120"/>
      <c r="U5754" s="121"/>
      <c r="V5754" s="122"/>
      <c r="W5754" s="123"/>
      <c r="AC5754" s="123"/>
    </row>
    <row r="5755" spans="5:29" s="2" customFormat="1">
      <c r="E5755" s="120"/>
      <c r="M5755" s="120"/>
      <c r="N5755" s="120"/>
      <c r="U5755" s="121"/>
      <c r="V5755" s="122"/>
      <c r="W5755" s="123"/>
      <c r="AC5755" s="123"/>
    </row>
    <row r="5756" spans="5:29" s="2" customFormat="1">
      <c r="E5756" s="120"/>
      <c r="M5756" s="120"/>
      <c r="N5756" s="120"/>
      <c r="U5756" s="121"/>
      <c r="V5756" s="122"/>
      <c r="W5756" s="123"/>
      <c r="AC5756" s="123"/>
    </row>
    <row r="5757" spans="5:29" s="2" customFormat="1">
      <c r="E5757" s="120"/>
      <c r="M5757" s="120"/>
      <c r="N5757" s="120"/>
      <c r="U5757" s="121"/>
      <c r="V5757" s="122"/>
      <c r="W5757" s="123"/>
      <c r="AC5757" s="123"/>
    </row>
    <row r="5758" spans="5:29" s="2" customFormat="1">
      <c r="E5758" s="120"/>
      <c r="M5758" s="120"/>
      <c r="N5758" s="120"/>
      <c r="U5758" s="121"/>
      <c r="V5758" s="122"/>
      <c r="W5758" s="123"/>
      <c r="AC5758" s="123"/>
    </row>
    <row r="5759" spans="5:29" s="2" customFormat="1">
      <c r="E5759" s="120"/>
      <c r="M5759" s="120"/>
      <c r="N5759" s="120"/>
      <c r="U5759" s="121"/>
      <c r="V5759" s="122"/>
      <c r="W5759" s="123"/>
      <c r="AC5759" s="123"/>
    </row>
    <row r="5760" spans="5:29" s="2" customFormat="1">
      <c r="E5760" s="120"/>
      <c r="M5760" s="120"/>
      <c r="N5760" s="120"/>
      <c r="U5760" s="121"/>
      <c r="V5760" s="122"/>
      <c r="W5760" s="123"/>
      <c r="AC5760" s="123"/>
    </row>
    <row r="5761" spans="5:29" s="2" customFormat="1">
      <c r="E5761" s="120"/>
      <c r="M5761" s="120"/>
      <c r="N5761" s="120"/>
      <c r="U5761" s="121"/>
      <c r="V5761" s="122"/>
      <c r="W5761" s="123"/>
      <c r="AC5761" s="123"/>
    </row>
    <row r="5762" spans="5:29" s="2" customFormat="1">
      <c r="E5762" s="120"/>
      <c r="M5762" s="120"/>
      <c r="N5762" s="120"/>
      <c r="U5762" s="121"/>
      <c r="V5762" s="122"/>
      <c r="W5762" s="123"/>
      <c r="AC5762" s="123"/>
    </row>
    <row r="5763" spans="5:29" s="2" customFormat="1">
      <c r="E5763" s="120"/>
      <c r="M5763" s="120"/>
      <c r="N5763" s="120"/>
      <c r="U5763" s="121"/>
      <c r="V5763" s="122"/>
      <c r="W5763" s="123"/>
      <c r="AC5763" s="123"/>
    </row>
    <row r="5764" spans="5:29" s="2" customFormat="1">
      <c r="E5764" s="120"/>
      <c r="M5764" s="120"/>
      <c r="N5764" s="120"/>
      <c r="U5764" s="121"/>
      <c r="V5764" s="122"/>
      <c r="W5764" s="123"/>
      <c r="AC5764" s="123"/>
    </row>
    <row r="5765" spans="5:29" s="2" customFormat="1">
      <c r="E5765" s="120"/>
      <c r="M5765" s="120"/>
      <c r="N5765" s="120"/>
      <c r="U5765" s="121"/>
      <c r="V5765" s="122"/>
      <c r="W5765" s="123"/>
      <c r="AC5765" s="123"/>
    </row>
    <row r="5766" spans="5:29" s="2" customFormat="1">
      <c r="E5766" s="120"/>
      <c r="M5766" s="120"/>
      <c r="N5766" s="120"/>
      <c r="U5766" s="121"/>
      <c r="V5766" s="122"/>
      <c r="W5766" s="123"/>
      <c r="AC5766" s="123"/>
    </row>
    <row r="5767" spans="5:29" s="2" customFormat="1">
      <c r="E5767" s="120"/>
      <c r="M5767" s="120"/>
      <c r="N5767" s="120"/>
      <c r="U5767" s="121"/>
      <c r="V5767" s="122"/>
      <c r="W5767" s="123"/>
      <c r="AC5767" s="123"/>
    </row>
    <row r="5768" spans="5:29" s="2" customFormat="1">
      <c r="E5768" s="120"/>
      <c r="M5768" s="120"/>
      <c r="N5768" s="120"/>
      <c r="U5768" s="121"/>
      <c r="V5768" s="122"/>
      <c r="W5768" s="123"/>
      <c r="AC5768" s="123"/>
    </row>
    <row r="5769" spans="5:29" s="2" customFormat="1">
      <c r="E5769" s="120"/>
      <c r="M5769" s="120"/>
      <c r="N5769" s="120"/>
      <c r="U5769" s="121"/>
      <c r="V5769" s="122"/>
      <c r="W5769" s="123"/>
      <c r="AC5769" s="123"/>
    </row>
    <row r="5770" spans="5:29" s="2" customFormat="1">
      <c r="E5770" s="120"/>
      <c r="M5770" s="120"/>
      <c r="N5770" s="120"/>
      <c r="U5770" s="121"/>
      <c r="V5770" s="122"/>
      <c r="W5770" s="123"/>
      <c r="AC5770" s="123"/>
    </row>
    <row r="5771" spans="5:29" s="2" customFormat="1">
      <c r="E5771" s="120"/>
      <c r="M5771" s="120"/>
      <c r="N5771" s="120"/>
      <c r="U5771" s="121"/>
      <c r="V5771" s="122"/>
      <c r="W5771" s="123"/>
      <c r="AC5771" s="123"/>
    </row>
    <row r="5772" spans="5:29" s="2" customFormat="1">
      <c r="E5772" s="120"/>
      <c r="M5772" s="120"/>
      <c r="N5772" s="120"/>
      <c r="U5772" s="121"/>
      <c r="V5772" s="122"/>
      <c r="W5772" s="123"/>
      <c r="AC5772" s="123"/>
    </row>
    <row r="5773" spans="5:29" s="2" customFormat="1">
      <c r="E5773" s="120"/>
      <c r="M5773" s="120"/>
      <c r="N5773" s="120"/>
      <c r="U5773" s="121"/>
      <c r="V5773" s="122"/>
      <c r="W5773" s="123"/>
      <c r="AC5773" s="123"/>
    </row>
    <row r="5774" spans="5:29" s="2" customFormat="1">
      <c r="E5774" s="120"/>
      <c r="M5774" s="120"/>
      <c r="N5774" s="120"/>
      <c r="U5774" s="121"/>
      <c r="V5774" s="122"/>
      <c r="W5774" s="123"/>
      <c r="AC5774" s="123"/>
    </row>
    <row r="5775" spans="5:29" s="2" customFormat="1">
      <c r="E5775" s="120"/>
      <c r="M5775" s="120"/>
      <c r="N5775" s="120"/>
      <c r="U5775" s="121"/>
      <c r="V5775" s="122"/>
      <c r="W5775" s="123"/>
      <c r="AC5775" s="123"/>
    </row>
    <row r="5776" spans="5:29" s="2" customFormat="1">
      <c r="E5776" s="120"/>
      <c r="M5776" s="120"/>
      <c r="N5776" s="120"/>
      <c r="U5776" s="121"/>
      <c r="V5776" s="122"/>
      <c r="W5776" s="123"/>
      <c r="AC5776" s="123"/>
    </row>
    <row r="5777" spans="5:29" s="2" customFormat="1">
      <c r="E5777" s="120"/>
      <c r="M5777" s="120"/>
      <c r="N5777" s="120"/>
      <c r="U5777" s="121"/>
      <c r="V5777" s="122"/>
      <c r="W5777" s="123"/>
      <c r="AC5777" s="123"/>
    </row>
    <row r="5778" spans="5:29" s="2" customFormat="1">
      <c r="E5778" s="120"/>
      <c r="M5778" s="120"/>
      <c r="N5778" s="120"/>
      <c r="U5778" s="121"/>
      <c r="V5778" s="122"/>
      <c r="W5778" s="123"/>
      <c r="AC5778" s="123"/>
    </row>
    <row r="5779" spans="5:29" s="2" customFormat="1">
      <c r="E5779" s="120"/>
      <c r="M5779" s="120"/>
      <c r="N5779" s="120"/>
      <c r="U5779" s="121"/>
      <c r="V5779" s="122"/>
      <c r="W5779" s="123"/>
      <c r="AC5779" s="123"/>
    </row>
    <row r="5780" spans="5:29" s="2" customFormat="1">
      <c r="E5780" s="120"/>
      <c r="M5780" s="120"/>
      <c r="N5780" s="120"/>
      <c r="U5780" s="121"/>
      <c r="V5780" s="122"/>
      <c r="W5780" s="123"/>
      <c r="AC5780" s="123"/>
    </row>
    <row r="5781" spans="5:29" s="2" customFormat="1">
      <c r="E5781" s="120"/>
      <c r="M5781" s="120"/>
      <c r="N5781" s="120"/>
      <c r="U5781" s="121"/>
      <c r="V5781" s="122"/>
      <c r="W5781" s="123"/>
      <c r="AC5781" s="123"/>
    </row>
    <row r="5782" spans="5:29" s="2" customFormat="1">
      <c r="E5782" s="120"/>
      <c r="M5782" s="120"/>
      <c r="N5782" s="120"/>
      <c r="U5782" s="121"/>
      <c r="V5782" s="122"/>
      <c r="W5782" s="123"/>
      <c r="AC5782" s="123"/>
    </row>
    <row r="5783" spans="5:29" s="2" customFormat="1">
      <c r="E5783" s="120"/>
      <c r="M5783" s="120"/>
      <c r="N5783" s="120"/>
      <c r="U5783" s="121"/>
      <c r="V5783" s="122"/>
      <c r="W5783" s="123"/>
      <c r="AC5783" s="123"/>
    </row>
    <row r="5784" spans="5:29" s="2" customFormat="1">
      <c r="E5784" s="120"/>
      <c r="M5784" s="120"/>
      <c r="N5784" s="120"/>
      <c r="U5784" s="121"/>
      <c r="V5784" s="122"/>
      <c r="W5784" s="123"/>
      <c r="AC5784" s="123"/>
    </row>
    <row r="5785" spans="5:29" s="2" customFormat="1">
      <c r="E5785" s="120"/>
      <c r="M5785" s="120"/>
      <c r="N5785" s="120"/>
      <c r="U5785" s="121"/>
      <c r="V5785" s="122"/>
      <c r="W5785" s="123"/>
      <c r="AC5785" s="123"/>
    </row>
    <row r="5786" spans="5:29" s="2" customFormat="1">
      <c r="E5786" s="120"/>
      <c r="M5786" s="120"/>
      <c r="N5786" s="120"/>
      <c r="U5786" s="121"/>
      <c r="V5786" s="122"/>
      <c r="W5786" s="123"/>
      <c r="AC5786" s="123"/>
    </row>
    <row r="5787" spans="5:29" s="2" customFormat="1">
      <c r="E5787" s="120"/>
      <c r="M5787" s="120"/>
      <c r="N5787" s="120"/>
      <c r="U5787" s="121"/>
      <c r="V5787" s="122"/>
      <c r="W5787" s="123"/>
      <c r="AC5787" s="123"/>
    </row>
    <row r="5788" spans="5:29" s="2" customFormat="1">
      <c r="E5788" s="120"/>
      <c r="M5788" s="120"/>
      <c r="N5788" s="120"/>
      <c r="U5788" s="121"/>
      <c r="V5788" s="122"/>
      <c r="W5788" s="123"/>
      <c r="AC5788" s="123"/>
    </row>
    <row r="5789" spans="5:29" s="2" customFormat="1">
      <c r="E5789" s="120"/>
      <c r="M5789" s="120"/>
      <c r="N5789" s="120"/>
      <c r="U5789" s="121"/>
      <c r="V5789" s="122"/>
      <c r="W5789" s="123"/>
      <c r="AC5789" s="123"/>
    </row>
    <row r="5790" spans="5:29" s="2" customFormat="1">
      <c r="E5790" s="120"/>
      <c r="M5790" s="120"/>
      <c r="N5790" s="120"/>
      <c r="U5790" s="121"/>
      <c r="V5790" s="122"/>
      <c r="W5790" s="123"/>
      <c r="AC5790" s="123"/>
    </row>
    <row r="5791" spans="5:29" s="2" customFormat="1">
      <c r="E5791" s="120"/>
      <c r="M5791" s="120"/>
      <c r="N5791" s="120"/>
      <c r="U5791" s="121"/>
      <c r="V5791" s="122"/>
      <c r="W5791" s="123"/>
      <c r="AC5791" s="123"/>
    </row>
    <row r="5792" spans="5:29" s="2" customFormat="1">
      <c r="E5792" s="120"/>
      <c r="M5792" s="120"/>
      <c r="N5792" s="120"/>
      <c r="U5792" s="121"/>
      <c r="V5792" s="122"/>
      <c r="W5792" s="123"/>
      <c r="AC5792" s="123"/>
    </row>
    <row r="5793" spans="5:29" s="2" customFormat="1">
      <c r="E5793" s="120"/>
      <c r="M5793" s="120"/>
      <c r="N5793" s="120"/>
      <c r="U5793" s="121"/>
      <c r="V5793" s="122"/>
      <c r="W5793" s="123"/>
      <c r="AC5793" s="123"/>
    </row>
    <row r="5794" spans="5:29" s="2" customFormat="1">
      <c r="E5794" s="120"/>
      <c r="M5794" s="120"/>
      <c r="N5794" s="120"/>
      <c r="U5794" s="121"/>
      <c r="V5794" s="122"/>
      <c r="W5794" s="123"/>
      <c r="AC5794" s="123"/>
    </row>
    <row r="5795" spans="5:29" s="2" customFormat="1">
      <c r="E5795" s="120"/>
      <c r="M5795" s="120"/>
      <c r="N5795" s="120"/>
      <c r="U5795" s="121"/>
      <c r="V5795" s="122"/>
      <c r="W5795" s="123"/>
      <c r="AC5795" s="123"/>
    </row>
    <row r="5796" spans="5:29" s="2" customFormat="1">
      <c r="E5796" s="120"/>
      <c r="M5796" s="120"/>
      <c r="N5796" s="120"/>
      <c r="U5796" s="121"/>
      <c r="V5796" s="122"/>
      <c r="W5796" s="123"/>
      <c r="AC5796" s="123"/>
    </row>
    <row r="5797" spans="5:29" s="2" customFormat="1">
      <c r="E5797" s="120"/>
      <c r="M5797" s="120"/>
      <c r="N5797" s="120"/>
      <c r="U5797" s="121"/>
      <c r="V5797" s="122"/>
      <c r="W5797" s="123"/>
      <c r="AC5797" s="123"/>
    </row>
    <row r="5798" spans="5:29" s="2" customFormat="1">
      <c r="E5798" s="120"/>
      <c r="M5798" s="120"/>
      <c r="N5798" s="120"/>
      <c r="U5798" s="121"/>
      <c r="V5798" s="122"/>
      <c r="W5798" s="123"/>
      <c r="AC5798" s="123"/>
    </row>
    <row r="5799" spans="5:29" s="2" customFormat="1">
      <c r="E5799" s="120"/>
      <c r="M5799" s="120"/>
      <c r="N5799" s="120"/>
      <c r="U5799" s="121"/>
      <c r="V5799" s="122"/>
      <c r="W5799" s="123"/>
      <c r="AC5799" s="123"/>
    </row>
    <row r="5800" spans="5:29" s="2" customFormat="1">
      <c r="E5800" s="120"/>
      <c r="M5800" s="120"/>
      <c r="N5800" s="120"/>
      <c r="U5800" s="121"/>
      <c r="V5800" s="122"/>
      <c r="W5800" s="123"/>
      <c r="AC5800" s="123"/>
    </row>
    <row r="5801" spans="5:29" s="2" customFormat="1">
      <c r="E5801" s="120"/>
      <c r="M5801" s="120"/>
      <c r="N5801" s="120"/>
      <c r="U5801" s="121"/>
      <c r="V5801" s="122"/>
      <c r="W5801" s="123"/>
      <c r="AC5801" s="123"/>
    </row>
    <row r="5802" spans="5:29" s="2" customFormat="1">
      <c r="E5802" s="120"/>
      <c r="M5802" s="120"/>
      <c r="N5802" s="120"/>
      <c r="U5802" s="121"/>
      <c r="V5802" s="122"/>
      <c r="W5802" s="123"/>
      <c r="AC5802" s="123"/>
    </row>
    <row r="5803" spans="5:29" s="2" customFormat="1">
      <c r="E5803" s="120"/>
      <c r="M5803" s="120"/>
      <c r="N5803" s="120"/>
      <c r="U5803" s="121"/>
      <c r="V5803" s="122"/>
      <c r="W5803" s="123"/>
      <c r="AC5803" s="123"/>
    </row>
    <row r="5804" spans="5:29" s="2" customFormat="1">
      <c r="E5804" s="120"/>
      <c r="M5804" s="120"/>
      <c r="N5804" s="120"/>
      <c r="U5804" s="121"/>
      <c r="V5804" s="122"/>
      <c r="W5804" s="123"/>
      <c r="AC5804" s="123"/>
    </row>
    <row r="5805" spans="5:29" s="2" customFormat="1">
      <c r="E5805" s="120"/>
      <c r="M5805" s="120"/>
      <c r="N5805" s="120"/>
      <c r="U5805" s="121"/>
      <c r="V5805" s="122"/>
      <c r="W5805" s="123"/>
      <c r="AC5805" s="123"/>
    </row>
    <row r="5806" spans="5:29" s="2" customFormat="1">
      <c r="E5806" s="120"/>
      <c r="M5806" s="120"/>
      <c r="N5806" s="120"/>
      <c r="U5806" s="121"/>
      <c r="V5806" s="122"/>
      <c r="W5806" s="123"/>
      <c r="AC5806" s="123"/>
    </row>
    <row r="5807" spans="5:29" s="2" customFormat="1">
      <c r="E5807" s="120"/>
      <c r="M5807" s="120"/>
      <c r="N5807" s="120"/>
      <c r="U5807" s="121"/>
      <c r="V5807" s="122"/>
      <c r="W5807" s="123"/>
      <c r="AC5807" s="123"/>
    </row>
    <row r="5808" spans="5:29" s="2" customFormat="1">
      <c r="E5808" s="120"/>
      <c r="M5808" s="120"/>
      <c r="N5808" s="120"/>
      <c r="U5808" s="121"/>
      <c r="V5808" s="122"/>
      <c r="W5808" s="123"/>
      <c r="AC5808" s="123"/>
    </row>
    <row r="5809" spans="5:29" s="2" customFormat="1">
      <c r="E5809" s="120"/>
      <c r="M5809" s="120"/>
      <c r="N5809" s="120"/>
      <c r="U5809" s="121"/>
      <c r="V5809" s="122"/>
      <c r="W5809" s="123"/>
      <c r="AC5809" s="123"/>
    </row>
    <row r="5810" spans="5:29" s="2" customFormat="1">
      <c r="E5810" s="120"/>
      <c r="M5810" s="120"/>
      <c r="N5810" s="120"/>
      <c r="U5810" s="121"/>
      <c r="V5810" s="122"/>
      <c r="W5810" s="123"/>
      <c r="AC5810" s="123"/>
    </row>
    <row r="5811" spans="5:29" s="2" customFormat="1">
      <c r="E5811" s="120"/>
      <c r="M5811" s="120"/>
      <c r="N5811" s="120"/>
      <c r="U5811" s="121"/>
      <c r="V5811" s="122"/>
      <c r="W5811" s="123"/>
      <c r="AC5811" s="123"/>
    </row>
    <row r="5812" spans="5:29" s="2" customFormat="1">
      <c r="E5812" s="120"/>
      <c r="M5812" s="120"/>
      <c r="N5812" s="120"/>
      <c r="U5812" s="121"/>
      <c r="V5812" s="122"/>
      <c r="W5812" s="123"/>
      <c r="AC5812" s="123"/>
    </row>
    <row r="5813" spans="5:29" s="2" customFormat="1">
      <c r="E5813" s="120"/>
      <c r="M5813" s="120"/>
      <c r="N5813" s="120"/>
      <c r="U5813" s="121"/>
      <c r="V5813" s="122"/>
      <c r="W5813" s="123"/>
      <c r="AC5813" s="123"/>
    </row>
    <row r="5814" spans="5:29" s="2" customFormat="1">
      <c r="E5814" s="120"/>
      <c r="M5814" s="120"/>
      <c r="N5814" s="120"/>
      <c r="U5814" s="121"/>
      <c r="V5814" s="122"/>
      <c r="W5814" s="123"/>
      <c r="AC5814" s="123"/>
    </row>
    <row r="5815" spans="5:29" s="2" customFormat="1">
      <c r="E5815" s="120"/>
      <c r="M5815" s="120"/>
      <c r="N5815" s="120"/>
      <c r="U5815" s="121"/>
      <c r="V5815" s="122"/>
      <c r="W5815" s="123"/>
      <c r="AC5815" s="123"/>
    </row>
    <row r="5816" spans="5:29" s="2" customFormat="1">
      <c r="E5816" s="120"/>
      <c r="M5816" s="120"/>
      <c r="N5816" s="120"/>
      <c r="U5816" s="121"/>
      <c r="V5816" s="122"/>
      <c r="W5816" s="123"/>
      <c r="AC5816" s="123"/>
    </row>
    <row r="5817" spans="5:29" s="2" customFormat="1">
      <c r="E5817" s="120"/>
      <c r="M5817" s="120"/>
      <c r="N5817" s="120"/>
      <c r="U5817" s="121"/>
      <c r="V5817" s="122"/>
      <c r="W5817" s="123"/>
      <c r="AC5817" s="123"/>
    </row>
    <row r="5818" spans="5:29" s="2" customFormat="1">
      <c r="E5818" s="120"/>
      <c r="M5818" s="120"/>
      <c r="N5818" s="120"/>
      <c r="U5818" s="121"/>
      <c r="V5818" s="122"/>
      <c r="W5818" s="123"/>
      <c r="AC5818" s="123"/>
    </row>
    <row r="5819" spans="5:29" s="2" customFormat="1">
      <c r="E5819" s="120"/>
      <c r="M5819" s="120"/>
      <c r="N5819" s="120"/>
      <c r="U5819" s="121"/>
      <c r="V5819" s="122"/>
      <c r="W5819" s="123"/>
      <c r="AC5819" s="123"/>
    </row>
    <row r="5820" spans="5:29" s="2" customFormat="1">
      <c r="E5820" s="120"/>
      <c r="M5820" s="120"/>
      <c r="N5820" s="120"/>
      <c r="U5820" s="121"/>
      <c r="V5820" s="122"/>
      <c r="W5820" s="123"/>
      <c r="AC5820" s="123"/>
    </row>
    <row r="5821" spans="5:29" s="2" customFormat="1">
      <c r="E5821" s="120"/>
      <c r="M5821" s="120"/>
      <c r="N5821" s="120"/>
      <c r="U5821" s="121"/>
      <c r="V5821" s="122"/>
      <c r="W5821" s="123"/>
      <c r="AC5821" s="123"/>
    </row>
    <row r="5822" spans="5:29" s="2" customFormat="1">
      <c r="E5822" s="120"/>
      <c r="M5822" s="120"/>
      <c r="N5822" s="120"/>
      <c r="U5822" s="121"/>
      <c r="V5822" s="122"/>
      <c r="W5822" s="123"/>
      <c r="AC5822" s="123"/>
    </row>
    <row r="5823" spans="5:29" s="2" customFormat="1">
      <c r="E5823" s="120"/>
      <c r="M5823" s="120"/>
      <c r="N5823" s="120"/>
      <c r="U5823" s="121"/>
      <c r="V5823" s="122"/>
      <c r="W5823" s="123"/>
      <c r="AC5823" s="123"/>
    </row>
    <row r="5824" spans="5:29" s="2" customFormat="1">
      <c r="E5824" s="120"/>
      <c r="M5824" s="120"/>
      <c r="N5824" s="120"/>
      <c r="U5824" s="121"/>
      <c r="V5824" s="122"/>
      <c r="W5824" s="123"/>
      <c r="AC5824" s="123"/>
    </row>
    <row r="5825" spans="5:29" s="2" customFormat="1">
      <c r="E5825" s="120"/>
      <c r="M5825" s="120"/>
      <c r="N5825" s="120"/>
      <c r="U5825" s="121"/>
      <c r="V5825" s="122"/>
      <c r="W5825" s="123"/>
      <c r="AC5825" s="123"/>
    </row>
    <row r="5826" spans="5:29" s="2" customFormat="1">
      <c r="E5826" s="120"/>
      <c r="M5826" s="120"/>
      <c r="N5826" s="120"/>
      <c r="U5826" s="121"/>
      <c r="V5826" s="122"/>
      <c r="W5826" s="123"/>
      <c r="AC5826" s="123"/>
    </row>
    <row r="5827" spans="5:29" s="2" customFormat="1">
      <c r="E5827" s="120"/>
      <c r="M5827" s="120"/>
      <c r="N5827" s="120"/>
      <c r="U5827" s="121"/>
      <c r="V5827" s="122"/>
      <c r="W5827" s="123"/>
      <c r="AC5827" s="123"/>
    </row>
    <row r="5828" spans="5:29" s="2" customFormat="1">
      <c r="E5828" s="120"/>
      <c r="M5828" s="120"/>
      <c r="N5828" s="120"/>
      <c r="U5828" s="121"/>
      <c r="V5828" s="122"/>
      <c r="W5828" s="123"/>
      <c r="AC5828" s="123"/>
    </row>
    <row r="5829" spans="5:29" s="2" customFormat="1">
      <c r="E5829" s="120"/>
      <c r="M5829" s="120"/>
      <c r="N5829" s="120"/>
      <c r="U5829" s="121"/>
      <c r="V5829" s="122"/>
      <c r="W5829" s="123"/>
      <c r="AC5829" s="123"/>
    </row>
    <row r="5830" spans="5:29" s="2" customFormat="1">
      <c r="E5830" s="120"/>
      <c r="M5830" s="120"/>
      <c r="N5830" s="120"/>
      <c r="U5830" s="121"/>
      <c r="V5830" s="122"/>
      <c r="W5830" s="123"/>
      <c r="AC5830" s="123"/>
    </row>
    <row r="5831" spans="5:29" s="2" customFormat="1">
      <c r="E5831" s="120"/>
      <c r="M5831" s="120"/>
      <c r="N5831" s="120"/>
      <c r="U5831" s="121"/>
      <c r="V5831" s="122"/>
      <c r="W5831" s="123"/>
      <c r="AC5831" s="123"/>
    </row>
    <row r="5832" spans="5:29" s="2" customFormat="1">
      <c r="E5832" s="120"/>
      <c r="M5832" s="120"/>
      <c r="N5832" s="120"/>
      <c r="U5832" s="121"/>
      <c r="V5832" s="122"/>
      <c r="W5832" s="123"/>
      <c r="AC5832" s="123"/>
    </row>
    <row r="5833" spans="5:29" s="2" customFormat="1">
      <c r="E5833" s="120"/>
      <c r="M5833" s="120"/>
      <c r="N5833" s="120"/>
      <c r="U5833" s="121"/>
      <c r="V5833" s="122"/>
      <c r="W5833" s="123"/>
      <c r="AC5833" s="123"/>
    </row>
    <row r="5834" spans="5:29" s="2" customFormat="1">
      <c r="E5834" s="120"/>
      <c r="M5834" s="120"/>
      <c r="N5834" s="120"/>
      <c r="U5834" s="121"/>
      <c r="V5834" s="122"/>
      <c r="W5834" s="123"/>
      <c r="AC5834" s="123"/>
    </row>
    <row r="5835" spans="5:29" s="2" customFormat="1">
      <c r="E5835" s="120"/>
      <c r="M5835" s="120"/>
      <c r="N5835" s="120"/>
      <c r="U5835" s="121"/>
      <c r="V5835" s="122"/>
      <c r="W5835" s="123"/>
      <c r="AC5835" s="123"/>
    </row>
    <row r="5836" spans="5:29" s="2" customFormat="1">
      <c r="E5836" s="120"/>
      <c r="M5836" s="120"/>
      <c r="N5836" s="120"/>
      <c r="U5836" s="121"/>
      <c r="V5836" s="122"/>
      <c r="W5836" s="123"/>
      <c r="AC5836" s="123"/>
    </row>
    <row r="5837" spans="5:29" s="2" customFormat="1">
      <c r="E5837" s="120"/>
      <c r="M5837" s="120"/>
      <c r="N5837" s="120"/>
      <c r="U5837" s="121"/>
      <c r="V5837" s="122"/>
      <c r="W5837" s="123"/>
      <c r="AC5837" s="123"/>
    </row>
    <row r="5838" spans="5:29" s="2" customFormat="1">
      <c r="E5838" s="120"/>
      <c r="M5838" s="120"/>
      <c r="N5838" s="120"/>
      <c r="U5838" s="121"/>
      <c r="V5838" s="122"/>
      <c r="W5838" s="123"/>
      <c r="AC5838" s="123"/>
    </row>
    <row r="5839" spans="5:29" s="2" customFormat="1">
      <c r="E5839" s="120"/>
      <c r="M5839" s="120"/>
      <c r="N5839" s="120"/>
      <c r="U5839" s="121"/>
      <c r="V5839" s="122"/>
      <c r="W5839" s="123"/>
      <c r="AC5839" s="123"/>
    </row>
    <row r="5840" spans="5:29" s="2" customFormat="1">
      <c r="E5840" s="120"/>
      <c r="M5840" s="120"/>
      <c r="N5840" s="120"/>
      <c r="U5840" s="121"/>
      <c r="V5840" s="122"/>
      <c r="W5840" s="123"/>
      <c r="AC5840" s="123"/>
    </row>
    <row r="5841" spans="5:29" s="2" customFormat="1">
      <c r="E5841" s="120"/>
      <c r="M5841" s="120"/>
      <c r="N5841" s="120"/>
      <c r="U5841" s="121"/>
      <c r="V5841" s="122"/>
      <c r="W5841" s="123"/>
      <c r="AC5841" s="123"/>
    </row>
    <row r="5842" spans="5:29" s="2" customFormat="1">
      <c r="E5842" s="120"/>
      <c r="M5842" s="120"/>
      <c r="N5842" s="120"/>
      <c r="U5842" s="121"/>
      <c r="V5842" s="122"/>
      <c r="W5842" s="123"/>
      <c r="AC5842" s="123"/>
    </row>
    <row r="5843" spans="5:29" s="2" customFormat="1">
      <c r="E5843" s="120"/>
      <c r="M5843" s="120"/>
      <c r="N5843" s="120"/>
      <c r="U5843" s="121"/>
      <c r="V5843" s="122"/>
      <c r="W5843" s="123"/>
      <c r="AC5843" s="123"/>
    </row>
    <row r="5844" spans="5:29" s="2" customFormat="1">
      <c r="E5844" s="120"/>
      <c r="M5844" s="120"/>
      <c r="N5844" s="120"/>
      <c r="U5844" s="121"/>
      <c r="V5844" s="122"/>
      <c r="W5844" s="123"/>
      <c r="AC5844" s="123"/>
    </row>
    <row r="5845" spans="5:29" s="2" customFormat="1">
      <c r="E5845" s="120"/>
      <c r="M5845" s="120"/>
      <c r="N5845" s="120"/>
      <c r="U5845" s="121"/>
      <c r="V5845" s="122"/>
      <c r="W5845" s="123"/>
      <c r="AC5845" s="123"/>
    </row>
    <row r="5846" spans="5:29" s="2" customFormat="1">
      <c r="E5846" s="120"/>
      <c r="M5846" s="120"/>
      <c r="N5846" s="120"/>
      <c r="U5846" s="121"/>
      <c r="V5846" s="122"/>
      <c r="W5846" s="123"/>
      <c r="AC5846" s="123"/>
    </row>
    <row r="5847" spans="5:29" s="2" customFormat="1">
      <c r="E5847" s="120"/>
      <c r="M5847" s="120"/>
      <c r="N5847" s="120"/>
      <c r="U5847" s="121"/>
      <c r="V5847" s="122"/>
      <c r="W5847" s="123"/>
      <c r="AC5847" s="123"/>
    </row>
    <row r="5848" spans="5:29" s="2" customFormat="1">
      <c r="E5848" s="120"/>
      <c r="M5848" s="120"/>
      <c r="N5848" s="120"/>
      <c r="U5848" s="121"/>
      <c r="V5848" s="122"/>
      <c r="W5848" s="123"/>
      <c r="AC5848" s="123"/>
    </row>
    <row r="5849" spans="5:29" s="2" customFormat="1">
      <c r="E5849" s="120"/>
      <c r="M5849" s="120"/>
      <c r="N5849" s="120"/>
      <c r="U5849" s="121"/>
      <c r="V5849" s="122"/>
      <c r="W5849" s="123"/>
      <c r="AC5849" s="123"/>
    </row>
    <row r="5850" spans="5:29" s="2" customFormat="1">
      <c r="E5850" s="120"/>
      <c r="M5850" s="120"/>
      <c r="N5850" s="120"/>
      <c r="U5850" s="121"/>
      <c r="V5850" s="122"/>
      <c r="W5850" s="123"/>
      <c r="AC5850" s="123"/>
    </row>
    <row r="5851" spans="5:29" s="2" customFormat="1">
      <c r="E5851" s="120"/>
      <c r="M5851" s="120"/>
      <c r="N5851" s="120"/>
      <c r="U5851" s="121"/>
      <c r="V5851" s="122"/>
      <c r="W5851" s="123"/>
      <c r="AC5851" s="123"/>
    </row>
    <row r="5852" spans="5:29" s="2" customFormat="1">
      <c r="E5852" s="120"/>
      <c r="M5852" s="120"/>
      <c r="N5852" s="120"/>
      <c r="U5852" s="121"/>
      <c r="V5852" s="122"/>
      <c r="W5852" s="123"/>
      <c r="AC5852" s="123"/>
    </row>
    <row r="5853" spans="5:29" s="2" customFormat="1">
      <c r="E5853" s="120"/>
      <c r="M5853" s="120"/>
      <c r="N5853" s="120"/>
      <c r="U5853" s="121"/>
      <c r="V5853" s="122"/>
      <c r="W5853" s="123"/>
      <c r="AC5853" s="123"/>
    </row>
    <row r="5854" spans="5:29" s="2" customFormat="1">
      <c r="E5854" s="120"/>
      <c r="M5854" s="120"/>
      <c r="N5854" s="120"/>
      <c r="U5854" s="121"/>
      <c r="V5854" s="122"/>
      <c r="W5854" s="123"/>
      <c r="AC5854" s="123"/>
    </row>
    <row r="5855" spans="5:29" s="2" customFormat="1">
      <c r="E5855" s="120"/>
      <c r="M5855" s="120"/>
      <c r="N5855" s="120"/>
      <c r="U5855" s="121"/>
      <c r="V5855" s="122"/>
      <c r="W5855" s="123"/>
      <c r="AC5855" s="123"/>
    </row>
    <row r="5856" spans="5:29" s="2" customFormat="1">
      <c r="E5856" s="120"/>
      <c r="M5856" s="120"/>
      <c r="N5856" s="120"/>
      <c r="U5856" s="121"/>
      <c r="V5856" s="122"/>
      <c r="W5856" s="123"/>
      <c r="AC5856" s="123"/>
    </row>
    <row r="5857" spans="5:29" s="2" customFormat="1">
      <c r="E5857" s="120"/>
      <c r="M5857" s="120"/>
      <c r="N5857" s="120"/>
      <c r="U5857" s="121"/>
      <c r="V5857" s="122"/>
      <c r="W5857" s="123"/>
      <c r="AC5857" s="123"/>
    </row>
    <row r="5858" spans="5:29" s="2" customFormat="1">
      <c r="E5858" s="120"/>
      <c r="M5858" s="120"/>
      <c r="N5858" s="120"/>
      <c r="U5858" s="121"/>
      <c r="V5858" s="122"/>
      <c r="W5858" s="123"/>
      <c r="AC5858" s="123"/>
    </row>
    <row r="5859" spans="5:29" s="2" customFormat="1">
      <c r="E5859" s="120"/>
      <c r="M5859" s="120"/>
      <c r="N5859" s="120"/>
      <c r="U5859" s="121"/>
      <c r="V5859" s="122"/>
      <c r="W5859" s="123"/>
      <c r="AC5859" s="123"/>
    </row>
    <row r="5860" spans="5:29" s="2" customFormat="1">
      <c r="E5860" s="120"/>
      <c r="M5860" s="120"/>
      <c r="N5860" s="120"/>
      <c r="U5860" s="121"/>
      <c r="V5860" s="122"/>
      <c r="W5860" s="123"/>
      <c r="AC5860" s="123"/>
    </row>
    <row r="5861" spans="5:29" s="2" customFormat="1">
      <c r="E5861" s="120"/>
      <c r="M5861" s="120"/>
      <c r="N5861" s="120"/>
      <c r="U5861" s="121"/>
      <c r="V5861" s="122"/>
      <c r="W5861" s="123"/>
      <c r="AC5861" s="123"/>
    </row>
    <row r="5862" spans="5:29" s="2" customFormat="1">
      <c r="E5862" s="120"/>
      <c r="M5862" s="120"/>
      <c r="N5862" s="120"/>
      <c r="U5862" s="121"/>
      <c r="V5862" s="122"/>
      <c r="W5862" s="123"/>
      <c r="AC5862" s="123"/>
    </row>
    <row r="5863" spans="5:29" s="2" customFormat="1">
      <c r="E5863" s="120"/>
      <c r="M5863" s="120"/>
      <c r="N5863" s="120"/>
      <c r="U5863" s="121"/>
      <c r="V5863" s="122"/>
      <c r="W5863" s="123"/>
      <c r="AC5863" s="123"/>
    </row>
    <row r="5864" spans="5:29" s="2" customFormat="1">
      <c r="E5864" s="120"/>
      <c r="M5864" s="120"/>
      <c r="N5864" s="120"/>
      <c r="U5864" s="121"/>
      <c r="V5864" s="122"/>
      <c r="W5864" s="123"/>
      <c r="AC5864" s="123"/>
    </row>
    <row r="5865" spans="5:29" s="2" customFormat="1">
      <c r="E5865" s="120"/>
      <c r="M5865" s="120"/>
      <c r="N5865" s="120"/>
      <c r="U5865" s="121"/>
      <c r="V5865" s="122"/>
      <c r="W5865" s="123"/>
      <c r="AC5865" s="123"/>
    </row>
    <row r="5866" spans="5:29" s="2" customFormat="1">
      <c r="E5866" s="120"/>
      <c r="M5866" s="120"/>
      <c r="N5866" s="120"/>
      <c r="U5866" s="121"/>
      <c r="V5866" s="122"/>
      <c r="W5866" s="123"/>
      <c r="AC5866" s="123"/>
    </row>
    <row r="5867" spans="5:29" s="2" customFormat="1">
      <c r="E5867" s="120"/>
      <c r="M5867" s="120"/>
      <c r="N5867" s="120"/>
      <c r="U5867" s="121"/>
      <c r="V5867" s="122"/>
      <c r="W5867" s="123"/>
      <c r="AC5867" s="123"/>
    </row>
    <row r="5868" spans="5:29" s="2" customFormat="1">
      <c r="E5868" s="120"/>
      <c r="M5868" s="120"/>
      <c r="N5868" s="120"/>
      <c r="U5868" s="121"/>
      <c r="V5868" s="122"/>
      <c r="W5868" s="123"/>
      <c r="AC5868" s="123"/>
    </row>
    <row r="5869" spans="5:29" s="2" customFormat="1">
      <c r="E5869" s="120"/>
      <c r="M5869" s="120"/>
      <c r="N5869" s="120"/>
      <c r="U5869" s="121"/>
      <c r="V5869" s="122"/>
      <c r="W5869" s="123"/>
      <c r="AC5869" s="123"/>
    </row>
    <row r="5870" spans="5:29" s="2" customFormat="1">
      <c r="E5870" s="120"/>
      <c r="M5870" s="120"/>
      <c r="N5870" s="120"/>
      <c r="U5870" s="121"/>
      <c r="V5870" s="122"/>
      <c r="W5870" s="123"/>
      <c r="AC5870" s="123"/>
    </row>
    <row r="5871" spans="5:29" s="2" customFormat="1">
      <c r="E5871" s="120"/>
      <c r="M5871" s="120"/>
      <c r="N5871" s="120"/>
      <c r="U5871" s="121"/>
      <c r="V5871" s="122"/>
      <c r="W5871" s="123"/>
      <c r="AC5871" s="123"/>
    </row>
    <row r="5872" spans="5:29" s="2" customFormat="1">
      <c r="E5872" s="120"/>
      <c r="M5872" s="120"/>
      <c r="N5872" s="120"/>
      <c r="U5872" s="121"/>
      <c r="V5872" s="122"/>
      <c r="W5872" s="123"/>
      <c r="AC5872" s="123"/>
    </row>
    <row r="5873" spans="5:29" s="2" customFormat="1">
      <c r="E5873" s="120"/>
      <c r="M5873" s="120"/>
      <c r="N5873" s="120"/>
      <c r="U5873" s="121"/>
      <c r="V5873" s="122"/>
      <c r="W5873" s="123"/>
      <c r="AC5873" s="123"/>
    </row>
    <row r="5874" spans="5:29" s="2" customFormat="1">
      <c r="E5874" s="120"/>
      <c r="M5874" s="120"/>
      <c r="N5874" s="120"/>
      <c r="U5874" s="121"/>
      <c r="V5874" s="122"/>
      <c r="W5874" s="123"/>
      <c r="AC5874" s="123"/>
    </row>
    <row r="5875" spans="5:29" s="2" customFormat="1">
      <c r="E5875" s="120"/>
      <c r="M5875" s="120"/>
      <c r="N5875" s="120"/>
      <c r="U5875" s="121"/>
      <c r="V5875" s="122"/>
      <c r="W5875" s="123"/>
      <c r="AC5875" s="123"/>
    </row>
    <row r="5876" spans="5:29" s="2" customFormat="1">
      <c r="E5876" s="120"/>
      <c r="M5876" s="120"/>
      <c r="N5876" s="120"/>
      <c r="U5876" s="121"/>
      <c r="V5876" s="122"/>
      <c r="W5876" s="123"/>
      <c r="AC5876" s="123"/>
    </row>
    <row r="5877" spans="5:29" s="2" customFormat="1">
      <c r="E5877" s="120"/>
      <c r="M5877" s="120"/>
      <c r="N5877" s="120"/>
      <c r="U5877" s="121"/>
      <c r="V5877" s="122"/>
      <c r="W5877" s="123"/>
      <c r="AC5877" s="123"/>
    </row>
    <row r="5878" spans="5:29" s="2" customFormat="1">
      <c r="E5878" s="120"/>
      <c r="M5878" s="120"/>
      <c r="N5878" s="120"/>
      <c r="U5878" s="121"/>
      <c r="V5878" s="122"/>
      <c r="W5878" s="123"/>
      <c r="AC5878" s="123"/>
    </row>
    <row r="5879" spans="5:29" s="2" customFormat="1">
      <c r="E5879" s="120"/>
      <c r="M5879" s="120"/>
      <c r="N5879" s="120"/>
      <c r="U5879" s="121"/>
      <c r="V5879" s="122"/>
      <c r="W5879" s="123"/>
      <c r="AC5879" s="123"/>
    </row>
    <row r="5880" spans="5:29" s="2" customFormat="1">
      <c r="E5880" s="120"/>
      <c r="M5880" s="120"/>
      <c r="N5880" s="120"/>
      <c r="U5880" s="121"/>
      <c r="V5880" s="122"/>
      <c r="W5880" s="123"/>
      <c r="AC5880" s="123"/>
    </row>
    <row r="5881" spans="5:29" s="2" customFormat="1">
      <c r="E5881" s="120"/>
      <c r="M5881" s="120"/>
      <c r="N5881" s="120"/>
      <c r="U5881" s="121"/>
      <c r="V5881" s="122"/>
      <c r="W5881" s="123"/>
      <c r="AC5881" s="123"/>
    </row>
    <row r="5882" spans="5:29" s="2" customFormat="1">
      <c r="E5882" s="120"/>
      <c r="M5882" s="120"/>
      <c r="N5882" s="120"/>
      <c r="U5882" s="121"/>
      <c r="V5882" s="122"/>
      <c r="W5882" s="123"/>
      <c r="AC5882" s="123"/>
    </row>
    <row r="5883" spans="5:29" s="2" customFormat="1">
      <c r="E5883" s="120"/>
      <c r="M5883" s="120"/>
      <c r="N5883" s="120"/>
      <c r="U5883" s="121"/>
      <c r="V5883" s="122"/>
      <c r="W5883" s="123"/>
      <c r="AC5883" s="123"/>
    </row>
    <row r="5884" spans="5:29" s="2" customFormat="1">
      <c r="E5884" s="120"/>
      <c r="M5884" s="120"/>
      <c r="N5884" s="120"/>
      <c r="U5884" s="121"/>
      <c r="V5884" s="122"/>
      <c r="W5884" s="123"/>
      <c r="AC5884" s="123"/>
    </row>
    <row r="5885" spans="5:29" s="2" customFormat="1">
      <c r="E5885" s="120"/>
      <c r="M5885" s="120"/>
      <c r="N5885" s="120"/>
      <c r="U5885" s="121"/>
      <c r="V5885" s="122"/>
      <c r="W5885" s="123"/>
      <c r="AC5885" s="123"/>
    </row>
    <row r="5886" spans="5:29" s="2" customFormat="1">
      <c r="E5886" s="120"/>
      <c r="M5886" s="120"/>
      <c r="N5886" s="120"/>
      <c r="U5886" s="121"/>
      <c r="V5886" s="122"/>
      <c r="W5886" s="123"/>
      <c r="AC5886" s="123"/>
    </row>
    <row r="5887" spans="5:29" s="2" customFormat="1">
      <c r="E5887" s="120"/>
      <c r="M5887" s="120"/>
      <c r="N5887" s="120"/>
      <c r="U5887" s="121"/>
      <c r="V5887" s="122"/>
      <c r="W5887" s="123"/>
      <c r="AC5887" s="123"/>
    </row>
    <row r="5888" spans="5:29" s="2" customFormat="1">
      <c r="E5888" s="120"/>
      <c r="M5888" s="120"/>
      <c r="N5888" s="120"/>
      <c r="U5888" s="121"/>
      <c r="V5888" s="122"/>
      <c r="W5888" s="123"/>
      <c r="AC5888" s="123"/>
    </row>
    <row r="5889" spans="5:29" s="2" customFormat="1">
      <c r="E5889" s="120"/>
      <c r="M5889" s="120"/>
      <c r="N5889" s="120"/>
      <c r="U5889" s="121"/>
      <c r="V5889" s="122"/>
      <c r="W5889" s="123"/>
      <c r="AC5889" s="123"/>
    </row>
    <row r="5890" spans="5:29" s="2" customFormat="1">
      <c r="E5890" s="120"/>
      <c r="M5890" s="120"/>
      <c r="N5890" s="120"/>
      <c r="U5890" s="121"/>
      <c r="V5890" s="122"/>
      <c r="W5890" s="123"/>
      <c r="AC5890" s="123"/>
    </row>
    <row r="5891" spans="5:29" s="2" customFormat="1">
      <c r="E5891" s="120"/>
      <c r="M5891" s="120"/>
      <c r="N5891" s="120"/>
      <c r="U5891" s="121"/>
      <c r="V5891" s="122"/>
      <c r="W5891" s="123"/>
      <c r="AC5891" s="123"/>
    </row>
    <row r="5892" spans="5:29" s="2" customFormat="1">
      <c r="E5892" s="120"/>
      <c r="M5892" s="120"/>
      <c r="N5892" s="120"/>
      <c r="U5892" s="121"/>
      <c r="V5892" s="122"/>
      <c r="W5892" s="123"/>
      <c r="AC5892" s="123"/>
    </row>
    <row r="5893" spans="5:29" s="2" customFormat="1">
      <c r="E5893" s="120"/>
      <c r="M5893" s="120"/>
      <c r="N5893" s="120"/>
      <c r="U5893" s="121"/>
      <c r="V5893" s="122"/>
      <c r="W5893" s="123"/>
      <c r="AC5893" s="123"/>
    </row>
    <row r="5894" spans="5:29" s="2" customFormat="1">
      <c r="E5894" s="120"/>
      <c r="M5894" s="120"/>
      <c r="N5894" s="120"/>
      <c r="U5894" s="121"/>
      <c r="V5894" s="122"/>
      <c r="W5894" s="123"/>
      <c r="AC5894" s="123"/>
    </row>
    <row r="5895" spans="5:29" s="2" customFormat="1">
      <c r="E5895" s="120"/>
      <c r="M5895" s="120"/>
      <c r="N5895" s="120"/>
      <c r="U5895" s="121"/>
      <c r="V5895" s="122"/>
      <c r="W5895" s="123"/>
      <c r="AC5895" s="123"/>
    </row>
    <row r="5896" spans="5:29" s="2" customFormat="1">
      <c r="E5896" s="120"/>
      <c r="M5896" s="120"/>
      <c r="N5896" s="120"/>
      <c r="U5896" s="121"/>
      <c r="V5896" s="122"/>
      <c r="W5896" s="123"/>
      <c r="AC5896" s="123"/>
    </row>
    <row r="5897" spans="5:29" s="2" customFormat="1">
      <c r="E5897" s="120"/>
      <c r="M5897" s="120"/>
      <c r="N5897" s="120"/>
      <c r="U5897" s="121"/>
      <c r="V5897" s="122"/>
      <c r="W5897" s="123"/>
      <c r="AC5897" s="123"/>
    </row>
    <row r="5898" spans="5:29" s="2" customFormat="1">
      <c r="E5898" s="120"/>
      <c r="M5898" s="120"/>
      <c r="N5898" s="120"/>
      <c r="U5898" s="121"/>
      <c r="V5898" s="122"/>
      <c r="W5898" s="123"/>
      <c r="AC5898" s="123"/>
    </row>
    <row r="5899" spans="5:29" s="2" customFormat="1">
      <c r="E5899" s="120"/>
      <c r="M5899" s="120"/>
      <c r="N5899" s="120"/>
      <c r="U5899" s="121"/>
      <c r="V5899" s="122"/>
      <c r="W5899" s="123"/>
      <c r="AC5899" s="123"/>
    </row>
    <row r="5900" spans="5:29" s="2" customFormat="1">
      <c r="E5900" s="120"/>
      <c r="M5900" s="120"/>
      <c r="N5900" s="120"/>
      <c r="U5900" s="121"/>
      <c r="V5900" s="122"/>
      <c r="W5900" s="123"/>
      <c r="AC5900" s="123"/>
    </row>
    <row r="5901" spans="5:29" s="2" customFormat="1">
      <c r="E5901" s="120"/>
      <c r="M5901" s="120"/>
      <c r="N5901" s="120"/>
      <c r="U5901" s="121"/>
      <c r="V5901" s="122"/>
      <c r="W5901" s="123"/>
      <c r="AC5901" s="123"/>
    </row>
    <row r="5902" spans="5:29" s="2" customFormat="1">
      <c r="E5902" s="120"/>
      <c r="M5902" s="120"/>
      <c r="N5902" s="120"/>
      <c r="U5902" s="121"/>
      <c r="V5902" s="122"/>
      <c r="W5902" s="123"/>
      <c r="AC5902" s="123"/>
    </row>
    <row r="5903" spans="5:29" s="2" customFormat="1">
      <c r="E5903" s="120"/>
      <c r="M5903" s="120"/>
      <c r="N5903" s="120"/>
      <c r="U5903" s="121"/>
      <c r="V5903" s="122"/>
      <c r="W5903" s="123"/>
      <c r="AC5903" s="123"/>
    </row>
    <row r="5904" spans="5:29" s="2" customFormat="1">
      <c r="E5904" s="120"/>
      <c r="M5904" s="120"/>
      <c r="N5904" s="120"/>
      <c r="U5904" s="121"/>
      <c r="V5904" s="122"/>
      <c r="W5904" s="123"/>
      <c r="AC5904" s="123"/>
    </row>
    <row r="5905" spans="5:29" s="2" customFormat="1">
      <c r="E5905" s="120"/>
      <c r="M5905" s="120"/>
      <c r="N5905" s="120"/>
      <c r="U5905" s="121"/>
      <c r="V5905" s="122"/>
      <c r="W5905" s="123"/>
      <c r="AC5905" s="123"/>
    </row>
    <row r="5906" spans="5:29" s="2" customFormat="1">
      <c r="E5906" s="120"/>
      <c r="M5906" s="120"/>
      <c r="N5906" s="120"/>
      <c r="U5906" s="121"/>
      <c r="V5906" s="122"/>
      <c r="W5906" s="123"/>
      <c r="AC5906" s="123"/>
    </row>
    <row r="5907" spans="5:29" s="2" customFormat="1">
      <c r="E5907" s="120"/>
      <c r="M5907" s="120"/>
      <c r="N5907" s="120"/>
      <c r="U5907" s="121"/>
      <c r="V5907" s="122"/>
      <c r="W5907" s="123"/>
      <c r="AC5907" s="123"/>
    </row>
    <row r="5908" spans="5:29" s="2" customFormat="1">
      <c r="E5908" s="120"/>
      <c r="M5908" s="120"/>
      <c r="N5908" s="120"/>
      <c r="U5908" s="121"/>
      <c r="V5908" s="122"/>
      <c r="W5908" s="123"/>
      <c r="AC5908" s="123"/>
    </row>
    <row r="5909" spans="5:29" s="2" customFormat="1">
      <c r="E5909" s="120"/>
      <c r="M5909" s="120"/>
      <c r="N5909" s="120"/>
      <c r="U5909" s="121"/>
      <c r="V5909" s="122"/>
      <c r="W5909" s="123"/>
      <c r="AC5909" s="123"/>
    </row>
    <row r="5910" spans="5:29" s="2" customFormat="1">
      <c r="E5910" s="120"/>
      <c r="M5910" s="120"/>
      <c r="N5910" s="120"/>
      <c r="U5910" s="121"/>
      <c r="V5910" s="122"/>
      <c r="W5910" s="123"/>
      <c r="AC5910" s="123"/>
    </row>
    <row r="5911" spans="5:29" s="2" customFormat="1">
      <c r="E5911" s="120"/>
      <c r="M5911" s="120"/>
      <c r="N5911" s="120"/>
      <c r="U5911" s="121"/>
      <c r="V5911" s="122"/>
      <c r="W5911" s="123"/>
      <c r="AC5911" s="123"/>
    </row>
    <row r="5912" spans="5:29" s="2" customFormat="1">
      <c r="E5912" s="120"/>
      <c r="M5912" s="120"/>
      <c r="N5912" s="120"/>
      <c r="U5912" s="121"/>
      <c r="V5912" s="122"/>
      <c r="W5912" s="123"/>
      <c r="AC5912" s="123"/>
    </row>
    <row r="5913" spans="5:29" s="2" customFormat="1">
      <c r="E5913" s="120"/>
      <c r="M5913" s="120"/>
      <c r="N5913" s="120"/>
      <c r="U5913" s="121"/>
      <c r="V5913" s="122"/>
      <c r="W5913" s="123"/>
      <c r="AC5913" s="123"/>
    </row>
    <row r="5914" spans="5:29" s="2" customFormat="1">
      <c r="E5914" s="120"/>
      <c r="M5914" s="120"/>
      <c r="N5914" s="120"/>
      <c r="U5914" s="121"/>
      <c r="V5914" s="122"/>
      <c r="W5914" s="123"/>
      <c r="AC5914" s="123"/>
    </row>
    <row r="5915" spans="5:29" s="2" customFormat="1">
      <c r="E5915" s="120"/>
      <c r="M5915" s="120"/>
      <c r="N5915" s="120"/>
      <c r="U5915" s="121"/>
      <c r="V5915" s="122"/>
      <c r="W5915" s="123"/>
      <c r="AC5915" s="123"/>
    </row>
    <row r="5916" spans="5:29" s="2" customFormat="1">
      <c r="E5916" s="120"/>
      <c r="M5916" s="120"/>
      <c r="N5916" s="120"/>
      <c r="U5916" s="121"/>
      <c r="V5916" s="122"/>
      <c r="W5916" s="123"/>
      <c r="AC5916" s="123"/>
    </row>
    <row r="5917" spans="5:29" s="2" customFormat="1">
      <c r="E5917" s="120"/>
      <c r="M5917" s="120"/>
      <c r="N5917" s="120"/>
      <c r="U5917" s="121"/>
      <c r="V5917" s="122"/>
      <c r="W5917" s="123"/>
      <c r="AC5917" s="123"/>
    </row>
    <row r="5918" spans="5:29" s="2" customFormat="1">
      <c r="E5918" s="120"/>
      <c r="M5918" s="120"/>
      <c r="N5918" s="120"/>
      <c r="U5918" s="121"/>
      <c r="V5918" s="122"/>
      <c r="W5918" s="123"/>
      <c r="AC5918" s="123"/>
    </row>
    <row r="5919" spans="5:29" s="2" customFormat="1">
      <c r="E5919" s="120"/>
      <c r="M5919" s="120"/>
      <c r="N5919" s="120"/>
      <c r="U5919" s="121"/>
      <c r="V5919" s="122"/>
      <c r="W5919" s="123"/>
      <c r="AC5919" s="123"/>
    </row>
    <row r="5920" spans="5:29" s="2" customFormat="1">
      <c r="E5920" s="120"/>
      <c r="M5920" s="120"/>
      <c r="N5920" s="120"/>
      <c r="U5920" s="121"/>
      <c r="V5920" s="122"/>
      <c r="W5920" s="123"/>
      <c r="AC5920" s="123"/>
    </row>
    <row r="5921" spans="5:29" s="2" customFormat="1">
      <c r="E5921" s="120"/>
      <c r="M5921" s="120"/>
      <c r="N5921" s="120"/>
      <c r="U5921" s="121"/>
      <c r="V5921" s="122"/>
      <c r="W5921" s="123"/>
      <c r="AC5921" s="123"/>
    </row>
    <row r="5922" spans="5:29" s="2" customFormat="1">
      <c r="E5922" s="120"/>
      <c r="M5922" s="120"/>
      <c r="N5922" s="120"/>
      <c r="U5922" s="121"/>
      <c r="V5922" s="122"/>
      <c r="W5922" s="123"/>
      <c r="AC5922" s="123"/>
    </row>
    <row r="5923" spans="5:29" s="2" customFormat="1">
      <c r="E5923" s="120"/>
      <c r="M5923" s="120"/>
      <c r="N5923" s="120"/>
      <c r="U5923" s="121"/>
      <c r="V5923" s="122"/>
      <c r="W5923" s="123"/>
      <c r="AC5923" s="123"/>
    </row>
    <row r="5924" spans="5:29" s="2" customFormat="1">
      <c r="E5924" s="120"/>
      <c r="M5924" s="120"/>
      <c r="N5924" s="120"/>
      <c r="U5924" s="121"/>
      <c r="V5924" s="122"/>
      <c r="W5924" s="123"/>
      <c r="AC5924" s="123"/>
    </row>
    <row r="5925" spans="5:29" s="2" customFormat="1">
      <c r="E5925" s="120"/>
      <c r="M5925" s="120"/>
      <c r="N5925" s="120"/>
      <c r="U5925" s="121"/>
      <c r="V5925" s="122"/>
      <c r="W5925" s="123"/>
      <c r="AC5925" s="123"/>
    </row>
    <row r="5926" spans="5:29" s="2" customFormat="1">
      <c r="E5926" s="120"/>
      <c r="M5926" s="120"/>
      <c r="N5926" s="120"/>
      <c r="U5926" s="121"/>
      <c r="V5926" s="122"/>
      <c r="W5926" s="123"/>
      <c r="AC5926" s="123"/>
    </row>
    <row r="5927" spans="5:29" s="2" customFormat="1">
      <c r="E5927" s="120"/>
      <c r="M5927" s="120"/>
      <c r="N5927" s="120"/>
      <c r="U5927" s="121"/>
      <c r="V5927" s="122"/>
      <c r="W5927" s="123"/>
      <c r="AC5927" s="123"/>
    </row>
    <row r="5928" spans="5:29" s="2" customFormat="1">
      <c r="E5928" s="120"/>
      <c r="M5928" s="120"/>
      <c r="N5928" s="120"/>
      <c r="U5928" s="121"/>
      <c r="V5928" s="122"/>
      <c r="W5928" s="123"/>
      <c r="AC5928" s="123"/>
    </row>
    <row r="5929" spans="5:29" s="2" customFormat="1">
      <c r="E5929" s="120"/>
      <c r="M5929" s="120"/>
      <c r="N5929" s="120"/>
      <c r="U5929" s="121"/>
      <c r="V5929" s="122"/>
      <c r="W5929" s="123"/>
      <c r="AC5929" s="123"/>
    </row>
    <row r="5930" spans="5:29" s="2" customFormat="1">
      <c r="E5930" s="120"/>
      <c r="M5930" s="120"/>
      <c r="N5930" s="120"/>
      <c r="U5930" s="121"/>
      <c r="V5930" s="122"/>
      <c r="W5930" s="123"/>
      <c r="AC5930" s="123"/>
    </row>
    <row r="5931" spans="5:29" s="2" customFormat="1">
      <c r="E5931" s="120"/>
      <c r="M5931" s="120"/>
      <c r="N5931" s="120"/>
      <c r="U5931" s="121"/>
      <c r="V5931" s="122"/>
      <c r="W5931" s="123"/>
      <c r="AC5931" s="123"/>
    </row>
    <row r="5932" spans="5:29" s="2" customFormat="1">
      <c r="E5932" s="120"/>
      <c r="M5932" s="120"/>
      <c r="N5932" s="120"/>
      <c r="U5932" s="121"/>
      <c r="V5932" s="122"/>
      <c r="W5932" s="123"/>
      <c r="AC5932" s="123"/>
    </row>
    <row r="5933" spans="5:29" s="2" customFormat="1">
      <c r="E5933" s="120"/>
      <c r="M5933" s="120"/>
      <c r="N5933" s="120"/>
      <c r="U5933" s="121"/>
      <c r="V5933" s="122"/>
      <c r="W5933" s="123"/>
      <c r="AC5933" s="123"/>
    </row>
    <row r="5934" spans="5:29" s="2" customFormat="1">
      <c r="E5934" s="120"/>
      <c r="M5934" s="120"/>
      <c r="N5934" s="120"/>
      <c r="U5934" s="121"/>
      <c r="V5934" s="122"/>
      <c r="W5934" s="123"/>
      <c r="AC5934" s="123"/>
    </row>
    <row r="5935" spans="5:29" s="2" customFormat="1">
      <c r="E5935" s="120"/>
      <c r="M5935" s="120"/>
      <c r="N5935" s="120"/>
      <c r="U5935" s="121"/>
      <c r="V5935" s="122"/>
      <c r="W5935" s="123"/>
      <c r="AC5935" s="123"/>
    </row>
    <row r="5936" spans="5:29" s="2" customFormat="1">
      <c r="E5936" s="120"/>
      <c r="M5936" s="120"/>
      <c r="N5936" s="120"/>
      <c r="U5936" s="121"/>
      <c r="V5936" s="122"/>
      <c r="W5936" s="123"/>
      <c r="AC5936" s="123"/>
    </row>
    <row r="5937" spans="5:29" s="2" customFormat="1">
      <c r="E5937" s="120"/>
      <c r="M5937" s="120"/>
      <c r="N5937" s="120"/>
      <c r="U5937" s="121"/>
      <c r="V5937" s="122"/>
      <c r="W5937" s="123"/>
      <c r="AC5937" s="123"/>
    </row>
    <row r="5938" spans="5:29" s="2" customFormat="1">
      <c r="E5938" s="120"/>
      <c r="M5938" s="120"/>
      <c r="N5938" s="120"/>
      <c r="U5938" s="121"/>
      <c r="V5938" s="122"/>
      <c r="W5938" s="123"/>
      <c r="AC5938" s="123"/>
    </row>
    <row r="5939" spans="5:29" s="2" customFormat="1">
      <c r="E5939" s="120"/>
      <c r="M5939" s="120"/>
      <c r="N5939" s="120"/>
      <c r="U5939" s="121"/>
      <c r="V5939" s="122"/>
      <c r="W5939" s="123"/>
      <c r="AC5939" s="123"/>
    </row>
    <row r="5940" spans="5:29" s="2" customFormat="1">
      <c r="E5940" s="120"/>
      <c r="M5940" s="120"/>
      <c r="N5940" s="120"/>
      <c r="U5940" s="121"/>
      <c r="V5940" s="122"/>
      <c r="W5940" s="123"/>
      <c r="AC5940" s="123"/>
    </row>
    <row r="5941" spans="5:29" s="2" customFormat="1">
      <c r="E5941" s="120"/>
      <c r="M5941" s="120"/>
      <c r="N5941" s="120"/>
      <c r="U5941" s="121"/>
      <c r="V5941" s="122"/>
      <c r="W5941" s="123"/>
      <c r="AC5941" s="123"/>
    </row>
    <row r="5942" spans="5:29" s="2" customFormat="1">
      <c r="E5942" s="120"/>
      <c r="M5942" s="120"/>
      <c r="N5942" s="120"/>
      <c r="U5942" s="121"/>
      <c r="V5942" s="122"/>
      <c r="W5942" s="123"/>
      <c r="AC5942" s="123"/>
    </row>
    <row r="5943" spans="5:29" s="2" customFormat="1">
      <c r="E5943" s="120"/>
      <c r="M5943" s="120"/>
      <c r="N5943" s="120"/>
      <c r="U5943" s="121"/>
      <c r="V5943" s="122"/>
      <c r="W5943" s="123"/>
      <c r="AC5943" s="123"/>
    </row>
    <row r="5944" spans="5:29" s="2" customFormat="1">
      <c r="E5944" s="120"/>
      <c r="M5944" s="120"/>
      <c r="N5944" s="120"/>
      <c r="U5944" s="121"/>
      <c r="V5944" s="122"/>
      <c r="W5944" s="123"/>
      <c r="AC5944" s="123"/>
    </row>
    <row r="5945" spans="5:29" s="2" customFormat="1">
      <c r="E5945" s="120"/>
      <c r="M5945" s="120"/>
      <c r="N5945" s="120"/>
      <c r="U5945" s="121"/>
      <c r="V5945" s="122"/>
      <c r="W5945" s="123"/>
      <c r="AC5945" s="123"/>
    </row>
    <row r="5946" spans="5:29" s="2" customFormat="1">
      <c r="E5946" s="120"/>
      <c r="M5946" s="120"/>
      <c r="N5946" s="120"/>
      <c r="U5946" s="121"/>
      <c r="V5946" s="122"/>
      <c r="W5946" s="123"/>
      <c r="AC5946" s="123"/>
    </row>
    <row r="5947" spans="5:29" s="2" customFormat="1">
      <c r="E5947" s="120"/>
      <c r="M5947" s="120"/>
      <c r="N5947" s="120"/>
      <c r="U5947" s="121"/>
      <c r="V5947" s="122"/>
      <c r="W5947" s="123"/>
      <c r="AC5947" s="123"/>
    </row>
    <row r="5948" spans="5:29" s="2" customFormat="1">
      <c r="E5948" s="120"/>
      <c r="M5948" s="120"/>
      <c r="N5948" s="120"/>
      <c r="U5948" s="121"/>
      <c r="V5948" s="122"/>
      <c r="W5948" s="123"/>
      <c r="AC5948" s="123"/>
    </row>
    <row r="5949" spans="5:29" s="2" customFormat="1">
      <c r="E5949" s="120"/>
      <c r="M5949" s="120"/>
      <c r="N5949" s="120"/>
      <c r="U5949" s="121"/>
      <c r="V5949" s="122"/>
      <c r="W5949" s="123"/>
      <c r="AC5949" s="123"/>
    </row>
    <row r="5950" spans="5:29" s="2" customFormat="1">
      <c r="E5950" s="120"/>
      <c r="M5950" s="120"/>
      <c r="N5950" s="120"/>
      <c r="U5950" s="121"/>
      <c r="V5950" s="122"/>
      <c r="W5950" s="123"/>
      <c r="AC5950" s="123"/>
    </row>
    <row r="5951" spans="5:29" s="2" customFormat="1">
      <c r="E5951" s="120"/>
      <c r="M5951" s="120"/>
      <c r="N5951" s="120"/>
      <c r="U5951" s="121"/>
      <c r="V5951" s="122"/>
      <c r="W5951" s="123"/>
      <c r="AC5951" s="123"/>
    </row>
    <row r="5952" spans="5:29" s="2" customFormat="1">
      <c r="E5952" s="120"/>
      <c r="M5952" s="120"/>
      <c r="N5952" s="120"/>
      <c r="U5952" s="121"/>
      <c r="V5952" s="122"/>
      <c r="W5952" s="123"/>
      <c r="AC5952" s="123"/>
    </row>
    <row r="5953" spans="5:29" s="2" customFormat="1">
      <c r="E5953" s="120"/>
      <c r="M5953" s="120"/>
      <c r="N5953" s="120"/>
      <c r="U5953" s="121"/>
      <c r="V5953" s="122"/>
      <c r="W5953" s="123"/>
      <c r="AC5953" s="123"/>
    </row>
    <row r="5954" spans="5:29" s="2" customFormat="1">
      <c r="E5954" s="120"/>
      <c r="M5954" s="120"/>
      <c r="N5954" s="120"/>
      <c r="U5954" s="121"/>
      <c r="V5954" s="122"/>
      <c r="W5954" s="123"/>
      <c r="AC5954" s="123"/>
    </row>
    <row r="5955" spans="5:29" s="2" customFormat="1">
      <c r="E5955" s="120"/>
      <c r="M5955" s="120"/>
      <c r="N5955" s="120"/>
      <c r="U5955" s="121"/>
      <c r="V5955" s="122"/>
      <c r="W5955" s="123"/>
      <c r="AC5955" s="123"/>
    </row>
    <row r="5956" spans="5:29" s="2" customFormat="1">
      <c r="E5956" s="120"/>
      <c r="M5956" s="120"/>
      <c r="N5956" s="120"/>
      <c r="U5956" s="121"/>
      <c r="V5956" s="122"/>
      <c r="W5956" s="123"/>
      <c r="AC5956" s="123"/>
    </row>
    <row r="5957" spans="5:29" s="2" customFormat="1">
      <c r="E5957" s="120"/>
      <c r="M5957" s="120"/>
      <c r="N5957" s="120"/>
      <c r="U5957" s="121"/>
      <c r="V5957" s="122"/>
      <c r="W5957" s="123"/>
      <c r="AC5957" s="123"/>
    </row>
    <row r="5958" spans="5:29" s="2" customFormat="1">
      <c r="E5958" s="120"/>
      <c r="M5958" s="120"/>
      <c r="N5958" s="120"/>
      <c r="U5958" s="121"/>
      <c r="V5958" s="122"/>
      <c r="W5958" s="123"/>
      <c r="AC5958" s="123"/>
    </row>
    <row r="5959" spans="5:29" s="2" customFormat="1">
      <c r="E5959" s="120"/>
      <c r="M5959" s="120"/>
      <c r="N5959" s="120"/>
      <c r="U5959" s="121"/>
      <c r="V5959" s="122"/>
      <c r="W5959" s="123"/>
      <c r="AC5959" s="123"/>
    </row>
    <row r="5960" spans="5:29" s="2" customFormat="1">
      <c r="E5960" s="120"/>
      <c r="M5960" s="120"/>
      <c r="N5960" s="120"/>
      <c r="U5960" s="121"/>
      <c r="V5960" s="122"/>
      <c r="W5960" s="123"/>
      <c r="AC5960" s="123"/>
    </row>
    <row r="5961" spans="5:29" s="2" customFormat="1">
      <c r="E5961" s="120"/>
      <c r="M5961" s="120"/>
      <c r="N5961" s="120"/>
      <c r="U5961" s="121"/>
      <c r="V5961" s="122"/>
      <c r="W5961" s="123"/>
      <c r="AC5961" s="123"/>
    </row>
    <row r="5962" spans="5:29" s="2" customFormat="1">
      <c r="E5962" s="120"/>
      <c r="M5962" s="120"/>
      <c r="N5962" s="120"/>
      <c r="U5962" s="121"/>
      <c r="V5962" s="122"/>
      <c r="W5962" s="123"/>
      <c r="AC5962" s="123"/>
    </row>
    <row r="5963" spans="5:29" s="2" customFormat="1">
      <c r="E5963" s="120"/>
      <c r="M5963" s="120"/>
      <c r="N5963" s="120"/>
      <c r="U5963" s="121"/>
      <c r="V5963" s="122"/>
      <c r="W5963" s="123"/>
      <c r="AC5963" s="123"/>
    </row>
    <row r="5964" spans="5:29" s="2" customFormat="1">
      <c r="E5964" s="120"/>
      <c r="M5964" s="120"/>
      <c r="N5964" s="120"/>
      <c r="U5964" s="121"/>
      <c r="V5964" s="122"/>
      <c r="W5964" s="123"/>
      <c r="AC5964" s="123"/>
    </row>
    <row r="5965" spans="5:29" s="2" customFormat="1">
      <c r="E5965" s="120"/>
      <c r="M5965" s="120"/>
      <c r="N5965" s="120"/>
      <c r="U5965" s="121"/>
      <c r="V5965" s="122"/>
      <c r="W5965" s="123"/>
      <c r="AC5965" s="123"/>
    </row>
    <row r="5966" spans="5:29" s="2" customFormat="1">
      <c r="E5966" s="120"/>
      <c r="M5966" s="120"/>
      <c r="N5966" s="120"/>
      <c r="U5966" s="121"/>
      <c r="V5966" s="122"/>
      <c r="W5966" s="123"/>
      <c r="AC5966" s="123"/>
    </row>
    <row r="5967" spans="5:29" s="2" customFormat="1">
      <c r="E5967" s="120"/>
      <c r="M5967" s="120"/>
      <c r="N5967" s="120"/>
      <c r="U5967" s="121"/>
      <c r="V5967" s="122"/>
      <c r="W5967" s="123"/>
      <c r="AC5967" s="123"/>
    </row>
    <row r="5968" spans="5:29" s="2" customFormat="1">
      <c r="E5968" s="120"/>
      <c r="M5968" s="120"/>
      <c r="N5968" s="120"/>
      <c r="U5968" s="121"/>
      <c r="V5968" s="122"/>
      <c r="W5968" s="123"/>
      <c r="AC5968" s="123"/>
    </row>
    <row r="5969" spans="5:29" s="2" customFormat="1">
      <c r="E5969" s="120"/>
      <c r="M5969" s="120"/>
      <c r="N5969" s="120"/>
      <c r="U5969" s="121"/>
      <c r="V5969" s="122"/>
      <c r="W5969" s="123"/>
      <c r="AC5969" s="123"/>
    </row>
    <row r="5970" spans="5:29" s="2" customFormat="1">
      <c r="E5970" s="120"/>
      <c r="M5970" s="120"/>
      <c r="N5970" s="120"/>
      <c r="U5970" s="121"/>
      <c r="V5970" s="122"/>
      <c r="W5970" s="123"/>
      <c r="AC5970" s="123"/>
    </row>
    <row r="5971" spans="5:29" s="2" customFormat="1">
      <c r="E5971" s="120"/>
      <c r="M5971" s="120"/>
      <c r="N5971" s="120"/>
      <c r="U5971" s="121"/>
      <c r="V5971" s="122"/>
      <c r="W5971" s="123"/>
      <c r="AC5971" s="123"/>
    </row>
    <row r="5972" spans="5:29" s="2" customFormat="1">
      <c r="E5972" s="120"/>
      <c r="M5972" s="120"/>
      <c r="N5972" s="120"/>
      <c r="U5972" s="121"/>
      <c r="V5972" s="122"/>
      <c r="W5972" s="123"/>
      <c r="AC5972" s="123"/>
    </row>
    <row r="5973" spans="5:29" s="2" customFormat="1">
      <c r="E5973" s="120"/>
      <c r="M5973" s="120"/>
      <c r="N5973" s="120"/>
      <c r="U5973" s="121"/>
      <c r="V5973" s="122"/>
      <c r="W5973" s="123"/>
      <c r="AC5973" s="123"/>
    </row>
    <row r="5974" spans="5:29" s="2" customFormat="1">
      <c r="E5974" s="120"/>
      <c r="M5974" s="120"/>
      <c r="N5974" s="120"/>
      <c r="U5974" s="121"/>
      <c r="V5974" s="122"/>
      <c r="W5974" s="123"/>
      <c r="AC5974" s="123"/>
    </row>
    <row r="5975" spans="5:29" s="2" customFormat="1">
      <c r="E5975" s="120"/>
      <c r="M5975" s="120"/>
      <c r="N5975" s="120"/>
      <c r="U5975" s="121"/>
      <c r="V5975" s="122"/>
      <c r="W5975" s="123"/>
      <c r="AC5975" s="123"/>
    </row>
    <row r="5976" spans="5:29" s="2" customFormat="1">
      <c r="E5976" s="120"/>
      <c r="M5976" s="120"/>
      <c r="N5976" s="120"/>
      <c r="U5976" s="121"/>
      <c r="V5976" s="122"/>
      <c r="W5976" s="123"/>
      <c r="AC5976" s="123"/>
    </row>
    <row r="5977" spans="5:29" s="2" customFormat="1">
      <c r="E5977" s="120"/>
      <c r="M5977" s="120"/>
      <c r="N5977" s="120"/>
      <c r="U5977" s="121"/>
      <c r="V5977" s="122"/>
      <c r="W5977" s="123"/>
      <c r="AC5977" s="123"/>
    </row>
    <row r="5978" spans="5:29" s="2" customFormat="1">
      <c r="E5978" s="120"/>
      <c r="M5978" s="120"/>
      <c r="N5978" s="120"/>
      <c r="U5978" s="121"/>
      <c r="V5978" s="122"/>
      <c r="W5978" s="123"/>
      <c r="AC5978" s="123"/>
    </row>
    <row r="5979" spans="5:29" s="2" customFormat="1">
      <c r="E5979" s="120"/>
      <c r="M5979" s="120"/>
      <c r="N5979" s="120"/>
      <c r="U5979" s="121"/>
      <c r="V5979" s="122"/>
      <c r="W5979" s="123"/>
      <c r="AC5979" s="123"/>
    </row>
    <row r="5980" spans="5:29" s="2" customFormat="1">
      <c r="E5980" s="120"/>
      <c r="M5980" s="120"/>
      <c r="N5980" s="120"/>
      <c r="U5980" s="121"/>
      <c r="V5980" s="122"/>
      <c r="W5980" s="123"/>
      <c r="AC5980" s="123"/>
    </row>
    <row r="5981" spans="5:29" s="2" customFormat="1">
      <c r="E5981" s="120"/>
      <c r="M5981" s="120"/>
      <c r="N5981" s="120"/>
      <c r="U5981" s="121"/>
      <c r="V5981" s="122"/>
      <c r="W5981" s="123"/>
      <c r="AC5981" s="123"/>
    </row>
    <row r="5982" spans="5:29" s="2" customFormat="1">
      <c r="E5982" s="120"/>
      <c r="M5982" s="120"/>
      <c r="N5982" s="120"/>
      <c r="U5982" s="121"/>
      <c r="V5982" s="122"/>
      <c r="W5982" s="123"/>
      <c r="AC5982" s="123"/>
    </row>
    <row r="5983" spans="5:29" s="2" customFormat="1">
      <c r="E5983" s="120"/>
      <c r="M5983" s="120"/>
      <c r="N5983" s="120"/>
      <c r="U5983" s="121"/>
      <c r="V5983" s="122"/>
      <c r="W5983" s="123"/>
      <c r="AC5983" s="123"/>
    </row>
    <row r="5984" spans="5:29" s="2" customFormat="1">
      <c r="E5984" s="120"/>
      <c r="M5984" s="120"/>
      <c r="N5984" s="120"/>
      <c r="U5984" s="121"/>
      <c r="V5984" s="122"/>
      <c r="W5984" s="123"/>
      <c r="AC5984" s="123"/>
    </row>
    <row r="5985" spans="5:29" s="2" customFormat="1">
      <c r="E5985" s="120"/>
      <c r="M5985" s="120"/>
      <c r="N5985" s="120"/>
      <c r="U5985" s="121"/>
      <c r="V5985" s="122"/>
      <c r="W5985" s="123"/>
      <c r="AC5985" s="123"/>
    </row>
    <row r="5986" spans="5:29" s="2" customFormat="1">
      <c r="E5986" s="120"/>
      <c r="M5986" s="120"/>
      <c r="N5986" s="120"/>
      <c r="U5986" s="121"/>
      <c r="V5986" s="122"/>
      <c r="W5986" s="123"/>
      <c r="AC5986" s="123"/>
    </row>
    <row r="5987" spans="5:29" s="2" customFormat="1">
      <c r="E5987" s="120"/>
      <c r="M5987" s="120"/>
      <c r="N5987" s="120"/>
      <c r="U5987" s="121"/>
      <c r="V5987" s="122"/>
      <c r="W5987" s="123"/>
      <c r="AC5987" s="123"/>
    </row>
    <row r="5988" spans="5:29" s="2" customFormat="1">
      <c r="E5988" s="120"/>
      <c r="M5988" s="120"/>
      <c r="N5988" s="120"/>
      <c r="U5988" s="121"/>
      <c r="V5988" s="122"/>
      <c r="W5988" s="123"/>
      <c r="AC5988" s="123"/>
    </row>
    <row r="5989" spans="5:29" s="2" customFormat="1">
      <c r="E5989" s="120"/>
      <c r="M5989" s="120"/>
      <c r="N5989" s="120"/>
      <c r="U5989" s="121"/>
      <c r="V5989" s="122"/>
      <c r="W5989" s="123"/>
      <c r="AC5989" s="123"/>
    </row>
    <row r="5990" spans="5:29" s="2" customFormat="1">
      <c r="E5990" s="120"/>
      <c r="M5990" s="120"/>
      <c r="N5990" s="120"/>
      <c r="U5990" s="121"/>
      <c r="V5990" s="122"/>
      <c r="W5990" s="123"/>
      <c r="AC5990" s="123"/>
    </row>
    <row r="5991" spans="5:29" s="2" customFormat="1">
      <c r="E5991" s="120"/>
      <c r="M5991" s="120"/>
      <c r="N5991" s="120"/>
      <c r="U5991" s="121"/>
      <c r="V5991" s="122"/>
      <c r="W5991" s="123"/>
      <c r="AC5991" s="123"/>
    </row>
    <row r="5992" spans="5:29" s="2" customFormat="1">
      <c r="E5992" s="120"/>
      <c r="M5992" s="120"/>
      <c r="N5992" s="120"/>
      <c r="U5992" s="121"/>
      <c r="V5992" s="122"/>
      <c r="W5992" s="123"/>
      <c r="AC5992" s="123"/>
    </row>
    <row r="5993" spans="5:29" s="2" customFormat="1">
      <c r="E5993" s="120"/>
      <c r="M5993" s="120"/>
      <c r="N5993" s="120"/>
      <c r="U5993" s="121"/>
      <c r="V5993" s="122"/>
      <c r="W5993" s="123"/>
      <c r="AC5993" s="123"/>
    </row>
    <row r="5994" spans="5:29" s="2" customFormat="1">
      <c r="E5994" s="120"/>
      <c r="M5994" s="120"/>
      <c r="N5994" s="120"/>
      <c r="U5994" s="121"/>
      <c r="V5994" s="122"/>
      <c r="W5994" s="123"/>
      <c r="AC5994" s="123"/>
    </row>
    <row r="5995" spans="5:29" s="2" customFormat="1">
      <c r="E5995" s="120"/>
      <c r="M5995" s="120"/>
      <c r="N5995" s="120"/>
      <c r="U5995" s="121"/>
      <c r="V5995" s="122"/>
      <c r="W5995" s="123"/>
      <c r="AC5995" s="123"/>
    </row>
    <row r="5996" spans="5:29" s="2" customFormat="1">
      <c r="E5996" s="120"/>
      <c r="M5996" s="120"/>
      <c r="N5996" s="120"/>
      <c r="U5996" s="121"/>
      <c r="V5996" s="122"/>
      <c r="W5996" s="123"/>
      <c r="AC5996" s="123"/>
    </row>
    <row r="5997" spans="5:29" s="2" customFormat="1">
      <c r="E5997" s="120"/>
      <c r="M5997" s="120"/>
      <c r="N5997" s="120"/>
      <c r="U5997" s="121"/>
      <c r="V5997" s="122"/>
      <c r="W5997" s="123"/>
      <c r="AC5997" s="123"/>
    </row>
    <row r="5998" spans="5:29" s="2" customFormat="1">
      <c r="E5998" s="120"/>
      <c r="M5998" s="120"/>
      <c r="N5998" s="120"/>
      <c r="U5998" s="121"/>
      <c r="V5998" s="122"/>
      <c r="W5998" s="123"/>
      <c r="AC5998" s="123"/>
    </row>
    <row r="5999" spans="5:29" s="2" customFormat="1">
      <c r="E5999" s="120"/>
      <c r="M5999" s="120"/>
      <c r="N5999" s="120"/>
      <c r="U5999" s="121"/>
      <c r="V5999" s="122"/>
      <c r="W5999" s="123"/>
      <c r="AC5999" s="123"/>
    </row>
    <row r="6000" spans="5:29" s="2" customFormat="1">
      <c r="E6000" s="120"/>
      <c r="M6000" s="120"/>
      <c r="N6000" s="120"/>
      <c r="U6000" s="121"/>
      <c r="V6000" s="122"/>
      <c r="W6000" s="123"/>
      <c r="AC6000" s="123"/>
    </row>
    <row r="6001" spans="5:29" s="2" customFormat="1">
      <c r="E6001" s="120"/>
      <c r="M6001" s="120"/>
      <c r="N6001" s="120"/>
      <c r="U6001" s="121"/>
      <c r="V6001" s="122"/>
      <c r="W6001" s="123"/>
      <c r="AC6001" s="123"/>
    </row>
    <row r="6002" spans="5:29" s="2" customFormat="1">
      <c r="E6002" s="120"/>
      <c r="M6002" s="120"/>
      <c r="N6002" s="120"/>
      <c r="U6002" s="121"/>
      <c r="V6002" s="122"/>
      <c r="W6002" s="123"/>
      <c r="AC6002" s="123"/>
    </row>
    <row r="6003" spans="5:29" s="2" customFormat="1">
      <c r="E6003" s="120"/>
      <c r="M6003" s="120"/>
      <c r="N6003" s="120"/>
      <c r="U6003" s="121"/>
      <c r="V6003" s="122"/>
      <c r="W6003" s="123"/>
      <c r="AC6003" s="123"/>
    </row>
    <row r="6004" spans="5:29" s="2" customFormat="1">
      <c r="E6004" s="120"/>
      <c r="M6004" s="120"/>
      <c r="N6004" s="120"/>
      <c r="U6004" s="121"/>
      <c r="V6004" s="122"/>
      <c r="W6004" s="123"/>
      <c r="AC6004" s="123"/>
    </row>
    <row r="6005" spans="5:29" s="2" customFormat="1">
      <c r="E6005" s="120"/>
      <c r="M6005" s="120"/>
      <c r="N6005" s="120"/>
      <c r="U6005" s="121"/>
      <c r="V6005" s="122"/>
      <c r="W6005" s="123"/>
      <c r="AC6005" s="123"/>
    </row>
    <row r="6006" spans="5:29" s="2" customFormat="1">
      <c r="E6006" s="120"/>
      <c r="M6006" s="120"/>
      <c r="N6006" s="120"/>
      <c r="U6006" s="121"/>
      <c r="V6006" s="122"/>
      <c r="W6006" s="123"/>
      <c r="AC6006" s="123"/>
    </row>
    <row r="6007" spans="5:29" s="2" customFormat="1">
      <c r="E6007" s="120"/>
      <c r="M6007" s="120"/>
      <c r="N6007" s="120"/>
      <c r="U6007" s="121"/>
      <c r="V6007" s="122"/>
      <c r="W6007" s="123"/>
      <c r="AC6007" s="123"/>
    </row>
    <row r="6008" spans="5:29" s="2" customFormat="1">
      <c r="E6008" s="120"/>
      <c r="M6008" s="120"/>
      <c r="N6008" s="120"/>
      <c r="U6008" s="121"/>
      <c r="V6008" s="122"/>
      <c r="W6008" s="123"/>
      <c r="AC6008" s="123"/>
    </row>
    <row r="6009" spans="5:29" s="2" customFormat="1">
      <c r="E6009" s="120"/>
      <c r="M6009" s="120"/>
      <c r="N6009" s="120"/>
      <c r="U6009" s="121"/>
      <c r="V6009" s="122"/>
      <c r="W6009" s="123"/>
      <c r="AC6009" s="123"/>
    </row>
    <row r="6010" spans="5:29" s="2" customFormat="1">
      <c r="E6010" s="120"/>
      <c r="M6010" s="120"/>
      <c r="N6010" s="120"/>
      <c r="U6010" s="121"/>
      <c r="V6010" s="122"/>
      <c r="W6010" s="123"/>
      <c r="AC6010" s="123"/>
    </row>
    <row r="6011" spans="5:29" s="2" customFormat="1">
      <c r="E6011" s="120"/>
      <c r="M6011" s="120"/>
      <c r="N6011" s="120"/>
      <c r="U6011" s="121"/>
      <c r="V6011" s="122"/>
      <c r="W6011" s="123"/>
      <c r="AC6011" s="123"/>
    </row>
    <row r="6012" spans="5:29" s="2" customFormat="1">
      <c r="E6012" s="120"/>
      <c r="M6012" s="120"/>
      <c r="N6012" s="120"/>
      <c r="U6012" s="121"/>
      <c r="V6012" s="122"/>
      <c r="W6012" s="123"/>
      <c r="AC6012" s="123"/>
    </row>
    <row r="6013" spans="5:29" s="2" customFormat="1">
      <c r="E6013" s="120"/>
      <c r="M6013" s="120"/>
      <c r="N6013" s="120"/>
      <c r="U6013" s="121"/>
      <c r="V6013" s="122"/>
      <c r="W6013" s="123"/>
      <c r="AC6013" s="123"/>
    </row>
    <row r="6014" spans="5:29" s="2" customFormat="1">
      <c r="E6014" s="120"/>
      <c r="M6014" s="120"/>
      <c r="N6014" s="120"/>
      <c r="U6014" s="121"/>
      <c r="V6014" s="122"/>
      <c r="W6014" s="123"/>
      <c r="AC6014" s="123"/>
    </row>
    <row r="6015" spans="5:29" s="2" customFormat="1">
      <c r="E6015" s="120"/>
      <c r="M6015" s="120"/>
      <c r="N6015" s="120"/>
      <c r="U6015" s="121"/>
      <c r="V6015" s="122"/>
      <c r="W6015" s="123"/>
      <c r="AC6015" s="123"/>
    </row>
    <row r="6016" spans="5:29" s="2" customFormat="1">
      <c r="E6016" s="120"/>
      <c r="M6016" s="120"/>
      <c r="N6016" s="120"/>
      <c r="U6016" s="121"/>
      <c r="V6016" s="122"/>
      <c r="W6016" s="123"/>
      <c r="AC6016" s="123"/>
    </row>
    <row r="6017" spans="5:29" s="2" customFormat="1">
      <c r="E6017" s="120"/>
      <c r="M6017" s="120"/>
      <c r="N6017" s="120"/>
      <c r="U6017" s="121"/>
      <c r="V6017" s="122"/>
      <c r="W6017" s="123"/>
      <c r="AC6017" s="123"/>
    </row>
    <row r="6018" spans="5:29" s="2" customFormat="1">
      <c r="E6018" s="120"/>
      <c r="M6018" s="120"/>
      <c r="N6018" s="120"/>
      <c r="U6018" s="121"/>
      <c r="V6018" s="122"/>
      <c r="W6018" s="123"/>
      <c r="AC6018" s="123"/>
    </row>
    <row r="6019" spans="5:29" s="2" customFormat="1">
      <c r="E6019" s="120"/>
      <c r="M6019" s="120"/>
      <c r="N6019" s="120"/>
      <c r="U6019" s="121"/>
      <c r="V6019" s="122"/>
      <c r="W6019" s="123"/>
      <c r="AC6019" s="123"/>
    </row>
    <row r="6020" spans="5:29" s="2" customFormat="1">
      <c r="E6020" s="120"/>
      <c r="M6020" s="120"/>
      <c r="N6020" s="120"/>
      <c r="U6020" s="121"/>
      <c r="V6020" s="122"/>
      <c r="W6020" s="123"/>
      <c r="AC6020" s="123"/>
    </row>
    <row r="6021" spans="5:29" s="2" customFormat="1">
      <c r="E6021" s="120"/>
      <c r="M6021" s="120"/>
      <c r="N6021" s="120"/>
      <c r="U6021" s="121"/>
      <c r="V6021" s="122"/>
      <c r="W6021" s="123"/>
      <c r="AC6021" s="123"/>
    </row>
    <row r="6022" spans="5:29" s="2" customFormat="1">
      <c r="E6022" s="120"/>
      <c r="M6022" s="120"/>
      <c r="N6022" s="120"/>
      <c r="U6022" s="121"/>
      <c r="V6022" s="122"/>
      <c r="W6022" s="123"/>
      <c r="AC6022" s="123"/>
    </row>
    <row r="6023" spans="5:29" s="2" customFormat="1">
      <c r="E6023" s="120"/>
      <c r="M6023" s="120"/>
      <c r="N6023" s="120"/>
      <c r="U6023" s="121"/>
      <c r="V6023" s="122"/>
      <c r="W6023" s="123"/>
      <c r="AC6023" s="123"/>
    </row>
    <row r="6024" spans="5:29" s="2" customFormat="1">
      <c r="E6024" s="120"/>
      <c r="M6024" s="120"/>
      <c r="N6024" s="120"/>
      <c r="U6024" s="121"/>
      <c r="V6024" s="122"/>
      <c r="W6024" s="123"/>
      <c r="AC6024" s="123"/>
    </row>
    <row r="6025" spans="5:29" s="2" customFormat="1">
      <c r="E6025" s="120"/>
      <c r="M6025" s="120"/>
      <c r="N6025" s="120"/>
      <c r="U6025" s="121"/>
      <c r="V6025" s="122"/>
      <c r="W6025" s="123"/>
      <c r="AC6025" s="123"/>
    </row>
    <row r="6026" spans="5:29" s="2" customFormat="1">
      <c r="E6026" s="120"/>
      <c r="M6026" s="120"/>
      <c r="N6026" s="120"/>
      <c r="U6026" s="121"/>
      <c r="V6026" s="122"/>
      <c r="W6026" s="123"/>
      <c r="AC6026" s="123"/>
    </row>
    <row r="6027" spans="5:29" s="2" customFormat="1">
      <c r="E6027" s="120"/>
      <c r="M6027" s="120"/>
      <c r="N6027" s="120"/>
      <c r="U6027" s="121"/>
      <c r="V6027" s="122"/>
      <c r="W6027" s="123"/>
      <c r="AC6027" s="123"/>
    </row>
    <row r="6028" spans="5:29" s="2" customFormat="1">
      <c r="E6028" s="120"/>
      <c r="M6028" s="120"/>
      <c r="N6028" s="120"/>
      <c r="U6028" s="121"/>
      <c r="V6028" s="122"/>
      <c r="W6028" s="123"/>
      <c r="AC6028" s="123"/>
    </row>
    <row r="6029" spans="5:29" s="2" customFormat="1">
      <c r="E6029" s="120"/>
      <c r="M6029" s="120"/>
      <c r="N6029" s="120"/>
      <c r="U6029" s="121"/>
      <c r="V6029" s="122"/>
      <c r="W6029" s="123"/>
      <c r="AC6029" s="123"/>
    </row>
    <row r="6030" spans="5:29" s="2" customFormat="1">
      <c r="E6030" s="120"/>
      <c r="M6030" s="120"/>
      <c r="N6030" s="120"/>
      <c r="U6030" s="121"/>
      <c r="V6030" s="122"/>
      <c r="W6030" s="123"/>
      <c r="AC6030" s="123"/>
    </row>
    <row r="6031" spans="5:29" s="2" customFormat="1">
      <c r="E6031" s="120"/>
      <c r="M6031" s="120"/>
      <c r="N6031" s="120"/>
      <c r="U6031" s="121"/>
      <c r="V6031" s="122"/>
      <c r="W6031" s="123"/>
      <c r="AC6031" s="123"/>
    </row>
    <row r="6032" spans="5:29" s="2" customFormat="1">
      <c r="E6032" s="120"/>
      <c r="M6032" s="120"/>
      <c r="N6032" s="120"/>
      <c r="U6032" s="121"/>
      <c r="V6032" s="122"/>
      <c r="W6032" s="123"/>
      <c r="AC6032" s="123"/>
    </row>
    <row r="6033" spans="5:29" s="2" customFormat="1">
      <c r="E6033" s="120"/>
      <c r="M6033" s="120"/>
      <c r="N6033" s="120"/>
      <c r="U6033" s="121"/>
      <c r="V6033" s="122"/>
      <c r="W6033" s="123"/>
      <c r="AC6033" s="123"/>
    </row>
    <row r="6034" spans="5:29" s="2" customFormat="1">
      <c r="E6034" s="120"/>
      <c r="M6034" s="120"/>
      <c r="N6034" s="120"/>
      <c r="U6034" s="121"/>
      <c r="V6034" s="122"/>
      <c r="W6034" s="123"/>
      <c r="AC6034" s="123"/>
    </row>
    <row r="6035" spans="5:29" s="2" customFormat="1">
      <c r="E6035" s="120"/>
      <c r="M6035" s="120"/>
      <c r="N6035" s="120"/>
      <c r="U6035" s="121"/>
      <c r="V6035" s="122"/>
      <c r="W6035" s="123"/>
      <c r="AC6035" s="123"/>
    </row>
    <row r="6036" spans="5:29" s="2" customFormat="1">
      <c r="E6036" s="120"/>
      <c r="M6036" s="120"/>
      <c r="N6036" s="120"/>
      <c r="U6036" s="121"/>
      <c r="V6036" s="122"/>
      <c r="W6036" s="123"/>
      <c r="AC6036" s="123"/>
    </row>
    <row r="6037" spans="5:29" s="2" customFormat="1">
      <c r="E6037" s="120"/>
      <c r="M6037" s="120"/>
      <c r="N6037" s="120"/>
      <c r="U6037" s="121"/>
      <c r="V6037" s="122"/>
      <c r="W6037" s="123"/>
      <c r="AC6037" s="123"/>
    </row>
    <row r="6038" spans="5:29" s="2" customFormat="1">
      <c r="E6038" s="120"/>
      <c r="M6038" s="120"/>
      <c r="N6038" s="120"/>
      <c r="U6038" s="121"/>
      <c r="V6038" s="122"/>
      <c r="W6038" s="123"/>
      <c r="AC6038" s="123"/>
    </row>
    <row r="6039" spans="5:29" s="2" customFormat="1">
      <c r="E6039" s="120"/>
      <c r="M6039" s="120"/>
      <c r="N6039" s="120"/>
      <c r="U6039" s="121"/>
      <c r="V6039" s="122"/>
      <c r="W6039" s="123"/>
      <c r="AC6039" s="123"/>
    </row>
    <row r="6040" spans="5:29" s="2" customFormat="1">
      <c r="E6040" s="120"/>
      <c r="M6040" s="120"/>
      <c r="N6040" s="120"/>
      <c r="U6040" s="121"/>
      <c r="V6040" s="122"/>
      <c r="W6040" s="123"/>
      <c r="AC6040" s="123"/>
    </row>
    <row r="6041" spans="5:29" s="2" customFormat="1">
      <c r="E6041" s="120"/>
      <c r="M6041" s="120"/>
      <c r="N6041" s="120"/>
      <c r="U6041" s="121"/>
      <c r="V6041" s="122"/>
      <c r="W6041" s="123"/>
      <c r="AC6041" s="123"/>
    </row>
    <row r="6042" spans="5:29" s="2" customFormat="1">
      <c r="E6042" s="120"/>
      <c r="M6042" s="120"/>
      <c r="N6042" s="120"/>
      <c r="U6042" s="121"/>
      <c r="V6042" s="122"/>
      <c r="W6042" s="123"/>
      <c r="AC6042" s="123"/>
    </row>
    <row r="6043" spans="5:29" s="2" customFormat="1">
      <c r="E6043" s="120"/>
      <c r="M6043" s="120"/>
      <c r="N6043" s="120"/>
      <c r="U6043" s="121"/>
      <c r="V6043" s="122"/>
      <c r="W6043" s="123"/>
      <c r="AC6043" s="123"/>
    </row>
    <row r="6044" spans="5:29" s="2" customFormat="1">
      <c r="E6044" s="120"/>
      <c r="M6044" s="120"/>
      <c r="N6044" s="120"/>
      <c r="U6044" s="121"/>
      <c r="V6044" s="122"/>
      <c r="W6044" s="123"/>
      <c r="AC6044" s="123"/>
    </row>
    <row r="6045" spans="5:29" s="2" customFormat="1">
      <c r="E6045" s="120"/>
      <c r="M6045" s="120"/>
      <c r="N6045" s="120"/>
      <c r="U6045" s="121"/>
      <c r="V6045" s="122"/>
      <c r="W6045" s="123"/>
      <c r="AC6045" s="123"/>
    </row>
    <row r="6046" spans="5:29" s="2" customFormat="1">
      <c r="E6046" s="120"/>
      <c r="M6046" s="120"/>
      <c r="N6046" s="120"/>
      <c r="U6046" s="121"/>
      <c r="V6046" s="122"/>
      <c r="W6046" s="123"/>
      <c r="AC6046" s="123"/>
    </row>
    <row r="6047" spans="5:29" s="2" customFormat="1">
      <c r="E6047" s="120"/>
      <c r="M6047" s="120"/>
      <c r="N6047" s="120"/>
      <c r="U6047" s="121"/>
      <c r="V6047" s="122"/>
      <c r="W6047" s="123"/>
      <c r="AC6047" s="123"/>
    </row>
    <row r="6048" spans="5:29" s="2" customFormat="1">
      <c r="E6048" s="120"/>
      <c r="M6048" s="120"/>
      <c r="N6048" s="120"/>
      <c r="U6048" s="121"/>
      <c r="V6048" s="122"/>
      <c r="W6048" s="123"/>
      <c r="AC6048" s="123"/>
    </row>
    <row r="6049" spans="5:29" s="2" customFormat="1">
      <c r="E6049" s="120"/>
      <c r="M6049" s="120"/>
      <c r="N6049" s="120"/>
      <c r="U6049" s="121"/>
      <c r="V6049" s="122"/>
      <c r="W6049" s="123"/>
      <c r="AC6049" s="123"/>
    </row>
    <row r="6050" spans="5:29" s="2" customFormat="1">
      <c r="E6050" s="120"/>
      <c r="M6050" s="120"/>
      <c r="N6050" s="120"/>
      <c r="U6050" s="121"/>
      <c r="V6050" s="122"/>
      <c r="W6050" s="123"/>
      <c r="AC6050" s="123"/>
    </row>
    <row r="6051" spans="5:29" s="2" customFormat="1">
      <c r="E6051" s="120"/>
      <c r="M6051" s="120"/>
      <c r="N6051" s="120"/>
      <c r="U6051" s="121"/>
      <c r="V6051" s="122"/>
      <c r="W6051" s="123"/>
      <c r="AC6051" s="123"/>
    </row>
    <row r="6052" spans="5:29" s="2" customFormat="1">
      <c r="E6052" s="120"/>
      <c r="M6052" s="120"/>
      <c r="N6052" s="120"/>
      <c r="U6052" s="121"/>
      <c r="V6052" s="122"/>
      <c r="W6052" s="123"/>
      <c r="AC6052" s="123"/>
    </row>
    <row r="6053" spans="5:29" s="2" customFormat="1">
      <c r="E6053" s="120"/>
      <c r="M6053" s="120"/>
      <c r="N6053" s="120"/>
      <c r="U6053" s="121"/>
      <c r="V6053" s="122"/>
      <c r="W6053" s="123"/>
      <c r="AC6053" s="123"/>
    </row>
    <row r="6054" spans="5:29" s="2" customFormat="1">
      <c r="E6054" s="120"/>
      <c r="M6054" s="120"/>
      <c r="N6054" s="120"/>
      <c r="U6054" s="121"/>
      <c r="V6054" s="122"/>
      <c r="W6054" s="123"/>
      <c r="AC6054" s="123"/>
    </row>
    <row r="6055" spans="5:29" s="2" customFormat="1">
      <c r="E6055" s="120"/>
      <c r="M6055" s="120"/>
      <c r="N6055" s="120"/>
      <c r="U6055" s="121"/>
      <c r="V6055" s="122"/>
      <c r="W6055" s="123"/>
      <c r="AC6055" s="123"/>
    </row>
    <row r="6056" spans="5:29" s="2" customFormat="1">
      <c r="E6056" s="120"/>
      <c r="M6056" s="120"/>
      <c r="N6056" s="120"/>
      <c r="U6056" s="121"/>
      <c r="V6056" s="122"/>
      <c r="W6056" s="123"/>
      <c r="AC6056" s="123"/>
    </row>
    <row r="6057" spans="5:29" s="2" customFormat="1">
      <c r="E6057" s="120"/>
      <c r="M6057" s="120"/>
      <c r="N6057" s="120"/>
      <c r="U6057" s="121"/>
      <c r="V6057" s="122"/>
      <c r="W6057" s="123"/>
      <c r="AC6057" s="123"/>
    </row>
    <row r="6058" spans="5:29" s="2" customFormat="1">
      <c r="E6058" s="120"/>
      <c r="M6058" s="120"/>
      <c r="N6058" s="120"/>
      <c r="U6058" s="121"/>
      <c r="V6058" s="122"/>
      <c r="W6058" s="123"/>
      <c r="AC6058" s="123"/>
    </row>
    <row r="6059" spans="5:29" s="2" customFormat="1">
      <c r="E6059" s="120"/>
      <c r="M6059" s="120"/>
      <c r="N6059" s="120"/>
      <c r="U6059" s="121"/>
      <c r="V6059" s="122"/>
      <c r="W6059" s="123"/>
      <c r="AC6059" s="123"/>
    </row>
    <row r="6060" spans="5:29" s="2" customFormat="1">
      <c r="E6060" s="120"/>
      <c r="M6060" s="120"/>
      <c r="N6060" s="120"/>
      <c r="U6060" s="121"/>
      <c r="V6060" s="122"/>
      <c r="W6060" s="123"/>
      <c r="AC6060" s="123"/>
    </row>
    <row r="6061" spans="5:29" s="2" customFormat="1">
      <c r="E6061" s="120"/>
      <c r="M6061" s="120"/>
      <c r="N6061" s="120"/>
      <c r="U6061" s="121"/>
      <c r="V6061" s="122"/>
      <c r="W6061" s="123"/>
      <c r="AC6061" s="123"/>
    </row>
    <row r="6062" spans="5:29" s="2" customFormat="1">
      <c r="E6062" s="120"/>
      <c r="M6062" s="120"/>
      <c r="N6062" s="120"/>
      <c r="U6062" s="121"/>
      <c r="V6062" s="122"/>
      <c r="W6062" s="123"/>
      <c r="AC6062" s="123"/>
    </row>
    <row r="6063" spans="5:29" s="2" customFormat="1">
      <c r="E6063" s="120"/>
      <c r="M6063" s="120"/>
      <c r="N6063" s="120"/>
      <c r="U6063" s="121"/>
      <c r="V6063" s="122"/>
      <c r="W6063" s="123"/>
      <c r="AC6063" s="123"/>
    </row>
    <row r="6064" spans="5:29" s="2" customFormat="1">
      <c r="E6064" s="120"/>
      <c r="M6064" s="120"/>
      <c r="N6064" s="120"/>
      <c r="U6064" s="121"/>
      <c r="V6064" s="122"/>
      <c r="W6064" s="123"/>
      <c r="AC6064" s="123"/>
    </row>
    <row r="6065" spans="5:29" s="2" customFormat="1">
      <c r="E6065" s="120"/>
      <c r="M6065" s="120"/>
      <c r="N6065" s="120"/>
      <c r="U6065" s="121"/>
      <c r="V6065" s="122"/>
      <c r="W6065" s="123"/>
      <c r="AC6065" s="123"/>
    </row>
    <row r="6066" spans="5:29" s="2" customFormat="1">
      <c r="E6066" s="120"/>
      <c r="M6066" s="120"/>
      <c r="N6066" s="120"/>
      <c r="U6066" s="121"/>
      <c r="V6066" s="122"/>
      <c r="W6066" s="123"/>
      <c r="AC6066" s="123"/>
    </row>
    <row r="6067" spans="5:29" s="2" customFormat="1">
      <c r="E6067" s="120"/>
      <c r="M6067" s="120"/>
      <c r="N6067" s="120"/>
      <c r="U6067" s="121"/>
      <c r="V6067" s="122"/>
      <c r="W6067" s="123"/>
      <c r="AC6067" s="123"/>
    </row>
    <row r="6068" spans="5:29" s="2" customFormat="1">
      <c r="E6068" s="120"/>
      <c r="M6068" s="120"/>
      <c r="N6068" s="120"/>
      <c r="U6068" s="121"/>
      <c r="V6068" s="122"/>
      <c r="W6068" s="123"/>
      <c r="AC6068" s="123"/>
    </row>
    <row r="6069" spans="5:29" s="2" customFormat="1">
      <c r="E6069" s="120"/>
      <c r="M6069" s="120"/>
      <c r="N6069" s="120"/>
      <c r="U6069" s="121"/>
      <c r="V6069" s="122"/>
      <c r="W6069" s="123"/>
      <c r="AC6069" s="123"/>
    </row>
    <row r="6070" spans="5:29" s="2" customFormat="1">
      <c r="E6070" s="120"/>
      <c r="M6070" s="120"/>
      <c r="N6070" s="120"/>
      <c r="U6070" s="121"/>
      <c r="V6070" s="122"/>
      <c r="W6070" s="123"/>
      <c r="AC6070" s="123"/>
    </row>
    <row r="6071" spans="5:29" s="2" customFormat="1">
      <c r="E6071" s="120"/>
      <c r="M6071" s="120"/>
      <c r="N6071" s="120"/>
      <c r="U6071" s="121"/>
      <c r="V6071" s="122"/>
      <c r="W6071" s="123"/>
      <c r="AC6071" s="123"/>
    </row>
    <row r="6072" spans="5:29" s="2" customFormat="1">
      <c r="E6072" s="120"/>
      <c r="M6072" s="120"/>
      <c r="N6072" s="120"/>
      <c r="U6072" s="121"/>
      <c r="V6072" s="122"/>
      <c r="W6072" s="123"/>
      <c r="AC6072" s="123"/>
    </row>
    <row r="6073" spans="5:29" s="2" customFormat="1">
      <c r="E6073" s="120"/>
      <c r="M6073" s="120"/>
      <c r="N6073" s="120"/>
      <c r="U6073" s="121"/>
      <c r="V6073" s="122"/>
      <c r="W6073" s="123"/>
      <c r="AC6073" s="123"/>
    </row>
    <row r="6074" spans="5:29" s="2" customFormat="1">
      <c r="E6074" s="120"/>
      <c r="M6074" s="120"/>
      <c r="N6074" s="120"/>
      <c r="U6074" s="121"/>
      <c r="V6074" s="122"/>
      <c r="W6074" s="123"/>
      <c r="AC6074" s="123"/>
    </row>
    <row r="6075" spans="5:29" s="2" customFormat="1">
      <c r="E6075" s="120"/>
      <c r="M6075" s="120"/>
      <c r="N6075" s="120"/>
      <c r="U6075" s="121"/>
      <c r="V6075" s="122"/>
      <c r="W6075" s="123"/>
      <c r="AC6075" s="123"/>
    </row>
    <row r="6076" spans="5:29" s="2" customFormat="1">
      <c r="E6076" s="120"/>
      <c r="M6076" s="120"/>
      <c r="N6076" s="120"/>
      <c r="U6076" s="121"/>
      <c r="V6076" s="122"/>
      <c r="W6076" s="123"/>
      <c r="AC6076" s="123"/>
    </row>
    <row r="6077" spans="5:29" s="2" customFormat="1">
      <c r="E6077" s="120"/>
      <c r="M6077" s="120"/>
      <c r="N6077" s="120"/>
      <c r="U6077" s="121"/>
      <c r="V6077" s="122"/>
      <c r="W6077" s="123"/>
      <c r="AC6077" s="123"/>
    </row>
    <row r="6078" spans="5:29" s="2" customFormat="1">
      <c r="E6078" s="120"/>
      <c r="M6078" s="120"/>
      <c r="N6078" s="120"/>
      <c r="U6078" s="121"/>
      <c r="V6078" s="122"/>
      <c r="W6078" s="123"/>
      <c r="AC6078" s="123"/>
    </row>
    <row r="6079" spans="5:29" s="2" customFormat="1">
      <c r="E6079" s="120"/>
      <c r="M6079" s="120"/>
      <c r="N6079" s="120"/>
      <c r="U6079" s="121"/>
      <c r="V6079" s="122"/>
      <c r="W6079" s="123"/>
      <c r="AC6079" s="123"/>
    </row>
    <row r="6080" spans="5:29" s="2" customFormat="1">
      <c r="E6080" s="120"/>
      <c r="M6080" s="120"/>
      <c r="N6080" s="120"/>
      <c r="U6080" s="121"/>
      <c r="V6080" s="122"/>
      <c r="W6080" s="123"/>
      <c r="AC6080" s="123"/>
    </row>
    <row r="6081" spans="5:29" s="2" customFormat="1">
      <c r="E6081" s="120"/>
      <c r="M6081" s="120"/>
      <c r="N6081" s="120"/>
      <c r="U6081" s="121"/>
      <c r="V6081" s="122"/>
      <c r="W6081" s="123"/>
      <c r="AC6081" s="123"/>
    </row>
    <row r="6082" spans="5:29" s="2" customFormat="1">
      <c r="E6082" s="120"/>
      <c r="M6082" s="120"/>
      <c r="N6082" s="120"/>
      <c r="U6082" s="121"/>
      <c r="V6082" s="122"/>
      <c r="W6082" s="123"/>
      <c r="AC6082" s="123"/>
    </row>
    <row r="6083" spans="5:29" s="2" customFormat="1">
      <c r="E6083" s="120"/>
      <c r="M6083" s="120"/>
      <c r="N6083" s="120"/>
      <c r="U6083" s="121"/>
      <c r="V6083" s="122"/>
      <c r="W6083" s="123"/>
      <c r="AC6083" s="123"/>
    </row>
    <row r="6084" spans="5:29" s="2" customFormat="1">
      <c r="E6084" s="120"/>
      <c r="M6084" s="120"/>
      <c r="N6084" s="120"/>
      <c r="U6084" s="121"/>
      <c r="V6084" s="122"/>
      <c r="W6084" s="123"/>
      <c r="AC6084" s="123"/>
    </row>
    <row r="6085" spans="5:29" s="2" customFormat="1">
      <c r="E6085" s="120"/>
      <c r="M6085" s="120"/>
      <c r="N6085" s="120"/>
      <c r="U6085" s="121"/>
      <c r="V6085" s="122"/>
      <c r="W6085" s="123"/>
      <c r="AC6085" s="123"/>
    </row>
    <row r="6086" spans="5:29" s="2" customFormat="1">
      <c r="E6086" s="120"/>
      <c r="M6086" s="120"/>
      <c r="N6086" s="120"/>
      <c r="U6086" s="121"/>
      <c r="V6086" s="122"/>
      <c r="W6086" s="123"/>
      <c r="AC6086" s="123"/>
    </row>
    <row r="6087" spans="5:29" s="2" customFormat="1">
      <c r="E6087" s="120"/>
      <c r="M6087" s="120"/>
      <c r="N6087" s="120"/>
      <c r="U6087" s="121"/>
      <c r="V6087" s="122"/>
      <c r="W6087" s="123"/>
      <c r="AC6087" s="123"/>
    </row>
    <row r="6088" spans="5:29" s="2" customFormat="1">
      <c r="E6088" s="120"/>
      <c r="M6088" s="120"/>
      <c r="N6088" s="120"/>
      <c r="U6088" s="121"/>
      <c r="V6088" s="122"/>
      <c r="W6088" s="123"/>
      <c r="AC6088" s="123"/>
    </row>
    <row r="6089" spans="5:29" s="2" customFormat="1">
      <c r="E6089" s="120"/>
      <c r="M6089" s="120"/>
      <c r="N6089" s="120"/>
      <c r="U6089" s="121"/>
      <c r="V6089" s="122"/>
      <c r="W6089" s="123"/>
      <c r="AC6089" s="123"/>
    </row>
    <row r="6090" spans="5:29" s="2" customFormat="1">
      <c r="E6090" s="120"/>
      <c r="M6090" s="120"/>
      <c r="N6090" s="120"/>
      <c r="U6090" s="121"/>
      <c r="V6090" s="122"/>
      <c r="W6090" s="123"/>
      <c r="AC6090" s="123"/>
    </row>
    <row r="6091" spans="5:29" s="2" customFormat="1">
      <c r="E6091" s="120"/>
      <c r="M6091" s="120"/>
      <c r="N6091" s="120"/>
      <c r="U6091" s="121"/>
      <c r="V6091" s="122"/>
      <c r="W6091" s="123"/>
      <c r="AC6091" s="123"/>
    </row>
    <row r="6092" spans="5:29" s="2" customFormat="1">
      <c r="E6092" s="120"/>
      <c r="M6092" s="120"/>
      <c r="N6092" s="120"/>
      <c r="U6092" s="121"/>
      <c r="V6092" s="122"/>
      <c r="W6092" s="123"/>
      <c r="AC6092" s="123"/>
    </row>
    <row r="6093" spans="5:29" s="2" customFormat="1">
      <c r="E6093" s="120"/>
      <c r="M6093" s="120"/>
      <c r="N6093" s="120"/>
      <c r="U6093" s="121"/>
      <c r="V6093" s="122"/>
      <c r="W6093" s="123"/>
      <c r="AC6093" s="123"/>
    </row>
    <row r="6094" spans="5:29" s="2" customFormat="1">
      <c r="E6094" s="120"/>
      <c r="M6094" s="120"/>
      <c r="N6094" s="120"/>
      <c r="U6094" s="121"/>
      <c r="V6094" s="122"/>
      <c r="W6094" s="123"/>
      <c r="AC6094" s="123"/>
    </row>
    <row r="6095" spans="5:29" s="2" customFormat="1">
      <c r="E6095" s="120"/>
      <c r="M6095" s="120"/>
      <c r="N6095" s="120"/>
      <c r="U6095" s="121"/>
      <c r="V6095" s="122"/>
      <c r="W6095" s="123"/>
      <c r="AC6095" s="123"/>
    </row>
    <row r="6096" spans="5:29" s="2" customFormat="1">
      <c r="E6096" s="120"/>
      <c r="M6096" s="120"/>
      <c r="N6096" s="120"/>
      <c r="U6096" s="121"/>
      <c r="V6096" s="122"/>
      <c r="W6096" s="123"/>
      <c r="AC6096" s="123"/>
    </row>
    <row r="6097" spans="5:29" s="2" customFormat="1">
      <c r="E6097" s="120"/>
      <c r="M6097" s="120"/>
      <c r="N6097" s="120"/>
      <c r="U6097" s="121"/>
      <c r="V6097" s="122"/>
      <c r="W6097" s="123"/>
      <c r="AC6097" s="123"/>
    </row>
    <row r="6098" spans="5:29" s="2" customFormat="1">
      <c r="E6098" s="120"/>
      <c r="M6098" s="120"/>
      <c r="N6098" s="120"/>
      <c r="U6098" s="121"/>
      <c r="V6098" s="122"/>
      <c r="W6098" s="123"/>
      <c r="AC6098" s="123"/>
    </row>
    <row r="6099" spans="5:29" s="2" customFormat="1">
      <c r="E6099" s="120"/>
      <c r="M6099" s="120"/>
      <c r="N6099" s="120"/>
      <c r="U6099" s="121"/>
      <c r="V6099" s="122"/>
      <c r="W6099" s="123"/>
      <c r="AC6099" s="123"/>
    </row>
    <row r="6100" spans="5:29" s="2" customFormat="1">
      <c r="E6100" s="120"/>
      <c r="M6100" s="120"/>
      <c r="N6100" s="120"/>
      <c r="U6100" s="121"/>
      <c r="V6100" s="122"/>
      <c r="W6100" s="123"/>
      <c r="AC6100" s="123"/>
    </row>
    <row r="6101" spans="5:29" s="2" customFormat="1">
      <c r="E6101" s="120"/>
      <c r="M6101" s="120"/>
      <c r="N6101" s="120"/>
      <c r="U6101" s="121"/>
      <c r="V6101" s="122"/>
      <c r="W6101" s="123"/>
      <c r="AC6101" s="123"/>
    </row>
    <row r="6102" spans="5:29" s="2" customFormat="1">
      <c r="E6102" s="120"/>
      <c r="M6102" s="120"/>
      <c r="N6102" s="120"/>
      <c r="U6102" s="121"/>
      <c r="V6102" s="122"/>
      <c r="W6102" s="123"/>
      <c r="AC6102" s="123"/>
    </row>
    <row r="6103" spans="5:29" s="2" customFormat="1">
      <c r="E6103" s="120"/>
      <c r="M6103" s="120"/>
      <c r="N6103" s="120"/>
      <c r="U6103" s="121"/>
      <c r="V6103" s="122"/>
      <c r="W6103" s="123"/>
      <c r="AC6103" s="123"/>
    </row>
    <row r="6104" spans="5:29" s="2" customFormat="1">
      <c r="E6104" s="120"/>
      <c r="M6104" s="120"/>
      <c r="N6104" s="120"/>
      <c r="U6104" s="121"/>
      <c r="V6104" s="122"/>
      <c r="W6104" s="123"/>
      <c r="AC6104" s="123"/>
    </row>
    <row r="6105" spans="5:29" s="2" customFormat="1">
      <c r="E6105" s="120"/>
      <c r="M6105" s="120"/>
      <c r="N6105" s="120"/>
      <c r="U6105" s="121"/>
      <c r="V6105" s="122"/>
      <c r="W6105" s="123"/>
      <c r="AC6105" s="123"/>
    </row>
    <row r="6106" spans="5:29" s="2" customFormat="1">
      <c r="E6106" s="120"/>
      <c r="M6106" s="120"/>
      <c r="N6106" s="120"/>
      <c r="U6106" s="121"/>
      <c r="V6106" s="122"/>
      <c r="W6106" s="123"/>
      <c r="AC6106" s="123"/>
    </row>
    <row r="6107" spans="5:29" s="2" customFormat="1">
      <c r="E6107" s="120"/>
      <c r="M6107" s="120"/>
      <c r="N6107" s="120"/>
      <c r="U6107" s="121"/>
      <c r="V6107" s="122"/>
      <c r="W6107" s="123"/>
      <c r="AC6107" s="123"/>
    </row>
    <row r="6108" spans="5:29" s="2" customFormat="1">
      <c r="E6108" s="120"/>
      <c r="M6108" s="120"/>
      <c r="N6108" s="120"/>
      <c r="U6108" s="121"/>
      <c r="V6108" s="122"/>
      <c r="W6108" s="123"/>
      <c r="AC6108" s="123"/>
    </row>
    <row r="6109" spans="5:29" s="2" customFormat="1">
      <c r="E6109" s="120"/>
      <c r="M6109" s="120"/>
      <c r="N6109" s="120"/>
      <c r="U6109" s="121"/>
      <c r="V6109" s="122"/>
      <c r="W6109" s="123"/>
      <c r="AC6109" s="123"/>
    </row>
    <row r="6110" spans="5:29" s="2" customFormat="1">
      <c r="E6110" s="120"/>
      <c r="M6110" s="120"/>
      <c r="N6110" s="120"/>
      <c r="U6110" s="121"/>
      <c r="V6110" s="122"/>
      <c r="W6110" s="123"/>
      <c r="AC6110" s="123"/>
    </row>
    <row r="6111" spans="5:29" s="2" customFormat="1">
      <c r="E6111" s="120"/>
      <c r="M6111" s="120"/>
      <c r="N6111" s="120"/>
      <c r="U6111" s="121"/>
      <c r="V6111" s="122"/>
      <c r="W6111" s="123"/>
      <c r="AC6111" s="123"/>
    </row>
    <row r="6112" spans="5:29" s="2" customFormat="1">
      <c r="E6112" s="120"/>
      <c r="M6112" s="120"/>
      <c r="N6112" s="120"/>
      <c r="U6112" s="121"/>
      <c r="V6112" s="122"/>
      <c r="W6112" s="123"/>
      <c r="AC6112" s="123"/>
    </row>
    <row r="6113" spans="5:29" s="2" customFormat="1">
      <c r="E6113" s="120"/>
      <c r="M6113" s="120"/>
      <c r="N6113" s="120"/>
      <c r="U6113" s="121"/>
      <c r="V6113" s="122"/>
      <c r="W6113" s="123"/>
      <c r="AC6113" s="123"/>
    </row>
    <row r="6114" spans="5:29" s="2" customFormat="1">
      <c r="E6114" s="120"/>
      <c r="M6114" s="120"/>
      <c r="N6114" s="120"/>
      <c r="U6114" s="121"/>
      <c r="V6114" s="122"/>
      <c r="W6114" s="123"/>
      <c r="AC6114" s="123"/>
    </row>
    <row r="6115" spans="5:29" s="2" customFormat="1">
      <c r="E6115" s="120"/>
      <c r="M6115" s="120"/>
      <c r="N6115" s="120"/>
      <c r="U6115" s="121"/>
      <c r="V6115" s="122"/>
      <c r="W6115" s="123"/>
      <c r="AC6115" s="123"/>
    </row>
    <row r="6116" spans="5:29" s="2" customFormat="1">
      <c r="E6116" s="120"/>
      <c r="M6116" s="120"/>
      <c r="N6116" s="120"/>
      <c r="U6116" s="121"/>
      <c r="V6116" s="122"/>
      <c r="W6116" s="123"/>
      <c r="AC6116" s="123"/>
    </row>
    <row r="6117" spans="5:29" s="2" customFormat="1">
      <c r="E6117" s="120"/>
      <c r="M6117" s="120"/>
      <c r="N6117" s="120"/>
      <c r="U6117" s="121"/>
      <c r="V6117" s="122"/>
      <c r="W6117" s="123"/>
      <c r="AC6117" s="123"/>
    </row>
    <row r="6118" spans="5:29" s="2" customFormat="1">
      <c r="E6118" s="120"/>
      <c r="M6118" s="120"/>
      <c r="N6118" s="120"/>
      <c r="U6118" s="121"/>
      <c r="V6118" s="122"/>
      <c r="W6118" s="123"/>
      <c r="AC6118" s="123"/>
    </row>
    <row r="6119" spans="5:29" s="2" customFormat="1">
      <c r="E6119" s="120"/>
      <c r="M6119" s="120"/>
      <c r="N6119" s="120"/>
      <c r="U6119" s="121"/>
      <c r="V6119" s="122"/>
      <c r="W6119" s="123"/>
      <c r="AC6119" s="123"/>
    </row>
    <row r="6120" spans="5:29" s="2" customFormat="1">
      <c r="E6120" s="120"/>
      <c r="M6120" s="120"/>
      <c r="N6120" s="120"/>
      <c r="U6120" s="121"/>
      <c r="V6120" s="122"/>
      <c r="W6120" s="123"/>
      <c r="AC6120" s="123"/>
    </row>
    <row r="6121" spans="5:29" s="2" customFormat="1">
      <c r="E6121" s="120"/>
      <c r="M6121" s="120"/>
      <c r="N6121" s="120"/>
      <c r="U6121" s="121"/>
      <c r="V6121" s="122"/>
      <c r="W6121" s="123"/>
      <c r="AC6121" s="123"/>
    </row>
    <row r="6122" spans="5:29" s="2" customFormat="1">
      <c r="E6122" s="120"/>
      <c r="M6122" s="120"/>
      <c r="N6122" s="120"/>
      <c r="U6122" s="121"/>
      <c r="V6122" s="122"/>
      <c r="W6122" s="123"/>
      <c r="AC6122" s="123"/>
    </row>
    <row r="6123" spans="5:29" s="2" customFormat="1">
      <c r="E6123" s="120"/>
      <c r="M6123" s="120"/>
      <c r="N6123" s="120"/>
      <c r="U6123" s="121"/>
      <c r="V6123" s="122"/>
      <c r="W6123" s="123"/>
      <c r="AC6123" s="123"/>
    </row>
    <row r="6124" spans="5:29" s="2" customFormat="1">
      <c r="E6124" s="120"/>
      <c r="M6124" s="120"/>
      <c r="N6124" s="120"/>
      <c r="U6124" s="121"/>
      <c r="V6124" s="122"/>
      <c r="W6124" s="123"/>
      <c r="AC6124" s="123"/>
    </row>
    <row r="6125" spans="5:29" s="2" customFormat="1">
      <c r="E6125" s="120"/>
      <c r="M6125" s="120"/>
      <c r="N6125" s="120"/>
      <c r="U6125" s="121"/>
      <c r="V6125" s="122"/>
      <c r="W6125" s="123"/>
      <c r="AC6125" s="123"/>
    </row>
    <row r="6126" spans="5:29" s="2" customFormat="1">
      <c r="E6126" s="120"/>
      <c r="M6126" s="120"/>
      <c r="N6126" s="120"/>
      <c r="U6126" s="121"/>
      <c r="V6126" s="122"/>
      <c r="W6126" s="123"/>
      <c r="AC6126" s="123"/>
    </row>
    <row r="6127" spans="5:29" s="2" customFormat="1">
      <c r="E6127" s="120"/>
      <c r="M6127" s="120"/>
      <c r="N6127" s="120"/>
      <c r="U6127" s="121"/>
      <c r="V6127" s="122"/>
      <c r="W6127" s="123"/>
      <c r="AC6127" s="123"/>
    </row>
    <row r="6128" spans="5:29" s="2" customFormat="1">
      <c r="E6128" s="120"/>
      <c r="M6128" s="120"/>
      <c r="N6128" s="120"/>
      <c r="U6128" s="121"/>
      <c r="V6128" s="122"/>
      <c r="W6128" s="123"/>
      <c r="AC6128" s="123"/>
    </row>
    <row r="6129" spans="5:29" s="2" customFormat="1">
      <c r="E6129" s="120"/>
      <c r="M6129" s="120"/>
      <c r="N6129" s="120"/>
      <c r="U6129" s="121"/>
      <c r="V6129" s="122"/>
      <c r="W6129" s="123"/>
      <c r="AC6129" s="123"/>
    </row>
    <row r="6130" spans="5:29" s="2" customFormat="1">
      <c r="E6130" s="120"/>
      <c r="M6130" s="120"/>
      <c r="N6130" s="120"/>
      <c r="U6130" s="121"/>
      <c r="V6130" s="122"/>
      <c r="W6130" s="123"/>
      <c r="AC6130" s="123"/>
    </row>
    <row r="6131" spans="5:29" s="2" customFormat="1">
      <c r="E6131" s="120"/>
      <c r="M6131" s="120"/>
      <c r="N6131" s="120"/>
      <c r="U6131" s="121"/>
      <c r="V6131" s="122"/>
      <c r="W6131" s="123"/>
      <c r="AC6131" s="123"/>
    </row>
    <row r="6132" spans="5:29" s="2" customFormat="1">
      <c r="E6132" s="120"/>
      <c r="M6132" s="120"/>
      <c r="N6132" s="120"/>
      <c r="U6132" s="121"/>
      <c r="V6132" s="122"/>
      <c r="W6132" s="123"/>
      <c r="AC6132" s="123"/>
    </row>
    <row r="6133" spans="5:29" s="2" customFormat="1">
      <c r="E6133" s="120"/>
      <c r="M6133" s="120"/>
      <c r="N6133" s="120"/>
      <c r="U6133" s="121"/>
      <c r="V6133" s="122"/>
      <c r="W6133" s="123"/>
      <c r="AC6133" s="123"/>
    </row>
    <row r="6134" spans="5:29" s="2" customFormat="1">
      <c r="E6134" s="120"/>
      <c r="M6134" s="120"/>
      <c r="N6134" s="120"/>
      <c r="U6134" s="121"/>
      <c r="V6134" s="122"/>
      <c r="W6134" s="123"/>
      <c r="AC6134" s="123"/>
    </row>
    <row r="6135" spans="5:29" s="2" customFormat="1">
      <c r="E6135" s="120"/>
      <c r="M6135" s="120"/>
      <c r="N6135" s="120"/>
      <c r="U6135" s="121"/>
      <c r="V6135" s="122"/>
      <c r="W6135" s="123"/>
      <c r="AC6135" s="123"/>
    </row>
    <row r="6136" spans="5:29" s="2" customFormat="1">
      <c r="E6136" s="120"/>
      <c r="M6136" s="120"/>
      <c r="N6136" s="120"/>
      <c r="U6136" s="121"/>
      <c r="V6136" s="122"/>
      <c r="W6136" s="123"/>
      <c r="AC6136" s="123"/>
    </row>
    <row r="6137" spans="5:29" s="2" customFormat="1">
      <c r="E6137" s="120"/>
      <c r="M6137" s="120"/>
      <c r="N6137" s="120"/>
      <c r="U6137" s="121"/>
      <c r="V6137" s="122"/>
      <c r="W6137" s="123"/>
      <c r="AC6137" s="123"/>
    </row>
    <row r="6138" spans="5:29" s="2" customFormat="1">
      <c r="E6138" s="120"/>
      <c r="M6138" s="120"/>
      <c r="N6138" s="120"/>
      <c r="U6138" s="121"/>
      <c r="V6138" s="122"/>
      <c r="W6138" s="123"/>
      <c r="AC6138" s="123"/>
    </row>
    <row r="6139" spans="5:29" s="2" customFormat="1">
      <c r="E6139" s="120"/>
      <c r="M6139" s="120"/>
      <c r="N6139" s="120"/>
      <c r="U6139" s="121"/>
      <c r="V6139" s="122"/>
      <c r="W6139" s="123"/>
      <c r="AC6139" s="123"/>
    </row>
    <row r="6140" spans="5:29" s="2" customFormat="1">
      <c r="E6140" s="120"/>
      <c r="M6140" s="120"/>
      <c r="N6140" s="120"/>
      <c r="U6140" s="121"/>
      <c r="V6140" s="122"/>
      <c r="W6140" s="123"/>
      <c r="AC6140" s="123"/>
    </row>
    <row r="6141" spans="5:29" s="2" customFormat="1">
      <c r="E6141" s="120"/>
      <c r="M6141" s="120"/>
      <c r="N6141" s="120"/>
      <c r="U6141" s="121"/>
      <c r="V6141" s="122"/>
      <c r="W6141" s="123"/>
      <c r="AC6141" s="123"/>
    </row>
    <row r="6142" spans="5:29" s="2" customFormat="1">
      <c r="E6142" s="120"/>
      <c r="M6142" s="120"/>
      <c r="N6142" s="120"/>
      <c r="U6142" s="121"/>
      <c r="V6142" s="122"/>
      <c r="W6142" s="123"/>
      <c r="AC6142" s="123"/>
    </row>
    <row r="6143" spans="5:29" s="2" customFormat="1">
      <c r="E6143" s="120"/>
      <c r="M6143" s="120"/>
      <c r="N6143" s="120"/>
      <c r="U6143" s="121"/>
      <c r="V6143" s="122"/>
      <c r="W6143" s="123"/>
      <c r="AC6143" s="123"/>
    </row>
    <row r="6144" spans="5:29" s="2" customFormat="1">
      <c r="E6144" s="120"/>
      <c r="M6144" s="120"/>
      <c r="N6144" s="120"/>
      <c r="U6144" s="121"/>
      <c r="V6144" s="122"/>
      <c r="W6144" s="123"/>
      <c r="AC6144" s="123"/>
    </row>
    <row r="6145" spans="5:29" s="2" customFormat="1">
      <c r="E6145" s="120"/>
      <c r="M6145" s="120"/>
      <c r="N6145" s="120"/>
      <c r="U6145" s="121"/>
      <c r="V6145" s="122"/>
      <c r="W6145" s="123"/>
      <c r="AC6145" s="123"/>
    </row>
    <row r="6146" spans="5:29" s="2" customFormat="1">
      <c r="E6146" s="120"/>
      <c r="M6146" s="120"/>
      <c r="N6146" s="120"/>
      <c r="U6146" s="121"/>
      <c r="V6146" s="122"/>
      <c r="W6146" s="123"/>
      <c r="AC6146" s="123"/>
    </row>
    <row r="6147" spans="5:29" s="2" customFormat="1">
      <c r="E6147" s="120"/>
      <c r="M6147" s="120"/>
      <c r="N6147" s="120"/>
      <c r="U6147" s="121"/>
      <c r="V6147" s="122"/>
      <c r="W6147" s="123"/>
      <c r="AC6147" s="123"/>
    </row>
    <row r="6148" spans="5:29" s="2" customFormat="1">
      <c r="E6148" s="120"/>
      <c r="M6148" s="120"/>
      <c r="N6148" s="120"/>
      <c r="U6148" s="121"/>
      <c r="V6148" s="122"/>
      <c r="W6148" s="123"/>
      <c r="AC6148" s="123"/>
    </row>
    <row r="6149" spans="5:29" s="2" customFormat="1">
      <c r="E6149" s="120"/>
      <c r="M6149" s="120"/>
      <c r="N6149" s="120"/>
      <c r="U6149" s="121"/>
      <c r="V6149" s="122"/>
      <c r="W6149" s="123"/>
      <c r="AC6149" s="123"/>
    </row>
    <row r="6150" spans="5:29" s="2" customFormat="1">
      <c r="E6150" s="120"/>
      <c r="M6150" s="120"/>
      <c r="N6150" s="120"/>
      <c r="U6150" s="121"/>
      <c r="V6150" s="122"/>
      <c r="W6150" s="123"/>
      <c r="AC6150" s="123"/>
    </row>
    <row r="6151" spans="5:29" s="2" customFormat="1">
      <c r="E6151" s="120"/>
      <c r="M6151" s="120"/>
      <c r="N6151" s="120"/>
      <c r="U6151" s="121"/>
      <c r="V6151" s="122"/>
      <c r="W6151" s="123"/>
      <c r="AC6151" s="123"/>
    </row>
    <row r="6152" spans="5:29" s="2" customFormat="1">
      <c r="E6152" s="120"/>
      <c r="M6152" s="120"/>
      <c r="N6152" s="120"/>
      <c r="U6152" s="121"/>
      <c r="V6152" s="122"/>
      <c r="W6152" s="123"/>
      <c r="AC6152" s="123"/>
    </row>
    <row r="6153" spans="5:29" s="2" customFormat="1">
      <c r="E6153" s="120"/>
      <c r="M6153" s="120"/>
      <c r="N6153" s="120"/>
      <c r="U6153" s="121"/>
      <c r="V6153" s="122"/>
      <c r="W6153" s="123"/>
      <c r="AC6153" s="123"/>
    </row>
    <row r="6154" spans="5:29" s="2" customFormat="1">
      <c r="E6154" s="120"/>
      <c r="M6154" s="120"/>
      <c r="N6154" s="120"/>
      <c r="U6154" s="121"/>
      <c r="V6154" s="122"/>
      <c r="W6154" s="123"/>
      <c r="AC6154" s="123"/>
    </row>
    <row r="6155" spans="5:29" s="2" customFormat="1">
      <c r="E6155" s="120"/>
      <c r="M6155" s="120"/>
      <c r="N6155" s="120"/>
      <c r="U6155" s="121"/>
      <c r="V6155" s="122"/>
      <c r="W6155" s="123"/>
      <c r="AC6155" s="123"/>
    </row>
    <row r="6156" spans="5:29" s="2" customFormat="1">
      <c r="E6156" s="120"/>
      <c r="M6156" s="120"/>
      <c r="N6156" s="120"/>
      <c r="U6156" s="121"/>
      <c r="V6156" s="122"/>
      <c r="W6156" s="123"/>
      <c r="AC6156" s="123"/>
    </row>
    <row r="6157" spans="5:29" s="2" customFormat="1">
      <c r="E6157" s="120"/>
      <c r="M6157" s="120"/>
      <c r="N6157" s="120"/>
      <c r="U6157" s="121"/>
      <c r="V6157" s="122"/>
      <c r="W6157" s="123"/>
      <c r="AC6157" s="123"/>
    </row>
    <row r="6158" spans="5:29" s="2" customFormat="1">
      <c r="E6158" s="120"/>
      <c r="M6158" s="120"/>
      <c r="N6158" s="120"/>
      <c r="U6158" s="121"/>
      <c r="V6158" s="122"/>
      <c r="W6158" s="123"/>
      <c r="AC6158" s="123"/>
    </row>
    <row r="6159" spans="5:29" s="2" customFormat="1">
      <c r="E6159" s="120"/>
      <c r="M6159" s="120"/>
      <c r="N6159" s="120"/>
      <c r="U6159" s="121"/>
      <c r="V6159" s="122"/>
      <c r="W6159" s="123"/>
      <c r="AC6159" s="123"/>
    </row>
    <row r="6160" spans="5:29" s="2" customFormat="1">
      <c r="E6160" s="120"/>
      <c r="M6160" s="120"/>
      <c r="N6160" s="120"/>
      <c r="U6160" s="121"/>
      <c r="V6160" s="122"/>
      <c r="W6160" s="123"/>
      <c r="AC6160" s="123"/>
    </row>
    <row r="6161" spans="5:29" s="2" customFormat="1">
      <c r="E6161" s="120"/>
      <c r="M6161" s="120"/>
      <c r="N6161" s="120"/>
      <c r="U6161" s="121"/>
      <c r="V6161" s="122"/>
      <c r="W6161" s="123"/>
      <c r="AC6161" s="123"/>
    </row>
    <row r="6162" spans="5:29" s="2" customFormat="1">
      <c r="E6162" s="120"/>
      <c r="M6162" s="120"/>
      <c r="N6162" s="120"/>
      <c r="U6162" s="121"/>
      <c r="V6162" s="122"/>
      <c r="W6162" s="123"/>
      <c r="AC6162" s="123"/>
    </row>
    <row r="6163" spans="5:29" s="2" customFormat="1">
      <c r="E6163" s="120"/>
      <c r="M6163" s="120"/>
      <c r="N6163" s="120"/>
      <c r="U6163" s="121"/>
      <c r="V6163" s="122"/>
      <c r="W6163" s="123"/>
      <c r="AC6163" s="123"/>
    </row>
    <row r="6164" spans="5:29" s="2" customFormat="1">
      <c r="E6164" s="120"/>
      <c r="M6164" s="120"/>
      <c r="N6164" s="120"/>
      <c r="U6164" s="121"/>
      <c r="V6164" s="122"/>
      <c r="W6164" s="123"/>
      <c r="AC6164" s="123"/>
    </row>
    <row r="6165" spans="5:29" s="2" customFormat="1">
      <c r="E6165" s="120"/>
      <c r="M6165" s="120"/>
      <c r="N6165" s="120"/>
      <c r="U6165" s="121"/>
      <c r="V6165" s="122"/>
      <c r="W6165" s="123"/>
      <c r="AC6165" s="123"/>
    </row>
    <row r="6166" spans="5:29" s="2" customFormat="1">
      <c r="E6166" s="120"/>
      <c r="M6166" s="120"/>
      <c r="N6166" s="120"/>
      <c r="U6166" s="121"/>
      <c r="V6166" s="122"/>
      <c r="W6166" s="123"/>
      <c r="AC6166" s="123"/>
    </row>
    <row r="6167" spans="5:29" s="2" customFormat="1">
      <c r="E6167" s="120"/>
      <c r="M6167" s="120"/>
      <c r="N6167" s="120"/>
      <c r="U6167" s="121"/>
      <c r="V6167" s="122"/>
      <c r="W6167" s="123"/>
      <c r="AC6167" s="123"/>
    </row>
    <row r="6168" spans="5:29" s="2" customFormat="1">
      <c r="E6168" s="120"/>
      <c r="M6168" s="120"/>
      <c r="N6168" s="120"/>
      <c r="U6168" s="121"/>
      <c r="V6168" s="122"/>
      <c r="W6168" s="123"/>
      <c r="AC6168" s="123"/>
    </row>
    <row r="6169" spans="5:29" s="2" customFormat="1">
      <c r="E6169" s="120"/>
      <c r="M6169" s="120"/>
      <c r="N6169" s="120"/>
      <c r="U6169" s="121"/>
      <c r="V6169" s="122"/>
      <c r="W6169" s="123"/>
      <c r="AC6169" s="123"/>
    </row>
    <row r="6170" spans="5:29" s="2" customFormat="1">
      <c r="E6170" s="120"/>
      <c r="M6170" s="120"/>
      <c r="N6170" s="120"/>
      <c r="U6170" s="121"/>
      <c r="V6170" s="122"/>
      <c r="W6170" s="123"/>
      <c r="AC6170" s="123"/>
    </row>
    <row r="6171" spans="5:29" s="2" customFormat="1">
      <c r="E6171" s="120"/>
      <c r="M6171" s="120"/>
      <c r="N6171" s="120"/>
      <c r="U6171" s="121"/>
      <c r="V6171" s="122"/>
      <c r="W6171" s="123"/>
      <c r="AC6171" s="123"/>
    </row>
    <row r="6172" spans="5:29" s="2" customFormat="1">
      <c r="E6172" s="120"/>
      <c r="M6172" s="120"/>
      <c r="N6172" s="120"/>
      <c r="U6172" s="121"/>
      <c r="V6172" s="122"/>
      <c r="W6172" s="123"/>
      <c r="AC6172" s="123"/>
    </row>
    <row r="6173" spans="5:29" s="2" customFormat="1">
      <c r="E6173" s="120"/>
      <c r="M6173" s="120"/>
      <c r="N6173" s="120"/>
      <c r="U6173" s="121"/>
      <c r="V6173" s="122"/>
      <c r="W6173" s="123"/>
      <c r="AC6173" s="123"/>
    </row>
    <row r="6174" spans="5:29" s="2" customFormat="1">
      <c r="E6174" s="120"/>
      <c r="M6174" s="120"/>
      <c r="N6174" s="120"/>
      <c r="U6174" s="121"/>
      <c r="V6174" s="122"/>
      <c r="W6174" s="123"/>
      <c r="AC6174" s="123"/>
    </row>
    <row r="6175" spans="5:29" s="2" customFormat="1">
      <c r="E6175" s="120"/>
      <c r="M6175" s="120"/>
      <c r="N6175" s="120"/>
      <c r="U6175" s="121"/>
      <c r="V6175" s="122"/>
      <c r="W6175" s="123"/>
      <c r="AC6175" s="123"/>
    </row>
    <row r="6176" spans="5:29" s="2" customFormat="1">
      <c r="E6176" s="120"/>
      <c r="M6176" s="120"/>
      <c r="N6176" s="120"/>
      <c r="U6176" s="121"/>
      <c r="V6176" s="122"/>
      <c r="W6176" s="123"/>
      <c r="AC6176" s="123"/>
    </row>
    <row r="6177" spans="5:29" s="2" customFormat="1">
      <c r="E6177" s="120"/>
      <c r="M6177" s="120"/>
      <c r="N6177" s="120"/>
      <c r="U6177" s="121"/>
      <c r="V6177" s="122"/>
      <c r="W6177" s="123"/>
      <c r="AC6177" s="123"/>
    </row>
    <row r="6178" spans="5:29" s="2" customFormat="1">
      <c r="E6178" s="120"/>
      <c r="M6178" s="120"/>
      <c r="N6178" s="120"/>
      <c r="U6178" s="121"/>
      <c r="V6178" s="122"/>
      <c r="W6178" s="123"/>
      <c r="AC6178" s="123"/>
    </row>
    <row r="6179" spans="5:29" s="2" customFormat="1">
      <c r="E6179" s="120"/>
      <c r="M6179" s="120"/>
      <c r="N6179" s="120"/>
      <c r="U6179" s="121"/>
      <c r="V6179" s="122"/>
      <c r="W6179" s="123"/>
      <c r="AC6179" s="123"/>
    </row>
    <row r="6180" spans="5:29" s="2" customFormat="1">
      <c r="E6180" s="120"/>
      <c r="M6180" s="120"/>
      <c r="N6180" s="120"/>
      <c r="U6180" s="121"/>
      <c r="V6180" s="122"/>
      <c r="W6180" s="123"/>
      <c r="AC6180" s="123"/>
    </row>
    <row r="6181" spans="5:29" s="2" customFormat="1">
      <c r="E6181" s="120"/>
      <c r="M6181" s="120"/>
      <c r="N6181" s="120"/>
      <c r="U6181" s="121"/>
      <c r="V6181" s="122"/>
      <c r="W6181" s="123"/>
      <c r="AC6181" s="123"/>
    </row>
    <row r="6182" spans="5:29" s="2" customFormat="1">
      <c r="E6182" s="120"/>
      <c r="M6182" s="120"/>
      <c r="N6182" s="120"/>
      <c r="U6182" s="121"/>
      <c r="V6182" s="122"/>
      <c r="W6182" s="123"/>
      <c r="AC6182" s="123"/>
    </row>
    <row r="6183" spans="5:29" s="2" customFormat="1">
      <c r="E6183" s="120"/>
      <c r="M6183" s="120"/>
      <c r="N6183" s="120"/>
      <c r="U6183" s="121"/>
      <c r="V6183" s="122"/>
      <c r="W6183" s="123"/>
      <c r="AC6183" s="123"/>
    </row>
    <row r="6184" spans="5:29" s="2" customFormat="1">
      <c r="E6184" s="120"/>
      <c r="M6184" s="120"/>
      <c r="N6184" s="120"/>
      <c r="U6184" s="121"/>
      <c r="V6184" s="122"/>
      <c r="W6184" s="123"/>
      <c r="AC6184" s="123"/>
    </row>
    <row r="6185" spans="5:29" s="2" customFormat="1">
      <c r="E6185" s="120"/>
      <c r="M6185" s="120"/>
      <c r="N6185" s="120"/>
      <c r="U6185" s="121"/>
      <c r="V6185" s="122"/>
      <c r="W6185" s="123"/>
      <c r="AC6185" s="123"/>
    </row>
    <row r="6186" spans="5:29" s="2" customFormat="1">
      <c r="E6186" s="120"/>
      <c r="M6186" s="120"/>
      <c r="N6186" s="120"/>
      <c r="U6186" s="121"/>
      <c r="V6186" s="122"/>
      <c r="W6186" s="123"/>
      <c r="AC6186" s="123"/>
    </row>
    <row r="6187" spans="5:29" s="2" customFormat="1">
      <c r="E6187" s="120"/>
      <c r="M6187" s="120"/>
      <c r="N6187" s="120"/>
      <c r="U6187" s="121"/>
      <c r="V6187" s="122"/>
      <c r="W6187" s="123"/>
      <c r="AC6187" s="123"/>
    </row>
    <row r="6188" spans="5:29" s="2" customFormat="1">
      <c r="E6188" s="120"/>
      <c r="M6188" s="120"/>
      <c r="N6188" s="120"/>
      <c r="U6188" s="121"/>
      <c r="V6188" s="122"/>
      <c r="W6188" s="123"/>
      <c r="AC6188" s="123"/>
    </row>
    <row r="6189" spans="5:29" s="2" customFormat="1">
      <c r="E6189" s="120"/>
      <c r="M6189" s="120"/>
      <c r="N6189" s="120"/>
      <c r="U6189" s="121"/>
      <c r="V6189" s="122"/>
      <c r="W6189" s="123"/>
      <c r="AC6189" s="123"/>
    </row>
    <row r="6190" spans="5:29" s="2" customFormat="1">
      <c r="E6190" s="120"/>
      <c r="M6190" s="120"/>
      <c r="N6190" s="120"/>
      <c r="U6190" s="121"/>
      <c r="V6190" s="122"/>
      <c r="W6190" s="123"/>
      <c r="AC6190" s="123"/>
    </row>
    <row r="6191" spans="5:29" s="2" customFormat="1">
      <c r="E6191" s="120"/>
      <c r="M6191" s="120"/>
      <c r="N6191" s="120"/>
      <c r="U6191" s="121"/>
      <c r="V6191" s="122"/>
      <c r="W6191" s="123"/>
      <c r="AC6191" s="123"/>
    </row>
    <row r="6192" spans="5:29" s="2" customFormat="1">
      <c r="E6192" s="120"/>
      <c r="M6192" s="120"/>
      <c r="N6192" s="120"/>
      <c r="U6192" s="121"/>
      <c r="V6192" s="122"/>
      <c r="W6192" s="123"/>
      <c r="AC6192" s="123"/>
    </row>
    <row r="6193" spans="5:29" s="2" customFormat="1">
      <c r="E6193" s="120"/>
      <c r="M6193" s="120"/>
      <c r="N6193" s="120"/>
      <c r="U6193" s="121"/>
      <c r="V6193" s="122"/>
      <c r="W6193" s="123"/>
      <c r="AC6193" s="123"/>
    </row>
    <row r="6194" spans="5:29" s="2" customFormat="1">
      <c r="E6194" s="120"/>
      <c r="M6194" s="120"/>
      <c r="N6194" s="120"/>
      <c r="U6194" s="121"/>
      <c r="V6194" s="122"/>
      <c r="W6194" s="123"/>
      <c r="AC6194" s="123"/>
    </row>
    <row r="6195" spans="5:29" s="2" customFormat="1">
      <c r="E6195" s="120"/>
      <c r="M6195" s="120"/>
      <c r="N6195" s="120"/>
      <c r="U6195" s="121"/>
      <c r="V6195" s="122"/>
      <c r="W6195" s="123"/>
      <c r="AC6195" s="123"/>
    </row>
    <row r="6196" spans="5:29" s="2" customFormat="1">
      <c r="E6196" s="120"/>
      <c r="M6196" s="120"/>
      <c r="N6196" s="120"/>
      <c r="U6196" s="121"/>
      <c r="V6196" s="122"/>
      <c r="W6196" s="123"/>
      <c r="AC6196" s="123"/>
    </row>
    <row r="6197" spans="5:29" s="2" customFormat="1">
      <c r="E6197" s="120"/>
      <c r="M6197" s="120"/>
      <c r="N6197" s="120"/>
      <c r="U6197" s="121"/>
      <c r="V6197" s="122"/>
      <c r="W6197" s="123"/>
      <c r="AC6197" s="123"/>
    </row>
    <row r="6198" spans="5:29" s="2" customFormat="1">
      <c r="E6198" s="120"/>
      <c r="M6198" s="120"/>
      <c r="N6198" s="120"/>
      <c r="U6198" s="121"/>
      <c r="V6198" s="122"/>
      <c r="W6198" s="123"/>
      <c r="AC6198" s="123"/>
    </row>
    <row r="6199" spans="5:29" s="2" customFormat="1">
      <c r="E6199" s="120"/>
      <c r="M6199" s="120"/>
      <c r="N6199" s="120"/>
      <c r="U6199" s="121"/>
      <c r="V6199" s="122"/>
      <c r="W6199" s="123"/>
      <c r="AC6199" s="123"/>
    </row>
    <row r="6200" spans="5:29" s="2" customFormat="1">
      <c r="E6200" s="120"/>
      <c r="M6200" s="120"/>
      <c r="N6200" s="120"/>
      <c r="U6200" s="121"/>
      <c r="V6200" s="122"/>
      <c r="W6200" s="123"/>
      <c r="AC6200" s="123"/>
    </row>
    <row r="6201" spans="5:29" s="2" customFormat="1">
      <c r="E6201" s="120"/>
      <c r="M6201" s="120"/>
      <c r="N6201" s="120"/>
      <c r="U6201" s="121"/>
      <c r="V6201" s="122"/>
      <c r="W6201" s="123"/>
      <c r="AC6201" s="123"/>
    </row>
    <row r="6202" spans="5:29" s="2" customFormat="1">
      <c r="E6202" s="120"/>
      <c r="M6202" s="120"/>
      <c r="N6202" s="120"/>
      <c r="U6202" s="121"/>
      <c r="V6202" s="122"/>
      <c r="W6202" s="123"/>
      <c r="AC6202" s="123"/>
    </row>
    <row r="6203" spans="5:29" s="2" customFormat="1">
      <c r="E6203" s="120"/>
      <c r="M6203" s="120"/>
      <c r="N6203" s="120"/>
      <c r="U6203" s="121"/>
      <c r="V6203" s="122"/>
      <c r="W6203" s="123"/>
      <c r="AC6203" s="123"/>
    </row>
    <row r="6204" spans="5:29" s="2" customFormat="1">
      <c r="E6204" s="120"/>
      <c r="M6204" s="120"/>
      <c r="N6204" s="120"/>
      <c r="U6204" s="121"/>
      <c r="V6204" s="122"/>
      <c r="W6204" s="123"/>
      <c r="AC6204" s="123"/>
    </row>
    <row r="6205" spans="5:29" s="2" customFormat="1">
      <c r="E6205" s="120"/>
      <c r="M6205" s="120"/>
      <c r="N6205" s="120"/>
      <c r="U6205" s="121"/>
      <c r="V6205" s="122"/>
      <c r="W6205" s="123"/>
      <c r="AC6205" s="123"/>
    </row>
    <row r="6206" spans="5:29" s="2" customFormat="1">
      <c r="E6206" s="120"/>
      <c r="M6206" s="120"/>
      <c r="N6206" s="120"/>
      <c r="U6206" s="121"/>
      <c r="V6206" s="122"/>
      <c r="W6206" s="123"/>
      <c r="AC6206" s="123"/>
    </row>
    <row r="6207" spans="5:29" s="2" customFormat="1">
      <c r="E6207" s="120"/>
      <c r="M6207" s="120"/>
      <c r="N6207" s="120"/>
      <c r="U6207" s="121"/>
      <c r="V6207" s="122"/>
      <c r="W6207" s="123"/>
      <c r="AC6207" s="123"/>
    </row>
    <row r="6208" spans="5:29" s="2" customFormat="1">
      <c r="E6208" s="120"/>
      <c r="M6208" s="120"/>
      <c r="N6208" s="120"/>
      <c r="U6208" s="121"/>
      <c r="V6208" s="122"/>
      <c r="W6208" s="123"/>
      <c r="AC6208" s="123"/>
    </row>
    <row r="6209" spans="5:29" s="2" customFormat="1">
      <c r="E6209" s="120"/>
      <c r="M6209" s="120"/>
      <c r="N6209" s="120"/>
      <c r="U6209" s="121"/>
      <c r="V6209" s="122"/>
      <c r="W6209" s="123"/>
      <c r="AC6209" s="123"/>
    </row>
    <row r="6210" spans="5:29" s="2" customFormat="1">
      <c r="E6210" s="120"/>
      <c r="M6210" s="120"/>
      <c r="N6210" s="120"/>
      <c r="U6210" s="121"/>
      <c r="V6210" s="122"/>
      <c r="W6210" s="123"/>
      <c r="AC6210" s="123"/>
    </row>
    <row r="6211" spans="5:29" s="2" customFormat="1">
      <c r="E6211" s="120"/>
      <c r="M6211" s="120"/>
      <c r="N6211" s="120"/>
      <c r="U6211" s="121"/>
      <c r="V6211" s="122"/>
      <c r="W6211" s="123"/>
      <c r="AC6211" s="123"/>
    </row>
    <row r="6212" spans="5:29" s="2" customFormat="1">
      <c r="E6212" s="120"/>
      <c r="M6212" s="120"/>
      <c r="N6212" s="120"/>
      <c r="U6212" s="121"/>
      <c r="V6212" s="122"/>
      <c r="W6212" s="123"/>
      <c r="AC6212" s="123"/>
    </row>
    <row r="6213" spans="5:29" s="2" customFormat="1">
      <c r="E6213" s="120"/>
      <c r="M6213" s="120"/>
      <c r="N6213" s="120"/>
      <c r="U6213" s="121"/>
      <c r="V6213" s="122"/>
      <c r="W6213" s="123"/>
      <c r="AC6213" s="123"/>
    </row>
    <row r="6214" spans="5:29" s="2" customFormat="1">
      <c r="E6214" s="120"/>
      <c r="M6214" s="120"/>
      <c r="N6214" s="120"/>
      <c r="U6214" s="121"/>
      <c r="V6214" s="122"/>
      <c r="W6214" s="123"/>
      <c r="AC6214" s="123"/>
    </row>
    <row r="6215" spans="5:29" s="2" customFormat="1">
      <c r="E6215" s="120"/>
      <c r="M6215" s="120"/>
      <c r="N6215" s="120"/>
      <c r="U6215" s="121"/>
      <c r="V6215" s="122"/>
      <c r="W6215" s="123"/>
      <c r="AC6215" s="123"/>
    </row>
    <row r="6216" spans="5:29" s="2" customFormat="1">
      <c r="E6216" s="120"/>
      <c r="M6216" s="120"/>
      <c r="N6216" s="120"/>
      <c r="U6216" s="121"/>
      <c r="V6216" s="122"/>
      <c r="W6216" s="123"/>
      <c r="AC6216" s="123"/>
    </row>
    <row r="6217" spans="5:29" s="2" customFormat="1">
      <c r="E6217" s="120"/>
      <c r="M6217" s="120"/>
      <c r="N6217" s="120"/>
      <c r="U6217" s="121"/>
      <c r="V6217" s="122"/>
      <c r="W6217" s="123"/>
      <c r="AC6217" s="123"/>
    </row>
    <row r="6218" spans="5:29" s="2" customFormat="1">
      <c r="E6218" s="120"/>
      <c r="M6218" s="120"/>
      <c r="N6218" s="120"/>
      <c r="U6218" s="121"/>
      <c r="V6218" s="122"/>
      <c r="W6218" s="123"/>
      <c r="AC6218" s="123"/>
    </row>
    <row r="6219" spans="5:29" s="2" customFormat="1">
      <c r="E6219" s="120"/>
      <c r="M6219" s="120"/>
      <c r="N6219" s="120"/>
      <c r="U6219" s="121"/>
      <c r="V6219" s="122"/>
      <c r="W6219" s="123"/>
      <c r="AC6219" s="123"/>
    </row>
    <row r="6220" spans="5:29" s="2" customFormat="1">
      <c r="E6220" s="120"/>
      <c r="M6220" s="120"/>
      <c r="N6220" s="120"/>
      <c r="U6220" s="121"/>
      <c r="V6220" s="122"/>
      <c r="W6220" s="123"/>
      <c r="AC6220" s="123"/>
    </row>
    <row r="6221" spans="5:29" s="2" customFormat="1">
      <c r="E6221" s="120"/>
      <c r="M6221" s="120"/>
      <c r="N6221" s="120"/>
      <c r="U6221" s="121"/>
      <c r="V6221" s="122"/>
      <c r="W6221" s="123"/>
      <c r="AC6221" s="123"/>
    </row>
    <row r="6222" spans="5:29" s="2" customFormat="1">
      <c r="E6222" s="120"/>
      <c r="M6222" s="120"/>
      <c r="N6222" s="120"/>
      <c r="U6222" s="121"/>
      <c r="V6222" s="122"/>
      <c r="W6222" s="123"/>
      <c r="AC6222" s="123"/>
    </row>
    <row r="6223" spans="5:29" s="2" customFormat="1">
      <c r="E6223" s="120"/>
      <c r="M6223" s="120"/>
      <c r="N6223" s="120"/>
      <c r="U6223" s="121"/>
      <c r="V6223" s="122"/>
      <c r="W6223" s="123"/>
      <c r="AC6223" s="123"/>
    </row>
    <row r="6224" spans="5:29" s="2" customFormat="1">
      <c r="E6224" s="120"/>
      <c r="M6224" s="120"/>
      <c r="N6224" s="120"/>
      <c r="U6224" s="121"/>
      <c r="V6224" s="122"/>
      <c r="W6224" s="123"/>
      <c r="AC6224" s="123"/>
    </row>
    <row r="6225" spans="5:29" s="2" customFormat="1">
      <c r="E6225" s="120"/>
      <c r="M6225" s="120"/>
      <c r="N6225" s="120"/>
      <c r="U6225" s="121"/>
      <c r="V6225" s="122"/>
      <c r="W6225" s="123"/>
      <c r="AC6225" s="123"/>
    </row>
    <row r="6226" spans="5:29" s="2" customFormat="1">
      <c r="E6226" s="120"/>
      <c r="M6226" s="120"/>
      <c r="N6226" s="120"/>
      <c r="U6226" s="121"/>
      <c r="V6226" s="122"/>
      <c r="W6226" s="123"/>
      <c r="AC6226" s="123"/>
    </row>
    <row r="6227" spans="5:29" s="2" customFormat="1">
      <c r="E6227" s="120"/>
      <c r="M6227" s="120"/>
      <c r="N6227" s="120"/>
      <c r="U6227" s="121"/>
      <c r="V6227" s="122"/>
      <c r="W6227" s="123"/>
      <c r="AC6227" s="123"/>
    </row>
    <row r="6228" spans="5:29" s="2" customFormat="1">
      <c r="E6228" s="120"/>
      <c r="M6228" s="120"/>
      <c r="N6228" s="120"/>
      <c r="U6228" s="121"/>
      <c r="V6228" s="122"/>
      <c r="W6228" s="123"/>
      <c r="AC6228" s="123"/>
    </row>
    <row r="6229" spans="5:29" s="2" customFormat="1">
      <c r="E6229" s="120"/>
      <c r="M6229" s="120"/>
      <c r="N6229" s="120"/>
      <c r="U6229" s="121"/>
      <c r="V6229" s="122"/>
      <c r="W6229" s="123"/>
      <c r="AC6229" s="123"/>
    </row>
    <row r="6230" spans="5:29" s="2" customFormat="1">
      <c r="E6230" s="120"/>
      <c r="M6230" s="120"/>
      <c r="N6230" s="120"/>
      <c r="U6230" s="121"/>
      <c r="V6230" s="122"/>
      <c r="W6230" s="123"/>
      <c r="AC6230" s="123"/>
    </row>
    <row r="6231" spans="5:29" s="2" customFormat="1">
      <c r="E6231" s="120"/>
      <c r="M6231" s="120"/>
      <c r="N6231" s="120"/>
      <c r="U6231" s="121"/>
      <c r="V6231" s="122"/>
      <c r="W6231" s="123"/>
      <c r="AC6231" s="123"/>
    </row>
    <row r="6232" spans="5:29" s="2" customFormat="1">
      <c r="E6232" s="120"/>
      <c r="M6232" s="120"/>
      <c r="N6232" s="120"/>
      <c r="U6232" s="121"/>
      <c r="V6232" s="122"/>
      <c r="W6232" s="123"/>
      <c r="AC6232" s="123"/>
    </row>
    <row r="6233" spans="5:29" s="2" customFormat="1">
      <c r="E6233" s="120"/>
      <c r="M6233" s="120"/>
      <c r="N6233" s="120"/>
      <c r="U6233" s="121"/>
      <c r="V6233" s="122"/>
      <c r="W6233" s="123"/>
      <c r="AC6233" s="123"/>
    </row>
    <row r="6234" spans="5:29" s="2" customFormat="1">
      <c r="E6234" s="120"/>
      <c r="M6234" s="120"/>
      <c r="N6234" s="120"/>
      <c r="U6234" s="121"/>
      <c r="V6234" s="122"/>
      <c r="W6234" s="123"/>
      <c r="AC6234" s="123"/>
    </row>
    <row r="6235" spans="5:29" s="2" customFormat="1">
      <c r="E6235" s="120"/>
      <c r="M6235" s="120"/>
      <c r="N6235" s="120"/>
      <c r="U6235" s="121"/>
      <c r="V6235" s="122"/>
      <c r="W6235" s="123"/>
      <c r="AC6235" s="123"/>
    </row>
    <row r="6236" spans="5:29" s="2" customFormat="1">
      <c r="E6236" s="120"/>
      <c r="M6236" s="120"/>
      <c r="N6236" s="120"/>
      <c r="U6236" s="121"/>
      <c r="V6236" s="122"/>
      <c r="W6236" s="123"/>
      <c r="AC6236" s="123"/>
    </row>
    <row r="6237" spans="5:29" s="2" customFormat="1">
      <c r="E6237" s="120"/>
      <c r="M6237" s="120"/>
      <c r="N6237" s="120"/>
      <c r="U6237" s="121"/>
      <c r="V6237" s="122"/>
      <c r="W6237" s="123"/>
      <c r="AC6237" s="123"/>
    </row>
    <row r="6238" spans="5:29" s="2" customFormat="1">
      <c r="E6238" s="120"/>
      <c r="M6238" s="120"/>
      <c r="N6238" s="120"/>
      <c r="U6238" s="121"/>
      <c r="V6238" s="122"/>
      <c r="W6238" s="123"/>
      <c r="AC6238" s="123"/>
    </row>
    <row r="6239" spans="5:29" s="2" customFormat="1">
      <c r="E6239" s="120"/>
      <c r="M6239" s="120"/>
      <c r="N6239" s="120"/>
      <c r="U6239" s="121"/>
      <c r="V6239" s="122"/>
      <c r="W6239" s="123"/>
      <c r="AC6239" s="123"/>
    </row>
    <row r="6240" spans="5:29" s="2" customFormat="1">
      <c r="E6240" s="120"/>
      <c r="M6240" s="120"/>
      <c r="N6240" s="120"/>
      <c r="U6240" s="121"/>
      <c r="V6240" s="122"/>
      <c r="W6240" s="123"/>
      <c r="AC6240" s="123"/>
    </row>
    <row r="6241" spans="5:29" s="2" customFormat="1">
      <c r="E6241" s="120"/>
      <c r="M6241" s="120"/>
      <c r="N6241" s="120"/>
      <c r="U6241" s="121"/>
      <c r="V6241" s="122"/>
      <c r="W6241" s="123"/>
      <c r="AC6241" s="123"/>
    </row>
    <row r="6242" spans="5:29" s="2" customFormat="1">
      <c r="E6242" s="120"/>
      <c r="M6242" s="120"/>
      <c r="N6242" s="120"/>
      <c r="U6242" s="121"/>
      <c r="V6242" s="122"/>
      <c r="W6242" s="123"/>
      <c r="AC6242" s="123"/>
    </row>
    <row r="6243" spans="5:29" s="2" customFormat="1">
      <c r="E6243" s="120"/>
      <c r="M6243" s="120"/>
      <c r="N6243" s="120"/>
      <c r="U6243" s="121"/>
      <c r="V6243" s="122"/>
      <c r="W6243" s="123"/>
      <c r="AC6243" s="123"/>
    </row>
    <row r="6244" spans="5:29" s="2" customFormat="1">
      <c r="E6244" s="120"/>
      <c r="M6244" s="120"/>
      <c r="N6244" s="120"/>
      <c r="U6244" s="121"/>
      <c r="V6244" s="122"/>
      <c r="W6244" s="123"/>
      <c r="AC6244" s="123"/>
    </row>
    <row r="6245" spans="5:29" s="2" customFormat="1">
      <c r="E6245" s="120"/>
      <c r="M6245" s="120"/>
      <c r="N6245" s="120"/>
      <c r="U6245" s="121"/>
      <c r="V6245" s="122"/>
      <c r="W6245" s="123"/>
      <c r="AC6245" s="123"/>
    </row>
    <row r="6246" spans="5:29" s="2" customFormat="1">
      <c r="E6246" s="120"/>
      <c r="M6246" s="120"/>
      <c r="N6246" s="120"/>
      <c r="U6246" s="121"/>
      <c r="V6246" s="122"/>
      <c r="W6246" s="123"/>
      <c r="AC6246" s="123"/>
    </row>
    <row r="6247" spans="5:29" s="2" customFormat="1">
      <c r="E6247" s="120"/>
      <c r="M6247" s="120"/>
      <c r="N6247" s="120"/>
      <c r="U6247" s="121"/>
      <c r="V6247" s="122"/>
      <c r="W6247" s="123"/>
      <c r="AC6247" s="123"/>
    </row>
    <row r="6248" spans="5:29" s="2" customFormat="1">
      <c r="E6248" s="120"/>
      <c r="M6248" s="120"/>
      <c r="N6248" s="120"/>
      <c r="U6248" s="121"/>
      <c r="V6248" s="122"/>
      <c r="W6248" s="123"/>
      <c r="AC6248" s="123"/>
    </row>
    <row r="6249" spans="5:29" s="2" customFormat="1">
      <c r="E6249" s="120"/>
      <c r="M6249" s="120"/>
      <c r="N6249" s="120"/>
      <c r="U6249" s="121"/>
      <c r="V6249" s="122"/>
      <c r="W6249" s="123"/>
      <c r="AC6249" s="123"/>
    </row>
    <row r="6250" spans="5:29" s="2" customFormat="1">
      <c r="E6250" s="120"/>
      <c r="M6250" s="120"/>
      <c r="N6250" s="120"/>
      <c r="U6250" s="121"/>
      <c r="V6250" s="122"/>
      <c r="W6250" s="123"/>
      <c r="AC6250" s="123"/>
    </row>
    <row r="6251" spans="5:29" s="2" customFormat="1">
      <c r="E6251" s="120"/>
      <c r="M6251" s="120"/>
      <c r="N6251" s="120"/>
      <c r="U6251" s="121"/>
      <c r="V6251" s="122"/>
      <c r="W6251" s="123"/>
      <c r="AC6251" s="123"/>
    </row>
    <row r="6252" spans="5:29" s="2" customFormat="1">
      <c r="E6252" s="120"/>
      <c r="M6252" s="120"/>
      <c r="N6252" s="120"/>
      <c r="U6252" s="121"/>
      <c r="V6252" s="122"/>
      <c r="W6252" s="123"/>
      <c r="AC6252" s="123"/>
    </row>
    <row r="6253" spans="5:29" s="2" customFormat="1">
      <c r="E6253" s="120"/>
      <c r="M6253" s="120"/>
      <c r="N6253" s="120"/>
      <c r="U6253" s="121"/>
      <c r="V6253" s="122"/>
      <c r="W6253" s="123"/>
      <c r="AC6253" s="123"/>
    </row>
    <row r="6254" spans="5:29" s="2" customFormat="1">
      <c r="E6254" s="120"/>
      <c r="M6254" s="120"/>
      <c r="N6254" s="120"/>
      <c r="U6254" s="121"/>
      <c r="V6254" s="122"/>
      <c r="W6254" s="123"/>
      <c r="AC6254" s="123"/>
    </row>
    <row r="6255" spans="5:29" s="2" customFormat="1">
      <c r="E6255" s="120"/>
      <c r="M6255" s="120"/>
      <c r="N6255" s="120"/>
      <c r="U6255" s="121"/>
      <c r="V6255" s="122"/>
      <c r="W6255" s="123"/>
      <c r="AC6255" s="123"/>
    </row>
    <row r="6256" spans="5:29" s="2" customFormat="1">
      <c r="E6256" s="120"/>
      <c r="M6256" s="120"/>
      <c r="N6256" s="120"/>
      <c r="U6256" s="121"/>
      <c r="V6256" s="122"/>
      <c r="W6256" s="123"/>
      <c r="AC6256" s="123"/>
    </row>
    <row r="6257" spans="5:29" s="2" customFormat="1">
      <c r="E6257" s="120"/>
      <c r="M6257" s="120"/>
      <c r="N6257" s="120"/>
      <c r="U6257" s="121"/>
      <c r="V6257" s="122"/>
      <c r="W6257" s="123"/>
      <c r="AC6257" s="123"/>
    </row>
    <row r="6258" spans="5:29" s="2" customFormat="1">
      <c r="E6258" s="120"/>
      <c r="M6258" s="120"/>
      <c r="N6258" s="120"/>
      <c r="U6258" s="121"/>
      <c r="V6258" s="122"/>
      <c r="W6258" s="123"/>
      <c r="AC6258" s="123"/>
    </row>
    <row r="6259" spans="5:29" s="2" customFormat="1">
      <c r="E6259" s="120"/>
      <c r="M6259" s="120"/>
      <c r="N6259" s="120"/>
      <c r="U6259" s="121"/>
      <c r="V6259" s="122"/>
      <c r="W6259" s="123"/>
      <c r="AC6259" s="123"/>
    </row>
    <row r="6260" spans="5:29" s="2" customFormat="1">
      <c r="E6260" s="120"/>
      <c r="M6260" s="120"/>
      <c r="N6260" s="120"/>
      <c r="U6260" s="121"/>
      <c r="V6260" s="122"/>
      <c r="W6260" s="123"/>
      <c r="AC6260" s="123"/>
    </row>
    <row r="6261" spans="5:29" s="2" customFormat="1">
      <c r="E6261" s="120"/>
      <c r="M6261" s="120"/>
      <c r="N6261" s="120"/>
      <c r="U6261" s="121"/>
      <c r="V6261" s="122"/>
      <c r="W6261" s="123"/>
      <c r="AC6261" s="123"/>
    </row>
    <row r="6262" spans="5:29" s="2" customFormat="1">
      <c r="E6262" s="120"/>
      <c r="M6262" s="120"/>
      <c r="N6262" s="120"/>
      <c r="U6262" s="121"/>
      <c r="V6262" s="122"/>
      <c r="W6262" s="123"/>
      <c r="AC6262" s="123"/>
    </row>
    <row r="6263" spans="5:29" s="2" customFormat="1">
      <c r="E6263" s="120"/>
      <c r="M6263" s="120"/>
      <c r="N6263" s="120"/>
      <c r="U6263" s="121"/>
      <c r="V6263" s="122"/>
      <c r="W6263" s="123"/>
      <c r="AC6263" s="123"/>
    </row>
    <row r="6264" spans="5:29" s="2" customFormat="1">
      <c r="E6264" s="120"/>
      <c r="M6264" s="120"/>
      <c r="N6264" s="120"/>
      <c r="U6264" s="121"/>
      <c r="V6264" s="122"/>
      <c r="W6264" s="123"/>
      <c r="AC6264" s="123"/>
    </row>
    <row r="6265" spans="5:29" s="2" customFormat="1">
      <c r="E6265" s="120"/>
      <c r="M6265" s="120"/>
      <c r="N6265" s="120"/>
      <c r="U6265" s="121"/>
      <c r="V6265" s="122"/>
      <c r="W6265" s="123"/>
      <c r="AC6265" s="123"/>
    </row>
    <row r="6266" spans="5:29" s="2" customFormat="1">
      <c r="E6266" s="120"/>
      <c r="M6266" s="120"/>
      <c r="N6266" s="120"/>
      <c r="U6266" s="121"/>
      <c r="V6266" s="122"/>
      <c r="W6266" s="123"/>
      <c r="AC6266" s="123"/>
    </row>
    <row r="6267" spans="5:29" s="2" customFormat="1">
      <c r="E6267" s="120"/>
      <c r="M6267" s="120"/>
      <c r="N6267" s="120"/>
      <c r="U6267" s="121"/>
      <c r="V6267" s="122"/>
      <c r="W6267" s="123"/>
      <c r="AC6267" s="123"/>
    </row>
    <row r="6268" spans="5:29" s="2" customFormat="1">
      <c r="E6268" s="120"/>
      <c r="M6268" s="120"/>
      <c r="N6268" s="120"/>
      <c r="U6268" s="121"/>
      <c r="V6268" s="122"/>
      <c r="W6268" s="123"/>
      <c r="AC6268" s="123"/>
    </row>
    <row r="6269" spans="5:29" s="2" customFormat="1">
      <c r="E6269" s="120"/>
      <c r="M6269" s="120"/>
      <c r="N6269" s="120"/>
      <c r="U6269" s="121"/>
      <c r="V6269" s="122"/>
      <c r="W6269" s="123"/>
      <c r="AC6269" s="123"/>
    </row>
    <row r="6270" spans="5:29" s="2" customFormat="1">
      <c r="E6270" s="120"/>
      <c r="M6270" s="120"/>
      <c r="N6270" s="120"/>
      <c r="U6270" s="121"/>
      <c r="V6270" s="122"/>
      <c r="W6270" s="123"/>
      <c r="AC6270" s="123"/>
    </row>
    <row r="6271" spans="5:29" s="2" customFormat="1">
      <c r="E6271" s="120"/>
      <c r="M6271" s="120"/>
      <c r="N6271" s="120"/>
      <c r="U6271" s="121"/>
      <c r="V6271" s="122"/>
      <c r="W6271" s="123"/>
      <c r="AC6271" s="123"/>
    </row>
    <row r="6272" spans="5:29" s="2" customFormat="1">
      <c r="E6272" s="120"/>
      <c r="M6272" s="120"/>
      <c r="N6272" s="120"/>
      <c r="U6272" s="121"/>
      <c r="V6272" s="122"/>
      <c r="W6272" s="123"/>
      <c r="AC6272" s="123"/>
    </row>
    <row r="6273" spans="5:29" s="2" customFormat="1">
      <c r="E6273" s="120"/>
      <c r="M6273" s="120"/>
      <c r="N6273" s="120"/>
      <c r="U6273" s="121"/>
      <c r="V6273" s="122"/>
      <c r="W6273" s="123"/>
      <c r="AC6273" s="123"/>
    </row>
    <row r="6274" spans="5:29" s="2" customFormat="1">
      <c r="E6274" s="120"/>
      <c r="M6274" s="120"/>
      <c r="N6274" s="120"/>
      <c r="U6274" s="121"/>
      <c r="V6274" s="122"/>
      <c r="W6274" s="123"/>
      <c r="AC6274" s="123"/>
    </row>
    <row r="6275" spans="5:29" s="2" customFormat="1">
      <c r="E6275" s="120"/>
      <c r="M6275" s="120"/>
      <c r="N6275" s="120"/>
      <c r="U6275" s="121"/>
      <c r="V6275" s="122"/>
      <c r="W6275" s="123"/>
      <c r="AC6275" s="123"/>
    </row>
    <row r="6276" spans="5:29" s="2" customFormat="1">
      <c r="E6276" s="120"/>
      <c r="M6276" s="120"/>
      <c r="N6276" s="120"/>
      <c r="U6276" s="121"/>
      <c r="V6276" s="122"/>
      <c r="W6276" s="123"/>
      <c r="AC6276" s="123"/>
    </row>
    <row r="6277" spans="5:29" s="2" customFormat="1">
      <c r="E6277" s="120"/>
      <c r="M6277" s="120"/>
      <c r="N6277" s="120"/>
      <c r="U6277" s="121"/>
      <c r="V6277" s="122"/>
      <c r="W6277" s="123"/>
      <c r="AC6277" s="123"/>
    </row>
    <row r="6278" spans="5:29" s="2" customFormat="1">
      <c r="E6278" s="120"/>
      <c r="M6278" s="120"/>
      <c r="N6278" s="120"/>
      <c r="U6278" s="121"/>
      <c r="V6278" s="122"/>
      <c r="W6278" s="123"/>
      <c r="AC6278" s="123"/>
    </row>
    <row r="6279" spans="5:29" s="2" customFormat="1">
      <c r="E6279" s="120"/>
      <c r="M6279" s="120"/>
      <c r="N6279" s="120"/>
      <c r="U6279" s="121"/>
      <c r="V6279" s="122"/>
      <c r="W6279" s="123"/>
      <c r="AC6279" s="123"/>
    </row>
    <row r="6280" spans="5:29" s="2" customFormat="1">
      <c r="E6280" s="120"/>
      <c r="M6280" s="120"/>
      <c r="N6280" s="120"/>
      <c r="U6280" s="121"/>
      <c r="V6280" s="122"/>
      <c r="W6280" s="123"/>
      <c r="AC6280" s="123"/>
    </row>
    <row r="6281" spans="5:29" s="2" customFormat="1">
      <c r="E6281" s="120"/>
      <c r="M6281" s="120"/>
      <c r="N6281" s="120"/>
      <c r="U6281" s="121"/>
      <c r="V6281" s="122"/>
      <c r="W6281" s="123"/>
      <c r="AC6281" s="123"/>
    </row>
    <row r="6282" spans="5:29" s="2" customFormat="1">
      <c r="E6282" s="120"/>
      <c r="M6282" s="120"/>
      <c r="N6282" s="120"/>
      <c r="U6282" s="121"/>
      <c r="V6282" s="122"/>
      <c r="W6282" s="123"/>
      <c r="AC6282" s="123"/>
    </row>
    <row r="6283" spans="5:29" s="2" customFormat="1">
      <c r="E6283" s="120"/>
      <c r="M6283" s="120"/>
      <c r="N6283" s="120"/>
      <c r="U6283" s="121"/>
      <c r="V6283" s="122"/>
      <c r="W6283" s="123"/>
      <c r="AC6283" s="123"/>
    </row>
    <row r="6284" spans="5:29" s="2" customFormat="1">
      <c r="E6284" s="120"/>
      <c r="M6284" s="120"/>
      <c r="N6284" s="120"/>
      <c r="U6284" s="121"/>
      <c r="V6284" s="122"/>
      <c r="W6284" s="123"/>
      <c r="AC6284" s="123"/>
    </row>
    <row r="6285" spans="5:29" s="2" customFormat="1">
      <c r="E6285" s="120"/>
      <c r="M6285" s="120"/>
      <c r="N6285" s="120"/>
      <c r="U6285" s="121"/>
      <c r="V6285" s="122"/>
      <c r="W6285" s="123"/>
      <c r="AC6285" s="123"/>
    </row>
    <row r="6286" spans="5:29" s="2" customFormat="1">
      <c r="E6286" s="120"/>
      <c r="M6286" s="120"/>
      <c r="N6286" s="120"/>
      <c r="U6286" s="121"/>
      <c r="V6286" s="122"/>
      <c r="W6286" s="123"/>
      <c r="AC6286" s="123"/>
    </row>
    <row r="6287" spans="5:29" s="2" customFormat="1">
      <c r="E6287" s="120"/>
      <c r="M6287" s="120"/>
      <c r="N6287" s="120"/>
      <c r="U6287" s="121"/>
      <c r="V6287" s="122"/>
      <c r="W6287" s="123"/>
      <c r="AC6287" s="123"/>
    </row>
    <row r="6288" spans="5:29" s="2" customFormat="1">
      <c r="E6288" s="120"/>
      <c r="M6288" s="120"/>
      <c r="N6288" s="120"/>
      <c r="U6288" s="121"/>
      <c r="V6288" s="122"/>
      <c r="W6288" s="123"/>
      <c r="AC6288" s="123"/>
    </row>
    <row r="6289" spans="5:29" s="2" customFormat="1">
      <c r="E6289" s="120"/>
      <c r="M6289" s="120"/>
      <c r="N6289" s="120"/>
      <c r="U6289" s="121"/>
      <c r="V6289" s="122"/>
      <c r="W6289" s="123"/>
      <c r="AC6289" s="123"/>
    </row>
    <row r="6290" spans="5:29" s="2" customFormat="1">
      <c r="E6290" s="120"/>
      <c r="M6290" s="120"/>
      <c r="N6290" s="120"/>
      <c r="U6290" s="121"/>
      <c r="V6290" s="122"/>
      <c r="W6290" s="123"/>
      <c r="AC6290" s="123"/>
    </row>
    <row r="6291" spans="5:29" s="2" customFormat="1">
      <c r="E6291" s="120"/>
      <c r="M6291" s="120"/>
      <c r="N6291" s="120"/>
      <c r="U6291" s="121"/>
      <c r="V6291" s="122"/>
      <c r="W6291" s="123"/>
      <c r="AC6291" s="123"/>
    </row>
    <row r="6292" spans="5:29" s="2" customFormat="1">
      <c r="E6292" s="120"/>
      <c r="M6292" s="120"/>
      <c r="N6292" s="120"/>
      <c r="U6292" s="121"/>
      <c r="V6292" s="122"/>
      <c r="W6292" s="123"/>
      <c r="AC6292" s="123"/>
    </row>
    <row r="6293" spans="5:29" s="2" customFormat="1">
      <c r="E6293" s="120"/>
      <c r="M6293" s="120"/>
      <c r="N6293" s="120"/>
      <c r="U6293" s="121"/>
      <c r="V6293" s="122"/>
      <c r="W6293" s="123"/>
      <c r="AC6293" s="123"/>
    </row>
    <row r="6294" spans="5:29" s="2" customFormat="1">
      <c r="E6294" s="120"/>
      <c r="M6294" s="120"/>
      <c r="N6294" s="120"/>
      <c r="U6294" s="121"/>
      <c r="V6294" s="122"/>
      <c r="W6294" s="123"/>
      <c r="AC6294" s="123"/>
    </row>
    <row r="6295" spans="5:29" s="2" customFormat="1">
      <c r="E6295" s="120"/>
      <c r="M6295" s="120"/>
      <c r="N6295" s="120"/>
      <c r="U6295" s="121"/>
      <c r="V6295" s="122"/>
      <c r="W6295" s="123"/>
      <c r="AC6295" s="123"/>
    </row>
    <row r="6296" spans="5:29" s="2" customFormat="1">
      <c r="E6296" s="120"/>
      <c r="M6296" s="120"/>
      <c r="N6296" s="120"/>
      <c r="U6296" s="121"/>
      <c r="V6296" s="122"/>
      <c r="W6296" s="123"/>
      <c r="AC6296" s="123"/>
    </row>
    <row r="6297" spans="5:29" s="2" customFormat="1">
      <c r="E6297" s="120"/>
      <c r="M6297" s="120"/>
      <c r="N6297" s="120"/>
      <c r="U6297" s="121"/>
      <c r="V6297" s="122"/>
      <c r="W6297" s="123"/>
      <c r="AC6297" s="123"/>
    </row>
    <row r="6298" spans="5:29" s="2" customFormat="1">
      <c r="E6298" s="120"/>
      <c r="M6298" s="120"/>
      <c r="N6298" s="120"/>
      <c r="U6298" s="121"/>
      <c r="V6298" s="122"/>
      <c r="W6298" s="123"/>
      <c r="AC6298" s="123"/>
    </row>
    <row r="6299" spans="5:29" s="2" customFormat="1">
      <c r="E6299" s="120"/>
      <c r="M6299" s="120"/>
      <c r="N6299" s="120"/>
      <c r="U6299" s="121"/>
      <c r="V6299" s="122"/>
      <c r="W6299" s="123"/>
      <c r="AC6299" s="123"/>
    </row>
    <row r="6300" spans="5:29" s="2" customFormat="1">
      <c r="E6300" s="120"/>
      <c r="M6300" s="120"/>
      <c r="N6300" s="120"/>
      <c r="U6300" s="121"/>
      <c r="V6300" s="122"/>
      <c r="W6300" s="123"/>
      <c r="AC6300" s="123"/>
    </row>
    <row r="6301" spans="5:29" s="2" customFormat="1">
      <c r="E6301" s="120"/>
      <c r="M6301" s="120"/>
      <c r="N6301" s="120"/>
      <c r="U6301" s="121"/>
      <c r="V6301" s="122"/>
      <c r="W6301" s="123"/>
      <c r="AC6301" s="123"/>
    </row>
    <row r="6302" spans="5:29" s="2" customFormat="1">
      <c r="E6302" s="120"/>
      <c r="M6302" s="120"/>
      <c r="N6302" s="120"/>
      <c r="U6302" s="121"/>
      <c r="V6302" s="122"/>
      <c r="W6302" s="123"/>
      <c r="AC6302" s="123"/>
    </row>
    <row r="6303" spans="5:29" s="2" customFormat="1">
      <c r="E6303" s="120"/>
      <c r="M6303" s="120"/>
      <c r="N6303" s="120"/>
      <c r="U6303" s="121"/>
      <c r="V6303" s="122"/>
      <c r="W6303" s="123"/>
      <c r="AC6303" s="123"/>
    </row>
    <row r="6304" spans="5:29" s="2" customFormat="1">
      <c r="E6304" s="120"/>
      <c r="M6304" s="120"/>
      <c r="N6304" s="120"/>
      <c r="U6304" s="121"/>
      <c r="V6304" s="122"/>
      <c r="W6304" s="123"/>
      <c r="AC6304" s="123"/>
    </row>
    <row r="6305" spans="5:29" s="2" customFormat="1">
      <c r="E6305" s="120"/>
      <c r="M6305" s="120"/>
      <c r="N6305" s="120"/>
      <c r="U6305" s="121"/>
      <c r="V6305" s="122"/>
      <c r="W6305" s="123"/>
      <c r="AC6305" s="123"/>
    </row>
    <row r="6306" spans="5:29" s="2" customFormat="1">
      <c r="E6306" s="120"/>
      <c r="M6306" s="120"/>
      <c r="N6306" s="120"/>
      <c r="U6306" s="121"/>
      <c r="V6306" s="122"/>
      <c r="W6306" s="123"/>
      <c r="AC6306" s="123"/>
    </row>
    <row r="6307" spans="5:29" s="2" customFormat="1">
      <c r="E6307" s="120"/>
      <c r="M6307" s="120"/>
      <c r="N6307" s="120"/>
      <c r="U6307" s="121"/>
      <c r="V6307" s="122"/>
      <c r="W6307" s="123"/>
      <c r="AC6307" s="123"/>
    </row>
    <row r="6308" spans="5:29" s="2" customFormat="1">
      <c r="E6308" s="120"/>
      <c r="M6308" s="120"/>
      <c r="N6308" s="120"/>
      <c r="U6308" s="121"/>
      <c r="V6308" s="122"/>
      <c r="W6308" s="123"/>
      <c r="AC6308" s="123"/>
    </row>
    <row r="6309" spans="5:29" s="2" customFormat="1">
      <c r="E6309" s="120"/>
      <c r="M6309" s="120"/>
      <c r="N6309" s="120"/>
      <c r="U6309" s="121"/>
      <c r="V6309" s="122"/>
      <c r="W6309" s="123"/>
      <c r="AC6309" s="123"/>
    </row>
    <row r="6310" spans="5:29" s="2" customFormat="1">
      <c r="E6310" s="120"/>
      <c r="M6310" s="120"/>
      <c r="N6310" s="120"/>
      <c r="U6310" s="121"/>
      <c r="V6310" s="122"/>
      <c r="W6310" s="123"/>
      <c r="AC6310" s="123"/>
    </row>
    <row r="6311" spans="5:29" s="2" customFormat="1">
      <c r="E6311" s="120"/>
      <c r="M6311" s="120"/>
      <c r="N6311" s="120"/>
      <c r="U6311" s="121"/>
      <c r="V6311" s="122"/>
      <c r="W6311" s="123"/>
      <c r="AC6311" s="123"/>
    </row>
    <row r="6312" spans="5:29" s="2" customFormat="1">
      <c r="E6312" s="120"/>
      <c r="M6312" s="120"/>
      <c r="N6312" s="120"/>
      <c r="U6312" s="121"/>
      <c r="V6312" s="122"/>
      <c r="W6312" s="123"/>
      <c r="AC6312" s="123"/>
    </row>
    <row r="6313" spans="5:29" s="2" customFormat="1">
      <c r="E6313" s="120"/>
      <c r="M6313" s="120"/>
      <c r="N6313" s="120"/>
      <c r="U6313" s="121"/>
      <c r="V6313" s="122"/>
      <c r="W6313" s="123"/>
      <c r="AC6313" s="123"/>
    </row>
    <row r="6314" spans="5:29" s="2" customFormat="1">
      <c r="E6314" s="120"/>
      <c r="M6314" s="120"/>
      <c r="N6314" s="120"/>
      <c r="U6314" s="121"/>
      <c r="V6314" s="122"/>
      <c r="W6314" s="123"/>
      <c r="AC6314" s="123"/>
    </row>
    <row r="6315" spans="5:29" s="2" customFormat="1">
      <c r="E6315" s="120"/>
      <c r="M6315" s="120"/>
      <c r="N6315" s="120"/>
      <c r="U6315" s="121"/>
      <c r="V6315" s="122"/>
      <c r="W6315" s="123"/>
      <c r="AC6315" s="123"/>
    </row>
    <row r="6316" spans="5:29" s="2" customFormat="1">
      <c r="E6316" s="120"/>
      <c r="M6316" s="120"/>
      <c r="N6316" s="120"/>
      <c r="U6316" s="121"/>
      <c r="V6316" s="122"/>
      <c r="W6316" s="123"/>
      <c r="AC6316" s="123"/>
    </row>
    <row r="6317" spans="5:29" s="2" customFormat="1">
      <c r="E6317" s="120"/>
      <c r="M6317" s="120"/>
      <c r="N6317" s="120"/>
      <c r="U6317" s="121"/>
      <c r="V6317" s="122"/>
      <c r="W6317" s="123"/>
      <c r="AC6317" s="123"/>
    </row>
    <row r="6318" spans="5:29" s="2" customFormat="1">
      <c r="E6318" s="120"/>
      <c r="M6318" s="120"/>
      <c r="N6318" s="120"/>
      <c r="U6318" s="121"/>
      <c r="V6318" s="122"/>
      <c r="W6318" s="123"/>
      <c r="AC6318" s="123"/>
    </row>
    <row r="6319" spans="5:29" s="2" customFormat="1">
      <c r="E6319" s="120"/>
      <c r="M6319" s="120"/>
      <c r="N6319" s="120"/>
      <c r="U6319" s="121"/>
      <c r="V6319" s="122"/>
      <c r="W6319" s="123"/>
      <c r="AC6319" s="123"/>
    </row>
    <row r="6320" spans="5:29" s="2" customFormat="1">
      <c r="E6320" s="120"/>
      <c r="M6320" s="120"/>
      <c r="N6320" s="120"/>
      <c r="U6320" s="121"/>
      <c r="V6320" s="122"/>
      <c r="W6320" s="123"/>
      <c r="AC6320" s="123"/>
    </row>
    <row r="6321" spans="5:29" s="2" customFormat="1">
      <c r="E6321" s="120"/>
      <c r="M6321" s="120"/>
      <c r="N6321" s="120"/>
      <c r="U6321" s="121"/>
      <c r="V6321" s="122"/>
      <c r="W6321" s="123"/>
      <c r="AC6321" s="123"/>
    </row>
    <row r="6322" spans="5:29" s="2" customFormat="1">
      <c r="E6322" s="120"/>
      <c r="M6322" s="120"/>
      <c r="N6322" s="120"/>
      <c r="U6322" s="121"/>
      <c r="V6322" s="122"/>
      <c r="W6322" s="123"/>
      <c r="AC6322" s="123"/>
    </row>
    <row r="6323" spans="5:29" s="2" customFormat="1">
      <c r="E6323" s="120"/>
      <c r="M6323" s="120"/>
      <c r="N6323" s="120"/>
      <c r="U6323" s="121"/>
      <c r="V6323" s="122"/>
      <c r="W6323" s="123"/>
      <c r="AC6323" s="123"/>
    </row>
    <row r="6324" spans="5:29" s="2" customFormat="1">
      <c r="E6324" s="120"/>
      <c r="M6324" s="120"/>
      <c r="N6324" s="120"/>
      <c r="U6324" s="121"/>
      <c r="V6324" s="122"/>
      <c r="W6324" s="123"/>
      <c r="AC6324" s="123"/>
    </row>
    <row r="6325" spans="5:29" s="2" customFormat="1">
      <c r="E6325" s="120"/>
      <c r="M6325" s="120"/>
      <c r="N6325" s="120"/>
      <c r="U6325" s="121"/>
      <c r="V6325" s="122"/>
      <c r="W6325" s="123"/>
      <c r="AC6325" s="123"/>
    </row>
    <row r="6326" spans="5:29" s="2" customFormat="1">
      <c r="E6326" s="120"/>
      <c r="M6326" s="120"/>
      <c r="N6326" s="120"/>
      <c r="U6326" s="121"/>
      <c r="V6326" s="122"/>
      <c r="W6326" s="123"/>
      <c r="AC6326" s="123"/>
    </row>
    <row r="6327" spans="5:29" s="2" customFormat="1">
      <c r="E6327" s="120"/>
      <c r="M6327" s="120"/>
      <c r="N6327" s="120"/>
      <c r="U6327" s="121"/>
      <c r="V6327" s="122"/>
      <c r="W6327" s="123"/>
      <c r="AC6327" s="123"/>
    </row>
    <row r="6328" spans="5:29" s="2" customFormat="1">
      <c r="E6328" s="120"/>
      <c r="M6328" s="120"/>
      <c r="N6328" s="120"/>
      <c r="U6328" s="121"/>
      <c r="V6328" s="122"/>
      <c r="W6328" s="123"/>
      <c r="AC6328" s="123"/>
    </row>
    <row r="6329" spans="5:29" s="2" customFormat="1">
      <c r="E6329" s="120"/>
      <c r="M6329" s="120"/>
      <c r="N6329" s="120"/>
      <c r="U6329" s="121"/>
      <c r="V6329" s="122"/>
      <c r="W6329" s="123"/>
      <c r="AC6329" s="123"/>
    </row>
    <row r="6330" spans="5:29" s="2" customFormat="1">
      <c r="E6330" s="120"/>
      <c r="M6330" s="120"/>
      <c r="N6330" s="120"/>
      <c r="U6330" s="121"/>
      <c r="V6330" s="122"/>
      <c r="W6330" s="123"/>
      <c r="AC6330" s="123"/>
    </row>
    <row r="6331" spans="5:29" s="2" customFormat="1">
      <c r="E6331" s="120"/>
      <c r="M6331" s="120"/>
      <c r="N6331" s="120"/>
      <c r="U6331" s="121"/>
      <c r="V6331" s="122"/>
      <c r="W6331" s="123"/>
      <c r="AC6331" s="123"/>
    </row>
    <row r="6332" spans="5:29" s="2" customFormat="1">
      <c r="E6332" s="120"/>
      <c r="M6332" s="120"/>
      <c r="N6332" s="120"/>
      <c r="U6332" s="121"/>
      <c r="V6332" s="122"/>
      <c r="W6332" s="123"/>
      <c r="AC6332" s="123"/>
    </row>
    <row r="6333" spans="5:29" s="2" customFormat="1">
      <c r="E6333" s="120"/>
      <c r="M6333" s="120"/>
      <c r="N6333" s="120"/>
      <c r="U6333" s="121"/>
      <c r="V6333" s="122"/>
      <c r="W6333" s="123"/>
      <c r="AC6333" s="123"/>
    </row>
    <row r="6334" spans="5:29" s="2" customFormat="1">
      <c r="E6334" s="120"/>
      <c r="M6334" s="120"/>
      <c r="N6334" s="120"/>
      <c r="U6334" s="121"/>
      <c r="V6334" s="122"/>
      <c r="W6334" s="123"/>
      <c r="AC6334" s="123"/>
    </row>
    <row r="6335" spans="5:29" s="2" customFormat="1">
      <c r="E6335" s="120"/>
      <c r="M6335" s="120"/>
      <c r="N6335" s="120"/>
      <c r="U6335" s="121"/>
      <c r="V6335" s="122"/>
      <c r="W6335" s="123"/>
      <c r="AC6335" s="123"/>
    </row>
    <row r="6336" spans="5:29" s="2" customFormat="1">
      <c r="E6336" s="120"/>
      <c r="M6336" s="120"/>
      <c r="N6336" s="120"/>
      <c r="U6336" s="121"/>
      <c r="V6336" s="122"/>
      <c r="W6336" s="123"/>
      <c r="AC6336" s="123"/>
    </row>
    <row r="6337" spans="5:29" s="2" customFormat="1">
      <c r="E6337" s="120"/>
      <c r="M6337" s="120"/>
      <c r="N6337" s="120"/>
      <c r="U6337" s="121"/>
      <c r="V6337" s="122"/>
      <c r="W6337" s="123"/>
      <c r="AC6337" s="123"/>
    </row>
    <row r="6338" spans="5:29" s="2" customFormat="1">
      <c r="E6338" s="120"/>
      <c r="M6338" s="120"/>
      <c r="N6338" s="120"/>
      <c r="U6338" s="121"/>
      <c r="V6338" s="122"/>
      <c r="W6338" s="123"/>
      <c r="AC6338" s="123"/>
    </row>
    <row r="6339" spans="5:29" s="2" customFormat="1">
      <c r="E6339" s="120"/>
      <c r="M6339" s="120"/>
      <c r="N6339" s="120"/>
      <c r="U6339" s="121"/>
      <c r="V6339" s="122"/>
      <c r="W6339" s="123"/>
      <c r="AC6339" s="123"/>
    </row>
    <row r="6340" spans="5:29" s="2" customFormat="1">
      <c r="E6340" s="120"/>
      <c r="M6340" s="120"/>
      <c r="N6340" s="120"/>
      <c r="U6340" s="121"/>
      <c r="V6340" s="122"/>
      <c r="W6340" s="123"/>
      <c r="AC6340" s="123"/>
    </row>
    <row r="6341" spans="5:29" s="2" customFormat="1">
      <c r="E6341" s="120"/>
      <c r="M6341" s="120"/>
      <c r="N6341" s="120"/>
      <c r="U6341" s="121"/>
      <c r="V6341" s="122"/>
      <c r="W6341" s="123"/>
      <c r="AC6341" s="123"/>
    </row>
    <row r="6342" spans="5:29" s="2" customFormat="1">
      <c r="E6342" s="120"/>
      <c r="M6342" s="120"/>
      <c r="N6342" s="120"/>
      <c r="U6342" s="121"/>
      <c r="V6342" s="122"/>
      <c r="W6342" s="123"/>
      <c r="AC6342" s="123"/>
    </row>
    <row r="6343" spans="5:29" s="2" customFormat="1">
      <c r="E6343" s="120"/>
      <c r="M6343" s="120"/>
      <c r="N6343" s="120"/>
      <c r="U6343" s="121"/>
      <c r="V6343" s="122"/>
      <c r="W6343" s="123"/>
      <c r="AC6343" s="123"/>
    </row>
    <row r="6344" spans="5:29" s="2" customFormat="1">
      <c r="E6344" s="120"/>
      <c r="M6344" s="120"/>
      <c r="N6344" s="120"/>
      <c r="U6344" s="121"/>
      <c r="V6344" s="122"/>
      <c r="W6344" s="123"/>
      <c r="AC6344" s="123"/>
    </row>
    <row r="6345" spans="5:29" s="2" customFormat="1">
      <c r="E6345" s="120"/>
      <c r="M6345" s="120"/>
      <c r="N6345" s="120"/>
      <c r="U6345" s="121"/>
      <c r="V6345" s="122"/>
      <c r="W6345" s="123"/>
      <c r="AC6345" s="123"/>
    </row>
    <row r="6346" spans="5:29" s="2" customFormat="1">
      <c r="E6346" s="120"/>
      <c r="M6346" s="120"/>
      <c r="N6346" s="120"/>
      <c r="U6346" s="121"/>
      <c r="V6346" s="122"/>
      <c r="W6346" s="123"/>
      <c r="AC6346" s="123"/>
    </row>
    <row r="6347" spans="5:29" s="2" customFormat="1">
      <c r="E6347" s="120"/>
      <c r="M6347" s="120"/>
      <c r="N6347" s="120"/>
      <c r="U6347" s="121"/>
      <c r="V6347" s="122"/>
      <c r="W6347" s="123"/>
      <c r="AC6347" s="123"/>
    </row>
    <row r="6348" spans="5:29" s="2" customFormat="1">
      <c r="E6348" s="120"/>
      <c r="M6348" s="120"/>
      <c r="N6348" s="120"/>
      <c r="U6348" s="121"/>
      <c r="V6348" s="122"/>
      <c r="W6348" s="123"/>
      <c r="AC6348" s="123"/>
    </row>
    <row r="6349" spans="5:29" s="2" customFormat="1">
      <c r="E6349" s="120"/>
      <c r="M6349" s="120"/>
      <c r="N6349" s="120"/>
      <c r="U6349" s="121"/>
      <c r="V6349" s="122"/>
      <c r="W6349" s="123"/>
      <c r="AC6349" s="123"/>
    </row>
    <row r="6350" spans="5:29" s="2" customFormat="1">
      <c r="E6350" s="120"/>
      <c r="M6350" s="120"/>
      <c r="N6350" s="120"/>
      <c r="U6350" s="121"/>
      <c r="V6350" s="122"/>
      <c r="W6350" s="123"/>
      <c r="AC6350" s="123"/>
    </row>
    <row r="6351" spans="5:29" s="2" customFormat="1">
      <c r="E6351" s="120"/>
      <c r="M6351" s="120"/>
      <c r="N6351" s="120"/>
      <c r="U6351" s="121"/>
      <c r="V6351" s="122"/>
      <c r="W6351" s="123"/>
      <c r="AC6351" s="123"/>
    </row>
    <row r="6352" spans="5:29" s="2" customFormat="1">
      <c r="E6352" s="120"/>
      <c r="M6352" s="120"/>
      <c r="N6352" s="120"/>
      <c r="U6352" s="121"/>
      <c r="V6352" s="122"/>
      <c r="W6352" s="123"/>
      <c r="AC6352" s="123"/>
    </row>
    <row r="6353" spans="5:29" s="2" customFormat="1">
      <c r="E6353" s="120"/>
      <c r="M6353" s="120"/>
      <c r="N6353" s="120"/>
      <c r="U6353" s="121"/>
      <c r="V6353" s="122"/>
      <c r="W6353" s="123"/>
      <c r="AC6353" s="123"/>
    </row>
    <row r="6354" spans="5:29" s="2" customFormat="1">
      <c r="E6354" s="120"/>
      <c r="M6354" s="120"/>
      <c r="N6354" s="120"/>
      <c r="U6354" s="121"/>
      <c r="V6354" s="122"/>
      <c r="W6354" s="123"/>
      <c r="AC6354" s="123"/>
    </row>
    <row r="6355" spans="5:29" s="2" customFormat="1">
      <c r="E6355" s="120"/>
      <c r="M6355" s="120"/>
      <c r="N6355" s="120"/>
      <c r="U6355" s="121"/>
      <c r="V6355" s="122"/>
      <c r="W6355" s="123"/>
      <c r="AC6355" s="123"/>
    </row>
    <row r="6356" spans="5:29" s="2" customFormat="1">
      <c r="E6356" s="120"/>
      <c r="M6356" s="120"/>
      <c r="N6356" s="120"/>
      <c r="U6356" s="121"/>
      <c r="V6356" s="122"/>
      <c r="W6356" s="123"/>
      <c r="AC6356" s="123"/>
    </row>
    <row r="6357" spans="5:29" s="2" customFormat="1">
      <c r="E6357" s="120"/>
      <c r="M6357" s="120"/>
      <c r="N6357" s="120"/>
      <c r="U6357" s="121"/>
      <c r="V6357" s="122"/>
      <c r="W6357" s="123"/>
      <c r="AC6357" s="123"/>
    </row>
    <row r="6358" spans="5:29" s="2" customFormat="1">
      <c r="E6358" s="120"/>
      <c r="M6358" s="120"/>
      <c r="N6358" s="120"/>
      <c r="U6358" s="121"/>
      <c r="V6358" s="122"/>
      <c r="W6358" s="123"/>
      <c r="AC6358" s="123"/>
    </row>
    <row r="6359" spans="5:29" s="2" customFormat="1">
      <c r="E6359" s="120"/>
      <c r="M6359" s="120"/>
      <c r="N6359" s="120"/>
      <c r="U6359" s="121"/>
      <c r="V6359" s="122"/>
      <c r="W6359" s="123"/>
      <c r="AC6359" s="123"/>
    </row>
    <row r="6360" spans="5:29" s="2" customFormat="1">
      <c r="E6360" s="120"/>
      <c r="M6360" s="120"/>
      <c r="N6360" s="120"/>
      <c r="U6360" s="121"/>
      <c r="V6360" s="122"/>
      <c r="W6360" s="123"/>
      <c r="AC6360" s="123"/>
    </row>
    <row r="6361" spans="5:29" s="2" customFormat="1">
      <c r="E6361" s="120"/>
      <c r="M6361" s="120"/>
      <c r="N6361" s="120"/>
      <c r="U6361" s="121"/>
      <c r="V6361" s="122"/>
      <c r="W6361" s="123"/>
      <c r="AC6361" s="123"/>
    </row>
    <row r="6362" spans="5:29" s="2" customFormat="1">
      <c r="E6362" s="120"/>
      <c r="M6362" s="120"/>
      <c r="N6362" s="120"/>
      <c r="U6362" s="121"/>
      <c r="V6362" s="122"/>
      <c r="W6362" s="123"/>
      <c r="AC6362" s="123"/>
    </row>
    <row r="6363" spans="5:29" s="2" customFormat="1">
      <c r="E6363" s="120"/>
      <c r="M6363" s="120"/>
      <c r="N6363" s="120"/>
      <c r="U6363" s="121"/>
      <c r="V6363" s="122"/>
      <c r="W6363" s="123"/>
      <c r="AC6363" s="123"/>
    </row>
    <row r="6364" spans="5:29" s="2" customFormat="1">
      <c r="E6364" s="120"/>
      <c r="M6364" s="120"/>
      <c r="N6364" s="120"/>
      <c r="U6364" s="121"/>
      <c r="V6364" s="122"/>
      <c r="W6364" s="123"/>
      <c r="AC6364" s="123"/>
    </row>
    <row r="6365" spans="5:29" s="2" customFormat="1">
      <c r="E6365" s="120"/>
      <c r="M6365" s="120"/>
      <c r="N6365" s="120"/>
      <c r="U6365" s="121"/>
      <c r="V6365" s="122"/>
      <c r="W6365" s="123"/>
      <c r="AC6365" s="123"/>
    </row>
    <row r="6366" spans="5:29" s="2" customFormat="1">
      <c r="E6366" s="120"/>
      <c r="M6366" s="120"/>
      <c r="N6366" s="120"/>
      <c r="U6366" s="121"/>
      <c r="V6366" s="122"/>
      <c r="W6366" s="123"/>
      <c r="AC6366" s="123"/>
    </row>
    <row r="6367" spans="5:29" s="2" customFormat="1">
      <c r="E6367" s="120"/>
      <c r="M6367" s="120"/>
      <c r="N6367" s="120"/>
      <c r="U6367" s="121"/>
      <c r="V6367" s="122"/>
      <c r="W6367" s="123"/>
      <c r="AC6367" s="123"/>
    </row>
    <row r="6368" spans="5:29" s="2" customFormat="1">
      <c r="E6368" s="120"/>
      <c r="M6368" s="120"/>
      <c r="N6368" s="120"/>
      <c r="U6368" s="121"/>
      <c r="V6368" s="122"/>
      <c r="W6368" s="123"/>
      <c r="AC6368" s="123"/>
    </row>
    <row r="6369" spans="5:29" s="2" customFormat="1">
      <c r="E6369" s="120"/>
      <c r="M6369" s="120"/>
      <c r="N6369" s="120"/>
      <c r="U6369" s="121"/>
      <c r="V6369" s="122"/>
      <c r="W6369" s="123"/>
      <c r="AC6369" s="123"/>
    </row>
    <row r="6370" spans="5:29" s="2" customFormat="1">
      <c r="E6370" s="120"/>
      <c r="M6370" s="120"/>
      <c r="N6370" s="120"/>
      <c r="U6370" s="121"/>
      <c r="V6370" s="122"/>
      <c r="W6370" s="123"/>
      <c r="AC6370" s="123"/>
    </row>
    <row r="6371" spans="5:29" s="2" customFormat="1">
      <c r="E6371" s="120"/>
      <c r="M6371" s="120"/>
      <c r="N6371" s="120"/>
      <c r="U6371" s="121"/>
      <c r="V6371" s="122"/>
      <c r="W6371" s="123"/>
      <c r="AC6371" s="123"/>
    </row>
    <row r="6372" spans="5:29" s="2" customFormat="1">
      <c r="E6372" s="120"/>
      <c r="M6372" s="120"/>
      <c r="N6372" s="120"/>
      <c r="U6372" s="121"/>
      <c r="V6372" s="122"/>
      <c r="W6372" s="123"/>
      <c r="AC6372" s="123"/>
    </row>
    <row r="6373" spans="5:29" s="2" customFormat="1">
      <c r="E6373" s="120"/>
      <c r="M6373" s="120"/>
      <c r="N6373" s="120"/>
      <c r="U6373" s="121"/>
      <c r="V6373" s="122"/>
      <c r="W6373" s="123"/>
      <c r="AC6373" s="123"/>
    </row>
    <row r="6374" spans="5:29" s="2" customFormat="1">
      <c r="E6374" s="120"/>
      <c r="M6374" s="120"/>
      <c r="N6374" s="120"/>
      <c r="U6374" s="121"/>
      <c r="V6374" s="122"/>
      <c r="W6374" s="123"/>
      <c r="AC6374" s="123"/>
    </row>
    <row r="6375" spans="5:29" s="2" customFormat="1">
      <c r="E6375" s="120"/>
      <c r="M6375" s="120"/>
      <c r="N6375" s="120"/>
      <c r="U6375" s="121"/>
      <c r="V6375" s="122"/>
      <c r="W6375" s="123"/>
      <c r="AC6375" s="123"/>
    </row>
    <row r="6376" spans="5:29" s="2" customFormat="1">
      <c r="E6376" s="120"/>
      <c r="M6376" s="120"/>
      <c r="N6376" s="120"/>
      <c r="U6376" s="121"/>
      <c r="V6376" s="122"/>
      <c r="W6376" s="123"/>
      <c r="AC6376" s="123"/>
    </row>
    <row r="6377" spans="5:29" s="2" customFormat="1">
      <c r="E6377" s="120"/>
      <c r="M6377" s="120"/>
      <c r="N6377" s="120"/>
      <c r="U6377" s="121"/>
      <c r="V6377" s="122"/>
      <c r="W6377" s="123"/>
      <c r="AC6377" s="123"/>
    </row>
    <row r="6378" spans="5:29" s="2" customFormat="1">
      <c r="E6378" s="120"/>
      <c r="M6378" s="120"/>
      <c r="N6378" s="120"/>
      <c r="U6378" s="121"/>
      <c r="V6378" s="122"/>
      <c r="W6378" s="123"/>
      <c r="AC6378" s="123"/>
    </row>
    <row r="6379" spans="5:29" s="2" customFormat="1">
      <c r="E6379" s="120"/>
      <c r="M6379" s="120"/>
      <c r="N6379" s="120"/>
      <c r="U6379" s="121"/>
      <c r="V6379" s="122"/>
      <c r="W6379" s="123"/>
      <c r="AC6379" s="123"/>
    </row>
    <row r="6380" spans="5:29" s="2" customFormat="1">
      <c r="E6380" s="120"/>
      <c r="M6380" s="120"/>
      <c r="N6380" s="120"/>
      <c r="U6380" s="121"/>
      <c r="V6380" s="122"/>
      <c r="W6380" s="123"/>
      <c r="AC6380" s="123"/>
    </row>
    <row r="6381" spans="5:29" s="2" customFormat="1">
      <c r="E6381" s="120"/>
      <c r="M6381" s="120"/>
      <c r="N6381" s="120"/>
      <c r="U6381" s="121"/>
      <c r="V6381" s="122"/>
      <c r="W6381" s="123"/>
      <c r="AC6381" s="123"/>
    </row>
    <row r="6382" spans="5:29" s="2" customFormat="1">
      <c r="E6382" s="120"/>
      <c r="M6382" s="120"/>
      <c r="N6382" s="120"/>
      <c r="U6382" s="121"/>
      <c r="V6382" s="122"/>
      <c r="W6382" s="123"/>
      <c r="AC6382" s="123"/>
    </row>
    <row r="6383" spans="5:29" s="2" customFormat="1">
      <c r="E6383" s="120"/>
      <c r="M6383" s="120"/>
      <c r="N6383" s="120"/>
      <c r="U6383" s="121"/>
      <c r="V6383" s="122"/>
      <c r="W6383" s="123"/>
      <c r="AC6383" s="123"/>
    </row>
    <row r="6384" spans="5:29" s="2" customFormat="1">
      <c r="E6384" s="120"/>
      <c r="M6384" s="120"/>
      <c r="N6384" s="120"/>
      <c r="U6384" s="121"/>
      <c r="V6384" s="122"/>
      <c r="W6384" s="123"/>
      <c r="AC6384" s="123"/>
    </row>
    <row r="6385" spans="5:29" s="2" customFormat="1">
      <c r="E6385" s="120"/>
      <c r="M6385" s="120"/>
      <c r="N6385" s="120"/>
      <c r="U6385" s="121"/>
      <c r="V6385" s="122"/>
      <c r="W6385" s="123"/>
      <c r="AC6385" s="123"/>
    </row>
    <row r="6386" spans="5:29" s="2" customFormat="1">
      <c r="E6386" s="120"/>
      <c r="M6386" s="120"/>
      <c r="N6386" s="120"/>
      <c r="U6386" s="121"/>
      <c r="V6386" s="122"/>
      <c r="W6386" s="123"/>
      <c r="AC6386" s="123"/>
    </row>
    <row r="6387" spans="5:29" s="2" customFormat="1">
      <c r="E6387" s="120"/>
      <c r="M6387" s="120"/>
      <c r="N6387" s="120"/>
      <c r="U6387" s="121"/>
      <c r="V6387" s="122"/>
      <c r="W6387" s="123"/>
      <c r="AC6387" s="123"/>
    </row>
    <row r="6388" spans="5:29" s="2" customFormat="1">
      <c r="E6388" s="120"/>
      <c r="M6388" s="120"/>
      <c r="N6388" s="120"/>
      <c r="U6388" s="121"/>
      <c r="V6388" s="122"/>
      <c r="W6388" s="123"/>
      <c r="AC6388" s="123"/>
    </row>
    <row r="6389" spans="5:29" s="2" customFormat="1">
      <c r="E6389" s="120"/>
      <c r="M6389" s="120"/>
      <c r="N6389" s="120"/>
      <c r="U6389" s="121"/>
      <c r="V6389" s="122"/>
      <c r="W6389" s="123"/>
      <c r="AC6389" s="123"/>
    </row>
    <row r="6390" spans="5:29" s="2" customFormat="1">
      <c r="E6390" s="120"/>
      <c r="M6390" s="120"/>
      <c r="N6390" s="120"/>
      <c r="U6390" s="121"/>
      <c r="V6390" s="122"/>
      <c r="W6390" s="123"/>
      <c r="AC6390" s="123"/>
    </row>
    <row r="6391" spans="5:29" s="2" customFormat="1">
      <c r="E6391" s="120"/>
      <c r="M6391" s="120"/>
      <c r="N6391" s="120"/>
      <c r="U6391" s="121"/>
      <c r="V6391" s="122"/>
      <c r="W6391" s="123"/>
      <c r="AC6391" s="123"/>
    </row>
    <row r="6392" spans="5:29" s="2" customFormat="1">
      <c r="E6392" s="120"/>
      <c r="M6392" s="120"/>
      <c r="N6392" s="120"/>
      <c r="U6392" s="121"/>
      <c r="V6392" s="122"/>
      <c r="W6392" s="123"/>
      <c r="AC6392" s="123"/>
    </row>
    <row r="6393" spans="5:29" s="2" customFormat="1">
      <c r="E6393" s="120"/>
      <c r="M6393" s="120"/>
      <c r="N6393" s="120"/>
      <c r="U6393" s="121"/>
      <c r="V6393" s="122"/>
      <c r="W6393" s="123"/>
      <c r="AC6393" s="123"/>
    </row>
    <row r="6394" spans="5:29" s="2" customFormat="1">
      <c r="E6394" s="120"/>
      <c r="M6394" s="120"/>
      <c r="N6394" s="120"/>
      <c r="U6394" s="121"/>
      <c r="V6394" s="122"/>
      <c r="W6394" s="123"/>
      <c r="AC6394" s="123"/>
    </row>
    <row r="6395" spans="5:29" s="2" customFormat="1">
      <c r="E6395" s="120"/>
      <c r="M6395" s="120"/>
      <c r="N6395" s="120"/>
      <c r="U6395" s="121"/>
      <c r="V6395" s="122"/>
      <c r="W6395" s="123"/>
      <c r="AC6395" s="123"/>
    </row>
    <row r="6396" spans="5:29" s="2" customFormat="1">
      <c r="E6396" s="120"/>
      <c r="M6396" s="120"/>
      <c r="N6396" s="120"/>
      <c r="U6396" s="121"/>
      <c r="V6396" s="122"/>
      <c r="W6396" s="123"/>
      <c r="AC6396" s="123"/>
    </row>
    <row r="6397" spans="5:29" s="2" customFormat="1">
      <c r="E6397" s="120"/>
      <c r="M6397" s="120"/>
      <c r="N6397" s="120"/>
      <c r="U6397" s="121"/>
      <c r="V6397" s="122"/>
      <c r="W6397" s="123"/>
      <c r="AC6397" s="123"/>
    </row>
    <row r="6398" spans="5:29" s="2" customFormat="1">
      <c r="E6398" s="120"/>
      <c r="M6398" s="120"/>
      <c r="N6398" s="120"/>
      <c r="U6398" s="121"/>
      <c r="V6398" s="122"/>
      <c r="W6398" s="123"/>
      <c r="AC6398" s="123"/>
    </row>
    <row r="6399" spans="5:29" s="2" customFormat="1">
      <c r="E6399" s="120"/>
      <c r="M6399" s="120"/>
      <c r="N6399" s="120"/>
      <c r="U6399" s="121"/>
      <c r="V6399" s="122"/>
      <c r="W6399" s="123"/>
      <c r="AC6399" s="123"/>
    </row>
    <row r="6400" spans="5:29" s="2" customFormat="1">
      <c r="E6400" s="120"/>
      <c r="M6400" s="120"/>
      <c r="N6400" s="120"/>
      <c r="U6400" s="121"/>
      <c r="V6400" s="122"/>
      <c r="W6400" s="123"/>
      <c r="AC6400" s="123"/>
    </row>
    <row r="6401" spans="5:29" s="2" customFormat="1">
      <c r="E6401" s="120"/>
      <c r="M6401" s="120"/>
      <c r="N6401" s="120"/>
      <c r="U6401" s="121"/>
      <c r="V6401" s="122"/>
      <c r="W6401" s="123"/>
      <c r="AC6401" s="123"/>
    </row>
    <row r="6402" spans="5:29" s="2" customFormat="1">
      <c r="E6402" s="120"/>
      <c r="M6402" s="120"/>
      <c r="N6402" s="120"/>
      <c r="U6402" s="121"/>
      <c r="V6402" s="122"/>
      <c r="W6402" s="123"/>
      <c r="AC6402" s="123"/>
    </row>
    <row r="6403" spans="5:29" s="2" customFormat="1">
      <c r="E6403" s="120"/>
      <c r="M6403" s="120"/>
      <c r="N6403" s="120"/>
      <c r="U6403" s="121"/>
      <c r="V6403" s="122"/>
      <c r="W6403" s="123"/>
      <c r="AC6403" s="123"/>
    </row>
    <row r="6404" spans="5:29" s="2" customFormat="1">
      <c r="E6404" s="120"/>
      <c r="M6404" s="120"/>
      <c r="N6404" s="120"/>
      <c r="U6404" s="121"/>
      <c r="V6404" s="122"/>
      <c r="W6404" s="123"/>
      <c r="AC6404" s="123"/>
    </row>
    <row r="6405" spans="5:29" s="2" customFormat="1">
      <c r="E6405" s="120"/>
      <c r="M6405" s="120"/>
      <c r="N6405" s="120"/>
      <c r="U6405" s="121"/>
      <c r="V6405" s="122"/>
      <c r="W6405" s="123"/>
      <c r="AC6405" s="123"/>
    </row>
    <row r="6406" spans="5:29" s="2" customFormat="1">
      <c r="E6406" s="120"/>
      <c r="M6406" s="120"/>
      <c r="N6406" s="120"/>
      <c r="U6406" s="121"/>
      <c r="V6406" s="122"/>
      <c r="W6406" s="123"/>
      <c r="AC6406" s="123"/>
    </row>
    <row r="6407" spans="5:29" s="2" customFormat="1">
      <c r="E6407" s="120"/>
      <c r="M6407" s="120"/>
      <c r="N6407" s="120"/>
      <c r="U6407" s="121"/>
      <c r="V6407" s="122"/>
      <c r="W6407" s="123"/>
      <c r="AC6407" s="123"/>
    </row>
    <row r="6408" spans="5:29" s="2" customFormat="1">
      <c r="E6408" s="120"/>
      <c r="M6408" s="120"/>
      <c r="N6408" s="120"/>
      <c r="U6408" s="121"/>
      <c r="V6408" s="122"/>
      <c r="W6408" s="123"/>
      <c r="AC6408" s="123"/>
    </row>
    <row r="6409" spans="5:29" s="2" customFormat="1">
      <c r="E6409" s="120"/>
      <c r="M6409" s="120"/>
      <c r="N6409" s="120"/>
      <c r="U6409" s="121"/>
      <c r="V6409" s="122"/>
      <c r="W6409" s="123"/>
      <c r="AC6409" s="123"/>
    </row>
    <row r="6410" spans="5:29" s="2" customFormat="1">
      <c r="E6410" s="120"/>
      <c r="M6410" s="120"/>
      <c r="N6410" s="120"/>
      <c r="U6410" s="121"/>
      <c r="V6410" s="122"/>
      <c r="W6410" s="123"/>
      <c r="AC6410" s="123"/>
    </row>
    <row r="6411" spans="5:29" s="2" customFormat="1">
      <c r="E6411" s="120"/>
      <c r="M6411" s="120"/>
      <c r="N6411" s="120"/>
      <c r="U6411" s="121"/>
      <c r="V6411" s="122"/>
      <c r="W6411" s="123"/>
      <c r="AC6411" s="123"/>
    </row>
    <row r="6412" spans="5:29" s="2" customFormat="1">
      <c r="E6412" s="120"/>
      <c r="M6412" s="120"/>
      <c r="N6412" s="120"/>
      <c r="U6412" s="121"/>
      <c r="V6412" s="122"/>
      <c r="W6412" s="123"/>
      <c r="AC6412" s="123"/>
    </row>
    <row r="6413" spans="5:29" s="2" customFormat="1">
      <c r="E6413" s="120"/>
      <c r="M6413" s="120"/>
      <c r="N6413" s="120"/>
      <c r="U6413" s="121"/>
      <c r="V6413" s="122"/>
      <c r="W6413" s="123"/>
      <c r="AC6413" s="123"/>
    </row>
    <row r="6414" spans="5:29" s="2" customFormat="1">
      <c r="E6414" s="120"/>
      <c r="M6414" s="120"/>
      <c r="N6414" s="120"/>
      <c r="U6414" s="121"/>
      <c r="V6414" s="122"/>
      <c r="W6414" s="123"/>
      <c r="AC6414" s="123"/>
    </row>
    <row r="6415" spans="5:29" s="2" customFormat="1">
      <c r="E6415" s="120"/>
      <c r="M6415" s="120"/>
      <c r="N6415" s="120"/>
      <c r="U6415" s="121"/>
      <c r="V6415" s="122"/>
      <c r="W6415" s="123"/>
      <c r="AC6415" s="123"/>
    </row>
    <row r="6416" spans="5:29" s="2" customFormat="1">
      <c r="E6416" s="120"/>
      <c r="M6416" s="120"/>
      <c r="N6416" s="120"/>
      <c r="U6416" s="121"/>
      <c r="V6416" s="122"/>
      <c r="W6416" s="123"/>
      <c r="AC6416" s="123"/>
    </row>
    <row r="6417" spans="5:29" s="2" customFormat="1">
      <c r="E6417" s="120"/>
      <c r="M6417" s="120"/>
      <c r="N6417" s="120"/>
      <c r="U6417" s="121"/>
      <c r="V6417" s="122"/>
      <c r="W6417" s="123"/>
      <c r="AC6417" s="123"/>
    </row>
    <row r="6418" spans="5:29" s="2" customFormat="1">
      <c r="E6418" s="120"/>
      <c r="M6418" s="120"/>
      <c r="N6418" s="120"/>
      <c r="U6418" s="121"/>
      <c r="V6418" s="122"/>
      <c r="W6418" s="123"/>
      <c r="AC6418" s="123"/>
    </row>
    <row r="6419" spans="5:29" s="2" customFormat="1">
      <c r="E6419" s="120"/>
      <c r="M6419" s="120"/>
      <c r="N6419" s="120"/>
      <c r="U6419" s="121"/>
      <c r="V6419" s="122"/>
      <c r="W6419" s="123"/>
      <c r="AC6419" s="123"/>
    </row>
    <row r="6420" spans="5:29" s="2" customFormat="1">
      <c r="E6420" s="120"/>
      <c r="M6420" s="120"/>
      <c r="N6420" s="120"/>
      <c r="U6420" s="121"/>
      <c r="V6420" s="122"/>
      <c r="W6420" s="123"/>
      <c r="AC6420" s="123"/>
    </row>
    <row r="6421" spans="5:29" s="2" customFormat="1">
      <c r="E6421" s="120"/>
      <c r="M6421" s="120"/>
      <c r="N6421" s="120"/>
      <c r="U6421" s="121"/>
      <c r="V6421" s="122"/>
      <c r="W6421" s="123"/>
      <c r="AC6421" s="123"/>
    </row>
    <row r="6422" spans="5:29" s="2" customFormat="1">
      <c r="E6422" s="120"/>
      <c r="M6422" s="120"/>
      <c r="N6422" s="120"/>
      <c r="U6422" s="121"/>
      <c r="V6422" s="122"/>
      <c r="W6422" s="123"/>
      <c r="AC6422" s="123"/>
    </row>
    <row r="6423" spans="5:29" s="2" customFormat="1">
      <c r="E6423" s="120"/>
      <c r="M6423" s="120"/>
      <c r="N6423" s="120"/>
      <c r="U6423" s="121"/>
      <c r="V6423" s="122"/>
      <c r="W6423" s="123"/>
      <c r="AC6423" s="123"/>
    </row>
    <row r="6424" spans="5:29" s="2" customFormat="1">
      <c r="E6424" s="120"/>
      <c r="M6424" s="120"/>
      <c r="N6424" s="120"/>
      <c r="U6424" s="121"/>
      <c r="V6424" s="122"/>
      <c r="W6424" s="123"/>
      <c r="AC6424" s="123"/>
    </row>
    <row r="6425" spans="5:29" s="2" customFormat="1">
      <c r="E6425" s="120"/>
      <c r="M6425" s="120"/>
      <c r="N6425" s="120"/>
      <c r="U6425" s="121"/>
      <c r="V6425" s="122"/>
      <c r="W6425" s="123"/>
      <c r="AC6425" s="123"/>
    </row>
    <row r="6426" spans="5:29" s="2" customFormat="1">
      <c r="E6426" s="120"/>
      <c r="M6426" s="120"/>
      <c r="N6426" s="120"/>
      <c r="U6426" s="121"/>
      <c r="V6426" s="122"/>
      <c r="W6426" s="123"/>
      <c r="AC6426" s="123"/>
    </row>
    <row r="6427" spans="5:29" s="2" customFormat="1">
      <c r="E6427" s="120"/>
      <c r="M6427" s="120"/>
      <c r="N6427" s="120"/>
      <c r="U6427" s="121"/>
      <c r="V6427" s="122"/>
      <c r="W6427" s="123"/>
      <c r="AC6427" s="123"/>
    </row>
    <row r="6428" spans="5:29" s="2" customFormat="1">
      <c r="E6428" s="120"/>
      <c r="M6428" s="120"/>
      <c r="N6428" s="120"/>
      <c r="U6428" s="121"/>
      <c r="V6428" s="122"/>
      <c r="W6428" s="123"/>
      <c r="AC6428" s="123"/>
    </row>
    <row r="6429" spans="5:29" s="2" customFormat="1">
      <c r="E6429" s="120"/>
      <c r="M6429" s="120"/>
      <c r="N6429" s="120"/>
      <c r="U6429" s="121"/>
      <c r="V6429" s="122"/>
      <c r="W6429" s="123"/>
      <c r="AC6429" s="123"/>
    </row>
    <row r="6430" spans="5:29" s="2" customFormat="1">
      <c r="E6430" s="120"/>
      <c r="M6430" s="120"/>
      <c r="N6430" s="120"/>
      <c r="U6430" s="121"/>
      <c r="V6430" s="122"/>
      <c r="W6430" s="123"/>
      <c r="AC6430" s="123"/>
    </row>
    <row r="6431" spans="5:29" s="2" customFormat="1">
      <c r="E6431" s="120"/>
      <c r="M6431" s="120"/>
      <c r="N6431" s="120"/>
      <c r="U6431" s="121"/>
      <c r="V6431" s="122"/>
      <c r="W6431" s="123"/>
      <c r="AC6431" s="123"/>
    </row>
    <row r="6432" spans="5:29" s="2" customFormat="1">
      <c r="E6432" s="120"/>
      <c r="M6432" s="120"/>
      <c r="N6432" s="120"/>
      <c r="U6432" s="121"/>
      <c r="V6432" s="122"/>
      <c r="W6432" s="123"/>
      <c r="AC6432" s="123"/>
    </row>
    <row r="6433" spans="5:29" s="2" customFormat="1">
      <c r="E6433" s="120"/>
      <c r="M6433" s="120"/>
      <c r="N6433" s="120"/>
      <c r="U6433" s="121"/>
      <c r="V6433" s="122"/>
      <c r="W6433" s="123"/>
      <c r="AC6433" s="123"/>
    </row>
    <row r="6434" spans="5:29" s="2" customFormat="1">
      <c r="E6434" s="120"/>
      <c r="M6434" s="120"/>
      <c r="N6434" s="120"/>
      <c r="U6434" s="121"/>
      <c r="V6434" s="122"/>
      <c r="W6434" s="123"/>
      <c r="AC6434" s="123"/>
    </row>
    <row r="6435" spans="5:29" s="2" customFormat="1">
      <c r="E6435" s="120"/>
      <c r="M6435" s="120"/>
      <c r="N6435" s="120"/>
      <c r="U6435" s="121"/>
      <c r="V6435" s="122"/>
      <c r="W6435" s="123"/>
      <c r="AC6435" s="123"/>
    </row>
    <row r="6436" spans="5:29" s="2" customFormat="1">
      <c r="E6436" s="120"/>
      <c r="M6436" s="120"/>
      <c r="N6436" s="120"/>
      <c r="U6436" s="121"/>
      <c r="V6436" s="122"/>
      <c r="W6436" s="123"/>
      <c r="AC6436" s="123"/>
    </row>
    <row r="6437" spans="5:29" s="2" customFormat="1">
      <c r="E6437" s="120"/>
      <c r="M6437" s="120"/>
      <c r="N6437" s="120"/>
      <c r="U6437" s="121"/>
      <c r="V6437" s="122"/>
      <c r="W6437" s="123"/>
      <c r="AC6437" s="123"/>
    </row>
    <row r="6438" spans="5:29" s="2" customFormat="1">
      <c r="E6438" s="120"/>
      <c r="M6438" s="120"/>
      <c r="N6438" s="120"/>
      <c r="U6438" s="121"/>
      <c r="V6438" s="122"/>
      <c r="W6438" s="123"/>
      <c r="AC6438" s="123"/>
    </row>
    <row r="6439" spans="5:29" s="2" customFormat="1">
      <c r="E6439" s="120"/>
      <c r="M6439" s="120"/>
      <c r="N6439" s="120"/>
      <c r="U6439" s="121"/>
      <c r="V6439" s="122"/>
      <c r="W6439" s="123"/>
      <c r="AC6439" s="123"/>
    </row>
    <row r="6440" spans="5:29" s="2" customFormat="1">
      <c r="E6440" s="120"/>
      <c r="M6440" s="120"/>
      <c r="N6440" s="120"/>
      <c r="U6440" s="121"/>
      <c r="V6440" s="122"/>
      <c r="W6440" s="123"/>
      <c r="AC6440" s="123"/>
    </row>
    <row r="6441" spans="5:29" s="2" customFormat="1">
      <c r="E6441" s="120"/>
      <c r="M6441" s="120"/>
      <c r="N6441" s="120"/>
      <c r="U6441" s="121"/>
      <c r="V6441" s="122"/>
      <c r="W6441" s="123"/>
      <c r="AC6441" s="123"/>
    </row>
    <row r="6442" spans="5:29" s="2" customFormat="1">
      <c r="E6442" s="120"/>
      <c r="M6442" s="120"/>
      <c r="N6442" s="120"/>
      <c r="U6442" s="121"/>
      <c r="V6442" s="122"/>
      <c r="W6442" s="123"/>
      <c r="AC6442" s="123"/>
    </row>
    <row r="6443" spans="5:29" s="2" customFormat="1">
      <c r="E6443" s="120"/>
      <c r="M6443" s="120"/>
      <c r="N6443" s="120"/>
      <c r="U6443" s="121"/>
      <c r="V6443" s="122"/>
      <c r="W6443" s="123"/>
      <c r="AC6443" s="123"/>
    </row>
    <row r="6444" spans="5:29" s="2" customFormat="1">
      <c r="E6444" s="120"/>
      <c r="M6444" s="120"/>
      <c r="N6444" s="120"/>
      <c r="U6444" s="121"/>
      <c r="V6444" s="122"/>
      <c r="W6444" s="123"/>
      <c r="AC6444" s="123"/>
    </row>
    <row r="6445" spans="5:29" s="2" customFormat="1">
      <c r="E6445" s="120"/>
      <c r="M6445" s="120"/>
      <c r="N6445" s="120"/>
      <c r="U6445" s="121"/>
      <c r="V6445" s="122"/>
      <c r="W6445" s="123"/>
      <c r="AC6445" s="123"/>
    </row>
    <row r="6446" spans="5:29" s="2" customFormat="1">
      <c r="E6446" s="120"/>
      <c r="M6446" s="120"/>
      <c r="N6446" s="120"/>
      <c r="U6446" s="121"/>
      <c r="V6446" s="122"/>
      <c r="W6446" s="123"/>
      <c r="AC6446" s="123"/>
    </row>
    <row r="6447" spans="5:29" s="2" customFormat="1">
      <c r="E6447" s="120"/>
      <c r="M6447" s="120"/>
      <c r="N6447" s="120"/>
      <c r="U6447" s="121"/>
      <c r="V6447" s="122"/>
      <c r="W6447" s="123"/>
      <c r="AC6447" s="123"/>
    </row>
    <row r="6448" spans="5:29" s="2" customFormat="1">
      <c r="E6448" s="120"/>
      <c r="M6448" s="120"/>
      <c r="N6448" s="120"/>
      <c r="U6448" s="121"/>
      <c r="V6448" s="122"/>
      <c r="W6448" s="123"/>
      <c r="AC6448" s="123"/>
    </row>
    <row r="6449" spans="5:29" s="2" customFormat="1">
      <c r="E6449" s="120"/>
      <c r="M6449" s="120"/>
      <c r="N6449" s="120"/>
      <c r="U6449" s="121"/>
      <c r="V6449" s="122"/>
      <c r="W6449" s="123"/>
      <c r="AC6449" s="123"/>
    </row>
    <row r="6450" spans="5:29" s="2" customFormat="1">
      <c r="E6450" s="120"/>
      <c r="M6450" s="120"/>
      <c r="N6450" s="120"/>
      <c r="U6450" s="121"/>
      <c r="V6450" s="122"/>
      <c r="W6450" s="123"/>
      <c r="AC6450" s="123"/>
    </row>
    <row r="6451" spans="5:29" s="2" customFormat="1">
      <c r="E6451" s="120"/>
      <c r="M6451" s="120"/>
      <c r="N6451" s="120"/>
      <c r="U6451" s="121"/>
      <c r="V6451" s="122"/>
      <c r="W6451" s="123"/>
      <c r="AC6451" s="123"/>
    </row>
    <row r="6452" spans="5:29" s="2" customFormat="1">
      <c r="E6452" s="120"/>
      <c r="M6452" s="120"/>
      <c r="N6452" s="120"/>
      <c r="U6452" s="121"/>
      <c r="V6452" s="122"/>
      <c r="W6452" s="123"/>
      <c r="AC6452" s="123"/>
    </row>
    <row r="6453" spans="5:29" s="2" customFormat="1">
      <c r="E6453" s="120"/>
      <c r="M6453" s="120"/>
      <c r="N6453" s="120"/>
      <c r="U6453" s="121"/>
      <c r="V6453" s="122"/>
      <c r="W6453" s="123"/>
      <c r="AC6453" s="123"/>
    </row>
    <row r="6454" spans="5:29" s="2" customFormat="1">
      <c r="E6454" s="120"/>
      <c r="M6454" s="120"/>
      <c r="N6454" s="120"/>
      <c r="U6454" s="121"/>
      <c r="V6454" s="122"/>
      <c r="W6454" s="123"/>
      <c r="AC6454" s="123"/>
    </row>
    <row r="6455" spans="5:29" s="2" customFormat="1">
      <c r="E6455" s="120"/>
      <c r="M6455" s="120"/>
      <c r="N6455" s="120"/>
      <c r="U6455" s="121"/>
      <c r="V6455" s="122"/>
      <c r="W6455" s="123"/>
      <c r="AC6455" s="123"/>
    </row>
    <row r="6456" spans="5:29" s="2" customFormat="1">
      <c r="E6456" s="120"/>
      <c r="M6456" s="120"/>
      <c r="N6456" s="120"/>
      <c r="U6456" s="121"/>
      <c r="V6456" s="122"/>
      <c r="W6456" s="123"/>
      <c r="AC6456" s="123"/>
    </row>
    <row r="6457" spans="5:29" s="2" customFormat="1">
      <c r="E6457" s="120"/>
      <c r="M6457" s="120"/>
      <c r="N6457" s="120"/>
      <c r="U6457" s="121"/>
      <c r="V6457" s="122"/>
      <c r="W6457" s="123"/>
      <c r="AC6457" s="123"/>
    </row>
    <row r="6458" spans="5:29" s="2" customFormat="1">
      <c r="E6458" s="120"/>
      <c r="M6458" s="120"/>
      <c r="N6458" s="120"/>
      <c r="U6458" s="121"/>
      <c r="V6458" s="122"/>
      <c r="W6458" s="123"/>
      <c r="AC6458" s="123"/>
    </row>
    <row r="6459" spans="5:29" s="2" customFormat="1">
      <c r="E6459" s="120"/>
      <c r="M6459" s="120"/>
      <c r="N6459" s="120"/>
      <c r="U6459" s="121"/>
      <c r="V6459" s="122"/>
      <c r="W6459" s="123"/>
      <c r="AC6459" s="123"/>
    </row>
    <row r="6460" spans="5:29" s="2" customFormat="1">
      <c r="E6460" s="120"/>
      <c r="M6460" s="120"/>
      <c r="N6460" s="120"/>
      <c r="U6460" s="121"/>
      <c r="V6460" s="122"/>
      <c r="W6460" s="123"/>
      <c r="AC6460" s="123"/>
    </row>
    <row r="6461" spans="5:29" s="2" customFormat="1">
      <c r="E6461" s="120"/>
      <c r="M6461" s="120"/>
      <c r="N6461" s="120"/>
      <c r="U6461" s="121"/>
      <c r="V6461" s="122"/>
      <c r="W6461" s="123"/>
      <c r="AC6461" s="123"/>
    </row>
    <row r="6462" spans="5:29" s="2" customFormat="1">
      <c r="E6462" s="120"/>
      <c r="M6462" s="120"/>
      <c r="N6462" s="120"/>
      <c r="U6462" s="121"/>
      <c r="V6462" s="122"/>
      <c r="W6462" s="123"/>
      <c r="AC6462" s="123"/>
    </row>
    <row r="6463" spans="5:29" s="2" customFormat="1">
      <c r="E6463" s="120"/>
      <c r="M6463" s="120"/>
      <c r="N6463" s="120"/>
      <c r="U6463" s="121"/>
      <c r="V6463" s="122"/>
      <c r="W6463" s="123"/>
      <c r="AC6463" s="123"/>
    </row>
    <row r="6464" spans="5:29" s="2" customFormat="1">
      <c r="E6464" s="120"/>
      <c r="M6464" s="120"/>
      <c r="N6464" s="120"/>
      <c r="U6464" s="121"/>
      <c r="V6464" s="122"/>
      <c r="W6464" s="123"/>
      <c r="AC6464" s="123"/>
    </row>
    <row r="6465" spans="5:29" s="2" customFormat="1">
      <c r="E6465" s="120"/>
      <c r="M6465" s="120"/>
      <c r="N6465" s="120"/>
      <c r="U6465" s="121"/>
      <c r="V6465" s="122"/>
      <c r="W6465" s="123"/>
      <c r="AC6465" s="123"/>
    </row>
    <row r="6466" spans="5:29" s="2" customFormat="1">
      <c r="E6466" s="120"/>
      <c r="M6466" s="120"/>
      <c r="N6466" s="120"/>
      <c r="U6466" s="121"/>
      <c r="V6466" s="122"/>
      <c r="W6466" s="123"/>
      <c r="AC6466" s="123"/>
    </row>
    <row r="6467" spans="5:29" s="2" customFormat="1">
      <c r="E6467" s="120"/>
      <c r="M6467" s="120"/>
      <c r="N6467" s="120"/>
      <c r="U6467" s="121"/>
      <c r="V6467" s="122"/>
      <c r="W6467" s="123"/>
      <c r="AC6467" s="123"/>
    </row>
    <row r="6468" spans="5:29" s="2" customFormat="1">
      <c r="E6468" s="120"/>
      <c r="M6468" s="120"/>
      <c r="N6468" s="120"/>
      <c r="U6468" s="121"/>
      <c r="V6468" s="122"/>
      <c r="W6468" s="123"/>
      <c r="AC6468" s="123"/>
    </row>
    <row r="6469" spans="5:29" s="2" customFormat="1">
      <c r="E6469" s="120"/>
      <c r="M6469" s="120"/>
      <c r="N6469" s="120"/>
      <c r="U6469" s="121"/>
      <c r="V6469" s="122"/>
      <c r="W6469" s="123"/>
      <c r="AC6469" s="123"/>
    </row>
    <row r="6470" spans="5:29" s="2" customFormat="1">
      <c r="E6470" s="120"/>
      <c r="M6470" s="120"/>
      <c r="N6470" s="120"/>
      <c r="U6470" s="121"/>
      <c r="V6470" s="122"/>
      <c r="W6470" s="123"/>
      <c r="AC6470" s="123"/>
    </row>
    <row r="6471" spans="5:29" s="2" customFormat="1">
      <c r="E6471" s="120"/>
      <c r="M6471" s="120"/>
      <c r="N6471" s="120"/>
      <c r="U6471" s="121"/>
      <c r="V6471" s="122"/>
      <c r="W6471" s="123"/>
      <c r="AC6471" s="123"/>
    </row>
    <row r="6472" spans="5:29" s="2" customFormat="1">
      <c r="E6472" s="120"/>
      <c r="M6472" s="120"/>
      <c r="N6472" s="120"/>
      <c r="U6472" s="121"/>
      <c r="V6472" s="122"/>
      <c r="W6472" s="123"/>
      <c r="AC6472" s="123"/>
    </row>
    <row r="6473" spans="5:29" s="2" customFormat="1">
      <c r="E6473" s="120"/>
      <c r="M6473" s="120"/>
      <c r="N6473" s="120"/>
      <c r="U6473" s="121"/>
      <c r="V6473" s="122"/>
      <c r="W6473" s="123"/>
      <c r="AC6473" s="123"/>
    </row>
    <row r="6474" spans="5:29" s="2" customFormat="1">
      <c r="E6474" s="120"/>
      <c r="M6474" s="120"/>
      <c r="N6474" s="120"/>
      <c r="U6474" s="121"/>
      <c r="V6474" s="122"/>
      <c r="W6474" s="123"/>
      <c r="AC6474" s="123"/>
    </row>
    <row r="6475" spans="5:29" s="2" customFormat="1">
      <c r="E6475" s="120"/>
      <c r="M6475" s="120"/>
      <c r="N6475" s="120"/>
      <c r="U6475" s="121"/>
      <c r="V6475" s="122"/>
      <c r="W6475" s="123"/>
      <c r="AC6475" s="123"/>
    </row>
    <row r="6476" spans="5:29" s="2" customFormat="1">
      <c r="E6476" s="120"/>
      <c r="M6476" s="120"/>
      <c r="N6476" s="120"/>
      <c r="U6476" s="121"/>
      <c r="V6476" s="122"/>
      <c r="W6476" s="123"/>
      <c r="AC6476" s="123"/>
    </row>
    <row r="6477" spans="5:29" s="2" customFormat="1">
      <c r="E6477" s="120"/>
      <c r="M6477" s="120"/>
      <c r="N6477" s="120"/>
      <c r="U6477" s="121"/>
      <c r="V6477" s="122"/>
      <c r="W6477" s="123"/>
      <c r="AC6477" s="123"/>
    </row>
    <row r="6478" spans="5:29" s="2" customFormat="1">
      <c r="E6478" s="120"/>
      <c r="M6478" s="120"/>
      <c r="N6478" s="120"/>
      <c r="U6478" s="121"/>
      <c r="V6478" s="122"/>
      <c r="W6478" s="123"/>
      <c r="AC6478" s="123"/>
    </row>
    <row r="6479" spans="5:29" s="2" customFormat="1">
      <c r="E6479" s="120"/>
      <c r="M6479" s="120"/>
      <c r="N6479" s="120"/>
      <c r="U6479" s="121"/>
      <c r="V6479" s="122"/>
      <c r="W6479" s="123"/>
      <c r="AC6479" s="123"/>
    </row>
    <row r="6480" spans="5:29" s="2" customFormat="1">
      <c r="E6480" s="120"/>
      <c r="M6480" s="120"/>
      <c r="N6480" s="120"/>
      <c r="U6480" s="121"/>
      <c r="V6480" s="122"/>
      <c r="W6480" s="123"/>
      <c r="AC6480" s="123"/>
    </row>
    <row r="6481" spans="5:29" s="2" customFormat="1">
      <c r="E6481" s="120"/>
      <c r="M6481" s="120"/>
      <c r="N6481" s="120"/>
      <c r="U6481" s="121"/>
      <c r="V6481" s="122"/>
      <c r="W6481" s="123"/>
      <c r="AC6481" s="123"/>
    </row>
    <row r="6482" spans="5:29" s="2" customFormat="1">
      <c r="E6482" s="120"/>
      <c r="M6482" s="120"/>
      <c r="N6482" s="120"/>
      <c r="U6482" s="121"/>
      <c r="V6482" s="122"/>
      <c r="W6482" s="123"/>
      <c r="AC6482" s="123"/>
    </row>
    <row r="6483" spans="5:29" s="2" customFormat="1">
      <c r="E6483" s="120"/>
      <c r="M6483" s="120"/>
      <c r="N6483" s="120"/>
      <c r="U6483" s="121"/>
      <c r="V6483" s="122"/>
      <c r="W6483" s="123"/>
      <c r="AC6483" s="123"/>
    </row>
    <row r="6484" spans="5:29" s="2" customFormat="1">
      <c r="E6484" s="120"/>
      <c r="M6484" s="120"/>
      <c r="N6484" s="120"/>
      <c r="U6484" s="121"/>
      <c r="V6484" s="122"/>
      <c r="W6484" s="123"/>
      <c r="AC6484" s="123"/>
    </row>
    <row r="6485" spans="5:29" s="2" customFormat="1">
      <c r="E6485" s="120"/>
      <c r="M6485" s="120"/>
      <c r="N6485" s="120"/>
      <c r="U6485" s="121"/>
      <c r="V6485" s="122"/>
      <c r="W6485" s="123"/>
      <c r="AC6485" s="123"/>
    </row>
    <row r="6486" spans="5:29" s="2" customFormat="1">
      <c r="E6486" s="120"/>
      <c r="M6486" s="120"/>
      <c r="N6486" s="120"/>
      <c r="U6486" s="121"/>
      <c r="V6486" s="122"/>
      <c r="W6486" s="123"/>
      <c r="AC6486" s="123"/>
    </row>
    <row r="6487" spans="5:29" s="2" customFormat="1">
      <c r="E6487" s="120"/>
      <c r="M6487" s="120"/>
      <c r="N6487" s="120"/>
      <c r="U6487" s="121"/>
      <c r="V6487" s="122"/>
      <c r="W6487" s="123"/>
      <c r="AC6487" s="123"/>
    </row>
    <row r="6488" spans="5:29" s="2" customFormat="1">
      <c r="E6488" s="120"/>
      <c r="M6488" s="120"/>
      <c r="N6488" s="120"/>
      <c r="U6488" s="121"/>
      <c r="V6488" s="122"/>
      <c r="W6488" s="123"/>
      <c r="AC6488" s="123"/>
    </row>
    <row r="6489" spans="5:29" s="2" customFormat="1">
      <c r="E6489" s="120"/>
      <c r="M6489" s="120"/>
      <c r="N6489" s="120"/>
      <c r="U6489" s="121"/>
      <c r="V6489" s="122"/>
      <c r="W6489" s="123"/>
      <c r="AC6489" s="123"/>
    </row>
    <row r="6490" spans="5:29" s="2" customFormat="1">
      <c r="E6490" s="120"/>
      <c r="M6490" s="120"/>
      <c r="N6490" s="120"/>
      <c r="U6490" s="121"/>
      <c r="V6490" s="122"/>
      <c r="W6490" s="123"/>
      <c r="AC6490" s="123"/>
    </row>
    <row r="6491" spans="5:29" s="2" customFormat="1">
      <c r="E6491" s="120"/>
      <c r="M6491" s="120"/>
      <c r="N6491" s="120"/>
      <c r="U6491" s="121"/>
      <c r="V6491" s="122"/>
      <c r="W6491" s="123"/>
      <c r="AC6491" s="123"/>
    </row>
    <row r="6492" spans="5:29" s="2" customFormat="1">
      <c r="E6492" s="120"/>
      <c r="M6492" s="120"/>
      <c r="N6492" s="120"/>
      <c r="U6492" s="121"/>
      <c r="V6492" s="122"/>
      <c r="W6492" s="123"/>
      <c r="AC6492" s="123"/>
    </row>
    <row r="6493" spans="5:29" s="2" customFormat="1">
      <c r="E6493" s="120"/>
      <c r="M6493" s="120"/>
      <c r="N6493" s="120"/>
      <c r="U6493" s="121"/>
      <c r="V6493" s="122"/>
      <c r="W6493" s="123"/>
      <c r="AC6493" s="123"/>
    </row>
    <row r="6494" spans="5:29" s="2" customFormat="1">
      <c r="E6494" s="120"/>
      <c r="M6494" s="120"/>
      <c r="N6494" s="120"/>
      <c r="U6494" s="121"/>
      <c r="V6494" s="122"/>
      <c r="W6494" s="123"/>
      <c r="AC6494" s="123"/>
    </row>
    <row r="6495" spans="5:29" s="2" customFormat="1">
      <c r="E6495" s="120"/>
      <c r="M6495" s="120"/>
      <c r="N6495" s="120"/>
      <c r="U6495" s="121"/>
      <c r="V6495" s="122"/>
      <c r="W6495" s="123"/>
      <c r="AC6495" s="123"/>
    </row>
    <row r="6496" spans="5:29" s="2" customFormat="1">
      <c r="E6496" s="120"/>
      <c r="M6496" s="120"/>
      <c r="N6496" s="120"/>
      <c r="U6496" s="121"/>
      <c r="V6496" s="122"/>
      <c r="W6496" s="123"/>
      <c r="AC6496" s="123"/>
    </row>
    <row r="6497" spans="5:29" s="2" customFormat="1">
      <c r="E6497" s="120"/>
      <c r="M6497" s="120"/>
      <c r="N6497" s="120"/>
      <c r="U6497" s="121"/>
      <c r="V6497" s="122"/>
      <c r="W6497" s="123"/>
      <c r="AC6497" s="123"/>
    </row>
    <row r="6498" spans="5:29" s="2" customFormat="1">
      <c r="E6498" s="120"/>
      <c r="M6498" s="120"/>
      <c r="N6498" s="120"/>
      <c r="U6498" s="121"/>
      <c r="V6498" s="122"/>
      <c r="W6498" s="123"/>
      <c r="AC6498" s="123"/>
    </row>
    <row r="6499" spans="5:29" s="2" customFormat="1">
      <c r="E6499" s="120"/>
      <c r="M6499" s="120"/>
      <c r="N6499" s="120"/>
      <c r="U6499" s="121"/>
      <c r="V6499" s="122"/>
      <c r="W6499" s="123"/>
      <c r="AC6499" s="123"/>
    </row>
    <row r="6500" spans="5:29" s="2" customFormat="1">
      <c r="E6500" s="120"/>
      <c r="M6500" s="120"/>
      <c r="N6500" s="120"/>
      <c r="U6500" s="121"/>
      <c r="V6500" s="122"/>
      <c r="W6500" s="123"/>
      <c r="AC6500" s="123"/>
    </row>
    <row r="6501" spans="5:29" s="2" customFormat="1">
      <c r="E6501" s="120"/>
      <c r="M6501" s="120"/>
      <c r="N6501" s="120"/>
      <c r="U6501" s="121"/>
      <c r="V6501" s="122"/>
      <c r="W6501" s="123"/>
      <c r="AC6501" s="123"/>
    </row>
    <row r="6502" spans="5:29" s="2" customFormat="1">
      <c r="E6502" s="120"/>
      <c r="M6502" s="120"/>
      <c r="N6502" s="120"/>
      <c r="U6502" s="121"/>
      <c r="V6502" s="122"/>
      <c r="W6502" s="123"/>
      <c r="AC6502" s="123"/>
    </row>
    <row r="6503" spans="5:29" s="2" customFormat="1">
      <c r="E6503" s="120"/>
      <c r="M6503" s="120"/>
      <c r="N6503" s="120"/>
      <c r="U6503" s="121"/>
      <c r="V6503" s="122"/>
      <c r="W6503" s="123"/>
      <c r="AC6503" s="123"/>
    </row>
    <row r="6504" spans="5:29" s="2" customFormat="1">
      <c r="E6504" s="120"/>
      <c r="M6504" s="120"/>
      <c r="N6504" s="120"/>
      <c r="U6504" s="121"/>
      <c r="V6504" s="122"/>
      <c r="W6504" s="123"/>
      <c r="AC6504" s="123"/>
    </row>
    <row r="6505" spans="5:29" s="2" customFormat="1">
      <c r="E6505" s="120"/>
      <c r="M6505" s="120"/>
      <c r="N6505" s="120"/>
      <c r="U6505" s="121"/>
      <c r="V6505" s="122"/>
      <c r="W6505" s="123"/>
      <c r="AC6505" s="123"/>
    </row>
    <row r="6506" spans="5:29" s="2" customFormat="1">
      <c r="E6506" s="120"/>
      <c r="M6506" s="120"/>
      <c r="N6506" s="120"/>
      <c r="U6506" s="121"/>
      <c r="V6506" s="122"/>
      <c r="W6506" s="123"/>
      <c r="AC6506" s="123"/>
    </row>
    <row r="6507" spans="5:29" s="2" customFormat="1">
      <c r="E6507" s="120"/>
      <c r="M6507" s="120"/>
      <c r="N6507" s="120"/>
      <c r="U6507" s="121"/>
      <c r="V6507" s="122"/>
      <c r="W6507" s="123"/>
      <c r="AC6507" s="123"/>
    </row>
    <row r="6508" spans="5:29" s="2" customFormat="1">
      <c r="E6508" s="120"/>
      <c r="M6508" s="120"/>
      <c r="N6508" s="120"/>
      <c r="U6508" s="121"/>
      <c r="V6508" s="122"/>
      <c r="W6508" s="123"/>
      <c r="AC6508" s="123"/>
    </row>
    <row r="6509" spans="5:29" s="2" customFormat="1">
      <c r="E6509" s="120"/>
      <c r="M6509" s="120"/>
      <c r="N6509" s="120"/>
      <c r="U6509" s="121"/>
      <c r="V6509" s="122"/>
      <c r="W6509" s="123"/>
      <c r="AC6509" s="123"/>
    </row>
    <row r="6510" spans="5:29" s="2" customFormat="1">
      <c r="E6510" s="120"/>
      <c r="M6510" s="120"/>
      <c r="N6510" s="120"/>
      <c r="U6510" s="121"/>
      <c r="V6510" s="122"/>
      <c r="W6510" s="123"/>
      <c r="AC6510" s="123"/>
    </row>
    <row r="6511" spans="5:29" s="2" customFormat="1">
      <c r="E6511" s="120"/>
      <c r="M6511" s="120"/>
      <c r="N6511" s="120"/>
      <c r="U6511" s="121"/>
      <c r="V6511" s="122"/>
      <c r="W6511" s="123"/>
      <c r="AC6511" s="123"/>
    </row>
    <row r="6512" spans="5:29" s="2" customFormat="1">
      <c r="E6512" s="120"/>
      <c r="M6512" s="120"/>
      <c r="N6512" s="120"/>
      <c r="U6512" s="121"/>
      <c r="V6512" s="122"/>
      <c r="W6512" s="123"/>
      <c r="AC6512" s="123"/>
    </row>
    <row r="6513" spans="5:29" s="2" customFormat="1">
      <c r="E6513" s="120"/>
      <c r="M6513" s="120"/>
      <c r="N6513" s="120"/>
      <c r="U6513" s="121"/>
      <c r="V6513" s="122"/>
      <c r="W6513" s="123"/>
      <c r="AC6513" s="123"/>
    </row>
    <row r="6514" spans="5:29" s="2" customFormat="1">
      <c r="E6514" s="120"/>
      <c r="M6514" s="120"/>
      <c r="N6514" s="120"/>
      <c r="U6514" s="121"/>
      <c r="V6514" s="122"/>
      <c r="W6514" s="123"/>
      <c r="AC6514" s="123"/>
    </row>
    <row r="6515" spans="5:29" s="2" customFormat="1">
      <c r="E6515" s="120"/>
      <c r="M6515" s="120"/>
      <c r="N6515" s="120"/>
      <c r="U6515" s="121"/>
      <c r="V6515" s="122"/>
      <c r="W6515" s="123"/>
      <c r="AC6515" s="123"/>
    </row>
    <row r="6516" spans="5:29" s="2" customFormat="1">
      <c r="E6516" s="120"/>
      <c r="M6516" s="120"/>
      <c r="N6516" s="120"/>
      <c r="U6516" s="121"/>
      <c r="V6516" s="122"/>
      <c r="W6516" s="123"/>
      <c r="AC6516" s="123"/>
    </row>
    <row r="6517" spans="5:29" s="2" customFormat="1">
      <c r="E6517" s="120"/>
      <c r="M6517" s="120"/>
      <c r="N6517" s="120"/>
      <c r="U6517" s="121"/>
      <c r="V6517" s="122"/>
      <c r="W6517" s="123"/>
      <c r="AC6517" s="123"/>
    </row>
    <row r="6518" spans="5:29" s="2" customFormat="1">
      <c r="E6518" s="120"/>
      <c r="M6518" s="120"/>
      <c r="N6518" s="120"/>
      <c r="U6518" s="121"/>
      <c r="V6518" s="122"/>
      <c r="W6518" s="123"/>
      <c r="AC6518" s="123"/>
    </row>
    <row r="6519" spans="5:29" s="2" customFormat="1">
      <c r="E6519" s="120"/>
      <c r="M6519" s="120"/>
      <c r="N6519" s="120"/>
      <c r="U6519" s="121"/>
      <c r="V6519" s="122"/>
      <c r="W6519" s="123"/>
      <c r="AC6519" s="123"/>
    </row>
    <row r="6520" spans="5:29" s="2" customFormat="1">
      <c r="E6520" s="120"/>
      <c r="M6520" s="120"/>
      <c r="N6520" s="120"/>
      <c r="U6520" s="121"/>
      <c r="V6520" s="122"/>
      <c r="W6520" s="123"/>
      <c r="AC6520" s="123"/>
    </row>
    <row r="6521" spans="5:29" s="2" customFormat="1">
      <c r="E6521" s="120"/>
      <c r="M6521" s="120"/>
      <c r="N6521" s="120"/>
      <c r="U6521" s="121"/>
      <c r="V6521" s="122"/>
      <c r="W6521" s="123"/>
      <c r="AC6521" s="123"/>
    </row>
    <row r="6522" spans="5:29" s="2" customFormat="1">
      <c r="E6522" s="120"/>
      <c r="M6522" s="120"/>
      <c r="N6522" s="120"/>
      <c r="U6522" s="121"/>
      <c r="V6522" s="122"/>
      <c r="W6522" s="123"/>
      <c r="AC6522" s="123"/>
    </row>
    <row r="6523" spans="5:29" s="2" customFormat="1">
      <c r="E6523" s="120"/>
      <c r="M6523" s="120"/>
      <c r="N6523" s="120"/>
      <c r="U6523" s="121"/>
      <c r="V6523" s="122"/>
      <c r="W6523" s="123"/>
      <c r="AC6523" s="123"/>
    </row>
    <row r="6524" spans="5:29" s="2" customFormat="1">
      <c r="E6524" s="120"/>
      <c r="M6524" s="120"/>
      <c r="N6524" s="120"/>
      <c r="U6524" s="121"/>
      <c r="V6524" s="122"/>
      <c r="W6524" s="123"/>
      <c r="AC6524" s="123"/>
    </row>
    <row r="6525" spans="5:29" s="2" customFormat="1">
      <c r="E6525" s="120"/>
      <c r="M6525" s="120"/>
      <c r="N6525" s="120"/>
      <c r="U6525" s="121"/>
      <c r="V6525" s="122"/>
      <c r="W6525" s="123"/>
      <c r="AC6525" s="123"/>
    </row>
    <row r="6526" spans="5:29" s="2" customFormat="1">
      <c r="E6526" s="120"/>
      <c r="M6526" s="120"/>
      <c r="N6526" s="120"/>
      <c r="U6526" s="121"/>
      <c r="V6526" s="122"/>
      <c r="W6526" s="123"/>
      <c r="AC6526" s="123"/>
    </row>
    <row r="6527" spans="5:29" s="2" customFormat="1">
      <c r="E6527" s="120"/>
      <c r="M6527" s="120"/>
      <c r="N6527" s="120"/>
      <c r="U6527" s="121"/>
      <c r="V6527" s="122"/>
      <c r="W6527" s="123"/>
      <c r="AC6527" s="123"/>
    </row>
    <row r="6528" spans="5:29" s="2" customFormat="1">
      <c r="E6528" s="120"/>
      <c r="M6528" s="120"/>
      <c r="N6528" s="120"/>
      <c r="U6528" s="121"/>
      <c r="V6528" s="122"/>
      <c r="W6528" s="123"/>
      <c r="AC6528" s="123"/>
    </row>
    <row r="6529" spans="5:29" s="2" customFormat="1">
      <c r="E6529" s="120"/>
      <c r="M6529" s="120"/>
      <c r="N6529" s="120"/>
      <c r="U6529" s="121"/>
      <c r="V6529" s="122"/>
      <c r="W6529" s="123"/>
      <c r="AC6529" s="123"/>
    </row>
    <row r="6530" spans="5:29" s="2" customFormat="1">
      <c r="E6530" s="120"/>
      <c r="M6530" s="120"/>
      <c r="N6530" s="120"/>
      <c r="U6530" s="121"/>
      <c r="V6530" s="122"/>
      <c r="W6530" s="123"/>
      <c r="AC6530" s="123"/>
    </row>
    <row r="6531" spans="5:29" s="2" customFormat="1">
      <c r="E6531" s="120"/>
      <c r="M6531" s="120"/>
      <c r="N6531" s="120"/>
      <c r="U6531" s="121"/>
      <c r="V6531" s="122"/>
      <c r="W6531" s="123"/>
      <c r="AC6531" s="123"/>
    </row>
    <row r="6532" spans="5:29" s="2" customFormat="1">
      <c r="E6532" s="120"/>
      <c r="M6532" s="120"/>
      <c r="N6532" s="120"/>
      <c r="U6532" s="121"/>
      <c r="V6532" s="122"/>
      <c r="W6532" s="123"/>
      <c r="AC6532" s="123"/>
    </row>
    <row r="6533" spans="5:29" s="2" customFormat="1">
      <c r="E6533" s="120"/>
      <c r="M6533" s="120"/>
      <c r="N6533" s="120"/>
      <c r="U6533" s="121"/>
      <c r="V6533" s="122"/>
      <c r="W6533" s="123"/>
      <c r="AC6533" s="123"/>
    </row>
    <row r="6534" spans="5:29" s="2" customFormat="1">
      <c r="E6534" s="120"/>
      <c r="M6534" s="120"/>
      <c r="N6534" s="120"/>
      <c r="U6534" s="121"/>
      <c r="V6534" s="122"/>
      <c r="W6534" s="123"/>
      <c r="AC6534" s="123"/>
    </row>
    <row r="6535" spans="5:29" s="2" customFormat="1">
      <c r="E6535" s="120"/>
      <c r="M6535" s="120"/>
      <c r="N6535" s="120"/>
      <c r="U6535" s="121"/>
      <c r="V6535" s="122"/>
      <c r="W6535" s="123"/>
      <c r="AC6535" s="123"/>
    </row>
    <row r="6536" spans="5:29" s="2" customFormat="1">
      <c r="E6536" s="120"/>
      <c r="M6536" s="120"/>
      <c r="N6536" s="120"/>
      <c r="U6536" s="121"/>
      <c r="V6536" s="122"/>
      <c r="W6536" s="123"/>
      <c r="AC6536" s="123"/>
    </row>
    <row r="6537" spans="5:29" s="2" customFormat="1">
      <c r="E6537" s="120"/>
      <c r="M6537" s="120"/>
      <c r="N6537" s="120"/>
      <c r="U6537" s="121"/>
      <c r="V6537" s="122"/>
      <c r="W6537" s="123"/>
      <c r="AC6537" s="123"/>
    </row>
    <row r="6538" spans="5:29" s="2" customFormat="1">
      <c r="E6538" s="120"/>
      <c r="M6538" s="120"/>
      <c r="N6538" s="120"/>
      <c r="U6538" s="121"/>
      <c r="V6538" s="122"/>
      <c r="W6538" s="123"/>
      <c r="AC6538" s="123"/>
    </row>
    <row r="6539" spans="5:29" s="2" customFormat="1">
      <c r="E6539" s="120"/>
      <c r="M6539" s="120"/>
      <c r="N6539" s="120"/>
      <c r="U6539" s="121"/>
      <c r="V6539" s="122"/>
      <c r="W6539" s="123"/>
      <c r="AC6539" s="123"/>
    </row>
    <row r="6540" spans="5:29" s="2" customFormat="1">
      <c r="E6540" s="120"/>
      <c r="M6540" s="120"/>
      <c r="N6540" s="120"/>
      <c r="U6540" s="121"/>
      <c r="V6540" s="122"/>
      <c r="W6540" s="123"/>
      <c r="AC6540" s="123"/>
    </row>
    <row r="6541" spans="5:29" s="2" customFormat="1">
      <c r="E6541" s="120"/>
      <c r="M6541" s="120"/>
      <c r="N6541" s="120"/>
      <c r="U6541" s="121"/>
      <c r="V6541" s="122"/>
      <c r="W6541" s="123"/>
      <c r="AC6541" s="123"/>
    </row>
    <row r="6542" spans="5:29" s="2" customFormat="1">
      <c r="E6542" s="120"/>
      <c r="M6542" s="120"/>
      <c r="N6542" s="120"/>
      <c r="U6542" s="121"/>
      <c r="V6542" s="122"/>
      <c r="W6542" s="123"/>
      <c r="AC6542" s="123"/>
    </row>
    <row r="6543" spans="5:29" s="2" customFormat="1">
      <c r="E6543" s="120"/>
      <c r="M6543" s="120"/>
      <c r="N6543" s="120"/>
      <c r="U6543" s="121"/>
      <c r="V6543" s="122"/>
      <c r="W6543" s="123"/>
      <c r="AC6543" s="123"/>
    </row>
    <row r="6544" spans="5:29" s="2" customFormat="1">
      <c r="E6544" s="120"/>
      <c r="M6544" s="120"/>
      <c r="N6544" s="120"/>
      <c r="U6544" s="121"/>
      <c r="V6544" s="122"/>
      <c r="W6544" s="123"/>
      <c r="AC6544" s="123"/>
    </row>
    <row r="6545" spans="5:29" s="2" customFormat="1">
      <c r="E6545" s="120"/>
      <c r="M6545" s="120"/>
      <c r="N6545" s="120"/>
      <c r="U6545" s="121"/>
      <c r="V6545" s="122"/>
      <c r="W6545" s="123"/>
      <c r="AC6545" s="123"/>
    </row>
    <row r="6546" spans="5:29" s="2" customFormat="1">
      <c r="E6546" s="120"/>
      <c r="M6546" s="120"/>
      <c r="N6546" s="120"/>
      <c r="U6546" s="121"/>
      <c r="V6546" s="122"/>
      <c r="W6546" s="123"/>
      <c r="AC6546" s="123"/>
    </row>
    <row r="6547" spans="5:29" s="2" customFormat="1">
      <c r="E6547" s="120"/>
      <c r="M6547" s="120"/>
      <c r="N6547" s="120"/>
      <c r="U6547" s="121"/>
      <c r="V6547" s="122"/>
      <c r="W6547" s="123"/>
      <c r="AC6547" s="123"/>
    </row>
    <row r="6548" spans="5:29" s="2" customFormat="1">
      <c r="E6548" s="120"/>
      <c r="M6548" s="120"/>
      <c r="N6548" s="120"/>
      <c r="U6548" s="121"/>
      <c r="V6548" s="122"/>
      <c r="W6548" s="123"/>
      <c r="AC6548" s="123"/>
    </row>
    <row r="6549" spans="5:29" s="2" customFormat="1">
      <c r="E6549" s="120"/>
      <c r="M6549" s="120"/>
      <c r="N6549" s="120"/>
      <c r="U6549" s="121"/>
      <c r="V6549" s="122"/>
      <c r="W6549" s="123"/>
      <c r="AC6549" s="123"/>
    </row>
    <row r="6550" spans="5:29" s="2" customFormat="1">
      <c r="E6550" s="120"/>
      <c r="M6550" s="120"/>
      <c r="N6550" s="120"/>
      <c r="U6550" s="121"/>
      <c r="V6550" s="122"/>
      <c r="W6550" s="123"/>
      <c r="AC6550" s="123"/>
    </row>
    <row r="6551" spans="5:29" s="2" customFormat="1">
      <c r="E6551" s="120"/>
      <c r="M6551" s="120"/>
      <c r="N6551" s="120"/>
      <c r="U6551" s="121"/>
      <c r="V6551" s="122"/>
      <c r="W6551" s="123"/>
      <c r="AC6551" s="123"/>
    </row>
    <row r="6552" spans="5:29" s="2" customFormat="1">
      <c r="E6552" s="120"/>
      <c r="M6552" s="120"/>
      <c r="N6552" s="120"/>
      <c r="U6552" s="121"/>
      <c r="V6552" s="122"/>
      <c r="W6552" s="123"/>
      <c r="AC6552" s="123"/>
    </row>
    <row r="6553" spans="5:29" s="2" customFormat="1">
      <c r="E6553" s="120"/>
      <c r="M6553" s="120"/>
      <c r="N6553" s="120"/>
      <c r="U6553" s="121"/>
      <c r="V6553" s="122"/>
      <c r="W6553" s="123"/>
      <c r="AC6553" s="123"/>
    </row>
    <row r="6554" spans="5:29" s="2" customFormat="1">
      <c r="E6554" s="120"/>
      <c r="M6554" s="120"/>
      <c r="N6554" s="120"/>
      <c r="U6554" s="121"/>
      <c r="V6554" s="122"/>
      <c r="W6554" s="123"/>
      <c r="AC6554" s="123"/>
    </row>
    <row r="6555" spans="5:29" s="2" customFormat="1">
      <c r="E6555" s="120"/>
      <c r="M6555" s="120"/>
      <c r="N6555" s="120"/>
      <c r="U6555" s="121"/>
      <c r="V6555" s="122"/>
      <c r="W6555" s="123"/>
      <c r="AC6555" s="123"/>
    </row>
    <row r="6556" spans="5:29" s="2" customFormat="1">
      <c r="E6556" s="120"/>
      <c r="M6556" s="120"/>
      <c r="N6556" s="120"/>
      <c r="U6556" s="121"/>
      <c r="V6556" s="122"/>
      <c r="W6556" s="123"/>
      <c r="AC6556" s="123"/>
    </row>
    <row r="6557" spans="5:29" s="2" customFormat="1">
      <c r="E6557" s="120"/>
      <c r="M6557" s="120"/>
      <c r="N6557" s="120"/>
      <c r="U6557" s="121"/>
      <c r="V6557" s="122"/>
      <c r="W6557" s="123"/>
      <c r="AC6557" s="123"/>
    </row>
    <row r="6558" spans="5:29" s="2" customFormat="1">
      <c r="E6558" s="120"/>
      <c r="M6558" s="120"/>
      <c r="N6558" s="120"/>
      <c r="U6558" s="121"/>
      <c r="V6558" s="122"/>
      <c r="W6558" s="123"/>
      <c r="AC6558" s="123"/>
    </row>
    <row r="6559" spans="5:29" s="2" customFormat="1">
      <c r="E6559" s="120"/>
      <c r="M6559" s="120"/>
      <c r="N6559" s="120"/>
      <c r="U6559" s="121"/>
      <c r="V6559" s="122"/>
      <c r="W6559" s="123"/>
      <c r="AC6559" s="123"/>
    </row>
    <row r="6560" spans="5:29" s="2" customFormat="1">
      <c r="E6560" s="120"/>
      <c r="M6560" s="120"/>
      <c r="N6560" s="120"/>
      <c r="U6560" s="121"/>
      <c r="V6560" s="122"/>
      <c r="W6560" s="123"/>
      <c r="AC6560" s="123"/>
    </row>
    <row r="6561" spans="5:29" s="2" customFormat="1">
      <c r="E6561" s="120"/>
      <c r="M6561" s="120"/>
      <c r="N6561" s="120"/>
      <c r="U6561" s="121"/>
      <c r="V6561" s="122"/>
      <c r="W6561" s="123"/>
      <c r="AC6561" s="123"/>
    </row>
    <row r="6562" spans="5:29" s="2" customFormat="1">
      <c r="E6562" s="120"/>
      <c r="M6562" s="120"/>
      <c r="N6562" s="120"/>
      <c r="U6562" s="121"/>
      <c r="V6562" s="122"/>
      <c r="W6562" s="123"/>
      <c r="AC6562" s="123"/>
    </row>
    <row r="6563" spans="5:29" s="2" customFormat="1">
      <c r="E6563" s="120"/>
      <c r="M6563" s="120"/>
      <c r="N6563" s="120"/>
      <c r="U6563" s="121"/>
      <c r="V6563" s="122"/>
      <c r="W6563" s="123"/>
      <c r="AC6563" s="123"/>
    </row>
    <row r="6564" spans="5:29" s="2" customFormat="1">
      <c r="E6564" s="120"/>
      <c r="M6564" s="120"/>
      <c r="N6564" s="120"/>
      <c r="U6564" s="121"/>
      <c r="V6564" s="122"/>
      <c r="W6564" s="123"/>
      <c r="AC6564" s="123"/>
    </row>
    <row r="6565" spans="5:29" s="2" customFormat="1">
      <c r="E6565" s="120"/>
      <c r="M6565" s="120"/>
      <c r="N6565" s="120"/>
      <c r="U6565" s="121"/>
      <c r="V6565" s="122"/>
      <c r="W6565" s="123"/>
      <c r="AC6565" s="123"/>
    </row>
    <row r="6566" spans="5:29" s="2" customFormat="1">
      <c r="E6566" s="120"/>
      <c r="M6566" s="120"/>
      <c r="N6566" s="120"/>
      <c r="U6566" s="121"/>
      <c r="V6566" s="122"/>
      <c r="W6566" s="123"/>
      <c r="AC6566" s="123"/>
    </row>
    <row r="6567" spans="5:29" s="2" customFormat="1">
      <c r="E6567" s="120"/>
      <c r="M6567" s="120"/>
      <c r="N6567" s="120"/>
      <c r="U6567" s="121"/>
      <c r="V6567" s="122"/>
      <c r="W6567" s="123"/>
      <c r="AC6567" s="123"/>
    </row>
    <row r="6568" spans="5:29" s="2" customFormat="1">
      <c r="E6568" s="120"/>
      <c r="M6568" s="120"/>
      <c r="N6568" s="120"/>
      <c r="U6568" s="121"/>
      <c r="V6568" s="122"/>
      <c r="W6568" s="123"/>
      <c r="AC6568" s="123"/>
    </row>
    <row r="6569" spans="5:29" s="2" customFormat="1">
      <c r="E6569" s="120"/>
      <c r="M6569" s="120"/>
      <c r="N6569" s="120"/>
      <c r="U6569" s="121"/>
      <c r="V6569" s="122"/>
      <c r="W6569" s="123"/>
      <c r="AC6569" s="123"/>
    </row>
    <row r="6570" spans="5:29" s="2" customFormat="1">
      <c r="E6570" s="120"/>
      <c r="M6570" s="120"/>
      <c r="N6570" s="120"/>
      <c r="U6570" s="121"/>
      <c r="V6570" s="122"/>
      <c r="W6570" s="123"/>
      <c r="AC6570" s="123"/>
    </row>
    <row r="6571" spans="5:29" s="2" customFormat="1">
      <c r="E6571" s="120"/>
      <c r="M6571" s="120"/>
      <c r="N6571" s="120"/>
      <c r="U6571" s="121"/>
      <c r="V6571" s="122"/>
      <c r="W6571" s="123"/>
      <c r="AC6571" s="123"/>
    </row>
    <row r="6572" spans="5:29" s="2" customFormat="1">
      <c r="E6572" s="120"/>
      <c r="M6572" s="120"/>
      <c r="N6572" s="120"/>
      <c r="U6572" s="121"/>
      <c r="V6572" s="122"/>
      <c r="W6572" s="123"/>
      <c r="AC6572" s="123"/>
    </row>
    <row r="6573" spans="5:29" s="2" customFormat="1">
      <c r="E6573" s="120"/>
      <c r="M6573" s="120"/>
      <c r="N6573" s="120"/>
      <c r="U6573" s="121"/>
      <c r="V6573" s="122"/>
      <c r="W6573" s="123"/>
      <c r="AC6573" s="123"/>
    </row>
    <row r="6574" spans="5:29" s="2" customFormat="1">
      <c r="E6574" s="120"/>
      <c r="M6574" s="120"/>
      <c r="N6574" s="120"/>
      <c r="U6574" s="121"/>
      <c r="V6574" s="122"/>
      <c r="W6574" s="123"/>
      <c r="AC6574" s="123"/>
    </row>
    <row r="6575" spans="5:29" s="2" customFormat="1">
      <c r="E6575" s="120"/>
      <c r="M6575" s="120"/>
      <c r="N6575" s="120"/>
      <c r="U6575" s="121"/>
      <c r="V6575" s="122"/>
      <c r="W6575" s="123"/>
      <c r="AC6575" s="123"/>
    </row>
    <row r="6576" spans="5:29" s="2" customFormat="1">
      <c r="E6576" s="120"/>
      <c r="M6576" s="120"/>
      <c r="N6576" s="120"/>
      <c r="U6576" s="121"/>
      <c r="V6576" s="122"/>
      <c r="W6576" s="123"/>
      <c r="AC6576" s="123"/>
    </row>
    <row r="6577" spans="5:29" s="2" customFormat="1">
      <c r="E6577" s="120"/>
      <c r="M6577" s="120"/>
      <c r="N6577" s="120"/>
      <c r="U6577" s="121"/>
      <c r="V6577" s="122"/>
      <c r="W6577" s="123"/>
      <c r="AC6577" s="123"/>
    </row>
    <row r="6578" spans="5:29" s="2" customFormat="1">
      <c r="E6578" s="120"/>
      <c r="M6578" s="120"/>
      <c r="N6578" s="120"/>
      <c r="U6578" s="121"/>
      <c r="V6578" s="122"/>
      <c r="W6578" s="123"/>
      <c r="AC6578" s="123"/>
    </row>
    <row r="6579" spans="5:29" s="2" customFormat="1">
      <c r="E6579" s="120"/>
      <c r="M6579" s="120"/>
      <c r="N6579" s="120"/>
      <c r="U6579" s="121"/>
      <c r="V6579" s="122"/>
      <c r="W6579" s="123"/>
      <c r="AC6579" s="123"/>
    </row>
    <row r="6580" spans="5:29" s="2" customFormat="1">
      <c r="E6580" s="120"/>
      <c r="M6580" s="120"/>
      <c r="N6580" s="120"/>
      <c r="U6580" s="121"/>
      <c r="V6580" s="122"/>
      <c r="W6580" s="123"/>
      <c r="AC6580" s="123"/>
    </row>
    <row r="6581" spans="5:29" s="2" customFormat="1">
      <c r="E6581" s="120"/>
      <c r="M6581" s="120"/>
      <c r="N6581" s="120"/>
      <c r="U6581" s="121"/>
      <c r="V6581" s="122"/>
      <c r="W6581" s="123"/>
      <c r="AC6581" s="123"/>
    </row>
    <row r="6582" spans="5:29" s="2" customFormat="1">
      <c r="E6582" s="120"/>
      <c r="M6582" s="120"/>
      <c r="N6582" s="120"/>
      <c r="U6582" s="121"/>
      <c r="V6582" s="122"/>
      <c r="W6582" s="123"/>
      <c r="AC6582" s="123"/>
    </row>
    <row r="6583" spans="5:29" s="2" customFormat="1">
      <c r="E6583" s="120"/>
      <c r="M6583" s="120"/>
      <c r="N6583" s="120"/>
      <c r="U6583" s="121"/>
      <c r="V6583" s="122"/>
      <c r="W6583" s="123"/>
      <c r="AC6583" s="123"/>
    </row>
    <row r="6584" spans="5:29" s="2" customFormat="1">
      <c r="E6584" s="120"/>
      <c r="M6584" s="120"/>
      <c r="N6584" s="120"/>
      <c r="U6584" s="121"/>
      <c r="V6584" s="122"/>
      <c r="W6584" s="123"/>
      <c r="AC6584" s="123"/>
    </row>
    <row r="6585" spans="5:29" s="2" customFormat="1">
      <c r="E6585" s="120"/>
      <c r="M6585" s="120"/>
      <c r="N6585" s="120"/>
      <c r="U6585" s="121"/>
      <c r="V6585" s="122"/>
      <c r="W6585" s="123"/>
      <c r="AC6585" s="123"/>
    </row>
    <row r="6586" spans="5:29" s="2" customFormat="1">
      <c r="E6586" s="120"/>
      <c r="M6586" s="120"/>
      <c r="N6586" s="120"/>
      <c r="U6586" s="121"/>
      <c r="V6586" s="122"/>
      <c r="W6586" s="123"/>
      <c r="AC6586" s="123"/>
    </row>
    <row r="6587" spans="5:29" s="2" customFormat="1">
      <c r="E6587" s="120"/>
      <c r="M6587" s="120"/>
      <c r="N6587" s="120"/>
      <c r="U6587" s="121"/>
      <c r="V6587" s="122"/>
      <c r="W6587" s="123"/>
      <c r="AC6587" s="123"/>
    </row>
    <row r="6588" spans="5:29" s="2" customFormat="1">
      <c r="E6588" s="120"/>
      <c r="M6588" s="120"/>
      <c r="N6588" s="120"/>
      <c r="U6588" s="121"/>
      <c r="V6588" s="122"/>
      <c r="W6588" s="123"/>
      <c r="AC6588" s="123"/>
    </row>
    <row r="6589" spans="5:29" s="2" customFormat="1">
      <c r="E6589" s="120"/>
      <c r="M6589" s="120"/>
      <c r="N6589" s="120"/>
      <c r="U6589" s="121"/>
      <c r="V6589" s="122"/>
      <c r="W6589" s="123"/>
      <c r="AC6589" s="123"/>
    </row>
    <row r="6590" spans="5:29" s="2" customFormat="1">
      <c r="E6590" s="120"/>
      <c r="M6590" s="120"/>
      <c r="N6590" s="120"/>
      <c r="U6590" s="121"/>
      <c r="V6590" s="122"/>
      <c r="W6590" s="123"/>
      <c r="AC6590" s="123"/>
    </row>
    <row r="6591" spans="5:29" s="2" customFormat="1">
      <c r="E6591" s="120"/>
      <c r="M6591" s="120"/>
      <c r="N6591" s="120"/>
      <c r="U6591" s="121"/>
      <c r="V6591" s="122"/>
      <c r="W6591" s="123"/>
      <c r="AC6591" s="123"/>
    </row>
    <row r="6592" spans="5:29" s="2" customFormat="1">
      <c r="E6592" s="120"/>
      <c r="M6592" s="120"/>
      <c r="N6592" s="120"/>
      <c r="U6592" s="121"/>
      <c r="V6592" s="122"/>
      <c r="W6592" s="123"/>
      <c r="AC6592" s="123"/>
    </row>
    <row r="6593" spans="5:29" s="2" customFormat="1">
      <c r="E6593" s="120"/>
      <c r="M6593" s="120"/>
      <c r="N6593" s="120"/>
      <c r="U6593" s="121"/>
      <c r="V6593" s="122"/>
      <c r="W6593" s="123"/>
      <c r="AC6593" s="123"/>
    </row>
    <row r="6594" spans="5:29" s="2" customFormat="1">
      <c r="E6594" s="120"/>
      <c r="M6594" s="120"/>
      <c r="N6594" s="120"/>
      <c r="U6594" s="121"/>
      <c r="V6594" s="122"/>
      <c r="W6594" s="123"/>
      <c r="AC6594" s="123"/>
    </row>
    <row r="6595" spans="5:29" s="2" customFormat="1">
      <c r="E6595" s="120"/>
      <c r="M6595" s="120"/>
      <c r="N6595" s="120"/>
      <c r="U6595" s="121"/>
      <c r="V6595" s="122"/>
      <c r="W6595" s="123"/>
      <c r="AC6595" s="123"/>
    </row>
    <row r="6596" spans="5:29" s="2" customFormat="1">
      <c r="E6596" s="120"/>
      <c r="M6596" s="120"/>
      <c r="N6596" s="120"/>
      <c r="U6596" s="121"/>
      <c r="V6596" s="122"/>
      <c r="W6596" s="123"/>
      <c r="AC6596" s="123"/>
    </row>
    <row r="6597" spans="5:29" s="2" customFormat="1">
      <c r="E6597" s="120"/>
      <c r="M6597" s="120"/>
      <c r="N6597" s="120"/>
      <c r="U6597" s="121"/>
      <c r="V6597" s="122"/>
      <c r="W6597" s="123"/>
      <c r="AC6597" s="123"/>
    </row>
    <row r="6598" spans="5:29" s="2" customFormat="1">
      <c r="E6598" s="120"/>
      <c r="M6598" s="120"/>
      <c r="N6598" s="120"/>
      <c r="U6598" s="121"/>
      <c r="V6598" s="122"/>
      <c r="W6598" s="123"/>
      <c r="AC6598" s="123"/>
    </row>
    <row r="6599" spans="5:29" s="2" customFormat="1">
      <c r="E6599" s="120"/>
      <c r="M6599" s="120"/>
      <c r="N6599" s="120"/>
      <c r="U6599" s="121"/>
      <c r="V6599" s="122"/>
      <c r="W6599" s="123"/>
      <c r="AC6599" s="123"/>
    </row>
    <row r="6600" spans="5:29" s="2" customFormat="1">
      <c r="E6600" s="120"/>
      <c r="M6600" s="120"/>
      <c r="N6600" s="120"/>
      <c r="U6600" s="121"/>
      <c r="V6600" s="122"/>
      <c r="W6600" s="123"/>
      <c r="AC6600" s="123"/>
    </row>
    <row r="6601" spans="5:29" s="2" customFormat="1">
      <c r="E6601" s="120"/>
      <c r="M6601" s="120"/>
      <c r="N6601" s="120"/>
      <c r="U6601" s="121"/>
      <c r="V6601" s="122"/>
      <c r="W6601" s="123"/>
      <c r="AC6601" s="123"/>
    </row>
    <row r="6602" spans="5:29" s="2" customFormat="1">
      <c r="E6602" s="120"/>
      <c r="M6602" s="120"/>
      <c r="N6602" s="120"/>
      <c r="U6602" s="121"/>
      <c r="V6602" s="122"/>
      <c r="W6602" s="123"/>
      <c r="AC6602" s="123"/>
    </row>
    <row r="6603" spans="5:29" s="2" customFormat="1">
      <c r="E6603" s="120"/>
      <c r="M6603" s="120"/>
      <c r="N6603" s="120"/>
      <c r="U6603" s="121"/>
      <c r="V6603" s="122"/>
      <c r="W6603" s="123"/>
      <c r="AC6603" s="123"/>
    </row>
    <row r="6604" spans="5:29" s="2" customFormat="1">
      <c r="E6604" s="120"/>
      <c r="M6604" s="120"/>
      <c r="N6604" s="120"/>
      <c r="U6604" s="121"/>
      <c r="V6604" s="122"/>
      <c r="W6604" s="123"/>
      <c r="AC6604" s="123"/>
    </row>
    <row r="6605" spans="5:29" s="2" customFormat="1">
      <c r="E6605" s="120"/>
      <c r="M6605" s="120"/>
      <c r="N6605" s="120"/>
      <c r="U6605" s="121"/>
      <c r="V6605" s="122"/>
      <c r="W6605" s="123"/>
      <c r="AC6605" s="123"/>
    </row>
    <row r="6606" spans="5:29" s="2" customFormat="1">
      <c r="E6606" s="120"/>
      <c r="M6606" s="120"/>
      <c r="N6606" s="120"/>
      <c r="U6606" s="121"/>
      <c r="V6606" s="122"/>
      <c r="W6606" s="123"/>
      <c r="AC6606" s="123"/>
    </row>
    <row r="6607" spans="5:29" s="2" customFormat="1">
      <c r="E6607" s="120"/>
      <c r="M6607" s="120"/>
      <c r="N6607" s="120"/>
      <c r="U6607" s="121"/>
      <c r="V6607" s="122"/>
      <c r="W6607" s="123"/>
      <c r="AC6607" s="123"/>
    </row>
    <row r="6608" spans="5:29" s="2" customFormat="1">
      <c r="E6608" s="120"/>
      <c r="M6608" s="120"/>
      <c r="N6608" s="120"/>
      <c r="U6608" s="121"/>
      <c r="V6608" s="122"/>
      <c r="W6608" s="123"/>
      <c r="AC6608" s="123"/>
    </row>
    <row r="6609" spans="5:29" s="2" customFormat="1">
      <c r="E6609" s="120"/>
      <c r="M6609" s="120"/>
      <c r="N6609" s="120"/>
      <c r="U6609" s="121"/>
      <c r="V6609" s="122"/>
      <c r="W6609" s="123"/>
      <c r="AC6609" s="123"/>
    </row>
    <row r="6610" spans="5:29" s="2" customFormat="1">
      <c r="E6610" s="120"/>
      <c r="M6610" s="120"/>
      <c r="N6610" s="120"/>
      <c r="U6610" s="121"/>
      <c r="V6610" s="122"/>
      <c r="W6610" s="123"/>
      <c r="AC6610" s="123"/>
    </row>
    <row r="6611" spans="5:29" s="2" customFormat="1">
      <c r="E6611" s="120"/>
      <c r="M6611" s="120"/>
      <c r="N6611" s="120"/>
      <c r="U6611" s="121"/>
      <c r="V6611" s="122"/>
      <c r="W6611" s="123"/>
      <c r="AC6611" s="123"/>
    </row>
    <row r="6612" spans="5:29" s="2" customFormat="1">
      <c r="E6612" s="120"/>
      <c r="M6612" s="120"/>
      <c r="N6612" s="120"/>
      <c r="U6612" s="121"/>
      <c r="V6612" s="122"/>
      <c r="W6612" s="123"/>
      <c r="AC6612" s="123"/>
    </row>
    <row r="6613" spans="5:29" s="2" customFormat="1">
      <c r="E6613" s="120"/>
      <c r="M6613" s="120"/>
      <c r="N6613" s="120"/>
      <c r="U6613" s="121"/>
      <c r="V6613" s="122"/>
      <c r="W6613" s="123"/>
      <c r="AC6613" s="123"/>
    </row>
    <row r="6614" spans="5:29" s="2" customFormat="1">
      <c r="E6614" s="120"/>
      <c r="M6614" s="120"/>
      <c r="N6614" s="120"/>
      <c r="U6614" s="121"/>
      <c r="V6614" s="122"/>
      <c r="W6614" s="123"/>
      <c r="AC6614" s="123"/>
    </row>
    <row r="6615" spans="5:29" s="2" customFormat="1">
      <c r="E6615" s="120"/>
      <c r="M6615" s="120"/>
      <c r="N6615" s="120"/>
      <c r="U6615" s="121"/>
      <c r="V6615" s="122"/>
      <c r="W6615" s="123"/>
      <c r="AC6615" s="123"/>
    </row>
    <row r="6616" spans="5:29" s="2" customFormat="1">
      <c r="E6616" s="120"/>
      <c r="M6616" s="120"/>
      <c r="N6616" s="120"/>
      <c r="U6616" s="121"/>
      <c r="V6616" s="122"/>
      <c r="W6616" s="123"/>
      <c r="AC6616" s="123"/>
    </row>
    <row r="6617" spans="5:29" s="2" customFormat="1">
      <c r="E6617" s="120"/>
      <c r="M6617" s="120"/>
      <c r="N6617" s="120"/>
      <c r="U6617" s="121"/>
      <c r="V6617" s="122"/>
      <c r="W6617" s="123"/>
      <c r="AC6617" s="123"/>
    </row>
    <row r="6618" spans="5:29" s="2" customFormat="1">
      <c r="E6618" s="120"/>
      <c r="M6618" s="120"/>
      <c r="N6618" s="120"/>
      <c r="U6618" s="121"/>
      <c r="V6618" s="122"/>
      <c r="W6618" s="123"/>
      <c r="AC6618" s="123"/>
    </row>
    <row r="6619" spans="5:29" s="2" customFormat="1">
      <c r="E6619" s="120"/>
      <c r="M6619" s="120"/>
      <c r="N6619" s="120"/>
      <c r="U6619" s="121"/>
      <c r="V6619" s="122"/>
      <c r="W6619" s="123"/>
      <c r="AC6619" s="123"/>
    </row>
    <row r="6620" spans="5:29" s="2" customFormat="1">
      <c r="E6620" s="120"/>
      <c r="M6620" s="120"/>
      <c r="N6620" s="120"/>
      <c r="U6620" s="121"/>
      <c r="V6620" s="122"/>
      <c r="W6620" s="123"/>
      <c r="AC6620" s="123"/>
    </row>
    <row r="6621" spans="5:29" s="2" customFormat="1">
      <c r="E6621" s="120"/>
      <c r="M6621" s="120"/>
      <c r="N6621" s="120"/>
      <c r="U6621" s="121"/>
      <c r="V6621" s="122"/>
      <c r="W6621" s="123"/>
      <c r="AC6621" s="123"/>
    </row>
    <row r="6622" spans="5:29" s="2" customFormat="1">
      <c r="E6622" s="120"/>
      <c r="M6622" s="120"/>
      <c r="N6622" s="120"/>
      <c r="U6622" s="121"/>
      <c r="V6622" s="122"/>
      <c r="W6622" s="123"/>
      <c r="AC6622" s="123"/>
    </row>
    <row r="6623" spans="5:29" s="2" customFormat="1">
      <c r="E6623" s="120"/>
      <c r="M6623" s="120"/>
      <c r="N6623" s="120"/>
      <c r="U6623" s="121"/>
      <c r="V6623" s="122"/>
      <c r="W6623" s="123"/>
      <c r="AC6623" s="123"/>
    </row>
    <row r="6624" spans="5:29" s="2" customFormat="1">
      <c r="E6624" s="120"/>
      <c r="M6624" s="120"/>
      <c r="N6624" s="120"/>
      <c r="U6624" s="121"/>
      <c r="V6624" s="122"/>
      <c r="W6624" s="123"/>
      <c r="AC6624" s="123"/>
    </row>
    <row r="6625" spans="5:29" s="2" customFormat="1">
      <c r="E6625" s="120"/>
      <c r="M6625" s="120"/>
      <c r="N6625" s="120"/>
      <c r="U6625" s="121"/>
      <c r="V6625" s="122"/>
      <c r="W6625" s="123"/>
      <c r="AC6625" s="123"/>
    </row>
    <row r="6626" spans="5:29" s="2" customFormat="1">
      <c r="E6626" s="120"/>
      <c r="M6626" s="120"/>
      <c r="N6626" s="120"/>
      <c r="U6626" s="121"/>
      <c r="V6626" s="122"/>
      <c r="W6626" s="123"/>
      <c r="AC6626" s="123"/>
    </row>
    <row r="6627" spans="5:29" s="2" customFormat="1">
      <c r="E6627" s="120"/>
      <c r="M6627" s="120"/>
      <c r="N6627" s="120"/>
      <c r="U6627" s="121"/>
      <c r="V6627" s="122"/>
      <c r="W6627" s="123"/>
      <c r="AC6627" s="123"/>
    </row>
    <row r="6628" spans="5:29" s="2" customFormat="1">
      <c r="E6628" s="120"/>
      <c r="M6628" s="120"/>
      <c r="N6628" s="120"/>
      <c r="U6628" s="121"/>
      <c r="V6628" s="122"/>
      <c r="W6628" s="123"/>
      <c r="AC6628" s="123"/>
    </row>
    <row r="6629" spans="5:29" s="2" customFormat="1">
      <c r="E6629" s="120"/>
      <c r="M6629" s="120"/>
      <c r="N6629" s="120"/>
      <c r="U6629" s="121"/>
      <c r="V6629" s="122"/>
      <c r="W6629" s="123"/>
      <c r="AC6629" s="123"/>
    </row>
    <row r="6630" spans="5:29" s="2" customFormat="1">
      <c r="E6630" s="120"/>
      <c r="M6630" s="120"/>
      <c r="N6630" s="120"/>
      <c r="U6630" s="121"/>
      <c r="V6630" s="122"/>
      <c r="W6630" s="123"/>
      <c r="AC6630" s="123"/>
    </row>
    <row r="6631" spans="5:29" s="2" customFormat="1">
      <c r="E6631" s="120"/>
      <c r="M6631" s="120"/>
      <c r="N6631" s="120"/>
      <c r="U6631" s="121"/>
      <c r="V6631" s="122"/>
      <c r="W6631" s="123"/>
      <c r="AC6631" s="123"/>
    </row>
    <row r="6632" spans="5:29" s="2" customFormat="1">
      <c r="E6632" s="120"/>
      <c r="M6632" s="120"/>
      <c r="N6632" s="120"/>
      <c r="U6632" s="121"/>
      <c r="V6632" s="122"/>
      <c r="W6632" s="123"/>
      <c r="AC6632" s="123"/>
    </row>
    <row r="6633" spans="5:29" s="2" customFormat="1">
      <c r="E6633" s="120"/>
      <c r="M6633" s="120"/>
      <c r="N6633" s="120"/>
      <c r="U6633" s="121"/>
      <c r="V6633" s="122"/>
      <c r="W6633" s="123"/>
      <c r="AC6633" s="123"/>
    </row>
    <row r="6634" spans="5:29" s="2" customFormat="1">
      <c r="E6634" s="120"/>
      <c r="M6634" s="120"/>
      <c r="N6634" s="120"/>
      <c r="U6634" s="121"/>
      <c r="V6634" s="122"/>
      <c r="W6634" s="123"/>
      <c r="AC6634" s="123"/>
    </row>
    <row r="6635" spans="5:29" s="2" customFormat="1">
      <c r="E6635" s="120"/>
      <c r="M6635" s="120"/>
      <c r="N6635" s="120"/>
      <c r="U6635" s="121"/>
      <c r="V6635" s="122"/>
      <c r="W6635" s="123"/>
      <c r="AC6635" s="123"/>
    </row>
    <row r="6636" spans="5:29" s="2" customFormat="1">
      <c r="E6636" s="120"/>
      <c r="M6636" s="120"/>
      <c r="N6636" s="120"/>
      <c r="U6636" s="121"/>
      <c r="V6636" s="122"/>
      <c r="W6636" s="123"/>
      <c r="AC6636" s="123"/>
    </row>
    <row r="6637" spans="5:29" s="2" customFormat="1">
      <c r="E6637" s="120"/>
      <c r="M6637" s="120"/>
      <c r="N6637" s="120"/>
      <c r="U6637" s="121"/>
      <c r="V6637" s="122"/>
      <c r="W6637" s="123"/>
      <c r="AC6637" s="123"/>
    </row>
    <row r="6638" spans="5:29" s="2" customFormat="1">
      <c r="E6638" s="120"/>
      <c r="M6638" s="120"/>
      <c r="N6638" s="120"/>
      <c r="U6638" s="121"/>
      <c r="V6638" s="122"/>
      <c r="W6638" s="123"/>
      <c r="AC6638" s="123"/>
    </row>
    <row r="6639" spans="5:29" s="2" customFormat="1">
      <c r="E6639" s="120"/>
      <c r="M6639" s="120"/>
      <c r="N6639" s="120"/>
      <c r="U6639" s="121"/>
      <c r="V6639" s="122"/>
      <c r="W6639" s="123"/>
      <c r="AC6639" s="123"/>
    </row>
    <row r="6640" spans="5:29" s="2" customFormat="1">
      <c r="E6640" s="120"/>
      <c r="M6640" s="120"/>
      <c r="N6640" s="120"/>
      <c r="U6640" s="121"/>
      <c r="V6640" s="122"/>
      <c r="W6640" s="123"/>
      <c r="AC6640" s="123"/>
    </row>
    <row r="6641" spans="5:29" s="2" customFormat="1">
      <c r="E6641" s="120"/>
      <c r="M6641" s="120"/>
      <c r="N6641" s="120"/>
      <c r="U6641" s="121"/>
      <c r="V6641" s="122"/>
      <c r="W6641" s="123"/>
      <c r="AC6641" s="123"/>
    </row>
    <row r="6642" spans="5:29" s="2" customFormat="1">
      <c r="E6642" s="120"/>
      <c r="M6642" s="120"/>
      <c r="N6642" s="120"/>
      <c r="U6642" s="121"/>
      <c r="V6642" s="122"/>
      <c r="W6642" s="123"/>
      <c r="AC6642" s="123"/>
    </row>
    <row r="6643" spans="5:29" s="2" customFormat="1">
      <c r="E6643" s="120"/>
      <c r="M6643" s="120"/>
      <c r="N6643" s="120"/>
      <c r="U6643" s="121"/>
      <c r="V6643" s="122"/>
      <c r="W6643" s="123"/>
      <c r="AC6643" s="123"/>
    </row>
    <row r="6644" spans="5:29" s="2" customFormat="1">
      <c r="E6644" s="120"/>
      <c r="M6644" s="120"/>
      <c r="N6644" s="120"/>
      <c r="U6644" s="121"/>
      <c r="V6644" s="122"/>
      <c r="W6644" s="123"/>
      <c r="AC6644" s="123"/>
    </row>
    <row r="6645" spans="5:29" s="2" customFormat="1">
      <c r="E6645" s="120"/>
      <c r="M6645" s="120"/>
      <c r="N6645" s="120"/>
      <c r="U6645" s="121"/>
      <c r="V6645" s="122"/>
      <c r="W6645" s="123"/>
      <c r="AC6645" s="123"/>
    </row>
    <row r="6646" spans="5:29" s="2" customFormat="1">
      <c r="E6646" s="120"/>
      <c r="M6646" s="120"/>
      <c r="N6646" s="120"/>
      <c r="U6646" s="121"/>
      <c r="V6646" s="122"/>
      <c r="W6646" s="123"/>
      <c r="AC6646" s="123"/>
    </row>
    <row r="6647" spans="5:29" s="2" customFormat="1">
      <c r="E6647" s="120"/>
      <c r="M6647" s="120"/>
      <c r="N6647" s="120"/>
      <c r="U6647" s="121"/>
      <c r="V6647" s="122"/>
      <c r="W6647" s="123"/>
      <c r="AC6647" s="123"/>
    </row>
    <row r="6648" spans="5:29" s="2" customFormat="1">
      <c r="E6648" s="120"/>
      <c r="M6648" s="120"/>
      <c r="N6648" s="120"/>
      <c r="U6648" s="121"/>
      <c r="V6648" s="122"/>
      <c r="W6648" s="123"/>
      <c r="AC6648" s="123"/>
    </row>
    <row r="6649" spans="5:29" s="2" customFormat="1">
      <c r="E6649" s="120"/>
      <c r="M6649" s="120"/>
      <c r="N6649" s="120"/>
      <c r="U6649" s="121"/>
      <c r="V6649" s="122"/>
      <c r="W6649" s="123"/>
      <c r="AC6649" s="123"/>
    </row>
    <row r="6650" spans="5:29" s="2" customFormat="1">
      <c r="E6650" s="120"/>
      <c r="M6650" s="120"/>
      <c r="N6650" s="120"/>
      <c r="U6650" s="121"/>
      <c r="V6650" s="122"/>
      <c r="W6650" s="123"/>
      <c r="AC6650" s="123"/>
    </row>
    <row r="6651" spans="5:29" s="2" customFormat="1">
      <c r="E6651" s="120"/>
      <c r="M6651" s="120"/>
      <c r="N6651" s="120"/>
      <c r="U6651" s="121"/>
      <c r="V6651" s="122"/>
      <c r="W6651" s="123"/>
      <c r="AC6651" s="123"/>
    </row>
    <row r="6652" spans="5:29" s="2" customFormat="1">
      <c r="E6652" s="120"/>
      <c r="M6652" s="120"/>
      <c r="N6652" s="120"/>
      <c r="U6652" s="121"/>
      <c r="V6652" s="122"/>
      <c r="W6652" s="123"/>
      <c r="AC6652" s="123"/>
    </row>
    <row r="6653" spans="5:29" s="2" customFormat="1">
      <c r="E6653" s="120"/>
      <c r="M6653" s="120"/>
      <c r="N6653" s="120"/>
      <c r="U6653" s="121"/>
      <c r="V6653" s="122"/>
      <c r="W6653" s="123"/>
      <c r="AC6653" s="123"/>
    </row>
    <row r="6654" spans="5:29" s="2" customFormat="1">
      <c r="E6654" s="120"/>
      <c r="M6654" s="120"/>
      <c r="N6654" s="120"/>
      <c r="U6654" s="121"/>
      <c r="V6654" s="122"/>
      <c r="W6654" s="123"/>
      <c r="AC6654" s="123"/>
    </row>
    <row r="6655" spans="5:29" s="2" customFormat="1">
      <c r="E6655" s="120"/>
      <c r="M6655" s="120"/>
      <c r="N6655" s="120"/>
      <c r="U6655" s="121"/>
      <c r="V6655" s="122"/>
      <c r="W6655" s="123"/>
      <c r="AC6655" s="123"/>
    </row>
    <row r="6656" spans="5:29" s="2" customFormat="1">
      <c r="E6656" s="120"/>
      <c r="M6656" s="120"/>
      <c r="N6656" s="120"/>
      <c r="U6656" s="121"/>
      <c r="V6656" s="122"/>
      <c r="W6656" s="123"/>
      <c r="AC6656" s="123"/>
    </row>
    <row r="6657" spans="5:29" s="2" customFormat="1">
      <c r="E6657" s="120"/>
      <c r="M6657" s="120"/>
      <c r="N6657" s="120"/>
      <c r="U6657" s="121"/>
      <c r="V6657" s="122"/>
      <c r="W6657" s="123"/>
      <c r="AC6657" s="123"/>
    </row>
    <row r="6658" spans="5:29" s="2" customFormat="1">
      <c r="E6658" s="120"/>
      <c r="M6658" s="120"/>
      <c r="N6658" s="120"/>
      <c r="U6658" s="121"/>
      <c r="V6658" s="122"/>
      <c r="W6658" s="123"/>
      <c r="AC6658" s="123"/>
    </row>
    <row r="6659" spans="5:29" s="2" customFormat="1">
      <c r="E6659" s="120"/>
      <c r="M6659" s="120"/>
      <c r="N6659" s="120"/>
      <c r="U6659" s="121"/>
      <c r="V6659" s="122"/>
      <c r="W6659" s="123"/>
      <c r="AC6659" s="123"/>
    </row>
    <row r="6660" spans="5:29" s="2" customFormat="1">
      <c r="E6660" s="120"/>
      <c r="M6660" s="120"/>
      <c r="N6660" s="120"/>
      <c r="U6660" s="121"/>
      <c r="V6660" s="122"/>
      <c r="W6660" s="123"/>
      <c r="AC6660" s="123"/>
    </row>
    <row r="6661" spans="5:29" s="2" customFormat="1">
      <c r="E6661" s="120"/>
      <c r="M6661" s="120"/>
      <c r="N6661" s="120"/>
      <c r="U6661" s="121"/>
      <c r="V6661" s="122"/>
      <c r="W6661" s="123"/>
      <c r="AC6661" s="123"/>
    </row>
    <row r="6662" spans="5:29" s="2" customFormat="1">
      <c r="E6662" s="120"/>
      <c r="M6662" s="120"/>
      <c r="N6662" s="120"/>
      <c r="U6662" s="121"/>
      <c r="V6662" s="122"/>
      <c r="W6662" s="123"/>
      <c r="AC6662" s="123"/>
    </row>
    <row r="6663" spans="5:29" s="2" customFormat="1">
      <c r="E6663" s="120"/>
      <c r="M6663" s="120"/>
      <c r="N6663" s="120"/>
      <c r="U6663" s="121"/>
      <c r="V6663" s="122"/>
      <c r="W6663" s="123"/>
      <c r="AC6663" s="123"/>
    </row>
    <row r="6664" spans="5:29" s="2" customFormat="1">
      <c r="E6664" s="120"/>
      <c r="M6664" s="120"/>
      <c r="N6664" s="120"/>
      <c r="U6664" s="121"/>
      <c r="V6664" s="122"/>
      <c r="W6664" s="123"/>
      <c r="AC6664" s="123"/>
    </row>
    <row r="6665" spans="5:29" s="2" customFormat="1">
      <c r="E6665" s="120"/>
      <c r="M6665" s="120"/>
      <c r="N6665" s="120"/>
      <c r="U6665" s="121"/>
      <c r="V6665" s="122"/>
      <c r="W6665" s="123"/>
      <c r="AC6665" s="123"/>
    </row>
    <row r="6666" spans="5:29" s="2" customFormat="1">
      <c r="E6666" s="120"/>
      <c r="M6666" s="120"/>
      <c r="N6666" s="120"/>
      <c r="U6666" s="121"/>
      <c r="V6666" s="122"/>
      <c r="W6666" s="123"/>
      <c r="AC6666" s="123"/>
    </row>
    <row r="6667" spans="5:29" s="2" customFormat="1">
      <c r="E6667" s="120"/>
      <c r="M6667" s="120"/>
      <c r="N6667" s="120"/>
      <c r="U6667" s="121"/>
      <c r="V6667" s="122"/>
      <c r="W6667" s="123"/>
      <c r="AC6667" s="123"/>
    </row>
    <row r="6668" spans="5:29" s="2" customFormat="1">
      <c r="E6668" s="120"/>
      <c r="M6668" s="120"/>
      <c r="N6668" s="120"/>
      <c r="U6668" s="121"/>
      <c r="V6668" s="122"/>
      <c r="W6668" s="123"/>
      <c r="AC6668" s="123"/>
    </row>
    <row r="6669" spans="5:29" s="2" customFormat="1">
      <c r="E6669" s="120"/>
      <c r="M6669" s="120"/>
      <c r="N6669" s="120"/>
      <c r="U6669" s="121"/>
      <c r="V6669" s="122"/>
      <c r="W6669" s="123"/>
      <c r="AC6669" s="123"/>
    </row>
    <row r="6670" spans="5:29" s="2" customFormat="1">
      <c r="E6670" s="120"/>
      <c r="M6670" s="120"/>
      <c r="N6670" s="120"/>
      <c r="U6670" s="121"/>
      <c r="V6670" s="122"/>
      <c r="W6670" s="123"/>
      <c r="AC6670" s="123"/>
    </row>
    <row r="6671" spans="5:29" s="2" customFormat="1">
      <c r="E6671" s="120"/>
      <c r="M6671" s="120"/>
      <c r="N6671" s="120"/>
      <c r="U6671" s="121"/>
      <c r="V6671" s="122"/>
      <c r="W6671" s="123"/>
      <c r="AC6671" s="123"/>
    </row>
    <row r="6672" spans="5:29" s="2" customFormat="1">
      <c r="E6672" s="120"/>
      <c r="M6672" s="120"/>
      <c r="N6672" s="120"/>
      <c r="U6672" s="121"/>
      <c r="V6672" s="122"/>
      <c r="W6672" s="123"/>
      <c r="AC6672" s="123"/>
    </row>
    <row r="6673" spans="5:29" s="2" customFormat="1">
      <c r="E6673" s="120"/>
      <c r="M6673" s="120"/>
      <c r="N6673" s="120"/>
      <c r="U6673" s="121"/>
      <c r="V6673" s="122"/>
      <c r="W6673" s="123"/>
      <c r="AC6673" s="123"/>
    </row>
    <row r="6674" spans="5:29" s="2" customFormat="1">
      <c r="E6674" s="120"/>
      <c r="M6674" s="120"/>
      <c r="N6674" s="120"/>
      <c r="U6674" s="121"/>
      <c r="V6674" s="122"/>
      <c r="W6674" s="123"/>
      <c r="AC6674" s="123"/>
    </row>
    <row r="6675" spans="5:29" s="2" customFormat="1">
      <c r="E6675" s="120"/>
      <c r="M6675" s="120"/>
      <c r="N6675" s="120"/>
      <c r="U6675" s="121"/>
      <c r="V6675" s="122"/>
      <c r="W6675" s="123"/>
      <c r="AC6675" s="123"/>
    </row>
    <row r="6676" spans="5:29" s="2" customFormat="1">
      <c r="E6676" s="120"/>
      <c r="M6676" s="120"/>
      <c r="N6676" s="120"/>
      <c r="U6676" s="121"/>
      <c r="V6676" s="122"/>
      <c r="W6676" s="123"/>
      <c r="AC6676" s="123"/>
    </row>
    <row r="6677" spans="5:29" s="2" customFormat="1">
      <c r="E6677" s="120"/>
      <c r="M6677" s="120"/>
      <c r="N6677" s="120"/>
      <c r="U6677" s="121"/>
      <c r="V6677" s="122"/>
      <c r="W6677" s="123"/>
      <c r="AC6677" s="123"/>
    </row>
    <row r="6678" spans="5:29" s="2" customFormat="1">
      <c r="E6678" s="120"/>
      <c r="M6678" s="120"/>
      <c r="N6678" s="120"/>
      <c r="U6678" s="121"/>
      <c r="V6678" s="122"/>
      <c r="W6678" s="123"/>
      <c r="AC6678" s="123"/>
    </row>
    <row r="6679" spans="5:29" s="2" customFormat="1">
      <c r="E6679" s="120"/>
      <c r="M6679" s="120"/>
      <c r="N6679" s="120"/>
      <c r="U6679" s="121"/>
      <c r="V6679" s="122"/>
      <c r="W6679" s="123"/>
      <c r="AC6679" s="123"/>
    </row>
    <row r="6680" spans="5:29" s="2" customFormat="1">
      <c r="E6680" s="120"/>
      <c r="M6680" s="120"/>
      <c r="N6680" s="120"/>
      <c r="U6680" s="121"/>
      <c r="V6680" s="122"/>
      <c r="W6680" s="123"/>
      <c r="AC6680" s="123"/>
    </row>
    <row r="6681" spans="5:29" s="2" customFormat="1">
      <c r="E6681" s="120"/>
      <c r="M6681" s="120"/>
      <c r="N6681" s="120"/>
      <c r="U6681" s="121"/>
      <c r="V6681" s="122"/>
      <c r="W6681" s="123"/>
      <c r="AC6681" s="123"/>
    </row>
    <row r="6682" spans="5:29" s="2" customFormat="1">
      <c r="E6682" s="120"/>
      <c r="M6682" s="120"/>
      <c r="N6682" s="120"/>
      <c r="U6682" s="121"/>
      <c r="V6682" s="122"/>
      <c r="W6682" s="123"/>
      <c r="AC6682" s="123"/>
    </row>
    <row r="6683" spans="5:29" s="2" customFormat="1">
      <c r="E6683" s="120"/>
      <c r="M6683" s="120"/>
      <c r="N6683" s="120"/>
      <c r="U6683" s="121"/>
      <c r="V6683" s="122"/>
      <c r="W6683" s="123"/>
      <c r="AC6683" s="123"/>
    </row>
    <row r="6684" spans="5:29" s="2" customFormat="1">
      <c r="E6684" s="120"/>
      <c r="M6684" s="120"/>
      <c r="N6684" s="120"/>
      <c r="U6684" s="121"/>
      <c r="V6684" s="122"/>
      <c r="W6684" s="123"/>
      <c r="AC6684" s="123"/>
    </row>
    <row r="6685" spans="5:29" s="2" customFormat="1">
      <c r="E6685" s="120"/>
      <c r="M6685" s="120"/>
      <c r="N6685" s="120"/>
      <c r="U6685" s="121"/>
      <c r="V6685" s="122"/>
      <c r="W6685" s="123"/>
      <c r="AC6685" s="123"/>
    </row>
    <row r="6686" spans="5:29" s="2" customFormat="1">
      <c r="E6686" s="120"/>
      <c r="M6686" s="120"/>
      <c r="N6686" s="120"/>
      <c r="U6686" s="121"/>
      <c r="V6686" s="122"/>
      <c r="W6686" s="123"/>
      <c r="AC6686" s="123"/>
    </row>
    <row r="6687" spans="5:29" s="2" customFormat="1">
      <c r="E6687" s="120"/>
      <c r="M6687" s="120"/>
      <c r="N6687" s="120"/>
      <c r="U6687" s="121"/>
      <c r="V6687" s="122"/>
      <c r="W6687" s="123"/>
      <c r="AC6687" s="123"/>
    </row>
    <row r="6688" spans="5:29" s="2" customFormat="1">
      <c r="E6688" s="120"/>
      <c r="M6688" s="120"/>
      <c r="N6688" s="120"/>
      <c r="U6688" s="121"/>
      <c r="V6688" s="122"/>
      <c r="W6688" s="123"/>
      <c r="AC6688" s="123"/>
    </row>
    <row r="6689" spans="5:29" s="2" customFormat="1">
      <c r="E6689" s="120"/>
      <c r="M6689" s="120"/>
      <c r="N6689" s="120"/>
      <c r="U6689" s="121"/>
      <c r="V6689" s="122"/>
      <c r="W6689" s="123"/>
      <c r="AC6689" s="123"/>
    </row>
    <row r="6690" spans="5:29" s="2" customFormat="1">
      <c r="E6690" s="120"/>
      <c r="M6690" s="120"/>
      <c r="N6690" s="120"/>
      <c r="U6690" s="121"/>
      <c r="V6690" s="122"/>
      <c r="W6690" s="123"/>
      <c r="AC6690" s="123"/>
    </row>
    <row r="6691" spans="5:29" s="2" customFormat="1">
      <c r="E6691" s="120"/>
      <c r="M6691" s="120"/>
      <c r="N6691" s="120"/>
      <c r="U6691" s="121"/>
      <c r="V6691" s="122"/>
      <c r="W6691" s="123"/>
      <c r="AC6691" s="123"/>
    </row>
    <row r="6692" spans="5:29" s="2" customFormat="1">
      <c r="E6692" s="120"/>
      <c r="M6692" s="120"/>
      <c r="N6692" s="120"/>
      <c r="U6692" s="121"/>
      <c r="V6692" s="122"/>
      <c r="W6692" s="123"/>
      <c r="AC6692" s="123"/>
    </row>
    <row r="6693" spans="5:29" s="2" customFormat="1">
      <c r="E6693" s="120"/>
      <c r="M6693" s="120"/>
      <c r="N6693" s="120"/>
      <c r="U6693" s="121"/>
      <c r="V6693" s="122"/>
      <c r="W6693" s="123"/>
      <c r="AC6693" s="123"/>
    </row>
    <row r="6694" spans="5:29" s="2" customFormat="1">
      <c r="E6694" s="120"/>
      <c r="M6694" s="120"/>
      <c r="N6694" s="120"/>
      <c r="U6694" s="121"/>
      <c r="V6694" s="122"/>
      <c r="W6694" s="123"/>
      <c r="AC6694" s="123"/>
    </row>
    <row r="6695" spans="5:29" s="2" customFormat="1">
      <c r="E6695" s="120"/>
      <c r="M6695" s="120"/>
      <c r="N6695" s="120"/>
      <c r="U6695" s="121"/>
      <c r="V6695" s="122"/>
      <c r="W6695" s="123"/>
      <c r="AC6695" s="123"/>
    </row>
    <row r="6696" spans="5:29" s="2" customFormat="1">
      <c r="E6696" s="120"/>
      <c r="M6696" s="120"/>
      <c r="N6696" s="120"/>
      <c r="U6696" s="121"/>
      <c r="V6696" s="122"/>
      <c r="W6696" s="123"/>
      <c r="AC6696" s="123"/>
    </row>
    <row r="6697" spans="5:29" s="2" customFormat="1">
      <c r="E6697" s="120"/>
      <c r="M6697" s="120"/>
      <c r="N6697" s="120"/>
      <c r="U6697" s="121"/>
      <c r="V6697" s="122"/>
      <c r="W6697" s="123"/>
      <c r="AC6697" s="123"/>
    </row>
    <row r="6698" spans="5:29" s="2" customFormat="1">
      <c r="E6698" s="120"/>
      <c r="M6698" s="120"/>
      <c r="N6698" s="120"/>
      <c r="U6698" s="121"/>
      <c r="V6698" s="122"/>
      <c r="W6698" s="123"/>
      <c r="AC6698" s="123"/>
    </row>
    <row r="6699" spans="5:29" s="2" customFormat="1">
      <c r="E6699" s="120"/>
      <c r="M6699" s="120"/>
      <c r="N6699" s="120"/>
      <c r="U6699" s="121"/>
      <c r="V6699" s="122"/>
      <c r="W6699" s="123"/>
      <c r="AC6699" s="123"/>
    </row>
    <row r="6700" spans="5:29" s="2" customFormat="1">
      <c r="E6700" s="120"/>
      <c r="M6700" s="120"/>
      <c r="N6700" s="120"/>
      <c r="U6700" s="121"/>
      <c r="V6700" s="122"/>
      <c r="W6700" s="123"/>
      <c r="AC6700" s="123"/>
    </row>
    <row r="6701" spans="5:29" s="2" customFormat="1">
      <c r="E6701" s="120"/>
      <c r="M6701" s="120"/>
      <c r="N6701" s="120"/>
      <c r="U6701" s="121"/>
      <c r="V6701" s="122"/>
      <c r="W6701" s="123"/>
      <c r="AC6701" s="123"/>
    </row>
    <row r="6702" spans="5:29" s="2" customFormat="1">
      <c r="E6702" s="120"/>
      <c r="M6702" s="120"/>
      <c r="N6702" s="120"/>
      <c r="U6702" s="121"/>
      <c r="V6702" s="122"/>
      <c r="W6702" s="123"/>
      <c r="AC6702" s="123"/>
    </row>
    <row r="6703" spans="5:29" s="2" customFormat="1">
      <c r="E6703" s="120"/>
      <c r="M6703" s="120"/>
      <c r="N6703" s="120"/>
      <c r="U6703" s="121"/>
      <c r="V6703" s="122"/>
      <c r="W6703" s="123"/>
      <c r="AC6703" s="123"/>
    </row>
    <row r="6704" spans="5:29" s="2" customFormat="1">
      <c r="E6704" s="120"/>
      <c r="M6704" s="120"/>
      <c r="N6704" s="120"/>
      <c r="U6704" s="121"/>
      <c r="V6704" s="122"/>
      <c r="W6704" s="123"/>
      <c r="AC6704" s="123"/>
    </row>
    <row r="6705" spans="5:29" s="2" customFormat="1">
      <c r="E6705" s="120"/>
      <c r="M6705" s="120"/>
      <c r="N6705" s="120"/>
      <c r="U6705" s="121"/>
      <c r="V6705" s="122"/>
      <c r="W6705" s="123"/>
      <c r="AC6705" s="123"/>
    </row>
    <row r="6706" spans="5:29" s="2" customFormat="1">
      <c r="E6706" s="120"/>
      <c r="M6706" s="120"/>
      <c r="N6706" s="120"/>
      <c r="U6706" s="121"/>
      <c r="V6706" s="122"/>
      <c r="W6706" s="123"/>
      <c r="AC6706" s="123"/>
    </row>
    <row r="6707" spans="5:29" s="2" customFormat="1">
      <c r="E6707" s="120"/>
      <c r="M6707" s="120"/>
      <c r="N6707" s="120"/>
      <c r="U6707" s="121"/>
      <c r="V6707" s="122"/>
      <c r="W6707" s="123"/>
      <c r="AC6707" s="123"/>
    </row>
    <row r="6708" spans="5:29" s="2" customFormat="1">
      <c r="E6708" s="120"/>
      <c r="M6708" s="120"/>
      <c r="N6708" s="120"/>
      <c r="U6708" s="121"/>
      <c r="V6708" s="122"/>
      <c r="W6708" s="123"/>
      <c r="AC6708" s="123"/>
    </row>
    <row r="6709" spans="5:29" s="2" customFormat="1">
      <c r="E6709" s="120"/>
      <c r="M6709" s="120"/>
      <c r="N6709" s="120"/>
      <c r="U6709" s="121"/>
      <c r="V6709" s="122"/>
      <c r="W6709" s="123"/>
      <c r="AC6709" s="123"/>
    </row>
    <row r="6710" spans="5:29" s="2" customFormat="1">
      <c r="E6710" s="120"/>
      <c r="M6710" s="120"/>
      <c r="N6710" s="120"/>
      <c r="U6710" s="121"/>
      <c r="V6710" s="122"/>
      <c r="W6710" s="123"/>
      <c r="AC6710" s="123"/>
    </row>
    <row r="6711" spans="5:29" s="2" customFormat="1">
      <c r="E6711" s="120"/>
      <c r="M6711" s="120"/>
      <c r="N6711" s="120"/>
      <c r="U6711" s="121"/>
      <c r="V6711" s="122"/>
      <c r="W6711" s="123"/>
      <c r="AC6711" s="123"/>
    </row>
    <row r="6712" spans="5:29" s="2" customFormat="1">
      <c r="E6712" s="120"/>
      <c r="M6712" s="120"/>
      <c r="N6712" s="120"/>
      <c r="U6712" s="121"/>
      <c r="V6712" s="122"/>
      <c r="W6712" s="123"/>
      <c r="AC6712" s="123"/>
    </row>
    <row r="6713" spans="5:29" s="2" customFormat="1">
      <c r="E6713" s="120"/>
      <c r="M6713" s="120"/>
      <c r="N6713" s="120"/>
      <c r="U6713" s="121"/>
      <c r="V6713" s="122"/>
      <c r="W6713" s="123"/>
      <c r="AC6713" s="123"/>
    </row>
    <row r="6714" spans="5:29" s="2" customFormat="1">
      <c r="E6714" s="120"/>
      <c r="M6714" s="120"/>
      <c r="N6714" s="120"/>
      <c r="U6714" s="121"/>
      <c r="V6714" s="122"/>
      <c r="W6714" s="123"/>
      <c r="AC6714" s="123"/>
    </row>
    <row r="6715" spans="5:29" s="2" customFormat="1">
      <c r="E6715" s="120"/>
      <c r="M6715" s="120"/>
      <c r="N6715" s="120"/>
      <c r="U6715" s="121"/>
      <c r="V6715" s="122"/>
      <c r="W6715" s="123"/>
      <c r="AC6715" s="123"/>
    </row>
    <row r="6716" spans="5:29" s="2" customFormat="1">
      <c r="E6716" s="120"/>
      <c r="M6716" s="120"/>
      <c r="N6716" s="120"/>
      <c r="U6716" s="121"/>
      <c r="V6716" s="122"/>
      <c r="W6716" s="123"/>
      <c r="AC6716" s="123"/>
    </row>
    <row r="6717" spans="5:29" s="2" customFormat="1">
      <c r="E6717" s="120"/>
      <c r="M6717" s="120"/>
      <c r="N6717" s="120"/>
      <c r="U6717" s="121"/>
      <c r="V6717" s="122"/>
      <c r="W6717" s="123"/>
      <c r="AC6717" s="123"/>
    </row>
    <row r="6718" spans="5:29" s="2" customFormat="1">
      <c r="E6718" s="120"/>
      <c r="M6718" s="120"/>
      <c r="N6718" s="120"/>
      <c r="U6718" s="121"/>
      <c r="V6718" s="122"/>
      <c r="W6718" s="123"/>
      <c r="AC6718" s="123"/>
    </row>
    <row r="6719" spans="5:29" s="2" customFormat="1">
      <c r="E6719" s="120"/>
      <c r="M6719" s="120"/>
      <c r="N6719" s="120"/>
      <c r="U6719" s="121"/>
      <c r="V6719" s="122"/>
      <c r="W6719" s="123"/>
      <c r="AC6719" s="123"/>
    </row>
    <row r="6720" spans="5:29" s="2" customFormat="1">
      <c r="E6720" s="120"/>
      <c r="M6720" s="120"/>
      <c r="N6720" s="120"/>
      <c r="U6720" s="121"/>
      <c r="V6720" s="122"/>
      <c r="W6720" s="123"/>
      <c r="AC6720" s="123"/>
    </row>
    <row r="6721" spans="5:29" s="2" customFormat="1">
      <c r="E6721" s="120"/>
      <c r="M6721" s="120"/>
      <c r="N6721" s="120"/>
      <c r="U6721" s="121"/>
      <c r="V6721" s="122"/>
      <c r="W6721" s="123"/>
      <c r="AC6721" s="123"/>
    </row>
    <row r="6722" spans="5:29" s="2" customFormat="1">
      <c r="E6722" s="120"/>
      <c r="M6722" s="120"/>
      <c r="N6722" s="120"/>
      <c r="U6722" s="121"/>
      <c r="V6722" s="122"/>
      <c r="W6722" s="123"/>
      <c r="AC6722" s="123"/>
    </row>
    <row r="6723" spans="5:29" s="2" customFormat="1">
      <c r="E6723" s="120"/>
      <c r="M6723" s="120"/>
      <c r="N6723" s="120"/>
      <c r="U6723" s="121"/>
      <c r="V6723" s="122"/>
      <c r="W6723" s="123"/>
      <c r="AC6723" s="123"/>
    </row>
    <row r="6724" spans="5:29" s="2" customFormat="1">
      <c r="E6724" s="120"/>
      <c r="M6724" s="120"/>
      <c r="N6724" s="120"/>
      <c r="U6724" s="121"/>
      <c r="V6724" s="122"/>
      <c r="W6724" s="123"/>
      <c r="AC6724" s="123"/>
    </row>
    <row r="6725" spans="5:29" s="2" customFormat="1">
      <c r="E6725" s="120"/>
      <c r="M6725" s="120"/>
      <c r="N6725" s="120"/>
      <c r="U6725" s="121"/>
      <c r="V6725" s="122"/>
      <c r="W6725" s="123"/>
      <c r="AC6725" s="123"/>
    </row>
    <row r="6726" spans="5:29" s="2" customFormat="1">
      <c r="E6726" s="120"/>
      <c r="M6726" s="120"/>
      <c r="N6726" s="120"/>
      <c r="U6726" s="121"/>
      <c r="V6726" s="122"/>
      <c r="W6726" s="123"/>
      <c r="AC6726" s="123"/>
    </row>
    <row r="6727" spans="5:29" s="2" customFormat="1">
      <c r="E6727" s="120"/>
      <c r="M6727" s="120"/>
      <c r="N6727" s="120"/>
      <c r="U6727" s="121"/>
      <c r="V6727" s="122"/>
      <c r="W6727" s="123"/>
      <c r="AC6727" s="123"/>
    </row>
    <row r="6728" spans="5:29" s="2" customFormat="1">
      <c r="E6728" s="120"/>
      <c r="M6728" s="120"/>
      <c r="N6728" s="120"/>
      <c r="U6728" s="121"/>
      <c r="V6728" s="122"/>
      <c r="W6728" s="123"/>
      <c r="AC6728" s="123"/>
    </row>
    <row r="6729" spans="5:29" s="2" customFormat="1">
      <c r="E6729" s="120"/>
      <c r="M6729" s="120"/>
      <c r="N6729" s="120"/>
      <c r="U6729" s="121"/>
      <c r="V6729" s="122"/>
      <c r="W6729" s="123"/>
      <c r="AC6729" s="123"/>
    </row>
    <row r="6730" spans="5:29" s="2" customFormat="1">
      <c r="E6730" s="120"/>
      <c r="M6730" s="120"/>
      <c r="N6730" s="120"/>
      <c r="U6730" s="121"/>
      <c r="V6730" s="122"/>
      <c r="W6730" s="123"/>
      <c r="AC6730" s="123"/>
    </row>
    <row r="6731" spans="5:29" s="2" customFormat="1">
      <c r="E6731" s="120"/>
      <c r="M6731" s="120"/>
      <c r="N6731" s="120"/>
      <c r="U6731" s="121"/>
      <c r="V6731" s="122"/>
      <c r="W6731" s="123"/>
      <c r="AC6731" s="123"/>
    </row>
    <row r="6732" spans="5:29" s="2" customFormat="1">
      <c r="E6732" s="120"/>
      <c r="M6732" s="120"/>
      <c r="N6732" s="120"/>
      <c r="U6732" s="121"/>
      <c r="V6732" s="122"/>
      <c r="W6732" s="123"/>
      <c r="AC6732" s="123"/>
    </row>
    <row r="6733" spans="5:29" s="2" customFormat="1">
      <c r="E6733" s="120"/>
      <c r="M6733" s="120"/>
      <c r="N6733" s="120"/>
      <c r="U6733" s="121"/>
      <c r="V6733" s="122"/>
      <c r="W6733" s="123"/>
      <c r="AC6733" s="123"/>
    </row>
    <row r="6734" spans="5:29" s="2" customFormat="1">
      <c r="E6734" s="120"/>
      <c r="M6734" s="120"/>
      <c r="N6734" s="120"/>
      <c r="U6734" s="121"/>
      <c r="V6734" s="122"/>
      <c r="W6734" s="123"/>
      <c r="AC6734" s="123"/>
    </row>
    <row r="6735" spans="5:29" s="2" customFormat="1">
      <c r="E6735" s="120"/>
      <c r="M6735" s="120"/>
      <c r="N6735" s="120"/>
      <c r="U6735" s="121"/>
      <c r="V6735" s="122"/>
      <c r="W6735" s="123"/>
      <c r="AC6735" s="123"/>
    </row>
    <row r="6736" spans="5:29" s="2" customFormat="1">
      <c r="E6736" s="120"/>
      <c r="M6736" s="120"/>
      <c r="N6736" s="120"/>
      <c r="U6736" s="121"/>
      <c r="V6736" s="122"/>
      <c r="W6736" s="123"/>
      <c r="AC6736" s="123"/>
    </row>
    <row r="6737" spans="5:29" s="2" customFormat="1">
      <c r="E6737" s="120"/>
      <c r="M6737" s="120"/>
      <c r="N6737" s="120"/>
      <c r="U6737" s="121"/>
      <c r="V6737" s="122"/>
      <c r="W6737" s="123"/>
      <c r="AC6737" s="123"/>
    </row>
    <row r="6738" spans="5:29" s="2" customFormat="1">
      <c r="E6738" s="120"/>
      <c r="M6738" s="120"/>
      <c r="N6738" s="120"/>
      <c r="U6738" s="121"/>
      <c r="V6738" s="122"/>
      <c r="W6738" s="123"/>
      <c r="AC6738" s="123"/>
    </row>
    <row r="6739" spans="5:29" s="2" customFormat="1">
      <c r="E6739" s="120"/>
      <c r="M6739" s="120"/>
      <c r="N6739" s="120"/>
      <c r="U6739" s="121"/>
      <c r="V6739" s="122"/>
      <c r="W6739" s="123"/>
      <c r="AC6739" s="123"/>
    </row>
    <row r="6740" spans="5:29" s="2" customFormat="1">
      <c r="E6740" s="120"/>
      <c r="M6740" s="120"/>
      <c r="N6740" s="120"/>
      <c r="U6740" s="121"/>
      <c r="V6740" s="122"/>
      <c r="W6740" s="123"/>
      <c r="AC6740" s="123"/>
    </row>
    <row r="6741" spans="5:29" s="2" customFormat="1">
      <c r="E6741" s="120"/>
      <c r="M6741" s="120"/>
      <c r="N6741" s="120"/>
      <c r="U6741" s="121"/>
      <c r="V6741" s="122"/>
      <c r="W6741" s="123"/>
      <c r="AC6741" s="123"/>
    </row>
    <row r="6742" spans="5:29" s="2" customFormat="1">
      <c r="E6742" s="120"/>
      <c r="M6742" s="120"/>
      <c r="N6742" s="120"/>
      <c r="U6742" s="121"/>
      <c r="V6742" s="122"/>
      <c r="W6742" s="123"/>
      <c r="AC6742" s="123"/>
    </row>
    <row r="6743" spans="5:29" s="2" customFormat="1">
      <c r="E6743" s="120"/>
      <c r="M6743" s="120"/>
      <c r="N6743" s="120"/>
      <c r="U6743" s="121"/>
      <c r="V6743" s="122"/>
      <c r="W6743" s="123"/>
      <c r="AC6743" s="123"/>
    </row>
    <row r="6744" spans="5:29" s="2" customFormat="1">
      <c r="E6744" s="120"/>
      <c r="M6744" s="120"/>
      <c r="N6744" s="120"/>
      <c r="U6744" s="121"/>
      <c r="V6744" s="122"/>
      <c r="W6744" s="123"/>
      <c r="AC6744" s="123"/>
    </row>
    <row r="6745" spans="5:29" s="2" customFormat="1">
      <c r="E6745" s="120"/>
      <c r="M6745" s="120"/>
      <c r="N6745" s="120"/>
      <c r="U6745" s="121"/>
      <c r="V6745" s="122"/>
      <c r="W6745" s="123"/>
      <c r="AC6745" s="123"/>
    </row>
    <row r="6746" spans="5:29" s="2" customFormat="1">
      <c r="E6746" s="120"/>
      <c r="M6746" s="120"/>
      <c r="N6746" s="120"/>
      <c r="U6746" s="121"/>
      <c r="V6746" s="122"/>
      <c r="W6746" s="123"/>
      <c r="AC6746" s="123"/>
    </row>
    <row r="6747" spans="5:29" s="2" customFormat="1">
      <c r="E6747" s="120"/>
      <c r="M6747" s="120"/>
      <c r="N6747" s="120"/>
      <c r="U6747" s="121"/>
      <c r="V6747" s="122"/>
      <c r="W6747" s="123"/>
      <c r="AC6747" s="123"/>
    </row>
    <row r="6748" spans="5:29" s="2" customFormat="1">
      <c r="E6748" s="120"/>
      <c r="M6748" s="120"/>
      <c r="N6748" s="120"/>
      <c r="U6748" s="121"/>
      <c r="V6748" s="122"/>
      <c r="W6748" s="123"/>
      <c r="AC6748" s="123"/>
    </row>
    <row r="6749" spans="5:29" s="2" customFormat="1">
      <c r="E6749" s="120"/>
      <c r="M6749" s="120"/>
      <c r="N6749" s="120"/>
      <c r="U6749" s="121"/>
      <c r="V6749" s="122"/>
      <c r="W6749" s="123"/>
      <c r="AC6749" s="123"/>
    </row>
    <row r="6750" spans="5:29" s="2" customFormat="1">
      <c r="E6750" s="120"/>
      <c r="M6750" s="120"/>
      <c r="N6750" s="120"/>
      <c r="U6750" s="121"/>
      <c r="V6750" s="122"/>
      <c r="W6750" s="123"/>
      <c r="AC6750" s="123"/>
    </row>
    <row r="6751" spans="5:29" s="2" customFormat="1">
      <c r="E6751" s="120"/>
      <c r="M6751" s="120"/>
      <c r="N6751" s="120"/>
      <c r="U6751" s="121"/>
      <c r="V6751" s="122"/>
      <c r="W6751" s="123"/>
      <c r="AC6751" s="123"/>
    </row>
    <row r="6752" spans="5:29" s="2" customFormat="1">
      <c r="E6752" s="120"/>
      <c r="M6752" s="120"/>
      <c r="N6752" s="120"/>
      <c r="U6752" s="121"/>
      <c r="V6752" s="122"/>
      <c r="W6752" s="123"/>
      <c r="AC6752" s="123"/>
    </row>
    <row r="6753" spans="5:29" s="2" customFormat="1">
      <c r="E6753" s="120"/>
      <c r="M6753" s="120"/>
      <c r="N6753" s="120"/>
      <c r="U6753" s="121"/>
      <c r="V6753" s="122"/>
      <c r="W6753" s="123"/>
      <c r="AC6753" s="123"/>
    </row>
    <row r="6754" spans="5:29" s="2" customFormat="1">
      <c r="E6754" s="120"/>
      <c r="M6754" s="120"/>
      <c r="N6754" s="120"/>
      <c r="U6754" s="121"/>
      <c r="V6754" s="122"/>
      <c r="W6754" s="123"/>
      <c r="AC6754" s="123"/>
    </row>
    <row r="6755" spans="5:29" s="2" customFormat="1">
      <c r="E6755" s="120"/>
      <c r="M6755" s="120"/>
      <c r="N6755" s="120"/>
      <c r="U6755" s="121"/>
      <c r="V6755" s="122"/>
      <c r="W6755" s="123"/>
      <c r="AC6755" s="123"/>
    </row>
    <row r="6756" spans="5:29" s="2" customFormat="1">
      <c r="E6756" s="120"/>
      <c r="M6756" s="120"/>
      <c r="N6756" s="120"/>
      <c r="U6756" s="121"/>
      <c r="V6756" s="122"/>
      <c r="W6756" s="123"/>
      <c r="AC6756" s="123"/>
    </row>
    <row r="6757" spans="5:29" s="2" customFormat="1">
      <c r="E6757" s="120"/>
      <c r="M6757" s="120"/>
      <c r="N6757" s="120"/>
      <c r="U6757" s="121"/>
      <c r="V6757" s="122"/>
      <c r="W6757" s="123"/>
      <c r="AC6757" s="123"/>
    </row>
    <row r="6758" spans="5:29" s="2" customFormat="1">
      <c r="E6758" s="120"/>
      <c r="M6758" s="120"/>
      <c r="N6758" s="120"/>
      <c r="U6758" s="121"/>
      <c r="V6758" s="122"/>
      <c r="W6758" s="123"/>
      <c r="AC6758" s="123"/>
    </row>
    <row r="6759" spans="5:29" s="2" customFormat="1">
      <c r="E6759" s="120"/>
      <c r="M6759" s="120"/>
      <c r="N6759" s="120"/>
      <c r="U6759" s="121"/>
      <c r="V6759" s="122"/>
      <c r="W6759" s="123"/>
      <c r="AC6759" s="123"/>
    </row>
    <row r="6760" spans="5:29" s="2" customFormat="1">
      <c r="E6760" s="120"/>
      <c r="M6760" s="120"/>
      <c r="N6760" s="120"/>
      <c r="U6760" s="121"/>
      <c r="V6760" s="122"/>
      <c r="W6760" s="123"/>
      <c r="AC6760" s="123"/>
    </row>
    <row r="6761" spans="5:29" s="2" customFormat="1">
      <c r="E6761" s="120"/>
      <c r="M6761" s="120"/>
      <c r="N6761" s="120"/>
      <c r="U6761" s="121"/>
      <c r="V6761" s="122"/>
      <c r="W6761" s="123"/>
      <c r="AC6761" s="123"/>
    </row>
    <row r="6762" spans="5:29" s="2" customFormat="1">
      <c r="E6762" s="120"/>
      <c r="M6762" s="120"/>
      <c r="N6762" s="120"/>
      <c r="U6762" s="121"/>
      <c r="V6762" s="122"/>
      <c r="W6762" s="123"/>
      <c r="AC6762" s="123"/>
    </row>
    <row r="6763" spans="5:29" s="2" customFormat="1">
      <c r="E6763" s="120"/>
      <c r="M6763" s="120"/>
      <c r="N6763" s="120"/>
      <c r="U6763" s="121"/>
      <c r="V6763" s="122"/>
      <c r="W6763" s="123"/>
      <c r="AC6763" s="123"/>
    </row>
    <row r="6764" spans="5:29" s="2" customFormat="1">
      <c r="E6764" s="120"/>
      <c r="M6764" s="120"/>
      <c r="N6764" s="120"/>
      <c r="U6764" s="121"/>
      <c r="V6764" s="122"/>
      <c r="W6764" s="123"/>
      <c r="AC6764" s="123"/>
    </row>
    <row r="6765" spans="5:29" s="2" customFormat="1">
      <c r="E6765" s="120"/>
      <c r="M6765" s="120"/>
      <c r="N6765" s="120"/>
      <c r="U6765" s="121"/>
      <c r="V6765" s="122"/>
      <c r="W6765" s="123"/>
      <c r="AC6765" s="123"/>
    </row>
    <row r="6766" spans="5:29" s="2" customFormat="1">
      <c r="E6766" s="120"/>
      <c r="M6766" s="120"/>
      <c r="N6766" s="120"/>
      <c r="U6766" s="121"/>
      <c r="V6766" s="122"/>
      <c r="W6766" s="123"/>
      <c r="AC6766" s="123"/>
    </row>
    <row r="6767" spans="5:29" s="2" customFormat="1">
      <c r="E6767" s="120"/>
      <c r="M6767" s="120"/>
      <c r="N6767" s="120"/>
      <c r="U6767" s="121"/>
      <c r="V6767" s="122"/>
      <c r="W6767" s="123"/>
      <c r="AC6767" s="123"/>
    </row>
    <row r="6768" spans="5:29" s="2" customFormat="1">
      <c r="E6768" s="120"/>
      <c r="M6768" s="120"/>
      <c r="N6768" s="120"/>
      <c r="U6768" s="121"/>
      <c r="V6768" s="122"/>
      <c r="W6768" s="123"/>
      <c r="AC6768" s="123"/>
    </row>
    <row r="6769" spans="5:29" s="2" customFormat="1">
      <c r="E6769" s="120"/>
      <c r="M6769" s="120"/>
      <c r="N6769" s="120"/>
      <c r="U6769" s="121"/>
      <c r="V6769" s="122"/>
      <c r="W6769" s="123"/>
      <c r="AC6769" s="123"/>
    </row>
    <row r="6770" spans="5:29" s="2" customFormat="1">
      <c r="E6770" s="120"/>
      <c r="M6770" s="120"/>
      <c r="N6770" s="120"/>
      <c r="U6770" s="121"/>
      <c r="V6770" s="122"/>
      <c r="W6770" s="123"/>
      <c r="AC6770" s="123"/>
    </row>
    <row r="6771" spans="5:29" s="2" customFormat="1">
      <c r="E6771" s="120"/>
      <c r="M6771" s="120"/>
      <c r="N6771" s="120"/>
      <c r="U6771" s="121"/>
      <c r="V6771" s="122"/>
      <c r="W6771" s="123"/>
      <c r="AC6771" s="123"/>
    </row>
    <row r="6772" spans="5:29" s="2" customFormat="1">
      <c r="E6772" s="120"/>
      <c r="M6772" s="120"/>
      <c r="N6772" s="120"/>
      <c r="U6772" s="121"/>
      <c r="V6772" s="122"/>
      <c r="W6772" s="123"/>
      <c r="AC6772" s="123"/>
    </row>
    <row r="6773" spans="5:29" s="2" customFormat="1">
      <c r="E6773" s="120"/>
      <c r="M6773" s="120"/>
      <c r="N6773" s="120"/>
      <c r="U6773" s="121"/>
      <c r="V6773" s="122"/>
      <c r="W6773" s="123"/>
      <c r="AC6773" s="123"/>
    </row>
    <row r="6774" spans="5:29" s="2" customFormat="1">
      <c r="E6774" s="120"/>
      <c r="M6774" s="120"/>
      <c r="N6774" s="120"/>
      <c r="U6774" s="121"/>
      <c r="V6774" s="122"/>
      <c r="W6774" s="123"/>
      <c r="AC6774" s="123"/>
    </row>
    <row r="6775" spans="5:29" s="2" customFormat="1">
      <c r="E6775" s="120"/>
      <c r="M6775" s="120"/>
      <c r="N6775" s="120"/>
      <c r="U6775" s="121"/>
      <c r="V6775" s="122"/>
      <c r="W6775" s="123"/>
      <c r="AC6775" s="123"/>
    </row>
    <row r="6776" spans="5:29" s="2" customFormat="1">
      <c r="E6776" s="120"/>
      <c r="M6776" s="120"/>
      <c r="N6776" s="120"/>
      <c r="U6776" s="121"/>
      <c r="V6776" s="122"/>
      <c r="W6776" s="123"/>
      <c r="AC6776" s="123"/>
    </row>
    <row r="6777" spans="5:29" s="2" customFormat="1">
      <c r="E6777" s="120"/>
      <c r="M6777" s="120"/>
      <c r="N6777" s="120"/>
      <c r="U6777" s="121"/>
      <c r="V6777" s="122"/>
      <c r="W6777" s="123"/>
      <c r="AC6777" s="123"/>
    </row>
    <row r="6778" spans="5:29" s="2" customFormat="1">
      <c r="E6778" s="120"/>
      <c r="M6778" s="120"/>
      <c r="N6778" s="120"/>
      <c r="U6778" s="121"/>
      <c r="V6778" s="122"/>
      <c r="W6778" s="123"/>
      <c r="AC6778" s="123"/>
    </row>
    <row r="6779" spans="5:29" s="2" customFormat="1">
      <c r="E6779" s="120"/>
      <c r="M6779" s="120"/>
      <c r="N6779" s="120"/>
      <c r="U6779" s="121"/>
      <c r="V6779" s="122"/>
      <c r="W6779" s="123"/>
      <c r="AC6779" s="123"/>
    </row>
    <row r="6780" spans="5:29" s="2" customFormat="1">
      <c r="E6780" s="120"/>
      <c r="M6780" s="120"/>
      <c r="N6780" s="120"/>
      <c r="U6780" s="121"/>
      <c r="V6780" s="122"/>
      <c r="W6780" s="123"/>
      <c r="AC6780" s="123"/>
    </row>
    <row r="6781" spans="5:29" s="2" customFormat="1">
      <c r="E6781" s="120"/>
      <c r="M6781" s="120"/>
      <c r="N6781" s="120"/>
      <c r="U6781" s="121"/>
      <c r="V6781" s="122"/>
      <c r="W6781" s="123"/>
      <c r="AC6781" s="123"/>
    </row>
    <row r="6782" spans="5:29" s="2" customFormat="1">
      <c r="E6782" s="120"/>
      <c r="M6782" s="120"/>
      <c r="N6782" s="120"/>
      <c r="U6782" s="121"/>
      <c r="V6782" s="122"/>
      <c r="W6782" s="123"/>
      <c r="AC6782" s="123"/>
    </row>
    <row r="6783" spans="5:29" s="2" customFormat="1">
      <c r="E6783" s="120"/>
      <c r="M6783" s="120"/>
      <c r="N6783" s="120"/>
      <c r="U6783" s="121"/>
      <c r="V6783" s="122"/>
      <c r="W6783" s="123"/>
      <c r="AC6783" s="123"/>
    </row>
    <row r="6784" spans="5:29" s="2" customFormat="1">
      <c r="E6784" s="120"/>
      <c r="M6784" s="120"/>
      <c r="N6784" s="120"/>
      <c r="U6784" s="121"/>
      <c r="V6784" s="122"/>
      <c r="W6784" s="123"/>
      <c r="AC6784" s="123"/>
    </row>
    <row r="6785" spans="5:29" s="2" customFormat="1">
      <c r="E6785" s="120"/>
      <c r="M6785" s="120"/>
      <c r="N6785" s="120"/>
      <c r="U6785" s="121"/>
      <c r="V6785" s="122"/>
      <c r="W6785" s="123"/>
      <c r="AC6785" s="123"/>
    </row>
    <row r="6786" spans="5:29" s="2" customFormat="1">
      <c r="E6786" s="120"/>
      <c r="M6786" s="120"/>
      <c r="N6786" s="120"/>
      <c r="U6786" s="121"/>
      <c r="V6786" s="122"/>
      <c r="W6786" s="123"/>
      <c r="AC6786" s="123"/>
    </row>
    <row r="6787" spans="5:29" s="2" customFormat="1">
      <c r="E6787" s="120"/>
      <c r="M6787" s="120"/>
      <c r="N6787" s="120"/>
      <c r="U6787" s="121"/>
      <c r="V6787" s="122"/>
      <c r="W6787" s="123"/>
      <c r="AC6787" s="123"/>
    </row>
    <row r="6788" spans="5:29" s="2" customFormat="1">
      <c r="E6788" s="120"/>
      <c r="M6788" s="120"/>
      <c r="N6788" s="120"/>
      <c r="U6788" s="121"/>
      <c r="V6788" s="122"/>
      <c r="W6788" s="123"/>
      <c r="AC6788" s="123"/>
    </row>
    <row r="6789" spans="5:29" s="2" customFormat="1">
      <c r="E6789" s="120"/>
      <c r="M6789" s="120"/>
      <c r="N6789" s="120"/>
      <c r="U6789" s="121"/>
      <c r="V6789" s="122"/>
      <c r="W6789" s="123"/>
      <c r="AC6789" s="123"/>
    </row>
    <row r="6790" spans="5:29" s="2" customFormat="1">
      <c r="E6790" s="120"/>
      <c r="M6790" s="120"/>
      <c r="N6790" s="120"/>
      <c r="U6790" s="121"/>
      <c r="V6790" s="122"/>
      <c r="W6790" s="123"/>
      <c r="AC6790" s="123"/>
    </row>
    <row r="6791" spans="5:29" s="2" customFormat="1">
      <c r="E6791" s="120"/>
      <c r="M6791" s="120"/>
      <c r="N6791" s="120"/>
      <c r="U6791" s="121"/>
      <c r="V6791" s="122"/>
      <c r="W6791" s="123"/>
      <c r="AC6791" s="123"/>
    </row>
    <row r="6792" spans="5:29" s="2" customFormat="1">
      <c r="E6792" s="120"/>
      <c r="M6792" s="120"/>
      <c r="N6792" s="120"/>
      <c r="U6792" s="121"/>
      <c r="V6792" s="122"/>
      <c r="W6792" s="123"/>
      <c r="AC6792" s="123"/>
    </row>
    <row r="6793" spans="5:29" s="2" customFormat="1">
      <c r="E6793" s="120"/>
      <c r="M6793" s="120"/>
      <c r="N6793" s="120"/>
      <c r="U6793" s="121"/>
      <c r="V6793" s="122"/>
      <c r="W6793" s="123"/>
      <c r="AC6793" s="123"/>
    </row>
    <row r="6794" spans="5:29" s="2" customFormat="1">
      <c r="E6794" s="120"/>
      <c r="M6794" s="120"/>
      <c r="N6794" s="120"/>
      <c r="U6794" s="121"/>
      <c r="V6794" s="122"/>
      <c r="W6794" s="123"/>
      <c r="AC6794" s="123"/>
    </row>
    <row r="6795" spans="5:29" s="2" customFormat="1">
      <c r="E6795" s="120"/>
      <c r="M6795" s="120"/>
      <c r="N6795" s="120"/>
      <c r="U6795" s="121"/>
      <c r="V6795" s="122"/>
      <c r="W6795" s="123"/>
      <c r="AC6795" s="123"/>
    </row>
    <row r="6796" spans="5:29" s="2" customFormat="1">
      <c r="E6796" s="120"/>
      <c r="M6796" s="120"/>
      <c r="N6796" s="120"/>
      <c r="U6796" s="121"/>
      <c r="V6796" s="122"/>
      <c r="W6796" s="123"/>
      <c r="AC6796" s="123"/>
    </row>
    <row r="6797" spans="5:29" s="2" customFormat="1">
      <c r="E6797" s="120"/>
      <c r="M6797" s="120"/>
      <c r="N6797" s="120"/>
      <c r="U6797" s="121"/>
      <c r="V6797" s="122"/>
      <c r="W6797" s="123"/>
      <c r="AC6797" s="123"/>
    </row>
    <row r="6798" spans="5:29" s="2" customFormat="1">
      <c r="E6798" s="120"/>
      <c r="M6798" s="120"/>
      <c r="N6798" s="120"/>
      <c r="U6798" s="121"/>
      <c r="V6798" s="122"/>
      <c r="W6798" s="123"/>
      <c r="AC6798" s="123"/>
    </row>
    <row r="6799" spans="5:29" s="2" customFormat="1">
      <c r="E6799" s="120"/>
      <c r="M6799" s="120"/>
      <c r="N6799" s="120"/>
      <c r="U6799" s="121"/>
      <c r="V6799" s="122"/>
      <c r="W6799" s="123"/>
      <c r="AC6799" s="123"/>
    </row>
    <row r="6800" spans="5:29" s="2" customFormat="1">
      <c r="E6800" s="120"/>
      <c r="M6800" s="120"/>
      <c r="N6800" s="120"/>
      <c r="U6800" s="121"/>
      <c r="V6800" s="122"/>
      <c r="W6800" s="123"/>
      <c r="AC6800" s="123"/>
    </row>
    <row r="6801" spans="5:29" s="2" customFormat="1">
      <c r="E6801" s="120"/>
      <c r="M6801" s="120"/>
      <c r="N6801" s="120"/>
      <c r="U6801" s="121"/>
      <c r="V6801" s="122"/>
      <c r="W6801" s="123"/>
      <c r="AC6801" s="123"/>
    </row>
    <row r="6802" spans="5:29" s="2" customFormat="1">
      <c r="E6802" s="120"/>
      <c r="M6802" s="120"/>
      <c r="N6802" s="120"/>
      <c r="U6802" s="121"/>
      <c r="V6802" s="122"/>
      <c r="W6802" s="123"/>
      <c r="AC6802" s="123"/>
    </row>
    <row r="6803" spans="5:29" s="2" customFormat="1">
      <c r="E6803" s="120"/>
      <c r="M6803" s="120"/>
      <c r="N6803" s="120"/>
      <c r="U6803" s="121"/>
      <c r="V6803" s="122"/>
      <c r="W6803" s="123"/>
      <c r="AC6803" s="123"/>
    </row>
    <row r="6804" spans="5:29" s="2" customFormat="1">
      <c r="E6804" s="120"/>
      <c r="M6804" s="120"/>
      <c r="N6804" s="120"/>
      <c r="U6804" s="121"/>
      <c r="V6804" s="122"/>
      <c r="W6804" s="123"/>
      <c r="AC6804" s="123"/>
    </row>
    <row r="6805" spans="5:29" s="2" customFormat="1">
      <c r="E6805" s="120"/>
      <c r="M6805" s="120"/>
      <c r="N6805" s="120"/>
      <c r="U6805" s="121"/>
      <c r="V6805" s="122"/>
      <c r="W6805" s="123"/>
      <c r="AC6805" s="123"/>
    </row>
    <row r="6806" spans="5:29" s="2" customFormat="1">
      <c r="E6806" s="120"/>
      <c r="M6806" s="120"/>
      <c r="N6806" s="120"/>
      <c r="U6806" s="121"/>
      <c r="V6806" s="122"/>
      <c r="W6806" s="123"/>
      <c r="AC6806" s="123"/>
    </row>
    <row r="6807" spans="5:29" s="2" customFormat="1">
      <c r="E6807" s="120"/>
      <c r="M6807" s="120"/>
      <c r="N6807" s="120"/>
      <c r="U6807" s="121"/>
      <c r="V6807" s="122"/>
      <c r="W6807" s="123"/>
      <c r="AC6807" s="123"/>
    </row>
    <row r="6808" spans="5:29" s="2" customFormat="1">
      <c r="E6808" s="120"/>
      <c r="M6808" s="120"/>
      <c r="N6808" s="120"/>
      <c r="U6808" s="121"/>
      <c r="V6808" s="122"/>
      <c r="W6808" s="123"/>
      <c r="AC6808" s="123"/>
    </row>
    <row r="6809" spans="5:29" s="2" customFormat="1">
      <c r="E6809" s="120"/>
      <c r="M6809" s="120"/>
      <c r="N6809" s="120"/>
      <c r="U6809" s="121"/>
      <c r="V6809" s="122"/>
      <c r="W6809" s="123"/>
      <c r="AC6809" s="123"/>
    </row>
    <row r="6810" spans="5:29" s="2" customFormat="1">
      <c r="E6810" s="120"/>
      <c r="M6810" s="120"/>
      <c r="N6810" s="120"/>
      <c r="U6810" s="121"/>
      <c r="V6810" s="122"/>
      <c r="W6810" s="123"/>
      <c r="AC6810" s="123"/>
    </row>
    <row r="6811" spans="5:29" s="2" customFormat="1">
      <c r="E6811" s="120"/>
      <c r="M6811" s="120"/>
      <c r="N6811" s="120"/>
      <c r="U6811" s="121"/>
      <c r="V6811" s="122"/>
      <c r="W6811" s="123"/>
      <c r="AC6811" s="123"/>
    </row>
    <row r="6812" spans="5:29" s="2" customFormat="1">
      <c r="E6812" s="120"/>
      <c r="M6812" s="120"/>
      <c r="N6812" s="120"/>
      <c r="U6812" s="121"/>
      <c r="V6812" s="122"/>
      <c r="W6812" s="123"/>
      <c r="AC6812" s="123"/>
    </row>
    <row r="6813" spans="5:29" s="2" customFormat="1">
      <c r="E6813" s="120"/>
      <c r="M6813" s="120"/>
      <c r="N6813" s="120"/>
      <c r="U6813" s="121"/>
      <c r="V6813" s="122"/>
      <c r="W6813" s="123"/>
      <c r="AC6813" s="123"/>
    </row>
    <row r="6814" spans="5:29" s="2" customFormat="1">
      <c r="E6814" s="120"/>
      <c r="M6814" s="120"/>
      <c r="N6814" s="120"/>
      <c r="U6814" s="121"/>
      <c r="V6814" s="122"/>
      <c r="W6814" s="123"/>
      <c r="AC6814" s="123"/>
    </row>
    <row r="6815" spans="5:29" s="2" customFormat="1">
      <c r="E6815" s="120"/>
      <c r="M6815" s="120"/>
      <c r="N6815" s="120"/>
      <c r="U6815" s="121"/>
      <c r="V6815" s="122"/>
      <c r="W6815" s="123"/>
      <c r="AC6815" s="123"/>
    </row>
    <row r="6816" spans="5:29" s="2" customFormat="1">
      <c r="E6816" s="120"/>
      <c r="M6816" s="120"/>
      <c r="N6816" s="120"/>
      <c r="U6816" s="121"/>
      <c r="V6816" s="122"/>
      <c r="W6816" s="123"/>
      <c r="AC6816" s="123"/>
    </row>
    <row r="6817" spans="5:29" s="2" customFormat="1">
      <c r="E6817" s="120"/>
      <c r="M6817" s="120"/>
      <c r="N6817" s="120"/>
      <c r="U6817" s="121"/>
      <c r="V6817" s="122"/>
      <c r="W6817" s="123"/>
      <c r="AC6817" s="123"/>
    </row>
    <row r="6818" spans="5:29" s="2" customFormat="1">
      <c r="E6818" s="120"/>
      <c r="M6818" s="120"/>
      <c r="N6818" s="120"/>
      <c r="U6818" s="121"/>
      <c r="V6818" s="122"/>
      <c r="W6818" s="123"/>
      <c r="AC6818" s="123"/>
    </row>
    <row r="6819" spans="5:29" s="2" customFormat="1">
      <c r="E6819" s="120"/>
      <c r="M6819" s="120"/>
      <c r="N6819" s="120"/>
      <c r="U6819" s="121"/>
      <c r="V6819" s="122"/>
      <c r="W6819" s="123"/>
      <c r="AC6819" s="123"/>
    </row>
    <row r="6820" spans="5:29" s="2" customFormat="1">
      <c r="E6820" s="120"/>
      <c r="M6820" s="120"/>
      <c r="N6820" s="120"/>
      <c r="U6820" s="121"/>
      <c r="V6820" s="122"/>
      <c r="W6820" s="123"/>
      <c r="AC6820" s="123"/>
    </row>
    <row r="6821" spans="5:29" s="2" customFormat="1">
      <c r="E6821" s="120"/>
      <c r="M6821" s="120"/>
      <c r="N6821" s="120"/>
      <c r="U6821" s="121"/>
      <c r="V6821" s="122"/>
      <c r="W6821" s="123"/>
      <c r="AC6821" s="123"/>
    </row>
    <row r="6822" spans="5:29" s="2" customFormat="1">
      <c r="E6822" s="120"/>
      <c r="M6822" s="120"/>
      <c r="N6822" s="120"/>
      <c r="U6822" s="121"/>
      <c r="V6822" s="122"/>
      <c r="W6822" s="123"/>
      <c r="AC6822" s="123"/>
    </row>
    <row r="6823" spans="5:29" s="2" customFormat="1">
      <c r="E6823" s="120"/>
      <c r="M6823" s="120"/>
      <c r="N6823" s="120"/>
      <c r="U6823" s="121"/>
      <c r="V6823" s="122"/>
      <c r="W6823" s="123"/>
      <c r="AC6823" s="123"/>
    </row>
    <row r="6824" spans="5:29" s="2" customFormat="1">
      <c r="E6824" s="120"/>
      <c r="M6824" s="120"/>
      <c r="N6824" s="120"/>
      <c r="U6824" s="121"/>
      <c r="V6824" s="122"/>
      <c r="W6824" s="123"/>
      <c r="AC6824" s="123"/>
    </row>
    <row r="6825" spans="5:29" s="2" customFormat="1">
      <c r="E6825" s="120"/>
      <c r="M6825" s="120"/>
      <c r="N6825" s="120"/>
      <c r="U6825" s="121"/>
      <c r="V6825" s="122"/>
      <c r="W6825" s="123"/>
      <c r="AC6825" s="123"/>
    </row>
    <row r="6826" spans="5:29" s="2" customFormat="1">
      <c r="E6826" s="120"/>
      <c r="M6826" s="120"/>
      <c r="N6826" s="120"/>
      <c r="U6826" s="121"/>
      <c r="V6826" s="122"/>
      <c r="W6826" s="123"/>
      <c r="AC6826" s="123"/>
    </row>
    <row r="6827" spans="5:29" s="2" customFormat="1">
      <c r="E6827" s="120"/>
      <c r="M6827" s="120"/>
      <c r="N6827" s="120"/>
      <c r="U6827" s="121"/>
      <c r="V6827" s="122"/>
      <c r="W6827" s="123"/>
      <c r="AC6827" s="123"/>
    </row>
    <row r="6828" spans="5:29" s="2" customFormat="1">
      <c r="E6828" s="120"/>
      <c r="M6828" s="120"/>
      <c r="N6828" s="120"/>
      <c r="U6828" s="121"/>
      <c r="V6828" s="122"/>
      <c r="W6828" s="123"/>
      <c r="AC6828" s="123"/>
    </row>
    <row r="6829" spans="5:29" s="2" customFormat="1">
      <c r="E6829" s="120"/>
      <c r="M6829" s="120"/>
      <c r="N6829" s="120"/>
      <c r="U6829" s="121"/>
      <c r="V6829" s="122"/>
      <c r="W6829" s="123"/>
      <c r="AC6829" s="123"/>
    </row>
    <row r="6830" spans="5:29" s="2" customFormat="1">
      <c r="E6830" s="120"/>
      <c r="M6830" s="120"/>
      <c r="N6830" s="120"/>
      <c r="U6830" s="121"/>
      <c r="V6830" s="122"/>
      <c r="W6830" s="123"/>
      <c r="AC6830" s="123"/>
    </row>
    <row r="6831" spans="5:29" s="2" customFormat="1">
      <c r="E6831" s="120"/>
      <c r="M6831" s="120"/>
      <c r="N6831" s="120"/>
      <c r="U6831" s="121"/>
      <c r="V6831" s="122"/>
      <c r="W6831" s="123"/>
      <c r="AC6831" s="123"/>
    </row>
    <row r="6832" spans="5:29" s="2" customFormat="1">
      <c r="E6832" s="120"/>
      <c r="M6832" s="120"/>
      <c r="N6832" s="120"/>
      <c r="U6832" s="121"/>
      <c r="V6832" s="122"/>
      <c r="W6832" s="123"/>
      <c r="AC6832" s="123"/>
    </row>
    <row r="6833" spans="5:29" s="2" customFormat="1">
      <c r="E6833" s="120"/>
      <c r="M6833" s="120"/>
      <c r="N6833" s="120"/>
      <c r="U6833" s="121"/>
      <c r="V6833" s="122"/>
      <c r="W6833" s="123"/>
      <c r="AC6833" s="123"/>
    </row>
    <row r="6834" spans="5:29" s="2" customFormat="1">
      <c r="E6834" s="120"/>
      <c r="M6834" s="120"/>
      <c r="N6834" s="120"/>
      <c r="U6834" s="121"/>
      <c r="V6834" s="122"/>
      <c r="W6834" s="123"/>
      <c r="AC6834" s="123"/>
    </row>
    <row r="6835" spans="5:29" s="2" customFormat="1">
      <c r="E6835" s="120"/>
      <c r="M6835" s="120"/>
      <c r="N6835" s="120"/>
      <c r="U6835" s="121"/>
      <c r="V6835" s="122"/>
      <c r="W6835" s="123"/>
      <c r="AC6835" s="123"/>
    </row>
    <row r="6836" spans="5:29" s="2" customFormat="1">
      <c r="E6836" s="120"/>
      <c r="M6836" s="120"/>
      <c r="N6836" s="120"/>
      <c r="U6836" s="121"/>
      <c r="V6836" s="122"/>
      <c r="W6836" s="123"/>
      <c r="AC6836" s="123"/>
    </row>
    <row r="6837" spans="5:29" s="2" customFormat="1">
      <c r="E6837" s="120"/>
      <c r="M6837" s="120"/>
      <c r="N6837" s="120"/>
      <c r="U6837" s="121"/>
      <c r="V6837" s="122"/>
      <c r="W6837" s="123"/>
      <c r="AC6837" s="123"/>
    </row>
    <row r="6838" spans="5:29" s="2" customFormat="1">
      <c r="E6838" s="120"/>
      <c r="M6838" s="120"/>
      <c r="N6838" s="120"/>
      <c r="U6838" s="121"/>
      <c r="V6838" s="122"/>
      <c r="W6838" s="123"/>
      <c r="AC6838" s="123"/>
    </row>
    <row r="6839" spans="5:29" s="2" customFormat="1">
      <c r="E6839" s="120"/>
      <c r="M6839" s="120"/>
      <c r="N6839" s="120"/>
      <c r="U6839" s="121"/>
      <c r="V6839" s="122"/>
      <c r="W6839" s="123"/>
      <c r="AC6839" s="123"/>
    </row>
    <row r="6840" spans="5:29" s="2" customFormat="1">
      <c r="E6840" s="120"/>
      <c r="M6840" s="120"/>
      <c r="N6840" s="120"/>
      <c r="U6840" s="121"/>
      <c r="V6840" s="122"/>
      <c r="W6840" s="123"/>
      <c r="AC6840" s="123"/>
    </row>
    <row r="6841" spans="5:29" s="2" customFormat="1">
      <c r="E6841" s="120"/>
      <c r="M6841" s="120"/>
      <c r="N6841" s="120"/>
      <c r="U6841" s="121"/>
      <c r="V6841" s="122"/>
      <c r="W6841" s="123"/>
      <c r="AC6841" s="123"/>
    </row>
    <row r="6842" spans="5:29" s="2" customFormat="1">
      <c r="E6842" s="120"/>
      <c r="M6842" s="120"/>
      <c r="N6842" s="120"/>
      <c r="U6842" s="121"/>
      <c r="V6842" s="122"/>
      <c r="W6842" s="123"/>
      <c r="AC6842" s="123"/>
    </row>
    <row r="6843" spans="5:29" s="2" customFormat="1">
      <c r="E6843" s="120"/>
      <c r="M6843" s="120"/>
      <c r="N6843" s="120"/>
      <c r="U6843" s="121"/>
      <c r="V6843" s="122"/>
      <c r="W6843" s="123"/>
      <c r="AC6843" s="123"/>
    </row>
    <row r="6844" spans="5:29" s="2" customFormat="1">
      <c r="E6844" s="120"/>
      <c r="M6844" s="120"/>
      <c r="N6844" s="120"/>
      <c r="U6844" s="121"/>
      <c r="V6844" s="122"/>
      <c r="W6844" s="123"/>
      <c r="AC6844" s="123"/>
    </row>
    <row r="6845" spans="5:29" s="2" customFormat="1">
      <c r="E6845" s="120"/>
      <c r="M6845" s="120"/>
      <c r="N6845" s="120"/>
      <c r="U6845" s="121"/>
      <c r="V6845" s="122"/>
      <c r="W6845" s="123"/>
      <c r="AC6845" s="123"/>
    </row>
    <row r="6846" spans="5:29" s="2" customFormat="1">
      <c r="E6846" s="120"/>
      <c r="M6846" s="120"/>
      <c r="N6846" s="120"/>
      <c r="U6846" s="121"/>
      <c r="V6846" s="122"/>
      <c r="W6846" s="123"/>
      <c r="AC6846" s="123"/>
    </row>
    <row r="6847" spans="5:29" s="2" customFormat="1">
      <c r="E6847" s="120"/>
      <c r="M6847" s="120"/>
      <c r="N6847" s="120"/>
      <c r="U6847" s="121"/>
      <c r="V6847" s="122"/>
      <c r="W6847" s="123"/>
      <c r="AC6847" s="123"/>
    </row>
    <row r="6848" spans="5:29" s="2" customFormat="1">
      <c r="E6848" s="120"/>
      <c r="M6848" s="120"/>
      <c r="N6848" s="120"/>
      <c r="U6848" s="121"/>
      <c r="V6848" s="122"/>
      <c r="W6848" s="123"/>
      <c r="AC6848" s="123"/>
    </row>
    <row r="6849" spans="5:29" s="2" customFormat="1">
      <c r="E6849" s="120"/>
      <c r="M6849" s="120"/>
      <c r="N6849" s="120"/>
      <c r="U6849" s="121"/>
      <c r="V6849" s="122"/>
      <c r="W6849" s="123"/>
      <c r="AC6849" s="123"/>
    </row>
    <row r="6850" spans="5:29" s="2" customFormat="1">
      <c r="E6850" s="120"/>
      <c r="M6850" s="120"/>
      <c r="N6850" s="120"/>
      <c r="U6850" s="121"/>
      <c r="V6850" s="122"/>
      <c r="W6850" s="123"/>
      <c r="AC6850" s="123"/>
    </row>
    <row r="6851" spans="5:29" s="2" customFormat="1">
      <c r="E6851" s="120"/>
      <c r="M6851" s="120"/>
      <c r="N6851" s="120"/>
      <c r="U6851" s="121"/>
      <c r="V6851" s="122"/>
      <c r="W6851" s="123"/>
      <c r="AC6851" s="123"/>
    </row>
    <row r="6852" spans="5:29" s="2" customFormat="1">
      <c r="E6852" s="120"/>
      <c r="M6852" s="120"/>
      <c r="N6852" s="120"/>
      <c r="U6852" s="121"/>
      <c r="V6852" s="122"/>
      <c r="W6852" s="123"/>
      <c r="AC6852" s="123"/>
    </row>
    <row r="6853" spans="5:29" s="2" customFormat="1">
      <c r="E6853" s="120"/>
      <c r="M6853" s="120"/>
      <c r="N6853" s="120"/>
      <c r="U6853" s="121"/>
      <c r="V6853" s="122"/>
      <c r="W6853" s="123"/>
      <c r="AC6853" s="123"/>
    </row>
    <row r="6854" spans="5:29" s="2" customFormat="1">
      <c r="E6854" s="120"/>
      <c r="M6854" s="120"/>
      <c r="N6854" s="120"/>
      <c r="U6854" s="121"/>
      <c r="V6854" s="122"/>
      <c r="W6854" s="123"/>
      <c r="AC6854" s="123"/>
    </row>
    <row r="6855" spans="5:29" s="2" customFormat="1">
      <c r="E6855" s="120"/>
      <c r="M6855" s="120"/>
      <c r="N6855" s="120"/>
      <c r="U6855" s="121"/>
      <c r="V6855" s="122"/>
      <c r="W6855" s="123"/>
      <c r="AC6855" s="123"/>
    </row>
    <row r="6856" spans="5:29" s="2" customFormat="1">
      <c r="E6856" s="120"/>
      <c r="M6856" s="120"/>
      <c r="N6856" s="120"/>
      <c r="U6856" s="121"/>
      <c r="V6856" s="122"/>
      <c r="W6856" s="123"/>
      <c r="AC6856" s="123"/>
    </row>
    <row r="6857" spans="5:29" s="2" customFormat="1">
      <c r="E6857" s="120"/>
      <c r="M6857" s="120"/>
      <c r="N6857" s="120"/>
      <c r="U6857" s="121"/>
      <c r="V6857" s="122"/>
      <c r="W6857" s="123"/>
      <c r="AC6857" s="123"/>
    </row>
    <row r="6858" spans="5:29" s="2" customFormat="1">
      <c r="E6858" s="120"/>
      <c r="M6858" s="120"/>
      <c r="N6858" s="120"/>
      <c r="U6858" s="121"/>
      <c r="V6858" s="122"/>
      <c r="W6858" s="123"/>
      <c r="AC6858" s="123"/>
    </row>
    <row r="6859" spans="5:29" s="2" customFormat="1">
      <c r="E6859" s="120"/>
      <c r="M6859" s="120"/>
      <c r="N6859" s="120"/>
      <c r="U6859" s="121"/>
      <c r="V6859" s="122"/>
      <c r="W6859" s="123"/>
      <c r="AC6859" s="123"/>
    </row>
    <row r="6860" spans="5:29" s="2" customFormat="1">
      <c r="E6860" s="120"/>
      <c r="M6860" s="120"/>
      <c r="N6860" s="120"/>
      <c r="U6860" s="121"/>
      <c r="V6860" s="122"/>
      <c r="W6860" s="123"/>
      <c r="AC6860" s="123"/>
    </row>
    <row r="6861" spans="5:29" s="2" customFormat="1">
      <c r="E6861" s="120"/>
      <c r="M6861" s="120"/>
      <c r="N6861" s="120"/>
      <c r="U6861" s="121"/>
      <c r="V6861" s="122"/>
      <c r="W6861" s="123"/>
      <c r="AC6861" s="123"/>
    </row>
    <row r="6862" spans="5:29" s="2" customFormat="1">
      <c r="E6862" s="120"/>
      <c r="M6862" s="120"/>
      <c r="N6862" s="120"/>
      <c r="U6862" s="121"/>
      <c r="V6862" s="122"/>
      <c r="W6862" s="123"/>
      <c r="AC6862" s="123"/>
    </row>
    <row r="6863" spans="5:29" s="2" customFormat="1">
      <c r="E6863" s="120"/>
      <c r="M6863" s="120"/>
      <c r="N6863" s="120"/>
      <c r="U6863" s="121"/>
      <c r="V6863" s="122"/>
      <c r="W6863" s="123"/>
      <c r="AC6863" s="123"/>
    </row>
    <row r="6864" spans="5:29" s="2" customFormat="1">
      <c r="E6864" s="120"/>
      <c r="M6864" s="120"/>
      <c r="N6864" s="120"/>
      <c r="U6864" s="121"/>
      <c r="V6864" s="122"/>
      <c r="W6864" s="123"/>
      <c r="AC6864" s="123"/>
    </row>
    <row r="6865" spans="5:29" s="2" customFormat="1">
      <c r="E6865" s="120"/>
      <c r="M6865" s="120"/>
      <c r="N6865" s="120"/>
      <c r="U6865" s="121"/>
      <c r="V6865" s="122"/>
      <c r="W6865" s="123"/>
      <c r="AC6865" s="123"/>
    </row>
    <row r="6866" spans="5:29" s="2" customFormat="1">
      <c r="E6866" s="120"/>
      <c r="M6866" s="120"/>
      <c r="N6866" s="120"/>
      <c r="U6866" s="121"/>
      <c r="V6866" s="122"/>
      <c r="W6866" s="123"/>
      <c r="AC6866" s="123"/>
    </row>
    <row r="6867" spans="5:29" s="2" customFormat="1">
      <c r="E6867" s="120"/>
      <c r="M6867" s="120"/>
      <c r="N6867" s="120"/>
      <c r="U6867" s="121"/>
      <c r="V6867" s="122"/>
      <c r="W6867" s="123"/>
      <c r="AC6867" s="123"/>
    </row>
    <row r="6868" spans="5:29" s="2" customFormat="1">
      <c r="E6868" s="120"/>
      <c r="M6868" s="120"/>
      <c r="N6868" s="120"/>
      <c r="U6868" s="121"/>
      <c r="V6868" s="122"/>
      <c r="W6868" s="123"/>
      <c r="AC6868" s="123"/>
    </row>
    <row r="6869" spans="5:29" s="2" customFormat="1">
      <c r="E6869" s="120"/>
      <c r="M6869" s="120"/>
      <c r="N6869" s="120"/>
      <c r="U6869" s="121"/>
      <c r="V6869" s="122"/>
      <c r="W6869" s="123"/>
      <c r="AC6869" s="123"/>
    </row>
    <row r="6870" spans="5:29" s="2" customFormat="1">
      <c r="E6870" s="120"/>
      <c r="M6870" s="120"/>
      <c r="N6870" s="120"/>
      <c r="U6870" s="121"/>
      <c r="V6870" s="122"/>
      <c r="W6870" s="123"/>
      <c r="AC6870" s="123"/>
    </row>
    <row r="6871" spans="5:29" s="2" customFormat="1">
      <c r="E6871" s="120"/>
      <c r="M6871" s="120"/>
      <c r="N6871" s="120"/>
      <c r="U6871" s="121"/>
      <c r="V6871" s="122"/>
      <c r="W6871" s="123"/>
      <c r="AC6871" s="123"/>
    </row>
    <row r="6872" spans="5:29" s="2" customFormat="1">
      <c r="E6872" s="120"/>
      <c r="M6872" s="120"/>
      <c r="N6872" s="120"/>
      <c r="U6872" s="121"/>
      <c r="V6872" s="122"/>
      <c r="W6872" s="123"/>
      <c r="AC6872" s="123"/>
    </row>
    <row r="6873" spans="5:29" s="2" customFormat="1">
      <c r="E6873" s="120"/>
      <c r="M6873" s="120"/>
      <c r="N6873" s="120"/>
      <c r="U6873" s="121"/>
      <c r="V6873" s="122"/>
      <c r="W6873" s="123"/>
      <c r="AC6873" s="123"/>
    </row>
    <row r="6874" spans="5:29" s="2" customFormat="1">
      <c r="E6874" s="120"/>
      <c r="M6874" s="120"/>
      <c r="N6874" s="120"/>
      <c r="U6874" s="121"/>
      <c r="V6874" s="122"/>
      <c r="W6874" s="123"/>
      <c r="AC6874" s="123"/>
    </row>
    <row r="6875" spans="5:29" s="2" customFormat="1">
      <c r="E6875" s="120"/>
      <c r="M6875" s="120"/>
      <c r="N6875" s="120"/>
      <c r="U6875" s="121"/>
      <c r="V6875" s="122"/>
      <c r="W6875" s="123"/>
      <c r="AC6875" s="123"/>
    </row>
    <row r="6876" spans="5:29" s="2" customFormat="1">
      <c r="E6876" s="120"/>
      <c r="M6876" s="120"/>
      <c r="N6876" s="120"/>
      <c r="U6876" s="121"/>
      <c r="V6876" s="122"/>
      <c r="W6876" s="123"/>
      <c r="AC6876" s="123"/>
    </row>
    <row r="6877" spans="5:29" s="2" customFormat="1">
      <c r="E6877" s="120"/>
      <c r="M6877" s="120"/>
      <c r="N6877" s="120"/>
      <c r="U6877" s="121"/>
      <c r="V6877" s="122"/>
      <c r="W6877" s="123"/>
      <c r="AC6877" s="123"/>
    </row>
    <row r="6878" spans="5:29" s="2" customFormat="1">
      <c r="E6878" s="120"/>
      <c r="M6878" s="120"/>
      <c r="N6878" s="120"/>
      <c r="U6878" s="121"/>
      <c r="V6878" s="122"/>
      <c r="W6878" s="123"/>
      <c r="AC6878" s="123"/>
    </row>
    <row r="6879" spans="5:29" s="2" customFormat="1">
      <c r="E6879" s="120"/>
      <c r="M6879" s="120"/>
      <c r="N6879" s="120"/>
      <c r="U6879" s="121"/>
      <c r="V6879" s="122"/>
      <c r="W6879" s="123"/>
      <c r="AC6879" s="123"/>
    </row>
    <row r="6880" spans="5:29" s="2" customFormat="1">
      <c r="E6880" s="120"/>
      <c r="M6880" s="120"/>
      <c r="N6880" s="120"/>
      <c r="U6880" s="121"/>
      <c r="V6880" s="122"/>
      <c r="W6880" s="123"/>
      <c r="AC6880" s="123"/>
    </row>
    <row r="6881" spans="5:29" s="2" customFormat="1">
      <c r="E6881" s="120"/>
      <c r="M6881" s="120"/>
      <c r="N6881" s="120"/>
      <c r="U6881" s="121"/>
      <c r="V6881" s="122"/>
      <c r="W6881" s="123"/>
      <c r="AC6881" s="123"/>
    </row>
    <row r="6882" spans="5:29" s="2" customFormat="1">
      <c r="E6882" s="120"/>
      <c r="M6882" s="120"/>
      <c r="N6882" s="120"/>
      <c r="U6882" s="121"/>
      <c r="V6882" s="122"/>
      <c r="W6882" s="123"/>
      <c r="AC6882" s="123"/>
    </row>
    <row r="6883" spans="5:29" s="2" customFormat="1">
      <c r="E6883" s="120"/>
      <c r="M6883" s="120"/>
      <c r="N6883" s="120"/>
      <c r="U6883" s="121"/>
      <c r="V6883" s="122"/>
      <c r="W6883" s="123"/>
      <c r="AC6883" s="123"/>
    </row>
    <row r="6884" spans="5:29" s="2" customFormat="1">
      <c r="E6884" s="120"/>
      <c r="M6884" s="120"/>
      <c r="N6884" s="120"/>
      <c r="U6884" s="121"/>
      <c r="V6884" s="122"/>
      <c r="W6884" s="123"/>
      <c r="AC6884" s="123"/>
    </row>
    <row r="6885" spans="5:29" s="2" customFormat="1">
      <c r="E6885" s="120"/>
      <c r="M6885" s="120"/>
      <c r="N6885" s="120"/>
      <c r="U6885" s="121"/>
      <c r="V6885" s="122"/>
      <c r="W6885" s="123"/>
      <c r="AC6885" s="123"/>
    </row>
    <row r="6886" spans="5:29" s="2" customFormat="1">
      <c r="E6886" s="120"/>
      <c r="M6886" s="120"/>
      <c r="N6886" s="120"/>
      <c r="U6886" s="121"/>
      <c r="V6886" s="122"/>
      <c r="W6886" s="123"/>
      <c r="AC6886" s="123"/>
    </row>
    <row r="6887" spans="5:29" s="2" customFormat="1">
      <c r="E6887" s="120"/>
      <c r="M6887" s="120"/>
      <c r="N6887" s="120"/>
      <c r="U6887" s="121"/>
      <c r="V6887" s="122"/>
      <c r="W6887" s="123"/>
      <c r="AC6887" s="123"/>
    </row>
    <row r="6888" spans="5:29" s="2" customFormat="1">
      <c r="E6888" s="120"/>
      <c r="M6888" s="120"/>
      <c r="N6888" s="120"/>
      <c r="U6888" s="121"/>
      <c r="V6888" s="122"/>
      <c r="W6888" s="123"/>
      <c r="AC6888" s="123"/>
    </row>
    <row r="6889" spans="5:29" s="2" customFormat="1">
      <c r="E6889" s="120"/>
      <c r="M6889" s="120"/>
      <c r="N6889" s="120"/>
      <c r="U6889" s="121"/>
      <c r="V6889" s="122"/>
      <c r="W6889" s="123"/>
      <c r="AC6889" s="123"/>
    </row>
    <row r="6890" spans="5:29" s="2" customFormat="1">
      <c r="E6890" s="120"/>
      <c r="M6890" s="120"/>
      <c r="N6890" s="120"/>
      <c r="U6890" s="121"/>
      <c r="V6890" s="122"/>
      <c r="W6890" s="123"/>
      <c r="AC6890" s="123"/>
    </row>
    <row r="6891" spans="5:29" s="2" customFormat="1">
      <c r="E6891" s="120"/>
      <c r="M6891" s="120"/>
      <c r="N6891" s="120"/>
      <c r="U6891" s="121"/>
      <c r="V6891" s="122"/>
      <c r="W6891" s="123"/>
      <c r="AC6891" s="123"/>
    </row>
    <row r="6892" spans="5:29" s="2" customFormat="1">
      <c r="E6892" s="120"/>
      <c r="M6892" s="120"/>
      <c r="N6892" s="120"/>
      <c r="U6892" s="121"/>
      <c r="V6892" s="122"/>
      <c r="W6892" s="123"/>
      <c r="AC6892" s="123"/>
    </row>
    <row r="6893" spans="5:29" s="2" customFormat="1">
      <c r="E6893" s="120"/>
      <c r="M6893" s="120"/>
      <c r="N6893" s="120"/>
      <c r="U6893" s="121"/>
      <c r="V6893" s="122"/>
      <c r="W6893" s="123"/>
      <c r="AC6893" s="123"/>
    </row>
    <row r="6894" spans="5:29" s="2" customFormat="1">
      <c r="E6894" s="120"/>
      <c r="M6894" s="120"/>
      <c r="N6894" s="120"/>
      <c r="U6894" s="121"/>
      <c r="V6894" s="122"/>
      <c r="W6894" s="123"/>
      <c r="AC6894" s="123"/>
    </row>
    <row r="6895" spans="5:29" s="2" customFormat="1">
      <c r="E6895" s="120"/>
      <c r="M6895" s="120"/>
      <c r="N6895" s="120"/>
      <c r="U6895" s="121"/>
      <c r="V6895" s="122"/>
      <c r="W6895" s="123"/>
      <c r="AC6895" s="123"/>
    </row>
    <row r="6896" spans="5:29" s="2" customFormat="1">
      <c r="E6896" s="120"/>
      <c r="M6896" s="120"/>
      <c r="N6896" s="120"/>
      <c r="U6896" s="121"/>
      <c r="V6896" s="122"/>
      <c r="W6896" s="123"/>
      <c r="AC6896" s="123"/>
    </row>
    <row r="6897" spans="5:29" s="2" customFormat="1">
      <c r="E6897" s="120"/>
      <c r="M6897" s="120"/>
      <c r="N6897" s="120"/>
      <c r="U6897" s="121"/>
      <c r="V6897" s="122"/>
      <c r="W6897" s="123"/>
      <c r="AC6897" s="123"/>
    </row>
    <row r="6898" spans="5:29" s="2" customFormat="1">
      <c r="E6898" s="120"/>
      <c r="M6898" s="120"/>
      <c r="N6898" s="120"/>
      <c r="U6898" s="121"/>
      <c r="V6898" s="122"/>
      <c r="W6898" s="123"/>
      <c r="AC6898" s="123"/>
    </row>
    <row r="6899" spans="5:29" s="2" customFormat="1">
      <c r="E6899" s="120"/>
      <c r="M6899" s="120"/>
      <c r="N6899" s="120"/>
      <c r="U6899" s="121"/>
      <c r="V6899" s="122"/>
      <c r="W6899" s="123"/>
      <c r="AC6899" s="123"/>
    </row>
    <row r="6900" spans="5:29" s="2" customFormat="1">
      <c r="E6900" s="120"/>
      <c r="M6900" s="120"/>
      <c r="N6900" s="120"/>
      <c r="U6900" s="121"/>
      <c r="V6900" s="122"/>
      <c r="W6900" s="123"/>
      <c r="AC6900" s="123"/>
    </row>
    <row r="6901" spans="5:29" s="2" customFormat="1">
      <c r="E6901" s="120"/>
      <c r="M6901" s="120"/>
      <c r="N6901" s="120"/>
      <c r="U6901" s="121"/>
      <c r="V6901" s="122"/>
      <c r="W6901" s="123"/>
      <c r="AC6901" s="123"/>
    </row>
    <row r="6902" spans="5:29" s="2" customFormat="1">
      <c r="E6902" s="120"/>
      <c r="M6902" s="120"/>
      <c r="N6902" s="120"/>
      <c r="U6902" s="121"/>
      <c r="V6902" s="122"/>
      <c r="W6902" s="123"/>
      <c r="AC6902" s="123"/>
    </row>
    <row r="6903" spans="5:29" s="2" customFormat="1">
      <c r="E6903" s="120"/>
      <c r="M6903" s="120"/>
      <c r="N6903" s="120"/>
      <c r="U6903" s="121"/>
      <c r="V6903" s="122"/>
      <c r="W6903" s="123"/>
      <c r="AC6903" s="123"/>
    </row>
    <row r="6904" spans="5:29" s="2" customFormat="1">
      <c r="E6904" s="120"/>
      <c r="M6904" s="120"/>
      <c r="N6904" s="120"/>
      <c r="U6904" s="121"/>
      <c r="V6904" s="122"/>
      <c r="W6904" s="123"/>
      <c r="AC6904" s="123"/>
    </row>
    <row r="6905" spans="5:29" s="2" customFormat="1">
      <c r="E6905" s="120"/>
      <c r="M6905" s="120"/>
      <c r="N6905" s="120"/>
      <c r="U6905" s="121"/>
      <c r="V6905" s="122"/>
      <c r="W6905" s="123"/>
      <c r="AC6905" s="123"/>
    </row>
    <row r="6906" spans="5:29" s="2" customFormat="1">
      <c r="E6906" s="120"/>
      <c r="M6906" s="120"/>
      <c r="N6906" s="120"/>
      <c r="U6906" s="121"/>
      <c r="V6906" s="122"/>
      <c r="W6906" s="123"/>
      <c r="AC6906" s="123"/>
    </row>
    <row r="6907" spans="5:29" s="2" customFormat="1">
      <c r="E6907" s="120"/>
      <c r="M6907" s="120"/>
      <c r="N6907" s="120"/>
      <c r="U6907" s="121"/>
      <c r="V6907" s="122"/>
      <c r="W6907" s="123"/>
      <c r="AC6907" s="123"/>
    </row>
    <row r="6908" spans="5:29" s="2" customFormat="1">
      <c r="E6908" s="120"/>
      <c r="M6908" s="120"/>
      <c r="N6908" s="120"/>
      <c r="U6908" s="121"/>
      <c r="V6908" s="122"/>
      <c r="W6908" s="123"/>
      <c r="AC6908" s="123"/>
    </row>
    <row r="6909" spans="5:29" s="2" customFormat="1">
      <c r="E6909" s="120"/>
      <c r="M6909" s="120"/>
      <c r="N6909" s="120"/>
      <c r="U6909" s="121"/>
      <c r="V6909" s="122"/>
      <c r="W6909" s="123"/>
      <c r="AC6909" s="123"/>
    </row>
    <row r="6910" spans="5:29" s="2" customFormat="1">
      <c r="E6910" s="120"/>
      <c r="M6910" s="120"/>
      <c r="N6910" s="120"/>
      <c r="U6910" s="121"/>
      <c r="V6910" s="122"/>
      <c r="W6910" s="123"/>
      <c r="AC6910" s="123"/>
    </row>
    <row r="6911" spans="5:29" s="2" customFormat="1">
      <c r="E6911" s="120"/>
      <c r="M6911" s="120"/>
      <c r="N6911" s="120"/>
      <c r="U6911" s="121"/>
      <c r="V6911" s="122"/>
      <c r="W6911" s="123"/>
      <c r="AC6911" s="123"/>
    </row>
    <row r="6912" spans="5:29" s="2" customFormat="1">
      <c r="E6912" s="120"/>
      <c r="M6912" s="120"/>
      <c r="N6912" s="120"/>
      <c r="U6912" s="121"/>
      <c r="V6912" s="122"/>
      <c r="W6912" s="123"/>
      <c r="AC6912" s="123"/>
    </row>
    <row r="6913" spans="5:29" s="2" customFormat="1">
      <c r="E6913" s="120"/>
      <c r="M6913" s="120"/>
      <c r="N6913" s="120"/>
      <c r="U6913" s="121"/>
      <c r="V6913" s="122"/>
      <c r="W6913" s="123"/>
      <c r="AC6913" s="123"/>
    </row>
    <row r="6914" spans="5:29" s="2" customFormat="1">
      <c r="E6914" s="120"/>
      <c r="M6914" s="120"/>
      <c r="N6914" s="120"/>
      <c r="U6914" s="121"/>
      <c r="V6914" s="122"/>
      <c r="W6914" s="123"/>
      <c r="AC6914" s="123"/>
    </row>
    <row r="6915" spans="5:29" s="2" customFormat="1">
      <c r="E6915" s="120"/>
      <c r="M6915" s="120"/>
      <c r="N6915" s="120"/>
      <c r="U6915" s="121"/>
      <c r="V6915" s="122"/>
      <c r="W6915" s="123"/>
      <c r="AC6915" s="123"/>
    </row>
    <row r="6916" spans="5:29" s="2" customFormat="1">
      <c r="E6916" s="120"/>
      <c r="M6916" s="120"/>
      <c r="N6916" s="120"/>
      <c r="U6916" s="121"/>
      <c r="V6916" s="122"/>
      <c r="W6916" s="123"/>
      <c r="AC6916" s="123"/>
    </row>
    <row r="6917" spans="5:29" s="2" customFormat="1">
      <c r="E6917" s="120"/>
      <c r="M6917" s="120"/>
      <c r="N6917" s="120"/>
      <c r="U6917" s="121"/>
      <c r="V6917" s="122"/>
      <c r="W6917" s="123"/>
      <c r="AC6917" s="123"/>
    </row>
    <row r="6918" spans="5:29" s="2" customFormat="1">
      <c r="E6918" s="120"/>
      <c r="M6918" s="120"/>
      <c r="N6918" s="120"/>
      <c r="U6918" s="121"/>
      <c r="V6918" s="122"/>
      <c r="W6918" s="123"/>
      <c r="AC6918" s="123"/>
    </row>
    <row r="6919" spans="5:29" s="2" customFormat="1">
      <c r="E6919" s="120"/>
      <c r="M6919" s="120"/>
      <c r="N6919" s="120"/>
      <c r="U6919" s="121"/>
      <c r="V6919" s="122"/>
      <c r="W6919" s="123"/>
      <c r="AC6919" s="123"/>
    </row>
    <row r="6920" spans="5:29" s="2" customFormat="1">
      <c r="E6920" s="120"/>
      <c r="M6920" s="120"/>
      <c r="N6920" s="120"/>
      <c r="U6920" s="121"/>
      <c r="V6920" s="122"/>
      <c r="W6920" s="123"/>
      <c r="AC6920" s="123"/>
    </row>
    <row r="6921" spans="5:29" s="2" customFormat="1">
      <c r="E6921" s="120"/>
      <c r="M6921" s="120"/>
      <c r="N6921" s="120"/>
      <c r="U6921" s="121"/>
      <c r="V6921" s="122"/>
      <c r="W6921" s="123"/>
      <c r="AC6921" s="123"/>
    </row>
    <row r="6922" spans="5:29" s="2" customFormat="1">
      <c r="E6922" s="120"/>
      <c r="M6922" s="120"/>
      <c r="N6922" s="120"/>
      <c r="U6922" s="121"/>
      <c r="V6922" s="122"/>
      <c r="W6922" s="123"/>
      <c r="AC6922" s="123"/>
    </row>
    <row r="6923" spans="5:29" s="2" customFormat="1">
      <c r="E6923" s="120"/>
      <c r="M6923" s="120"/>
      <c r="N6923" s="120"/>
      <c r="U6923" s="121"/>
      <c r="V6923" s="122"/>
      <c r="W6923" s="123"/>
      <c r="AC6923" s="123"/>
    </row>
    <row r="6924" spans="5:29" s="2" customFormat="1">
      <c r="E6924" s="120"/>
      <c r="M6924" s="120"/>
      <c r="N6924" s="120"/>
      <c r="U6924" s="121"/>
      <c r="V6924" s="122"/>
      <c r="W6924" s="123"/>
      <c r="AC6924" s="123"/>
    </row>
    <row r="6925" spans="5:29" s="2" customFormat="1">
      <c r="E6925" s="120"/>
      <c r="M6925" s="120"/>
      <c r="N6925" s="120"/>
      <c r="U6925" s="121"/>
      <c r="V6925" s="122"/>
      <c r="W6925" s="123"/>
      <c r="AC6925" s="123"/>
    </row>
    <row r="6926" spans="5:29" s="2" customFormat="1">
      <c r="E6926" s="120"/>
      <c r="M6926" s="120"/>
      <c r="N6926" s="120"/>
      <c r="U6926" s="121"/>
      <c r="V6926" s="122"/>
      <c r="W6926" s="123"/>
      <c r="AC6926" s="123"/>
    </row>
    <row r="6927" spans="5:29" s="2" customFormat="1">
      <c r="E6927" s="120"/>
      <c r="M6927" s="120"/>
      <c r="N6927" s="120"/>
      <c r="U6927" s="121"/>
      <c r="V6927" s="122"/>
      <c r="W6927" s="123"/>
      <c r="AC6927" s="123"/>
    </row>
    <row r="6928" spans="5:29" s="2" customFormat="1">
      <c r="E6928" s="120"/>
      <c r="M6928" s="120"/>
      <c r="N6928" s="120"/>
      <c r="U6928" s="121"/>
      <c r="V6928" s="122"/>
      <c r="W6928" s="123"/>
      <c r="AC6928" s="123"/>
    </row>
    <row r="6929" spans="5:29" s="2" customFormat="1">
      <c r="E6929" s="120"/>
      <c r="M6929" s="120"/>
      <c r="N6929" s="120"/>
      <c r="U6929" s="121"/>
      <c r="V6929" s="122"/>
      <c r="W6929" s="123"/>
      <c r="AC6929" s="123"/>
    </row>
    <row r="6930" spans="5:29" s="2" customFormat="1">
      <c r="E6930" s="120"/>
      <c r="M6930" s="120"/>
      <c r="N6930" s="120"/>
      <c r="U6930" s="121"/>
      <c r="V6930" s="122"/>
      <c r="W6930" s="123"/>
      <c r="AC6930" s="123"/>
    </row>
    <row r="6931" spans="5:29" s="2" customFormat="1">
      <c r="E6931" s="120"/>
      <c r="M6931" s="120"/>
      <c r="N6931" s="120"/>
      <c r="U6931" s="121"/>
      <c r="V6931" s="122"/>
      <c r="W6931" s="123"/>
      <c r="AC6931" s="123"/>
    </row>
    <row r="6932" spans="5:29" s="2" customFormat="1">
      <c r="E6932" s="120"/>
      <c r="M6932" s="120"/>
      <c r="N6932" s="120"/>
      <c r="U6932" s="121"/>
      <c r="V6932" s="122"/>
      <c r="W6932" s="123"/>
      <c r="AC6932" s="123"/>
    </row>
    <row r="6933" spans="5:29" s="2" customFormat="1">
      <c r="E6933" s="120"/>
      <c r="M6933" s="120"/>
      <c r="N6933" s="120"/>
      <c r="U6933" s="121"/>
      <c r="V6933" s="122"/>
      <c r="W6933" s="123"/>
      <c r="AC6933" s="123"/>
    </row>
    <row r="6934" spans="5:29" s="2" customFormat="1">
      <c r="E6934" s="120"/>
      <c r="M6934" s="120"/>
      <c r="N6934" s="120"/>
      <c r="U6934" s="121"/>
      <c r="V6934" s="122"/>
      <c r="W6934" s="123"/>
      <c r="AC6934" s="123"/>
    </row>
    <row r="6935" spans="5:29" s="2" customFormat="1">
      <c r="E6935" s="120"/>
      <c r="M6935" s="120"/>
      <c r="N6935" s="120"/>
      <c r="U6935" s="121"/>
      <c r="V6935" s="122"/>
      <c r="W6935" s="123"/>
      <c r="AC6935" s="123"/>
    </row>
    <row r="6936" spans="5:29" s="2" customFormat="1">
      <c r="E6936" s="120"/>
      <c r="M6936" s="120"/>
      <c r="N6936" s="120"/>
      <c r="U6936" s="121"/>
      <c r="V6936" s="122"/>
      <c r="W6936" s="123"/>
      <c r="AC6936" s="123"/>
    </row>
    <row r="6937" spans="5:29" s="2" customFormat="1">
      <c r="E6937" s="120"/>
      <c r="M6937" s="120"/>
      <c r="N6937" s="120"/>
      <c r="U6937" s="121"/>
      <c r="V6937" s="122"/>
      <c r="W6937" s="123"/>
      <c r="AC6937" s="123"/>
    </row>
    <row r="6938" spans="5:29" s="2" customFormat="1">
      <c r="E6938" s="120"/>
      <c r="M6938" s="120"/>
      <c r="N6938" s="120"/>
      <c r="U6938" s="121"/>
      <c r="V6938" s="122"/>
      <c r="W6938" s="123"/>
      <c r="AC6938" s="123"/>
    </row>
    <row r="6939" spans="5:29" s="2" customFormat="1">
      <c r="E6939" s="120"/>
      <c r="M6939" s="120"/>
      <c r="N6939" s="120"/>
      <c r="U6939" s="121"/>
      <c r="V6939" s="122"/>
      <c r="W6939" s="123"/>
      <c r="AC6939" s="123"/>
    </row>
    <row r="6940" spans="5:29" s="2" customFormat="1">
      <c r="E6940" s="120"/>
      <c r="M6940" s="120"/>
      <c r="N6940" s="120"/>
      <c r="U6940" s="121"/>
      <c r="V6940" s="122"/>
      <c r="W6940" s="123"/>
      <c r="AC6940" s="123"/>
    </row>
    <row r="6941" spans="5:29" s="2" customFormat="1">
      <c r="E6941" s="120"/>
      <c r="M6941" s="120"/>
      <c r="N6941" s="120"/>
      <c r="U6941" s="121"/>
      <c r="V6941" s="122"/>
      <c r="W6941" s="123"/>
      <c r="AC6941" s="123"/>
    </row>
    <row r="6942" spans="5:29" s="2" customFormat="1">
      <c r="E6942" s="120"/>
      <c r="M6942" s="120"/>
      <c r="N6942" s="120"/>
      <c r="U6942" s="121"/>
      <c r="V6942" s="122"/>
      <c r="W6942" s="123"/>
      <c r="AC6942" s="123"/>
    </row>
    <row r="6943" spans="5:29" s="2" customFormat="1">
      <c r="E6943" s="120"/>
      <c r="M6943" s="120"/>
      <c r="N6943" s="120"/>
      <c r="U6943" s="121"/>
      <c r="V6943" s="122"/>
      <c r="W6943" s="123"/>
      <c r="AC6943" s="123"/>
    </row>
    <row r="6944" spans="5:29" s="2" customFormat="1">
      <c r="E6944" s="120"/>
      <c r="M6944" s="120"/>
      <c r="N6944" s="120"/>
      <c r="U6944" s="121"/>
      <c r="V6944" s="122"/>
      <c r="W6944" s="123"/>
      <c r="AC6944" s="123"/>
    </row>
    <row r="6945" spans="5:29" s="2" customFormat="1">
      <c r="E6945" s="120"/>
      <c r="M6945" s="120"/>
      <c r="N6945" s="120"/>
      <c r="U6945" s="121"/>
      <c r="V6945" s="122"/>
      <c r="W6945" s="123"/>
      <c r="AC6945" s="123"/>
    </row>
    <row r="6946" spans="5:29" s="2" customFormat="1">
      <c r="E6946" s="120"/>
      <c r="M6946" s="120"/>
      <c r="N6946" s="120"/>
      <c r="U6946" s="121"/>
      <c r="V6946" s="122"/>
      <c r="W6946" s="123"/>
      <c r="AC6946" s="123"/>
    </row>
    <row r="6947" spans="5:29" s="2" customFormat="1">
      <c r="E6947" s="120"/>
      <c r="M6947" s="120"/>
      <c r="N6947" s="120"/>
      <c r="U6947" s="121"/>
      <c r="V6947" s="122"/>
      <c r="W6947" s="123"/>
      <c r="AC6947" s="123"/>
    </row>
    <row r="6948" spans="5:29" s="2" customFormat="1">
      <c r="E6948" s="120"/>
      <c r="M6948" s="120"/>
      <c r="N6948" s="120"/>
      <c r="U6948" s="121"/>
      <c r="V6948" s="122"/>
      <c r="W6948" s="123"/>
      <c r="AC6948" s="123"/>
    </row>
    <row r="6949" spans="5:29" s="2" customFormat="1">
      <c r="E6949" s="120"/>
      <c r="M6949" s="120"/>
      <c r="N6949" s="120"/>
      <c r="U6949" s="121"/>
      <c r="V6949" s="122"/>
      <c r="W6949" s="123"/>
      <c r="AC6949" s="123"/>
    </row>
    <row r="6950" spans="5:29" s="2" customFormat="1">
      <c r="E6950" s="120"/>
      <c r="M6950" s="120"/>
      <c r="N6950" s="120"/>
      <c r="U6950" s="121"/>
      <c r="V6950" s="122"/>
      <c r="W6950" s="123"/>
      <c r="AC6950" s="123"/>
    </row>
    <row r="6951" spans="5:29" s="2" customFormat="1">
      <c r="E6951" s="120"/>
      <c r="M6951" s="120"/>
      <c r="N6951" s="120"/>
      <c r="U6951" s="121"/>
      <c r="V6951" s="122"/>
      <c r="W6951" s="123"/>
      <c r="AC6951" s="123"/>
    </row>
    <row r="6952" spans="5:29" s="2" customFormat="1">
      <c r="E6952" s="120"/>
      <c r="M6952" s="120"/>
      <c r="N6952" s="120"/>
      <c r="U6952" s="121"/>
      <c r="V6952" s="122"/>
      <c r="W6952" s="123"/>
      <c r="AC6952" s="123"/>
    </row>
    <row r="6953" spans="5:29" s="2" customFormat="1">
      <c r="E6953" s="120"/>
      <c r="M6953" s="120"/>
      <c r="N6953" s="120"/>
      <c r="U6953" s="121"/>
      <c r="V6953" s="122"/>
      <c r="W6953" s="123"/>
      <c r="AC6953" s="123"/>
    </row>
    <row r="6954" spans="5:29" s="2" customFormat="1">
      <c r="E6954" s="120"/>
      <c r="M6954" s="120"/>
      <c r="N6954" s="120"/>
      <c r="U6954" s="121"/>
      <c r="V6954" s="122"/>
      <c r="W6954" s="123"/>
      <c r="AC6954" s="123"/>
    </row>
    <row r="6955" spans="5:29" s="2" customFormat="1">
      <c r="E6955" s="120"/>
      <c r="M6955" s="120"/>
      <c r="N6955" s="120"/>
      <c r="U6955" s="121"/>
      <c r="V6955" s="122"/>
      <c r="W6955" s="123"/>
      <c r="AC6955" s="123"/>
    </row>
    <row r="6956" spans="5:29" s="2" customFormat="1">
      <c r="E6956" s="120"/>
      <c r="M6956" s="120"/>
      <c r="N6956" s="120"/>
      <c r="U6956" s="121"/>
      <c r="V6956" s="122"/>
      <c r="W6956" s="123"/>
      <c r="AC6956" s="123"/>
    </row>
    <row r="6957" spans="5:29" s="2" customFormat="1">
      <c r="E6957" s="120"/>
      <c r="M6957" s="120"/>
      <c r="N6957" s="120"/>
      <c r="U6957" s="121"/>
      <c r="V6957" s="122"/>
      <c r="W6957" s="123"/>
      <c r="AC6957" s="123"/>
    </row>
    <row r="6958" spans="5:29" s="2" customFormat="1">
      <c r="E6958" s="120"/>
      <c r="M6958" s="120"/>
      <c r="N6958" s="120"/>
      <c r="U6958" s="121"/>
      <c r="V6958" s="122"/>
      <c r="W6958" s="123"/>
      <c r="AC6958" s="123"/>
    </row>
    <row r="6959" spans="5:29" s="2" customFormat="1">
      <c r="E6959" s="120"/>
      <c r="M6959" s="120"/>
      <c r="N6959" s="120"/>
      <c r="U6959" s="121"/>
      <c r="V6959" s="122"/>
      <c r="W6959" s="123"/>
      <c r="AC6959" s="123"/>
    </row>
    <row r="6960" spans="5:29" s="2" customFormat="1">
      <c r="E6960" s="120"/>
      <c r="M6960" s="120"/>
      <c r="N6960" s="120"/>
      <c r="U6960" s="121"/>
      <c r="V6960" s="122"/>
      <c r="W6960" s="123"/>
      <c r="AC6960" s="123"/>
    </row>
    <row r="6961" spans="5:29" s="2" customFormat="1">
      <c r="E6961" s="120"/>
      <c r="M6961" s="120"/>
      <c r="N6961" s="120"/>
      <c r="U6961" s="121"/>
      <c r="V6961" s="122"/>
      <c r="W6961" s="123"/>
      <c r="AC6961" s="123"/>
    </row>
    <row r="6962" spans="5:29" s="2" customFormat="1">
      <c r="E6962" s="120"/>
      <c r="M6962" s="120"/>
      <c r="N6962" s="120"/>
      <c r="U6962" s="121"/>
      <c r="V6962" s="122"/>
      <c r="W6962" s="123"/>
      <c r="AC6962" s="123"/>
    </row>
    <row r="6963" spans="5:29" s="2" customFormat="1">
      <c r="E6963" s="120"/>
      <c r="M6963" s="120"/>
      <c r="N6963" s="120"/>
      <c r="U6963" s="121"/>
      <c r="V6963" s="122"/>
      <c r="W6963" s="123"/>
      <c r="AC6963" s="123"/>
    </row>
    <row r="6964" spans="5:29" s="2" customFormat="1">
      <c r="E6964" s="120"/>
      <c r="M6964" s="120"/>
      <c r="N6964" s="120"/>
      <c r="U6964" s="121"/>
      <c r="V6964" s="122"/>
      <c r="W6964" s="123"/>
      <c r="AC6964" s="123"/>
    </row>
    <row r="6965" spans="5:29" s="2" customFormat="1">
      <c r="E6965" s="120"/>
      <c r="M6965" s="120"/>
      <c r="N6965" s="120"/>
      <c r="U6965" s="121"/>
      <c r="V6965" s="122"/>
      <c r="W6965" s="123"/>
      <c r="AC6965" s="123"/>
    </row>
    <row r="6966" spans="5:29" s="2" customFormat="1">
      <c r="E6966" s="120"/>
      <c r="M6966" s="120"/>
      <c r="N6966" s="120"/>
      <c r="U6966" s="121"/>
      <c r="V6966" s="122"/>
      <c r="W6966" s="123"/>
      <c r="AC6966" s="123"/>
    </row>
    <row r="6967" spans="5:29" s="2" customFormat="1">
      <c r="E6967" s="120"/>
      <c r="M6967" s="120"/>
      <c r="N6967" s="120"/>
      <c r="U6967" s="121"/>
      <c r="V6967" s="122"/>
      <c r="W6967" s="123"/>
      <c r="AC6967" s="123"/>
    </row>
    <row r="6968" spans="5:29" s="2" customFormat="1">
      <c r="E6968" s="120"/>
      <c r="M6968" s="120"/>
      <c r="N6968" s="120"/>
      <c r="U6968" s="121"/>
      <c r="V6968" s="122"/>
      <c r="W6968" s="123"/>
      <c r="AC6968" s="123"/>
    </row>
    <row r="6969" spans="5:29" s="2" customFormat="1">
      <c r="E6969" s="120"/>
      <c r="M6969" s="120"/>
      <c r="N6969" s="120"/>
      <c r="U6969" s="121"/>
      <c r="V6969" s="122"/>
      <c r="W6969" s="123"/>
      <c r="AC6969" s="123"/>
    </row>
    <row r="6970" spans="5:29" s="2" customFormat="1">
      <c r="E6970" s="120"/>
      <c r="M6970" s="120"/>
      <c r="N6970" s="120"/>
      <c r="U6970" s="121"/>
      <c r="V6970" s="122"/>
      <c r="W6970" s="123"/>
      <c r="AC6970" s="123"/>
    </row>
    <row r="6971" spans="5:29" s="2" customFormat="1">
      <c r="E6971" s="120"/>
      <c r="M6971" s="120"/>
      <c r="N6971" s="120"/>
      <c r="U6971" s="121"/>
      <c r="V6971" s="122"/>
      <c r="W6971" s="123"/>
      <c r="AC6971" s="123"/>
    </row>
    <row r="6972" spans="5:29" s="2" customFormat="1">
      <c r="E6972" s="120"/>
      <c r="M6972" s="120"/>
      <c r="N6972" s="120"/>
      <c r="U6972" s="121"/>
      <c r="V6972" s="122"/>
      <c r="W6972" s="123"/>
      <c r="AC6972" s="123"/>
    </row>
    <row r="6973" spans="5:29" s="2" customFormat="1">
      <c r="E6973" s="120"/>
      <c r="M6973" s="120"/>
      <c r="N6973" s="120"/>
      <c r="U6973" s="121"/>
      <c r="V6973" s="122"/>
      <c r="W6973" s="123"/>
      <c r="AC6973" s="123"/>
    </row>
    <row r="6974" spans="5:29" s="2" customFormat="1">
      <c r="E6974" s="120"/>
      <c r="M6974" s="120"/>
      <c r="N6974" s="120"/>
      <c r="U6974" s="121"/>
      <c r="V6974" s="122"/>
      <c r="W6974" s="123"/>
      <c r="AC6974" s="123"/>
    </row>
    <row r="6975" spans="5:29" s="2" customFormat="1">
      <c r="E6975" s="120"/>
      <c r="M6975" s="120"/>
      <c r="N6975" s="120"/>
      <c r="U6975" s="121"/>
      <c r="V6975" s="122"/>
      <c r="W6975" s="123"/>
      <c r="AC6975" s="123"/>
    </row>
    <row r="6976" spans="5:29" s="2" customFormat="1">
      <c r="E6976" s="120"/>
      <c r="M6976" s="120"/>
      <c r="N6976" s="120"/>
      <c r="U6976" s="121"/>
      <c r="V6976" s="122"/>
      <c r="W6976" s="123"/>
      <c r="AC6976" s="123"/>
    </row>
    <row r="6977" spans="5:29" s="2" customFormat="1">
      <c r="E6977" s="120"/>
      <c r="M6977" s="120"/>
      <c r="N6977" s="120"/>
      <c r="U6977" s="121"/>
      <c r="V6977" s="122"/>
      <c r="W6977" s="123"/>
      <c r="AC6977" s="123"/>
    </row>
    <row r="6978" spans="5:29" s="2" customFormat="1">
      <c r="E6978" s="120"/>
      <c r="M6978" s="120"/>
      <c r="N6978" s="120"/>
      <c r="U6978" s="121"/>
      <c r="V6978" s="122"/>
      <c r="W6978" s="123"/>
      <c r="AC6978" s="123"/>
    </row>
    <row r="6979" spans="5:29" s="2" customFormat="1">
      <c r="E6979" s="120"/>
      <c r="M6979" s="120"/>
      <c r="N6979" s="120"/>
      <c r="U6979" s="121"/>
      <c r="V6979" s="122"/>
      <c r="W6979" s="123"/>
      <c r="AC6979" s="123"/>
    </row>
    <row r="6980" spans="5:29" s="2" customFormat="1">
      <c r="E6980" s="120"/>
      <c r="M6980" s="120"/>
      <c r="N6980" s="120"/>
      <c r="U6980" s="121"/>
      <c r="V6980" s="122"/>
      <c r="W6980" s="123"/>
      <c r="AC6980" s="123"/>
    </row>
    <row r="6981" spans="5:29" s="2" customFormat="1">
      <c r="E6981" s="120"/>
      <c r="M6981" s="120"/>
      <c r="N6981" s="120"/>
      <c r="U6981" s="121"/>
      <c r="V6981" s="122"/>
      <c r="W6981" s="123"/>
      <c r="AC6981" s="123"/>
    </row>
    <row r="6982" spans="5:29" s="2" customFormat="1">
      <c r="E6982" s="120"/>
      <c r="M6982" s="120"/>
      <c r="N6982" s="120"/>
      <c r="U6982" s="121"/>
      <c r="V6982" s="122"/>
      <c r="W6982" s="123"/>
      <c r="AC6982" s="123"/>
    </row>
    <row r="6983" spans="5:29" s="2" customFormat="1">
      <c r="E6983" s="120"/>
      <c r="M6983" s="120"/>
      <c r="N6983" s="120"/>
      <c r="U6983" s="121"/>
      <c r="V6983" s="122"/>
      <c r="W6983" s="123"/>
      <c r="AC6983" s="123"/>
    </row>
    <row r="6984" spans="5:29" s="2" customFormat="1">
      <c r="E6984" s="120"/>
      <c r="M6984" s="120"/>
      <c r="N6984" s="120"/>
      <c r="U6984" s="121"/>
      <c r="V6984" s="122"/>
      <c r="W6984" s="123"/>
      <c r="AC6984" s="123"/>
    </row>
    <row r="6985" spans="5:29" s="2" customFormat="1">
      <c r="E6985" s="120"/>
      <c r="M6985" s="120"/>
      <c r="N6985" s="120"/>
      <c r="U6985" s="121"/>
      <c r="V6985" s="122"/>
      <c r="W6985" s="123"/>
      <c r="AC6985" s="123"/>
    </row>
    <row r="6986" spans="5:29" s="2" customFormat="1">
      <c r="E6986" s="120"/>
      <c r="M6986" s="120"/>
      <c r="N6986" s="120"/>
      <c r="U6986" s="121"/>
      <c r="V6986" s="122"/>
      <c r="W6986" s="123"/>
      <c r="AC6986" s="123"/>
    </row>
    <row r="6987" spans="5:29" s="2" customFormat="1">
      <c r="E6987" s="120"/>
      <c r="M6987" s="120"/>
      <c r="N6987" s="120"/>
      <c r="U6987" s="121"/>
      <c r="V6987" s="122"/>
      <c r="W6987" s="123"/>
      <c r="AC6987" s="123"/>
    </row>
    <row r="6988" spans="5:29" s="2" customFormat="1">
      <c r="E6988" s="120"/>
      <c r="M6988" s="120"/>
      <c r="N6988" s="120"/>
      <c r="U6988" s="121"/>
      <c r="V6988" s="122"/>
      <c r="W6988" s="123"/>
      <c r="AC6988" s="123"/>
    </row>
    <row r="6989" spans="5:29" s="2" customFormat="1">
      <c r="E6989" s="120"/>
      <c r="M6989" s="120"/>
      <c r="N6989" s="120"/>
      <c r="U6989" s="121"/>
      <c r="V6989" s="122"/>
      <c r="W6989" s="123"/>
      <c r="AC6989" s="123"/>
    </row>
    <row r="6990" spans="5:29" s="2" customFormat="1">
      <c r="E6990" s="120"/>
      <c r="M6990" s="120"/>
      <c r="N6990" s="120"/>
      <c r="U6990" s="121"/>
      <c r="V6990" s="122"/>
      <c r="W6990" s="123"/>
      <c r="AC6990" s="123"/>
    </row>
    <row r="6991" spans="5:29" s="2" customFormat="1">
      <c r="E6991" s="120"/>
      <c r="M6991" s="120"/>
      <c r="N6991" s="120"/>
      <c r="U6991" s="121"/>
      <c r="V6991" s="122"/>
      <c r="W6991" s="123"/>
      <c r="AC6991" s="123"/>
    </row>
    <row r="6992" spans="5:29" s="2" customFormat="1">
      <c r="E6992" s="120"/>
      <c r="M6992" s="120"/>
      <c r="N6992" s="120"/>
      <c r="U6992" s="121"/>
      <c r="V6992" s="122"/>
      <c r="W6992" s="123"/>
      <c r="AC6992" s="123"/>
    </row>
    <row r="6993" spans="5:29" s="2" customFormat="1">
      <c r="E6993" s="120"/>
      <c r="M6993" s="120"/>
      <c r="N6993" s="120"/>
      <c r="U6993" s="121"/>
      <c r="V6993" s="122"/>
      <c r="W6993" s="123"/>
      <c r="AC6993" s="123"/>
    </row>
    <row r="6994" spans="5:29" s="2" customFormat="1">
      <c r="E6994" s="120"/>
      <c r="M6994" s="120"/>
      <c r="N6994" s="120"/>
      <c r="U6994" s="121"/>
      <c r="V6994" s="122"/>
      <c r="W6994" s="123"/>
      <c r="AC6994" s="123"/>
    </row>
    <row r="6995" spans="5:29" s="2" customFormat="1">
      <c r="E6995" s="120"/>
      <c r="M6995" s="120"/>
      <c r="N6995" s="120"/>
      <c r="U6995" s="121"/>
      <c r="V6995" s="122"/>
      <c r="W6995" s="123"/>
      <c r="AC6995" s="123"/>
    </row>
    <row r="6996" spans="5:29" s="2" customFormat="1">
      <c r="E6996" s="120"/>
      <c r="M6996" s="120"/>
      <c r="N6996" s="120"/>
      <c r="U6996" s="121"/>
      <c r="V6996" s="122"/>
      <c r="W6996" s="123"/>
      <c r="AC6996" s="123"/>
    </row>
    <row r="6997" spans="5:29" s="2" customFormat="1">
      <c r="E6997" s="120"/>
      <c r="M6997" s="120"/>
      <c r="N6997" s="120"/>
      <c r="U6997" s="121"/>
      <c r="V6997" s="122"/>
      <c r="W6997" s="123"/>
      <c r="AC6997" s="123"/>
    </row>
    <row r="6998" spans="5:29" s="2" customFormat="1">
      <c r="E6998" s="120"/>
      <c r="M6998" s="120"/>
      <c r="N6998" s="120"/>
      <c r="U6998" s="121"/>
      <c r="V6998" s="122"/>
      <c r="W6998" s="123"/>
      <c r="AC6998" s="123"/>
    </row>
    <row r="6999" spans="5:29" s="2" customFormat="1">
      <c r="E6999" s="120"/>
      <c r="M6999" s="120"/>
      <c r="N6999" s="120"/>
      <c r="U6999" s="121"/>
      <c r="V6999" s="122"/>
      <c r="W6999" s="123"/>
      <c r="AC6999" s="123"/>
    </row>
    <row r="7000" spans="5:29" s="2" customFormat="1">
      <c r="E7000" s="120"/>
      <c r="M7000" s="120"/>
      <c r="N7000" s="120"/>
      <c r="U7000" s="121"/>
      <c r="V7000" s="122"/>
      <c r="W7000" s="123"/>
      <c r="AC7000" s="123"/>
    </row>
    <row r="7001" spans="5:29" s="2" customFormat="1">
      <c r="E7001" s="120"/>
      <c r="M7001" s="120"/>
      <c r="N7001" s="120"/>
      <c r="U7001" s="121"/>
      <c r="V7001" s="122"/>
      <c r="W7001" s="123"/>
      <c r="AC7001" s="123"/>
    </row>
    <row r="7002" spans="5:29" s="2" customFormat="1">
      <c r="E7002" s="120"/>
      <c r="M7002" s="120"/>
      <c r="N7002" s="120"/>
      <c r="U7002" s="121"/>
      <c r="V7002" s="122"/>
      <c r="W7002" s="123"/>
      <c r="AC7002" s="123"/>
    </row>
    <row r="7003" spans="5:29" s="2" customFormat="1">
      <c r="E7003" s="120"/>
      <c r="M7003" s="120"/>
      <c r="N7003" s="120"/>
      <c r="U7003" s="121"/>
      <c r="V7003" s="122"/>
      <c r="W7003" s="123"/>
      <c r="AC7003" s="123"/>
    </row>
    <row r="7004" spans="5:29" s="2" customFormat="1">
      <c r="E7004" s="120"/>
      <c r="M7004" s="120"/>
      <c r="N7004" s="120"/>
      <c r="U7004" s="121"/>
      <c r="V7004" s="122"/>
      <c r="W7004" s="123"/>
      <c r="AC7004" s="123"/>
    </row>
    <row r="7005" spans="5:29" s="2" customFormat="1">
      <c r="E7005" s="120"/>
      <c r="M7005" s="120"/>
      <c r="N7005" s="120"/>
      <c r="U7005" s="121"/>
      <c r="V7005" s="122"/>
      <c r="W7005" s="123"/>
      <c r="AC7005" s="123"/>
    </row>
    <row r="7006" spans="5:29" s="2" customFormat="1">
      <c r="E7006" s="120"/>
      <c r="M7006" s="120"/>
      <c r="N7006" s="120"/>
      <c r="U7006" s="121"/>
      <c r="V7006" s="122"/>
      <c r="W7006" s="123"/>
      <c r="AC7006" s="123"/>
    </row>
    <row r="7007" spans="5:29" s="2" customFormat="1">
      <c r="E7007" s="120"/>
      <c r="M7007" s="120"/>
      <c r="N7007" s="120"/>
      <c r="U7007" s="121"/>
      <c r="V7007" s="122"/>
      <c r="W7007" s="123"/>
      <c r="AC7007" s="123"/>
    </row>
    <row r="7008" spans="5:29" s="2" customFormat="1">
      <c r="E7008" s="120"/>
      <c r="M7008" s="120"/>
      <c r="N7008" s="120"/>
      <c r="U7008" s="121"/>
      <c r="V7008" s="122"/>
      <c r="W7008" s="123"/>
      <c r="AC7008" s="123"/>
    </row>
    <row r="7009" spans="5:29" s="2" customFormat="1">
      <c r="E7009" s="120"/>
      <c r="M7009" s="120"/>
      <c r="N7009" s="120"/>
      <c r="U7009" s="121"/>
      <c r="V7009" s="122"/>
      <c r="W7009" s="123"/>
      <c r="AC7009" s="123"/>
    </row>
    <row r="7010" spans="5:29" s="2" customFormat="1">
      <c r="E7010" s="120"/>
      <c r="M7010" s="120"/>
      <c r="N7010" s="120"/>
      <c r="U7010" s="121"/>
      <c r="V7010" s="122"/>
      <c r="W7010" s="123"/>
      <c r="AC7010" s="123"/>
    </row>
    <row r="7011" spans="5:29" s="2" customFormat="1">
      <c r="E7011" s="120"/>
      <c r="M7011" s="120"/>
      <c r="N7011" s="120"/>
      <c r="U7011" s="121"/>
      <c r="V7011" s="122"/>
      <c r="W7011" s="123"/>
      <c r="AC7011" s="123"/>
    </row>
    <row r="7012" spans="5:29" s="2" customFormat="1">
      <c r="E7012" s="120"/>
      <c r="M7012" s="120"/>
      <c r="N7012" s="120"/>
      <c r="U7012" s="121"/>
      <c r="V7012" s="122"/>
      <c r="W7012" s="123"/>
      <c r="AC7012" s="123"/>
    </row>
    <row r="7013" spans="5:29" s="2" customFormat="1">
      <c r="E7013" s="120"/>
      <c r="M7013" s="120"/>
      <c r="N7013" s="120"/>
      <c r="U7013" s="121"/>
      <c r="V7013" s="122"/>
      <c r="W7013" s="123"/>
      <c r="AC7013" s="123"/>
    </row>
    <row r="7014" spans="5:29" s="2" customFormat="1">
      <c r="E7014" s="120"/>
      <c r="M7014" s="120"/>
      <c r="N7014" s="120"/>
      <c r="U7014" s="121"/>
      <c r="V7014" s="122"/>
      <c r="W7014" s="123"/>
      <c r="AC7014" s="123"/>
    </row>
    <row r="7015" spans="5:29" s="2" customFormat="1">
      <c r="E7015" s="120"/>
      <c r="M7015" s="120"/>
      <c r="N7015" s="120"/>
      <c r="U7015" s="121"/>
      <c r="V7015" s="122"/>
      <c r="W7015" s="123"/>
      <c r="AC7015" s="123"/>
    </row>
    <row r="7016" spans="5:29" s="2" customFormat="1">
      <c r="E7016" s="120"/>
      <c r="M7016" s="120"/>
      <c r="N7016" s="120"/>
      <c r="U7016" s="121"/>
      <c r="V7016" s="122"/>
      <c r="W7016" s="123"/>
      <c r="AC7016" s="123"/>
    </row>
    <row r="7017" spans="5:29" s="2" customFormat="1">
      <c r="E7017" s="120"/>
      <c r="M7017" s="120"/>
      <c r="N7017" s="120"/>
      <c r="U7017" s="121"/>
      <c r="V7017" s="122"/>
      <c r="W7017" s="123"/>
      <c r="AC7017" s="123"/>
    </row>
    <row r="7018" spans="5:29" s="2" customFormat="1">
      <c r="E7018" s="120"/>
      <c r="M7018" s="120"/>
      <c r="N7018" s="120"/>
      <c r="U7018" s="121"/>
      <c r="V7018" s="122"/>
      <c r="W7018" s="123"/>
      <c r="AC7018" s="123"/>
    </row>
    <row r="7019" spans="5:29" s="2" customFormat="1">
      <c r="E7019" s="120"/>
      <c r="M7019" s="120"/>
      <c r="N7019" s="120"/>
      <c r="U7019" s="121"/>
      <c r="V7019" s="122"/>
      <c r="W7019" s="123"/>
      <c r="AC7019" s="123"/>
    </row>
    <row r="7020" spans="5:29" s="2" customFormat="1">
      <c r="E7020" s="120"/>
      <c r="M7020" s="120"/>
      <c r="N7020" s="120"/>
      <c r="U7020" s="121"/>
      <c r="V7020" s="122"/>
      <c r="W7020" s="123"/>
      <c r="AC7020" s="123"/>
    </row>
    <row r="7021" spans="5:29" s="2" customFormat="1">
      <c r="E7021" s="120"/>
      <c r="M7021" s="120"/>
      <c r="N7021" s="120"/>
      <c r="U7021" s="121"/>
      <c r="V7021" s="122"/>
      <c r="W7021" s="123"/>
      <c r="AC7021" s="123"/>
    </row>
    <row r="7022" spans="5:29" s="2" customFormat="1">
      <c r="E7022" s="120"/>
      <c r="M7022" s="120"/>
      <c r="N7022" s="120"/>
      <c r="U7022" s="121"/>
      <c r="V7022" s="122"/>
      <c r="W7022" s="123"/>
      <c r="AC7022" s="123"/>
    </row>
    <row r="7023" spans="5:29" s="2" customFormat="1">
      <c r="E7023" s="120"/>
      <c r="M7023" s="120"/>
      <c r="N7023" s="120"/>
      <c r="U7023" s="121"/>
      <c r="V7023" s="122"/>
      <c r="W7023" s="123"/>
      <c r="AC7023" s="123"/>
    </row>
    <row r="7024" spans="5:29" s="2" customFormat="1">
      <c r="E7024" s="120"/>
      <c r="M7024" s="120"/>
      <c r="N7024" s="120"/>
      <c r="U7024" s="121"/>
      <c r="V7024" s="122"/>
      <c r="W7024" s="123"/>
      <c r="AC7024" s="123"/>
    </row>
    <row r="7025" spans="5:29" s="2" customFormat="1">
      <c r="E7025" s="120"/>
      <c r="M7025" s="120"/>
      <c r="N7025" s="120"/>
      <c r="U7025" s="121"/>
      <c r="V7025" s="122"/>
      <c r="W7025" s="123"/>
      <c r="AC7025" s="123"/>
    </row>
    <row r="7026" spans="5:29" s="2" customFormat="1">
      <c r="E7026" s="120"/>
      <c r="M7026" s="120"/>
      <c r="N7026" s="120"/>
      <c r="U7026" s="121"/>
      <c r="V7026" s="122"/>
      <c r="W7026" s="123"/>
      <c r="AC7026" s="123"/>
    </row>
    <row r="7027" spans="5:29" s="2" customFormat="1">
      <c r="E7027" s="120"/>
      <c r="M7027" s="120"/>
      <c r="N7027" s="120"/>
      <c r="U7027" s="121"/>
      <c r="V7027" s="122"/>
      <c r="W7027" s="123"/>
      <c r="AC7027" s="123"/>
    </row>
    <row r="7028" spans="5:29" s="2" customFormat="1">
      <c r="E7028" s="120"/>
      <c r="M7028" s="120"/>
      <c r="N7028" s="120"/>
      <c r="U7028" s="121"/>
      <c r="V7028" s="122"/>
      <c r="W7028" s="123"/>
      <c r="AC7028" s="123"/>
    </row>
    <row r="7029" spans="5:29" s="2" customFormat="1">
      <c r="E7029" s="120"/>
      <c r="M7029" s="120"/>
      <c r="N7029" s="120"/>
      <c r="U7029" s="121"/>
      <c r="V7029" s="122"/>
      <c r="W7029" s="123"/>
      <c r="AC7029" s="123"/>
    </row>
    <row r="7030" spans="5:29" s="2" customFormat="1">
      <c r="E7030" s="120"/>
      <c r="M7030" s="120"/>
      <c r="N7030" s="120"/>
      <c r="U7030" s="121"/>
      <c r="V7030" s="122"/>
      <c r="W7030" s="123"/>
      <c r="AC7030" s="123"/>
    </row>
    <row r="7031" spans="5:29" s="2" customFormat="1">
      <c r="E7031" s="120"/>
      <c r="M7031" s="120"/>
      <c r="N7031" s="120"/>
      <c r="U7031" s="121"/>
      <c r="V7031" s="122"/>
      <c r="W7031" s="123"/>
      <c r="AC7031" s="123"/>
    </row>
    <row r="7032" spans="5:29" s="2" customFormat="1">
      <c r="E7032" s="120"/>
      <c r="M7032" s="120"/>
      <c r="N7032" s="120"/>
      <c r="U7032" s="121"/>
      <c r="V7032" s="122"/>
      <c r="W7032" s="123"/>
      <c r="AC7032" s="123"/>
    </row>
    <row r="7033" spans="5:29" s="2" customFormat="1">
      <c r="E7033" s="120"/>
      <c r="M7033" s="120"/>
      <c r="N7033" s="120"/>
      <c r="U7033" s="121"/>
      <c r="V7033" s="122"/>
      <c r="W7033" s="123"/>
      <c r="AC7033" s="123"/>
    </row>
    <row r="7034" spans="5:29" s="2" customFormat="1">
      <c r="E7034" s="120"/>
      <c r="M7034" s="120"/>
      <c r="N7034" s="120"/>
      <c r="U7034" s="121"/>
      <c r="V7034" s="122"/>
      <c r="W7034" s="123"/>
      <c r="AC7034" s="123"/>
    </row>
    <row r="7035" spans="5:29" s="2" customFormat="1">
      <c r="E7035" s="120"/>
      <c r="M7035" s="120"/>
      <c r="N7035" s="120"/>
      <c r="U7035" s="121"/>
      <c r="V7035" s="122"/>
      <c r="W7035" s="123"/>
      <c r="AC7035" s="123"/>
    </row>
    <row r="7036" spans="5:29" s="2" customFormat="1">
      <c r="E7036" s="120"/>
      <c r="M7036" s="120"/>
      <c r="N7036" s="120"/>
      <c r="U7036" s="121"/>
      <c r="V7036" s="122"/>
      <c r="W7036" s="123"/>
      <c r="AC7036" s="123"/>
    </row>
    <row r="7037" spans="5:29" s="2" customFormat="1">
      <c r="E7037" s="120"/>
      <c r="M7037" s="120"/>
      <c r="N7037" s="120"/>
      <c r="U7037" s="121"/>
      <c r="V7037" s="122"/>
      <c r="W7037" s="123"/>
      <c r="AC7037" s="123"/>
    </row>
    <row r="7038" spans="5:29" s="2" customFormat="1">
      <c r="E7038" s="120"/>
      <c r="M7038" s="120"/>
      <c r="N7038" s="120"/>
      <c r="U7038" s="121"/>
      <c r="V7038" s="122"/>
      <c r="W7038" s="123"/>
      <c r="AC7038" s="123"/>
    </row>
    <row r="7039" spans="5:29" s="2" customFormat="1">
      <c r="E7039" s="120"/>
      <c r="M7039" s="120"/>
      <c r="N7039" s="120"/>
      <c r="U7039" s="121"/>
      <c r="V7039" s="122"/>
      <c r="W7039" s="123"/>
      <c r="AC7039" s="123"/>
    </row>
    <row r="7040" spans="5:29" s="2" customFormat="1">
      <c r="E7040" s="120"/>
      <c r="M7040" s="120"/>
      <c r="N7040" s="120"/>
      <c r="U7040" s="121"/>
      <c r="V7040" s="122"/>
      <c r="W7040" s="123"/>
      <c r="AC7040" s="123"/>
    </row>
    <row r="7041" spans="5:29" s="2" customFormat="1">
      <c r="E7041" s="120"/>
      <c r="M7041" s="120"/>
      <c r="N7041" s="120"/>
      <c r="U7041" s="121"/>
      <c r="V7041" s="122"/>
      <c r="W7041" s="123"/>
      <c r="AC7041" s="123"/>
    </row>
    <row r="7042" spans="5:29" s="2" customFormat="1">
      <c r="E7042" s="120"/>
      <c r="M7042" s="120"/>
      <c r="N7042" s="120"/>
      <c r="U7042" s="121"/>
      <c r="V7042" s="122"/>
      <c r="W7042" s="123"/>
      <c r="AC7042" s="123"/>
    </row>
    <row r="7043" spans="5:29" s="2" customFormat="1">
      <c r="E7043" s="120"/>
      <c r="M7043" s="120"/>
      <c r="N7043" s="120"/>
      <c r="U7043" s="121"/>
      <c r="V7043" s="122"/>
      <c r="W7043" s="123"/>
      <c r="AC7043" s="123"/>
    </row>
    <row r="7044" spans="5:29" s="2" customFormat="1">
      <c r="E7044" s="120"/>
      <c r="M7044" s="120"/>
      <c r="N7044" s="120"/>
      <c r="U7044" s="121"/>
      <c r="V7044" s="122"/>
      <c r="W7044" s="123"/>
      <c r="AC7044" s="123"/>
    </row>
    <row r="7045" spans="5:29" s="2" customFormat="1">
      <c r="E7045" s="120"/>
      <c r="M7045" s="120"/>
      <c r="N7045" s="120"/>
      <c r="U7045" s="121"/>
      <c r="V7045" s="122"/>
      <c r="W7045" s="123"/>
      <c r="AC7045" s="123"/>
    </row>
    <row r="7046" spans="5:29" s="2" customFormat="1">
      <c r="E7046" s="120"/>
      <c r="M7046" s="120"/>
      <c r="N7046" s="120"/>
      <c r="U7046" s="121"/>
      <c r="V7046" s="122"/>
      <c r="W7046" s="123"/>
      <c r="AC7046" s="123"/>
    </row>
    <row r="7047" spans="5:29" s="2" customFormat="1">
      <c r="E7047" s="120"/>
      <c r="M7047" s="120"/>
      <c r="N7047" s="120"/>
      <c r="U7047" s="121"/>
      <c r="V7047" s="122"/>
      <c r="W7047" s="123"/>
      <c r="AC7047" s="123"/>
    </row>
    <row r="7048" spans="5:29" s="2" customFormat="1">
      <c r="E7048" s="120"/>
      <c r="M7048" s="120"/>
      <c r="N7048" s="120"/>
      <c r="U7048" s="121"/>
      <c r="V7048" s="122"/>
      <c r="W7048" s="123"/>
      <c r="AC7048" s="123"/>
    </row>
    <row r="7049" spans="5:29" s="2" customFormat="1">
      <c r="E7049" s="120"/>
      <c r="M7049" s="120"/>
      <c r="N7049" s="120"/>
      <c r="U7049" s="121"/>
      <c r="V7049" s="122"/>
      <c r="W7049" s="123"/>
      <c r="AC7049" s="123"/>
    </row>
    <row r="7050" spans="5:29" s="2" customFormat="1">
      <c r="E7050" s="120"/>
      <c r="M7050" s="120"/>
      <c r="N7050" s="120"/>
      <c r="U7050" s="121"/>
      <c r="V7050" s="122"/>
      <c r="W7050" s="123"/>
      <c r="AC7050" s="123"/>
    </row>
    <row r="7051" spans="5:29" s="2" customFormat="1">
      <c r="E7051" s="120"/>
      <c r="M7051" s="120"/>
      <c r="N7051" s="120"/>
      <c r="U7051" s="121"/>
      <c r="V7051" s="122"/>
      <c r="W7051" s="123"/>
      <c r="AC7051" s="123"/>
    </row>
    <row r="7052" spans="5:29" s="2" customFormat="1">
      <c r="E7052" s="120"/>
      <c r="M7052" s="120"/>
      <c r="N7052" s="120"/>
      <c r="U7052" s="121"/>
      <c r="V7052" s="122"/>
      <c r="W7052" s="123"/>
      <c r="AC7052" s="123"/>
    </row>
    <row r="7053" spans="5:29" s="2" customFormat="1">
      <c r="E7053" s="120"/>
      <c r="M7053" s="120"/>
      <c r="N7053" s="120"/>
      <c r="U7053" s="121"/>
      <c r="V7053" s="122"/>
      <c r="W7053" s="123"/>
      <c r="AC7053" s="123"/>
    </row>
    <row r="7054" spans="5:29" s="2" customFormat="1">
      <c r="E7054" s="120"/>
      <c r="M7054" s="120"/>
      <c r="N7054" s="120"/>
      <c r="U7054" s="121"/>
      <c r="V7054" s="122"/>
      <c r="W7054" s="123"/>
      <c r="AC7054" s="123"/>
    </row>
    <row r="7055" spans="5:29" s="2" customFormat="1">
      <c r="E7055" s="120"/>
      <c r="M7055" s="120"/>
      <c r="N7055" s="120"/>
      <c r="U7055" s="121"/>
      <c r="V7055" s="122"/>
      <c r="W7055" s="123"/>
      <c r="AC7055" s="123"/>
    </row>
    <row r="7056" spans="5:29" s="2" customFormat="1">
      <c r="E7056" s="120"/>
      <c r="M7056" s="120"/>
      <c r="N7056" s="120"/>
      <c r="U7056" s="121"/>
      <c r="V7056" s="122"/>
      <c r="W7056" s="123"/>
      <c r="AC7056" s="123"/>
    </row>
    <row r="7057" spans="5:29" s="2" customFormat="1">
      <c r="E7057" s="120"/>
      <c r="M7057" s="120"/>
      <c r="N7057" s="120"/>
      <c r="U7057" s="121"/>
      <c r="V7057" s="122"/>
      <c r="W7057" s="123"/>
      <c r="AC7057" s="123"/>
    </row>
    <row r="7058" spans="5:29" s="2" customFormat="1">
      <c r="E7058" s="120"/>
      <c r="M7058" s="120"/>
      <c r="N7058" s="120"/>
      <c r="U7058" s="121"/>
      <c r="V7058" s="122"/>
      <c r="W7058" s="123"/>
      <c r="AC7058" s="123"/>
    </row>
    <row r="7059" spans="5:29" s="2" customFormat="1">
      <c r="E7059" s="120"/>
      <c r="M7059" s="120"/>
      <c r="N7059" s="120"/>
      <c r="U7059" s="121"/>
      <c r="V7059" s="122"/>
      <c r="W7059" s="123"/>
      <c r="AC7059" s="123"/>
    </row>
    <row r="7060" spans="5:29" s="2" customFormat="1">
      <c r="E7060" s="120"/>
      <c r="M7060" s="120"/>
      <c r="N7060" s="120"/>
      <c r="U7060" s="121"/>
      <c r="V7060" s="122"/>
      <c r="W7060" s="123"/>
      <c r="AC7060" s="123"/>
    </row>
    <row r="7061" spans="5:29" s="2" customFormat="1">
      <c r="E7061" s="120"/>
      <c r="M7061" s="120"/>
      <c r="N7061" s="120"/>
      <c r="U7061" s="121"/>
      <c r="V7061" s="122"/>
      <c r="W7061" s="123"/>
      <c r="AC7061" s="123"/>
    </row>
    <row r="7062" spans="5:29" s="2" customFormat="1">
      <c r="E7062" s="120"/>
      <c r="M7062" s="120"/>
      <c r="N7062" s="120"/>
      <c r="U7062" s="121"/>
      <c r="V7062" s="122"/>
      <c r="W7062" s="123"/>
      <c r="AC7062" s="123"/>
    </row>
    <row r="7063" spans="5:29" s="2" customFormat="1">
      <c r="E7063" s="120"/>
      <c r="M7063" s="120"/>
      <c r="N7063" s="120"/>
      <c r="U7063" s="121"/>
      <c r="V7063" s="122"/>
      <c r="W7063" s="123"/>
      <c r="AC7063" s="123"/>
    </row>
    <row r="7064" spans="5:29" s="2" customFormat="1">
      <c r="E7064" s="120"/>
      <c r="M7064" s="120"/>
      <c r="N7064" s="120"/>
      <c r="U7064" s="121"/>
      <c r="V7064" s="122"/>
      <c r="W7064" s="123"/>
      <c r="AC7064" s="123"/>
    </row>
    <row r="7065" spans="5:29" s="2" customFormat="1">
      <c r="E7065" s="120"/>
      <c r="M7065" s="120"/>
      <c r="N7065" s="120"/>
      <c r="U7065" s="121"/>
      <c r="V7065" s="122"/>
      <c r="W7065" s="123"/>
      <c r="AC7065" s="123"/>
    </row>
    <row r="7066" spans="5:29" s="2" customFormat="1">
      <c r="E7066" s="120"/>
      <c r="M7066" s="120"/>
      <c r="N7066" s="120"/>
      <c r="U7066" s="121"/>
      <c r="V7066" s="122"/>
      <c r="W7066" s="123"/>
      <c r="AC7066" s="123"/>
    </row>
    <row r="7067" spans="5:29" s="2" customFormat="1">
      <c r="E7067" s="120"/>
      <c r="M7067" s="120"/>
      <c r="N7067" s="120"/>
      <c r="U7067" s="121"/>
      <c r="V7067" s="122"/>
      <c r="W7067" s="123"/>
      <c r="AC7067" s="123"/>
    </row>
    <row r="7068" spans="5:29" s="2" customFormat="1">
      <c r="E7068" s="120"/>
      <c r="M7068" s="120"/>
      <c r="N7068" s="120"/>
      <c r="U7068" s="121"/>
      <c r="V7068" s="122"/>
      <c r="W7068" s="123"/>
      <c r="AC7068" s="123"/>
    </row>
    <row r="7069" spans="5:29" s="2" customFormat="1">
      <c r="E7069" s="120"/>
      <c r="M7069" s="120"/>
      <c r="N7069" s="120"/>
      <c r="U7069" s="121"/>
      <c r="V7069" s="122"/>
      <c r="W7069" s="123"/>
      <c r="AC7069" s="123"/>
    </row>
    <row r="7070" spans="5:29" s="2" customFormat="1">
      <c r="E7070" s="120"/>
      <c r="M7070" s="120"/>
      <c r="N7070" s="120"/>
      <c r="U7070" s="121"/>
      <c r="V7070" s="122"/>
      <c r="W7070" s="123"/>
      <c r="AC7070" s="123"/>
    </row>
    <row r="7071" spans="5:29" s="2" customFormat="1">
      <c r="E7071" s="120"/>
      <c r="M7071" s="120"/>
      <c r="N7071" s="120"/>
      <c r="U7071" s="121"/>
      <c r="V7071" s="122"/>
      <c r="W7071" s="123"/>
      <c r="AC7071" s="123"/>
    </row>
    <row r="7072" spans="5:29" s="2" customFormat="1">
      <c r="E7072" s="120"/>
      <c r="M7072" s="120"/>
      <c r="N7072" s="120"/>
      <c r="U7072" s="121"/>
      <c r="V7072" s="122"/>
      <c r="W7072" s="123"/>
      <c r="AC7072" s="123"/>
    </row>
    <row r="7073" spans="5:29" s="2" customFormat="1">
      <c r="E7073" s="120"/>
      <c r="M7073" s="120"/>
      <c r="N7073" s="120"/>
      <c r="U7073" s="121"/>
      <c r="V7073" s="122"/>
      <c r="W7073" s="123"/>
      <c r="AC7073" s="123"/>
    </row>
    <row r="7074" spans="5:29" s="2" customFormat="1">
      <c r="E7074" s="120"/>
      <c r="M7074" s="120"/>
      <c r="N7074" s="120"/>
      <c r="U7074" s="121"/>
      <c r="V7074" s="122"/>
      <c r="W7074" s="123"/>
      <c r="AC7074" s="123"/>
    </row>
    <row r="7075" spans="5:29" s="2" customFormat="1">
      <c r="E7075" s="120"/>
      <c r="M7075" s="120"/>
      <c r="N7075" s="120"/>
      <c r="U7075" s="121"/>
      <c r="V7075" s="122"/>
      <c r="W7075" s="123"/>
      <c r="AC7075" s="123"/>
    </row>
    <row r="7076" spans="5:29" s="2" customFormat="1">
      <c r="E7076" s="120"/>
      <c r="M7076" s="120"/>
      <c r="N7076" s="120"/>
      <c r="U7076" s="121"/>
      <c r="V7076" s="122"/>
      <c r="W7076" s="123"/>
      <c r="AC7076" s="123"/>
    </row>
    <row r="7077" spans="5:29" s="2" customFormat="1">
      <c r="E7077" s="120"/>
      <c r="M7077" s="120"/>
      <c r="N7077" s="120"/>
      <c r="U7077" s="121"/>
      <c r="V7077" s="122"/>
      <c r="W7077" s="123"/>
      <c r="AC7077" s="123"/>
    </row>
    <row r="7078" spans="5:29" s="2" customFormat="1">
      <c r="E7078" s="120"/>
      <c r="M7078" s="120"/>
      <c r="N7078" s="120"/>
      <c r="U7078" s="121"/>
      <c r="V7078" s="122"/>
      <c r="W7078" s="123"/>
      <c r="AC7078" s="123"/>
    </row>
    <row r="7079" spans="5:29" s="2" customFormat="1">
      <c r="E7079" s="120"/>
      <c r="M7079" s="120"/>
      <c r="N7079" s="120"/>
      <c r="U7079" s="121"/>
      <c r="V7079" s="122"/>
      <c r="W7079" s="123"/>
      <c r="AC7079" s="123"/>
    </row>
    <row r="7080" spans="5:29" s="2" customFormat="1">
      <c r="E7080" s="120"/>
      <c r="M7080" s="120"/>
      <c r="N7080" s="120"/>
      <c r="U7080" s="121"/>
      <c r="V7080" s="122"/>
      <c r="W7080" s="123"/>
      <c r="AC7080" s="123"/>
    </row>
    <row r="7081" spans="5:29" s="2" customFormat="1">
      <c r="E7081" s="120"/>
      <c r="M7081" s="120"/>
      <c r="N7081" s="120"/>
      <c r="U7081" s="121"/>
      <c r="V7081" s="122"/>
      <c r="W7081" s="123"/>
      <c r="AC7081" s="123"/>
    </row>
    <row r="7082" spans="5:29" s="2" customFormat="1">
      <c r="E7082" s="120"/>
      <c r="M7082" s="120"/>
      <c r="N7082" s="120"/>
      <c r="U7082" s="121"/>
      <c r="V7082" s="122"/>
      <c r="W7082" s="123"/>
      <c r="AC7082" s="123"/>
    </row>
    <row r="7083" spans="5:29" s="2" customFormat="1">
      <c r="E7083" s="120"/>
      <c r="M7083" s="120"/>
      <c r="N7083" s="120"/>
      <c r="U7083" s="121"/>
      <c r="V7083" s="122"/>
      <c r="W7083" s="123"/>
      <c r="AC7083" s="123"/>
    </row>
    <row r="7084" spans="5:29" s="2" customFormat="1">
      <c r="E7084" s="120"/>
      <c r="M7084" s="120"/>
      <c r="N7084" s="120"/>
      <c r="U7084" s="121"/>
      <c r="V7084" s="122"/>
      <c r="W7084" s="123"/>
      <c r="AC7084" s="123"/>
    </row>
    <row r="7085" spans="5:29" s="2" customFormat="1">
      <c r="E7085" s="120"/>
      <c r="M7085" s="120"/>
      <c r="N7085" s="120"/>
      <c r="U7085" s="121"/>
      <c r="V7085" s="122"/>
      <c r="W7085" s="123"/>
      <c r="AC7085" s="123"/>
    </row>
    <row r="7086" spans="5:29" s="2" customFormat="1">
      <c r="E7086" s="120"/>
      <c r="M7086" s="120"/>
      <c r="N7086" s="120"/>
      <c r="U7086" s="121"/>
      <c r="V7086" s="122"/>
      <c r="W7086" s="123"/>
      <c r="AC7086" s="123"/>
    </row>
    <row r="7087" spans="5:29" s="2" customFormat="1">
      <c r="E7087" s="120"/>
      <c r="M7087" s="120"/>
      <c r="N7087" s="120"/>
      <c r="U7087" s="121"/>
      <c r="V7087" s="122"/>
      <c r="W7087" s="123"/>
      <c r="AC7087" s="123"/>
    </row>
    <row r="7088" spans="5:29" s="2" customFormat="1">
      <c r="E7088" s="120"/>
      <c r="M7088" s="120"/>
      <c r="N7088" s="120"/>
      <c r="U7088" s="121"/>
      <c r="V7088" s="122"/>
      <c r="W7088" s="123"/>
      <c r="AC7088" s="123"/>
    </row>
    <row r="7089" spans="5:29" s="2" customFormat="1">
      <c r="E7089" s="120"/>
      <c r="M7089" s="120"/>
      <c r="N7089" s="120"/>
      <c r="U7089" s="121"/>
      <c r="V7089" s="122"/>
      <c r="W7089" s="123"/>
      <c r="AC7089" s="123"/>
    </row>
    <row r="7090" spans="5:29" s="2" customFormat="1">
      <c r="E7090" s="120"/>
      <c r="M7090" s="120"/>
      <c r="N7090" s="120"/>
      <c r="U7090" s="121"/>
      <c r="V7090" s="122"/>
      <c r="W7090" s="123"/>
      <c r="AC7090" s="123"/>
    </row>
    <row r="7091" spans="5:29" s="2" customFormat="1">
      <c r="E7091" s="120"/>
      <c r="M7091" s="120"/>
      <c r="N7091" s="120"/>
      <c r="U7091" s="121"/>
      <c r="V7091" s="122"/>
      <c r="W7091" s="123"/>
      <c r="AC7091" s="123"/>
    </row>
    <row r="7092" spans="5:29" s="2" customFormat="1">
      <c r="E7092" s="120"/>
      <c r="M7092" s="120"/>
      <c r="N7092" s="120"/>
      <c r="U7092" s="121"/>
      <c r="V7092" s="122"/>
      <c r="W7092" s="123"/>
      <c r="AC7092" s="123"/>
    </row>
    <row r="7093" spans="5:29" s="2" customFormat="1">
      <c r="E7093" s="120"/>
      <c r="M7093" s="120"/>
      <c r="N7093" s="120"/>
      <c r="U7093" s="121"/>
      <c r="V7093" s="122"/>
      <c r="W7093" s="123"/>
      <c r="AC7093" s="123"/>
    </row>
    <row r="7094" spans="5:29" s="2" customFormat="1">
      <c r="E7094" s="120"/>
      <c r="M7094" s="120"/>
      <c r="N7094" s="120"/>
      <c r="U7094" s="121"/>
      <c r="V7094" s="122"/>
      <c r="W7094" s="123"/>
      <c r="AC7094" s="123"/>
    </row>
    <row r="7095" spans="5:29" s="2" customFormat="1">
      <c r="E7095" s="120"/>
      <c r="M7095" s="120"/>
      <c r="N7095" s="120"/>
      <c r="U7095" s="121"/>
      <c r="V7095" s="122"/>
      <c r="W7095" s="123"/>
      <c r="AC7095" s="123"/>
    </row>
    <row r="7096" spans="5:29" s="2" customFormat="1">
      <c r="E7096" s="120"/>
      <c r="M7096" s="120"/>
      <c r="N7096" s="120"/>
      <c r="U7096" s="121"/>
      <c r="V7096" s="122"/>
      <c r="W7096" s="123"/>
      <c r="AC7096" s="123"/>
    </row>
    <row r="7097" spans="5:29" s="2" customFormat="1">
      <c r="E7097" s="120"/>
      <c r="M7097" s="120"/>
      <c r="N7097" s="120"/>
      <c r="U7097" s="121"/>
      <c r="V7097" s="122"/>
      <c r="W7097" s="123"/>
      <c r="AC7097" s="123"/>
    </row>
    <row r="7098" spans="5:29" s="2" customFormat="1">
      <c r="E7098" s="120"/>
      <c r="M7098" s="120"/>
      <c r="N7098" s="120"/>
      <c r="U7098" s="121"/>
      <c r="V7098" s="122"/>
      <c r="W7098" s="123"/>
      <c r="AC7098" s="123"/>
    </row>
    <row r="7099" spans="5:29" s="2" customFormat="1">
      <c r="E7099" s="120"/>
      <c r="M7099" s="120"/>
      <c r="N7099" s="120"/>
      <c r="U7099" s="121"/>
      <c r="V7099" s="122"/>
      <c r="W7099" s="123"/>
      <c r="AC7099" s="123"/>
    </row>
    <row r="7100" spans="5:29" s="2" customFormat="1">
      <c r="E7100" s="120"/>
      <c r="M7100" s="120"/>
      <c r="N7100" s="120"/>
      <c r="U7100" s="121"/>
      <c r="V7100" s="122"/>
      <c r="W7100" s="123"/>
      <c r="AC7100" s="123"/>
    </row>
    <row r="7101" spans="5:29" s="2" customFormat="1">
      <c r="E7101" s="120"/>
      <c r="M7101" s="120"/>
      <c r="N7101" s="120"/>
      <c r="U7101" s="121"/>
      <c r="V7101" s="122"/>
      <c r="W7101" s="123"/>
      <c r="AC7101" s="123"/>
    </row>
    <row r="7102" spans="5:29" s="2" customFormat="1">
      <c r="E7102" s="120"/>
      <c r="M7102" s="120"/>
      <c r="N7102" s="120"/>
      <c r="U7102" s="121"/>
      <c r="V7102" s="122"/>
      <c r="W7102" s="123"/>
      <c r="AC7102" s="123"/>
    </row>
    <row r="7103" spans="5:29" s="2" customFormat="1">
      <c r="E7103" s="120"/>
      <c r="M7103" s="120"/>
      <c r="N7103" s="120"/>
      <c r="U7103" s="121"/>
      <c r="V7103" s="122"/>
      <c r="W7103" s="123"/>
      <c r="AC7103" s="123"/>
    </row>
    <row r="7104" spans="5:29" s="2" customFormat="1">
      <c r="E7104" s="120"/>
      <c r="M7104" s="120"/>
      <c r="N7104" s="120"/>
      <c r="U7104" s="121"/>
      <c r="V7104" s="122"/>
      <c r="W7104" s="123"/>
      <c r="AC7104" s="123"/>
    </row>
    <row r="7105" spans="5:29" s="2" customFormat="1">
      <c r="E7105" s="120"/>
      <c r="M7105" s="120"/>
      <c r="N7105" s="120"/>
      <c r="U7105" s="121"/>
      <c r="V7105" s="122"/>
      <c r="W7105" s="123"/>
      <c r="AC7105" s="123"/>
    </row>
    <row r="7106" spans="5:29" s="2" customFormat="1">
      <c r="E7106" s="120"/>
      <c r="M7106" s="120"/>
      <c r="N7106" s="120"/>
      <c r="U7106" s="121"/>
      <c r="V7106" s="122"/>
      <c r="W7106" s="123"/>
      <c r="AC7106" s="123"/>
    </row>
    <row r="7107" spans="5:29" s="2" customFormat="1">
      <c r="E7107" s="120"/>
      <c r="M7107" s="120"/>
      <c r="N7107" s="120"/>
      <c r="U7107" s="121"/>
      <c r="V7107" s="122"/>
      <c r="W7107" s="123"/>
      <c r="AC7107" s="123"/>
    </row>
    <row r="7108" spans="5:29" s="2" customFormat="1">
      <c r="E7108" s="120"/>
      <c r="M7108" s="120"/>
      <c r="N7108" s="120"/>
      <c r="U7108" s="121"/>
      <c r="V7108" s="122"/>
      <c r="W7108" s="123"/>
      <c r="AC7108" s="123"/>
    </row>
    <row r="7109" spans="5:29" s="2" customFormat="1">
      <c r="E7109" s="120"/>
      <c r="M7109" s="120"/>
      <c r="N7109" s="120"/>
      <c r="U7109" s="121"/>
      <c r="V7109" s="122"/>
      <c r="W7109" s="123"/>
      <c r="AC7109" s="123"/>
    </row>
    <row r="7110" spans="5:29" s="2" customFormat="1">
      <c r="E7110" s="120"/>
      <c r="M7110" s="120"/>
      <c r="N7110" s="120"/>
      <c r="U7110" s="121"/>
      <c r="V7110" s="122"/>
      <c r="W7110" s="123"/>
      <c r="AC7110" s="123"/>
    </row>
    <row r="7111" spans="5:29" s="2" customFormat="1">
      <c r="E7111" s="120"/>
      <c r="M7111" s="120"/>
      <c r="N7111" s="120"/>
      <c r="U7111" s="121"/>
      <c r="V7111" s="122"/>
      <c r="W7111" s="123"/>
      <c r="AC7111" s="123"/>
    </row>
    <row r="7112" spans="5:29" s="2" customFormat="1">
      <c r="E7112" s="120"/>
      <c r="M7112" s="120"/>
      <c r="N7112" s="120"/>
      <c r="U7112" s="121"/>
      <c r="V7112" s="122"/>
      <c r="W7112" s="123"/>
      <c r="AC7112" s="123"/>
    </row>
    <row r="7113" spans="5:29" s="2" customFormat="1">
      <c r="E7113" s="120"/>
      <c r="M7113" s="120"/>
      <c r="N7113" s="120"/>
      <c r="U7113" s="121"/>
      <c r="V7113" s="122"/>
      <c r="W7113" s="123"/>
      <c r="AC7113" s="123"/>
    </row>
    <row r="7114" spans="5:29" s="2" customFormat="1">
      <c r="E7114" s="120"/>
      <c r="M7114" s="120"/>
      <c r="N7114" s="120"/>
      <c r="U7114" s="121"/>
      <c r="V7114" s="122"/>
      <c r="W7114" s="123"/>
      <c r="AC7114" s="123"/>
    </row>
    <row r="7115" spans="5:29" s="2" customFormat="1">
      <c r="E7115" s="120"/>
      <c r="M7115" s="120"/>
      <c r="N7115" s="120"/>
      <c r="U7115" s="121"/>
      <c r="V7115" s="122"/>
      <c r="W7115" s="123"/>
      <c r="AC7115" s="123"/>
    </row>
    <row r="7116" spans="5:29" s="2" customFormat="1">
      <c r="E7116" s="120"/>
      <c r="M7116" s="120"/>
      <c r="N7116" s="120"/>
      <c r="U7116" s="121"/>
      <c r="V7116" s="122"/>
      <c r="W7116" s="123"/>
      <c r="AC7116" s="123"/>
    </row>
    <row r="7117" spans="5:29" s="2" customFormat="1">
      <c r="E7117" s="120"/>
      <c r="M7117" s="120"/>
      <c r="N7117" s="120"/>
      <c r="U7117" s="121"/>
      <c r="V7117" s="122"/>
      <c r="W7117" s="123"/>
      <c r="AC7117" s="123"/>
    </row>
    <row r="7118" spans="5:29" s="2" customFormat="1">
      <c r="E7118" s="120"/>
      <c r="M7118" s="120"/>
      <c r="N7118" s="120"/>
      <c r="U7118" s="121"/>
      <c r="V7118" s="122"/>
      <c r="W7118" s="123"/>
      <c r="AC7118" s="123"/>
    </row>
    <row r="7119" spans="5:29" s="2" customFormat="1">
      <c r="E7119" s="120"/>
      <c r="M7119" s="120"/>
      <c r="N7119" s="120"/>
      <c r="U7119" s="121"/>
      <c r="V7119" s="122"/>
      <c r="W7119" s="123"/>
      <c r="AC7119" s="123"/>
    </row>
    <row r="7120" spans="5:29" s="2" customFormat="1">
      <c r="E7120" s="120"/>
      <c r="M7120" s="120"/>
      <c r="N7120" s="120"/>
      <c r="U7120" s="121"/>
      <c r="V7120" s="122"/>
      <c r="W7120" s="123"/>
      <c r="AC7120" s="123"/>
    </row>
    <row r="7121" spans="5:29" s="2" customFormat="1">
      <c r="E7121" s="120"/>
      <c r="M7121" s="120"/>
      <c r="N7121" s="120"/>
      <c r="U7121" s="121"/>
      <c r="V7121" s="122"/>
      <c r="W7121" s="123"/>
      <c r="AC7121" s="123"/>
    </row>
    <row r="7122" spans="5:29" s="2" customFormat="1">
      <c r="E7122" s="120"/>
      <c r="M7122" s="120"/>
      <c r="N7122" s="120"/>
      <c r="U7122" s="121"/>
      <c r="V7122" s="122"/>
      <c r="W7122" s="123"/>
      <c r="AC7122" s="123"/>
    </row>
    <row r="7123" spans="5:29" s="2" customFormat="1">
      <c r="E7123" s="120"/>
      <c r="M7123" s="120"/>
      <c r="N7123" s="120"/>
      <c r="U7123" s="121"/>
      <c r="V7123" s="122"/>
      <c r="W7123" s="123"/>
      <c r="AC7123" s="123"/>
    </row>
    <row r="7124" spans="5:29" s="2" customFormat="1">
      <c r="E7124" s="120"/>
      <c r="M7124" s="120"/>
      <c r="N7124" s="120"/>
      <c r="U7124" s="121"/>
      <c r="V7124" s="122"/>
      <c r="W7124" s="123"/>
      <c r="AC7124" s="123"/>
    </row>
    <row r="7125" spans="5:29" s="2" customFormat="1">
      <c r="E7125" s="120"/>
      <c r="M7125" s="120"/>
      <c r="N7125" s="120"/>
      <c r="U7125" s="121"/>
      <c r="V7125" s="122"/>
      <c r="W7125" s="123"/>
      <c r="AC7125" s="123"/>
    </row>
    <row r="7126" spans="5:29" s="2" customFormat="1">
      <c r="E7126" s="120"/>
      <c r="M7126" s="120"/>
      <c r="N7126" s="120"/>
      <c r="U7126" s="121"/>
      <c r="V7126" s="122"/>
      <c r="W7126" s="123"/>
      <c r="AC7126" s="123"/>
    </row>
    <row r="7127" spans="5:29" s="2" customFormat="1">
      <c r="E7127" s="120"/>
      <c r="M7127" s="120"/>
      <c r="N7127" s="120"/>
      <c r="U7127" s="121"/>
      <c r="V7127" s="122"/>
      <c r="W7127" s="123"/>
      <c r="AC7127" s="123"/>
    </row>
    <row r="7128" spans="5:29" s="2" customFormat="1">
      <c r="E7128" s="120"/>
      <c r="M7128" s="120"/>
      <c r="N7128" s="120"/>
      <c r="U7128" s="121"/>
      <c r="V7128" s="122"/>
      <c r="W7128" s="123"/>
      <c r="AC7128" s="123"/>
    </row>
    <row r="7129" spans="5:29" s="2" customFormat="1">
      <c r="E7129" s="120"/>
      <c r="M7129" s="120"/>
      <c r="N7129" s="120"/>
      <c r="U7129" s="121"/>
      <c r="V7129" s="122"/>
      <c r="W7129" s="123"/>
      <c r="AC7129" s="123"/>
    </row>
    <row r="7130" spans="5:29" s="2" customFormat="1">
      <c r="E7130" s="120"/>
      <c r="M7130" s="120"/>
      <c r="N7130" s="120"/>
      <c r="U7130" s="121"/>
      <c r="V7130" s="122"/>
      <c r="W7130" s="123"/>
      <c r="AC7130" s="123"/>
    </row>
    <row r="7131" spans="5:29" s="2" customFormat="1">
      <c r="E7131" s="120"/>
      <c r="M7131" s="120"/>
      <c r="N7131" s="120"/>
      <c r="U7131" s="121"/>
      <c r="V7131" s="122"/>
      <c r="W7131" s="123"/>
      <c r="AC7131" s="123"/>
    </row>
    <row r="7132" spans="5:29" s="2" customFormat="1">
      <c r="E7132" s="120"/>
      <c r="M7132" s="120"/>
      <c r="N7132" s="120"/>
      <c r="U7132" s="121"/>
      <c r="V7132" s="122"/>
      <c r="W7132" s="123"/>
      <c r="AC7132" s="123"/>
    </row>
    <row r="7133" spans="5:29" s="2" customFormat="1">
      <c r="E7133" s="120"/>
      <c r="M7133" s="120"/>
      <c r="N7133" s="120"/>
      <c r="U7133" s="121"/>
      <c r="V7133" s="122"/>
      <c r="W7133" s="123"/>
      <c r="AC7133" s="123"/>
    </row>
    <row r="7134" spans="5:29" s="2" customFormat="1">
      <c r="E7134" s="120"/>
      <c r="M7134" s="120"/>
      <c r="N7134" s="120"/>
      <c r="U7134" s="121"/>
      <c r="V7134" s="122"/>
      <c r="W7134" s="123"/>
      <c r="AC7134" s="123"/>
    </row>
    <row r="7135" spans="5:29" s="2" customFormat="1">
      <c r="E7135" s="120"/>
      <c r="M7135" s="120"/>
      <c r="N7135" s="120"/>
      <c r="U7135" s="121"/>
      <c r="V7135" s="122"/>
      <c r="W7135" s="123"/>
      <c r="AC7135" s="123"/>
    </row>
    <row r="7136" spans="5:29" s="2" customFormat="1">
      <c r="E7136" s="120"/>
      <c r="M7136" s="120"/>
      <c r="N7136" s="120"/>
      <c r="U7136" s="121"/>
      <c r="V7136" s="122"/>
      <c r="W7136" s="123"/>
      <c r="AC7136" s="123"/>
    </row>
    <row r="7137" spans="5:29" s="2" customFormat="1">
      <c r="E7137" s="120"/>
      <c r="M7137" s="120"/>
      <c r="N7137" s="120"/>
      <c r="U7137" s="121"/>
      <c r="V7137" s="122"/>
      <c r="W7137" s="123"/>
      <c r="AC7137" s="123"/>
    </row>
    <row r="7138" spans="5:29" s="2" customFormat="1">
      <c r="E7138" s="120"/>
      <c r="M7138" s="120"/>
      <c r="N7138" s="120"/>
      <c r="U7138" s="121"/>
      <c r="V7138" s="122"/>
      <c r="W7138" s="123"/>
      <c r="AC7138" s="123"/>
    </row>
    <row r="7139" spans="5:29" s="2" customFormat="1">
      <c r="E7139" s="120"/>
      <c r="M7139" s="120"/>
      <c r="N7139" s="120"/>
      <c r="U7139" s="121"/>
      <c r="V7139" s="122"/>
      <c r="W7139" s="123"/>
      <c r="AC7139" s="123"/>
    </row>
    <row r="7140" spans="5:29" s="2" customFormat="1">
      <c r="E7140" s="120"/>
      <c r="M7140" s="120"/>
      <c r="N7140" s="120"/>
      <c r="U7140" s="121"/>
      <c r="V7140" s="122"/>
      <c r="W7140" s="123"/>
      <c r="AC7140" s="123"/>
    </row>
    <row r="7141" spans="5:29" s="2" customFormat="1">
      <c r="E7141" s="120"/>
      <c r="M7141" s="120"/>
      <c r="N7141" s="120"/>
      <c r="U7141" s="121"/>
      <c r="V7141" s="122"/>
      <c r="W7141" s="123"/>
      <c r="AC7141" s="123"/>
    </row>
    <row r="7142" spans="5:29" s="2" customFormat="1">
      <c r="E7142" s="120"/>
      <c r="M7142" s="120"/>
      <c r="N7142" s="120"/>
      <c r="U7142" s="121"/>
      <c r="V7142" s="122"/>
      <c r="W7142" s="123"/>
      <c r="AC7142" s="123"/>
    </row>
    <row r="7143" spans="5:29" s="2" customFormat="1">
      <c r="E7143" s="120"/>
      <c r="M7143" s="120"/>
      <c r="N7143" s="120"/>
      <c r="U7143" s="121"/>
      <c r="V7143" s="122"/>
      <c r="W7143" s="123"/>
      <c r="AC7143" s="123"/>
    </row>
    <row r="7144" spans="5:29" s="2" customFormat="1">
      <c r="E7144" s="120"/>
      <c r="M7144" s="120"/>
      <c r="N7144" s="120"/>
      <c r="U7144" s="121"/>
      <c r="V7144" s="122"/>
      <c r="W7144" s="123"/>
      <c r="AC7144" s="123"/>
    </row>
    <row r="7145" spans="5:29" s="2" customFormat="1">
      <c r="E7145" s="120"/>
      <c r="M7145" s="120"/>
      <c r="N7145" s="120"/>
      <c r="U7145" s="121"/>
      <c r="V7145" s="122"/>
      <c r="W7145" s="123"/>
      <c r="AC7145" s="123"/>
    </row>
    <row r="7146" spans="5:29" s="2" customFormat="1">
      <c r="E7146" s="120"/>
      <c r="M7146" s="120"/>
      <c r="N7146" s="120"/>
      <c r="U7146" s="121"/>
      <c r="V7146" s="122"/>
      <c r="W7146" s="123"/>
      <c r="AC7146" s="123"/>
    </row>
    <row r="7147" spans="5:29" s="2" customFormat="1">
      <c r="E7147" s="120"/>
      <c r="M7147" s="120"/>
      <c r="N7147" s="120"/>
      <c r="U7147" s="121"/>
      <c r="V7147" s="122"/>
      <c r="W7147" s="123"/>
      <c r="AC7147" s="123"/>
    </row>
    <row r="7148" spans="5:29" s="2" customFormat="1">
      <c r="E7148" s="120"/>
      <c r="M7148" s="120"/>
      <c r="N7148" s="120"/>
      <c r="U7148" s="121"/>
      <c r="V7148" s="122"/>
      <c r="W7148" s="123"/>
      <c r="AC7148" s="123"/>
    </row>
    <row r="7149" spans="5:29" s="2" customFormat="1">
      <c r="E7149" s="120"/>
      <c r="M7149" s="120"/>
      <c r="N7149" s="120"/>
      <c r="U7149" s="121"/>
      <c r="V7149" s="122"/>
      <c r="W7149" s="123"/>
      <c r="AC7149" s="123"/>
    </row>
    <row r="7150" spans="5:29" s="2" customFormat="1">
      <c r="E7150" s="120"/>
      <c r="M7150" s="120"/>
      <c r="N7150" s="120"/>
      <c r="U7150" s="121"/>
      <c r="V7150" s="122"/>
      <c r="W7150" s="123"/>
      <c r="AC7150" s="123"/>
    </row>
    <row r="7151" spans="5:29" s="2" customFormat="1">
      <c r="E7151" s="120"/>
      <c r="M7151" s="120"/>
      <c r="N7151" s="120"/>
      <c r="U7151" s="121"/>
      <c r="V7151" s="122"/>
      <c r="W7151" s="123"/>
      <c r="AC7151" s="123"/>
    </row>
    <row r="7152" spans="5:29" s="2" customFormat="1">
      <c r="E7152" s="120"/>
      <c r="M7152" s="120"/>
      <c r="N7152" s="120"/>
      <c r="U7152" s="121"/>
      <c r="V7152" s="122"/>
      <c r="W7152" s="123"/>
      <c r="AC7152" s="123"/>
    </row>
    <row r="7153" spans="5:29" s="2" customFormat="1">
      <c r="E7153" s="120"/>
      <c r="M7153" s="120"/>
      <c r="N7153" s="120"/>
      <c r="U7153" s="121"/>
      <c r="V7153" s="122"/>
      <c r="W7153" s="123"/>
      <c r="AC7153" s="123"/>
    </row>
    <row r="7154" spans="5:29" s="2" customFormat="1">
      <c r="E7154" s="120"/>
      <c r="M7154" s="120"/>
      <c r="N7154" s="120"/>
      <c r="U7154" s="121"/>
      <c r="V7154" s="122"/>
      <c r="W7154" s="123"/>
      <c r="AC7154" s="123"/>
    </row>
    <row r="7155" spans="5:29" s="2" customFormat="1">
      <c r="E7155" s="120"/>
      <c r="M7155" s="120"/>
      <c r="N7155" s="120"/>
      <c r="U7155" s="121"/>
      <c r="V7155" s="122"/>
      <c r="W7155" s="123"/>
      <c r="AC7155" s="123"/>
    </row>
    <row r="7156" spans="5:29" s="2" customFormat="1">
      <c r="E7156" s="120"/>
      <c r="M7156" s="120"/>
      <c r="N7156" s="120"/>
      <c r="U7156" s="121"/>
      <c r="V7156" s="122"/>
      <c r="W7156" s="123"/>
      <c r="AC7156" s="123"/>
    </row>
    <row r="7157" spans="5:29" s="2" customFormat="1">
      <c r="E7157" s="120"/>
      <c r="M7157" s="120"/>
      <c r="N7157" s="120"/>
      <c r="U7157" s="121"/>
      <c r="V7157" s="122"/>
      <c r="W7157" s="123"/>
      <c r="AC7157" s="123"/>
    </row>
    <row r="7158" spans="5:29" s="2" customFormat="1">
      <c r="E7158" s="120"/>
      <c r="M7158" s="120"/>
      <c r="N7158" s="120"/>
      <c r="U7158" s="121"/>
      <c r="V7158" s="122"/>
      <c r="W7158" s="123"/>
      <c r="AC7158" s="123"/>
    </row>
    <row r="7159" spans="5:29" s="2" customFormat="1">
      <c r="E7159" s="120"/>
      <c r="M7159" s="120"/>
      <c r="N7159" s="120"/>
      <c r="U7159" s="121"/>
      <c r="V7159" s="122"/>
      <c r="W7159" s="123"/>
      <c r="AC7159" s="123"/>
    </row>
    <row r="7160" spans="5:29" s="2" customFormat="1">
      <c r="E7160" s="120"/>
      <c r="M7160" s="120"/>
      <c r="N7160" s="120"/>
      <c r="U7160" s="121"/>
      <c r="V7160" s="122"/>
      <c r="W7160" s="123"/>
      <c r="AC7160" s="123"/>
    </row>
    <row r="7161" spans="5:29" s="2" customFormat="1">
      <c r="E7161" s="120"/>
      <c r="M7161" s="120"/>
      <c r="N7161" s="120"/>
      <c r="U7161" s="121"/>
      <c r="V7161" s="122"/>
      <c r="W7161" s="123"/>
      <c r="AC7161" s="123"/>
    </row>
    <row r="7162" spans="5:29" s="2" customFormat="1">
      <c r="E7162" s="120"/>
      <c r="M7162" s="120"/>
      <c r="N7162" s="120"/>
      <c r="U7162" s="121"/>
      <c r="V7162" s="122"/>
      <c r="W7162" s="123"/>
      <c r="AC7162" s="123"/>
    </row>
    <row r="7163" spans="5:29" s="2" customFormat="1">
      <c r="E7163" s="120"/>
      <c r="M7163" s="120"/>
      <c r="N7163" s="120"/>
      <c r="U7163" s="121"/>
      <c r="V7163" s="122"/>
      <c r="W7163" s="123"/>
      <c r="AC7163" s="123"/>
    </row>
    <row r="7164" spans="5:29" s="2" customFormat="1">
      <c r="E7164" s="120"/>
      <c r="M7164" s="120"/>
      <c r="N7164" s="120"/>
      <c r="U7164" s="121"/>
      <c r="V7164" s="122"/>
      <c r="W7164" s="123"/>
      <c r="AC7164" s="123"/>
    </row>
    <row r="7165" spans="5:29" s="2" customFormat="1">
      <c r="E7165" s="120"/>
      <c r="M7165" s="120"/>
      <c r="N7165" s="120"/>
      <c r="U7165" s="121"/>
      <c r="V7165" s="122"/>
      <c r="W7165" s="123"/>
      <c r="AC7165" s="123"/>
    </row>
    <row r="7166" spans="5:29" s="2" customFormat="1">
      <c r="E7166" s="120"/>
      <c r="M7166" s="120"/>
      <c r="N7166" s="120"/>
      <c r="U7166" s="121"/>
      <c r="V7166" s="122"/>
      <c r="W7166" s="123"/>
      <c r="AC7166" s="123"/>
    </row>
    <row r="7167" spans="5:29" s="2" customFormat="1">
      <c r="E7167" s="120"/>
      <c r="M7167" s="120"/>
      <c r="N7167" s="120"/>
      <c r="U7167" s="121"/>
      <c r="V7167" s="122"/>
      <c r="W7167" s="123"/>
      <c r="AC7167" s="123"/>
    </row>
    <row r="7168" spans="5:29" s="2" customFormat="1">
      <c r="E7168" s="120"/>
      <c r="M7168" s="120"/>
      <c r="N7168" s="120"/>
      <c r="U7168" s="121"/>
      <c r="V7168" s="122"/>
      <c r="W7168" s="123"/>
      <c r="AC7168" s="123"/>
    </row>
    <row r="7169" spans="5:29" s="2" customFormat="1">
      <c r="E7169" s="120"/>
      <c r="M7169" s="120"/>
      <c r="N7169" s="120"/>
      <c r="U7169" s="121"/>
      <c r="V7169" s="122"/>
      <c r="W7169" s="123"/>
      <c r="AC7169" s="123"/>
    </row>
    <row r="7170" spans="5:29" s="2" customFormat="1">
      <c r="E7170" s="120"/>
      <c r="M7170" s="120"/>
      <c r="N7170" s="120"/>
      <c r="U7170" s="121"/>
      <c r="V7170" s="122"/>
      <c r="W7170" s="123"/>
      <c r="AC7170" s="123"/>
    </row>
    <row r="7171" spans="5:29" s="2" customFormat="1">
      <c r="E7171" s="120"/>
      <c r="M7171" s="120"/>
      <c r="N7171" s="120"/>
      <c r="U7171" s="121"/>
      <c r="V7171" s="122"/>
      <c r="W7171" s="123"/>
      <c r="AC7171" s="123"/>
    </row>
    <row r="7172" spans="5:29" s="2" customFormat="1">
      <c r="E7172" s="120"/>
      <c r="M7172" s="120"/>
      <c r="N7172" s="120"/>
      <c r="U7172" s="121"/>
      <c r="V7172" s="122"/>
      <c r="W7172" s="123"/>
      <c r="AC7172" s="123"/>
    </row>
    <row r="7173" spans="5:29" s="2" customFormat="1">
      <c r="E7173" s="120"/>
      <c r="M7173" s="120"/>
      <c r="N7173" s="120"/>
      <c r="U7173" s="121"/>
      <c r="V7173" s="122"/>
      <c r="W7173" s="123"/>
      <c r="AC7173" s="123"/>
    </row>
    <row r="7174" spans="5:29" s="2" customFormat="1">
      <c r="E7174" s="120"/>
      <c r="M7174" s="120"/>
      <c r="N7174" s="120"/>
      <c r="U7174" s="121"/>
      <c r="V7174" s="122"/>
      <c r="W7174" s="123"/>
      <c r="AC7174" s="123"/>
    </row>
    <row r="7175" spans="5:29" s="2" customFormat="1">
      <c r="E7175" s="120"/>
      <c r="M7175" s="120"/>
      <c r="N7175" s="120"/>
      <c r="U7175" s="121"/>
      <c r="V7175" s="122"/>
      <c r="W7175" s="123"/>
      <c r="AC7175" s="123"/>
    </row>
    <row r="7176" spans="5:29" s="2" customFormat="1">
      <c r="E7176" s="120"/>
      <c r="M7176" s="120"/>
      <c r="N7176" s="120"/>
      <c r="U7176" s="121"/>
      <c r="V7176" s="122"/>
      <c r="W7176" s="123"/>
      <c r="AC7176" s="123"/>
    </row>
    <row r="7177" spans="5:29" s="2" customFormat="1">
      <c r="E7177" s="120"/>
      <c r="M7177" s="120"/>
      <c r="N7177" s="120"/>
      <c r="U7177" s="121"/>
      <c r="V7177" s="122"/>
      <c r="W7177" s="123"/>
      <c r="AC7177" s="123"/>
    </row>
    <row r="7178" spans="5:29" s="2" customFormat="1">
      <c r="E7178" s="120"/>
      <c r="M7178" s="120"/>
      <c r="N7178" s="120"/>
      <c r="U7178" s="121"/>
      <c r="V7178" s="122"/>
      <c r="W7178" s="123"/>
      <c r="AC7178" s="123"/>
    </row>
    <row r="7179" spans="5:29" s="2" customFormat="1">
      <c r="E7179" s="120"/>
      <c r="M7179" s="120"/>
      <c r="N7179" s="120"/>
      <c r="U7179" s="121"/>
      <c r="V7179" s="122"/>
      <c r="W7179" s="123"/>
      <c r="AC7179" s="123"/>
    </row>
    <row r="7180" spans="5:29" s="2" customFormat="1">
      <c r="E7180" s="120"/>
      <c r="M7180" s="120"/>
      <c r="N7180" s="120"/>
      <c r="U7180" s="121"/>
      <c r="V7180" s="122"/>
      <c r="W7180" s="123"/>
      <c r="AC7180" s="123"/>
    </row>
    <row r="7181" spans="5:29" s="2" customFormat="1">
      <c r="E7181" s="120"/>
      <c r="M7181" s="120"/>
      <c r="N7181" s="120"/>
      <c r="U7181" s="121"/>
      <c r="V7181" s="122"/>
      <c r="W7181" s="123"/>
      <c r="AC7181" s="123"/>
    </row>
    <row r="7182" spans="5:29" s="2" customFormat="1">
      <c r="E7182" s="120"/>
      <c r="M7182" s="120"/>
      <c r="N7182" s="120"/>
      <c r="U7182" s="121"/>
      <c r="V7182" s="122"/>
      <c r="W7182" s="123"/>
      <c r="AC7182" s="123"/>
    </row>
    <row r="7183" spans="5:29" s="2" customFormat="1">
      <c r="E7183" s="120"/>
      <c r="M7183" s="120"/>
      <c r="N7183" s="120"/>
      <c r="U7183" s="121"/>
      <c r="V7183" s="122"/>
      <c r="W7183" s="123"/>
      <c r="AC7183" s="123"/>
    </row>
    <row r="7184" spans="5:29" s="2" customFormat="1">
      <c r="E7184" s="120"/>
      <c r="M7184" s="120"/>
      <c r="N7184" s="120"/>
      <c r="U7184" s="121"/>
      <c r="V7184" s="122"/>
      <c r="W7184" s="123"/>
      <c r="AC7184" s="123"/>
    </row>
    <row r="7185" spans="5:29" s="2" customFormat="1">
      <c r="E7185" s="120"/>
      <c r="M7185" s="120"/>
      <c r="N7185" s="120"/>
      <c r="U7185" s="121"/>
      <c r="V7185" s="122"/>
      <c r="W7185" s="123"/>
      <c r="AC7185" s="123"/>
    </row>
    <row r="7186" spans="5:29" s="2" customFormat="1">
      <c r="E7186" s="120"/>
      <c r="M7186" s="120"/>
      <c r="N7186" s="120"/>
      <c r="U7186" s="121"/>
      <c r="V7186" s="122"/>
      <c r="W7186" s="123"/>
      <c r="AC7186" s="123"/>
    </row>
    <row r="7187" spans="5:29" s="2" customFormat="1">
      <c r="E7187" s="120"/>
      <c r="M7187" s="120"/>
      <c r="N7187" s="120"/>
      <c r="U7187" s="121"/>
      <c r="V7187" s="122"/>
      <c r="W7187" s="123"/>
      <c r="AC7187" s="123"/>
    </row>
    <row r="7188" spans="5:29" s="2" customFormat="1">
      <c r="E7188" s="120"/>
      <c r="M7188" s="120"/>
      <c r="N7188" s="120"/>
      <c r="U7188" s="121"/>
      <c r="V7188" s="122"/>
      <c r="W7188" s="123"/>
      <c r="AC7188" s="123"/>
    </row>
    <row r="7189" spans="5:29" s="2" customFormat="1">
      <c r="E7189" s="120"/>
      <c r="M7189" s="120"/>
      <c r="N7189" s="120"/>
      <c r="U7189" s="121"/>
      <c r="V7189" s="122"/>
      <c r="W7189" s="123"/>
      <c r="AC7189" s="123"/>
    </row>
    <row r="7190" spans="5:29" s="2" customFormat="1">
      <c r="E7190" s="120"/>
      <c r="M7190" s="120"/>
      <c r="N7190" s="120"/>
      <c r="U7190" s="121"/>
      <c r="V7190" s="122"/>
      <c r="W7190" s="123"/>
      <c r="AC7190" s="123"/>
    </row>
    <row r="7191" spans="5:29" s="2" customFormat="1">
      <c r="E7191" s="120"/>
      <c r="M7191" s="120"/>
      <c r="N7191" s="120"/>
      <c r="U7191" s="121"/>
      <c r="V7191" s="122"/>
      <c r="W7191" s="123"/>
      <c r="AC7191" s="123"/>
    </row>
    <row r="7192" spans="5:29" s="2" customFormat="1">
      <c r="E7192" s="120"/>
      <c r="M7192" s="120"/>
      <c r="N7192" s="120"/>
      <c r="U7192" s="121"/>
      <c r="V7192" s="122"/>
      <c r="W7192" s="123"/>
      <c r="AC7192" s="123"/>
    </row>
    <row r="7193" spans="5:29" s="2" customFormat="1">
      <c r="E7193" s="120"/>
      <c r="M7193" s="120"/>
      <c r="N7193" s="120"/>
      <c r="U7193" s="121"/>
      <c r="V7193" s="122"/>
      <c r="W7193" s="123"/>
      <c r="AC7193" s="123"/>
    </row>
    <row r="7194" spans="5:29" s="2" customFormat="1">
      <c r="E7194" s="120"/>
      <c r="M7194" s="120"/>
      <c r="N7194" s="120"/>
      <c r="U7194" s="121"/>
      <c r="V7194" s="122"/>
      <c r="W7194" s="123"/>
      <c r="AC7194" s="123"/>
    </row>
    <row r="7195" spans="5:29" s="2" customFormat="1">
      <c r="E7195" s="120"/>
      <c r="M7195" s="120"/>
      <c r="N7195" s="120"/>
      <c r="U7195" s="121"/>
      <c r="V7195" s="122"/>
      <c r="W7195" s="123"/>
      <c r="AC7195" s="123"/>
    </row>
    <row r="7196" spans="5:29" s="2" customFormat="1">
      <c r="E7196" s="120"/>
      <c r="M7196" s="120"/>
      <c r="N7196" s="120"/>
      <c r="U7196" s="121"/>
      <c r="V7196" s="122"/>
      <c r="W7196" s="123"/>
      <c r="AC7196" s="123"/>
    </row>
    <row r="7197" spans="5:29" s="2" customFormat="1">
      <c r="E7197" s="120"/>
      <c r="M7197" s="120"/>
      <c r="N7197" s="120"/>
      <c r="U7197" s="121"/>
      <c r="V7197" s="122"/>
      <c r="W7197" s="123"/>
      <c r="AC7197" s="123"/>
    </row>
    <row r="7198" spans="5:29" s="2" customFormat="1">
      <c r="E7198" s="120"/>
      <c r="M7198" s="120"/>
      <c r="N7198" s="120"/>
      <c r="U7198" s="121"/>
      <c r="V7198" s="122"/>
      <c r="W7198" s="123"/>
      <c r="AC7198" s="123"/>
    </row>
    <row r="7199" spans="5:29" s="2" customFormat="1">
      <c r="E7199" s="120"/>
      <c r="M7199" s="120"/>
      <c r="N7199" s="120"/>
      <c r="U7199" s="121"/>
      <c r="V7199" s="122"/>
      <c r="W7199" s="123"/>
      <c r="AC7199" s="123"/>
    </row>
    <row r="7200" spans="5:29" s="2" customFormat="1">
      <c r="E7200" s="120"/>
      <c r="M7200" s="120"/>
      <c r="N7200" s="120"/>
      <c r="U7200" s="121"/>
      <c r="V7200" s="122"/>
      <c r="W7200" s="123"/>
      <c r="AC7200" s="123"/>
    </row>
    <row r="7201" spans="5:29" s="2" customFormat="1">
      <c r="E7201" s="120"/>
      <c r="M7201" s="120"/>
      <c r="N7201" s="120"/>
      <c r="U7201" s="121"/>
      <c r="V7201" s="122"/>
      <c r="W7201" s="123"/>
      <c r="AC7201" s="123"/>
    </row>
    <row r="7202" spans="5:29" s="2" customFormat="1">
      <c r="E7202" s="120"/>
      <c r="M7202" s="120"/>
      <c r="N7202" s="120"/>
      <c r="U7202" s="121"/>
      <c r="V7202" s="122"/>
      <c r="W7202" s="123"/>
      <c r="AC7202" s="123"/>
    </row>
    <row r="7203" spans="5:29" s="2" customFormat="1">
      <c r="E7203" s="120"/>
      <c r="M7203" s="120"/>
      <c r="N7203" s="120"/>
      <c r="U7203" s="121"/>
      <c r="V7203" s="122"/>
      <c r="W7203" s="123"/>
      <c r="AC7203" s="123"/>
    </row>
    <row r="7204" spans="5:29" s="2" customFormat="1">
      <c r="E7204" s="120"/>
      <c r="M7204" s="120"/>
      <c r="N7204" s="120"/>
      <c r="U7204" s="121"/>
      <c r="V7204" s="122"/>
      <c r="W7204" s="123"/>
      <c r="AC7204" s="123"/>
    </row>
    <row r="7205" spans="5:29" s="2" customFormat="1">
      <c r="E7205" s="120"/>
      <c r="M7205" s="120"/>
      <c r="N7205" s="120"/>
      <c r="U7205" s="121"/>
      <c r="V7205" s="122"/>
      <c r="W7205" s="123"/>
      <c r="AC7205" s="123"/>
    </row>
    <row r="7206" spans="5:29" s="2" customFormat="1">
      <c r="E7206" s="120"/>
      <c r="M7206" s="120"/>
      <c r="N7206" s="120"/>
      <c r="U7206" s="121"/>
      <c r="V7206" s="122"/>
      <c r="W7206" s="123"/>
      <c r="AC7206" s="123"/>
    </row>
    <row r="7207" spans="5:29" s="2" customFormat="1">
      <c r="E7207" s="120"/>
      <c r="M7207" s="120"/>
      <c r="N7207" s="120"/>
      <c r="U7207" s="121"/>
      <c r="V7207" s="122"/>
      <c r="W7207" s="123"/>
      <c r="AC7207" s="123"/>
    </row>
    <row r="7208" spans="5:29" s="2" customFormat="1">
      <c r="E7208" s="120"/>
      <c r="M7208" s="120"/>
      <c r="N7208" s="120"/>
      <c r="U7208" s="121"/>
      <c r="V7208" s="122"/>
      <c r="W7208" s="123"/>
      <c r="AC7208" s="123"/>
    </row>
    <row r="7209" spans="5:29" s="2" customFormat="1">
      <c r="E7209" s="120"/>
      <c r="M7209" s="120"/>
      <c r="N7209" s="120"/>
      <c r="U7209" s="121"/>
      <c r="V7209" s="122"/>
      <c r="W7209" s="123"/>
      <c r="AC7209" s="123"/>
    </row>
    <row r="7210" spans="5:29" s="2" customFormat="1">
      <c r="E7210" s="120"/>
      <c r="M7210" s="120"/>
      <c r="N7210" s="120"/>
      <c r="U7210" s="121"/>
      <c r="V7210" s="122"/>
      <c r="W7210" s="123"/>
      <c r="AC7210" s="123"/>
    </row>
    <row r="7211" spans="5:29" s="2" customFormat="1">
      <c r="E7211" s="120"/>
      <c r="M7211" s="120"/>
      <c r="N7211" s="120"/>
      <c r="U7211" s="121"/>
      <c r="V7211" s="122"/>
      <c r="W7211" s="123"/>
      <c r="AC7211" s="123"/>
    </row>
    <row r="7212" spans="5:29" s="2" customFormat="1">
      <c r="E7212" s="120"/>
      <c r="M7212" s="120"/>
      <c r="N7212" s="120"/>
      <c r="U7212" s="121"/>
      <c r="V7212" s="122"/>
      <c r="W7212" s="123"/>
      <c r="AC7212" s="123"/>
    </row>
    <row r="7213" spans="5:29" s="2" customFormat="1">
      <c r="E7213" s="120"/>
      <c r="M7213" s="120"/>
      <c r="N7213" s="120"/>
      <c r="U7213" s="121"/>
      <c r="V7213" s="122"/>
      <c r="W7213" s="123"/>
      <c r="AC7213" s="123"/>
    </row>
    <row r="7214" spans="5:29" s="2" customFormat="1">
      <c r="E7214" s="120"/>
      <c r="M7214" s="120"/>
      <c r="N7214" s="120"/>
      <c r="U7214" s="121"/>
      <c r="V7214" s="122"/>
      <c r="W7214" s="123"/>
      <c r="AC7214" s="123"/>
    </row>
    <row r="7215" spans="5:29" s="2" customFormat="1">
      <c r="E7215" s="120"/>
      <c r="M7215" s="120"/>
      <c r="N7215" s="120"/>
      <c r="U7215" s="121"/>
      <c r="V7215" s="122"/>
      <c r="W7215" s="123"/>
      <c r="AC7215" s="123"/>
    </row>
    <row r="7216" spans="5:29" s="2" customFormat="1">
      <c r="E7216" s="120"/>
      <c r="M7216" s="120"/>
      <c r="N7216" s="120"/>
      <c r="U7216" s="121"/>
      <c r="V7216" s="122"/>
      <c r="W7216" s="123"/>
      <c r="AC7216" s="123"/>
    </row>
    <row r="7217" spans="5:29" s="2" customFormat="1">
      <c r="E7217" s="120"/>
      <c r="M7217" s="120"/>
      <c r="N7217" s="120"/>
      <c r="U7217" s="121"/>
      <c r="V7217" s="122"/>
      <c r="W7217" s="123"/>
      <c r="AC7217" s="123"/>
    </row>
    <row r="7218" spans="5:29" s="2" customFormat="1">
      <c r="E7218" s="120"/>
      <c r="M7218" s="120"/>
      <c r="N7218" s="120"/>
      <c r="U7218" s="121"/>
      <c r="V7218" s="122"/>
      <c r="W7218" s="123"/>
      <c r="AC7218" s="123"/>
    </row>
    <row r="7219" spans="5:29" s="2" customFormat="1">
      <c r="E7219" s="120"/>
      <c r="M7219" s="120"/>
      <c r="N7219" s="120"/>
      <c r="U7219" s="121"/>
      <c r="V7219" s="122"/>
      <c r="W7219" s="123"/>
      <c r="AC7219" s="123"/>
    </row>
    <row r="7220" spans="5:29" s="2" customFormat="1">
      <c r="E7220" s="120"/>
      <c r="M7220" s="120"/>
      <c r="N7220" s="120"/>
      <c r="U7220" s="121"/>
      <c r="V7220" s="122"/>
      <c r="W7220" s="123"/>
      <c r="AC7220" s="123"/>
    </row>
    <row r="7221" spans="5:29" s="2" customFormat="1">
      <c r="E7221" s="120"/>
      <c r="M7221" s="120"/>
      <c r="N7221" s="120"/>
      <c r="U7221" s="121"/>
      <c r="V7221" s="122"/>
      <c r="W7221" s="123"/>
      <c r="AC7221" s="123"/>
    </row>
    <row r="7222" spans="5:29" s="2" customFormat="1">
      <c r="E7222" s="120"/>
      <c r="M7222" s="120"/>
      <c r="N7222" s="120"/>
      <c r="U7222" s="121"/>
      <c r="V7222" s="122"/>
      <c r="W7222" s="123"/>
      <c r="AC7222" s="123"/>
    </row>
    <row r="7223" spans="5:29" s="2" customFormat="1">
      <c r="E7223" s="120"/>
      <c r="M7223" s="120"/>
      <c r="N7223" s="120"/>
      <c r="U7223" s="121"/>
      <c r="V7223" s="122"/>
      <c r="W7223" s="123"/>
      <c r="AC7223" s="123"/>
    </row>
    <row r="7224" spans="5:29" s="2" customFormat="1">
      <c r="E7224" s="120"/>
      <c r="M7224" s="120"/>
      <c r="N7224" s="120"/>
      <c r="U7224" s="121"/>
      <c r="V7224" s="122"/>
      <c r="W7224" s="123"/>
      <c r="AC7224" s="123"/>
    </row>
    <row r="7225" spans="5:29" s="2" customFormat="1">
      <c r="E7225" s="120"/>
      <c r="M7225" s="120"/>
      <c r="N7225" s="120"/>
      <c r="U7225" s="121"/>
      <c r="V7225" s="122"/>
      <c r="W7225" s="123"/>
      <c r="AC7225" s="123"/>
    </row>
    <row r="7226" spans="5:29" s="2" customFormat="1">
      <c r="E7226" s="120"/>
      <c r="M7226" s="120"/>
      <c r="N7226" s="120"/>
      <c r="U7226" s="121"/>
      <c r="V7226" s="122"/>
      <c r="W7226" s="123"/>
      <c r="AC7226" s="123"/>
    </row>
    <row r="7227" spans="5:29" s="2" customFormat="1">
      <c r="E7227" s="120"/>
      <c r="M7227" s="120"/>
      <c r="N7227" s="120"/>
      <c r="U7227" s="121"/>
      <c r="V7227" s="122"/>
      <c r="W7227" s="123"/>
      <c r="AC7227" s="123"/>
    </row>
    <row r="7228" spans="5:29" s="2" customFormat="1">
      <c r="E7228" s="120"/>
      <c r="M7228" s="120"/>
      <c r="N7228" s="120"/>
      <c r="U7228" s="121"/>
      <c r="V7228" s="122"/>
      <c r="W7228" s="123"/>
      <c r="AC7228" s="123"/>
    </row>
    <row r="7229" spans="5:29" s="2" customFormat="1">
      <c r="E7229" s="120"/>
      <c r="M7229" s="120"/>
      <c r="N7229" s="120"/>
      <c r="U7229" s="121"/>
      <c r="V7229" s="122"/>
      <c r="W7229" s="123"/>
      <c r="AC7229" s="123"/>
    </row>
    <row r="7230" spans="5:29" s="2" customFormat="1">
      <c r="E7230" s="120"/>
      <c r="M7230" s="120"/>
      <c r="N7230" s="120"/>
      <c r="U7230" s="121"/>
      <c r="V7230" s="122"/>
      <c r="W7230" s="123"/>
      <c r="AC7230" s="123"/>
    </row>
    <row r="7231" spans="5:29" s="2" customFormat="1">
      <c r="E7231" s="120"/>
      <c r="M7231" s="120"/>
      <c r="N7231" s="120"/>
      <c r="U7231" s="121"/>
      <c r="V7231" s="122"/>
      <c r="W7231" s="123"/>
      <c r="AC7231" s="123"/>
    </row>
    <row r="7232" spans="5:29" s="2" customFormat="1">
      <c r="E7232" s="120"/>
      <c r="M7232" s="120"/>
      <c r="N7232" s="120"/>
      <c r="U7232" s="121"/>
      <c r="V7232" s="122"/>
      <c r="W7232" s="123"/>
      <c r="AC7232" s="123"/>
    </row>
    <row r="7233" spans="5:29" s="2" customFormat="1">
      <c r="E7233" s="120"/>
      <c r="M7233" s="120"/>
      <c r="N7233" s="120"/>
      <c r="U7233" s="121"/>
      <c r="V7233" s="122"/>
      <c r="W7233" s="123"/>
      <c r="AC7233" s="123"/>
    </row>
    <row r="7234" spans="5:29" s="2" customFormat="1">
      <c r="E7234" s="120"/>
      <c r="M7234" s="120"/>
      <c r="N7234" s="120"/>
      <c r="U7234" s="121"/>
      <c r="V7234" s="122"/>
      <c r="W7234" s="123"/>
      <c r="AC7234" s="123"/>
    </row>
    <row r="7235" spans="5:29" s="2" customFormat="1">
      <c r="E7235" s="120"/>
      <c r="M7235" s="120"/>
      <c r="N7235" s="120"/>
      <c r="U7235" s="121"/>
      <c r="V7235" s="122"/>
      <c r="W7235" s="123"/>
      <c r="AC7235" s="123"/>
    </row>
    <row r="7236" spans="5:29" s="2" customFormat="1">
      <c r="E7236" s="120"/>
      <c r="M7236" s="120"/>
      <c r="N7236" s="120"/>
      <c r="U7236" s="121"/>
      <c r="V7236" s="122"/>
      <c r="W7236" s="123"/>
      <c r="AC7236" s="123"/>
    </row>
    <row r="7237" spans="5:29" s="2" customFormat="1">
      <c r="E7237" s="120"/>
      <c r="M7237" s="120"/>
      <c r="N7237" s="120"/>
      <c r="U7237" s="121"/>
      <c r="V7237" s="122"/>
      <c r="W7237" s="123"/>
      <c r="AC7237" s="123"/>
    </row>
    <row r="7238" spans="5:29" s="2" customFormat="1">
      <c r="E7238" s="120"/>
      <c r="M7238" s="120"/>
      <c r="N7238" s="120"/>
      <c r="U7238" s="121"/>
      <c r="V7238" s="122"/>
      <c r="W7238" s="123"/>
      <c r="AC7238" s="123"/>
    </row>
    <row r="7239" spans="5:29" s="2" customFormat="1">
      <c r="E7239" s="120"/>
      <c r="M7239" s="120"/>
      <c r="N7239" s="120"/>
      <c r="U7239" s="121"/>
      <c r="V7239" s="122"/>
      <c r="W7239" s="123"/>
      <c r="AC7239" s="123"/>
    </row>
    <row r="7240" spans="5:29" s="2" customFormat="1">
      <c r="E7240" s="120"/>
      <c r="M7240" s="120"/>
      <c r="N7240" s="120"/>
      <c r="U7240" s="121"/>
      <c r="V7240" s="122"/>
      <c r="W7240" s="123"/>
      <c r="AC7240" s="123"/>
    </row>
    <row r="7241" spans="5:29" s="2" customFormat="1">
      <c r="E7241" s="120"/>
      <c r="M7241" s="120"/>
      <c r="N7241" s="120"/>
      <c r="U7241" s="121"/>
      <c r="V7241" s="122"/>
      <c r="W7241" s="123"/>
      <c r="AC7241" s="123"/>
    </row>
    <row r="7242" spans="5:29" s="2" customFormat="1">
      <c r="E7242" s="120"/>
      <c r="M7242" s="120"/>
      <c r="N7242" s="120"/>
      <c r="U7242" s="121"/>
      <c r="V7242" s="122"/>
      <c r="W7242" s="123"/>
      <c r="AC7242" s="123"/>
    </row>
    <row r="7243" spans="5:29" s="2" customFormat="1">
      <c r="E7243" s="120"/>
      <c r="M7243" s="120"/>
      <c r="N7243" s="120"/>
      <c r="U7243" s="121"/>
      <c r="V7243" s="122"/>
      <c r="W7243" s="123"/>
      <c r="AC7243" s="123"/>
    </row>
    <row r="7244" spans="5:29" s="2" customFormat="1">
      <c r="E7244" s="120"/>
      <c r="M7244" s="120"/>
      <c r="N7244" s="120"/>
      <c r="U7244" s="121"/>
      <c r="V7244" s="122"/>
      <c r="W7244" s="123"/>
      <c r="AC7244" s="123"/>
    </row>
    <row r="7245" spans="5:29" s="2" customFormat="1">
      <c r="E7245" s="120"/>
      <c r="M7245" s="120"/>
      <c r="N7245" s="120"/>
      <c r="U7245" s="121"/>
      <c r="V7245" s="122"/>
      <c r="W7245" s="123"/>
      <c r="AC7245" s="123"/>
    </row>
    <row r="7246" spans="5:29" s="2" customFormat="1">
      <c r="E7246" s="120"/>
      <c r="M7246" s="120"/>
      <c r="N7246" s="120"/>
      <c r="U7246" s="121"/>
      <c r="V7246" s="122"/>
      <c r="W7246" s="123"/>
      <c r="AC7246" s="123"/>
    </row>
    <row r="7247" spans="5:29" s="2" customFormat="1">
      <c r="E7247" s="120"/>
      <c r="M7247" s="120"/>
      <c r="N7247" s="120"/>
      <c r="U7247" s="121"/>
      <c r="V7247" s="122"/>
      <c r="W7247" s="123"/>
      <c r="AC7247" s="123"/>
    </row>
    <row r="7248" spans="5:29" s="2" customFormat="1">
      <c r="E7248" s="120"/>
      <c r="M7248" s="120"/>
      <c r="N7248" s="120"/>
      <c r="U7248" s="121"/>
      <c r="V7248" s="122"/>
      <c r="W7248" s="123"/>
      <c r="AC7248" s="123"/>
    </row>
    <row r="7249" spans="5:29" s="2" customFormat="1">
      <c r="E7249" s="120"/>
      <c r="M7249" s="120"/>
      <c r="N7249" s="120"/>
      <c r="U7249" s="121"/>
      <c r="V7249" s="122"/>
      <c r="W7249" s="123"/>
      <c r="AC7249" s="123"/>
    </row>
    <row r="7250" spans="5:29" s="2" customFormat="1">
      <c r="E7250" s="120"/>
      <c r="M7250" s="120"/>
      <c r="N7250" s="120"/>
      <c r="U7250" s="121"/>
      <c r="V7250" s="122"/>
      <c r="W7250" s="123"/>
      <c r="AC7250" s="123"/>
    </row>
    <row r="7251" spans="5:29" s="2" customFormat="1">
      <c r="E7251" s="120"/>
      <c r="M7251" s="120"/>
      <c r="N7251" s="120"/>
      <c r="U7251" s="121"/>
      <c r="V7251" s="122"/>
      <c r="W7251" s="123"/>
      <c r="AC7251" s="123"/>
    </row>
    <row r="7252" spans="5:29" s="2" customFormat="1">
      <c r="E7252" s="120"/>
      <c r="M7252" s="120"/>
      <c r="N7252" s="120"/>
      <c r="U7252" s="121"/>
      <c r="V7252" s="122"/>
      <c r="W7252" s="123"/>
      <c r="AC7252" s="123"/>
    </row>
    <row r="7253" spans="5:29" s="2" customFormat="1">
      <c r="E7253" s="120"/>
      <c r="M7253" s="120"/>
      <c r="N7253" s="120"/>
      <c r="U7253" s="121"/>
      <c r="V7253" s="122"/>
      <c r="W7253" s="123"/>
      <c r="AC7253" s="123"/>
    </row>
    <row r="7254" spans="5:29" s="2" customFormat="1">
      <c r="E7254" s="120"/>
      <c r="M7254" s="120"/>
      <c r="N7254" s="120"/>
      <c r="U7254" s="121"/>
      <c r="V7254" s="122"/>
      <c r="W7254" s="123"/>
      <c r="AC7254" s="123"/>
    </row>
    <row r="7255" spans="5:29" s="2" customFormat="1">
      <c r="E7255" s="120"/>
      <c r="M7255" s="120"/>
      <c r="N7255" s="120"/>
      <c r="U7255" s="121"/>
      <c r="V7255" s="122"/>
      <c r="W7255" s="123"/>
      <c r="AC7255" s="123"/>
    </row>
    <row r="7256" spans="5:29" s="2" customFormat="1">
      <c r="E7256" s="120"/>
      <c r="M7256" s="120"/>
      <c r="N7256" s="120"/>
      <c r="U7256" s="121"/>
      <c r="V7256" s="122"/>
      <c r="W7256" s="123"/>
      <c r="AC7256" s="123"/>
    </row>
    <row r="7257" spans="5:29" s="2" customFormat="1">
      <c r="E7257" s="120"/>
      <c r="M7257" s="120"/>
      <c r="N7257" s="120"/>
      <c r="U7257" s="121"/>
      <c r="V7257" s="122"/>
      <c r="W7257" s="123"/>
      <c r="AC7257" s="123"/>
    </row>
    <row r="7258" spans="5:29" s="2" customFormat="1">
      <c r="E7258" s="120"/>
      <c r="M7258" s="120"/>
      <c r="N7258" s="120"/>
      <c r="U7258" s="121"/>
      <c r="V7258" s="122"/>
      <c r="W7258" s="123"/>
      <c r="AC7258" s="123"/>
    </row>
    <row r="7259" spans="5:29" s="2" customFormat="1">
      <c r="E7259" s="120"/>
      <c r="M7259" s="120"/>
      <c r="N7259" s="120"/>
      <c r="U7259" s="121"/>
      <c r="V7259" s="122"/>
      <c r="W7259" s="123"/>
      <c r="AC7259" s="123"/>
    </row>
    <row r="7260" spans="5:29" s="2" customFormat="1">
      <c r="E7260" s="120"/>
      <c r="M7260" s="120"/>
      <c r="N7260" s="120"/>
      <c r="U7260" s="121"/>
      <c r="V7260" s="122"/>
      <c r="W7260" s="123"/>
      <c r="AC7260" s="123"/>
    </row>
    <row r="7261" spans="5:29" s="2" customFormat="1">
      <c r="E7261" s="120"/>
      <c r="M7261" s="120"/>
      <c r="N7261" s="120"/>
      <c r="U7261" s="121"/>
      <c r="V7261" s="122"/>
      <c r="W7261" s="123"/>
      <c r="AC7261" s="123"/>
    </row>
    <row r="7262" spans="5:29" s="2" customFormat="1">
      <c r="E7262" s="120"/>
      <c r="M7262" s="120"/>
      <c r="N7262" s="120"/>
      <c r="U7262" s="121"/>
      <c r="V7262" s="122"/>
      <c r="W7262" s="123"/>
      <c r="AC7262" s="123"/>
    </row>
    <row r="7263" spans="5:29" s="2" customFormat="1">
      <c r="E7263" s="120"/>
      <c r="M7263" s="120"/>
      <c r="N7263" s="120"/>
      <c r="U7263" s="121"/>
      <c r="V7263" s="122"/>
      <c r="W7263" s="123"/>
      <c r="AC7263" s="123"/>
    </row>
    <row r="7264" spans="5:29" s="2" customFormat="1">
      <c r="E7264" s="120"/>
      <c r="M7264" s="120"/>
      <c r="N7264" s="120"/>
      <c r="U7264" s="121"/>
      <c r="V7264" s="122"/>
      <c r="W7264" s="123"/>
      <c r="AC7264" s="123"/>
    </row>
    <row r="7265" spans="5:29" s="2" customFormat="1">
      <c r="E7265" s="120"/>
      <c r="M7265" s="120"/>
      <c r="N7265" s="120"/>
      <c r="U7265" s="121"/>
      <c r="V7265" s="122"/>
      <c r="W7265" s="123"/>
      <c r="AC7265" s="123"/>
    </row>
    <row r="7266" spans="5:29" s="2" customFormat="1">
      <c r="E7266" s="120"/>
      <c r="M7266" s="120"/>
      <c r="N7266" s="120"/>
      <c r="U7266" s="121"/>
      <c r="V7266" s="122"/>
      <c r="W7266" s="123"/>
      <c r="AC7266" s="123"/>
    </row>
    <row r="7267" spans="5:29" s="2" customFormat="1">
      <c r="E7267" s="120"/>
      <c r="M7267" s="120"/>
      <c r="N7267" s="120"/>
      <c r="U7267" s="121"/>
      <c r="V7267" s="122"/>
      <c r="W7267" s="123"/>
      <c r="AC7267" s="123"/>
    </row>
    <row r="7268" spans="5:29" s="2" customFormat="1">
      <c r="E7268" s="120"/>
      <c r="M7268" s="120"/>
      <c r="N7268" s="120"/>
      <c r="U7268" s="121"/>
      <c r="V7268" s="122"/>
      <c r="W7268" s="123"/>
      <c r="AC7268" s="123"/>
    </row>
    <row r="7269" spans="5:29" s="2" customFormat="1">
      <c r="E7269" s="120"/>
      <c r="M7269" s="120"/>
      <c r="N7269" s="120"/>
      <c r="U7269" s="121"/>
      <c r="V7269" s="122"/>
      <c r="W7269" s="123"/>
      <c r="AC7269" s="123"/>
    </row>
    <row r="7270" spans="5:29" s="2" customFormat="1">
      <c r="E7270" s="120"/>
      <c r="M7270" s="120"/>
      <c r="N7270" s="120"/>
      <c r="U7270" s="121"/>
      <c r="V7270" s="122"/>
      <c r="W7270" s="123"/>
      <c r="AC7270" s="123"/>
    </row>
    <row r="7271" spans="5:29" s="2" customFormat="1">
      <c r="E7271" s="120"/>
      <c r="M7271" s="120"/>
      <c r="N7271" s="120"/>
      <c r="U7271" s="121"/>
      <c r="V7271" s="122"/>
      <c r="W7271" s="123"/>
      <c r="AC7271" s="123"/>
    </row>
    <row r="7272" spans="5:29" s="2" customFormat="1">
      <c r="E7272" s="120"/>
      <c r="M7272" s="120"/>
      <c r="N7272" s="120"/>
      <c r="U7272" s="121"/>
      <c r="V7272" s="122"/>
      <c r="W7272" s="123"/>
      <c r="AC7272" s="123"/>
    </row>
    <row r="7273" spans="5:29" s="2" customFormat="1">
      <c r="E7273" s="120"/>
      <c r="M7273" s="120"/>
      <c r="N7273" s="120"/>
      <c r="U7273" s="121"/>
      <c r="V7273" s="122"/>
      <c r="W7273" s="123"/>
      <c r="AC7273" s="123"/>
    </row>
    <row r="7274" spans="5:29" s="2" customFormat="1">
      <c r="E7274" s="120"/>
      <c r="M7274" s="120"/>
      <c r="N7274" s="120"/>
      <c r="U7274" s="121"/>
      <c r="V7274" s="122"/>
      <c r="W7274" s="123"/>
      <c r="AC7274" s="123"/>
    </row>
    <row r="7275" spans="5:29" s="2" customFormat="1">
      <c r="E7275" s="120"/>
      <c r="M7275" s="120"/>
      <c r="N7275" s="120"/>
      <c r="U7275" s="121"/>
      <c r="V7275" s="122"/>
      <c r="W7275" s="123"/>
      <c r="AC7275" s="123"/>
    </row>
    <row r="7276" spans="5:29" s="2" customFormat="1">
      <c r="E7276" s="120"/>
      <c r="M7276" s="120"/>
      <c r="N7276" s="120"/>
      <c r="U7276" s="121"/>
      <c r="V7276" s="122"/>
      <c r="W7276" s="123"/>
      <c r="AC7276" s="123"/>
    </row>
    <row r="7277" spans="5:29" s="2" customFormat="1">
      <c r="E7277" s="120"/>
      <c r="M7277" s="120"/>
      <c r="N7277" s="120"/>
      <c r="U7277" s="121"/>
      <c r="V7277" s="122"/>
      <c r="W7277" s="123"/>
      <c r="AC7277" s="123"/>
    </row>
    <row r="7278" spans="5:29" s="2" customFormat="1">
      <c r="E7278" s="120"/>
      <c r="M7278" s="120"/>
      <c r="N7278" s="120"/>
      <c r="U7278" s="121"/>
      <c r="V7278" s="122"/>
      <c r="W7278" s="123"/>
      <c r="AC7278" s="123"/>
    </row>
    <row r="7279" spans="5:29" s="2" customFormat="1">
      <c r="E7279" s="120"/>
      <c r="M7279" s="120"/>
      <c r="N7279" s="120"/>
      <c r="U7279" s="121"/>
      <c r="V7279" s="122"/>
      <c r="W7279" s="123"/>
      <c r="AC7279" s="123"/>
    </row>
    <row r="7280" spans="5:29" s="2" customFormat="1">
      <c r="E7280" s="120"/>
      <c r="M7280" s="120"/>
      <c r="N7280" s="120"/>
      <c r="U7280" s="121"/>
      <c r="V7280" s="122"/>
      <c r="W7280" s="123"/>
      <c r="AC7280" s="123"/>
    </row>
    <row r="7281" spans="5:29" s="2" customFormat="1">
      <c r="E7281" s="120"/>
      <c r="M7281" s="120"/>
      <c r="N7281" s="120"/>
      <c r="U7281" s="121"/>
      <c r="V7281" s="122"/>
      <c r="W7281" s="123"/>
      <c r="AC7281" s="123"/>
    </row>
    <row r="7282" spans="5:29" s="2" customFormat="1">
      <c r="E7282" s="120"/>
      <c r="M7282" s="120"/>
      <c r="N7282" s="120"/>
      <c r="U7282" s="121"/>
      <c r="V7282" s="122"/>
      <c r="W7282" s="123"/>
      <c r="AC7282" s="123"/>
    </row>
    <row r="7283" spans="5:29" s="2" customFormat="1">
      <c r="E7283" s="120"/>
      <c r="M7283" s="120"/>
      <c r="N7283" s="120"/>
      <c r="U7283" s="121"/>
      <c r="V7283" s="122"/>
      <c r="W7283" s="123"/>
      <c r="AC7283" s="123"/>
    </row>
    <row r="7284" spans="5:29" s="2" customFormat="1">
      <c r="E7284" s="120"/>
      <c r="M7284" s="120"/>
      <c r="N7284" s="120"/>
      <c r="U7284" s="121"/>
      <c r="V7284" s="122"/>
      <c r="W7284" s="123"/>
      <c r="AC7284" s="123"/>
    </row>
    <row r="7285" spans="5:29" s="2" customFormat="1">
      <c r="E7285" s="120"/>
      <c r="M7285" s="120"/>
      <c r="N7285" s="120"/>
      <c r="U7285" s="121"/>
      <c r="V7285" s="122"/>
      <c r="W7285" s="123"/>
      <c r="AC7285" s="123"/>
    </row>
    <row r="7286" spans="5:29" s="2" customFormat="1">
      <c r="E7286" s="120"/>
      <c r="M7286" s="120"/>
      <c r="N7286" s="120"/>
      <c r="U7286" s="121"/>
      <c r="V7286" s="122"/>
      <c r="W7286" s="123"/>
      <c r="AC7286" s="123"/>
    </row>
    <row r="7287" spans="5:29" s="2" customFormat="1">
      <c r="E7287" s="120"/>
      <c r="M7287" s="120"/>
      <c r="N7287" s="120"/>
      <c r="U7287" s="121"/>
      <c r="V7287" s="122"/>
      <c r="W7287" s="123"/>
      <c r="AC7287" s="123"/>
    </row>
    <row r="7288" spans="5:29" s="2" customFormat="1">
      <c r="E7288" s="120"/>
      <c r="M7288" s="120"/>
      <c r="N7288" s="120"/>
      <c r="U7288" s="121"/>
      <c r="V7288" s="122"/>
      <c r="W7288" s="123"/>
      <c r="AC7288" s="123"/>
    </row>
    <row r="7289" spans="5:29" s="2" customFormat="1">
      <c r="E7289" s="120"/>
      <c r="M7289" s="120"/>
      <c r="N7289" s="120"/>
      <c r="U7289" s="121"/>
      <c r="V7289" s="122"/>
      <c r="W7289" s="123"/>
      <c r="AC7289" s="123"/>
    </row>
    <row r="7290" spans="5:29" s="2" customFormat="1">
      <c r="E7290" s="120"/>
      <c r="M7290" s="120"/>
      <c r="N7290" s="120"/>
      <c r="U7290" s="121"/>
      <c r="V7290" s="122"/>
      <c r="W7290" s="123"/>
      <c r="AC7290" s="123"/>
    </row>
    <row r="7291" spans="5:29" s="2" customFormat="1">
      <c r="E7291" s="120"/>
      <c r="M7291" s="120"/>
      <c r="N7291" s="120"/>
      <c r="U7291" s="121"/>
      <c r="V7291" s="122"/>
      <c r="W7291" s="123"/>
      <c r="AC7291" s="123"/>
    </row>
    <row r="7292" spans="5:29" s="2" customFormat="1">
      <c r="E7292" s="120"/>
      <c r="M7292" s="120"/>
      <c r="N7292" s="120"/>
      <c r="U7292" s="121"/>
      <c r="V7292" s="122"/>
      <c r="W7292" s="123"/>
      <c r="AC7292" s="123"/>
    </row>
    <row r="7293" spans="5:29" s="2" customFormat="1">
      <c r="E7293" s="120"/>
      <c r="M7293" s="120"/>
      <c r="N7293" s="120"/>
      <c r="U7293" s="121"/>
      <c r="V7293" s="122"/>
      <c r="W7293" s="123"/>
      <c r="AC7293" s="123"/>
    </row>
    <row r="7294" spans="5:29" s="2" customFormat="1">
      <c r="E7294" s="120"/>
      <c r="M7294" s="120"/>
      <c r="N7294" s="120"/>
      <c r="U7294" s="121"/>
      <c r="V7294" s="122"/>
      <c r="W7294" s="123"/>
      <c r="AC7294" s="123"/>
    </row>
    <row r="7295" spans="5:29" s="2" customFormat="1">
      <c r="E7295" s="120"/>
      <c r="M7295" s="120"/>
      <c r="N7295" s="120"/>
      <c r="U7295" s="121"/>
      <c r="V7295" s="122"/>
      <c r="W7295" s="123"/>
      <c r="AC7295" s="123"/>
    </row>
    <row r="7296" spans="5:29" s="2" customFormat="1">
      <c r="E7296" s="120"/>
      <c r="M7296" s="120"/>
      <c r="N7296" s="120"/>
      <c r="U7296" s="121"/>
      <c r="V7296" s="122"/>
      <c r="W7296" s="123"/>
      <c r="AC7296" s="123"/>
    </row>
    <row r="7297" spans="5:29" s="2" customFormat="1">
      <c r="E7297" s="120"/>
      <c r="M7297" s="120"/>
      <c r="N7297" s="120"/>
      <c r="U7297" s="121"/>
      <c r="V7297" s="122"/>
      <c r="W7297" s="123"/>
      <c r="AC7297" s="123"/>
    </row>
    <row r="7298" spans="5:29" s="2" customFormat="1">
      <c r="E7298" s="120"/>
      <c r="M7298" s="120"/>
      <c r="N7298" s="120"/>
      <c r="U7298" s="121"/>
      <c r="V7298" s="122"/>
      <c r="W7298" s="123"/>
      <c r="AC7298" s="123"/>
    </row>
    <row r="7299" spans="5:29" s="2" customFormat="1">
      <c r="E7299" s="120"/>
      <c r="M7299" s="120"/>
      <c r="N7299" s="120"/>
      <c r="U7299" s="121"/>
      <c r="V7299" s="122"/>
      <c r="W7299" s="123"/>
      <c r="AC7299" s="123"/>
    </row>
    <row r="7300" spans="5:29" s="2" customFormat="1">
      <c r="E7300" s="120"/>
      <c r="M7300" s="120"/>
      <c r="N7300" s="120"/>
      <c r="U7300" s="121"/>
      <c r="V7300" s="122"/>
      <c r="W7300" s="123"/>
      <c r="AC7300" s="123"/>
    </row>
    <row r="7301" spans="5:29" s="2" customFormat="1">
      <c r="E7301" s="120"/>
      <c r="M7301" s="120"/>
      <c r="N7301" s="120"/>
      <c r="U7301" s="121"/>
      <c r="V7301" s="122"/>
      <c r="W7301" s="123"/>
      <c r="AC7301" s="123"/>
    </row>
    <row r="7302" spans="5:29" s="2" customFormat="1">
      <c r="E7302" s="120"/>
      <c r="M7302" s="120"/>
      <c r="N7302" s="120"/>
      <c r="U7302" s="121"/>
      <c r="V7302" s="122"/>
      <c r="W7302" s="123"/>
      <c r="AC7302" s="123"/>
    </row>
    <row r="7303" spans="5:29" s="2" customFormat="1">
      <c r="E7303" s="120"/>
      <c r="M7303" s="120"/>
      <c r="N7303" s="120"/>
      <c r="U7303" s="121"/>
      <c r="V7303" s="122"/>
      <c r="W7303" s="123"/>
      <c r="AC7303" s="123"/>
    </row>
    <row r="7304" spans="5:29" s="2" customFormat="1">
      <c r="E7304" s="120"/>
      <c r="M7304" s="120"/>
      <c r="N7304" s="120"/>
      <c r="U7304" s="121"/>
      <c r="V7304" s="122"/>
      <c r="W7304" s="123"/>
      <c r="AC7304" s="123"/>
    </row>
    <row r="7305" spans="5:29" s="2" customFormat="1">
      <c r="E7305" s="120"/>
      <c r="M7305" s="120"/>
      <c r="N7305" s="120"/>
      <c r="U7305" s="121"/>
      <c r="V7305" s="122"/>
      <c r="W7305" s="123"/>
      <c r="AC7305" s="123"/>
    </row>
    <row r="7306" spans="5:29" s="2" customFormat="1">
      <c r="E7306" s="120"/>
      <c r="M7306" s="120"/>
      <c r="N7306" s="120"/>
      <c r="U7306" s="121"/>
      <c r="V7306" s="122"/>
      <c r="W7306" s="123"/>
      <c r="AC7306" s="123"/>
    </row>
    <row r="7307" spans="5:29" s="2" customFormat="1">
      <c r="E7307" s="120"/>
      <c r="M7307" s="120"/>
      <c r="N7307" s="120"/>
      <c r="U7307" s="121"/>
      <c r="V7307" s="122"/>
      <c r="W7307" s="123"/>
      <c r="AC7307" s="123"/>
    </row>
    <row r="7308" spans="5:29" s="2" customFormat="1">
      <c r="E7308" s="120"/>
      <c r="M7308" s="120"/>
      <c r="N7308" s="120"/>
      <c r="U7308" s="121"/>
      <c r="V7308" s="122"/>
      <c r="W7308" s="123"/>
      <c r="AC7308" s="123"/>
    </row>
    <row r="7309" spans="5:29" s="2" customFormat="1">
      <c r="E7309" s="120"/>
      <c r="M7309" s="120"/>
      <c r="N7309" s="120"/>
      <c r="U7309" s="121"/>
      <c r="V7309" s="122"/>
      <c r="W7309" s="123"/>
      <c r="AC7309" s="123"/>
    </row>
    <row r="7310" spans="5:29" s="2" customFormat="1">
      <c r="E7310" s="120"/>
      <c r="M7310" s="120"/>
      <c r="N7310" s="120"/>
      <c r="U7310" s="121"/>
      <c r="V7310" s="122"/>
      <c r="W7310" s="123"/>
      <c r="AC7310" s="123"/>
    </row>
    <row r="7311" spans="5:29" s="2" customFormat="1">
      <c r="E7311" s="120"/>
      <c r="M7311" s="120"/>
      <c r="N7311" s="120"/>
      <c r="U7311" s="121"/>
      <c r="V7311" s="122"/>
      <c r="W7311" s="123"/>
      <c r="AC7311" s="123"/>
    </row>
    <row r="7312" spans="5:29" s="2" customFormat="1">
      <c r="E7312" s="120"/>
      <c r="M7312" s="120"/>
      <c r="N7312" s="120"/>
      <c r="U7312" s="121"/>
      <c r="V7312" s="122"/>
      <c r="W7312" s="123"/>
      <c r="AC7312" s="123"/>
    </row>
    <row r="7313" spans="5:29" s="2" customFormat="1">
      <c r="E7313" s="120"/>
      <c r="M7313" s="120"/>
      <c r="N7313" s="120"/>
      <c r="U7313" s="121"/>
      <c r="V7313" s="122"/>
      <c r="W7313" s="123"/>
      <c r="AC7313" s="123"/>
    </row>
    <row r="7314" spans="5:29" s="2" customFormat="1">
      <c r="E7314" s="120"/>
      <c r="M7314" s="120"/>
      <c r="N7314" s="120"/>
      <c r="U7314" s="121"/>
      <c r="V7314" s="122"/>
      <c r="W7314" s="123"/>
      <c r="AC7314" s="123"/>
    </row>
    <row r="7315" spans="5:29" s="2" customFormat="1">
      <c r="E7315" s="120"/>
      <c r="M7315" s="120"/>
      <c r="N7315" s="120"/>
      <c r="U7315" s="121"/>
      <c r="V7315" s="122"/>
      <c r="W7315" s="123"/>
      <c r="AC7315" s="123"/>
    </row>
    <row r="7316" spans="5:29" s="2" customFormat="1">
      <c r="E7316" s="120"/>
      <c r="M7316" s="120"/>
      <c r="N7316" s="120"/>
      <c r="U7316" s="121"/>
      <c r="V7316" s="122"/>
      <c r="W7316" s="123"/>
      <c r="AC7316" s="123"/>
    </row>
    <row r="7317" spans="5:29" s="2" customFormat="1">
      <c r="E7317" s="120"/>
      <c r="M7317" s="120"/>
      <c r="N7317" s="120"/>
      <c r="U7317" s="121"/>
      <c r="V7317" s="122"/>
      <c r="W7317" s="123"/>
      <c r="AC7317" s="123"/>
    </row>
    <row r="7318" spans="5:29" s="2" customFormat="1">
      <c r="E7318" s="120"/>
      <c r="M7318" s="120"/>
      <c r="N7318" s="120"/>
      <c r="U7318" s="121"/>
      <c r="V7318" s="122"/>
      <c r="W7318" s="123"/>
      <c r="AC7318" s="123"/>
    </row>
    <row r="7319" spans="5:29" s="2" customFormat="1">
      <c r="E7319" s="120"/>
      <c r="M7319" s="120"/>
      <c r="N7319" s="120"/>
      <c r="U7319" s="121"/>
      <c r="V7319" s="122"/>
      <c r="W7319" s="123"/>
      <c r="AC7319" s="123"/>
    </row>
    <row r="7320" spans="5:29" s="2" customFormat="1">
      <c r="E7320" s="120"/>
      <c r="M7320" s="120"/>
      <c r="N7320" s="120"/>
      <c r="U7320" s="121"/>
      <c r="V7320" s="122"/>
      <c r="W7320" s="123"/>
      <c r="AC7320" s="123"/>
    </row>
    <row r="7321" spans="5:29" s="2" customFormat="1">
      <c r="E7321" s="120"/>
      <c r="M7321" s="120"/>
      <c r="N7321" s="120"/>
      <c r="U7321" s="121"/>
      <c r="V7321" s="122"/>
      <c r="W7321" s="123"/>
      <c r="AC7321" s="123"/>
    </row>
    <row r="7322" spans="5:29" s="2" customFormat="1">
      <c r="E7322" s="120"/>
      <c r="M7322" s="120"/>
      <c r="N7322" s="120"/>
      <c r="U7322" s="121"/>
      <c r="V7322" s="122"/>
      <c r="W7322" s="123"/>
      <c r="AC7322" s="123"/>
    </row>
    <row r="7323" spans="5:29" s="2" customFormat="1">
      <c r="E7323" s="120"/>
      <c r="M7323" s="120"/>
      <c r="N7323" s="120"/>
      <c r="U7323" s="121"/>
      <c r="V7323" s="122"/>
      <c r="W7323" s="123"/>
      <c r="AC7323" s="123"/>
    </row>
    <row r="7324" spans="5:29" s="2" customFormat="1">
      <c r="E7324" s="120"/>
      <c r="M7324" s="120"/>
      <c r="N7324" s="120"/>
      <c r="U7324" s="121"/>
      <c r="V7324" s="122"/>
      <c r="W7324" s="123"/>
      <c r="AC7324" s="123"/>
    </row>
    <row r="7325" spans="5:29" s="2" customFormat="1">
      <c r="E7325" s="120"/>
      <c r="M7325" s="120"/>
      <c r="N7325" s="120"/>
      <c r="U7325" s="121"/>
      <c r="V7325" s="122"/>
      <c r="W7325" s="123"/>
      <c r="AC7325" s="123"/>
    </row>
    <row r="7326" spans="5:29" s="2" customFormat="1">
      <c r="E7326" s="120"/>
      <c r="M7326" s="120"/>
      <c r="N7326" s="120"/>
      <c r="U7326" s="121"/>
      <c r="V7326" s="122"/>
      <c r="W7326" s="123"/>
      <c r="AC7326" s="123"/>
    </row>
    <row r="7327" spans="5:29" s="2" customFormat="1">
      <c r="E7327" s="120"/>
      <c r="M7327" s="120"/>
      <c r="N7327" s="120"/>
      <c r="U7327" s="121"/>
      <c r="V7327" s="122"/>
      <c r="W7327" s="123"/>
      <c r="AC7327" s="123"/>
    </row>
    <row r="7328" spans="5:29" s="2" customFormat="1">
      <c r="E7328" s="120"/>
      <c r="M7328" s="120"/>
      <c r="N7328" s="120"/>
      <c r="U7328" s="121"/>
      <c r="V7328" s="122"/>
      <c r="W7328" s="123"/>
      <c r="AC7328" s="123"/>
    </row>
    <row r="7329" spans="5:29" s="2" customFormat="1">
      <c r="E7329" s="120"/>
      <c r="M7329" s="120"/>
      <c r="N7329" s="120"/>
      <c r="U7329" s="121"/>
      <c r="V7329" s="122"/>
      <c r="W7329" s="123"/>
      <c r="AC7329" s="123"/>
    </row>
    <row r="7330" spans="5:29" s="2" customFormat="1">
      <c r="E7330" s="120"/>
      <c r="M7330" s="120"/>
      <c r="N7330" s="120"/>
      <c r="U7330" s="121"/>
      <c r="V7330" s="122"/>
      <c r="W7330" s="123"/>
      <c r="AC7330" s="123"/>
    </row>
    <row r="7331" spans="5:29" s="2" customFormat="1">
      <c r="E7331" s="120"/>
      <c r="M7331" s="120"/>
      <c r="N7331" s="120"/>
      <c r="U7331" s="121"/>
      <c r="V7331" s="122"/>
      <c r="W7331" s="123"/>
      <c r="AC7331" s="123"/>
    </row>
    <row r="7332" spans="5:29" s="2" customFormat="1">
      <c r="E7332" s="120"/>
      <c r="M7332" s="120"/>
      <c r="N7332" s="120"/>
      <c r="U7332" s="121"/>
      <c r="V7332" s="122"/>
      <c r="W7332" s="123"/>
      <c r="AC7332" s="123"/>
    </row>
    <row r="7333" spans="5:29" s="2" customFormat="1">
      <c r="E7333" s="120"/>
      <c r="M7333" s="120"/>
      <c r="N7333" s="120"/>
      <c r="U7333" s="121"/>
      <c r="V7333" s="122"/>
      <c r="W7333" s="123"/>
      <c r="AC7333" s="123"/>
    </row>
    <row r="7334" spans="5:29" s="2" customFormat="1">
      <c r="E7334" s="120"/>
      <c r="M7334" s="120"/>
      <c r="N7334" s="120"/>
      <c r="U7334" s="121"/>
      <c r="V7334" s="122"/>
      <c r="W7334" s="123"/>
      <c r="AC7334" s="123"/>
    </row>
    <row r="7335" spans="5:29" s="2" customFormat="1">
      <c r="E7335" s="120"/>
      <c r="M7335" s="120"/>
      <c r="N7335" s="120"/>
      <c r="U7335" s="121"/>
      <c r="V7335" s="122"/>
      <c r="W7335" s="123"/>
      <c r="AC7335" s="123"/>
    </row>
    <row r="7336" spans="5:29" s="2" customFormat="1">
      <c r="E7336" s="120"/>
      <c r="M7336" s="120"/>
      <c r="N7336" s="120"/>
      <c r="U7336" s="121"/>
      <c r="V7336" s="122"/>
      <c r="W7336" s="123"/>
      <c r="AC7336" s="123"/>
    </row>
    <row r="7337" spans="5:29" s="2" customFormat="1">
      <c r="E7337" s="120"/>
      <c r="M7337" s="120"/>
      <c r="N7337" s="120"/>
      <c r="U7337" s="121"/>
      <c r="V7337" s="122"/>
      <c r="W7337" s="123"/>
      <c r="AC7337" s="123"/>
    </row>
    <row r="7338" spans="5:29" s="2" customFormat="1">
      <c r="E7338" s="120"/>
      <c r="M7338" s="120"/>
      <c r="N7338" s="120"/>
      <c r="U7338" s="121"/>
      <c r="V7338" s="122"/>
      <c r="W7338" s="123"/>
      <c r="AC7338" s="123"/>
    </row>
    <row r="7339" spans="5:29" s="2" customFormat="1">
      <c r="E7339" s="120"/>
      <c r="M7339" s="120"/>
      <c r="N7339" s="120"/>
      <c r="U7339" s="121"/>
      <c r="V7339" s="122"/>
      <c r="W7339" s="123"/>
      <c r="AC7339" s="123"/>
    </row>
    <row r="7340" spans="5:29" s="2" customFormat="1">
      <c r="E7340" s="120"/>
      <c r="M7340" s="120"/>
      <c r="N7340" s="120"/>
      <c r="U7340" s="121"/>
      <c r="V7340" s="122"/>
      <c r="W7340" s="123"/>
      <c r="AC7340" s="123"/>
    </row>
    <row r="7341" spans="5:29" s="2" customFormat="1">
      <c r="E7341" s="120"/>
      <c r="M7341" s="120"/>
      <c r="N7341" s="120"/>
      <c r="U7341" s="121"/>
      <c r="V7341" s="122"/>
      <c r="W7341" s="123"/>
      <c r="AC7341" s="123"/>
    </row>
    <row r="7342" spans="5:29" s="2" customFormat="1">
      <c r="E7342" s="120"/>
      <c r="M7342" s="120"/>
      <c r="N7342" s="120"/>
      <c r="U7342" s="121"/>
      <c r="V7342" s="122"/>
      <c r="W7342" s="123"/>
      <c r="AC7342" s="123"/>
    </row>
    <row r="7343" spans="5:29" s="2" customFormat="1">
      <c r="E7343" s="120"/>
      <c r="M7343" s="120"/>
      <c r="N7343" s="120"/>
      <c r="U7343" s="121"/>
      <c r="V7343" s="122"/>
      <c r="W7343" s="123"/>
      <c r="AC7343" s="123"/>
    </row>
    <row r="7344" spans="5:29" s="2" customFormat="1">
      <c r="E7344" s="120"/>
      <c r="M7344" s="120"/>
      <c r="N7344" s="120"/>
      <c r="U7344" s="121"/>
      <c r="V7344" s="122"/>
      <c r="W7344" s="123"/>
      <c r="AC7344" s="123"/>
    </row>
    <row r="7345" spans="5:29" s="2" customFormat="1">
      <c r="E7345" s="120"/>
      <c r="M7345" s="120"/>
      <c r="N7345" s="120"/>
      <c r="U7345" s="121"/>
      <c r="V7345" s="122"/>
      <c r="W7345" s="123"/>
      <c r="AC7345" s="123"/>
    </row>
    <row r="7346" spans="5:29" s="2" customFormat="1">
      <c r="E7346" s="120"/>
      <c r="M7346" s="120"/>
      <c r="N7346" s="120"/>
      <c r="U7346" s="121"/>
      <c r="V7346" s="122"/>
      <c r="W7346" s="123"/>
      <c r="AC7346" s="123"/>
    </row>
    <row r="7347" spans="5:29" s="2" customFormat="1">
      <c r="E7347" s="120"/>
      <c r="M7347" s="120"/>
      <c r="N7347" s="120"/>
      <c r="U7347" s="121"/>
      <c r="V7347" s="122"/>
      <c r="W7347" s="123"/>
      <c r="AC7347" s="123"/>
    </row>
    <row r="7348" spans="5:29" s="2" customFormat="1">
      <c r="E7348" s="120"/>
      <c r="M7348" s="120"/>
      <c r="N7348" s="120"/>
      <c r="U7348" s="121"/>
      <c r="V7348" s="122"/>
      <c r="W7348" s="123"/>
      <c r="AC7348" s="123"/>
    </row>
    <row r="7349" spans="5:29" s="2" customFormat="1">
      <c r="E7349" s="120"/>
      <c r="M7349" s="120"/>
      <c r="N7349" s="120"/>
      <c r="U7349" s="121"/>
      <c r="V7349" s="122"/>
      <c r="W7349" s="123"/>
      <c r="AC7349" s="123"/>
    </row>
    <row r="7350" spans="5:29" s="2" customFormat="1">
      <c r="E7350" s="120"/>
      <c r="M7350" s="120"/>
      <c r="N7350" s="120"/>
      <c r="U7350" s="121"/>
      <c r="V7350" s="122"/>
      <c r="W7350" s="123"/>
      <c r="AC7350" s="123"/>
    </row>
    <row r="7351" spans="5:29" s="2" customFormat="1">
      <c r="E7351" s="120"/>
      <c r="M7351" s="120"/>
      <c r="N7351" s="120"/>
      <c r="U7351" s="121"/>
      <c r="V7351" s="122"/>
      <c r="W7351" s="123"/>
      <c r="AC7351" s="123"/>
    </row>
    <row r="7352" spans="5:29" s="2" customFormat="1">
      <c r="E7352" s="120"/>
      <c r="M7352" s="120"/>
      <c r="N7352" s="120"/>
      <c r="U7352" s="121"/>
      <c r="V7352" s="122"/>
      <c r="W7352" s="123"/>
      <c r="AC7352" s="123"/>
    </row>
    <row r="7353" spans="5:29" s="2" customFormat="1">
      <c r="E7353" s="120"/>
      <c r="M7353" s="120"/>
      <c r="N7353" s="120"/>
      <c r="U7353" s="121"/>
      <c r="V7353" s="122"/>
      <c r="W7353" s="123"/>
      <c r="AC7353" s="123"/>
    </row>
    <row r="7354" spans="5:29" s="2" customFormat="1">
      <c r="E7354" s="120"/>
      <c r="M7354" s="120"/>
      <c r="N7354" s="120"/>
      <c r="U7354" s="121"/>
      <c r="V7354" s="122"/>
      <c r="W7354" s="123"/>
      <c r="AC7354" s="123"/>
    </row>
    <row r="7355" spans="5:29" s="2" customFormat="1">
      <c r="E7355" s="120"/>
      <c r="M7355" s="120"/>
      <c r="N7355" s="120"/>
      <c r="U7355" s="121"/>
      <c r="V7355" s="122"/>
      <c r="W7355" s="123"/>
      <c r="AC7355" s="123"/>
    </row>
    <row r="7356" spans="5:29" s="2" customFormat="1">
      <c r="E7356" s="120"/>
      <c r="M7356" s="120"/>
      <c r="N7356" s="120"/>
      <c r="U7356" s="121"/>
      <c r="V7356" s="122"/>
      <c r="W7356" s="123"/>
      <c r="AC7356" s="123"/>
    </row>
    <row r="7357" spans="5:29" s="2" customFormat="1">
      <c r="E7357" s="120"/>
      <c r="M7357" s="120"/>
      <c r="N7357" s="120"/>
      <c r="U7357" s="121"/>
      <c r="V7357" s="122"/>
      <c r="W7357" s="123"/>
      <c r="AC7357" s="123"/>
    </row>
    <row r="7358" spans="5:29" s="2" customFormat="1">
      <c r="E7358" s="120"/>
      <c r="M7358" s="120"/>
      <c r="N7358" s="120"/>
      <c r="U7358" s="121"/>
      <c r="V7358" s="122"/>
      <c r="W7358" s="123"/>
      <c r="AC7358" s="123"/>
    </row>
    <row r="7359" spans="5:29" s="2" customFormat="1">
      <c r="E7359" s="120"/>
      <c r="M7359" s="120"/>
      <c r="N7359" s="120"/>
      <c r="U7359" s="121"/>
      <c r="V7359" s="122"/>
      <c r="W7359" s="123"/>
      <c r="AC7359" s="123"/>
    </row>
    <row r="7360" spans="5:29" s="2" customFormat="1">
      <c r="E7360" s="120"/>
      <c r="M7360" s="120"/>
      <c r="N7360" s="120"/>
      <c r="U7360" s="121"/>
      <c r="V7360" s="122"/>
      <c r="W7360" s="123"/>
      <c r="AC7360" s="123"/>
    </row>
    <row r="7361" spans="5:29" s="2" customFormat="1">
      <c r="E7361" s="120"/>
      <c r="M7361" s="120"/>
      <c r="N7361" s="120"/>
      <c r="U7361" s="121"/>
      <c r="V7361" s="122"/>
      <c r="W7361" s="123"/>
      <c r="AC7361" s="123"/>
    </row>
    <row r="7362" spans="5:29" s="2" customFormat="1">
      <c r="E7362" s="120"/>
      <c r="M7362" s="120"/>
      <c r="N7362" s="120"/>
      <c r="U7362" s="121"/>
      <c r="V7362" s="122"/>
      <c r="W7362" s="123"/>
      <c r="AC7362" s="123"/>
    </row>
    <row r="7363" spans="5:29" s="2" customFormat="1">
      <c r="E7363" s="120"/>
      <c r="M7363" s="120"/>
      <c r="N7363" s="120"/>
      <c r="U7363" s="121"/>
      <c r="V7363" s="122"/>
      <c r="W7363" s="123"/>
      <c r="AC7363" s="123"/>
    </row>
    <row r="7364" spans="5:29" s="2" customFormat="1">
      <c r="E7364" s="120"/>
      <c r="M7364" s="120"/>
      <c r="N7364" s="120"/>
      <c r="U7364" s="121"/>
      <c r="V7364" s="122"/>
      <c r="W7364" s="123"/>
      <c r="AC7364" s="123"/>
    </row>
    <row r="7365" spans="5:29" s="2" customFormat="1">
      <c r="E7365" s="120"/>
      <c r="M7365" s="120"/>
      <c r="N7365" s="120"/>
      <c r="U7365" s="121"/>
      <c r="V7365" s="122"/>
      <c r="W7365" s="123"/>
      <c r="AC7365" s="123"/>
    </row>
    <row r="7366" spans="5:29" s="2" customFormat="1">
      <c r="E7366" s="120"/>
      <c r="M7366" s="120"/>
      <c r="N7366" s="120"/>
      <c r="U7366" s="121"/>
      <c r="V7366" s="122"/>
      <c r="W7366" s="123"/>
      <c r="AC7366" s="123"/>
    </row>
    <row r="7367" spans="5:29" s="2" customFormat="1">
      <c r="E7367" s="120"/>
      <c r="M7367" s="120"/>
      <c r="N7367" s="120"/>
      <c r="U7367" s="121"/>
      <c r="V7367" s="122"/>
      <c r="W7367" s="123"/>
      <c r="AC7367" s="123"/>
    </row>
    <row r="7368" spans="5:29" s="2" customFormat="1">
      <c r="E7368" s="120"/>
      <c r="M7368" s="120"/>
      <c r="N7368" s="120"/>
      <c r="U7368" s="121"/>
      <c r="V7368" s="122"/>
      <c r="W7368" s="123"/>
      <c r="AC7368" s="123"/>
    </row>
    <row r="7369" spans="5:29" s="2" customFormat="1">
      <c r="E7369" s="120"/>
      <c r="M7369" s="120"/>
      <c r="N7369" s="120"/>
      <c r="U7369" s="121"/>
      <c r="V7369" s="122"/>
      <c r="W7369" s="123"/>
      <c r="AC7369" s="123"/>
    </row>
    <row r="7370" spans="5:29" s="2" customFormat="1">
      <c r="E7370" s="120"/>
      <c r="M7370" s="120"/>
      <c r="N7370" s="120"/>
      <c r="U7370" s="121"/>
      <c r="V7370" s="122"/>
      <c r="W7370" s="123"/>
      <c r="AC7370" s="123"/>
    </row>
    <row r="7371" spans="5:29" s="2" customFormat="1">
      <c r="E7371" s="120"/>
      <c r="M7371" s="120"/>
      <c r="N7371" s="120"/>
      <c r="U7371" s="121"/>
      <c r="V7371" s="122"/>
      <c r="W7371" s="123"/>
      <c r="AC7371" s="123"/>
    </row>
    <row r="7372" spans="5:29" s="2" customFormat="1">
      <c r="E7372" s="120"/>
      <c r="M7372" s="120"/>
      <c r="N7372" s="120"/>
      <c r="U7372" s="121"/>
      <c r="V7372" s="122"/>
      <c r="W7372" s="123"/>
      <c r="AC7372" s="123"/>
    </row>
    <row r="7373" spans="5:29" s="2" customFormat="1">
      <c r="E7373" s="120"/>
      <c r="M7373" s="120"/>
      <c r="N7373" s="120"/>
      <c r="U7373" s="121"/>
      <c r="V7373" s="122"/>
      <c r="W7373" s="123"/>
      <c r="AC7373" s="123"/>
    </row>
    <row r="7374" spans="5:29" s="2" customFormat="1">
      <c r="E7374" s="120"/>
      <c r="M7374" s="120"/>
      <c r="N7374" s="120"/>
      <c r="U7374" s="121"/>
      <c r="V7374" s="122"/>
      <c r="W7374" s="123"/>
      <c r="AC7374" s="123"/>
    </row>
    <row r="7375" spans="5:29" s="2" customFormat="1">
      <c r="E7375" s="120"/>
      <c r="M7375" s="120"/>
      <c r="N7375" s="120"/>
      <c r="U7375" s="121"/>
      <c r="V7375" s="122"/>
      <c r="W7375" s="123"/>
      <c r="AC7375" s="123"/>
    </row>
    <row r="7376" spans="5:29" s="2" customFormat="1">
      <c r="E7376" s="120"/>
      <c r="M7376" s="120"/>
      <c r="N7376" s="120"/>
      <c r="U7376" s="121"/>
      <c r="V7376" s="122"/>
      <c r="W7376" s="123"/>
      <c r="AC7376" s="123"/>
    </row>
    <row r="7377" spans="5:29" s="2" customFormat="1">
      <c r="E7377" s="120"/>
      <c r="M7377" s="120"/>
      <c r="N7377" s="120"/>
      <c r="U7377" s="121"/>
      <c r="V7377" s="122"/>
      <c r="W7377" s="123"/>
      <c r="AC7377" s="123"/>
    </row>
    <row r="7378" spans="5:29" s="2" customFormat="1">
      <c r="E7378" s="120"/>
      <c r="M7378" s="120"/>
      <c r="N7378" s="120"/>
      <c r="U7378" s="121"/>
      <c r="V7378" s="122"/>
      <c r="W7378" s="123"/>
      <c r="AC7378" s="123"/>
    </row>
    <row r="7379" spans="5:29" s="2" customFormat="1">
      <c r="E7379" s="120"/>
      <c r="M7379" s="120"/>
      <c r="N7379" s="120"/>
      <c r="U7379" s="121"/>
      <c r="V7379" s="122"/>
      <c r="W7379" s="123"/>
      <c r="AC7379" s="123"/>
    </row>
    <row r="7380" spans="5:29" s="2" customFormat="1">
      <c r="E7380" s="120"/>
      <c r="M7380" s="120"/>
      <c r="N7380" s="120"/>
      <c r="U7380" s="121"/>
      <c r="V7380" s="122"/>
      <c r="W7380" s="123"/>
      <c r="AC7380" s="123"/>
    </row>
    <row r="7381" spans="5:29" s="2" customFormat="1">
      <c r="E7381" s="120"/>
      <c r="M7381" s="120"/>
      <c r="N7381" s="120"/>
      <c r="U7381" s="121"/>
      <c r="V7381" s="122"/>
      <c r="W7381" s="123"/>
      <c r="AC7381" s="123"/>
    </row>
    <row r="7382" spans="5:29" s="2" customFormat="1">
      <c r="E7382" s="120"/>
      <c r="M7382" s="120"/>
      <c r="N7382" s="120"/>
      <c r="U7382" s="121"/>
      <c r="V7382" s="122"/>
      <c r="W7382" s="123"/>
      <c r="AC7382" s="123"/>
    </row>
    <row r="7383" spans="5:29" s="2" customFormat="1">
      <c r="E7383" s="120"/>
      <c r="M7383" s="120"/>
      <c r="N7383" s="120"/>
      <c r="U7383" s="121"/>
      <c r="V7383" s="122"/>
      <c r="W7383" s="123"/>
      <c r="AC7383" s="123"/>
    </row>
    <row r="7384" spans="5:29" s="2" customFormat="1">
      <c r="E7384" s="120"/>
      <c r="M7384" s="120"/>
      <c r="N7384" s="120"/>
      <c r="U7384" s="121"/>
      <c r="V7384" s="122"/>
      <c r="W7384" s="123"/>
      <c r="AC7384" s="123"/>
    </row>
    <row r="7385" spans="5:29" s="2" customFormat="1">
      <c r="E7385" s="120"/>
      <c r="M7385" s="120"/>
      <c r="N7385" s="120"/>
      <c r="U7385" s="121"/>
      <c r="V7385" s="122"/>
      <c r="W7385" s="123"/>
      <c r="AC7385" s="123"/>
    </row>
    <row r="7386" spans="5:29" s="2" customFormat="1">
      <c r="E7386" s="120"/>
      <c r="M7386" s="120"/>
      <c r="N7386" s="120"/>
      <c r="U7386" s="121"/>
      <c r="V7386" s="122"/>
      <c r="W7386" s="123"/>
      <c r="AC7386" s="123"/>
    </row>
    <row r="7387" spans="5:29" s="2" customFormat="1">
      <c r="E7387" s="120"/>
      <c r="M7387" s="120"/>
      <c r="N7387" s="120"/>
      <c r="U7387" s="121"/>
      <c r="V7387" s="122"/>
      <c r="W7387" s="123"/>
      <c r="AC7387" s="123"/>
    </row>
    <row r="7388" spans="5:29" s="2" customFormat="1">
      <c r="E7388" s="120"/>
      <c r="M7388" s="120"/>
      <c r="N7388" s="120"/>
      <c r="U7388" s="121"/>
      <c r="V7388" s="122"/>
      <c r="W7388" s="123"/>
      <c r="AC7388" s="123"/>
    </row>
    <row r="7389" spans="5:29" s="2" customFormat="1">
      <c r="E7389" s="120"/>
      <c r="M7389" s="120"/>
      <c r="N7389" s="120"/>
      <c r="U7389" s="121"/>
      <c r="V7389" s="122"/>
      <c r="W7389" s="123"/>
      <c r="AC7389" s="123"/>
    </row>
    <row r="7390" spans="5:29" s="2" customFormat="1">
      <c r="E7390" s="120"/>
      <c r="M7390" s="120"/>
      <c r="N7390" s="120"/>
      <c r="U7390" s="121"/>
      <c r="V7390" s="122"/>
      <c r="W7390" s="123"/>
      <c r="AC7390" s="123"/>
    </row>
    <row r="7391" spans="5:29" s="2" customFormat="1">
      <c r="E7391" s="120"/>
      <c r="M7391" s="120"/>
      <c r="N7391" s="120"/>
      <c r="U7391" s="121"/>
      <c r="V7391" s="122"/>
      <c r="W7391" s="123"/>
      <c r="AC7391" s="123"/>
    </row>
    <row r="7392" spans="5:29" s="2" customFormat="1">
      <c r="E7392" s="120"/>
      <c r="M7392" s="120"/>
      <c r="N7392" s="120"/>
      <c r="U7392" s="121"/>
      <c r="V7392" s="122"/>
      <c r="W7392" s="123"/>
      <c r="AC7392" s="123"/>
    </row>
    <row r="7393" spans="5:29" s="2" customFormat="1">
      <c r="E7393" s="120"/>
      <c r="M7393" s="120"/>
      <c r="N7393" s="120"/>
      <c r="U7393" s="121"/>
      <c r="V7393" s="122"/>
      <c r="W7393" s="123"/>
      <c r="AC7393" s="123"/>
    </row>
    <row r="7394" spans="5:29" s="2" customFormat="1">
      <c r="E7394" s="120"/>
      <c r="M7394" s="120"/>
      <c r="N7394" s="120"/>
      <c r="U7394" s="121"/>
      <c r="V7394" s="122"/>
      <c r="W7394" s="123"/>
      <c r="AC7394" s="123"/>
    </row>
    <row r="7395" spans="5:29" s="2" customFormat="1">
      <c r="E7395" s="120"/>
      <c r="M7395" s="120"/>
      <c r="N7395" s="120"/>
      <c r="U7395" s="121"/>
      <c r="V7395" s="122"/>
      <c r="W7395" s="123"/>
      <c r="AC7395" s="123"/>
    </row>
    <row r="7396" spans="5:29" s="2" customFormat="1">
      <c r="E7396" s="120"/>
      <c r="M7396" s="120"/>
      <c r="N7396" s="120"/>
      <c r="U7396" s="121"/>
      <c r="V7396" s="122"/>
      <c r="W7396" s="123"/>
      <c r="AC7396" s="123"/>
    </row>
    <row r="7397" spans="5:29" s="2" customFormat="1">
      <c r="E7397" s="120"/>
      <c r="M7397" s="120"/>
      <c r="N7397" s="120"/>
      <c r="U7397" s="121"/>
      <c r="V7397" s="122"/>
      <c r="W7397" s="123"/>
      <c r="AC7397" s="123"/>
    </row>
    <row r="7398" spans="5:29" s="2" customFormat="1">
      <c r="E7398" s="120"/>
      <c r="M7398" s="120"/>
      <c r="N7398" s="120"/>
      <c r="U7398" s="121"/>
      <c r="V7398" s="122"/>
      <c r="W7398" s="123"/>
      <c r="AC7398" s="123"/>
    </row>
    <row r="7399" spans="5:29" s="2" customFormat="1">
      <c r="E7399" s="120"/>
      <c r="M7399" s="120"/>
      <c r="N7399" s="120"/>
      <c r="U7399" s="121"/>
      <c r="V7399" s="122"/>
      <c r="W7399" s="123"/>
      <c r="AC7399" s="123"/>
    </row>
    <row r="7400" spans="5:29" s="2" customFormat="1">
      <c r="E7400" s="120"/>
      <c r="M7400" s="120"/>
      <c r="N7400" s="120"/>
      <c r="U7400" s="121"/>
      <c r="V7400" s="122"/>
      <c r="W7400" s="123"/>
      <c r="AC7400" s="123"/>
    </row>
    <row r="7401" spans="5:29" s="2" customFormat="1">
      <c r="E7401" s="120"/>
      <c r="M7401" s="120"/>
      <c r="N7401" s="120"/>
      <c r="U7401" s="121"/>
      <c r="V7401" s="122"/>
      <c r="W7401" s="123"/>
      <c r="AC7401" s="123"/>
    </row>
    <row r="7402" spans="5:29" s="2" customFormat="1">
      <c r="E7402" s="120"/>
      <c r="M7402" s="120"/>
      <c r="N7402" s="120"/>
      <c r="U7402" s="121"/>
      <c r="V7402" s="122"/>
      <c r="W7402" s="123"/>
      <c r="AC7402" s="123"/>
    </row>
    <row r="7403" spans="5:29" s="2" customFormat="1">
      <c r="E7403" s="120"/>
      <c r="M7403" s="120"/>
      <c r="N7403" s="120"/>
      <c r="U7403" s="121"/>
      <c r="V7403" s="122"/>
      <c r="W7403" s="123"/>
      <c r="AC7403" s="123"/>
    </row>
    <row r="7404" spans="5:29" s="2" customFormat="1">
      <c r="E7404" s="120"/>
      <c r="M7404" s="120"/>
      <c r="N7404" s="120"/>
      <c r="U7404" s="121"/>
      <c r="V7404" s="122"/>
      <c r="W7404" s="123"/>
      <c r="AC7404" s="123"/>
    </row>
    <row r="7405" spans="5:29" s="2" customFormat="1">
      <c r="E7405" s="120"/>
      <c r="M7405" s="120"/>
      <c r="N7405" s="120"/>
      <c r="U7405" s="121"/>
      <c r="V7405" s="122"/>
      <c r="W7405" s="123"/>
      <c r="AC7405" s="123"/>
    </row>
    <row r="7406" spans="5:29" s="2" customFormat="1">
      <c r="E7406" s="120"/>
      <c r="M7406" s="120"/>
      <c r="N7406" s="120"/>
      <c r="U7406" s="121"/>
      <c r="V7406" s="122"/>
      <c r="W7406" s="123"/>
      <c r="AC7406" s="123"/>
    </row>
    <row r="7407" spans="5:29" s="2" customFormat="1">
      <c r="E7407" s="120"/>
      <c r="M7407" s="120"/>
      <c r="N7407" s="120"/>
      <c r="U7407" s="121"/>
      <c r="V7407" s="122"/>
      <c r="W7407" s="123"/>
      <c r="AC7407" s="123"/>
    </row>
    <row r="7408" spans="5:29" s="2" customFormat="1">
      <c r="E7408" s="120"/>
      <c r="M7408" s="120"/>
      <c r="N7408" s="120"/>
      <c r="U7408" s="121"/>
      <c r="V7408" s="122"/>
      <c r="W7408" s="123"/>
      <c r="AC7408" s="123"/>
    </row>
    <row r="7409" spans="5:29" s="2" customFormat="1">
      <c r="E7409" s="120"/>
      <c r="M7409" s="120"/>
      <c r="N7409" s="120"/>
      <c r="U7409" s="121"/>
      <c r="V7409" s="122"/>
      <c r="W7409" s="123"/>
      <c r="AC7409" s="123"/>
    </row>
    <row r="7410" spans="5:29" s="2" customFormat="1">
      <c r="E7410" s="120"/>
      <c r="M7410" s="120"/>
      <c r="N7410" s="120"/>
      <c r="U7410" s="121"/>
      <c r="V7410" s="122"/>
      <c r="W7410" s="123"/>
      <c r="AC7410" s="123"/>
    </row>
    <row r="7411" spans="5:29" s="2" customFormat="1">
      <c r="E7411" s="120"/>
      <c r="M7411" s="120"/>
      <c r="N7411" s="120"/>
      <c r="U7411" s="121"/>
      <c r="V7411" s="122"/>
      <c r="W7411" s="123"/>
      <c r="AC7411" s="123"/>
    </row>
    <row r="7412" spans="5:29" s="2" customFormat="1">
      <c r="E7412" s="120"/>
      <c r="M7412" s="120"/>
      <c r="N7412" s="120"/>
      <c r="U7412" s="121"/>
      <c r="V7412" s="122"/>
      <c r="W7412" s="123"/>
      <c r="AC7412" s="123"/>
    </row>
    <row r="7413" spans="5:29" s="2" customFormat="1">
      <c r="E7413" s="120"/>
      <c r="M7413" s="120"/>
      <c r="N7413" s="120"/>
      <c r="U7413" s="121"/>
      <c r="V7413" s="122"/>
      <c r="W7413" s="123"/>
      <c r="AC7413" s="123"/>
    </row>
    <row r="7414" spans="5:29" s="2" customFormat="1">
      <c r="E7414" s="120"/>
      <c r="M7414" s="120"/>
      <c r="N7414" s="120"/>
      <c r="U7414" s="121"/>
      <c r="V7414" s="122"/>
      <c r="W7414" s="123"/>
      <c r="AC7414" s="123"/>
    </row>
    <row r="7415" spans="5:29" s="2" customFormat="1">
      <c r="E7415" s="120"/>
      <c r="M7415" s="120"/>
      <c r="N7415" s="120"/>
      <c r="U7415" s="121"/>
      <c r="V7415" s="122"/>
      <c r="W7415" s="123"/>
      <c r="AC7415" s="123"/>
    </row>
    <row r="7416" spans="5:29" s="2" customFormat="1">
      <c r="E7416" s="120"/>
      <c r="M7416" s="120"/>
      <c r="N7416" s="120"/>
      <c r="U7416" s="121"/>
      <c r="V7416" s="122"/>
      <c r="W7416" s="123"/>
      <c r="AC7416" s="123"/>
    </row>
    <row r="7417" spans="5:29" s="2" customFormat="1">
      <c r="E7417" s="120"/>
      <c r="M7417" s="120"/>
      <c r="N7417" s="120"/>
      <c r="U7417" s="121"/>
      <c r="V7417" s="122"/>
      <c r="W7417" s="123"/>
      <c r="AC7417" s="123"/>
    </row>
    <row r="7418" spans="5:29" s="2" customFormat="1">
      <c r="E7418" s="120"/>
      <c r="M7418" s="120"/>
      <c r="N7418" s="120"/>
      <c r="U7418" s="121"/>
      <c r="V7418" s="122"/>
      <c r="W7418" s="123"/>
      <c r="AC7418" s="123"/>
    </row>
    <row r="7419" spans="5:29" s="2" customFormat="1">
      <c r="E7419" s="120"/>
      <c r="M7419" s="120"/>
      <c r="N7419" s="120"/>
      <c r="U7419" s="121"/>
      <c r="V7419" s="122"/>
      <c r="W7419" s="123"/>
      <c r="AC7419" s="123"/>
    </row>
    <row r="7420" spans="5:29" s="2" customFormat="1">
      <c r="E7420" s="120"/>
      <c r="M7420" s="120"/>
      <c r="N7420" s="120"/>
      <c r="U7420" s="121"/>
      <c r="V7420" s="122"/>
      <c r="W7420" s="123"/>
      <c r="AC7420" s="123"/>
    </row>
    <row r="7421" spans="5:29" s="2" customFormat="1">
      <c r="E7421" s="120"/>
      <c r="M7421" s="120"/>
      <c r="N7421" s="120"/>
      <c r="U7421" s="121"/>
      <c r="V7421" s="122"/>
      <c r="W7421" s="123"/>
      <c r="AC7421" s="123"/>
    </row>
    <row r="7422" spans="5:29" s="2" customFormat="1">
      <c r="E7422" s="120"/>
      <c r="M7422" s="120"/>
      <c r="N7422" s="120"/>
      <c r="U7422" s="121"/>
      <c r="V7422" s="122"/>
      <c r="W7422" s="123"/>
      <c r="AC7422" s="123"/>
    </row>
    <row r="7423" spans="5:29" s="2" customFormat="1">
      <c r="E7423" s="120"/>
      <c r="M7423" s="120"/>
      <c r="N7423" s="120"/>
      <c r="U7423" s="121"/>
      <c r="V7423" s="122"/>
      <c r="W7423" s="123"/>
      <c r="AC7423" s="123"/>
    </row>
    <row r="7424" spans="5:29" s="2" customFormat="1">
      <c r="E7424" s="120"/>
      <c r="M7424" s="120"/>
      <c r="N7424" s="120"/>
      <c r="U7424" s="121"/>
      <c r="V7424" s="122"/>
      <c r="W7424" s="123"/>
      <c r="AC7424" s="123"/>
    </row>
    <row r="7425" spans="5:29" s="2" customFormat="1">
      <c r="E7425" s="120"/>
      <c r="M7425" s="120"/>
      <c r="N7425" s="120"/>
      <c r="U7425" s="121"/>
      <c r="V7425" s="122"/>
      <c r="W7425" s="123"/>
      <c r="AC7425" s="123"/>
    </row>
    <row r="7426" spans="5:29" s="2" customFormat="1">
      <c r="E7426" s="120"/>
      <c r="M7426" s="120"/>
      <c r="N7426" s="120"/>
      <c r="U7426" s="121"/>
      <c r="V7426" s="122"/>
      <c r="W7426" s="123"/>
      <c r="AC7426" s="123"/>
    </row>
    <row r="7427" spans="5:29" s="2" customFormat="1">
      <c r="E7427" s="120"/>
      <c r="M7427" s="120"/>
      <c r="N7427" s="120"/>
      <c r="U7427" s="121"/>
      <c r="V7427" s="122"/>
      <c r="W7427" s="123"/>
      <c r="AC7427" s="123"/>
    </row>
    <row r="7428" spans="5:29" s="2" customFormat="1">
      <c r="E7428" s="120"/>
      <c r="M7428" s="120"/>
      <c r="N7428" s="120"/>
      <c r="U7428" s="121"/>
      <c r="V7428" s="122"/>
      <c r="W7428" s="123"/>
      <c r="AC7428" s="123"/>
    </row>
    <row r="7429" spans="5:29" s="2" customFormat="1">
      <c r="E7429" s="120"/>
      <c r="M7429" s="120"/>
      <c r="N7429" s="120"/>
      <c r="U7429" s="121"/>
      <c r="V7429" s="122"/>
      <c r="W7429" s="123"/>
      <c r="AC7429" s="123"/>
    </row>
    <row r="7430" spans="5:29" s="2" customFormat="1">
      <c r="E7430" s="120"/>
      <c r="M7430" s="120"/>
      <c r="N7430" s="120"/>
      <c r="U7430" s="121"/>
      <c r="V7430" s="122"/>
      <c r="W7430" s="123"/>
      <c r="AC7430" s="123"/>
    </row>
    <row r="7431" spans="5:29" s="2" customFormat="1">
      <c r="E7431" s="120"/>
      <c r="M7431" s="120"/>
      <c r="N7431" s="120"/>
      <c r="U7431" s="121"/>
      <c r="V7431" s="122"/>
      <c r="W7431" s="123"/>
      <c r="AC7431" s="123"/>
    </row>
    <row r="7432" spans="5:29" s="2" customFormat="1">
      <c r="E7432" s="120"/>
      <c r="M7432" s="120"/>
      <c r="N7432" s="120"/>
      <c r="U7432" s="121"/>
      <c r="V7432" s="122"/>
      <c r="W7432" s="123"/>
      <c r="AC7432" s="123"/>
    </row>
    <row r="7433" spans="5:29" s="2" customFormat="1">
      <c r="E7433" s="120"/>
      <c r="M7433" s="120"/>
      <c r="N7433" s="120"/>
      <c r="U7433" s="121"/>
      <c r="V7433" s="122"/>
      <c r="W7433" s="123"/>
      <c r="AC7433" s="123"/>
    </row>
    <row r="7434" spans="5:29" s="2" customFormat="1">
      <c r="E7434" s="120"/>
      <c r="M7434" s="120"/>
      <c r="N7434" s="120"/>
      <c r="U7434" s="121"/>
      <c r="V7434" s="122"/>
      <c r="W7434" s="123"/>
      <c r="AC7434" s="123"/>
    </row>
    <row r="7435" spans="5:29" s="2" customFormat="1">
      <c r="E7435" s="120"/>
      <c r="M7435" s="120"/>
      <c r="N7435" s="120"/>
      <c r="U7435" s="121"/>
      <c r="V7435" s="122"/>
      <c r="W7435" s="123"/>
      <c r="AC7435" s="123"/>
    </row>
    <row r="7436" spans="5:29" s="2" customFormat="1">
      <c r="E7436" s="120"/>
      <c r="M7436" s="120"/>
      <c r="N7436" s="120"/>
      <c r="U7436" s="121"/>
      <c r="V7436" s="122"/>
      <c r="W7436" s="123"/>
      <c r="AC7436" s="123"/>
    </row>
    <row r="7437" spans="5:29" s="2" customFormat="1">
      <c r="E7437" s="120"/>
      <c r="M7437" s="120"/>
      <c r="N7437" s="120"/>
      <c r="U7437" s="121"/>
      <c r="V7437" s="122"/>
      <c r="W7437" s="123"/>
      <c r="AC7437" s="123"/>
    </row>
    <row r="7438" spans="5:29" s="2" customFormat="1">
      <c r="E7438" s="120"/>
      <c r="M7438" s="120"/>
      <c r="N7438" s="120"/>
      <c r="U7438" s="121"/>
      <c r="V7438" s="122"/>
      <c r="W7438" s="123"/>
      <c r="AC7438" s="123"/>
    </row>
    <row r="7439" spans="5:29" s="2" customFormat="1">
      <c r="E7439" s="120"/>
      <c r="M7439" s="120"/>
      <c r="N7439" s="120"/>
      <c r="U7439" s="121"/>
      <c r="V7439" s="122"/>
      <c r="W7439" s="123"/>
      <c r="AC7439" s="123"/>
    </row>
    <row r="7440" spans="5:29" s="2" customFormat="1">
      <c r="E7440" s="120"/>
      <c r="M7440" s="120"/>
      <c r="N7440" s="120"/>
      <c r="U7440" s="121"/>
      <c r="V7440" s="122"/>
      <c r="W7440" s="123"/>
      <c r="AC7440" s="123"/>
    </row>
    <row r="7441" spans="5:29" s="2" customFormat="1">
      <c r="E7441" s="120"/>
      <c r="M7441" s="120"/>
      <c r="N7441" s="120"/>
      <c r="U7441" s="121"/>
      <c r="V7441" s="122"/>
      <c r="W7441" s="123"/>
      <c r="AC7441" s="123"/>
    </row>
    <row r="7442" spans="5:29" s="2" customFormat="1">
      <c r="E7442" s="120"/>
      <c r="M7442" s="120"/>
      <c r="N7442" s="120"/>
      <c r="U7442" s="121"/>
      <c r="V7442" s="122"/>
      <c r="W7442" s="123"/>
      <c r="AC7442" s="123"/>
    </row>
    <row r="7443" spans="5:29" s="2" customFormat="1">
      <c r="E7443" s="120"/>
      <c r="M7443" s="120"/>
      <c r="N7443" s="120"/>
      <c r="U7443" s="121"/>
      <c r="V7443" s="122"/>
      <c r="W7443" s="123"/>
      <c r="AC7443" s="123"/>
    </row>
    <row r="7444" spans="5:29" s="2" customFormat="1">
      <c r="E7444" s="120"/>
      <c r="M7444" s="120"/>
      <c r="N7444" s="120"/>
      <c r="U7444" s="121"/>
      <c r="V7444" s="122"/>
      <c r="W7444" s="123"/>
      <c r="AC7444" s="123"/>
    </row>
    <row r="7445" spans="5:29" s="2" customFormat="1">
      <c r="E7445" s="120"/>
      <c r="M7445" s="120"/>
      <c r="N7445" s="120"/>
      <c r="U7445" s="121"/>
      <c r="V7445" s="122"/>
      <c r="W7445" s="123"/>
      <c r="AC7445" s="123"/>
    </row>
    <row r="7446" spans="5:29" s="2" customFormat="1">
      <c r="E7446" s="120"/>
      <c r="M7446" s="120"/>
      <c r="N7446" s="120"/>
      <c r="U7446" s="121"/>
      <c r="V7446" s="122"/>
      <c r="W7446" s="123"/>
      <c r="AC7446" s="123"/>
    </row>
    <row r="7447" spans="5:29" s="2" customFormat="1">
      <c r="E7447" s="120"/>
      <c r="M7447" s="120"/>
      <c r="N7447" s="120"/>
      <c r="U7447" s="121"/>
      <c r="V7447" s="122"/>
      <c r="W7447" s="123"/>
      <c r="AC7447" s="123"/>
    </row>
    <row r="7448" spans="5:29" s="2" customFormat="1">
      <c r="E7448" s="120"/>
      <c r="M7448" s="120"/>
      <c r="N7448" s="120"/>
      <c r="U7448" s="121"/>
      <c r="V7448" s="122"/>
      <c r="W7448" s="123"/>
      <c r="AC7448" s="123"/>
    </row>
    <row r="7449" spans="5:29" s="2" customFormat="1">
      <c r="E7449" s="120"/>
      <c r="M7449" s="120"/>
      <c r="N7449" s="120"/>
      <c r="U7449" s="121"/>
      <c r="V7449" s="122"/>
      <c r="W7449" s="123"/>
      <c r="AC7449" s="123"/>
    </row>
    <row r="7450" spans="5:29" s="2" customFormat="1">
      <c r="E7450" s="120"/>
      <c r="M7450" s="120"/>
      <c r="N7450" s="120"/>
      <c r="U7450" s="121"/>
      <c r="V7450" s="122"/>
      <c r="W7450" s="123"/>
      <c r="AC7450" s="123"/>
    </row>
    <row r="7451" spans="5:29" s="2" customFormat="1">
      <c r="E7451" s="120"/>
      <c r="M7451" s="120"/>
      <c r="N7451" s="120"/>
      <c r="U7451" s="121"/>
      <c r="V7451" s="122"/>
      <c r="W7451" s="123"/>
      <c r="AC7451" s="123"/>
    </row>
    <row r="7452" spans="5:29" s="2" customFormat="1">
      <c r="E7452" s="120"/>
      <c r="M7452" s="120"/>
      <c r="N7452" s="120"/>
      <c r="U7452" s="121"/>
      <c r="V7452" s="122"/>
      <c r="W7452" s="123"/>
      <c r="AC7452" s="123"/>
    </row>
    <row r="7453" spans="5:29" s="2" customFormat="1">
      <c r="E7453" s="120"/>
      <c r="M7453" s="120"/>
      <c r="N7453" s="120"/>
      <c r="U7453" s="121"/>
      <c r="V7453" s="122"/>
      <c r="W7453" s="123"/>
      <c r="AC7453" s="123"/>
    </row>
    <row r="7454" spans="5:29" s="2" customFormat="1">
      <c r="E7454" s="120"/>
      <c r="M7454" s="120"/>
      <c r="N7454" s="120"/>
      <c r="U7454" s="121"/>
      <c r="V7454" s="122"/>
      <c r="W7454" s="123"/>
      <c r="AC7454" s="123"/>
    </row>
    <row r="7455" spans="5:29" s="2" customFormat="1">
      <c r="E7455" s="120"/>
      <c r="M7455" s="120"/>
      <c r="N7455" s="120"/>
      <c r="U7455" s="121"/>
      <c r="V7455" s="122"/>
      <c r="W7455" s="123"/>
      <c r="AC7455" s="123"/>
    </row>
    <row r="7456" spans="5:29" s="2" customFormat="1">
      <c r="E7456" s="120"/>
      <c r="M7456" s="120"/>
      <c r="N7456" s="120"/>
      <c r="U7456" s="121"/>
      <c r="V7456" s="122"/>
      <c r="W7456" s="123"/>
      <c r="AC7456" s="123"/>
    </row>
    <row r="7457" spans="5:29" s="2" customFormat="1">
      <c r="E7457" s="120"/>
      <c r="M7457" s="120"/>
      <c r="N7457" s="120"/>
      <c r="U7457" s="121"/>
      <c r="V7457" s="122"/>
      <c r="W7457" s="123"/>
      <c r="AC7457" s="123"/>
    </row>
    <row r="7458" spans="5:29" s="2" customFormat="1">
      <c r="E7458" s="120"/>
      <c r="M7458" s="120"/>
      <c r="N7458" s="120"/>
      <c r="U7458" s="121"/>
      <c r="V7458" s="122"/>
      <c r="W7458" s="123"/>
      <c r="AC7458" s="123"/>
    </row>
    <row r="7459" spans="5:29" s="2" customFormat="1">
      <c r="E7459" s="120"/>
      <c r="M7459" s="120"/>
      <c r="N7459" s="120"/>
      <c r="U7459" s="121"/>
      <c r="V7459" s="122"/>
      <c r="W7459" s="123"/>
      <c r="AC7459" s="123"/>
    </row>
    <row r="7460" spans="5:29" s="2" customFormat="1">
      <c r="E7460" s="120"/>
      <c r="M7460" s="120"/>
      <c r="N7460" s="120"/>
      <c r="U7460" s="121"/>
      <c r="V7460" s="122"/>
      <c r="W7460" s="123"/>
      <c r="AC7460" s="123"/>
    </row>
    <row r="7461" spans="5:29" s="2" customFormat="1">
      <c r="E7461" s="120"/>
      <c r="M7461" s="120"/>
      <c r="N7461" s="120"/>
      <c r="U7461" s="121"/>
      <c r="V7461" s="122"/>
      <c r="W7461" s="123"/>
      <c r="AC7461" s="123"/>
    </row>
    <row r="7462" spans="5:29" s="2" customFormat="1">
      <c r="E7462" s="120"/>
      <c r="M7462" s="120"/>
      <c r="N7462" s="120"/>
      <c r="U7462" s="121"/>
      <c r="V7462" s="122"/>
      <c r="W7462" s="123"/>
      <c r="AC7462" s="123"/>
    </row>
    <row r="7463" spans="5:29" s="2" customFormat="1">
      <c r="E7463" s="120"/>
      <c r="M7463" s="120"/>
      <c r="N7463" s="120"/>
      <c r="U7463" s="121"/>
      <c r="V7463" s="122"/>
      <c r="W7463" s="123"/>
      <c r="AC7463" s="123"/>
    </row>
    <row r="7464" spans="5:29" s="2" customFormat="1">
      <c r="E7464" s="120"/>
      <c r="M7464" s="120"/>
      <c r="N7464" s="120"/>
      <c r="U7464" s="121"/>
      <c r="V7464" s="122"/>
      <c r="W7464" s="123"/>
      <c r="AC7464" s="123"/>
    </row>
    <row r="7465" spans="5:29" s="2" customFormat="1">
      <c r="E7465" s="120"/>
      <c r="M7465" s="120"/>
      <c r="N7465" s="120"/>
      <c r="U7465" s="121"/>
      <c r="V7465" s="122"/>
      <c r="W7465" s="123"/>
      <c r="AC7465" s="123"/>
    </row>
    <row r="7466" spans="5:29" s="2" customFormat="1">
      <c r="E7466" s="120"/>
      <c r="M7466" s="120"/>
      <c r="N7466" s="120"/>
      <c r="U7466" s="121"/>
      <c r="V7466" s="122"/>
      <c r="W7466" s="123"/>
      <c r="AC7466" s="123"/>
    </row>
    <row r="7467" spans="5:29" s="2" customFormat="1">
      <c r="E7467" s="120"/>
      <c r="M7467" s="120"/>
      <c r="N7467" s="120"/>
      <c r="U7467" s="121"/>
      <c r="V7467" s="122"/>
      <c r="W7467" s="123"/>
      <c r="AC7467" s="123"/>
    </row>
    <row r="7468" spans="5:29" s="2" customFormat="1">
      <c r="E7468" s="120"/>
      <c r="M7468" s="120"/>
      <c r="N7468" s="120"/>
      <c r="U7468" s="121"/>
      <c r="V7468" s="122"/>
      <c r="W7468" s="123"/>
      <c r="AC7468" s="123"/>
    </row>
    <row r="7469" spans="5:29" s="2" customFormat="1">
      <c r="E7469" s="120"/>
      <c r="M7469" s="120"/>
      <c r="N7469" s="120"/>
      <c r="U7469" s="121"/>
      <c r="V7469" s="122"/>
      <c r="W7469" s="123"/>
      <c r="AC7469" s="123"/>
    </row>
    <row r="7470" spans="5:29" s="2" customFormat="1">
      <c r="E7470" s="120"/>
      <c r="M7470" s="120"/>
      <c r="N7470" s="120"/>
      <c r="U7470" s="121"/>
      <c r="V7470" s="122"/>
      <c r="W7470" s="123"/>
      <c r="AC7470" s="123"/>
    </row>
    <row r="7471" spans="5:29" s="2" customFormat="1">
      <c r="E7471" s="120"/>
      <c r="M7471" s="120"/>
      <c r="N7471" s="120"/>
      <c r="U7471" s="121"/>
      <c r="V7471" s="122"/>
      <c r="W7471" s="123"/>
      <c r="AC7471" s="123"/>
    </row>
    <row r="7472" spans="5:29" s="2" customFormat="1">
      <c r="E7472" s="120"/>
      <c r="M7472" s="120"/>
      <c r="N7472" s="120"/>
      <c r="U7472" s="121"/>
      <c r="V7472" s="122"/>
      <c r="W7472" s="123"/>
      <c r="AC7472" s="123"/>
    </row>
    <row r="7473" spans="5:29" s="2" customFormat="1">
      <c r="E7473" s="120"/>
      <c r="M7473" s="120"/>
      <c r="N7473" s="120"/>
      <c r="U7473" s="121"/>
      <c r="V7473" s="122"/>
      <c r="W7473" s="123"/>
      <c r="AC7473" s="123"/>
    </row>
    <row r="7474" spans="5:29" s="2" customFormat="1">
      <c r="E7474" s="120"/>
      <c r="M7474" s="120"/>
      <c r="N7474" s="120"/>
      <c r="U7474" s="121"/>
      <c r="V7474" s="122"/>
      <c r="W7474" s="123"/>
      <c r="AC7474" s="123"/>
    </row>
    <row r="7475" spans="5:29" s="2" customFormat="1">
      <c r="E7475" s="120"/>
      <c r="M7475" s="120"/>
      <c r="N7475" s="120"/>
      <c r="U7475" s="121"/>
      <c r="V7475" s="122"/>
      <c r="W7475" s="123"/>
      <c r="AC7475" s="123"/>
    </row>
    <row r="7476" spans="5:29" s="2" customFormat="1">
      <c r="E7476" s="120"/>
      <c r="M7476" s="120"/>
      <c r="N7476" s="120"/>
      <c r="U7476" s="121"/>
      <c r="V7476" s="122"/>
      <c r="W7476" s="123"/>
      <c r="AC7476" s="123"/>
    </row>
    <row r="7477" spans="5:29" s="2" customFormat="1">
      <c r="E7477" s="120"/>
      <c r="M7477" s="120"/>
      <c r="N7477" s="120"/>
      <c r="U7477" s="121"/>
      <c r="V7477" s="122"/>
      <c r="W7477" s="123"/>
      <c r="AC7477" s="123"/>
    </row>
    <row r="7478" spans="5:29" s="2" customFormat="1">
      <c r="E7478" s="120"/>
      <c r="M7478" s="120"/>
      <c r="N7478" s="120"/>
      <c r="U7478" s="121"/>
      <c r="V7478" s="122"/>
      <c r="W7478" s="123"/>
      <c r="AC7478" s="123"/>
    </row>
    <row r="7479" spans="5:29" s="2" customFormat="1">
      <c r="E7479" s="120"/>
      <c r="M7479" s="120"/>
      <c r="N7479" s="120"/>
      <c r="U7479" s="121"/>
      <c r="V7479" s="122"/>
      <c r="W7479" s="123"/>
      <c r="AC7479" s="123"/>
    </row>
    <row r="7480" spans="5:29" s="2" customFormat="1">
      <c r="E7480" s="120"/>
      <c r="M7480" s="120"/>
      <c r="N7480" s="120"/>
      <c r="U7480" s="121"/>
      <c r="V7480" s="122"/>
      <c r="W7480" s="123"/>
      <c r="AC7480" s="123"/>
    </row>
    <row r="7481" spans="5:29" s="2" customFormat="1">
      <c r="E7481" s="120"/>
      <c r="M7481" s="120"/>
      <c r="N7481" s="120"/>
      <c r="U7481" s="121"/>
      <c r="V7481" s="122"/>
      <c r="W7481" s="123"/>
      <c r="AC7481" s="123"/>
    </row>
    <row r="7482" spans="5:29" s="2" customFormat="1">
      <c r="E7482" s="120"/>
      <c r="M7482" s="120"/>
      <c r="N7482" s="120"/>
      <c r="U7482" s="121"/>
      <c r="V7482" s="122"/>
      <c r="W7482" s="123"/>
      <c r="AC7482" s="123"/>
    </row>
    <row r="7483" spans="5:29" s="2" customFormat="1">
      <c r="E7483" s="120"/>
      <c r="M7483" s="120"/>
      <c r="N7483" s="120"/>
      <c r="U7483" s="121"/>
      <c r="V7483" s="122"/>
      <c r="W7483" s="123"/>
      <c r="AC7483" s="123"/>
    </row>
    <row r="7484" spans="5:29" s="2" customFormat="1">
      <c r="E7484" s="120"/>
      <c r="M7484" s="120"/>
      <c r="N7484" s="120"/>
      <c r="U7484" s="121"/>
      <c r="V7484" s="122"/>
      <c r="W7484" s="123"/>
      <c r="AC7484" s="123"/>
    </row>
    <row r="7485" spans="5:29" s="2" customFormat="1">
      <c r="E7485" s="120"/>
      <c r="M7485" s="120"/>
      <c r="N7485" s="120"/>
      <c r="U7485" s="121"/>
      <c r="V7485" s="122"/>
      <c r="W7485" s="123"/>
      <c r="AC7485" s="123"/>
    </row>
    <row r="7486" spans="5:29" s="2" customFormat="1">
      <c r="E7486" s="120"/>
      <c r="M7486" s="120"/>
      <c r="N7486" s="120"/>
      <c r="U7486" s="121"/>
      <c r="V7486" s="122"/>
      <c r="W7486" s="123"/>
      <c r="AC7486" s="123"/>
    </row>
    <row r="7487" spans="5:29" s="2" customFormat="1">
      <c r="E7487" s="120"/>
      <c r="M7487" s="120"/>
      <c r="N7487" s="120"/>
      <c r="U7487" s="121"/>
      <c r="V7487" s="122"/>
      <c r="W7487" s="123"/>
      <c r="AC7487" s="123"/>
    </row>
    <row r="7488" spans="5:29" s="2" customFormat="1">
      <c r="E7488" s="120"/>
      <c r="M7488" s="120"/>
      <c r="N7488" s="120"/>
      <c r="U7488" s="121"/>
      <c r="V7488" s="122"/>
      <c r="W7488" s="123"/>
      <c r="AC7488" s="123"/>
    </row>
    <row r="7489" spans="5:29" s="2" customFormat="1">
      <c r="E7489" s="120"/>
      <c r="M7489" s="120"/>
      <c r="N7489" s="120"/>
      <c r="U7489" s="121"/>
      <c r="V7489" s="122"/>
      <c r="W7489" s="123"/>
      <c r="AC7489" s="123"/>
    </row>
    <row r="7490" spans="5:29" s="2" customFormat="1">
      <c r="E7490" s="120"/>
      <c r="M7490" s="120"/>
      <c r="N7490" s="120"/>
      <c r="U7490" s="121"/>
      <c r="V7490" s="122"/>
      <c r="W7490" s="123"/>
      <c r="AC7490" s="123"/>
    </row>
    <row r="7491" spans="5:29" s="2" customFormat="1">
      <c r="E7491" s="120"/>
      <c r="M7491" s="120"/>
      <c r="N7491" s="120"/>
      <c r="U7491" s="121"/>
      <c r="V7491" s="122"/>
      <c r="W7491" s="123"/>
      <c r="AC7491" s="123"/>
    </row>
    <row r="7492" spans="5:29" s="2" customFormat="1">
      <c r="E7492" s="120"/>
      <c r="M7492" s="120"/>
      <c r="N7492" s="120"/>
      <c r="U7492" s="121"/>
      <c r="V7492" s="122"/>
      <c r="W7492" s="123"/>
      <c r="AC7492" s="123"/>
    </row>
    <row r="7493" spans="5:29" s="2" customFormat="1">
      <c r="E7493" s="120"/>
      <c r="M7493" s="120"/>
      <c r="N7493" s="120"/>
      <c r="U7493" s="121"/>
      <c r="V7493" s="122"/>
      <c r="W7493" s="123"/>
      <c r="AC7493" s="123"/>
    </row>
    <row r="7494" spans="5:29" s="2" customFormat="1">
      <c r="E7494" s="120"/>
      <c r="M7494" s="120"/>
      <c r="N7494" s="120"/>
      <c r="U7494" s="121"/>
      <c r="V7494" s="122"/>
      <c r="W7494" s="123"/>
      <c r="AC7494" s="123"/>
    </row>
    <row r="7495" spans="5:29" s="2" customFormat="1">
      <c r="E7495" s="120"/>
      <c r="M7495" s="120"/>
      <c r="N7495" s="120"/>
      <c r="U7495" s="121"/>
      <c r="V7495" s="122"/>
      <c r="W7495" s="123"/>
      <c r="AC7495" s="123"/>
    </row>
    <row r="7496" spans="5:29" s="2" customFormat="1">
      <c r="E7496" s="120"/>
      <c r="M7496" s="120"/>
      <c r="N7496" s="120"/>
      <c r="U7496" s="121"/>
      <c r="V7496" s="122"/>
      <c r="W7496" s="123"/>
      <c r="AC7496" s="123"/>
    </row>
    <row r="7497" spans="5:29" s="2" customFormat="1">
      <c r="E7497" s="120"/>
      <c r="M7497" s="120"/>
      <c r="N7497" s="120"/>
      <c r="U7497" s="121"/>
      <c r="V7497" s="122"/>
      <c r="W7497" s="123"/>
      <c r="AC7497" s="123"/>
    </row>
    <row r="7498" spans="5:29" s="2" customFormat="1">
      <c r="E7498" s="120"/>
      <c r="M7498" s="120"/>
      <c r="N7498" s="120"/>
      <c r="U7498" s="121"/>
      <c r="V7498" s="122"/>
      <c r="W7498" s="123"/>
      <c r="AC7498" s="123"/>
    </row>
    <row r="7499" spans="5:29" s="2" customFormat="1">
      <c r="E7499" s="120"/>
      <c r="M7499" s="120"/>
      <c r="N7499" s="120"/>
      <c r="U7499" s="121"/>
      <c r="V7499" s="122"/>
      <c r="W7499" s="123"/>
      <c r="AC7499" s="123"/>
    </row>
    <row r="7500" spans="5:29" s="2" customFormat="1">
      <c r="E7500" s="120"/>
      <c r="M7500" s="120"/>
      <c r="N7500" s="120"/>
      <c r="U7500" s="121"/>
      <c r="V7500" s="122"/>
      <c r="W7500" s="123"/>
      <c r="AC7500" s="123"/>
    </row>
    <row r="7501" spans="5:29" s="2" customFormat="1">
      <c r="E7501" s="120"/>
      <c r="M7501" s="120"/>
      <c r="N7501" s="120"/>
      <c r="U7501" s="121"/>
      <c r="V7501" s="122"/>
      <c r="W7501" s="123"/>
      <c r="AC7501" s="123"/>
    </row>
    <row r="7502" spans="5:29" s="2" customFormat="1">
      <c r="E7502" s="120"/>
      <c r="M7502" s="120"/>
      <c r="N7502" s="120"/>
      <c r="U7502" s="121"/>
      <c r="V7502" s="122"/>
      <c r="W7502" s="123"/>
      <c r="AC7502" s="123"/>
    </row>
    <row r="7503" spans="5:29" s="2" customFormat="1">
      <c r="E7503" s="120"/>
      <c r="M7503" s="120"/>
      <c r="N7503" s="120"/>
      <c r="U7503" s="121"/>
      <c r="V7503" s="122"/>
      <c r="W7503" s="123"/>
      <c r="AC7503" s="123"/>
    </row>
    <row r="7504" spans="5:29" s="2" customFormat="1">
      <c r="E7504" s="120"/>
      <c r="M7504" s="120"/>
      <c r="N7504" s="120"/>
      <c r="U7504" s="121"/>
      <c r="V7504" s="122"/>
      <c r="W7504" s="123"/>
      <c r="AC7504" s="123"/>
    </row>
    <row r="7505" spans="5:29" s="2" customFormat="1">
      <c r="E7505" s="120"/>
      <c r="M7505" s="120"/>
      <c r="N7505" s="120"/>
      <c r="U7505" s="121"/>
      <c r="V7505" s="122"/>
      <c r="W7505" s="123"/>
      <c r="AC7505" s="123"/>
    </row>
    <row r="7506" spans="5:29" s="2" customFormat="1">
      <c r="E7506" s="120"/>
      <c r="M7506" s="120"/>
      <c r="N7506" s="120"/>
      <c r="U7506" s="121"/>
      <c r="V7506" s="122"/>
      <c r="W7506" s="123"/>
      <c r="AC7506" s="123"/>
    </row>
    <row r="7507" spans="5:29" s="2" customFormat="1">
      <c r="E7507" s="120"/>
      <c r="M7507" s="120"/>
      <c r="N7507" s="120"/>
      <c r="U7507" s="121"/>
      <c r="V7507" s="122"/>
      <c r="W7507" s="123"/>
      <c r="AC7507" s="123"/>
    </row>
    <row r="7508" spans="5:29" s="2" customFormat="1">
      <c r="E7508" s="120"/>
      <c r="M7508" s="120"/>
      <c r="N7508" s="120"/>
      <c r="U7508" s="121"/>
      <c r="V7508" s="122"/>
      <c r="W7508" s="123"/>
      <c r="AC7508" s="123"/>
    </row>
    <row r="7509" spans="5:29" s="2" customFormat="1">
      <c r="E7509" s="120"/>
      <c r="M7509" s="120"/>
      <c r="N7509" s="120"/>
      <c r="U7509" s="121"/>
      <c r="V7509" s="122"/>
      <c r="W7509" s="123"/>
      <c r="AC7509" s="123"/>
    </row>
    <row r="7510" spans="5:29" s="2" customFormat="1">
      <c r="E7510" s="120"/>
      <c r="M7510" s="120"/>
      <c r="N7510" s="120"/>
      <c r="U7510" s="121"/>
      <c r="V7510" s="122"/>
      <c r="W7510" s="123"/>
      <c r="AC7510" s="123"/>
    </row>
    <row r="7511" spans="5:29" s="2" customFormat="1">
      <c r="E7511" s="120"/>
      <c r="M7511" s="120"/>
      <c r="N7511" s="120"/>
      <c r="U7511" s="121"/>
      <c r="V7511" s="122"/>
      <c r="W7511" s="123"/>
      <c r="AC7511" s="123"/>
    </row>
    <row r="7512" spans="5:29" s="2" customFormat="1">
      <c r="E7512" s="120"/>
      <c r="M7512" s="120"/>
      <c r="N7512" s="120"/>
      <c r="U7512" s="121"/>
      <c r="V7512" s="122"/>
      <c r="W7512" s="123"/>
      <c r="AC7512" s="123"/>
    </row>
    <row r="7513" spans="5:29" s="2" customFormat="1">
      <c r="E7513" s="120"/>
      <c r="M7513" s="120"/>
      <c r="N7513" s="120"/>
      <c r="U7513" s="121"/>
      <c r="V7513" s="122"/>
      <c r="W7513" s="123"/>
      <c r="AC7513" s="123"/>
    </row>
    <row r="7514" spans="5:29" s="2" customFormat="1">
      <c r="E7514" s="120"/>
      <c r="M7514" s="120"/>
      <c r="N7514" s="120"/>
      <c r="U7514" s="121"/>
      <c r="V7514" s="122"/>
      <c r="W7514" s="123"/>
      <c r="AC7514" s="123"/>
    </row>
    <row r="7515" spans="5:29" s="2" customFormat="1">
      <c r="E7515" s="120"/>
      <c r="M7515" s="120"/>
      <c r="N7515" s="120"/>
      <c r="U7515" s="121"/>
      <c r="V7515" s="122"/>
      <c r="W7515" s="123"/>
      <c r="AC7515" s="123"/>
    </row>
    <row r="7516" spans="5:29" s="2" customFormat="1">
      <c r="E7516" s="120"/>
      <c r="M7516" s="120"/>
      <c r="N7516" s="120"/>
      <c r="U7516" s="121"/>
      <c r="V7516" s="122"/>
      <c r="W7516" s="123"/>
      <c r="AC7516" s="123"/>
    </row>
    <row r="7517" spans="5:29" s="2" customFormat="1">
      <c r="E7517" s="120"/>
      <c r="M7517" s="120"/>
      <c r="N7517" s="120"/>
      <c r="U7517" s="121"/>
      <c r="V7517" s="122"/>
      <c r="W7517" s="123"/>
      <c r="AC7517" s="123"/>
    </row>
    <row r="7518" spans="5:29" s="2" customFormat="1">
      <c r="E7518" s="120"/>
      <c r="M7518" s="120"/>
      <c r="N7518" s="120"/>
      <c r="U7518" s="121"/>
      <c r="V7518" s="122"/>
      <c r="W7518" s="123"/>
      <c r="AC7518" s="123"/>
    </row>
    <row r="7519" spans="5:29" s="2" customFormat="1">
      <c r="E7519" s="120"/>
      <c r="M7519" s="120"/>
      <c r="N7519" s="120"/>
      <c r="U7519" s="121"/>
      <c r="V7519" s="122"/>
      <c r="W7519" s="123"/>
      <c r="AC7519" s="123"/>
    </row>
    <row r="7520" spans="5:29" s="2" customFormat="1">
      <c r="E7520" s="120"/>
      <c r="M7520" s="120"/>
      <c r="N7520" s="120"/>
      <c r="U7520" s="121"/>
      <c r="V7520" s="122"/>
      <c r="W7520" s="123"/>
      <c r="AC7520" s="123"/>
    </row>
    <row r="7521" spans="5:29" s="2" customFormat="1">
      <c r="E7521" s="120"/>
      <c r="M7521" s="120"/>
      <c r="N7521" s="120"/>
      <c r="U7521" s="121"/>
      <c r="V7521" s="122"/>
      <c r="W7521" s="123"/>
      <c r="AC7521" s="123"/>
    </row>
    <row r="7522" spans="5:29" s="2" customFormat="1">
      <c r="E7522" s="120"/>
      <c r="M7522" s="120"/>
      <c r="N7522" s="120"/>
      <c r="U7522" s="121"/>
      <c r="V7522" s="122"/>
      <c r="W7522" s="123"/>
      <c r="AC7522" s="123"/>
    </row>
    <row r="7523" spans="5:29" s="2" customFormat="1">
      <c r="E7523" s="120"/>
      <c r="M7523" s="120"/>
      <c r="N7523" s="120"/>
      <c r="U7523" s="121"/>
      <c r="V7523" s="122"/>
      <c r="W7523" s="123"/>
      <c r="AC7523" s="123"/>
    </row>
    <row r="7524" spans="5:29" s="2" customFormat="1">
      <c r="E7524" s="120"/>
      <c r="M7524" s="120"/>
      <c r="N7524" s="120"/>
      <c r="U7524" s="121"/>
      <c r="V7524" s="122"/>
      <c r="W7524" s="123"/>
      <c r="AC7524" s="123"/>
    </row>
    <row r="7525" spans="5:29" s="2" customFormat="1">
      <c r="E7525" s="120"/>
      <c r="M7525" s="120"/>
      <c r="N7525" s="120"/>
      <c r="U7525" s="121"/>
      <c r="V7525" s="122"/>
      <c r="W7525" s="123"/>
      <c r="AC7525" s="123"/>
    </row>
    <row r="7526" spans="5:29" s="2" customFormat="1">
      <c r="E7526" s="120"/>
      <c r="M7526" s="120"/>
      <c r="N7526" s="120"/>
      <c r="U7526" s="121"/>
      <c r="V7526" s="122"/>
      <c r="W7526" s="123"/>
      <c r="AC7526" s="123"/>
    </row>
    <row r="7527" spans="5:29" s="2" customFormat="1">
      <c r="E7527" s="120"/>
      <c r="M7527" s="120"/>
      <c r="N7527" s="120"/>
      <c r="U7527" s="121"/>
      <c r="V7527" s="122"/>
      <c r="W7527" s="123"/>
      <c r="AC7527" s="123"/>
    </row>
    <row r="7528" spans="5:29" s="2" customFormat="1">
      <c r="E7528" s="120"/>
      <c r="M7528" s="120"/>
      <c r="N7528" s="120"/>
      <c r="U7528" s="121"/>
      <c r="V7528" s="122"/>
      <c r="W7528" s="123"/>
      <c r="AC7528" s="123"/>
    </row>
    <row r="7529" spans="5:29" s="2" customFormat="1">
      <c r="E7529" s="120"/>
      <c r="M7529" s="120"/>
      <c r="N7529" s="120"/>
      <c r="U7529" s="121"/>
      <c r="V7529" s="122"/>
      <c r="W7529" s="123"/>
      <c r="AC7529" s="123"/>
    </row>
    <row r="7530" spans="5:29" s="2" customFormat="1">
      <c r="E7530" s="120"/>
      <c r="M7530" s="120"/>
      <c r="N7530" s="120"/>
      <c r="U7530" s="121"/>
      <c r="V7530" s="122"/>
      <c r="W7530" s="123"/>
      <c r="AC7530" s="123"/>
    </row>
    <row r="7531" spans="5:29" s="2" customFormat="1">
      <c r="E7531" s="120"/>
      <c r="M7531" s="120"/>
      <c r="N7531" s="120"/>
      <c r="U7531" s="121"/>
      <c r="V7531" s="122"/>
      <c r="W7531" s="123"/>
      <c r="AC7531" s="123"/>
    </row>
    <row r="7532" spans="5:29" s="2" customFormat="1">
      <c r="E7532" s="120"/>
      <c r="M7532" s="120"/>
      <c r="N7532" s="120"/>
      <c r="U7532" s="121"/>
      <c r="V7532" s="122"/>
      <c r="W7532" s="123"/>
      <c r="AC7532" s="123"/>
    </row>
    <row r="7533" spans="5:29" s="2" customFormat="1">
      <c r="E7533" s="120"/>
      <c r="M7533" s="120"/>
      <c r="N7533" s="120"/>
      <c r="U7533" s="121"/>
      <c r="V7533" s="122"/>
      <c r="W7533" s="123"/>
      <c r="AC7533" s="123"/>
    </row>
    <row r="7534" spans="5:29" s="2" customFormat="1">
      <c r="E7534" s="120"/>
      <c r="M7534" s="120"/>
      <c r="N7534" s="120"/>
      <c r="U7534" s="121"/>
      <c r="V7534" s="122"/>
      <c r="W7534" s="123"/>
      <c r="AC7534" s="123"/>
    </row>
    <row r="7535" spans="5:29" s="2" customFormat="1">
      <c r="E7535" s="120"/>
      <c r="M7535" s="120"/>
      <c r="N7535" s="120"/>
      <c r="U7535" s="121"/>
      <c r="V7535" s="122"/>
      <c r="W7535" s="123"/>
      <c r="AC7535" s="123"/>
    </row>
    <row r="7536" spans="5:29" s="2" customFormat="1">
      <c r="E7536" s="120"/>
      <c r="M7536" s="120"/>
      <c r="N7536" s="120"/>
      <c r="U7536" s="121"/>
      <c r="V7536" s="122"/>
      <c r="W7536" s="123"/>
      <c r="AC7536" s="123"/>
    </row>
    <row r="7537" spans="5:29" s="2" customFormat="1">
      <c r="E7537" s="120"/>
      <c r="M7537" s="120"/>
      <c r="N7537" s="120"/>
      <c r="U7537" s="121"/>
      <c r="V7537" s="122"/>
      <c r="W7537" s="123"/>
      <c r="AC7537" s="123"/>
    </row>
    <row r="7538" spans="5:29" s="2" customFormat="1">
      <c r="E7538" s="120"/>
      <c r="M7538" s="120"/>
      <c r="N7538" s="120"/>
      <c r="U7538" s="121"/>
      <c r="V7538" s="122"/>
      <c r="W7538" s="123"/>
      <c r="AC7538" s="123"/>
    </row>
    <row r="7539" spans="5:29" s="2" customFormat="1">
      <c r="E7539" s="120"/>
      <c r="M7539" s="120"/>
      <c r="N7539" s="120"/>
      <c r="U7539" s="121"/>
      <c r="V7539" s="122"/>
      <c r="W7539" s="123"/>
      <c r="AC7539" s="123"/>
    </row>
    <row r="7540" spans="5:29" s="2" customFormat="1">
      <c r="E7540" s="120"/>
      <c r="M7540" s="120"/>
      <c r="N7540" s="120"/>
      <c r="U7540" s="121"/>
      <c r="V7540" s="122"/>
      <c r="W7540" s="123"/>
      <c r="AC7540" s="123"/>
    </row>
    <row r="7541" spans="5:29" s="2" customFormat="1">
      <c r="E7541" s="120"/>
      <c r="M7541" s="120"/>
      <c r="N7541" s="120"/>
      <c r="U7541" s="121"/>
      <c r="V7541" s="122"/>
      <c r="W7541" s="123"/>
      <c r="AC7541" s="123"/>
    </row>
    <row r="7542" spans="5:29" s="2" customFormat="1">
      <c r="E7542" s="120"/>
      <c r="M7542" s="120"/>
      <c r="N7542" s="120"/>
      <c r="U7542" s="121"/>
      <c r="V7542" s="122"/>
      <c r="W7542" s="123"/>
      <c r="AC7542" s="123"/>
    </row>
    <row r="7543" spans="5:29" s="2" customFormat="1">
      <c r="E7543" s="120"/>
      <c r="M7543" s="120"/>
      <c r="N7543" s="120"/>
      <c r="U7543" s="121"/>
      <c r="V7543" s="122"/>
      <c r="W7543" s="123"/>
      <c r="AC7543" s="123"/>
    </row>
    <row r="7544" spans="5:29" s="2" customFormat="1">
      <c r="E7544" s="120"/>
      <c r="M7544" s="120"/>
      <c r="N7544" s="120"/>
      <c r="U7544" s="121"/>
      <c r="V7544" s="122"/>
      <c r="W7544" s="123"/>
      <c r="AC7544" s="123"/>
    </row>
    <row r="7545" spans="5:29" s="2" customFormat="1">
      <c r="E7545" s="120"/>
      <c r="M7545" s="120"/>
      <c r="N7545" s="120"/>
      <c r="U7545" s="121"/>
      <c r="V7545" s="122"/>
      <c r="W7545" s="123"/>
      <c r="AC7545" s="123"/>
    </row>
    <row r="7546" spans="5:29" s="2" customFormat="1">
      <c r="E7546" s="120"/>
      <c r="M7546" s="120"/>
      <c r="N7546" s="120"/>
      <c r="U7546" s="121"/>
      <c r="V7546" s="122"/>
      <c r="W7546" s="123"/>
      <c r="AC7546" s="123"/>
    </row>
    <row r="7547" spans="5:29" s="2" customFormat="1">
      <c r="E7547" s="120"/>
      <c r="M7547" s="120"/>
      <c r="N7547" s="120"/>
      <c r="U7547" s="121"/>
      <c r="V7547" s="122"/>
      <c r="W7547" s="123"/>
      <c r="AC7547" s="123"/>
    </row>
    <row r="7548" spans="5:29" s="2" customFormat="1">
      <c r="E7548" s="120"/>
      <c r="M7548" s="120"/>
      <c r="N7548" s="120"/>
      <c r="U7548" s="121"/>
      <c r="V7548" s="122"/>
      <c r="W7548" s="123"/>
      <c r="AC7548" s="123"/>
    </row>
    <row r="7549" spans="5:29" s="2" customFormat="1">
      <c r="E7549" s="120"/>
      <c r="M7549" s="120"/>
      <c r="N7549" s="120"/>
      <c r="U7549" s="121"/>
      <c r="V7549" s="122"/>
      <c r="W7549" s="123"/>
      <c r="AC7549" s="123"/>
    </row>
    <row r="7550" spans="5:29" s="2" customFormat="1">
      <c r="E7550" s="120"/>
      <c r="M7550" s="120"/>
      <c r="N7550" s="120"/>
      <c r="U7550" s="121"/>
      <c r="V7550" s="122"/>
      <c r="W7550" s="123"/>
      <c r="AC7550" s="123"/>
    </row>
    <row r="7551" spans="5:29" s="2" customFormat="1">
      <c r="E7551" s="120"/>
      <c r="M7551" s="120"/>
      <c r="N7551" s="120"/>
      <c r="U7551" s="121"/>
      <c r="V7551" s="122"/>
      <c r="W7551" s="123"/>
      <c r="AC7551" s="123"/>
    </row>
    <row r="7552" spans="5:29" s="2" customFormat="1">
      <c r="E7552" s="120"/>
      <c r="M7552" s="120"/>
      <c r="N7552" s="120"/>
      <c r="U7552" s="121"/>
      <c r="V7552" s="122"/>
      <c r="W7552" s="123"/>
      <c r="AC7552" s="123"/>
    </row>
    <row r="7553" spans="5:29" s="2" customFormat="1">
      <c r="E7553" s="120"/>
      <c r="M7553" s="120"/>
      <c r="N7553" s="120"/>
      <c r="U7553" s="121"/>
      <c r="V7553" s="122"/>
      <c r="W7553" s="123"/>
      <c r="AC7553" s="123"/>
    </row>
    <row r="7554" spans="5:29" s="2" customFormat="1">
      <c r="E7554" s="120"/>
      <c r="M7554" s="120"/>
      <c r="N7554" s="120"/>
      <c r="U7554" s="121"/>
      <c r="V7554" s="122"/>
      <c r="W7554" s="123"/>
      <c r="AC7554" s="123"/>
    </row>
    <row r="7555" spans="5:29" s="2" customFormat="1">
      <c r="E7555" s="120"/>
      <c r="M7555" s="120"/>
      <c r="N7555" s="120"/>
      <c r="U7555" s="121"/>
      <c r="V7555" s="122"/>
      <c r="W7555" s="123"/>
      <c r="AC7555" s="123"/>
    </row>
    <row r="7556" spans="5:29" s="2" customFormat="1">
      <c r="E7556" s="120"/>
      <c r="M7556" s="120"/>
      <c r="N7556" s="120"/>
      <c r="U7556" s="121"/>
      <c r="V7556" s="122"/>
      <c r="W7556" s="123"/>
      <c r="AC7556" s="123"/>
    </row>
    <row r="7557" spans="5:29" s="2" customFormat="1">
      <c r="E7557" s="120"/>
      <c r="M7557" s="120"/>
      <c r="N7557" s="120"/>
      <c r="U7557" s="121"/>
      <c r="V7557" s="122"/>
      <c r="W7557" s="123"/>
      <c r="AC7557" s="123"/>
    </row>
    <row r="7558" spans="5:29" s="2" customFormat="1">
      <c r="E7558" s="120"/>
      <c r="M7558" s="120"/>
      <c r="N7558" s="120"/>
      <c r="U7558" s="121"/>
      <c r="V7558" s="122"/>
      <c r="W7558" s="123"/>
      <c r="AC7558" s="123"/>
    </row>
    <row r="7559" spans="5:29" s="2" customFormat="1">
      <c r="E7559" s="120"/>
      <c r="M7559" s="120"/>
      <c r="N7559" s="120"/>
      <c r="U7559" s="121"/>
      <c r="V7559" s="122"/>
      <c r="W7559" s="123"/>
      <c r="AC7559" s="123"/>
    </row>
    <row r="7560" spans="5:29" s="2" customFormat="1">
      <c r="E7560" s="120"/>
      <c r="M7560" s="120"/>
      <c r="N7560" s="120"/>
      <c r="U7560" s="121"/>
      <c r="V7560" s="122"/>
      <c r="W7560" s="123"/>
      <c r="AC7560" s="123"/>
    </row>
    <row r="7561" spans="5:29" s="2" customFormat="1">
      <c r="E7561" s="120"/>
      <c r="M7561" s="120"/>
      <c r="N7561" s="120"/>
      <c r="U7561" s="121"/>
      <c r="V7561" s="122"/>
      <c r="W7561" s="123"/>
      <c r="AC7561" s="123"/>
    </row>
    <row r="7562" spans="5:29" s="2" customFormat="1">
      <c r="E7562" s="120"/>
      <c r="M7562" s="120"/>
      <c r="N7562" s="120"/>
      <c r="U7562" s="121"/>
      <c r="V7562" s="122"/>
      <c r="W7562" s="123"/>
      <c r="AC7562" s="123"/>
    </row>
    <row r="7563" spans="5:29" s="2" customFormat="1">
      <c r="E7563" s="120"/>
      <c r="M7563" s="120"/>
      <c r="N7563" s="120"/>
      <c r="U7563" s="121"/>
      <c r="V7563" s="122"/>
      <c r="W7563" s="123"/>
      <c r="AC7563" s="123"/>
    </row>
    <row r="7564" spans="5:29" s="2" customFormat="1">
      <c r="E7564" s="120"/>
      <c r="M7564" s="120"/>
      <c r="N7564" s="120"/>
      <c r="U7564" s="121"/>
      <c r="V7564" s="122"/>
      <c r="W7564" s="123"/>
      <c r="AC7564" s="123"/>
    </row>
    <row r="7565" spans="5:29" s="2" customFormat="1">
      <c r="E7565" s="120"/>
      <c r="M7565" s="120"/>
      <c r="N7565" s="120"/>
      <c r="U7565" s="121"/>
      <c r="V7565" s="122"/>
      <c r="W7565" s="123"/>
      <c r="AC7565" s="123"/>
    </row>
    <row r="7566" spans="5:29" s="2" customFormat="1">
      <c r="E7566" s="120"/>
      <c r="M7566" s="120"/>
      <c r="N7566" s="120"/>
      <c r="U7566" s="121"/>
      <c r="V7566" s="122"/>
      <c r="W7566" s="123"/>
      <c r="AC7566" s="123"/>
    </row>
    <row r="7567" spans="5:29" s="2" customFormat="1">
      <c r="E7567" s="120"/>
      <c r="M7567" s="120"/>
      <c r="N7567" s="120"/>
      <c r="U7567" s="121"/>
      <c r="V7567" s="122"/>
      <c r="W7567" s="123"/>
      <c r="AC7567" s="123"/>
    </row>
    <row r="7568" spans="5:29" s="2" customFormat="1">
      <c r="E7568" s="120"/>
      <c r="M7568" s="120"/>
      <c r="N7568" s="120"/>
      <c r="U7568" s="121"/>
      <c r="V7568" s="122"/>
      <c r="W7568" s="123"/>
      <c r="AC7568" s="123"/>
    </row>
    <row r="7569" spans="5:29" s="2" customFormat="1">
      <c r="E7569" s="120"/>
      <c r="M7569" s="120"/>
      <c r="N7569" s="120"/>
      <c r="U7569" s="121"/>
      <c r="V7569" s="122"/>
      <c r="W7569" s="123"/>
      <c r="AC7569" s="123"/>
    </row>
    <row r="7570" spans="5:29" s="2" customFormat="1">
      <c r="E7570" s="120"/>
      <c r="M7570" s="120"/>
      <c r="N7570" s="120"/>
      <c r="U7570" s="121"/>
      <c r="V7570" s="122"/>
      <c r="W7570" s="123"/>
      <c r="AC7570" s="123"/>
    </row>
    <row r="7571" spans="5:29" s="2" customFormat="1">
      <c r="E7571" s="120"/>
      <c r="M7571" s="120"/>
      <c r="N7571" s="120"/>
      <c r="U7571" s="121"/>
      <c r="V7571" s="122"/>
      <c r="W7571" s="123"/>
      <c r="AC7571" s="123"/>
    </row>
    <row r="7572" spans="5:29" s="2" customFormat="1">
      <c r="E7572" s="120"/>
      <c r="M7572" s="120"/>
      <c r="N7572" s="120"/>
      <c r="U7572" s="121"/>
      <c r="V7572" s="122"/>
      <c r="W7572" s="123"/>
      <c r="AC7572" s="123"/>
    </row>
    <row r="7573" spans="5:29" s="2" customFormat="1">
      <c r="E7573" s="120"/>
      <c r="M7573" s="120"/>
      <c r="N7573" s="120"/>
      <c r="U7573" s="121"/>
      <c r="V7573" s="122"/>
      <c r="W7573" s="123"/>
      <c r="AC7573" s="123"/>
    </row>
    <row r="7574" spans="5:29" s="2" customFormat="1">
      <c r="E7574" s="120"/>
      <c r="M7574" s="120"/>
      <c r="N7574" s="120"/>
      <c r="U7574" s="121"/>
      <c r="V7574" s="122"/>
      <c r="W7574" s="123"/>
      <c r="AC7574" s="123"/>
    </row>
    <row r="7575" spans="5:29" s="2" customFormat="1">
      <c r="E7575" s="120"/>
      <c r="M7575" s="120"/>
      <c r="N7575" s="120"/>
      <c r="U7575" s="121"/>
      <c r="V7575" s="122"/>
      <c r="W7575" s="123"/>
      <c r="AC7575" s="123"/>
    </row>
    <row r="7576" spans="5:29" s="2" customFormat="1">
      <c r="E7576" s="120"/>
      <c r="M7576" s="120"/>
      <c r="N7576" s="120"/>
      <c r="U7576" s="121"/>
      <c r="V7576" s="122"/>
      <c r="W7576" s="123"/>
      <c r="AC7576" s="123"/>
    </row>
    <row r="7577" spans="5:29" s="2" customFormat="1">
      <c r="E7577" s="120"/>
      <c r="M7577" s="120"/>
      <c r="N7577" s="120"/>
      <c r="U7577" s="121"/>
      <c r="V7577" s="122"/>
      <c r="W7577" s="123"/>
      <c r="AC7577" s="123"/>
    </row>
    <row r="7578" spans="5:29" s="2" customFormat="1">
      <c r="E7578" s="120"/>
      <c r="M7578" s="120"/>
      <c r="N7578" s="120"/>
      <c r="U7578" s="121"/>
      <c r="V7578" s="122"/>
      <c r="W7578" s="123"/>
      <c r="AC7578" s="123"/>
    </row>
    <row r="7579" spans="5:29" s="2" customFormat="1">
      <c r="E7579" s="120"/>
      <c r="M7579" s="120"/>
      <c r="N7579" s="120"/>
      <c r="U7579" s="121"/>
      <c r="V7579" s="122"/>
      <c r="W7579" s="123"/>
      <c r="AC7579" s="123"/>
    </row>
    <row r="7580" spans="5:29" s="2" customFormat="1">
      <c r="E7580" s="120"/>
      <c r="M7580" s="120"/>
      <c r="N7580" s="120"/>
      <c r="U7580" s="121"/>
      <c r="V7580" s="122"/>
      <c r="W7580" s="123"/>
      <c r="AC7580" s="123"/>
    </row>
    <row r="7581" spans="5:29" s="2" customFormat="1">
      <c r="E7581" s="120"/>
      <c r="M7581" s="120"/>
      <c r="N7581" s="120"/>
      <c r="U7581" s="121"/>
      <c r="V7581" s="122"/>
      <c r="W7581" s="123"/>
      <c r="AC7581" s="123"/>
    </row>
    <row r="7582" spans="5:29" s="2" customFormat="1">
      <c r="E7582" s="120"/>
      <c r="M7582" s="120"/>
      <c r="N7582" s="120"/>
      <c r="U7582" s="121"/>
      <c r="V7582" s="122"/>
      <c r="W7582" s="123"/>
      <c r="AC7582" s="123"/>
    </row>
    <row r="7583" spans="5:29" s="2" customFormat="1">
      <c r="E7583" s="120"/>
      <c r="M7583" s="120"/>
      <c r="N7583" s="120"/>
      <c r="U7583" s="121"/>
      <c r="V7583" s="122"/>
      <c r="W7583" s="123"/>
      <c r="AC7583" s="123"/>
    </row>
    <row r="7584" spans="5:29" s="2" customFormat="1">
      <c r="E7584" s="120"/>
      <c r="M7584" s="120"/>
      <c r="N7584" s="120"/>
      <c r="U7584" s="121"/>
      <c r="V7584" s="122"/>
      <c r="W7584" s="123"/>
      <c r="AC7584" s="123"/>
    </row>
    <row r="7585" spans="5:29" s="2" customFormat="1">
      <c r="E7585" s="120"/>
      <c r="M7585" s="120"/>
      <c r="N7585" s="120"/>
      <c r="U7585" s="121"/>
      <c r="V7585" s="122"/>
      <c r="W7585" s="123"/>
      <c r="AC7585" s="123"/>
    </row>
    <row r="7586" spans="5:29" s="2" customFormat="1">
      <c r="E7586" s="120"/>
      <c r="M7586" s="120"/>
      <c r="N7586" s="120"/>
      <c r="U7586" s="121"/>
      <c r="V7586" s="122"/>
      <c r="W7586" s="123"/>
      <c r="AC7586" s="123"/>
    </row>
    <row r="7587" spans="5:29" s="2" customFormat="1">
      <c r="E7587" s="120"/>
      <c r="M7587" s="120"/>
      <c r="N7587" s="120"/>
      <c r="U7587" s="121"/>
      <c r="V7587" s="122"/>
      <c r="W7587" s="123"/>
      <c r="AC7587" s="123"/>
    </row>
    <row r="7588" spans="5:29" s="2" customFormat="1">
      <c r="E7588" s="120"/>
      <c r="M7588" s="120"/>
      <c r="N7588" s="120"/>
      <c r="U7588" s="121"/>
      <c r="V7588" s="122"/>
      <c r="W7588" s="123"/>
      <c r="AC7588" s="123"/>
    </row>
    <row r="7589" spans="5:29" s="2" customFormat="1">
      <c r="E7589" s="120"/>
      <c r="M7589" s="120"/>
      <c r="N7589" s="120"/>
      <c r="U7589" s="121"/>
      <c r="V7589" s="122"/>
      <c r="W7589" s="123"/>
      <c r="AC7589" s="123"/>
    </row>
    <row r="7590" spans="5:29" s="2" customFormat="1">
      <c r="E7590" s="120"/>
      <c r="M7590" s="120"/>
      <c r="N7590" s="120"/>
      <c r="U7590" s="121"/>
      <c r="V7590" s="122"/>
      <c r="W7590" s="123"/>
      <c r="AC7590" s="123"/>
    </row>
    <row r="7591" spans="5:29" s="2" customFormat="1">
      <c r="E7591" s="120"/>
      <c r="M7591" s="120"/>
      <c r="N7591" s="120"/>
      <c r="U7591" s="121"/>
      <c r="V7591" s="122"/>
      <c r="W7591" s="123"/>
      <c r="AC7591" s="123"/>
    </row>
    <row r="7592" spans="5:29" s="2" customFormat="1">
      <c r="E7592" s="120"/>
      <c r="M7592" s="120"/>
      <c r="N7592" s="120"/>
      <c r="U7592" s="121"/>
      <c r="V7592" s="122"/>
      <c r="W7592" s="123"/>
      <c r="AC7592" s="123"/>
    </row>
    <row r="7593" spans="5:29" s="2" customFormat="1">
      <c r="E7593" s="120"/>
      <c r="M7593" s="120"/>
      <c r="N7593" s="120"/>
      <c r="U7593" s="121"/>
      <c r="V7593" s="122"/>
      <c r="W7593" s="123"/>
      <c r="AC7593" s="123"/>
    </row>
    <row r="7594" spans="5:29" s="2" customFormat="1">
      <c r="E7594" s="120"/>
      <c r="M7594" s="120"/>
      <c r="N7594" s="120"/>
      <c r="U7594" s="121"/>
      <c r="V7594" s="122"/>
      <c r="W7594" s="123"/>
      <c r="AC7594" s="123"/>
    </row>
    <row r="7595" spans="5:29" s="2" customFormat="1">
      <c r="E7595" s="120"/>
      <c r="M7595" s="120"/>
      <c r="N7595" s="120"/>
      <c r="U7595" s="121"/>
      <c r="V7595" s="122"/>
      <c r="W7595" s="123"/>
      <c r="AC7595" s="123"/>
    </row>
    <row r="7596" spans="5:29" s="2" customFormat="1">
      <c r="E7596" s="120"/>
      <c r="M7596" s="120"/>
      <c r="N7596" s="120"/>
      <c r="U7596" s="121"/>
      <c r="V7596" s="122"/>
      <c r="W7596" s="123"/>
      <c r="AC7596" s="123"/>
    </row>
    <row r="7597" spans="5:29" s="2" customFormat="1">
      <c r="E7597" s="120"/>
      <c r="M7597" s="120"/>
      <c r="N7597" s="120"/>
      <c r="U7597" s="121"/>
      <c r="V7597" s="122"/>
      <c r="W7597" s="123"/>
      <c r="AC7597" s="123"/>
    </row>
    <row r="7598" spans="5:29" s="2" customFormat="1">
      <c r="E7598" s="120"/>
      <c r="M7598" s="120"/>
      <c r="N7598" s="120"/>
      <c r="U7598" s="121"/>
      <c r="V7598" s="122"/>
      <c r="W7598" s="123"/>
      <c r="AC7598" s="123"/>
    </row>
    <row r="7599" spans="5:29" s="2" customFormat="1">
      <c r="E7599" s="120"/>
      <c r="M7599" s="120"/>
      <c r="N7599" s="120"/>
      <c r="U7599" s="121"/>
      <c r="V7599" s="122"/>
      <c r="W7599" s="123"/>
      <c r="AC7599" s="123"/>
    </row>
    <row r="7600" spans="5:29" s="2" customFormat="1">
      <c r="E7600" s="120"/>
      <c r="M7600" s="120"/>
      <c r="N7600" s="120"/>
      <c r="U7600" s="121"/>
      <c r="V7600" s="122"/>
      <c r="W7600" s="123"/>
      <c r="AC7600" s="123"/>
    </row>
    <row r="7601" spans="5:29" s="2" customFormat="1">
      <c r="E7601" s="120"/>
      <c r="M7601" s="120"/>
      <c r="N7601" s="120"/>
      <c r="U7601" s="121"/>
      <c r="V7601" s="122"/>
      <c r="W7601" s="123"/>
      <c r="AC7601" s="123"/>
    </row>
    <row r="7602" spans="5:29" s="2" customFormat="1">
      <c r="E7602" s="120"/>
      <c r="M7602" s="120"/>
      <c r="N7602" s="120"/>
      <c r="U7602" s="121"/>
      <c r="V7602" s="122"/>
      <c r="W7602" s="123"/>
      <c r="AC7602" s="123"/>
    </row>
    <row r="7603" spans="5:29" s="2" customFormat="1">
      <c r="E7603" s="120"/>
      <c r="M7603" s="120"/>
      <c r="N7603" s="120"/>
      <c r="U7603" s="121"/>
      <c r="V7603" s="122"/>
      <c r="W7603" s="123"/>
      <c r="AC7603" s="123"/>
    </row>
    <row r="7604" spans="5:29" s="2" customFormat="1">
      <c r="E7604" s="120"/>
      <c r="M7604" s="120"/>
      <c r="N7604" s="120"/>
      <c r="U7604" s="121"/>
      <c r="V7604" s="122"/>
      <c r="W7604" s="123"/>
      <c r="AC7604" s="123"/>
    </row>
    <row r="7605" spans="5:29" s="2" customFormat="1">
      <c r="E7605" s="120"/>
      <c r="M7605" s="120"/>
      <c r="N7605" s="120"/>
      <c r="U7605" s="121"/>
      <c r="V7605" s="122"/>
      <c r="W7605" s="123"/>
      <c r="AC7605" s="123"/>
    </row>
    <row r="7606" spans="5:29" s="2" customFormat="1">
      <c r="E7606" s="120"/>
      <c r="M7606" s="120"/>
      <c r="N7606" s="120"/>
      <c r="U7606" s="121"/>
      <c r="V7606" s="122"/>
      <c r="W7606" s="123"/>
      <c r="AC7606" s="123"/>
    </row>
    <row r="7607" spans="5:29" s="2" customFormat="1">
      <c r="E7607" s="120"/>
      <c r="M7607" s="120"/>
      <c r="N7607" s="120"/>
      <c r="U7607" s="121"/>
      <c r="V7607" s="122"/>
      <c r="W7607" s="123"/>
      <c r="AC7607" s="123"/>
    </row>
    <row r="7608" spans="5:29" s="2" customFormat="1">
      <c r="E7608" s="120"/>
      <c r="M7608" s="120"/>
      <c r="N7608" s="120"/>
      <c r="U7608" s="121"/>
      <c r="V7608" s="122"/>
      <c r="W7608" s="123"/>
      <c r="AC7608" s="123"/>
    </row>
    <row r="7609" spans="5:29" s="2" customFormat="1">
      <c r="E7609" s="120"/>
      <c r="M7609" s="120"/>
      <c r="N7609" s="120"/>
      <c r="U7609" s="121"/>
      <c r="V7609" s="122"/>
      <c r="W7609" s="123"/>
      <c r="AC7609" s="123"/>
    </row>
    <row r="7610" spans="5:29" s="2" customFormat="1">
      <c r="E7610" s="120"/>
      <c r="M7610" s="120"/>
      <c r="N7610" s="120"/>
      <c r="U7610" s="121"/>
      <c r="V7610" s="122"/>
      <c r="W7610" s="123"/>
      <c r="AC7610" s="123"/>
    </row>
    <row r="7611" spans="5:29" s="2" customFormat="1">
      <c r="E7611" s="120"/>
      <c r="M7611" s="120"/>
      <c r="N7611" s="120"/>
      <c r="U7611" s="121"/>
      <c r="V7611" s="122"/>
      <c r="W7611" s="123"/>
      <c r="AC7611" s="123"/>
    </row>
    <row r="7612" spans="5:29" s="2" customFormat="1">
      <c r="E7612" s="120"/>
      <c r="M7612" s="120"/>
      <c r="N7612" s="120"/>
      <c r="U7612" s="121"/>
      <c r="V7612" s="122"/>
      <c r="W7612" s="123"/>
      <c r="AC7612" s="123"/>
    </row>
    <row r="7613" spans="5:29" s="2" customFormat="1">
      <c r="E7613" s="120"/>
      <c r="M7613" s="120"/>
      <c r="N7613" s="120"/>
      <c r="U7613" s="121"/>
      <c r="V7613" s="122"/>
      <c r="W7613" s="123"/>
      <c r="AC7613" s="123"/>
    </row>
    <row r="7614" spans="5:29" s="2" customFormat="1">
      <c r="E7614" s="120"/>
      <c r="M7614" s="120"/>
      <c r="N7614" s="120"/>
      <c r="U7614" s="121"/>
      <c r="V7614" s="122"/>
      <c r="W7614" s="123"/>
      <c r="AC7614" s="123"/>
    </row>
    <row r="7615" spans="5:29" s="2" customFormat="1">
      <c r="E7615" s="120"/>
      <c r="M7615" s="120"/>
      <c r="N7615" s="120"/>
      <c r="U7615" s="121"/>
      <c r="V7615" s="122"/>
      <c r="W7615" s="123"/>
      <c r="AC7615" s="123"/>
    </row>
    <row r="7616" spans="5:29" s="2" customFormat="1">
      <c r="E7616" s="120"/>
      <c r="M7616" s="120"/>
      <c r="N7616" s="120"/>
      <c r="U7616" s="121"/>
      <c r="V7616" s="122"/>
      <c r="W7616" s="123"/>
      <c r="AC7616" s="123"/>
    </row>
    <row r="7617" spans="5:29" s="2" customFormat="1">
      <c r="E7617" s="120"/>
      <c r="M7617" s="120"/>
      <c r="N7617" s="120"/>
      <c r="U7617" s="121"/>
      <c r="V7617" s="122"/>
      <c r="W7617" s="123"/>
      <c r="AC7617" s="123"/>
    </row>
    <row r="7618" spans="5:29" s="2" customFormat="1">
      <c r="E7618" s="120"/>
      <c r="M7618" s="120"/>
      <c r="N7618" s="120"/>
      <c r="U7618" s="121"/>
      <c r="V7618" s="122"/>
      <c r="W7618" s="123"/>
      <c r="AC7618" s="123"/>
    </row>
    <row r="7619" spans="5:29" s="2" customFormat="1">
      <c r="E7619" s="120"/>
      <c r="M7619" s="120"/>
      <c r="N7619" s="120"/>
      <c r="U7619" s="121"/>
      <c r="V7619" s="122"/>
      <c r="W7619" s="123"/>
      <c r="AC7619" s="123"/>
    </row>
    <row r="7620" spans="5:29" s="2" customFormat="1">
      <c r="E7620" s="120"/>
      <c r="M7620" s="120"/>
      <c r="N7620" s="120"/>
      <c r="U7620" s="121"/>
      <c r="V7620" s="122"/>
      <c r="W7620" s="123"/>
      <c r="AC7620" s="123"/>
    </row>
    <row r="7621" spans="5:29" s="2" customFormat="1">
      <c r="E7621" s="120"/>
      <c r="M7621" s="120"/>
      <c r="N7621" s="120"/>
      <c r="U7621" s="121"/>
      <c r="V7621" s="122"/>
      <c r="W7621" s="123"/>
      <c r="AC7621" s="123"/>
    </row>
    <row r="7622" spans="5:29" s="2" customFormat="1">
      <c r="E7622" s="120"/>
      <c r="M7622" s="120"/>
      <c r="N7622" s="120"/>
      <c r="U7622" s="121"/>
      <c r="V7622" s="122"/>
      <c r="W7622" s="123"/>
      <c r="AC7622" s="123"/>
    </row>
    <row r="7623" spans="5:29" s="2" customFormat="1">
      <c r="E7623" s="120"/>
      <c r="M7623" s="120"/>
      <c r="N7623" s="120"/>
      <c r="U7623" s="121"/>
      <c r="V7623" s="122"/>
      <c r="W7623" s="123"/>
      <c r="AC7623" s="123"/>
    </row>
    <row r="7624" spans="5:29" s="2" customFormat="1">
      <c r="E7624" s="120"/>
      <c r="M7624" s="120"/>
      <c r="N7624" s="120"/>
      <c r="U7624" s="121"/>
      <c r="V7624" s="122"/>
      <c r="W7624" s="123"/>
      <c r="AC7624" s="123"/>
    </row>
    <row r="7625" spans="5:29" s="2" customFormat="1">
      <c r="E7625" s="120"/>
      <c r="M7625" s="120"/>
      <c r="N7625" s="120"/>
      <c r="U7625" s="121"/>
      <c r="V7625" s="122"/>
      <c r="W7625" s="123"/>
      <c r="AC7625" s="123"/>
    </row>
    <row r="7626" spans="5:29" s="2" customFormat="1">
      <c r="E7626" s="120"/>
      <c r="M7626" s="120"/>
      <c r="N7626" s="120"/>
      <c r="U7626" s="121"/>
      <c r="V7626" s="122"/>
      <c r="W7626" s="123"/>
      <c r="AC7626" s="123"/>
    </row>
    <row r="7627" spans="5:29" s="2" customFormat="1">
      <c r="E7627" s="120"/>
      <c r="M7627" s="120"/>
      <c r="N7627" s="120"/>
      <c r="U7627" s="121"/>
      <c r="V7627" s="122"/>
      <c r="W7627" s="123"/>
      <c r="AC7627" s="123"/>
    </row>
    <row r="7628" spans="5:29" s="2" customFormat="1">
      <c r="E7628" s="120"/>
      <c r="M7628" s="120"/>
      <c r="N7628" s="120"/>
      <c r="U7628" s="121"/>
      <c r="V7628" s="122"/>
      <c r="W7628" s="123"/>
      <c r="AC7628" s="123"/>
    </row>
    <row r="7629" spans="5:29" s="2" customFormat="1">
      <c r="E7629" s="120"/>
      <c r="M7629" s="120"/>
      <c r="N7629" s="120"/>
      <c r="U7629" s="121"/>
      <c r="V7629" s="122"/>
      <c r="W7629" s="123"/>
      <c r="AC7629" s="123"/>
    </row>
    <row r="7630" spans="5:29" s="2" customFormat="1">
      <c r="E7630" s="120"/>
      <c r="M7630" s="120"/>
      <c r="N7630" s="120"/>
      <c r="U7630" s="121"/>
      <c r="V7630" s="122"/>
      <c r="W7630" s="123"/>
      <c r="AC7630" s="123"/>
    </row>
    <row r="7631" spans="5:29" s="2" customFormat="1">
      <c r="E7631" s="120"/>
      <c r="M7631" s="120"/>
      <c r="N7631" s="120"/>
      <c r="U7631" s="121"/>
      <c r="V7631" s="122"/>
      <c r="W7631" s="123"/>
      <c r="AC7631" s="123"/>
    </row>
    <row r="7632" spans="5:29" s="2" customFormat="1">
      <c r="E7632" s="120"/>
      <c r="M7632" s="120"/>
      <c r="N7632" s="120"/>
      <c r="U7632" s="121"/>
      <c r="V7632" s="122"/>
      <c r="W7632" s="123"/>
      <c r="AC7632" s="123"/>
    </row>
    <row r="7633" spans="5:29" s="2" customFormat="1">
      <c r="E7633" s="120"/>
      <c r="M7633" s="120"/>
      <c r="N7633" s="120"/>
      <c r="U7633" s="121"/>
      <c r="V7633" s="122"/>
      <c r="W7633" s="123"/>
      <c r="AC7633" s="123"/>
    </row>
    <row r="7634" spans="5:29" s="2" customFormat="1">
      <c r="E7634" s="120"/>
      <c r="M7634" s="120"/>
      <c r="N7634" s="120"/>
      <c r="U7634" s="121"/>
      <c r="V7634" s="122"/>
      <c r="W7634" s="123"/>
      <c r="AC7634" s="123"/>
    </row>
    <row r="7635" spans="5:29" s="2" customFormat="1">
      <c r="E7635" s="120"/>
      <c r="M7635" s="120"/>
      <c r="N7635" s="120"/>
      <c r="U7635" s="121"/>
      <c r="V7635" s="122"/>
      <c r="W7635" s="123"/>
      <c r="AC7635" s="123"/>
    </row>
    <row r="7636" spans="5:29" s="2" customFormat="1">
      <c r="E7636" s="120"/>
      <c r="M7636" s="120"/>
      <c r="N7636" s="120"/>
      <c r="U7636" s="121"/>
      <c r="V7636" s="122"/>
      <c r="W7636" s="123"/>
      <c r="AC7636" s="123"/>
    </row>
    <row r="7637" spans="5:29" s="2" customFormat="1">
      <c r="E7637" s="120"/>
      <c r="M7637" s="120"/>
      <c r="N7637" s="120"/>
      <c r="U7637" s="121"/>
      <c r="V7637" s="122"/>
      <c r="W7637" s="123"/>
      <c r="AC7637" s="123"/>
    </row>
    <row r="7638" spans="5:29" s="2" customFormat="1">
      <c r="E7638" s="120"/>
      <c r="M7638" s="120"/>
      <c r="N7638" s="120"/>
      <c r="U7638" s="121"/>
      <c r="V7638" s="122"/>
      <c r="W7638" s="123"/>
      <c r="AC7638" s="123"/>
    </row>
    <row r="7639" spans="5:29" s="2" customFormat="1">
      <c r="E7639" s="120"/>
      <c r="M7639" s="120"/>
      <c r="N7639" s="120"/>
      <c r="U7639" s="121"/>
      <c r="V7639" s="122"/>
      <c r="W7639" s="123"/>
      <c r="AC7639" s="123"/>
    </row>
    <row r="7640" spans="5:29" s="2" customFormat="1">
      <c r="E7640" s="120"/>
      <c r="M7640" s="120"/>
      <c r="N7640" s="120"/>
      <c r="U7640" s="121"/>
      <c r="V7640" s="122"/>
      <c r="W7640" s="123"/>
      <c r="AC7640" s="123"/>
    </row>
    <row r="7641" spans="5:29" s="2" customFormat="1">
      <c r="E7641" s="120"/>
      <c r="M7641" s="120"/>
      <c r="N7641" s="120"/>
      <c r="U7641" s="121"/>
      <c r="V7641" s="122"/>
      <c r="W7641" s="123"/>
      <c r="AC7641" s="123"/>
    </row>
    <row r="7642" spans="5:29" s="2" customFormat="1">
      <c r="E7642" s="120"/>
      <c r="M7642" s="120"/>
      <c r="N7642" s="120"/>
      <c r="U7642" s="121"/>
      <c r="V7642" s="122"/>
      <c r="W7642" s="123"/>
      <c r="AC7642" s="123"/>
    </row>
    <row r="7643" spans="5:29" s="2" customFormat="1">
      <c r="E7643" s="120"/>
      <c r="M7643" s="120"/>
      <c r="N7643" s="120"/>
      <c r="U7643" s="121"/>
      <c r="V7643" s="122"/>
      <c r="W7643" s="123"/>
      <c r="AC7643" s="123"/>
    </row>
    <row r="7644" spans="5:29" s="2" customFormat="1">
      <c r="E7644" s="120"/>
      <c r="M7644" s="120"/>
      <c r="N7644" s="120"/>
      <c r="U7644" s="121"/>
      <c r="V7644" s="122"/>
      <c r="W7644" s="123"/>
      <c r="AC7644" s="123"/>
    </row>
    <row r="7645" spans="5:29" s="2" customFormat="1">
      <c r="E7645" s="120"/>
      <c r="M7645" s="120"/>
      <c r="N7645" s="120"/>
      <c r="U7645" s="121"/>
      <c r="V7645" s="122"/>
      <c r="W7645" s="123"/>
      <c r="AC7645" s="123"/>
    </row>
    <row r="7646" spans="5:29" s="2" customFormat="1">
      <c r="E7646" s="120"/>
      <c r="M7646" s="120"/>
      <c r="N7646" s="120"/>
      <c r="U7646" s="121"/>
      <c r="V7646" s="122"/>
      <c r="W7646" s="123"/>
      <c r="AC7646" s="123"/>
    </row>
    <row r="7647" spans="5:29" s="2" customFormat="1">
      <c r="E7647" s="120"/>
      <c r="M7647" s="120"/>
      <c r="N7647" s="120"/>
      <c r="U7647" s="121"/>
      <c r="V7647" s="122"/>
      <c r="W7647" s="123"/>
      <c r="AC7647" s="123"/>
    </row>
    <row r="7648" spans="5:29" s="2" customFormat="1">
      <c r="E7648" s="120"/>
      <c r="M7648" s="120"/>
      <c r="N7648" s="120"/>
      <c r="U7648" s="121"/>
      <c r="V7648" s="122"/>
      <c r="W7648" s="123"/>
      <c r="AC7648" s="123"/>
    </row>
    <row r="7649" spans="5:29" s="2" customFormat="1">
      <c r="E7649" s="120"/>
      <c r="M7649" s="120"/>
      <c r="N7649" s="120"/>
      <c r="U7649" s="121"/>
      <c r="V7649" s="122"/>
      <c r="W7649" s="123"/>
      <c r="AC7649" s="123"/>
    </row>
    <row r="7650" spans="5:29" s="2" customFormat="1">
      <c r="E7650" s="120"/>
      <c r="M7650" s="120"/>
      <c r="N7650" s="120"/>
      <c r="U7650" s="121"/>
      <c r="V7650" s="122"/>
      <c r="W7650" s="123"/>
      <c r="AC7650" s="123"/>
    </row>
    <row r="7651" spans="5:29" s="2" customFormat="1">
      <c r="E7651" s="120"/>
      <c r="M7651" s="120"/>
      <c r="N7651" s="120"/>
      <c r="U7651" s="121"/>
      <c r="V7651" s="122"/>
      <c r="W7651" s="123"/>
      <c r="AC7651" s="123"/>
    </row>
    <row r="7652" spans="5:29" s="2" customFormat="1">
      <c r="E7652" s="120"/>
      <c r="M7652" s="120"/>
      <c r="N7652" s="120"/>
      <c r="U7652" s="121"/>
      <c r="V7652" s="122"/>
      <c r="W7652" s="123"/>
      <c r="AC7652" s="123"/>
    </row>
    <row r="7653" spans="5:29" s="2" customFormat="1">
      <c r="E7653" s="120"/>
      <c r="M7653" s="120"/>
      <c r="N7653" s="120"/>
      <c r="U7653" s="121"/>
      <c r="V7653" s="122"/>
      <c r="W7653" s="123"/>
      <c r="AC7653" s="123"/>
    </row>
    <row r="7654" spans="5:29" s="2" customFormat="1">
      <c r="E7654" s="120"/>
      <c r="M7654" s="120"/>
      <c r="N7654" s="120"/>
      <c r="U7654" s="121"/>
      <c r="V7654" s="122"/>
      <c r="W7654" s="123"/>
      <c r="AC7654" s="123"/>
    </row>
    <row r="7655" spans="5:29" s="2" customFormat="1">
      <c r="E7655" s="120"/>
      <c r="M7655" s="120"/>
      <c r="N7655" s="120"/>
      <c r="U7655" s="121"/>
      <c r="V7655" s="122"/>
      <c r="W7655" s="123"/>
      <c r="AC7655" s="123"/>
    </row>
    <row r="7656" spans="5:29" s="2" customFormat="1">
      <c r="E7656" s="120"/>
      <c r="M7656" s="120"/>
      <c r="N7656" s="120"/>
      <c r="U7656" s="121"/>
      <c r="V7656" s="122"/>
      <c r="W7656" s="123"/>
      <c r="AC7656" s="123"/>
    </row>
    <row r="7657" spans="5:29" s="2" customFormat="1">
      <c r="E7657" s="120"/>
      <c r="M7657" s="120"/>
      <c r="N7657" s="120"/>
      <c r="U7657" s="121"/>
      <c r="V7657" s="122"/>
      <c r="W7657" s="123"/>
      <c r="AC7657" s="123"/>
    </row>
    <row r="7658" spans="5:29" s="2" customFormat="1">
      <c r="E7658" s="120"/>
      <c r="M7658" s="120"/>
      <c r="N7658" s="120"/>
      <c r="U7658" s="121"/>
      <c r="V7658" s="122"/>
      <c r="W7658" s="123"/>
      <c r="AC7658" s="123"/>
    </row>
    <row r="7659" spans="5:29" s="2" customFormat="1">
      <c r="E7659" s="120"/>
      <c r="M7659" s="120"/>
      <c r="N7659" s="120"/>
      <c r="U7659" s="121"/>
      <c r="V7659" s="122"/>
      <c r="W7659" s="123"/>
      <c r="AC7659" s="123"/>
    </row>
    <row r="7660" spans="5:29" s="2" customFormat="1">
      <c r="E7660" s="120"/>
      <c r="M7660" s="120"/>
      <c r="N7660" s="120"/>
      <c r="U7660" s="121"/>
      <c r="V7660" s="122"/>
      <c r="W7660" s="123"/>
      <c r="AC7660" s="123"/>
    </row>
    <row r="7661" spans="5:29" s="2" customFormat="1">
      <c r="E7661" s="120"/>
      <c r="M7661" s="120"/>
      <c r="N7661" s="120"/>
      <c r="U7661" s="121"/>
      <c r="V7661" s="122"/>
      <c r="W7661" s="123"/>
      <c r="AC7661" s="123"/>
    </row>
    <row r="7662" spans="5:29" s="2" customFormat="1">
      <c r="E7662" s="120"/>
      <c r="M7662" s="120"/>
      <c r="N7662" s="120"/>
      <c r="U7662" s="121"/>
      <c r="V7662" s="122"/>
      <c r="W7662" s="123"/>
      <c r="AC7662" s="123"/>
    </row>
    <row r="7663" spans="5:29" s="2" customFormat="1">
      <c r="E7663" s="120"/>
      <c r="M7663" s="120"/>
      <c r="N7663" s="120"/>
      <c r="U7663" s="121"/>
      <c r="V7663" s="122"/>
      <c r="W7663" s="123"/>
      <c r="AC7663" s="123"/>
    </row>
    <row r="7664" spans="5:29" s="2" customFormat="1">
      <c r="E7664" s="120"/>
      <c r="M7664" s="120"/>
      <c r="N7664" s="120"/>
      <c r="U7664" s="121"/>
      <c r="V7664" s="122"/>
      <c r="W7664" s="123"/>
      <c r="AC7664" s="123"/>
    </row>
    <row r="7665" spans="5:29" s="2" customFormat="1">
      <c r="E7665" s="120"/>
      <c r="M7665" s="120"/>
      <c r="N7665" s="120"/>
      <c r="U7665" s="121"/>
      <c r="V7665" s="122"/>
      <c r="W7665" s="123"/>
      <c r="AC7665" s="123"/>
    </row>
    <row r="7666" spans="5:29" s="2" customFormat="1">
      <c r="E7666" s="120"/>
      <c r="M7666" s="120"/>
      <c r="N7666" s="120"/>
      <c r="U7666" s="121"/>
      <c r="V7666" s="122"/>
      <c r="W7666" s="123"/>
      <c r="AC7666" s="123"/>
    </row>
    <row r="7667" spans="5:29" s="2" customFormat="1">
      <c r="E7667" s="120"/>
      <c r="M7667" s="120"/>
      <c r="N7667" s="120"/>
      <c r="U7667" s="121"/>
      <c r="V7667" s="122"/>
      <c r="W7667" s="123"/>
      <c r="AC7667" s="123"/>
    </row>
    <row r="7668" spans="5:29" s="2" customFormat="1">
      <c r="E7668" s="120"/>
      <c r="M7668" s="120"/>
      <c r="N7668" s="120"/>
      <c r="U7668" s="121"/>
      <c r="V7668" s="122"/>
      <c r="W7668" s="123"/>
      <c r="AC7668" s="123"/>
    </row>
    <row r="7669" spans="5:29" s="2" customFormat="1">
      <c r="E7669" s="120"/>
      <c r="M7669" s="120"/>
      <c r="N7669" s="120"/>
      <c r="U7669" s="121"/>
      <c r="V7669" s="122"/>
      <c r="W7669" s="123"/>
      <c r="AC7669" s="123"/>
    </row>
    <row r="7670" spans="5:29" s="2" customFormat="1">
      <c r="E7670" s="120"/>
      <c r="M7670" s="120"/>
      <c r="N7670" s="120"/>
      <c r="U7670" s="121"/>
      <c r="V7670" s="122"/>
      <c r="W7670" s="123"/>
      <c r="AC7670" s="123"/>
    </row>
    <row r="7671" spans="5:29" s="2" customFormat="1">
      <c r="E7671" s="120"/>
      <c r="M7671" s="120"/>
      <c r="N7671" s="120"/>
      <c r="U7671" s="121"/>
      <c r="V7671" s="122"/>
      <c r="W7671" s="123"/>
      <c r="AC7671" s="123"/>
    </row>
    <row r="7672" spans="5:29" s="2" customFormat="1">
      <c r="E7672" s="120"/>
      <c r="M7672" s="120"/>
      <c r="N7672" s="120"/>
      <c r="U7672" s="121"/>
      <c r="V7672" s="122"/>
      <c r="W7672" s="123"/>
      <c r="AC7672" s="123"/>
    </row>
    <row r="7673" spans="5:29" s="2" customFormat="1">
      <c r="E7673" s="120"/>
      <c r="M7673" s="120"/>
      <c r="N7673" s="120"/>
      <c r="U7673" s="121"/>
      <c r="V7673" s="122"/>
      <c r="W7673" s="123"/>
      <c r="AC7673" s="123"/>
    </row>
    <row r="7674" spans="5:29" s="2" customFormat="1">
      <c r="E7674" s="120"/>
      <c r="M7674" s="120"/>
      <c r="N7674" s="120"/>
      <c r="U7674" s="121"/>
      <c r="V7674" s="122"/>
      <c r="W7674" s="123"/>
      <c r="AC7674" s="123"/>
    </row>
    <row r="7675" spans="5:29" s="2" customFormat="1">
      <c r="E7675" s="120"/>
      <c r="M7675" s="120"/>
      <c r="N7675" s="120"/>
      <c r="U7675" s="121"/>
      <c r="V7675" s="122"/>
      <c r="W7675" s="123"/>
      <c r="AC7675" s="123"/>
    </row>
    <row r="7676" spans="5:29" s="2" customFormat="1">
      <c r="E7676" s="120"/>
      <c r="M7676" s="120"/>
      <c r="N7676" s="120"/>
      <c r="U7676" s="121"/>
      <c r="V7676" s="122"/>
      <c r="W7676" s="123"/>
      <c r="AC7676" s="123"/>
    </row>
    <row r="7677" spans="5:29" s="2" customFormat="1">
      <c r="E7677" s="120"/>
      <c r="M7677" s="120"/>
      <c r="N7677" s="120"/>
      <c r="U7677" s="121"/>
      <c r="V7677" s="122"/>
      <c r="W7677" s="123"/>
      <c r="AC7677" s="123"/>
    </row>
    <row r="7678" spans="5:29" s="2" customFormat="1">
      <c r="E7678" s="120"/>
      <c r="M7678" s="120"/>
      <c r="N7678" s="120"/>
      <c r="U7678" s="121"/>
      <c r="V7678" s="122"/>
      <c r="W7678" s="123"/>
      <c r="AC7678" s="123"/>
    </row>
    <row r="7679" spans="5:29" s="2" customFormat="1">
      <c r="E7679" s="120"/>
      <c r="M7679" s="120"/>
      <c r="N7679" s="120"/>
      <c r="U7679" s="121"/>
      <c r="V7679" s="122"/>
      <c r="W7679" s="123"/>
      <c r="AC7679" s="123"/>
    </row>
    <row r="7680" spans="5:29" s="2" customFormat="1">
      <c r="E7680" s="120"/>
      <c r="M7680" s="120"/>
      <c r="N7680" s="120"/>
      <c r="U7680" s="121"/>
      <c r="V7680" s="122"/>
      <c r="W7680" s="123"/>
      <c r="AC7680" s="123"/>
    </row>
    <row r="7681" spans="5:29" s="2" customFormat="1">
      <c r="E7681" s="120"/>
      <c r="M7681" s="120"/>
      <c r="N7681" s="120"/>
      <c r="U7681" s="121"/>
      <c r="V7681" s="122"/>
      <c r="W7681" s="123"/>
      <c r="AC7681" s="123"/>
    </row>
    <row r="7682" spans="5:29" s="2" customFormat="1">
      <c r="E7682" s="120"/>
      <c r="M7682" s="120"/>
      <c r="N7682" s="120"/>
      <c r="U7682" s="121"/>
      <c r="V7682" s="122"/>
      <c r="W7682" s="123"/>
      <c r="AC7682" s="123"/>
    </row>
    <row r="7683" spans="5:29" s="2" customFormat="1">
      <c r="E7683" s="120"/>
      <c r="M7683" s="120"/>
      <c r="N7683" s="120"/>
      <c r="U7683" s="121"/>
      <c r="V7683" s="122"/>
      <c r="W7683" s="123"/>
      <c r="AC7683" s="123"/>
    </row>
    <row r="7684" spans="5:29" s="2" customFormat="1">
      <c r="E7684" s="120"/>
      <c r="M7684" s="120"/>
      <c r="N7684" s="120"/>
      <c r="U7684" s="121"/>
      <c r="V7684" s="122"/>
      <c r="W7684" s="123"/>
      <c r="AC7684" s="123"/>
    </row>
    <row r="7685" spans="5:29" s="2" customFormat="1">
      <c r="E7685" s="120"/>
      <c r="M7685" s="120"/>
      <c r="N7685" s="120"/>
      <c r="U7685" s="121"/>
      <c r="V7685" s="122"/>
      <c r="W7685" s="123"/>
      <c r="AC7685" s="123"/>
    </row>
    <row r="7686" spans="5:29" s="2" customFormat="1">
      <c r="E7686" s="120"/>
      <c r="M7686" s="120"/>
      <c r="N7686" s="120"/>
      <c r="U7686" s="121"/>
      <c r="V7686" s="122"/>
      <c r="W7686" s="123"/>
      <c r="AC7686" s="123"/>
    </row>
    <row r="7687" spans="5:29" s="2" customFormat="1">
      <c r="E7687" s="120"/>
      <c r="M7687" s="120"/>
      <c r="N7687" s="120"/>
      <c r="U7687" s="121"/>
      <c r="V7687" s="122"/>
      <c r="W7687" s="123"/>
      <c r="AC7687" s="123"/>
    </row>
    <row r="7688" spans="5:29" s="2" customFormat="1">
      <c r="E7688" s="120"/>
      <c r="M7688" s="120"/>
      <c r="N7688" s="120"/>
      <c r="U7688" s="121"/>
      <c r="V7688" s="122"/>
      <c r="W7688" s="123"/>
      <c r="AC7688" s="123"/>
    </row>
    <row r="7689" spans="5:29" s="2" customFormat="1">
      <c r="E7689" s="120"/>
      <c r="M7689" s="120"/>
      <c r="N7689" s="120"/>
      <c r="U7689" s="121"/>
      <c r="V7689" s="122"/>
      <c r="W7689" s="123"/>
      <c r="AC7689" s="123"/>
    </row>
    <row r="7690" spans="5:29" s="2" customFormat="1">
      <c r="E7690" s="120"/>
      <c r="M7690" s="120"/>
      <c r="N7690" s="120"/>
      <c r="U7690" s="121"/>
      <c r="V7690" s="122"/>
      <c r="W7690" s="123"/>
      <c r="AC7690" s="123"/>
    </row>
    <row r="7691" spans="5:29" s="2" customFormat="1">
      <c r="E7691" s="120"/>
      <c r="M7691" s="120"/>
      <c r="N7691" s="120"/>
      <c r="U7691" s="121"/>
      <c r="V7691" s="122"/>
      <c r="W7691" s="123"/>
      <c r="AC7691" s="123"/>
    </row>
    <row r="7692" spans="5:29" s="2" customFormat="1">
      <c r="E7692" s="120"/>
      <c r="M7692" s="120"/>
      <c r="N7692" s="120"/>
      <c r="U7692" s="121"/>
      <c r="V7692" s="122"/>
      <c r="W7692" s="123"/>
      <c r="AC7692" s="123"/>
    </row>
    <row r="7693" spans="5:29" s="2" customFormat="1">
      <c r="E7693" s="120"/>
      <c r="M7693" s="120"/>
      <c r="N7693" s="120"/>
      <c r="U7693" s="121"/>
      <c r="V7693" s="122"/>
      <c r="W7693" s="123"/>
      <c r="AC7693" s="123"/>
    </row>
    <row r="7694" spans="5:29" s="2" customFormat="1">
      <c r="E7694" s="120"/>
      <c r="M7694" s="120"/>
      <c r="N7694" s="120"/>
      <c r="U7694" s="121"/>
      <c r="V7694" s="122"/>
      <c r="W7694" s="123"/>
      <c r="AC7694" s="123"/>
    </row>
    <row r="7695" spans="5:29" s="2" customFormat="1">
      <c r="E7695" s="120"/>
      <c r="M7695" s="120"/>
      <c r="N7695" s="120"/>
      <c r="U7695" s="121"/>
      <c r="V7695" s="122"/>
      <c r="W7695" s="123"/>
      <c r="AC7695" s="123"/>
    </row>
    <row r="7696" spans="5:29" s="2" customFormat="1">
      <c r="E7696" s="120"/>
      <c r="M7696" s="120"/>
      <c r="N7696" s="120"/>
      <c r="U7696" s="121"/>
      <c r="V7696" s="122"/>
      <c r="W7696" s="123"/>
      <c r="AC7696" s="123"/>
    </row>
    <row r="7697" spans="5:29" s="2" customFormat="1">
      <c r="E7697" s="120"/>
      <c r="M7697" s="120"/>
      <c r="N7697" s="120"/>
      <c r="U7697" s="121"/>
      <c r="V7697" s="122"/>
      <c r="W7697" s="123"/>
      <c r="AC7697" s="123"/>
    </row>
    <row r="7698" spans="5:29" s="2" customFormat="1">
      <c r="E7698" s="120"/>
      <c r="M7698" s="120"/>
      <c r="N7698" s="120"/>
      <c r="U7698" s="121"/>
      <c r="V7698" s="122"/>
      <c r="W7698" s="123"/>
      <c r="AC7698" s="123"/>
    </row>
    <row r="7699" spans="5:29" s="2" customFormat="1">
      <c r="E7699" s="120"/>
      <c r="M7699" s="120"/>
      <c r="N7699" s="120"/>
      <c r="U7699" s="121"/>
      <c r="V7699" s="122"/>
      <c r="W7699" s="123"/>
      <c r="AC7699" s="123"/>
    </row>
    <row r="7700" spans="5:29" s="2" customFormat="1">
      <c r="E7700" s="120"/>
      <c r="M7700" s="120"/>
      <c r="N7700" s="120"/>
      <c r="U7700" s="121"/>
      <c r="V7700" s="122"/>
      <c r="W7700" s="123"/>
      <c r="AC7700" s="123"/>
    </row>
    <row r="7701" spans="5:29" s="2" customFormat="1">
      <c r="E7701" s="120"/>
      <c r="M7701" s="120"/>
      <c r="N7701" s="120"/>
      <c r="U7701" s="121"/>
      <c r="V7701" s="122"/>
      <c r="W7701" s="123"/>
      <c r="AC7701" s="123"/>
    </row>
    <row r="7702" spans="5:29" s="2" customFormat="1">
      <c r="E7702" s="120"/>
      <c r="M7702" s="120"/>
      <c r="N7702" s="120"/>
      <c r="U7702" s="121"/>
      <c r="V7702" s="122"/>
      <c r="W7702" s="123"/>
      <c r="AC7702" s="123"/>
    </row>
    <row r="7703" spans="5:29" s="2" customFormat="1">
      <c r="E7703" s="120"/>
      <c r="M7703" s="120"/>
      <c r="N7703" s="120"/>
      <c r="U7703" s="121"/>
      <c r="V7703" s="122"/>
      <c r="W7703" s="123"/>
      <c r="AC7703" s="123"/>
    </row>
    <row r="7704" spans="5:29" s="2" customFormat="1">
      <c r="E7704" s="120"/>
      <c r="M7704" s="120"/>
      <c r="N7704" s="120"/>
      <c r="U7704" s="121"/>
      <c r="V7704" s="122"/>
      <c r="W7704" s="123"/>
      <c r="AC7704" s="123"/>
    </row>
    <row r="7705" spans="5:29" s="2" customFormat="1">
      <c r="E7705" s="120"/>
      <c r="M7705" s="120"/>
      <c r="N7705" s="120"/>
      <c r="U7705" s="121"/>
      <c r="V7705" s="122"/>
      <c r="W7705" s="123"/>
      <c r="AC7705" s="123"/>
    </row>
    <row r="7706" spans="5:29" s="2" customFormat="1">
      <c r="E7706" s="120"/>
      <c r="M7706" s="120"/>
      <c r="N7706" s="120"/>
      <c r="U7706" s="121"/>
      <c r="V7706" s="122"/>
      <c r="W7706" s="123"/>
      <c r="AC7706" s="123"/>
    </row>
    <row r="7707" spans="5:29" s="2" customFormat="1">
      <c r="E7707" s="120"/>
      <c r="M7707" s="120"/>
      <c r="N7707" s="120"/>
      <c r="U7707" s="121"/>
      <c r="V7707" s="122"/>
      <c r="W7707" s="123"/>
      <c r="AC7707" s="123"/>
    </row>
    <row r="7708" spans="5:29" s="2" customFormat="1">
      <c r="E7708" s="120"/>
      <c r="M7708" s="120"/>
      <c r="N7708" s="120"/>
      <c r="U7708" s="121"/>
      <c r="V7708" s="122"/>
      <c r="W7708" s="123"/>
      <c r="AC7708" s="123"/>
    </row>
    <row r="7709" spans="5:29" s="2" customFormat="1">
      <c r="E7709" s="120"/>
      <c r="M7709" s="120"/>
      <c r="N7709" s="120"/>
      <c r="U7709" s="121"/>
      <c r="V7709" s="122"/>
      <c r="W7709" s="123"/>
      <c r="AC7709" s="123"/>
    </row>
    <row r="7710" spans="5:29" s="2" customFormat="1">
      <c r="E7710" s="120"/>
      <c r="M7710" s="120"/>
      <c r="N7710" s="120"/>
      <c r="U7710" s="121"/>
      <c r="V7710" s="122"/>
      <c r="W7710" s="123"/>
      <c r="AC7710" s="123"/>
    </row>
    <row r="7711" spans="5:29" s="2" customFormat="1">
      <c r="E7711" s="120"/>
      <c r="M7711" s="120"/>
      <c r="N7711" s="120"/>
      <c r="U7711" s="121"/>
      <c r="V7711" s="122"/>
      <c r="W7711" s="123"/>
      <c r="AC7711" s="123"/>
    </row>
    <row r="7712" spans="5:29" s="2" customFormat="1">
      <c r="E7712" s="120"/>
      <c r="M7712" s="120"/>
      <c r="N7712" s="120"/>
      <c r="U7712" s="121"/>
      <c r="V7712" s="122"/>
      <c r="W7712" s="123"/>
      <c r="AC7712" s="123"/>
    </row>
    <row r="7713" spans="5:29" s="2" customFormat="1">
      <c r="E7713" s="120"/>
      <c r="M7713" s="120"/>
      <c r="N7713" s="120"/>
      <c r="U7713" s="121"/>
      <c r="V7713" s="122"/>
      <c r="W7713" s="123"/>
      <c r="AC7713" s="123"/>
    </row>
    <row r="7714" spans="5:29" s="2" customFormat="1">
      <c r="E7714" s="120"/>
      <c r="M7714" s="120"/>
      <c r="N7714" s="120"/>
      <c r="U7714" s="121"/>
      <c r="V7714" s="122"/>
      <c r="W7714" s="123"/>
      <c r="AC7714" s="123"/>
    </row>
    <row r="7715" spans="5:29" s="2" customFormat="1">
      <c r="E7715" s="120"/>
      <c r="M7715" s="120"/>
      <c r="N7715" s="120"/>
      <c r="U7715" s="121"/>
      <c r="V7715" s="122"/>
      <c r="W7715" s="123"/>
      <c r="AC7715" s="123"/>
    </row>
    <row r="7716" spans="5:29" s="2" customFormat="1">
      <c r="E7716" s="120"/>
      <c r="M7716" s="120"/>
      <c r="N7716" s="120"/>
      <c r="U7716" s="121"/>
      <c r="V7716" s="122"/>
      <c r="W7716" s="123"/>
      <c r="AC7716" s="123"/>
    </row>
    <row r="7717" spans="5:29" s="2" customFormat="1">
      <c r="E7717" s="120"/>
      <c r="M7717" s="120"/>
      <c r="N7717" s="120"/>
      <c r="U7717" s="121"/>
      <c r="V7717" s="122"/>
      <c r="W7717" s="123"/>
      <c r="AC7717" s="123"/>
    </row>
    <row r="7718" spans="5:29" s="2" customFormat="1">
      <c r="E7718" s="120"/>
      <c r="M7718" s="120"/>
      <c r="N7718" s="120"/>
      <c r="U7718" s="121"/>
      <c r="V7718" s="122"/>
      <c r="W7718" s="123"/>
      <c r="AC7718" s="123"/>
    </row>
    <row r="7719" spans="5:29" s="2" customFormat="1">
      <c r="E7719" s="120"/>
      <c r="M7719" s="120"/>
      <c r="N7719" s="120"/>
      <c r="U7719" s="121"/>
      <c r="V7719" s="122"/>
      <c r="W7719" s="123"/>
      <c r="AC7719" s="123"/>
    </row>
    <row r="7720" spans="5:29" s="2" customFormat="1">
      <c r="E7720" s="120"/>
      <c r="M7720" s="120"/>
      <c r="N7720" s="120"/>
      <c r="U7720" s="121"/>
      <c r="V7720" s="122"/>
      <c r="W7720" s="123"/>
      <c r="AC7720" s="123"/>
    </row>
    <row r="7721" spans="5:29" s="2" customFormat="1">
      <c r="E7721" s="120"/>
      <c r="M7721" s="120"/>
      <c r="N7721" s="120"/>
      <c r="U7721" s="121"/>
      <c r="V7721" s="122"/>
      <c r="W7721" s="123"/>
      <c r="AC7721" s="123"/>
    </row>
    <row r="7722" spans="5:29" s="2" customFormat="1">
      <c r="E7722" s="120"/>
      <c r="M7722" s="120"/>
      <c r="N7722" s="120"/>
      <c r="U7722" s="121"/>
      <c r="V7722" s="122"/>
      <c r="W7722" s="123"/>
      <c r="AC7722" s="123"/>
    </row>
    <row r="7723" spans="5:29" s="2" customFormat="1">
      <c r="E7723" s="120"/>
      <c r="M7723" s="120"/>
      <c r="N7723" s="120"/>
      <c r="U7723" s="121"/>
      <c r="V7723" s="122"/>
      <c r="W7723" s="123"/>
      <c r="AC7723" s="123"/>
    </row>
    <row r="7724" spans="5:29" s="2" customFormat="1">
      <c r="E7724" s="120"/>
      <c r="M7724" s="120"/>
      <c r="N7724" s="120"/>
      <c r="U7724" s="121"/>
      <c r="V7724" s="122"/>
      <c r="W7724" s="123"/>
      <c r="AC7724" s="123"/>
    </row>
    <row r="7725" spans="5:29" s="2" customFormat="1">
      <c r="E7725" s="120"/>
      <c r="M7725" s="120"/>
      <c r="N7725" s="120"/>
      <c r="U7725" s="121"/>
      <c r="V7725" s="122"/>
      <c r="W7725" s="123"/>
      <c r="AC7725" s="123"/>
    </row>
    <row r="7726" spans="5:29" s="2" customFormat="1">
      <c r="E7726" s="120"/>
      <c r="M7726" s="120"/>
      <c r="N7726" s="120"/>
      <c r="U7726" s="121"/>
      <c r="V7726" s="122"/>
      <c r="W7726" s="123"/>
      <c r="AC7726" s="123"/>
    </row>
    <row r="7727" spans="5:29" s="2" customFormat="1">
      <c r="E7727" s="120"/>
      <c r="M7727" s="120"/>
      <c r="N7727" s="120"/>
      <c r="U7727" s="121"/>
      <c r="V7727" s="122"/>
      <c r="W7727" s="123"/>
      <c r="AC7727" s="123"/>
    </row>
    <row r="7728" spans="5:29" s="2" customFormat="1">
      <c r="E7728" s="120"/>
      <c r="M7728" s="120"/>
      <c r="N7728" s="120"/>
      <c r="U7728" s="121"/>
      <c r="V7728" s="122"/>
      <c r="W7728" s="123"/>
      <c r="AC7728" s="123"/>
    </row>
    <row r="7729" spans="5:29" s="2" customFormat="1">
      <c r="E7729" s="120"/>
      <c r="M7729" s="120"/>
      <c r="N7729" s="120"/>
      <c r="U7729" s="121"/>
      <c r="V7729" s="122"/>
      <c r="W7729" s="123"/>
      <c r="AC7729" s="123"/>
    </row>
    <row r="7730" spans="5:29" s="2" customFormat="1">
      <c r="E7730" s="120"/>
      <c r="M7730" s="120"/>
      <c r="N7730" s="120"/>
      <c r="U7730" s="121"/>
      <c r="V7730" s="122"/>
      <c r="W7730" s="123"/>
      <c r="AC7730" s="123"/>
    </row>
    <row r="7731" spans="5:29" s="2" customFormat="1">
      <c r="E7731" s="120"/>
      <c r="M7731" s="120"/>
      <c r="N7731" s="120"/>
      <c r="U7731" s="121"/>
      <c r="V7731" s="122"/>
      <c r="W7731" s="123"/>
      <c r="AC7731" s="123"/>
    </row>
    <row r="7732" spans="5:29" s="2" customFormat="1">
      <c r="E7732" s="120"/>
      <c r="M7732" s="120"/>
      <c r="N7732" s="120"/>
      <c r="U7732" s="121"/>
      <c r="V7732" s="122"/>
      <c r="W7732" s="123"/>
      <c r="AC7732" s="123"/>
    </row>
    <row r="7733" spans="5:29" s="2" customFormat="1">
      <c r="E7733" s="120"/>
      <c r="M7733" s="120"/>
      <c r="N7733" s="120"/>
      <c r="U7733" s="121"/>
      <c r="V7733" s="122"/>
      <c r="W7733" s="123"/>
      <c r="AC7733" s="123"/>
    </row>
    <row r="7734" spans="5:29" s="2" customFormat="1">
      <c r="E7734" s="120"/>
      <c r="M7734" s="120"/>
      <c r="N7734" s="120"/>
      <c r="U7734" s="121"/>
      <c r="V7734" s="122"/>
      <c r="W7734" s="123"/>
      <c r="AC7734" s="123"/>
    </row>
    <row r="7735" spans="5:29" s="2" customFormat="1">
      <c r="E7735" s="120"/>
      <c r="M7735" s="120"/>
      <c r="N7735" s="120"/>
      <c r="U7735" s="121"/>
      <c r="V7735" s="122"/>
      <c r="W7735" s="123"/>
      <c r="AC7735" s="123"/>
    </row>
    <row r="7736" spans="5:29" s="2" customFormat="1">
      <c r="E7736" s="120"/>
      <c r="M7736" s="120"/>
      <c r="N7736" s="120"/>
      <c r="U7736" s="121"/>
      <c r="V7736" s="122"/>
      <c r="W7736" s="123"/>
      <c r="AC7736" s="123"/>
    </row>
    <row r="7737" spans="5:29" s="2" customFormat="1">
      <c r="E7737" s="120"/>
      <c r="M7737" s="120"/>
      <c r="N7737" s="120"/>
      <c r="U7737" s="121"/>
      <c r="V7737" s="122"/>
      <c r="W7737" s="123"/>
      <c r="AC7737" s="123"/>
    </row>
    <row r="7738" spans="5:29" s="2" customFormat="1">
      <c r="E7738" s="120"/>
      <c r="M7738" s="120"/>
      <c r="N7738" s="120"/>
      <c r="U7738" s="121"/>
      <c r="V7738" s="122"/>
      <c r="W7738" s="123"/>
      <c r="AC7738" s="123"/>
    </row>
    <row r="7739" spans="5:29" s="2" customFormat="1">
      <c r="E7739" s="120"/>
      <c r="M7739" s="120"/>
      <c r="N7739" s="120"/>
      <c r="U7739" s="121"/>
      <c r="V7739" s="122"/>
      <c r="W7739" s="123"/>
      <c r="AC7739" s="123"/>
    </row>
    <row r="7740" spans="5:29" s="2" customFormat="1">
      <c r="E7740" s="120"/>
      <c r="M7740" s="120"/>
      <c r="N7740" s="120"/>
      <c r="U7740" s="121"/>
      <c r="V7740" s="122"/>
      <c r="W7740" s="123"/>
      <c r="AC7740" s="123"/>
    </row>
    <row r="7741" spans="5:29" s="2" customFormat="1">
      <c r="E7741" s="120"/>
      <c r="M7741" s="120"/>
      <c r="N7741" s="120"/>
      <c r="U7741" s="121"/>
      <c r="V7741" s="122"/>
      <c r="W7741" s="123"/>
      <c r="AC7741" s="123"/>
    </row>
    <row r="7742" spans="5:29" s="2" customFormat="1">
      <c r="E7742" s="120"/>
      <c r="M7742" s="120"/>
      <c r="N7742" s="120"/>
      <c r="U7742" s="121"/>
      <c r="V7742" s="122"/>
      <c r="W7742" s="123"/>
      <c r="AC7742" s="123"/>
    </row>
    <row r="7743" spans="5:29" s="2" customFormat="1">
      <c r="E7743" s="120"/>
      <c r="M7743" s="120"/>
      <c r="N7743" s="120"/>
      <c r="U7743" s="121"/>
      <c r="V7743" s="122"/>
      <c r="W7743" s="123"/>
      <c r="AC7743" s="123"/>
    </row>
    <row r="7744" spans="5:29" s="2" customFormat="1">
      <c r="E7744" s="120"/>
      <c r="M7744" s="120"/>
      <c r="N7744" s="120"/>
      <c r="U7744" s="121"/>
      <c r="V7744" s="122"/>
      <c r="W7744" s="123"/>
      <c r="AC7744" s="123"/>
    </row>
    <row r="7745" spans="5:29" s="2" customFormat="1">
      <c r="E7745" s="120"/>
      <c r="M7745" s="120"/>
      <c r="N7745" s="120"/>
      <c r="U7745" s="121"/>
      <c r="V7745" s="122"/>
      <c r="W7745" s="123"/>
      <c r="AC7745" s="123"/>
    </row>
    <row r="7746" spans="5:29" s="2" customFormat="1">
      <c r="E7746" s="120"/>
      <c r="M7746" s="120"/>
      <c r="N7746" s="120"/>
      <c r="U7746" s="121"/>
      <c r="V7746" s="122"/>
      <c r="W7746" s="123"/>
      <c r="AC7746" s="123"/>
    </row>
    <row r="7747" spans="5:29" s="2" customFormat="1">
      <c r="E7747" s="120"/>
      <c r="M7747" s="120"/>
      <c r="N7747" s="120"/>
      <c r="U7747" s="121"/>
      <c r="V7747" s="122"/>
      <c r="W7747" s="123"/>
      <c r="AC7747" s="123"/>
    </row>
    <row r="7748" spans="5:29" s="2" customFormat="1">
      <c r="E7748" s="120"/>
      <c r="M7748" s="120"/>
      <c r="N7748" s="120"/>
      <c r="U7748" s="121"/>
      <c r="V7748" s="122"/>
      <c r="W7748" s="123"/>
      <c r="AC7748" s="123"/>
    </row>
    <row r="7749" spans="5:29" s="2" customFormat="1">
      <c r="E7749" s="120"/>
      <c r="M7749" s="120"/>
      <c r="N7749" s="120"/>
      <c r="U7749" s="121"/>
      <c r="V7749" s="122"/>
      <c r="W7749" s="123"/>
      <c r="AC7749" s="123"/>
    </row>
    <row r="7750" spans="5:29" s="2" customFormat="1">
      <c r="E7750" s="120"/>
      <c r="M7750" s="120"/>
      <c r="N7750" s="120"/>
      <c r="U7750" s="121"/>
      <c r="V7750" s="122"/>
      <c r="W7750" s="123"/>
      <c r="AC7750" s="123"/>
    </row>
    <row r="7751" spans="5:29" s="2" customFormat="1">
      <c r="E7751" s="120"/>
      <c r="M7751" s="120"/>
      <c r="N7751" s="120"/>
      <c r="U7751" s="121"/>
      <c r="V7751" s="122"/>
      <c r="W7751" s="123"/>
      <c r="AC7751" s="123"/>
    </row>
    <row r="7752" spans="5:29" s="2" customFormat="1">
      <c r="E7752" s="120"/>
      <c r="M7752" s="120"/>
      <c r="N7752" s="120"/>
      <c r="U7752" s="121"/>
      <c r="V7752" s="122"/>
      <c r="W7752" s="123"/>
      <c r="AC7752" s="123"/>
    </row>
    <row r="7753" spans="5:29" s="2" customFormat="1">
      <c r="E7753" s="120"/>
      <c r="M7753" s="120"/>
      <c r="N7753" s="120"/>
      <c r="U7753" s="121"/>
      <c r="V7753" s="122"/>
      <c r="W7753" s="123"/>
      <c r="AC7753" s="123"/>
    </row>
    <row r="7754" spans="5:29" s="2" customFormat="1">
      <c r="E7754" s="120"/>
      <c r="M7754" s="120"/>
      <c r="N7754" s="120"/>
      <c r="U7754" s="121"/>
      <c r="V7754" s="122"/>
      <c r="W7754" s="123"/>
      <c r="AC7754" s="123"/>
    </row>
    <row r="7755" spans="5:29" s="2" customFormat="1">
      <c r="E7755" s="120"/>
      <c r="M7755" s="120"/>
      <c r="N7755" s="120"/>
      <c r="U7755" s="121"/>
      <c r="V7755" s="122"/>
      <c r="W7755" s="123"/>
      <c r="AC7755" s="123"/>
    </row>
    <row r="7756" spans="5:29" s="2" customFormat="1">
      <c r="E7756" s="120"/>
      <c r="M7756" s="120"/>
      <c r="N7756" s="120"/>
      <c r="U7756" s="121"/>
      <c r="V7756" s="122"/>
      <c r="W7756" s="123"/>
      <c r="AC7756" s="123"/>
    </row>
    <row r="7757" spans="5:29" s="2" customFormat="1">
      <c r="E7757" s="120"/>
      <c r="M7757" s="120"/>
      <c r="N7757" s="120"/>
      <c r="U7757" s="121"/>
      <c r="V7757" s="122"/>
      <c r="W7757" s="123"/>
      <c r="AC7757" s="123"/>
    </row>
    <row r="7758" spans="5:29" s="2" customFormat="1">
      <c r="E7758" s="120"/>
      <c r="M7758" s="120"/>
      <c r="N7758" s="120"/>
      <c r="U7758" s="121"/>
      <c r="V7758" s="122"/>
      <c r="W7758" s="123"/>
      <c r="AC7758" s="123"/>
    </row>
    <row r="7759" spans="5:29" s="2" customFormat="1">
      <c r="E7759" s="120"/>
      <c r="M7759" s="120"/>
      <c r="N7759" s="120"/>
      <c r="U7759" s="121"/>
      <c r="V7759" s="122"/>
      <c r="W7759" s="123"/>
      <c r="AC7759" s="123"/>
    </row>
    <row r="7760" spans="5:29" s="2" customFormat="1">
      <c r="E7760" s="120"/>
      <c r="M7760" s="120"/>
      <c r="N7760" s="120"/>
      <c r="U7760" s="121"/>
      <c r="V7760" s="122"/>
      <c r="W7760" s="123"/>
      <c r="AC7760" s="123"/>
    </row>
    <row r="7761" spans="5:29" s="2" customFormat="1">
      <c r="E7761" s="120"/>
      <c r="M7761" s="120"/>
      <c r="N7761" s="120"/>
      <c r="U7761" s="121"/>
      <c r="V7761" s="122"/>
      <c r="W7761" s="123"/>
      <c r="AC7761" s="123"/>
    </row>
    <row r="7762" spans="5:29" s="2" customFormat="1">
      <c r="E7762" s="120"/>
      <c r="M7762" s="120"/>
      <c r="N7762" s="120"/>
      <c r="U7762" s="121"/>
      <c r="V7762" s="122"/>
      <c r="W7762" s="123"/>
      <c r="AC7762" s="123"/>
    </row>
    <row r="7763" spans="5:29" s="2" customFormat="1">
      <c r="E7763" s="120"/>
      <c r="M7763" s="120"/>
      <c r="N7763" s="120"/>
      <c r="U7763" s="121"/>
      <c r="V7763" s="122"/>
      <c r="W7763" s="123"/>
      <c r="AC7763" s="123"/>
    </row>
    <row r="7764" spans="5:29" s="2" customFormat="1">
      <c r="E7764" s="120"/>
      <c r="M7764" s="120"/>
      <c r="N7764" s="120"/>
      <c r="U7764" s="121"/>
      <c r="V7764" s="122"/>
      <c r="W7764" s="123"/>
      <c r="AC7764" s="123"/>
    </row>
    <row r="7765" spans="5:29" s="2" customFormat="1">
      <c r="E7765" s="120"/>
      <c r="M7765" s="120"/>
      <c r="N7765" s="120"/>
      <c r="U7765" s="121"/>
      <c r="V7765" s="122"/>
      <c r="W7765" s="123"/>
      <c r="AC7765" s="123"/>
    </row>
    <row r="7766" spans="5:29" s="2" customFormat="1">
      <c r="E7766" s="120"/>
      <c r="M7766" s="120"/>
      <c r="N7766" s="120"/>
      <c r="U7766" s="121"/>
      <c r="V7766" s="122"/>
      <c r="W7766" s="123"/>
      <c r="AC7766" s="123"/>
    </row>
    <row r="7767" spans="5:29" s="2" customFormat="1">
      <c r="E7767" s="120"/>
      <c r="M7767" s="120"/>
      <c r="N7767" s="120"/>
      <c r="U7767" s="121"/>
      <c r="V7767" s="122"/>
      <c r="W7767" s="123"/>
      <c r="AC7767" s="123"/>
    </row>
    <row r="7768" spans="5:29" s="2" customFormat="1">
      <c r="E7768" s="120"/>
      <c r="M7768" s="120"/>
      <c r="N7768" s="120"/>
      <c r="U7768" s="121"/>
      <c r="V7768" s="122"/>
      <c r="W7768" s="123"/>
      <c r="AC7768" s="123"/>
    </row>
    <row r="7769" spans="5:29" s="2" customFormat="1">
      <c r="E7769" s="120"/>
      <c r="M7769" s="120"/>
      <c r="N7769" s="120"/>
      <c r="U7769" s="121"/>
      <c r="V7769" s="122"/>
      <c r="W7769" s="123"/>
      <c r="AC7769" s="123"/>
    </row>
    <row r="7770" spans="5:29" s="2" customFormat="1">
      <c r="E7770" s="120"/>
      <c r="M7770" s="120"/>
      <c r="N7770" s="120"/>
      <c r="U7770" s="121"/>
      <c r="V7770" s="122"/>
      <c r="W7770" s="123"/>
      <c r="AC7770" s="123"/>
    </row>
    <row r="7771" spans="5:29" s="2" customFormat="1">
      <c r="E7771" s="120"/>
      <c r="M7771" s="120"/>
      <c r="N7771" s="120"/>
      <c r="U7771" s="121"/>
      <c r="V7771" s="122"/>
      <c r="W7771" s="123"/>
      <c r="AC7771" s="123"/>
    </row>
    <row r="7772" spans="5:29" s="2" customFormat="1">
      <c r="E7772" s="120"/>
      <c r="M7772" s="120"/>
      <c r="N7772" s="120"/>
      <c r="U7772" s="121"/>
      <c r="V7772" s="122"/>
      <c r="W7772" s="123"/>
      <c r="AC7772" s="123"/>
    </row>
    <row r="7773" spans="5:29" s="2" customFormat="1">
      <c r="E7773" s="120"/>
      <c r="M7773" s="120"/>
      <c r="N7773" s="120"/>
      <c r="U7773" s="121"/>
      <c r="V7773" s="122"/>
      <c r="W7773" s="123"/>
      <c r="AC7773" s="123"/>
    </row>
    <row r="7774" spans="5:29" s="2" customFormat="1">
      <c r="E7774" s="120"/>
      <c r="M7774" s="120"/>
      <c r="N7774" s="120"/>
      <c r="U7774" s="121"/>
      <c r="V7774" s="122"/>
      <c r="W7774" s="123"/>
      <c r="AC7774" s="123"/>
    </row>
    <row r="7775" spans="5:29" s="2" customFormat="1">
      <c r="E7775" s="120"/>
      <c r="M7775" s="120"/>
      <c r="N7775" s="120"/>
      <c r="U7775" s="121"/>
      <c r="V7775" s="122"/>
      <c r="W7775" s="123"/>
      <c r="AC7775" s="123"/>
    </row>
    <row r="7776" spans="5:29" s="2" customFormat="1">
      <c r="E7776" s="120"/>
      <c r="M7776" s="120"/>
      <c r="N7776" s="120"/>
      <c r="U7776" s="121"/>
      <c r="V7776" s="122"/>
      <c r="W7776" s="123"/>
      <c r="AC7776" s="123"/>
    </row>
    <row r="7777" spans="5:29" s="2" customFormat="1">
      <c r="E7777" s="120"/>
      <c r="M7777" s="120"/>
      <c r="N7777" s="120"/>
      <c r="U7777" s="121"/>
      <c r="V7777" s="122"/>
      <c r="W7777" s="123"/>
      <c r="AC7777" s="123"/>
    </row>
    <row r="7778" spans="5:29" s="2" customFormat="1">
      <c r="E7778" s="120"/>
      <c r="M7778" s="120"/>
      <c r="N7778" s="120"/>
      <c r="U7778" s="121"/>
      <c r="V7778" s="122"/>
      <c r="W7778" s="123"/>
      <c r="AC7778" s="123"/>
    </row>
    <row r="7779" spans="5:29" s="2" customFormat="1">
      <c r="E7779" s="120"/>
      <c r="M7779" s="120"/>
      <c r="N7779" s="120"/>
      <c r="U7779" s="121"/>
      <c r="V7779" s="122"/>
      <c r="W7779" s="123"/>
      <c r="AC7779" s="123"/>
    </row>
    <row r="7780" spans="5:29" s="2" customFormat="1">
      <c r="E7780" s="120"/>
      <c r="M7780" s="120"/>
      <c r="N7780" s="120"/>
      <c r="U7780" s="121"/>
      <c r="V7780" s="122"/>
      <c r="W7780" s="123"/>
      <c r="AC7780" s="123"/>
    </row>
    <row r="7781" spans="5:29" s="2" customFormat="1">
      <c r="E7781" s="120"/>
      <c r="M7781" s="120"/>
      <c r="N7781" s="120"/>
      <c r="U7781" s="121"/>
      <c r="V7781" s="122"/>
      <c r="W7781" s="123"/>
      <c r="AC7781" s="123"/>
    </row>
    <row r="7782" spans="5:29" s="2" customFormat="1">
      <c r="E7782" s="120"/>
      <c r="M7782" s="120"/>
      <c r="N7782" s="120"/>
      <c r="U7782" s="121"/>
      <c r="V7782" s="122"/>
      <c r="W7782" s="123"/>
      <c r="AC7782" s="123"/>
    </row>
    <row r="7783" spans="5:29" s="2" customFormat="1">
      <c r="E7783" s="120"/>
      <c r="M7783" s="120"/>
      <c r="N7783" s="120"/>
      <c r="U7783" s="121"/>
      <c r="V7783" s="122"/>
      <c r="W7783" s="123"/>
      <c r="AC7783" s="123"/>
    </row>
    <row r="7784" spans="5:29" s="2" customFormat="1">
      <c r="E7784" s="120"/>
      <c r="M7784" s="120"/>
      <c r="N7784" s="120"/>
      <c r="U7784" s="121"/>
      <c r="V7784" s="122"/>
      <c r="W7784" s="123"/>
      <c r="AC7784" s="123"/>
    </row>
    <row r="7785" spans="5:29" s="2" customFormat="1">
      <c r="E7785" s="120"/>
      <c r="M7785" s="120"/>
      <c r="N7785" s="120"/>
      <c r="U7785" s="121"/>
      <c r="V7785" s="122"/>
      <c r="W7785" s="123"/>
      <c r="AC7785" s="123"/>
    </row>
    <row r="7786" spans="5:29" s="2" customFormat="1">
      <c r="E7786" s="120"/>
      <c r="M7786" s="120"/>
      <c r="N7786" s="120"/>
      <c r="U7786" s="121"/>
      <c r="V7786" s="122"/>
      <c r="W7786" s="123"/>
      <c r="AC7786" s="123"/>
    </row>
    <row r="7787" spans="5:29" s="2" customFormat="1">
      <c r="E7787" s="120"/>
      <c r="M7787" s="120"/>
      <c r="N7787" s="120"/>
      <c r="U7787" s="121"/>
      <c r="V7787" s="122"/>
      <c r="W7787" s="123"/>
      <c r="AC7787" s="123"/>
    </row>
    <row r="7788" spans="5:29" s="2" customFormat="1">
      <c r="E7788" s="120"/>
      <c r="M7788" s="120"/>
      <c r="N7788" s="120"/>
      <c r="U7788" s="121"/>
      <c r="V7788" s="122"/>
      <c r="W7788" s="123"/>
      <c r="AC7788" s="123"/>
    </row>
    <row r="7789" spans="5:29" s="2" customFormat="1">
      <c r="E7789" s="120"/>
      <c r="M7789" s="120"/>
      <c r="N7789" s="120"/>
      <c r="U7789" s="121"/>
      <c r="V7789" s="122"/>
      <c r="W7789" s="123"/>
      <c r="AC7789" s="123"/>
    </row>
    <row r="7790" spans="5:29" s="2" customFormat="1">
      <c r="E7790" s="120"/>
      <c r="M7790" s="120"/>
      <c r="N7790" s="120"/>
      <c r="U7790" s="121"/>
      <c r="V7790" s="122"/>
      <c r="W7790" s="123"/>
      <c r="AC7790" s="123"/>
    </row>
    <row r="7791" spans="5:29" s="2" customFormat="1">
      <c r="E7791" s="120"/>
      <c r="M7791" s="120"/>
      <c r="N7791" s="120"/>
      <c r="U7791" s="121"/>
      <c r="V7791" s="122"/>
      <c r="W7791" s="123"/>
      <c r="AC7791" s="123"/>
    </row>
    <row r="7792" spans="5:29" s="2" customFormat="1">
      <c r="E7792" s="120"/>
      <c r="M7792" s="120"/>
      <c r="N7792" s="120"/>
      <c r="U7792" s="121"/>
      <c r="V7792" s="122"/>
      <c r="W7792" s="123"/>
      <c r="AC7792" s="123"/>
    </row>
    <row r="7793" spans="5:29" s="2" customFormat="1">
      <c r="E7793" s="120"/>
      <c r="M7793" s="120"/>
      <c r="N7793" s="120"/>
      <c r="U7793" s="121"/>
      <c r="V7793" s="122"/>
      <c r="W7793" s="123"/>
      <c r="AC7793" s="123"/>
    </row>
    <row r="7794" spans="5:29" s="2" customFormat="1">
      <c r="E7794" s="120"/>
      <c r="M7794" s="120"/>
      <c r="N7794" s="120"/>
      <c r="U7794" s="121"/>
      <c r="V7794" s="122"/>
      <c r="W7794" s="123"/>
      <c r="AC7794" s="123"/>
    </row>
    <row r="7795" spans="5:29" s="2" customFormat="1">
      <c r="E7795" s="120"/>
      <c r="M7795" s="120"/>
      <c r="N7795" s="120"/>
      <c r="U7795" s="121"/>
      <c r="V7795" s="122"/>
      <c r="W7795" s="123"/>
      <c r="AC7795" s="123"/>
    </row>
    <row r="7796" spans="5:29" s="2" customFormat="1">
      <c r="E7796" s="120"/>
      <c r="M7796" s="120"/>
      <c r="N7796" s="120"/>
      <c r="U7796" s="121"/>
      <c r="V7796" s="122"/>
      <c r="W7796" s="123"/>
      <c r="AC7796" s="123"/>
    </row>
    <row r="7797" spans="5:29" s="2" customFormat="1">
      <c r="E7797" s="120"/>
      <c r="M7797" s="120"/>
      <c r="N7797" s="120"/>
      <c r="U7797" s="121"/>
      <c r="V7797" s="122"/>
      <c r="W7797" s="123"/>
      <c r="AC7797" s="123"/>
    </row>
    <row r="7798" spans="5:29" s="2" customFormat="1">
      <c r="E7798" s="120"/>
      <c r="M7798" s="120"/>
      <c r="N7798" s="120"/>
      <c r="U7798" s="121"/>
      <c r="V7798" s="122"/>
      <c r="W7798" s="123"/>
      <c r="AC7798" s="123"/>
    </row>
    <row r="7799" spans="5:29" s="2" customFormat="1">
      <c r="E7799" s="120"/>
      <c r="M7799" s="120"/>
      <c r="N7799" s="120"/>
      <c r="U7799" s="121"/>
      <c r="V7799" s="122"/>
      <c r="W7799" s="123"/>
      <c r="AC7799" s="123"/>
    </row>
    <row r="7800" spans="5:29" s="2" customFormat="1">
      <c r="E7800" s="120"/>
      <c r="M7800" s="120"/>
      <c r="N7800" s="120"/>
      <c r="U7800" s="121"/>
      <c r="V7800" s="122"/>
      <c r="W7800" s="123"/>
      <c r="AC7800" s="123"/>
    </row>
    <row r="7801" spans="5:29" s="2" customFormat="1">
      <c r="E7801" s="120"/>
      <c r="M7801" s="120"/>
      <c r="N7801" s="120"/>
      <c r="U7801" s="121"/>
      <c r="V7801" s="122"/>
      <c r="W7801" s="123"/>
      <c r="AC7801" s="123"/>
    </row>
    <row r="7802" spans="5:29" s="2" customFormat="1">
      <c r="E7802" s="120"/>
      <c r="M7802" s="120"/>
      <c r="N7802" s="120"/>
      <c r="U7802" s="121"/>
      <c r="V7802" s="122"/>
      <c r="W7802" s="123"/>
      <c r="AC7802" s="123"/>
    </row>
    <row r="7803" spans="5:29" s="2" customFormat="1">
      <c r="E7803" s="120"/>
      <c r="M7803" s="120"/>
      <c r="N7803" s="120"/>
      <c r="U7803" s="121"/>
      <c r="V7803" s="122"/>
      <c r="W7803" s="123"/>
      <c r="AC7803" s="123"/>
    </row>
    <row r="7804" spans="5:29" s="2" customFormat="1">
      <c r="E7804" s="120"/>
      <c r="M7804" s="120"/>
      <c r="N7804" s="120"/>
      <c r="U7804" s="121"/>
      <c r="V7804" s="122"/>
      <c r="W7804" s="123"/>
      <c r="AC7804" s="123"/>
    </row>
    <row r="7805" spans="5:29" s="2" customFormat="1">
      <c r="E7805" s="120"/>
      <c r="M7805" s="120"/>
      <c r="N7805" s="120"/>
      <c r="U7805" s="121"/>
      <c r="V7805" s="122"/>
      <c r="W7805" s="123"/>
      <c r="AC7805" s="123"/>
    </row>
    <row r="7806" spans="5:29" s="2" customFormat="1">
      <c r="E7806" s="120"/>
      <c r="M7806" s="120"/>
      <c r="N7806" s="120"/>
      <c r="U7806" s="121"/>
      <c r="V7806" s="122"/>
      <c r="W7806" s="123"/>
      <c r="AC7806" s="123"/>
    </row>
    <row r="7807" spans="5:29" s="2" customFormat="1">
      <c r="E7807" s="120"/>
      <c r="M7807" s="120"/>
      <c r="N7807" s="120"/>
      <c r="U7807" s="121"/>
      <c r="V7807" s="122"/>
      <c r="W7807" s="123"/>
      <c r="AC7807" s="123"/>
    </row>
    <row r="7808" spans="5:29" s="2" customFormat="1">
      <c r="E7808" s="120"/>
      <c r="M7808" s="120"/>
      <c r="N7808" s="120"/>
      <c r="U7808" s="121"/>
      <c r="V7808" s="122"/>
      <c r="W7808" s="123"/>
      <c r="AC7808" s="123"/>
    </row>
    <row r="7809" spans="5:29" s="2" customFormat="1">
      <c r="E7809" s="120"/>
      <c r="M7809" s="120"/>
      <c r="N7809" s="120"/>
      <c r="U7809" s="121"/>
      <c r="V7809" s="122"/>
      <c r="W7809" s="123"/>
      <c r="AC7809" s="123"/>
    </row>
    <row r="7810" spans="5:29" s="2" customFormat="1">
      <c r="E7810" s="120"/>
      <c r="M7810" s="120"/>
      <c r="N7810" s="120"/>
      <c r="U7810" s="121"/>
      <c r="V7810" s="122"/>
      <c r="W7810" s="123"/>
      <c r="AC7810" s="123"/>
    </row>
    <row r="7811" spans="5:29" s="2" customFormat="1">
      <c r="E7811" s="120"/>
      <c r="M7811" s="120"/>
      <c r="N7811" s="120"/>
      <c r="U7811" s="121"/>
      <c r="V7811" s="122"/>
      <c r="W7811" s="123"/>
      <c r="AC7811" s="123"/>
    </row>
    <row r="7812" spans="5:29" s="2" customFormat="1">
      <c r="E7812" s="120"/>
      <c r="M7812" s="120"/>
      <c r="N7812" s="120"/>
      <c r="U7812" s="121"/>
      <c r="V7812" s="122"/>
      <c r="W7812" s="123"/>
      <c r="AC7812" s="123"/>
    </row>
    <row r="7813" spans="5:29" s="2" customFormat="1">
      <c r="E7813" s="120"/>
      <c r="M7813" s="120"/>
      <c r="N7813" s="120"/>
      <c r="U7813" s="121"/>
      <c r="V7813" s="122"/>
      <c r="W7813" s="123"/>
      <c r="AC7813" s="123"/>
    </row>
    <row r="7814" spans="5:29" s="2" customFormat="1">
      <c r="E7814" s="120"/>
      <c r="M7814" s="120"/>
      <c r="N7814" s="120"/>
      <c r="U7814" s="121"/>
      <c r="V7814" s="122"/>
      <c r="W7814" s="123"/>
      <c r="AC7814" s="123"/>
    </row>
    <row r="7815" spans="5:29" s="2" customFormat="1">
      <c r="E7815" s="120"/>
      <c r="M7815" s="120"/>
      <c r="N7815" s="120"/>
      <c r="U7815" s="121"/>
      <c r="V7815" s="122"/>
      <c r="W7815" s="123"/>
      <c r="AC7815" s="123"/>
    </row>
    <row r="7816" spans="5:29" s="2" customFormat="1">
      <c r="E7816" s="120"/>
      <c r="M7816" s="120"/>
      <c r="N7816" s="120"/>
      <c r="U7816" s="121"/>
      <c r="V7816" s="122"/>
      <c r="W7816" s="123"/>
      <c r="AC7816" s="123"/>
    </row>
    <row r="7817" spans="5:29" s="2" customFormat="1">
      <c r="E7817" s="120"/>
      <c r="M7817" s="120"/>
      <c r="N7817" s="120"/>
      <c r="U7817" s="121"/>
      <c r="V7817" s="122"/>
      <c r="W7817" s="123"/>
      <c r="AC7817" s="123"/>
    </row>
    <row r="7818" spans="5:29" s="2" customFormat="1">
      <c r="E7818" s="120"/>
      <c r="M7818" s="120"/>
      <c r="N7818" s="120"/>
      <c r="U7818" s="121"/>
      <c r="V7818" s="122"/>
      <c r="W7818" s="123"/>
      <c r="AC7818" s="123"/>
    </row>
    <row r="7819" spans="5:29" s="2" customFormat="1">
      <c r="E7819" s="120"/>
      <c r="M7819" s="120"/>
      <c r="N7819" s="120"/>
      <c r="U7819" s="121"/>
      <c r="V7819" s="122"/>
      <c r="W7819" s="123"/>
      <c r="AC7819" s="123"/>
    </row>
    <row r="7820" spans="5:29" s="2" customFormat="1">
      <c r="E7820" s="120"/>
      <c r="M7820" s="120"/>
      <c r="N7820" s="120"/>
      <c r="U7820" s="121"/>
      <c r="V7820" s="122"/>
      <c r="W7820" s="123"/>
      <c r="AC7820" s="123"/>
    </row>
    <row r="7821" spans="5:29" s="2" customFormat="1">
      <c r="E7821" s="120"/>
      <c r="M7821" s="120"/>
      <c r="N7821" s="120"/>
      <c r="U7821" s="121"/>
      <c r="V7821" s="122"/>
      <c r="W7821" s="123"/>
      <c r="AC7821" s="123"/>
    </row>
    <row r="7822" spans="5:29" s="2" customFormat="1">
      <c r="E7822" s="120"/>
      <c r="M7822" s="120"/>
      <c r="N7822" s="120"/>
      <c r="U7822" s="121"/>
      <c r="V7822" s="122"/>
      <c r="W7822" s="123"/>
      <c r="AC7822" s="123"/>
    </row>
    <row r="7823" spans="5:29" s="2" customFormat="1">
      <c r="E7823" s="120"/>
      <c r="M7823" s="120"/>
      <c r="N7823" s="120"/>
      <c r="U7823" s="121"/>
      <c r="V7823" s="122"/>
      <c r="W7823" s="123"/>
      <c r="AC7823" s="123"/>
    </row>
    <row r="7824" spans="5:29" s="2" customFormat="1">
      <c r="E7824" s="120"/>
      <c r="M7824" s="120"/>
      <c r="N7824" s="120"/>
      <c r="U7824" s="121"/>
      <c r="V7824" s="122"/>
      <c r="W7824" s="123"/>
      <c r="AC7824" s="123"/>
    </row>
    <row r="7825" spans="5:29" s="2" customFormat="1">
      <c r="E7825" s="120"/>
      <c r="M7825" s="120"/>
      <c r="N7825" s="120"/>
      <c r="U7825" s="121"/>
      <c r="V7825" s="122"/>
      <c r="W7825" s="123"/>
      <c r="AC7825" s="123"/>
    </row>
    <row r="7826" spans="5:29" s="2" customFormat="1">
      <c r="E7826" s="120"/>
      <c r="M7826" s="120"/>
      <c r="N7826" s="120"/>
      <c r="U7826" s="121"/>
      <c r="V7826" s="122"/>
      <c r="W7826" s="123"/>
      <c r="AC7826" s="123"/>
    </row>
    <row r="7827" spans="5:29" s="2" customFormat="1">
      <c r="E7827" s="120"/>
      <c r="M7827" s="120"/>
      <c r="N7827" s="120"/>
      <c r="U7827" s="121"/>
      <c r="V7827" s="122"/>
      <c r="W7827" s="123"/>
      <c r="AC7827" s="123"/>
    </row>
    <row r="7828" spans="5:29" s="2" customFormat="1">
      <c r="E7828" s="120"/>
      <c r="M7828" s="120"/>
      <c r="N7828" s="120"/>
      <c r="U7828" s="121"/>
      <c r="V7828" s="122"/>
      <c r="W7828" s="123"/>
      <c r="AC7828" s="123"/>
    </row>
    <row r="7829" spans="5:29" s="2" customFormat="1">
      <c r="E7829" s="120"/>
      <c r="M7829" s="120"/>
      <c r="N7829" s="120"/>
      <c r="U7829" s="121"/>
      <c r="V7829" s="122"/>
      <c r="W7829" s="123"/>
      <c r="AC7829" s="123"/>
    </row>
    <row r="7830" spans="5:29" s="2" customFormat="1">
      <c r="E7830" s="120"/>
      <c r="M7830" s="120"/>
      <c r="N7830" s="120"/>
      <c r="U7830" s="121"/>
      <c r="V7830" s="122"/>
      <c r="W7830" s="123"/>
      <c r="AC7830" s="123"/>
    </row>
    <row r="7831" spans="5:29" s="2" customFormat="1">
      <c r="E7831" s="120"/>
      <c r="M7831" s="120"/>
      <c r="N7831" s="120"/>
      <c r="U7831" s="121"/>
      <c r="V7831" s="122"/>
      <c r="W7831" s="123"/>
      <c r="AC7831" s="123"/>
    </row>
    <row r="7832" spans="5:29" s="2" customFormat="1">
      <c r="E7832" s="120"/>
      <c r="M7832" s="120"/>
      <c r="N7832" s="120"/>
      <c r="U7832" s="121"/>
      <c r="V7832" s="122"/>
      <c r="W7832" s="123"/>
      <c r="AC7832" s="123"/>
    </row>
    <row r="7833" spans="5:29" s="2" customFormat="1">
      <c r="E7833" s="120"/>
      <c r="M7833" s="120"/>
      <c r="N7833" s="120"/>
      <c r="U7833" s="121"/>
      <c r="V7833" s="122"/>
      <c r="W7833" s="123"/>
      <c r="AC7833" s="123"/>
    </row>
    <row r="7834" spans="5:29" s="2" customFormat="1">
      <c r="E7834" s="120"/>
      <c r="M7834" s="120"/>
      <c r="N7834" s="120"/>
      <c r="U7834" s="121"/>
      <c r="V7834" s="122"/>
      <c r="W7834" s="123"/>
      <c r="AC7834" s="123"/>
    </row>
    <row r="7835" spans="5:29" s="2" customFormat="1">
      <c r="E7835" s="120"/>
      <c r="M7835" s="120"/>
      <c r="N7835" s="120"/>
      <c r="U7835" s="121"/>
      <c r="V7835" s="122"/>
      <c r="W7835" s="123"/>
      <c r="AC7835" s="123"/>
    </row>
    <row r="7836" spans="5:29" s="2" customFormat="1">
      <c r="E7836" s="120"/>
      <c r="M7836" s="120"/>
      <c r="N7836" s="120"/>
      <c r="U7836" s="121"/>
      <c r="V7836" s="122"/>
      <c r="W7836" s="123"/>
      <c r="AC7836" s="123"/>
    </row>
    <row r="7837" spans="5:29" s="2" customFormat="1">
      <c r="E7837" s="120"/>
      <c r="M7837" s="120"/>
      <c r="N7837" s="120"/>
      <c r="U7837" s="121"/>
      <c r="V7837" s="122"/>
      <c r="W7837" s="123"/>
      <c r="AC7837" s="123"/>
    </row>
    <row r="7838" spans="5:29" s="2" customFormat="1">
      <c r="E7838" s="120"/>
      <c r="M7838" s="120"/>
      <c r="N7838" s="120"/>
      <c r="U7838" s="121"/>
      <c r="V7838" s="122"/>
      <c r="W7838" s="123"/>
      <c r="AC7838" s="123"/>
    </row>
    <row r="7839" spans="5:29" s="2" customFormat="1">
      <c r="E7839" s="120"/>
      <c r="M7839" s="120"/>
      <c r="N7839" s="120"/>
      <c r="U7839" s="121"/>
      <c r="V7839" s="122"/>
      <c r="W7839" s="123"/>
      <c r="AC7839" s="123"/>
    </row>
    <row r="7840" spans="5:29" s="2" customFormat="1">
      <c r="E7840" s="120"/>
      <c r="M7840" s="120"/>
      <c r="N7840" s="120"/>
      <c r="U7840" s="121"/>
      <c r="V7840" s="122"/>
      <c r="W7840" s="123"/>
      <c r="AC7840" s="123"/>
    </row>
    <row r="7841" spans="5:29" s="2" customFormat="1">
      <c r="E7841" s="120"/>
      <c r="M7841" s="120"/>
      <c r="N7841" s="120"/>
      <c r="U7841" s="121"/>
      <c r="V7841" s="122"/>
      <c r="W7841" s="123"/>
      <c r="AC7841" s="123"/>
    </row>
    <row r="7842" spans="5:29" s="2" customFormat="1">
      <c r="E7842" s="120"/>
      <c r="M7842" s="120"/>
      <c r="N7842" s="120"/>
      <c r="U7842" s="121"/>
      <c r="V7842" s="122"/>
      <c r="W7842" s="123"/>
      <c r="AC7842" s="123"/>
    </row>
    <row r="7843" spans="5:29" s="2" customFormat="1">
      <c r="E7843" s="120"/>
      <c r="M7843" s="120"/>
      <c r="N7843" s="120"/>
      <c r="U7843" s="121"/>
      <c r="V7843" s="122"/>
      <c r="W7843" s="123"/>
      <c r="AC7843" s="123"/>
    </row>
    <row r="7844" spans="5:29" s="2" customFormat="1">
      <c r="E7844" s="120"/>
      <c r="M7844" s="120"/>
      <c r="N7844" s="120"/>
      <c r="U7844" s="121"/>
      <c r="V7844" s="122"/>
      <c r="W7844" s="123"/>
      <c r="AC7844" s="123"/>
    </row>
    <row r="7845" spans="5:29" s="2" customFormat="1">
      <c r="E7845" s="120"/>
      <c r="M7845" s="120"/>
      <c r="N7845" s="120"/>
      <c r="U7845" s="121"/>
      <c r="V7845" s="122"/>
      <c r="W7845" s="123"/>
      <c r="AC7845" s="123"/>
    </row>
    <row r="7846" spans="5:29" s="2" customFormat="1">
      <c r="E7846" s="120"/>
      <c r="M7846" s="120"/>
      <c r="N7846" s="120"/>
      <c r="U7846" s="121"/>
      <c r="V7846" s="122"/>
      <c r="W7846" s="123"/>
      <c r="AC7846" s="123"/>
    </row>
    <row r="7847" spans="5:29" s="2" customFormat="1">
      <c r="E7847" s="120"/>
      <c r="M7847" s="120"/>
      <c r="N7847" s="120"/>
      <c r="U7847" s="121"/>
      <c r="V7847" s="122"/>
      <c r="W7847" s="123"/>
      <c r="AC7847" s="123"/>
    </row>
    <row r="7848" spans="5:29" s="2" customFormat="1">
      <c r="E7848" s="120"/>
      <c r="M7848" s="120"/>
      <c r="N7848" s="120"/>
      <c r="U7848" s="121"/>
      <c r="V7848" s="122"/>
      <c r="W7848" s="123"/>
      <c r="AC7848" s="123"/>
    </row>
    <row r="7849" spans="5:29" s="2" customFormat="1">
      <c r="E7849" s="120"/>
      <c r="M7849" s="120"/>
      <c r="N7849" s="120"/>
      <c r="U7849" s="121"/>
      <c r="V7849" s="122"/>
      <c r="W7849" s="123"/>
      <c r="AC7849" s="123"/>
    </row>
    <row r="7850" spans="5:29" s="2" customFormat="1">
      <c r="E7850" s="120"/>
      <c r="M7850" s="120"/>
      <c r="N7850" s="120"/>
      <c r="U7850" s="121"/>
      <c r="V7850" s="122"/>
      <c r="W7850" s="123"/>
      <c r="AC7850" s="123"/>
    </row>
    <row r="7851" spans="5:29" s="2" customFormat="1">
      <c r="E7851" s="120"/>
      <c r="M7851" s="120"/>
      <c r="N7851" s="120"/>
      <c r="U7851" s="121"/>
      <c r="V7851" s="122"/>
      <c r="W7851" s="123"/>
      <c r="AC7851" s="123"/>
    </row>
    <row r="7852" spans="5:29" s="2" customFormat="1">
      <c r="E7852" s="120"/>
      <c r="M7852" s="120"/>
      <c r="N7852" s="120"/>
      <c r="U7852" s="121"/>
      <c r="V7852" s="122"/>
      <c r="W7852" s="123"/>
      <c r="AC7852" s="123"/>
    </row>
    <row r="7853" spans="5:29" s="2" customFormat="1">
      <c r="E7853" s="120"/>
      <c r="M7853" s="120"/>
      <c r="N7853" s="120"/>
      <c r="U7853" s="121"/>
      <c r="V7853" s="122"/>
      <c r="W7853" s="123"/>
      <c r="AC7853" s="123"/>
    </row>
    <row r="7854" spans="5:29" s="2" customFormat="1">
      <c r="E7854" s="120"/>
      <c r="M7854" s="120"/>
      <c r="N7854" s="120"/>
      <c r="U7854" s="121"/>
      <c r="V7854" s="122"/>
      <c r="W7854" s="123"/>
      <c r="AC7854" s="123"/>
    </row>
    <row r="7855" spans="5:29" s="2" customFormat="1">
      <c r="E7855" s="120"/>
      <c r="M7855" s="120"/>
      <c r="N7855" s="120"/>
      <c r="U7855" s="121"/>
      <c r="V7855" s="122"/>
      <c r="W7855" s="123"/>
      <c r="AC7855" s="123"/>
    </row>
    <row r="7856" spans="5:29" s="2" customFormat="1">
      <c r="E7856" s="120"/>
      <c r="M7856" s="120"/>
      <c r="N7856" s="120"/>
      <c r="U7856" s="121"/>
      <c r="V7856" s="122"/>
      <c r="W7856" s="123"/>
      <c r="AC7856" s="123"/>
    </row>
    <row r="7857" spans="5:29" s="2" customFormat="1">
      <c r="E7857" s="120"/>
      <c r="M7857" s="120"/>
      <c r="N7857" s="120"/>
      <c r="U7857" s="121"/>
      <c r="V7857" s="122"/>
      <c r="W7857" s="123"/>
      <c r="AC7857" s="123"/>
    </row>
    <row r="7858" spans="5:29" s="2" customFormat="1">
      <c r="E7858" s="120"/>
      <c r="M7858" s="120"/>
      <c r="N7858" s="120"/>
      <c r="U7858" s="121"/>
      <c r="V7858" s="122"/>
      <c r="W7858" s="123"/>
      <c r="AC7858" s="123"/>
    </row>
    <row r="7859" spans="5:29" s="2" customFormat="1">
      <c r="E7859" s="120"/>
      <c r="M7859" s="120"/>
      <c r="N7859" s="120"/>
      <c r="U7859" s="121"/>
      <c r="V7859" s="122"/>
      <c r="W7859" s="123"/>
      <c r="AC7859" s="123"/>
    </row>
    <row r="7860" spans="5:29" s="2" customFormat="1">
      <c r="E7860" s="120"/>
      <c r="M7860" s="120"/>
      <c r="N7860" s="120"/>
      <c r="U7860" s="121"/>
      <c r="V7860" s="122"/>
      <c r="W7860" s="123"/>
      <c r="AC7860" s="123"/>
    </row>
    <row r="7861" spans="5:29" s="2" customFormat="1">
      <c r="E7861" s="120"/>
      <c r="M7861" s="120"/>
      <c r="N7861" s="120"/>
      <c r="U7861" s="121"/>
      <c r="V7861" s="122"/>
      <c r="W7861" s="123"/>
      <c r="AC7861" s="123"/>
    </row>
    <row r="7862" spans="5:29" s="2" customFormat="1">
      <c r="E7862" s="120"/>
      <c r="M7862" s="120"/>
      <c r="N7862" s="120"/>
      <c r="U7862" s="121"/>
      <c r="V7862" s="122"/>
      <c r="W7862" s="123"/>
      <c r="AC7862" s="123"/>
    </row>
    <row r="7863" spans="5:29" s="2" customFormat="1">
      <c r="E7863" s="120"/>
      <c r="M7863" s="120"/>
      <c r="N7863" s="120"/>
      <c r="U7863" s="121"/>
      <c r="V7863" s="122"/>
      <c r="W7863" s="123"/>
      <c r="AC7863" s="123"/>
    </row>
    <row r="7864" spans="5:29" s="2" customFormat="1">
      <c r="E7864" s="120"/>
      <c r="M7864" s="120"/>
      <c r="N7864" s="120"/>
      <c r="U7864" s="121"/>
      <c r="V7864" s="122"/>
      <c r="W7864" s="123"/>
      <c r="AC7864" s="123"/>
    </row>
    <row r="7865" spans="5:29" s="2" customFormat="1">
      <c r="E7865" s="120"/>
      <c r="M7865" s="120"/>
      <c r="N7865" s="120"/>
      <c r="U7865" s="121"/>
      <c r="V7865" s="122"/>
      <c r="W7865" s="123"/>
      <c r="AC7865" s="123"/>
    </row>
    <row r="7866" spans="5:29" s="2" customFormat="1">
      <c r="E7866" s="120"/>
      <c r="M7866" s="120"/>
      <c r="N7866" s="120"/>
      <c r="U7866" s="121"/>
      <c r="V7866" s="122"/>
      <c r="W7866" s="123"/>
      <c r="AC7866" s="123"/>
    </row>
    <row r="7867" spans="5:29" s="2" customFormat="1">
      <c r="E7867" s="120"/>
      <c r="M7867" s="120"/>
      <c r="N7867" s="120"/>
      <c r="U7867" s="121"/>
      <c r="V7867" s="122"/>
      <c r="W7867" s="123"/>
      <c r="AC7867" s="123"/>
    </row>
    <row r="7868" spans="5:29" s="2" customFormat="1">
      <c r="E7868" s="120"/>
      <c r="M7868" s="120"/>
      <c r="N7868" s="120"/>
      <c r="U7868" s="121"/>
      <c r="V7868" s="122"/>
      <c r="W7868" s="123"/>
      <c r="AC7868" s="123"/>
    </row>
    <row r="7869" spans="5:29" s="2" customFormat="1">
      <c r="E7869" s="120"/>
      <c r="M7869" s="120"/>
      <c r="N7869" s="120"/>
      <c r="U7869" s="121"/>
      <c r="V7869" s="122"/>
      <c r="W7869" s="123"/>
      <c r="AC7869" s="123"/>
    </row>
    <row r="7870" spans="5:29" s="2" customFormat="1">
      <c r="E7870" s="120"/>
      <c r="M7870" s="120"/>
      <c r="N7870" s="120"/>
      <c r="U7870" s="121"/>
      <c r="V7870" s="122"/>
      <c r="W7870" s="123"/>
      <c r="AC7870" s="123"/>
    </row>
    <row r="7871" spans="5:29" s="2" customFormat="1">
      <c r="E7871" s="120"/>
      <c r="M7871" s="120"/>
      <c r="N7871" s="120"/>
      <c r="U7871" s="121"/>
      <c r="V7871" s="122"/>
      <c r="W7871" s="123"/>
      <c r="AC7871" s="123"/>
    </row>
    <row r="7872" spans="5:29" s="2" customFormat="1">
      <c r="E7872" s="120"/>
      <c r="M7872" s="120"/>
      <c r="N7872" s="120"/>
      <c r="U7872" s="121"/>
      <c r="V7872" s="122"/>
      <c r="W7872" s="123"/>
      <c r="AC7872" s="123"/>
    </row>
    <row r="7873" spans="5:29" s="2" customFormat="1">
      <c r="E7873" s="120"/>
      <c r="M7873" s="120"/>
      <c r="N7873" s="120"/>
      <c r="U7873" s="121"/>
      <c r="V7873" s="122"/>
      <c r="W7873" s="123"/>
      <c r="AC7873" s="123"/>
    </row>
    <row r="7874" spans="5:29" s="2" customFormat="1">
      <c r="E7874" s="120"/>
      <c r="M7874" s="120"/>
      <c r="N7874" s="120"/>
      <c r="U7874" s="121"/>
      <c r="V7874" s="122"/>
      <c r="W7874" s="123"/>
      <c r="AC7874" s="123"/>
    </row>
    <row r="7875" spans="5:29" s="2" customFormat="1">
      <c r="E7875" s="120"/>
      <c r="M7875" s="120"/>
      <c r="N7875" s="120"/>
      <c r="U7875" s="121"/>
      <c r="V7875" s="122"/>
      <c r="W7875" s="123"/>
      <c r="AC7875" s="123"/>
    </row>
    <row r="7876" spans="5:29" s="2" customFormat="1">
      <c r="E7876" s="120"/>
      <c r="M7876" s="120"/>
      <c r="N7876" s="120"/>
      <c r="U7876" s="121"/>
      <c r="V7876" s="122"/>
      <c r="W7876" s="123"/>
      <c r="AC7876" s="123"/>
    </row>
    <row r="7877" spans="5:29" s="2" customFormat="1">
      <c r="E7877" s="120"/>
      <c r="M7877" s="120"/>
      <c r="N7877" s="120"/>
      <c r="U7877" s="121"/>
      <c r="V7877" s="122"/>
      <c r="W7877" s="123"/>
      <c r="AC7877" s="123"/>
    </row>
    <row r="7878" spans="5:29" s="2" customFormat="1">
      <c r="E7878" s="120"/>
      <c r="M7878" s="120"/>
      <c r="N7878" s="120"/>
      <c r="U7878" s="121"/>
      <c r="V7878" s="122"/>
      <c r="W7878" s="123"/>
      <c r="AC7878" s="123"/>
    </row>
    <row r="7879" spans="5:29" s="2" customFormat="1">
      <c r="E7879" s="120"/>
      <c r="M7879" s="120"/>
      <c r="N7879" s="120"/>
      <c r="U7879" s="121"/>
      <c r="V7879" s="122"/>
      <c r="W7879" s="123"/>
      <c r="AC7879" s="123"/>
    </row>
    <row r="7880" spans="5:29" s="2" customFormat="1">
      <c r="E7880" s="120"/>
      <c r="M7880" s="120"/>
      <c r="N7880" s="120"/>
      <c r="U7880" s="121"/>
      <c r="V7880" s="122"/>
      <c r="W7880" s="123"/>
      <c r="AC7880" s="123"/>
    </row>
    <row r="7881" spans="5:29" s="2" customFormat="1">
      <c r="E7881" s="120"/>
      <c r="M7881" s="120"/>
      <c r="N7881" s="120"/>
      <c r="U7881" s="121"/>
      <c r="V7881" s="122"/>
      <c r="W7881" s="123"/>
      <c r="AC7881" s="123"/>
    </row>
    <row r="7882" spans="5:29" s="2" customFormat="1">
      <c r="E7882" s="120"/>
      <c r="M7882" s="120"/>
      <c r="N7882" s="120"/>
      <c r="U7882" s="121"/>
      <c r="V7882" s="122"/>
      <c r="W7882" s="123"/>
      <c r="AC7882" s="123"/>
    </row>
    <row r="7883" spans="5:29" s="2" customFormat="1">
      <c r="E7883" s="120"/>
      <c r="M7883" s="120"/>
      <c r="N7883" s="120"/>
      <c r="U7883" s="121"/>
      <c r="V7883" s="122"/>
      <c r="W7883" s="123"/>
      <c r="AC7883" s="123"/>
    </row>
    <row r="7884" spans="5:29" s="2" customFormat="1">
      <c r="E7884" s="120"/>
      <c r="M7884" s="120"/>
      <c r="N7884" s="120"/>
      <c r="U7884" s="121"/>
      <c r="V7884" s="122"/>
      <c r="W7884" s="123"/>
      <c r="AC7884" s="123"/>
    </row>
    <row r="7885" spans="5:29" s="2" customFormat="1">
      <c r="E7885" s="120"/>
      <c r="M7885" s="120"/>
      <c r="N7885" s="120"/>
      <c r="U7885" s="121"/>
      <c r="V7885" s="122"/>
      <c r="W7885" s="123"/>
      <c r="AC7885" s="123"/>
    </row>
    <row r="7886" spans="5:29" s="2" customFormat="1">
      <c r="E7886" s="120"/>
      <c r="M7886" s="120"/>
      <c r="N7886" s="120"/>
      <c r="U7886" s="121"/>
      <c r="V7886" s="122"/>
      <c r="W7886" s="123"/>
      <c r="AC7886" s="123"/>
    </row>
    <row r="7887" spans="5:29" s="2" customFormat="1">
      <c r="E7887" s="120"/>
      <c r="M7887" s="120"/>
      <c r="N7887" s="120"/>
      <c r="U7887" s="121"/>
      <c r="V7887" s="122"/>
      <c r="W7887" s="123"/>
      <c r="AC7887" s="123"/>
    </row>
    <row r="7888" spans="5:29" s="2" customFormat="1">
      <c r="E7888" s="120"/>
      <c r="M7888" s="120"/>
      <c r="N7888" s="120"/>
      <c r="U7888" s="121"/>
      <c r="V7888" s="122"/>
      <c r="W7888" s="123"/>
      <c r="AC7888" s="123"/>
    </row>
    <row r="7889" spans="5:29" s="2" customFormat="1">
      <c r="E7889" s="120"/>
      <c r="M7889" s="120"/>
      <c r="N7889" s="120"/>
      <c r="U7889" s="121"/>
      <c r="V7889" s="122"/>
      <c r="W7889" s="123"/>
      <c r="AC7889" s="123"/>
    </row>
    <row r="7890" spans="5:29" s="2" customFormat="1">
      <c r="E7890" s="120"/>
      <c r="M7890" s="120"/>
      <c r="N7890" s="120"/>
      <c r="U7890" s="121"/>
      <c r="V7890" s="122"/>
      <c r="W7890" s="123"/>
      <c r="AC7890" s="123"/>
    </row>
    <row r="7891" spans="5:29" s="2" customFormat="1">
      <c r="E7891" s="120"/>
      <c r="M7891" s="120"/>
      <c r="N7891" s="120"/>
      <c r="U7891" s="121"/>
      <c r="V7891" s="122"/>
      <c r="W7891" s="123"/>
      <c r="AC7891" s="123"/>
    </row>
    <row r="7892" spans="5:29" s="2" customFormat="1">
      <c r="E7892" s="120"/>
      <c r="M7892" s="120"/>
      <c r="N7892" s="120"/>
      <c r="U7892" s="121"/>
      <c r="V7892" s="122"/>
      <c r="W7892" s="123"/>
      <c r="AC7892" s="123"/>
    </row>
    <row r="7893" spans="5:29" s="2" customFormat="1">
      <c r="E7893" s="120"/>
      <c r="M7893" s="120"/>
      <c r="N7893" s="120"/>
      <c r="U7893" s="121"/>
      <c r="V7893" s="122"/>
      <c r="W7893" s="123"/>
      <c r="AC7893" s="123"/>
    </row>
    <row r="7894" spans="5:29" s="2" customFormat="1">
      <c r="E7894" s="120"/>
      <c r="M7894" s="120"/>
      <c r="N7894" s="120"/>
      <c r="U7894" s="121"/>
      <c r="V7894" s="122"/>
      <c r="W7894" s="123"/>
      <c r="AC7894" s="123"/>
    </row>
    <row r="7895" spans="5:29" s="2" customFormat="1">
      <c r="E7895" s="120"/>
      <c r="M7895" s="120"/>
      <c r="N7895" s="120"/>
      <c r="U7895" s="121"/>
      <c r="V7895" s="122"/>
      <c r="W7895" s="123"/>
      <c r="AC7895" s="123"/>
    </row>
    <row r="7896" spans="5:29" s="2" customFormat="1">
      <c r="E7896" s="120"/>
      <c r="M7896" s="120"/>
      <c r="N7896" s="120"/>
      <c r="U7896" s="121"/>
      <c r="V7896" s="122"/>
      <c r="W7896" s="123"/>
      <c r="AC7896" s="123"/>
    </row>
    <row r="7897" spans="5:29" s="2" customFormat="1">
      <c r="E7897" s="120"/>
      <c r="M7897" s="120"/>
      <c r="N7897" s="120"/>
      <c r="U7897" s="121"/>
      <c r="V7897" s="122"/>
      <c r="W7897" s="123"/>
      <c r="AC7897" s="123"/>
    </row>
    <row r="7898" spans="5:29" s="2" customFormat="1">
      <c r="E7898" s="120"/>
      <c r="M7898" s="120"/>
      <c r="N7898" s="120"/>
      <c r="U7898" s="121"/>
      <c r="V7898" s="122"/>
      <c r="W7898" s="123"/>
      <c r="AC7898" s="123"/>
    </row>
    <row r="7899" spans="5:29" s="2" customFormat="1">
      <c r="E7899" s="120"/>
      <c r="M7899" s="120"/>
      <c r="N7899" s="120"/>
      <c r="U7899" s="121"/>
      <c r="V7899" s="122"/>
      <c r="W7899" s="123"/>
      <c r="AC7899" s="123"/>
    </row>
    <row r="7900" spans="5:29" s="2" customFormat="1">
      <c r="E7900" s="120"/>
      <c r="M7900" s="120"/>
      <c r="N7900" s="120"/>
      <c r="U7900" s="121"/>
      <c r="V7900" s="122"/>
      <c r="W7900" s="123"/>
      <c r="AC7900" s="123"/>
    </row>
    <row r="7901" spans="5:29" s="2" customFormat="1">
      <c r="E7901" s="120"/>
      <c r="M7901" s="120"/>
      <c r="N7901" s="120"/>
      <c r="U7901" s="121"/>
      <c r="V7901" s="122"/>
      <c r="W7901" s="123"/>
      <c r="AC7901" s="123"/>
    </row>
    <row r="7902" spans="5:29" s="2" customFormat="1">
      <c r="E7902" s="120"/>
      <c r="M7902" s="120"/>
      <c r="N7902" s="120"/>
      <c r="U7902" s="121"/>
      <c r="V7902" s="122"/>
      <c r="W7902" s="123"/>
      <c r="AC7902" s="123"/>
    </row>
    <row r="7903" spans="5:29" s="2" customFormat="1">
      <c r="E7903" s="120"/>
      <c r="M7903" s="120"/>
      <c r="N7903" s="120"/>
      <c r="U7903" s="121"/>
      <c r="V7903" s="122"/>
      <c r="W7903" s="123"/>
      <c r="AC7903" s="123"/>
    </row>
    <row r="7904" spans="5:29" s="2" customFormat="1">
      <c r="E7904" s="120"/>
      <c r="M7904" s="120"/>
      <c r="N7904" s="120"/>
      <c r="U7904" s="121"/>
      <c r="V7904" s="122"/>
      <c r="W7904" s="123"/>
      <c r="AC7904" s="123"/>
    </row>
    <row r="7905" spans="5:29" s="2" customFormat="1">
      <c r="E7905" s="120"/>
      <c r="M7905" s="120"/>
      <c r="N7905" s="120"/>
      <c r="U7905" s="121"/>
      <c r="V7905" s="122"/>
      <c r="W7905" s="123"/>
      <c r="AC7905" s="123"/>
    </row>
    <row r="7906" spans="5:29" s="2" customFormat="1">
      <c r="E7906" s="120"/>
      <c r="M7906" s="120"/>
      <c r="N7906" s="120"/>
      <c r="U7906" s="121"/>
      <c r="V7906" s="122"/>
      <c r="W7906" s="123"/>
      <c r="AC7906" s="123"/>
    </row>
    <row r="7907" spans="5:29" s="2" customFormat="1">
      <c r="E7907" s="120"/>
      <c r="M7907" s="120"/>
      <c r="N7907" s="120"/>
      <c r="U7907" s="121"/>
      <c r="V7907" s="122"/>
      <c r="W7907" s="123"/>
      <c r="AC7907" s="123"/>
    </row>
    <row r="7908" spans="5:29" s="2" customFormat="1">
      <c r="E7908" s="120"/>
      <c r="M7908" s="120"/>
      <c r="N7908" s="120"/>
      <c r="U7908" s="121"/>
      <c r="V7908" s="122"/>
      <c r="W7908" s="123"/>
      <c r="AC7908" s="123"/>
    </row>
    <row r="7909" spans="5:29" s="2" customFormat="1">
      <c r="E7909" s="120"/>
      <c r="M7909" s="120"/>
      <c r="N7909" s="120"/>
      <c r="U7909" s="121"/>
      <c r="V7909" s="122"/>
      <c r="W7909" s="123"/>
      <c r="AC7909" s="123"/>
    </row>
    <row r="7910" spans="5:29" s="2" customFormat="1">
      <c r="E7910" s="120"/>
      <c r="M7910" s="120"/>
      <c r="N7910" s="120"/>
      <c r="U7910" s="121"/>
      <c r="V7910" s="122"/>
      <c r="W7910" s="123"/>
      <c r="AC7910" s="123"/>
    </row>
    <row r="7911" spans="5:29" s="2" customFormat="1">
      <c r="E7911" s="120"/>
      <c r="M7911" s="120"/>
      <c r="N7911" s="120"/>
      <c r="U7911" s="121"/>
      <c r="V7911" s="122"/>
      <c r="W7911" s="123"/>
      <c r="AC7911" s="123"/>
    </row>
    <row r="7912" spans="5:29" s="2" customFormat="1">
      <c r="E7912" s="120"/>
      <c r="M7912" s="120"/>
      <c r="N7912" s="120"/>
      <c r="U7912" s="121"/>
      <c r="V7912" s="122"/>
      <c r="W7912" s="123"/>
      <c r="AC7912" s="123"/>
    </row>
    <row r="7913" spans="5:29" s="2" customFormat="1">
      <c r="E7913" s="120"/>
      <c r="M7913" s="120"/>
      <c r="N7913" s="120"/>
      <c r="U7913" s="121"/>
      <c r="V7913" s="122"/>
      <c r="W7913" s="123"/>
      <c r="AC7913" s="123"/>
    </row>
    <row r="7914" spans="5:29" s="2" customFormat="1">
      <c r="E7914" s="120"/>
      <c r="M7914" s="120"/>
      <c r="N7914" s="120"/>
      <c r="U7914" s="121"/>
      <c r="V7914" s="122"/>
      <c r="W7914" s="123"/>
      <c r="AC7914" s="123"/>
    </row>
    <row r="7915" spans="5:29" s="2" customFormat="1">
      <c r="E7915" s="120"/>
      <c r="M7915" s="120"/>
      <c r="N7915" s="120"/>
      <c r="U7915" s="121"/>
      <c r="V7915" s="122"/>
      <c r="W7915" s="123"/>
      <c r="AC7915" s="123"/>
    </row>
    <row r="7916" spans="5:29" s="2" customFormat="1">
      <c r="E7916" s="120"/>
      <c r="M7916" s="120"/>
      <c r="N7916" s="120"/>
      <c r="U7916" s="121"/>
      <c r="V7916" s="122"/>
      <c r="W7916" s="123"/>
      <c r="AC7916" s="123"/>
    </row>
    <row r="7917" spans="5:29" s="2" customFormat="1">
      <c r="E7917" s="120"/>
      <c r="M7917" s="120"/>
      <c r="N7917" s="120"/>
      <c r="U7917" s="121"/>
      <c r="V7917" s="122"/>
      <c r="W7917" s="123"/>
      <c r="AC7917" s="123"/>
    </row>
    <row r="7918" spans="5:29" s="2" customFormat="1">
      <c r="E7918" s="120"/>
      <c r="M7918" s="120"/>
      <c r="N7918" s="120"/>
      <c r="U7918" s="121"/>
      <c r="V7918" s="122"/>
      <c r="W7918" s="123"/>
      <c r="AC7918" s="123"/>
    </row>
    <row r="7919" spans="5:29" s="2" customFormat="1">
      <c r="E7919" s="120"/>
      <c r="M7919" s="120"/>
      <c r="N7919" s="120"/>
      <c r="U7919" s="121"/>
      <c r="V7919" s="122"/>
      <c r="W7919" s="123"/>
      <c r="AC7919" s="123"/>
    </row>
    <row r="7920" spans="5:29" s="2" customFormat="1">
      <c r="E7920" s="120"/>
      <c r="M7920" s="120"/>
      <c r="N7920" s="120"/>
      <c r="U7920" s="121"/>
      <c r="V7920" s="122"/>
      <c r="W7920" s="123"/>
      <c r="AC7920" s="123"/>
    </row>
    <row r="7921" spans="5:29" s="2" customFormat="1">
      <c r="E7921" s="120"/>
      <c r="M7921" s="120"/>
      <c r="N7921" s="120"/>
      <c r="U7921" s="121"/>
      <c r="V7921" s="122"/>
      <c r="W7921" s="123"/>
      <c r="AC7921" s="123"/>
    </row>
    <row r="7922" spans="5:29" s="2" customFormat="1">
      <c r="E7922" s="120"/>
      <c r="M7922" s="120"/>
      <c r="N7922" s="120"/>
      <c r="U7922" s="121"/>
      <c r="V7922" s="122"/>
      <c r="W7922" s="123"/>
      <c r="AC7922" s="123"/>
    </row>
    <row r="7923" spans="5:29" s="2" customFormat="1">
      <c r="E7923" s="120"/>
      <c r="M7923" s="120"/>
      <c r="N7923" s="120"/>
      <c r="U7923" s="121"/>
      <c r="V7923" s="122"/>
      <c r="W7923" s="123"/>
      <c r="AC7923" s="123"/>
    </row>
    <row r="7924" spans="5:29" s="2" customFormat="1">
      <c r="E7924" s="120"/>
      <c r="M7924" s="120"/>
      <c r="N7924" s="120"/>
      <c r="U7924" s="121"/>
      <c r="V7924" s="122"/>
      <c r="W7924" s="123"/>
      <c r="AC7924" s="123"/>
    </row>
    <row r="7925" spans="5:29" s="2" customFormat="1">
      <c r="E7925" s="120"/>
      <c r="M7925" s="120"/>
      <c r="N7925" s="120"/>
      <c r="U7925" s="121"/>
      <c r="V7925" s="122"/>
      <c r="W7925" s="123"/>
      <c r="AC7925" s="123"/>
    </row>
    <row r="7926" spans="5:29" s="2" customFormat="1">
      <c r="E7926" s="120"/>
      <c r="M7926" s="120"/>
      <c r="N7926" s="120"/>
      <c r="U7926" s="121"/>
      <c r="V7926" s="122"/>
      <c r="W7926" s="123"/>
      <c r="AC7926" s="123"/>
    </row>
    <row r="7927" spans="5:29" s="2" customFormat="1">
      <c r="E7927" s="120"/>
      <c r="M7927" s="120"/>
      <c r="N7927" s="120"/>
      <c r="U7927" s="121"/>
      <c r="V7927" s="122"/>
      <c r="W7927" s="123"/>
      <c r="AC7927" s="123"/>
    </row>
    <row r="7928" spans="5:29" s="2" customFormat="1">
      <c r="E7928" s="120"/>
      <c r="M7928" s="120"/>
      <c r="N7928" s="120"/>
      <c r="U7928" s="121"/>
      <c r="V7928" s="122"/>
      <c r="W7928" s="123"/>
      <c r="AC7928" s="123"/>
    </row>
    <row r="7929" spans="5:29" s="2" customFormat="1">
      <c r="E7929" s="120"/>
      <c r="M7929" s="120"/>
      <c r="N7929" s="120"/>
      <c r="U7929" s="121"/>
      <c r="V7929" s="122"/>
      <c r="W7929" s="123"/>
      <c r="AC7929" s="123"/>
    </row>
    <row r="7930" spans="5:29" s="2" customFormat="1">
      <c r="E7930" s="120"/>
      <c r="M7930" s="120"/>
      <c r="N7930" s="120"/>
      <c r="U7930" s="121"/>
      <c r="V7930" s="122"/>
      <c r="W7930" s="123"/>
      <c r="AC7930" s="123"/>
    </row>
    <row r="7931" spans="5:29" s="2" customFormat="1">
      <c r="E7931" s="120"/>
      <c r="M7931" s="120"/>
      <c r="N7931" s="120"/>
      <c r="U7931" s="121"/>
      <c r="V7931" s="122"/>
      <c r="W7931" s="123"/>
      <c r="AC7931" s="123"/>
    </row>
    <row r="7932" spans="5:29" s="2" customFormat="1">
      <c r="E7932" s="120"/>
      <c r="M7932" s="120"/>
      <c r="N7932" s="120"/>
      <c r="U7932" s="121"/>
      <c r="V7932" s="122"/>
      <c r="W7932" s="123"/>
      <c r="AC7932" s="123"/>
    </row>
    <row r="7933" spans="5:29" s="2" customFormat="1">
      <c r="E7933" s="120"/>
      <c r="M7933" s="120"/>
      <c r="N7933" s="120"/>
      <c r="U7933" s="121"/>
      <c r="V7933" s="122"/>
      <c r="W7933" s="123"/>
      <c r="AC7933" s="123"/>
    </row>
    <row r="7934" spans="5:29" s="2" customFormat="1">
      <c r="E7934" s="120"/>
      <c r="M7934" s="120"/>
      <c r="N7934" s="120"/>
      <c r="U7934" s="121"/>
      <c r="V7934" s="122"/>
      <c r="W7934" s="123"/>
      <c r="AC7934" s="123"/>
    </row>
    <row r="7935" spans="5:29" s="2" customFormat="1">
      <c r="E7935" s="120"/>
      <c r="M7935" s="120"/>
      <c r="N7935" s="120"/>
      <c r="U7935" s="121"/>
      <c r="V7935" s="122"/>
      <c r="W7935" s="123"/>
      <c r="AC7935" s="123"/>
    </row>
    <row r="7936" spans="5:29" s="2" customFormat="1">
      <c r="E7936" s="120"/>
      <c r="M7936" s="120"/>
      <c r="N7936" s="120"/>
      <c r="U7936" s="121"/>
      <c r="V7936" s="122"/>
      <c r="W7936" s="123"/>
      <c r="AC7936" s="123"/>
    </row>
    <row r="7937" spans="5:29" s="2" customFormat="1">
      <c r="E7937" s="120"/>
      <c r="M7937" s="120"/>
      <c r="N7937" s="120"/>
      <c r="U7937" s="121"/>
      <c r="V7937" s="122"/>
      <c r="W7937" s="123"/>
      <c r="AC7937" s="123"/>
    </row>
    <row r="7938" spans="5:29" s="2" customFormat="1">
      <c r="E7938" s="120"/>
      <c r="M7938" s="120"/>
      <c r="N7938" s="120"/>
      <c r="U7938" s="121"/>
      <c r="V7938" s="122"/>
      <c r="W7938" s="123"/>
      <c r="AC7938" s="123"/>
    </row>
    <row r="7939" spans="5:29" s="2" customFormat="1">
      <c r="E7939" s="120"/>
      <c r="M7939" s="120"/>
      <c r="N7939" s="120"/>
      <c r="U7939" s="121"/>
      <c r="V7939" s="122"/>
      <c r="W7939" s="123"/>
      <c r="AC7939" s="123"/>
    </row>
    <row r="7940" spans="5:29" s="2" customFormat="1">
      <c r="E7940" s="120"/>
      <c r="M7940" s="120"/>
      <c r="N7940" s="120"/>
      <c r="U7940" s="121"/>
      <c r="V7940" s="122"/>
      <c r="W7940" s="123"/>
      <c r="AC7940" s="123"/>
    </row>
    <row r="7941" spans="5:29" s="2" customFormat="1">
      <c r="E7941" s="120"/>
      <c r="M7941" s="120"/>
      <c r="N7941" s="120"/>
      <c r="U7941" s="121"/>
      <c r="V7941" s="122"/>
      <c r="W7941" s="123"/>
      <c r="AC7941" s="123"/>
    </row>
    <row r="7942" spans="5:29" s="2" customFormat="1">
      <c r="E7942" s="120"/>
      <c r="M7942" s="120"/>
      <c r="N7942" s="120"/>
      <c r="U7942" s="121"/>
      <c r="V7942" s="122"/>
      <c r="W7942" s="123"/>
      <c r="AC7942" s="123"/>
    </row>
    <row r="7943" spans="5:29" s="2" customFormat="1">
      <c r="E7943" s="120"/>
      <c r="M7943" s="120"/>
      <c r="N7943" s="120"/>
      <c r="U7943" s="121"/>
      <c r="V7943" s="122"/>
      <c r="W7943" s="123"/>
      <c r="AC7943" s="123"/>
    </row>
    <row r="7944" spans="5:29" s="2" customFormat="1">
      <c r="E7944" s="120"/>
      <c r="M7944" s="120"/>
      <c r="N7944" s="120"/>
      <c r="U7944" s="121"/>
      <c r="V7944" s="122"/>
      <c r="W7944" s="123"/>
      <c r="AC7944" s="123"/>
    </row>
    <row r="7945" spans="5:29" s="2" customFormat="1">
      <c r="E7945" s="120"/>
      <c r="M7945" s="120"/>
      <c r="N7945" s="120"/>
      <c r="U7945" s="121"/>
      <c r="V7945" s="122"/>
      <c r="W7945" s="123"/>
      <c r="AC7945" s="123"/>
    </row>
    <row r="7946" spans="5:29" s="2" customFormat="1">
      <c r="E7946" s="120"/>
      <c r="M7946" s="120"/>
      <c r="N7946" s="120"/>
      <c r="U7946" s="121"/>
      <c r="V7946" s="122"/>
      <c r="W7946" s="123"/>
      <c r="AC7946" s="123"/>
    </row>
    <row r="7947" spans="5:29" s="2" customFormat="1">
      <c r="E7947" s="120"/>
      <c r="M7947" s="120"/>
      <c r="N7947" s="120"/>
      <c r="U7947" s="121"/>
      <c r="V7947" s="122"/>
      <c r="W7947" s="123"/>
      <c r="AC7947" s="123"/>
    </row>
    <row r="7948" spans="5:29" s="2" customFormat="1">
      <c r="E7948" s="120"/>
      <c r="M7948" s="120"/>
      <c r="N7948" s="120"/>
      <c r="U7948" s="121"/>
      <c r="V7948" s="122"/>
      <c r="W7948" s="123"/>
      <c r="AC7948" s="123"/>
    </row>
    <row r="7949" spans="5:29" s="2" customFormat="1">
      <c r="E7949" s="120"/>
      <c r="M7949" s="120"/>
      <c r="N7949" s="120"/>
      <c r="U7949" s="121"/>
      <c r="V7949" s="122"/>
      <c r="W7949" s="123"/>
      <c r="AC7949" s="123"/>
    </row>
    <row r="7950" spans="5:29" s="2" customFormat="1">
      <c r="E7950" s="120"/>
      <c r="M7950" s="120"/>
      <c r="N7950" s="120"/>
      <c r="U7950" s="121"/>
      <c r="V7950" s="122"/>
      <c r="W7950" s="123"/>
      <c r="AC7950" s="123"/>
    </row>
    <row r="7951" spans="5:29" s="2" customFormat="1">
      <c r="E7951" s="120"/>
      <c r="M7951" s="120"/>
      <c r="N7951" s="120"/>
      <c r="U7951" s="121"/>
      <c r="V7951" s="122"/>
      <c r="W7951" s="123"/>
      <c r="AC7951" s="123"/>
    </row>
    <row r="7952" spans="5:29" s="2" customFormat="1">
      <c r="E7952" s="120"/>
      <c r="M7952" s="120"/>
      <c r="N7952" s="120"/>
      <c r="U7952" s="121"/>
      <c r="V7952" s="122"/>
      <c r="W7952" s="123"/>
      <c r="AC7952" s="123"/>
    </row>
    <row r="7953" spans="5:29" s="2" customFormat="1">
      <c r="E7953" s="120"/>
      <c r="M7953" s="120"/>
      <c r="N7953" s="120"/>
      <c r="U7953" s="121"/>
      <c r="V7953" s="122"/>
      <c r="W7953" s="123"/>
      <c r="AC7953" s="123"/>
    </row>
    <row r="7954" spans="5:29" s="2" customFormat="1">
      <c r="E7954" s="120"/>
      <c r="M7954" s="120"/>
      <c r="N7954" s="120"/>
      <c r="U7954" s="121"/>
      <c r="V7954" s="122"/>
      <c r="W7954" s="123"/>
      <c r="AC7954" s="123"/>
    </row>
    <row r="7955" spans="5:29" s="2" customFormat="1">
      <c r="E7955" s="120"/>
      <c r="M7955" s="120"/>
      <c r="N7955" s="120"/>
      <c r="U7955" s="121"/>
      <c r="V7955" s="122"/>
      <c r="W7955" s="123"/>
      <c r="AC7955" s="123"/>
    </row>
    <row r="7956" spans="5:29" s="2" customFormat="1">
      <c r="E7956" s="120"/>
      <c r="M7956" s="120"/>
      <c r="N7956" s="120"/>
      <c r="U7956" s="121"/>
      <c r="V7956" s="122"/>
      <c r="W7956" s="123"/>
      <c r="AC7956" s="123"/>
    </row>
    <row r="7957" spans="5:29" s="2" customFormat="1">
      <c r="E7957" s="120"/>
      <c r="M7957" s="120"/>
      <c r="N7957" s="120"/>
      <c r="U7957" s="121"/>
      <c r="V7957" s="122"/>
      <c r="W7957" s="123"/>
      <c r="AC7957" s="123"/>
    </row>
    <row r="7958" spans="5:29" s="2" customFormat="1">
      <c r="E7958" s="120"/>
      <c r="M7958" s="120"/>
      <c r="N7958" s="120"/>
      <c r="U7958" s="121"/>
      <c r="V7958" s="122"/>
      <c r="W7958" s="123"/>
      <c r="AC7958" s="123"/>
    </row>
    <row r="7959" spans="5:29" s="2" customFormat="1">
      <c r="E7959" s="120"/>
      <c r="M7959" s="120"/>
      <c r="N7959" s="120"/>
      <c r="U7959" s="121"/>
      <c r="V7959" s="122"/>
      <c r="W7959" s="123"/>
      <c r="AC7959" s="123"/>
    </row>
    <row r="7960" spans="5:29" s="2" customFormat="1">
      <c r="E7960" s="120"/>
      <c r="M7960" s="120"/>
      <c r="N7960" s="120"/>
      <c r="U7960" s="121"/>
      <c r="V7960" s="122"/>
      <c r="W7960" s="123"/>
      <c r="AC7960" s="123"/>
    </row>
    <row r="7961" spans="5:29" s="2" customFormat="1">
      <c r="E7961" s="120"/>
      <c r="M7961" s="120"/>
      <c r="N7961" s="120"/>
      <c r="U7961" s="121"/>
      <c r="V7961" s="122"/>
      <c r="W7961" s="123"/>
      <c r="AC7961" s="123"/>
    </row>
    <row r="7962" spans="5:29" s="2" customFormat="1">
      <c r="E7962" s="120"/>
      <c r="M7962" s="120"/>
      <c r="N7962" s="120"/>
      <c r="U7962" s="121"/>
      <c r="V7962" s="122"/>
      <c r="W7962" s="123"/>
      <c r="AC7962" s="123"/>
    </row>
    <row r="7963" spans="5:29" s="2" customFormat="1">
      <c r="E7963" s="120"/>
      <c r="M7963" s="120"/>
      <c r="N7963" s="120"/>
      <c r="U7963" s="121"/>
      <c r="V7963" s="122"/>
      <c r="W7963" s="123"/>
      <c r="AC7963" s="123"/>
    </row>
    <row r="7964" spans="5:29" s="2" customFormat="1">
      <c r="E7964" s="120"/>
      <c r="M7964" s="120"/>
      <c r="N7964" s="120"/>
      <c r="U7964" s="121"/>
      <c r="V7964" s="122"/>
      <c r="W7964" s="123"/>
      <c r="AC7964" s="123"/>
    </row>
    <row r="7965" spans="5:29" s="2" customFormat="1">
      <c r="E7965" s="120"/>
      <c r="M7965" s="120"/>
      <c r="N7965" s="120"/>
      <c r="U7965" s="121"/>
      <c r="V7965" s="122"/>
      <c r="W7965" s="123"/>
      <c r="AC7965" s="123"/>
    </row>
    <row r="7966" spans="5:29" s="2" customFormat="1">
      <c r="E7966" s="120"/>
      <c r="M7966" s="120"/>
      <c r="N7966" s="120"/>
      <c r="U7966" s="121"/>
      <c r="V7966" s="122"/>
      <c r="W7966" s="123"/>
      <c r="AC7966" s="123"/>
    </row>
    <row r="7967" spans="5:29" s="2" customFormat="1">
      <c r="E7967" s="120"/>
      <c r="M7967" s="120"/>
      <c r="N7967" s="120"/>
      <c r="U7967" s="121"/>
      <c r="V7967" s="122"/>
      <c r="W7967" s="123"/>
      <c r="AC7967" s="123"/>
    </row>
    <row r="7968" spans="5:29" s="2" customFormat="1">
      <c r="E7968" s="120"/>
      <c r="M7968" s="120"/>
      <c r="N7968" s="120"/>
      <c r="U7968" s="121"/>
      <c r="V7968" s="122"/>
      <c r="W7968" s="123"/>
      <c r="AC7968" s="123"/>
    </row>
    <row r="7969" spans="5:29" s="2" customFormat="1">
      <c r="E7969" s="120"/>
      <c r="M7969" s="120"/>
      <c r="N7969" s="120"/>
      <c r="U7969" s="121"/>
      <c r="V7969" s="122"/>
      <c r="W7969" s="123"/>
      <c r="AC7969" s="123"/>
    </row>
    <row r="7970" spans="5:29" s="2" customFormat="1">
      <c r="E7970" s="120"/>
      <c r="M7970" s="120"/>
      <c r="N7970" s="120"/>
      <c r="U7970" s="121"/>
      <c r="V7970" s="122"/>
      <c r="W7970" s="123"/>
      <c r="AC7970" s="123"/>
    </row>
    <row r="7971" spans="5:29" s="2" customFormat="1">
      <c r="E7971" s="120"/>
      <c r="M7971" s="120"/>
      <c r="N7971" s="120"/>
      <c r="U7971" s="121"/>
      <c r="V7971" s="122"/>
      <c r="W7971" s="123"/>
      <c r="AC7971" s="123"/>
    </row>
    <row r="7972" spans="5:29" s="2" customFormat="1">
      <c r="E7972" s="120"/>
      <c r="M7972" s="120"/>
      <c r="N7972" s="120"/>
      <c r="U7972" s="121"/>
      <c r="V7972" s="122"/>
      <c r="W7972" s="123"/>
      <c r="AC7972" s="123"/>
    </row>
    <row r="7973" spans="5:29" s="2" customFormat="1">
      <c r="E7973" s="120"/>
      <c r="M7973" s="120"/>
      <c r="N7973" s="120"/>
      <c r="U7973" s="121"/>
      <c r="V7973" s="122"/>
      <c r="W7973" s="123"/>
      <c r="AC7973" s="123"/>
    </row>
    <row r="7974" spans="5:29" s="2" customFormat="1">
      <c r="E7974" s="120"/>
      <c r="M7974" s="120"/>
      <c r="N7974" s="120"/>
      <c r="U7974" s="121"/>
      <c r="V7974" s="122"/>
      <c r="W7974" s="123"/>
      <c r="AC7974" s="123"/>
    </row>
    <row r="7975" spans="5:29" s="2" customFormat="1">
      <c r="E7975" s="120"/>
      <c r="M7975" s="120"/>
      <c r="N7975" s="120"/>
      <c r="U7975" s="121"/>
      <c r="V7975" s="122"/>
      <c r="W7975" s="123"/>
      <c r="AC7975" s="123"/>
    </row>
    <row r="7976" spans="5:29" s="2" customFormat="1">
      <c r="E7976" s="120"/>
      <c r="M7976" s="120"/>
      <c r="N7976" s="120"/>
      <c r="U7976" s="121"/>
      <c r="V7976" s="122"/>
      <c r="W7976" s="123"/>
      <c r="AC7976" s="123"/>
    </row>
    <row r="7977" spans="5:29" s="2" customFormat="1">
      <c r="E7977" s="120"/>
      <c r="M7977" s="120"/>
      <c r="N7977" s="120"/>
      <c r="U7977" s="121"/>
      <c r="V7977" s="122"/>
      <c r="W7977" s="123"/>
      <c r="AC7977" s="123"/>
    </row>
    <row r="7978" spans="5:29" s="2" customFormat="1">
      <c r="E7978" s="120"/>
      <c r="M7978" s="120"/>
      <c r="N7978" s="120"/>
      <c r="U7978" s="121"/>
      <c r="V7978" s="122"/>
      <c r="W7978" s="123"/>
      <c r="AC7978" s="123"/>
    </row>
    <row r="7979" spans="5:29" s="2" customFormat="1">
      <c r="E7979" s="120"/>
      <c r="M7979" s="120"/>
      <c r="N7979" s="120"/>
      <c r="U7979" s="121"/>
      <c r="V7979" s="122"/>
      <c r="W7979" s="123"/>
      <c r="AC7979" s="123"/>
    </row>
    <row r="7980" spans="5:29" s="2" customFormat="1">
      <c r="E7980" s="120"/>
      <c r="M7980" s="120"/>
      <c r="N7980" s="120"/>
      <c r="U7980" s="121"/>
      <c r="V7980" s="122"/>
      <c r="W7980" s="123"/>
      <c r="AC7980" s="123"/>
    </row>
    <row r="7981" spans="5:29" s="2" customFormat="1">
      <c r="E7981" s="120"/>
      <c r="M7981" s="120"/>
      <c r="N7981" s="120"/>
      <c r="U7981" s="121"/>
      <c r="V7981" s="122"/>
      <c r="W7981" s="123"/>
      <c r="AC7981" s="123"/>
    </row>
    <row r="7982" spans="5:29" s="2" customFormat="1">
      <c r="E7982" s="120"/>
      <c r="M7982" s="120"/>
      <c r="N7982" s="120"/>
      <c r="U7982" s="121"/>
      <c r="V7982" s="122"/>
      <c r="W7982" s="123"/>
      <c r="AC7982" s="123"/>
    </row>
    <row r="7983" spans="5:29" s="2" customFormat="1">
      <c r="E7983" s="120"/>
      <c r="M7983" s="120"/>
      <c r="N7983" s="120"/>
      <c r="U7983" s="121"/>
      <c r="V7983" s="122"/>
      <c r="W7983" s="123"/>
      <c r="AC7983" s="123"/>
    </row>
    <row r="7984" spans="5:29" s="2" customFormat="1">
      <c r="E7984" s="120"/>
      <c r="M7984" s="120"/>
      <c r="N7984" s="120"/>
      <c r="U7984" s="121"/>
      <c r="V7984" s="122"/>
      <c r="W7984" s="123"/>
      <c r="AC7984" s="123"/>
    </row>
    <row r="7985" spans="5:29" s="2" customFormat="1">
      <c r="E7985" s="120"/>
      <c r="M7985" s="120"/>
      <c r="N7985" s="120"/>
      <c r="U7985" s="121"/>
      <c r="V7985" s="122"/>
      <c r="W7985" s="123"/>
      <c r="AC7985" s="123"/>
    </row>
    <row r="7986" spans="5:29" s="2" customFormat="1">
      <c r="E7986" s="120"/>
      <c r="M7986" s="120"/>
      <c r="N7986" s="120"/>
      <c r="U7986" s="121"/>
      <c r="V7986" s="122"/>
      <c r="W7986" s="123"/>
      <c r="AC7986" s="123"/>
    </row>
    <row r="7987" spans="5:29" s="2" customFormat="1">
      <c r="E7987" s="120"/>
      <c r="M7987" s="120"/>
      <c r="N7987" s="120"/>
      <c r="U7987" s="121"/>
      <c r="V7987" s="122"/>
      <c r="W7987" s="123"/>
      <c r="AC7987" s="123"/>
    </row>
    <row r="7988" spans="5:29" s="2" customFormat="1">
      <c r="E7988" s="120"/>
      <c r="M7988" s="120"/>
      <c r="N7988" s="120"/>
      <c r="U7988" s="121"/>
      <c r="V7988" s="122"/>
      <c r="W7988" s="123"/>
      <c r="AC7988" s="123"/>
    </row>
    <row r="7989" spans="5:29" s="2" customFormat="1">
      <c r="E7989" s="120"/>
      <c r="M7989" s="120"/>
      <c r="N7989" s="120"/>
      <c r="U7989" s="121"/>
      <c r="V7989" s="122"/>
      <c r="W7989" s="123"/>
      <c r="AC7989" s="123"/>
    </row>
    <row r="7990" spans="5:29" s="2" customFormat="1">
      <c r="E7990" s="120"/>
      <c r="M7990" s="120"/>
      <c r="N7990" s="120"/>
      <c r="U7990" s="121"/>
      <c r="V7990" s="122"/>
      <c r="W7990" s="123"/>
      <c r="AC7990" s="123"/>
    </row>
    <row r="7991" spans="5:29" s="2" customFormat="1">
      <c r="E7991" s="120"/>
      <c r="M7991" s="120"/>
      <c r="N7991" s="120"/>
      <c r="U7991" s="121"/>
      <c r="V7991" s="122"/>
      <c r="W7991" s="123"/>
      <c r="AC7991" s="123"/>
    </row>
    <row r="7992" spans="5:29" s="2" customFormat="1">
      <c r="E7992" s="120"/>
      <c r="M7992" s="120"/>
      <c r="N7992" s="120"/>
      <c r="U7992" s="121"/>
      <c r="V7992" s="122"/>
      <c r="W7992" s="123"/>
      <c r="AC7992" s="123"/>
    </row>
    <row r="7993" spans="5:29" s="2" customFormat="1">
      <c r="E7993" s="120"/>
      <c r="M7993" s="120"/>
      <c r="N7993" s="120"/>
      <c r="U7993" s="121"/>
      <c r="V7993" s="122"/>
      <c r="W7993" s="123"/>
      <c r="AC7993" s="123"/>
    </row>
    <row r="7994" spans="5:29" s="2" customFormat="1">
      <c r="E7994" s="120"/>
      <c r="M7994" s="120"/>
      <c r="N7994" s="120"/>
      <c r="U7994" s="121"/>
      <c r="V7994" s="122"/>
      <c r="W7994" s="123"/>
      <c r="AC7994" s="123"/>
    </row>
    <row r="7995" spans="5:29" s="2" customFormat="1">
      <c r="E7995" s="120"/>
      <c r="M7995" s="120"/>
      <c r="N7995" s="120"/>
      <c r="U7995" s="121"/>
      <c r="V7995" s="122"/>
      <c r="W7995" s="123"/>
      <c r="AC7995" s="123"/>
    </row>
    <row r="7996" spans="5:29" s="2" customFormat="1">
      <c r="E7996" s="120"/>
      <c r="M7996" s="120"/>
      <c r="N7996" s="120"/>
      <c r="U7996" s="121"/>
      <c r="V7996" s="122"/>
      <c r="W7996" s="123"/>
      <c r="AC7996" s="123"/>
    </row>
    <row r="7997" spans="5:29" s="2" customFormat="1">
      <c r="E7997" s="120"/>
      <c r="M7997" s="120"/>
      <c r="N7997" s="120"/>
      <c r="U7997" s="121"/>
      <c r="V7997" s="122"/>
      <c r="W7997" s="123"/>
      <c r="AC7997" s="123"/>
    </row>
    <row r="7998" spans="5:29" s="2" customFormat="1">
      <c r="E7998" s="120"/>
      <c r="M7998" s="120"/>
      <c r="N7998" s="120"/>
      <c r="U7998" s="121"/>
      <c r="V7998" s="122"/>
      <c r="W7998" s="123"/>
      <c r="AC7998" s="123"/>
    </row>
    <row r="7999" spans="5:29" s="2" customFormat="1">
      <c r="E7999" s="120"/>
      <c r="M7999" s="120"/>
      <c r="N7999" s="120"/>
      <c r="U7999" s="121"/>
      <c r="V7999" s="122"/>
      <c r="W7999" s="123"/>
      <c r="AC7999" s="123"/>
    </row>
    <row r="8000" spans="5:29" s="2" customFormat="1">
      <c r="E8000" s="120"/>
      <c r="M8000" s="120"/>
      <c r="N8000" s="120"/>
      <c r="U8000" s="121"/>
      <c r="V8000" s="122"/>
      <c r="W8000" s="123"/>
      <c r="AC8000" s="123"/>
    </row>
    <row r="8001" spans="5:29" s="2" customFormat="1">
      <c r="E8001" s="120"/>
      <c r="M8001" s="120"/>
      <c r="N8001" s="120"/>
      <c r="U8001" s="121"/>
      <c r="V8001" s="122"/>
      <c r="W8001" s="123"/>
      <c r="AC8001" s="123"/>
    </row>
    <row r="8002" spans="5:29" s="2" customFormat="1">
      <c r="E8002" s="120"/>
      <c r="M8002" s="120"/>
      <c r="N8002" s="120"/>
      <c r="U8002" s="121"/>
      <c r="V8002" s="122"/>
      <c r="W8002" s="123"/>
      <c r="AC8002" s="123"/>
    </row>
    <row r="8003" spans="5:29" s="2" customFormat="1">
      <c r="E8003" s="120"/>
      <c r="M8003" s="120"/>
      <c r="N8003" s="120"/>
      <c r="U8003" s="121"/>
      <c r="V8003" s="122"/>
      <c r="W8003" s="123"/>
      <c r="AC8003" s="123"/>
    </row>
    <row r="8004" spans="5:29" s="2" customFormat="1">
      <c r="E8004" s="120"/>
      <c r="M8004" s="120"/>
      <c r="N8004" s="120"/>
      <c r="U8004" s="121"/>
      <c r="V8004" s="122"/>
      <c r="W8004" s="123"/>
      <c r="AC8004" s="123"/>
    </row>
    <row r="8005" spans="5:29" s="2" customFormat="1">
      <c r="E8005" s="120"/>
      <c r="M8005" s="120"/>
      <c r="N8005" s="120"/>
      <c r="U8005" s="121"/>
      <c r="V8005" s="122"/>
      <c r="W8005" s="123"/>
      <c r="AC8005" s="123"/>
    </row>
    <row r="8006" spans="5:29" s="2" customFormat="1">
      <c r="E8006" s="120"/>
      <c r="M8006" s="120"/>
      <c r="N8006" s="120"/>
      <c r="U8006" s="121"/>
      <c r="V8006" s="122"/>
      <c r="W8006" s="123"/>
      <c r="AC8006" s="123"/>
    </row>
    <row r="8007" spans="5:29" s="2" customFormat="1">
      <c r="E8007" s="120"/>
      <c r="M8007" s="120"/>
      <c r="N8007" s="120"/>
      <c r="U8007" s="121"/>
      <c r="V8007" s="122"/>
      <c r="W8007" s="123"/>
      <c r="AC8007" s="123"/>
    </row>
    <row r="8008" spans="5:29" s="2" customFormat="1">
      <c r="E8008" s="120"/>
      <c r="M8008" s="120"/>
      <c r="N8008" s="120"/>
      <c r="U8008" s="121"/>
      <c r="V8008" s="122"/>
      <c r="W8008" s="123"/>
      <c r="AC8008" s="123"/>
    </row>
    <row r="8009" spans="5:29" s="2" customFormat="1">
      <c r="E8009" s="120"/>
      <c r="M8009" s="120"/>
      <c r="N8009" s="120"/>
      <c r="U8009" s="121"/>
      <c r="V8009" s="122"/>
      <c r="W8009" s="123"/>
      <c r="AC8009" s="123"/>
    </row>
    <row r="8010" spans="5:29" s="2" customFormat="1">
      <c r="E8010" s="120"/>
      <c r="M8010" s="120"/>
      <c r="N8010" s="120"/>
      <c r="U8010" s="121"/>
      <c r="V8010" s="122"/>
      <c r="W8010" s="123"/>
      <c r="AC8010" s="123"/>
    </row>
    <row r="8011" spans="5:29" s="2" customFormat="1">
      <c r="E8011" s="120"/>
      <c r="M8011" s="120"/>
      <c r="N8011" s="120"/>
      <c r="U8011" s="121"/>
      <c r="V8011" s="122"/>
      <c r="W8011" s="123"/>
      <c r="AC8011" s="123"/>
    </row>
    <row r="8012" spans="5:29" s="2" customFormat="1">
      <c r="E8012" s="120"/>
      <c r="M8012" s="120"/>
      <c r="N8012" s="120"/>
      <c r="U8012" s="121"/>
      <c r="V8012" s="122"/>
      <c r="W8012" s="123"/>
      <c r="AC8012" s="123"/>
    </row>
    <row r="8013" spans="5:29" s="2" customFormat="1">
      <c r="E8013" s="120"/>
      <c r="M8013" s="120"/>
      <c r="N8013" s="120"/>
      <c r="U8013" s="121"/>
      <c r="V8013" s="122"/>
      <c r="W8013" s="123"/>
      <c r="AC8013" s="123"/>
    </row>
    <row r="8014" spans="5:29" s="2" customFormat="1">
      <c r="E8014" s="120"/>
      <c r="M8014" s="120"/>
      <c r="N8014" s="120"/>
      <c r="U8014" s="121"/>
      <c r="V8014" s="122"/>
      <c r="W8014" s="123"/>
      <c r="AC8014" s="123"/>
    </row>
    <row r="8015" spans="5:29" s="2" customFormat="1">
      <c r="E8015" s="120"/>
      <c r="M8015" s="120"/>
      <c r="N8015" s="120"/>
      <c r="U8015" s="121"/>
      <c r="V8015" s="122"/>
      <c r="W8015" s="123"/>
      <c r="AC8015" s="123"/>
    </row>
    <row r="8016" spans="5:29" s="2" customFormat="1">
      <c r="E8016" s="120"/>
      <c r="M8016" s="120"/>
      <c r="N8016" s="120"/>
      <c r="U8016" s="121"/>
      <c r="V8016" s="122"/>
      <c r="W8016" s="123"/>
      <c r="AC8016" s="123"/>
    </row>
    <row r="8017" spans="5:29" s="2" customFormat="1">
      <c r="E8017" s="120"/>
      <c r="M8017" s="120"/>
      <c r="N8017" s="120"/>
      <c r="U8017" s="121"/>
      <c r="V8017" s="122"/>
      <c r="W8017" s="123"/>
      <c r="AC8017" s="123"/>
    </row>
    <row r="8018" spans="5:29" s="2" customFormat="1">
      <c r="E8018" s="120"/>
      <c r="M8018" s="120"/>
      <c r="N8018" s="120"/>
      <c r="U8018" s="121"/>
      <c r="V8018" s="122"/>
      <c r="W8018" s="123"/>
      <c r="AC8018" s="123"/>
    </row>
    <row r="8019" spans="5:29" s="2" customFormat="1">
      <c r="E8019" s="120"/>
      <c r="M8019" s="120"/>
      <c r="N8019" s="120"/>
      <c r="U8019" s="121"/>
      <c r="V8019" s="122"/>
      <c r="W8019" s="123"/>
      <c r="AC8019" s="123"/>
    </row>
    <row r="8020" spans="5:29" s="2" customFormat="1">
      <c r="E8020" s="120"/>
      <c r="M8020" s="120"/>
      <c r="N8020" s="120"/>
      <c r="U8020" s="121"/>
      <c r="V8020" s="122"/>
      <c r="W8020" s="123"/>
      <c r="AC8020" s="123"/>
    </row>
    <row r="8021" spans="5:29" s="2" customFormat="1">
      <c r="E8021" s="120"/>
      <c r="M8021" s="120"/>
      <c r="N8021" s="120"/>
      <c r="U8021" s="121"/>
      <c r="V8021" s="122"/>
      <c r="W8021" s="123"/>
      <c r="AC8021" s="123"/>
    </row>
    <row r="8022" spans="5:29" s="2" customFormat="1">
      <c r="E8022" s="120"/>
      <c r="M8022" s="120"/>
      <c r="N8022" s="120"/>
      <c r="U8022" s="121"/>
      <c r="V8022" s="122"/>
      <c r="W8022" s="123"/>
      <c r="AC8022" s="123"/>
    </row>
    <row r="8023" spans="5:29" s="2" customFormat="1">
      <c r="E8023" s="120"/>
      <c r="M8023" s="120"/>
      <c r="N8023" s="120"/>
      <c r="U8023" s="121"/>
      <c r="V8023" s="122"/>
      <c r="W8023" s="123"/>
      <c r="AC8023" s="123"/>
    </row>
    <row r="8024" spans="5:29" s="2" customFormat="1">
      <c r="E8024" s="120"/>
      <c r="M8024" s="120"/>
      <c r="N8024" s="120"/>
      <c r="U8024" s="121"/>
      <c r="V8024" s="122"/>
      <c r="W8024" s="123"/>
      <c r="AC8024" s="123"/>
    </row>
    <row r="8025" spans="5:29" s="2" customFormat="1">
      <c r="E8025" s="120"/>
      <c r="M8025" s="120"/>
      <c r="N8025" s="120"/>
      <c r="U8025" s="121"/>
      <c r="V8025" s="122"/>
      <c r="W8025" s="123"/>
      <c r="AC8025" s="123"/>
    </row>
    <row r="8026" spans="5:29" s="2" customFormat="1">
      <c r="E8026" s="120"/>
      <c r="M8026" s="120"/>
      <c r="N8026" s="120"/>
      <c r="U8026" s="121"/>
      <c r="V8026" s="122"/>
      <c r="W8026" s="123"/>
      <c r="AC8026" s="123"/>
    </row>
    <row r="8027" spans="5:29" s="2" customFormat="1">
      <c r="E8027" s="120"/>
      <c r="M8027" s="120"/>
      <c r="N8027" s="120"/>
      <c r="U8027" s="121"/>
      <c r="V8027" s="122"/>
      <c r="W8027" s="123"/>
      <c r="AC8027" s="123"/>
    </row>
    <row r="8028" spans="5:29" s="2" customFormat="1">
      <c r="E8028" s="120"/>
      <c r="M8028" s="120"/>
      <c r="N8028" s="120"/>
      <c r="U8028" s="121"/>
      <c r="V8028" s="122"/>
      <c r="W8028" s="123"/>
      <c r="AC8028" s="123"/>
    </row>
    <row r="8029" spans="5:29" s="2" customFormat="1">
      <c r="E8029" s="120"/>
      <c r="M8029" s="120"/>
      <c r="N8029" s="120"/>
      <c r="U8029" s="121"/>
      <c r="V8029" s="122"/>
      <c r="W8029" s="123"/>
      <c r="AC8029" s="123"/>
    </row>
    <row r="8030" spans="5:29" s="2" customFormat="1">
      <c r="E8030" s="120"/>
      <c r="M8030" s="120"/>
      <c r="N8030" s="120"/>
      <c r="U8030" s="121"/>
      <c r="V8030" s="122"/>
      <c r="W8030" s="123"/>
      <c r="AC8030" s="123"/>
    </row>
    <row r="8031" spans="5:29" s="2" customFormat="1">
      <c r="E8031" s="120"/>
      <c r="M8031" s="120"/>
      <c r="N8031" s="120"/>
      <c r="U8031" s="121"/>
      <c r="V8031" s="122"/>
      <c r="W8031" s="123"/>
      <c r="AC8031" s="123"/>
    </row>
    <row r="8032" spans="5:29" s="2" customFormat="1">
      <c r="E8032" s="120"/>
      <c r="M8032" s="120"/>
      <c r="N8032" s="120"/>
      <c r="U8032" s="121"/>
      <c r="V8032" s="122"/>
      <c r="W8032" s="123"/>
      <c r="AC8032" s="123"/>
    </row>
    <row r="8033" spans="5:29" s="2" customFormat="1">
      <c r="E8033" s="120"/>
      <c r="M8033" s="120"/>
      <c r="N8033" s="120"/>
      <c r="U8033" s="121"/>
      <c r="V8033" s="122"/>
      <c r="W8033" s="123"/>
      <c r="AC8033" s="123"/>
    </row>
    <row r="8034" spans="5:29" s="2" customFormat="1">
      <c r="E8034" s="120"/>
      <c r="M8034" s="120"/>
      <c r="N8034" s="120"/>
      <c r="U8034" s="121"/>
      <c r="V8034" s="122"/>
      <c r="W8034" s="123"/>
      <c r="AC8034" s="123"/>
    </row>
    <row r="8035" spans="5:29" s="2" customFormat="1">
      <c r="E8035" s="120"/>
      <c r="M8035" s="120"/>
      <c r="N8035" s="120"/>
      <c r="U8035" s="121"/>
      <c r="V8035" s="122"/>
      <c r="W8035" s="123"/>
      <c r="AC8035" s="123"/>
    </row>
    <row r="8036" spans="5:29" s="2" customFormat="1">
      <c r="E8036" s="120"/>
      <c r="M8036" s="120"/>
      <c r="N8036" s="120"/>
      <c r="U8036" s="121"/>
      <c r="V8036" s="122"/>
      <c r="W8036" s="123"/>
      <c r="AC8036" s="123"/>
    </row>
    <row r="8037" spans="5:29" s="2" customFormat="1">
      <c r="E8037" s="120"/>
      <c r="M8037" s="120"/>
      <c r="N8037" s="120"/>
      <c r="U8037" s="121"/>
      <c r="V8037" s="122"/>
      <c r="W8037" s="123"/>
      <c r="AC8037" s="123"/>
    </row>
    <row r="8038" spans="5:29" s="2" customFormat="1">
      <c r="E8038" s="120"/>
      <c r="M8038" s="120"/>
      <c r="N8038" s="120"/>
      <c r="U8038" s="121"/>
      <c r="V8038" s="122"/>
      <c r="W8038" s="123"/>
      <c r="AC8038" s="123"/>
    </row>
    <row r="8039" spans="5:29" s="2" customFormat="1">
      <c r="E8039" s="120"/>
      <c r="M8039" s="120"/>
      <c r="N8039" s="120"/>
      <c r="U8039" s="121"/>
      <c r="V8039" s="122"/>
      <c r="W8039" s="123"/>
      <c r="AC8039" s="123"/>
    </row>
    <row r="8040" spans="5:29" s="2" customFormat="1">
      <c r="E8040" s="120"/>
      <c r="M8040" s="120"/>
      <c r="N8040" s="120"/>
      <c r="U8040" s="121"/>
      <c r="V8040" s="122"/>
      <c r="W8040" s="123"/>
      <c r="AC8040" s="123"/>
    </row>
    <row r="8041" spans="5:29" s="2" customFormat="1">
      <c r="E8041" s="120"/>
      <c r="M8041" s="120"/>
      <c r="N8041" s="120"/>
      <c r="U8041" s="121"/>
      <c r="V8041" s="122"/>
      <c r="W8041" s="123"/>
      <c r="AC8041" s="123"/>
    </row>
    <row r="8042" spans="5:29" s="2" customFormat="1">
      <c r="E8042" s="120"/>
      <c r="M8042" s="120"/>
      <c r="N8042" s="120"/>
      <c r="U8042" s="121"/>
      <c r="V8042" s="122"/>
      <c r="W8042" s="123"/>
      <c r="AC8042" s="123"/>
    </row>
    <row r="8043" spans="5:29" s="2" customFormat="1">
      <c r="E8043" s="120"/>
      <c r="M8043" s="120"/>
      <c r="N8043" s="120"/>
      <c r="U8043" s="121"/>
      <c r="V8043" s="122"/>
      <c r="W8043" s="123"/>
      <c r="AC8043" s="123"/>
    </row>
    <row r="8044" spans="5:29" s="2" customFormat="1">
      <c r="E8044" s="120"/>
      <c r="M8044" s="120"/>
      <c r="N8044" s="120"/>
      <c r="U8044" s="121"/>
      <c r="V8044" s="122"/>
      <c r="W8044" s="123"/>
      <c r="AC8044" s="123"/>
    </row>
    <row r="8045" spans="5:29" s="2" customFormat="1">
      <c r="E8045" s="120"/>
      <c r="M8045" s="120"/>
      <c r="N8045" s="120"/>
      <c r="U8045" s="121"/>
      <c r="V8045" s="122"/>
      <c r="W8045" s="123"/>
      <c r="AC8045" s="123"/>
    </row>
    <row r="8046" spans="5:29" s="2" customFormat="1">
      <c r="E8046" s="120"/>
      <c r="M8046" s="120"/>
      <c r="N8046" s="120"/>
      <c r="U8046" s="121"/>
      <c r="V8046" s="122"/>
      <c r="W8046" s="123"/>
      <c r="AC8046" s="123"/>
    </row>
    <row r="8047" spans="5:29" s="2" customFormat="1">
      <c r="E8047" s="120"/>
      <c r="M8047" s="120"/>
      <c r="N8047" s="120"/>
      <c r="U8047" s="121"/>
      <c r="V8047" s="122"/>
      <c r="W8047" s="123"/>
      <c r="AC8047" s="123"/>
    </row>
    <row r="8048" spans="5:29" s="2" customFormat="1">
      <c r="E8048" s="120"/>
      <c r="M8048" s="120"/>
      <c r="N8048" s="120"/>
      <c r="U8048" s="121"/>
      <c r="V8048" s="122"/>
      <c r="W8048" s="123"/>
      <c r="AC8048" s="123"/>
    </row>
    <row r="8049" spans="5:29" s="2" customFormat="1">
      <c r="E8049" s="120"/>
      <c r="M8049" s="120"/>
      <c r="N8049" s="120"/>
      <c r="U8049" s="121"/>
      <c r="V8049" s="122"/>
      <c r="W8049" s="123"/>
      <c r="AC8049" s="123"/>
    </row>
    <row r="8050" spans="5:29" s="2" customFormat="1">
      <c r="E8050" s="120"/>
      <c r="M8050" s="120"/>
      <c r="N8050" s="120"/>
      <c r="U8050" s="121"/>
      <c r="V8050" s="122"/>
      <c r="W8050" s="123"/>
      <c r="AC8050" s="123"/>
    </row>
    <row r="8051" spans="5:29" s="2" customFormat="1">
      <c r="E8051" s="120"/>
      <c r="M8051" s="120"/>
      <c r="N8051" s="120"/>
      <c r="U8051" s="121"/>
      <c r="V8051" s="122"/>
      <c r="W8051" s="123"/>
      <c r="AC8051" s="123"/>
    </row>
    <row r="8052" spans="5:29" s="2" customFormat="1">
      <c r="E8052" s="120"/>
      <c r="M8052" s="120"/>
      <c r="N8052" s="120"/>
      <c r="U8052" s="121"/>
      <c r="V8052" s="122"/>
      <c r="W8052" s="123"/>
      <c r="AC8052" s="123"/>
    </row>
    <row r="8053" spans="5:29" s="2" customFormat="1">
      <c r="E8053" s="120"/>
      <c r="M8053" s="120"/>
      <c r="N8053" s="120"/>
      <c r="U8053" s="121"/>
      <c r="V8053" s="122"/>
      <c r="W8053" s="123"/>
      <c r="AC8053" s="123"/>
    </row>
    <row r="8054" spans="5:29" s="2" customFormat="1">
      <c r="E8054" s="120"/>
      <c r="M8054" s="120"/>
      <c r="N8054" s="120"/>
      <c r="U8054" s="121"/>
      <c r="V8054" s="122"/>
      <c r="W8054" s="123"/>
      <c r="AC8054" s="123"/>
    </row>
    <row r="8055" spans="5:29" s="2" customFormat="1">
      <c r="E8055" s="120"/>
      <c r="M8055" s="120"/>
      <c r="N8055" s="120"/>
      <c r="U8055" s="121"/>
      <c r="V8055" s="122"/>
      <c r="W8055" s="123"/>
      <c r="AC8055" s="123"/>
    </row>
    <row r="8056" spans="5:29" s="2" customFormat="1">
      <c r="E8056" s="120"/>
      <c r="M8056" s="120"/>
      <c r="N8056" s="120"/>
      <c r="U8056" s="121"/>
      <c r="V8056" s="122"/>
      <c r="W8056" s="123"/>
      <c r="AC8056" s="123"/>
    </row>
    <row r="8057" spans="5:29" s="2" customFormat="1">
      <c r="E8057" s="120"/>
      <c r="M8057" s="120"/>
      <c r="N8057" s="120"/>
      <c r="U8057" s="121"/>
      <c r="V8057" s="122"/>
      <c r="W8057" s="123"/>
      <c r="AC8057" s="123"/>
    </row>
    <row r="8058" spans="5:29" s="2" customFormat="1">
      <c r="E8058" s="120"/>
      <c r="M8058" s="120"/>
      <c r="N8058" s="120"/>
      <c r="U8058" s="121"/>
      <c r="V8058" s="122"/>
      <c r="W8058" s="123"/>
      <c r="AC8058" s="123"/>
    </row>
    <row r="8059" spans="5:29" s="2" customFormat="1">
      <c r="E8059" s="120"/>
      <c r="M8059" s="120"/>
      <c r="N8059" s="120"/>
      <c r="U8059" s="121"/>
      <c r="V8059" s="122"/>
      <c r="W8059" s="123"/>
      <c r="AC8059" s="123"/>
    </row>
    <row r="8060" spans="5:29" s="2" customFormat="1">
      <c r="E8060" s="120"/>
      <c r="M8060" s="120"/>
      <c r="N8060" s="120"/>
      <c r="U8060" s="121"/>
      <c r="V8060" s="122"/>
      <c r="W8060" s="123"/>
      <c r="AC8060" s="123"/>
    </row>
    <row r="8061" spans="5:29" s="2" customFormat="1">
      <c r="E8061" s="120"/>
      <c r="M8061" s="120"/>
      <c r="N8061" s="120"/>
      <c r="U8061" s="121"/>
      <c r="V8061" s="122"/>
      <c r="W8061" s="123"/>
      <c r="AC8061" s="123"/>
    </row>
    <row r="8062" spans="5:29" s="2" customFormat="1">
      <c r="E8062" s="120"/>
      <c r="M8062" s="120"/>
      <c r="N8062" s="120"/>
      <c r="U8062" s="121"/>
      <c r="V8062" s="122"/>
      <c r="W8062" s="123"/>
      <c r="AC8062" s="123"/>
    </row>
    <row r="8063" spans="5:29" s="2" customFormat="1">
      <c r="E8063" s="120"/>
      <c r="M8063" s="120"/>
      <c r="N8063" s="120"/>
      <c r="U8063" s="121"/>
      <c r="V8063" s="122"/>
      <c r="W8063" s="123"/>
      <c r="AC8063" s="123"/>
    </row>
    <row r="8064" spans="5:29" s="2" customFormat="1">
      <c r="E8064" s="120"/>
      <c r="M8064" s="120"/>
      <c r="N8064" s="120"/>
      <c r="U8064" s="121"/>
      <c r="V8064" s="122"/>
      <c r="W8064" s="123"/>
      <c r="AC8064" s="123"/>
    </row>
    <row r="8065" spans="5:29" s="2" customFormat="1">
      <c r="E8065" s="120"/>
      <c r="M8065" s="120"/>
      <c r="N8065" s="120"/>
      <c r="U8065" s="121"/>
      <c r="V8065" s="122"/>
      <c r="W8065" s="123"/>
      <c r="AC8065" s="123"/>
    </row>
    <row r="8066" spans="5:29" s="2" customFormat="1">
      <c r="E8066" s="120"/>
      <c r="M8066" s="120"/>
      <c r="N8066" s="120"/>
      <c r="U8066" s="121"/>
      <c r="V8066" s="122"/>
      <c r="W8066" s="123"/>
      <c r="AC8066" s="123"/>
    </row>
    <row r="8067" spans="5:29" s="2" customFormat="1">
      <c r="E8067" s="120"/>
      <c r="M8067" s="120"/>
      <c r="N8067" s="120"/>
      <c r="U8067" s="121"/>
      <c r="V8067" s="122"/>
      <c r="W8067" s="123"/>
      <c r="AC8067" s="123"/>
    </row>
    <row r="8068" spans="5:29" s="2" customFormat="1">
      <c r="E8068" s="120"/>
      <c r="M8068" s="120"/>
      <c r="N8068" s="120"/>
      <c r="U8068" s="121"/>
      <c r="V8068" s="122"/>
      <c r="W8068" s="123"/>
      <c r="AC8068" s="123"/>
    </row>
    <row r="8069" spans="5:29" s="2" customFormat="1">
      <c r="E8069" s="120"/>
      <c r="M8069" s="120"/>
      <c r="N8069" s="120"/>
      <c r="U8069" s="121"/>
      <c r="V8069" s="122"/>
      <c r="W8069" s="123"/>
      <c r="AC8069" s="123"/>
    </row>
    <row r="8070" spans="5:29" s="2" customFormat="1">
      <c r="E8070" s="120"/>
      <c r="M8070" s="120"/>
      <c r="N8070" s="120"/>
      <c r="U8070" s="121"/>
      <c r="V8070" s="122"/>
      <c r="W8070" s="123"/>
      <c r="AC8070" s="123"/>
    </row>
    <row r="8071" spans="5:29" s="2" customFormat="1">
      <c r="E8071" s="120"/>
      <c r="M8071" s="120"/>
      <c r="N8071" s="120"/>
      <c r="U8071" s="121"/>
      <c r="V8071" s="122"/>
      <c r="W8071" s="123"/>
      <c r="AC8071" s="123"/>
    </row>
    <row r="8072" spans="5:29" s="2" customFormat="1">
      <c r="E8072" s="120"/>
      <c r="M8072" s="120"/>
      <c r="N8072" s="120"/>
      <c r="U8072" s="121"/>
      <c r="V8072" s="122"/>
      <c r="W8072" s="123"/>
      <c r="AC8072" s="123"/>
    </row>
    <row r="8073" spans="5:29" s="2" customFormat="1">
      <c r="E8073" s="120"/>
      <c r="M8073" s="120"/>
      <c r="N8073" s="120"/>
      <c r="U8073" s="121"/>
      <c r="V8073" s="122"/>
      <c r="W8073" s="123"/>
      <c r="AC8073" s="123"/>
    </row>
    <row r="8074" spans="5:29" s="2" customFormat="1">
      <c r="E8074" s="120"/>
      <c r="M8074" s="120"/>
      <c r="N8074" s="120"/>
      <c r="U8074" s="121"/>
      <c r="V8074" s="122"/>
      <c r="W8074" s="123"/>
      <c r="AC8074" s="123"/>
    </row>
    <row r="8075" spans="5:29" s="2" customFormat="1">
      <c r="E8075" s="120"/>
      <c r="M8075" s="120"/>
      <c r="N8075" s="120"/>
      <c r="U8075" s="121"/>
      <c r="V8075" s="122"/>
      <c r="W8075" s="123"/>
      <c r="AC8075" s="123"/>
    </row>
    <row r="8076" spans="5:29" s="2" customFormat="1">
      <c r="E8076" s="120"/>
      <c r="M8076" s="120"/>
      <c r="N8076" s="120"/>
      <c r="U8076" s="121"/>
      <c r="V8076" s="122"/>
      <c r="W8076" s="123"/>
      <c r="AC8076" s="123"/>
    </row>
    <row r="8077" spans="5:29" s="2" customFormat="1">
      <c r="E8077" s="120"/>
      <c r="M8077" s="120"/>
      <c r="N8077" s="120"/>
      <c r="U8077" s="121"/>
      <c r="V8077" s="122"/>
      <c r="W8077" s="123"/>
      <c r="AC8077" s="123"/>
    </row>
    <row r="8078" spans="5:29" s="2" customFormat="1">
      <c r="E8078" s="120"/>
      <c r="M8078" s="120"/>
      <c r="N8078" s="120"/>
      <c r="U8078" s="121"/>
      <c r="V8078" s="122"/>
      <c r="W8078" s="123"/>
      <c r="AC8078" s="123"/>
    </row>
    <row r="8079" spans="5:29" s="2" customFormat="1">
      <c r="E8079" s="120"/>
      <c r="M8079" s="120"/>
      <c r="N8079" s="120"/>
      <c r="U8079" s="121"/>
      <c r="V8079" s="122"/>
      <c r="W8079" s="123"/>
      <c r="AC8079" s="123"/>
    </row>
    <row r="8080" spans="5:29" s="2" customFormat="1">
      <c r="E8080" s="120"/>
      <c r="M8080" s="120"/>
      <c r="N8080" s="120"/>
      <c r="U8080" s="121"/>
      <c r="V8080" s="122"/>
      <c r="W8080" s="123"/>
      <c r="AC8080" s="123"/>
    </row>
    <row r="8081" spans="5:29" s="2" customFormat="1">
      <c r="E8081" s="120"/>
      <c r="M8081" s="120"/>
      <c r="N8081" s="120"/>
      <c r="U8081" s="121"/>
      <c r="V8081" s="122"/>
      <c r="W8081" s="123"/>
      <c r="AC8081" s="123"/>
    </row>
    <row r="8082" spans="5:29" s="2" customFormat="1">
      <c r="E8082" s="120"/>
      <c r="M8082" s="120"/>
      <c r="N8082" s="120"/>
      <c r="U8082" s="121"/>
      <c r="V8082" s="122"/>
      <c r="W8082" s="123"/>
      <c r="AC8082" s="123"/>
    </row>
    <row r="8083" spans="5:29" s="2" customFormat="1">
      <c r="E8083" s="120"/>
      <c r="M8083" s="120"/>
      <c r="N8083" s="120"/>
      <c r="U8083" s="121"/>
      <c r="V8083" s="122"/>
      <c r="W8083" s="123"/>
      <c r="AC8083" s="123"/>
    </row>
    <row r="8084" spans="5:29" s="2" customFormat="1">
      <c r="E8084" s="120"/>
      <c r="M8084" s="120"/>
      <c r="N8084" s="120"/>
      <c r="U8084" s="121"/>
      <c r="V8084" s="122"/>
      <c r="W8084" s="123"/>
      <c r="AC8084" s="123"/>
    </row>
    <row r="8085" spans="5:29" s="2" customFormat="1">
      <c r="E8085" s="120"/>
      <c r="M8085" s="120"/>
      <c r="N8085" s="120"/>
      <c r="U8085" s="121"/>
      <c r="V8085" s="122"/>
      <c r="W8085" s="123"/>
      <c r="AC8085" s="123"/>
    </row>
    <row r="8086" spans="5:29" s="2" customFormat="1">
      <c r="E8086" s="120"/>
      <c r="M8086" s="120"/>
      <c r="N8086" s="120"/>
      <c r="U8086" s="121"/>
      <c r="V8086" s="122"/>
      <c r="W8086" s="123"/>
      <c r="AC8086" s="123"/>
    </row>
    <row r="8087" spans="5:29" s="2" customFormat="1">
      <c r="E8087" s="120"/>
      <c r="M8087" s="120"/>
      <c r="N8087" s="120"/>
      <c r="U8087" s="121"/>
      <c r="V8087" s="122"/>
      <c r="W8087" s="123"/>
      <c r="AC8087" s="123"/>
    </row>
    <row r="8088" spans="5:29" s="2" customFormat="1">
      <c r="E8088" s="120"/>
      <c r="M8088" s="120"/>
      <c r="N8088" s="120"/>
      <c r="U8088" s="121"/>
      <c r="V8088" s="122"/>
      <c r="W8088" s="123"/>
      <c r="AC8088" s="123"/>
    </row>
    <row r="8089" spans="5:29" s="2" customFormat="1">
      <c r="E8089" s="120"/>
      <c r="M8089" s="120"/>
      <c r="N8089" s="120"/>
      <c r="U8089" s="121"/>
      <c r="V8089" s="122"/>
      <c r="W8089" s="123"/>
      <c r="AC8089" s="123"/>
    </row>
    <row r="8090" spans="5:29" s="2" customFormat="1">
      <c r="E8090" s="120"/>
      <c r="M8090" s="120"/>
      <c r="N8090" s="120"/>
      <c r="U8090" s="121"/>
      <c r="V8090" s="122"/>
      <c r="W8090" s="123"/>
      <c r="AC8090" s="123"/>
    </row>
    <row r="8091" spans="5:29" s="2" customFormat="1">
      <c r="E8091" s="120"/>
      <c r="M8091" s="120"/>
      <c r="N8091" s="120"/>
      <c r="U8091" s="121"/>
      <c r="V8091" s="122"/>
      <c r="W8091" s="123"/>
      <c r="AC8091" s="123"/>
    </row>
    <row r="8092" spans="5:29" s="2" customFormat="1">
      <c r="E8092" s="120"/>
      <c r="M8092" s="120"/>
      <c r="N8092" s="120"/>
      <c r="U8092" s="121"/>
      <c r="V8092" s="122"/>
      <c r="W8092" s="123"/>
      <c r="AC8092" s="123"/>
    </row>
    <row r="8093" spans="5:29" s="2" customFormat="1">
      <c r="E8093" s="120"/>
      <c r="M8093" s="120"/>
      <c r="N8093" s="120"/>
      <c r="U8093" s="121"/>
      <c r="V8093" s="122"/>
      <c r="W8093" s="123"/>
      <c r="AC8093" s="123"/>
    </row>
    <row r="8094" spans="5:29" s="2" customFormat="1">
      <c r="E8094" s="120"/>
      <c r="M8094" s="120"/>
      <c r="N8094" s="120"/>
      <c r="U8094" s="121"/>
      <c r="V8094" s="122"/>
      <c r="W8094" s="123"/>
      <c r="AC8094" s="123"/>
    </row>
    <row r="8095" spans="5:29" s="2" customFormat="1">
      <c r="E8095" s="120"/>
      <c r="M8095" s="120"/>
      <c r="N8095" s="120"/>
      <c r="U8095" s="121"/>
      <c r="V8095" s="122"/>
      <c r="W8095" s="123"/>
      <c r="AC8095" s="123"/>
    </row>
    <row r="8096" spans="5:29" s="2" customFormat="1">
      <c r="E8096" s="120"/>
      <c r="M8096" s="120"/>
      <c r="N8096" s="120"/>
      <c r="U8096" s="121"/>
      <c r="V8096" s="122"/>
      <c r="W8096" s="123"/>
      <c r="AC8096" s="123"/>
    </row>
    <row r="8097" spans="5:29" s="2" customFormat="1">
      <c r="E8097" s="120"/>
      <c r="M8097" s="120"/>
      <c r="N8097" s="120"/>
      <c r="U8097" s="121"/>
      <c r="V8097" s="122"/>
      <c r="W8097" s="123"/>
      <c r="AC8097" s="123"/>
    </row>
    <row r="8098" spans="5:29" s="2" customFormat="1">
      <c r="E8098" s="120"/>
      <c r="M8098" s="120"/>
      <c r="N8098" s="120"/>
      <c r="U8098" s="121"/>
      <c r="V8098" s="122"/>
      <c r="W8098" s="123"/>
      <c r="AC8098" s="123"/>
    </row>
    <row r="8099" spans="5:29" s="2" customFormat="1">
      <c r="E8099" s="120"/>
      <c r="M8099" s="120"/>
      <c r="N8099" s="120"/>
      <c r="U8099" s="121"/>
      <c r="V8099" s="122"/>
      <c r="W8099" s="123"/>
      <c r="AC8099" s="123"/>
    </row>
    <row r="8100" spans="5:29" s="2" customFormat="1">
      <c r="E8100" s="120"/>
      <c r="M8100" s="120"/>
      <c r="N8100" s="120"/>
      <c r="U8100" s="121"/>
      <c r="V8100" s="122"/>
      <c r="W8100" s="123"/>
      <c r="AC8100" s="123"/>
    </row>
    <row r="8101" spans="5:29" s="2" customFormat="1">
      <c r="E8101" s="120"/>
      <c r="M8101" s="120"/>
      <c r="N8101" s="120"/>
      <c r="U8101" s="121"/>
      <c r="V8101" s="122"/>
      <c r="W8101" s="123"/>
      <c r="AC8101" s="123"/>
    </row>
    <row r="8102" spans="5:29" s="2" customFormat="1">
      <c r="E8102" s="120"/>
      <c r="M8102" s="120"/>
      <c r="N8102" s="120"/>
      <c r="U8102" s="121"/>
      <c r="V8102" s="122"/>
      <c r="W8102" s="123"/>
      <c r="AC8102" s="123"/>
    </row>
    <row r="8103" spans="5:29" s="2" customFormat="1">
      <c r="E8103" s="120"/>
      <c r="M8103" s="120"/>
      <c r="N8103" s="120"/>
      <c r="U8103" s="121"/>
      <c r="V8103" s="122"/>
      <c r="W8103" s="123"/>
      <c r="AC8103" s="123"/>
    </row>
    <row r="8104" spans="5:29" s="2" customFormat="1">
      <c r="E8104" s="120"/>
      <c r="M8104" s="120"/>
      <c r="N8104" s="120"/>
      <c r="U8104" s="121"/>
      <c r="V8104" s="122"/>
      <c r="W8104" s="123"/>
      <c r="AC8104" s="123"/>
    </row>
    <row r="8105" spans="5:29" s="2" customFormat="1">
      <c r="E8105" s="120"/>
      <c r="M8105" s="120"/>
      <c r="N8105" s="120"/>
      <c r="U8105" s="121"/>
      <c r="V8105" s="122"/>
      <c r="W8105" s="123"/>
      <c r="AC8105" s="123"/>
    </row>
    <row r="8106" spans="5:29" s="2" customFormat="1">
      <c r="E8106" s="120"/>
      <c r="M8106" s="120"/>
      <c r="N8106" s="120"/>
      <c r="U8106" s="121"/>
      <c r="V8106" s="122"/>
      <c r="W8106" s="123"/>
      <c r="AC8106" s="123"/>
    </row>
    <row r="8107" spans="5:29" s="2" customFormat="1">
      <c r="E8107" s="120"/>
      <c r="M8107" s="120"/>
      <c r="N8107" s="120"/>
      <c r="U8107" s="121"/>
      <c r="V8107" s="122"/>
      <c r="W8107" s="123"/>
      <c r="AC8107" s="123"/>
    </row>
    <row r="8108" spans="5:29" s="2" customFormat="1">
      <c r="E8108" s="120"/>
      <c r="M8108" s="120"/>
      <c r="N8108" s="120"/>
      <c r="U8108" s="121"/>
      <c r="V8108" s="122"/>
      <c r="W8108" s="123"/>
      <c r="AC8108" s="123"/>
    </row>
    <row r="8109" spans="5:29" s="2" customFormat="1">
      <c r="E8109" s="120"/>
      <c r="M8109" s="120"/>
      <c r="N8109" s="120"/>
      <c r="U8109" s="121"/>
      <c r="V8109" s="122"/>
      <c r="W8109" s="123"/>
      <c r="AC8109" s="123"/>
    </row>
    <row r="8110" spans="5:29" s="2" customFormat="1">
      <c r="E8110" s="120"/>
      <c r="M8110" s="120"/>
      <c r="N8110" s="120"/>
      <c r="U8110" s="121"/>
      <c r="V8110" s="122"/>
      <c r="W8110" s="123"/>
      <c r="AC8110" s="123"/>
    </row>
    <row r="8111" spans="5:29" s="2" customFormat="1">
      <c r="E8111" s="120"/>
      <c r="M8111" s="120"/>
      <c r="N8111" s="120"/>
      <c r="U8111" s="121"/>
      <c r="V8111" s="122"/>
      <c r="W8111" s="123"/>
      <c r="AC8111" s="123"/>
    </row>
    <row r="8112" spans="5:29" s="2" customFormat="1">
      <c r="E8112" s="120"/>
      <c r="M8112" s="120"/>
      <c r="N8112" s="120"/>
      <c r="U8112" s="121"/>
      <c r="V8112" s="122"/>
      <c r="W8112" s="123"/>
      <c r="AC8112" s="123"/>
    </row>
    <row r="8113" spans="5:29" s="2" customFormat="1">
      <c r="E8113" s="120"/>
      <c r="M8113" s="120"/>
      <c r="N8113" s="120"/>
      <c r="U8113" s="121"/>
      <c r="V8113" s="122"/>
      <c r="W8113" s="123"/>
      <c r="AC8113" s="123"/>
    </row>
    <row r="8114" spans="5:29" s="2" customFormat="1">
      <c r="E8114" s="120"/>
      <c r="M8114" s="120"/>
      <c r="N8114" s="120"/>
      <c r="U8114" s="121"/>
      <c r="V8114" s="122"/>
      <c r="W8114" s="123"/>
      <c r="AC8114" s="123"/>
    </row>
    <row r="8115" spans="5:29" s="2" customFormat="1">
      <c r="E8115" s="120"/>
      <c r="M8115" s="120"/>
      <c r="N8115" s="120"/>
      <c r="U8115" s="121"/>
      <c r="V8115" s="122"/>
      <c r="W8115" s="123"/>
      <c r="AC8115" s="123"/>
    </row>
    <row r="8116" spans="5:29" s="2" customFormat="1">
      <c r="E8116" s="120"/>
      <c r="M8116" s="120"/>
      <c r="N8116" s="120"/>
      <c r="U8116" s="121"/>
      <c r="V8116" s="122"/>
      <c r="W8116" s="123"/>
      <c r="AC8116" s="123"/>
    </row>
    <row r="8117" spans="5:29" s="2" customFormat="1">
      <c r="E8117" s="120"/>
      <c r="M8117" s="120"/>
      <c r="N8117" s="120"/>
      <c r="U8117" s="121"/>
      <c r="V8117" s="122"/>
      <c r="W8117" s="123"/>
      <c r="AC8117" s="123"/>
    </row>
    <row r="8118" spans="5:29" s="2" customFormat="1">
      <c r="E8118" s="120"/>
      <c r="M8118" s="120"/>
      <c r="N8118" s="120"/>
      <c r="U8118" s="121"/>
      <c r="V8118" s="122"/>
      <c r="W8118" s="123"/>
      <c r="AC8118" s="123"/>
    </row>
    <row r="8119" spans="5:29" s="2" customFormat="1">
      <c r="E8119" s="120"/>
      <c r="M8119" s="120"/>
      <c r="N8119" s="120"/>
      <c r="U8119" s="121"/>
      <c r="V8119" s="122"/>
      <c r="W8119" s="123"/>
      <c r="AC8119" s="123"/>
    </row>
    <row r="8120" spans="5:29" s="2" customFormat="1">
      <c r="E8120" s="120"/>
      <c r="M8120" s="120"/>
      <c r="N8120" s="120"/>
      <c r="U8120" s="121"/>
      <c r="V8120" s="122"/>
      <c r="W8120" s="123"/>
      <c r="AC8120" s="123"/>
    </row>
    <row r="8121" spans="5:29" s="2" customFormat="1">
      <c r="E8121" s="120"/>
      <c r="M8121" s="120"/>
      <c r="N8121" s="120"/>
      <c r="U8121" s="121"/>
      <c r="V8121" s="122"/>
      <c r="W8121" s="123"/>
      <c r="AC8121" s="123"/>
    </row>
    <row r="8122" spans="5:29" s="2" customFormat="1">
      <c r="E8122" s="120"/>
      <c r="M8122" s="120"/>
      <c r="N8122" s="120"/>
      <c r="U8122" s="121"/>
      <c r="V8122" s="122"/>
      <c r="W8122" s="123"/>
      <c r="AC8122" s="123"/>
    </row>
    <row r="8123" spans="5:29" s="2" customFormat="1">
      <c r="E8123" s="120"/>
      <c r="M8123" s="120"/>
      <c r="N8123" s="120"/>
      <c r="U8123" s="121"/>
      <c r="V8123" s="122"/>
      <c r="W8123" s="123"/>
      <c r="AC8123" s="123"/>
    </row>
    <row r="8124" spans="5:29" s="2" customFormat="1">
      <c r="E8124" s="120"/>
      <c r="M8124" s="120"/>
      <c r="N8124" s="120"/>
      <c r="U8124" s="121"/>
      <c r="V8124" s="122"/>
      <c r="W8124" s="123"/>
      <c r="AC8124" s="123"/>
    </row>
    <row r="8125" spans="5:29" s="2" customFormat="1">
      <c r="E8125" s="120"/>
      <c r="M8125" s="120"/>
      <c r="N8125" s="120"/>
      <c r="U8125" s="121"/>
      <c r="V8125" s="122"/>
      <c r="W8125" s="123"/>
      <c r="AC8125" s="123"/>
    </row>
    <row r="8126" spans="5:29" s="2" customFormat="1">
      <c r="E8126" s="120"/>
      <c r="M8126" s="120"/>
      <c r="N8126" s="120"/>
      <c r="U8126" s="121"/>
      <c r="V8126" s="122"/>
      <c r="W8126" s="123"/>
      <c r="AC8126" s="123"/>
    </row>
    <row r="8127" spans="5:29" s="2" customFormat="1">
      <c r="E8127" s="120"/>
      <c r="M8127" s="120"/>
      <c r="N8127" s="120"/>
      <c r="U8127" s="121"/>
      <c r="V8127" s="122"/>
      <c r="W8127" s="123"/>
      <c r="AC8127" s="123"/>
    </row>
    <row r="8128" spans="5:29" s="2" customFormat="1">
      <c r="E8128" s="120"/>
      <c r="M8128" s="120"/>
      <c r="N8128" s="120"/>
      <c r="U8128" s="121"/>
      <c r="V8128" s="122"/>
      <c r="W8128" s="123"/>
      <c r="AC8128" s="123"/>
    </row>
    <row r="8129" spans="5:29" s="2" customFormat="1">
      <c r="E8129" s="120"/>
      <c r="M8129" s="120"/>
      <c r="N8129" s="120"/>
      <c r="U8129" s="121"/>
      <c r="V8129" s="122"/>
      <c r="W8129" s="123"/>
      <c r="AC8129" s="123"/>
    </row>
    <row r="8130" spans="5:29" s="2" customFormat="1">
      <c r="E8130" s="120"/>
      <c r="M8130" s="120"/>
      <c r="N8130" s="120"/>
      <c r="U8130" s="121"/>
      <c r="V8130" s="122"/>
      <c r="W8130" s="123"/>
      <c r="AC8130" s="123"/>
    </row>
    <row r="8131" spans="5:29" s="2" customFormat="1">
      <c r="E8131" s="120"/>
      <c r="M8131" s="120"/>
      <c r="N8131" s="120"/>
      <c r="U8131" s="121"/>
      <c r="V8131" s="122"/>
      <c r="W8131" s="123"/>
      <c r="AC8131" s="123"/>
    </row>
    <row r="8132" spans="5:29" s="2" customFormat="1">
      <c r="E8132" s="120"/>
      <c r="M8132" s="120"/>
      <c r="N8132" s="120"/>
      <c r="U8132" s="121"/>
      <c r="V8132" s="122"/>
      <c r="W8132" s="123"/>
      <c r="AC8132" s="123"/>
    </row>
    <row r="8133" spans="5:29" s="2" customFormat="1">
      <c r="E8133" s="120"/>
      <c r="M8133" s="120"/>
      <c r="N8133" s="120"/>
      <c r="U8133" s="121"/>
      <c r="V8133" s="122"/>
      <c r="W8133" s="123"/>
      <c r="AC8133" s="123"/>
    </row>
    <row r="8134" spans="5:29" s="2" customFormat="1">
      <c r="E8134" s="120"/>
      <c r="M8134" s="120"/>
      <c r="N8134" s="120"/>
      <c r="U8134" s="121"/>
      <c r="V8134" s="122"/>
      <c r="W8134" s="123"/>
      <c r="AC8134" s="123"/>
    </row>
    <row r="8135" spans="5:29" s="2" customFormat="1">
      <c r="E8135" s="120"/>
      <c r="M8135" s="120"/>
      <c r="N8135" s="120"/>
      <c r="U8135" s="121"/>
      <c r="V8135" s="122"/>
      <c r="W8135" s="123"/>
      <c r="AC8135" s="123"/>
    </row>
    <row r="8136" spans="5:29" s="2" customFormat="1">
      <c r="E8136" s="120"/>
      <c r="M8136" s="120"/>
      <c r="N8136" s="120"/>
      <c r="U8136" s="121"/>
      <c r="V8136" s="122"/>
      <c r="W8136" s="123"/>
      <c r="AC8136" s="123"/>
    </row>
    <row r="8137" spans="5:29" s="2" customFormat="1">
      <c r="E8137" s="120"/>
      <c r="M8137" s="120"/>
      <c r="N8137" s="120"/>
      <c r="U8137" s="121"/>
      <c r="V8137" s="122"/>
      <c r="W8137" s="123"/>
      <c r="AC8137" s="123"/>
    </row>
    <row r="8138" spans="5:29" s="2" customFormat="1">
      <c r="E8138" s="120"/>
      <c r="M8138" s="120"/>
      <c r="N8138" s="120"/>
      <c r="U8138" s="121"/>
      <c r="V8138" s="122"/>
      <c r="W8138" s="123"/>
      <c r="AC8138" s="123"/>
    </row>
    <row r="8139" spans="5:29" s="2" customFormat="1">
      <c r="E8139" s="120"/>
      <c r="M8139" s="120"/>
      <c r="N8139" s="120"/>
      <c r="U8139" s="121"/>
      <c r="V8139" s="122"/>
      <c r="W8139" s="123"/>
      <c r="AC8139" s="123"/>
    </row>
    <row r="8140" spans="5:29" s="2" customFormat="1">
      <c r="E8140" s="120"/>
      <c r="M8140" s="120"/>
      <c r="N8140" s="120"/>
      <c r="U8140" s="121"/>
      <c r="V8140" s="122"/>
      <c r="W8140" s="123"/>
      <c r="AC8140" s="123"/>
    </row>
    <row r="8141" spans="5:29" s="2" customFormat="1">
      <c r="E8141" s="120"/>
      <c r="M8141" s="120"/>
      <c r="N8141" s="120"/>
      <c r="U8141" s="121"/>
      <c r="V8141" s="122"/>
      <c r="W8141" s="123"/>
      <c r="AC8141" s="123"/>
    </row>
    <row r="8142" spans="5:29" s="2" customFormat="1">
      <c r="E8142" s="120"/>
      <c r="M8142" s="120"/>
      <c r="N8142" s="120"/>
      <c r="U8142" s="121"/>
      <c r="V8142" s="122"/>
      <c r="W8142" s="123"/>
      <c r="AC8142" s="123"/>
    </row>
    <row r="8143" spans="5:29" s="2" customFormat="1">
      <c r="E8143" s="120"/>
      <c r="M8143" s="120"/>
      <c r="N8143" s="120"/>
      <c r="U8143" s="121"/>
      <c r="V8143" s="122"/>
      <c r="W8143" s="123"/>
      <c r="AC8143" s="123"/>
    </row>
    <row r="8144" spans="5:29" s="2" customFormat="1">
      <c r="E8144" s="120"/>
      <c r="M8144" s="120"/>
      <c r="N8144" s="120"/>
      <c r="U8144" s="121"/>
      <c r="V8144" s="122"/>
      <c r="W8144" s="123"/>
      <c r="AC8144" s="123"/>
    </row>
    <row r="8145" spans="5:29" s="2" customFormat="1">
      <c r="E8145" s="120"/>
      <c r="M8145" s="120"/>
      <c r="N8145" s="120"/>
      <c r="U8145" s="121"/>
      <c r="V8145" s="122"/>
      <c r="W8145" s="123"/>
      <c r="AC8145" s="123"/>
    </row>
    <row r="8146" spans="5:29" s="2" customFormat="1">
      <c r="E8146" s="120"/>
      <c r="M8146" s="120"/>
      <c r="N8146" s="120"/>
      <c r="U8146" s="121"/>
      <c r="V8146" s="122"/>
      <c r="W8146" s="123"/>
      <c r="AC8146" s="123"/>
    </row>
    <row r="8147" spans="5:29" s="2" customFormat="1">
      <c r="E8147" s="120"/>
      <c r="M8147" s="120"/>
      <c r="N8147" s="120"/>
      <c r="U8147" s="121"/>
      <c r="V8147" s="122"/>
      <c r="W8147" s="123"/>
      <c r="AC8147" s="123"/>
    </row>
    <row r="8148" spans="5:29" s="2" customFormat="1">
      <c r="E8148" s="120"/>
      <c r="M8148" s="120"/>
      <c r="N8148" s="120"/>
      <c r="U8148" s="121"/>
      <c r="V8148" s="122"/>
      <c r="W8148" s="123"/>
      <c r="AC8148" s="123"/>
    </row>
    <row r="8149" spans="5:29" s="2" customFormat="1">
      <c r="E8149" s="120"/>
      <c r="M8149" s="120"/>
      <c r="N8149" s="120"/>
      <c r="U8149" s="121"/>
      <c r="V8149" s="122"/>
      <c r="W8149" s="123"/>
      <c r="AC8149" s="123"/>
    </row>
    <row r="8150" spans="5:29" s="2" customFormat="1">
      <c r="E8150" s="120"/>
      <c r="M8150" s="120"/>
      <c r="N8150" s="120"/>
      <c r="U8150" s="121"/>
      <c r="V8150" s="122"/>
      <c r="W8150" s="123"/>
      <c r="AC8150" s="123"/>
    </row>
    <row r="8151" spans="5:29" s="2" customFormat="1">
      <c r="E8151" s="120"/>
      <c r="M8151" s="120"/>
      <c r="N8151" s="120"/>
      <c r="U8151" s="121"/>
      <c r="V8151" s="122"/>
      <c r="W8151" s="123"/>
      <c r="AC8151" s="123"/>
    </row>
    <row r="8152" spans="5:29" s="2" customFormat="1">
      <c r="E8152" s="120"/>
      <c r="M8152" s="120"/>
      <c r="N8152" s="120"/>
      <c r="U8152" s="121"/>
      <c r="V8152" s="122"/>
      <c r="W8152" s="123"/>
      <c r="AC8152" s="123"/>
    </row>
    <row r="8153" spans="5:29" s="2" customFormat="1">
      <c r="E8153" s="120"/>
      <c r="M8153" s="120"/>
      <c r="N8153" s="120"/>
      <c r="U8153" s="121"/>
      <c r="V8153" s="122"/>
      <c r="W8153" s="123"/>
      <c r="AC8153" s="123"/>
    </row>
    <row r="8154" spans="5:29" s="2" customFormat="1">
      <c r="E8154" s="120"/>
      <c r="M8154" s="120"/>
      <c r="N8154" s="120"/>
      <c r="U8154" s="121"/>
      <c r="V8154" s="122"/>
      <c r="W8154" s="123"/>
      <c r="AC8154" s="123"/>
    </row>
    <row r="8155" spans="5:29" s="2" customFormat="1">
      <c r="E8155" s="120"/>
      <c r="M8155" s="120"/>
      <c r="N8155" s="120"/>
      <c r="U8155" s="121"/>
      <c r="V8155" s="122"/>
      <c r="W8155" s="123"/>
      <c r="AC8155" s="123"/>
    </row>
    <row r="8156" spans="5:29" s="2" customFormat="1">
      <c r="E8156" s="120"/>
      <c r="M8156" s="120"/>
      <c r="N8156" s="120"/>
      <c r="U8156" s="121"/>
      <c r="V8156" s="122"/>
      <c r="W8156" s="123"/>
      <c r="AC8156" s="123"/>
    </row>
    <row r="8157" spans="5:29" s="2" customFormat="1">
      <c r="E8157" s="120"/>
      <c r="M8157" s="120"/>
      <c r="N8157" s="120"/>
      <c r="U8157" s="121"/>
      <c r="V8157" s="122"/>
      <c r="W8157" s="123"/>
      <c r="AC8157" s="123"/>
    </row>
    <row r="8158" spans="5:29" s="2" customFormat="1">
      <c r="E8158" s="120"/>
      <c r="M8158" s="120"/>
      <c r="N8158" s="120"/>
      <c r="U8158" s="121"/>
      <c r="V8158" s="122"/>
      <c r="W8158" s="123"/>
      <c r="AC8158" s="123"/>
    </row>
    <row r="8159" spans="5:29" s="2" customFormat="1">
      <c r="E8159" s="120"/>
      <c r="M8159" s="120"/>
      <c r="N8159" s="120"/>
      <c r="U8159" s="121"/>
      <c r="V8159" s="122"/>
      <c r="W8159" s="123"/>
      <c r="AC8159" s="123"/>
    </row>
    <row r="8160" spans="5:29" s="2" customFormat="1">
      <c r="E8160" s="120"/>
      <c r="M8160" s="120"/>
      <c r="N8160" s="120"/>
      <c r="U8160" s="121"/>
      <c r="V8160" s="122"/>
      <c r="W8160" s="123"/>
      <c r="AC8160" s="123"/>
    </row>
    <row r="8161" spans="5:29" s="2" customFormat="1">
      <c r="E8161" s="120"/>
      <c r="M8161" s="120"/>
      <c r="N8161" s="120"/>
      <c r="U8161" s="121"/>
      <c r="V8161" s="122"/>
      <c r="W8161" s="123"/>
      <c r="AC8161" s="123"/>
    </row>
    <row r="8162" spans="5:29" s="2" customFormat="1">
      <c r="E8162" s="120"/>
      <c r="M8162" s="120"/>
      <c r="N8162" s="120"/>
      <c r="U8162" s="121"/>
      <c r="V8162" s="122"/>
      <c r="W8162" s="123"/>
      <c r="AC8162" s="123"/>
    </row>
    <row r="8163" spans="5:29" s="2" customFormat="1">
      <c r="E8163" s="120"/>
      <c r="M8163" s="120"/>
      <c r="N8163" s="120"/>
      <c r="U8163" s="121"/>
      <c r="V8163" s="122"/>
      <c r="W8163" s="123"/>
      <c r="AC8163" s="123"/>
    </row>
    <row r="8164" spans="5:29" s="2" customFormat="1">
      <c r="E8164" s="120"/>
      <c r="M8164" s="120"/>
      <c r="N8164" s="120"/>
      <c r="U8164" s="121"/>
      <c r="V8164" s="122"/>
      <c r="W8164" s="123"/>
      <c r="AC8164" s="123"/>
    </row>
    <row r="8165" spans="5:29" s="2" customFormat="1">
      <c r="E8165" s="120"/>
      <c r="M8165" s="120"/>
      <c r="N8165" s="120"/>
      <c r="U8165" s="121"/>
      <c r="V8165" s="122"/>
      <c r="W8165" s="123"/>
      <c r="AC8165" s="123"/>
    </row>
    <row r="8166" spans="5:29" s="2" customFormat="1">
      <c r="E8166" s="120"/>
      <c r="M8166" s="120"/>
      <c r="N8166" s="120"/>
      <c r="U8166" s="121"/>
      <c r="V8166" s="122"/>
      <c r="W8166" s="123"/>
      <c r="AC8166" s="123"/>
    </row>
    <row r="8167" spans="5:29" s="2" customFormat="1">
      <c r="E8167" s="120"/>
      <c r="M8167" s="120"/>
      <c r="N8167" s="120"/>
      <c r="U8167" s="121"/>
      <c r="V8167" s="122"/>
      <c r="W8167" s="123"/>
      <c r="AC8167" s="123"/>
    </row>
    <row r="8168" spans="5:29" s="2" customFormat="1">
      <c r="E8168" s="120"/>
      <c r="M8168" s="120"/>
      <c r="N8168" s="120"/>
      <c r="U8168" s="121"/>
      <c r="V8168" s="122"/>
      <c r="W8168" s="123"/>
      <c r="AC8168" s="123"/>
    </row>
    <row r="8169" spans="5:29" s="2" customFormat="1">
      <c r="E8169" s="120"/>
      <c r="M8169" s="120"/>
      <c r="N8169" s="120"/>
      <c r="U8169" s="121"/>
      <c r="V8169" s="122"/>
      <c r="W8169" s="123"/>
      <c r="AC8169" s="123"/>
    </row>
    <row r="8170" spans="5:29" s="2" customFormat="1">
      <c r="E8170" s="120"/>
      <c r="M8170" s="120"/>
      <c r="N8170" s="120"/>
      <c r="U8170" s="121"/>
      <c r="V8170" s="122"/>
      <c r="W8170" s="123"/>
      <c r="AC8170" s="123"/>
    </row>
    <row r="8171" spans="5:29" s="2" customFormat="1">
      <c r="E8171" s="120"/>
      <c r="M8171" s="120"/>
      <c r="N8171" s="120"/>
      <c r="U8171" s="121"/>
      <c r="V8171" s="122"/>
      <c r="W8171" s="123"/>
      <c r="AC8171" s="123"/>
    </row>
    <row r="8172" spans="5:29" s="2" customFormat="1">
      <c r="E8172" s="120"/>
      <c r="M8172" s="120"/>
      <c r="N8172" s="120"/>
      <c r="U8172" s="121"/>
      <c r="V8172" s="122"/>
      <c r="W8172" s="123"/>
      <c r="AC8172" s="123"/>
    </row>
    <row r="8173" spans="5:29" s="2" customFormat="1">
      <c r="E8173" s="120"/>
      <c r="M8173" s="120"/>
      <c r="N8173" s="120"/>
      <c r="U8173" s="121"/>
      <c r="V8173" s="122"/>
      <c r="W8173" s="123"/>
      <c r="AC8173" s="123"/>
    </row>
    <row r="8174" spans="5:29" s="2" customFormat="1">
      <c r="E8174" s="120"/>
      <c r="M8174" s="120"/>
      <c r="N8174" s="120"/>
      <c r="U8174" s="121"/>
      <c r="V8174" s="122"/>
      <c r="W8174" s="123"/>
      <c r="AC8174" s="123"/>
    </row>
    <row r="8175" spans="5:29" s="2" customFormat="1">
      <c r="E8175" s="120"/>
      <c r="M8175" s="120"/>
      <c r="N8175" s="120"/>
      <c r="U8175" s="121"/>
      <c r="V8175" s="122"/>
      <c r="W8175" s="123"/>
      <c r="AC8175" s="123"/>
    </row>
    <row r="8176" spans="5:29" s="2" customFormat="1">
      <c r="E8176" s="120"/>
      <c r="M8176" s="120"/>
      <c r="N8176" s="120"/>
      <c r="U8176" s="121"/>
      <c r="V8176" s="122"/>
      <c r="W8176" s="123"/>
      <c r="AC8176" s="123"/>
    </row>
    <row r="8177" spans="5:29" s="2" customFormat="1">
      <c r="E8177" s="120"/>
      <c r="M8177" s="120"/>
      <c r="N8177" s="120"/>
      <c r="U8177" s="121"/>
      <c r="V8177" s="122"/>
      <c r="W8177" s="123"/>
      <c r="AC8177" s="123"/>
    </row>
    <row r="8178" spans="5:29" s="2" customFormat="1">
      <c r="E8178" s="120"/>
      <c r="M8178" s="120"/>
      <c r="N8178" s="120"/>
      <c r="U8178" s="121"/>
      <c r="V8178" s="122"/>
      <c r="W8178" s="123"/>
      <c r="AC8178" s="123"/>
    </row>
    <row r="8179" spans="5:29" s="2" customFormat="1">
      <c r="E8179" s="120"/>
      <c r="M8179" s="120"/>
      <c r="N8179" s="120"/>
      <c r="U8179" s="121"/>
      <c r="V8179" s="122"/>
      <c r="W8179" s="123"/>
      <c r="AC8179" s="123"/>
    </row>
    <row r="8180" spans="5:29" s="2" customFormat="1">
      <c r="E8180" s="120"/>
      <c r="M8180" s="120"/>
      <c r="N8180" s="120"/>
      <c r="U8180" s="121"/>
      <c r="V8180" s="122"/>
      <c r="W8180" s="123"/>
      <c r="AC8180" s="123"/>
    </row>
    <row r="8181" spans="5:29" s="2" customFormat="1">
      <c r="E8181" s="120"/>
      <c r="M8181" s="120"/>
      <c r="N8181" s="120"/>
      <c r="U8181" s="121"/>
      <c r="V8181" s="122"/>
      <c r="W8181" s="123"/>
      <c r="AC8181" s="123"/>
    </row>
    <row r="8182" spans="5:29" s="2" customFormat="1">
      <c r="E8182" s="120"/>
      <c r="M8182" s="120"/>
      <c r="N8182" s="120"/>
      <c r="U8182" s="121"/>
      <c r="V8182" s="122"/>
      <c r="W8182" s="123"/>
      <c r="AC8182" s="123"/>
    </row>
    <row r="8183" spans="5:29" s="2" customFormat="1">
      <c r="E8183" s="120"/>
      <c r="M8183" s="120"/>
      <c r="N8183" s="120"/>
      <c r="U8183" s="121"/>
      <c r="V8183" s="122"/>
      <c r="W8183" s="123"/>
      <c r="AC8183" s="123"/>
    </row>
    <row r="8184" spans="5:29" s="2" customFormat="1">
      <c r="E8184" s="120"/>
      <c r="M8184" s="120"/>
      <c r="N8184" s="120"/>
      <c r="U8184" s="121"/>
      <c r="V8184" s="122"/>
      <c r="W8184" s="123"/>
      <c r="AC8184" s="123"/>
    </row>
    <row r="8185" spans="5:29" s="2" customFormat="1">
      <c r="E8185" s="120"/>
      <c r="M8185" s="120"/>
      <c r="N8185" s="120"/>
      <c r="U8185" s="121"/>
      <c r="V8185" s="122"/>
      <c r="W8185" s="123"/>
      <c r="AC8185" s="123"/>
    </row>
    <row r="8186" spans="5:29" s="2" customFormat="1">
      <c r="E8186" s="120"/>
      <c r="M8186" s="120"/>
      <c r="N8186" s="120"/>
      <c r="U8186" s="121"/>
      <c r="V8186" s="122"/>
      <c r="W8186" s="123"/>
      <c r="AC8186" s="123"/>
    </row>
    <row r="8187" spans="5:29" s="2" customFormat="1">
      <c r="E8187" s="120"/>
      <c r="M8187" s="120"/>
      <c r="N8187" s="120"/>
      <c r="U8187" s="121"/>
      <c r="V8187" s="122"/>
      <c r="W8187" s="123"/>
      <c r="AC8187" s="123"/>
    </row>
    <row r="8188" spans="5:29" s="2" customFormat="1">
      <c r="E8188" s="120"/>
      <c r="M8188" s="120"/>
      <c r="N8188" s="120"/>
      <c r="U8188" s="121"/>
      <c r="V8188" s="122"/>
      <c r="W8188" s="123"/>
      <c r="AC8188" s="123"/>
    </row>
    <row r="8189" spans="5:29" s="2" customFormat="1">
      <c r="E8189" s="120"/>
      <c r="M8189" s="120"/>
      <c r="N8189" s="120"/>
      <c r="U8189" s="121"/>
      <c r="V8189" s="122"/>
      <c r="W8189" s="123"/>
      <c r="AC8189" s="123"/>
    </row>
    <row r="8190" spans="5:29" s="2" customFormat="1">
      <c r="E8190" s="120"/>
      <c r="M8190" s="120"/>
      <c r="N8190" s="120"/>
      <c r="U8190" s="121"/>
      <c r="V8190" s="122"/>
      <c r="W8190" s="123"/>
      <c r="AC8190" s="123"/>
    </row>
    <row r="8191" spans="5:29" s="2" customFormat="1">
      <c r="E8191" s="120"/>
      <c r="M8191" s="120"/>
      <c r="N8191" s="120"/>
      <c r="U8191" s="121"/>
      <c r="V8191" s="122"/>
      <c r="W8191" s="123"/>
      <c r="AC8191" s="123"/>
    </row>
    <row r="8192" spans="5:29" s="2" customFormat="1">
      <c r="E8192" s="120"/>
      <c r="M8192" s="120"/>
      <c r="N8192" s="120"/>
      <c r="U8192" s="121"/>
      <c r="V8192" s="122"/>
      <c r="W8192" s="123"/>
      <c r="AC8192" s="123"/>
    </row>
    <row r="8193" spans="5:29" s="2" customFormat="1">
      <c r="E8193" s="120"/>
      <c r="M8193" s="120"/>
      <c r="N8193" s="120"/>
      <c r="U8193" s="121"/>
      <c r="V8193" s="122"/>
      <c r="W8193" s="123"/>
      <c r="AC8193" s="123"/>
    </row>
    <row r="8194" spans="5:29" s="2" customFormat="1">
      <c r="E8194" s="120"/>
      <c r="M8194" s="120"/>
      <c r="N8194" s="120"/>
      <c r="U8194" s="121"/>
      <c r="V8194" s="122"/>
      <c r="W8194" s="123"/>
      <c r="AC8194" s="123"/>
    </row>
    <row r="8195" spans="5:29" s="2" customFormat="1">
      <c r="E8195" s="120"/>
      <c r="M8195" s="120"/>
      <c r="N8195" s="120"/>
      <c r="U8195" s="121"/>
      <c r="V8195" s="122"/>
      <c r="W8195" s="123"/>
      <c r="AC8195" s="123"/>
    </row>
    <row r="8196" spans="5:29" s="2" customFormat="1">
      <c r="E8196" s="120"/>
      <c r="M8196" s="120"/>
      <c r="N8196" s="120"/>
      <c r="U8196" s="121"/>
      <c r="V8196" s="122"/>
      <c r="W8196" s="123"/>
      <c r="AC8196" s="123"/>
    </row>
    <row r="8197" spans="5:29" s="2" customFormat="1">
      <c r="E8197" s="120"/>
      <c r="M8197" s="120"/>
      <c r="N8197" s="120"/>
      <c r="U8197" s="121"/>
      <c r="V8197" s="122"/>
      <c r="W8197" s="123"/>
      <c r="AC8197" s="123"/>
    </row>
    <row r="8198" spans="5:29" s="2" customFormat="1">
      <c r="E8198" s="120"/>
      <c r="M8198" s="120"/>
      <c r="N8198" s="120"/>
      <c r="U8198" s="121"/>
      <c r="V8198" s="122"/>
      <c r="W8198" s="123"/>
      <c r="AC8198" s="123"/>
    </row>
    <row r="8199" spans="5:29" s="2" customFormat="1">
      <c r="E8199" s="120"/>
      <c r="M8199" s="120"/>
      <c r="N8199" s="120"/>
      <c r="U8199" s="121"/>
      <c r="V8199" s="122"/>
      <c r="W8199" s="123"/>
      <c r="AC8199" s="123"/>
    </row>
    <row r="8200" spans="5:29" s="2" customFormat="1">
      <c r="E8200" s="120"/>
      <c r="M8200" s="120"/>
      <c r="N8200" s="120"/>
      <c r="U8200" s="121"/>
      <c r="V8200" s="122"/>
      <c r="W8200" s="123"/>
      <c r="AC8200" s="123"/>
    </row>
    <row r="8201" spans="5:29" s="2" customFormat="1">
      <c r="E8201" s="120"/>
      <c r="M8201" s="120"/>
      <c r="N8201" s="120"/>
      <c r="U8201" s="121"/>
      <c r="V8201" s="122"/>
      <c r="W8201" s="123"/>
      <c r="AC8201" s="123"/>
    </row>
    <row r="8202" spans="5:29" s="2" customFormat="1">
      <c r="E8202" s="120"/>
      <c r="M8202" s="120"/>
      <c r="N8202" s="120"/>
      <c r="U8202" s="121"/>
      <c r="V8202" s="122"/>
      <c r="W8202" s="123"/>
      <c r="AC8202" s="123"/>
    </row>
    <row r="8203" spans="5:29" s="2" customFormat="1">
      <c r="E8203" s="120"/>
      <c r="M8203" s="120"/>
      <c r="N8203" s="120"/>
      <c r="U8203" s="121"/>
      <c r="V8203" s="122"/>
      <c r="W8203" s="123"/>
      <c r="AC8203" s="123"/>
    </row>
    <row r="8204" spans="5:29" s="2" customFormat="1">
      <c r="E8204" s="120"/>
      <c r="M8204" s="120"/>
      <c r="N8204" s="120"/>
      <c r="U8204" s="121"/>
      <c r="V8204" s="122"/>
      <c r="W8204" s="123"/>
      <c r="AC8204" s="123"/>
    </row>
    <row r="8205" spans="5:29" s="2" customFormat="1">
      <c r="E8205" s="120"/>
      <c r="M8205" s="120"/>
      <c r="N8205" s="120"/>
      <c r="U8205" s="121"/>
      <c r="V8205" s="122"/>
      <c r="W8205" s="123"/>
      <c r="AC8205" s="123"/>
    </row>
    <row r="8206" spans="5:29" s="2" customFormat="1">
      <c r="E8206" s="120"/>
      <c r="M8206" s="120"/>
      <c r="N8206" s="120"/>
      <c r="U8206" s="121"/>
      <c r="V8206" s="122"/>
      <c r="W8206" s="123"/>
      <c r="AC8206" s="123"/>
    </row>
    <row r="8207" spans="5:29" s="2" customFormat="1">
      <c r="E8207" s="120"/>
      <c r="M8207" s="120"/>
      <c r="N8207" s="120"/>
      <c r="U8207" s="121"/>
      <c r="V8207" s="122"/>
      <c r="W8207" s="123"/>
      <c r="AC8207" s="123"/>
    </row>
    <row r="8208" spans="5:29" s="2" customFormat="1">
      <c r="E8208" s="120"/>
      <c r="M8208" s="120"/>
      <c r="N8208" s="120"/>
      <c r="U8208" s="121"/>
      <c r="V8208" s="122"/>
      <c r="W8208" s="123"/>
      <c r="AC8208" s="123"/>
    </row>
    <row r="8209" spans="5:29" s="2" customFormat="1">
      <c r="E8209" s="120"/>
      <c r="M8209" s="120"/>
      <c r="N8209" s="120"/>
      <c r="U8209" s="121"/>
      <c r="V8209" s="122"/>
      <c r="W8209" s="123"/>
      <c r="AC8209" s="123"/>
    </row>
    <row r="8210" spans="5:29" s="2" customFormat="1">
      <c r="E8210" s="120"/>
      <c r="M8210" s="120"/>
      <c r="N8210" s="120"/>
      <c r="U8210" s="121"/>
      <c r="V8210" s="122"/>
      <c r="W8210" s="123"/>
      <c r="AC8210" s="123"/>
    </row>
    <row r="8211" spans="5:29" s="2" customFormat="1">
      <c r="E8211" s="120"/>
      <c r="M8211" s="120"/>
      <c r="N8211" s="120"/>
      <c r="U8211" s="121"/>
      <c r="V8211" s="122"/>
      <c r="W8211" s="123"/>
      <c r="AC8211" s="123"/>
    </row>
    <row r="8212" spans="5:29" s="2" customFormat="1">
      <c r="E8212" s="120"/>
      <c r="M8212" s="120"/>
      <c r="N8212" s="120"/>
      <c r="U8212" s="121"/>
      <c r="V8212" s="122"/>
      <c r="W8212" s="123"/>
      <c r="AC8212" s="123"/>
    </row>
    <row r="8213" spans="5:29" s="2" customFormat="1">
      <c r="E8213" s="120"/>
      <c r="M8213" s="120"/>
      <c r="N8213" s="120"/>
      <c r="U8213" s="121"/>
      <c r="V8213" s="122"/>
      <c r="W8213" s="123"/>
      <c r="AC8213" s="123"/>
    </row>
    <row r="8214" spans="5:29" s="2" customFormat="1">
      <c r="E8214" s="120"/>
      <c r="M8214" s="120"/>
      <c r="N8214" s="120"/>
      <c r="U8214" s="121"/>
      <c r="V8214" s="122"/>
      <c r="W8214" s="123"/>
      <c r="AC8214" s="123"/>
    </row>
    <row r="8215" spans="5:29" s="2" customFormat="1">
      <c r="E8215" s="120"/>
      <c r="M8215" s="120"/>
      <c r="N8215" s="120"/>
      <c r="U8215" s="121"/>
      <c r="V8215" s="122"/>
      <c r="W8215" s="123"/>
      <c r="AC8215" s="123"/>
    </row>
    <row r="8216" spans="5:29" s="2" customFormat="1">
      <c r="E8216" s="120"/>
      <c r="M8216" s="120"/>
      <c r="N8216" s="120"/>
      <c r="U8216" s="121"/>
      <c r="V8216" s="122"/>
      <c r="W8216" s="123"/>
      <c r="AC8216" s="123"/>
    </row>
    <row r="8217" spans="5:29" s="2" customFormat="1">
      <c r="E8217" s="120"/>
      <c r="M8217" s="120"/>
      <c r="N8217" s="120"/>
      <c r="U8217" s="121"/>
      <c r="V8217" s="122"/>
      <c r="W8217" s="123"/>
      <c r="AC8217" s="123"/>
    </row>
    <row r="8218" spans="5:29" s="2" customFormat="1">
      <c r="E8218" s="120"/>
      <c r="M8218" s="120"/>
      <c r="N8218" s="120"/>
      <c r="U8218" s="121"/>
      <c r="V8218" s="122"/>
      <c r="W8218" s="123"/>
      <c r="AC8218" s="123"/>
    </row>
    <row r="8219" spans="5:29" s="2" customFormat="1">
      <c r="E8219" s="120"/>
      <c r="M8219" s="120"/>
      <c r="N8219" s="120"/>
      <c r="U8219" s="121"/>
      <c r="V8219" s="122"/>
      <c r="W8219" s="123"/>
      <c r="AC8219" s="123"/>
    </row>
    <row r="8220" spans="5:29" s="2" customFormat="1">
      <c r="E8220" s="120"/>
      <c r="M8220" s="120"/>
      <c r="N8220" s="120"/>
      <c r="U8220" s="121"/>
      <c r="V8220" s="122"/>
      <c r="W8220" s="123"/>
      <c r="AC8220" s="123"/>
    </row>
    <row r="8221" spans="5:29" s="2" customFormat="1">
      <c r="E8221" s="120"/>
      <c r="M8221" s="120"/>
      <c r="N8221" s="120"/>
      <c r="U8221" s="121"/>
      <c r="V8221" s="122"/>
      <c r="W8221" s="123"/>
      <c r="AC8221" s="123"/>
    </row>
    <row r="8222" spans="5:29" s="2" customFormat="1">
      <c r="E8222" s="120"/>
      <c r="M8222" s="120"/>
      <c r="N8222" s="120"/>
      <c r="U8222" s="121"/>
      <c r="V8222" s="122"/>
      <c r="W8222" s="123"/>
      <c r="AC8222" s="123"/>
    </row>
    <row r="8223" spans="5:29" s="2" customFormat="1">
      <c r="E8223" s="120"/>
      <c r="M8223" s="120"/>
      <c r="N8223" s="120"/>
      <c r="U8223" s="121"/>
      <c r="V8223" s="122"/>
      <c r="W8223" s="123"/>
      <c r="AC8223" s="123"/>
    </row>
    <row r="8224" spans="5:29" s="2" customFormat="1">
      <c r="E8224" s="120"/>
      <c r="M8224" s="120"/>
      <c r="N8224" s="120"/>
      <c r="U8224" s="121"/>
      <c r="V8224" s="122"/>
      <c r="W8224" s="123"/>
      <c r="AC8224" s="123"/>
    </row>
    <row r="8225" spans="5:29" s="2" customFormat="1">
      <c r="E8225" s="120"/>
      <c r="M8225" s="120"/>
      <c r="N8225" s="120"/>
      <c r="U8225" s="121"/>
      <c r="V8225" s="122"/>
      <c r="W8225" s="123"/>
      <c r="AC8225" s="123"/>
    </row>
    <row r="8226" spans="5:29" s="2" customFormat="1">
      <c r="E8226" s="120"/>
      <c r="M8226" s="120"/>
      <c r="N8226" s="120"/>
      <c r="U8226" s="121"/>
      <c r="V8226" s="122"/>
      <c r="W8226" s="123"/>
      <c r="AC8226" s="123"/>
    </row>
    <row r="8227" spans="5:29" s="2" customFormat="1">
      <c r="E8227" s="120"/>
      <c r="M8227" s="120"/>
      <c r="N8227" s="120"/>
      <c r="U8227" s="121"/>
      <c r="V8227" s="122"/>
      <c r="W8227" s="123"/>
      <c r="AC8227" s="123"/>
    </row>
    <row r="8228" spans="5:29" s="2" customFormat="1">
      <c r="E8228" s="120"/>
      <c r="M8228" s="120"/>
      <c r="N8228" s="120"/>
      <c r="U8228" s="121"/>
      <c r="V8228" s="122"/>
      <c r="W8228" s="123"/>
      <c r="AC8228" s="123"/>
    </row>
    <row r="8229" spans="5:29" s="2" customFormat="1">
      <c r="E8229" s="120"/>
      <c r="M8229" s="120"/>
      <c r="N8229" s="120"/>
      <c r="U8229" s="121"/>
      <c r="V8229" s="122"/>
      <c r="W8229" s="123"/>
      <c r="AC8229" s="123"/>
    </row>
    <row r="8230" spans="5:29" s="2" customFormat="1">
      <c r="E8230" s="120"/>
      <c r="M8230" s="120"/>
      <c r="N8230" s="120"/>
      <c r="U8230" s="121"/>
      <c r="V8230" s="122"/>
      <c r="W8230" s="123"/>
      <c r="AC8230" s="123"/>
    </row>
    <row r="8231" spans="5:29" s="2" customFormat="1">
      <c r="E8231" s="120"/>
      <c r="M8231" s="120"/>
      <c r="N8231" s="120"/>
      <c r="U8231" s="121"/>
      <c r="V8231" s="122"/>
      <c r="W8231" s="123"/>
      <c r="AC8231" s="123"/>
    </row>
    <row r="8232" spans="5:29" s="2" customFormat="1">
      <c r="E8232" s="120"/>
      <c r="M8232" s="120"/>
      <c r="N8232" s="120"/>
      <c r="U8232" s="121"/>
      <c r="V8232" s="122"/>
      <c r="W8232" s="123"/>
      <c r="AC8232" s="123"/>
    </row>
    <row r="8233" spans="5:29" s="2" customFormat="1">
      <c r="E8233" s="120"/>
      <c r="M8233" s="120"/>
      <c r="N8233" s="120"/>
      <c r="U8233" s="121"/>
      <c r="V8233" s="122"/>
      <c r="W8233" s="123"/>
      <c r="AC8233" s="123"/>
    </row>
    <row r="8234" spans="5:29" s="2" customFormat="1">
      <c r="E8234" s="120"/>
      <c r="M8234" s="120"/>
      <c r="N8234" s="120"/>
      <c r="U8234" s="121"/>
      <c r="V8234" s="122"/>
      <c r="W8234" s="123"/>
      <c r="AC8234" s="123"/>
    </row>
    <row r="8235" spans="5:29" s="2" customFormat="1">
      <c r="E8235" s="120"/>
      <c r="M8235" s="120"/>
      <c r="N8235" s="120"/>
      <c r="U8235" s="121"/>
      <c r="V8235" s="122"/>
      <c r="W8235" s="123"/>
      <c r="AC8235" s="123"/>
    </row>
    <row r="8236" spans="5:29" s="2" customFormat="1">
      <c r="E8236" s="120"/>
      <c r="M8236" s="120"/>
      <c r="N8236" s="120"/>
      <c r="U8236" s="121"/>
      <c r="V8236" s="122"/>
      <c r="W8236" s="123"/>
      <c r="AC8236" s="123"/>
    </row>
    <row r="8237" spans="5:29" s="2" customFormat="1">
      <c r="E8237" s="120"/>
      <c r="M8237" s="120"/>
      <c r="N8237" s="120"/>
      <c r="U8237" s="121"/>
      <c r="V8237" s="122"/>
      <c r="W8237" s="123"/>
      <c r="AC8237" s="123"/>
    </row>
    <row r="8238" spans="5:29" s="2" customFormat="1">
      <c r="E8238" s="120"/>
      <c r="M8238" s="120"/>
      <c r="N8238" s="120"/>
      <c r="U8238" s="121"/>
      <c r="V8238" s="122"/>
      <c r="W8238" s="123"/>
      <c r="AC8238" s="123"/>
    </row>
    <row r="8239" spans="5:29" s="2" customFormat="1">
      <c r="E8239" s="120"/>
      <c r="M8239" s="120"/>
      <c r="N8239" s="120"/>
      <c r="U8239" s="121"/>
      <c r="V8239" s="122"/>
      <c r="W8239" s="123"/>
      <c r="AC8239" s="123"/>
    </row>
    <row r="8240" spans="5:29" s="2" customFormat="1">
      <c r="E8240" s="120"/>
      <c r="M8240" s="120"/>
      <c r="N8240" s="120"/>
      <c r="U8240" s="121"/>
      <c r="V8240" s="122"/>
      <c r="W8240" s="123"/>
      <c r="AC8240" s="123"/>
    </row>
    <row r="8241" spans="5:29" s="2" customFormat="1">
      <c r="E8241" s="120"/>
      <c r="M8241" s="120"/>
      <c r="N8241" s="120"/>
      <c r="U8241" s="121"/>
      <c r="V8241" s="122"/>
      <c r="W8241" s="123"/>
      <c r="AC8241" s="123"/>
    </row>
    <row r="8242" spans="5:29" s="2" customFormat="1">
      <c r="E8242" s="120"/>
      <c r="M8242" s="120"/>
      <c r="N8242" s="120"/>
      <c r="U8242" s="121"/>
      <c r="V8242" s="122"/>
      <c r="W8242" s="123"/>
      <c r="AC8242" s="123"/>
    </row>
    <row r="8243" spans="5:29" s="2" customFormat="1">
      <c r="E8243" s="120"/>
      <c r="M8243" s="120"/>
      <c r="N8243" s="120"/>
      <c r="U8243" s="121"/>
      <c r="V8243" s="122"/>
      <c r="W8243" s="123"/>
      <c r="AC8243" s="123"/>
    </row>
    <row r="8244" spans="5:29" s="2" customFormat="1">
      <c r="E8244" s="120"/>
      <c r="M8244" s="120"/>
      <c r="N8244" s="120"/>
      <c r="U8244" s="121"/>
      <c r="V8244" s="122"/>
      <c r="W8244" s="123"/>
      <c r="AC8244" s="123"/>
    </row>
    <row r="8245" spans="5:29" s="2" customFormat="1">
      <c r="E8245" s="120"/>
      <c r="M8245" s="120"/>
      <c r="N8245" s="120"/>
      <c r="U8245" s="121"/>
      <c r="V8245" s="122"/>
      <c r="W8245" s="123"/>
      <c r="AC8245" s="123"/>
    </row>
    <row r="8246" spans="5:29" s="2" customFormat="1">
      <c r="E8246" s="120"/>
      <c r="M8246" s="120"/>
      <c r="N8246" s="120"/>
      <c r="U8246" s="121"/>
      <c r="V8246" s="122"/>
      <c r="W8246" s="123"/>
      <c r="AC8246" s="123"/>
    </row>
    <row r="8247" spans="5:29" s="2" customFormat="1">
      <c r="E8247" s="120"/>
      <c r="M8247" s="120"/>
      <c r="N8247" s="120"/>
      <c r="U8247" s="121"/>
      <c r="V8247" s="122"/>
      <c r="W8247" s="123"/>
      <c r="AC8247" s="123"/>
    </row>
    <row r="8248" spans="5:29" s="2" customFormat="1">
      <c r="E8248" s="120"/>
      <c r="M8248" s="120"/>
      <c r="N8248" s="120"/>
      <c r="U8248" s="121"/>
      <c r="V8248" s="122"/>
      <c r="W8248" s="123"/>
      <c r="AC8248" s="123"/>
    </row>
    <row r="8249" spans="5:29" s="2" customFormat="1">
      <c r="E8249" s="120"/>
      <c r="M8249" s="120"/>
      <c r="N8249" s="120"/>
      <c r="U8249" s="121"/>
      <c r="V8249" s="122"/>
      <c r="W8249" s="123"/>
      <c r="AC8249" s="123"/>
    </row>
    <row r="8250" spans="5:29" s="2" customFormat="1">
      <c r="E8250" s="120"/>
      <c r="M8250" s="120"/>
      <c r="N8250" s="120"/>
      <c r="U8250" s="121"/>
      <c r="V8250" s="122"/>
      <c r="W8250" s="123"/>
      <c r="AC8250" s="123"/>
    </row>
    <row r="8251" spans="5:29" s="2" customFormat="1">
      <c r="E8251" s="120"/>
      <c r="M8251" s="120"/>
      <c r="N8251" s="120"/>
      <c r="U8251" s="121"/>
      <c r="V8251" s="122"/>
      <c r="W8251" s="123"/>
      <c r="AC8251" s="123"/>
    </row>
    <row r="8252" spans="5:29" s="2" customFormat="1">
      <c r="E8252" s="120"/>
      <c r="M8252" s="120"/>
      <c r="N8252" s="120"/>
      <c r="U8252" s="121"/>
      <c r="V8252" s="122"/>
      <c r="W8252" s="123"/>
      <c r="AC8252" s="123"/>
    </row>
    <row r="8253" spans="5:29" s="2" customFormat="1">
      <c r="E8253" s="120"/>
      <c r="M8253" s="120"/>
      <c r="N8253" s="120"/>
      <c r="U8253" s="121"/>
      <c r="V8253" s="122"/>
      <c r="W8253" s="123"/>
      <c r="AC8253" s="123"/>
    </row>
    <row r="8254" spans="5:29" s="2" customFormat="1">
      <c r="E8254" s="120"/>
      <c r="M8254" s="120"/>
      <c r="N8254" s="120"/>
      <c r="U8254" s="121"/>
      <c r="V8254" s="122"/>
      <c r="W8254" s="123"/>
      <c r="AC8254" s="123"/>
    </row>
    <row r="8255" spans="5:29" s="2" customFormat="1">
      <c r="E8255" s="120"/>
      <c r="M8255" s="120"/>
      <c r="N8255" s="120"/>
      <c r="U8255" s="121"/>
      <c r="V8255" s="122"/>
      <c r="W8255" s="123"/>
      <c r="AC8255" s="123"/>
    </row>
    <row r="8256" spans="5:29" s="2" customFormat="1">
      <c r="E8256" s="120"/>
      <c r="M8256" s="120"/>
      <c r="N8256" s="120"/>
      <c r="U8256" s="121"/>
      <c r="V8256" s="122"/>
      <c r="W8256" s="123"/>
      <c r="AC8256" s="123"/>
    </row>
    <row r="8257" spans="5:29" s="2" customFormat="1">
      <c r="E8257" s="120"/>
      <c r="M8257" s="120"/>
      <c r="N8257" s="120"/>
      <c r="U8257" s="121"/>
      <c r="V8257" s="122"/>
      <c r="W8257" s="123"/>
      <c r="AC8257" s="123"/>
    </row>
    <row r="8258" spans="5:29" s="2" customFormat="1">
      <c r="E8258" s="120"/>
      <c r="M8258" s="120"/>
      <c r="N8258" s="120"/>
      <c r="U8258" s="121"/>
      <c r="V8258" s="122"/>
      <c r="W8258" s="123"/>
      <c r="AC8258" s="123"/>
    </row>
    <row r="8259" spans="5:29" s="2" customFormat="1">
      <c r="E8259" s="120"/>
      <c r="M8259" s="120"/>
      <c r="N8259" s="120"/>
      <c r="U8259" s="121"/>
      <c r="V8259" s="122"/>
      <c r="W8259" s="123"/>
      <c r="AC8259" s="123"/>
    </row>
    <row r="8260" spans="5:29" s="2" customFormat="1">
      <c r="E8260" s="120"/>
      <c r="M8260" s="120"/>
      <c r="N8260" s="120"/>
      <c r="U8260" s="121"/>
      <c r="V8260" s="122"/>
      <c r="W8260" s="123"/>
      <c r="AC8260" s="123"/>
    </row>
    <row r="8261" spans="5:29" s="2" customFormat="1">
      <c r="E8261" s="120"/>
      <c r="M8261" s="120"/>
      <c r="N8261" s="120"/>
      <c r="U8261" s="121"/>
      <c r="V8261" s="122"/>
      <c r="W8261" s="123"/>
      <c r="AC8261" s="123"/>
    </row>
    <row r="8262" spans="5:29" s="2" customFormat="1">
      <c r="E8262" s="120"/>
      <c r="M8262" s="120"/>
      <c r="N8262" s="120"/>
      <c r="U8262" s="121"/>
      <c r="V8262" s="122"/>
      <c r="W8262" s="123"/>
      <c r="AC8262" s="123"/>
    </row>
    <row r="8263" spans="5:29" s="2" customFormat="1">
      <c r="E8263" s="120"/>
      <c r="M8263" s="120"/>
      <c r="N8263" s="120"/>
      <c r="U8263" s="121"/>
      <c r="V8263" s="122"/>
      <c r="W8263" s="123"/>
      <c r="AC8263" s="123"/>
    </row>
    <row r="8264" spans="5:29" s="2" customFormat="1">
      <c r="E8264" s="120"/>
      <c r="M8264" s="120"/>
      <c r="N8264" s="120"/>
      <c r="U8264" s="121"/>
      <c r="V8264" s="122"/>
      <c r="W8264" s="123"/>
      <c r="AC8264" s="123"/>
    </row>
    <row r="8265" spans="5:29" s="2" customFormat="1">
      <c r="E8265" s="120"/>
      <c r="M8265" s="120"/>
      <c r="N8265" s="120"/>
      <c r="U8265" s="121"/>
      <c r="V8265" s="122"/>
      <c r="W8265" s="123"/>
      <c r="AC8265" s="123"/>
    </row>
    <row r="8266" spans="5:29" s="2" customFormat="1">
      <c r="E8266" s="120"/>
      <c r="M8266" s="120"/>
      <c r="N8266" s="120"/>
      <c r="U8266" s="121"/>
      <c r="V8266" s="122"/>
      <c r="W8266" s="123"/>
      <c r="AC8266" s="123"/>
    </row>
    <row r="8267" spans="5:29" s="2" customFormat="1">
      <c r="E8267" s="120"/>
      <c r="M8267" s="120"/>
      <c r="N8267" s="120"/>
      <c r="U8267" s="121"/>
      <c r="V8267" s="122"/>
      <c r="W8267" s="123"/>
      <c r="AC8267" s="123"/>
    </row>
    <row r="8268" spans="5:29" s="2" customFormat="1">
      <c r="E8268" s="120"/>
      <c r="M8268" s="120"/>
      <c r="N8268" s="120"/>
      <c r="U8268" s="121"/>
      <c r="V8268" s="122"/>
      <c r="W8268" s="123"/>
      <c r="AC8268" s="123"/>
    </row>
    <row r="8269" spans="5:29" s="2" customFormat="1">
      <c r="E8269" s="120"/>
      <c r="M8269" s="120"/>
      <c r="N8269" s="120"/>
      <c r="U8269" s="121"/>
      <c r="V8269" s="122"/>
      <c r="W8269" s="123"/>
      <c r="AC8269" s="123"/>
    </row>
    <row r="8270" spans="5:29" s="2" customFormat="1">
      <c r="E8270" s="120"/>
      <c r="M8270" s="120"/>
      <c r="N8270" s="120"/>
      <c r="U8270" s="121"/>
      <c r="V8270" s="122"/>
      <c r="W8270" s="123"/>
      <c r="AC8270" s="123"/>
    </row>
    <row r="8271" spans="5:29" s="2" customFormat="1">
      <c r="E8271" s="120"/>
      <c r="M8271" s="120"/>
      <c r="N8271" s="120"/>
      <c r="U8271" s="121"/>
      <c r="V8271" s="122"/>
      <c r="W8271" s="123"/>
      <c r="AC8271" s="123"/>
    </row>
    <row r="8272" spans="5:29" s="2" customFormat="1">
      <c r="E8272" s="120"/>
      <c r="M8272" s="120"/>
      <c r="N8272" s="120"/>
      <c r="U8272" s="121"/>
      <c r="V8272" s="122"/>
      <c r="W8272" s="123"/>
      <c r="AC8272" s="123"/>
    </row>
    <row r="8273" spans="5:29" s="2" customFormat="1">
      <c r="E8273" s="120"/>
      <c r="M8273" s="120"/>
      <c r="N8273" s="120"/>
      <c r="U8273" s="121"/>
      <c r="V8273" s="122"/>
      <c r="W8273" s="123"/>
      <c r="AC8273" s="123"/>
    </row>
    <row r="8274" spans="5:29" s="2" customFormat="1">
      <c r="E8274" s="120"/>
      <c r="M8274" s="120"/>
      <c r="N8274" s="120"/>
      <c r="U8274" s="121"/>
      <c r="V8274" s="122"/>
      <c r="W8274" s="123"/>
      <c r="AC8274" s="123"/>
    </row>
    <row r="8275" spans="5:29" s="2" customFormat="1">
      <c r="E8275" s="120"/>
      <c r="M8275" s="120"/>
      <c r="N8275" s="120"/>
      <c r="U8275" s="121"/>
      <c r="V8275" s="122"/>
      <c r="W8275" s="123"/>
      <c r="AC8275" s="123"/>
    </row>
    <row r="8276" spans="5:29" s="2" customFormat="1">
      <c r="E8276" s="120"/>
      <c r="M8276" s="120"/>
      <c r="N8276" s="120"/>
      <c r="U8276" s="121"/>
      <c r="V8276" s="122"/>
      <c r="W8276" s="123"/>
      <c r="AC8276" s="123"/>
    </row>
    <row r="8277" spans="5:29" s="2" customFormat="1">
      <c r="E8277" s="120"/>
      <c r="M8277" s="120"/>
      <c r="N8277" s="120"/>
      <c r="U8277" s="121"/>
      <c r="V8277" s="122"/>
      <c r="W8277" s="123"/>
      <c r="AC8277" s="123"/>
    </row>
    <row r="8278" spans="5:29" s="2" customFormat="1">
      <c r="E8278" s="120"/>
      <c r="M8278" s="120"/>
      <c r="N8278" s="120"/>
      <c r="U8278" s="121"/>
      <c r="V8278" s="122"/>
      <c r="W8278" s="123"/>
      <c r="AC8278" s="123"/>
    </row>
    <row r="8279" spans="5:29" s="2" customFormat="1">
      <c r="E8279" s="120"/>
      <c r="M8279" s="120"/>
      <c r="N8279" s="120"/>
      <c r="U8279" s="121"/>
      <c r="V8279" s="122"/>
      <c r="W8279" s="123"/>
      <c r="AC8279" s="123"/>
    </row>
    <row r="8280" spans="5:29" s="2" customFormat="1">
      <c r="E8280" s="120"/>
      <c r="M8280" s="120"/>
      <c r="N8280" s="120"/>
      <c r="U8280" s="121"/>
      <c r="V8280" s="122"/>
      <c r="W8280" s="123"/>
      <c r="AC8280" s="123"/>
    </row>
    <row r="8281" spans="5:29" s="2" customFormat="1">
      <c r="E8281" s="120"/>
      <c r="M8281" s="120"/>
      <c r="N8281" s="120"/>
      <c r="U8281" s="121"/>
      <c r="V8281" s="122"/>
      <c r="W8281" s="123"/>
      <c r="AC8281" s="123"/>
    </row>
    <row r="8282" spans="5:29" s="2" customFormat="1">
      <c r="E8282" s="120"/>
      <c r="M8282" s="120"/>
      <c r="N8282" s="120"/>
      <c r="U8282" s="121"/>
      <c r="V8282" s="122"/>
      <c r="W8282" s="123"/>
      <c r="AC8282" s="123"/>
    </row>
    <row r="8283" spans="5:29" s="2" customFormat="1">
      <c r="E8283" s="120"/>
      <c r="M8283" s="120"/>
      <c r="N8283" s="120"/>
      <c r="U8283" s="121"/>
      <c r="V8283" s="122"/>
      <c r="W8283" s="123"/>
      <c r="AC8283" s="123"/>
    </row>
    <row r="8284" spans="5:29" s="2" customFormat="1">
      <c r="E8284" s="120"/>
      <c r="M8284" s="120"/>
      <c r="N8284" s="120"/>
      <c r="U8284" s="121"/>
      <c r="V8284" s="122"/>
      <c r="W8284" s="123"/>
      <c r="AC8284" s="123"/>
    </row>
    <row r="8285" spans="5:29" s="2" customFormat="1">
      <c r="E8285" s="120"/>
      <c r="M8285" s="120"/>
      <c r="N8285" s="120"/>
      <c r="U8285" s="121"/>
      <c r="V8285" s="122"/>
      <c r="W8285" s="123"/>
      <c r="AC8285" s="123"/>
    </row>
    <row r="8286" spans="5:29" s="2" customFormat="1">
      <c r="E8286" s="120"/>
      <c r="M8286" s="120"/>
      <c r="N8286" s="120"/>
      <c r="U8286" s="121"/>
      <c r="V8286" s="122"/>
      <c r="W8286" s="123"/>
      <c r="AC8286" s="123"/>
    </row>
    <row r="8287" spans="5:29" s="2" customFormat="1">
      <c r="E8287" s="120"/>
      <c r="M8287" s="120"/>
      <c r="N8287" s="120"/>
      <c r="U8287" s="121"/>
      <c r="V8287" s="122"/>
      <c r="W8287" s="123"/>
      <c r="AC8287" s="123"/>
    </row>
    <row r="8288" spans="5:29" s="2" customFormat="1">
      <c r="E8288" s="120"/>
      <c r="M8288" s="120"/>
      <c r="N8288" s="120"/>
      <c r="U8288" s="121"/>
      <c r="V8288" s="122"/>
      <c r="W8288" s="123"/>
      <c r="AC8288" s="123"/>
    </row>
    <row r="8289" spans="5:29" s="2" customFormat="1">
      <c r="E8289" s="120"/>
      <c r="M8289" s="120"/>
      <c r="N8289" s="120"/>
      <c r="U8289" s="121"/>
      <c r="V8289" s="122"/>
      <c r="W8289" s="123"/>
      <c r="AC8289" s="123"/>
    </row>
    <row r="8290" spans="5:29" s="2" customFormat="1">
      <c r="E8290" s="120"/>
      <c r="M8290" s="120"/>
      <c r="N8290" s="120"/>
      <c r="U8290" s="121"/>
      <c r="V8290" s="122"/>
      <c r="W8290" s="123"/>
      <c r="AC8290" s="123"/>
    </row>
    <row r="8291" spans="5:29" s="2" customFormat="1">
      <c r="E8291" s="120"/>
      <c r="M8291" s="120"/>
      <c r="N8291" s="120"/>
      <c r="U8291" s="121"/>
      <c r="V8291" s="122"/>
      <c r="W8291" s="123"/>
      <c r="AC8291" s="123"/>
    </row>
    <row r="8292" spans="5:29" s="2" customFormat="1">
      <c r="E8292" s="120"/>
      <c r="M8292" s="120"/>
      <c r="N8292" s="120"/>
      <c r="U8292" s="121"/>
      <c r="V8292" s="122"/>
      <c r="W8292" s="123"/>
      <c r="AC8292" s="123"/>
    </row>
    <row r="8293" spans="5:29" s="2" customFormat="1">
      <c r="E8293" s="120"/>
      <c r="M8293" s="120"/>
      <c r="N8293" s="120"/>
      <c r="U8293" s="121"/>
      <c r="V8293" s="122"/>
      <c r="W8293" s="123"/>
      <c r="AC8293" s="123"/>
    </row>
    <row r="8294" spans="5:29" s="2" customFormat="1">
      <c r="E8294" s="120"/>
      <c r="M8294" s="120"/>
      <c r="N8294" s="120"/>
      <c r="U8294" s="121"/>
      <c r="V8294" s="122"/>
      <c r="W8294" s="123"/>
      <c r="AC8294" s="123"/>
    </row>
    <row r="8295" spans="5:29" s="2" customFormat="1">
      <c r="E8295" s="120"/>
      <c r="M8295" s="120"/>
      <c r="N8295" s="120"/>
      <c r="U8295" s="121"/>
      <c r="V8295" s="122"/>
      <c r="W8295" s="123"/>
      <c r="AC8295" s="123"/>
    </row>
    <row r="8296" spans="5:29" s="2" customFormat="1">
      <c r="E8296" s="120"/>
      <c r="M8296" s="120"/>
      <c r="N8296" s="120"/>
      <c r="U8296" s="121"/>
      <c r="V8296" s="122"/>
      <c r="W8296" s="123"/>
      <c r="AC8296" s="123"/>
    </row>
    <row r="8297" spans="5:29" s="2" customFormat="1">
      <c r="E8297" s="120"/>
      <c r="M8297" s="120"/>
      <c r="N8297" s="120"/>
      <c r="U8297" s="121"/>
      <c r="V8297" s="122"/>
      <c r="W8297" s="123"/>
      <c r="AC8297" s="123"/>
    </row>
    <row r="8298" spans="5:29" s="2" customFormat="1">
      <c r="E8298" s="120"/>
      <c r="M8298" s="120"/>
      <c r="N8298" s="120"/>
      <c r="U8298" s="121"/>
      <c r="V8298" s="122"/>
      <c r="W8298" s="123"/>
      <c r="AC8298" s="123"/>
    </row>
    <row r="8299" spans="5:29" s="2" customFormat="1">
      <c r="E8299" s="120"/>
      <c r="M8299" s="120"/>
      <c r="N8299" s="120"/>
      <c r="U8299" s="121"/>
      <c r="V8299" s="122"/>
      <c r="W8299" s="123"/>
      <c r="AC8299" s="123"/>
    </row>
    <row r="8300" spans="5:29" s="2" customFormat="1">
      <c r="E8300" s="120"/>
      <c r="M8300" s="120"/>
      <c r="N8300" s="120"/>
      <c r="U8300" s="121"/>
      <c r="V8300" s="122"/>
      <c r="W8300" s="123"/>
      <c r="AC8300" s="123"/>
    </row>
    <row r="8301" spans="5:29" s="2" customFormat="1">
      <c r="E8301" s="120"/>
      <c r="M8301" s="120"/>
      <c r="N8301" s="120"/>
      <c r="U8301" s="121"/>
      <c r="V8301" s="122"/>
      <c r="W8301" s="123"/>
      <c r="AC8301" s="123"/>
    </row>
    <row r="8302" spans="5:29" s="2" customFormat="1">
      <c r="E8302" s="120"/>
      <c r="M8302" s="120"/>
      <c r="N8302" s="120"/>
      <c r="U8302" s="121"/>
      <c r="V8302" s="122"/>
      <c r="W8302" s="123"/>
      <c r="AC8302" s="123"/>
    </row>
    <row r="8303" spans="5:29" s="2" customFormat="1">
      <c r="E8303" s="120"/>
      <c r="M8303" s="120"/>
      <c r="N8303" s="120"/>
      <c r="U8303" s="121"/>
      <c r="V8303" s="122"/>
      <c r="W8303" s="123"/>
      <c r="AC8303" s="123"/>
    </row>
    <row r="8304" spans="5:29" s="2" customFormat="1">
      <c r="E8304" s="120"/>
      <c r="M8304" s="120"/>
      <c r="N8304" s="120"/>
      <c r="U8304" s="121"/>
      <c r="V8304" s="122"/>
      <c r="W8304" s="123"/>
      <c r="AC8304" s="123"/>
    </row>
    <row r="8305" spans="5:29" s="2" customFormat="1">
      <c r="E8305" s="120"/>
      <c r="M8305" s="120"/>
      <c r="N8305" s="120"/>
      <c r="U8305" s="121"/>
      <c r="V8305" s="122"/>
      <c r="W8305" s="123"/>
      <c r="AC8305" s="123"/>
    </row>
    <row r="8306" spans="5:29" s="2" customFormat="1">
      <c r="E8306" s="120"/>
      <c r="M8306" s="120"/>
      <c r="N8306" s="120"/>
      <c r="U8306" s="121"/>
      <c r="V8306" s="122"/>
      <c r="W8306" s="123"/>
      <c r="AC8306" s="123"/>
    </row>
    <row r="8307" spans="5:29" s="2" customFormat="1">
      <c r="E8307" s="120"/>
      <c r="M8307" s="120"/>
      <c r="N8307" s="120"/>
      <c r="U8307" s="121"/>
      <c r="V8307" s="122"/>
      <c r="W8307" s="123"/>
      <c r="AC8307" s="123"/>
    </row>
    <row r="8308" spans="5:29" s="2" customFormat="1">
      <c r="E8308" s="120"/>
      <c r="M8308" s="120"/>
      <c r="N8308" s="120"/>
      <c r="U8308" s="121"/>
      <c r="V8308" s="122"/>
      <c r="W8308" s="123"/>
      <c r="AC8308" s="123"/>
    </row>
    <row r="8309" spans="5:29" s="2" customFormat="1">
      <c r="E8309" s="120"/>
      <c r="M8309" s="120"/>
      <c r="N8309" s="120"/>
      <c r="U8309" s="121"/>
      <c r="V8309" s="122"/>
      <c r="W8309" s="123"/>
      <c r="AC8309" s="123"/>
    </row>
    <row r="8310" spans="5:29" s="2" customFormat="1">
      <c r="E8310" s="120"/>
      <c r="M8310" s="120"/>
      <c r="N8310" s="120"/>
      <c r="U8310" s="121"/>
      <c r="V8310" s="122"/>
      <c r="W8310" s="123"/>
      <c r="AC8310" s="123"/>
    </row>
    <row r="8311" spans="5:29" s="2" customFormat="1">
      <c r="E8311" s="120"/>
      <c r="M8311" s="120"/>
      <c r="N8311" s="120"/>
      <c r="U8311" s="121"/>
      <c r="V8311" s="122"/>
      <c r="W8311" s="123"/>
      <c r="AC8311" s="123"/>
    </row>
    <row r="8312" spans="5:29" s="2" customFormat="1">
      <c r="E8312" s="120"/>
      <c r="M8312" s="120"/>
      <c r="N8312" s="120"/>
      <c r="U8312" s="121"/>
      <c r="V8312" s="122"/>
      <c r="W8312" s="123"/>
      <c r="AC8312" s="123"/>
    </row>
    <row r="8313" spans="5:29" s="2" customFormat="1">
      <c r="E8313" s="120"/>
      <c r="M8313" s="120"/>
      <c r="N8313" s="120"/>
      <c r="U8313" s="121"/>
      <c r="V8313" s="122"/>
      <c r="W8313" s="123"/>
      <c r="AC8313" s="123"/>
    </row>
    <row r="8314" spans="5:29" s="2" customFormat="1">
      <c r="E8314" s="120"/>
      <c r="M8314" s="120"/>
      <c r="N8314" s="120"/>
      <c r="U8314" s="121"/>
      <c r="V8314" s="122"/>
      <c r="W8314" s="123"/>
      <c r="AC8314" s="123"/>
    </row>
    <row r="8315" spans="5:29" s="2" customFormat="1">
      <c r="E8315" s="120"/>
      <c r="M8315" s="120"/>
      <c r="N8315" s="120"/>
      <c r="U8315" s="121"/>
      <c r="V8315" s="122"/>
      <c r="W8315" s="123"/>
      <c r="AC8315" s="123"/>
    </row>
    <row r="8316" spans="5:29" s="2" customFormat="1">
      <c r="E8316" s="120"/>
      <c r="M8316" s="120"/>
      <c r="N8316" s="120"/>
      <c r="U8316" s="121"/>
      <c r="V8316" s="122"/>
      <c r="W8316" s="123"/>
      <c r="AC8316" s="123"/>
    </row>
    <row r="8317" spans="5:29" s="2" customFormat="1">
      <c r="E8317" s="120"/>
      <c r="M8317" s="120"/>
      <c r="N8317" s="120"/>
      <c r="U8317" s="121"/>
      <c r="V8317" s="122"/>
      <c r="W8317" s="123"/>
      <c r="AC8317" s="123"/>
    </row>
    <row r="8318" spans="5:29" s="2" customFormat="1">
      <c r="E8318" s="120"/>
      <c r="M8318" s="120"/>
      <c r="N8318" s="120"/>
      <c r="U8318" s="121"/>
      <c r="V8318" s="122"/>
      <c r="W8318" s="123"/>
      <c r="AC8318" s="123"/>
    </row>
    <row r="8319" spans="5:29" s="2" customFormat="1">
      <c r="E8319" s="120"/>
      <c r="M8319" s="120"/>
      <c r="N8319" s="120"/>
      <c r="U8319" s="121"/>
      <c r="V8319" s="122"/>
      <c r="W8319" s="123"/>
      <c r="AC8319" s="123"/>
    </row>
    <row r="8320" spans="5:29" s="2" customFormat="1">
      <c r="E8320" s="120"/>
      <c r="M8320" s="120"/>
      <c r="N8320" s="120"/>
      <c r="U8320" s="121"/>
      <c r="V8320" s="122"/>
      <c r="W8320" s="123"/>
      <c r="AC8320" s="123"/>
    </row>
    <row r="8321" spans="5:29" s="2" customFormat="1">
      <c r="E8321" s="120"/>
      <c r="M8321" s="120"/>
      <c r="N8321" s="120"/>
      <c r="U8321" s="121"/>
      <c r="V8321" s="122"/>
      <c r="W8321" s="123"/>
      <c r="AC8321" s="123"/>
    </row>
    <row r="8322" spans="5:29" s="2" customFormat="1">
      <c r="E8322" s="120"/>
      <c r="M8322" s="120"/>
      <c r="N8322" s="120"/>
      <c r="U8322" s="121"/>
      <c r="V8322" s="122"/>
      <c r="W8322" s="123"/>
      <c r="AC8322" s="123"/>
    </row>
    <row r="8323" spans="5:29" s="2" customFormat="1">
      <c r="E8323" s="120"/>
      <c r="M8323" s="120"/>
      <c r="N8323" s="120"/>
      <c r="U8323" s="121"/>
      <c r="V8323" s="122"/>
      <c r="W8323" s="123"/>
      <c r="AC8323" s="123"/>
    </row>
    <row r="8324" spans="5:29" s="2" customFormat="1">
      <c r="E8324" s="120"/>
      <c r="M8324" s="120"/>
      <c r="N8324" s="120"/>
      <c r="U8324" s="121"/>
      <c r="V8324" s="122"/>
      <c r="W8324" s="123"/>
      <c r="AC8324" s="123"/>
    </row>
    <row r="8325" spans="5:29" s="2" customFormat="1">
      <c r="E8325" s="120"/>
      <c r="M8325" s="120"/>
      <c r="N8325" s="120"/>
      <c r="U8325" s="121"/>
      <c r="V8325" s="122"/>
      <c r="W8325" s="123"/>
      <c r="AC8325" s="123"/>
    </row>
    <row r="8326" spans="5:29" s="2" customFormat="1">
      <c r="E8326" s="120"/>
      <c r="M8326" s="120"/>
      <c r="N8326" s="120"/>
      <c r="U8326" s="121"/>
      <c r="V8326" s="122"/>
      <c r="W8326" s="123"/>
      <c r="AC8326" s="123"/>
    </row>
    <row r="8327" spans="5:29" s="2" customFormat="1">
      <c r="E8327" s="120"/>
      <c r="M8327" s="120"/>
      <c r="N8327" s="120"/>
      <c r="U8327" s="121"/>
      <c r="V8327" s="122"/>
      <c r="W8327" s="123"/>
      <c r="AC8327" s="123"/>
    </row>
    <row r="8328" spans="5:29" s="2" customFormat="1">
      <c r="E8328" s="120"/>
      <c r="M8328" s="120"/>
      <c r="N8328" s="120"/>
      <c r="U8328" s="121"/>
      <c r="V8328" s="122"/>
      <c r="W8328" s="123"/>
      <c r="AC8328" s="123"/>
    </row>
    <row r="8329" spans="5:29" s="2" customFormat="1">
      <c r="E8329" s="120"/>
      <c r="M8329" s="120"/>
      <c r="N8329" s="120"/>
      <c r="U8329" s="121"/>
      <c r="V8329" s="122"/>
      <c r="W8329" s="123"/>
      <c r="AC8329" s="123"/>
    </row>
    <row r="8330" spans="5:29" s="2" customFormat="1">
      <c r="E8330" s="120"/>
      <c r="M8330" s="120"/>
      <c r="N8330" s="120"/>
      <c r="U8330" s="121"/>
      <c r="V8330" s="122"/>
      <c r="W8330" s="123"/>
      <c r="AC8330" s="123"/>
    </row>
    <row r="8331" spans="5:29" s="2" customFormat="1">
      <c r="E8331" s="120"/>
      <c r="M8331" s="120"/>
      <c r="N8331" s="120"/>
      <c r="U8331" s="121"/>
      <c r="V8331" s="122"/>
      <c r="W8331" s="123"/>
      <c r="AC8331" s="123"/>
    </row>
    <row r="8332" spans="5:29" s="2" customFormat="1">
      <c r="E8332" s="120"/>
      <c r="M8332" s="120"/>
      <c r="N8332" s="120"/>
      <c r="U8332" s="121"/>
      <c r="V8332" s="122"/>
      <c r="W8332" s="123"/>
      <c r="AC8332" s="123"/>
    </row>
    <row r="8333" spans="5:29" s="2" customFormat="1">
      <c r="E8333" s="120"/>
      <c r="M8333" s="120"/>
      <c r="N8333" s="120"/>
      <c r="U8333" s="121"/>
      <c r="V8333" s="122"/>
      <c r="W8333" s="123"/>
      <c r="AC8333" s="123"/>
    </row>
    <row r="8334" spans="5:29" s="2" customFormat="1">
      <c r="E8334" s="120"/>
      <c r="M8334" s="120"/>
      <c r="N8334" s="120"/>
      <c r="U8334" s="121"/>
      <c r="V8334" s="122"/>
      <c r="W8334" s="123"/>
      <c r="AC8334" s="123"/>
    </row>
    <row r="8335" spans="5:29" s="2" customFormat="1">
      <c r="E8335" s="120"/>
      <c r="M8335" s="120"/>
      <c r="N8335" s="120"/>
      <c r="U8335" s="121"/>
      <c r="V8335" s="122"/>
      <c r="W8335" s="123"/>
      <c r="AC8335" s="123"/>
    </row>
    <row r="8336" spans="5:29" s="2" customFormat="1">
      <c r="E8336" s="120"/>
      <c r="M8336" s="120"/>
      <c r="N8336" s="120"/>
      <c r="U8336" s="121"/>
      <c r="V8336" s="122"/>
      <c r="W8336" s="123"/>
      <c r="AC8336" s="123"/>
    </row>
    <row r="8337" spans="5:29" s="2" customFormat="1">
      <c r="E8337" s="120"/>
      <c r="M8337" s="120"/>
      <c r="N8337" s="120"/>
      <c r="U8337" s="121"/>
      <c r="V8337" s="122"/>
      <c r="W8337" s="123"/>
      <c r="AC8337" s="123"/>
    </row>
    <row r="8338" spans="5:29" s="2" customFormat="1">
      <c r="E8338" s="120"/>
      <c r="M8338" s="120"/>
      <c r="N8338" s="120"/>
      <c r="U8338" s="121"/>
      <c r="V8338" s="122"/>
      <c r="W8338" s="123"/>
      <c r="AC8338" s="123"/>
    </row>
    <row r="8339" spans="5:29" s="2" customFormat="1">
      <c r="E8339" s="120"/>
      <c r="M8339" s="120"/>
      <c r="N8339" s="120"/>
      <c r="U8339" s="121"/>
      <c r="V8339" s="122"/>
      <c r="W8339" s="123"/>
      <c r="AC8339" s="123"/>
    </row>
    <row r="8340" spans="5:29" s="2" customFormat="1">
      <c r="E8340" s="120"/>
      <c r="M8340" s="120"/>
      <c r="N8340" s="120"/>
      <c r="U8340" s="121"/>
      <c r="V8340" s="122"/>
      <c r="W8340" s="123"/>
      <c r="AC8340" s="123"/>
    </row>
    <row r="8341" spans="5:29" s="2" customFormat="1">
      <c r="E8341" s="120"/>
      <c r="M8341" s="120"/>
      <c r="N8341" s="120"/>
      <c r="U8341" s="121"/>
      <c r="V8341" s="122"/>
      <c r="W8341" s="123"/>
      <c r="AC8341" s="123"/>
    </row>
    <row r="8342" spans="5:29" s="2" customFormat="1">
      <c r="E8342" s="120"/>
      <c r="M8342" s="120"/>
      <c r="N8342" s="120"/>
      <c r="U8342" s="121"/>
      <c r="V8342" s="122"/>
      <c r="W8342" s="123"/>
      <c r="AC8342" s="123"/>
    </row>
    <row r="8343" spans="5:29" s="2" customFormat="1">
      <c r="E8343" s="120"/>
      <c r="M8343" s="120"/>
      <c r="N8343" s="120"/>
      <c r="U8343" s="121"/>
      <c r="V8343" s="122"/>
      <c r="W8343" s="123"/>
      <c r="AC8343" s="123"/>
    </row>
    <row r="8344" spans="5:29" s="2" customFormat="1">
      <c r="E8344" s="120"/>
      <c r="M8344" s="120"/>
      <c r="N8344" s="120"/>
      <c r="U8344" s="121"/>
      <c r="V8344" s="122"/>
      <c r="W8344" s="123"/>
      <c r="AC8344" s="123"/>
    </row>
    <row r="8345" spans="5:29" s="2" customFormat="1">
      <c r="E8345" s="120"/>
      <c r="M8345" s="120"/>
      <c r="N8345" s="120"/>
      <c r="U8345" s="121"/>
      <c r="V8345" s="122"/>
      <c r="W8345" s="123"/>
      <c r="AC8345" s="123"/>
    </row>
    <row r="8346" spans="5:29" s="2" customFormat="1">
      <c r="E8346" s="120"/>
      <c r="M8346" s="120"/>
      <c r="N8346" s="120"/>
      <c r="U8346" s="121"/>
      <c r="V8346" s="122"/>
      <c r="W8346" s="123"/>
      <c r="AC8346" s="123"/>
    </row>
    <row r="8347" spans="5:29" s="2" customFormat="1">
      <c r="E8347" s="120"/>
      <c r="M8347" s="120"/>
      <c r="N8347" s="120"/>
      <c r="U8347" s="121"/>
      <c r="V8347" s="122"/>
      <c r="W8347" s="123"/>
      <c r="AC8347" s="123"/>
    </row>
    <row r="8348" spans="5:29" s="2" customFormat="1">
      <c r="E8348" s="120"/>
      <c r="M8348" s="120"/>
      <c r="N8348" s="120"/>
      <c r="U8348" s="121"/>
      <c r="V8348" s="122"/>
      <c r="W8348" s="123"/>
      <c r="AC8348" s="123"/>
    </row>
    <row r="8349" spans="5:29" s="2" customFormat="1">
      <c r="E8349" s="120"/>
      <c r="M8349" s="120"/>
      <c r="N8349" s="120"/>
      <c r="U8349" s="121"/>
      <c r="V8349" s="122"/>
      <c r="W8349" s="123"/>
      <c r="AC8349" s="123"/>
    </row>
    <row r="8350" spans="5:29" s="2" customFormat="1">
      <c r="E8350" s="120"/>
      <c r="M8350" s="120"/>
      <c r="N8350" s="120"/>
      <c r="U8350" s="121"/>
      <c r="V8350" s="122"/>
      <c r="W8350" s="123"/>
      <c r="AC8350" s="123"/>
    </row>
    <row r="8351" spans="5:29" s="2" customFormat="1">
      <c r="E8351" s="120"/>
      <c r="M8351" s="120"/>
      <c r="N8351" s="120"/>
      <c r="U8351" s="121"/>
      <c r="V8351" s="122"/>
      <c r="W8351" s="123"/>
      <c r="AC8351" s="123"/>
    </row>
    <row r="8352" spans="5:29" s="2" customFormat="1">
      <c r="E8352" s="120"/>
      <c r="M8352" s="120"/>
      <c r="N8352" s="120"/>
      <c r="U8352" s="121"/>
      <c r="V8352" s="122"/>
      <c r="W8352" s="123"/>
      <c r="AC8352" s="123"/>
    </row>
    <row r="8353" spans="5:29" s="2" customFormat="1">
      <c r="E8353" s="120"/>
      <c r="M8353" s="120"/>
      <c r="N8353" s="120"/>
      <c r="U8353" s="121"/>
      <c r="V8353" s="122"/>
      <c r="W8353" s="123"/>
      <c r="AC8353" s="123"/>
    </row>
    <row r="8354" spans="5:29" s="2" customFormat="1">
      <c r="E8354" s="120"/>
      <c r="M8354" s="120"/>
      <c r="N8354" s="120"/>
      <c r="U8354" s="121"/>
      <c r="V8354" s="122"/>
      <c r="W8354" s="123"/>
      <c r="AC8354" s="123"/>
    </row>
    <row r="8355" spans="5:29" s="2" customFormat="1">
      <c r="E8355" s="120"/>
      <c r="M8355" s="120"/>
      <c r="N8355" s="120"/>
      <c r="U8355" s="121"/>
      <c r="V8355" s="122"/>
      <c r="W8355" s="123"/>
      <c r="AC8355" s="123"/>
    </row>
    <row r="8356" spans="5:29" s="2" customFormat="1">
      <c r="E8356" s="120"/>
      <c r="M8356" s="120"/>
      <c r="N8356" s="120"/>
      <c r="U8356" s="121"/>
      <c r="V8356" s="122"/>
      <c r="W8356" s="123"/>
      <c r="AC8356" s="123"/>
    </row>
    <row r="8357" spans="5:29" s="2" customFormat="1">
      <c r="E8357" s="120"/>
      <c r="M8357" s="120"/>
      <c r="N8357" s="120"/>
      <c r="U8357" s="121"/>
      <c r="V8357" s="122"/>
      <c r="W8357" s="123"/>
      <c r="AC8357" s="123"/>
    </row>
    <row r="8358" spans="5:29" s="2" customFormat="1">
      <c r="E8358" s="120"/>
      <c r="M8358" s="120"/>
      <c r="N8358" s="120"/>
      <c r="U8358" s="121"/>
      <c r="V8358" s="122"/>
      <c r="W8358" s="123"/>
      <c r="AC8358" s="123"/>
    </row>
    <row r="8359" spans="5:29" s="2" customFormat="1">
      <c r="E8359" s="120"/>
      <c r="M8359" s="120"/>
      <c r="N8359" s="120"/>
      <c r="U8359" s="121"/>
      <c r="V8359" s="122"/>
      <c r="W8359" s="123"/>
      <c r="AC8359" s="123"/>
    </row>
    <row r="8360" spans="5:29" s="2" customFormat="1">
      <c r="E8360" s="120"/>
      <c r="M8360" s="120"/>
      <c r="N8360" s="120"/>
      <c r="U8360" s="121"/>
      <c r="V8360" s="122"/>
      <c r="W8360" s="123"/>
      <c r="AC8360" s="123"/>
    </row>
    <row r="8361" spans="5:29" s="2" customFormat="1">
      <c r="E8361" s="120"/>
      <c r="M8361" s="120"/>
      <c r="N8361" s="120"/>
      <c r="U8361" s="121"/>
      <c r="V8361" s="122"/>
      <c r="W8361" s="123"/>
      <c r="AC8361" s="123"/>
    </row>
    <row r="8362" spans="5:29" s="2" customFormat="1">
      <c r="E8362" s="120"/>
      <c r="M8362" s="120"/>
      <c r="N8362" s="120"/>
      <c r="U8362" s="121"/>
      <c r="V8362" s="122"/>
      <c r="W8362" s="123"/>
      <c r="AC8362" s="123"/>
    </row>
    <row r="8363" spans="5:29" s="2" customFormat="1">
      <c r="E8363" s="120"/>
      <c r="M8363" s="120"/>
      <c r="N8363" s="120"/>
      <c r="U8363" s="121"/>
      <c r="V8363" s="122"/>
      <c r="W8363" s="123"/>
      <c r="AC8363" s="123"/>
    </row>
    <row r="8364" spans="5:29" s="2" customFormat="1">
      <c r="E8364" s="120"/>
      <c r="M8364" s="120"/>
      <c r="N8364" s="120"/>
      <c r="U8364" s="121"/>
      <c r="V8364" s="122"/>
      <c r="W8364" s="123"/>
      <c r="AC8364" s="123"/>
    </row>
    <row r="8365" spans="5:29" s="2" customFormat="1">
      <c r="E8365" s="120"/>
      <c r="M8365" s="120"/>
      <c r="N8365" s="120"/>
      <c r="U8365" s="121"/>
      <c r="V8365" s="122"/>
      <c r="W8365" s="123"/>
      <c r="AC8365" s="123"/>
    </row>
    <row r="8366" spans="5:29" s="2" customFormat="1">
      <c r="E8366" s="120"/>
      <c r="M8366" s="120"/>
      <c r="N8366" s="120"/>
      <c r="U8366" s="121"/>
      <c r="V8366" s="122"/>
      <c r="W8366" s="123"/>
      <c r="AC8366" s="123"/>
    </row>
    <row r="8367" spans="5:29" s="2" customFormat="1">
      <c r="E8367" s="120"/>
      <c r="M8367" s="120"/>
      <c r="N8367" s="120"/>
      <c r="U8367" s="121"/>
      <c r="V8367" s="122"/>
      <c r="W8367" s="123"/>
      <c r="AC8367" s="123"/>
    </row>
    <row r="8368" spans="5:29" s="2" customFormat="1">
      <c r="E8368" s="120"/>
      <c r="M8368" s="120"/>
      <c r="N8368" s="120"/>
      <c r="U8368" s="121"/>
      <c r="V8368" s="122"/>
      <c r="W8368" s="123"/>
      <c r="AC8368" s="123"/>
    </row>
    <row r="8369" spans="5:29" s="2" customFormat="1">
      <c r="E8369" s="120"/>
      <c r="M8369" s="120"/>
      <c r="N8369" s="120"/>
      <c r="U8369" s="121"/>
      <c r="V8369" s="122"/>
      <c r="W8369" s="123"/>
      <c r="AC8369" s="123"/>
    </row>
    <row r="8370" spans="5:29" s="2" customFormat="1">
      <c r="E8370" s="120"/>
      <c r="M8370" s="120"/>
      <c r="N8370" s="120"/>
      <c r="U8370" s="121"/>
      <c r="V8370" s="122"/>
      <c r="W8370" s="123"/>
      <c r="AC8370" s="123"/>
    </row>
    <row r="8371" spans="5:29" s="2" customFormat="1">
      <c r="E8371" s="120"/>
      <c r="M8371" s="120"/>
      <c r="N8371" s="120"/>
      <c r="U8371" s="121"/>
      <c r="V8371" s="122"/>
      <c r="W8371" s="123"/>
      <c r="AC8371" s="123"/>
    </row>
    <row r="8372" spans="5:29" s="2" customFormat="1">
      <c r="E8372" s="120"/>
      <c r="M8372" s="120"/>
      <c r="N8372" s="120"/>
      <c r="U8372" s="121"/>
      <c r="V8372" s="122"/>
      <c r="W8372" s="123"/>
      <c r="AC8372" s="123"/>
    </row>
    <row r="8373" spans="5:29" s="2" customFormat="1">
      <c r="E8373" s="120"/>
      <c r="M8373" s="120"/>
      <c r="N8373" s="120"/>
      <c r="U8373" s="121"/>
      <c r="V8373" s="122"/>
      <c r="W8373" s="123"/>
      <c r="AC8373" s="123"/>
    </row>
    <row r="8374" spans="5:29" s="2" customFormat="1">
      <c r="E8374" s="120"/>
      <c r="M8374" s="120"/>
      <c r="N8374" s="120"/>
      <c r="U8374" s="121"/>
      <c r="V8374" s="122"/>
      <c r="W8374" s="123"/>
      <c r="AC8374" s="123"/>
    </row>
    <row r="8375" spans="5:29" s="2" customFormat="1">
      <c r="E8375" s="120"/>
      <c r="M8375" s="120"/>
      <c r="N8375" s="120"/>
      <c r="U8375" s="121"/>
      <c r="V8375" s="122"/>
      <c r="W8375" s="123"/>
      <c r="AC8375" s="123"/>
    </row>
    <row r="8376" spans="5:29" s="2" customFormat="1">
      <c r="E8376" s="120"/>
      <c r="M8376" s="120"/>
      <c r="N8376" s="120"/>
      <c r="U8376" s="121"/>
      <c r="V8376" s="122"/>
      <c r="W8376" s="123"/>
      <c r="AC8376" s="123"/>
    </row>
    <row r="8377" spans="5:29" s="2" customFormat="1">
      <c r="E8377" s="120"/>
      <c r="M8377" s="120"/>
      <c r="N8377" s="120"/>
      <c r="U8377" s="121"/>
      <c r="V8377" s="122"/>
      <c r="W8377" s="123"/>
      <c r="AC8377" s="123"/>
    </row>
    <row r="8378" spans="5:29" s="2" customFormat="1">
      <c r="E8378" s="120"/>
      <c r="M8378" s="120"/>
      <c r="N8378" s="120"/>
      <c r="U8378" s="121"/>
      <c r="V8378" s="122"/>
      <c r="W8378" s="123"/>
      <c r="AC8378" s="123"/>
    </row>
    <row r="8379" spans="5:29" s="2" customFormat="1">
      <c r="E8379" s="120"/>
      <c r="M8379" s="120"/>
      <c r="N8379" s="120"/>
      <c r="U8379" s="121"/>
      <c r="V8379" s="122"/>
      <c r="W8379" s="123"/>
      <c r="AC8379" s="123"/>
    </row>
    <row r="8380" spans="5:29" s="2" customFormat="1">
      <c r="E8380" s="120"/>
      <c r="M8380" s="120"/>
      <c r="N8380" s="120"/>
      <c r="U8380" s="121"/>
      <c r="V8380" s="122"/>
      <c r="W8380" s="123"/>
      <c r="AC8380" s="123"/>
    </row>
    <row r="8381" spans="5:29" s="2" customFormat="1">
      <c r="E8381" s="120"/>
      <c r="M8381" s="120"/>
      <c r="N8381" s="120"/>
      <c r="U8381" s="121"/>
      <c r="V8381" s="122"/>
      <c r="W8381" s="123"/>
      <c r="AC8381" s="123"/>
    </row>
    <row r="8382" spans="5:29" s="2" customFormat="1">
      <c r="E8382" s="120"/>
      <c r="M8382" s="120"/>
      <c r="N8382" s="120"/>
      <c r="U8382" s="121"/>
      <c r="V8382" s="122"/>
      <c r="W8382" s="123"/>
      <c r="AC8382" s="123"/>
    </row>
    <row r="8383" spans="5:29" s="2" customFormat="1">
      <c r="E8383" s="120"/>
      <c r="M8383" s="120"/>
      <c r="N8383" s="120"/>
      <c r="U8383" s="121"/>
      <c r="V8383" s="122"/>
      <c r="W8383" s="123"/>
      <c r="AC8383" s="123"/>
    </row>
    <row r="8384" spans="5:29" s="2" customFormat="1">
      <c r="E8384" s="120"/>
      <c r="M8384" s="120"/>
      <c r="N8384" s="120"/>
      <c r="U8384" s="121"/>
      <c r="V8384" s="122"/>
      <c r="W8384" s="123"/>
      <c r="AC8384" s="123"/>
    </row>
    <row r="8385" spans="5:29" s="2" customFormat="1">
      <c r="E8385" s="120"/>
      <c r="M8385" s="120"/>
      <c r="N8385" s="120"/>
      <c r="U8385" s="121"/>
      <c r="V8385" s="122"/>
      <c r="W8385" s="123"/>
      <c r="AC8385" s="123"/>
    </row>
    <row r="8386" spans="5:29" s="2" customFormat="1">
      <c r="E8386" s="120"/>
      <c r="M8386" s="120"/>
      <c r="N8386" s="120"/>
      <c r="U8386" s="121"/>
      <c r="V8386" s="122"/>
      <c r="W8386" s="123"/>
      <c r="AC8386" s="123"/>
    </row>
    <row r="8387" spans="5:29" s="2" customFormat="1">
      <c r="E8387" s="120"/>
      <c r="M8387" s="120"/>
      <c r="N8387" s="120"/>
      <c r="U8387" s="121"/>
      <c r="V8387" s="122"/>
      <c r="W8387" s="123"/>
      <c r="AC8387" s="123"/>
    </row>
    <row r="8388" spans="5:29" s="2" customFormat="1">
      <c r="E8388" s="120"/>
      <c r="M8388" s="120"/>
      <c r="N8388" s="120"/>
      <c r="U8388" s="121"/>
      <c r="V8388" s="122"/>
      <c r="W8388" s="123"/>
      <c r="AC8388" s="123"/>
    </row>
    <row r="8389" spans="5:29" s="2" customFormat="1">
      <c r="E8389" s="120"/>
      <c r="M8389" s="120"/>
      <c r="N8389" s="120"/>
      <c r="U8389" s="121"/>
      <c r="V8389" s="122"/>
      <c r="W8389" s="123"/>
      <c r="AC8389" s="123"/>
    </row>
    <row r="8390" spans="5:29" s="2" customFormat="1">
      <c r="E8390" s="120"/>
      <c r="M8390" s="120"/>
      <c r="N8390" s="120"/>
      <c r="U8390" s="121"/>
      <c r="V8390" s="122"/>
      <c r="W8390" s="123"/>
      <c r="AC8390" s="123"/>
    </row>
    <row r="8391" spans="5:29" s="2" customFormat="1">
      <c r="E8391" s="120"/>
      <c r="M8391" s="120"/>
      <c r="N8391" s="120"/>
      <c r="U8391" s="121"/>
      <c r="V8391" s="122"/>
      <c r="W8391" s="123"/>
      <c r="AC8391" s="123"/>
    </row>
    <row r="8392" spans="5:29" s="2" customFormat="1">
      <c r="E8392" s="120"/>
      <c r="M8392" s="120"/>
      <c r="N8392" s="120"/>
      <c r="U8392" s="121"/>
      <c r="V8392" s="122"/>
      <c r="W8392" s="123"/>
      <c r="AC8392" s="123"/>
    </row>
    <row r="8393" spans="5:29" s="2" customFormat="1">
      <c r="E8393" s="120"/>
      <c r="M8393" s="120"/>
      <c r="N8393" s="120"/>
      <c r="U8393" s="121"/>
      <c r="V8393" s="122"/>
      <c r="W8393" s="123"/>
      <c r="AC8393" s="123"/>
    </row>
    <row r="8394" spans="5:29" s="2" customFormat="1">
      <c r="E8394" s="120"/>
      <c r="M8394" s="120"/>
      <c r="N8394" s="120"/>
      <c r="U8394" s="121"/>
      <c r="V8394" s="122"/>
      <c r="W8394" s="123"/>
      <c r="AC8394" s="123"/>
    </row>
    <row r="8395" spans="5:29" s="2" customFormat="1">
      <c r="E8395" s="120"/>
      <c r="M8395" s="120"/>
      <c r="N8395" s="120"/>
      <c r="U8395" s="121"/>
      <c r="V8395" s="122"/>
      <c r="W8395" s="123"/>
      <c r="AC8395" s="123"/>
    </row>
    <row r="8396" spans="5:29" s="2" customFormat="1">
      <c r="E8396" s="120"/>
      <c r="M8396" s="120"/>
      <c r="N8396" s="120"/>
      <c r="U8396" s="121"/>
      <c r="V8396" s="122"/>
      <c r="W8396" s="123"/>
      <c r="AC8396" s="123"/>
    </row>
    <row r="8397" spans="5:29" s="2" customFormat="1">
      <c r="E8397" s="120"/>
      <c r="M8397" s="120"/>
      <c r="N8397" s="120"/>
      <c r="U8397" s="121"/>
      <c r="V8397" s="122"/>
      <c r="W8397" s="123"/>
      <c r="AC8397" s="123"/>
    </row>
    <row r="8398" spans="5:29" s="2" customFormat="1">
      <c r="E8398" s="120"/>
      <c r="M8398" s="120"/>
      <c r="N8398" s="120"/>
      <c r="U8398" s="121"/>
      <c r="V8398" s="122"/>
      <c r="W8398" s="123"/>
      <c r="AC8398" s="123"/>
    </row>
    <row r="8399" spans="5:29" s="2" customFormat="1">
      <c r="E8399" s="120"/>
      <c r="M8399" s="120"/>
      <c r="N8399" s="120"/>
      <c r="U8399" s="121"/>
      <c r="V8399" s="122"/>
      <c r="W8399" s="123"/>
      <c r="AC8399" s="123"/>
    </row>
    <row r="8400" spans="5:29" s="2" customFormat="1">
      <c r="E8400" s="120"/>
      <c r="M8400" s="120"/>
      <c r="N8400" s="120"/>
      <c r="U8400" s="121"/>
      <c r="V8400" s="122"/>
      <c r="W8400" s="123"/>
      <c r="AC8400" s="123"/>
    </row>
    <row r="8401" spans="5:29" s="2" customFormat="1">
      <c r="E8401" s="120"/>
      <c r="M8401" s="120"/>
      <c r="N8401" s="120"/>
      <c r="U8401" s="121"/>
      <c r="V8401" s="122"/>
      <c r="W8401" s="123"/>
      <c r="AC8401" s="123"/>
    </row>
    <row r="8402" spans="5:29" s="2" customFormat="1">
      <c r="E8402" s="120"/>
      <c r="M8402" s="120"/>
      <c r="N8402" s="120"/>
      <c r="U8402" s="121"/>
      <c r="V8402" s="122"/>
      <c r="W8402" s="123"/>
      <c r="AC8402" s="123"/>
    </row>
    <row r="8403" spans="5:29" s="2" customFormat="1">
      <c r="E8403" s="120"/>
      <c r="M8403" s="120"/>
      <c r="N8403" s="120"/>
      <c r="U8403" s="121"/>
      <c r="V8403" s="122"/>
      <c r="W8403" s="123"/>
      <c r="AC8403" s="123"/>
    </row>
    <row r="8404" spans="5:29" s="2" customFormat="1">
      <c r="E8404" s="120"/>
      <c r="M8404" s="120"/>
      <c r="N8404" s="120"/>
      <c r="U8404" s="121"/>
      <c r="V8404" s="122"/>
      <c r="W8404" s="123"/>
      <c r="AC8404" s="123"/>
    </row>
    <row r="8405" spans="5:29" s="2" customFormat="1">
      <c r="E8405" s="120"/>
      <c r="M8405" s="120"/>
      <c r="N8405" s="120"/>
      <c r="U8405" s="121"/>
      <c r="V8405" s="122"/>
      <c r="W8405" s="123"/>
      <c r="AC8405" s="123"/>
    </row>
    <row r="8406" spans="5:29" s="2" customFormat="1">
      <c r="E8406" s="120"/>
      <c r="M8406" s="120"/>
      <c r="N8406" s="120"/>
      <c r="U8406" s="121"/>
      <c r="V8406" s="122"/>
      <c r="W8406" s="123"/>
      <c r="AC8406" s="123"/>
    </row>
    <row r="8407" spans="5:29" s="2" customFormat="1">
      <c r="E8407" s="120"/>
      <c r="M8407" s="120"/>
      <c r="N8407" s="120"/>
      <c r="U8407" s="121"/>
      <c r="V8407" s="122"/>
      <c r="W8407" s="123"/>
      <c r="AC8407" s="123"/>
    </row>
    <row r="8408" spans="5:29" s="2" customFormat="1">
      <c r="E8408" s="120"/>
      <c r="M8408" s="120"/>
      <c r="N8408" s="120"/>
      <c r="U8408" s="121"/>
      <c r="V8408" s="122"/>
      <c r="W8408" s="123"/>
      <c r="AC8408" s="123"/>
    </row>
    <row r="8409" spans="5:29" s="2" customFormat="1">
      <c r="E8409" s="120"/>
      <c r="M8409" s="120"/>
      <c r="N8409" s="120"/>
      <c r="U8409" s="121"/>
      <c r="V8409" s="122"/>
      <c r="W8409" s="123"/>
      <c r="AC8409" s="123"/>
    </row>
    <row r="8410" spans="5:29" s="2" customFormat="1">
      <c r="E8410" s="120"/>
      <c r="M8410" s="120"/>
      <c r="N8410" s="120"/>
      <c r="U8410" s="121"/>
      <c r="V8410" s="122"/>
      <c r="W8410" s="123"/>
      <c r="AC8410" s="123"/>
    </row>
    <row r="8411" spans="5:29" s="2" customFormat="1">
      <c r="E8411" s="120"/>
      <c r="M8411" s="120"/>
      <c r="N8411" s="120"/>
      <c r="U8411" s="121"/>
      <c r="V8411" s="122"/>
      <c r="W8411" s="123"/>
      <c r="AC8411" s="123"/>
    </row>
    <row r="8412" spans="5:29" s="2" customFormat="1">
      <c r="E8412" s="120"/>
      <c r="M8412" s="120"/>
      <c r="N8412" s="120"/>
      <c r="U8412" s="121"/>
      <c r="V8412" s="122"/>
      <c r="W8412" s="123"/>
      <c r="AC8412" s="123"/>
    </row>
    <row r="8413" spans="5:29" s="2" customFormat="1">
      <c r="E8413" s="120"/>
      <c r="M8413" s="120"/>
      <c r="N8413" s="120"/>
      <c r="U8413" s="121"/>
      <c r="V8413" s="122"/>
      <c r="W8413" s="123"/>
      <c r="AC8413" s="123"/>
    </row>
    <row r="8414" spans="5:29" s="2" customFormat="1">
      <c r="E8414" s="120"/>
      <c r="M8414" s="120"/>
      <c r="N8414" s="120"/>
      <c r="U8414" s="121"/>
      <c r="V8414" s="122"/>
      <c r="W8414" s="123"/>
      <c r="AC8414" s="123"/>
    </row>
    <row r="8415" spans="5:29" s="2" customFormat="1">
      <c r="E8415" s="120"/>
      <c r="M8415" s="120"/>
      <c r="N8415" s="120"/>
      <c r="U8415" s="121"/>
      <c r="V8415" s="122"/>
      <c r="W8415" s="123"/>
      <c r="AC8415" s="123"/>
    </row>
    <row r="8416" spans="5:29" s="2" customFormat="1">
      <c r="E8416" s="120"/>
      <c r="M8416" s="120"/>
      <c r="N8416" s="120"/>
      <c r="U8416" s="121"/>
      <c r="V8416" s="122"/>
      <c r="W8416" s="123"/>
      <c r="AC8416" s="123"/>
    </row>
    <row r="8417" spans="5:29" s="2" customFormat="1">
      <c r="E8417" s="120"/>
      <c r="M8417" s="120"/>
      <c r="N8417" s="120"/>
      <c r="U8417" s="121"/>
      <c r="V8417" s="122"/>
      <c r="W8417" s="123"/>
      <c r="AC8417" s="123"/>
    </row>
    <row r="8418" spans="5:29" s="2" customFormat="1">
      <c r="E8418" s="120"/>
      <c r="M8418" s="120"/>
      <c r="N8418" s="120"/>
      <c r="U8418" s="121"/>
      <c r="V8418" s="122"/>
      <c r="W8418" s="123"/>
      <c r="AC8418" s="123"/>
    </row>
    <row r="8419" spans="5:29" s="2" customFormat="1">
      <c r="E8419" s="120"/>
      <c r="M8419" s="120"/>
      <c r="N8419" s="120"/>
      <c r="U8419" s="121"/>
      <c r="V8419" s="122"/>
      <c r="W8419" s="123"/>
      <c r="AC8419" s="123"/>
    </row>
    <row r="8420" spans="5:29" s="2" customFormat="1">
      <c r="E8420" s="120"/>
      <c r="M8420" s="120"/>
      <c r="N8420" s="120"/>
      <c r="U8420" s="121"/>
      <c r="V8420" s="122"/>
      <c r="W8420" s="123"/>
      <c r="AC8420" s="123"/>
    </row>
    <row r="8421" spans="5:29" s="2" customFormat="1">
      <c r="E8421" s="120"/>
      <c r="M8421" s="120"/>
      <c r="N8421" s="120"/>
      <c r="U8421" s="121"/>
      <c r="V8421" s="122"/>
      <c r="W8421" s="123"/>
      <c r="AC8421" s="123"/>
    </row>
    <row r="8422" spans="5:29" s="2" customFormat="1">
      <c r="E8422" s="120"/>
      <c r="M8422" s="120"/>
      <c r="N8422" s="120"/>
      <c r="U8422" s="121"/>
      <c r="V8422" s="122"/>
      <c r="W8422" s="123"/>
      <c r="AC8422" s="123"/>
    </row>
    <row r="8423" spans="5:29" s="2" customFormat="1">
      <c r="E8423" s="120"/>
      <c r="M8423" s="120"/>
      <c r="N8423" s="120"/>
      <c r="U8423" s="121"/>
      <c r="V8423" s="122"/>
      <c r="W8423" s="123"/>
      <c r="AC8423" s="123"/>
    </row>
    <row r="8424" spans="5:29" s="2" customFormat="1">
      <c r="E8424" s="120"/>
      <c r="M8424" s="120"/>
      <c r="N8424" s="120"/>
      <c r="U8424" s="121"/>
      <c r="V8424" s="122"/>
      <c r="W8424" s="123"/>
      <c r="AC8424" s="123"/>
    </row>
    <row r="8425" spans="5:29" s="2" customFormat="1">
      <c r="E8425" s="120"/>
      <c r="M8425" s="120"/>
      <c r="N8425" s="120"/>
      <c r="U8425" s="121"/>
      <c r="V8425" s="122"/>
      <c r="W8425" s="123"/>
      <c r="AC8425" s="123"/>
    </row>
    <row r="8426" spans="5:29" s="2" customFormat="1">
      <c r="E8426" s="120"/>
      <c r="M8426" s="120"/>
      <c r="N8426" s="120"/>
      <c r="U8426" s="121"/>
      <c r="V8426" s="122"/>
      <c r="W8426" s="123"/>
      <c r="AC8426" s="123"/>
    </row>
    <row r="8427" spans="5:29" s="2" customFormat="1">
      <c r="E8427" s="120"/>
      <c r="M8427" s="120"/>
      <c r="N8427" s="120"/>
      <c r="U8427" s="121"/>
      <c r="V8427" s="122"/>
      <c r="W8427" s="123"/>
      <c r="AC8427" s="123"/>
    </row>
    <row r="8428" spans="5:29" s="2" customFormat="1">
      <c r="E8428" s="120"/>
      <c r="M8428" s="120"/>
      <c r="N8428" s="120"/>
      <c r="U8428" s="121"/>
      <c r="V8428" s="122"/>
      <c r="W8428" s="123"/>
      <c r="AC8428" s="123"/>
    </row>
    <row r="8429" spans="5:29" s="2" customFormat="1">
      <c r="E8429" s="120"/>
      <c r="M8429" s="120"/>
      <c r="N8429" s="120"/>
      <c r="U8429" s="121"/>
      <c r="V8429" s="122"/>
      <c r="W8429" s="123"/>
      <c r="AC8429" s="123"/>
    </row>
    <row r="8430" spans="5:29" s="2" customFormat="1">
      <c r="E8430" s="120"/>
      <c r="M8430" s="120"/>
      <c r="N8430" s="120"/>
      <c r="U8430" s="121"/>
      <c r="V8430" s="122"/>
      <c r="W8430" s="123"/>
      <c r="AC8430" s="123"/>
    </row>
    <row r="8431" spans="5:29" s="2" customFormat="1">
      <c r="E8431" s="120"/>
      <c r="M8431" s="120"/>
      <c r="N8431" s="120"/>
      <c r="U8431" s="121"/>
      <c r="V8431" s="122"/>
      <c r="W8431" s="123"/>
      <c r="AC8431" s="123"/>
    </row>
    <row r="8432" spans="5:29" s="2" customFormat="1">
      <c r="E8432" s="120"/>
      <c r="M8432" s="120"/>
      <c r="N8432" s="120"/>
      <c r="U8432" s="121"/>
      <c r="V8432" s="122"/>
      <c r="W8432" s="123"/>
      <c r="AC8432" s="123"/>
    </row>
    <row r="8433" spans="5:29" s="2" customFormat="1">
      <c r="E8433" s="120"/>
      <c r="M8433" s="120"/>
      <c r="N8433" s="120"/>
      <c r="U8433" s="121"/>
      <c r="V8433" s="122"/>
      <c r="W8433" s="123"/>
      <c r="AC8433" s="123"/>
    </row>
    <row r="8434" spans="5:29" s="2" customFormat="1">
      <c r="E8434" s="120"/>
      <c r="M8434" s="120"/>
      <c r="N8434" s="120"/>
      <c r="U8434" s="121"/>
      <c r="V8434" s="122"/>
      <c r="W8434" s="123"/>
      <c r="AC8434" s="123"/>
    </row>
    <row r="8435" spans="5:29" s="2" customFormat="1">
      <c r="E8435" s="120"/>
      <c r="M8435" s="120"/>
      <c r="N8435" s="120"/>
      <c r="U8435" s="121"/>
      <c r="V8435" s="122"/>
      <c r="W8435" s="123"/>
      <c r="AC8435" s="123"/>
    </row>
    <row r="8436" spans="5:29" s="2" customFormat="1">
      <c r="E8436" s="120"/>
      <c r="M8436" s="120"/>
      <c r="N8436" s="120"/>
      <c r="U8436" s="121"/>
      <c r="V8436" s="122"/>
      <c r="W8436" s="123"/>
      <c r="AC8436" s="123"/>
    </row>
    <row r="8437" spans="5:29" s="2" customFormat="1">
      <c r="E8437" s="120"/>
      <c r="M8437" s="120"/>
      <c r="N8437" s="120"/>
      <c r="U8437" s="121"/>
      <c r="V8437" s="122"/>
      <c r="W8437" s="123"/>
      <c r="AC8437" s="123"/>
    </row>
    <row r="8438" spans="5:29" s="2" customFormat="1">
      <c r="E8438" s="120"/>
      <c r="M8438" s="120"/>
      <c r="N8438" s="120"/>
      <c r="U8438" s="121"/>
      <c r="V8438" s="122"/>
      <c r="W8438" s="123"/>
      <c r="AC8438" s="123"/>
    </row>
    <row r="8439" spans="5:29" s="2" customFormat="1">
      <c r="E8439" s="120"/>
      <c r="M8439" s="120"/>
      <c r="N8439" s="120"/>
      <c r="U8439" s="121"/>
      <c r="V8439" s="122"/>
      <c r="W8439" s="123"/>
      <c r="AC8439" s="123"/>
    </row>
    <row r="8440" spans="5:29" s="2" customFormat="1">
      <c r="E8440" s="120"/>
      <c r="M8440" s="120"/>
      <c r="N8440" s="120"/>
      <c r="U8440" s="121"/>
      <c r="V8440" s="122"/>
      <c r="W8440" s="123"/>
      <c r="AC8440" s="123"/>
    </row>
    <row r="8441" spans="5:29" s="2" customFormat="1">
      <c r="E8441" s="120"/>
      <c r="M8441" s="120"/>
      <c r="N8441" s="120"/>
      <c r="U8441" s="121"/>
      <c r="V8441" s="122"/>
      <c r="W8441" s="123"/>
      <c r="AC8441" s="123"/>
    </row>
    <row r="8442" spans="5:29" s="2" customFormat="1">
      <c r="E8442" s="120"/>
      <c r="M8442" s="120"/>
      <c r="N8442" s="120"/>
      <c r="U8442" s="121"/>
      <c r="V8442" s="122"/>
      <c r="W8442" s="123"/>
      <c r="AC8442" s="123"/>
    </row>
    <row r="8443" spans="5:29" s="2" customFormat="1">
      <c r="E8443" s="120"/>
      <c r="M8443" s="120"/>
      <c r="N8443" s="120"/>
      <c r="U8443" s="121"/>
      <c r="V8443" s="122"/>
      <c r="W8443" s="123"/>
      <c r="AC8443" s="123"/>
    </row>
    <row r="8444" spans="5:29" s="2" customFormat="1">
      <c r="E8444" s="120"/>
      <c r="M8444" s="120"/>
      <c r="N8444" s="120"/>
      <c r="U8444" s="121"/>
      <c r="V8444" s="122"/>
      <c r="W8444" s="123"/>
      <c r="AC8444" s="123"/>
    </row>
    <row r="8445" spans="5:29" s="2" customFormat="1">
      <c r="E8445" s="120"/>
      <c r="M8445" s="120"/>
      <c r="N8445" s="120"/>
      <c r="U8445" s="121"/>
      <c r="V8445" s="122"/>
      <c r="W8445" s="123"/>
      <c r="AC8445" s="123"/>
    </row>
    <row r="8446" spans="5:29" s="2" customFormat="1">
      <c r="E8446" s="120"/>
      <c r="M8446" s="120"/>
      <c r="N8446" s="120"/>
      <c r="U8446" s="121"/>
      <c r="V8446" s="122"/>
      <c r="W8446" s="123"/>
      <c r="AC8446" s="123"/>
    </row>
    <row r="8447" spans="5:29" s="2" customFormat="1">
      <c r="E8447" s="120"/>
      <c r="M8447" s="120"/>
      <c r="N8447" s="120"/>
      <c r="U8447" s="121"/>
      <c r="V8447" s="122"/>
      <c r="W8447" s="123"/>
      <c r="AC8447" s="123"/>
    </row>
    <row r="8448" spans="5:29" s="2" customFormat="1">
      <c r="E8448" s="120"/>
      <c r="M8448" s="120"/>
      <c r="N8448" s="120"/>
      <c r="U8448" s="121"/>
      <c r="V8448" s="122"/>
      <c r="W8448" s="123"/>
      <c r="AC8448" s="123"/>
    </row>
    <row r="8449" spans="5:29" s="2" customFormat="1">
      <c r="E8449" s="120"/>
      <c r="M8449" s="120"/>
      <c r="N8449" s="120"/>
      <c r="U8449" s="121"/>
      <c r="V8449" s="122"/>
      <c r="W8449" s="123"/>
      <c r="AC8449" s="123"/>
    </row>
    <row r="8450" spans="5:29" s="2" customFormat="1">
      <c r="E8450" s="120"/>
      <c r="M8450" s="120"/>
      <c r="N8450" s="120"/>
      <c r="U8450" s="121"/>
      <c r="V8450" s="122"/>
      <c r="W8450" s="123"/>
      <c r="AC8450" s="123"/>
    </row>
    <row r="8451" spans="5:29" s="2" customFormat="1">
      <c r="E8451" s="120"/>
      <c r="M8451" s="120"/>
      <c r="N8451" s="120"/>
      <c r="U8451" s="121"/>
      <c r="V8451" s="122"/>
      <c r="W8451" s="123"/>
      <c r="AC8451" s="123"/>
    </row>
    <row r="8452" spans="5:29" s="2" customFormat="1">
      <c r="E8452" s="120"/>
      <c r="M8452" s="120"/>
      <c r="N8452" s="120"/>
      <c r="U8452" s="121"/>
      <c r="V8452" s="122"/>
      <c r="W8452" s="123"/>
      <c r="AC8452" s="123"/>
    </row>
    <row r="8453" spans="5:29" s="2" customFormat="1">
      <c r="E8453" s="120"/>
      <c r="M8453" s="120"/>
      <c r="N8453" s="120"/>
      <c r="U8453" s="121"/>
      <c r="V8453" s="122"/>
      <c r="W8453" s="123"/>
      <c r="AC8453" s="123"/>
    </row>
    <row r="8454" spans="5:29" s="2" customFormat="1">
      <c r="E8454" s="120"/>
      <c r="M8454" s="120"/>
      <c r="N8454" s="120"/>
      <c r="U8454" s="121"/>
      <c r="V8454" s="122"/>
      <c r="W8454" s="123"/>
      <c r="AC8454" s="123"/>
    </row>
    <row r="8455" spans="5:29" s="2" customFormat="1">
      <c r="E8455" s="120"/>
      <c r="M8455" s="120"/>
      <c r="N8455" s="120"/>
      <c r="U8455" s="121"/>
      <c r="V8455" s="122"/>
      <c r="W8455" s="123"/>
      <c r="AC8455" s="123"/>
    </row>
    <row r="8456" spans="5:29" s="2" customFormat="1">
      <c r="E8456" s="120"/>
      <c r="M8456" s="120"/>
      <c r="N8456" s="120"/>
      <c r="U8456" s="121"/>
      <c r="V8456" s="122"/>
      <c r="W8456" s="123"/>
      <c r="AC8456" s="123"/>
    </row>
    <row r="8457" spans="5:29" s="2" customFormat="1">
      <c r="E8457" s="120"/>
      <c r="M8457" s="120"/>
      <c r="N8457" s="120"/>
      <c r="U8457" s="121"/>
      <c r="V8457" s="122"/>
      <c r="W8457" s="123"/>
      <c r="AC8457" s="123"/>
    </row>
    <row r="8458" spans="5:29" s="2" customFormat="1">
      <c r="E8458" s="120"/>
      <c r="M8458" s="120"/>
      <c r="N8458" s="120"/>
      <c r="U8458" s="121"/>
      <c r="V8458" s="122"/>
      <c r="W8458" s="123"/>
      <c r="AC8458" s="123"/>
    </row>
    <row r="8459" spans="5:29" s="2" customFormat="1">
      <c r="E8459" s="120"/>
      <c r="M8459" s="120"/>
      <c r="N8459" s="120"/>
      <c r="U8459" s="121"/>
      <c r="V8459" s="122"/>
      <c r="W8459" s="123"/>
      <c r="AC8459" s="123"/>
    </row>
    <row r="8460" spans="5:29" s="2" customFormat="1">
      <c r="E8460" s="120"/>
      <c r="M8460" s="120"/>
      <c r="N8460" s="120"/>
      <c r="U8460" s="121"/>
      <c r="V8460" s="122"/>
      <c r="W8460" s="123"/>
      <c r="AC8460" s="123"/>
    </row>
    <row r="8461" spans="5:29" s="2" customFormat="1">
      <c r="E8461" s="120"/>
      <c r="M8461" s="120"/>
      <c r="N8461" s="120"/>
      <c r="U8461" s="121"/>
      <c r="V8461" s="122"/>
      <c r="W8461" s="123"/>
      <c r="AC8461" s="123"/>
    </row>
    <row r="8462" spans="5:29" s="2" customFormat="1">
      <c r="E8462" s="120"/>
      <c r="M8462" s="120"/>
      <c r="N8462" s="120"/>
      <c r="U8462" s="121"/>
      <c r="V8462" s="122"/>
      <c r="W8462" s="123"/>
      <c r="AC8462" s="123"/>
    </row>
    <row r="8463" spans="5:29" s="2" customFormat="1">
      <c r="E8463" s="120"/>
      <c r="M8463" s="120"/>
      <c r="N8463" s="120"/>
      <c r="U8463" s="121"/>
      <c r="V8463" s="122"/>
      <c r="W8463" s="123"/>
      <c r="AC8463" s="123"/>
    </row>
    <row r="8464" spans="5:29" s="2" customFormat="1">
      <c r="E8464" s="120"/>
      <c r="M8464" s="120"/>
      <c r="N8464" s="120"/>
      <c r="U8464" s="121"/>
      <c r="V8464" s="122"/>
      <c r="W8464" s="123"/>
      <c r="AC8464" s="123"/>
    </row>
    <row r="8465" spans="5:29" s="2" customFormat="1">
      <c r="E8465" s="120"/>
      <c r="M8465" s="120"/>
      <c r="N8465" s="120"/>
      <c r="U8465" s="121"/>
      <c r="V8465" s="122"/>
      <c r="W8465" s="123"/>
      <c r="AC8465" s="123"/>
    </row>
    <row r="8466" spans="5:29" s="2" customFormat="1">
      <c r="E8466" s="120"/>
      <c r="M8466" s="120"/>
      <c r="N8466" s="120"/>
      <c r="U8466" s="121"/>
      <c r="V8466" s="122"/>
      <c r="W8466" s="123"/>
      <c r="AC8466" s="123"/>
    </row>
    <row r="8467" spans="5:29" s="2" customFormat="1">
      <c r="E8467" s="120"/>
      <c r="M8467" s="120"/>
      <c r="N8467" s="120"/>
      <c r="U8467" s="121"/>
      <c r="V8467" s="122"/>
      <c r="W8467" s="123"/>
      <c r="AC8467" s="123"/>
    </row>
    <row r="8468" spans="5:29" s="2" customFormat="1">
      <c r="E8468" s="120"/>
      <c r="M8468" s="120"/>
      <c r="N8468" s="120"/>
      <c r="U8468" s="121"/>
      <c r="V8468" s="122"/>
      <c r="W8468" s="123"/>
      <c r="AC8468" s="123"/>
    </row>
    <row r="8469" spans="5:29" s="2" customFormat="1">
      <c r="E8469" s="120"/>
      <c r="M8469" s="120"/>
      <c r="N8469" s="120"/>
      <c r="U8469" s="121"/>
      <c r="V8469" s="122"/>
      <c r="W8469" s="123"/>
      <c r="AC8469" s="123"/>
    </row>
    <row r="8470" spans="5:29" s="2" customFormat="1">
      <c r="E8470" s="120"/>
      <c r="M8470" s="120"/>
      <c r="N8470" s="120"/>
      <c r="U8470" s="121"/>
      <c r="V8470" s="122"/>
      <c r="W8470" s="123"/>
      <c r="AC8470" s="123"/>
    </row>
    <row r="8471" spans="5:29" s="2" customFormat="1">
      <c r="E8471" s="120"/>
      <c r="M8471" s="120"/>
      <c r="N8471" s="120"/>
      <c r="U8471" s="121"/>
      <c r="V8471" s="122"/>
      <c r="W8471" s="123"/>
      <c r="AC8471" s="123"/>
    </row>
    <row r="8472" spans="5:29" s="2" customFormat="1">
      <c r="E8472" s="120"/>
      <c r="M8472" s="120"/>
      <c r="N8472" s="120"/>
      <c r="U8472" s="121"/>
      <c r="V8472" s="122"/>
      <c r="W8472" s="123"/>
      <c r="AC8472" s="123"/>
    </row>
    <row r="8473" spans="5:29" s="2" customFormat="1">
      <c r="E8473" s="120"/>
      <c r="M8473" s="120"/>
      <c r="N8473" s="120"/>
      <c r="U8473" s="121"/>
      <c r="V8473" s="122"/>
      <c r="W8473" s="123"/>
      <c r="AC8473" s="123"/>
    </row>
    <row r="8474" spans="5:29" s="2" customFormat="1">
      <c r="E8474" s="120"/>
      <c r="M8474" s="120"/>
      <c r="N8474" s="120"/>
      <c r="U8474" s="121"/>
      <c r="V8474" s="122"/>
      <c r="W8474" s="123"/>
      <c r="AC8474" s="123"/>
    </row>
    <row r="8475" spans="5:29" s="2" customFormat="1">
      <c r="E8475" s="120"/>
      <c r="M8475" s="120"/>
      <c r="N8475" s="120"/>
      <c r="U8475" s="121"/>
      <c r="V8475" s="122"/>
      <c r="W8475" s="123"/>
      <c r="AC8475" s="123"/>
    </row>
    <row r="8476" spans="5:29" s="2" customFormat="1">
      <c r="E8476" s="120"/>
      <c r="M8476" s="120"/>
      <c r="N8476" s="120"/>
      <c r="U8476" s="121"/>
      <c r="V8476" s="122"/>
      <c r="W8476" s="123"/>
      <c r="AC8476" s="123"/>
    </row>
    <row r="8477" spans="5:29" s="2" customFormat="1">
      <c r="E8477" s="120"/>
      <c r="M8477" s="120"/>
      <c r="N8477" s="120"/>
      <c r="U8477" s="121"/>
      <c r="V8477" s="122"/>
      <c r="W8477" s="123"/>
      <c r="AC8477" s="123"/>
    </row>
    <row r="8478" spans="5:29" s="2" customFormat="1">
      <c r="E8478" s="120"/>
      <c r="M8478" s="120"/>
      <c r="N8478" s="120"/>
      <c r="U8478" s="121"/>
      <c r="V8478" s="122"/>
      <c r="W8478" s="123"/>
      <c r="AC8478" s="123"/>
    </row>
    <row r="8479" spans="5:29" s="2" customFormat="1">
      <c r="E8479" s="120"/>
      <c r="M8479" s="120"/>
      <c r="N8479" s="120"/>
      <c r="U8479" s="121"/>
      <c r="V8479" s="122"/>
      <c r="W8479" s="123"/>
      <c r="AC8479" s="123"/>
    </row>
    <row r="8480" spans="5:29" s="2" customFormat="1">
      <c r="E8480" s="120"/>
      <c r="M8480" s="120"/>
      <c r="N8480" s="120"/>
      <c r="U8480" s="121"/>
      <c r="V8480" s="122"/>
      <c r="W8480" s="123"/>
      <c r="AC8480" s="123"/>
    </row>
    <row r="8481" spans="5:29" s="2" customFormat="1">
      <c r="E8481" s="120"/>
      <c r="M8481" s="120"/>
      <c r="N8481" s="120"/>
      <c r="U8481" s="121"/>
      <c r="V8481" s="122"/>
      <c r="W8481" s="123"/>
      <c r="AC8481" s="123"/>
    </row>
    <row r="8482" spans="5:29" s="2" customFormat="1">
      <c r="E8482" s="120"/>
      <c r="M8482" s="120"/>
      <c r="N8482" s="120"/>
      <c r="U8482" s="121"/>
      <c r="V8482" s="122"/>
      <c r="W8482" s="123"/>
      <c r="AC8482" s="123"/>
    </row>
    <row r="8483" spans="5:29" s="2" customFormat="1">
      <c r="E8483" s="120"/>
      <c r="M8483" s="120"/>
      <c r="N8483" s="120"/>
      <c r="U8483" s="121"/>
      <c r="V8483" s="122"/>
      <c r="W8483" s="123"/>
      <c r="AC8483" s="123"/>
    </row>
    <row r="8484" spans="5:29" s="2" customFormat="1">
      <c r="E8484" s="120"/>
      <c r="M8484" s="120"/>
      <c r="N8484" s="120"/>
      <c r="U8484" s="121"/>
      <c r="V8484" s="122"/>
      <c r="W8484" s="123"/>
      <c r="AC8484" s="123"/>
    </row>
    <row r="8485" spans="5:29" s="2" customFormat="1">
      <c r="E8485" s="120"/>
      <c r="M8485" s="120"/>
      <c r="N8485" s="120"/>
      <c r="U8485" s="121"/>
      <c r="V8485" s="122"/>
      <c r="W8485" s="123"/>
      <c r="AC8485" s="123"/>
    </row>
    <row r="8486" spans="5:29" s="2" customFormat="1">
      <c r="E8486" s="120"/>
      <c r="M8486" s="120"/>
      <c r="N8486" s="120"/>
      <c r="U8486" s="121"/>
      <c r="V8486" s="122"/>
      <c r="W8486" s="123"/>
      <c r="AC8486" s="123"/>
    </row>
    <row r="8487" spans="5:29" s="2" customFormat="1">
      <c r="E8487" s="120"/>
      <c r="M8487" s="120"/>
      <c r="N8487" s="120"/>
      <c r="U8487" s="121"/>
      <c r="V8487" s="122"/>
      <c r="W8487" s="123"/>
      <c r="AC8487" s="123"/>
    </row>
    <row r="8488" spans="5:29" s="2" customFormat="1">
      <c r="E8488" s="120"/>
      <c r="M8488" s="120"/>
      <c r="N8488" s="120"/>
      <c r="U8488" s="121"/>
      <c r="V8488" s="122"/>
      <c r="W8488" s="123"/>
      <c r="AC8488" s="123"/>
    </row>
    <row r="8489" spans="5:29" s="2" customFormat="1">
      <c r="E8489" s="120"/>
      <c r="M8489" s="120"/>
      <c r="N8489" s="120"/>
      <c r="U8489" s="121"/>
      <c r="V8489" s="122"/>
      <c r="W8489" s="123"/>
      <c r="AC8489" s="123"/>
    </row>
    <row r="8490" spans="5:29" s="2" customFormat="1">
      <c r="E8490" s="120"/>
      <c r="M8490" s="120"/>
      <c r="N8490" s="120"/>
      <c r="U8490" s="121"/>
      <c r="V8490" s="122"/>
      <c r="W8490" s="123"/>
      <c r="AC8490" s="123"/>
    </row>
    <row r="8491" spans="5:29" s="2" customFormat="1">
      <c r="E8491" s="120"/>
      <c r="M8491" s="120"/>
      <c r="N8491" s="120"/>
      <c r="U8491" s="121"/>
      <c r="V8491" s="122"/>
      <c r="W8491" s="123"/>
      <c r="AC8491" s="123"/>
    </row>
    <row r="8492" spans="5:29" s="2" customFormat="1">
      <c r="E8492" s="120"/>
      <c r="M8492" s="120"/>
      <c r="N8492" s="120"/>
      <c r="U8492" s="121"/>
      <c r="V8492" s="122"/>
      <c r="W8492" s="123"/>
      <c r="AC8492" s="123"/>
    </row>
    <row r="8493" spans="5:29" s="2" customFormat="1">
      <c r="E8493" s="120"/>
      <c r="M8493" s="120"/>
      <c r="N8493" s="120"/>
      <c r="U8493" s="121"/>
      <c r="V8493" s="122"/>
      <c r="W8493" s="123"/>
      <c r="AC8493" s="123"/>
    </row>
    <row r="8494" spans="5:29" s="2" customFormat="1">
      <c r="E8494" s="120"/>
      <c r="M8494" s="120"/>
      <c r="N8494" s="120"/>
      <c r="U8494" s="121"/>
      <c r="V8494" s="122"/>
      <c r="W8494" s="123"/>
      <c r="AC8494" s="123"/>
    </row>
    <row r="8495" spans="5:29" s="2" customFormat="1">
      <c r="E8495" s="120"/>
      <c r="M8495" s="120"/>
      <c r="N8495" s="120"/>
      <c r="U8495" s="121"/>
      <c r="V8495" s="122"/>
      <c r="W8495" s="123"/>
      <c r="AC8495" s="123"/>
    </row>
    <row r="8496" spans="5:29" s="2" customFormat="1">
      <c r="E8496" s="120"/>
      <c r="M8496" s="120"/>
      <c r="N8496" s="120"/>
      <c r="U8496" s="121"/>
      <c r="V8496" s="122"/>
      <c r="W8496" s="123"/>
      <c r="AC8496" s="123"/>
    </row>
    <row r="8497" spans="5:29" s="2" customFormat="1">
      <c r="E8497" s="120"/>
      <c r="M8497" s="120"/>
      <c r="N8497" s="120"/>
      <c r="U8497" s="121"/>
      <c r="V8497" s="122"/>
      <c r="W8497" s="123"/>
      <c r="AC8497" s="123"/>
    </row>
    <row r="8498" spans="5:29" s="2" customFormat="1">
      <c r="E8498" s="120"/>
      <c r="M8498" s="120"/>
      <c r="N8498" s="120"/>
      <c r="U8498" s="121"/>
      <c r="V8498" s="122"/>
      <c r="W8498" s="123"/>
      <c r="AC8498" s="123"/>
    </row>
    <row r="8499" spans="5:29" s="2" customFormat="1">
      <c r="E8499" s="120"/>
      <c r="M8499" s="120"/>
      <c r="N8499" s="120"/>
      <c r="U8499" s="121"/>
      <c r="V8499" s="122"/>
      <c r="W8499" s="123"/>
      <c r="AC8499" s="123"/>
    </row>
    <row r="8500" spans="5:29" s="2" customFormat="1">
      <c r="E8500" s="120"/>
      <c r="M8500" s="120"/>
      <c r="N8500" s="120"/>
      <c r="U8500" s="121"/>
      <c r="V8500" s="122"/>
      <c r="W8500" s="123"/>
      <c r="AC8500" s="123"/>
    </row>
    <row r="8501" spans="5:29" s="2" customFormat="1">
      <c r="E8501" s="120"/>
      <c r="M8501" s="120"/>
      <c r="N8501" s="120"/>
      <c r="U8501" s="121"/>
      <c r="V8501" s="122"/>
      <c r="W8501" s="123"/>
      <c r="AC8501" s="123"/>
    </row>
    <row r="8502" spans="5:29" s="2" customFormat="1">
      <c r="E8502" s="120"/>
      <c r="M8502" s="120"/>
      <c r="N8502" s="120"/>
      <c r="U8502" s="121"/>
      <c r="V8502" s="122"/>
      <c r="W8502" s="123"/>
      <c r="AC8502" s="123"/>
    </row>
    <row r="8503" spans="5:29" s="2" customFormat="1">
      <c r="E8503" s="120"/>
      <c r="M8503" s="120"/>
      <c r="N8503" s="120"/>
      <c r="U8503" s="121"/>
      <c r="V8503" s="122"/>
      <c r="W8503" s="123"/>
      <c r="AC8503" s="123"/>
    </row>
    <row r="8504" spans="5:29" s="2" customFormat="1">
      <c r="E8504" s="120"/>
      <c r="M8504" s="120"/>
      <c r="N8504" s="120"/>
      <c r="U8504" s="121"/>
      <c r="V8504" s="122"/>
      <c r="W8504" s="123"/>
      <c r="AC8504" s="123"/>
    </row>
    <row r="8505" spans="5:29" s="2" customFormat="1">
      <c r="E8505" s="120"/>
      <c r="M8505" s="120"/>
      <c r="N8505" s="120"/>
      <c r="U8505" s="121"/>
      <c r="V8505" s="122"/>
      <c r="W8505" s="123"/>
      <c r="AC8505" s="123"/>
    </row>
    <row r="8506" spans="5:29" s="2" customFormat="1">
      <c r="E8506" s="120"/>
      <c r="M8506" s="120"/>
      <c r="N8506" s="120"/>
      <c r="U8506" s="121"/>
      <c r="V8506" s="122"/>
      <c r="W8506" s="123"/>
      <c r="AC8506" s="123"/>
    </row>
    <row r="8507" spans="5:29" s="2" customFormat="1">
      <c r="E8507" s="120"/>
      <c r="M8507" s="120"/>
      <c r="N8507" s="120"/>
      <c r="U8507" s="121"/>
      <c r="V8507" s="122"/>
      <c r="W8507" s="123"/>
      <c r="AC8507" s="123"/>
    </row>
    <row r="8508" spans="5:29" s="2" customFormat="1">
      <c r="E8508" s="120"/>
      <c r="M8508" s="120"/>
      <c r="N8508" s="120"/>
      <c r="U8508" s="121"/>
      <c r="V8508" s="122"/>
      <c r="W8508" s="123"/>
      <c r="AC8508" s="123"/>
    </row>
    <row r="8509" spans="5:29" s="2" customFormat="1">
      <c r="E8509" s="120"/>
      <c r="M8509" s="120"/>
      <c r="N8509" s="120"/>
      <c r="U8509" s="121"/>
      <c r="V8509" s="122"/>
      <c r="W8509" s="123"/>
      <c r="AC8509" s="123"/>
    </row>
    <row r="8510" spans="5:29" s="2" customFormat="1">
      <c r="E8510" s="120"/>
      <c r="M8510" s="120"/>
      <c r="N8510" s="120"/>
      <c r="U8510" s="121"/>
      <c r="V8510" s="122"/>
      <c r="W8510" s="123"/>
      <c r="AC8510" s="123"/>
    </row>
    <row r="8511" spans="5:29" s="2" customFormat="1">
      <c r="E8511" s="120"/>
      <c r="M8511" s="120"/>
      <c r="N8511" s="120"/>
      <c r="U8511" s="121"/>
      <c r="V8511" s="122"/>
      <c r="W8511" s="123"/>
      <c r="AC8511" s="123"/>
    </row>
    <row r="8512" spans="5:29" s="2" customFormat="1">
      <c r="E8512" s="120"/>
      <c r="M8512" s="120"/>
      <c r="N8512" s="120"/>
      <c r="U8512" s="121"/>
      <c r="V8512" s="122"/>
      <c r="W8512" s="123"/>
      <c r="AC8512" s="123"/>
    </row>
    <row r="8513" spans="5:29" s="2" customFormat="1">
      <c r="E8513" s="120"/>
      <c r="M8513" s="120"/>
      <c r="N8513" s="120"/>
      <c r="U8513" s="121"/>
      <c r="V8513" s="122"/>
      <c r="W8513" s="123"/>
      <c r="AC8513" s="123"/>
    </row>
    <row r="8514" spans="5:29" s="2" customFormat="1">
      <c r="E8514" s="120"/>
      <c r="M8514" s="120"/>
      <c r="N8514" s="120"/>
      <c r="U8514" s="121"/>
      <c r="V8514" s="122"/>
      <c r="W8514" s="123"/>
      <c r="AC8514" s="123"/>
    </row>
    <row r="8515" spans="5:29" s="2" customFormat="1">
      <c r="E8515" s="120"/>
      <c r="M8515" s="120"/>
      <c r="N8515" s="120"/>
      <c r="U8515" s="121"/>
      <c r="V8515" s="122"/>
      <c r="W8515" s="123"/>
      <c r="AC8515" s="123"/>
    </row>
    <row r="8516" spans="5:29" s="2" customFormat="1">
      <c r="E8516" s="120"/>
      <c r="M8516" s="120"/>
      <c r="N8516" s="120"/>
      <c r="U8516" s="121"/>
      <c r="V8516" s="122"/>
      <c r="W8516" s="123"/>
      <c r="AC8516" s="123"/>
    </row>
    <row r="8517" spans="5:29" s="2" customFormat="1">
      <c r="E8517" s="120"/>
      <c r="M8517" s="120"/>
      <c r="N8517" s="120"/>
      <c r="U8517" s="121"/>
      <c r="V8517" s="122"/>
      <c r="W8517" s="123"/>
      <c r="AC8517" s="123"/>
    </row>
    <row r="8518" spans="5:29" s="2" customFormat="1">
      <c r="E8518" s="120"/>
      <c r="M8518" s="120"/>
      <c r="N8518" s="120"/>
      <c r="U8518" s="121"/>
      <c r="V8518" s="122"/>
      <c r="W8518" s="123"/>
      <c r="AC8518" s="123"/>
    </row>
    <row r="8519" spans="5:29" s="2" customFormat="1">
      <c r="E8519" s="120"/>
      <c r="M8519" s="120"/>
      <c r="N8519" s="120"/>
      <c r="U8519" s="121"/>
      <c r="V8519" s="122"/>
      <c r="W8519" s="123"/>
      <c r="AC8519" s="123"/>
    </row>
    <row r="8520" spans="5:29" s="2" customFormat="1">
      <c r="E8520" s="120"/>
      <c r="M8520" s="120"/>
      <c r="N8520" s="120"/>
      <c r="U8520" s="121"/>
      <c r="V8520" s="122"/>
      <c r="W8520" s="123"/>
      <c r="AC8520" s="123"/>
    </row>
    <row r="8521" spans="5:29" s="2" customFormat="1">
      <c r="E8521" s="120"/>
      <c r="M8521" s="120"/>
      <c r="N8521" s="120"/>
      <c r="U8521" s="121"/>
      <c r="V8521" s="122"/>
      <c r="W8521" s="123"/>
      <c r="AC8521" s="123"/>
    </row>
    <row r="8522" spans="5:29" s="2" customFormat="1">
      <c r="E8522" s="120"/>
      <c r="M8522" s="120"/>
      <c r="N8522" s="120"/>
      <c r="U8522" s="121"/>
      <c r="V8522" s="122"/>
      <c r="W8522" s="123"/>
      <c r="AC8522" s="123"/>
    </row>
    <row r="8523" spans="5:29" s="2" customFormat="1">
      <c r="E8523" s="120"/>
      <c r="M8523" s="120"/>
      <c r="N8523" s="120"/>
      <c r="U8523" s="121"/>
      <c r="V8523" s="122"/>
      <c r="W8523" s="123"/>
      <c r="AC8523" s="123"/>
    </row>
    <row r="8524" spans="5:29" s="2" customFormat="1">
      <c r="E8524" s="120"/>
      <c r="M8524" s="120"/>
      <c r="N8524" s="120"/>
      <c r="U8524" s="121"/>
      <c r="V8524" s="122"/>
      <c r="W8524" s="123"/>
      <c r="AC8524" s="123"/>
    </row>
    <row r="8525" spans="5:29" s="2" customFormat="1">
      <c r="E8525" s="120"/>
      <c r="M8525" s="120"/>
      <c r="N8525" s="120"/>
      <c r="U8525" s="121"/>
      <c r="V8525" s="122"/>
      <c r="W8525" s="123"/>
      <c r="AC8525" s="123"/>
    </row>
    <row r="8526" spans="5:29" s="2" customFormat="1">
      <c r="E8526" s="120"/>
      <c r="M8526" s="120"/>
      <c r="N8526" s="120"/>
      <c r="U8526" s="121"/>
      <c r="V8526" s="122"/>
      <c r="W8526" s="123"/>
      <c r="AC8526" s="123"/>
    </row>
    <row r="8527" spans="5:29" s="2" customFormat="1">
      <c r="E8527" s="120"/>
      <c r="M8527" s="120"/>
      <c r="N8527" s="120"/>
      <c r="U8527" s="121"/>
      <c r="V8527" s="122"/>
      <c r="W8527" s="123"/>
      <c r="AC8527" s="123"/>
    </row>
    <row r="8528" spans="5:29" s="2" customFormat="1">
      <c r="E8528" s="120"/>
      <c r="M8528" s="120"/>
      <c r="N8528" s="120"/>
      <c r="U8528" s="121"/>
      <c r="V8528" s="122"/>
      <c r="W8528" s="123"/>
      <c r="AC8528" s="123"/>
    </row>
    <row r="8529" spans="5:29" s="2" customFormat="1">
      <c r="E8529" s="120"/>
      <c r="M8529" s="120"/>
      <c r="N8529" s="120"/>
      <c r="U8529" s="121"/>
      <c r="V8529" s="122"/>
      <c r="W8529" s="123"/>
      <c r="AC8529" s="123"/>
    </row>
    <row r="8530" spans="5:29" s="2" customFormat="1">
      <c r="E8530" s="120"/>
      <c r="M8530" s="120"/>
      <c r="N8530" s="120"/>
      <c r="U8530" s="121"/>
      <c r="V8530" s="122"/>
      <c r="W8530" s="123"/>
      <c r="AC8530" s="123"/>
    </row>
    <row r="8531" spans="5:29" s="2" customFormat="1">
      <c r="E8531" s="120"/>
      <c r="M8531" s="120"/>
      <c r="N8531" s="120"/>
      <c r="U8531" s="121"/>
      <c r="V8531" s="122"/>
      <c r="W8531" s="123"/>
      <c r="AC8531" s="123"/>
    </row>
    <row r="8532" spans="5:29" s="2" customFormat="1">
      <c r="E8532" s="120"/>
      <c r="M8532" s="120"/>
      <c r="N8532" s="120"/>
      <c r="U8532" s="121"/>
      <c r="V8532" s="122"/>
      <c r="W8532" s="123"/>
      <c r="AC8532" s="123"/>
    </row>
    <row r="8533" spans="5:29" s="2" customFormat="1">
      <c r="E8533" s="120"/>
      <c r="M8533" s="120"/>
      <c r="N8533" s="120"/>
      <c r="U8533" s="121"/>
      <c r="V8533" s="122"/>
      <c r="W8533" s="123"/>
      <c r="AC8533" s="123"/>
    </row>
    <row r="8534" spans="5:29" s="2" customFormat="1">
      <c r="E8534" s="120"/>
      <c r="M8534" s="120"/>
      <c r="N8534" s="120"/>
      <c r="U8534" s="121"/>
      <c r="V8534" s="122"/>
      <c r="W8534" s="123"/>
      <c r="AC8534" s="123"/>
    </row>
    <row r="8535" spans="5:29" s="2" customFormat="1">
      <c r="E8535" s="120"/>
      <c r="M8535" s="120"/>
      <c r="N8535" s="120"/>
      <c r="U8535" s="121"/>
      <c r="V8535" s="122"/>
      <c r="W8535" s="123"/>
      <c r="AC8535" s="123"/>
    </row>
    <row r="8536" spans="5:29" s="2" customFormat="1">
      <c r="E8536" s="120"/>
      <c r="M8536" s="120"/>
      <c r="N8536" s="120"/>
      <c r="U8536" s="121"/>
      <c r="V8536" s="122"/>
      <c r="W8536" s="123"/>
      <c r="AC8536" s="123"/>
    </row>
    <row r="8537" spans="5:29" s="2" customFormat="1">
      <c r="E8537" s="120"/>
      <c r="M8537" s="120"/>
      <c r="N8537" s="120"/>
      <c r="U8537" s="121"/>
      <c r="V8537" s="122"/>
      <c r="W8537" s="123"/>
      <c r="AC8537" s="123"/>
    </row>
    <row r="8538" spans="5:29" s="2" customFormat="1">
      <c r="E8538" s="120"/>
      <c r="M8538" s="120"/>
      <c r="N8538" s="120"/>
      <c r="U8538" s="121"/>
      <c r="V8538" s="122"/>
      <c r="W8538" s="123"/>
      <c r="AC8538" s="123"/>
    </row>
    <row r="8539" spans="5:29" s="2" customFormat="1">
      <c r="E8539" s="120"/>
      <c r="M8539" s="120"/>
      <c r="N8539" s="120"/>
      <c r="U8539" s="121"/>
      <c r="V8539" s="122"/>
      <c r="W8539" s="123"/>
      <c r="AC8539" s="123"/>
    </row>
    <row r="8540" spans="5:29" s="2" customFormat="1">
      <c r="E8540" s="120"/>
      <c r="M8540" s="120"/>
      <c r="N8540" s="120"/>
      <c r="U8540" s="121"/>
      <c r="V8540" s="122"/>
      <c r="W8540" s="123"/>
      <c r="AC8540" s="123"/>
    </row>
    <row r="8541" spans="5:29" s="2" customFormat="1">
      <c r="E8541" s="120"/>
      <c r="M8541" s="120"/>
      <c r="N8541" s="120"/>
      <c r="U8541" s="121"/>
      <c r="V8541" s="122"/>
      <c r="W8541" s="123"/>
      <c r="AC8541" s="123"/>
    </row>
    <row r="8542" spans="5:29" s="2" customFormat="1">
      <c r="E8542" s="120"/>
      <c r="M8542" s="120"/>
      <c r="N8542" s="120"/>
      <c r="U8542" s="121"/>
      <c r="V8542" s="122"/>
      <c r="W8542" s="123"/>
      <c r="AC8542" s="123"/>
    </row>
    <row r="8543" spans="5:29" s="2" customFormat="1">
      <c r="E8543" s="120"/>
      <c r="M8543" s="120"/>
      <c r="N8543" s="120"/>
      <c r="U8543" s="121"/>
      <c r="V8543" s="122"/>
      <c r="W8543" s="123"/>
      <c r="AC8543" s="123"/>
    </row>
    <row r="8544" spans="5:29" s="2" customFormat="1">
      <c r="E8544" s="120"/>
      <c r="M8544" s="120"/>
      <c r="N8544" s="120"/>
      <c r="U8544" s="121"/>
      <c r="V8544" s="122"/>
      <c r="W8544" s="123"/>
      <c r="AC8544" s="123"/>
    </row>
    <row r="8545" spans="5:29" s="2" customFormat="1">
      <c r="E8545" s="120"/>
      <c r="M8545" s="120"/>
      <c r="N8545" s="120"/>
      <c r="U8545" s="121"/>
      <c r="V8545" s="122"/>
      <c r="W8545" s="123"/>
      <c r="AC8545" s="123"/>
    </row>
    <row r="8546" spans="5:29" s="2" customFormat="1">
      <c r="E8546" s="120"/>
      <c r="M8546" s="120"/>
      <c r="N8546" s="120"/>
      <c r="U8546" s="121"/>
      <c r="V8546" s="122"/>
      <c r="W8546" s="123"/>
      <c r="AC8546" s="123"/>
    </row>
    <row r="8547" spans="5:29" s="2" customFormat="1">
      <c r="E8547" s="120"/>
      <c r="M8547" s="120"/>
      <c r="N8547" s="120"/>
      <c r="U8547" s="121"/>
      <c r="V8547" s="122"/>
      <c r="W8547" s="123"/>
      <c r="AC8547" s="123"/>
    </row>
    <row r="8548" spans="5:29" s="2" customFormat="1">
      <c r="E8548" s="120"/>
      <c r="M8548" s="120"/>
      <c r="N8548" s="120"/>
      <c r="U8548" s="121"/>
      <c r="V8548" s="122"/>
      <c r="W8548" s="123"/>
      <c r="AC8548" s="123"/>
    </row>
    <row r="8549" spans="5:29" s="2" customFormat="1">
      <c r="E8549" s="120"/>
      <c r="M8549" s="120"/>
      <c r="N8549" s="120"/>
      <c r="U8549" s="121"/>
      <c r="V8549" s="122"/>
      <c r="W8549" s="123"/>
      <c r="AC8549" s="123"/>
    </row>
    <row r="8550" spans="5:29" s="2" customFormat="1">
      <c r="E8550" s="120"/>
      <c r="M8550" s="120"/>
      <c r="N8550" s="120"/>
      <c r="U8550" s="121"/>
      <c r="V8550" s="122"/>
      <c r="W8550" s="123"/>
      <c r="AC8550" s="123"/>
    </row>
    <row r="8551" spans="5:29" s="2" customFormat="1">
      <c r="E8551" s="120"/>
      <c r="M8551" s="120"/>
      <c r="N8551" s="120"/>
      <c r="U8551" s="121"/>
      <c r="V8551" s="122"/>
      <c r="W8551" s="123"/>
      <c r="AC8551" s="123"/>
    </row>
    <row r="8552" spans="5:29" s="2" customFormat="1">
      <c r="E8552" s="120"/>
      <c r="M8552" s="120"/>
      <c r="N8552" s="120"/>
      <c r="U8552" s="121"/>
      <c r="V8552" s="122"/>
      <c r="W8552" s="123"/>
      <c r="AC8552" s="123"/>
    </row>
    <row r="8553" spans="5:29" s="2" customFormat="1">
      <c r="E8553" s="120"/>
      <c r="M8553" s="120"/>
      <c r="N8553" s="120"/>
      <c r="U8553" s="121"/>
      <c r="V8553" s="122"/>
      <c r="W8553" s="123"/>
      <c r="AC8553" s="123"/>
    </row>
    <row r="8554" spans="5:29" s="2" customFormat="1">
      <c r="E8554" s="120"/>
      <c r="M8554" s="120"/>
      <c r="N8554" s="120"/>
      <c r="U8554" s="121"/>
      <c r="V8554" s="122"/>
      <c r="W8554" s="123"/>
      <c r="AC8554" s="123"/>
    </row>
    <row r="8555" spans="5:29" s="2" customFormat="1">
      <c r="E8555" s="120"/>
      <c r="M8555" s="120"/>
      <c r="N8555" s="120"/>
      <c r="U8555" s="121"/>
      <c r="V8555" s="122"/>
      <c r="W8555" s="123"/>
      <c r="AC8555" s="123"/>
    </row>
    <row r="8556" spans="5:29" s="2" customFormat="1">
      <c r="E8556" s="120"/>
      <c r="M8556" s="120"/>
      <c r="N8556" s="120"/>
      <c r="U8556" s="121"/>
      <c r="V8556" s="122"/>
      <c r="W8556" s="123"/>
      <c r="AC8556" s="123"/>
    </row>
    <row r="8557" spans="5:29" s="2" customFormat="1">
      <c r="E8557" s="120"/>
      <c r="M8557" s="120"/>
      <c r="N8557" s="120"/>
      <c r="U8557" s="121"/>
      <c r="V8557" s="122"/>
      <c r="W8557" s="123"/>
      <c r="AC8557" s="123"/>
    </row>
    <row r="8558" spans="5:29" s="2" customFormat="1">
      <c r="E8558" s="120"/>
      <c r="M8558" s="120"/>
      <c r="N8558" s="120"/>
      <c r="U8558" s="121"/>
      <c r="V8558" s="122"/>
      <c r="W8558" s="123"/>
      <c r="AC8558" s="123"/>
    </row>
    <row r="8559" spans="5:29" s="2" customFormat="1">
      <c r="E8559" s="120"/>
      <c r="M8559" s="120"/>
      <c r="N8559" s="120"/>
      <c r="U8559" s="121"/>
      <c r="V8559" s="122"/>
      <c r="W8559" s="123"/>
      <c r="AC8559" s="123"/>
    </row>
    <row r="8560" spans="5:29" s="2" customFormat="1">
      <c r="E8560" s="120"/>
      <c r="M8560" s="120"/>
      <c r="N8560" s="120"/>
      <c r="U8560" s="121"/>
      <c r="V8560" s="122"/>
      <c r="W8560" s="123"/>
      <c r="AC8560" s="123"/>
    </row>
    <row r="8561" spans="5:29" s="2" customFormat="1">
      <c r="E8561" s="120"/>
      <c r="M8561" s="120"/>
      <c r="N8561" s="120"/>
      <c r="U8561" s="121"/>
      <c r="V8561" s="122"/>
      <c r="W8561" s="123"/>
      <c r="AC8561" s="123"/>
    </row>
    <row r="8562" spans="5:29" s="2" customFormat="1">
      <c r="E8562" s="120"/>
      <c r="M8562" s="120"/>
      <c r="N8562" s="120"/>
      <c r="U8562" s="121"/>
      <c r="V8562" s="122"/>
      <c r="W8562" s="123"/>
      <c r="AC8562" s="123"/>
    </row>
    <row r="8563" spans="5:29" s="2" customFormat="1">
      <c r="E8563" s="120"/>
      <c r="M8563" s="120"/>
      <c r="N8563" s="120"/>
      <c r="U8563" s="121"/>
      <c r="V8563" s="122"/>
      <c r="W8563" s="123"/>
      <c r="AC8563" s="123"/>
    </row>
    <row r="8564" spans="5:29" s="2" customFormat="1">
      <c r="E8564" s="120"/>
      <c r="M8564" s="120"/>
      <c r="N8564" s="120"/>
      <c r="U8564" s="121"/>
      <c r="V8564" s="122"/>
      <c r="W8564" s="123"/>
      <c r="AC8564" s="123"/>
    </row>
    <row r="8565" spans="5:29" s="2" customFormat="1">
      <c r="E8565" s="120"/>
      <c r="M8565" s="120"/>
      <c r="N8565" s="120"/>
      <c r="U8565" s="121"/>
      <c r="V8565" s="122"/>
      <c r="W8565" s="123"/>
      <c r="AC8565" s="123"/>
    </row>
    <row r="8566" spans="5:29" s="2" customFormat="1">
      <c r="E8566" s="120"/>
      <c r="M8566" s="120"/>
      <c r="N8566" s="120"/>
      <c r="U8566" s="121"/>
      <c r="V8566" s="122"/>
      <c r="W8566" s="123"/>
      <c r="AC8566" s="123"/>
    </row>
    <row r="8567" spans="5:29" s="2" customFormat="1">
      <c r="E8567" s="120"/>
      <c r="M8567" s="120"/>
      <c r="N8567" s="120"/>
      <c r="U8567" s="121"/>
      <c r="V8567" s="122"/>
      <c r="W8567" s="123"/>
      <c r="AC8567" s="123"/>
    </row>
    <row r="8568" spans="5:29" s="2" customFormat="1">
      <c r="E8568" s="120"/>
      <c r="M8568" s="120"/>
      <c r="N8568" s="120"/>
      <c r="U8568" s="121"/>
      <c r="V8568" s="122"/>
      <c r="W8568" s="123"/>
      <c r="AC8568" s="123"/>
    </row>
    <row r="8569" spans="5:29" s="2" customFormat="1">
      <c r="E8569" s="120"/>
      <c r="M8569" s="120"/>
      <c r="N8569" s="120"/>
      <c r="U8569" s="121"/>
      <c r="V8569" s="122"/>
      <c r="W8569" s="123"/>
      <c r="AC8569" s="123"/>
    </row>
    <row r="8570" spans="5:29" s="2" customFormat="1">
      <c r="E8570" s="120"/>
      <c r="M8570" s="120"/>
      <c r="N8570" s="120"/>
      <c r="U8570" s="121"/>
      <c r="V8570" s="122"/>
      <c r="W8570" s="123"/>
      <c r="AC8570" s="123"/>
    </row>
    <row r="8571" spans="5:29" s="2" customFormat="1">
      <c r="E8571" s="120"/>
      <c r="M8571" s="120"/>
      <c r="N8571" s="120"/>
      <c r="U8571" s="121"/>
      <c r="V8571" s="122"/>
      <c r="W8571" s="123"/>
      <c r="AC8571" s="123"/>
    </row>
    <row r="8572" spans="5:29" s="2" customFormat="1">
      <c r="E8572" s="120"/>
      <c r="M8572" s="120"/>
      <c r="N8572" s="120"/>
      <c r="U8572" s="121"/>
      <c r="V8572" s="122"/>
      <c r="W8572" s="123"/>
      <c r="AC8572" s="123"/>
    </row>
    <row r="8573" spans="5:29" s="2" customFormat="1">
      <c r="E8573" s="120"/>
      <c r="M8573" s="120"/>
      <c r="N8573" s="120"/>
      <c r="U8573" s="121"/>
      <c r="V8573" s="122"/>
      <c r="W8573" s="123"/>
      <c r="AC8573" s="123"/>
    </row>
    <row r="8574" spans="5:29" s="2" customFormat="1">
      <c r="E8574" s="120"/>
      <c r="M8574" s="120"/>
      <c r="N8574" s="120"/>
      <c r="U8574" s="121"/>
      <c r="V8574" s="122"/>
      <c r="W8574" s="123"/>
      <c r="AC8574" s="123"/>
    </row>
    <row r="8575" spans="5:29" s="2" customFormat="1">
      <c r="E8575" s="120"/>
      <c r="M8575" s="120"/>
      <c r="N8575" s="120"/>
      <c r="U8575" s="121"/>
      <c r="V8575" s="122"/>
      <c r="W8575" s="123"/>
      <c r="AC8575" s="123"/>
    </row>
    <row r="8576" spans="5:29" s="2" customFormat="1">
      <c r="E8576" s="120"/>
      <c r="M8576" s="120"/>
      <c r="N8576" s="120"/>
      <c r="U8576" s="121"/>
      <c r="V8576" s="122"/>
      <c r="W8576" s="123"/>
      <c r="AC8576" s="123"/>
    </row>
    <row r="8577" spans="5:29" s="2" customFormat="1">
      <c r="E8577" s="120"/>
      <c r="M8577" s="120"/>
      <c r="N8577" s="120"/>
      <c r="U8577" s="121"/>
      <c r="V8577" s="122"/>
      <c r="W8577" s="123"/>
      <c r="AC8577" s="123"/>
    </row>
    <row r="8578" spans="5:29" s="2" customFormat="1">
      <c r="E8578" s="120"/>
      <c r="M8578" s="120"/>
      <c r="N8578" s="120"/>
      <c r="U8578" s="121"/>
      <c r="V8578" s="122"/>
      <c r="W8578" s="123"/>
      <c r="AC8578" s="123"/>
    </row>
    <row r="8579" spans="5:29" s="2" customFormat="1">
      <c r="E8579" s="120"/>
      <c r="M8579" s="120"/>
      <c r="N8579" s="120"/>
      <c r="U8579" s="121"/>
      <c r="V8579" s="122"/>
      <c r="W8579" s="123"/>
      <c r="AC8579" s="123"/>
    </row>
    <row r="8580" spans="5:29" s="2" customFormat="1">
      <c r="E8580" s="120"/>
      <c r="M8580" s="120"/>
      <c r="N8580" s="120"/>
      <c r="U8580" s="121"/>
      <c r="V8580" s="122"/>
      <c r="W8580" s="123"/>
      <c r="AC8580" s="123"/>
    </row>
    <row r="8581" spans="5:29" s="2" customFormat="1">
      <c r="E8581" s="120"/>
      <c r="M8581" s="120"/>
      <c r="N8581" s="120"/>
      <c r="U8581" s="121"/>
      <c r="V8581" s="122"/>
      <c r="W8581" s="123"/>
      <c r="AC8581" s="123"/>
    </row>
    <row r="8582" spans="5:29" s="2" customFormat="1">
      <c r="E8582" s="120"/>
      <c r="M8582" s="120"/>
      <c r="N8582" s="120"/>
      <c r="U8582" s="121"/>
      <c r="V8582" s="122"/>
      <c r="W8582" s="123"/>
      <c r="AC8582" s="123"/>
    </row>
    <row r="8583" spans="5:29" s="2" customFormat="1">
      <c r="E8583" s="120"/>
      <c r="M8583" s="120"/>
      <c r="N8583" s="120"/>
      <c r="U8583" s="121"/>
      <c r="V8583" s="122"/>
      <c r="W8583" s="123"/>
      <c r="AC8583" s="123"/>
    </row>
    <row r="8584" spans="5:29" s="2" customFormat="1">
      <c r="E8584" s="120"/>
      <c r="M8584" s="120"/>
      <c r="N8584" s="120"/>
      <c r="U8584" s="121"/>
      <c r="V8584" s="122"/>
      <c r="W8584" s="123"/>
      <c r="AC8584" s="123"/>
    </row>
    <row r="8585" spans="5:29" s="2" customFormat="1">
      <c r="E8585" s="120"/>
      <c r="M8585" s="120"/>
      <c r="N8585" s="120"/>
      <c r="U8585" s="121"/>
      <c r="V8585" s="122"/>
      <c r="W8585" s="123"/>
      <c r="AC8585" s="123"/>
    </row>
    <row r="8586" spans="5:29" s="2" customFormat="1">
      <c r="E8586" s="120"/>
      <c r="M8586" s="120"/>
      <c r="N8586" s="120"/>
      <c r="U8586" s="121"/>
      <c r="V8586" s="122"/>
      <c r="W8586" s="123"/>
      <c r="AC8586" s="123"/>
    </row>
    <row r="8587" spans="5:29" s="2" customFormat="1">
      <c r="E8587" s="120"/>
      <c r="M8587" s="120"/>
      <c r="N8587" s="120"/>
      <c r="U8587" s="121"/>
      <c r="V8587" s="122"/>
      <c r="W8587" s="123"/>
      <c r="AC8587" s="123"/>
    </row>
    <row r="8588" spans="5:29" s="2" customFormat="1">
      <c r="E8588" s="120"/>
      <c r="M8588" s="120"/>
      <c r="N8588" s="120"/>
      <c r="U8588" s="121"/>
      <c r="V8588" s="122"/>
      <c r="W8588" s="123"/>
      <c r="AC8588" s="123"/>
    </row>
    <row r="8589" spans="5:29" s="2" customFormat="1">
      <c r="E8589" s="120"/>
      <c r="M8589" s="120"/>
      <c r="N8589" s="120"/>
      <c r="U8589" s="121"/>
      <c r="V8589" s="122"/>
      <c r="W8589" s="123"/>
      <c r="AC8589" s="123"/>
    </row>
    <row r="8590" spans="5:29" s="2" customFormat="1">
      <c r="E8590" s="120"/>
      <c r="M8590" s="120"/>
      <c r="N8590" s="120"/>
      <c r="U8590" s="121"/>
      <c r="V8590" s="122"/>
      <c r="W8590" s="123"/>
      <c r="AC8590" s="123"/>
    </row>
    <row r="8591" spans="5:29" s="2" customFormat="1">
      <c r="E8591" s="120"/>
      <c r="M8591" s="120"/>
      <c r="N8591" s="120"/>
      <c r="U8591" s="121"/>
      <c r="V8591" s="122"/>
      <c r="W8591" s="123"/>
      <c r="AC8591" s="123"/>
    </row>
    <row r="8592" spans="5:29" s="2" customFormat="1">
      <c r="E8592" s="120"/>
      <c r="M8592" s="120"/>
      <c r="N8592" s="120"/>
      <c r="U8592" s="121"/>
      <c r="V8592" s="122"/>
      <c r="W8592" s="123"/>
      <c r="AC8592" s="123"/>
    </row>
    <row r="8593" spans="5:29" s="2" customFormat="1">
      <c r="E8593" s="120"/>
      <c r="M8593" s="120"/>
      <c r="N8593" s="120"/>
      <c r="U8593" s="121"/>
      <c r="V8593" s="122"/>
      <c r="W8593" s="123"/>
      <c r="AC8593" s="123"/>
    </row>
    <row r="8594" spans="5:29" s="2" customFormat="1">
      <c r="E8594" s="120"/>
      <c r="M8594" s="120"/>
      <c r="N8594" s="120"/>
      <c r="U8594" s="121"/>
      <c r="V8594" s="122"/>
      <c r="W8594" s="123"/>
      <c r="AC8594" s="123"/>
    </row>
    <row r="8595" spans="5:29" s="2" customFormat="1">
      <c r="E8595" s="120"/>
      <c r="M8595" s="120"/>
      <c r="N8595" s="120"/>
      <c r="U8595" s="121"/>
      <c r="V8595" s="122"/>
      <c r="W8595" s="123"/>
      <c r="AC8595" s="123"/>
    </row>
    <row r="8596" spans="5:29" s="2" customFormat="1">
      <c r="E8596" s="120"/>
      <c r="M8596" s="120"/>
      <c r="N8596" s="120"/>
      <c r="U8596" s="121"/>
      <c r="V8596" s="122"/>
      <c r="W8596" s="123"/>
      <c r="AC8596" s="123"/>
    </row>
    <row r="8597" spans="5:29" s="2" customFormat="1">
      <c r="E8597" s="120"/>
      <c r="M8597" s="120"/>
      <c r="N8597" s="120"/>
      <c r="U8597" s="121"/>
      <c r="V8597" s="122"/>
      <c r="W8597" s="123"/>
      <c r="AC8597" s="123"/>
    </row>
    <row r="8598" spans="5:29" s="2" customFormat="1">
      <c r="E8598" s="120"/>
      <c r="M8598" s="120"/>
      <c r="N8598" s="120"/>
      <c r="U8598" s="121"/>
      <c r="V8598" s="122"/>
      <c r="W8598" s="123"/>
      <c r="AC8598" s="123"/>
    </row>
    <row r="8599" spans="5:29" s="2" customFormat="1">
      <c r="E8599" s="120"/>
      <c r="M8599" s="120"/>
      <c r="N8599" s="120"/>
      <c r="U8599" s="121"/>
      <c r="V8599" s="122"/>
      <c r="W8599" s="123"/>
      <c r="AC8599" s="123"/>
    </row>
    <row r="8600" spans="5:29" s="2" customFormat="1">
      <c r="E8600" s="120"/>
      <c r="M8600" s="120"/>
      <c r="N8600" s="120"/>
      <c r="U8600" s="121"/>
      <c r="V8600" s="122"/>
      <c r="W8600" s="123"/>
      <c r="AC8600" s="123"/>
    </row>
    <row r="8601" spans="5:29" s="2" customFormat="1">
      <c r="E8601" s="120"/>
      <c r="M8601" s="120"/>
      <c r="N8601" s="120"/>
      <c r="U8601" s="121"/>
      <c r="V8601" s="122"/>
      <c r="W8601" s="123"/>
      <c r="AC8601" s="123"/>
    </row>
    <row r="8602" spans="5:29" s="2" customFormat="1">
      <c r="E8602" s="120"/>
      <c r="M8602" s="120"/>
      <c r="N8602" s="120"/>
      <c r="U8602" s="121"/>
      <c r="V8602" s="122"/>
      <c r="W8602" s="123"/>
      <c r="AC8602" s="123"/>
    </row>
    <row r="8603" spans="5:29" s="2" customFormat="1">
      <c r="E8603" s="120"/>
      <c r="M8603" s="120"/>
      <c r="N8603" s="120"/>
      <c r="U8603" s="121"/>
      <c r="V8603" s="122"/>
      <c r="W8603" s="123"/>
      <c r="AC8603" s="123"/>
    </row>
    <row r="8604" spans="5:29" s="2" customFormat="1">
      <c r="E8604" s="120"/>
      <c r="M8604" s="120"/>
      <c r="N8604" s="120"/>
      <c r="U8604" s="121"/>
      <c r="V8604" s="122"/>
      <c r="W8604" s="123"/>
      <c r="AC8604" s="123"/>
    </row>
    <row r="8605" spans="5:29" s="2" customFormat="1">
      <c r="E8605" s="120"/>
      <c r="M8605" s="120"/>
      <c r="N8605" s="120"/>
      <c r="U8605" s="121"/>
      <c r="V8605" s="122"/>
      <c r="W8605" s="123"/>
      <c r="AC8605" s="123"/>
    </row>
    <row r="8606" spans="5:29" s="2" customFormat="1">
      <c r="E8606" s="120"/>
      <c r="M8606" s="120"/>
      <c r="N8606" s="120"/>
      <c r="U8606" s="121"/>
      <c r="V8606" s="122"/>
      <c r="W8606" s="123"/>
      <c r="AC8606" s="123"/>
    </row>
    <row r="8607" spans="5:29" s="2" customFormat="1">
      <c r="E8607" s="120"/>
      <c r="M8607" s="120"/>
      <c r="N8607" s="120"/>
      <c r="U8607" s="121"/>
      <c r="V8607" s="122"/>
      <c r="W8607" s="123"/>
      <c r="AC8607" s="123"/>
    </row>
    <row r="8608" spans="5:29" s="2" customFormat="1">
      <c r="E8608" s="120"/>
      <c r="M8608" s="120"/>
      <c r="N8608" s="120"/>
      <c r="U8608" s="121"/>
      <c r="V8608" s="122"/>
      <c r="W8608" s="123"/>
      <c r="AC8608" s="123"/>
    </row>
    <row r="8609" spans="5:29" s="2" customFormat="1">
      <c r="E8609" s="120"/>
      <c r="M8609" s="120"/>
      <c r="N8609" s="120"/>
      <c r="U8609" s="121"/>
      <c r="V8609" s="122"/>
      <c r="W8609" s="123"/>
      <c r="AC8609" s="123"/>
    </row>
    <row r="8610" spans="5:29" s="2" customFormat="1">
      <c r="E8610" s="120"/>
      <c r="M8610" s="120"/>
      <c r="N8610" s="120"/>
      <c r="U8610" s="121"/>
      <c r="V8610" s="122"/>
      <c r="W8610" s="123"/>
      <c r="AC8610" s="123"/>
    </row>
    <row r="8611" spans="5:29" s="2" customFormat="1">
      <c r="E8611" s="120"/>
      <c r="M8611" s="120"/>
      <c r="N8611" s="120"/>
      <c r="U8611" s="121"/>
      <c r="V8611" s="122"/>
      <c r="W8611" s="123"/>
      <c r="AC8611" s="123"/>
    </row>
    <row r="8612" spans="5:29" s="2" customFormat="1">
      <c r="E8612" s="120"/>
      <c r="M8612" s="120"/>
      <c r="N8612" s="120"/>
      <c r="U8612" s="121"/>
      <c r="V8612" s="122"/>
      <c r="W8612" s="123"/>
      <c r="AC8612" s="123"/>
    </row>
    <row r="8613" spans="5:29" s="2" customFormat="1">
      <c r="E8613" s="120"/>
      <c r="M8613" s="120"/>
      <c r="N8613" s="120"/>
      <c r="U8613" s="121"/>
      <c r="V8613" s="122"/>
      <c r="W8613" s="123"/>
      <c r="AC8613" s="123"/>
    </row>
    <row r="8614" spans="5:29" s="2" customFormat="1">
      <c r="E8614" s="120"/>
      <c r="M8614" s="120"/>
      <c r="N8614" s="120"/>
      <c r="U8614" s="121"/>
      <c r="V8614" s="122"/>
      <c r="W8614" s="123"/>
      <c r="AC8614" s="123"/>
    </row>
    <row r="8615" spans="5:29" s="2" customFormat="1">
      <c r="E8615" s="120"/>
      <c r="M8615" s="120"/>
      <c r="N8615" s="120"/>
      <c r="U8615" s="121"/>
      <c r="V8615" s="122"/>
      <c r="W8615" s="123"/>
      <c r="AC8615" s="123"/>
    </row>
    <row r="8616" spans="5:29" s="2" customFormat="1">
      <c r="E8616" s="120"/>
      <c r="M8616" s="120"/>
      <c r="N8616" s="120"/>
      <c r="U8616" s="121"/>
      <c r="V8616" s="122"/>
      <c r="W8616" s="123"/>
      <c r="AC8616" s="123"/>
    </row>
    <row r="8617" spans="5:29" s="2" customFormat="1">
      <c r="E8617" s="120"/>
      <c r="M8617" s="120"/>
      <c r="N8617" s="120"/>
      <c r="U8617" s="121"/>
      <c r="V8617" s="122"/>
      <c r="W8617" s="123"/>
      <c r="AC8617" s="123"/>
    </row>
    <row r="8618" spans="5:29" s="2" customFormat="1">
      <c r="E8618" s="120"/>
      <c r="M8618" s="120"/>
      <c r="N8618" s="120"/>
      <c r="U8618" s="121"/>
      <c r="V8618" s="122"/>
      <c r="W8618" s="123"/>
      <c r="AC8618" s="123"/>
    </row>
    <row r="8619" spans="5:29" s="2" customFormat="1">
      <c r="E8619" s="120"/>
      <c r="M8619" s="120"/>
      <c r="N8619" s="120"/>
      <c r="U8619" s="121"/>
      <c r="V8619" s="122"/>
      <c r="W8619" s="123"/>
      <c r="AC8619" s="123"/>
    </row>
    <row r="8620" spans="5:29" s="2" customFormat="1">
      <c r="E8620" s="120"/>
      <c r="M8620" s="120"/>
      <c r="N8620" s="120"/>
      <c r="U8620" s="121"/>
      <c r="V8620" s="122"/>
      <c r="W8620" s="123"/>
      <c r="AC8620" s="123"/>
    </row>
    <row r="8621" spans="5:29" s="2" customFormat="1">
      <c r="E8621" s="120"/>
      <c r="M8621" s="120"/>
      <c r="N8621" s="120"/>
      <c r="U8621" s="121"/>
      <c r="V8621" s="122"/>
      <c r="W8621" s="123"/>
      <c r="AC8621" s="123"/>
    </row>
    <row r="8622" spans="5:29" s="2" customFormat="1">
      <c r="E8622" s="120"/>
      <c r="M8622" s="120"/>
      <c r="N8622" s="120"/>
      <c r="U8622" s="121"/>
      <c r="V8622" s="122"/>
      <c r="W8622" s="123"/>
      <c r="AC8622" s="123"/>
    </row>
    <row r="8623" spans="5:29" s="2" customFormat="1">
      <c r="E8623" s="120"/>
      <c r="M8623" s="120"/>
      <c r="N8623" s="120"/>
      <c r="U8623" s="121"/>
      <c r="V8623" s="122"/>
      <c r="W8623" s="123"/>
      <c r="AC8623" s="123"/>
    </row>
    <row r="8624" spans="5:29" s="2" customFormat="1">
      <c r="E8624" s="120"/>
      <c r="M8624" s="120"/>
      <c r="N8624" s="120"/>
      <c r="U8624" s="121"/>
      <c r="V8624" s="122"/>
      <c r="W8624" s="123"/>
      <c r="AC8624" s="123"/>
    </row>
    <row r="8625" spans="5:29" s="2" customFormat="1">
      <c r="E8625" s="120"/>
      <c r="M8625" s="120"/>
      <c r="N8625" s="120"/>
      <c r="U8625" s="121"/>
      <c r="V8625" s="122"/>
      <c r="W8625" s="123"/>
      <c r="AC8625" s="123"/>
    </row>
    <row r="8626" spans="5:29" s="2" customFormat="1">
      <c r="E8626" s="120"/>
      <c r="M8626" s="120"/>
      <c r="N8626" s="120"/>
      <c r="U8626" s="121"/>
      <c r="V8626" s="122"/>
      <c r="W8626" s="123"/>
      <c r="AC8626" s="123"/>
    </row>
    <row r="8627" spans="5:29" s="2" customFormat="1">
      <c r="E8627" s="120"/>
      <c r="M8627" s="120"/>
      <c r="N8627" s="120"/>
      <c r="U8627" s="121"/>
      <c r="V8627" s="122"/>
      <c r="W8627" s="123"/>
      <c r="AC8627" s="123"/>
    </row>
    <row r="8628" spans="5:29" s="2" customFormat="1">
      <c r="E8628" s="120"/>
      <c r="M8628" s="120"/>
      <c r="N8628" s="120"/>
      <c r="U8628" s="121"/>
      <c r="V8628" s="122"/>
      <c r="W8628" s="123"/>
      <c r="AC8628" s="123"/>
    </row>
    <row r="8629" spans="5:29" s="2" customFormat="1">
      <c r="E8629" s="120"/>
      <c r="M8629" s="120"/>
      <c r="N8629" s="120"/>
      <c r="U8629" s="121"/>
      <c r="V8629" s="122"/>
      <c r="W8629" s="123"/>
      <c r="AC8629" s="123"/>
    </row>
    <row r="8630" spans="5:29" s="2" customFormat="1">
      <c r="E8630" s="120"/>
      <c r="M8630" s="120"/>
      <c r="N8630" s="120"/>
      <c r="U8630" s="121"/>
      <c r="V8630" s="122"/>
      <c r="W8630" s="123"/>
      <c r="AC8630" s="123"/>
    </row>
    <row r="8631" spans="5:29" s="2" customFormat="1">
      <c r="E8631" s="120"/>
      <c r="M8631" s="120"/>
      <c r="N8631" s="120"/>
      <c r="U8631" s="121"/>
      <c r="V8631" s="122"/>
      <c r="W8631" s="123"/>
      <c r="AC8631" s="123"/>
    </row>
    <row r="8632" spans="5:29" s="2" customFormat="1">
      <c r="E8632" s="120"/>
      <c r="M8632" s="120"/>
      <c r="N8632" s="120"/>
      <c r="U8632" s="121"/>
      <c r="V8632" s="122"/>
      <c r="W8632" s="123"/>
      <c r="AC8632" s="123"/>
    </row>
    <row r="8633" spans="5:29" s="2" customFormat="1">
      <c r="E8633" s="120"/>
      <c r="M8633" s="120"/>
      <c r="N8633" s="120"/>
      <c r="U8633" s="121"/>
      <c r="V8633" s="122"/>
      <c r="W8633" s="123"/>
      <c r="AC8633" s="123"/>
    </row>
    <row r="8634" spans="5:29" s="2" customFormat="1">
      <c r="E8634" s="120"/>
      <c r="M8634" s="120"/>
      <c r="N8634" s="120"/>
      <c r="U8634" s="121"/>
      <c r="V8634" s="122"/>
      <c r="W8634" s="123"/>
      <c r="AC8634" s="123"/>
    </row>
    <row r="8635" spans="5:29" s="2" customFormat="1">
      <c r="E8635" s="120"/>
      <c r="M8635" s="120"/>
      <c r="N8635" s="120"/>
      <c r="U8635" s="121"/>
      <c r="V8635" s="122"/>
      <c r="W8635" s="123"/>
      <c r="AC8635" s="123"/>
    </row>
    <row r="8636" spans="5:29" s="2" customFormat="1">
      <c r="E8636" s="120"/>
      <c r="M8636" s="120"/>
      <c r="N8636" s="120"/>
      <c r="U8636" s="121"/>
      <c r="V8636" s="122"/>
      <c r="W8636" s="123"/>
      <c r="AC8636" s="123"/>
    </row>
    <row r="8637" spans="5:29" s="2" customFormat="1">
      <c r="E8637" s="120"/>
      <c r="M8637" s="120"/>
      <c r="N8637" s="120"/>
      <c r="U8637" s="121"/>
      <c r="V8637" s="122"/>
      <c r="W8637" s="123"/>
      <c r="AC8637" s="123"/>
    </row>
    <row r="8638" spans="5:29" s="2" customFormat="1">
      <c r="E8638" s="120"/>
      <c r="M8638" s="120"/>
      <c r="N8638" s="120"/>
      <c r="U8638" s="121"/>
      <c r="V8638" s="122"/>
      <c r="W8638" s="123"/>
      <c r="AC8638" s="123"/>
    </row>
    <row r="8639" spans="5:29" s="2" customFormat="1">
      <c r="E8639" s="120"/>
      <c r="M8639" s="120"/>
      <c r="N8639" s="120"/>
      <c r="U8639" s="121"/>
      <c r="V8639" s="122"/>
      <c r="W8639" s="123"/>
      <c r="AC8639" s="123"/>
    </row>
    <row r="8640" spans="5:29" s="2" customFormat="1">
      <c r="E8640" s="120"/>
      <c r="M8640" s="120"/>
      <c r="N8640" s="120"/>
      <c r="U8640" s="121"/>
      <c r="V8640" s="122"/>
      <c r="W8640" s="123"/>
      <c r="AC8640" s="123"/>
    </row>
    <row r="8641" spans="5:29" s="2" customFormat="1">
      <c r="E8641" s="120"/>
      <c r="M8641" s="120"/>
      <c r="N8641" s="120"/>
      <c r="U8641" s="121"/>
      <c r="V8641" s="122"/>
      <c r="W8641" s="123"/>
      <c r="AC8641" s="123"/>
    </row>
    <row r="8642" spans="5:29" s="2" customFormat="1">
      <c r="E8642" s="120"/>
      <c r="M8642" s="120"/>
      <c r="N8642" s="120"/>
      <c r="U8642" s="121"/>
      <c r="V8642" s="122"/>
      <c r="W8642" s="123"/>
      <c r="AC8642" s="123"/>
    </row>
    <row r="8643" spans="5:29" s="2" customFormat="1">
      <c r="E8643" s="120"/>
      <c r="M8643" s="120"/>
      <c r="N8643" s="120"/>
      <c r="U8643" s="121"/>
      <c r="V8643" s="122"/>
      <c r="W8643" s="123"/>
      <c r="AC8643" s="123"/>
    </row>
    <row r="8644" spans="5:29" s="2" customFormat="1">
      <c r="E8644" s="120"/>
      <c r="M8644" s="120"/>
      <c r="N8644" s="120"/>
      <c r="U8644" s="121"/>
      <c r="V8644" s="122"/>
      <c r="W8644" s="123"/>
      <c r="AC8644" s="123"/>
    </row>
    <row r="8645" spans="5:29" s="2" customFormat="1">
      <c r="E8645" s="120"/>
      <c r="M8645" s="120"/>
      <c r="N8645" s="120"/>
      <c r="U8645" s="121"/>
      <c r="V8645" s="122"/>
      <c r="W8645" s="123"/>
      <c r="AC8645" s="123"/>
    </row>
    <row r="8646" spans="5:29" s="2" customFormat="1">
      <c r="E8646" s="120"/>
      <c r="M8646" s="120"/>
      <c r="N8646" s="120"/>
      <c r="U8646" s="121"/>
      <c r="V8646" s="122"/>
      <c r="W8646" s="123"/>
      <c r="AC8646" s="123"/>
    </row>
    <row r="8647" spans="5:29" s="2" customFormat="1">
      <c r="E8647" s="120"/>
      <c r="M8647" s="120"/>
      <c r="N8647" s="120"/>
      <c r="U8647" s="121"/>
      <c r="V8647" s="122"/>
      <c r="W8647" s="123"/>
      <c r="AC8647" s="123"/>
    </row>
    <row r="8648" spans="5:29" s="2" customFormat="1">
      <c r="E8648" s="120"/>
      <c r="M8648" s="120"/>
      <c r="N8648" s="120"/>
      <c r="U8648" s="121"/>
      <c r="V8648" s="122"/>
      <c r="W8648" s="123"/>
      <c r="AC8648" s="123"/>
    </row>
    <row r="8649" spans="5:29" s="2" customFormat="1">
      <c r="E8649" s="120"/>
      <c r="M8649" s="120"/>
      <c r="N8649" s="120"/>
      <c r="U8649" s="121"/>
      <c r="V8649" s="122"/>
      <c r="W8649" s="123"/>
      <c r="AC8649" s="123"/>
    </row>
    <row r="8650" spans="5:29" s="2" customFormat="1">
      <c r="E8650" s="120"/>
      <c r="M8650" s="120"/>
      <c r="N8650" s="120"/>
      <c r="U8650" s="121"/>
      <c r="V8650" s="122"/>
      <c r="W8650" s="123"/>
      <c r="AC8650" s="123"/>
    </row>
    <row r="8651" spans="5:29" s="2" customFormat="1">
      <c r="E8651" s="120"/>
      <c r="M8651" s="120"/>
      <c r="N8651" s="120"/>
      <c r="U8651" s="121"/>
      <c r="V8651" s="122"/>
      <c r="W8651" s="123"/>
      <c r="AC8651" s="123"/>
    </row>
    <row r="8652" spans="5:29" s="2" customFormat="1">
      <c r="E8652" s="120"/>
      <c r="M8652" s="120"/>
      <c r="N8652" s="120"/>
      <c r="U8652" s="121"/>
      <c r="V8652" s="122"/>
      <c r="W8652" s="123"/>
      <c r="AC8652" s="123"/>
    </row>
    <row r="8653" spans="5:29" s="2" customFormat="1">
      <c r="E8653" s="120"/>
      <c r="M8653" s="120"/>
      <c r="N8653" s="120"/>
      <c r="U8653" s="121"/>
      <c r="V8653" s="122"/>
      <c r="W8653" s="123"/>
      <c r="AC8653" s="123"/>
    </row>
    <row r="8654" spans="5:29" s="2" customFormat="1">
      <c r="E8654" s="120"/>
      <c r="M8654" s="120"/>
      <c r="N8654" s="120"/>
      <c r="U8654" s="121"/>
      <c r="V8654" s="122"/>
      <c r="W8654" s="123"/>
      <c r="AC8654" s="123"/>
    </row>
    <row r="8655" spans="5:29" s="2" customFormat="1">
      <c r="E8655" s="120"/>
      <c r="M8655" s="120"/>
      <c r="N8655" s="120"/>
      <c r="U8655" s="121"/>
      <c r="V8655" s="122"/>
      <c r="W8655" s="123"/>
      <c r="AC8655" s="123"/>
    </row>
    <row r="8656" spans="5:29" s="2" customFormat="1">
      <c r="E8656" s="120"/>
      <c r="M8656" s="120"/>
      <c r="N8656" s="120"/>
      <c r="U8656" s="121"/>
      <c r="V8656" s="122"/>
      <c r="W8656" s="123"/>
      <c r="AC8656" s="123"/>
    </row>
    <row r="8657" spans="5:29" s="2" customFormat="1">
      <c r="E8657" s="120"/>
      <c r="M8657" s="120"/>
      <c r="N8657" s="120"/>
      <c r="U8657" s="121"/>
      <c r="V8657" s="122"/>
      <c r="W8657" s="123"/>
      <c r="AC8657" s="123"/>
    </row>
    <row r="8658" spans="5:29" s="2" customFormat="1">
      <c r="E8658" s="120"/>
      <c r="M8658" s="120"/>
      <c r="N8658" s="120"/>
      <c r="U8658" s="121"/>
      <c r="V8658" s="122"/>
      <c r="W8658" s="123"/>
      <c r="AC8658" s="123"/>
    </row>
    <row r="8659" spans="5:29" s="2" customFormat="1">
      <c r="E8659" s="120"/>
      <c r="M8659" s="120"/>
      <c r="N8659" s="120"/>
      <c r="U8659" s="121"/>
      <c r="V8659" s="122"/>
      <c r="W8659" s="123"/>
      <c r="AC8659" s="123"/>
    </row>
    <row r="8660" spans="5:29" s="2" customFormat="1">
      <c r="E8660" s="120"/>
      <c r="M8660" s="120"/>
      <c r="N8660" s="120"/>
      <c r="U8660" s="121"/>
      <c r="V8660" s="122"/>
      <c r="W8660" s="123"/>
      <c r="AC8660" s="123"/>
    </row>
    <row r="8661" spans="5:29" s="2" customFormat="1">
      <c r="E8661" s="120"/>
      <c r="M8661" s="120"/>
      <c r="N8661" s="120"/>
      <c r="U8661" s="121"/>
      <c r="V8661" s="122"/>
      <c r="W8661" s="123"/>
      <c r="AC8661" s="123"/>
    </row>
    <row r="8662" spans="5:29" s="2" customFormat="1">
      <c r="E8662" s="120"/>
      <c r="M8662" s="120"/>
      <c r="N8662" s="120"/>
      <c r="U8662" s="121"/>
      <c r="V8662" s="122"/>
      <c r="W8662" s="123"/>
      <c r="AC8662" s="123"/>
    </row>
    <row r="8663" spans="5:29" s="2" customFormat="1">
      <c r="E8663" s="120"/>
      <c r="M8663" s="120"/>
      <c r="N8663" s="120"/>
      <c r="U8663" s="121"/>
      <c r="V8663" s="122"/>
      <c r="W8663" s="123"/>
      <c r="AC8663" s="123"/>
    </row>
    <row r="8664" spans="5:29" s="2" customFormat="1">
      <c r="E8664" s="120"/>
      <c r="M8664" s="120"/>
      <c r="N8664" s="120"/>
      <c r="U8664" s="121"/>
      <c r="V8664" s="122"/>
      <c r="W8664" s="123"/>
      <c r="AC8664" s="123"/>
    </row>
    <row r="8665" spans="5:29" s="2" customFormat="1">
      <c r="E8665" s="120"/>
      <c r="M8665" s="120"/>
      <c r="N8665" s="120"/>
      <c r="U8665" s="121"/>
      <c r="V8665" s="122"/>
      <c r="W8665" s="123"/>
      <c r="AC8665" s="123"/>
    </row>
    <row r="8666" spans="5:29" s="2" customFormat="1">
      <c r="E8666" s="120"/>
      <c r="M8666" s="120"/>
      <c r="N8666" s="120"/>
      <c r="U8666" s="121"/>
      <c r="V8666" s="122"/>
      <c r="W8666" s="123"/>
      <c r="AC8666" s="123"/>
    </row>
    <row r="8667" spans="5:29" s="2" customFormat="1">
      <c r="E8667" s="120"/>
      <c r="M8667" s="120"/>
      <c r="N8667" s="120"/>
      <c r="U8667" s="121"/>
      <c r="V8667" s="122"/>
      <c r="W8667" s="123"/>
      <c r="AC8667" s="123"/>
    </row>
    <row r="8668" spans="5:29" s="2" customFormat="1">
      <c r="E8668" s="120"/>
      <c r="M8668" s="120"/>
      <c r="N8668" s="120"/>
      <c r="U8668" s="121"/>
      <c r="V8668" s="122"/>
      <c r="W8668" s="123"/>
      <c r="AC8668" s="123"/>
    </row>
    <row r="8669" spans="5:29" s="2" customFormat="1">
      <c r="E8669" s="120"/>
      <c r="M8669" s="120"/>
      <c r="N8669" s="120"/>
      <c r="U8669" s="121"/>
      <c r="V8669" s="122"/>
      <c r="W8669" s="123"/>
      <c r="AC8669" s="123"/>
    </row>
    <row r="8670" spans="5:29" s="2" customFormat="1">
      <c r="E8670" s="120"/>
      <c r="M8670" s="120"/>
      <c r="N8670" s="120"/>
      <c r="U8670" s="121"/>
      <c r="V8670" s="122"/>
      <c r="W8670" s="123"/>
      <c r="AC8670" s="123"/>
    </row>
    <row r="8671" spans="5:29" s="2" customFormat="1">
      <c r="E8671" s="120"/>
      <c r="M8671" s="120"/>
      <c r="N8671" s="120"/>
      <c r="U8671" s="121"/>
      <c r="V8671" s="122"/>
      <c r="W8671" s="123"/>
      <c r="AC8671" s="123"/>
    </row>
    <row r="8672" spans="5:29" s="2" customFormat="1">
      <c r="E8672" s="120"/>
      <c r="M8672" s="120"/>
      <c r="N8672" s="120"/>
      <c r="U8672" s="121"/>
      <c r="V8672" s="122"/>
      <c r="W8672" s="123"/>
      <c r="AC8672" s="123"/>
    </row>
    <row r="8673" spans="5:29" s="2" customFormat="1">
      <c r="E8673" s="120"/>
      <c r="M8673" s="120"/>
      <c r="N8673" s="120"/>
      <c r="U8673" s="121"/>
      <c r="V8673" s="122"/>
      <c r="W8673" s="123"/>
      <c r="AC8673" s="123"/>
    </row>
    <row r="8674" spans="5:29" s="2" customFormat="1">
      <c r="E8674" s="120"/>
      <c r="M8674" s="120"/>
      <c r="N8674" s="120"/>
      <c r="U8674" s="121"/>
      <c r="V8674" s="122"/>
      <c r="W8674" s="123"/>
      <c r="AC8674" s="123"/>
    </row>
    <row r="8675" spans="5:29" s="2" customFormat="1">
      <c r="E8675" s="120"/>
      <c r="M8675" s="120"/>
      <c r="N8675" s="120"/>
      <c r="U8675" s="121"/>
      <c r="V8675" s="122"/>
      <c r="W8675" s="123"/>
      <c r="AC8675" s="123"/>
    </row>
    <row r="8676" spans="5:29" s="2" customFormat="1">
      <c r="E8676" s="120"/>
      <c r="M8676" s="120"/>
      <c r="N8676" s="120"/>
      <c r="U8676" s="121"/>
      <c r="V8676" s="122"/>
      <c r="W8676" s="123"/>
      <c r="AC8676" s="123"/>
    </row>
    <row r="8677" spans="5:29" s="2" customFormat="1">
      <c r="E8677" s="120"/>
      <c r="M8677" s="120"/>
      <c r="N8677" s="120"/>
      <c r="U8677" s="121"/>
      <c r="V8677" s="122"/>
      <c r="W8677" s="123"/>
      <c r="AC8677" s="123"/>
    </row>
    <row r="8678" spans="5:29" s="2" customFormat="1">
      <c r="E8678" s="120"/>
      <c r="M8678" s="120"/>
      <c r="N8678" s="120"/>
      <c r="U8678" s="121"/>
      <c r="V8678" s="122"/>
      <c r="W8678" s="123"/>
      <c r="AC8678" s="123"/>
    </row>
    <row r="8679" spans="5:29" s="2" customFormat="1">
      <c r="E8679" s="120"/>
      <c r="M8679" s="120"/>
      <c r="N8679" s="120"/>
      <c r="U8679" s="121"/>
      <c r="V8679" s="122"/>
      <c r="W8679" s="123"/>
      <c r="AC8679" s="123"/>
    </row>
    <row r="8680" spans="5:29" s="2" customFormat="1">
      <c r="E8680" s="120"/>
      <c r="M8680" s="120"/>
      <c r="N8680" s="120"/>
      <c r="U8680" s="121"/>
      <c r="V8680" s="122"/>
      <c r="W8680" s="123"/>
      <c r="AC8680" s="123"/>
    </row>
    <row r="8681" spans="5:29" s="2" customFormat="1">
      <c r="E8681" s="120"/>
      <c r="M8681" s="120"/>
      <c r="N8681" s="120"/>
      <c r="U8681" s="121"/>
      <c r="V8681" s="122"/>
      <c r="W8681" s="123"/>
      <c r="AC8681" s="123"/>
    </row>
    <row r="8682" spans="5:29" s="2" customFormat="1">
      <c r="E8682" s="120"/>
      <c r="M8682" s="120"/>
      <c r="N8682" s="120"/>
      <c r="U8682" s="121"/>
      <c r="V8682" s="122"/>
      <c r="W8682" s="123"/>
      <c r="AC8682" s="123"/>
    </row>
    <row r="8683" spans="5:29" s="2" customFormat="1">
      <c r="E8683" s="120"/>
      <c r="M8683" s="120"/>
      <c r="N8683" s="120"/>
      <c r="U8683" s="121"/>
      <c r="V8683" s="122"/>
      <c r="W8683" s="123"/>
      <c r="AC8683" s="123"/>
    </row>
    <row r="8684" spans="5:29" s="2" customFormat="1">
      <c r="E8684" s="120"/>
      <c r="M8684" s="120"/>
      <c r="N8684" s="120"/>
      <c r="U8684" s="121"/>
      <c r="V8684" s="122"/>
      <c r="W8684" s="123"/>
      <c r="AC8684" s="123"/>
    </row>
    <row r="8685" spans="5:29" s="2" customFormat="1">
      <c r="E8685" s="120"/>
      <c r="M8685" s="120"/>
      <c r="N8685" s="120"/>
      <c r="U8685" s="121"/>
      <c r="V8685" s="122"/>
      <c r="W8685" s="123"/>
      <c r="AC8685" s="123"/>
    </row>
    <row r="8686" spans="5:29" s="2" customFormat="1">
      <c r="E8686" s="120"/>
      <c r="M8686" s="120"/>
      <c r="N8686" s="120"/>
      <c r="U8686" s="121"/>
      <c r="V8686" s="122"/>
      <c r="W8686" s="123"/>
      <c r="AC8686" s="123"/>
    </row>
    <row r="8687" spans="5:29" s="2" customFormat="1">
      <c r="E8687" s="120"/>
      <c r="M8687" s="120"/>
      <c r="N8687" s="120"/>
      <c r="U8687" s="121"/>
      <c r="V8687" s="122"/>
      <c r="W8687" s="123"/>
      <c r="AC8687" s="123"/>
    </row>
    <row r="8688" spans="5:29" s="2" customFormat="1">
      <c r="E8688" s="120"/>
      <c r="M8688" s="120"/>
      <c r="N8688" s="120"/>
      <c r="U8688" s="121"/>
      <c r="V8688" s="122"/>
      <c r="W8688" s="123"/>
      <c r="AC8688" s="123"/>
    </row>
    <row r="8689" spans="5:29" s="2" customFormat="1">
      <c r="E8689" s="120"/>
      <c r="M8689" s="120"/>
      <c r="N8689" s="120"/>
      <c r="U8689" s="121"/>
      <c r="V8689" s="122"/>
      <c r="W8689" s="123"/>
      <c r="AC8689" s="123"/>
    </row>
    <row r="8690" spans="5:29" s="2" customFormat="1">
      <c r="E8690" s="120"/>
      <c r="M8690" s="120"/>
      <c r="N8690" s="120"/>
      <c r="U8690" s="121"/>
      <c r="V8690" s="122"/>
      <c r="W8690" s="123"/>
      <c r="AC8690" s="123"/>
    </row>
    <row r="8691" spans="5:29" s="2" customFormat="1">
      <c r="E8691" s="120"/>
      <c r="M8691" s="120"/>
      <c r="N8691" s="120"/>
      <c r="U8691" s="121"/>
      <c r="V8691" s="122"/>
      <c r="W8691" s="123"/>
      <c r="AC8691" s="123"/>
    </row>
    <row r="8692" spans="5:29" s="2" customFormat="1">
      <c r="E8692" s="120"/>
      <c r="M8692" s="120"/>
      <c r="N8692" s="120"/>
      <c r="U8692" s="121"/>
      <c r="V8692" s="122"/>
      <c r="W8692" s="123"/>
      <c r="AC8692" s="123"/>
    </row>
    <row r="8693" spans="5:29" s="2" customFormat="1">
      <c r="E8693" s="120"/>
      <c r="M8693" s="120"/>
      <c r="N8693" s="120"/>
      <c r="U8693" s="121"/>
      <c r="V8693" s="122"/>
      <c r="W8693" s="123"/>
      <c r="AC8693" s="123"/>
    </row>
    <row r="8694" spans="5:29" s="2" customFormat="1">
      <c r="E8694" s="120"/>
      <c r="M8694" s="120"/>
      <c r="N8694" s="120"/>
      <c r="U8694" s="121"/>
      <c r="V8694" s="122"/>
      <c r="W8694" s="123"/>
      <c r="AC8694" s="123"/>
    </row>
    <row r="8695" spans="5:29" s="2" customFormat="1">
      <c r="E8695" s="120"/>
      <c r="M8695" s="120"/>
      <c r="N8695" s="120"/>
      <c r="U8695" s="121"/>
      <c r="V8695" s="122"/>
      <c r="W8695" s="123"/>
      <c r="AC8695" s="123"/>
    </row>
    <row r="8696" spans="5:29" s="2" customFormat="1">
      <c r="E8696" s="120"/>
      <c r="M8696" s="120"/>
      <c r="N8696" s="120"/>
      <c r="U8696" s="121"/>
      <c r="V8696" s="122"/>
      <c r="W8696" s="123"/>
      <c r="AC8696" s="123"/>
    </row>
    <row r="8697" spans="5:29" s="2" customFormat="1">
      <c r="E8697" s="120"/>
      <c r="M8697" s="120"/>
      <c r="N8697" s="120"/>
      <c r="U8697" s="121"/>
      <c r="V8697" s="122"/>
      <c r="W8697" s="123"/>
      <c r="AC8697" s="123"/>
    </row>
    <row r="8698" spans="5:29" s="2" customFormat="1">
      <c r="E8698" s="120"/>
      <c r="M8698" s="120"/>
      <c r="N8698" s="120"/>
      <c r="U8698" s="121"/>
      <c r="V8698" s="122"/>
      <c r="W8698" s="123"/>
      <c r="AC8698" s="123"/>
    </row>
    <row r="8699" spans="5:29" s="2" customFormat="1">
      <c r="E8699" s="120"/>
      <c r="M8699" s="120"/>
      <c r="N8699" s="120"/>
      <c r="U8699" s="121"/>
      <c r="V8699" s="122"/>
      <c r="W8699" s="123"/>
      <c r="AC8699" s="123"/>
    </row>
    <row r="8700" spans="5:29" s="2" customFormat="1">
      <c r="E8700" s="120"/>
      <c r="M8700" s="120"/>
      <c r="N8700" s="120"/>
      <c r="U8700" s="121"/>
      <c r="V8700" s="122"/>
      <c r="W8700" s="123"/>
      <c r="AC8700" s="123"/>
    </row>
    <row r="8701" spans="5:29" s="2" customFormat="1">
      <c r="E8701" s="120"/>
      <c r="M8701" s="120"/>
      <c r="N8701" s="120"/>
      <c r="U8701" s="121"/>
      <c r="V8701" s="122"/>
      <c r="W8701" s="123"/>
      <c r="AC8701" s="123"/>
    </row>
    <row r="8702" spans="5:29" s="2" customFormat="1">
      <c r="E8702" s="120"/>
      <c r="M8702" s="120"/>
      <c r="N8702" s="120"/>
      <c r="U8702" s="121"/>
      <c r="V8702" s="122"/>
      <c r="W8702" s="123"/>
      <c r="AC8702" s="123"/>
    </row>
    <row r="8703" spans="5:29" s="2" customFormat="1">
      <c r="E8703" s="120"/>
      <c r="M8703" s="120"/>
      <c r="N8703" s="120"/>
      <c r="U8703" s="121"/>
      <c r="V8703" s="122"/>
      <c r="W8703" s="123"/>
      <c r="AC8703" s="123"/>
    </row>
    <row r="8704" spans="5:29" s="2" customFormat="1">
      <c r="E8704" s="120"/>
      <c r="M8704" s="120"/>
      <c r="N8704" s="120"/>
      <c r="U8704" s="121"/>
      <c r="V8704" s="122"/>
      <c r="W8704" s="123"/>
      <c r="AC8704" s="123"/>
    </row>
    <row r="8705" spans="5:29" s="2" customFormat="1">
      <c r="E8705" s="120"/>
      <c r="M8705" s="120"/>
      <c r="N8705" s="120"/>
      <c r="U8705" s="121"/>
      <c r="V8705" s="122"/>
      <c r="W8705" s="123"/>
      <c r="AC8705" s="123"/>
    </row>
    <row r="8706" spans="5:29" s="2" customFormat="1">
      <c r="E8706" s="120"/>
      <c r="M8706" s="120"/>
      <c r="N8706" s="120"/>
      <c r="U8706" s="121"/>
      <c r="V8706" s="122"/>
      <c r="W8706" s="123"/>
      <c r="AC8706" s="123"/>
    </row>
    <row r="8707" spans="5:29" s="2" customFormat="1">
      <c r="E8707" s="120"/>
      <c r="M8707" s="120"/>
      <c r="N8707" s="120"/>
      <c r="U8707" s="121"/>
      <c r="V8707" s="122"/>
      <c r="W8707" s="123"/>
      <c r="AC8707" s="123"/>
    </row>
    <row r="8708" spans="5:29" s="2" customFormat="1">
      <c r="E8708" s="120"/>
      <c r="M8708" s="120"/>
      <c r="N8708" s="120"/>
      <c r="U8708" s="121"/>
      <c r="V8708" s="122"/>
      <c r="W8708" s="123"/>
      <c r="AC8708" s="123"/>
    </row>
    <row r="8709" spans="5:29" s="2" customFormat="1">
      <c r="E8709" s="120"/>
      <c r="M8709" s="120"/>
      <c r="N8709" s="120"/>
      <c r="U8709" s="121"/>
      <c r="V8709" s="122"/>
      <c r="W8709" s="123"/>
      <c r="AC8709" s="123"/>
    </row>
    <row r="8710" spans="5:29" s="2" customFormat="1">
      <c r="E8710" s="120"/>
      <c r="M8710" s="120"/>
      <c r="N8710" s="120"/>
      <c r="U8710" s="121"/>
      <c r="V8710" s="122"/>
      <c r="W8710" s="123"/>
      <c r="AC8710" s="123"/>
    </row>
    <row r="8711" spans="5:29" s="2" customFormat="1">
      <c r="E8711" s="120"/>
      <c r="M8711" s="120"/>
      <c r="N8711" s="120"/>
      <c r="U8711" s="121"/>
      <c r="V8711" s="122"/>
      <c r="W8711" s="123"/>
      <c r="AC8711" s="123"/>
    </row>
    <row r="8712" spans="5:29" s="2" customFormat="1">
      <c r="E8712" s="120"/>
      <c r="M8712" s="120"/>
      <c r="N8712" s="120"/>
      <c r="U8712" s="121"/>
      <c r="V8712" s="122"/>
      <c r="W8712" s="123"/>
      <c r="AC8712" s="123"/>
    </row>
    <row r="8713" spans="5:29" s="2" customFormat="1">
      <c r="E8713" s="120"/>
      <c r="M8713" s="120"/>
      <c r="N8713" s="120"/>
      <c r="U8713" s="121"/>
      <c r="V8713" s="122"/>
      <c r="W8713" s="123"/>
      <c r="AC8713" s="123"/>
    </row>
    <row r="8714" spans="5:29" s="2" customFormat="1">
      <c r="E8714" s="120"/>
      <c r="M8714" s="120"/>
      <c r="N8714" s="120"/>
      <c r="U8714" s="121"/>
      <c r="V8714" s="122"/>
      <c r="W8714" s="123"/>
      <c r="AC8714" s="123"/>
    </row>
    <row r="8715" spans="5:29" s="2" customFormat="1">
      <c r="E8715" s="120"/>
      <c r="M8715" s="120"/>
      <c r="N8715" s="120"/>
      <c r="U8715" s="121"/>
      <c r="V8715" s="122"/>
      <c r="W8715" s="123"/>
      <c r="AC8715" s="123"/>
    </row>
    <row r="8716" spans="5:29" s="2" customFormat="1">
      <c r="E8716" s="120"/>
      <c r="M8716" s="120"/>
      <c r="N8716" s="120"/>
      <c r="U8716" s="121"/>
      <c r="V8716" s="122"/>
      <c r="W8716" s="123"/>
      <c r="AC8716" s="123"/>
    </row>
    <row r="8717" spans="5:29" s="2" customFormat="1">
      <c r="E8717" s="120"/>
      <c r="M8717" s="120"/>
      <c r="N8717" s="120"/>
      <c r="U8717" s="121"/>
      <c r="V8717" s="122"/>
      <c r="W8717" s="123"/>
      <c r="AC8717" s="123"/>
    </row>
    <row r="8718" spans="5:29" s="2" customFormat="1">
      <c r="E8718" s="120"/>
      <c r="M8718" s="120"/>
      <c r="N8718" s="120"/>
      <c r="U8718" s="121"/>
      <c r="V8718" s="122"/>
      <c r="W8718" s="123"/>
      <c r="AC8718" s="123"/>
    </row>
    <row r="8719" spans="5:29" s="2" customFormat="1">
      <c r="E8719" s="120"/>
      <c r="M8719" s="120"/>
      <c r="N8719" s="120"/>
      <c r="U8719" s="121"/>
      <c r="V8719" s="122"/>
      <c r="W8719" s="123"/>
      <c r="AC8719" s="123"/>
    </row>
    <row r="8720" spans="5:29" s="2" customFormat="1">
      <c r="E8720" s="120"/>
      <c r="M8720" s="120"/>
      <c r="N8720" s="120"/>
      <c r="U8720" s="121"/>
      <c r="V8720" s="122"/>
      <c r="W8720" s="123"/>
      <c r="AC8720" s="123"/>
    </row>
    <row r="8721" spans="5:29" s="2" customFormat="1">
      <c r="E8721" s="120"/>
      <c r="M8721" s="120"/>
      <c r="N8721" s="120"/>
      <c r="U8721" s="121"/>
      <c r="V8721" s="122"/>
      <c r="W8721" s="123"/>
      <c r="AC8721" s="123"/>
    </row>
    <row r="8722" spans="5:29" s="2" customFormat="1">
      <c r="E8722" s="120"/>
      <c r="M8722" s="120"/>
      <c r="N8722" s="120"/>
      <c r="U8722" s="121"/>
      <c r="V8722" s="122"/>
      <c r="W8722" s="123"/>
      <c r="AC8722" s="123"/>
    </row>
    <row r="8723" spans="5:29" s="2" customFormat="1">
      <c r="E8723" s="120"/>
      <c r="M8723" s="120"/>
      <c r="N8723" s="120"/>
      <c r="U8723" s="121"/>
      <c r="V8723" s="122"/>
      <c r="W8723" s="123"/>
      <c r="AC8723" s="123"/>
    </row>
    <row r="8724" spans="5:29" s="2" customFormat="1">
      <c r="E8724" s="120"/>
      <c r="M8724" s="120"/>
      <c r="N8724" s="120"/>
      <c r="U8724" s="121"/>
      <c r="V8724" s="122"/>
      <c r="W8724" s="123"/>
      <c r="AC8724" s="123"/>
    </row>
    <row r="8725" spans="5:29" s="2" customFormat="1">
      <c r="E8725" s="120"/>
      <c r="M8725" s="120"/>
      <c r="N8725" s="120"/>
      <c r="U8725" s="121"/>
      <c r="V8725" s="122"/>
      <c r="W8725" s="123"/>
      <c r="AC8725" s="123"/>
    </row>
    <row r="8726" spans="5:29" s="2" customFormat="1">
      <c r="E8726" s="120"/>
      <c r="M8726" s="120"/>
      <c r="N8726" s="120"/>
      <c r="U8726" s="121"/>
      <c r="V8726" s="122"/>
      <c r="W8726" s="123"/>
      <c r="AC8726" s="123"/>
    </row>
    <row r="8727" spans="5:29" s="2" customFormat="1">
      <c r="E8727" s="120"/>
      <c r="M8727" s="120"/>
      <c r="N8727" s="120"/>
      <c r="U8727" s="121"/>
      <c r="V8727" s="122"/>
      <c r="W8727" s="123"/>
      <c r="AC8727" s="123"/>
    </row>
    <row r="8728" spans="5:29" s="2" customFormat="1">
      <c r="E8728" s="120"/>
      <c r="M8728" s="120"/>
      <c r="N8728" s="120"/>
      <c r="U8728" s="121"/>
      <c r="V8728" s="122"/>
      <c r="W8728" s="123"/>
      <c r="AC8728" s="123"/>
    </row>
    <row r="8729" spans="5:29" s="2" customFormat="1">
      <c r="E8729" s="120"/>
      <c r="M8729" s="120"/>
      <c r="N8729" s="120"/>
      <c r="U8729" s="121"/>
      <c r="V8729" s="122"/>
      <c r="W8729" s="123"/>
      <c r="AC8729" s="123"/>
    </row>
    <row r="8730" spans="5:29" s="2" customFormat="1">
      <c r="E8730" s="120"/>
      <c r="M8730" s="120"/>
      <c r="N8730" s="120"/>
      <c r="U8730" s="121"/>
      <c r="V8730" s="122"/>
      <c r="W8730" s="123"/>
      <c r="AC8730" s="123"/>
    </row>
    <row r="8731" spans="5:29" s="2" customFormat="1">
      <c r="E8731" s="120"/>
      <c r="M8731" s="120"/>
      <c r="N8731" s="120"/>
      <c r="U8731" s="121"/>
      <c r="V8731" s="122"/>
      <c r="W8731" s="123"/>
      <c r="AC8731" s="123"/>
    </row>
    <row r="8732" spans="5:29" s="2" customFormat="1">
      <c r="E8732" s="120"/>
      <c r="M8732" s="120"/>
      <c r="N8732" s="120"/>
      <c r="U8732" s="121"/>
      <c r="V8732" s="122"/>
      <c r="W8732" s="123"/>
      <c r="AC8732" s="123"/>
    </row>
    <row r="8733" spans="5:29" s="2" customFormat="1">
      <c r="E8733" s="120"/>
      <c r="M8733" s="120"/>
      <c r="N8733" s="120"/>
      <c r="U8733" s="121"/>
      <c r="V8733" s="122"/>
      <c r="W8733" s="123"/>
      <c r="AC8733" s="123"/>
    </row>
    <row r="8734" spans="5:29" s="2" customFormat="1">
      <c r="E8734" s="120"/>
      <c r="M8734" s="120"/>
      <c r="N8734" s="120"/>
      <c r="U8734" s="121"/>
      <c r="V8734" s="122"/>
      <c r="W8734" s="123"/>
      <c r="AC8734" s="123"/>
    </row>
    <row r="8735" spans="5:29" s="2" customFormat="1">
      <c r="E8735" s="120"/>
      <c r="M8735" s="120"/>
      <c r="N8735" s="120"/>
      <c r="U8735" s="121"/>
      <c r="V8735" s="122"/>
      <c r="W8735" s="123"/>
      <c r="AC8735" s="123"/>
    </row>
    <row r="8736" spans="5:29" s="2" customFormat="1">
      <c r="E8736" s="120"/>
      <c r="M8736" s="120"/>
      <c r="N8736" s="120"/>
      <c r="U8736" s="121"/>
      <c r="V8736" s="122"/>
      <c r="W8736" s="123"/>
      <c r="AC8736" s="123"/>
    </row>
    <row r="8737" spans="5:29" s="2" customFormat="1">
      <c r="E8737" s="120"/>
      <c r="M8737" s="120"/>
      <c r="N8737" s="120"/>
      <c r="U8737" s="121"/>
      <c r="V8737" s="122"/>
      <c r="W8737" s="123"/>
      <c r="AC8737" s="123"/>
    </row>
    <row r="8738" spans="5:29" s="2" customFormat="1">
      <c r="E8738" s="120"/>
      <c r="M8738" s="120"/>
      <c r="N8738" s="120"/>
      <c r="U8738" s="121"/>
      <c r="V8738" s="122"/>
      <c r="W8738" s="123"/>
      <c r="AC8738" s="123"/>
    </row>
    <row r="8739" spans="5:29" s="2" customFormat="1">
      <c r="E8739" s="120"/>
      <c r="M8739" s="120"/>
      <c r="N8739" s="120"/>
      <c r="U8739" s="121"/>
      <c r="V8739" s="122"/>
      <c r="W8739" s="123"/>
      <c r="AC8739" s="123"/>
    </row>
    <row r="8740" spans="5:29" s="2" customFormat="1">
      <c r="E8740" s="120"/>
      <c r="M8740" s="120"/>
      <c r="N8740" s="120"/>
      <c r="U8740" s="121"/>
      <c r="V8740" s="122"/>
      <c r="W8740" s="123"/>
      <c r="AC8740" s="123"/>
    </row>
    <row r="8741" spans="5:29" s="2" customFormat="1">
      <c r="E8741" s="120"/>
      <c r="M8741" s="120"/>
      <c r="N8741" s="120"/>
      <c r="U8741" s="121"/>
      <c r="V8741" s="122"/>
      <c r="W8741" s="123"/>
      <c r="AC8741" s="123"/>
    </row>
    <row r="8742" spans="5:29" s="2" customFormat="1">
      <c r="E8742" s="120"/>
      <c r="M8742" s="120"/>
      <c r="N8742" s="120"/>
      <c r="U8742" s="121"/>
      <c r="V8742" s="122"/>
      <c r="W8742" s="123"/>
      <c r="AC8742" s="123"/>
    </row>
    <row r="8743" spans="5:29" s="2" customFormat="1">
      <c r="E8743" s="120"/>
      <c r="M8743" s="120"/>
      <c r="N8743" s="120"/>
      <c r="U8743" s="121"/>
      <c r="V8743" s="122"/>
      <c r="W8743" s="123"/>
      <c r="AC8743" s="123"/>
    </row>
    <row r="8744" spans="5:29" s="2" customFormat="1">
      <c r="E8744" s="120"/>
      <c r="M8744" s="120"/>
      <c r="N8744" s="120"/>
      <c r="U8744" s="121"/>
      <c r="V8744" s="122"/>
      <c r="W8744" s="123"/>
      <c r="AC8744" s="123"/>
    </row>
    <row r="8745" spans="5:29" s="2" customFormat="1">
      <c r="E8745" s="120"/>
      <c r="M8745" s="120"/>
      <c r="N8745" s="120"/>
      <c r="U8745" s="121"/>
      <c r="V8745" s="122"/>
      <c r="W8745" s="123"/>
      <c r="AC8745" s="123"/>
    </row>
    <row r="8746" spans="5:29" s="2" customFormat="1">
      <c r="E8746" s="120"/>
      <c r="M8746" s="120"/>
      <c r="N8746" s="120"/>
      <c r="U8746" s="121"/>
      <c r="V8746" s="122"/>
      <c r="W8746" s="123"/>
      <c r="AC8746" s="123"/>
    </row>
    <row r="8747" spans="5:29" s="2" customFormat="1">
      <c r="E8747" s="120"/>
      <c r="M8747" s="120"/>
      <c r="N8747" s="120"/>
      <c r="U8747" s="121"/>
      <c r="V8747" s="122"/>
      <c r="W8747" s="123"/>
      <c r="AC8747" s="123"/>
    </row>
    <row r="8748" spans="5:29" s="2" customFormat="1">
      <c r="E8748" s="120"/>
      <c r="M8748" s="120"/>
      <c r="N8748" s="120"/>
      <c r="U8748" s="121"/>
      <c r="V8748" s="122"/>
      <c r="W8748" s="123"/>
      <c r="AC8748" s="123"/>
    </row>
    <row r="8749" spans="5:29" s="2" customFormat="1">
      <c r="E8749" s="120"/>
      <c r="M8749" s="120"/>
      <c r="N8749" s="120"/>
      <c r="U8749" s="121"/>
      <c r="V8749" s="122"/>
      <c r="W8749" s="123"/>
      <c r="AC8749" s="123"/>
    </row>
    <row r="8750" spans="5:29" s="2" customFormat="1">
      <c r="E8750" s="120"/>
      <c r="M8750" s="120"/>
      <c r="N8750" s="120"/>
      <c r="U8750" s="121"/>
      <c r="V8750" s="122"/>
      <c r="W8750" s="123"/>
      <c r="AC8750" s="123"/>
    </row>
    <row r="8751" spans="5:29" s="2" customFormat="1">
      <c r="E8751" s="120"/>
      <c r="M8751" s="120"/>
      <c r="N8751" s="120"/>
      <c r="U8751" s="121"/>
      <c r="V8751" s="122"/>
      <c r="W8751" s="123"/>
      <c r="AC8751" s="123"/>
    </row>
    <row r="8752" spans="5:29" s="2" customFormat="1">
      <c r="E8752" s="120"/>
      <c r="M8752" s="120"/>
      <c r="N8752" s="120"/>
      <c r="U8752" s="121"/>
      <c r="V8752" s="122"/>
      <c r="W8752" s="123"/>
      <c r="AC8752" s="123"/>
    </row>
    <row r="8753" spans="5:29" s="2" customFormat="1">
      <c r="E8753" s="120"/>
      <c r="M8753" s="120"/>
      <c r="N8753" s="120"/>
      <c r="U8753" s="121"/>
      <c r="V8753" s="122"/>
      <c r="W8753" s="123"/>
      <c r="AC8753" s="123"/>
    </row>
    <row r="8754" spans="5:29" s="2" customFormat="1">
      <c r="E8754" s="120"/>
      <c r="M8754" s="120"/>
      <c r="N8754" s="120"/>
      <c r="U8754" s="121"/>
      <c r="V8754" s="122"/>
      <c r="W8754" s="123"/>
      <c r="AC8754" s="123"/>
    </row>
    <row r="8755" spans="5:29" s="2" customFormat="1">
      <c r="E8755" s="120"/>
      <c r="M8755" s="120"/>
      <c r="N8755" s="120"/>
      <c r="U8755" s="121"/>
      <c r="V8755" s="122"/>
      <c r="W8755" s="123"/>
      <c r="AC8755" s="123"/>
    </row>
    <row r="8756" spans="5:29" s="2" customFormat="1">
      <c r="E8756" s="120"/>
      <c r="M8756" s="120"/>
      <c r="N8756" s="120"/>
      <c r="U8756" s="121"/>
      <c r="V8756" s="122"/>
      <c r="W8756" s="123"/>
      <c r="AC8756" s="123"/>
    </row>
    <row r="8757" spans="5:29" s="2" customFormat="1">
      <c r="E8757" s="120"/>
      <c r="M8757" s="120"/>
      <c r="N8757" s="120"/>
      <c r="U8757" s="121"/>
      <c r="V8757" s="122"/>
      <c r="W8757" s="123"/>
      <c r="AC8757" s="123"/>
    </row>
    <row r="8758" spans="5:29" s="2" customFormat="1">
      <c r="E8758" s="120"/>
      <c r="M8758" s="120"/>
      <c r="N8758" s="120"/>
      <c r="U8758" s="121"/>
      <c r="V8758" s="122"/>
      <c r="W8758" s="123"/>
      <c r="AC8758" s="123"/>
    </row>
    <row r="8759" spans="5:29" s="2" customFormat="1">
      <c r="E8759" s="120"/>
      <c r="M8759" s="120"/>
      <c r="N8759" s="120"/>
      <c r="U8759" s="121"/>
      <c r="V8759" s="122"/>
      <c r="W8759" s="123"/>
      <c r="AC8759" s="123"/>
    </row>
    <row r="8760" spans="5:29" s="2" customFormat="1">
      <c r="E8760" s="120"/>
      <c r="M8760" s="120"/>
      <c r="N8760" s="120"/>
      <c r="U8760" s="121"/>
      <c r="V8760" s="122"/>
      <c r="W8760" s="123"/>
      <c r="AC8760" s="123"/>
    </row>
    <row r="8761" spans="5:29" s="2" customFormat="1">
      <c r="E8761" s="120"/>
      <c r="M8761" s="120"/>
      <c r="N8761" s="120"/>
      <c r="U8761" s="121"/>
      <c r="V8761" s="122"/>
      <c r="W8761" s="123"/>
      <c r="AC8761" s="123"/>
    </row>
    <row r="8762" spans="5:29" s="2" customFormat="1">
      <c r="E8762" s="120"/>
      <c r="M8762" s="120"/>
      <c r="N8762" s="120"/>
      <c r="U8762" s="121"/>
      <c r="V8762" s="122"/>
      <c r="W8762" s="123"/>
      <c r="AC8762" s="123"/>
    </row>
    <row r="8763" spans="5:29" s="2" customFormat="1">
      <c r="E8763" s="120"/>
      <c r="M8763" s="120"/>
      <c r="N8763" s="120"/>
      <c r="U8763" s="121"/>
      <c r="V8763" s="122"/>
      <c r="W8763" s="123"/>
      <c r="AC8763" s="123"/>
    </row>
    <row r="8764" spans="5:29" s="2" customFormat="1">
      <c r="E8764" s="120"/>
      <c r="M8764" s="120"/>
      <c r="N8764" s="120"/>
      <c r="U8764" s="121"/>
      <c r="V8764" s="122"/>
      <c r="W8764" s="123"/>
      <c r="AC8764" s="123"/>
    </row>
    <row r="8765" spans="5:29" s="2" customFormat="1">
      <c r="E8765" s="120"/>
      <c r="M8765" s="120"/>
      <c r="N8765" s="120"/>
      <c r="U8765" s="121"/>
      <c r="V8765" s="122"/>
      <c r="W8765" s="123"/>
      <c r="AC8765" s="123"/>
    </row>
    <row r="8766" spans="5:29" s="2" customFormat="1">
      <c r="E8766" s="120"/>
      <c r="M8766" s="120"/>
      <c r="N8766" s="120"/>
      <c r="U8766" s="121"/>
      <c r="V8766" s="122"/>
      <c r="W8766" s="123"/>
      <c r="AC8766" s="123"/>
    </row>
    <row r="8767" spans="5:29" s="2" customFormat="1">
      <c r="E8767" s="120"/>
      <c r="M8767" s="120"/>
      <c r="N8767" s="120"/>
      <c r="U8767" s="121"/>
      <c r="V8767" s="122"/>
      <c r="W8767" s="123"/>
      <c r="AC8767" s="123"/>
    </row>
    <row r="8768" spans="5:29" s="2" customFormat="1">
      <c r="E8768" s="120"/>
      <c r="M8768" s="120"/>
      <c r="N8768" s="120"/>
      <c r="U8768" s="121"/>
      <c r="V8768" s="122"/>
      <c r="W8768" s="123"/>
      <c r="AC8768" s="123"/>
    </row>
    <row r="8769" spans="5:29" s="2" customFormat="1">
      <c r="E8769" s="120"/>
      <c r="M8769" s="120"/>
      <c r="N8769" s="120"/>
      <c r="U8769" s="121"/>
      <c r="V8769" s="122"/>
      <c r="W8769" s="123"/>
      <c r="AC8769" s="123"/>
    </row>
    <row r="8770" spans="5:29" s="2" customFormat="1">
      <c r="E8770" s="120"/>
      <c r="M8770" s="120"/>
      <c r="N8770" s="120"/>
      <c r="U8770" s="121"/>
      <c r="V8770" s="122"/>
      <c r="W8770" s="123"/>
      <c r="AC8770" s="123"/>
    </row>
    <row r="8771" spans="5:29" s="2" customFormat="1">
      <c r="E8771" s="120"/>
      <c r="M8771" s="120"/>
      <c r="N8771" s="120"/>
      <c r="U8771" s="121"/>
      <c r="V8771" s="122"/>
      <c r="W8771" s="123"/>
      <c r="AC8771" s="123"/>
    </row>
    <row r="8772" spans="5:29" s="2" customFormat="1">
      <c r="E8772" s="120"/>
      <c r="M8772" s="120"/>
      <c r="N8772" s="120"/>
      <c r="U8772" s="121"/>
      <c r="V8772" s="122"/>
      <c r="W8772" s="123"/>
      <c r="AC8772" s="123"/>
    </row>
    <row r="8773" spans="5:29" s="2" customFormat="1">
      <c r="E8773" s="120"/>
      <c r="M8773" s="120"/>
      <c r="N8773" s="120"/>
      <c r="U8773" s="121"/>
      <c r="V8773" s="122"/>
      <c r="W8773" s="123"/>
      <c r="AC8773" s="123"/>
    </row>
    <row r="8774" spans="5:29" s="2" customFormat="1">
      <c r="E8774" s="120"/>
      <c r="M8774" s="120"/>
      <c r="N8774" s="120"/>
      <c r="U8774" s="121"/>
      <c r="V8774" s="122"/>
      <c r="W8774" s="123"/>
      <c r="AC8774" s="123"/>
    </row>
    <row r="8775" spans="5:29" s="2" customFormat="1">
      <c r="E8775" s="120"/>
      <c r="M8775" s="120"/>
      <c r="N8775" s="120"/>
      <c r="U8775" s="121"/>
      <c r="V8775" s="122"/>
      <c r="W8775" s="123"/>
      <c r="AC8775" s="123"/>
    </row>
    <row r="8776" spans="5:29" s="2" customFormat="1">
      <c r="E8776" s="120"/>
      <c r="M8776" s="120"/>
      <c r="N8776" s="120"/>
      <c r="U8776" s="121"/>
      <c r="V8776" s="122"/>
      <c r="W8776" s="123"/>
      <c r="AC8776" s="123"/>
    </row>
    <row r="8777" spans="5:29" s="2" customFormat="1">
      <c r="E8777" s="120"/>
      <c r="M8777" s="120"/>
      <c r="N8777" s="120"/>
      <c r="U8777" s="121"/>
      <c r="V8777" s="122"/>
      <c r="W8777" s="123"/>
      <c r="AC8777" s="123"/>
    </row>
    <row r="8778" spans="5:29" s="2" customFormat="1">
      <c r="E8778" s="120"/>
      <c r="M8778" s="120"/>
      <c r="N8778" s="120"/>
      <c r="U8778" s="121"/>
      <c r="V8778" s="122"/>
      <c r="W8778" s="123"/>
      <c r="AC8778" s="123"/>
    </row>
    <row r="8779" spans="5:29" s="2" customFormat="1">
      <c r="E8779" s="120"/>
      <c r="M8779" s="120"/>
      <c r="N8779" s="120"/>
      <c r="U8779" s="121"/>
      <c r="V8779" s="122"/>
      <c r="W8779" s="123"/>
      <c r="AC8779" s="123"/>
    </row>
    <row r="8780" spans="5:29" s="2" customFormat="1">
      <c r="E8780" s="120"/>
      <c r="M8780" s="120"/>
      <c r="N8780" s="120"/>
      <c r="U8780" s="121"/>
      <c r="V8780" s="122"/>
      <c r="W8780" s="123"/>
      <c r="AC8780" s="123"/>
    </row>
    <row r="8781" spans="5:29" s="2" customFormat="1">
      <c r="E8781" s="120"/>
      <c r="M8781" s="120"/>
      <c r="N8781" s="120"/>
      <c r="U8781" s="121"/>
      <c r="V8781" s="122"/>
      <c r="W8781" s="123"/>
      <c r="AC8781" s="123"/>
    </row>
    <row r="8782" spans="5:29" s="2" customFormat="1">
      <c r="E8782" s="120"/>
      <c r="M8782" s="120"/>
      <c r="N8782" s="120"/>
      <c r="U8782" s="121"/>
      <c r="V8782" s="122"/>
      <c r="W8782" s="123"/>
      <c r="AC8782" s="123"/>
    </row>
    <row r="8783" spans="5:29" s="2" customFormat="1">
      <c r="E8783" s="120"/>
      <c r="M8783" s="120"/>
      <c r="N8783" s="120"/>
      <c r="U8783" s="121"/>
      <c r="V8783" s="122"/>
      <c r="W8783" s="123"/>
      <c r="AC8783" s="123"/>
    </row>
    <row r="8784" spans="5:29" s="2" customFormat="1">
      <c r="E8784" s="120"/>
      <c r="M8784" s="120"/>
      <c r="N8784" s="120"/>
      <c r="U8784" s="121"/>
      <c r="V8784" s="122"/>
      <c r="W8784" s="123"/>
      <c r="AC8784" s="123"/>
    </row>
    <row r="8785" spans="5:29" s="2" customFormat="1">
      <c r="E8785" s="120"/>
      <c r="M8785" s="120"/>
      <c r="N8785" s="120"/>
      <c r="U8785" s="121"/>
      <c r="V8785" s="122"/>
      <c r="W8785" s="123"/>
      <c r="AC8785" s="123"/>
    </row>
    <row r="8786" spans="5:29" s="2" customFormat="1">
      <c r="E8786" s="120"/>
      <c r="M8786" s="120"/>
      <c r="N8786" s="120"/>
      <c r="U8786" s="121"/>
      <c r="V8786" s="122"/>
      <c r="W8786" s="123"/>
      <c r="AC8786" s="123"/>
    </row>
    <row r="8787" spans="5:29" s="2" customFormat="1">
      <c r="E8787" s="120"/>
      <c r="M8787" s="120"/>
      <c r="N8787" s="120"/>
      <c r="U8787" s="121"/>
      <c r="V8787" s="122"/>
      <c r="W8787" s="123"/>
      <c r="AC8787" s="123"/>
    </row>
    <row r="8788" spans="5:29" s="2" customFormat="1">
      <c r="E8788" s="120"/>
      <c r="M8788" s="120"/>
      <c r="N8788" s="120"/>
      <c r="U8788" s="121"/>
      <c r="V8788" s="122"/>
      <c r="W8788" s="123"/>
      <c r="AC8788" s="123"/>
    </row>
    <row r="8789" spans="5:29" s="2" customFormat="1">
      <c r="E8789" s="120"/>
      <c r="M8789" s="120"/>
      <c r="N8789" s="120"/>
      <c r="U8789" s="121"/>
      <c r="V8789" s="122"/>
      <c r="W8789" s="123"/>
      <c r="AC8789" s="123"/>
    </row>
    <row r="8790" spans="5:29" s="2" customFormat="1">
      <c r="E8790" s="120"/>
      <c r="M8790" s="120"/>
      <c r="N8790" s="120"/>
      <c r="U8790" s="121"/>
      <c r="V8790" s="122"/>
      <c r="W8790" s="123"/>
      <c r="AC8790" s="123"/>
    </row>
    <row r="8791" spans="5:29" s="2" customFormat="1">
      <c r="E8791" s="120"/>
      <c r="M8791" s="120"/>
      <c r="N8791" s="120"/>
      <c r="U8791" s="121"/>
      <c r="V8791" s="122"/>
      <c r="W8791" s="123"/>
      <c r="AC8791" s="123"/>
    </row>
    <row r="8792" spans="5:29" s="2" customFormat="1">
      <c r="E8792" s="120"/>
      <c r="M8792" s="120"/>
      <c r="N8792" s="120"/>
      <c r="U8792" s="121"/>
      <c r="V8792" s="122"/>
      <c r="W8792" s="123"/>
      <c r="AC8792" s="123"/>
    </row>
    <row r="8793" spans="5:29" s="2" customFormat="1">
      <c r="E8793" s="120"/>
      <c r="M8793" s="120"/>
      <c r="N8793" s="120"/>
      <c r="U8793" s="121"/>
      <c r="V8793" s="122"/>
      <c r="W8793" s="123"/>
      <c r="AC8793" s="123"/>
    </row>
    <row r="8794" spans="5:29" s="2" customFormat="1">
      <c r="E8794" s="120"/>
      <c r="M8794" s="120"/>
      <c r="N8794" s="120"/>
      <c r="U8794" s="121"/>
      <c r="V8794" s="122"/>
      <c r="W8794" s="123"/>
      <c r="AC8794" s="123"/>
    </row>
    <row r="8795" spans="5:29" s="2" customFormat="1">
      <c r="E8795" s="120"/>
      <c r="M8795" s="120"/>
      <c r="N8795" s="120"/>
      <c r="U8795" s="121"/>
      <c r="V8795" s="122"/>
      <c r="W8795" s="123"/>
      <c r="AC8795" s="123"/>
    </row>
    <row r="8796" spans="5:29" s="2" customFormat="1">
      <c r="E8796" s="120"/>
      <c r="M8796" s="120"/>
      <c r="N8796" s="120"/>
      <c r="U8796" s="121"/>
      <c r="V8796" s="122"/>
      <c r="W8796" s="123"/>
      <c r="AC8796" s="123"/>
    </row>
    <row r="8797" spans="5:29" s="2" customFormat="1">
      <c r="E8797" s="120"/>
      <c r="M8797" s="120"/>
      <c r="N8797" s="120"/>
      <c r="U8797" s="121"/>
      <c r="V8797" s="122"/>
      <c r="W8797" s="123"/>
      <c r="AC8797" s="123"/>
    </row>
    <row r="8798" spans="5:29" s="2" customFormat="1">
      <c r="E8798" s="120"/>
      <c r="M8798" s="120"/>
      <c r="N8798" s="120"/>
      <c r="U8798" s="121"/>
      <c r="V8798" s="122"/>
      <c r="W8798" s="123"/>
      <c r="AC8798" s="123"/>
    </row>
    <row r="8799" spans="5:29" s="2" customFormat="1">
      <c r="E8799" s="120"/>
      <c r="M8799" s="120"/>
      <c r="N8799" s="120"/>
      <c r="U8799" s="121"/>
      <c r="V8799" s="122"/>
      <c r="W8799" s="123"/>
      <c r="AC8799" s="123"/>
    </row>
    <row r="8800" spans="5:29" s="2" customFormat="1">
      <c r="E8800" s="120"/>
      <c r="M8800" s="120"/>
      <c r="N8800" s="120"/>
      <c r="U8800" s="121"/>
      <c r="V8800" s="122"/>
      <c r="W8800" s="123"/>
      <c r="AC8800" s="123"/>
    </row>
    <row r="8801" spans="5:29" s="2" customFormat="1">
      <c r="E8801" s="120"/>
      <c r="M8801" s="120"/>
      <c r="N8801" s="120"/>
      <c r="U8801" s="121"/>
      <c r="V8801" s="122"/>
      <c r="W8801" s="123"/>
      <c r="AC8801" s="123"/>
    </row>
    <row r="8802" spans="5:29" s="2" customFormat="1">
      <c r="E8802" s="120"/>
      <c r="M8802" s="120"/>
      <c r="N8802" s="120"/>
      <c r="U8802" s="121"/>
      <c r="V8802" s="122"/>
      <c r="W8802" s="123"/>
      <c r="AC8802" s="123"/>
    </row>
    <row r="8803" spans="5:29" s="2" customFormat="1">
      <c r="E8803" s="120"/>
      <c r="M8803" s="120"/>
      <c r="N8803" s="120"/>
      <c r="U8803" s="121"/>
      <c r="V8803" s="122"/>
      <c r="W8803" s="123"/>
      <c r="AC8803" s="123"/>
    </row>
    <row r="8804" spans="5:29" s="2" customFormat="1">
      <c r="E8804" s="120"/>
      <c r="M8804" s="120"/>
      <c r="N8804" s="120"/>
      <c r="U8804" s="121"/>
      <c r="V8804" s="122"/>
      <c r="W8804" s="123"/>
      <c r="AC8804" s="123"/>
    </row>
    <row r="8805" spans="5:29" s="2" customFormat="1">
      <c r="E8805" s="120"/>
      <c r="M8805" s="120"/>
      <c r="N8805" s="120"/>
      <c r="U8805" s="121"/>
      <c r="V8805" s="122"/>
      <c r="W8805" s="123"/>
      <c r="AC8805" s="123"/>
    </row>
    <row r="8806" spans="5:29" s="2" customFormat="1">
      <c r="E8806" s="120"/>
      <c r="M8806" s="120"/>
      <c r="N8806" s="120"/>
      <c r="U8806" s="121"/>
      <c r="V8806" s="122"/>
      <c r="W8806" s="123"/>
      <c r="AC8806" s="123"/>
    </row>
    <row r="8807" spans="5:29" s="2" customFormat="1">
      <c r="E8807" s="120"/>
      <c r="M8807" s="120"/>
      <c r="N8807" s="120"/>
      <c r="U8807" s="121"/>
      <c r="V8807" s="122"/>
      <c r="W8807" s="123"/>
      <c r="AC8807" s="123"/>
    </row>
    <row r="8808" spans="5:29" s="2" customFormat="1">
      <c r="E8808" s="120"/>
      <c r="M8808" s="120"/>
      <c r="N8808" s="120"/>
      <c r="U8808" s="121"/>
      <c r="V8808" s="122"/>
      <c r="W8808" s="123"/>
      <c r="AC8808" s="123"/>
    </row>
    <row r="8809" spans="5:29" s="2" customFormat="1">
      <c r="E8809" s="120"/>
      <c r="M8809" s="120"/>
      <c r="N8809" s="120"/>
      <c r="U8809" s="121"/>
      <c r="V8809" s="122"/>
      <c r="W8809" s="123"/>
      <c r="AC8809" s="123"/>
    </row>
    <row r="8810" spans="5:29" s="2" customFormat="1">
      <c r="E8810" s="120"/>
      <c r="M8810" s="120"/>
      <c r="N8810" s="120"/>
      <c r="U8810" s="121"/>
      <c r="V8810" s="122"/>
      <c r="W8810" s="123"/>
      <c r="AC8810" s="123"/>
    </row>
    <row r="8811" spans="5:29" s="2" customFormat="1">
      <c r="E8811" s="120"/>
      <c r="M8811" s="120"/>
      <c r="N8811" s="120"/>
      <c r="U8811" s="121"/>
      <c r="V8811" s="122"/>
      <c r="W8811" s="123"/>
      <c r="AC8811" s="123"/>
    </row>
    <row r="8812" spans="5:29" s="2" customFormat="1">
      <c r="E8812" s="120"/>
      <c r="M8812" s="120"/>
      <c r="N8812" s="120"/>
      <c r="U8812" s="121"/>
      <c r="V8812" s="122"/>
      <c r="W8812" s="123"/>
      <c r="AC8812" s="123"/>
    </row>
    <row r="8813" spans="5:29" s="2" customFormat="1">
      <c r="E8813" s="120"/>
      <c r="M8813" s="120"/>
      <c r="N8813" s="120"/>
      <c r="U8813" s="121"/>
      <c r="V8813" s="122"/>
      <c r="W8813" s="123"/>
      <c r="AC8813" s="123"/>
    </row>
    <row r="8814" spans="5:29" s="2" customFormat="1">
      <c r="E8814" s="120"/>
      <c r="M8814" s="120"/>
      <c r="N8814" s="120"/>
      <c r="U8814" s="121"/>
      <c r="V8814" s="122"/>
      <c r="W8814" s="123"/>
      <c r="AC8814" s="123"/>
    </row>
    <row r="8815" spans="5:29" s="2" customFormat="1">
      <c r="E8815" s="120"/>
      <c r="M8815" s="120"/>
      <c r="N8815" s="120"/>
      <c r="U8815" s="121"/>
      <c r="V8815" s="122"/>
      <c r="W8815" s="123"/>
      <c r="AC8815" s="123"/>
    </row>
    <row r="8816" spans="5:29" s="2" customFormat="1">
      <c r="E8816" s="120"/>
      <c r="M8816" s="120"/>
      <c r="N8816" s="120"/>
      <c r="U8816" s="121"/>
      <c r="V8816" s="122"/>
      <c r="W8816" s="123"/>
      <c r="AC8816" s="123"/>
    </row>
    <row r="8817" spans="5:29" s="2" customFormat="1">
      <c r="E8817" s="120"/>
      <c r="M8817" s="120"/>
      <c r="N8817" s="120"/>
      <c r="U8817" s="121"/>
      <c r="V8817" s="122"/>
      <c r="W8817" s="123"/>
      <c r="AC8817" s="123"/>
    </row>
    <row r="8818" spans="5:29" s="2" customFormat="1">
      <c r="E8818" s="120"/>
      <c r="M8818" s="120"/>
      <c r="N8818" s="120"/>
      <c r="U8818" s="121"/>
      <c r="V8818" s="122"/>
      <c r="W8818" s="123"/>
      <c r="AC8818" s="123"/>
    </row>
    <row r="8819" spans="5:29" s="2" customFormat="1">
      <c r="E8819" s="120"/>
      <c r="M8819" s="120"/>
      <c r="N8819" s="120"/>
      <c r="U8819" s="121"/>
      <c r="V8819" s="122"/>
      <c r="W8819" s="123"/>
      <c r="AC8819" s="123"/>
    </row>
    <row r="8820" spans="5:29" s="2" customFormat="1">
      <c r="E8820" s="120"/>
      <c r="M8820" s="120"/>
      <c r="N8820" s="120"/>
      <c r="U8820" s="121"/>
      <c r="V8820" s="122"/>
      <c r="W8820" s="123"/>
      <c r="AC8820" s="123"/>
    </row>
    <row r="8821" spans="5:29" s="2" customFormat="1">
      <c r="E8821" s="120"/>
      <c r="M8821" s="120"/>
      <c r="N8821" s="120"/>
      <c r="U8821" s="121"/>
      <c r="V8821" s="122"/>
      <c r="W8821" s="123"/>
      <c r="AC8821" s="123"/>
    </row>
    <row r="8822" spans="5:29" s="2" customFormat="1">
      <c r="E8822" s="120"/>
      <c r="M8822" s="120"/>
      <c r="N8822" s="120"/>
      <c r="U8822" s="121"/>
      <c r="V8822" s="122"/>
      <c r="W8822" s="123"/>
      <c r="AC8822" s="123"/>
    </row>
    <row r="8823" spans="5:29" s="2" customFormat="1">
      <c r="E8823" s="120"/>
      <c r="M8823" s="120"/>
      <c r="N8823" s="120"/>
      <c r="U8823" s="121"/>
      <c r="V8823" s="122"/>
      <c r="W8823" s="123"/>
      <c r="AC8823" s="123"/>
    </row>
    <row r="8824" spans="5:29" s="2" customFormat="1">
      <c r="E8824" s="120"/>
      <c r="M8824" s="120"/>
      <c r="N8824" s="120"/>
      <c r="U8824" s="121"/>
      <c r="V8824" s="122"/>
      <c r="W8824" s="123"/>
      <c r="AC8824" s="123"/>
    </row>
    <row r="8825" spans="5:29" s="2" customFormat="1">
      <c r="E8825" s="120"/>
      <c r="M8825" s="120"/>
      <c r="N8825" s="120"/>
      <c r="U8825" s="121"/>
      <c r="V8825" s="122"/>
      <c r="W8825" s="123"/>
      <c r="AC8825" s="123"/>
    </row>
    <row r="8826" spans="5:29" s="2" customFormat="1">
      <c r="E8826" s="120"/>
      <c r="M8826" s="120"/>
      <c r="N8826" s="120"/>
      <c r="U8826" s="121"/>
      <c r="V8826" s="122"/>
      <c r="W8826" s="123"/>
      <c r="AC8826" s="123"/>
    </row>
    <row r="8827" spans="5:29" s="2" customFormat="1">
      <c r="E8827" s="120"/>
      <c r="M8827" s="120"/>
      <c r="N8827" s="120"/>
      <c r="U8827" s="121"/>
      <c r="V8827" s="122"/>
      <c r="W8827" s="123"/>
      <c r="AC8827" s="123"/>
    </row>
    <row r="8828" spans="5:29" s="2" customFormat="1">
      <c r="E8828" s="120"/>
      <c r="M8828" s="120"/>
      <c r="N8828" s="120"/>
      <c r="U8828" s="121"/>
      <c r="V8828" s="122"/>
      <c r="W8828" s="123"/>
      <c r="AC8828" s="123"/>
    </row>
    <row r="8829" spans="5:29" s="2" customFormat="1">
      <c r="E8829" s="120"/>
      <c r="M8829" s="120"/>
      <c r="N8829" s="120"/>
      <c r="U8829" s="121"/>
      <c r="V8829" s="122"/>
      <c r="W8829" s="123"/>
      <c r="AC8829" s="123"/>
    </row>
    <row r="8830" spans="5:29" s="2" customFormat="1">
      <c r="E8830" s="120"/>
      <c r="M8830" s="120"/>
      <c r="N8830" s="120"/>
      <c r="U8830" s="121"/>
      <c r="V8830" s="122"/>
      <c r="W8830" s="123"/>
      <c r="AC8830" s="123"/>
    </row>
    <row r="8831" spans="5:29" s="2" customFormat="1">
      <c r="E8831" s="120"/>
      <c r="M8831" s="120"/>
      <c r="N8831" s="120"/>
      <c r="U8831" s="121"/>
      <c r="V8831" s="122"/>
      <c r="W8831" s="123"/>
      <c r="AC8831" s="123"/>
    </row>
    <row r="8832" spans="5:29" s="2" customFormat="1">
      <c r="E8832" s="120"/>
      <c r="M8832" s="120"/>
      <c r="N8832" s="120"/>
      <c r="U8832" s="121"/>
      <c r="V8832" s="122"/>
      <c r="W8832" s="123"/>
      <c r="AC8832" s="123"/>
    </row>
    <row r="8833" spans="5:29" s="2" customFormat="1">
      <c r="E8833" s="120"/>
      <c r="M8833" s="120"/>
      <c r="N8833" s="120"/>
      <c r="U8833" s="121"/>
      <c r="V8833" s="122"/>
      <c r="W8833" s="123"/>
      <c r="AC8833" s="123"/>
    </row>
    <row r="8834" spans="5:29" s="2" customFormat="1">
      <c r="E8834" s="120"/>
      <c r="M8834" s="120"/>
      <c r="N8834" s="120"/>
      <c r="U8834" s="121"/>
      <c r="V8834" s="122"/>
      <c r="W8834" s="123"/>
      <c r="AC8834" s="123"/>
    </row>
    <row r="8835" spans="5:29" s="2" customFormat="1">
      <c r="E8835" s="120"/>
      <c r="M8835" s="120"/>
      <c r="N8835" s="120"/>
      <c r="U8835" s="121"/>
      <c r="V8835" s="122"/>
      <c r="W8835" s="123"/>
      <c r="AC8835" s="123"/>
    </row>
    <row r="8836" spans="5:29" s="2" customFormat="1">
      <c r="E8836" s="120"/>
      <c r="M8836" s="120"/>
      <c r="N8836" s="120"/>
      <c r="U8836" s="121"/>
      <c r="V8836" s="122"/>
      <c r="W8836" s="123"/>
      <c r="AC8836" s="123"/>
    </row>
    <row r="8837" spans="5:29" s="2" customFormat="1">
      <c r="E8837" s="120"/>
      <c r="M8837" s="120"/>
      <c r="N8837" s="120"/>
      <c r="U8837" s="121"/>
      <c r="V8837" s="122"/>
      <c r="W8837" s="123"/>
      <c r="AC8837" s="123"/>
    </row>
    <row r="8838" spans="5:29" s="2" customFormat="1">
      <c r="E8838" s="120"/>
      <c r="M8838" s="120"/>
      <c r="N8838" s="120"/>
      <c r="U8838" s="121"/>
      <c r="V8838" s="122"/>
      <c r="W8838" s="123"/>
      <c r="AC8838" s="123"/>
    </row>
    <row r="8839" spans="5:29" s="2" customFormat="1">
      <c r="E8839" s="120"/>
      <c r="M8839" s="120"/>
      <c r="N8839" s="120"/>
      <c r="U8839" s="121"/>
      <c r="V8839" s="122"/>
      <c r="W8839" s="123"/>
      <c r="AC8839" s="123"/>
    </row>
    <row r="8840" spans="5:29" s="2" customFormat="1">
      <c r="E8840" s="120"/>
      <c r="M8840" s="120"/>
      <c r="N8840" s="120"/>
      <c r="U8840" s="121"/>
      <c r="V8840" s="122"/>
      <c r="W8840" s="123"/>
      <c r="AC8840" s="123"/>
    </row>
    <row r="8841" spans="5:29" s="2" customFormat="1">
      <c r="E8841" s="120"/>
      <c r="M8841" s="120"/>
      <c r="N8841" s="120"/>
      <c r="U8841" s="121"/>
      <c r="V8841" s="122"/>
      <c r="W8841" s="123"/>
      <c r="AC8841" s="123"/>
    </row>
    <row r="8842" spans="5:29" s="2" customFormat="1">
      <c r="E8842" s="120"/>
      <c r="M8842" s="120"/>
      <c r="N8842" s="120"/>
      <c r="U8842" s="121"/>
      <c r="V8842" s="122"/>
      <c r="W8842" s="123"/>
      <c r="AC8842" s="123"/>
    </row>
    <row r="8843" spans="5:29" s="2" customFormat="1">
      <c r="E8843" s="120"/>
      <c r="M8843" s="120"/>
      <c r="N8843" s="120"/>
      <c r="U8843" s="121"/>
      <c r="V8843" s="122"/>
      <c r="W8843" s="123"/>
      <c r="AC8843" s="123"/>
    </row>
    <row r="8844" spans="5:29" s="2" customFormat="1">
      <c r="E8844" s="120"/>
      <c r="M8844" s="120"/>
      <c r="N8844" s="120"/>
      <c r="U8844" s="121"/>
      <c r="V8844" s="122"/>
      <c r="W8844" s="123"/>
      <c r="AC8844" s="123"/>
    </row>
    <row r="8845" spans="5:29" s="2" customFormat="1">
      <c r="E8845" s="120"/>
      <c r="M8845" s="120"/>
      <c r="N8845" s="120"/>
      <c r="U8845" s="121"/>
      <c r="V8845" s="122"/>
      <c r="W8845" s="123"/>
      <c r="AC8845" s="123"/>
    </row>
    <row r="8846" spans="5:29" s="2" customFormat="1">
      <c r="E8846" s="120"/>
      <c r="M8846" s="120"/>
      <c r="N8846" s="120"/>
      <c r="U8846" s="121"/>
      <c r="V8846" s="122"/>
      <c r="W8846" s="123"/>
      <c r="AC8846" s="123"/>
    </row>
    <row r="8847" spans="5:29" s="2" customFormat="1">
      <c r="E8847" s="120"/>
      <c r="M8847" s="120"/>
      <c r="N8847" s="120"/>
      <c r="U8847" s="121"/>
      <c r="V8847" s="122"/>
      <c r="W8847" s="123"/>
      <c r="AC8847" s="123"/>
    </row>
    <row r="8848" spans="5:29" s="2" customFormat="1">
      <c r="E8848" s="120"/>
      <c r="M8848" s="120"/>
      <c r="N8848" s="120"/>
      <c r="U8848" s="121"/>
      <c r="V8848" s="122"/>
      <c r="W8848" s="123"/>
      <c r="AC8848" s="123"/>
    </row>
    <row r="8849" spans="5:29" s="2" customFormat="1">
      <c r="E8849" s="120"/>
      <c r="M8849" s="120"/>
      <c r="N8849" s="120"/>
      <c r="U8849" s="121"/>
      <c r="V8849" s="122"/>
      <c r="W8849" s="123"/>
      <c r="AC8849" s="123"/>
    </row>
    <row r="8850" spans="5:29" s="2" customFormat="1">
      <c r="E8850" s="120"/>
      <c r="M8850" s="120"/>
      <c r="N8850" s="120"/>
      <c r="U8850" s="121"/>
      <c r="V8850" s="122"/>
      <c r="W8850" s="123"/>
      <c r="AC8850" s="123"/>
    </row>
    <row r="8851" spans="5:29" s="2" customFormat="1">
      <c r="E8851" s="120"/>
      <c r="M8851" s="120"/>
      <c r="N8851" s="120"/>
      <c r="U8851" s="121"/>
      <c r="V8851" s="122"/>
      <c r="W8851" s="123"/>
      <c r="AC8851" s="123"/>
    </row>
    <row r="8852" spans="5:29" s="2" customFormat="1">
      <c r="E8852" s="120"/>
      <c r="M8852" s="120"/>
      <c r="N8852" s="120"/>
      <c r="U8852" s="121"/>
      <c r="V8852" s="122"/>
      <c r="W8852" s="123"/>
      <c r="AC8852" s="123"/>
    </row>
    <row r="8853" spans="5:29" s="2" customFormat="1">
      <c r="E8853" s="120"/>
      <c r="M8853" s="120"/>
      <c r="N8853" s="120"/>
      <c r="U8853" s="121"/>
      <c r="V8853" s="122"/>
      <c r="W8853" s="123"/>
      <c r="AC8853" s="123"/>
    </row>
    <row r="8854" spans="5:29" s="2" customFormat="1">
      <c r="E8854" s="120"/>
      <c r="M8854" s="120"/>
      <c r="N8854" s="120"/>
      <c r="U8854" s="121"/>
      <c r="V8854" s="122"/>
      <c r="W8854" s="123"/>
      <c r="AC8854" s="123"/>
    </row>
    <row r="8855" spans="5:29" s="2" customFormat="1">
      <c r="E8855" s="120"/>
      <c r="M8855" s="120"/>
      <c r="N8855" s="120"/>
      <c r="U8855" s="121"/>
      <c r="V8855" s="122"/>
      <c r="W8855" s="123"/>
      <c r="AC8855" s="123"/>
    </row>
    <row r="8856" spans="5:29" s="2" customFormat="1">
      <c r="E8856" s="120"/>
      <c r="M8856" s="120"/>
      <c r="N8856" s="120"/>
      <c r="U8856" s="121"/>
      <c r="V8856" s="122"/>
      <c r="W8856" s="123"/>
      <c r="AC8856" s="123"/>
    </row>
    <row r="8857" spans="5:29" s="2" customFormat="1">
      <c r="E8857" s="120"/>
      <c r="M8857" s="120"/>
      <c r="N8857" s="120"/>
      <c r="U8857" s="121"/>
      <c r="V8857" s="122"/>
      <c r="W8857" s="123"/>
      <c r="AC8857" s="123"/>
    </row>
    <row r="8858" spans="5:29" s="2" customFormat="1">
      <c r="E8858" s="120"/>
      <c r="M8858" s="120"/>
      <c r="N8858" s="120"/>
      <c r="U8858" s="121"/>
      <c r="V8858" s="122"/>
      <c r="W8858" s="123"/>
      <c r="AC8858" s="123"/>
    </row>
    <row r="8859" spans="5:29" s="2" customFormat="1">
      <c r="E8859" s="120"/>
      <c r="M8859" s="120"/>
      <c r="N8859" s="120"/>
      <c r="U8859" s="121"/>
      <c r="V8859" s="122"/>
      <c r="W8859" s="123"/>
      <c r="AC8859" s="123"/>
    </row>
    <row r="8860" spans="5:29" s="2" customFormat="1">
      <c r="E8860" s="120"/>
      <c r="M8860" s="120"/>
      <c r="N8860" s="120"/>
      <c r="U8860" s="121"/>
      <c r="V8860" s="122"/>
      <c r="W8860" s="123"/>
      <c r="AC8860" s="123"/>
    </row>
    <row r="8861" spans="5:29" s="2" customFormat="1">
      <c r="E8861" s="120"/>
      <c r="M8861" s="120"/>
      <c r="N8861" s="120"/>
      <c r="U8861" s="121"/>
      <c r="V8861" s="122"/>
      <c r="W8861" s="123"/>
      <c r="AC8861" s="123"/>
    </row>
    <row r="8862" spans="5:29" s="2" customFormat="1">
      <c r="E8862" s="120"/>
      <c r="M8862" s="120"/>
      <c r="N8862" s="120"/>
      <c r="U8862" s="121"/>
      <c r="V8862" s="122"/>
      <c r="W8862" s="123"/>
      <c r="AC8862" s="123"/>
    </row>
    <row r="8863" spans="5:29" s="2" customFormat="1">
      <c r="E8863" s="120"/>
      <c r="M8863" s="120"/>
      <c r="N8863" s="120"/>
      <c r="U8863" s="121"/>
      <c r="V8863" s="122"/>
      <c r="W8863" s="123"/>
      <c r="AC8863" s="123"/>
    </row>
    <row r="8864" spans="5:29" s="2" customFormat="1">
      <c r="E8864" s="120"/>
      <c r="M8864" s="120"/>
      <c r="N8864" s="120"/>
      <c r="U8864" s="121"/>
      <c r="V8864" s="122"/>
      <c r="W8864" s="123"/>
      <c r="AC8864" s="123"/>
    </row>
    <row r="8865" spans="5:29" s="2" customFormat="1">
      <c r="E8865" s="120"/>
      <c r="M8865" s="120"/>
      <c r="N8865" s="120"/>
      <c r="U8865" s="121"/>
      <c r="V8865" s="122"/>
      <c r="W8865" s="123"/>
      <c r="AC8865" s="123"/>
    </row>
    <row r="8866" spans="5:29" s="2" customFormat="1">
      <c r="E8866" s="120"/>
      <c r="M8866" s="120"/>
      <c r="N8866" s="120"/>
      <c r="U8866" s="121"/>
      <c r="V8866" s="122"/>
      <c r="W8866" s="123"/>
      <c r="AC8866" s="123"/>
    </row>
    <row r="8867" spans="5:29" s="2" customFormat="1">
      <c r="E8867" s="120"/>
      <c r="M8867" s="120"/>
      <c r="N8867" s="120"/>
      <c r="U8867" s="121"/>
      <c r="V8867" s="122"/>
      <c r="W8867" s="123"/>
      <c r="AC8867" s="123"/>
    </row>
    <row r="8868" spans="5:29" s="2" customFormat="1">
      <c r="E8868" s="120"/>
      <c r="M8868" s="120"/>
      <c r="N8868" s="120"/>
      <c r="U8868" s="121"/>
      <c r="V8868" s="122"/>
      <c r="W8868" s="123"/>
      <c r="AC8868" s="123"/>
    </row>
    <row r="8869" spans="5:29" s="2" customFormat="1">
      <c r="E8869" s="120"/>
      <c r="M8869" s="120"/>
      <c r="N8869" s="120"/>
      <c r="U8869" s="121"/>
      <c r="V8869" s="122"/>
      <c r="W8869" s="123"/>
      <c r="AC8869" s="123"/>
    </row>
    <row r="8870" spans="5:29" s="2" customFormat="1">
      <c r="E8870" s="120"/>
      <c r="M8870" s="120"/>
      <c r="N8870" s="120"/>
      <c r="U8870" s="121"/>
      <c r="V8870" s="122"/>
      <c r="W8870" s="123"/>
      <c r="AC8870" s="123"/>
    </row>
    <row r="8871" spans="5:29" s="2" customFormat="1">
      <c r="E8871" s="120"/>
      <c r="M8871" s="120"/>
      <c r="N8871" s="120"/>
      <c r="U8871" s="121"/>
      <c r="V8871" s="122"/>
      <c r="W8871" s="123"/>
      <c r="AC8871" s="123"/>
    </row>
    <row r="8872" spans="5:29" s="2" customFormat="1">
      <c r="E8872" s="120"/>
      <c r="M8872" s="120"/>
      <c r="N8872" s="120"/>
      <c r="U8872" s="121"/>
      <c r="V8872" s="122"/>
      <c r="W8872" s="123"/>
      <c r="AC8872" s="123"/>
    </row>
    <row r="8873" spans="5:29" s="2" customFormat="1">
      <c r="E8873" s="120"/>
      <c r="M8873" s="120"/>
      <c r="N8873" s="120"/>
      <c r="U8873" s="121"/>
      <c r="V8873" s="122"/>
      <c r="W8873" s="123"/>
      <c r="AC8873" s="123"/>
    </row>
    <row r="8874" spans="5:29" s="2" customFormat="1">
      <c r="E8874" s="120"/>
      <c r="M8874" s="120"/>
      <c r="N8874" s="120"/>
      <c r="U8874" s="121"/>
      <c r="V8874" s="122"/>
      <c r="W8874" s="123"/>
      <c r="AC8874" s="123"/>
    </row>
    <row r="8875" spans="5:29" s="2" customFormat="1">
      <c r="E8875" s="120"/>
      <c r="M8875" s="120"/>
      <c r="N8875" s="120"/>
      <c r="U8875" s="121"/>
      <c r="V8875" s="122"/>
      <c r="W8875" s="123"/>
      <c r="AC8875" s="123"/>
    </row>
    <row r="8876" spans="5:29" s="2" customFormat="1">
      <c r="E8876" s="120"/>
      <c r="M8876" s="120"/>
      <c r="N8876" s="120"/>
      <c r="U8876" s="121"/>
      <c r="V8876" s="122"/>
      <c r="W8876" s="123"/>
      <c r="AC8876" s="123"/>
    </row>
    <row r="8877" spans="5:29" s="2" customFormat="1">
      <c r="E8877" s="120"/>
      <c r="M8877" s="120"/>
      <c r="N8877" s="120"/>
      <c r="U8877" s="121"/>
      <c r="V8877" s="122"/>
      <c r="W8877" s="123"/>
      <c r="AC8877" s="123"/>
    </row>
    <row r="8878" spans="5:29" s="2" customFormat="1">
      <c r="E8878" s="120"/>
      <c r="M8878" s="120"/>
      <c r="N8878" s="120"/>
      <c r="U8878" s="121"/>
      <c r="V8878" s="122"/>
      <c r="W8878" s="123"/>
      <c r="AC8878" s="123"/>
    </row>
    <row r="8879" spans="5:29" s="2" customFormat="1">
      <c r="E8879" s="120"/>
      <c r="M8879" s="120"/>
      <c r="N8879" s="120"/>
      <c r="U8879" s="121"/>
      <c r="V8879" s="122"/>
      <c r="W8879" s="123"/>
      <c r="AC8879" s="123"/>
    </row>
    <row r="8880" spans="5:29" s="2" customFormat="1">
      <c r="E8880" s="120"/>
      <c r="M8880" s="120"/>
      <c r="N8880" s="120"/>
      <c r="U8880" s="121"/>
      <c r="V8880" s="122"/>
      <c r="W8880" s="123"/>
      <c r="AC8880" s="123"/>
    </row>
    <row r="8881" spans="5:29" s="2" customFormat="1">
      <c r="E8881" s="120"/>
      <c r="M8881" s="120"/>
      <c r="N8881" s="120"/>
      <c r="U8881" s="121"/>
      <c r="V8881" s="122"/>
      <c r="W8881" s="123"/>
      <c r="AC8881" s="123"/>
    </row>
    <row r="8882" spans="5:29" s="2" customFormat="1">
      <c r="E8882" s="120"/>
      <c r="M8882" s="120"/>
      <c r="N8882" s="120"/>
      <c r="U8882" s="121"/>
      <c r="V8882" s="122"/>
      <c r="W8882" s="123"/>
      <c r="AC8882" s="123"/>
    </row>
    <row r="8883" spans="5:29" s="2" customFormat="1">
      <c r="E8883" s="120"/>
      <c r="M8883" s="120"/>
      <c r="N8883" s="120"/>
      <c r="U8883" s="121"/>
      <c r="V8883" s="122"/>
      <c r="W8883" s="123"/>
      <c r="AC8883" s="123"/>
    </row>
    <row r="8884" spans="5:29" s="2" customFormat="1">
      <c r="E8884" s="120"/>
      <c r="M8884" s="120"/>
      <c r="N8884" s="120"/>
      <c r="U8884" s="121"/>
      <c r="V8884" s="122"/>
      <c r="W8884" s="123"/>
      <c r="AC8884" s="123"/>
    </row>
    <row r="8885" spans="5:29" s="2" customFormat="1">
      <c r="E8885" s="120"/>
      <c r="M8885" s="120"/>
      <c r="N8885" s="120"/>
      <c r="U8885" s="121"/>
      <c r="V8885" s="122"/>
      <c r="W8885" s="123"/>
      <c r="AC8885" s="123"/>
    </row>
    <row r="8886" spans="5:29" s="2" customFormat="1">
      <c r="E8886" s="120"/>
      <c r="M8886" s="120"/>
      <c r="N8886" s="120"/>
      <c r="U8886" s="121"/>
      <c r="V8886" s="122"/>
      <c r="W8886" s="123"/>
      <c r="AC8886" s="123"/>
    </row>
    <row r="8887" spans="5:29" s="2" customFormat="1">
      <c r="E8887" s="120"/>
      <c r="M8887" s="120"/>
      <c r="N8887" s="120"/>
      <c r="U8887" s="121"/>
      <c r="V8887" s="122"/>
      <c r="W8887" s="123"/>
      <c r="AC8887" s="123"/>
    </row>
    <row r="8888" spans="5:29" s="2" customFormat="1">
      <c r="E8888" s="120"/>
      <c r="M8888" s="120"/>
      <c r="N8888" s="120"/>
      <c r="U8888" s="121"/>
      <c r="V8888" s="122"/>
      <c r="W8888" s="123"/>
      <c r="AC8888" s="123"/>
    </row>
    <row r="8889" spans="5:29" s="2" customFormat="1">
      <c r="E8889" s="120"/>
      <c r="M8889" s="120"/>
      <c r="N8889" s="120"/>
      <c r="U8889" s="121"/>
      <c r="V8889" s="122"/>
      <c r="W8889" s="123"/>
      <c r="AC8889" s="123"/>
    </row>
    <row r="8890" spans="5:29" s="2" customFormat="1">
      <c r="E8890" s="120"/>
      <c r="M8890" s="120"/>
      <c r="N8890" s="120"/>
      <c r="U8890" s="121"/>
      <c r="V8890" s="122"/>
      <c r="W8890" s="123"/>
      <c r="AC8890" s="123"/>
    </row>
    <row r="8891" spans="5:29" s="2" customFormat="1">
      <c r="E8891" s="120"/>
      <c r="M8891" s="120"/>
      <c r="N8891" s="120"/>
      <c r="U8891" s="121"/>
      <c r="V8891" s="122"/>
      <c r="W8891" s="123"/>
      <c r="AC8891" s="123"/>
    </row>
    <row r="8892" spans="5:29" s="2" customFormat="1">
      <c r="E8892" s="120"/>
      <c r="M8892" s="120"/>
      <c r="N8892" s="120"/>
      <c r="U8892" s="121"/>
      <c r="V8892" s="122"/>
      <c r="W8892" s="123"/>
      <c r="AC8892" s="123"/>
    </row>
    <row r="8893" spans="5:29" s="2" customFormat="1">
      <c r="E8893" s="120"/>
      <c r="M8893" s="120"/>
      <c r="N8893" s="120"/>
      <c r="U8893" s="121"/>
      <c r="V8893" s="122"/>
      <c r="W8893" s="123"/>
      <c r="AC8893" s="123"/>
    </row>
    <row r="8894" spans="5:29" s="2" customFormat="1">
      <c r="E8894" s="120"/>
      <c r="M8894" s="120"/>
      <c r="N8894" s="120"/>
      <c r="U8894" s="121"/>
      <c r="V8894" s="122"/>
      <c r="W8894" s="123"/>
      <c r="AC8894" s="123"/>
    </row>
    <row r="8895" spans="5:29" s="2" customFormat="1">
      <c r="E8895" s="120"/>
      <c r="M8895" s="120"/>
      <c r="N8895" s="120"/>
      <c r="U8895" s="121"/>
      <c r="V8895" s="122"/>
      <c r="W8895" s="123"/>
      <c r="AC8895" s="123"/>
    </row>
    <row r="8896" spans="5:29" s="2" customFormat="1">
      <c r="E8896" s="120"/>
      <c r="M8896" s="120"/>
      <c r="N8896" s="120"/>
      <c r="U8896" s="121"/>
      <c r="V8896" s="122"/>
      <c r="W8896" s="123"/>
      <c r="AC8896" s="123"/>
    </row>
    <row r="8897" spans="5:29" s="2" customFormat="1">
      <c r="E8897" s="120"/>
      <c r="M8897" s="120"/>
      <c r="N8897" s="120"/>
      <c r="U8897" s="121"/>
      <c r="V8897" s="122"/>
      <c r="W8897" s="123"/>
      <c r="AC8897" s="123"/>
    </row>
    <row r="8898" spans="5:29" s="2" customFormat="1">
      <c r="E8898" s="120"/>
      <c r="M8898" s="120"/>
      <c r="N8898" s="120"/>
      <c r="U8898" s="121"/>
      <c r="V8898" s="122"/>
      <c r="W8898" s="123"/>
      <c r="AC8898" s="123"/>
    </row>
    <row r="8899" spans="5:29" s="2" customFormat="1">
      <c r="E8899" s="120"/>
      <c r="M8899" s="120"/>
      <c r="N8899" s="120"/>
      <c r="U8899" s="121"/>
      <c r="V8899" s="122"/>
      <c r="W8899" s="123"/>
      <c r="AC8899" s="123"/>
    </row>
    <row r="8900" spans="5:29" s="2" customFormat="1">
      <c r="E8900" s="120"/>
      <c r="M8900" s="120"/>
      <c r="N8900" s="120"/>
      <c r="U8900" s="121"/>
      <c r="V8900" s="122"/>
      <c r="W8900" s="123"/>
      <c r="AC8900" s="123"/>
    </row>
    <row r="8901" spans="5:29" s="2" customFormat="1">
      <c r="E8901" s="120"/>
      <c r="M8901" s="120"/>
      <c r="N8901" s="120"/>
      <c r="U8901" s="121"/>
      <c r="V8901" s="122"/>
      <c r="W8901" s="123"/>
      <c r="AC8901" s="123"/>
    </row>
    <row r="8902" spans="5:29" s="2" customFormat="1">
      <c r="E8902" s="120"/>
      <c r="M8902" s="120"/>
      <c r="N8902" s="120"/>
      <c r="U8902" s="121"/>
      <c r="V8902" s="122"/>
      <c r="W8902" s="123"/>
      <c r="AC8902" s="123"/>
    </row>
    <row r="8903" spans="5:29" s="2" customFormat="1">
      <c r="E8903" s="120"/>
      <c r="M8903" s="120"/>
      <c r="N8903" s="120"/>
      <c r="U8903" s="121"/>
      <c r="V8903" s="122"/>
      <c r="W8903" s="123"/>
      <c r="AC8903" s="123"/>
    </row>
    <row r="8904" spans="5:29" s="2" customFormat="1">
      <c r="E8904" s="120"/>
      <c r="M8904" s="120"/>
      <c r="N8904" s="120"/>
      <c r="U8904" s="121"/>
      <c r="V8904" s="122"/>
      <c r="W8904" s="123"/>
      <c r="AC8904" s="123"/>
    </row>
    <row r="8905" spans="5:29" s="2" customFormat="1">
      <c r="E8905" s="120"/>
      <c r="M8905" s="120"/>
      <c r="N8905" s="120"/>
      <c r="U8905" s="121"/>
      <c r="V8905" s="122"/>
      <c r="W8905" s="123"/>
      <c r="AC8905" s="123"/>
    </row>
    <row r="8906" spans="5:29" s="2" customFormat="1">
      <c r="E8906" s="120"/>
      <c r="M8906" s="120"/>
      <c r="N8906" s="120"/>
      <c r="U8906" s="121"/>
      <c r="V8906" s="122"/>
      <c r="W8906" s="123"/>
      <c r="AC8906" s="123"/>
    </row>
    <row r="8907" spans="5:29" s="2" customFormat="1">
      <c r="E8907" s="120"/>
      <c r="M8907" s="120"/>
      <c r="N8907" s="120"/>
      <c r="U8907" s="121"/>
      <c r="V8907" s="122"/>
      <c r="W8907" s="123"/>
      <c r="AC8907" s="123"/>
    </row>
    <row r="8908" spans="5:29" s="2" customFormat="1">
      <c r="E8908" s="120"/>
      <c r="M8908" s="120"/>
      <c r="N8908" s="120"/>
      <c r="U8908" s="121"/>
      <c r="V8908" s="122"/>
      <c r="W8908" s="123"/>
      <c r="AC8908" s="123"/>
    </row>
    <row r="8909" spans="5:29" s="2" customFormat="1">
      <c r="E8909" s="120"/>
      <c r="M8909" s="120"/>
      <c r="N8909" s="120"/>
      <c r="U8909" s="121"/>
      <c r="V8909" s="122"/>
      <c r="W8909" s="123"/>
      <c r="AC8909" s="123"/>
    </row>
    <row r="8910" spans="5:29" s="2" customFormat="1">
      <c r="E8910" s="120"/>
      <c r="M8910" s="120"/>
      <c r="N8910" s="120"/>
      <c r="U8910" s="121"/>
      <c r="V8910" s="122"/>
      <c r="W8910" s="123"/>
      <c r="AC8910" s="123"/>
    </row>
    <row r="8911" spans="5:29" s="2" customFormat="1">
      <c r="E8911" s="120"/>
      <c r="M8911" s="120"/>
      <c r="N8911" s="120"/>
      <c r="U8911" s="121"/>
      <c r="V8911" s="122"/>
      <c r="W8911" s="123"/>
      <c r="AC8911" s="123"/>
    </row>
    <row r="8912" spans="5:29" s="2" customFormat="1">
      <c r="E8912" s="120"/>
      <c r="M8912" s="120"/>
      <c r="N8912" s="120"/>
      <c r="U8912" s="121"/>
      <c r="V8912" s="122"/>
      <c r="W8912" s="123"/>
      <c r="AC8912" s="123"/>
    </row>
    <row r="8913" spans="5:29" s="2" customFormat="1">
      <c r="E8913" s="120"/>
      <c r="M8913" s="120"/>
      <c r="N8913" s="120"/>
      <c r="U8913" s="121"/>
      <c r="V8913" s="122"/>
      <c r="W8913" s="123"/>
      <c r="AC8913" s="123"/>
    </row>
    <row r="8914" spans="5:29" s="2" customFormat="1">
      <c r="E8914" s="120"/>
      <c r="M8914" s="120"/>
      <c r="N8914" s="120"/>
      <c r="U8914" s="121"/>
      <c r="V8914" s="122"/>
      <c r="W8914" s="123"/>
      <c r="AC8914" s="123"/>
    </row>
    <row r="8915" spans="5:29" s="2" customFormat="1">
      <c r="E8915" s="120"/>
      <c r="M8915" s="120"/>
      <c r="N8915" s="120"/>
      <c r="U8915" s="121"/>
      <c r="V8915" s="122"/>
      <c r="W8915" s="123"/>
      <c r="AC8915" s="123"/>
    </row>
    <row r="8916" spans="5:29" s="2" customFormat="1">
      <c r="E8916" s="120"/>
      <c r="M8916" s="120"/>
      <c r="N8916" s="120"/>
      <c r="U8916" s="121"/>
      <c r="V8916" s="122"/>
      <c r="W8916" s="123"/>
      <c r="AC8916" s="123"/>
    </row>
    <row r="8917" spans="5:29" s="2" customFormat="1">
      <c r="E8917" s="120"/>
      <c r="M8917" s="120"/>
      <c r="N8917" s="120"/>
      <c r="U8917" s="121"/>
      <c r="V8917" s="122"/>
      <c r="W8917" s="123"/>
      <c r="AC8917" s="123"/>
    </row>
    <row r="8918" spans="5:29" s="2" customFormat="1">
      <c r="E8918" s="120"/>
      <c r="M8918" s="120"/>
      <c r="N8918" s="120"/>
      <c r="U8918" s="121"/>
      <c r="V8918" s="122"/>
      <c r="W8918" s="123"/>
      <c r="AC8918" s="123"/>
    </row>
    <row r="8919" spans="5:29" s="2" customFormat="1">
      <c r="E8919" s="120"/>
      <c r="M8919" s="120"/>
      <c r="N8919" s="120"/>
      <c r="U8919" s="121"/>
      <c r="V8919" s="122"/>
      <c r="W8919" s="123"/>
      <c r="AC8919" s="123"/>
    </row>
    <row r="8920" spans="5:29" s="2" customFormat="1">
      <c r="E8920" s="120"/>
      <c r="M8920" s="120"/>
      <c r="N8920" s="120"/>
      <c r="U8920" s="121"/>
      <c r="V8920" s="122"/>
      <c r="W8920" s="123"/>
      <c r="AC8920" s="123"/>
    </row>
    <row r="8921" spans="5:29" s="2" customFormat="1">
      <c r="E8921" s="120"/>
      <c r="M8921" s="120"/>
      <c r="N8921" s="120"/>
      <c r="U8921" s="121"/>
      <c r="V8921" s="122"/>
      <c r="W8921" s="123"/>
      <c r="AC8921" s="123"/>
    </row>
    <row r="8922" spans="5:29" s="2" customFormat="1">
      <c r="E8922" s="120"/>
      <c r="M8922" s="120"/>
      <c r="N8922" s="120"/>
      <c r="U8922" s="121"/>
      <c r="V8922" s="122"/>
      <c r="W8922" s="123"/>
      <c r="AC8922" s="123"/>
    </row>
    <row r="8923" spans="5:29" s="2" customFormat="1">
      <c r="E8923" s="120"/>
      <c r="M8923" s="120"/>
      <c r="N8923" s="120"/>
      <c r="U8923" s="121"/>
      <c r="V8923" s="122"/>
      <c r="W8923" s="123"/>
      <c r="AC8923" s="123"/>
    </row>
    <row r="8924" spans="5:29" s="2" customFormat="1">
      <c r="E8924" s="120"/>
      <c r="M8924" s="120"/>
      <c r="N8924" s="120"/>
      <c r="U8924" s="121"/>
      <c r="V8924" s="122"/>
      <c r="W8924" s="123"/>
      <c r="AC8924" s="123"/>
    </row>
    <row r="8925" spans="5:29" s="2" customFormat="1">
      <c r="E8925" s="120"/>
      <c r="M8925" s="120"/>
      <c r="N8925" s="120"/>
      <c r="U8925" s="121"/>
      <c r="V8925" s="122"/>
      <c r="W8925" s="123"/>
      <c r="AC8925" s="123"/>
    </row>
    <row r="8926" spans="5:29" s="2" customFormat="1">
      <c r="E8926" s="120"/>
      <c r="M8926" s="120"/>
      <c r="N8926" s="120"/>
      <c r="U8926" s="121"/>
      <c r="V8926" s="122"/>
      <c r="W8926" s="123"/>
      <c r="AC8926" s="123"/>
    </row>
    <row r="8927" spans="5:29" s="2" customFormat="1">
      <c r="E8927" s="120"/>
      <c r="M8927" s="120"/>
      <c r="N8927" s="120"/>
      <c r="U8927" s="121"/>
      <c r="V8927" s="122"/>
      <c r="W8927" s="123"/>
      <c r="AC8927" s="123"/>
    </row>
    <row r="8928" spans="5:29" s="2" customFormat="1">
      <c r="E8928" s="120"/>
      <c r="M8928" s="120"/>
      <c r="N8928" s="120"/>
      <c r="U8928" s="121"/>
      <c r="V8928" s="122"/>
      <c r="W8928" s="123"/>
      <c r="AC8928" s="123"/>
    </row>
    <row r="8929" spans="5:29" s="2" customFormat="1">
      <c r="E8929" s="120"/>
      <c r="M8929" s="120"/>
      <c r="N8929" s="120"/>
      <c r="U8929" s="121"/>
      <c r="V8929" s="122"/>
      <c r="W8929" s="123"/>
      <c r="AC8929" s="123"/>
    </row>
    <row r="8930" spans="5:29" s="2" customFormat="1">
      <c r="E8930" s="120"/>
      <c r="M8930" s="120"/>
      <c r="N8930" s="120"/>
      <c r="U8930" s="121"/>
      <c r="V8930" s="122"/>
      <c r="W8930" s="123"/>
      <c r="AC8930" s="123"/>
    </row>
    <row r="8931" spans="5:29" s="2" customFormat="1">
      <c r="E8931" s="120"/>
      <c r="M8931" s="120"/>
      <c r="N8931" s="120"/>
      <c r="U8931" s="121"/>
      <c r="V8931" s="122"/>
      <c r="W8931" s="123"/>
      <c r="AC8931" s="123"/>
    </row>
    <row r="8932" spans="5:29" s="2" customFormat="1">
      <c r="E8932" s="120"/>
      <c r="M8932" s="120"/>
      <c r="N8932" s="120"/>
      <c r="U8932" s="121"/>
      <c r="V8932" s="122"/>
      <c r="W8932" s="123"/>
      <c r="AC8932" s="123"/>
    </row>
    <row r="8933" spans="5:29" s="2" customFormat="1">
      <c r="E8933" s="120"/>
      <c r="M8933" s="120"/>
      <c r="N8933" s="120"/>
      <c r="U8933" s="121"/>
      <c r="V8933" s="122"/>
      <c r="W8933" s="123"/>
      <c r="AC8933" s="123"/>
    </row>
    <row r="8934" spans="5:29" s="2" customFormat="1">
      <c r="E8934" s="120"/>
      <c r="M8934" s="120"/>
      <c r="N8934" s="120"/>
      <c r="U8934" s="121"/>
      <c r="V8934" s="122"/>
      <c r="W8934" s="123"/>
      <c r="AC8934" s="123"/>
    </row>
    <row r="8935" spans="5:29" s="2" customFormat="1">
      <c r="E8935" s="120"/>
      <c r="M8935" s="120"/>
      <c r="N8935" s="120"/>
      <c r="U8935" s="121"/>
      <c r="V8935" s="122"/>
      <c r="W8935" s="123"/>
      <c r="AC8935" s="123"/>
    </row>
    <row r="8936" spans="5:29" s="2" customFormat="1">
      <c r="E8936" s="120"/>
      <c r="M8936" s="120"/>
      <c r="N8936" s="120"/>
      <c r="U8936" s="121"/>
      <c r="V8936" s="122"/>
      <c r="W8936" s="123"/>
      <c r="AC8936" s="123"/>
    </row>
    <row r="8937" spans="5:29" s="2" customFormat="1">
      <c r="E8937" s="120"/>
      <c r="M8937" s="120"/>
      <c r="N8937" s="120"/>
      <c r="U8937" s="121"/>
      <c r="V8937" s="122"/>
      <c r="W8937" s="123"/>
      <c r="AC8937" s="123"/>
    </row>
    <row r="8938" spans="5:29" s="2" customFormat="1">
      <c r="E8938" s="120"/>
      <c r="M8938" s="120"/>
      <c r="N8938" s="120"/>
      <c r="U8938" s="121"/>
      <c r="V8938" s="122"/>
      <c r="W8938" s="123"/>
      <c r="AC8938" s="123"/>
    </row>
    <row r="8939" spans="5:29" s="2" customFormat="1">
      <c r="E8939" s="120"/>
      <c r="M8939" s="120"/>
      <c r="N8939" s="120"/>
      <c r="U8939" s="121"/>
      <c r="V8939" s="122"/>
      <c r="W8939" s="123"/>
      <c r="AC8939" s="123"/>
    </row>
    <row r="8940" spans="5:29" s="2" customFormat="1">
      <c r="E8940" s="120"/>
      <c r="M8940" s="120"/>
      <c r="N8940" s="120"/>
      <c r="U8940" s="121"/>
      <c r="V8940" s="122"/>
      <c r="W8940" s="123"/>
      <c r="AC8940" s="123"/>
    </row>
    <row r="8941" spans="5:29" s="2" customFormat="1">
      <c r="E8941" s="120"/>
      <c r="M8941" s="120"/>
      <c r="N8941" s="120"/>
      <c r="U8941" s="121"/>
      <c r="V8941" s="122"/>
      <c r="W8941" s="123"/>
      <c r="AC8941" s="123"/>
    </row>
    <row r="8942" spans="5:29" s="2" customFormat="1">
      <c r="E8942" s="120"/>
      <c r="M8942" s="120"/>
      <c r="N8942" s="120"/>
      <c r="U8942" s="121"/>
      <c r="V8942" s="122"/>
      <c r="W8942" s="123"/>
      <c r="AC8942" s="123"/>
    </row>
    <row r="8943" spans="5:29" s="2" customFormat="1">
      <c r="E8943" s="120"/>
      <c r="M8943" s="120"/>
      <c r="N8943" s="120"/>
      <c r="U8943" s="121"/>
      <c r="V8943" s="122"/>
      <c r="W8943" s="123"/>
      <c r="AC8943" s="123"/>
    </row>
    <row r="8944" spans="5:29" s="2" customFormat="1">
      <c r="E8944" s="120"/>
      <c r="M8944" s="120"/>
      <c r="N8944" s="120"/>
      <c r="U8944" s="121"/>
      <c r="V8944" s="122"/>
      <c r="W8944" s="123"/>
      <c r="AC8944" s="123"/>
    </row>
    <row r="8945" spans="5:29" s="2" customFormat="1">
      <c r="E8945" s="120"/>
      <c r="M8945" s="120"/>
      <c r="N8945" s="120"/>
      <c r="U8945" s="121"/>
      <c r="V8945" s="122"/>
      <c r="W8945" s="123"/>
      <c r="AC8945" s="123"/>
    </row>
    <row r="8946" spans="5:29" s="2" customFormat="1">
      <c r="E8946" s="120"/>
      <c r="M8946" s="120"/>
      <c r="N8946" s="120"/>
      <c r="U8946" s="121"/>
      <c r="V8946" s="122"/>
      <c r="W8946" s="123"/>
      <c r="AC8946" s="123"/>
    </row>
    <row r="8947" spans="5:29" s="2" customFormat="1">
      <c r="E8947" s="120"/>
      <c r="M8947" s="120"/>
      <c r="N8947" s="120"/>
      <c r="U8947" s="121"/>
      <c r="V8947" s="122"/>
      <c r="W8947" s="123"/>
      <c r="AC8947" s="123"/>
    </row>
    <row r="8948" spans="5:29" s="2" customFormat="1">
      <c r="E8948" s="120"/>
      <c r="M8948" s="120"/>
      <c r="N8948" s="120"/>
      <c r="U8948" s="121"/>
      <c r="V8948" s="122"/>
      <c r="W8948" s="123"/>
      <c r="AC8948" s="123"/>
    </row>
    <row r="8949" spans="5:29" s="2" customFormat="1">
      <c r="E8949" s="120"/>
      <c r="M8949" s="120"/>
      <c r="N8949" s="120"/>
      <c r="U8949" s="121"/>
      <c r="V8949" s="122"/>
      <c r="W8949" s="123"/>
      <c r="AC8949" s="123"/>
    </row>
    <row r="8950" spans="5:29" s="2" customFormat="1">
      <c r="E8950" s="120"/>
      <c r="M8950" s="120"/>
      <c r="N8950" s="120"/>
      <c r="U8950" s="121"/>
      <c r="V8950" s="122"/>
      <c r="W8950" s="123"/>
      <c r="AC8950" s="123"/>
    </row>
    <row r="8951" spans="5:29" s="2" customFormat="1">
      <c r="E8951" s="120"/>
      <c r="M8951" s="120"/>
      <c r="N8951" s="120"/>
      <c r="U8951" s="121"/>
      <c r="V8951" s="122"/>
      <c r="W8951" s="123"/>
      <c r="AC8951" s="123"/>
    </row>
    <row r="8952" spans="5:29" s="2" customFormat="1">
      <c r="E8952" s="120"/>
      <c r="M8952" s="120"/>
      <c r="N8952" s="120"/>
      <c r="U8952" s="121"/>
      <c r="V8952" s="122"/>
      <c r="W8952" s="123"/>
      <c r="AC8952" s="123"/>
    </row>
    <row r="8953" spans="5:29" s="2" customFormat="1">
      <c r="E8953" s="120"/>
      <c r="M8953" s="120"/>
      <c r="N8953" s="120"/>
      <c r="U8953" s="121"/>
      <c r="V8953" s="122"/>
      <c r="W8953" s="123"/>
      <c r="AC8953" s="123"/>
    </row>
    <row r="8954" spans="5:29" s="2" customFormat="1">
      <c r="E8954" s="120"/>
      <c r="M8954" s="120"/>
      <c r="N8954" s="120"/>
      <c r="U8954" s="121"/>
      <c r="V8954" s="122"/>
      <c r="W8954" s="123"/>
      <c r="AC8954" s="123"/>
    </row>
    <row r="8955" spans="5:29" s="2" customFormat="1">
      <c r="E8955" s="120"/>
      <c r="M8955" s="120"/>
      <c r="N8955" s="120"/>
      <c r="U8955" s="121"/>
      <c r="V8955" s="122"/>
      <c r="W8955" s="123"/>
      <c r="AC8955" s="123"/>
    </row>
    <row r="8956" spans="5:29" s="2" customFormat="1">
      <c r="E8956" s="120"/>
      <c r="M8956" s="120"/>
      <c r="N8956" s="120"/>
      <c r="U8956" s="121"/>
      <c r="V8956" s="122"/>
      <c r="W8956" s="123"/>
      <c r="AC8956" s="123"/>
    </row>
    <row r="8957" spans="5:29" s="2" customFormat="1">
      <c r="E8957" s="120"/>
      <c r="M8957" s="120"/>
      <c r="N8957" s="120"/>
      <c r="U8957" s="121"/>
      <c r="V8957" s="122"/>
      <c r="W8957" s="123"/>
      <c r="AC8957" s="123"/>
    </row>
    <row r="8958" spans="5:29" s="2" customFormat="1">
      <c r="E8958" s="120"/>
      <c r="M8958" s="120"/>
      <c r="N8958" s="120"/>
      <c r="U8958" s="121"/>
      <c r="V8958" s="122"/>
      <c r="W8958" s="123"/>
      <c r="AC8958" s="123"/>
    </row>
    <row r="8959" spans="5:29" s="2" customFormat="1">
      <c r="E8959" s="120"/>
      <c r="M8959" s="120"/>
      <c r="N8959" s="120"/>
      <c r="U8959" s="121"/>
      <c r="V8959" s="122"/>
      <c r="W8959" s="123"/>
      <c r="AC8959" s="123"/>
    </row>
    <row r="8960" spans="5:29" s="2" customFormat="1">
      <c r="E8960" s="120"/>
      <c r="M8960" s="120"/>
      <c r="N8960" s="120"/>
      <c r="U8960" s="121"/>
      <c r="V8960" s="122"/>
      <c r="W8960" s="123"/>
      <c r="AC8960" s="123"/>
    </row>
    <row r="8961" spans="5:29" s="2" customFormat="1">
      <c r="E8961" s="120"/>
      <c r="M8961" s="120"/>
      <c r="N8961" s="120"/>
      <c r="U8961" s="121"/>
      <c r="V8961" s="122"/>
      <c r="W8961" s="123"/>
      <c r="AC8961" s="123"/>
    </row>
    <row r="8962" spans="5:29" s="2" customFormat="1">
      <c r="E8962" s="120"/>
      <c r="M8962" s="120"/>
      <c r="N8962" s="120"/>
      <c r="U8962" s="121"/>
      <c r="V8962" s="122"/>
      <c r="W8962" s="123"/>
      <c r="AC8962" s="123"/>
    </row>
    <row r="8963" spans="5:29" s="2" customFormat="1">
      <c r="E8963" s="120"/>
      <c r="M8963" s="120"/>
      <c r="N8963" s="120"/>
      <c r="U8963" s="121"/>
      <c r="V8963" s="122"/>
      <c r="W8963" s="123"/>
      <c r="AC8963" s="123"/>
    </row>
    <row r="8964" spans="5:29" s="2" customFormat="1">
      <c r="E8964" s="120"/>
      <c r="M8964" s="120"/>
      <c r="N8964" s="120"/>
      <c r="U8964" s="121"/>
      <c r="V8964" s="122"/>
      <c r="W8964" s="123"/>
      <c r="AC8964" s="123"/>
    </row>
    <row r="8965" spans="5:29" s="2" customFormat="1">
      <c r="E8965" s="120"/>
      <c r="M8965" s="120"/>
      <c r="N8965" s="120"/>
      <c r="U8965" s="121"/>
      <c r="V8965" s="122"/>
      <c r="W8965" s="123"/>
      <c r="AC8965" s="123"/>
    </row>
    <row r="8966" spans="5:29" s="2" customFormat="1">
      <c r="E8966" s="120"/>
      <c r="M8966" s="120"/>
      <c r="N8966" s="120"/>
      <c r="U8966" s="121"/>
      <c r="V8966" s="122"/>
      <c r="W8966" s="123"/>
      <c r="AC8966" s="123"/>
    </row>
    <row r="8967" spans="5:29" s="2" customFormat="1">
      <c r="E8967" s="120"/>
      <c r="M8967" s="120"/>
      <c r="N8967" s="120"/>
      <c r="U8967" s="121"/>
      <c r="V8967" s="122"/>
      <c r="W8967" s="123"/>
      <c r="AC8967" s="123"/>
    </row>
    <row r="8968" spans="5:29" s="2" customFormat="1">
      <c r="E8968" s="120"/>
      <c r="M8968" s="120"/>
      <c r="N8968" s="120"/>
      <c r="U8968" s="121"/>
      <c r="V8968" s="122"/>
      <c r="W8968" s="123"/>
      <c r="AC8968" s="123"/>
    </row>
    <row r="8969" spans="5:29" s="2" customFormat="1">
      <c r="E8969" s="120"/>
      <c r="M8969" s="120"/>
      <c r="N8969" s="120"/>
      <c r="U8969" s="121"/>
      <c r="V8969" s="122"/>
      <c r="W8969" s="123"/>
      <c r="AC8969" s="123"/>
    </row>
    <row r="8970" spans="5:29" s="2" customFormat="1">
      <c r="E8970" s="120"/>
      <c r="M8970" s="120"/>
      <c r="N8970" s="120"/>
      <c r="U8970" s="121"/>
      <c r="V8970" s="122"/>
      <c r="W8970" s="123"/>
      <c r="AC8970" s="123"/>
    </row>
    <row r="8971" spans="5:29" s="2" customFormat="1">
      <c r="E8971" s="120"/>
      <c r="M8971" s="120"/>
      <c r="N8971" s="120"/>
      <c r="U8971" s="121"/>
      <c r="V8971" s="122"/>
      <c r="W8971" s="123"/>
      <c r="AC8971" s="123"/>
    </row>
    <row r="8972" spans="5:29" s="2" customFormat="1">
      <c r="E8972" s="120"/>
      <c r="M8972" s="120"/>
      <c r="N8972" s="120"/>
      <c r="U8972" s="121"/>
      <c r="V8972" s="122"/>
      <c r="W8972" s="123"/>
      <c r="AC8972" s="123"/>
    </row>
    <row r="8973" spans="5:29" s="2" customFormat="1">
      <c r="E8973" s="120"/>
      <c r="M8973" s="120"/>
      <c r="N8973" s="120"/>
      <c r="U8973" s="121"/>
      <c r="V8973" s="122"/>
      <c r="W8973" s="123"/>
      <c r="AC8973" s="123"/>
    </row>
    <row r="8974" spans="5:29" s="2" customFormat="1">
      <c r="E8974" s="120"/>
      <c r="M8974" s="120"/>
      <c r="N8974" s="120"/>
      <c r="U8974" s="121"/>
      <c r="V8974" s="122"/>
      <c r="W8974" s="123"/>
      <c r="AC8974" s="123"/>
    </row>
    <row r="8975" spans="5:29" s="2" customFormat="1">
      <c r="E8975" s="120"/>
      <c r="M8975" s="120"/>
      <c r="N8975" s="120"/>
      <c r="U8975" s="121"/>
      <c r="V8975" s="122"/>
      <c r="W8975" s="123"/>
      <c r="AC8975" s="123"/>
    </row>
    <row r="8976" spans="5:29" s="2" customFormat="1">
      <c r="E8976" s="120"/>
      <c r="M8976" s="120"/>
      <c r="N8976" s="120"/>
      <c r="U8976" s="121"/>
      <c r="V8976" s="122"/>
      <c r="W8976" s="123"/>
      <c r="AC8976" s="123"/>
    </row>
    <row r="8977" spans="5:29" s="2" customFormat="1">
      <c r="E8977" s="120"/>
      <c r="M8977" s="120"/>
      <c r="N8977" s="120"/>
      <c r="U8977" s="121"/>
      <c r="V8977" s="122"/>
      <c r="W8977" s="123"/>
      <c r="AC8977" s="123"/>
    </row>
    <row r="8978" spans="5:29" s="2" customFormat="1">
      <c r="E8978" s="120"/>
      <c r="M8978" s="120"/>
      <c r="N8978" s="120"/>
      <c r="U8978" s="121"/>
      <c r="V8978" s="122"/>
      <c r="W8978" s="123"/>
      <c r="AC8978" s="123"/>
    </row>
    <row r="8979" spans="5:29" s="2" customFormat="1">
      <c r="E8979" s="120"/>
      <c r="M8979" s="120"/>
      <c r="N8979" s="120"/>
      <c r="U8979" s="121"/>
      <c r="V8979" s="122"/>
      <c r="W8979" s="123"/>
      <c r="AC8979" s="123"/>
    </row>
    <row r="8980" spans="5:29" s="2" customFormat="1">
      <c r="E8980" s="120"/>
      <c r="M8980" s="120"/>
      <c r="N8980" s="120"/>
      <c r="U8980" s="121"/>
      <c r="V8980" s="122"/>
      <c r="W8980" s="123"/>
      <c r="AC8980" s="123"/>
    </row>
    <row r="8981" spans="5:29" s="2" customFormat="1">
      <c r="E8981" s="120"/>
      <c r="M8981" s="120"/>
      <c r="N8981" s="120"/>
      <c r="U8981" s="121"/>
      <c r="V8981" s="122"/>
      <c r="W8981" s="123"/>
      <c r="AC8981" s="123"/>
    </row>
    <row r="8982" spans="5:29" s="2" customFormat="1">
      <c r="E8982" s="120"/>
      <c r="M8982" s="120"/>
      <c r="N8982" s="120"/>
      <c r="U8982" s="121"/>
      <c r="V8982" s="122"/>
      <c r="W8982" s="123"/>
      <c r="AC8982" s="123"/>
    </row>
    <row r="8983" spans="5:29" s="2" customFormat="1">
      <c r="E8983" s="120"/>
      <c r="M8983" s="120"/>
      <c r="N8983" s="120"/>
      <c r="U8983" s="121"/>
      <c r="V8983" s="122"/>
      <c r="W8983" s="123"/>
      <c r="AC8983" s="123"/>
    </row>
    <row r="8984" spans="5:29" s="2" customFormat="1">
      <c r="E8984" s="120"/>
      <c r="M8984" s="120"/>
      <c r="N8984" s="120"/>
      <c r="U8984" s="121"/>
      <c r="V8984" s="122"/>
      <c r="W8984" s="123"/>
      <c r="AC8984" s="123"/>
    </row>
    <row r="8985" spans="5:29" s="2" customFormat="1">
      <c r="E8985" s="120"/>
      <c r="M8985" s="120"/>
      <c r="N8985" s="120"/>
      <c r="U8985" s="121"/>
      <c r="V8985" s="122"/>
      <c r="W8985" s="123"/>
      <c r="AC8985" s="123"/>
    </row>
    <row r="8986" spans="5:29" s="2" customFormat="1">
      <c r="E8986" s="120"/>
      <c r="M8986" s="120"/>
      <c r="N8986" s="120"/>
      <c r="U8986" s="121"/>
      <c r="V8986" s="122"/>
      <c r="W8986" s="123"/>
      <c r="AC8986" s="123"/>
    </row>
    <row r="8987" spans="5:29" s="2" customFormat="1">
      <c r="E8987" s="120"/>
      <c r="M8987" s="120"/>
      <c r="N8987" s="120"/>
      <c r="U8987" s="121"/>
      <c r="V8987" s="122"/>
      <c r="W8987" s="123"/>
      <c r="AC8987" s="123"/>
    </row>
    <row r="8988" spans="5:29" s="2" customFormat="1">
      <c r="E8988" s="120"/>
      <c r="M8988" s="120"/>
      <c r="N8988" s="120"/>
      <c r="U8988" s="121"/>
      <c r="V8988" s="122"/>
      <c r="W8988" s="123"/>
      <c r="AC8988" s="123"/>
    </row>
    <row r="8989" spans="5:29" s="2" customFormat="1">
      <c r="E8989" s="120"/>
      <c r="M8989" s="120"/>
      <c r="N8989" s="120"/>
      <c r="U8989" s="121"/>
      <c r="V8989" s="122"/>
      <c r="W8989" s="123"/>
      <c r="AC8989" s="123"/>
    </row>
    <row r="8990" spans="5:29" s="2" customFormat="1">
      <c r="E8990" s="120"/>
      <c r="M8990" s="120"/>
      <c r="N8990" s="120"/>
      <c r="U8990" s="121"/>
      <c r="V8990" s="122"/>
      <c r="W8990" s="123"/>
      <c r="AC8990" s="123"/>
    </row>
    <row r="8991" spans="5:29" s="2" customFormat="1">
      <c r="E8991" s="120"/>
      <c r="M8991" s="120"/>
      <c r="N8991" s="120"/>
      <c r="U8991" s="121"/>
      <c r="V8991" s="122"/>
      <c r="W8991" s="123"/>
      <c r="AC8991" s="123"/>
    </row>
    <row r="8992" spans="5:29" s="2" customFormat="1">
      <c r="E8992" s="120"/>
      <c r="M8992" s="120"/>
      <c r="N8992" s="120"/>
      <c r="U8992" s="121"/>
      <c r="V8992" s="122"/>
      <c r="W8992" s="123"/>
      <c r="AC8992" s="123"/>
    </row>
    <row r="8993" spans="5:29" s="2" customFormat="1">
      <c r="E8993" s="120"/>
      <c r="M8993" s="120"/>
      <c r="N8993" s="120"/>
      <c r="U8993" s="121"/>
      <c r="V8993" s="122"/>
      <c r="W8993" s="123"/>
      <c r="AC8993" s="123"/>
    </row>
    <row r="8994" spans="5:29" s="2" customFormat="1">
      <c r="E8994" s="120"/>
      <c r="M8994" s="120"/>
      <c r="N8994" s="120"/>
      <c r="U8994" s="121"/>
      <c r="V8994" s="122"/>
      <c r="W8994" s="123"/>
      <c r="AC8994" s="123"/>
    </row>
    <row r="8995" spans="5:29" s="2" customFormat="1">
      <c r="E8995" s="120"/>
      <c r="M8995" s="120"/>
      <c r="N8995" s="120"/>
      <c r="U8995" s="121"/>
      <c r="V8995" s="122"/>
      <c r="W8995" s="123"/>
      <c r="AC8995" s="123"/>
    </row>
    <row r="8996" spans="5:29" s="2" customFormat="1">
      <c r="E8996" s="120"/>
      <c r="M8996" s="120"/>
      <c r="N8996" s="120"/>
      <c r="U8996" s="121"/>
      <c r="V8996" s="122"/>
      <c r="W8996" s="123"/>
      <c r="AC8996" s="123"/>
    </row>
    <row r="8997" spans="5:29" s="2" customFormat="1">
      <c r="E8997" s="120"/>
      <c r="M8997" s="120"/>
      <c r="N8997" s="120"/>
      <c r="U8997" s="121"/>
      <c r="V8997" s="122"/>
      <c r="W8997" s="123"/>
      <c r="AC8997" s="123"/>
    </row>
    <row r="8998" spans="5:29" s="2" customFormat="1">
      <c r="E8998" s="120"/>
      <c r="M8998" s="120"/>
      <c r="N8998" s="120"/>
      <c r="U8998" s="121"/>
      <c r="V8998" s="122"/>
      <c r="W8998" s="123"/>
      <c r="AC8998" s="123"/>
    </row>
    <row r="8999" spans="5:29" s="2" customFormat="1">
      <c r="E8999" s="120"/>
      <c r="M8999" s="120"/>
      <c r="N8999" s="120"/>
      <c r="U8999" s="121"/>
      <c r="V8999" s="122"/>
      <c r="W8999" s="123"/>
      <c r="AC8999" s="123"/>
    </row>
    <row r="9000" spans="5:29" s="2" customFormat="1">
      <c r="E9000" s="120"/>
      <c r="M9000" s="120"/>
      <c r="N9000" s="120"/>
      <c r="U9000" s="121"/>
      <c r="V9000" s="122"/>
      <c r="W9000" s="123"/>
      <c r="AC9000" s="123"/>
    </row>
    <row r="9001" spans="5:29" s="2" customFormat="1">
      <c r="E9001" s="120"/>
      <c r="M9001" s="120"/>
      <c r="N9001" s="120"/>
      <c r="U9001" s="121"/>
      <c r="V9001" s="122"/>
      <c r="W9001" s="123"/>
      <c r="AC9001" s="123"/>
    </row>
    <row r="9002" spans="5:29" s="2" customFormat="1">
      <c r="E9002" s="120"/>
      <c r="M9002" s="120"/>
      <c r="N9002" s="120"/>
      <c r="U9002" s="121"/>
      <c r="V9002" s="122"/>
      <c r="W9002" s="123"/>
      <c r="AC9002" s="123"/>
    </row>
    <row r="9003" spans="5:29" s="2" customFormat="1">
      <c r="E9003" s="120"/>
      <c r="M9003" s="120"/>
      <c r="N9003" s="120"/>
      <c r="U9003" s="121"/>
      <c r="V9003" s="122"/>
      <c r="W9003" s="123"/>
      <c r="AC9003" s="123"/>
    </row>
    <row r="9004" spans="5:29" s="2" customFormat="1">
      <c r="E9004" s="120"/>
      <c r="M9004" s="120"/>
      <c r="N9004" s="120"/>
      <c r="U9004" s="121"/>
      <c r="V9004" s="122"/>
      <c r="W9004" s="123"/>
      <c r="AC9004" s="123"/>
    </row>
    <row r="9005" spans="5:29" s="2" customFormat="1">
      <c r="E9005" s="120"/>
      <c r="M9005" s="120"/>
      <c r="N9005" s="120"/>
      <c r="U9005" s="121"/>
      <c r="V9005" s="122"/>
      <c r="W9005" s="123"/>
      <c r="AC9005" s="123"/>
    </row>
    <row r="9006" spans="5:29" s="2" customFormat="1">
      <c r="E9006" s="120"/>
      <c r="M9006" s="120"/>
      <c r="N9006" s="120"/>
      <c r="U9006" s="121"/>
      <c r="V9006" s="122"/>
      <c r="W9006" s="123"/>
      <c r="AC9006" s="123"/>
    </row>
    <row r="9007" spans="5:29" s="2" customFormat="1">
      <c r="E9007" s="120"/>
      <c r="M9007" s="120"/>
      <c r="N9007" s="120"/>
      <c r="U9007" s="121"/>
      <c r="V9007" s="122"/>
      <c r="W9007" s="123"/>
      <c r="AC9007" s="123"/>
    </row>
    <row r="9008" spans="5:29" s="2" customFormat="1">
      <c r="E9008" s="120"/>
      <c r="M9008" s="120"/>
      <c r="N9008" s="120"/>
      <c r="U9008" s="121"/>
      <c r="V9008" s="122"/>
      <c r="W9008" s="123"/>
      <c r="AC9008" s="123"/>
    </row>
    <row r="9009" spans="5:29" s="2" customFormat="1">
      <c r="E9009" s="120"/>
      <c r="M9009" s="120"/>
      <c r="N9009" s="120"/>
      <c r="U9009" s="121"/>
      <c r="V9009" s="122"/>
      <c r="W9009" s="123"/>
      <c r="AC9009" s="123"/>
    </row>
    <row r="9010" spans="5:29" s="2" customFormat="1">
      <c r="E9010" s="120"/>
      <c r="M9010" s="120"/>
      <c r="N9010" s="120"/>
      <c r="U9010" s="121"/>
      <c r="V9010" s="122"/>
      <c r="W9010" s="123"/>
      <c r="AC9010" s="123"/>
    </row>
    <row r="9011" spans="5:29" s="2" customFormat="1">
      <c r="E9011" s="120"/>
      <c r="M9011" s="120"/>
      <c r="N9011" s="120"/>
      <c r="U9011" s="121"/>
      <c r="V9011" s="122"/>
      <c r="W9011" s="123"/>
      <c r="AC9011" s="123"/>
    </row>
    <row r="9012" spans="5:29" s="2" customFormat="1">
      <c r="E9012" s="120"/>
      <c r="M9012" s="120"/>
      <c r="N9012" s="120"/>
      <c r="U9012" s="121"/>
      <c r="V9012" s="122"/>
      <c r="W9012" s="123"/>
      <c r="AC9012" s="123"/>
    </row>
    <row r="9013" spans="5:29" s="2" customFormat="1">
      <c r="E9013" s="120"/>
      <c r="M9013" s="120"/>
      <c r="N9013" s="120"/>
      <c r="U9013" s="121"/>
      <c r="V9013" s="122"/>
      <c r="W9013" s="123"/>
      <c r="AC9013" s="123"/>
    </row>
    <row r="9014" spans="5:29" s="2" customFormat="1">
      <c r="E9014" s="120"/>
      <c r="M9014" s="120"/>
      <c r="N9014" s="120"/>
      <c r="U9014" s="121"/>
      <c r="V9014" s="122"/>
      <c r="W9014" s="123"/>
      <c r="AC9014" s="123"/>
    </row>
    <row r="9015" spans="5:29" s="2" customFormat="1">
      <c r="E9015" s="120"/>
      <c r="M9015" s="120"/>
      <c r="N9015" s="120"/>
      <c r="U9015" s="121"/>
      <c r="V9015" s="122"/>
      <c r="W9015" s="123"/>
      <c r="AC9015" s="123"/>
    </row>
    <row r="9016" spans="5:29" s="2" customFormat="1">
      <c r="E9016" s="120"/>
      <c r="M9016" s="120"/>
      <c r="N9016" s="120"/>
      <c r="U9016" s="121"/>
      <c r="V9016" s="122"/>
      <c r="W9016" s="123"/>
      <c r="AC9016" s="123"/>
    </row>
    <row r="9017" spans="5:29" s="2" customFormat="1">
      <c r="E9017" s="120"/>
      <c r="M9017" s="120"/>
      <c r="N9017" s="120"/>
      <c r="U9017" s="121"/>
      <c r="V9017" s="122"/>
      <c r="W9017" s="123"/>
      <c r="AC9017" s="123"/>
    </row>
    <row r="9018" spans="5:29" s="2" customFormat="1">
      <c r="E9018" s="120"/>
      <c r="M9018" s="120"/>
      <c r="N9018" s="120"/>
      <c r="U9018" s="121"/>
      <c r="V9018" s="122"/>
      <c r="W9018" s="123"/>
      <c r="AC9018" s="123"/>
    </row>
    <row r="9019" spans="5:29" s="2" customFormat="1">
      <c r="E9019" s="120"/>
      <c r="M9019" s="120"/>
      <c r="N9019" s="120"/>
      <c r="U9019" s="121"/>
      <c r="V9019" s="122"/>
      <c r="W9019" s="123"/>
      <c r="AC9019" s="123"/>
    </row>
    <row r="9020" spans="5:29" s="2" customFormat="1">
      <c r="E9020" s="120"/>
      <c r="M9020" s="120"/>
      <c r="N9020" s="120"/>
      <c r="U9020" s="121"/>
      <c r="V9020" s="122"/>
      <c r="W9020" s="123"/>
      <c r="AC9020" s="123"/>
    </row>
    <row r="9021" spans="5:29" s="2" customFormat="1">
      <c r="E9021" s="120"/>
      <c r="M9021" s="120"/>
      <c r="N9021" s="120"/>
      <c r="U9021" s="121"/>
      <c r="V9021" s="122"/>
      <c r="W9021" s="123"/>
      <c r="AC9021" s="123"/>
    </row>
    <row r="9022" spans="5:29" s="2" customFormat="1">
      <c r="E9022" s="120"/>
      <c r="M9022" s="120"/>
      <c r="N9022" s="120"/>
      <c r="U9022" s="121"/>
      <c r="V9022" s="122"/>
      <c r="W9022" s="123"/>
      <c r="AC9022" s="123"/>
    </row>
    <row r="9023" spans="5:29" s="2" customFormat="1">
      <c r="E9023" s="120"/>
      <c r="M9023" s="120"/>
      <c r="N9023" s="120"/>
      <c r="U9023" s="121"/>
      <c r="V9023" s="122"/>
      <c r="W9023" s="123"/>
      <c r="AC9023" s="123"/>
    </row>
    <row r="9024" spans="5:29" s="2" customFormat="1">
      <c r="E9024" s="120"/>
      <c r="M9024" s="120"/>
      <c r="N9024" s="120"/>
      <c r="U9024" s="121"/>
      <c r="V9024" s="122"/>
      <c r="W9024" s="123"/>
      <c r="AC9024" s="123"/>
    </row>
    <row r="9025" spans="5:29" s="2" customFormat="1">
      <c r="E9025" s="120"/>
      <c r="M9025" s="120"/>
      <c r="N9025" s="120"/>
      <c r="U9025" s="121"/>
      <c r="V9025" s="122"/>
      <c r="W9025" s="123"/>
      <c r="AC9025" s="123"/>
    </row>
    <row r="9026" spans="5:29" s="2" customFormat="1">
      <c r="E9026" s="120"/>
      <c r="M9026" s="120"/>
      <c r="N9026" s="120"/>
      <c r="U9026" s="121"/>
      <c r="V9026" s="122"/>
      <c r="W9026" s="123"/>
      <c r="AC9026" s="123"/>
    </row>
    <row r="9027" spans="5:29" s="2" customFormat="1">
      <c r="E9027" s="120"/>
      <c r="M9027" s="120"/>
      <c r="N9027" s="120"/>
      <c r="U9027" s="121"/>
      <c r="V9027" s="122"/>
      <c r="W9027" s="123"/>
      <c r="AC9027" s="123"/>
    </row>
    <row r="9028" spans="5:29" s="2" customFormat="1">
      <c r="E9028" s="120"/>
      <c r="M9028" s="120"/>
      <c r="N9028" s="120"/>
      <c r="U9028" s="121"/>
      <c r="V9028" s="122"/>
      <c r="W9028" s="123"/>
      <c r="AC9028" s="123"/>
    </row>
    <row r="9029" spans="5:29" s="2" customFormat="1">
      <c r="E9029" s="120"/>
      <c r="M9029" s="120"/>
      <c r="N9029" s="120"/>
      <c r="U9029" s="121"/>
      <c r="V9029" s="122"/>
      <c r="W9029" s="123"/>
      <c r="AC9029" s="123"/>
    </row>
    <row r="9030" spans="5:29" s="2" customFormat="1">
      <c r="E9030" s="120"/>
      <c r="M9030" s="120"/>
      <c r="N9030" s="120"/>
      <c r="U9030" s="121"/>
      <c r="V9030" s="122"/>
      <c r="W9030" s="123"/>
      <c r="AC9030" s="123"/>
    </row>
    <row r="9031" spans="5:29" s="2" customFormat="1">
      <c r="E9031" s="120"/>
      <c r="M9031" s="120"/>
      <c r="N9031" s="120"/>
      <c r="U9031" s="121"/>
      <c r="V9031" s="122"/>
      <c r="W9031" s="123"/>
      <c r="AC9031" s="123"/>
    </row>
    <row r="9032" spans="5:29" s="2" customFormat="1">
      <c r="E9032" s="120"/>
      <c r="M9032" s="120"/>
      <c r="N9032" s="120"/>
      <c r="U9032" s="121"/>
      <c r="V9032" s="122"/>
      <c r="W9032" s="123"/>
      <c r="AC9032" s="123"/>
    </row>
    <row r="9033" spans="5:29" s="2" customFormat="1">
      <c r="E9033" s="120"/>
      <c r="M9033" s="120"/>
      <c r="N9033" s="120"/>
      <c r="U9033" s="121"/>
      <c r="V9033" s="122"/>
      <c r="W9033" s="123"/>
      <c r="AC9033" s="123"/>
    </row>
    <row r="9034" spans="5:29" s="2" customFormat="1">
      <c r="E9034" s="120"/>
      <c r="M9034" s="120"/>
      <c r="N9034" s="120"/>
      <c r="U9034" s="121"/>
      <c r="V9034" s="122"/>
      <c r="W9034" s="123"/>
      <c r="AC9034" s="123"/>
    </row>
    <row r="9035" spans="5:29" s="2" customFormat="1">
      <c r="E9035" s="120"/>
      <c r="M9035" s="120"/>
      <c r="N9035" s="120"/>
      <c r="U9035" s="121"/>
      <c r="V9035" s="122"/>
      <c r="W9035" s="123"/>
      <c r="AC9035" s="123"/>
    </row>
    <row r="9036" spans="5:29" s="2" customFormat="1">
      <c r="E9036" s="120"/>
      <c r="M9036" s="120"/>
      <c r="N9036" s="120"/>
      <c r="U9036" s="121"/>
      <c r="V9036" s="122"/>
      <c r="W9036" s="123"/>
      <c r="AC9036" s="123"/>
    </row>
    <row r="9037" spans="5:29" s="2" customFormat="1">
      <c r="E9037" s="120"/>
      <c r="M9037" s="120"/>
      <c r="N9037" s="120"/>
      <c r="U9037" s="121"/>
      <c r="V9037" s="122"/>
      <c r="W9037" s="123"/>
      <c r="AC9037" s="123"/>
    </row>
    <row r="9038" spans="5:29" s="2" customFormat="1">
      <c r="E9038" s="120"/>
      <c r="M9038" s="120"/>
      <c r="N9038" s="120"/>
      <c r="U9038" s="121"/>
      <c r="V9038" s="122"/>
      <c r="W9038" s="123"/>
      <c r="AC9038" s="123"/>
    </row>
    <row r="9039" spans="5:29" s="2" customFormat="1">
      <c r="E9039" s="120"/>
      <c r="M9039" s="120"/>
      <c r="N9039" s="120"/>
      <c r="U9039" s="121"/>
      <c r="V9039" s="122"/>
      <c r="W9039" s="123"/>
      <c r="AC9039" s="123"/>
    </row>
    <row r="9040" spans="5:29" s="2" customFormat="1">
      <c r="E9040" s="120"/>
      <c r="M9040" s="120"/>
      <c r="N9040" s="120"/>
      <c r="U9040" s="121"/>
      <c r="V9040" s="122"/>
      <c r="W9040" s="123"/>
      <c r="AC9040" s="123"/>
    </row>
    <row r="9041" spans="5:29" s="2" customFormat="1">
      <c r="E9041" s="120"/>
      <c r="M9041" s="120"/>
      <c r="N9041" s="120"/>
      <c r="U9041" s="121"/>
      <c r="V9041" s="122"/>
      <c r="W9041" s="123"/>
      <c r="AC9041" s="123"/>
    </row>
    <row r="9042" spans="5:29" s="2" customFormat="1">
      <c r="E9042" s="120"/>
      <c r="M9042" s="120"/>
      <c r="N9042" s="120"/>
      <c r="U9042" s="121"/>
      <c r="V9042" s="122"/>
      <c r="W9042" s="123"/>
      <c r="AC9042" s="123"/>
    </row>
    <row r="9043" spans="5:29" s="2" customFormat="1">
      <c r="E9043" s="120"/>
      <c r="M9043" s="120"/>
      <c r="N9043" s="120"/>
      <c r="U9043" s="121"/>
      <c r="V9043" s="122"/>
      <c r="W9043" s="123"/>
      <c r="AC9043" s="123"/>
    </row>
    <row r="9044" spans="5:29" s="2" customFormat="1">
      <c r="E9044" s="120"/>
      <c r="M9044" s="120"/>
      <c r="N9044" s="120"/>
      <c r="U9044" s="121"/>
      <c r="V9044" s="122"/>
      <c r="W9044" s="123"/>
      <c r="AC9044" s="123"/>
    </row>
    <row r="9045" spans="5:29" s="2" customFormat="1">
      <c r="E9045" s="120"/>
      <c r="M9045" s="120"/>
      <c r="N9045" s="120"/>
      <c r="U9045" s="121"/>
      <c r="V9045" s="122"/>
      <c r="W9045" s="123"/>
      <c r="AC9045" s="123"/>
    </row>
    <row r="9046" spans="5:29" s="2" customFormat="1">
      <c r="E9046" s="120"/>
      <c r="M9046" s="120"/>
      <c r="N9046" s="120"/>
      <c r="U9046" s="121"/>
      <c r="V9046" s="122"/>
      <c r="W9046" s="123"/>
      <c r="AC9046" s="123"/>
    </row>
    <row r="9047" spans="5:29" s="2" customFormat="1">
      <c r="E9047" s="120"/>
      <c r="M9047" s="120"/>
      <c r="N9047" s="120"/>
      <c r="U9047" s="121"/>
      <c r="V9047" s="122"/>
      <c r="W9047" s="123"/>
      <c r="AC9047" s="123"/>
    </row>
    <row r="9048" spans="5:29" s="2" customFormat="1">
      <c r="E9048" s="120"/>
      <c r="M9048" s="120"/>
      <c r="N9048" s="120"/>
      <c r="U9048" s="121"/>
      <c r="V9048" s="122"/>
      <c r="W9048" s="123"/>
      <c r="AC9048" s="123"/>
    </row>
    <row r="9049" spans="5:29" s="2" customFormat="1">
      <c r="E9049" s="120"/>
      <c r="M9049" s="120"/>
      <c r="N9049" s="120"/>
      <c r="U9049" s="121"/>
      <c r="V9049" s="122"/>
      <c r="W9049" s="123"/>
      <c r="AC9049" s="123"/>
    </row>
    <row r="9050" spans="5:29" s="2" customFormat="1">
      <c r="E9050" s="120"/>
      <c r="M9050" s="120"/>
      <c r="N9050" s="120"/>
      <c r="U9050" s="121"/>
      <c r="V9050" s="122"/>
      <c r="W9050" s="123"/>
      <c r="AC9050" s="123"/>
    </row>
    <row r="9051" spans="5:29" s="2" customFormat="1">
      <c r="E9051" s="120"/>
      <c r="M9051" s="120"/>
      <c r="N9051" s="120"/>
      <c r="U9051" s="121"/>
      <c r="V9051" s="122"/>
      <c r="W9051" s="123"/>
      <c r="AC9051" s="123"/>
    </row>
    <row r="9052" spans="5:29" s="2" customFormat="1">
      <c r="E9052" s="120"/>
      <c r="M9052" s="120"/>
      <c r="N9052" s="120"/>
      <c r="U9052" s="121"/>
      <c r="V9052" s="122"/>
      <c r="W9052" s="123"/>
      <c r="AC9052" s="123"/>
    </row>
    <row r="9053" spans="5:29" s="2" customFormat="1">
      <c r="E9053" s="120"/>
      <c r="M9053" s="120"/>
      <c r="N9053" s="120"/>
      <c r="U9053" s="121"/>
      <c r="V9053" s="122"/>
      <c r="W9053" s="123"/>
      <c r="AC9053" s="123"/>
    </row>
    <row r="9054" spans="5:29" s="2" customFormat="1">
      <c r="E9054" s="120"/>
      <c r="M9054" s="120"/>
      <c r="N9054" s="120"/>
      <c r="U9054" s="121"/>
      <c r="V9054" s="122"/>
      <c r="W9054" s="123"/>
      <c r="AC9054" s="123"/>
    </row>
    <row r="9055" spans="5:29" s="2" customFormat="1">
      <c r="E9055" s="120"/>
      <c r="M9055" s="120"/>
      <c r="N9055" s="120"/>
      <c r="U9055" s="121"/>
      <c r="V9055" s="122"/>
      <c r="W9055" s="123"/>
      <c r="AC9055" s="123"/>
    </row>
    <row r="9056" spans="5:29" s="2" customFormat="1">
      <c r="E9056" s="120"/>
      <c r="M9056" s="120"/>
      <c r="N9056" s="120"/>
      <c r="U9056" s="121"/>
      <c r="V9056" s="122"/>
      <c r="W9056" s="123"/>
      <c r="AC9056" s="123"/>
    </row>
    <row r="9057" spans="5:29" s="2" customFormat="1">
      <c r="E9057" s="120"/>
      <c r="M9057" s="120"/>
      <c r="N9057" s="120"/>
      <c r="U9057" s="121"/>
      <c r="V9057" s="122"/>
      <c r="W9057" s="123"/>
      <c r="AC9057" s="123"/>
    </row>
    <row r="9058" spans="5:29" s="2" customFormat="1">
      <c r="E9058" s="120"/>
      <c r="M9058" s="120"/>
      <c r="N9058" s="120"/>
      <c r="U9058" s="121"/>
      <c r="V9058" s="122"/>
      <c r="W9058" s="123"/>
      <c r="AC9058" s="123"/>
    </row>
    <row r="9059" spans="5:29" s="2" customFormat="1">
      <c r="E9059" s="120"/>
      <c r="M9059" s="120"/>
      <c r="N9059" s="120"/>
      <c r="U9059" s="121"/>
      <c r="V9059" s="122"/>
      <c r="W9059" s="123"/>
      <c r="AC9059" s="123"/>
    </row>
    <row r="9060" spans="5:29" s="2" customFormat="1">
      <c r="E9060" s="120"/>
      <c r="M9060" s="120"/>
      <c r="N9060" s="120"/>
      <c r="U9060" s="121"/>
      <c r="V9060" s="122"/>
      <c r="W9060" s="123"/>
      <c r="AC9060" s="123"/>
    </row>
    <row r="9061" spans="5:29" s="2" customFormat="1">
      <c r="E9061" s="120"/>
      <c r="M9061" s="120"/>
      <c r="N9061" s="120"/>
      <c r="U9061" s="121"/>
      <c r="V9061" s="122"/>
      <c r="W9061" s="123"/>
      <c r="AC9061" s="123"/>
    </row>
    <row r="9062" spans="5:29" s="2" customFormat="1">
      <c r="E9062" s="120"/>
      <c r="M9062" s="120"/>
      <c r="N9062" s="120"/>
      <c r="U9062" s="121"/>
      <c r="V9062" s="122"/>
      <c r="W9062" s="123"/>
      <c r="AC9062" s="123"/>
    </row>
    <row r="9063" spans="5:29" s="2" customFormat="1">
      <c r="E9063" s="120"/>
      <c r="M9063" s="120"/>
      <c r="N9063" s="120"/>
      <c r="U9063" s="121"/>
      <c r="V9063" s="122"/>
      <c r="W9063" s="123"/>
      <c r="AC9063" s="123"/>
    </row>
    <row r="9064" spans="5:29" s="2" customFormat="1">
      <c r="E9064" s="120"/>
      <c r="M9064" s="120"/>
      <c r="N9064" s="120"/>
      <c r="U9064" s="121"/>
      <c r="V9064" s="122"/>
      <c r="W9064" s="123"/>
      <c r="AC9064" s="123"/>
    </row>
    <row r="9065" spans="5:29" s="2" customFormat="1">
      <c r="E9065" s="120"/>
      <c r="M9065" s="120"/>
      <c r="N9065" s="120"/>
      <c r="U9065" s="121"/>
      <c r="V9065" s="122"/>
      <c r="W9065" s="123"/>
      <c r="AC9065" s="123"/>
    </row>
    <row r="9066" spans="5:29" s="2" customFormat="1">
      <c r="E9066" s="120"/>
      <c r="M9066" s="120"/>
      <c r="N9066" s="120"/>
      <c r="U9066" s="121"/>
      <c r="V9066" s="122"/>
      <c r="W9066" s="123"/>
      <c r="AC9066" s="123"/>
    </row>
    <row r="9067" spans="5:29" s="2" customFormat="1">
      <c r="E9067" s="120"/>
      <c r="M9067" s="120"/>
      <c r="N9067" s="120"/>
      <c r="U9067" s="121"/>
      <c r="V9067" s="122"/>
      <c r="W9067" s="123"/>
      <c r="AC9067" s="123"/>
    </row>
    <row r="9068" spans="5:29" s="2" customFormat="1">
      <c r="E9068" s="120"/>
      <c r="M9068" s="120"/>
      <c r="N9068" s="120"/>
      <c r="U9068" s="121"/>
      <c r="V9068" s="122"/>
      <c r="W9068" s="123"/>
      <c r="AC9068" s="123"/>
    </row>
    <row r="9069" spans="5:29" s="2" customFormat="1">
      <c r="E9069" s="120"/>
      <c r="M9069" s="120"/>
      <c r="N9069" s="120"/>
      <c r="U9069" s="121"/>
      <c r="V9069" s="122"/>
      <c r="W9069" s="123"/>
      <c r="AC9069" s="123"/>
    </row>
    <row r="9070" spans="5:29" s="2" customFormat="1">
      <c r="E9070" s="120"/>
      <c r="M9070" s="120"/>
      <c r="N9070" s="120"/>
      <c r="U9070" s="121"/>
      <c r="V9070" s="122"/>
      <c r="W9070" s="123"/>
      <c r="AC9070" s="123"/>
    </row>
    <row r="9071" spans="5:29" s="2" customFormat="1">
      <c r="E9071" s="120"/>
      <c r="M9071" s="120"/>
      <c r="N9071" s="120"/>
      <c r="U9071" s="121"/>
      <c r="V9071" s="122"/>
      <c r="W9071" s="123"/>
      <c r="AC9071" s="123"/>
    </row>
    <row r="9072" spans="5:29" s="2" customFormat="1">
      <c r="E9072" s="120"/>
      <c r="M9072" s="120"/>
      <c r="N9072" s="120"/>
      <c r="U9072" s="121"/>
      <c r="V9072" s="122"/>
      <c r="W9072" s="123"/>
      <c r="AC9072" s="123"/>
    </row>
    <row r="9073" spans="5:29" s="2" customFormat="1">
      <c r="E9073" s="120"/>
      <c r="M9073" s="120"/>
      <c r="N9073" s="120"/>
      <c r="U9073" s="121"/>
      <c r="V9073" s="122"/>
      <c r="W9073" s="123"/>
      <c r="AC9073" s="123"/>
    </row>
    <row r="9074" spans="5:29" s="2" customFormat="1">
      <c r="E9074" s="120"/>
      <c r="M9074" s="120"/>
      <c r="N9074" s="120"/>
      <c r="U9074" s="121"/>
      <c r="V9074" s="122"/>
      <c r="W9074" s="123"/>
      <c r="AC9074" s="123"/>
    </row>
    <row r="9075" spans="5:29" s="2" customFormat="1">
      <c r="E9075" s="120"/>
      <c r="M9075" s="120"/>
      <c r="N9075" s="120"/>
      <c r="U9075" s="121"/>
      <c r="V9075" s="122"/>
      <c r="W9075" s="123"/>
      <c r="AC9075" s="123"/>
    </row>
    <row r="9076" spans="5:29" s="2" customFormat="1">
      <c r="E9076" s="120"/>
      <c r="M9076" s="120"/>
      <c r="N9076" s="120"/>
      <c r="U9076" s="121"/>
      <c r="V9076" s="122"/>
      <c r="W9076" s="123"/>
      <c r="AC9076" s="123"/>
    </row>
    <row r="9077" spans="5:29" s="2" customFormat="1">
      <c r="E9077" s="120"/>
      <c r="M9077" s="120"/>
      <c r="N9077" s="120"/>
      <c r="U9077" s="121"/>
      <c r="V9077" s="122"/>
      <c r="W9077" s="123"/>
      <c r="AC9077" s="123"/>
    </row>
    <row r="9078" spans="5:29" s="2" customFormat="1">
      <c r="E9078" s="120"/>
      <c r="M9078" s="120"/>
      <c r="N9078" s="120"/>
      <c r="U9078" s="121"/>
      <c r="V9078" s="122"/>
      <c r="W9078" s="123"/>
      <c r="AC9078" s="123"/>
    </row>
    <row r="9079" spans="5:29" s="2" customFormat="1">
      <c r="E9079" s="120"/>
      <c r="M9079" s="120"/>
      <c r="N9079" s="120"/>
      <c r="U9079" s="121"/>
      <c r="V9079" s="122"/>
      <c r="W9079" s="123"/>
      <c r="AC9079" s="123"/>
    </row>
    <row r="9080" spans="5:29" s="2" customFormat="1">
      <c r="E9080" s="120"/>
      <c r="M9080" s="120"/>
      <c r="N9080" s="120"/>
      <c r="U9080" s="121"/>
      <c r="V9080" s="122"/>
      <c r="W9080" s="123"/>
      <c r="AC9080" s="123"/>
    </row>
    <row r="9081" spans="5:29" s="2" customFormat="1">
      <c r="E9081" s="120"/>
      <c r="M9081" s="120"/>
      <c r="N9081" s="120"/>
      <c r="U9081" s="121"/>
      <c r="V9081" s="122"/>
      <c r="W9081" s="123"/>
      <c r="AC9081" s="123"/>
    </row>
    <row r="9082" spans="5:29" s="2" customFormat="1">
      <c r="E9082" s="120"/>
      <c r="M9082" s="120"/>
      <c r="N9082" s="120"/>
      <c r="U9082" s="121"/>
      <c r="V9082" s="122"/>
      <c r="W9082" s="123"/>
      <c r="AC9082" s="123"/>
    </row>
    <row r="9083" spans="5:29" s="2" customFormat="1">
      <c r="E9083" s="120"/>
      <c r="M9083" s="120"/>
      <c r="N9083" s="120"/>
      <c r="U9083" s="121"/>
      <c r="V9083" s="122"/>
      <c r="W9083" s="123"/>
      <c r="AC9083" s="123"/>
    </row>
    <row r="9084" spans="5:29" s="2" customFormat="1">
      <c r="E9084" s="120"/>
      <c r="M9084" s="120"/>
      <c r="N9084" s="120"/>
      <c r="U9084" s="121"/>
      <c r="V9084" s="122"/>
      <c r="W9084" s="123"/>
      <c r="AC9084" s="123"/>
    </row>
    <row r="9085" spans="5:29" s="2" customFormat="1">
      <c r="E9085" s="120"/>
      <c r="M9085" s="120"/>
      <c r="N9085" s="120"/>
      <c r="U9085" s="121"/>
      <c r="V9085" s="122"/>
      <c r="W9085" s="123"/>
      <c r="AC9085" s="123"/>
    </row>
    <row r="9086" spans="5:29" s="2" customFormat="1">
      <c r="E9086" s="120"/>
      <c r="M9086" s="120"/>
      <c r="N9086" s="120"/>
      <c r="U9086" s="121"/>
      <c r="V9086" s="122"/>
      <c r="W9086" s="123"/>
      <c r="AC9086" s="123"/>
    </row>
    <row r="9087" spans="5:29" s="2" customFormat="1">
      <c r="E9087" s="120"/>
      <c r="M9087" s="120"/>
      <c r="N9087" s="120"/>
      <c r="U9087" s="121"/>
      <c r="V9087" s="122"/>
      <c r="W9087" s="123"/>
      <c r="AC9087" s="123"/>
    </row>
    <row r="9088" spans="5:29" s="2" customFormat="1">
      <c r="E9088" s="120"/>
      <c r="M9088" s="120"/>
      <c r="N9088" s="120"/>
      <c r="U9088" s="121"/>
      <c r="V9088" s="122"/>
      <c r="W9088" s="123"/>
      <c r="AC9088" s="123"/>
    </row>
    <row r="9089" spans="5:29" s="2" customFormat="1">
      <c r="E9089" s="120"/>
      <c r="M9089" s="120"/>
      <c r="N9089" s="120"/>
      <c r="U9089" s="121"/>
      <c r="V9089" s="122"/>
      <c r="W9089" s="123"/>
      <c r="AC9089" s="123"/>
    </row>
    <row r="9090" spans="5:29" s="2" customFormat="1">
      <c r="E9090" s="120"/>
      <c r="M9090" s="120"/>
      <c r="N9090" s="120"/>
      <c r="U9090" s="121"/>
      <c r="V9090" s="122"/>
      <c r="W9090" s="123"/>
      <c r="AC9090" s="123"/>
    </row>
    <row r="9091" spans="5:29" s="2" customFormat="1">
      <c r="E9091" s="120"/>
      <c r="M9091" s="120"/>
      <c r="N9091" s="120"/>
      <c r="U9091" s="121"/>
      <c r="V9091" s="122"/>
      <c r="W9091" s="123"/>
      <c r="AC9091" s="123"/>
    </row>
    <row r="9092" spans="5:29" s="2" customFormat="1">
      <c r="E9092" s="120"/>
      <c r="M9092" s="120"/>
      <c r="N9092" s="120"/>
      <c r="U9092" s="121"/>
      <c r="V9092" s="122"/>
      <c r="W9092" s="123"/>
      <c r="AC9092" s="123"/>
    </row>
    <row r="9093" spans="5:29" s="2" customFormat="1">
      <c r="E9093" s="120"/>
      <c r="M9093" s="120"/>
      <c r="N9093" s="120"/>
      <c r="U9093" s="121"/>
      <c r="V9093" s="122"/>
      <c r="W9093" s="123"/>
      <c r="AC9093" s="123"/>
    </row>
    <row r="9094" spans="5:29" s="2" customFormat="1">
      <c r="E9094" s="120"/>
      <c r="M9094" s="120"/>
      <c r="N9094" s="120"/>
      <c r="U9094" s="121"/>
      <c r="V9094" s="122"/>
      <c r="W9094" s="123"/>
      <c r="AC9094" s="123"/>
    </row>
    <row r="9095" spans="5:29" s="2" customFormat="1">
      <c r="E9095" s="120"/>
      <c r="M9095" s="120"/>
      <c r="N9095" s="120"/>
      <c r="U9095" s="121"/>
      <c r="V9095" s="122"/>
      <c r="W9095" s="123"/>
      <c r="AC9095" s="123"/>
    </row>
    <row r="9096" spans="5:29" s="2" customFormat="1">
      <c r="E9096" s="120"/>
      <c r="M9096" s="120"/>
      <c r="N9096" s="120"/>
      <c r="U9096" s="121"/>
      <c r="V9096" s="122"/>
      <c r="W9096" s="123"/>
      <c r="AC9096" s="123"/>
    </row>
    <row r="9097" spans="5:29" s="2" customFormat="1">
      <c r="E9097" s="120"/>
      <c r="M9097" s="120"/>
      <c r="N9097" s="120"/>
      <c r="U9097" s="121"/>
      <c r="V9097" s="122"/>
      <c r="W9097" s="123"/>
      <c r="AC9097" s="123"/>
    </row>
    <row r="9098" spans="5:29" s="2" customFormat="1">
      <c r="E9098" s="120"/>
      <c r="M9098" s="120"/>
      <c r="N9098" s="120"/>
      <c r="U9098" s="121"/>
      <c r="V9098" s="122"/>
      <c r="W9098" s="123"/>
      <c r="AC9098" s="123"/>
    </row>
    <row r="9099" spans="5:29" s="2" customFormat="1">
      <c r="E9099" s="120"/>
      <c r="M9099" s="120"/>
      <c r="N9099" s="120"/>
      <c r="U9099" s="121"/>
      <c r="V9099" s="122"/>
      <c r="W9099" s="123"/>
      <c r="AC9099" s="123"/>
    </row>
    <row r="9100" spans="5:29" s="2" customFormat="1">
      <c r="E9100" s="120"/>
      <c r="M9100" s="120"/>
      <c r="N9100" s="120"/>
      <c r="U9100" s="121"/>
      <c r="V9100" s="122"/>
      <c r="W9100" s="123"/>
      <c r="AC9100" s="123"/>
    </row>
    <row r="9101" spans="5:29" s="2" customFormat="1">
      <c r="E9101" s="120"/>
      <c r="M9101" s="120"/>
      <c r="N9101" s="120"/>
      <c r="U9101" s="121"/>
      <c r="V9101" s="122"/>
      <c r="W9101" s="123"/>
      <c r="AC9101" s="123"/>
    </row>
    <row r="9102" spans="5:29" s="2" customFormat="1">
      <c r="E9102" s="120"/>
      <c r="M9102" s="120"/>
      <c r="N9102" s="120"/>
      <c r="U9102" s="121"/>
      <c r="V9102" s="122"/>
      <c r="W9102" s="123"/>
      <c r="AC9102" s="123"/>
    </row>
    <row r="9103" spans="5:29" s="2" customFormat="1">
      <c r="E9103" s="120"/>
      <c r="M9103" s="120"/>
      <c r="N9103" s="120"/>
      <c r="U9103" s="121"/>
      <c r="V9103" s="122"/>
      <c r="W9103" s="123"/>
      <c r="AC9103" s="123"/>
    </row>
    <row r="9104" spans="5:29" s="2" customFormat="1">
      <c r="E9104" s="120"/>
      <c r="M9104" s="120"/>
      <c r="N9104" s="120"/>
      <c r="U9104" s="121"/>
      <c r="V9104" s="122"/>
      <c r="W9104" s="123"/>
      <c r="AC9104" s="123"/>
    </row>
    <row r="9105" spans="5:29" s="2" customFormat="1">
      <c r="E9105" s="120"/>
      <c r="M9105" s="120"/>
      <c r="N9105" s="120"/>
      <c r="U9105" s="121"/>
      <c r="V9105" s="122"/>
      <c r="W9105" s="123"/>
      <c r="AC9105" s="123"/>
    </row>
    <row r="9106" spans="5:29" s="2" customFormat="1">
      <c r="E9106" s="120"/>
      <c r="M9106" s="120"/>
      <c r="N9106" s="120"/>
      <c r="U9106" s="121"/>
      <c r="V9106" s="122"/>
      <c r="W9106" s="123"/>
      <c r="AC9106" s="123"/>
    </row>
    <row r="9107" spans="5:29" s="2" customFormat="1">
      <c r="E9107" s="120"/>
      <c r="M9107" s="120"/>
      <c r="N9107" s="120"/>
      <c r="U9107" s="121"/>
      <c r="V9107" s="122"/>
      <c r="W9107" s="123"/>
      <c r="AC9107" s="123"/>
    </row>
    <row r="9108" spans="5:29" s="2" customFormat="1">
      <c r="E9108" s="120"/>
      <c r="M9108" s="120"/>
      <c r="N9108" s="120"/>
      <c r="U9108" s="121"/>
      <c r="V9108" s="122"/>
      <c r="W9108" s="123"/>
      <c r="AC9108" s="123"/>
    </row>
    <row r="9109" spans="5:29" s="2" customFormat="1">
      <c r="E9109" s="120"/>
      <c r="M9109" s="120"/>
      <c r="N9109" s="120"/>
      <c r="U9109" s="121"/>
      <c r="V9109" s="122"/>
      <c r="W9109" s="123"/>
      <c r="AC9109" s="123"/>
    </row>
    <row r="9110" spans="5:29" s="2" customFormat="1">
      <c r="E9110" s="120"/>
      <c r="M9110" s="120"/>
      <c r="N9110" s="120"/>
      <c r="U9110" s="121"/>
      <c r="V9110" s="122"/>
      <c r="W9110" s="123"/>
      <c r="AC9110" s="123"/>
    </row>
    <row r="9111" spans="5:29" s="2" customFormat="1">
      <c r="E9111" s="120"/>
      <c r="M9111" s="120"/>
      <c r="N9111" s="120"/>
      <c r="U9111" s="121"/>
      <c r="V9111" s="122"/>
      <c r="W9111" s="123"/>
      <c r="AC9111" s="123"/>
    </row>
    <row r="9112" spans="5:29" s="2" customFormat="1">
      <c r="E9112" s="120"/>
      <c r="M9112" s="120"/>
      <c r="N9112" s="120"/>
      <c r="U9112" s="121"/>
      <c r="V9112" s="122"/>
      <c r="W9112" s="123"/>
      <c r="AC9112" s="123"/>
    </row>
    <row r="9113" spans="5:29" s="2" customFormat="1">
      <c r="E9113" s="120"/>
      <c r="M9113" s="120"/>
      <c r="N9113" s="120"/>
      <c r="U9113" s="121"/>
      <c r="V9113" s="122"/>
      <c r="W9113" s="123"/>
      <c r="AC9113" s="123"/>
    </row>
    <row r="9114" spans="5:29" s="2" customFormat="1">
      <c r="E9114" s="120"/>
      <c r="M9114" s="120"/>
      <c r="N9114" s="120"/>
      <c r="U9114" s="121"/>
      <c r="V9114" s="122"/>
      <c r="W9114" s="123"/>
      <c r="AC9114" s="123"/>
    </row>
    <row r="9115" spans="5:29" s="2" customFormat="1">
      <c r="E9115" s="120"/>
      <c r="M9115" s="120"/>
      <c r="N9115" s="120"/>
      <c r="U9115" s="121"/>
      <c r="V9115" s="122"/>
      <c r="W9115" s="123"/>
      <c r="AC9115" s="123"/>
    </row>
    <row r="9116" spans="5:29" s="2" customFormat="1">
      <c r="E9116" s="120"/>
      <c r="M9116" s="120"/>
      <c r="N9116" s="120"/>
      <c r="U9116" s="121"/>
      <c r="V9116" s="122"/>
      <c r="W9116" s="123"/>
      <c r="AC9116" s="123"/>
    </row>
    <row r="9117" spans="5:29" s="2" customFormat="1">
      <c r="E9117" s="120"/>
      <c r="M9117" s="120"/>
      <c r="N9117" s="120"/>
      <c r="U9117" s="121"/>
      <c r="V9117" s="122"/>
      <c r="W9117" s="123"/>
      <c r="AC9117" s="123"/>
    </row>
    <row r="9118" spans="5:29" s="2" customFormat="1">
      <c r="E9118" s="120"/>
      <c r="M9118" s="120"/>
      <c r="N9118" s="120"/>
      <c r="U9118" s="121"/>
      <c r="V9118" s="122"/>
      <c r="W9118" s="123"/>
      <c r="AC9118" s="123"/>
    </row>
    <row r="9119" spans="5:29" s="2" customFormat="1">
      <c r="E9119" s="120"/>
      <c r="M9119" s="120"/>
      <c r="N9119" s="120"/>
      <c r="U9119" s="121"/>
      <c r="V9119" s="122"/>
      <c r="W9119" s="123"/>
      <c r="AC9119" s="123"/>
    </row>
    <row r="9120" spans="5:29" s="2" customFormat="1">
      <c r="E9120" s="120"/>
      <c r="M9120" s="120"/>
      <c r="N9120" s="120"/>
      <c r="U9120" s="121"/>
      <c r="V9120" s="122"/>
      <c r="W9120" s="123"/>
      <c r="AC9120" s="123"/>
    </row>
    <row r="9121" spans="5:29" s="2" customFormat="1">
      <c r="E9121" s="120"/>
      <c r="M9121" s="120"/>
      <c r="N9121" s="120"/>
      <c r="U9121" s="121"/>
      <c r="V9121" s="122"/>
      <c r="W9121" s="123"/>
      <c r="AC9121" s="123"/>
    </row>
    <row r="9122" spans="5:29" s="2" customFormat="1">
      <c r="E9122" s="120"/>
      <c r="M9122" s="120"/>
      <c r="N9122" s="120"/>
      <c r="U9122" s="121"/>
      <c r="V9122" s="122"/>
      <c r="W9122" s="123"/>
      <c r="AC9122" s="123"/>
    </row>
    <row r="9123" spans="5:29" s="2" customFormat="1">
      <c r="E9123" s="120"/>
      <c r="M9123" s="120"/>
      <c r="N9123" s="120"/>
      <c r="U9123" s="121"/>
      <c r="V9123" s="122"/>
      <c r="W9123" s="123"/>
      <c r="AC9123" s="123"/>
    </row>
    <row r="9124" spans="5:29" s="2" customFormat="1">
      <c r="E9124" s="120"/>
      <c r="M9124" s="120"/>
      <c r="N9124" s="120"/>
      <c r="U9124" s="121"/>
      <c r="V9124" s="122"/>
      <c r="W9124" s="123"/>
      <c r="AC9124" s="123"/>
    </row>
    <row r="9125" spans="5:29" s="2" customFormat="1">
      <c r="E9125" s="120"/>
      <c r="M9125" s="120"/>
      <c r="N9125" s="120"/>
      <c r="U9125" s="121"/>
      <c r="V9125" s="122"/>
      <c r="W9125" s="123"/>
      <c r="AC9125" s="123"/>
    </row>
    <row r="9126" spans="5:29" s="2" customFormat="1">
      <c r="E9126" s="120"/>
      <c r="M9126" s="120"/>
      <c r="N9126" s="120"/>
      <c r="U9126" s="121"/>
      <c r="V9126" s="122"/>
      <c r="W9126" s="123"/>
      <c r="AC9126" s="123"/>
    </row>
    <row r="9127" spans="5:29" s="2" customFormat="1">
      <c r="E9127" s="120"/>
      <c r="M9127" s="120"/>
      <c r="N9127" s="120"/>
      <c r="U9127" s="121"/>
      <c r="V9127" s="122"/>
      <c r="W9127" s="123"/>
      <c r="AC9127" s="123"/>
    </row>
    <row r="9128" spans="5:29" s="2" customFormat="1">
      <c r="E9128" s="120"/>
      <c r="M9128" s="120"/>
      <c r="N9128" s="120"/>
      <c r="U9128" s="121"/>
      <c r="V9128" s="122"/>
      <c r="W9128" s="123"/>
      <c r="AC9128" s="123"/>
    </row>
    <row r="9129" spans="5:29" s="2" customFormat="1">
      <c r="E9129" s="120"/>
      <c r="M9129" s="120"/>
      <c r="N9129" s="120"/>
      <c r="U9129" s="121"/>
      <c r="V9129" s="122"/>
      <c r="W9129" s="123"/>
      <c r="AC9129" s="123"/>
    </row>
    <row r="9130" spans="5:29" s="2" customFormat="1">
      <c r="E9130" s="120"/>
      <c r="M9130" s="120"/>
      <c r="N9130" s="120"/>
      <c r="U9130" s="121"/>
      <c r="V9130" s="122"/>
      <c r="W9130" s="123"/>
      <c r="AC9130" s="123"/>
    </row>
    <row r="9131" spans="5:29" s="2" customFormat="1">
      <c r="E9131" s="120"/>
      <c r="M9131" s="120"/>
      <c r="N9131" s="120"/>
      <c r="U9131" s="121"/>
      <c r="V9131" s="122"/>
      <c r="W9131" s="123"/>
      <c r="AC9131" s="123"/>
    </row>
    <row r="9132" spans="5:29" s="2" customFormat="1">
      <c r="E9132" s="120"/>
      <c r="M9132" s="120"/>
      <c r="N9132" s="120"/>
      <c r="U9132" s="121"/>
      <c r="V9132" s="122"/>
      <c r="W9132" s="123"/>
      <c r="AC9132" s="123"/>
    </row>
    <row r="9133" spans="5:29" s="2" customFormat="1">
      <c r="E9133" s="120"/>
      <c r="M9133" s="120"/>
      <c r="N9133" s="120"/>
      <c r="U9133" s="121"/>
      <c r="V9133" s="122"/>
      <c r="W9133" s="123"/>
      <c r="AC9133" s="123"/>
    </row>
    <row r="9134" spans="5:29" s="2" customFormat="1">
      <c r="E9134" s="120"/>
      <c r="M9134" s="120"/>
      <c r="N9134" s="120"/>
      <c r="U9134" s="121"/>
      <c r="V9134" s="122"/>
      <c r="W9134" s="123"/>
      <c r="AC9134" s="123"/>
    </row>
    <row r="9135" spans="5:29" s="2" customFormat="1">
      <c r="E9135" s="120"/>
      <c r="M9135" s="120"/>
      <c r="N9135" s="120"/>
      <c r="U9135" s="121"/>
      <c r="V9135" s="122"/>
      <c r="W9135" s="123"/>
      <c r="AC9135" s="123"/>
    </row>
    <row r="9136" spans="5:29" s="2" customFormat="1">
      <c r="E9136" s="120"/>
      <c r="M9136" s="120"/>
      <c r="N9136" s="120"/>
      <c r="U9136" s="121"/>
      <c r="V9136" s="122"/>
      <c r="W9136" s="123"/>
      <c r="AC9136" s="123"/>
    </row>
    <row r="9137" spans="5:29" s="2" customFormat="1">
      <c r="E9137" s="120"/>
      <c r="M9137" s="120"/>
      <c r="N9137" s="120"/>
      <c r="U9137" s="121"/>
      <c r="V9137" s="122"/>
      <c r="W9137" s="123"/>
      <c r="AC9137" s="123"/>
    </row>
    <row r="9138" spans="5:29" s="2" customFormat="1">
      <c r="E9138" s="120"/>
      <c r="M9138" s="120"/>
      <c r="N9138" s="120"/>
      <c r="U9138" s="121"/>
      <c r="V9138" s="122"/>
      <c r="W9138" s="123"/>
      <c r="AC9138" s="123"/>
    </row>
    <row r="9139" spans="5:29" s="2" customFormat="1">
      <c r="E9139" s="120"/>
      <c r="M9139" s="120"/>
      <c r="N9139" s="120"/>
      <c r="U9139" s="121"/>
      <c r="V9139" s="122"/>
      <c r="W9139" s="123"/>
      <c r="AC9139" s="123"/>
    </row>
    <row r="9140" spans="5:29" s="2" customFormat="1">
      <c r="E9140" s="120"/>
      <c r="M9140" s="120"/>
      <c r="N9140" s="120"/>
      <c r="U9140" s="121"/>
      <c r="V9140" s="122"/>
      <c r="W9140" s="123"/>
      <c r="AC9140" s="123"/>
    </row>
    <row r="9141" spans="5:29" s="2" customFormat="1">
      <c r="E9141" s="120"/>
      <c r="M9141" s="120"/>
      <c r="N9141" s="120"/>
      <c r="U9141" s="121"/>
      <c r="V9141" s="122"/>
      <c r="W9141" s="123"/>
      <c r="AC9141" s="123"/>
    </row>
    <row r="9142" spans="5:29" s="2" customFormat="1">
      <c r="E9142" s="120"/>
      <c r="M9142" s="120"/>
      <c r="N9142" s="120"/>
      <c r="U9142" s="121"/>
      <c r="V9142" s="122"/>
      <c r="W9142" s="123"/>
      <c r="AC9142" s="123"/>
    </row>
    <row r="9143" spans="5:29" s="2" customFormat="1">
      <c r="E9143" s="120"/>
      <c r="M9143" s="120"/>
      <c r="N9143" s="120"/>
      <c r="U9143" s="121"/>
      <c r="V9143" s="122"/>
      <c r="W9143" s="123"/>
      <c r="AC9143" s="123"/>
    </row>
    <row r="9144" spans="5:29" s="2" customFormat="1">
      <c r="E9144" s="120"/>
      <c r="M9144" s="120"/>
      <c r="N9144" s="120"/>
      <c r="U9144" s="121"/>
      <c r="V9144" s="122"/>
      <c r="W9144" s="123"/>
      <c r="AC9144" s="123"/>
    </row>
    <row r="9145" spans="5:29" s="2" customFormat="1">
      <c r="E9145" s="120"/>
      <c r="M9145" s="120"/>
      <c r="N9145" s="120"/>
      <c r="U9145" s="121"/>
      <c r="V9145" s="122"/>
      <c r="W9145" s="123"/>
      <c r="AC9145" s="123"/>
    </row>
    <row r="9146" spans="5:29" s="2" customFormat="1">
      <c r="E9146" s="120"/>
      <c r="M9146" s="120"/>
      <c r="N9146" s="120"/>
      <c r="U9146" s="121"/>
      <c r="V9146" s="122"/>
      <c r="W9146" s="123"/>
      <c r="AC9146" s="123"/>
    </row>
    <row r="9147" spans="5:29" s="2" customFormat="1">
      <c r="E9147" s="120"/>
      <c r="M9147" s="120"/>
      <c r="N9147" s="120"/>
      <c r="U9147" s="121"/>
      <c r="V9147" s="122"/>
      <c r="W9147" s="123"/>
      <c r="AC9147" s="123"/>
    </row>
    <row r="9148" spans="5:29" s="2" customFormat="1">
      <c r="E9148" s="120"/>
      <c r="M9148" s="120"/>
      <c r="N9148" s="120"/>
      <c r="U9148" s="121"/>
      <c r="V9148" s="122"/>
      <c r="W9148" s="123"/>
      <c r="AC9148" s="123"/>
    </row>
    <row r="9149" spans="5:29" s="2" customFormat="1">
      <c r="E9149" s="120"/>
      <c r="M9149" s="120"/>
      <c r="N9149" s="120"/>
      <c r="U9149" s="121"/>
      <c r="V9149" s="122"/>
      <c r="W9149" s="123"/>
      <c r="AC9149" s="123"/>
    </row>
    <row r="9150" spans="5:29" s="2" customFormat="1">
      <c r="E9150" s="120"/>
      <c r="M9150" s="120"/>
      <c r="N9150" s="120"/>
      <c r="U9150" s="121"/>
      <c r="V9150" s="122"/>
      <c r="W9150" s="123"/>
      <c r="AC9150" s="123"/>
    </row>
    <row r="9151" spans="5:29" s="2" customFormat="1">
      <c r="E9151" s="120"/>
      <c r="M9151" s="120"/>
      <c r="N9151" s="120"/>
      <c r="U9151" s="121"/>
      <c r="V9151" s="122"/>
      <c r="W9151" s="123"/>
      <c r="AC9151" s="123"/>
    </row>
    <row r="9152" spans="5:29" s="2" customFormat="1">
      <c r="E9152" s="120"/>
      <c r="M9152" s="120"/>
      <c r="N9152" s="120"/>
      <c r="U9152" s="121"/>
      <c r="V9152" s="122"/>
      <c r="W9152" s="123"/>
      <c r="AC9152" s="123"/>
    </row>
    <row r="9153" spans="5:29" s="2" customFormat="1">
      <c r="E9153" s="120"/>
      <c r="M9153" s="120"/>
      <c r="N9153" s="120"/>
      <c r="U9153" s="121"/>
      <c r="V9153" s="122"/>
      <c r="W9153" s="123"/>
      <c r="AC9153" s="123"/>
    </row>
    <row r="9154" spans="5:29" s="2" customFormat="1">
      <c r="E9154" s="120"/>
      <c r="M9154" s="120"/>
      <c r="N9154" s="120"/>
      <c r="U9154" s="121"/>
      <c r="V9154" s="122"/>
      <c r="W9154" s="123"/>
      <c r="AC9154" s="123"/>
    </row>
    <row r="9155" spans="5:29" s="2" customFormat="1">
      <c r="E9155" s="120"/>
      <c r="M9155" s="120"/>
      <c r="N9155" s="120"/>
      <c r="U9155" s="121"/>
      <c r="V9155" s="122"/>
      <c r="W9155" s="123"/>
      <c r="AC9155" s="123"/>
    </row>
    <row r="9156" spans="5:29" s="2" customFormat="1">
      <c r="E9156" s="120"/>
      <c r="M9156" s="120"/>
      <c r="N9156" s="120"/>
      <c r="U9156" s="121"/>
      <c r="V9156" s="122"/>
      <c r="W9156" s="123"/>
      <c r="AC9156" s="123"/>
    </row>
    <row r="9157" spans="5:29" s="2" customFormat="1">
      <c r="E9157" s="120"/>
      <c r="M9157" s="120"/>
      <c r="N9157" s="120"/>
      <c r="U9157" s="121"/>
      <c r="V9157" s="122"/>
      <c r="W9157" s="123"/>
      <c r="AC9157" s="123"/>
    </row>
    <row r="9158" spans="5:29" s="2" customFormat="1">
      <c r="E9158" s="120"/>
      <c r="M9158" s="120"/>
      <c r="N9158" s="120"/>
      <c r="U9158" s="121"/>
      <c r="V9158" s="122"/>
      <c r="W9158" s="123"/>
      <c r="AC9158" s="123"/>
    </row>
    <row r="9159" spans="5:29" s="2" customFormat="1">
      <c r="E9159" s="120"/>
      <c r="M9159" s="120"/>
      <c r="N9159" s="120"/>
      <c r="U9159" s="121"/>
      <c r="V9159" s="122"/>
      <c r="W9159" s="123"/>
      <c r="AC9159" s="123"/>
    </row>
    <row r="9160" spans="5:29" s="2" customFormat="1">
      <c r="E9160" s="120"/>
      <c r="M9160" s="120"/>
      <c r="N9160" s="120"/>
      <c r="U9160" s="121"/>
      <c r="V9160" s="122"/>
      <c r="W9160" s="123"/>
      <c r="AC9160" s="123"/>
    </row>
    <row r="9161" spans="5:29" s="2" customFormat="1">
      <c r="E9161" s="120"/>
      <c r="M9161" s="120"/>
      <c r="N9161" s="120"/>
      <c r="U9161" s="121"/>
      <c r="V9161" s="122"/>
      <c r="W9161" s="123"/>
      <c r="AC9161" s="123"/>
    </row>
    <row r="9162" spans="5:29" s="2" customFormat="1">
      <c r="E9162" s="120"/>
      <c r="M9162" s="120"/>
      <c r="N9162" s="120"/>
      <c r="U9162" s="121"/>
      <c r="V9162" s="122"/>
      <c r="W9162" s="123"/>
      <c r="AC9162" s="123"/>
    </row>
    <row r="9163" spans="5:29" s="2" customFormat="1">
      <c r="E9163" s="120"/>
      <c r="M9163" s="120"/>
      <c r="N9163" s="120"/>
      <c r="U9163" s="121"/>
      <c r="V9163" s="122"/>
      <c r="W9163" s="123"/>
      <c r="AC9163" s="123"/>
    </row>
    <row r="9164" spans="5:29" s="2" customFormat="1">
      <c r="E9164" s="120"/>
      <c r="M9164" s="120"/>
      <c r="N9164" s="120"/>
      <c r="U9164" s="121"/>
      <c r="V9164" s="122"/>
      <c r="W9164" s="123"/>
      <c r="AC9164" s="123"/>
    </row>
    <row r="9165" spans="5:29" s="2" customFormat="1">
      <c r="E9165" s="120"/>
      <c r="M9165" s="120"/>
      <c r="N9165" s="120"/>
      <c r="U9165" s="121"/>
      <c r="V9165" s="122"/>
      <c r="W9165" s="123"/>
      <c r="AC9165" s="123"/>
    </row>
    <row r="9166" spans="5:29" s="2" customFormat="1">
      <c r="E9166" s="120"/>
      <c r="M9166" s="120"/>
      <c r="N9166" s="120"/>
      <c r="U9166" s="121"/>
      <c r="V9166" s="122"/>
      <c r="W9166" s="123"/>
      <c r="AC9166" s="123"/>
    </row>
    <row r="9167" spans="5:29" s="2" customFormat="1">
      <c r="E9167" s="120"/>
      <c r="M9167" s="120"/>
      <c r="N9167" s="120"/>
      <c r="U9167" s="121"/>
      <c r="V9167" s="122"/>
      <c r="W9167" s="123"/>
      <c r="AC9167" s="123"/>
    </row>
    <row r="9168" spans="5:29" s="2" customFormat="1">
      <c r="E9168" s="120"/>
      <c r="M9168" s="120"/>
      <c r="N9168" s="120"/>
      <c r="U9168" s="121"/>
      <c r="V9168" s="122"/>
      <c r="W9168" s="123"/>
      <c r="AC9168" s="123"/>
    </row>
    <row r="9169" spans="5:29" s="2" customFormat="1">
      <c r="E9169" s="120"/>
      <c r="M9169" s="120"/>
      <c r="N9169" s="120"/>
      <c r="U9169" s="121"/>
      <c r="V9169" s="122"/>
      <c r="W9169" s="123"/>
      <c r="AC9169" s="123"/>
    </row>
    <row r="9170" spans="5:29" s="2" customFormat="1">
      <c r="E9170" s="120"/>
      <c r="M9170" s="120"/>
      <c r="N9170" s="120"/>
      <c r="U9170" s="121"/>
      <c r="V9170" s="122"/>
      <c r="W9170" s="123"/>
      <c r="AC9170" s="123"/>
    </row>
    <row r="9171" spans="5:29" s="2" customFormat="1">
      <c r="E9171" s="120"/>
      <c r="M9171" s="120"/>
      <c r="N9171" s="120"/>
      <c r="U9171" s="121"/>
      <c r="V9171" s="122"/>
      <c r="W9171" s="123"/>
      <c r="AC9171" s="123"/>
    </row>
    <row r="9172" spans="5:29" s="2" customFormat="1">
      <c r="E9172" s="120"/>
      <c r="M9172" s="120"/>
      <c r="N9172" s="120"/>
      <c r="U9172" s="121"/>
      <c r="V9172" s="122"/>
      <c r="W9172" s="123"/>
      <c r="AC9172" s="123"/>
    </row>
    <row r="9173" spans="5:29" s="2" customFormat="1">
      <c r="E9173" s="120"/>
      <c r="M9173" s="120"/>
      <c r="N9173" s="120"/>
      <c r="U9173" s="121"/>
      <c r="V9173" s="122"/>
      <c r="W9173" s="123"/>
      <c r="AC9173" s="123"/>
    </row>
    <row r="9174" spans="5:29" s="2" customFormat="1">
      <c r="E9174" s="120"/>
      <c r="M9174" s="120"/>
      <c r="N9174" s="120"/>
      <c r="U9174" s="121"/>
      <c r="V9174" s="122"/>
      <c r="W9174" s="123"/>
      <c r="AC9174" s="123"/>
    </row>
    <row r="9175" spans="5:29" s="2" customFormat="1">
      <c r="E9175" s="120"/>
      <c r="M9175" s="120"/>
      <c r="N9175" s="120"/>
      <c r="U9175" s="121"/>
      <c r="V9175" s="122"/>
      <c r="W9175" s="123"/>
      <c r="AC9175" s="123"/>
    </row>
    <row r="9176" spans="5:29" s="2" customFormat="1">
      <c r="E9176" s="120"/>
      <c r="M9176" s="120"/>
      <c r="N9176" s="120"/>
      <c r="U9176" s="121"/>
      <c r="V9176" s="122"/>
      <c r="W9176" s="123"/>
      <c r="AC9176" s="123"/>
    </row>
    <row r="9177" spans="5:29" s="2" customFormat="1">
      <c r="E9177" s="120"/>
      <c r="M9177" s="120"/>
      <c r="N9177" s="120"/>
      <c r="U9177" s="121"/>
      <c r="V9177" s="122"/>
      <c r="W9177" s="123"/>
      <c r="AC9177" s="123"/>
    </row>
    <row r="9178" spans="5:29" s="2" customFormat="1">
      <c r="E9178" s="120"/>
      <c r="M9178" s="120"/>
      <c r="N9178" s="120"/>
      <c r="U9178" s="121"/>
      <c r="V9178" s="122"/>
      <c r="W9178" s="123"/>
      <c r="AC9178" s="123"/>
    </row>
    <row r="9179" spans="5:29" s="2" customFormat="1">
      <c r="E9179" s="120"/>
      <c r="M9179" s="120"/>
      <c r="N9179" s="120"/>
      <c r="U9179" s="121"/>
      <c r="V9179" s="122"/>
      <c r="W9179" s="123"/>
      <c r="AC9179" s="123"/>
    </row>
    <row r="9180" spans="5:29" s="2" customFormat="1">
      <c r="E9180" s="120"/>
      <c r="M9180" s="120"/>
      <c r="N9180" s="120"/>
      <c r="U9180" s="121"/>
      <c r="V9180" s="122"/>
      <c r="W9180" s="123"/>
      <c r="AC9180" s="123"/>
    </row>
    <row r="9181" spans="5:29" s="2" customFormat="1">
      <c r="E9181" s="120"/>
      <c r="M9181" s="120"/>
      <c r="N9181" s="120"/>
      <c r="U9181" s="121"/>
      <c r="V9181" s="122"/>
      <c r="W9181" s="123"/>
      <c r="AC9181" s="123"/>
    </row>
    <row r="9182" spans="5:29" s="2" customFormat="1">
      <c r="E9182" s="120"/>
      <c r="M9182" s="120"/>
      <c r="N9182" s="120"/>
      <c r="U9182" s="121"/>
      <c r="V9182" s="122"/>
      <c r="W9182" s="123"/>
      <c r="AC9182" s="123"/>
    </row>
    <row r="9183" spans="5:29" s="2" customFormat="1">
      <c r="E9183" s="120"/>
      <c r="M9183" s="120"/>
      <c r="N9183" s="120"/>
      <c r="U9183" s="121"/>
      <c r="V9183" s="122"/>
      <c r="W9183" s="123"/>
      <c r="AC9183" s="123"/>
    </row>
    <row r="9184" spans="5:29" s="2" customFormat="1">
      <c r="E9184" s="120"/>
      <c r="M9184" s="120"/>
      <c r="N9184" s="120"/>
      <c r="U9184" s="121"/>
      <c r="V9184" s="122"/>
      <c r="W9184" s="123"/>
      <c r="AC9184" s="123"/>
    </row>
    <row r="9185" spans="5:29" s="2" customFormat="1">
      <c r="E9185" s="120"/>
      <c r="M9185" s="120"/>
      <c r="N9185" s="120"/>
      <c r="U9185" s="121"/>
      <c r="V9185" s="122"/>
      <c r="W9185" s="123"/>
      <c r="AC9185" s="123"/>
    </row>
    <row r="9186" spans="5:29" s="2" customFormat="1">
      <c r="E9186" s="120"/>
      <c r="M9186" s="120"/>
      <c r="N9186" s="120"/>
      <c r="U9186" s="121"/>
      <c r="V9186" s="122"/>
      <c r="W9186" s="123"/>
      <c r="AC9186" s="123"/>
    </row>
    <row r="9187" spans="5:29" s="2" customFormat="1">
      <c r="E9187" s="120"/>
      <c r="M9187" s="120"/>
      <c r="N9187" s="120"/>
      <c r="U9187" s="121"/>
      <c r="V9187" s="122"/>
      <c r="W9187" s="123"/>
      <c r="AC9187" s="123"/>
    </row>
    <row r="9188" spans="5:29" s="2" customFormat="1">
      <c r="E9188" s="120"/>
      <c r="M9188" s="120"/>
      <c r="N9188" s="120"/>
      <c r="U9188" s="121"/>
      <c r="V9188" s="122"/>
      <c r="W9188" s="123"/>
      <c r="AC9188" s="123"/>
    </row>
    <row r="9189" spans="5:29" s="2" customFormat="1">
      <c r="E9189" s="120"/>
      <c r="M9189" s="120"/>
      <c r="N9189" s="120"/>
      <c r="U9189" s="121"/>
      <c r="V9189" s="122"/>
      <c r="W9189" s="123"/>
      <c r="AC9189" s="123"/>
    </row>
    <row r="9190" spans="5:29" s="2" customFormat="1">
      <c r="E9190" s="120"/>
      <c r="M9190" s="120"/>
      <c r="N9190" s="120"/>
      <c r="U9190" s="121"/>
      <c r="V9190" s="122"/>
      <c r="W9190" s="123"/>
      <c r="AC9190" s="123"/>
    </row>
    <row r="9191" spans="5:29" s="2" customFormat="1">
      <c r="E9191" s="120"/>
      <c r="M9191" s="120"/>
      <c r="N9191" s="120"/>
      <c r="U9191" s="121"/>
      <c r="V9191" s="122"/>
      <c r="W9191" s="123"/>
      <c r="AC9191" s="123"/>
    </row>
    <row r="9192" spans="5:29" s="2" customFormat="1">
      <c r="E9192" s="120"/>
      <c r="M9192" s="120"/>
      <c r="N9192" s="120"/>
      <c r="U9192" s="121"/>
      <c r="V9192" s="122"/>
      <c r="W9192" s="123"/>
      <c r="AC9192" s="123"/>
    </row>
    <row r="9193" spans="5:29" s="2" customFormat="1">
      <c r="E9193" s="120"/>
      <c r="M9193" s="120"/>
      <c r="N9193" s="120"/>
      <c r="U9193" s="121"/>
      <c r="V9193" s="122"/>
      <c r="W9193" s="123"/>
      <c r="AC9193" s="123"/>
    </row>
    <row r="9194" spans="5:29" s="2" customFormat="1">
      <c r="E9194" s="120"/>
      <c r="M9194" s="120"/>
      <c r="N9194" s="120"/>
      <c r="U9194" s="121"/>
      <c r="V9194" s="122"/>
      <c r="W9194" s="123"/>
      <c r="AC9194" s="123"/>
    </row>
    <row r="9195" spans="5:29" s="2" customFormat="1">
      <c r="E9195" s="120"/>
      <c r="M9195" s="120"/>
      <c r="N9195" s="120"/>
      <c r="U9195" s="121"/>
      <c r="V9195" s="122"/>
      <c r="W9195" s="123"/>
      <c r="AC9195" s="123"/>
    </row>
    <row r="9196" spans="5:29" s="2" customFormat="1">
      <c r="E9196" s="120"/>
      <c r="M9196" s="120"/>
      <c r="N9196" s="120"/>
      <c r="U9196" s="121"/>
      <c r="V9196" s="122"/>
      <c r="W9196" s="123"/>
      <c r="AC9196" s="123"/>
    </row>
    <row r="9197" spans="5:29" s="2" customFormat="1">
      <c r="E9197" s="120"/>
      <c r="M9197" s="120"/>
      <c r="N9197" s="120"/>
      <c r="U9197" s="121"/>
      <c r="V9197" s="122"/>
      <c r="W9197" s="123"/>
      <c r="AC9197" s="123"/>
    </row>
    <row r="9198" spans="5:29" s="2" customFormat="1">
      <c r="E9198" s="120"/>
      <c r="M9198" s="120"/>
      <c r="N9198" s="120"/>
      <c r="U9198" s="121"/>
      <c r="V9198" s="122"/>
      <c r="W9198" s="123"/>
      <c r="AC9198" s="123"/>
    </row>
    <row r="9199" spans="5:29" s="2" customFormat="1">
      <c r="E9199" s="120"/>
      <c r="M9199" s="120"/>
      <c r="N9199" s="120"/>
      <c r="U9199" s="121"/>
      <c r="V9199" s="122"/>
      <c r="W9199" s="123"/>
      <c r="AC9199" s="123"/>
    </row>
    <row r="9200" spans="5:29" s="2" customFormat="1">
      <c r="E9200" s="120"/>
      <c r="M9200" s="120"/>
      <c r="N9200" s="120"/>
      <c r="U9200" s="121"/>
      <c r="V9200" s="122"/>
      <c r="W9200" s="123"/>
      <c r="AC9200" s="123"/>
    </row>
    <row r="9201" spans="5:29" s="2" customFormat="1">
      <c r="E9201" s="120"/>
      <c r="M9201" s="120"/>
      <c r="N9201" s="120"/>
      <c r="U9201" s="121"/>
      <c r="V9201" s="122"/>
      <c r="W9201" s="123"/>
      <c r="AC9201" s="123"/>
    </row>
    <row r="9202" spans="5:29" s="2" customFormat="1">
      <c r="E9202" s="120"/>
      <c r="M9202" s="120"/>
      <c r="N9202" s="120"/>
      <c r="U9202" s="121"/>
      <c r="V9202" s="122"/>
      <c r="W9202" s="123"/>
      <c r="AC9202" s="123"/>
    </row>
    <row r="9203" spans="5:29" s="2" customFormat="1">
      <c r="E9203" s="120"/>
      <c r="M9203" s="120"/>
      <c r="N9203" s="120"/>
      <c r="U9203" s="121"/>
      <c r="V9203" s="122"/>
      <c r="W9203" s="123"/>
      <c r="AC9203" s="123"/>
    </row>
    <row r="9204" spans="5:29" s="2" customFormat="1">
      <c r="E9204" s="120"/>
      <c r="M9204" s="120"/>
      <c r="N9204" s="120"/>
      <c r="U9204" s="121"/>
      <c r="V9204" s="122"/>
      <c r="W9204" s="123"/>
      <c r="AC9204" s="123"/>
    </row>
    <row r="9205" spans="5:29" s="2" customFormat="1">
      <c r="E9205" s="120"/>
      <c r="M9205" s="120"/>
      <c r="N9205" s="120"/>
      <c r="U9205" s="121"/>
      <c r="V9205" s="122"/>
      <c r="W9205" s="123"/>
      <c r="AC9205" s="123"/>
    </row>
    <row r="9206" spans="5:29" s="2" customFormat="1">
      <c r="E9206" s="120"/>
      <c r="M9206" s="120"/>
      <c r="N9206" s="120"/>
      <c r="U9206" s="121"/>
      <c r="V9206" s="122"/>
      <c r="W9206" s="123"/>
      <c r="AC9206" s="123"/>
    </row>
    <row r="9207" spans="5:29" s="2" customFormat="1">
      <c r="E9207" s="120"/>
      <c r="M9207" s="120"/>
      <c r="N9207" s="120"/>
      <c r="U9207" s="121"/>
      <c r="V9207" s="122"/>
      <c r="W9207" s="123"/>
      <c r="AC9207" s="123"/>
    </row>
    <row r="9208" spans="5:29" s="2" customFormat="1">
      <c r="E9208" s="120"/>
      <c r="M9208" s="120"/>
      <c r="N9208" s="120"/>
      <c r="U9208" s="121"/>
      <c r="V9208" s="122"/>
      <c r="W9208" s="123"/>
      <c r="AC9208" s="123"/>
    </row>
    <row r="9209" spans="5:29" s="2" customFormat="1">
      <c r="E9209" s="120"/>
      <c r="M9209" s="120"/>
      <c r="N9209" s="120"/>
      <c r="U9209" s="121"/>
      <c r="V9209" s="122"/>
      <c r="W9209" s="123"/>
      <c r="AC9209" s="123"/>
    </row>
    <row r="9210" spans="5:29" s="2" customFormat="1">
      <c r="E9210" s="120"/>
      <c r="M9210" s="120"/>
      <c r="N9210" s="120"/>
      <c r="U9210" s="121"/>
      <c r="V9210" s="122"/>
      <c r="W9210" s="123"/>
      <c r="AC9210" s="123"/>
    </row>
    <row r="9211" spans="5:29" s="2" customFormat="1">
      <c r="E9211" s="120"/>
      <c r="M9211" s="120"/>
      <c r="N9211" s="120"/>
      <c r="U9211" s="121"/>
      <c r="V9211" s="122"/>
      <c r="W9211" s="123"/>
      <c r="AC9211" s="123"/>
    </row>
    <row r="9212" spans="5:29" s="2" customFormat="1">
      <c r="E9212" s="120"/>
      <c r="M9212" s="120"/>
      <c r="N9212" s="120"/>
      <c r="U9212" s="121"/>
      <c r="V9212" s="122"/>
      <c r="W9212" s="123"/>
      <c r="AC9212" s="123"/>
    </row>
    <row r="9213" spans="5:29" s="2" customFormat="1">
      <c r="E9213" s="120"/>
      <c r="M9213" s="120"/>
      <c r="N9213" s="120"/>
      <c r="U9213" s="121"/>
      <c r="V9213" s="122"/>
      <c r="W9213" s="123"/>
      <c r="AC9213" s="123"/>
    </row>
    <row r="9214" spans="5:29" s="2" customFormat="1">
      <c r="E9214" s="120"/>
      <c r="M9214" s="120"/>
      <c r="N9214" s="120"/>
      <c r="U9214" s="121"/>
      <c r="V9214" s="122"/>
      <c r="W9214" s="123"/>
      <c r="AC9214" s="123"/>
    </row>
    <row r="9215" spans="5:29" s="2" customFormat="1">
      <c r="E9215" s="120"/>
      <c r="M9215" s="120"/>
      <c r="N9215" s="120"/>
      <c r="U9215" s="121"/>
      <c r="V9215" s="122"/>
      <c r="W9215" s="123"/>
      <c r="AC9215" s="123"/>
    </row>
    <row r="9216" spans="5:29" s="2" customFormat="1">
      <c r="E9216" s="120"/>
      <c r="M9216" s="120"/>
      <c r="N9216" s="120"/>
      <c r="U9216" s="121"/>
      <c r="V9216" s="122"/>
      <c r="W9216" s="123"/>
      <c r="AC9216" s="123"/>
    </row>
    <row r="9217" spans="5:29" s="2" customFormat="1">
      <c r="E9217" s="120"/>
      <c r="M9217" s="120"/>
      <c r="N9217" s="120"/>
      <c r="U9217" s="121"/>
      <c r="V9217" s="122"/>
      <c r="W9217" s="123"/>
      <c r="AC9217" s="123"/>
    </row>
    <row r="9218" spans="5:29" s="2" customFormat="1">
      <c r="E9218" s="120"/>
      <c r="M9218" s="120"/>
      <c r="N9218" s="120"/>
      <c r="U9218" s="121"/>
      <c r="V9218" s="122"/>
      <c r="W9218" s="123"/>
      <c r="AC9218" s="123"/>
    </row>
    <row r="9219" spans="5:29" s="2" customFormat="1">
      <c r="E9219" s="120"/>
      <c r="M9219" s="120"/>
      <c r="N9219" s="120"/>
      <c r="U9219" s="121"/>
      <c r="V9219" s="122"/>
      <c r="W9219" s="123"/>
      <c r="AC9219" s="123"/>
    </row>
    <row r="9220" spans="5:29" s="2" customFormat="1">
      <c r="E9220" s="120"/>
      <c r="M9220" s="120"/>
      <c r="N9220" s="120"/>
      <c r="U9220" s="121"/>
      <c r="V9220" s="122"/>
      <c r="W9220" s="123"/>
      <c r="AC9220" s="123"/>
    </row>
    <row r="9221" spans="5:29" s="2" customFormat="1">
      <c r="E9221" s="120"/>
      <c r="M9221" s="120"/>
      <c r="N9221" s="120"/>
      <c r="U9221" s="121"/>
      <c r="V9221" s="122"/>
      <c r="W9221" s="123"/>
      <c r="AC9221" s="123"/>
    </row>
    <row r="9222" spans="5:29" s="2" customFormat="1">
      <c r="E9222" s="120"/>
      <c r="M9222" s="120"/>
      <c r="N9222" s="120"/>
      <c r="U9222" s="121"/>
      <c r="V9222" s="122"/>
      <c r="W9222" s="123"/>
      <c r="AC9222" s="123"/>
    </row>
    <row r="9223" spans="5:29" s="2" customFormat="1">
      <c r="E9223" s="120"/>
      <c r="M9223" s="120"/>
      <c r="N9223" s="120"/>
      <c r="U9223" s="121"/>
      <c r="V9223" s="122"/>
      <c r="W9223" s="123"/>
      <c r="AC9223" s="123"/>
    </row>
    <row r="9224" spans="5:29" s="2" customFormat="1">
      <c r="E9224" s="120"/>
      <c r="M9224" s="120"/>
      <c r="N9224" s="120"/>
      <c r="U9224" s="121"/>
      <c r="V9224" s="122"/>
      <c r="W9224" s="123"/>
      <c r="AC9224" s="123"/>
    </row>
    <row r="9225" spans="5:29" s="2" customFormat="1">
      <c r="E9225" s="120"/>
      <c r="M9225" s="120"/>
      <c r="N9225" s="120"/>
      <c r="U9225" s="121"/>
      <c r="V9225" s="122"/>
      <c r="W9225" s="123"/>
      <c r="AC9225" s="123"/>
    </row>
    <row r="9226" spans="5:29" s="2" customFormat="1">
      <c r="E9226" s="120"/>
      <c r="M9226" s="120"/>
      <c r="N9226" s="120"/>
      <c r="U9226" s="121"/>
      <c r="V9226" s="122"/>
      <c r="W9226" s="123"/>
      <c r="AC9226" s="123"/>
    </row>
    <row r="9227" spans="5:29" s="2" customFormat="1">
      <c r="E9227" s="120"/>
      <c r="M9227" s="120"/>
      <c r="N9227" s="120"/>
      <c r="U9227" s="121"/>
      <c r="V9227" s="122"/>
      <c r="W9227" s="123"/>
      <c r="AC9227" s="123"/>
    </row>
    <row r="9228" spans="5:29" s="2" customFormat="1">
      <c r="E9228" s="120"/>
      <c r="M9228" s="120"/>
      <c r="N9228" s="120"/>
      <c r="U9228" s="121"/>
      <c r="V9228" s="122"/>
      <c r="W9228" s="123"/>
      <c r="AC9228" s="123"/>
    </row>
    <row r="9229" spans="5:29" s="2" customFormat="1">
      <c r="E9229" s="120"/>
      <c r="M9229" s="120"/>
      <c r="N9229" s="120"/>
      <c r="U9229" s="121"/>
      <c r="V9229" s="122"/>
      <c r="W9229" s="123"/>
      <c r="AC9229" s="123"/>
    </row>
    <row r="9230" spans="5:29" s="2" customFormat="1">
      <c r="E9230" s="120"/>
      <c r="M9230" s="120"/>
      <c r="N9230" s="120"/>
      <c r="U9230" s="121"/>
      <c r="V9230" s="122"/>
      <c r="W9230" s="123"/>
      <c r="AC9230" s="123"/>
    </row>
    <row r="9231" spans="5:29" s="2" customFormat="1">
      <c r="E9231" s="120"/>
      <c r="M9231" s="120"/>
      <c r="N9231" s="120"/>
      <c r="U9231" s="121"/>
      <c r="V9231" s="122"/>
      <c r="W9231" s="123"/>
      <c r="AC9231" s="123"/>
    </row>
    <row r="9232" spans="5:29" s="2" customFormat="1">
      <c r="E9232" s="120"/>
      <c r="M9232" s="120"/>
      <c r="N9232" s="120"/>
      <c r="U9232" s="121"/>
      <c r="V9232" s="122"/>
      <c r="W9232" s="123"/>
      <c r="AC9232" s="123"/>
    </row>
    <row r="9233" spans="5:29" s="2" customFormat="1">
      <c r="E9233" s="120"/>
      <c r="M9233" s="120"/>
      <c r="N9233" s="120"/>
      <c r="U9233" s="121"/>
      <c r="V9233" s="122"/>
      <c r="W9233" s="123"/>
      <c r="AC9233" s="123"/>
    </row>
    <row r="9234" spans="5:29" s="2" customFormat="1">
      <c r="E9234" s="120"/>
      <c r="M9234" s="120"/>
      <c r="N9234" s="120"/>
      <c r="U9234" s="121"/>
      <c r="V9234" s="122"/>
      <c r="W9234" s="123"/>
      <c r="AC9234" s="123"/>
    </row>
    <row r="9235" spans="5:29" s="2" customFormat="1">
      <c r="E9235" s="120"/>
      <c r="M9235" s="120"/>
      <c r="N9235" s="120"/>
      <c r="U9235" s="121"/>
      <c r="V9235" s="122"/>
      <c r="W9235" s="123"/>
      <c r="AC9235" s="123"/>
    </row>
    <row r="9236" spans="5:29" s="2" customFormat="1">
      <c r="E9236" s="120"/>
      <c r="M9236" s="120"/>
      <c r="N9236" s="120"/>
      <c r="U9236" s="121"/>
      <c r="V9236" s="122"/>
      <c r="W9236" s="123"/>
      <c r="AC9236" s="123"/>
    </row>
    <row r="9237" spans="5:29" s="2" customFormat="1">
      <c r="E9237" s="120"/>
      <c r="M9237" s="120"/>
      <c r="N9237" s="120"/>
      <c r="U9237" s="121"/>
      <c r="V9237" s="122"/>
      <c r="W9237" s="123"/>
      <c r="AC9237" s="123"/>
    </row>
    <row r="9238" spans="5:29" s="2" customFormat="1">
      <c r="E9238" s="120"/>
      <c r="M9238" s="120"/>
      <c r="N9238" s="120"/>
      <c r="U9238" s="121"/>
      <c r="V9238" s="122"/>
      <c r="W9238" s="123"/>
      <c r="AC9238" s="123"/>
    </row>
    <row r="9239" spans="5:29" s="2" customFormat="1">
      <c r="E9239" s="120"/>
      <c r="M9239" s="120"/>
      <c r="N9239" s="120"/>
      <c r="U9239" s="121"/>
      <c r="V9239" s="122"/>
      <c r="W9239" s="123"/>
      <c r="AC9239" s="123"/>
    </row>
    <row r="9240" spans="5:29" s="2" customFormat="1">
      <c r="E9240" s="120"/>
      <c r="M9240" s="120"/>
      <c r="N9240" s="120"/>
      <c r="U9240" s="121"/>
      <c r="V9240" s="122"/>
      <c r="W9240" s="123"/>
      <c r="AC9240" s="123"/>
    </row>
    <row r="9241" spans="5:29" s="2" customFormat="1">
      <c r="E9241" s="120"/>
      <c r="M9241" s="120"/>
      <c r="N9241" s="120"/>
      <c r="U9241" s="121"/>
      <c r="V9241" s="122"/>
      <c r="W9241" s="123"/>
      <c r="AC9241" s="123"/>
    </row>
    <row r="9242" spans="5:29" s="2" customFormat="1">
      <c r="E9242" s="120"/>
      <c r="M9242" s="120"/>
      <c r="N9242" s="120"/>
      <c r="U9242" s="121"/>
      <c r="V9242" s="122"/>
      <c r="W9242" s="123"/>
      <c r="AC9242" s="123"/>
    </row>
    <row r="9243" spans="5:29" s="2" customFormat="1">
      <c r="E9243" s="120"/>
      <c r="M9243" s="120"/>
      <c r="N9243" s="120"/>
      <c r="U9243" s="121"/>
      <c r="V9243" s="122"/>
      <c r="W9243" s="123"/>
      <c r="AC9243" s="123"/>
    </row>
    <row r="9244" spans="5:29" s="2" customFormat="1">
      <c r="E9244" s="120"/>
      <c r="M9244" s="120"/>
      <c r="N9244" s="120"/>
      <c r="U9244" s="121"/>
      <c r="V9244" s="122"/>
      <c r="W9244" s="123"/>
      <c r="AC9244" s="123"/>
    </row>
    <row r="9245" spans="5:29" s="2" customFormat="1">
      <c r="E9245" s="120"/>
      <c r="M9245" s="120"/>
      <c r="N9245" s="120"/>
      <c r="U9245" s="121"/>
      <c r="V9245" s="122"/>
      <c r="W9245" s="123"/>
      <c r="AC9245" s="123"/>
    </row>
    <row r="9246" spans="5:29" s="2" customFormat="1">
      <c r="E9246" s="120"/>
      <c r="M9246" s="120"/>
      <c r="N9246" s="120"/>
      <c r="U9246" s="121"/>
      <c r="V9246" s="122"/>
      <c r="W9246" s="123"/>
      <c r="AC9246" s="123"/>
    </row>
    <row r="9247" spans="5:29" s="2" customFormat="1">
      <c r="E9247" s="120"/>
      <c r="M9247" s="120"/>
      <c r="N9247" s="120"/>
      <c r="U9247" s="121"/>
      <c r="V9247" s="122"/>
      <c r="W9247" s="123"/>
      <c r="AC9247" s="123"/>
    </row>
    <row r="9248" spans="5:29" s="2" customFormat="1">
      <c r="E9248" s="120"/>
      <c r="M9248" s="120"/>
      <c r="N9248" s="120"/>
      <c r="U9248" s="121"/>
      <c r="V9248" s="122"/>
      <c r="W9248" s="123"/>
      <c r="AC9248" s="123"/>
    </row>
    <row r="9249" spans="5:29" s="2" customFormat="1">
      <c r="E9249" s="120"/>
      <c r="M9249" s="120"/>
      <c r="N9249" s="120"/>
      <c r="U9249" s="121"/>
      <c r="V9249" s="122"/>
      <c r="W9249" s="123"/>
      <c r="AC9249" s="123"/>
    </row>
    <row r="9250" spans="5:29" s="2" customFormat="1">
      <c r="E9250" s="120"/>
      <c r="M9250" s="120"/>
      <c r="N9250" s="120"/>
      <c r="U9250" s="121"/>
      <c r="V9250" s="122"/>
      <c r="W9250" s="123"/>
      <c r="AC9250" s="123"/>
    </row>
    <row r="9251" spans="5:29" s="2" customFormat="1">
      <c r="E9251" s="120"/>
      <c r="M9251" s="120"/>
      <c r="N9251" s="120"/>
      <c r="U9251" s="121"/>
      <c r="V9251" s="122"/>
      <c r="W9251" s="123"/>
      <c r="AC9251" s="123"/>
    </row>
    <row r="9252" spans="5:29" s="2" customFormat="1">
      <c r="E9252" s="120"/>
      <c r="M9252" s="120"/>
      <c r="N9252" s="120"/>
      <c r="U9252" s="121"/>
      <c r="V9252" s="122"/>
      <c r="W9252" s="123"/>
      <c r="AC9252" s="123"/>
    </row>
    <row r="9253" spans="5:29" s="2" customFormat="1">
      <c r="E9253" s="120"/>
      <c r="M9253" s="120"/>
      <c r="N9253" s="120"/>
      <c r="U9253" s="121"/>
      <c r="V9253" s="122"/>
      <c r="W9253" s="123"/>
      <c r="AC9253" s="123"/>
    </row>
    <row r="9254" spans="5:29" s="2" customFormat="1">
      <c r="E9254" s="120"/>
      <c r="M9254" s="120"/>
      <c r="N9254" s="120"/>
      <c r="U9254" s="121"/>
      <c r="V9254" s="122"/>
      <c r="W9254" s="123"/>
      <c r="AC9254" s="123"/>
    </row>
    <row r="9255" spans="5:29" s="2" customFormat="1">
      <c r="E9255" s="120"/>
      <c r="M9255" s="120"/>
      <c r="N9255" s="120"/>
      <c r="U9255" s="121"/>
      <c r="V9255" s="122"/>
      <c r="W9255" s="123"/>
      <c r="AC9255" s="123"/>
    </row>
    <row r="9256" spans="5:29" s="2" customFormat="1">
      <c r="E9256" s="120"/>
      <c r="M9256" s="120"/>
      <c r="N9256" s="120"/>
      <c r="U9256" s="121"/>
      <c r="V9256" s="122"/>
      <c r="W9256" s="123"/>
      <c r="AC9256" s="123"/>
    </row>
    <row r="9257" spans="5:29" s="2" customFormat="1">
      <c r="E9257" s="120"/>
      <c r="M9257" s="120"/>
      <c r="N9257" s="120"/>
      <c r="U9257" s="121"/>
      <c r="V9257" s="122"/>
      <c r="W9257" s="123"/>
      <c r="AC9257" s="123"/>
    </row>
    <row r="9258" spans="5:29" s="2" customFormat="1">
      <c r="E9258" s="120"/>
      <c r="M9258" s="120"/>
      <c r="N9258" s="120"/>
      <c r="U9258" s="121"/>
      <c r="V9258" s="122"/>
      <c r="W9258" s="123"/>
      <c r="AC9258" s="123"/>
    </row>
    <row r="9259" spans="5:29" s="2" customFormat="1">
      <c r="E9259" s="120"/>
      <c r="M9259" s="120"/>
      <c r="N9259" s="120"/>
      <c r="U9259" s="121"/>
      <c r="V9259" s="122"/>
      <c r="W9259" s="123"/>
      <c r="AC9259" s="123"/>
    </row>
    <row r="9260" spans="5:29" s="2" customFormat="1">
      <c r="E9260" s="120"/>
      <c r="M9260" s="120"/>
      <c r="N9260" s="120"/>
      <c r="U9260" s="121"/>
      <c r="V9260" s="122"/>
      <c r="W9260" s="123"/>
      <c r="AC9260" s="123"/>
    </row>
    <row r="9261" spans="5:29" s="2" customFormat="1">
      <c r="E9261" s="120"/>
      <c r="M9261" s="120"/>
      <c r="N9261" s="120"/>
      <c r="U9261" s="121"/>
      <c r="V9261" s="122"/>
      <c r="W9261" s="123"/>
      <c r="AC9261" s="123"/>
    </row>
    <row r="9262" spans="5:29" s="2" customFormat="1">
      <c r="E9262" s="120"/>
      <c r="M9262" s="120"/>
      <c r="N9262" s="120"/>
      <c r="U9262" s="121"/>
      <c r="V9262" s="122"/>
      <c r="W9262" s="123"/>
      <c r="AC9262" s="123"/>
    </row>
    <row r="9263" spans="5:29" s="2" customFormat="1">
      <c r="E9263" s="120"/>
      <c r="M9263" s="120"/>
      <c r="N9263" s="120"/>
      <c r="U9263" s="121"/>
      <c r="V9263" s="122"/>
      <c r="W9263" s="123"/>
      <c r="AC9263" s="123"/>
    </row>
    <row r="9264" spans="5:29" s="2" customFormat="1">
      <c r="E9264" s="120"/>
      <c r="M9264" s="120"/>
      <c r="N9264" s="120"/>
      <c r="U9264" s="121"/>
      <c r="V9264" s="122"/>
      <c r="W9264" s="123"/>
      <c r="AC9264" s="123"/>
    </row>
    <row r="9265" spans="5:29" s="2" customFormat="1">
      <c r="E9265" s="120"/>
      <c r="M9265" s="120"/>
      <c r="N9265" s="120"/>
      <c r="U9265" s="121"/>
      <c r="V9265" s="122"/>
      <c r="W9265" s="123"/>
      <c r="AC9265" s="123"/>
    </row>
    <row r="9266" spans="5:29" s="2" customFormat="1">
      <c r="E9266" s="120"/>
      <c r="M9266" s="120"/>
      <c r="N9266" s="120"/>
      <c r="U9266" s="121"/>
      <c r="V9266" s="122"/>
      <c r="W9266" s="123"/>
      <c r="AC9266" s="123"/>
    </row>
    <row r="9267" spans="5:29" s="2" customFormat="1">
      <c r="E9267" s="120"/>
      <c r="M9267" s="120"/>
      <c r="N9267" s="120"/>
      <c r="U9267" s="121"/>
      <c r="V9267" s="122"/>
      <c r="W9267" s="123"/>
      <c r="AC9267" s="123"/>
    </row>
    <row r="9268" spans="5:29" s="2" customFormat="1">
      <c r="E9268" s="120"/>
      <c r="M9268" s="120"/>
      <c r="N9268" s="120"/>
      <c r="U9268" s="121"/>
      <c r="V9268" s="122"/>
      <c r="W9268" s="123"/>
      <c r="AC9268" s="123"/>
    </row>
    <row r="9269" spans="5:29" s="2" customFormat="1">
      <c r="E9269" s="120"/>
      <c r="M9269" s="120"/>
      <c r="N9269" s="120"/>
      <c r="U9269" s="121"/>
      <c r="V9269" s="122"/>
      <c r="W9269" s="123"/>
      <c r="AC9269" s="123"/>
    </row>
    <row r="9270" spans="5:29" s="2" customFormat="1">
      <c r="E9270" s="120"/>
      <c r="M9270" s="120"/>
      <c r="N9270" s="120"/>
      <c r="U9270" s="121"/>
      <c r="V9270" s="122"/>
      <c r="W9270" s="123"/>
      <c r="AC9270" s="123"/>
    </row>
    <row r="9271" spans="5:29" s="2" customFormat="1">
      <c r="E9271" s="120"/>
      <c r="M9271" s="120"/>
      <c r="N9271" s="120"/>
      <c r="U9271" s="121"/>
      <c r="V9271" s="122"/>
      <c r="W9271" s="123"/>
      <c r="AC9271" s="123"/>
    </row>
    <row r="9272" spans="5:29" s="2" customFormat="1">
      <c r="E9272" s="120"/>
      <c r="M9272" s="120"/>
      <c r="N9272" s="120"/>
      <c r="U9272" s="121"/>
      <c r="V9272" s="122"/>
      <c r="W9272" s="123"/>
      <c r="AC9272" s="123"/>
    </row>
    <row r="9273" spans="5:29" s="2" customFormat="1">
      <c r="E9273" s="120"/>
      <c r="M9273" s="120"/>
      <c r="N9273" s="120"/>
      <c r="U9273" s="121"/>
      <c r="V9273" s="122"/>
      <c r="W9273" s="123"/>
      <c r="AC9273" s="123"/>
    </row>
    <row r="9274" spans="5:29" s="2" customFormat="1">
      <c r="E9274" s="120"/>
      <c r="M9274" s="120"/>
      <c r="N9274" s="120"/>
      <c r="U9274" s="121"/>
      <c r="V9274" s="122"/>
      <c r="W9274" s="123"/>
      <c r="AC9274" s="123"/>
    </row>
    <row r="9275" spans="5:29" s="2" customFormat="1">
      <c r="E9275" s="120"/>
      <c r="M9275" s="120"/>
      <c r="N9275" s="120"/>
      <c r="U9275" s="121"/>
      <c r="V9275" s="122"/>
      <c r="W9275" s="123"/>
      <c r="AC9275" s="123"/>
    </row>
    <row r="9276" spans="5:29" s="2" customFormat="1">
      <c r="E9276" s="120"/>
      <c r="M9276" s="120"/>
      <c r="N9276" s="120"/>
      <c r="U9276" s="121"/>
      <c r="V9276" s="122"/>
      <c r="W9276" s="123"/>
      <c r="AC9276" s="123"/>
    </row>
    <row r="9277" spans="5:29" s="2" customFormat="1">
      <c r="E9277" s="120"/>
      <c r="M9277" s="120"/>
      <c r="N9277" s="120"/>
      <c r="U9277" s="121"/>
      <c r="V9277" s="122"/>
      <c r="W9277" s="123"/>
      <c r="AC9277" s="123"/>
    </row>
    <row r="9278" spans="5:29" s="2" customFormat="1">
      <c r="E9278" s="120"/>
      <c r="M9278" s="120"/>
      <c r="N9278" s="120"/>
      <c r="U9278" s="121"/>
      <c r="V9278" s="122"/>
      <c r="W9278" s="123"/>
      <c r="AC9278" s="123"/>
    </row>
    <row r="9279" spans="5:29" s="2" customFormat="1">
      <c r="E9279" s="120"/>
      <c r="M9279" s="120"/>
      <c r="N9279" s="120"/>
      <c r="U9279" s="121"/>
      <c r="V9279" s="122"/>
      <c r="W9279" s="123"/>
      <c r="AC9279" s="123"/>
    </row>
    <row r="9280" spans="5:29" s="2" customFormat="1">
      <c r="E9280" s="120"/>
      <c r="M9280" s="120"/>
      <c r="N9280" s="120"/>
      <c r="U9280" s="121"/>
      <c r="V9280" s="122"/>
      <c r="W9280" s="123"/>
      <c r="AC9280" s="123"/>
    </row>
    <row r="9281" spans="5:29" s="2" customFormat="1">
      <c r="E9281" s="120"/>
      <c r="M9281" s="120"/>
      <c r="N9281" s="120"/>
      <c r="U9281" s="121"/>
      <c r="V9281" s="122"/>
      <c r="W9281" s="123"/>
      <c r="AC9281" s="123"/>
    </row>
    <row r="9282" spans="5:29" s="2" customFormat="1">
      <c r="E9282" s="120"/>
      <c r="M9282" s="120"/>
      <c r="N9282" s="120"/>
      <c r="U9282" s="121"/>
      <c r="V9282" s="122"/>
      <c r="W9282" s="123"/>
      <c r="AC9282" s="123"/>
    </row>
    <row r="9283" spans="5:29" s="2" customFormat="1">
      <c r="E9283" s="120"/>
      <c r="M9283" s="120"/>
      <c r="N9283" s="120"/>
      <c r="U9283" s="121"/>
      <c r="V9283" s="122"/>
      <c r="W9283" s="123"/>
      <c r="AC9283" s="123"/>
    </row>
    <row r="9284" spans="5:29" s="2" customFormat="1">
      <c r="E9284" s="120"/>
      <c r="M9284" s="120"/>
      <c r="N9284" s="120"/>
      <c r="U9284" s="121"/>
      <c r="V9284" s="122"/>
      <c r="W9284" s="123"/>
      <c r="AC9284" s="123"/>
    </row>
    <row r="9285" spans="5:29" s="2" customFormat="1">
      <c r="E9285" s="120"/>
      <c r="M9285" s="120"/>
      <c r="N9285" s="120"/>
      <c r="U9285" s="121"/>
      <c r="V9285" s="122"/>
      <c r="W9285" s="123"/>
      <c r="AC9285" s="123"/>
    </row>
    <row r="9286" spans="5:29" s="2" customFormat="1">
      <c r="E9286" s="120"/>
      <c r="M9286" s="120"/>
      <c r="N9286" s="120"/>
      <c r="U9286" s="121"/>
      <c r="V9286" s="122"/>
      <c r="W9286" s="123"/>
      <c r="AC9286" s="123"/>
    </row>
    <row r="9287" spans="5:29" s="2" customFormat="1">
      <c r="E9287" s="120"/>
      <c r="M9287" s="120"/>
      <c r="N9287" s="120"/>
      <c r="U9287" s="121"/>
      <c r="V9287" s="122"/>
      <c r="W9287" s="123"/>
      <c r="AC9287" s="123"/>
    </row>
    <row r="9288" spans="5:29" s="2" customFormat="1">
      <c r="E9288" s="120"/>
      <c r="M9288" s="120"/>
      <c r="N9288" s="120"/>
      <c r="U9288" s="121"/>
      <c r="V9288" s="122"/>
      <c r="W9288" s="123"/>
      <c r="AC9288" s="123"/>
    </row>
    <row r="9289" spans="5:29" s="2" customFormat="1">
      <c r="E9289" s="120"/>
      <c r="M9289" s="120"/>
      <c r="N9289" s="120"/>
      <c r="U9289" s="121"/>
      <c r="V9289" s="122"/>
      <c r="W9289" s="123"/>
      <c r="AC9289" s="123"/>
    </row>
    <row r="9290" spans="5:29" s="2" customFormat="1">
      <c r="E9290" s="120"/>
      <c r="M9290" s="120"/>
      <c r="N9290" s="120"/>
      <c r="U9290" s="121"/>
      <c r="V9290" s="122"/>
      <c r="W9290" s="123"/>
      <c r="AC9290" s="123"/>
    </row>
    <row r="9291" spans="5:29" s="2" customFormat="1">
      <c r="E9291" s="120"/>
      <c r="M9291" s="120"/>
      <c r="N9291" s="120"/>
      <c r="U9291" s="121"/>
      <c r="V9291" s="122"/>
      <c r="W9291" s="123"/>
      <c r="AC9291" s="123"/>
    </row>
    <row r="9292" spans="5:29" s="2" customFormat="1">
      <c r="E9292" s="120"/>
      <c r="M9292" s="120"/>
      <c r="N9292" s="120"/>
      <c r="U9292" s="121"/>
      <c r="V9292" s="122"/>
      <c r="W9292" s="123"/>
      <c r="AC9292" s="123"/>
    </row>
    <row r="9293" spans="5:29" s="2" customFormat="1">
      <c r="E9293" s="120"/>
      <c r="M9293" s="120"/>
      <c r="N9293" s="120"/>
      <c r="U9293" s="121"/>
      <c r="V9293" s="122"/>
      <c r="W9293" s="123"/>
      <c r="AC9293" s="123"/>
    </row>
    <row r="9294" spans="5:29" s="2" customFormat="1">
      <c r="E9294" s="120"/>
      <c r="M9294" s="120"/>
      <c r="N9294" s="120"/>
      <c r="U9294" s="121"/>
      <c r="V9294" s="122"/>
      <c r="W9294" s="123"/>
      <c r="AC9294" s="123"/>
    </row>
    <row r="9295" spans="5:29" s="2" customFormat="1">
      <c r="E9295" s="120"/>
      <c r="M9295" s="120"/>
      <c r="N9295" s="120"/>
      <c r="U9295" s="121"/>
      <c r="V9295" s="122"/>
      <c r="W9295" s="123"/>
      <c r="AC9295" s="123"/>
    </row>
    <row r="9296" spans="5:29" s="2" customFormat="1">
      <c r="E9296" s="120"/>
      <c r="M9296" s="120"/>
      <c r="N9296" s="120"/>
      <c r="U9296" s="121"/>
      <c r="V9296" s="122"/>
      <c r="W9296" s="123"/>
      <c r="AC9296" s="123"/>
    </row>
    <row r="9297" spans="5:29" s="2" customFormat="1">
      <c r="E9297" s="120"/>
      <c r="M9297" s="120"/>
      <c r="N9297" s="120"/>
      <c r="U9297" s="121"/>
      <c r="V9297" s="122"/>
      <c r="W9297" s="123"/>
      <c r="AC9297" s="123"/>
    </row>
    <row r="9298" spans="5:29" s="2" customFormat="1">
      <c r="E9298" s="120"/>
      <c r="M9298" s="120"/>
      <c r="N9298" s="120"/>
      <c r="U9298" s="121"/>
      <c r="V9298" s="122"/>
      <c r="W9298" s="123"/>
      <c r="AC9298" s="123"/>
    </row>
    <row r="9299" spans="5:29" s="2" customFormat="1">
      <c r="E9299" s="120"/>
      <c r="M9299" s="120"/>
      <c r="N9299" s="120"/>
      <c r="U9299" s="121"/>
      <c r="V9299" s="122"/>
      <c r="W9299" s="123"/>
      <c r="AC9299" s="123"/>
    </row>
    <row r="9300" spans="5:29" s="2" customFormat="1">
      <c r="E9300" s="120"/>
      <c r="M9300" s="120"/>
      <c r="N9300" s="120"/>
      <c r="U9300" s="121"/>
      <c r="V9300" s="122"/>
      <c r="W9300" s="123"/>
      <c r="AC9300" s="123"/>
    </row>
    <row r="9301" spans="5:29" s="2" customFormat="1">
      <c r="E9301" s="120"/>
      <c r="M9301" s="120"/>
      <c r="N9301" s="120"/>
      <c r="U9301" s="121"/>
      <c r="V9301" s="122"/>
      <c r="W9301" s="123"/>
      <c r="AC9301" s="123"/>
    </row>
    <row r="9302" spans="5:29" s="2" customFormat="1">
      <c r="E9302" s="120"/>
      <c r="M9302" s="120"/>
      <c r="N9302" s="120"/>
      <c r="U9302" s="121"/>
      <c r="V9302" s="122"/>
      <c r="W9302" s="123"/>
      <c r="AC9302" s="123"/>
    </row>
    <row r="9303" spans="5:29" s="2" customFormat="1">
      <c r="E9303" s="120"/>
      <c r="M9303" s="120"/>
      <c r="N9303" s="120"/>
      <c r="U9303" s="121"/>
      <c r="V9303" s="122"/>
      <c r="W9303" s="123"/>
      <c r="AC9303" s="123"/>
    </row>
    <row r="9304" spans="5:29" s="2" customFormat="1">
      <c r="E9304" s="120"/>
      <c r="M9304" s="120"/>
      <c r="N9304" s="120"/>
      <c r="U9304" s="121"/>
      <c r="V9304" s="122"/>
      <c r="W9304" s="123"/>
      <c r="AC9304" s="123"/>
    </row>
    <row r="9305" spans="5:29" s="2" customFormat="1">
      <c r="E9305" s="120"/>
      <c r="M9305" s="120"/>
      <c r="N9305" s="120"/>
      <c r="U9305" s="121"/>
      <c r="V9305" s="122"/>
      <c r="W9305" s="123"/>
      <c r="AC9305" s="123"/>
    </row>
    <row r="9306" spans="5:29" s="2" customFormat="1">
      <c r="E9306" s="120"/>
      <c r="M9306" s="120"/>
      <c r="N9306" s="120"/>
      <c r="U9306" s="121"/>
      <c r="V9306" s="122"/>
      <c r="W9306" s="123"/>
      <c r="AC9306" s="123"/>
    </row>
    <row r="9307" spans="5:29" s="2" customFormat="1">
      <c r="E9307" s="120"/>
      <c r="M9307" s="120"/>
      <c r="N9307" s="120"/>
      <c r="U9307" s="121"/>
      <c r="V9307" s="122"/>
      <c r="W9307" s="123"/>
      <c r="AC9307" s="123"/>
    </row>
    <row r="9308" spans="5:29" s="2" customFormat="1">
      <c r="E9308" s="120"/>
      <c r="M9308" s="120"/>
      <c r="N9308" s="120"/>
      <c r="U9308" s="121"/>
      <c r="V9308" s="122"/>
      <c r="W9308" s="123"/>
      <c r="AC9308" s="123"/>
    </row>
    <row r="9309" spans="5:29" s="2" customFormat="1">
      <c r="E9309" s="120"/>
      <c r="M9309" s="120"/>
      <c r="N9309" s="120"/>
      <c r="U9309" s="121"/>
      <c r="V9309" s="122"/>
      <c r="W9309" s="123"/>
      <c r="AC9309" s="123"/>
    </row>
    <row r="9310" spans="5:29" s="2" customFormat="1">
      <c r="E9310" s="120"/>
      <c r="M9310" s="120"/>
      <c r="N9310" s="120"/>
      <c r="U9310" s="121"/>
      <c r="V9310" s="122"/>
      <c r="W9310" s="123"/>
      <c r="AC9310" s="123"/>
    </row>
    <row r="9311" spans="5:29" s="2" customFormat="1">
      <c r="E9311" s="120"/>
      <c r="M9311" s="120"/>
      <c r="N9311" s="120"/>
      <c r="U9311" s="121"/>
      <c r="V9311" s="122"/>
      <c r="W9311" s="123"/>
      <c r="AC9311" s="123"/>
    </row>
    <row r="9312" spans="5:29" s="2" customFormat="1">
      <c r="E9312" s="120"/>
      <c r="M9312" s="120"/>
      <c r="N9312" s="120"/>
      <c r="U9312" s="121"/>
      <c r="V9312" s="122"/>
      <c r="W9312" s="123"/>
      <c r="AC9312" s="123"/>
    </row>
    <row r="9313" spans="5:29" s="2" customFormat="1">
      <c r="E9313" s="120"/>
      <c r="M9313" s="120"/>
      <c r="N9313" s="120"/>
      <c r="U9313" s="121"/>
      <c r="V9313" s="122"/>
      <c r="W9313" s="123"/>
      <c r="AC9313" s="123"/>
    </row>
    <row r="9314" spans="5:29" s="2" customFormat="1">
      <c r="E9314" s="120"/>
      <c r="M9314" s="120"/>
      <c r="N9314" s="120"/>
      <c r="U9314" s="121"/>
      <c r="V9314" s="122"/>
      <c r="W9314" s="123"/>
      <c r="AC9314" s="123"/>
    </row>
    <row r="9315" spans="5:29" s="2" customFormat="1">
      <c r="E9315" s="120"/>
      <c r="M9315" s="120"/>
      <c r="N9315" s="120"/>
      <c r="U9315" s="121"/>
      <c r="V9315" s="122"/>
      <c r="W9315" s="123"/>
      <c r="AC9315" s="123"/>
    </row>
    <row r="9316" spans="5:29" s="2" customFormat="1">
      <c r="E9316" s="120"/>
      <c r="M9316" s="120"/>
      <c r="N9316" s="120"/>
      <c r="U9316" s="121"/>
      <c r="V9316" s="122"/>
      <c r="W9316" s="123"/>
      <c r="AC9316" s="123"/>
    </row>
    <row r="9317" spans="5:29" s="2" customFormat="1">
      <c r="E9317" s="120"/>
      <c r="M9317" s="120"/>
      <c r="N9317" s="120"/>
      <c r="U9317" s="121"/>
      <c r="V9317" s="122"/>
      <c r="W9317" s="123"/>
      <c r="AC9317" s="123"/>
    </row>
    <row r="9318" spans="5:29" s="2" customFormat="1">
      <c r="E9318" s="120"/>
      <c r="M9318" s="120"/>
      <c r="N9318" s="120"/>
      <c r="U9318" s="121"/>
      <c r="V9318" s="122"/>
      <c r="W9318" s="123"/>
      <c r="AC9318" s="123"/>
    </row>
    <row r="9319" spans="5:29" s="2" customFormat="1">
      <c r="E9319" s="120"/>
      <c r="M9319" s="120"/>
      <c r="N9319" s="120"/>
      <c r="U9319" s="121"/>
      <c r="V9319" s="122"/>
      <c r="W9319" s="123"/>
      <c r="AC9319" s="123"/>
    </row>
    <row r="9320" spans="5:29" s="2" customFormat="1">
      <c r="E9320" s="120"/>
      <c r="M9320" s="120"/>
      <c r="N9320" s="120"/>
      <c r="U9320" s="121"/>
      <c r="V9320" s="122"/>
      <c r="W9320" s="123"/>
      <c r="AC9320" s="123"/>
    </row>
    <row r="9321" spans="5:29" s="2" customFormat="1">
      <c r="E9321" s="120"/>
      <c r="M9321" s="120"/>
      <c r="N9321" s="120"/>
      <c r="U9321" s="121"/>
      <c r="V9321" s="122"/>
      <c r="W9321" s="123"/>
      <c r="AC9321" s="123"/>
    </row>
    <row r="9322" spans="5:29" s="2" customFormat="1">
      <c r="E9322" s="120"/>
      <c r="M9322" s="120"/>
      <c r="N9322" s="120"/>
      <c r="U9322" s="121"/>
      <c r="V9322" s="122"/>
      <c r="W9322" s="123"/>
      <c r="AC9322" s="123"/>
    </row>
    <row r="9323" spans="5:29" s="2" customFormat="1">
      <c r="E9323" s="120"/>
      <c r="M9323" s="120"/>
      <c r="N9323" s="120"/>
      <c r="U9323" s="121"/>
      <c r="V9323" s="122"/>
      <c r="W9323" s="123"/>
      <c r="AC9323" s="123"/>
    </row>
    <row r="9324" spans="5:29" s="2" customFormat="1">
      <c r="E9324" s="120"/>
      <c r="M9324" s="120"/>
      <c r="N9324" s="120"/>
      <c r="U9324" s="121"/>
      <c r="V9324" s="122"/>
      <c r="W9324" s="123"/>
      <c r="AC9324" s="123"/>
    </row>
    <row r="9325" spans="5:29" s="2" customFormat="1">
      <c r="E9325" s="120"/>
      <c r="M9325" s="120"/>
      <c r="N9325" s="120"/>
      <c r="U9325" s="121"/>
      <c r="V9325" s="122"/>
      <c r="W9325" s="123"/>
      <c r="AC9325" s="123"/>
    </row>
    <row r="9326" spans="5:29" s="2" customFormat="1">
      <c r="E9326" s="120"/>
      <c r="M9326" s="120"/>
      <c r="N9326" s="120"/>
      <c r="U9326" s="121"/>
      <c r="V9326" s="122"/>
      <c r="W9326" s="123"/>
      <c r="AC9326" s="123"/>
    </row>
    <row r="9327" spans="5:29" s="2" customFormat="1">
      <c r="E9327" s="120"/>
      <c r="M9327" s="120"/>
      <c r="N9327" s="120"/>
      <c r="U9327" s="121"/>
      <c r="V9327" s="122"/>
      <c r="W9327" s="123"/>
      <c r="AC9327" s="123"/>
    </row>
    <row r="9328" spans="5:29" s="2" customFormat="1">
      <c r="E9328" s="120"/>
      <c r="M9328" s="120"/>
      <c r="N9328" s="120"/>
      <c r="U9328" s="121"/>
      <c r="V9328" s="122"/>
      <c r="W9328" s="123"/>
      <c r="AC9328" s="123"/>
    </row>
    <row r="9329" spans="5:29" s="2" customFormat="1">
      <c r="E9329" s="120"/>
      <c r="M9329" s="120"/>
      <c r="N9329" s="120"/>
      <c r="U9329" s="121"/>
      <c r="V9329" s="122"/>
      <c r="W9329" s="123"/>
      <c r="AC9329" s="123"/>
    </row>
    <row r="9330" spans="5:29" s="2" customFormat="1">
      <c r="E9330" s="120"/>
      <c r="M9330" s="120"/>
      <c r="N9330" s="120"/>
      <c r="U9330" s="121"/>
      <c r="V9330" s="122"/>
      <c r="W9330" s="123"/>
      <c r="AC9330" s="123"/>
    </row>
    <row r="9331" spans="5:29" s="2" customFormat="1">
      <c r="E9331" s="120"/>
      <c r="M9331" s="120"/>
      <c r="N9331" s="120"/>
      <c r="U9331" s="121"/>
      <c r="V9331" s="122"/>
      <c r="W9331" s="123"/>
      <c r="AC9331" s="123"/>
    </row>
    <row r="9332" spans="5:29" s="2" customFormat="1">
      <c r="E9332" s="120"/>
      <c r="M9332" s="120"/>
      <c r="N9332" s="120"/>
      <c r="U9332" s="121"/>
      <c r="V9332" s="122"/>
      <c r="W9332" s="123"/>
      <c r="AC9332" s="123"/>
    </row>
    <row r="9333" spans="5:29" s="2" customFormat="1">
      <c r="E9333" s="120"/>
      <c r="M9333" s="120"/>
      <c r="N9333" s="120"/>
      <c r="U9333" s="121"/>
      <c r="V9333" s="122"/>
      <c r="W9333" s="123"/>
      <c r="AC9333" s="123"/>
    </row>
    <row r="9334" spans="5:29" s="2" customFormat="1">
      <c r="E9334" s="120"/>
      <c r="M9334" s="120"/>
      <c r="N9334" s="120"/>
      <c r="U9334" s="121"/>
      <c r="V9334" s="122"/>
      <c r="W9334" s="123"/>
      <c r="AC9334" s="123"/>
    </row>
    <row r="9335" spans="5:29" s="2" customFormat="1">
      <c r="E9335" s="120"/>
      <c r="M9335" s="120"/>
      <c r="N9335" s="120"/>
      <c r="U9335" s="121"/>
      <c r="V9335" s="122"/>
      <c r="W9335" s="123"/>
      <c r="AC9335" s="123"/>
    </row>
    <row r="9336" spans="5:29" s="2" customFormat="1">
      <c r="E9336" s="120"/>
      <c r="M9336" s="120"/>
      <c r="N9336" s="120"/>
      <c r="U9336" s="121"/>
      <c r="V9336" s="122"/>
      <c r="W9336" s="123"/>
      <c r="AC9336" s="123"/>
    </row>
    <row r="9337" spans="5:29" s="2" customFormat="1">
      <c r="E9337" s="120"/>
      <c r="M9337" s="120"/>
      <c r="N9337" s="120"/>
      <c r="U9337" s="121"/>
      <c r="V9337" s="122"/>
      <c r="W9337" s="123"/>
      <c r="AC9337" s="123"/>
    </row>
    <row r="9338" spans="5:29" s="2" customFormat="1">
      <c r="E9338" s="120"/>
      <c r="M9338" s="120"/>
      <c r="N9338" s="120"/>
      <c r="U9338" s="121"/>
      <c r="V9338" s="122"/>
      <c r="W9338" s="123"/>
      <c r="AC9338" s="123"/>
    </row>
    <row r="9339" spans="5:29" s="2" customFormat="1">
      <c r="E9339" s="120"/>
      <c r="M9339" s="120"/>
      <c r="N9339" s="120"/>
      <c r="U9339" s="121"/>
      <c r="V9339" s="122"/>
      <c r="W9339" s="123"/>
      <c r="AC9339" s="123"/>
    </row>
    <row r="9340" spans="5:29" s="2" customFormat="1">
      <c r="E9340" s="120"/>
      <c r="M9340" s="120"/>
      <c r="N9340" s="120"/>
      <c r="U9340" s="121"/>
      <c r="V9340" s="122"/>
      <c r="W9340" s="123"/>
      <c r="AC9340" s="123"/>
    </row>
    <row r="9341" spans="5:29" s="2" customFormat="1">
      <c r="E9341" s="120"/>
      <c r="M9341" s="120"/>
      <c r="N9341" s="120"/>
      <c r="U9341" s="121"/>
      <c r="V9341" s="122"/>
      <c r="W9341" s="123"/>
      <c r="AC9341" s="123"/>
    </row>
    <row r="9342" spans="5:29" s="2" customFormat="1">
      <c r="E9342" s="120"/>
      <c r="M9342" s="120"/>
      <c r="N9342" s="120"/>
      <c r="U9342" s="121"/>
      <c r="V9342" s="122"/>
      <c r="W9342" s="123"/>
      <c r="AC9342" s="123"/>
    </row>
    <row r="9343" spans="5:29" s="2" customFormat="1">
      <c r="E9343" s="120"/>
      <c r="M9343" s="120"/>
      <c r="N9343" s="120"/>
      <c r="U9343" s="121"/>
      <c r="V9343" s="122"/>
      <c r="W9343" s="123"/>
      <c r="AC9343" s="123"/>
    </row>
    <row r="9344" spans="5:29" s="2" customFormat="1">
      <c r="E9344" s="120"/>
      <c r="M9344" s="120"/>
      <c r="N9344" s="120"/>
      <c r="U9344" s="121"/>
      <c r="V9344" s="122"/>
      <c r="W9344" s="123"/>
      <c r="AC9344" s="123"/>
    </row>
    <row r="9345" spans="5:29" s="2" customFormat="1">
      <c r="E9345" s="120"/>
      <c r="M9345" s="120"/>
      <c r="N9345" s="120"/>
      <c r="U9345" s="121"/>
      <c r="V9345" s="122"/>
      <c r="W9345" s="123"/>
      <c r="AC9345" s="123"/>
    </row>
    <row r="9346" spans="5:29" s="2" customFormat="1">
      <c r="E9346" s="120"/>
      <c r="M9346" s="120"/>
      <c r="N9346" s="120"/>
      <c r="U9346" s="121"/>
      <c r="V9346" s="122"/>
      <c r="W9346" s="123"/>
      <c r="AC9346" s="123"/>
    </row>
    <row r="9347" spans="5:29" s="2" customFormat="1">
      <c r="E9347" s="120"/>
      <c r="M9347" s="120"/>
      <c r="N9347" s="120"/>
      <c r="U9347" s="121"/>
      <c r="V9347" s="122"/>
      <c r="W9347" s="123"/>
      <c r="AC9347" s="123"/>
    </row>
    <row r="9348" spans="5:29" s="2" customFormat="1">
      <c r="E9348" s="120"/>
      <c r="M9348" s="120"/>
      <c r="N9348" s="120"/>
      <c r="U9348" s="121"/>
      <c r="V9348" s="122"/>
      <c r="W9348" s="123"/>
      <c r="AC9348" s="123"/>
    </row>
    <row r="9349" spans="5:29" s="2" customFormat="1">
      <c r="E9349" s="120"/>
      <c r="M9349" s="120"/>
      <c r="N9349" s="120"/>
      <c r="U9349" s="121"/>
      <c r="V9349" s="122"/>
      <c r="W9349" s="123"/>
      <c r="AC9349" s="123"/>
    </row>
    <row r="9350" spans="5:29" s="2" customFormat="1">
      <c r="E9350" s="120"/>
      <c r="M9350" s="120"/>
      <c r="N9350" s="120"/>
      <c r="U9350" s="121"/>
      <c r="V9350" s="122"/>
      <c r="W9350" s="123"/>
      <c r="AC9350" s="123"/>
    </row>
    <row r="9351" spans="5:29" s="2" customFormat="1">
      <c r="E9351" s="120"/>
      <c r="M9351" s="120"/>
      <c r="N9351" s="120"/>
      <c r="U9351" s="121"/>
      <c r="V9351" s="122"/>
      <c r="W9351" s="123"/>
      <c r="AC9351" s="123"/>
    </row>
    <row r="9352" spans="5:29" s="2" customFormat="1">
      <c r="E9352" s="120"/>
      <c r="M9352" s="120"/>
      <c r="N9352" s="120"/>
      <c r="U9352" s="121"/>
      <c r="V9352" s="122"/>
      <c r="W9352" s="123"/>
      <c r="AC9352" s="123"/>
    </row>
    <row r="9353" spans="5:29" s="2" customFormat="1">
      <c r="E9353" s="120"/>
      <c r="M9353" s="120"/>
      <c r="N9353" s="120"/>
      <c r="U9353" s="121"/>
      <c r="V9353" s="122"/>
      <c r="W9353" s="123"/>
      <c r="AC9353" s="123"/>
    </row>
    <row r="9354" spans="5:29" s="2" customFormat="1">
      <c r="E9354" s="120"/>
      <c r="M9354" s="120"/>
      <c r="N9354" s="120"/>
      <c r="U9354" s="121"/>
      <c r="V9354" s="122"/>
      <c r="W9354" s="123"/>
      <c r="AC9354" s="123"/>
    </row>
    <row r="9355" spans="5:29" s="2" customFormat="1">
      <c r="E9355" s="120"/>
      <c r="M9355" s="120"/>
      <c r="N9355" s="120"/>
      <c r="U9355" s="121"/>
      <c r="V9355" s="122"/>
      <c r="W9355" s="123"/>
      <c r="AC9355" s="123"/>
    </row>
    <row r="9356" spans="5:29" s="2" customFormat="1">
      <c r="E9356" s="120"/>
      <c r="M9356" s="120"/>
      <c r="N9356" s="120"/>
      <c r="U9356" s="121"/>
      <c r="V9356" s="122"/>
      <c r="W9356" s="123"/>
      <c r="AC9356" s="123"/>
    </row>
    <row r="9357" spans="5:29" s="2" customFormat="1">
      <c r="E9357" s="120"/>
      <c r="M9357" s="120"/>
      <c r="N9357" s="120"/>
      <c r="U9357" s="121"/>
      <c r="V9357" s="122"/>
      <c r="W9357" s="123"/>
      <c r="AC9357" s="123"/>
    </row>
    <row r="9358" spans="5:29" s="2" customFormat="1">
      <c r="E9358" s="120"/>
      <c r="M9358" s="120"/>
      <c r="N9358" s="120"/>
      <c r="U9358" s="121"/>
      <c r="V9358" s="122"/>
      <c r="W9358" s="123"/>
      <c r="AC9358" s="123"/>
    </row>
    <row r="9359" spans="5:29" s="2" customFormat="1">
      <c r="E9359" s="120"/>
      <c r="M9359" s="120"/>
      <c r="N9359" s="120"/>
      <c r="U9359" s="121"/>
      <c r="V9359" s="122"/>
      <c r="W9359" s="123"/>
      <c r="AC9359" s="123"/>
    </row>
    <row r="9360" spans="5:29" s="2" customFormat="1">
      <c r="E9360" s="120"/>
      <c r="M9360" s="120"/>
      <c r="N9360" s="120"/>
      <c r="U9360" s="121"/>
      <c r="V9360" s="122"/>
      <c r="W9360" s="123"/>
      <c r="AC9360" s="123"/>
    </row>
    <row r="9361" spans="5:29" s="2" customFormat="1">
      <c r="E9361" s="120"/>
      <c r="M9361" s="120"/>
      <c r="N9361" s="120"/>
      <c r="U9361" s="121"/>
      <c r="V9361" s="122"/>
      <c r="W9361" s="123"/>
      <c r="AC9361" s="123"/>
    </row>
    <row r="9362" spans="5:29" s="2" customFormat="1">
      <c r="E9362" s="120"/>
      <c r="M9362" s="120"/>
      <c r="N9362" s="120"/>
      <c r="U9362" s="121"/>
      <c r="V9362" s="122"/>
      <c r="W9362" s="123"/>
      <c r="AC9362" s="123"/>
    </row>
    <row r="9363" spans="5:29" s="2" customFormat="1">
      <c r="E9363" s="120"/>
      <c r="M9363" s="120"/>
      <c r="N9363" s="120"/>
      <c r="U9363" s="121"/>
      <c r="V9363" s="122"/>
      <c r="W9363" s="123"/>
      <c r="AC9363" s="123"/>
    </row>
    <row r="9364" spans="5:29" s="2" customFormat="1">
      <c r="E9364" s="120"/>
      <c r="M9364" s="120"/>
      <c r="N9364" s="120"/>
      <c r="U9364" s="121"/>
      <c r="V9364" s="122"/>
      <c r="W9364" s="123"/>
      <c r="AC9364" s="123"/>
    </row>
    <row r="9365" spans="5:29" s="2" customFormat="1">
      <c r="E9365" s="120"/>
      <c r="M9365" s="120"/>
      <c r="N9365" s="120"/>
      <c r="U9365" s="121"/>
      <c r="V9365" s="122"/>
      <c r="W9365" s="123"/>
      <c r="AC9365" s="123"/>
    </row>
    <row r="9366" spans="5:29" s="2" customFormat="1">
      <c r="E9366" s="120"/>
      <c r="M9366" s="120"/>
      <c r="N9366" s="120"/>
      <c r="U9366" s="121"/>
      <c r="V9366" s="122"/>
      <c r="W9366" s="123"/>
      <c r="AC9366" s="123"/>
    </row>
    <row r="9367" spans="5:29" s="2" customFormat="1">
      <c r="E9367" s="120"/>
      <c r="M9367" s="120"/>
      <c r="N9367" s="120"/>
      <c r="U9367" s="121"/>
      <c r="V9367" s="122"/>
      <c r="W9367" s="123"/>
      <c r="AC9367" s="123"/>
    </row>
    <row r="9368" spans="5:29" s="2" customFormat="1">
      <c r="E9368" s="120"/>
      <c r="M9368" s="120"/>
      <c r="N9368" s="120"/>
      <c r="U9368" s="121"/>
      <c r="V9368" s="122"/>
      <c r="W9368" s="123"/>
      <c r="AC9368" s="123"/>
    </row>
    <row r="9369" spans="5:29" s="2" customFormat="1">
      <c r="E9369" s="120"/>
      <c r="M9369" s="120"/>
      <c r="N9369" s="120"/>
      <c r="U9369" s="121"/>
      <c r="V9369" s="122"/>
      <c r="W9369" s="123"/>
      <c r="AC9369" s="123"/>
    </row>
    <row r="9370" spans="5:29" s="2" customFormat="1">
      <c r="E9370" s="120"/>
      <c r="M9370" s="120"/>
      <c r="N9370" s="120"/>
      <c r="U9370" s="121"/>
      <c r="V9370" s="122"/>
      <c r="W9370" s="123"/>
      <c r="AC9370" s="123"/>
    </row>
    <row r="9371" spans="5:29" s="2" customFormat="1">
      <c r="E9371" s="120"/>
      <c r="M9371" s="120"/>
      <c r="N9371" s="120"/>
      <c r="U9371" s="121"/>
      <c r="V9371" s="122"/>
      <c r="W9371" s="123"/>
      <c r="AC9371" s="123"/>
    </row>
    <row r="9372" spans="5:29" s="2" customFormat="1">
      <c r="E9372" s="120"/>
      <c r="M9372" s="120"/>
      <c r="N9372" s="120"/>
      <c r="U9372" s="121"/>
      <c r="V9372" s="122"/>
      <c r="W9372" s="123"/>
      <c r="AC9372" s="123"/>
    </row>
    <row r="9373" spans="5:29" s="2" customFormat="1">
      <c r="E9373" s="120"/>
      <c r="M9373" s="120"/>
      <c r="N9373" s="120"/>
      <c r="U9373" s="121"/>
      <c r="V9373" s="122"/>
      <c r="W9373" s="123"/>
      <c r="AC9373" s="123"/>
    </row>
    <row r="9374" spans="5:29" s="2" customFormat="1">
      <c r="E9374" s="120"/>
      <c r="M9374" s="120"/>
      <c r="N9374" s="120"/>
      <c r="U9374" s="121"/>
      <c r="V9374" s="122"/>
      <c r="W9374" s="123"/>
      <c r="AC9374" s="123"/>
    </row>
    <row r="9375" spans="5:29" s="2" customFormat="1">
      <c r="E9375" s="120"/>
      <c r="M9375" s="120"/>
      <c r="N9375" s="120"/>
      <c r="U9375" s="121"/>
      <c r="V9375" s="122"/>
      <c r="W9375" s="123"/>
      <c r="AC9375" s="123"/>
    </row>
    <row r="9376" spans="5:29" s="2" customFormat="1">
      <c r="E9376" s="120"/>
      <c r="M9376" s="120"/>
      <c r="N9376" s="120"/>
      <c r="U9376" s="121"/>
      <c r="V9376" s="122"/>
      <c r="W9376" s="123"/>
      <c r="AC9376" s="123"/>
    </row>
    <row r="9377" spans="5:29" s="2" customFormat="1">
      <c r="E9377" s="120"/>
      <c r="M9377" s="120"/>
      <c r="N9377" s="120"/>
      <c r="U9377" s="121"/>
      <c r="V9377" s="122"/>
      <c r="W9377" s="123"/>
      <c r="AC9377" s="123"/>
    </row>
    <row r="9378" spans="5:29" s="2" customFormat="1">
      <c r="E9378" s="120"/>
      <c r="M9378" s="120"/>
      <c r="N9378" s="120"/>
      <c r="U9378" s="121"/>
      <c r="V9378" s="122"/>
      <c r="W9378" s="123"/>
      <c r="AC9378" s="123"/>
    </row>
    <row r="9379" spans="5:29" s="2" customFormat="1">
      <c r="E9379" s="120"/>
      <c r="M9379" s="120"/>
      <c r="N9379" s="120"/>
      <c r="U9379" s="121"/>
      <c r="V9379" s="122"/>
      <c r="W9379" s="123"/>
      <c r="AC9379" s="123"/>
    </row>
    <row r="9380" spans="5:29" s="2" customFormat="1">
      <c r="E9380" s="120"/>
      <c r="M9380" s="120"/>
      <c r="N9380" s="120"/>
      <c r="U9380" s="121"/>
      <c r="V9380" s="122"/>
      <c r="W9380" s="123"/>
      <c r="AC9380" s="123"/>
    </row>
    <row r="9381" spans="5:29" s="2" customFormat="1">
      <c r="E9381" s="120"/>
      <c r="M9381" s="120"/>
      <c r="N9381" s="120"/>
      <c r="U9381" s="121"/>
      <c r="V9381" s="122"/>
      <c r="W9381" s="123"/>
      <c r="AC9381" s="123"/>
    </row>
    <row r="9382" spans="5:29" s="2" customFormat="1">
      <c r="E9382" s="120"/>
      <c r="M9382" s="120"/>
      <c r="N9382" s="120"/>
      <c r="U9382" s="121"/>
      <c r="V9382" s="122"/>
      <c r="W9382" s="123"/>
      <c r="AC9382" s="123"/>
    </row>
    <row r="9383" spans="5:29" s="2" customFormat="1">
      <c r="E9383" s="120"/>
      <c r="M9383" s="120"/>
      <c r="N9383" s="120"/>
      <c r="U9383" s="121"/>
      <c r="V9383" s="122"/>
      <c r="W9383" s="123"/>
      <c r="AC9383" s="123"/>
    </row>
    <row r="9384" spans="5:29" s="2" customFormat="1">
      <c r="E9384" s="120"/>
      <c r="M9384" s="120"/>
      <c r="N9384" s="120"/>
      <c r="U9384" s="121"/>
      <c r="V9384" s="122"/>
      <c r="W9384" s="123"/>
      <c r="AC9384" s="123"/>
    </row>
    <row r="9385" spans="5:29" s="2" customFormat="1">
      <c r="E9385" s="120"/>
      <c r="M9385" s="120"/>
      <c r="N9385" s="120"/>
      <c r="U9385" s="121"/>
      <c r="V9385" s="122"/>
      <c r="W9385" s="123"/>
      <c r="AC9385" s="123"/>
    </row>
    <row r="9386" spans="5:29" s="2" customFormat="1">
      <c r="E9386" s="120"/>
      <c r="M9386" s="120"/>
      <c r="N9386" s="120"/>
      <c r="U9386" s="121"/>
      <c r="V9386" s="122"/>
      <c r="W9386" s="123"/>
      <c r="AC9386" s="123"/>
    </row>
    <row r="9387" spans="5:29" s="2" customFormat="1">
      <c r="E9387" s="120"/>
      <c r="M9387" s="120"/>
      <c r="N9387" s="120"/>
      <c r="U9387" s="121"/>
      <c r="V9387" s="122"/>
      <c r="W9387" s="123"/>
      <c r="AC9387" s="123"/>
    </row>
    <row r="9388" spans="5:29" s="2" customFormat="1">
      <c r="E9388" s="120"/>
      <c r="M9388" s="120"/>
      <c r="N9388" s="120"/>
      <c r="U9388" s="121"/>
      <c r="V9388" s="122"/>
      <c r="W9388" s="123"/>
      <c r="AC9388" s="123"/>
    </row>
    <row r="9389" spans="5:29" s="2" customFormat="1">
      <c r="E9389" s="120"/>
      <c r="M9389" s="120"/>
      <c r="N9389" s="120"/>
      <c r="U9389" s="121"/>
      <c r="V9389" s="122"/>
      <c r="W9389" s="123"/>
      <c r="AC9389" s="123"/>
    </row>
    <row r="9390" spans="5:29" s="2" customFormat="1">
      <c r="E9390" s="120"/>
      <c r="M9390" s="120"/>
      <c r="N9390" s="120"/>
      <c r="U9390" s="121"/>
      <c r="V9390" s="122"/>
      <c r="W9390" s="123"/>
      <c r="AC9390" s="123"/>
    </row>
    <row r="9391" spans="5:29" s="2" customFormat="1">
      <c r="E9391" s="120"/>
      <c r="M9391" s="120"/>
      <c r="N9391" s="120"/>
      <c r="U9391" s="121"/>
      <c r="V9391" s="122"/>
      <c r="W9391" s="123"/>
      <c r="AC9391" s="123"/>
    </row>
    <row r="9392" spans="5:29" s="2" customFormat="1">
      <c r="E9392" s="120"/>
      <c r="M9392" s="120"/>
      <c r="N9392" s="120"/>
      <c r="U9392" s="121"/>
      <c r="V9392" s="122"/>
      <c r="W9392" s="123"/>
      <c r="AC9392" s="123"/>
    </row>
    <row r="9393" spans="5:29" s="2" customFormat="1">
      <c r="E9393" s="120"/>
      <c r="M9393" s="120"/>
      <c r="N9393" s="120"/>
      <c r="U9393" s="121"/>
      <c r="V9393" s="122"/>
      <c r="W9393" s="123"/>
      <c r="AC9393" s="123"/>
    </row>
    <row r="9394" spans="5:29" s="2" customFormat="1">
      <c r="E9394" s="120"/>
      <c r="M9394" s="120"/>
      <c r="N9394" s="120"/>
      <c r="U9394" s="121"/>
      <c r="V9394" s="122"/>
      <c r="W9394" s="123"/>
      <c r="AC9394" s="123"/>
    </row>
    <row r="9395" spans="5:29" s="2" customFormat="1">
      <c r="E9395" s="120"/>
      <c r="M9395" s="120"/>
      <c r="N9395" s="120"/>
      <c r="U9395" s="121"/>
      <c r="V9395" s="122"/>
      <c r="W9395" s="123"/>
      <c r="AC9395" s="123"/>
    </row>
    <row r="9396" spans="5:29" s="2" customFormat="1">
      <c r="E9396" s="120"/>
      <c r="M9396" s="120"/>
      <c r="N9396" s="120"/>
      <c r="U9396" s="121"/>
      <c r="V9396" s="122"/>
      <c r="W9396" s="123"/>
      <c r="AC9396" s="123"/>
    </row>
    <row r="9397" spans="5:29" s="2" customFormat="1">
      <c r="E9397" s="120"/>
      <c r="M9397" s="120"/>
      <c r="N9397" s="120"/>
      <c r="U9397" s="121"/>
      <c r="V9397" s="122"/>
      <c r="W9397" s="123"/>
      <c r="AC9397" s="123"/>
    </row>
    <row r="9398" spans="5:29" s="2" customFormat="1">
      <c r="E9398" s="120"/>
      <c r="M9398" s="120"/>
      <c r="N9398" s="120"/>
      <c r="U9398" s="121"/>
      <c r="V9398" s="122"/>
      <c r="W9398" s="123"/>
      <c r="AC9398" s="123"/>
    </row>
    <row r="9399" spans="5:29" s="2" customFormat="1">
      <c r="E9399" s="120"/>
      <c r="M9399" s="120"/>
      <c r="N9399" s="120"/>
      <c r="U9399" s="121"/>
      <c r="V9399" s="122"/>
      <c r="W9399" s="123"/>
      <c r="AC9399" s="123"/>
    </row>
    <row r="9400" spans="5:29" s="2" customFormat="1">
      <c r="E9400" s="120"/>
      <c r="M9400" s="120"/>
      <c r="N9400" s="120"/>
      <c r="U9400" s="121"/>
      <c r="V9400" s="122"/>
      <c r="W9400" s="123"/>
      <c r="AC9400" s="123"/>
    </row>
    <row r="9401" spans="5:29" s="2" customFormat="1">
      <c r="E9401" s="120"/>
      <c r="M9401" s="120"/>
      <c r="N9401" s="120"/>
      <c r="U9401" s="121"/>
      <c r="V9401" s="122"/>
      <c r="W9401" s="123"/>
      <c r="AC9401" s="123"/>
    </row>
    <row r="9402" spans="5:29" s="2" customFormat="1">
      <c r="E9402" s="120"/>
      <c r="M9402" s="120"/>
      <c r="N9402" s="120"/>
      <c r="U9402" s="121"/>
      <c r="V9402" s="122"/>
      <c r="W9402" s="123"/>
      <c r="AC9402" s="123"/>
    </row>
    <row r="9403" spans="5:29" s="2" customFormat="1">
      <c r="E9403" s="120"/>
      <c r="M9403" s="120"/>
      <c r="N9403" s="120"/>
      <c r="U9403" s="121"/>
      <c r="V9403" s="122"/>
      <c r="W9403" s="123"/>
      <c r="AC9403" s="123"/>
    </row>
    <row r="9404" spans="5:29" s="2" customFormat="1">
      <c r="E9404" s="120"/>
      <c r="M9404" s="120"/>
      <c r="N9404" s="120"/>
      <c r="U9404" s="121"/>
      <c r="V9404" s="122"/>
      <c r="W9404" s="123"/>
      <c r="AC9404" s="123"/>
    </row>
    <row r="9405" spans="5:29" s="2" customFormat="1">
      <c r="E9405" s="120"/>
      <c r="M9405" s="120"/>
      <c r="N9405" s="120"/>
      <c r="U9405" s="121"/>
      <c r="V9405" s="122"/>
      <c r="W9405" s="123"/>
      <c r="AC9405" s="123"/>
    </row>
    <row r="9406" spans="5:29" s="2" customFormat="1">
      <c r="E9406" s="120"/>
      <c r="M9406" s="120"/>
      <c r="N9406" s="120"/>
      <c r="U9406" s="121"/>
      <c r="V9406" s="122"/>
      <c r="W9406" s="123"/>
      <c r="AC9406" s="123"/>
    </row>
    <row r="9407" spans="5:29" s="2" customFormat="1">
      <c r="E9407" s="120"/>
      <c r="M9407" s="120"/>
      <c r="N9407" s="120"/>
      <c r="U9407" s="121"/>
      <c r="V9407" s="122"/>
      <c r="W9407" s="123"/>
      <c r="AC9407" s="123"/>
    </row>
    <row r="9408" spans="5:29" s="2" customFormat="1">
      <c r="E9408" s="120"/>
      <c r="M9408" s="120"/>
      <c r="N9408" s="120"/>
      <c r="U9408" s="121"/>
      <c r="V9408" s="122"/>
      <c r="W9408" s="123"/>
      <c r="AC9408" s="123"/>
    </row>
    <row r="9409" spans="5:29" s="2" customFormat="1">
      <c r="E9409" s="120"/>
      <c r="M9409" s="120"/>
      <c r="N9409" s="120"/>
      <c r="U9409" s="121"/>
      <c r="V9409" s="122"/>
      <c r="W9409" s="123"/>
      <c r="AC9409" s="123"/>
    </row>
    <row r="9410" spans="5:29" s="2" customFormat="1">
      <c r="E9410" s="120"/>
      <c r="M9410" s="120"/>
      <c r="N9410" s="120"/>
      <c r="U9410" s="121"/>
      <c r="V9410" s="122"/>
      <c r="W9410" s="123"/>
      <c r="AC9410" s="123"/>
    </row>
    <row r="9411" spans="5:29" s="2" customFormat="1">
      <c r="E9411" s="120"/>
      <c r="M9411" s="120"/>
      <c r="N9411" s="120"/>
      <c r="U9411" s="121"/>
      <c r="V9411" s="122"/>
      <c r="W9411" s="123"/>
      <c r="AC9411" s="123"/>
    </row>
    <row r="9412" spans="5:29" s="2" customFormat="1">
      <c r="E9412" s="120"/>
      <c r="M9412" s="120"/>
      <c r="N9412" s="120"/>
      <c r="U9412" s="121"/>
      <c r="V9412" s="122"/>
      <c r="W9412" s="123"/>
      <c r="AC9412" s="123"/>
    </row>
    <row r="9413" spans="5:29" s="2" customFormat="1">
      <c r="E9413" s="120"/>
      <c r="M9413" s="120"/>
      <c r="N9413" s="120"/>
      <c r="U9413" s="121"/>
      <c r="V9413" s="122"/>
      <c r="W9413" s="123"/>
      <c r="AC9413" s="123"/>
    </row>
    <row r="9414" spans="5:29" s="2" customFormat="1">
      <c r="E9414" s="120"/>
      <c r="M9414" s="120"/>
      <c r="N9414" s="120"/>
      <c r="U9414" s="121"/>
      <c r="V9414" s="122"/>
      <c r="W9414" s="123"/>
      <c r="AC9414" s="123"/>
    </row>
    <row r="9415" spans="5:29" s="2" customFormat="1">
      <c r="E9415" s="120"/>
      <c r="M9415" s="120"/>
      <c r="N9415" s="120"/>
      <c r="U9415" s="121"/>
      <c r="V9415" s="122"/>
      <c r="W9415" s="123"/>
      <c r="AC9415" s="123"/>
    </row>
    <row r="9416" spans="5:29" s="2" customFormat="1">
      <c r="E9416" s="120"/>
      <c r="M9416" s="120"/>
      <c r="N9416" s="120"/>
      <c r="U9416" s="121"/>
      <c r="V9416" s="122"/>
      <c r="W9416" s="123"/>
      <c r="AC9416" s="123"/>
    </row>
    <row r="9417" spans="5:29" s="2" customFormat="1">
      <c r="E9417" s="120"/>
      <c r="M9417" s="120"/>
      <c r="N9417" s="120"/>
      <c r="U9417" s="121"/>
      <c r="V9417" s="122"/>
      <c r="W9417" s="123"/>
      <c r="AC9417" s="123"/>
    </row>
    <row r="9418" spans="5:29" s="2" customFormat="1">
      <c r="E9418" s="120"/>
      <c r="M9418" s="120"/>
      <c r="N9418" s="120"/>
      <c r="U9418" s="121"/>
      <c r="V9418" s="122"/>
      <c r="W9418" s="123"/>
      <c r="AC9418" s="123"/>
    </row>
    <row r="9419" spans="5:29" s="2" customFormat="1">
      <c r="E9419" s="120"/>
      <c r="M9419" s="120"/>
      <c r="N9419" s="120"/>
      <c r="U9419" s="121"/>
      <c r="V9419" s="122"/>
      <c r="W9419" s="123"/>
      <c r="AC9419" s="123"/>
    </row>
    <row r="9420" spans="5:29" s="2" customFormat="1">
      <c r="E9420" s="120"/>
      <c r="M9420" s="120"/>
      <c r="N9420" s="120"/>
      <c r="U9420" s="121"/>
      <c r="V9420" s="122"/>
      <c r="W9420" s="123"/>
      <c r="AC9420" s="123"/>
    </row>
    <row r="9421" spans="5:29" s="2" customFormat="1">
      <c r="E9421" s="120"/>
      <c r="M9421" s="120"/>
      <c r="N9421" s="120"/>
      <c r="U9421" s="121"/>
      <c r="V9421" s="122"/>
      <c r="W9421" s="123"/>
      <c r="AC9421" s="123"/>
    </row>
    <row r="9422" spans="5:29" s="2" customFormat="1">
      <c r="E9422" s="120"/>
      <c r="M9422" s="120"/>
      <c r="N9422" s="120"/>
      <c r="U9422" s="121"/>
      <c r="V9422" s="122"/>
      <c r="W9422" s="123"/>
      <c r="AC9422" s="123"/>
    </row>
    <row r="9423" spans="5:29" s="2" customFormat="1">
      <c r="E9423" s="120"/>
      <c r="M9423" s="120"/>
      <c r="N9423" s="120"/>
      <c r="U9423" s="121"/>
      <c r="V9423" s="122"/>
      <c r="W9423" s="123"/>
      <c r="AC9423" s="123"/>
    </row>
    <row r="9424" spans="5:29" s="2" customFormat="1">
      <c r="E9424" s="120"/>
      <c r="M9424" s="120"/>
      <c r="N9424" s="120"/>
      <c r="U9424" s="121"/>
      <c r="V9424" s="122"/>
      <c r="W9424" s="123"/>
      <c r="AC9424" s="123"/>
    </row>
    <row r="9425" spans="5:29" s="2" customFormat="1">
      <c r="E9425" s="120"/>
      <c r="M9425" s="120"/>
      <c r="N9425" s="120"/>
      <c r="U9425" s="121"/>
      <c r="V9425" s="122"/>
      <c r="W9425" s="123"/>
      <c r="AC9425" s="123"/>
    </row>
    <row r="9426" spans="5:29" s="2" customFormat="1">
      <c r="E9426" s="120"/>
      <c r="M9426" s="120"/>
      <c r="N9426" s="120"/>
      <c r="U9426" s="121"/>
      <c r="V9426" s="122"/>
      <c r="W9426" s="123"/>
      <c r="AC9426" s="123"/>
    </row>
    <row r="9427" spans="5:29" s="2" customFormat="1">
      <c r="E9427" s="120"/>
      <c r="M9427" s="120"/>
      <c r="N9427" s="120"/>
      <c r="U9427" s="121"/>
      <c r="V9427" s="122"/>
      <c r="W9427" s="123"/>
      <c r="AC9427" s="123"/>
    </row>
    <row r="9428" spans="5:29" s="2" customFormat="1">
      <c r="E9428" s="120"/>
      <c r="M9428" s="120"/>
      <c r="N9428" s="120"/>
      <c r="U9428" s="121"/>
      <c r="V9428" s="122"/>
      <c r="W9428" s="123"/>
      <c r="AC9428" s="123"/>
    </row>
    <row r="9429" spans="5:29" s="2" customFormat="1">
      <c r="E9429" s="120"/>
      <c r="M9429" s="120"/>
      <c r="N9429" s="120"/>
      <c r="U9429" s="121"/>
      <c r="V9429" s="122"/>
      <c r="W9429" s="123"/>
      <c r="AC9429" s="123"/>
    </row>
    <row r="9430" spans="5:29" s="2" customFormat="1">
      <c r="E9430" s="120"/>
      <c r="M9430" s="120"/>
      <c r="N9430" s="120"/>
      <c r="U9430" s="121"/>
      <c r="V9430" s="122"/>
      <c r="W9430" s="123"/>
      <c r="AC9430" s="123"/>
    </row>
    <row r="9431" spans="5:29" s="2" customFormat="1">
      <c r="E9431" s="120"/>
      <c r="M9431" s="120"/>
      <c r="N9431" s="120"/>
      <c r="U9431" s="121"/>
      <c r="V9431" s="122"/>
      <c r="W9431" s="123"/>
      <c r="AC9431" s="123"/>
    </row>
    <row r="9432" spans="5:29" s="2" customFormat="1">
      <c r="E9432" s="120"/>
      <c r="M9432" s="120"/>
      <c r="N9432" s="120"/>
      <c r="U9432" s="121"/>
      <c r="V9432" s="122"/>
      <c r="W9432" s="123"/>
      <c r="AC9432" s="123"/>
    </row>
    <row r="9433" spans="5:29" s="2" customFormat="1">
      <c r="E9433" s="120"/>
      <c r="M9433" s="120"/>
      <c r="N9433" s="120"/>
      <c r="U9433" s="121"/>
      <c r="V9433" s="122"/>
      <c r="W9433" s="123"/>
      <c r="AC9433" s="123"/>
    </row>
    <row r="9434" spans="5:29" s="2" customFormat="1">
      <c r="E9434" s="120"/>
      <c r="M9434" s="120"/>
      <c r="N9434" s="120"/>
      <c r="U9434" s="121"/>
      <c r="V9434" s="122"/>
      <c r="W9434" s="123"/>
      <c r="AC9434" s="123"/>
    </row>
    <row r="9435" spans="5:29" s="2" customFormat="1">
      <c r="E9435" s="120"/>
      <c r="M9435" s="120"/>
      <c r="N9435" s="120"/>
      <c r="U9435" s="121"/>
      <c r="V9435" s="122"/>
      <c r="W9435" s="123"/>
      <c r="AC9435" s="123"/>
    </row>
    <row r="9436" spans="5:29" s="2" customFormat="1">
      <c r="E9436" s="120"/>
      <c r="M9436" s="120"/>
      <c r="N9436" s="120"/>
      <c r="U9436" s="121"/>
      <c r="V9436" s="122"/>
      <c r="W9436" s="123"/>
      <c r="AC9436" s="123"/>
    </row>
    <row r="9437" spans="5:29" s="2" customFormat="1">
      <c r="E9437" s="120"/>
      <c r="M9437" s="120"/>
      <c r="N9437" s="120"/>
      <c r="U9437" s="121"/>
      <c r="V9437" s="122"/>
      <c r="W9437" s="123"/>
      <c r="AC9437" s="123"/>
    </row>
    <row r="9438" spans="5:29" s="2" customFormat="1">
      <c r="E9438" s="120"/>
      <c r="M9438" s="120"/>
      <c r="N9438" s="120"/>
      <c r="U9438" s="121"/>
      <c r="V9438" s="122"/>
      <c r="W9438" s="123"/>
      <c r="AC9438" s="123"/>
    </row>
    <row r="9439" spans="5:29" s="2" customFormat="1">
      <c r="E9439" s="120"/>
      <c r="M9439" s="120"/>
      <c r="N9439" s="120"/>
      <c r="U9439" s="121"/>
      <c r="V9439" s="122"/>
      <c r="W9439" s="123"/>
      <c r="AC9439" s="123"/>
    </row>
    <row r="9440" spans="5:29" s="2" customFormat="1">
      <c r="E9440" s="120"/>
      <c r="M9440" s="120"/>
      <c r="N9440" s="120"/>
      <c r="U9440" s="121"/>
      <c r="V9440" s="122"/>
      <c r="W9440" s="123"/>
      <c r="AC9440" s="123"/>
    </row>
    <row r="9441" spans="5:29" s="2" customFormat="1">
      <c r="E9441" s="120"/>
      <c r="M9441" s="120"/>
      <c r="N9441" s="120"/>
      <c r="U9441" s="121"/>
      <c r="V9441" s="122"/>
      <c r="W9441" s="123"/>
      <c r="AC9441" s="123"/>
    </row>
    <row r="9442" spans="5:29" s="2" customFormat="1">
      <c r="E9442" s="120"/>
      <c r="M9442" s="120"/>
      <c r="N9442" s="120"/>
      <c r="U9442" s="121"/>
      <c r="V9442" s="122"/>
      <c r="W9442" s="123"/>
      <c r="AC9442" s="123"/>
    </row>
    <row r="9443" spans="5:29" s="2" customFormat="1">
      <c r="E9443" s="120"/>
      <c r="M9443" s="120"/>
      <c r="N9443" s="120"/>
      <c r="U9443" s="121"/>
      <c r="V9443" s="122"/>
      <c r="W9443" s="123"/>
      <c r="AC9443" s="123"/>
    </row>
    <row r="9444" spans="5:29" s="2" customFormat="1">
      <c r="E9444" s="120"/>
      <c r="M9444" s="120"/>
      <c r="N9444" s="120"/>
      <c r="U9444" s="121"/>
      <c r="V9444" s="122"/>
      <c r="W9444" s="123"/>
      <c r="AC9444" s="123"/>
    </row>
    <row r="9445" spans="5:29" s="2" customFormat="1">
      <c r="E9445" s="120"/>
      <c r="M9445" s="120"/>
      <c r="N9445" s="120"/>
      <c r="U9445" s="121"/>
      <c r="V9445" s="122"/>
      <c r="W9445" s="123"/>
      <c r="AC9445" s="123"/>
    </row>
    <row r="9446" spans="5:29" s="2" customFormat="1">
      <c r="E9446" s="120"/>
      <c r="M9446" s="120"/>
      <c r="N9446" s="120"/>
      <c r="U9446" s="121"/>
      <c r="V9446" s="122"/>
      <c r="W9446" s="123"/>
      <c r="AC9446" s="123"/>
    </row>
    <row r="9447" spans="5:29" s="2" customFormat="1">
      <c r="E9447" s="120"/>
      <c r="M9447" s="120"/>
      <c r="N9447" s="120"/>
      <c r="U9447" s="121"/>
      <c r="V9447" s="122"/>
      <c r="W9447" s="123"/>
      <c r="AC9447" s="123"/>
    </row>
    <row r="9448" spans="5:29" s="2" customFormat="1">
      <c r="E9448" s="120"/>
      <c r="M9448" s="120"/>
      <c r="N9448" s="120"/>
      <c r="U9448" s="121"/>
      <c r="V9448" s="122"/>
      <c r="W9448" s="123"/>
      <c r="AC9448" s="123"/>
    </row>
    <row r="9449" spans="5:29" s="2" customFormat="1">
      <c r="E9449" s="120"/>
      <c r="M9449" s="120"/>
      <c r="N9449" s="120"/>
      <c r="U9449" s="121"/>
      <c r="V9449" s="122"/>
      <c r="W9449" s="123"/>
      <c r="AC9449" s="123"/>
    </row>
    <row r="9450" spans="5:29" s="2" customFormat="1">
      <c r="E9450" s="120"/>
      <c r="M9450" s="120"/>
      <c r="N9450" s="120"/>
      <c r="U9450" s="121"/>
      <c r="V9450" s="122"/>
      <c r="W9450" s="123"/>
      <c r="AC9450" s="123"/>
    </row>
    <row r="9451" spans="5:29" s="2" customFormat="1">
      <c r="E9451" s="120"/>
      <c r="M9451" s="120"/>
      <c r="N9451" s="120"/>
      <c r="U9451" s="121"/>
      <c r="V9451" s="122"/>
      <c r="W9451" s="123"/>
      <c r="AC9451" s="123"/>
    </row>
    <row r="9452" spans="5:29" s="2" customFormat="1">
      <c r="E9452" s="120"/>
      <c r="M9452" s="120"/>
      <c r="N9452" s="120"/>
      <c r="U9452" s="121"/>
      <c r="V9452" s="122"/>
      <c r="W9452" s="123"/>
      <c r="AC9452" s="123"/>
    </row>
    <row r="9453" spans="5:29" s="2" customFormat="1">
      <c r="E9453" s="120"/>
      <c r="M9453" s="120"/>
      <c r="N9453" s="120"/>
      <c r="U9453" s="121"/>
      <c r="V9453" s="122"/>
      <c r="W9453" s="123"/>
      <c r="AC9453" s="123"/>
    </row>
    <row r="9454" spans="5:29" s="2" customFormat="1">
      <c r="E9454" s="120"/>
      <c r="M9454" s="120"/>
      <c r="N9454" s="120"/>
      <c r="U9454" s="121"/>
      <c r="V9454" s="122"/>
      <c r="W9454" s="123"/>
      <c r="AC9454" s="123"/>
    </row>
    <row r="9455" spans="5:29" s="2" customFormat="1">
      <c r="E9455" s="120"/>
      <c r="M9455" s="120"/>
      <c r="N9455" s="120"/>
      <c r="U9455" s="121"/>
      <c r="V9455" s="122"/>
      <c r="W9455" s="123"/>
      <c r="AC9455" s="123"/>
    </row>
    <row r="9456" spans="5:29" s="2" customFormat="1">
      <c r="E9456" s="120"/>
      <c r="M9456" s="120"/>
      <c r="N9456" s="120"/>
      <c r="U9456" s="121"/>
      <c r="V9456" s="122"/>
      <c r="W9456" s="123"/>
      <c r="AC9456" s="123"/>
    </row>
    <row r="9457" spans="5:29" s="2" customFormat="1">
      <c r="E9457" s="120"/>
      <c r="M9457" s="120"/>
      <c r="N9457" s="120"/>
      <c r="U9457" s="121"/>
      <c r="V9457" s="122"/>
      <c r="W9457" s="123"/>
      <c r="AC9457" s="123"/>
    </row>
    <row r="9458" spans="5:29" s="2" customFormat="1">
      <c r="E9458" s="120"/>
      <c r="M9458" s="120"/>
      <c r="N9458" s="120"/>
      <c r="U9458" s="121"/>
      <c r="V9458" s="122"/>
      <c r="W9458" s="123"/>
      <c r="AC9458" s="123"/>
    </row>
    <row r="9459" spans="5:29" s="2" customFormat="1">
      <c r="E9459" s="120"/>
      <c r="M9459" s="120"/>
      <c r="N9459" s="120"/>
      <c r="U9459" s="121"/>
      <c r="V9459" s="122"/>
      <c r="W9459" s="123"/>
      <c r="AC9459" s="123"/>
    </row>
    <row r="9460" spans="5:29" s="2" customFormat="1">
      <c r="E9460" s="120"/>
      <c r="M9460" s="120"/>
      <c r="N9460" s="120"/>
      <c r="U9460" s="121"/>
      <c r="V9460" s="122"/>
      <c r="W9460" s="123"/>
      <c r="AC9460" s="123"/>
    </row>
    <row r="9461" spans="5:29" s="2" customFormat="1">
      <c r="E9461" s="120"/>
      <c r="M9461" s="120"/>
      <c r="N9461" s="120"/>
      <c r="U9461" s="121"/>
      <c r="V9461" s="122"/>
      <c r="W9461" s="123"/>
      <c r="AC9461" s="123"/>
    </row>
    <row r="9462" spans="5:29" s="2" customFormat="1">
      <c r="E9462" s="120"/>
      <c r="M9462" s="120"/>
      <c r="N9462" s="120"/>
      <c r="U9462" s="121"/>
      <c r="V9462" s="122"/>
      <c r="W9462" s="123"/>
      <c r="AC9462" s="123"/>
    </row>
    <row r="9463" spans="5:29" s="2" customFormat="1">
      <c r="E9463" s="120"/>
      <c r="M9463" s="120"/>
      <c r="N9463" s="120"/>
      <c r="U9463" s="121"/>
      <c r="V9463" s="122"/>
      <c r="W9463" s="123"/>
      <c r="AC9463" s="123"/>
    </row>
    <row r="9464" spans="5:29" s="2" customFormat="1">
      <c r="E9464" s="120"/>
      <c r="M9464" s="120"/>
      <c r="N9464" s="120"/>
      <c r="U9464" s="121"/>
      <c r="V9464" s="122"/>
      <c r="W9464" s="123"/>
      <c r="AC9464" s="123"/>
    </row>
    <row r="9465" spans="5:29" s="2" customFormat="1">
      <c r="E9465" s="120"/>
      <c r="M9465" s="120"/>
      <c r="N9465" s="120"/>
      <c r="U9465" s="121"/>
      <c r="V9465" s="122"/>
      <c r="W9465" s="123"/>
      <c r="AC9465" s="123"/>
    </row>
    <row r="9466" spans="5:29" s="2" customFormat="1">
      <c r="E9466" s="120"/>
      <c r="M9466" s="120"/>
      <c r="N9466" s="120"/>
      <c r="U9466" s="121"/>
      <c r="V9466" s="122"/>
      <c r="W9466" s="123"/>
      <c r="AC9466" s="123"/>
    </row>
    <row r="9467" spans="5:29" s="2" customFormat="1">
      <c r="E9467" s="120"/>
      <c r="M9467" s="120"/>
      <c r="N9467" s="120"/>
      <c r="U9467" s="121"/>
      <c r="V9467" s="122"/>
      <c r="W9467" s="123"/>
      <c r="AC9467" s="123"/>
    </row>
    <row r="9468" spans="5:29" s="2" customFormat="1">
      <c r="E9468" s="120"/>
      <c r="M9468" s="120"/>
      <c r="N9468" s="120"/>
      <c r="U9468" s="121"/>
      <c r="V9468" s="122"/>
      <c r="W9468" s="123"/>
      <c r="AC9468" s="123"/>
    </row>
    <row r="9469" spans="5:29" s="2" customFormat="1">
      <c r="E9469" s="120"/>
      <c r="M9469" s="120"/>
      <c r="N9469" s="120"/>
      <c r="U9469" s="121"/>
      <c r="V9469" s="122"/>
      <c r="W9469" s="123"/>
      <c r="AC9469" s="123"/>
    </row>
    <row r="9470" spans="5:29" s="2" customFormat="1">
      <c r="E9470" s="120"/>
      <c r="M9470" s="120"/>
      <c r="N9470" s="120"/>
      <c r="U9470" s="121"/>
      <c r="V9470" s="122"/>
      <c r="W9470" s="123"/>
      <c r="AC9470" s="123"/>
    </row>
    <row r="9471" spans="5:29" s="2" customFormat="1">
      <c r="E9471" s="120"/>
      <c r="M9471" s="120"/>
      <c r="N9471" s="120"/>
      <c r="U9471" s="121"/>
      <c r="V9471" s="122"/>
      <c r="W9471" s="123"/>
      <c r="AC9471" s="123"/>
    </row>
    <row r="9472" spans="5:29" s="2" customFormat="1">
      <c r="E9472" s="120"/>
      <c r="M9472" s="120"/>
      <c r="N9472" s="120"/>
      <c r="U9472" s="121"/>
      <c r="V9472" s="122"/>
      <c r="W9472" s="123"/>
      <c r="AC9472" s="123"/>
    </row>
    <row r="9473" spans="5:29" s="2" customFormat="1">
      <c r="E9473" s="120"/>
      <c r="M9473" s="120"/>
      <c r="N9473" s="120"/>
      <c r="U9473" s="121"/>
      <c r="V9473" s="122"/>
      <c r="W9473" s="123"/>
      <c r="AC9473" s="123"/>
    </row>
    <row r="9474" spans="5:29" s="2" customFormat="1">
      <c r="E9474" s="120"/>
      <c r="M9474" s="120"/>
      <c r="N9474" s="120"/>
      <c r="U9474" s="121"/>
      <c r="V9474" s="122"/>
      <c r="W9474" s="123"/>
      <c r="AC9474" s="123"/>
    </row>
    <row r="9475" spans="5:29" s="2" customFormat="1">
      <c r="E9475" s="120"/>
      <c r="M9475" s="120"/>
      <c r="N9475" s="120"/>
      <c r="U9475" s="121"/>
      <c r="V9475" s="122"/>
      <c r="W9475" s="123"/>
      <c r="AC9475" s="123"/>
    </row>
    <row r="9476" spans="5:29" s="2" customFormat="1">
      <c r="E9476" s="120"/>
      <c r="M9476" s="120"/>
      <c r="N9476" s="120"/>
      <c r="U9476" s="121"/>
      <c r="V9476" s="122"/>
      <c r="W9476" s="123"/>
      <c r="AC9476" s="123"/>
    </row>
    <row r="9477" spans="5:29" s="2" customFormat="1">
      <c r="E9477" s="120"/>
      <c r="M9477" s="120"/>
      <c r="N9477" s="120"/>
      <c r="U9477" s="121"/>
      <c r="V9477" s="122"/>
      <c r="W9477" s="123"/>
      <c r="AC9477" s="123"/>
    </row>
    <row r="9478" spans="5:29" s="2" customFormat="1">
      <c r="E9478" s="120"/>
      <c r="M9478" s="120"/>
      <c r="N9478" s="120"/>
      <c r="U9478" s="121"/>
      <c r="V9478" s="122"/>
      <c r="W9478" s="123"/>
      <c r="AC9478" s="123"/>
    </row>
    <row r="9479" spans="5:29" s="2" customFormat="1">
      <c r="E9479" s="120"/>
      <c r="M9479" s="120"/>
      <c r="N9479" s="120"/>
      <c r="U9479" s="121"/>
      <c r="V9479" s="122"/>
      <c r="W9479" s="123"/>
      <c r="AC9479" s="123"/>
    </row>
    <row r="9480" spans="5:29" s="2" customFormat="1">
      <c r="E9480" s="120"/>
      <c r="M9480" s="120"/>
      <c r="N9480" s="120"/>
      <c r="U9480" s="121"/>
      <c r="V9480" s="122"/>
      <c r="W9480" s="123"/>
      <c r="AC9480" s="123"/>
    </row>
    <row r="9481" spans="5:29" s="2" customFormat="1">
      <c r="E9481" s="120"/>
      <c r="M9481" s="120"/>
      <c r="N9481" s="120"/>
      <c r="U9481" s="121"/>
      <c r="V9481" s="122"/>
      <c r="W9481" s="123"/>
      <c r="AC9481" s="123"/>
    </row>
    <row r="9482" spans="5:29" s="2" customFormat="1">
      <c r="E9482" s="120"/>
      <c r="M9482" s="120"/>
      <c r="N9482" s="120"/>
      <c r="U9482" s="121"/>
      <c r="V9482" s="122"/>
      <c r="W9482" s="123"/>
      <c r="AC9482" s="123"/>
    </row>
    <row r="9483" spans="5:29" s="2" customFormat="1">
      <c r="E9483" s="120"/>
      <c r="M9483" s="120"/>
      <c r="N9483" s="120"/>
      <c r="U9483" s="121"/>
      <c r="V9483" s="122"/>
      <c r="W9483" s="123"/>
      <c r="AC9483" s="123"/>
    </row>
    <row r="9484" spans="5:29" s="2" customFormat="1">
      <c r="E9484" s="120"/>
      <c r="M9484" s="120"/>
      <c r="N9484" s="120"/>
      <c r="U9484" s="121"/>
      <c r="V9484" s="122"/>
      <c r="W9484" s="123"/>
      <c r="AC9484" s="123"/>
    </row>
    <row r="9485" spans="5:29" s="2" customFormat="1">
      <c r="E9485" s="120"/>
      <c r="M9485" s="120"/>
      <c r="N9485" s="120"/>
      <c r="U9485" s="121"/>
      <c r="V9485" s="122"/>
      <c r="W9485" s="123"/>
      <c r="AC9485" s="123"/>
    </row>
    <row r="9486" spans="5:29" s="2" customFormat="1">
      <c r="E9486" s="120"/>
      <c r="M9486" s="120"/>
      <c r="N9486" s="120"/>
      <c r="U9486" s="121"/>
      <c r="V9486" s="122"/>
      <c r="W9486" s="123"/>
      <c r="AC9486" s="123"/>
    </row>
    <row r="9487" spans="5:29" s="2" customFormat="1">
      <c r="E9487" s="120"/>
      <c r="M9487" s="120"/>
      <c r="N9487" s="120"/>
      <c r="U9487" s="121"/>
      <c r="V9487" s="122"/>
      <c r="W9487" s="123"/>
      <c r="AC9487" s="123"/>
    </row>
    <row r="9488" spans="5:29" s="2" customFormat="1">
      <c r="E9488" s="120"/>
      <c r="M9488" s="120"/>
      <c r="N9488" s="120"/>
      <c r="U9488" s="121"/>
      <c r="V9488" s="122"/>
      <c r="W9488" s="123"/>
      <c r="AC9488" s="123"/>
    </row>
    <row r="9489" spans="5:29" s="2" customFormat="1">
      <c r="E9489" s="120"/>
      <c r="M9489" s="120"/>
      <c r="N9489" s="120"/>
      <c r="U9489" s="121"/>
      <c r="V9489" s="122"/>
      <c r="W9489" s="123"/>
      <c r="AC9489" s="123"/>
    </row>
    <row r="9490" spans="5:29" s="2" customFormat="1">
      <c r="E9490" s="120"/>
      <c r="M9490" s="120"/>
      <c r="N9490" s="120"/>
      <c r="U9490" s="121"/>
      <c r="V9490" s="122"/>
      <c r="W9490" s="123"/>
      <c r="AC9490" s="123"/>
    </row>
    <row r="9491" spans="5:29" s="2" customFormat="1">
      <c r="E9491" s="120"/>
      <c r="M9491" s="120"/>
      <c r="N9491" s="120"/>
      <c r="U9491" s="121"/>
      <c r="V9491" s="122"/>
      <c r="W9491" s="123"/>
      <c r="AC9491" s="123"/>
    </row>
    <row r="9492" spans="5:29" s="2" customFormat="1">
      <c r="E9492" s="120"/>
      <c r="M9492" s="120"/>
      <c r="N9492" s="120"/>
      <c r="U9492" s="121"/>
      <c r="V9492" s="122"/>
      <c r="W9492" s="123"/>
      <c r="AC9492" s="123"/>
    </row>
    <row r="9493" spans="5:29" s="2" customFormat="1">
      <c r="E9493" s="120"/>
      <c r="M9493" s="120"/>
      <c r="N9493" s="120"/>
      <c r="U9493" s="121"/>
      <c r="V9493" s="122"/>
      <c r="W9493" s="123"/>
      <c r="AC9493" s="123"/>
    </row>
    <row r="9494" spans="5:29" s="2" customFormat="1">
      <c r="E9494" s="120"/>
      <c r="M9494" s="120"/>
      <c r="N9494" s="120"/>
      <c r="U9494" s="121"/>
      <c r="V9494" s="122"/>
      <c r="W9494" s="123"/>
      <c r="AC9494" s="123"/>
    </row>
    <row r="9495" spans="5:29" s="2" customFormat="1">
      <c r="E9495" s="120"/>
      <c r="M9495" s="120"/>
      <c r="N9495" s="120"/>
      <c r="U9495" s="121"/>
      <c r="V9495" s="122"/>
      <c r="W9495" s="123"/>
      <c r="AC9495" s="123"/>
    </row>
    <row r="9496" spans="5:29" s="2" customFormat="1">
      <c r="E9496" s="120"/>
      <c r="M9496" s="120"/>
      <c r="N9496" s="120"/>
      <c r="U9496" s="121"/>
      <c r="V9496" s="122"/>
      <c r="W9496" s="123"/>
      <c r="AC9496" s="123"/>
    </row>
    <row r="9497" spans="5:29" s="2" customFormat="1">
      <c r="E9497" s="120"/>
      <c r="M9497" s="120"/>
      <c r="N9497" s="120"/>
      <c r="U9497" s="121"/>
      <c r="V9497" s="122"/>
      <c r="W9497" s="123"/>
      <c r="AC9497" s="123"/>
    </row>
    <row r="9498" spans="5:29" s="2" customFormat="1">
      <c r="E9498" s="120"/>
      <c r="M9498" s="120"/>
      <c r="N9498" s="120"/>
      <c r="U9498" s="121"/>
      <c r="V9498" s="122"/>
      <c r="W9498" s="123"/>
      <c r="AC9498" s="123"/>
    </row>
    <row r="9499" spans="5:29" s="2" customFormat="1">
      <c r="E9499" s="120"/>
      <c r="M9499" s="120"/>
      <c r="N9499" s="120"/>
      <c r="U9499" s="121"/>
      <c r="V9499" s="122"/>
      <c r="W9499" s="123"/>
      <c r="AC9499" s="123"/>
    </row>
    <row r="9500" spans="5:29" s="2" customFormat="1">
      <c r="E9500" s="120"/>
      <c r="M9500" s="120"/>
      <c r="N9500" s="120"/>
      <c r="U9500" s="121"/>
      <c r="V9500" s="122"/>
      <c r="W9500" s="123"/>
      <c r="AC9500" s="123"/>
    </row>
    <row r="9501" spans="5:29" s="2" customFormat="1">
      <c r="E9501" s="120"/>
      <c r="M9501" s="120"/>
      <c r="N9501" s="120"/>
      <c r="U9501" s="121"/>
      <c r="V9501" s="122"/>
      <c r="W9501" s="123"/>
      <c r="AC9501" s="123"/>
    </row>
    <row r="9502" spans="5:29" s="2" customFormat="1">
      <c r="E9502" s="120"/>
      <c r="M9502" s="120"/>
      <c r="N9502" s="120"/>
      <c r="U9502" s="121"/>
      <c r="V9502" s="122"/>
      <c r="W9502" s="123"/>
      <c r="AC9502" s="123"/>
    </row>
    <row r="9503" spans="5:29" s="2" customFormat="1">
      <c r="E9503" s="120"/>
      <c r="M9503" s="120"/>
      <c r="N9503" s="120"/>
      <c r="U9503" s="121"/>
      <c r="V9503" s="122"/>
      <c r="W9503" s="123"/>
      <c r="AC9503" s="123"/>
    </row>
    <row r="9504" spans="5:29" s="2" customFormat="1">
      <c r="E9504" s="120"/>
      <c r="M9504" s="120"/>
      <c r="N9504" s="120"/>
      <c r="U9504" s="121"/>
      <c r="V9504" s="122"/>
      <c r="W9504" s="123"/>
      <c r="AC9504" s="123"/>
    </row>
    <row r="9505" spans="5:29" s="2" customFormat="1">
      <c r="E9505" s="120"/>
      <c r="M9505" s="120"/>
      <c r="N9505" s="120"/>
      <c r="U9505" s="121"/>
      <c r="V9505" s="122"/>
      <c r="W9505" s="123"/>
      <c r="AC9505" s="123"/>
    </row>
    <row r="9506" spans="5:29" s="2" customFormat="1">
      <c r="E9506" s="120"/>
      <c r="M9506" s="120"/>
      <c r="N9506" s="120"/>
      <c r="U9506" s="121"/>
      <c r="V9506" s="122"/>
      <c r="W9506" s="123"/>
      <c r="AC9506" s="123"/>
    </row>
    <row r="9507" spans="5:29" s="2" customFormat="1">
      <c r="E9507" s="120"/>
      <c r="M9507" s="120"/>
      <c r="N9507" s="120"/>
      <c r="U9507" s="121"/>
      <c r="V9507" s="122"/>
      <c r="W9507" s="123"/>
      <c r="AC9507" s="123"/>
    </row>
    <row r="9508" spans="5:29" s="2" customFormat="1">
      <c r="E9508" s="120"/>
      <c r="M9508" s="120"/>
      <c r="N9508" s="120"/>
      <c r="U9508" s="121"/>
      <c r="V9508" s="122"/>
      <c r="W9508" s="123"/>
      <c r="AC9508" s="123"/>
    </row>
    <row r="9509" spans="5:29" s="2" customFormat="1">
      <c r="E9509" s="120"/>
      <c r="M9509" s="120"/>
      <c r="N9509" s="120"/>
      <c r="U9509" s="121"/>
      <c r="V9509" s="122"/>
      <c r="W9509" s="123"/>
      <c r="AC9509" s="123"/>
    </row>
    <row r="9510" spans="5:29" s="2" customFormat="1">
      <c r="E9510" s="120"/>
      <c r="M9510" s="120"/>
      <c r="N9510" s="120"/>
      <c r="U9510" s="121"/>
      <c r="V9510" s="122"/>
      <c r="W9510" s="123"/>
      <c r="AC9510" s="123"/>
    </row>
    <row r="9511" spans="5:29" s="2" customFormat="1">
      <c r="E9511" s="120"/>
      <c r="M9511" s="120"/>
      <c r="N9511" s="120"/>
      <c r="U9511" s="121"/>
      <c r="V9511" s="122"/>
      <c r="W9511" s="123"/>
      <c r="AC9511" s="123"/>
    </row>
    <row r="9512" spans="5:29" s="2" customFormat="1">
      <c r="E9512" s="120"/>
      <c r="M9512" s="120"/>
      <c r="N9512" s="120"/>
      <c r="U9512" s="121"/>
      <c r="V9512" s="122"/>
      <c r="W9512" s="123"/>
      <c r="AC9512" s="123"/>
    </row>
    <row r="9513" spans="5:29" s="2" customFormat="1">
      <c r="E9513" s="120"/>
      <c r="M9513" s="120"/>
      <c r="N9513" s="120"/>
      <c r="U9513" s="121"/>
      <c r="V9513" s="122"/>
      <c r="W9513" s="123"/>
      <c r="AC9513" s="123"/>
    </row>
    <row r="9514" spans="5:29" s="2" customFormat="1">
      <c r="E9514" s="120"/>
      <c r="M9514" s="120"/>
      <c r="N9514" s="120"/>
      <c r="U9514" s="121"/>
      <c r="V9514" s="122"/>
      <c r="W9514" s="123"/>
      <c r="AC9514" s="123"/>
    </row>
    <row r="9515" spans="5:29" s="2" customFormat="1">
      <c r="E9515" s="120"/>
      <c r="M9515" s="120"/>
      <c r="N9515" s="120"/>
      <c r="U9515" s="121"/>
      <c r="V9515" s="122"/>
      <c r="W9515" s="123"/>
      <c r="AC9515" s="123"/>
    </row>
    <row r="9516" spans="5:29" s="2" customFormat="1">
      <c r="E9516" s="120"/>
      <c r="M9516" s="120"/>
      <c r="N9516" s="120"/>
      <c r="U9516" s="121"/>
      <c r="V9516" s="122"/>
      <c r="W9516" s="123"/>
      <c r="AC9516" s="123"/>
    </row>
    <row r="9517" spans="5:29" s="2" customFormat="1">
      <c r="E9517" s="120"/>
      <c r="M9517" s="120"/>
      <c r="N9517" s="120"/>
      <c r="U9517" s="121"/>
      <c r="V9517" s="122"/>
      <c r="W9517" s="123"/>
      <c r="AC9517" s="123"/>
    </row>
    <row r="9518" spans="5:29" s="2" customFormat="1">
      <c r="E9518" s="120"/>
      <c r="M9518" s="120"/>
      <c r="N9518" s="120"/>
      <c r="U9518" s="121"/>
      <c r="V9518" s="122"/>
      <c r="W9518" s="123"/>
      <c r="AC9518" s="123"/>
    </row>
    <row r="9519" spans="5:29" s="2" customFormat="1">
      <c r="E9519" s="120"/>
      <c r="M9519" s="120"/>
      <c r="N9519" s="120"/>
      <c r="U9519" s="121"/>
      <c r="V9519" s="122"/>
      <c r="W9519" s="123"/>
      <c r="AC9519" s="123"/>
    </row>
    <row r="9520" spans="5:29" s="2" customFormat="1">
      <c r="E9520" s="120"/>
      <c r="M9520" s="120"/>
      <c r="N9520" s="120"/>
      <c r="U9520" s="121"/>
      <c r="V9520" s="122"/>
      <c r="W9520" s="123"/>
      <c r="AC9520" s="123"/>
    </row>
    <row r="9521" spans="5:29" s="2" customFormat="1">
      <c r="E9521" s="120"/>
      <c r="M9521" s="120"/>
      <c r="N9521" s="120"/>
      <c r="U9521" s="121"/>
      <c r="V9521" s="122"/>
      <c r="W9521" s="123"/>
      <c r="AC9521" s="123"/>
    </row>
    <row r="9522" spans="5:29" s="2" customFormat="1">
      <c r="E9522" s="120"/>
      <c r="M9522" s="120"/>
      <c r="N9522" s="120"/>
      <c r="U9522" s="121"/>
      <c r="V9522" s="122"/>
      <c r="W9522" s="123"/>
      <c r="AC9522" s="123"/>
    </row>
    <row r="9523" spans="5:29" s="2" customFormat="1">
      <c r="E9523" s="120"/>
      <c r="M9523" s="120"/>
      <c r="N9523" s="120"/>
      <c r="U9523" s="121"/>
      <c r="V9523" s="122"/>
      <c r="W9523" s="123"/>
      <c r="AC9523" s="123"/>
    </row>
    <row r="9524" spans="5:29" s="2" customFormat="1">
      <c r="E9524" s="120"/>
      <c r="M9524" s="120"/>
      <c r="N9524" s="120"/>
      <c r="U9524" s="121"/>
      <c r="V9524" s="122"/>
      <c r="W9524" s="123"/>
      <c r="AC9524" s="123"/>
    </row>
    <row r="9525" spans="5:29" s="2" customFormat="1">
      <c r="E9525" s="120"/>
      <c r="M9525" s="120"/>
      <c r="N9525" s="120"/>
      <c r="U9525" s="121"/>
      <c r="V9525" s="122"/>
      <c r="W9525" s="123"/>
      <c r="AC9525" s="123"/>
    </row>
    <row r="9526" spans="5:29" s="2" customFormat="1">
      <c r="E9526" s="120"/>
      <c r="M9526" s="120"/>
      <c r="N9526" s="120"/>
      <c r="U9526" s="121"/>
      <c r="V9526" s="122"/>
      <c r="W9526" s="123"/>
      <c r="AC9526" s="123"/>
    </row>
    <row r="9527" spans="5:29" s="2" customFormat="1">
      <c r="E9527" s="120"/>
      <c r="M9527" s="120"/>
      <c r="N9527" s="120"/>
      <c r="U9527" s="121"/>
      <c r="V9527" s="122"/>
      <c r="W9527" s="123"/>
      <c r="AC9527" s="123"/>
    </row>
    <row r="9528" spans="5:29" s="2" customFormat="1">
      <c r="E9528" s="120"/>
      <c r="M9528" s="120"/>
      <c r="N9528" s="120"/>
      <c r="U9528" s="121"/>
      <c r="V9528" s="122"/>
      <c r="W9528" s="123"/>
      <c r="AC9528" s="123"/>
    </row>
    <row r="9529" spans="5:29" s="2" customFormat="1">
      <c r="E9529" s="120"/>
      <c r="M9529" s="120"/>
      <c r="N9529" s="120"/>
      <c r="U9529" s="121"/>
      <c r="V9529" s="122"/>
      <c r="W9529" s="123"/>
      <c r="AC9529" s="123"/>
    </row>
    <row r="9530" spans="5:29" s="2" customFormat="1">
      <c r="E9530" s="120"/>
      <c r="M9530" s="120"/>
      <c r="N9530" s="120"/>
      <c r="U9530" s="121"/>
      <c r="V9530" s="122"/>
      <c r="W9530" s="123"/>
      <c r="AC9530" s="123"/>
    </row>
    <row r="9531" spans="5:29" s="2" customFormat="1">
      <c r="E9531" s="120"/>
      <c r="M9531" s="120"/>
      <c r="N9531" s="120"/>
      <c r="U9531" s="121"/>
      <c r="V9531" s="122"/>
      <c r="W9531" s="123"/>
      <c r="AC9531" s="123"/>
    </row>
    <row r="9532" spans="5:29" s="2" customFormat="1">
      <c r="E9532" s="120"/>
      <c r="M9532" s="120"/>
      <c r="N9532" s="120"/>
      <c r="U9532" s="121"/>
      <c r="V9532" s="122"/>
      <c r="W9532" s="123"/>
      <c r="AC9532" s="123"/>
    </row>
    <row r="9533" spans="5:29" s="2" customFormat="1">
      <c r="E9533" s="120"/>
      <c r="M9533" s="120"/>
      <c r="N9533" s="120"/>
      <c r="U9533" s="121"/>
      <c r="V9533" s="122"/>
      <c r="W9533" s="123"/>
      <c r="AC9533" s="123"/>
    </row>
    <row r="9534" spans="5:29" s="2" customFormat="1">
      <c r="E9534" s="120"/>
      <c r="M9534" s="120"/>
      <c r="N9534" s="120"/>
      <c r="U9534" s="121"/>
      <c r="V9534" s="122"/>
      <c r="W9534" s="123"/>
      <c r="AC9534" s="123"/>
    </row>
    <row r="9535" spans="5:29" s="2" customFormat="1">
      <c r="E9535" s="120"/>
      <c r="M9535" s="120"/>
      <c r="N9535" s="120"/>
      <c r="U9535" s="121"/>
      <c r="V9535" s="122"/>
      <c r="W9535" s="123"/>
      <c r="AC9535" s="123"/>
    </row>
    <row r="9536" spans="5:29" s="2" customFormat="1">
      <c r="E9536" s="120"/>
      <c r="M9536" s="120"/>
      <c r="N9536" s="120"/>
      <c r="U9536" s="121"/>
      <c r="V9536" s="122"/>
      <c r="W9536" s="123"/>
      <c r="AC9536" s="123"/>
    </row>
    <row r="9537" spans="5:29" s="2" customFormat="1">
      <c r="E9537" s="120"/>
      <c r="M9537" s="120"/>
      <c r="N9537" s="120"/>
      <c r="U9537" s="121"/>
      <c r="V9537" s="122"/>
      <c r="W9537" s="123"/>
      <c r="AC9537" s="123"/>
    </row>
    <row r="9538" spans="5:29" s="2" customFormat="1">
      <c r="E9538" s="120"/>
      <c r="M9538" s="120"/>
      <c r="N9538" s="120"/>
      <c r="U9538" s="121"/>
      <c r="V9538" s="122"/>
      <c r="W9538" s="123"/>
      <c r="AC9538" s="123"/>
    </row>
    <row r="9539" spans="5:29" s="2" customFormat="1">
      <c r="E9539" s="120"/>
      <c r="M9539" s="120"/>
      <c r="N9539" s="120"/>
      <c r="U9539" s="121"/>
      <c r="V9539" s="122"/>
      <c r="W9539" s="123"/>
      <c r="AC9539" s="123"/>
    </row>
    <row r="9540" spans="5:29" s="2" customFormat="1">
      <c r="E9540" s="120"/>
      <c r="M9540" s="120"/>
      <c r="N9540" s="120"/>
      <c r="U9540" s="121"/>
      <c r="V9540" s="122"/>
      <c r="W9540" s="123"/>
      <c r="AC9540" s="123"/>
    </row>
    <row r="9541" spans="5:29" s="2" customFormat="1">
      <c r="E9541" s="120"/>
      <c r="M9541" s="120"/>
      <c r="N9541" s="120"/>
      <c r="U9541" s="121"/>
      <c r="V9541" s="122"/>
      <c r="W9541" s="123"/>
      <c r="AC9541" s="123"/>
    </row>
    <row r="9542" spans="5:29" s="2" customFormat="1">
      <c r="E9542" s="120"/>
      <c r="M9542" s="120"/>
      <c r="N9542" s="120"/>
      <c r="U9542" s="121"/>
      <c r="V9542" s="122"/>
      <c r="W9542" s="123"/>
      <c r="AC9542" s="123"/>
    </row>
    <row r="9543" spans="5:29" s="2" customFormat="1">
      <c r="E9543" s="120"/>
      <c r="M9543" s="120"/>
      <c r="N9543" s="120"/>
      <c r="U9543" s="121"/>
      <c r="V9543" s="122"/>
      <c r="W9543" s="123"/>
      <c r="AC9543" s="123"/>
    </row>
    <row r="9544" spans="5:29" s="2" customFormat="1">
      <c r="E9544" s="120"/>
      <c r="M9544" s="120"/>
      <c r="N9544" s="120"/>
      <c r="U9544" s="121"/>
      <c r="V9544" s="122"/>
      <c r="W9544" s="123"/>
      <c r="AC9544" s="123"/>
    </row>
    <row r="9545" spans="5:29" s="2" customFormat="1">
      <c r="E9545" s="120"/>
      <c r="M9545" s="120"/>
      <c r="N9545" s="120"/>
      <c r="U9545" s="121"/>
      <c r="V9545" s="122"/>
      <c r="W9545" s="123"/>
      <c r="AC9545" s="123"/>
    </row>
    <row r="9546" spans="5:29" s="2" customFormat="1">
      <c r="E9546" s="120"/>
      <c r="M9546" s="120"/>
      <c r="N9546" s="120"/>
      <c r="U9546" s="121"/>
      <c r="V9546" s="122"/>
      <c r="W9546" s="123"/>
      <c r="AC9546" s="123"/>
    </row>
    <row r="9547" spans="5:29" s="2" customFormat="1">
      <c r="E9547" s="120"/>
      <c r="M9547" s="120"/>
      <c r="N9547" s="120"/>
      <c r="U9547" s="121"/>
      <c r="V9547" s="122"/>
      <c r="W9547" s="123"/>
      <c r="AC9547" s="123"/>
    </row>
    <row r="9548" spans="5:29" s="2" customFormat="1">
      <c r="E9548" s="120"/>
      <c r="M9548" s="120"/>
      <c r="N9548" s="120"/>
      <c r="U9548" s="121"/>
      <c r="V9548" s="122"/>
      <c r="W9548" s="123"/>
      <c r="AC9548" s="123"/>
    </row>
    <row r="9549" spans="5:29" s="2" customFormat="1">
      <c r="E9549" s="120"/>
      <c r="M9549" s="120"/>
      <c r="N9549" s="120"/>
      <c r="U9549" s="121"/>
      <c r="V9549" s="122"/>
      <c r="W9549" s="123"/>
      <c r="AC9549" s="123"/>
    </row>
    <row r="9550" spans="5:29" s="2" customFormat="1">
      <c r="E9550" s="120"/>
      <c r="M9550" s="120"/>
      <c r="N9550" s="120"/>
      <c r="U9550" s="121"/>
      <c r="V9550" s="122"/>
      <c r="W9550" s="123"/>
      <c r="AC9550" s="123"/>
    </row>
    <row r="9551" spans="5:29" s="2" customFormat="1">
      <c r="E9551" s="120"/>
      <c r="M9551" s="120"/>
      <c r="N9551" s="120"/>
      <c r="U9551" s="121"/>
      <c r="V9551" s="122"/>
      <c r="W9551" s="123"/>
      <c r="AC9551" s="123"/>
    </row>
    <row r="9552" spans="5:29" s="2" customFormat="1">
      <c r="E9552" s="120"/>
      <c r="M9552" s="120"/>
      <c r="N9552" s="120"/>
      <c r="U9552" s="121"/>
      <c r="V9552" s="122"/>
      <c r="W9552" s="123"/>
      <c r="AC9552" s="123"/>
    </row>
    <row r="9553" spans="5:29" s="2" customFormat="1">
      <c r="E9553" s="120"/>
      <c r="M9553" s="120"/>
      <c r="N9553" s="120"/>
      <c r="U9553" s="121"/>
      <c r="V9553" s="122"/>
      <c r="W9553" s="123"/>
      <c r="AC9553" s="123"/>
    </row>
    <row r="9554" spans="5:29" s="2" customFormat="1">
      <c r="E9554" s="120"/>
      <c r="M9554" s="120"/>
      <c r="N9554" s="120"/>
      <c r="U9554" s="121"/>
      <c r="V9554" s="122"/>
      <c r="W9554" s="123"/>
      <c r="AC9554" s="123"/>
    </row>
    <row r="9555" spans="5:29" s="2" customFormat="1">
      <c r="E9555" s="120"/>
      <c r="M9555" s="120"/>
      <c r="N9555" s="120"/>
      <c r="U9555" s="121"/>
      <c r="V9555" s="122"/>
      <c r="W9555" s="123"/>
      <c r="AC9555" s="123"/>
    </row>
    <row r="9556" spans="5:29" s="2" customFormat="1">
      <c r="E9556" s="120"/>
      <c r="M9556" s="120"/>
      <c r="N9556" s="120"/>
      <c r="U9556" s="121"/>
      <c r="V9556" s="122"/>
      <c r="W9556" s="123"/>
      <c r="AC9556" s="123"/>
    </row>
    <row r="9557" spans="5:29" s="2" customFormat="1">
      <c r="E9557" s="120"/>
      <c r="M9557" s="120"/>
      <c r="N9557" s="120"/>
      <c r="U9557" s="121"/>
      <c r="V9557" s="122"/>
      <c r="W9557" s="123"/>
      <c r="AC9557" s="123"/>
    </row>
    <row r="9558" spans="5:29" s="2" customFormat="1">
      <c r="E9558" s="120"/>
      <c r="M9558" s="120"/>
      <c r="N9558" s="120"/>
      <c r="U9558" s="121"/>
      <c r="V9558" s="122"/>
      <c r="W9558" s="123"/>
      <c r="AC9558" s="123"/>
    </row>
    <row r="9559" spans="5:29" s="2" customFormat="1">
      <c r="E9559" s="120"/>
      <c r="M9559" s="120"/>
      <c r="N9559" s="120"/>
      <c r="U9559" s="121"/>
      <c r="V9559" s="122"/>
      <c r="W9559" s="123"/>
      <c r="AC9559" s="123"/>
    </row>
    <row r="9560" spans="5:29" s="2" customFormat="1">
      <c r="E9560" s="120"/>
      <c r="M9560" s="120"/>
      <c r="N9560" s="120"/>
      <c r="U9560" s="121"/>
      <c r="V9560" s="122"/>
      <c r="W9560" s="123"/>
      <c r="AC9560" s="123"/>
    </row>
    <row r="9561" spans="5:29" s="2" customFormat="1">
      <c r="E9561" s="120"/>
      <c r="M9561" s="120"/>
      <c r="N9561" s="120"/>
      <c r="U9561" s="121"/>
      <c r="V9561" s="122"/>
      <c r="W9561" s="123"/>
      <c r="AC9561" s="123"/>
    </row>
    <row r="9562" spans="5:29" s="2" customFormat="1">
      <c r="E9562" s="120"/>
      <c r="M9562" s="120"/>
      <c r="N9562" s="120"/>
      <c r="U9562" s="121"/>
      <c r="V9562" s="122"/>
      <c r="W9562" s="123"/>
      <c r="AC9562" s="123"/>
    </row>
    <row r="9563" spans="5:29" s="2" customFormat="1">
      <c r="E9563" s="120"/>
      <c r="M9563" s="120"/>
      <c r="N9563" s="120"/>
      <c r="U9563" s="121"/>
      <c r="V9563" s="122"/>
      <c r="W9563" s="123"/>
      <c r="AC9563" s="123"/>
    </row>
    <row r="9564" spans="5:29" s="2" customFormat="1">
      <c r="E9564" s="120"/>
      <c r="M9564" s="120"/>
      <c r="N9564" s="120"/>
      <c r="U9564" s="121"/>
      <c r="V9564" s="122"/>
      <c r="W9564" s="123"/>
      <c r="AC9564" s="123"/>
    </row>
    <row r="9565" spans="5:29" s="2" customFormat="1">
      <c r="E9565" s="120"/>
      <c r="M9565" s="120"/>
      <c r="N9565" s="120"/>
      <c r="U9565" s="121"/>
      <c r="V9565" s="122"/>
      <c r="W9565" s="123"/>
      <c r="AC9565" s="123"/>
    </row>
    <row r="9566" spans="5:29" s="2" customFormat="1">
      <c r="E9566" s="120"/>
      <c r="M9566" s="120"/>
      <c r="N9566" s="120"/>
      <c r="U9566" s="121"/>
      <c r="V9566" s="122"/>
      <c r="W9566" s="123"/>
      <c r="AC9566" s="123"/>
    </row>
    <row r="9567" spans="5:29" s="2" customFormat="1">
      <c r="E9567" s="120"/>
      <c r="M9567" s="120"/>
      <c r="N9567" s="120"/>
      <c r="U9567" s="121"/>
      <c r="V9567" s="122"/>
      <c r="W9567" s="123"/>
      <c r="AC9567" s="123"/>
    </row>
    <row r="9568" spans="5:29" s="2" customFormat="1">
      <c r="E9568" s="120"/>
      <c r="M9568" s="120"/>
      <c r="N9568" s="120"/>
      <c r="U9568" s="121"/>
      <c r="V9568" s="122"/>
      <c r="W9568" s="123"/>
      <c r="AC9568" s="123"/>
    </row>
    <row r="9569" spans="5:29" s="2" customFormat="1">
      <c r="E9569" s="120"/>
      <c r="M9569" s="120"/>
      <c r="N9569" s="120"/>
      <c r="U9569" s="121"/>
      <c r="V9569" s="122"/>
      <c r="W9569" s="123"/>
      <c r="AC9569" s="123"/>
    </row>
    <row r="9570" spans="5:29" s="2" customFormat="1">
      <c r="E9570" s="120"/>
      <c r="M9570" s="120"/>
      <c r="N9570" s="120"/>
      <c r="U9570" s="121"/>
      <c r="V9570" s="122"/>
      <c r="W9570" s="123"/>
      <c r="AC9570" s="123"/>
    </row>
    <row r="9571" spans="5:29" s="2" customFormat="1">
      <c r="E9571" s="120"/>
      <c r="M9571" s="120"/>
      <c r="N9571" s="120"/>
      <c r="U9571" s="121"/>
      <c r="V9571" s="122"/>
      <c r="W9571" s="123"/>
      <c r="AC9571" s="123"/>
    </row>
    <row r="9572" spans="5:29" s="2" customFormat="1">
      <c r="E9572" s="120"/>
      <c r="M9572" s="120"/>
      <c r="N9572" s="120"/>
      <c r="U9572" s="121"/>
      <c r="V9572" s="122"/>
      <c r="W9572" s="123"/>
      <c r="AC9572" s="123"/>
    </row>
    <row r="9573" spans="5:29" s="2" customFormat="1">
      <c r="E9573" s="120"/>
      <c r="M9573" s="120"/>
      <c r="N9573" s="120"/>
      <c r="U9573" s="121"/>
      <c r="V9573" s="122"/>
      <c r="W9573" s="123"/>
      <c r="AC9573" s="123"/>
    </row>
    <row r="9574" spans="5:29" s="2" customFormat="1">
      <c r="E9574" s="120"/>
      <c r="M9574" s="120"/>
      <c r="N9574" s="120"/>
      <c r="U9574" s="121"/>
      <c r="V9574" s="122"/>
      <c r="W9574" s="123"/>
      <c r="AC9574" s="123"/>
    </row>
    <row r="9575" spans="5:29" s="2" customFormat="1">
      <c r="E9575" s="120"/>
      <c r="M9575" s="120"/>
      <c r="N9575" s="120"/>
      <c r="U9575" s="121"/>
      <c r="V9575" s="122"/>
      <c r="W9575" s="123"/>
      <c r="AC9575" s="123"/>
    </row>
    <row r="9576" spans="5:29" s="2" customFormat="1">
      <c r="E9576" s="120"/>
      <c r="M9576" s="120"/>
      <c r="N9576" s="120"/>
      <c r="U9576" s="121"/>
      <c r="V9576" s="122"/>
      <c r="W9576" s="123"/>
      <c r="AC9576" s="123"/>
    </row>
    <row r="9577" spans="5:29" s="2" customFormat="1">
      <c r="E9577" s="120"/>
      <c r="M9577" s="120"/>
      <c r="N9577" s="120"/>
      <c r="U9577" s="121"/>
      <c r="V9577" s="122"/>
      <c r="W9577" s="123"/>
      <c r="AC9577" s="123"/>
    </row>
    <row r="9578" spans="5:29" s="2" customFormat="1">
      <c r="E9578" s="120"/>
      <c r="M9578" s="120"/>
      <c r="N9578" s="120"/>
      <c r="U9578" s="121"/>
      <c r="V9578" s="122"/>
      <c r="W9578" s="123"/>
      <c r="AC9578" s="123"/>
    </row>
    <row r="9579" spans="5:29" s="2" customFormat="1">
      <c r="E9579" s="120"/>
      <c r="M9579" s="120"/>
      <c r="N9579" s="120"/>
      <c r="U9579" s="121"/>
      <c r="V9579" s="122"/>
      <c r="W9579" s="123"/>
      <c r="AC9579" s="123"/>
    </row>
    <row r="9580" spans="5:29" s="2" customFormat="1">
      <c r="E9580" s="120"/>
      <c r="M9580" s="120"/>
      <c r="N9580" s="120"/>
      <c r="U9580" s="121"/>
      <c r="V9580" s="122"/>
      <c r="W9580" s="123"/>
      <c r="AC9580" s="123"/>
    </row>
    <row r="9581" spans="5:29" s="2" customFormat="1">
      <c r="E9581" s="120"/>
      <c r="M9581" s="120"/>
      <c r="N9581" s="120"/>
      <c r="U9581" s="121"/>
      <c r="V9581" s="122"/>
      <c r="W9581" s="123"/>
      <c r="AC9581" s="123"/>
    </row>
    <row r="9582" spans="5:29" s="2" customFormat="1">
      <c r="E9582" s="120"/>
      <c r="M9582" s="120"/>
      <c r="N9582" s="120"/>
      <c r="U9582" s="121"/>
      <c r="V9582" s="122"/>
      <c r="W9582" s="123"/>
      <c r="AC9582" s="123"/>
    </row>
    <row r="9583" spans="5:29" s="2" customFormat="1">
      <c r="E9583" s="120"/>
      <c r="M9583" s="120"/>
      <c r="N9583" s="120"/>
      <c r="U9583" s="121"/>
      <c r="V9583" s="122"/>
      <c r="W9583" s="123"/>
      <c r="AC9583" s="123"/>
    </row>
    <row r="9584" spans="5:29" s="2" customFormat="1">
      <c r="E9584" s="120"/>
      <c r="M9584" s="120"/>
      <c r="N9584" s="120"/>
      <c r="U9584" s="121"/>
      <c r="V9584" s="122"/>
      <c r="W9584" s="123"/>
      <c r="AC9584" s="123"/>
    </row>
    <row r="9585" spans="5:29" s="2" customFormat="1">
      <c r="E9585" s="120"/>
      <c r="M9585" s="120"/>
      <c r="N9585" s="120"/>
      <c r="U9585" s="121"/>
      <c r="V9585" s="122"/>
      <c r="W9585" s="123"/>
      <c r="AC9585" s="123"/>
    </row>
    <row r="9586" spans="5:29" s="2" customFormat="1">
      <c r="E9586" s="120"/>
      <c r="M9586" s="120"/>
      <c r="N9586" s="120"/>
      <c r="U9586" s="121"/>
      <c r="V9586" s="122"/>
      <c r="W9586" s="123"/>
      <c r="AC9586" s="123"/>
    </row>
    <row r="9587" spans="5:29" s="2" customFormat="1">
      <c r="E9587" s="120"/>
      <c r="M9587" s="120"/>
      <c r="N9587" s="120"/>
      <c r="U9587" s="121"/>
      <c r="V9587" s="122"/>
      <c r="W9587" s="123"/>
      <c r="AC9587" s="123"/>
    </row>
    <row r="9588" spans="5:29" s="2" customFormat="1">
      <c r="E9588" s="120"/>
      <c r="M9588" s="120"/>
      <c r="N9588" s="120"/>
      <c r="U9588" s="121"/>
      <c r="V9588" s="122"/>
      <c r="W9588" s="123"/>
      <c r="AC9588" s="123"/>
    </row>
    <row r="9589" spans="5:29" s="2" customFormat="1">
      <c r="E9589" s="120"/>
      <c r="M9589" s="120"/>
      <c r="N9589" s="120"/>
      <c r="U9589" s="121"/>
      <c r="V9589" s="122"/>
      <c r="W9589" s="123"/>
      <c r="AC9589" s="123"/>
    </row>
    <row r="9590" spans="5:29" s="2" customFormat="1">
      <c r="E9590" s="120"/>
      <c r="M9590" s="120"/>
      <c r="N9590" s="120"/>
      <c r="U9590" s="121"/>
      <c r="V9590" s="122"/>
      <c r="W9590" s="123"/>
      <c r="AC9590" s="123"/>
    </row>
    <row r="9591" spans="5:29" s="2" customFormat="1">
      <c r="E9591" s="120"/>
      <c r="M9591" s="120"/>
      <c r="N9591" s="120"/>
      <c r="U9591" s="121"/>
      <c r="V9591" s="122"/>
      <c r="W9591" s="123"/>
      <c r="AC9591" s="123"/>
    </row>
    <row r="9592" spans="5:29" s="2" customFormat="1">
      <c r="E9592" s="120"/>
      <c r="M9592" s="120"/>
      <c r="N9592" s="120"/>
      <c r="U9592" s="121"/>
      <c r="V9592" s="122"/>
      <c r="W9592" s="123"/>
      <c r="AC9592" s="123"/>
    </row>
    <row r="9593" spans="5:29" s="2" customFormat="1">
      <c r="E9593" s="120"/>
      <c r="M9593" s="120"/>
      <c r="N9593" s="120"/>
      <c r="U9593" s="121"/>
      <c r="V9593" s="122"/>
      <c r="W9593" s="123"/>
      <c r="AC9593" s="123"/>
    </row>
    <row r="9594" spans="5:29" s="2" customFormat="1">
      <c r="E9594" s="120"/>
      <c r="M9594" s="120"/>
      <c r="N9594" s="120"/>
      <c r="U9594" s="121"/>
      <c r="V9594" s="122"/>
      <c r="W9594" s="123"/>
      <c r="AC9594" s="123"/>
    </row>
    <row r="9595" spans="5:29" s="2" customFormat="1">
      <c r="E9595" s="120"/>
      <c r="M9595" s="120"/>
      <c r="N9595" s="120"/>
      <c r="U9595" s="121"/>
      <c r="V9595" s="122"/>
      <c r="W9595" s="123"/>
      <c r="AC9595" s="123"/>
    </row>
    <row r="9596" spans="5:29" s="2" customFormat="1">
      <c r="E9596" s="120"/>
      <c r="M9596" s="120"/>
      <c r="N9596" s="120"/>
      <c r="U9596" s="121"/>
      <c r="V9596" s="122"/>
      <c r="W9596" s="123"/>
      <c r="AC9596" s="123"/>
    </row>
    <row r="9597" spans="5:29" s="2" customFormat="1">
      <c r="E9597" s="120"/>
      <c r="M9597" s="120"/>
      <c r="N9597" s="120"/>
      <c r="U9597" s="121"/>
      <c r="V9597" s="122"/>
      <c r="W9597" s="123"/>
      <c r="AC9597" s="123"/>
    </row>
    <row r="9598" spans="5:29" s="2" customFormat="1">
      <c r="E9598" s="120"/>
      <c r="M9598" s="120"/>
      <c r="N9598" s="120"/>
      <c r="U9598" s="121"/>
      <c r="V9598" s="122"/>
      <c r="W9598" s="123"/>
      <c r="AC9598" s="123"/>
    </row>
    <row r="9599" spans="5:29" s="2" customFormat="1">
      <c r="E9599" s="120"/>
      <c r="M9599" s="120"/>
      <c r="N9599" s="120"/>
      <c r="U9599" s="121"/>
      <c r="V9599" s="122"/>
      <c r="W9599" s="123"/>
      <c r="AC9599" s="123"/>
    </row>
    <row r="9600" spans="5:29" s="2" customFormat="1">
      <c r="E9600" s="120"/>
      <c r="M9600" s="120"/>
      <c r="N9600" s="120"/>
      <c r="U9600" s="121"/>
      <c r="V9600" s="122"/>
      <c r="W9600" s="123"/>
      <c r="AC9600" s="123"/>
    </row>
    <row r="9601" spans="5:29" s="2" customFormat="1">
      <c r="E9601" s="120"/>
      <c r="M9601" s="120"/>
      <c r="N9601" s="120"/>
      <c r="U9601" s="121"/>
      <c r="V9601" s="122"/>
      <c r="W9601" s="123"/>
      <c r="AC9601" s="123"/>
    </row>
    <row r="9602" spans="5:29" s="2" customFormat="1">
      <c r="E9602" s="120"/>
      <c r="M9602" s="120"/>
      <c r="N9602" s="120"/>
      <c r="U9602" s="121"/>
      <c r="V9602" s="122"/>
      <c r="W9602" s="123"/>
      <c r="AC9602" s="123"/>
    </row>
    <row r="9603" spans="5:29" s="2" customFormat="1">
      <c r="E9603" s="120"/>
      <c r="M9603" s="120"/>
      <c r="N9603" s="120"/>
      <c r="U9603" s="121"/>
      <c r="V9603" s="122"/>
      <c r="W9603" s="123"/>
      <c r="AC9603" s="123"/>
    </row>
    <row r="9604" spans="5:29" s="2" customFormat="1">
      <c r="E9604" s="120"/>
      <c r="M9604" s="120"/>
      <c r="N9604" s="120"/>
      <c r="U9604" s="121"/>
      <c r="V9604" s="122"/>
      <c r="W9604" s="123"/>
      <c r="AC9604" s="123"/>
    </row>
    <row r="9605" spans="5:29" s="2" customFormat="1">
      <c r="E9605" s="120"/>
      <c r="M9605" s="120"/>
      <c r="N9605" s="120"/>
      <c r="U9605" s="121"/>
      <c r="V9605" s="122"/>
      <c r="W9605" s="123"/>
      <c r="AC9605" s="123"/>
    </row>
    <row r="9606" spans="5:29" s="2" customFormat="1">
      <c r="E9606" s="120"/>
      <c r="M9606" s="120"/>
      <c r="N9606" s="120"/>
      <c r="U9606" s="121"/>
      <c r="V9606" s="122"/>
      <c r="W9606" s="123"/>
      <c r="AC9606" s="123"/>
    </row>
    <row r="9607" spans="5:29" s="2" customFormat="1">
      <c r="E9607" s="120"/>
      <c r="M9607" s="120"/>
      <c r="N9607" s="120"/>
      <c r="U9607" s="121"/>
      <c r="V9607" s="122"/>
      <c r="W9607" s="123"/>
      <c r="AC9607" s="123"/>
    </row>
    <row r="9608" spans="5:29" s="2" customFormat="1">
      <c r="E9608" s="120"/>
      <c r="M9608" s="120"/>
      <c r="N9608" s="120"/>
      <c r="U9608" s="121"/>
      <c r="V9608" s="122"/>
      <c r="W9608" s="123"/>
      <c r="AC9608" s="123"/>
    </row>
    <row r="9609" spans="5:29" s="2" customFormat="1">
      <c r="E9609" s="120"/>
      <c r="M9609" s="120"/>
      <c r="N9609" s="120"/>
      <c r="U9609" s="121"/>
      <c r="V9609" s="122"/>
      <c r="W9609" s="123"/>
      <c r="AC9609" s="123"/>
    </row>
    <row r="9610" spans="5:29" s="2" customFormat="1">
      <c r="E9610" s="120"/>
      <c r="M9610" s="120"/>
      <c r="N9610" s="120"/>
      <c r="U9610" s="121"/>
      <c r="V9610" s="122"/>
      <c r="W9610" s="123"/>
      <c r="AC9610" s="123"/>
    </row>
    <row r="9611" spans="5:29" s="2" customFormat="1">
      <c r="E9611" s="120"/>
      <c r="M9611" s="120"/>
      <c r="N9611" s="120"/>
      <c r="U9611" s="121"/>
      <c r="V9611" s="122"/>
      <c r="W9611" s="123"/>
      <c r="AC9611" s="123"/>
    </row>
    <row r="9612" spans="5:29" s="2" customFormat="1">
      <c r="E9612" s="120"/>
      <c r="M9612" s="120"/>
      <c r="N9612" s="120"/>
      <c r="U9612" s="121"/>
      <c r="V9612" s="122"/>
      <c r="W9612" s="123"/>
      <c r="AC9612" s="123"/>
    </row>
    <row r="9613" spans="5:29" s="2" customFormat="1">
      <c r="E9613" s="120"/>
      <c r="M9613" s="120"/>
      <c r="N9613" s="120"/>
      <c r="U9613" s="121"/>
      <c r="V9613" s="122"/>
      <c r="W9613" s="123"/>
      <c r="AC9613" s="123"/>
    </row>
    <row r="9614" spans="5:29" s="2" customFormat="1">
      <c r="E9614" s="120"/>
      <c r="M9614" s="120"/>
      <c r="N9614" s="120"/>
      <c r="U9614" s="121"/>
      <c r="V9614" s="122"/>
      <c r="W9614" s="123"/>
      <c r="AC9614" s="123"/>
    </row>
    <row r="9615" spans="5:29" s="2" customFormat="1">
      <c r="E9615" s="120"/>
      <c r="M9615" s="120"/>
      <c r="N9615" s="120"/>
      <c r="U9615" s="121"/>
      <c r="V9615" s="122"/>
      <c r="W9615" s="123"/>
      <c r="AC9615" s="123"/>
    </row>
    <row r="9616" spans="5:29" s="2" customFormat="1">
      <c r="E9616" s="120"/>
      <c r="M9616" s="120"/>
      <c r="N9616" s="120"/>
      <c r="U9616" s="121"/>
      <c r="V9616" s="122"/>
      <c r="W9616" s="123"/>
      <c r="AC9616" s="123"/>
    </row>
    <row r="9617" spans="5:29" s="2" customFormat="1">
      <c r="E9617" s="120"/>
      <c r="M9617" s="120"/>
      <c r="N9617" s="120"/>
      <c r="U9617" s="121"/>
      <c r="V9617" s="122"/>
      <c r="W9617" s="123"/>
      <c r="AC9617" s="123"/>
    </row>
    <row r="9618" spans="5:29" s="2" customFormat="1">
      <c r="E9618" s="120"/>
      <c r="M9618" s="120"/>
      <c r="N9618" s="120"/>
      <c r="U9618" s="121"/>
      <c r="V9618" s="122"/>
      <c r="W9618" s="123"/>
      <c r="AC9618" s="123"/>
    </row>
    <row r="9619" spans="5:29" s="2" customFormat="1">
      <c r="E9619" s="120"/>
      <c r="M9619" s="120"/>
      <c r="N9619" s="120"/>
      <c r="U9619" s="121"/>
      <c r="V9619" s="122"/>
      <c r="W9619" s="123"/>
      <c r="AC9619" s="123"/>
    </row>
    <row r="9620" spans="5:29" s="2" customFormat="1">
      <c r="E9620" s="120"/>
      <c r="M9620" s="120"/>
      <c r="N9620" s="120"/>
      <c r="U9620" s="121"/>
      <c r="V9620" s="122"/>
      <c r="W9620" s="123"/>
      <c r="AC9620" s="123"/>
    </row>
    <row r="9621" spans="5:29" s="2" customFormat="1">
      <c r="E9621" s="120"/>
      <c r="M9621" s="120"/>
      <c r="N9621" s="120"/>
      <c r="U9621" s="121"/>
      <c r="V9621" s="122"/>
      <c r="W9621" s="123"/>
      <c r="AC9621" s="123"/>
    </row>
    <row r="9622" spans="5:29" s="2" customFormat="1">
      <c r="E9622" s="120"/>
      <c r="M9622" s="120"/>
      <c r="N9622" s="120"/>
      <c r="U9622" s="121"/>
      <c r="V9622" s="122"/>
      <c r="W9622" s="123"/>
      <c r="AC9622" s="123"/>
    </row>
    <row r="9623" spans="5:29" s="2" customFormat="1">
      <c r="E9623" s="120"/>
      <c r="M9623" s="120"/>
      <c r="N9623" s="120"/>
      <c r="U9623" s="121"/>
      <c r="V9623" s="122"/>
      <c r="W9623" s="123"/>
      <c r="AC9623" s="123"/>
    </row>
    <row r="9624" spans="5:29" s="2" customFormat="1">
      <c r="E9624" s="120"/>
      <c r="M9624" s="120"/>
      <c r="N9624" s="120"/>
      <c r="U9624" s="121"/>
      <c r="V9624" s="122"/>
      <c r="W9624" s="123"/>
      <c r="AC9624" s="123"/>
    </row>
    <row r="9625" spans="5:29" s="2" customFormat="1">
      <c r="E9625" s="120"/>
      <c r="M9625" s="120"/>
      <c r="N9625" s="120"/>
      <c r="U9625" s="121"/>
      <c r="V9625" s="122"/>
      <c r="W9625" s="123"/>
      <c r="AC9625" s="123"/>
    </row>
    <row r="9626" spans="5:29" s="2" customFormat="1">
      <c r="E9626" s="120"/>
      <c r="M9626" s="120"/>
      <c r="N9626" s="120"/>
      <c r="U9626" s="121"/>
      <c r="V9626" s="122"/>
      <c r="W9626" s="123"/>
      <c r="AC9626" s="123"/>
    </row>
    <row r="9627" spans="5:29" s="2" customFormat="1">
      <c r="E9627" s="120"/>
      <c r="M9627" s="120"/>
      <c r="N9627" s="120"/>
      <c r="U9627" s="121"/>
      <c r="V9627" s="122"/>
      <c r="W9627" s="123"/>
      <c r="AC9627" s="123"/>
    </row>
    <row r="9628" spans="5:29" s="2" customFormat="1">
      <c r="E9628" s="120"/>
      <c r="M9628" s="120"/>
      <c r="N9628" s="120"/>
      <c r="U9628" s="121"/>
      <c r="V9628" s="122"/>
      <c r="W9628" s="123"/>
      <c r="AC9628" s="123"/>
    </row>
    <row r="9629" spans="5:29" s="2" customFormat="1">
      <c r="E9629" s="120"/>
      <c r="M9629" s="120"/>
      <c r="N9629" s="120"/>
      <c r="U9629" s="121"/>
      <c r="V9629" s="122"/>
      <c r="W9629" s="123"/>
      <c r="AC9629" s="123"/>
    </row>
    <row r="9630" spans="5:29" s="2" customFormat="1">
      <c r="E9630" s="120"/>
      <c r="M9630" s="120"/>
      <c r="N9630" s="120"/>
      <c r="U9630" s="121"/>
      <c r="V9630" s="122"/>
      <c r="W9630" s="123"/>
      <c r="AC9630" s="123"/>
    </row>
    <row r="9631" spans="5:29" s="2" customFormat="1">
      <c r="E9631" s="120"/>
      <c r="M9631" s="120"/>
      <c r="N9631" s="120"/>
      <c r="U9631" s="121"/>
      <c r="V9631" s="122"/>
      <c r="W9631" s="123"/>
      <c r="AC9631" s="123"/>
    </row>
    <row r="9632" spans="5:29" s="2" customFormat="1">
      <c r="E9632" s="120"/>
      <c r="M9632" s="120"/>
      <c r="N9632" s="120"/>
      <c r="U9632" s="121"/>
      <c r="V9632" s="122"/>
      <c r="W9632" s="123"/>
      <c r="AC9632" s="123"/>
    </row>
    <row r="9633" spans="5:29" s="2" customFormat="1">
      <c r="E9633" s="120"/>
      <c r="M9633" s="120"/>
      <c r="N9633" s="120"/>
      <c r="U9633" s="121"/>
      <c r="V9633" s="122"/>
      <c r="W9633" s="123"/>
      <c r="AC9633" s="123"/>
    </row>
    <row r="9634" spans="5:29" s="2" customFormat="1">
      <c r="E9634" s="120"/>
      <c r="M9634" s="120"/>
      <c r="N9634" s="120"/>
      <c r="U9634" s="121"/>
      <c r="V9634" s="122"/>
      <c r="W9634" s="123"/>
      <c r="AC9634" s="123"/>
    </row>
    <row r="9635" spans="5:29" s="2" customFormat="1">
      <c r="E9635" s="120"/>
      <c r="M9635" s="120"/>
      <c r="N9635" s="120"/>
      <c r="U9635" s="121"/>
      <c r="V9635" s="122"/>
      <c r="W9635" s="123"/>
      <c r="AC9635" s="123"/>
    </row>
    <row r="9636" spans="5:29" s="2" customFormat="1">
      <c r="E9636" s="120"/>
      <c r="M9636" s="120"/>
      <c r="N9636" s="120"/>
      <c r="U9636" s="121"/>
      <c r="V9636" s="122"/>
      <c r="W9636" s="123"/>
      <c r="AC9636" s="123"/>
    </row>
    <row r="9637" spans="5:29" s="2" customFormat="1">
      <c r="E9637" s="120"/>
      <c r="M9637" s="120"/>
      <c r="N9637" s="120"/>
      <c r="U9637" s="121"/>
      <c r="V9637" s="122"/>
      <c r="W9637" s="123"/>
      <c r="AC9637" s="123"/>
    </row>
    <row r="9638" spans="5:29" s="2" customFormat="1">
      <c r="E9638" s="120"/>
      <c r="M9638" s="120"/>
      <c r="N9638" s="120"/>
      <c r="U9638" s="121"/>
      <c r="V9638" s="122"/>
      <c r="W9638" s="123"/>
      <c r="AC9638" s="123"/>
    </row>
    <row r="9639" spans="5:29" s="2" customFormat="1">
      <c r="E9639" s="120"/>
      <c r="M9639" s="120"/>
      <c r="N9639" s="120"/>
      <c r="U9639" s="121"/>
      <c r="V9639" s="122"/>
      <c r="W9639" s="123"/>
      <c r="AC9639" s="123"/>
    </row>
    <row r="9640" spans="5:29" s="2" customFormat="1">
      <c r="E9640" s="120"/>
      <c r="M9640" s="120"/>
      <c r="N9640" s="120"/>
      <c r="U9640" s="121"/>
      <c r="V9640" s="122"/>
      <c r="W9640" s="123"/>
      <c r="AC9640" s="123"/>
    </row>
    <row r="9641" spans="5:29" s="2" customFormat="1">
      <c r="E9641" s="120"/>
      <c r="M9641" s="120"/>
      <c r="N9641" s="120"/>
      <c r="U9641" s="121"/>
      <c r="V9641" s="122"/>
      <c r="W9641" s="123"/>
      <c r="AC9641" s="123"/>
    </row>
    <row r="9642" spans="5:29" s="2" customFormat="1">
      <c r="E9642" s="120"/>
      <c r="M9642" s="120"/>
      <c r="N9642" s="120"/>
      <c r="U9642" s="121"/>
      <c r="V9642" s="122"/>
      <c r="W9642" s="123"/>
      <c r="AC9642" s="123"/>
    </row>
    <row r="9643" spans="5:29" s="2" customFormat="1">
      <c r="E9643" s="120"/>
      <c r="M9643" s="120"/>
      <c r="N9643" s="120"/>
      <c r="U9643" s="121"/>
      <c r="V9643" s="122"/>
      <c r="W9643" s="123"/>
      <c r="AC9643" s="123"/>
    </row>
    <row r="9644" spans="5:29" s="2" customFormat="1">
      <c r="E9644" s="120"/>
      <c r="M9644" s="120"/>
      <c r="N9644" s="120"/>
      <c r="U9644" s="121"/>
      <c r="V9644" s="122"/>
      <c r="W9644" s="123"/>
      <c r="AC9644" s="123"/>
    </row>
    <row r="9645" spans="5:29" s="2" customFormat="1">
      <c r="E9645" s="120"/>
      <c r="M9645" s="120"/>
      <c r="N9645" s="120"/>
      <c r="U9645" s="121"/>
      <c r="V9645" s="122"/>
      <c r="W9645" s="123"/>
      <c r="AC9645" s="123"/>
    </row>
    <row r="9646" spans="5:29" s="2" customFormat="1">
      <c r="E9646" s="120"/>
      <c r="M9646" s="120"/>
      <c r="N9646" s="120"/>
      <c r="U9646" s="121"/>
      <c r="V9646" s="122"/>
      <c r="W9646" s="123"/>
      <c r="AC9646" s="123"/>
    </row>
    <row r="9647" spans="5:29" s="2" customFormat="1">
      <c r="E9647" s="120"/>
      <c r="M9647" s="120"/>
      <c r="N9647" s="120"/>
      <c r="U9647" s="121"/>
      <c r="V9647" s="122"/>
      <c r="W9647" s="123"/>
      <c r="AC9647" s="123"/>
    </row>
    <row r="9648" spans="5:29" s="2" customFormat="1">
      <c r="E9648" s="120"/>
      <c r="M9648" s="120"/>
      <c r="N9648" s="120"/>
      <c r="U9648" s="121"/>
      <c r="V9648" s="122"/>
      <c r="W9648" s="123"/>
      <c r="AC9648" s="123"/>
    </row>
    <row r="9649" spans="5:29" s="2" customFormat="1">
      <c r="E9649" s="120"/>
      <c r="M9649" s="120"/>
      <c r="N9649" s="120"/>
      <c r="U9649" s="121"/>
      <c r="V9649" s="122"/>
      <c r="W9649" s="123"/>
      <c r="AC9649" s="123"/>
    </row>
    <row r="9650" spans="5:29" s="2" customFormat="1">
      <c r="E9650" s="120"/>
      <c r="M9650" s="120"/>
      <c r="N9650" s="120"/>
      <c r="U9650" s="121"/>
      <c r="V9650" s="122"/>
      <c r="W9650" s="123"/>
      <c r="AC9650" s="123"/>
    </row>
    <row r="9651" spans="5:29" s="2" customFormat="1">
      <c r="E9651" s="120"/>
      <c r="M9651" s="120"/>
      <c r="N9651" s="120"/>
      <c r="U9651" s="121"/>
      <c r="V9651" s="122"/>
      <c r="W9651" s="123"/>
      <c r="AC9651" s="123"/>
    </row>
    <row r="9652" spans="5:29" s="2" customFormat="1">
      <c r="E9652" s="120"/>
      <c r="M9652" s="120"/>
      <c r="N9652" s="120"/>
      <c r="U9652" s="121"/>
      <c r="V9652" s="122"/>
      <c r="W9652" s="123"/>
      <c r="AC9652" s="123"/>
    </row>
    <row r="9653" spans="5:29" s="2" customFormat="1">
      <c r="E9653" s="120"/>
      <c r="M9653" s="120"/>
      <c r="N9653" s="120"/>
      <c r="U9653" s="121"/>
      <c r="V9653" s="122"/>
      <c r="W9653" s="123"/>
      <c r="AC9653" s="123"/>
    </row>
    <row r="9654" spans="5:29" s="2" customFormat="1">
      <c r="E9654" s="120"/>
      <c r="M9654" s="120"/>
      <c r="N9654" s="120"/>
      <c r="U9654" s="121"/>
      <c r="V9654" s="122"/>
      <c r="W9654" s="123"/>
      <c r="AC9654" s="123"/>
    </row>
    <row r="9655" spans="5:29" s="2" customFormat="1">
      <c r="E9655" s="120"/>
      <c r="M9655" s="120"/>
      <c r="N9655" s="120"/>
      <c r="U9655" s="121"/>
      <c r="V9655" s="122"/>
      <c r="W9655" s="123"/>
      <c r="AC9655" s="123"/>
    </row>
    <row r="9656" spans="5:29" s="2" customFormat="1">
      <c r="E9656" s="120"/>
      <c r="M9656" s="120"/>
      <c r="N9656" s="120"/>
      <c r="U9656" s="121"/>
      <c r="V9656" s="122"/>
      <c r="W9656" s="123"/>
      <c r="AC9656" s="123"/>
    </row>
    <row r="9657" spans="5:29" s="2" customFormat="1">
      <c r="E9657" s="120"/>
      <c r="M9657" s="120"/>
      <c r="N9657" s="120"/>
      <c r="U9657" s="121"/>
      <c r="V9657" s="122"/>
      <c r="W9657" s="123"/>
      <c r="AC9657" s="123"/>
    </row>
    <row r="9658" spans="5:29" s="2" customFormat="1">
      <c r="E9658" s="120"/>
      <c r="M9658" s="120"/>
      <c r="N9658" s="120"/>
      <c r="U9658" s="121"/>
      <c r="V9658" s="122"/>
      <c r="W9658" s="123"/>
      <c r="AC9658" s="123"/>
    </row>
    <row r="9659" spans="5:29" s="2" customFormat="1">
      <c r="E9659" s="120"/>
      <c r="M9659" s="120"/>
      <c r="N9659" s="120"/>
      <c r="U9659" s="121"/>
      <c r="V9659" s="122"/>
      <c r="W9659" s="123"/>
      <c r="AC9659" s="123"/>
    </row>
    <row r="9660" spans="5:29" s="2" customFormat="1">
      <c r="E9660" s="120"/>
      <c r="M9660" s="120"/>
      <c r="N9660" s="120"/>
      <c r="U9660" s="121"/>
      <c r="V9660" s="122"/>
      <c r="W9660" s="123"/>
      <c r="AC9660" s="123"/>
    </row>
    <row r="9661" spans="5:29" s="2" customFormat="1">
      <c r="E9661" s="120"/>
      <c r="M9661" s="120"/>
      <c r="N9661" s="120"/>
      <c r="U9661" s="121"/>
      <c r="V9661" s="122"/>
      <c r="W9661" s="123"/>
      <c r="AC9661" s="123"/>
    </row>
    <row r="9662" spans="5:29" s="2" customFormat="1">
      <c r="E9662" s="120"/>
      <c r="M9662" s="120"/>
      <c r="N9662" s="120"/>
      <c r="U9662" s="121"/>
      <c r="V9662" s="122"/>
      <c r="W9662" s="123"/>
      <c r="AC9662" s="123"/>
    </row>
    <row r="9663" spans="5:29" s="2" customFormat="1">
      <c r="E9663" s="120"/>
      <c r="M9663" s="120"/>
      <c r="N9663" s="120"/>
      <c r="U9663" s="121"/>
      <c r="V9663" s="122"/>
      <c r="W9663" s="123"/>
      <c r="AC9663" s="123"/>
    </row>
    <row r="9664" spans="5:29" s="2" customFormat="1">
      <c r="E9664" s="120"/>
      <c r="M9664" s="120"/>
      <c r="N9664" s="120"/>
      <c r="U9664" s="121"/>
      <c r="V9664" s="122"/>
      <c r="W9664" s="123"/>
      <c r="AC9664" s="123"/>
    </row>
    <row r="9665" spans="5:29" s="2" customFormat="1">
      <c r="E9665" s="120"/>
      <c r="M9665" s="120"/>
      <c r="N9665" s="120"/>
      <c r="U9665" s="121"/>
      <c r="V9665" s="122"/>
      <c r="W9665" s="123"/>
      <c r="AC9665" s="123"/>
    </row>
    <row r="9666" spans="5:29" s="2" customFormat="1">
      <c r="E9666" s="120"/>
      <c r="M9666" s="120"/>
      <c r="N9666" s="120"/>
      <c r="U9666" s="121"/>
      <c r="V9666" s="122"/>
      <c r="W9666" s="123"/>
      <c r="AC9666" s="123"/>
    </row>
    <row r="9667" spans="5:29" s="2" customFormat="1">
      <c r="E9667" s="120"/>
      <c r="M9667" s="120"/>
      <c r="N9667" s="120"/>
      <c r="U9667" s="121"/>
      <c r="V9667" s="122"/>
      <c r="W9667" s="123"/>
      <c r="AC9667" s="123"/>
    </row>
    <row r="9668" spans="5:29" s="2" customFormat="1">
      <c r="E9668" s="120"/>
      <c r="M9668" s="120"/>
      <c r="N9668" s="120"/>
      <c r="U9668" s="121"/>
      <c r="V9668" s="122"/>
      <c r="W9668" s="123"/>
      <c r="AC9668" s="123"/>
    </row>
    <row r="9669" spans="5:29" s="2" customFormat="1">
      <c r="E9669" s="120"/>
      <c r="M9669" s="120"/>
      <c r="N9669" s="120"/>
      <c r="U9669" s="121"/>
      <c r="V9669" s="122"/>
      <c r="W9669" s="123"/>
      <c r="AC9669" s="123"/>
    </row>
    <row r="9670" spans="5:29" s="2" customFormat="1">
      <c r="E9670" s="120"/>
      <c r="M9670" s="120"/>
      <c r="N9670" s="120"/>
      <c r="U9670" s="121"/>
      <c r="V9670" s="122"/>
      <c r="W9670" s="123"/>
      <c r="AC9670" s="123"/>
    </row>
    <row r="9671" spans="5:29" s="2" customFormat="1">
      <c r="E9671" s="120"/>
      <c r="M9671" s="120"/>
      <c r="N9671" s="120"/>
      <c r="U9671" s="121"/>
      <c r="V9671" s="122"/>
      <c r="W9671" s="123"/>
      <c r="AC9671" s="123"/>
    </row>
    <row r="9672" spans="5:29" s="2" customFormat="1">
      <c r="E9672" s="120"/>
      <c r="M9672" s="120"/>
      <c r="N9672" s="120"/>
      <c r="U9672" s="121"/>
      <c r="V9672" s="122"/>
      <c r="W9672" s="123"/>
      <c r="AC9672" s="123"/>
    </row>
    <row r="9673" spans="5:29" s="2" customFormat="1">
      <c r="E9673" s="120"/>
      <c r="M9673" s="120"/>
      <c r="N9673" s="120"/>
      <c r="U9673" s="121"/>
      <c r="V9673" s="122"/>
      <c r="W9673" s="123"/>
      <c r="AC9673" s="123"/>
    </row>
    <row r="9674" spans="5:29" s="2" customFormat="1">
      <c r="E9674" s="120"/>
      <c r="M9674" s="120"/>
      <c r="N9674" s="120"/>
      <c r="U9674" s="121"/>
      <c r="V9674" s="122"/>
      <c r="W9674" s="123"/>
      <c r="AC9674" s="123"/>
    </row>
    <row r="9675" spans="5:29" s="2" customFormat="1">
      <c r="E9675" s="120"/>
      <c r="M9675" s="120"/>
      <c r="N9675" s="120"/>
      <c r="U9675" s="121"/>
      <c r="V9675" s="122"/>
      <c r="W9675" s="123"/>
      <c r="AC9675" s="123"/>
    </row>
    <row r="9676" spans="5:29" s="2" customFormat="1">
      <c r="E9676" s="120"/>
      <c r="M9676" s="120"/>
      <c r="N9676" s="120"/>
      <c r="U9676" s="121"/>
      <c r="V9676" s="122"/>
      <c r="W9676" s="123"/>
      <c r="AC9676" s="123"/>
    </row>
    <row r="9677" spans="5:29" s="2" customFormat="1">
      <c r="E9677" s="120"/>
      <c r="M9677" s="120"/>
      <c r="N9677" s="120"/>
      <c r="U9677" s="121"/>
      <c r="V9677" s="122"/>
      <c r="W9677" s="123"/>
      <c r="AC9677" s="123"/>
    </row>
    <row r="9678" spans="5:29" s="2" customFormat="1">
      <c r="E9678" s="120"/>
      <c r="M9678" s="120"/>
      <c r="N9678" s="120"/>
      <c r="U9678" s="121"/>
      <c r="V9678" s="122"/>
      <c r="W9678" s="123"/>
      <c r="AC9678" s="123"/>
    </row>
    <row r="9679" spans="5:29" s="2" customFormat="1">
      <c r="E9679" s="120"/>
      <c r="M9679" s="120"/>
      <c r="N9679" s="120"/>
      <c r="U9679" s="121"/>
      <c r="V9679" s="122"/>
      <c r="W9679" s="123"/>
      <c r="AC9679" s="123"/>
    </row>
    <row r="9680" spans="5:29" s="2" customFormat="1">
      <c r="E9680" s="120"/>
      <c r="M9680" s="120"/>
      <c r="N9680" s="120"/>
      <c r="U9680" s="121"/>
      <c r="V9680" s="122"/>
      <c r="W9680" s="123"/>
      <c r="AC9680" s="123"/>
    </row>
    <row r="9681" spans="5:29" s="2" customFormat="1">
      <c r="E9681" s="120"/>
      <c r="M9681" s="120"/>
      <c r="N9681" s="120"/>
      <c r="U9681" s="121"/>
      <c r="V9681" s="122"/>
      <c r="W9681" s="123"/>
      <c r="AC9681" s="123"/>
    </row>
    <row r="9682" spans="5:29" s="2" customFormat="1">
      <c r="E9682" s="120"/>
      <c r="M9682" s="120"/>
      <c r="N9682" s="120"/>
      <c r="U9682" s="121"/>
      <c r="V9682" s="122"/>
      <c r="W9682" s="123"/>
      <c r="AC9682" s="123"/>
    </row>
    <row r="9683" spans="5:29" s="2" customFormat="1">
      <c r="E9683" s="120"/>
      <c r="M9683" s="120"/>
      <c r="N9683" s="120"/>
      <c r="U9683" s="121"/>
      <c r="V9683" s="122"/>
      <c r="W9683" s="123"/>
      <c r="AC9683" s="123"/>
    </row>
    <row r="9684" spans="5:29" s="2" customFormat="1">
      <c r="E9684" s="120"/>
      <c r="M9684" s="120"/>
      <c r="N9684" s="120"/>
      <c r="U9684" s="121"/>
      <c r="V9684" s="122"/>
      <c r="W9684" s="123"/>
      <c r="AC9684" s="123"/>
    </row>
    <row r="9685" spans="5:29" s="2" customFormat="1">
      <c r="E9685" s="120"/>
      <c r="M9685" s="120"/>
      <c r="N9685" s="120"/>
      <c r="U9685" s="121"/>
      <c r="V9685" s="122"/>
      <c r="W9685" s="123"/>
      <c r="AC9685" s="123"/>
    </row>
    <row r="9686" spans="5:29" s="2" customFormat="1">
      <c r="E9686" s="120"/>
      <c r="M9686" s="120"/>
      <c r="N9686" s="120"/>
      <c r="U9686" s="121"/>
      <c r="V9686" s="122"/>
      <c r="W9686" s="123"/>
      <c r="AC9686" s="123"/>
    </row>
    <row r="9687" spans="5:29" s="2" customFormat="1">
      <c r="E9687" s="120"/>
      <c r="M9687" s="120"/>
      <c r="N9687" s="120"/>
      <c r="U9687" s="121"/>
      <c r="V9687" s="122"/>
      <c r="W9687" s="123"/>
      <c r="AC9687" s="123"/>
    </row>
    <row r="9688" spans="5:29" s="2" customFormat="1">
      <c r="E9688" s="120"/>
      <c r="M9688" s="120"/>
      <c r="N9688" s="120"/>
      <c r="U9688" s="121"/>
      <c r="V9688" s="122"/>
      <c r="W9688" s="123"/>
      <c r="AC9688" s="123"/>
    </row>
    <row r="9689" spans="5:29" s="2" customFormat="1">
      <c r="E9689" s="120"/>
      <c r="M9689" s="120"/>
      <c r="N9689" s="120"/>
      <c r="U9689" s="121"/>
      <c r="V9689" s="122"/>
      <c r="W9689" s="123"/>
      <c r="AC9689" s="123"/>
    </row>
    <row r="9690" spans="5:29" s="2" customFormat="1">
      <c r="E9690" s="120"/>
      <c r="M9690" s="120"/>
      <c r="N9690" s="120"/>
      <c r="U9690" s="121"/>
      <c r="V9690" s="122"/>
      <c r="W9690" s="123"/>
      <c r="AC9690" s="123"/>
    </row>
    <row r="9691" spans="5:29" s="2" customFormat="1">
      <c r="E9691" s="120"/>
      <c r="M9691" s="120"/>
      <c r="N9691" s="120"/>
      <c r="U9691" s="121"/>
      <c r="V9691" s="122"/>
      <c r="W9691" s="123"/>
      <c r="AC9691" s="123"/>
    </row>
    <row r="9692" spans="5:29" s="2" customFormat="1">
      <c r="E9692" s="120"/>
      <c r="M9692" s="120"/>
      <c r="N9692" s="120"/>
      <c r="U9692" s="121"/>
      <c r="V9692" s="122"/>
      <c r="W9692" s="123"/>
      <c r="AC9692" s="123"/>
    </row>
    <row r="9693" spans="5:29" s="2" customFormat="1">
      <c r="E9693" s="120"/>
      <c r="M9693" s="120"/>
      <c r="N9693" s="120"/>
      <c r="U9693" s="121"/>
      <c r="V9693" s="122"/>
      <c r="W9693" s="123"/>
      <c r="AC9693" s="123"/>
    </row>
    <row r="9694" spans="5:29" s="2" customFormat="1">
      <c r="E9694" s="120"/>
      <c r="M9694" s="120"/>
      <c r="N9694" s="120"/>
      <c r="U9694" s="121"/>
      <c r="V9694" s="122"/>
      <c r="W9694" s="123"/>
      <c r="AC9694" s="123"/>
    </row>
    <row r="9695" spans="5:29" s="2" customFormat="1">
      <c r="E9695" s="120"/>
      <c r="M9695" s="120"/>
      <c r="N9695" s="120"/>
      <c r="U9695" s="121"/>
      <c r="V9695" s="122"/>
      <c r="W9695" s="123"/>
      <c r="AC9695" s="123"/>
    </row>
    <row r="9696" spans="5:29" s="2" customFormat="1">
      <c r="E9696" s="120"/>
      <c r="M9696" s="120"/>
      <c r="N9696" s="120"/>
      <c r="U9696" s="121"/>
      <c r="V9696" s="122"/>
      <c r="W9696" s="123"/>
      <c r="AC9696" s="123"/>
    </row>
    <row r="9697" spans="5:29" s="2" customFormat="1">
      <c r="E9697" s="120"/>
      <c r="M9697" s="120"/>
      <c r="N9697" s="120"/>
      <c r="U9697" s="121"/>
      <c r="V9697" s="122"/>
      <c r="W9697" s="123"/>
      <c r="AC9697" s="123"/>
    </row>
    <row r="9698" spans="5:29" s="2" customFormat="1">
      <c r="E9698" s="120"/>
      <c r="M9698" s="120"/>
      <c r="N9698" s="120"/>
      <c r="U9698" s="121"/>
      <c r="V9698" s="122"/>
      <c r="W9698" s="123"/>
      <c r="AC9698" s="123"/>
    </row>
    <row r="9699" spans="5:29" s="2" customFormat="1">
      <c r="E9699" s="120"/>
      <c r="M9699" s="120"/>
      <c r="N9699" s="120"/>
      <c r="U9699" s="121"/>
      <c r="V9699" s="122"/>
      <c r="W9699" s="123"/>
      <c r="AC9699" s="123"/>
    </row>
    <row r="9700" spans="5:29" s="2" customFormat="1">
      <c r="E9700" s="120"/>
      <c r="M9700" s="120"/>
      <c r="N9700" s="120"/>
      <c r="U9700" s="121"/>
      <c r="V9700" s="122"/>
      <c r="W9700" s="123"/>
      <c r="AC9700" s="123"/>
    </row>
    <row r="9701" spans="5:29" s="2" customFormat="1">
      <c r="E9701" s="120"/>
      <c r="M9701" s="120"/>
      <c r="N9701" s="120"/>
      <c r="U9701" s="121"/>
      <c r="V9701" s="122"/>
      <c r="W9701" s="123"/>
      <c r="AC9701" s="123"/>
    </row>
    <row r="9702" spans="5:29" s="2" customFormat="1">
      <c r="E9702" s="120"/>
      <c r="M9702" s="120"/>
      <c r="N9702" s="120"/>
      <c r="U9702" s="121"/>
      <c r="V9702" s="122"/>
      <c r="W9702" s="123"/>
      <c r="AC9702" s="123"/>
    </row>
    <row r="9703" spans="5:29" s="2" customFormat="1">
      <c r="E9703" s="120"/>
      <c r="M9703" s="120"/>
      <c r="N9703" s="120"/>
      <c r="U9703" s="121"/>
      <c r="V9703" s="122"/>
      <c r="W9703" s="123"/>
      <c r="AC9703" s="123"/>
    </row>
    <row r="9704" spans="5:29" s="2" customFormat="1">
      <c r="E9704" s="120"/>
      <c r="M9704" s="120"/>
      <c r="N9704" s="120"/>
      <c r="U9704" s="121"/>
      <c r="V9704" s="122"/>
      <c r="W9704" s="123"/>
      <c r="AC9704" s="123"/>
    </row>
    <row r="9705" spans="5:29" s="2" customFormat="1">
      <c r="E9705" s="120"/>
      <c r="M9705" s="120"/>
      <c r="N9705" s="120"/>
      <c r="U9705" s="121"/>
      <c r="V9705" s="122"/>
      <c r="W9705" s="123"/>
      <c r="AC9705" s="123"/>
    </row>
    <row r="9706" spans="5:29" s="2" customFormat="1">
      <c r="E9706" s="120"/>
      <c r="M9706" s="120"/>
      <c r="N9706" s="120"/>
      <c r="U9706" s="121"/>
      <c r="V9706" s="122"/>
      <c r="W9706" s="123"/>
      <c r="AC9706" s="123"/>
    </row>
    <row r="9707" spans="5:29" s="2" customFormat="1">
      <c r="E9707" s="120"/>
      <c r="M9707" s="120"/>
      <c r="N9707" s="120"/>
      <c r="U9707" s="121"/>
      <c r="V9707" s="122"/>
      <c r="W9707" s="123"/>
      <c r="AC9707" s="123"/>
    </row>
    <row r="9708" spans="5:29" s="2" customFormat="1">
      <c r="E9708" s="120"/>
      <c r="M9708" s="120"/>
      <c r="N9708" s="120"/>
      <c r="U9708" s="121"/>
      <c r="V9708" s="122"/>
      <c r="W9708" s="123"/>
      <c r="AC9708" s="123"/>
    </row>
    <row r="9709" spans="5:29" s="2" customFormat="1">
      <c r="E9709" s="120"/>
      <c r="M9709" s="120"/>
      <c r="N9709" s="120"/>
      <c r="U9709" s="121"/>
      <c r="V9709" s="122"/>
      <c r="W9709" s="123"/>
      <c r="AC9709" s="123"/>
    </row>
    <row r="9710" spans="5:29" s="2" customFormat="1">
      <c r="E9710" s="120"/>
      <c r="M9710" s="120"/>
      <c r="N9710" s="120"/>
      <c r="U9710" s="121"/>
      <c r="V9710" s="122"/>
      <c r="W9710" s="123"/>
      <c r="AC9710" s="123"/>
    </row>
    <row r="9711" spans="5:29" s="2" customFormat="1">
      <c r="E9711" s="120"/>
      <c r="M9711" s="120"/>
      <c r="N9711" s="120"/>
      <c r="U9711" s="121"/>
      <c r="V9711" s="122"/>
      <c r="W9711" s="123"/>
      <c r="AC9711" s="123"/>
    </row>
    <row r="9712" spans="5:29" s="2" customFormat="1">
      <c r="E9712" s="120"/>
      <c r="M9712" s="120"/>
      <c r="N9712" s="120"/>
      <c r="U9712" s="121"/>
      <c r="V9712" s="122"/>
      <c r="W9712" s="123"/>
      <c r="AC9712" s="123"/>
    </row>
    <row r="9713" spans="5:29" s="2" customFormat="1">
      <c r="E9713" s="120"/>
      <c r="M9713" s="120"/>
      <c r="N9713" s="120"/>
      <c r="U9713" s="121"/>
      <c r="V9713" s="122"/>
      <c r="W9713" s="123"/>
      <c r="AC9713" s="123"/>
    </row>
    <row r="9714" spans="5:29" s="2" customFormat="1">
      <c r="E9714" s="120"/>
      <c r="M9714" s="120"/>
      <c r="N9714" s="120"/>
      <c r="U9714" s="121"/>
      <c r="V9714" s="122"/>
      <c r="W9714" s="123"/>
      <c r="AC9714" s="123"/>
    </row>
    <row r="9715" spans="5:29" s="2" customFormat="1">
      <c r="E9715" s="120"/>
      <c r="M9715" s="120"/>
      <c r="N9715" s="120"/>
      <c r="U9715" s="121"/>
      <c r="V9715" s="122"/>
      <c r="W9715" s="123"/>
      <c r="AC9715" s="123"/>
    </row>
    <row r="9716" spans="5:29" s="2" customFormat="1">
      <c r="E9716" s="120"/>
      <c r="M9716" s="120"/>
      <c r="N9716" s="120"/>
      <c r="U9716" s="121"/>
      <c r="V9716" s="122"/>
      <c r="W9716" s="123"/>
      <c r="AC9716" s="123"/>
    </row>
    <row r="9717" spans="5:29" s="2" customFormat="1">
      <c r="E9717" s="120"/>
      <c r="M9717" s="120"/>
      <c r="N9717" s="120"/>
      <c r="U9717" s="121"/>
      <c r="V9717" s="122"/>
      <c r="W9717" s="123"/>
      <c r="AC9717" s="123"/>
    </row>
    <row r="9718" spans="5:29" s="2" customFormat="1">
      <c r="E9718" s="120"/>
      <c r="M9718" s="120"/>
      <c r="N9718" s="120"/>
      <c r="U9718" s="121"/>
      <c r="V9718" s="122"/>
      <c r="W9718" s="123"/>
      <c r="AC9718" s="123"/>
    </row>
    <row r="9719" spans="5:29" s="2" customFormat="1">
      <c r="E9719" s="120"/>
      <c r="M9719" s="120"/>
      <c r="N9719" s="120"/>
      <c r="U9719" s="121"/>
      <c r="V9719" s="122"/>
      <c r="W9719" s="123"/>
      <c r="AC9719" s="123"/>
    </row>
    <row r="9720" spans="5:29" s="2" customFormat="1">
      <c r="E9720" s="120"/>
      <c r="M9720" s="120"/>
      <c r="N9720" s="120"/>
      <c r="U9720" s="121"/>
      <c r="V9720" s="122"/>
      <c r="W9720" s="123"/>
      <c r="AC9720" s="123"/>
    </row>
    <row r="9721" spans="5:29" s="2" customFormat="1">
      <c r="E9721" s="120"/>
      <c r="M9721" s="120"/>
      <c r="N9721" s="120"/>
      <c r="U9721" s="121"/>
      <c r="V9721" s="122"/>
      <c r="W9721" s="123"/>
      <c r="AC9721" s="123"/>
    </row>
    <row r="9722" spans="5:29" s="2" customFormat="1">
      <c r="E9722" s="120"/>
      <c r="M9722" s="120"/>
      <c r="N9722" s="120"/>
      <c r="U9722" s="121"/>
      <c r="V9722" s="122"/>
      <c r="W9722" s="123"/>
      <c r="AC9722" s="123"/>
    </row>
    <row r="9723" spans="5:29" s="2" customFormat="1">
      <c r="E9723" s="120"/>
      <c r="M9723" s="120"/>
      <c r="N9723" s="120"/>
      <c r="U9723" s="121"/>
      <c r="V9723" s="122"/>
      <c r="W9723" s="123"/>
      <c r="AC9723" s="123"/>
    </row>
    <row r="9724" spans="5:29" s="2" customFormat="1">
      <c r="E9724" s="120"/>
      <c r="M9724" s="120"/>
      <c r="N9724" s="120"/>
      <c r="U9724" s="121"/>
      <c r="V9724" s="122"/>
      <c r="W9724" s="123"/>
      <c r="AC9724" s="123"/>
    </row>
    <row r="9725" spans="5:29" s="2" customFormat="1">
      <c r="E9725" s="120"/>
      <c r="M9725" s="120"/>
      <c r="N9725" s="120"/>
      <c r="U9725" s="121"/>
      <c r="V9725" s="122"/>
      <c r="W9725" s="123"/>
      <c r="AC9725" s="123"/>
    </row>
    <row r="9726" spans="5:29" s="2" customFormat="1">
      <c r="E9726" s="120"/>
      <c r="M9726" s="120"/>
      <c r="N9726" s="120"/>
      <c r="U9726" s="121"/>
      <c r="V9726" s="122"/>
      <c r="W9726" s="123"/>
      <c r="AC9726" s="123"/>
    </row>
    <row r="9727" spans="5:29" s="2" customFormat="1">
      <c r="E9727" s="120"/>
      <c r="M9727" s="120"/>
      <c r="N9727" s="120"/>
      <c r="U9727" s="121"/>
      <c r="V9727" s="122"/>
      <c r="W9727" s="123"/>
      <c r="AC9727" s="123"/>
    </row>
    <row r="9728" spans="5:29" s="2" customFormat="1">
      <c r="E9728" s="120"/>
      <c r="M9728" s="120"/>
      <c r="N9728" s="120"/>
      <c r="U9728" s="121"/>
      <c r="V9728" s="122"/>
      <c r="W9728" s="123"/>
      <c r="AC9728" s="123"/>
    </row>
    <row r="9729" spans="5:29" s="2" customFormat="1">
      <c r="E9729" s="120"/>
      <c r="M9729" s="120"/>
      <c r="N9729" s="120"/>
      <c r="U9729" s="121"/>
      <c r="V9729" s="122"/>
      <c r="W9729" s="123"/>
      <c r="AC9729" s="123"/>
    </row>
    <row r="9730" spans="5:29" s="2" customFormat="1">
      <c r="E9730" s="120"/>
      <c r="M9730" s="120"/>
      <c r="N9730" s="120"/>
      <c r="U9730" s="121"/>
      <c r="V9730" s="122"/>
      <c r="W9730" s="123"/>
      <c r="AC9730" s="123"/>
    </row>
    <row r="9731" spans="5:29" s="2" customFormat="1">
      <c r="E9731" s="120"/>
      <c r="M9731" s="120"/>
      <c r="N9731" s="120"/>
      <c r="U9731" s="121"/>
      <c r="V9731" s="122"/>
      <c r="W9731" s="123"/>
      <c r="AC9731" s="123"/>
    </row>
    <row r="9732" spans="5:29" s="2" customFormat="1">
      <c r="E9732" s="120"/>
      <c r="M9732" s="120"/>
      <c r="N9732" s="120"/>
      <c r="U9732" s="121"/>
      <c r="V9732" s="122"/>
      <c r="W9732" s="123"/>
      <c r="AC9732" s="123"/>
    </row>
    <row r="9733" spans="5:29" s="2" customFormat="1">
      <c r="E9733" s="120"/>
      <c r="M9733" s="120"/>
      <c r="N9733" s="120"/>
      <c r="U9733" s="121"/>
      <c r="V9733" s="122"/>
      <c r="W9733" s="123"/>
      <c r="AC9733" s="123"/>
    </row>
    <row r="9734" spans="5:29" s="2" customFormat="1">
      <c r="E9734" s="120"/>
      <c r="M9734" s="120"/>
      <c r="N9734" s="120"/>
      <c r="U9734" s="121"/>
      <c r="V9734" s="122"/>
      <c r="W9734" s="123"/>
      <c r="AC9734" s="123"/>
    </row>
    <row r="9735" spans="5:29" s="2" customFormat="1">
      <c r="E9735" s="120"/>
      <c r="M9735" s="120"/>
      <c r="N9735" s="120"/>
      <c r="U9735" s="121"/>
      <c r="V9735" s="122"/>
      <c r="W9735" s="123"/>
      <c r="AC9735" s="123"/>
    </row>
    <row r="9736" spans="5:29" s="2" customFormat="1">
      <c r="E9736" s="120"/>
      <c r="M9736" s="120"/>
      <c r="N9736" s="120"/>
      <c r="U9736" s="121"/>
      <c r="V9736" s="122"/>
      <c r="W9736" s="123"/>
      <c r="AC9736" s="123"/>
    </row>
    <row r="9737" spans="5:29" s="2" customFormat="1">
      <c r="E9737" s="120"/>
      <c r="M9737" s="120"/>
      <c r="N9737" s="120"/>
      <c r="U9737" s="121"/>
      <c r="V9737" s="122"/>
      <c r="W9737" s="123"/>
      <c r="AC9737" s="123"/>
    </row>
    <row r="9738" spans="5:29" s="2" customFormat="1">
      <c r="E9738" s="120"/>
      <c r="M9738" s="120"/>
      <c r="N9738" s="120"/>
      <c r="U9738" s="121"/>
      <c r="V9738" s="122"/>
      <c r="W9738" s="123"/>
      <c r="AC9738" s="123"/>
    </row>
    <row r="9739" spans="5:29" s="2" customFormat="1">
      <c r="E9739" s="120"/>
      <c r="M9739" s="120"/>
      <c r="N9739" s="120"/>
      <c r="U9739" s="121"/>
      <c r="V9739" s="122"/>
      <c r="W9739" s="123"/>
      <c r="AC9739" s="123"/>
    </row>
    <row r="9740" spans="5:29" s="2" customFormat="1">
      <c r="E9740" s="120"/>
      <c r="M9740" s="120"/>
      <c r="N9740" s="120"/>
      <c r="U9740" s="121"/>
      <c r="V9740" s="122"/>
      <c r="W9740" s="123"/>
      <c r="AC9740" s="123"/>
    </row>
    <row r="9741" spans="5:29" s="2" customFormat="1">
      <c r="E9741" s="120"/>
      <c r="M9741" s="120"/>
      <c r="N9741" s="120"/>
      <c r="U9741" s="121"/>
      <c r="V9741" s="122"/>
      <c r="W9741" s="123"/>
      <c r="AC9741" s="123"/>
    </row>
    <row r="9742" spans="5:29" s="2" customFormat="1">
      <c r="E9742" s="120"/>
      <c r="M9742" s="120"/>
      <c r="N9742" s="120"/>
      <c r="U9742" s="121"/>
      <c r="V9742" s="122"/>
      <c r="W9742" s="123"/>
      <c r="AC9742" s="123"/>
    </row>
    <row r="9743" spans="5:29" s="2" customFormat="1">
      <c r="E9743" s="120"/>
      <c r="M9743" s="120"/>
      <c r="N9743" s="120"/>
      <c r="U9743" s="121"/>
      <c r="V9743" s="122"/>
      <c r="W9743" s="123"/>
      <c r="AC9743" s="123"/>
    </row>
    <row r="9744" spans="5:29" s="2" customFormat="1">
      <c r="E9744" s="120"/>
      <c r="M9744" s="120"/>
      <c r="N9744" s="120"/>
      <c r="U9744" s="121"/>
      <c r="V9744" s="122"/>
      <c r="W9744" s="123"/>
      <c r="AC9744" s="123"/>
    </row>
    <row r="9745" spans="5:29" s="2" customFormat="1">
      <c r="E9745" s="120"/>
      <c r="M9745" s="120"/>
      <c r="N9745" s="120"/>
      <c r="U9745" s="121"/>
      <c r="V9745" s="122"/>
      <c r="W9745" s="123"/>
      <c r="AC9745" s="123"/>
    </row>
    <row r="9746" spans="5:29" s="2" customFormat="1">
      <c r="E9746" s="120"/>
      <c r="M9746" s="120"/>
      <c r="N9746" s="120"/>
      <c r="U9746" s="121"/>
      <c r="V9746" s="122"/>
      <c r="W9746" s="123"/>
      <c r="AC9746" s="123"/>
    </row>
    <row r="9747" spans="5:29" s="2" customFormat="1">
      <c r="E9747" s="120"/>
      <c r="M9747" s="120"/>
      <c r="N9747" s="120"/>
      <c r="U9747" s="121"/>
      <c r="V9747" s="122"/>
      <c r="W9747" s="123"/>
      <c r="AC9747" s="123"/>
    </row>
    <row r="9748" spans="5:29" s="2" customFormat="1">
      <c r="E9748" s="120"/>
      <c r="M9748" s="120"/>
      <c r="N9748" s="120"/>
      <c r="U9748" s="121"/>
      <c r="V9748" s="122"/>
      <c r="W9748" s="123"/>
      <c r="AC9748" s="123"/>
    </row>
    <row r="9749" spans="5:29" s="2" customFormat="1">
      <c r="E9749" s="120"/>
      <c r="M9749" s="120"/>
      <c r="N9749" s="120"/>
      <c r="U9749" s="121"/>
      <c r="V9749" s="122"/>
      <c r="W9749" s="123"/>
      <c r="AC9749" s="123"/>
    </row>
    <row r="9750" spans="5:29" s="2" customFormat="1">
      <c r="E9750" s="120"/>
      <c r="M9750" s="120"/>
      <c r="N9750" s="120"/>
      <c r="U9750" s="121"/>
      <c r="V9750" s="122"/>
      <c r="W9750" s="123"/>
      <c r="AC9750" s="123"/>
    </row>
    <row r="9751" spans="5:29" s="2" customFormat="1">
      <c r="E9751" s="120"/>
      <c r="M9751" s="120"/>
      <c r="N9751" s="120"/>
      <c r="U9751" s="121"/>
      <c r="V9751" s="122"/>
      <c r="W9751" s="123"/>
      <c r="AC9751" s="123"/>
    </row>
    <row r="9752" spans="5:29" s="2" customFormat="1">
      <c r="E9752" s="120"/>
      <c r="M9752" s="120"/>
      <c r="N9752" s="120"/>
      <c r="U9752" s="121"/>
      <c r="V9752" s="122"/>
      <c r="W9752" s="123"/>
      <c r="AC9752" s="123"/>
    </row>
    <row r="9753" spans="5:29" s="2" customFormat="1">
      <c r="E9753" s="120"/>
      <c r="M9753" s="120"/>
      <c r="N9753" s="120"/>
      <c r="U9753" s="121"/>
      <c r="V9753" s="122"/>
      <c r="W9753" s="123"/>
      <c r="AC9753" s="123"/>
    </row>
    <row r="9754" spans="5:29" s="2" customFormat="1">
      <c r="E9754" s="120"/>
      <c r="M9754" s="120"/>
      <c r="N9754" s="120"/>
      <c r="U9754" s="121"/>
      <c r="V9754" s="122"/>
      <c r="W9754" s="123"/>
      <c r="AC9754" s="123"/>
    </row>
    <row r="9755" spans="5:29" s="2" customFormat="1">
      <c r="E9755" s="120"/>
      <c r="M9755" s="120"/>
      <c r="N9755" s="120"/>
      <c r="U9755" s="121"/>
      <c r="V9755" s="122"/>
      <c r="W9755" s="123"/>
      <c r="AC9755" s="123"/>
    </row>
    <row r="9756" spans="5:29" s="2" customFormat="1">
      <c r="E9756" s="120"/>
      <c r="M9756" s="120"/>
      <c r="N9756" s="120"/>
      <c r="U9756" s="121"/>
      <c r="V9756" s="122"/>
      <c r="W9756" s="123"/>
      <c r="AC9756" s="123"/>
    </row>
    <row r="9757" spans="5:29" s="2" customFormat="1">
      <c r="E9757" s="120"/>
      <c r="M9757" s="120"/>
      <c r="N9757" s="120"/>
      <c r="U9757" s="121"/>
      <c r="V9757" s="122"/>
      <c r="W9757" s="123"/>
      <c r="AC9757" s="123"/>
    </row>
    <row r="9758" spans="5:29" s="2" customFormat="1">
      <c r="E9758" s="120"/>
      <c r="M9758" s="120"/>
      <c r="N9758" s="120"/>
      <c r="U9758" s="121"/>
      <c r="V9758" s="122"/>
      <c r="W9758" s="123"/>
      <c r="AC9758" s="123"/>
    </row>
    <row r="9759" spans="5:29" s="2" customFormat="1">
      <c r="E9759" s="120"/>
      <c r="M9759" s="120"/>
      <c r="N9759" s="120"/>
      <c r="U9759" s="121"/>
      <c r="V9759" s="122"/>
      <c r="W9759" s="123"/>
      <c r="AC9759" s="123"/>
    </row>
    <row r="9760" spans="5:29" s="2" customFormat="1">
      <c r="E9760" s="120"/>
      <c r="M9760" s="120"/>
      <c r="N9760" s="120"/>
      <c r="U9760" s="121"/>
      <c r="V9760" s="122"/>
      <c r="W9760" s="123"/>
      <c r="AC9760" s="123"/>
    </row>
    <row r="9761" spans="5:29" s="2" customFormat="1">
      <c r="E9761" s="120"/>
      <c r="M9761" s="120"/>
      <c r="N9761" s="120"/>
      <c r="U9761" s="121"/>
      <c r="V9761" s="122"/>
      <c r="W9761" s="123"/>
      <c r="AC9761" s="123"/>
    </row>
    <row r="9762" spans="5:29" s="2" customFormat="1">
      <c r="E9762" s="120"/>
      <c r="M9762" s="120"/>
      <c r="N9762" s="120"/>
      <c r="U9762" s="121"/>
      <c r="V9762" s="122"/>
      <c r="W9762" s="123"/>
      <c r="AC9762" s="123"/>
    </row>
    <row r="9763" spans="5:29" s="2" customFormat="1">
      <c r="E9763" s="120"/>
      <c r="M9763" s="120"/>
      <c r="N9763" s="120"/>
      <c r="U9763" s="121"/>
      <c r="V9763" s="122"/>
      <c r="W9763" s="123"/>
      <c r="AC9763" s="123"/>
    </row>
    <row r="9764" spans="5:29" s="2" customFormat="1">
      <c r="E9764" s="120"/>
      <c r="M9764" s="120"/>
      <c r="N9764" s="120"/>
      <c r="U9764" s="121"/>
      <c r="V9764" s="122"/>
      <c r="W9764" s="123"/>
      <c r="AC9764" s="123"/>
    </row>
    <row r="9765" spans="5:29" s="2" customFormat="1">
      <c r="E9765" s="120"/>
      <c r="M9765" s="120"/>
      <c r="N9765" s="120"/>
      <c r="U9765" s="121"/>
      <c r="V9765" s="122"/>
      <c r="W9765" s="123"/>
      <c r="AC9765" s="123"/>
    </row>
    <row r="9766" spans="5:29" s="2" customFormat="1">
      <c r="E9766" s="120"/>
      <c r="M9766" s="120"/>
      <c r="N9766" s="120"/>
      <c r="U9766" s="121"/>
      <c r="V9766" s="122"/>
      <c r="W9766" s="123"/>
      <c r="AC9766" s="123"/>
    </row>
    <row r="9767" spans="5:29" s="2" customFormat="1">
      <c r="E9767" s="120"/>
      <c r="M9767" s="120"/>
      <c r="N9767" s="120"/>
      <c r="U9767" s="121"/>
      <c r="V9767" s="122"/>
      <c r="W9767" s="123"/>
      <c r="AC9767" s="123"/>
    </row>
    <row r="9768" spans="5:29" s="2" customFormat="1">
      <c r="E9768" s="120"/>
      <c r="M9768" s="120"/>
      <c r="N9768" s="120"/>
      <c r="U9768" s="121"/>
      <c r="V9768" s="122"/>
      <c r="W9768" s="123"/>
      <c r="AC9768" s="123"/>
    </row>
    <row r="9769" spans="5:29" s="2" customFormat="1">
      <c r="E9769" s="120"/>
      <c r="M9769" s="120"/>
      <c r="N9769" s="120"/>
      <c r="U9769" s="121"/>
      <c r="V9769" s="122"/>
      <c r="W9769" s="123"/>
      <c r="AC9769" s="123"/>
    </row>
    <row r="9770" spans="5:29" s="2" customFormat="1">
      <c r="E9770" s="120"/>
      <c r="M9770" s="120"/>
      <c r="N9770" s="120"/>
      <c r="U9770" s="121"/>
      <c r="V9770" s="122"/>
      <c r="W9770" s="123"/>
      <c r="AC9770" s="123"/>
    </row>
    <row r="9771" spans="5:29" s="2" customFormat="1">
      <c r="E9771" s="120"/>
      <c r="M9771" s="120"/>
      <c r="N9771" s="120"/>
      <c r="U9771" s="121"/>
      <c r="V9771" s="122"/>
      <c r="W9771" s="123"/>
      <c r="AC9771" s="123"/>
    </row>
    <row r="9772" spans="5:29" s="2" customFormat="1">
      <c r="E9772" s="120"/>
      <c r="M9772" s="120"/>
      <c r="N9772" s="120"/>
      <c r="U9772" s="121"/>
      <c r="V9772" s="122"/>
      <c r="W9772" s="123"/>
      <c r="AC9772" s="123"/>
    </row>
    <row r="9773" spans="5:29" s="2" customFormat="1">
      <c r="E9773" s="120"/>
      <c r="M9773" s="120"/>
      <c r="N9773" s="120"/>
      <c r="U9773" s="121"/>
      <c r="V9773" s="122"/>
      <c r="W9773" s="123"/>
      <c r="AC9773" s="123"/>
    </row>
    <row r="9774" spans="5:29" s="2" customFormat="1">
      <c r="E9774" s="120"/>
      <c r="M9774" s="120"/>
      <c r="N9774" s="120"/>
      <c r="U9774" s="121"/>
      <c r="V9774" s="122"/>
      <c r="W9774" s="123"/>
      <c r="AC9774" s="123"/>
    </row>
    <row r="9775" spans="5:29" s="2" customFormat="1">
      <c r="E9775" s="120"/>
      <c r="M9775" s="120"/>
      <c r="N9775" s="120"/>
      <c r="U9775" s="121"/>
      <c r="V9775" s="122"/>
      <c r="W9775" s="123"/>
      <c r="AC9775" s="123"/>
    </row>
    <row r="9776" spans="5:29" s="2" customFormat="1">
      <c r="E9776" s="120"/>
      <c r="M9776" s="120"/>
      <c r="N9776" s="120"/>
      <c r="U9776" s="121"/>
      <c r="V9776" s="122"/>
      <c r="W9776" s="123"/>
      <c r="AC9776" s="123"/>
    </row>
    <row r="9777" spans="5:29" s="2" customFormat="1">
      <c r="E9777" s="120"/>
      <c r="M9777" s="120"/>
      <c r="N9777" s="120"/>
      <c r="U9777" s="121"/>
      <c r="V9777" s="122"/>
      <c r="W9777" s="123"/>
      <c r="AC9777" s="123"/>
    </row>
    <row r="9778" spans="5:29" s="2" customFormat="1">
      <c r="E9778" s="120"/>
      <c r="M9778" s="120"/>
      <c r="N9778" s="120"/>
      <c r="U9778" s="121"/>
      <c r="V9778" s="122"/>
      <c r="W9778" s="123"/>
      <c r="AC9778" s="123"/>
    </row>
    <row r="9779" spans="5:29" s="2" customFormat="1">
      <c r="E9779" s="120"/>
      <c r="M9779" s="120"/>
      <c r="N9779" s="120"/>
      <c r="U9779" s="121"/>
      <c r="V9779" s="122"/>
      <c r="W9779" s="123"/>
      <c r="AC9779" s="123"/>
    </row>
    <row r="9780" spans="5:29" s="2" customFormat="1">
      <c r="E9780" s="120"/>
      <c r="M9780" s="120"/>
      <c r="N9780" s="120"/>
      <c r="U9780" s="121"/>
      <c r="V9780" s="122"/>
      <c r="W9780" s="123"/>
      <c r="AC9780" s="123"/>
    </row>
    <row r="9781" spans="5:29" s="2" customFormat="1">
      <c r="E9781" s="120"/>
      <c r="M9781" s="120"/>
      <c r="N9781" s="120"/>
      <c r="U9781" s="121"/>
      <c r="V9781" s="122"/>
      <c r="W9781" s="123"/>
      <c r="AC9781" s="123"/>
    </row>
    <row r="9782" spans="5:29" s="2" customFormat="1">
      <c r="E9782" s="120"/>
      <c r="M9782" s="120"/>
      <c r="N9782" s="120"/>
      <c r="U9782" s="121"/>
      <c r="V9782" s="122"/>
      <c r="W9782" s="123"/>
      <c r="AC9782" s="123"/>
    </row>
    <row r="9783" spans="5:29" s="2" customFormat="1">
      <c r="E9783" s="120"/>
      <c r="M9783" s="120"/>
      <c r="N9783" s="120"/>
      <c r="U9783" s="121"/>
      <c r="V9783" s="122"/>
      <c r="W9783" s="123"/>
      <c r="AC9783" s="123"/>
    </row>
    <row r="9784" spans="5:29" s="2" customFormat="1">
      <c r="E9784" s="120"/>
      <c r="M9784" s="120"/>
      <c r="N9784" s="120"/>
      <c r="U9784" s="121"/>
      <c r="V9784" s="122"/>
      <c r="W9784" s="123"/>
      <c r="AC9784" s="123"/>
    </row>
    <row r="9785" spans="5:29" s="2" customFormat="1">
      <c r="E9785" s="120"/>
      <c r="M9785" s="120"/>
      <c r="N9785" s="120"/>
      <c r="U9785" s="121"/>
      <c r="V9785" s="122"/>
      <c r="W9785" s="123"/>
      <c r="AC9785" s="123"/>
    </row>
    <row r="9786" spans="5:29" s="2" customFormat="1">
      <c r="E9786" s="120"/>
      <c r="M9786" s="120"/>
      <c r="N9786" s="120"/>
      <c r="U9786" s="121"/>
      <c r="V9786" s="122"/>
      <c r="W9786" s="123"/>
      <c r="AC9786" s="123"/>
    </row>
    <row r="9787" spans="5:29" s="2" customFormat="1">
      <c r="E9787" s="120"/>
      <c r="M9787" s="120"/>
      <c r="N9787" s="120"/>
      <c r="U9787" s="121"/>
      <c r="V9787" s="122"/>
      <c r="W9787" s="123"/>
      <c r="AC9787" s="123"/>
    </row>
    <row r="9788" spans="5:29" s="2" customFormat="1">
      <c r="E9788" s="120"/>
      <c r="M9788" s="120"/>
      <c r="N9788" s="120"/>
      <c r="U9788" s="121"/>
      <c r="V9788" s="122"/>
      <c r="W9788" s="123"/>
      <c r="AC9788" s="123"/>
    </row>
    <row r="9789" spans="5:29" s="2" customFormat="1">
      <c r="E9789" s="120"/>
      <c r="M9789" s="120"/>
      <c r="N9789" s="120"/>
      <c r="U9789" s="121"/>
      <c r="V9789" s="122"/>
      <c r="W9789" s="123"/>
      <c r="AC9789" s="123"/>
    </row>
    <row r="9790" spans="5:29" s="2" customFormat="1">
      <c r="E9790" s="120"/>
      <c r="M9790" s="120"/>
      <c r="N9790" s="120"/>
      <c r="U9790" s="121"/>
      <c r="V9790" s="122"/>
      <c r="W9790" s="123"/>
      <c r="AC9790" s="123"/>
    </row>
    <row r="9791" spans="5:29" s="2" customFormat="1">
      <c r="E9791" s="120"/>
      <c r="M9791" s="120"/>
      <c r="N9791" s="120"/>
      <c r="U9791" s="121"/>
      <c r="V9791" s="122"/>
      <c r="W9791" s="123"/>
      <c r="AC9791" s="123"/>
    </row>
    <row r="9792" spans="5:29" s="2" customFormat="1">
      <c r="E9792" s="120"/>
      <c r="M9792" s="120"/>
      <c r="N9792" s="120"/>
      <c r="U9792" s="121"/>
      <c r="V9792" s="122"/>
      <c r="W9792" s="123"/>
      <c r="AC9792" s="123"/>
    </row>
    <row r="9793" spans="5:29" s="2" customFormat="1">
      <c r="E9793" s="120"/>
      <c r="M9793" s="120"/>
      <c r="N9793" s="120"/>
      <c r="U9793" s="121"/>
      <c r="V9793" s="122"/>
      <c r="W9793" s="123"/>
      <c r="AC9793" s="123"/>
    </row>
    <row r="9794" spans="5:29" s="2" customFormat="1">
      <c r="E9794" s="120"/>
      <c r="M9794" s="120"/>
      <c r="N9794" s="120"/>
      <c r="U9794" s="121"/>
      <c r="V9794" s="122"/>
      <c r="W9794" s="123"/>
      <c r="AC9794" s="123"/>
    </row>
    <row r="9795" spans="5:29" s="2" customFormat="1">
      <c r="E9795" s="120"/>
      <c r="M9795" s="120"/>
      <c r="N9795" s="120"/>
      <c r="U9795" s="121"/>
      <c r="V9795" s="122"/>
      <c r="W9795" s="123"/>
      <c r="AC9795" s="123"/>
    </row>
    <row r="9796" spans="5:29" s="2" customFormat="1">
      <c r="E9796" s="120"/>
      <c r="M9796" s="120"/>
      <c r="N9796" s="120"/>
      <c r="U9796" s="121"/>
      <c r="V9796" s="122"/>
      <c r="W9796" s="123"/>
      <c r="AC9796" s="123"/>
    </row>
    <row r="9797" spans="5:29" s="2" customFormat="1">
      <c r="E9797" s="120"/>
      <c r="M9797" s="120"/>
      <c r="N9797" s="120"/>
      <c r="U9797" s="121"/>
      <c r="V9797" s="122"/>
      <c r="W9797" s="123"/>
      <c r="AC9797" s="123"/>
    </row>
    <row r="9798" spans="5:29" s="2" customFormat="1">
      <c r="E9798" s="120"/>
      <c r="M9798" s="120"/>
      <c r="N9798" s="120"/>
      <c r="U9798" s="121"/>
      <c r="V9798" s="122"/>
      <c r="W9798" s="123"/>
      <c r="AC9798" s="123"/>
    </row>
    <row r="9799" spans="5:29" s="2" customFormat="1">
      <c r="E9799" s="120"/>
      <c r="M9799" s="120"/>
      <c r="N9799" s="120"/>
      <c r="U9799" s="121"/>
      <c r="V9799" s="122"/>
      <c r="W9799" s="123"/>
      <c r="AC9799" s="123"/>
    </row>
    <row r="9800" spans="5:29" s="2" customFormat="1">
      <c r="E9800" s="120"/>
      <c r="M9800" s="120"/>
      <c r="N9800" s="120"/>
      <c r="U9800" s="121"/>
      <c r="V9800" s="122"/>
      <c r="W9800" s="123"/>
      <c r="AC9800" s="123"/>
    </row>
    <row r="9801" spans="5:29" s="2" customFormat="1">
      <c r="E9801" s="120"/>
      <c r="M9801" s="120"/>
      <c r="N9801" s="120"/>
      <c r="U9801" s="121"/>
      <c r="V9801" s="122"/>
      <c r="W9801" s="123"/>
      <c r="AC9801" s="123"/>
    </row>
    <row r="9802" spans="5:29" s="2" customFormat="1">
      <c r="E9802" s="120"/>
      <c r="M9802" s="120"/>
      <c r="N9802" s="120"/>
      <c r="U9802" s="121"/>
      <c r="V9802" s="122"/>
      <c r="W9802" s="123"/>
      <c r="AC9802" s="123"/>
    </row>
    <row r="9803" spans="5:29" s="2" customFormat="1">
      <c r="E9803" s="120"/>
      <c r="M9803" s="120"/>
      <c r="N9803" s="120"/>
      <c r="U9803" s="121"/>
      <c r="V9803" s="122"/>
      <c r="W9803" s="123"/>
      <c r="AC9803" s="123"/>
    </row>
    <row r="9804" spans="5:29" s="2" customFormat="1">
      <c r="E9804" s="120"/>
      <c r="M9804" s="120"/>
      <c r="N9804" s="120"/>
      <c r="U9804" s="121"/>
      <c r="V9804" s="122"/>
      <c r="W9804" s="123"/>
      <c r="AC9804" s="123"/>
    </row>
    <row r="9805" spans="5:29" s="2" customFormat="1">
      <c r="E9805" s="120"/>
      <c r="M9805" s="120"/>
      <c r="N9805" s="120"/>
      <c r="U9805" s="121"/>
      <c r="V9805" s="122"/>
      <c r="W9805" s="123"/>
      <c r="AC9805" s="123"/>
    </row>
    <row r="9806" spans="5:29" s="2" customFormat="1">
      <c r="E9806" s="120"/>
      <c r="M9806" s="120"/>
      <c r="N9806" s="120"/>
      <c r="U9806" s="121"/>
      <c r="V9806" s="122"/>
      <c r="W9806" s="123"/>
      <c r="AC9806" s="123"/>
    </row>
    <row r="9807" spans="5:29" s="2" customFormat="1">
      <c r="E9807" s="120"/>
      <c r="M9807" s="120"/>
      <c r="N9807" s="120"/>
      <c r="U9807" s="121"/>
      <c r="V9807" s="122"/>
      <c r="W9807" s="123"/>
      <c r="AC9807" s="123"/>
    </row>
    <row r="9808" spans="5:29" s="2" customFormat="1">
      <c r="E9808" s="120"/>
      <c r="M9808" s="120"/>
      <c r="N9808" s="120"/>
      <c r="U9808" s="121"/>
      <c r="V9808" s="122"/>
      <c r="W9808" s="123"/>
      <c r="AC9808" s="123"/>
    </row>
    <row r="9809" spans="5:29" s="2" customFormat="1">
      <c r="E9809" s="120"/>
      <c r="M9809" s="120"/>
      <c r="N9809" s="120"/>
      <c r="U9809" s="121"/>
      <c r="V9809" s="122"/>
      <c r="W9809" s="123"/>
      <c r="AC9809" s="123"/>
    </row>
    <row r="9810" spans="5:29" s="2" customFormat="1">
      <c r="E9810" s="120"/>
      <c r="M9810" s="120"/>
      <c r="N9810" s="120"/>
      <c r="U9810" s="121"/>
      <c r="V9810" s="122"/>
      <c r="W9810" s="123"/>
      <c r="AC9810" s="123"/>
    </row>
    <row r="9811" spans="5:29" s="2" customFormat="1">
      <c r="E9811" s="120"/>
      <c r="M9811" s="120"/>
      <c r="N9811" s="120"/>
      <c r="U9811" s="121"/>
      <c r="V9811" s="122"/>
      <c r="W9811" s="123"/>
      <c r="AC9811" s="123"/>
    </row>
    <row r="9812" spans="5:29" s="2" customFormat="1">
      <c r="E9812" s="120"/>
      <c r="M9812" s="120"/>
      <c r="N9812" s="120"/>
      <c r="U9812" s="121"/>
      <c r="V9812" s="122"/>
      <c r="W9812" s="123"/>
      <c r="AC9812" s="123"/>
    </row>
    <row r="9813" spans="5:29" s="2" customFormat="1">
      <c r="E9813" s="120"/>
      <c r="M9813" s="120"/>
      <c r="N9813" s="120"/>
      <c r="U9813" s="121"/>
      <c r="V9813" s="122"/>
      <c r="W9813" s="123"/>
      <c r="AC9813" s="123"/>
    </row>
    <row r="9814" spans="5:29" s="2" customFormat="1">
      <c r="E9814" s="120"/>
      <c r="M9814" s="120"/>
      <c r="N9814" s="120"/>
      <c r="U9814" s="121"/>
      <c r="V9814" s="122"/>
      <c r="W9814" s="123"/>
      <c r="AC9814" s="123"/>
    </row>
    <row r="9815" spans="5:29" s="2" customFormat="1">
      <c r="E9815" s="120"/>
      <c r="M9815" s="120"/>
      <c r="N9815" s="120"/>
      <c r="U9815" s="121"/>
      <c r="V9815" s="122"/>
      <c r="W9815" s="123"/>
      <c r="AC9815" s="123"/>
    </row>
    <row r="9816" spans="5:29" s="2" customFormat="1">
      <c r="E9816" s="120"/>
      <c r="M9816" s="120"/>
      <c r="N9816" s="120"/>
      <c r="U9816" s="121"/>
      <c r="V9816" s="122"/>
      <c r="W9816" s="123"/>
      <c r="AC9816" s="123"/>
    </row>
    <row r="9817" spans="5:29" s="2" customFormat="1">
      <c r="E9817" s="120"/>
      <c r="M9817" s="120"/>
      <c r="N9817" s="120"/>
      <c r="U9817" s="121"/>
      <c r="V9817" s="122"/>
      <c r="W9817" s="123"/>
      <c r="AC9817" s="123"/>
    </row>
    <row r="9818" spans="5:29" s="2" customFormat="1">
      <c r="E9818" s="120"/>
      <c r="M9818" s="120"/>
      <c r="N9818" s="120"/>
      <c r="U9818" s="121"/>
      <c r="V9818" s="122"/>
      <c r="W9818" s="123"/>
      <c r="AC9818" s="123"/>
    </row>
    <row r="9819" spans="5:29" s="2" customFormat="1">
      <c r="E9819" s="120"/>
      <c r="M9819" s="120"/>
      <c r="N9819" s="120"/>
      <c r="U9819" s="121"/>
      <c r="V9819" s="122"/>
      <c r="W9819" s="123"/>
      <c r="AC9819" s="123"/>
    </row>
    <row r="9820" spans="5:29" s="2" customFormat="1">
      <c r="E9820" s="120"/>
      <c r="M9820" s="120"/>
      <c r="N9820" s="120"/>
      <c r="U9820" s="121"/>
      <c r="V9820" s="122"/>
      <c r="W9820" s="123"/>
      <c r="AC9820" s="123"/>
    </row>
    <row r="9821" spans="5:29" s="2" customFormat="1">
      <c r="E9821" s="120"/>
      <c r="M9821" s="120"/>
      <c r="N9821" s="120"/>
      <c r="U9821" s="121"/>
      <c r="V9821" s="122"/>
      <c r="W9821" s="123"/>
      <c r="AC9821" s="123"/>
    </row>
    <row r="9822" spans="5:29" s="2" customFormat="1">
      <c r="E9822" s="120"/>
      <c r="M9822" s="120"/>
      <c r="N9822" s="120"/>
      <c r="U9822" s="121"/>
      <c r="V9822" s="122"/>
      <c r="W9822" s="123"/>
      <c r="AC9822" s="123"/>
    </row>
    <row r="9823" spans="5:29" s="2" customFormat="1">
      <c r="E9823" s="120"/>
      <c r="M9823" s="120"/>
      <c r="N9823" s="120"/>
      <c r="U9823" s="121"/>
      <c r="V9823" s="122"/>
      <c r="W9823" s="123"/>
      <c r="AC9823" s="123"/>
    </row>
    <row r="9824" spans="5:29" s="2" customFormat="1">
      <c r="E9824" s="120"/>
      <c r="M9824" s="120"/>
      <c r="N9824" s="120"/>
      <c r="U9824" s="121"/>
      <c r="V9824" s="122"/>
      <c r="W9824" s="123"/>
      <c r="AC9824" s="123"/>
    </row>
    <row r="9825" spans="5:29" s="2" customFormat="1">
      <c r="E9825" s="120"/>
      <c r="M9825" s="120"/>
      <c r="N9825" s="120"/>
      <c r="U9825" s="121"/>
      <c r="V9825" s="122"/>
      <c r="W9825" s="123"/>
      <c r="AC9825" s="123"/>
    </row>
    <row r="9826" spans="5:29" s="2" customFormat="1">
      <c r="E9826" s="120"/>
      <c r="M9826" s="120"/>
      <c r="N9826" s="120"/>
      <c r="U9826" s="121"/>
      <c r="V9826" s="122"/>
      <c r="W9826" s="123"/>
      <c r="AC9826" s="123"/>
    </row>
    <row r="9827" spans="5:29" s="2" customFormat="1">
      <c r="E9827" s="120"/>
      <c r="M9827" s="120"/>
      <c r="N9827" s="120"/>
      <c r="U9827" s="121"/>
      <c r="V9827" s="122"/>
      <c r="W9827" s="123"/>
      <c r="AC9827" s="123"/>
    </row>
    <row r="9828" spans="5:29" s="2" customFormat="1">
      <c r="E9828" s="120"/>
      <c r="M9828" s="120"/>
      <c r="N9828" s="120"/>
      <c r="U9828" s="121"/>
      <c r="V9828" s="122"/>
      <c r="W9828" s="123"/>
      <c r="AC9828" s="123"/>
    </row>
    <row r="9829" spans="5:29" s="2" customFormat="1">
      <c r="E9829" s="120"/>
      <c r="M9829" s="120"/>
      <c r="N9829" s="120"/>
      <c r="U9829" s="121"/>
      <c r="V9829" s="122"/>
      <c r="W9829" s="123"/>
      <c r="AC9829" s="123"/>
    </row>
    <row r="9830" spans="5:29" s="2" customFormat="1">
      <c r="E9830" s="120"/>
      <c r="M9830" s="120"/>
      <c r="N9830" s="120"/>
      <c r="U9830" s="121"/>
      <c r="V9830" s="122"/>
      <c r="W9830" s="123"/>
      <c r="AC9830" s="123"/>
    </row>
    <row r="9831" spans="5:29" s="2" customFormat="1">
      <c r="E9831" s="120"/>
      <c r="M9831" s="120"/>
      <c r="N9831" s="120"/>
      <c r="U9831" s="121"/>
      <c r="V9831" s="122"/>
      <c r="W9831" s="123"/>
      <c r="AC9831" s="123"/>
    </row>
    <row r="9832" spans="5:29" s="2" customFormat="1">
      <c r="E9832" s="120"/>
      <c r="M9832" s="120"/>
      <c r="N9832" s="120"/>
      <c r="U9832" s="121"/>
      <c r="V9832" s="122"/>
      <c r="W9832" s="123"/>
      <c r="AC9832" s="123"/>
    </row>
    <row r="9833" spans="5:29" s="2" customFormat="1">
      <c r="E9833" s="120"/>
      <c r="M9833" s="120"/>
      <c r="N9833" s="120"/>
      <c r="U9833" s="121"/>
      <c r="V9833" s="122"/>
      <c r="W9833" s="123"/>
      <c r="AC9833" s="123"/>
    </row>
    <row r="9834" spans="5:29" s="2" customFormat="1">
      <c r="E9834" s="120"/>
      <c r="M9834" s="120"/>
      <c r="N9834" s="120"/>
      <c r="U9834" s="121"/>
      <c r="V9834" s="122"/>
      <c r="W9834" s="123"/>
      <c r="AC9834" s="123"/>
    </row>
    <row r="9835" spans="5:29" s="2" customFormat="1">
      <c r="E9835" s="120"/>
      <c r="M9835" s="120"/>
      <c r="N9835" s="120"/>
      <c r="U9835" s="121"/>
      <c r="V9835" s="122"/>
      <c r="W9835" s="123"/>
      <c r="AC9835" s="123"/>
    </row>
    <row r="9836" spans="5:29" s="2" customFormat="1">
      <c r="E9836" s="120"/>
      <c r="M9836" s="120"/>
      <c r="N9836" s="120"/>
      <c r="U9836" s="121"/>
      <c r="V9836" s="122"/>
      <c r="W9836" s="123"/>
      <c r="AC9836" s="123"/>
    </row>
    <row r="9837" spans="5:29" s="2" customFormat="1">
      <c r="E9837" s="120"/>
      <c r="M9837" s="120"/>
      <c r="N9837" s="120"/>
      <c r="U9837" s="121"/>
      <c r="V9837" s="122"/>
      <c r="W9837" s="123"/>
      <c r="AC9837" s="123"/>
    </row>
    <row r="9838" spans="5:29" s="2" customFormat="1">
      <c r="E9838" s="120"/>
      <c r="M9838" s="120"/>
      <c r="N9838" s="120"/>
      <c r="U9838" s="121"/>
      <c r="V9838" s="122"/>
      <c r="W9838" s="123"/>
      <c r="AC9838" s="123"/>
    </row>
    <row r="9839" spans="5:29" s="2" customFormat="1">
      <c r="E9839" s="120"/>
      <c r="M9839" s="120"/>
      <c r="N9839" s="120"/>
      <c r="U9839" s="121"/>
      <c r="V9839" s="122"/>
      <c r="W9839" s="123"/>
      <c r="AC9839" s="123"/>
    </row>
    <row r="9840" spans="5:29" s="2" customFormat="1">
      <c r="E9840" s="120"/>
      <c r="M9840" s="120"/>
      <c r="N9840" s="120"/>
      <c r="U9840" s="121"/>
      <c r="V9840" s="122"/>
      <c r="W9840" s="123"/>
      <c r="AC9840" s="123"/>
    </row>
    <row r="9841" spans="5:29" s="2" customFormat="1">
      <c r="E9841" s="120"/>
      <c r="M9841" s="120"/>
      <c r="N9841" s="120"/>
      <c r="U9841" s="121"/>
      <c r="V9841" s="122"/>
      <c r="W9841" s="123"/>
      <c r="AC9841" s="123"/>
    </row>
    <row r="9842" spans="5:29" s="2" customFormat="1">
      <c r="E9842" s="120"/>
      <c r="M9842" s="120"/>
      <c r="N9842" s="120"/>
      <c r="U9842" s="121"/>
      <c r="V9842" s="122"/>
      <c r="W9842" s="123"/>
      <c r="AC9842" s="123"/>
    </row>
    <row r="9843" spans="5:29" s="2" customFormat="1">
      <c r="E9843" s="120"/>
      <c r="M9843" s="120"/>
      <c r="N9843" s="120"/>
      <c r="U9843" s="121"/>
      <c r="V9843" s="122"/>
      <c r="W9843" s="123"/>
      <c r="AC9843" s="123"/>
    </row>
    <row r="9844" spans="5:29" s="2" customFormat="1">
      <c r="E9844" s="120"/>
      <c r="M9844" s="120"/>
      <c r="N9844" s="120"/>
      <c r="U9844" s="121"/>
      <c r="V9844" s="122"/>
      <c r="W9844" s="123"/>
      <c r="AC9844" s="123"/>
    </row>
    <row r="9845" spans="5:29" s="2" customFormat="1">
      <c r="E9845" s="120"/>
      <c r="M9845" s="120"/>
      <c r="N9845" s="120"/>
      <c r="U9845" s="121"/>
      <c r="V9845" s="122"/>
      <c r="W9845" s="123"/>
      <c r="AC9845" s="123"/>
    </row>
    <row r="9846" spans="5:29" s="2" customFormat="1">
      <c r="E9846" s="120"/>
      <c r="M9846" s="120"/>
      <c r="N9846" s="120"/>
      <c r="U9846" s="121"/>
      <c r="V9846" s="122"/>
      <c r="W9846" s="123"/>
      <c r="AC9846" s="123"/>
    </row>
    <row r="9847" spans="5:29" s="2" customFormat="1">
      <c r="E9847" s="120"/>
      <c r="M9847" s="120"/>
      <c r="N9847" s="120"/>
      <c r="U9847" s="121"/>
      <c r="V9847" s="122"/>
      <c r="W9847" s="123"/>
      <c r="AC9847" s="123"/>
    </row>
    <row r="9848" spans="5:29" s="2" customFormat="1">
      <c r="E9848" s="120"/>
      <c r="M9848" s="120"/>
      <c r="N9848" s="120"/>
      <c r="U9848" s="121"/>
      <c r="V9848" s="122"/>
      <c r="W9848" s="123"/>
      <c r="AC9848" s="123"/>
    </row>
    <row r="9849" spans="5:29" s="2" customFormat="1">
      <c r="E9849" s="120"/>
      <c r="M9849" s="120"/>
      <c r="N9849" s="120"/>
      <c r="U9849" s="121"/>
      <c r="V9849" s="122"/>
      <c r="W9849" s="123"/>
      <c r="AC9849" s="123"/>
    </row>
    <row r="9850" spans="5:29" s="2" customFormat="1">
      <c r="E9850" s="120"/>
      <c r="M9850" s="120"/>
      <c r="N9850" s="120"/>
      <c r="U9850" s="121"/>
      <c r="V9850" s="122"/>
      <c r="W9850" s="123"/>
      <c r="AC9850" s="123"/>
    </row>
    <row r="9851" spans="5:29" s="2" customFormat="1">
      <c r="E9851" s="120"/>
      <c r="M9851" s="120"/>
      <c r="N9851" s="120"/>
      <c r="U9851" s="121"/>
      <c r="V9851" s="122"/>
      <c r="W9851" s="123"/>
      <c r="AC9851" s="123"/>
    </row>
    <row r="9852" spans="5:29" s="2" customFormat="1">
      <c r="E9852" s="120"/>
      <c r="M9852" s="120"/>
      <c r="N9852" s="120"/>
      <c r="U9852" s="121"/>
      <c r="V9852" s="122"/>
      <c r="W9852" s="123"/>
      <c r="AC9852" s="123"/>
    </row>
    <row r="9853" spans="5:29" s="2" customFormat="1">
      <c r="E9853" s="120"/>
      <c r="M9853" s="120"/>
      <c r="N9853" s="120"/>
      <c r="U9853" s="121"/>
      <c r="V9853" s="122"/>
      <c r="W9853" s="123"/>
      <c r="AC9853" s="123"/>
    </row>
    <row r="9854" spans="5:29" s="2" customFormat="1">
      <c r="E9854" s="120"/>
      <c r="M9854" s="120"/>
      <c r="N9854" s="120"/>
      <c r="U9854" s="121"/>
      <c r="V9854" s="122"/>
      <c r="W9854" s="123"/>
      <c r="AC9854" s="123"/>
    </row>
    <row r="9855" spans="5:29" s="2" customFormat="1">
      <c r="E9855" s="120"/>
      <c r="M9855" s="120"/>
      <c r="N9855" s="120"/>
      <c r="U9855" s="121"/>
      <c r="V9855" s="122"/>
      <c r="W9855" s="123"/>
      <c r="AC9855" s="123"/>
    </row>
    <row r="9856" spans="5:29" s="2" customFormat="1">
      <c r="E9856" s="120"/>
      <c r="M9856" s="120"/>
      <c r="N9856" s="120"/>
      <c r="U9856" s="121"/>
      <c r="V9856" s="122"/>
      <c r="W9856" s="123"/>
      <c r="AC9856" s="123"/>
    </row>
    <row r="9857" spans="5:29" s="2" customFormat="1">
      <c r="E9857" s="120"/>
      <c r="M9857" s="120"/>
      <c r="N9857" s="120"/>
      <c r="U9857" s="121"/>
      <c r="V9857" s="122"/>
      <c r="W9857" s="123"/>
      <c r="AC9857" s="123"/>
    </row>
    <row r="9858" spans="5:29" s="2" customFormat="1">
      <c r="E9858" s="120"/>
      <c r="M9858" s="120"/>
      <c r="N9858" s="120"/>
      <c r="U9858" s="121"/>
      <c r="V9858" s="122"/>
      <c r="W9858" s="123"/>
      <c r="AC9858" s="123"/>
    </row>
    <row r="9859" spans="5:29" s="2" customFormat="1">
      <c r="E9859" s="120"/>
      <c r="M9859" s="120"/>
      <c r="N9859" s="120"/>
      <c r="U9859" s="121"/>
      <c r="V9859" s="122"/>
      <c r="W9859" s="123"/>
      <c r="AC9859" s="123"/>
    </row>
    <row r="9860" spans="5:29" s="2" customFormat="1">
      <c r="E9860" s="120"/>
      <c r="M9860" s="120"/>
      <c r="N9860" s="120"/>
      <c r="U9860" s="121"/>
      <c r="V9860" s="122"/>
      <c r="W9860" s="123"/>
      <c r="AC9860" s="123"/>
    </row>
    <row r="9861" spans="5:29" s="2" customFormat="1">
      <c r="E9861" s="120"/>
      <c r="M9861" s="120"/>
      <c r="N9861" s="120"/>
      <c r="U9861" s="121"/>
      <c r="V9861" s="122"/>
      <c r="W9861" s="123"/>
      <c r="AC9861" s="123"/>
    </row>
    <row r="9862" spans="5:29" s="2" customFormat="1">
      <c r="E9862" s="120"/>
      <c r="M9862" s="120"/>
      <c r="N9862" s="120"/>
      <c r="U9862" s="121"/>
      <c r="V9862" s="122"/>
      <c r="W9862" s="123"/>
      <c r="AC9862" s="123"/>
    </row>
    <row r="9863" spans="5:29" s="2" customFormat="1">
      <c r="E9863" s="120"/>
      <c r="M9863" s="120"/>
      <c r="N9863" s="120"/>
      <c r="U9863" s="121"/>
      <c r="V9863" s="122"/>
      <c r="W9863" s="123"/>
      <c r="AC9863" s="123"/>
    </row>
    <row r="9864" spans="5:29" s="2" customFormat="1">
      <c r="E9864" s="120"/>
      <c r="M9864" s="120"/>
      <c r="N9864" s="120"/>
      <c r="U9864" s="121"/>
      <c r="V9864" s="122"/>
      <c r="W9864" s="123"/>
      <c r="AC9864" s="123"/>
    </row>
    <row r="9865" spans="5:29" s="2" customFormat="1">
      <c r="E9865" s="120"/>
      <c r="M9865" s="120"/>
      <c r="N9865" s="120"/>
      <c r="U9865" s="121"/>
      <c r="V9865" s="122"/>
      <c r="W9865" s="123"/>
      <c r="AC9865" s="123"/>
    </row>
    <row r="9866" spans="5:29" s="2" customFormat="1">
      <c r="E9866" s="120"/>
      <c r="M9866" s="120"/>
      <c r="N9866" s="120"/>
      <c r="U9866" s="121"/>
      <c r="V9866" s="122"/>
      <c r="W9866" s="123"/>
      <c r="AC9866" s="123"/>
    </row>
    <row r="9867" spans="5:29" s="2" customFormat="1">
      <c r="E9867" s="120"/>
      <c r="M9867" s="120"/>
      <c r="N9867" s="120"/>
      <c r="U9867" s="121"/>
      <c r="V9867" s="122"/>
      <c r="W9867" s="123"/>
      <c r="AC9867" s="123"/>
    </row>
    <row r="9868" spans="5:29" s="2" customFormat="1">
      <c r="E9868" s="120"/>
      <c r="M9868" s="120"/>
      <c r="N9868" s="120"/>
      <c r="U9868" s="121"/>
      <c r="V9868" s="122"/>
      <c r="W9868" s="123"/>
      <c r="AC9868" s="123"/>
    </row>
    <row r="9869" spans="5:29" s="2" customFormat="1">
      <c r="E9869" s="120"/>
      <c r="M9869" s="120"/>
      <c r="N9869" s="120"/>
      <c r="U9869" s="121"/>
      <c r="V9869" s="122"/>
      <c r="W9869" s="123"/>
      <c r="AC9869" s="123"/>
    </row>
    <row r="9870" spans="5:29" s="2" customFormat="1">
      <c r="E9870" s="120"/>
      <c r="M9870" s="120"/>
      <c r="N9870" s="120"/>
      <c r="U9870" s="121"/>
      <c r="V9870" s="122"/>
      <c r="W9870" s="123"/>
      <c r="AC9870" s="123"/>
    </row>
    <row r="9871" spans="5:29" s="2" customFormat="1">
      <c r="E9871" s="120"/>
      <c r="M9871" s="120"/>
      <c r="N9871" s="120"/>
      <c r="U9871" s="121"/>
      <c r="V9871" s="122"/>
      <c r="W9871" s="123"/>
      <c r="AC9871" s="123"/>
    </row>
    <row r="9872" spans="5:29" s="2" customFormat="1">
      <c r="E9872" s="120"/>
      <c r="M9872" s="120"/>
      <c r="N9872" s="120"/>
      <c r="U9872" s="121"/>
      <c r="V9872" s="122"/>
      <c r="W9872" s="123"/>
      <c r="AC9872" s="123"/>
    </row>
    <row r="9873" spans="5:29" s="2" customFormat="1">
      <c r="E9873" s="120"/>
      <c r="M9873" s="120"/>
      <c r="N9873" s="120"/>
      <c r="U9873" s="121"/>
      <c r="V9873" s="122"/>
      <c r="W9873" s="123"/>
      <c r="AC9873" s="123"/>
    </row>
    <row r="9874" spans="5:29" s="2" customFormat="1">
      <c r="E9874" s="120"/>
      <c r="M9874" s="120"/>
      <c r="N9874" s="120"/>
      <c r="U9874" s="121"/>
      <c r="V9874" s="122"/>
      <c r="W9874" s="123"/>
      <c r="AC9874" s="123"/>
    </row>
    <row r="9875" spans="5:29" s="2" customFormat="1">
      <c r="E9875" s="120"/>
      <c r="M9875" s="120"/>
      <c r="N9875" s="120"/>
      <c r="U9875" s="121"/>
      <c r="V9875" s="122"/>
      <c r="W9875" s="123"/>
      <c r="AC9875" s="123"/>
    </row>
    <row r="9876" spans="5:29" s="2" customFormat="1">
      <c r="E9876" s="120"/>
      <c r="M9876" s="120"/>
      <c r="N9876" s="120"/>
      <c r="U9876" s="121"/>
      <c r="V9876" s="122"/>
      <c r="W9876" s="123"/>
      <c r="AC9876" s="123"/>
    </row>
    <row r="9877" spans="5:29" s="2" customFormat="1">
      <c r="E9877" s="120"/>
      <c r="M9877" s="120"/>
      <c r="N9877" s="120"/>
      <c r="U9877" s="121"/>
      <c r="V9877" s="122"/>
      <c r="W9877" s="123"/>
      <c r="AC9877" s="123"/>
    </row>
    <row r="9878" spans="5:29" s="2" customFormat="1">
      <c r="E9878" s="120"/>
      <c r="M9878" s="120"/>
      <c r="N9878" s="120"/>
      <c r="U9878" s="121"/>
      <c r="V9878" s="122"/>
      <c r="W9878" s="123"/>
      <c r="AC9878" s="123"/>
    </row>
    <row r="9879" spans="5:29" s="2" customFormat="1">
      <c r="E9879" s="120"/>
      <c r="M9879" s="120"/>
      <c r="N9879" s="120"/>
      <c r="U9879" s="121"/>
      <c r="V9879" s="122"/>
      <c r="W9879" s="123"/>
      <c r="AC9879" s="123"/>
    </row>
    <row r="9880" spans="5:29" s="2" customFormat="1">
      <c r="E9880" s="120"/>
      <c r="M9880" s="120"/>
      <c r="N9880" s="120"/>
      <c r="U9880" s="121"/>
      <c r="V9880" s="122"/>
      <c r="W9880" s="123"/>
      <c r="AC9880" s="123"/>
    </row>
    <row r="9881" spans="5:29" s="2" customFormat="1">
      <c r="E9881" s="120"/>
      <c r="M9881" s="120"/>
      <c r="N9881" s="120"/>
      <c r="U9881" s="121"/>
      <c r="V9881" s="122"/>
      <c r="W9881" s="123"/>
      <c r="AC9881" s="123"/>
    </row>
    <row r="9882" spans="5:29" s="2" customFormat="1">
      <c r="E9882" s="120"/>
      <c r="M9882" s="120"/>
      <c r="N9882" s="120"/>
      <c r="U9882" s="121"/>
      <c r="V9882" s="122"/>
      <c r="W9882" s="123"/>
      <c r="AC9882" s="123"/>
    </row>
    <row r="9883" spans="5:29" s="2" customFormat="1">
      <c r="E9883" s="120"/>
      <c r="M9883" s="120"/>
      <c r="N9883" s="120"/>
      <c r="U9883" s="121"/>
      <c r="V9883" s="122"/>
      <c r="W9883" s="123"/>
      <c r="AC9883" s="123"/>
    </row>
    <row r="9884" spans="5:29" s="2" customFormat="1">
      <c r="E9884" s="120"/>
      <c r="M9884" s="120"/>
      <c r="N9884" s="120"/>
      <c r="U9884" s="121"/>
      <c r="V9884" s="122"/>
      <c r="W9884" s="123"/>
      <c r="AC9884" s="123"/>
    </row>
    <row r="9885" spans="5:29" s="2" customFormat="1">
      <c r="E9885" s="120"/>
      <c r="M9885" s="120"/>
      <c r="N9885" s="120"/>
      <c r="U9885" s="121"/>
      <c r="V9885" s="122"/>
      <c r="W9885" s="123"/>
      <c r="AC9885" s="123"/>
    </row>
    <row r="9886" spans="5:29" s="2" customFormat="1">
      <c r="E9886" s="120"/>
      <c r="M9886" s="120"/>
      <c r="N9886" s="120"/>
      <c r="U9886" s="121"/>
      <c r="V9886" s="122"/>
      <c r="W9886" s="123"/>
      <c r="AC9886" s="123"/>
    </row>
    <row r="9887" spans="5:29" s="2" customFormat="1">
      <c r="E9887" s="120"/>
      <c r="M9887" s="120"/>
      <c r="N9887" s="120"/>
      <c r="U9887" s="121"/>
      <c r="V9887" s="122"/>
      <c r="W9887" s="123"/>
      <c r="AC9887" s="123"/>
    </row>
    <row r="9888" spans="5:29" s="2" customFormat="1">
      <c r="E9888" s="120"/>
      <c r="M9888" s="120"/>
      <c r="N9888" s="120"/>
      <c r="U9888" s="121"/>
      <c r="V9888" s="122"/>
      <c r="W9888" s="123"/>
      <c r="AC9888" s="123"/>
    </row>
    <row r="9889" spans="5:29" s="2" customFormat="1">
      <c r="E9889" s="120"/>
      <c r="M9889" s="120"/>
      <c r="N9889" s="120"/>
      <c r="U9889" s="121"/>
      <c r="V9889" s="122"/>
      <c r="W9889" s="123"/>
      <c r="AC9889" s="123"/>
    </row>
    <row r="9890" spans="5:29" s="2" customFormat="1">
      <c r="E9890" s="120"/>
      <c r="M9890" s="120"/>
      <c r="N9890" s="120"/>
      <c r="U9890" s="121"/>
      <c r="V9890" s="122"/>
      <c r="W9890" s="123"/>
      <c r="AC9890" s="123"/>
    </row>
    <row r="9891" spans="5:29" s="2" customFormat="1">
      <c r="E9891" s="120"/>
      <c r="M9891" s="120"/>
      <c r="N9891" s="120"/>
      <c r="U9891" s="121"/>
      <c r="V9891" s="122"/>
      <c r="W9891" s="123"/>
      <c r="AC9891" s="123"/>
    </row>
    <row r="9892" spans="5:29" s="2" customFormat="1">
      <c r="E9892" s="120"/>
      <c r="M9892" s="120"/>
      <c r="N9892" s="120"/>
      <c r="U9892" s="121"/>
      <c r="V9892" s="122"/>
      <c r="W9892" s="123"/>
      <c r="AC9892" s="123"/>
    </row>
    <row r="9893" spans="5:29" s="2" customFormat="1">
      <c r="E9893" s="120"/>
      <c r="M9893" s="120"/>
      <c r="N9893" s="120"/>
      <c r="U9893" s="121"/>
      <c r="V9893" s="122"/>
      <c r="W9893" s="123"/>
      <c r="AC9893" s="123"/>
    </row>
    <row r="9894" spans="5:29" s="2" customFormat="1">
      <c r="E9894" s="120"/>
      <c r="M9894" s="120"/>
      <c r="N9894" s="120"/>
      <c r="U9894" s="121"/>
      <c r="V9894" s="122"/>
      <c r="W9894" s="123"/>
      <c r="AC9894" s="123"/>
    </row>
    <row r="9895" spans="5:29" s="2" customFormat="1">
      <c r="E9895" s="120"/>
      <c r="M9895" s="120"/>
      <c r="N9895" s="120"/>
      <c r="U9895" s="121"/>
      <c r="V9895" s="122"/>
      <c r="W9895" s="123"/>
      <c r="AC9895" s="123"/>
    </row>
    <row r="9896" spans="5:29" s="2" customFormat="1">
      <c r="E9896" s="120"/>
      <c r="M9896" s="120"/>
      <c r="N9896" s="120"/>
      <c r="U9896" s="121"/>
      <c r="V9896" s="122"/>
      <c r="W9896" s="123"/>
      <c r="AC9896" s="123"/>
    </row>
    <row r="9897" spans="5:29" s="2" customFormat="1">
      <c r="E9897" s="120"/>
      <c r="M9897" s="120"/>
      <c r="N9897" s="120"/>
      <c r="U9897" s="121"/>
      <c r="V9897" s="122"/>
      <c r="W9897" s="123"/>
      <c r="AC9897" s="123"/>
    </row>
    <row r="9898" spans="5:29" s="2" customFormat="1">
      <c r="E9898" s="120"/>
      <c r="M9898" s="120"/>
      <c r="N9898" s="120"/>
      <c r="U9898" s="121"/>
      <c r="V9898" s="122"/>
      <c r="W9898" s="123"/>
      <c r="AC9898" s="123"/>
    </row>
    <row r="9899" spans="5:29" s="2" customFormat="1">
      <c r="E9899" s="120"/>
      <c r="M9899" s="120"/>
      <c r="N9899" s="120"/>
      <c r="U9899" s="121"/>
      <c r="V9899" s="122"/>
      <c r="W9899" s="123"/>
      <c r="AC9899" s="123"/>
    </row>
    <row r="9900" spans="5:29" s="2" customFormat="1">
      <c r="E9900" s="120"/>
      <c r="M9900" s="120"/>
      <c r="N9900" s="120"/>
      <c r="U9900" s="121"/>
      <c r="V9900" s="122"/>
      <c r="W9900" s="123"/>
      <c r="AC9900" s="123"/>
    </row>
    <row r="9901" spans="5:29" s="2" customFormat="1">
      <c r="E9901" s="120"/>
      <c r="M9901" s="120"/>
      <c r="N9901" s="120"/>
      <c r="U9901" s="121"/>
      <c r="V9901" s="122"/>
      <c r="W9901" s="123"/>
      <c r="AC9901" s="123"/>
    </row>
    <row r="9902" spans="5:29" s="2" customFormat="1">
      <c r="E9902" s="120"/>
      <c r="M9902" s="120"/>
      <c r="N9902" s="120"/>
      <c r="U9902" s="121"/>
      <c r="V9902" s="122"/>
      <c r="W9902" s="123"/>
      <c r="AC9902" s="123"/>
    </row>
    <row r="9903" spans="5:29" s="2" customFormat="1">
      <c r="E9903" s="120"/>
      <c r="M9903" s="120"/>
      <c r="N9903" s="120"/>
      <c r="U9903" s="121"/>
      <c r="V9903" s="122"/>
      <c r="W9903" s="123"/>
      <c r="AC9903" s="123"/>
    </row>
    <row r="9904" spans="5:29" s="2" customFormat="1">
      <c r="E9904" s="120"/>
      <c r="M9904" s="120"/>
      <c r="N9904" s="120"/>
      <c r="U9904" s="121"/>
      <c r="V9904" s="122"/>
      <c r="W9904" s="123"/>
      <c r="AC9904" s="123"/>
    </row>
    <row r="9905" spans="5:29" s="2" customFormat="1">
      <c r="E9905" s="120"/>
      <c r="M9905" s="120"/>
      <c r="N9905" s="120"/>
      <c r="U9905" s="121"/>
      <c r="V9905" s="122"/>
      <c r="W9905" s="123"/>
      <c r="AC9905" s="123"/>
    </row>
    <row r="9906" spans="5:29" s="2" customFormat="1">
      <c r="E9906" s="120"/>
      <c r="M9906" s="120"/>
      <c r="N9906" s="120"/>
      <c r="U9906" s="121"/>
      <c r="V9906" s="122"/>
      <c r="W9906" s="123"/>
      <c r="AC9906" s="123"/>
    </row>
    <row r="9907" spans="5:29" s="2" customFormat="1">
      <c r="E9907" s="120"/>
      <c r="M9907" s="120"/>
      <c r="N9907" s="120"/>
      <c r="U9907" s="121"/>
      <c r="V9907" s="122"/>
      <c r="W9907" s="123"/>
      <c r="AC9907" s="123"/>
    </row>
    <row r="9908" spans="5:29" s="2" customFormat="1">
      <c r="E9908" s="120"/>
      <c r="M9908" s="120"/>
      <c r="N9908" s="120"/>
      <c r="U9908" s="121"/>
      <c r="V9908" s="122"/>
      <c r="W9908" s="123"/>
      <c r="AC9908" s="123"/>
    </row>
    <row r="9909" spans="5:29" s="2" customFormat="1">
      <c r="E9909" s="120"/>
      <c r="M9909" s="120"/>
      <c r="N9909" s="120"/>
      <c r="U9909" s="121"/>
      <c r="V9909" s="122"/>
      <c r="W9909" s="123"/>
      <c r="AC9909" s="123"/>
    </row>
    <row r="9910" spans="5:29" s="2" customFormat="1">
      <c r="E9910" s="120"/>
      <c r="M9910" s="120"/>
      <c r="N9910" s="120"/>
      <c r="U9910" s="121"/>
      <c r="V9910" s="122"/>
      <c r="W9910" s="123"/>
      <c r="AC9910" s="123"/>
    </row>
    <row r="9911" spans="5:29" s="2" customFormat="1">
      <c r="E9911" s="120"/>
      <c r="M9911" s="120"/>
      <c r="N9911" s="120"/>
      <c r="U9911" s="121"/>
      <c r="V9911" s="122"/>
      <c r="W9911" s="123"/>
      <c r="AC9911" s="123"/>
    </row>
    <row r="9912" spans="5:29" s="2" customFormat="1">
      <c r="E9912" s="120"/>
      <c r="M9912" s="120"/>
      <c r="N9912" s="120"/>
      <c r="U9912" s="121"/>
      <c r="V9912" s="122"/>
      <c r="W9912" s="123"/>
      <c r="AC9912" s="123"/>
    </row>
    <row r="9913" spans="5:29" s="2" customFormat="1">
      <c r="E9913" s="120"/>
      <c r="M9913" s="120"/>
      <c r="N9913" s="120"/>
      <c r="U9913" s="121"/>
      <c r="V9913" s="122"/>
      <c r="W9913" s="123"/>
      <c r="AC9913" s="123"/>
    </row>
    <row r="9914" spans="5:29" s="2" customFormat="1">
      <c r="E9914" s="120"/>
      <c r="M9914" s="120"/>
      <c r="N9914" s="120"/>
      <c r="U9914" s="121"/>
      <c r="V9914" s="122"/>
      <c r="W9914" s="123"/>
      <c r="AC9914" s="123"/>
    </row>
    <row r="9915" spans="5:29" s="2" customFormat="1">
      <c r="E9915" s="120"/>
      <c r="M9915" s="120"/>
      <c r="N9915" s="120"/>
      <c r="U9915" s="121"/>
      <c r="V9915" s="122"/>
      <c r="W9915" s="123"/>
      <c r="AC9915" s="123"/>
    </row>
    <row r="9916" spans="5:29" s="2" customFormat="1">
      <c r="E9916" s="120"/>
      <c r="M9916" s="120"/>
      <c r="N9916" s="120"/>
      <c r="U9916" s="121"/>
      <c r="V9916" s="122"/>
      <c r="W9916" s="123"/>
      <c r="AC9916" s="123"/>
    </row>
    <row r="9917" spans="5:29" s="2" customFormat="1">
      <c r="E9917" s="120"/>
      <c r="M9917" s="120"/>
      <c r="N9917" s="120"/>
      <c r="U9917" s="121"/>
      <c r="V9917" s="122"/>
      <c r="W9917" s="123"/>
      <c r="AC9917" s="123"/>
    </row>
    <row r="9918" spans="5:29" s="2" customFormat="1">
      <c r="E9918" s="120"/>
      <c r="M9918" s="120"/>
      <c r="N9918" s="120"/>
      <c r="U9918" s="121"/>
      <c r="V9918" s="122"/>
      <c r="W9918" s="123"/>
      <c r="AC9918" s="123"/>
    </row>
    <row r="9919" spans="5:29" s="2" customFormat="1">
      <c r="E9919" s="120"/>
      <c r="M9919" s="120"/>
      <c r="N9919" s="120"/>
      <c r="U9919" s="121"/>
      <c r="V9919" s="122"/>
      <c r="W9919" s="123"/>
      <c r="AC9919" s="123"/>
    </row>
    <row r="9920" spans="5:29" s="2" customFormat="1">
      <c r="E9920" s="120"/>
      <c r="M9920" s="120"/>
      <c r="N9920" s="120"/>
      <c r="U9920" s="121"/>
      <c r="V9920" s="122"/>
      <c r="W9920" s="123"/>
      <c r="AC9920" s="123"/>
    </row>
    <row r="9921" spans="5:29" s="2" customFormat="1">
      <c r="E9921" s="120"/>
      <c r="M9921" s="120"/>
      <c r="N9921" s="120"/>
      <c r="U9921" s="121"/>
      <c r="V9921" s="122"/>
      <c r="W9921" s="123"/>
      <c r="AC9921" s="123"/>
    </row>
    <row r="9922" spans="5:29" s="2" customFormat="1">
      <c r="E9922" s="120"/>
      <c r="M9922" s="120"/>
      <c r="N9922" s="120"/>
      <c r="U9922" s="121"/>
      <c r="V9922" s="122"/>
      <c r="W9922" s="123"/>
      <c r="AC9922" s="123"/>
    </row>
    <row r="9923" spans="5:29" s="2" customFormat="1">
      <c r="E9923" s="120"/>
      <c r="M9923" s="120"/>
      <c r="N9923" s="120"/>
      <c r="U9923" s="121"/>
      <c r="V9923" s="122"/>
      <c r="W9923" s="123"/>
      <c r="AC9923" s="123"/>
    </row>
    <row r="9924" spans="5:29" s="2" customFormat="1">
      <c r="E9924" s="120"/>
      <c r="M9924" s="120"/>
      <c r="N9924" s="120"/>
      <c r="U9924" s="121"/>
      <c r="V9924" s="122"/>
      <c r="W9924" s="123"/>
      <c r="AC9924" s="123"/>
    </row>
    <row r="9925" spans="5:29" s="2" customFormat="1">
      <c r="E9925" s="120"/>
      <c r="M9925" s="120"/>
      <c r="N9925" s="120"/>
      <c r="U9925" s="121"/>
      <c r="V9925" s="122"/>
      <c r="W9925" s="123"/>
      <c r="AC9925" s="123"/>
    </row>
    <row r="9926" spans="5:29" s="2" customFormat="1">
      <c r="E9926" s="120"/>
      <c r="M9926" s="120"/>
      <c r="N9926" s="120"/>
      <c r="U9926" s="121"/>
      <c r="V9926" s="122"/>
      <c r="W9926" s="123"/>
      <c r="AC9926" s="123"/>
    </row>
    <row r="9927" spans="5:29" s="2" customFormat="1">
      <c r="E9927" s="120"/>
      <c r="M9927" s="120"/>
      <c r="N9927" s="120"/>
      <c r="U9927" s="121"/>
      <c r="V9927" s="122"/>
      <c r="W9927" s="123"/>
      <c r="AC9927" s="123"/>
    </row>
    <row r="9928" spans="5:29" s="2" customFormat="1">
      <c r="E9928" s="120"/>
      <c r="M9928" s="120"/>
      <c r="N9928" s="120"/>
      <c r="U9928" s="121"/>
      <c r="V9928" s="122"/>
      <c r="W9928" s="123"/>
      <c r="AC9928" s="123"/>
    </row>
    <row r="9929" spans="5:29" s="2" customFormat="1">
      <c r="E9929" s="120"/>
      <c r="M9929" s="120"/>
      <c r="N9929" s="120"/>
      <c r="U9929" s="121"/>
      <c r="V9929" s="122"/>
      <c r="W9929" s="123"/>
      <c r="AC9929" s="123"/>
    </row>
    <row r="9930" spans="5:29" s="2" customFormat="1">
      <c r="E9930" s="120"/>
      <c r="M9930" s="120"/>
      <c r="N9930" s="120"/>
      <c r="U9930" s="121"/>
      <c r="V9930" s="122"/>
      <c r="W9930" s="123"/>
      <c r="AC9930" s="123"/>
    </row>
    <row r="9931" spans="5:29" s="2" customFormat="1">
      <c r="E9931" s="120"/>
      <c r="M9931" s="120"/>
      <c r="N9931" s="120"/>
      <c r="U9931" s="121"/>
      <c r="V9931" s="122"/>
      <c r="W9931" s="123"/>
      <c r="AC9931" s="123"/>
    </row>
    <row r="9932" spans="5:29" s="2" customFormat="1">
      <c r="E9932" s="120"/>
      <c r="M9932" s="120"/>
      <c r="N9932" s="120"/>
      <c r="U9932" s="121"/>
      <c r="V9932" s="122"/>
      <c r="W9932" s="123"/>
      <c r="AC9932" s="123"/>
    </row>
    <row r="9933" spans="5:29" s="2" customFormat="1">
      <c r="E9933" s="120"/>
      <c r="M9933" s="120"/>
      <c r="N9933" s="120"/>
      <c r="U9933" s="121"/>
      <c r="V9933" s="122"/>
      <c r="W9933" s="123"/>
      <c r="AC9933" s="123"/>
    </row>
    <row r="9934" spans="5:29" s="2" customFormat="1">
      <c r="E9934" s="120"/>
      <c r="M9934" s="120"/>
      <c r="N9934" s="120"/>
      <c r="U9934" s="121"/>
      <c r="V9934" s="122"/>
      <c r="W9934" s="123"/>
      <c r="AC9934" s="123"/>
    </row>
    <row r="9935" spans="5:29" s="2" customFormat="1">
      <c r="E9935" s="120"/>
      <c r="M9935" s="120"/>
      <c r="N9935" s="120"/>
      <c r="U9935" s="121"/>
      <c r="V9935" s="122"/>
      <c r="W9935" s="123"/>
      <c r="AC9935" s="123"/>
    </row>
    <row r="9936" spans="5:29" s="2" customFormat="1">
      <c r="E9936" s="120"/>
      <c r="M9936" s="120"/>
      <c r="N9936" s="120"/>
      <c r="U9936" s="121"/>
      <c r="V9936" s="122"/>
      <c r="W9936" s="123"/>
      <c r="AC9936" s="123"/>
    </row>
    <row r="9937" spans="5:29" s="2" customFormat="1">
      <c r="E9937" s="120"/>
      <c r="M9937" s="120"/>
      <c r="N9937" s="120"/>
      <c r="U9937" s="121"/>
      <c r="V9937" s="122"/>
      <c r="W9937" s="123"/>
      <c r="AC9937" s="123"/>
    </row>
    <row r="9938" spans="5:29" s="2" customFormat="1">
      <c r="E9938" s="120"/>
      <c r="M9938" s="120"/>
      <c r="N9938" s="120"/>
      <c r="U9938" s="121"/>
      <c r="V9938" s="122"/>
      <c r="W9938" s="123"/>
      <c r="AC9938" s="123"/>
    </row>
    <row r="9939" spans="5:29" s="2" customFormat="1">
      <c r="E9939" s="120"/>
      <c r="M9939" s="120"/>
      <c r="N9939" s="120"/>
      <c r="U9939" s="121"/>
      <c r="V9939" s="122"/>
      <c r="W9939" s="123"/>
      <c r="AC9939" s="123"/>
    </row>
    <row r="9940" spans="5:29" s="2" customFormat="1">
      <c r="E9940" s="120"/>
      <c r="M9940" s="120"/>
      <c r="N9940" s="120"/>
      <c r="U9940" s="121"/>
      <c r="V9940" s="122"/>
      <c r="W9940" s="123"/>
      <c r="AC9940" s="123"/>
    </row>
    <row r="9941" spans="5:29" s="2" customFormat="1">
      <c r="E9941" s="120"/>
      <c r="M9941" s="120"/>
      <c r="N9941" s="120"/>
      <c r="U9941" s="121"/>
      <c r="V9941" s="122"/>
      <c r="W9941" s="123"/>
      <c r="AC9941" s="123"/>
    </row>
    <row r="9942" spans="5:29" s="2" customFormat="1">
      <c r="E9942" s="120"/>
      <c r="M9942" s="120"/>
      <c r="N9942" s="120"/>
      <c r="U9942" s="121"/>
      <c r="V9942" s="122"/>
      <c r="W9942" s="123"/>
      <c r="AC9942" s="123"/>
    </row>
    <row r="9943" spans="5:29" s="2" customFormat="1">
      <c r="E9943" s="120"/>
      <c r="M9943" s="120"/>
      <c r="N9943" s="120"/>
      <c r="U9943" s="121"/>
      <c r="V9943" s="122"/>
      <c r="W9943" s="123"/>
      <c r="AC9943" s="123"/>
    </row>
    <row r="9944" spans="5:29" s="2" customFormat="1">
      <c r="E9944" s="120"/>
      <c r="M9944" s="120"/>
      <c r="N9944" s="120"/>
      <c r="U9944" s="121"/>
      <c r="V9944" s="122"/>
      <c r="W9944" s="123"/>
      <c r="AC9944" s="123"/>
    </row>
    <row r="9945" spans="5:29" s="2" customFormat="1">
      <c r="E9945" s="120"/>
      <c r="M9945" s="120"/>
      <c r="N9945" s="120"/>
      <c r="U9945" s="121"/>
      <c r="V9945" s="122"/>
      <c r="W9945" s="123"/>
      <c r="AC9945" s="123"/>
    </row>
    <row r="9946" spans="5:29" s="2" customFormat="1">
      <c r="E9946" s="120"/>
      <c r="M9946" s="120"/>
      <c r="N9946" s="120"/>
      <c r="U9946" s="121"/>
      <c r="V9946" s="122"/>
      <c r="W9946" s="123"/>
      <c r="AC9946" s="123"/>
    </row>
    <row r="9947" spans="5:29" s="2" customFormat="1">
      <c r="E9947" s="120"/>
      <c r="M9947" s="120"/>
      <c r="N9947" s="120"/>
      <c r="U9947" s="121"/>
      <c r="V9947" s="122"/>
      <c r="W9947" s="123"/>
      <c r="AC9947" s="123"/>
    </row>
    <row r="9948" spans="5:29" s="2" customFormat="1">
      <c r="E9948" s="120"/>
      <c r="M9948" s="120"/>
      <c r="N9948" s="120"/>
      <c r="U9948" s="121"/>
      <c r="V9948" s="122"/>
      <c r="W9948" s="123"/>
      <c r="AC9948" s="123"/>
    </row>
    <row r="9949" spans="5:29" s="2" customFormat="1">
      <c r="E9949" s="120"/>
      <c r="M9949" s="120"/>
      <c r="N9949" s="120"/>
      <c r="U9949" s="121"/>
      <c r="V9949" s="122"/>
      <c r="W9949" s="123"/>
      <c r="AC9949" s="123"/>
    </row>
    <row r="9950" spans="5:29" s="2" customFormat="1">
      <c r="E9950" s="120"/>
      <c r="M9950" s="120"/>
      <c r="N9950" s="120"/>
      <c r="U9950" s="121"/>
      <c r="V9950" s="122"/>
      <c r="W9950" s="123"/>
      <c r="AC9950" s="123"/>
    </row>
    <row r="9951" spans="5:29" s="2" customFormat="1">
      <c r="E9951" s="120"/>
      <c r="M9951" s="120"/>
      <c r="N9951" s="120"/>
      <c r="U9951" s="121"/>
      <c r="V9951" s="122"/>
      <c r="W9951" s="123"/>
      <c r="AC9951" s="123"/>
    </row>
    <row r="9952" spans="5:29" s="2" customFormat="1">
      <c r="E9952" s="120"/>
      <c r="M9952" s="120"/>
      <c r="N9952" s="120"/>
      <c r="U9952" s="121"/>
      <c r="V9952" s="122"/>
      <c r="W9952" s="123"/>
      <c r="AC9952" s="123"/>
    </row>
    <row r="9953" spans="5:29" s="2" customFormat="1">
      <c r="E9953" s="120"/>
      <c r="M9953" s="120"/>
      <c r="N9953" s="120"/>
      <c r="U9953" s="121"/>
      <c r="V9953" s="122"/>
      <c r="W9953" s="123"/>
      <c r="AC9953" s="123"/>
    </row>
    <row r="9954" spans="5:29" s="2" customFormat="1">
      <c r="E9954" s="120"/>
      <c r="M9954" s="120"/>
      <c r="N9954" s="120"/>
      <c r="U9954" s="121"/>
      <c r="V9954" s="122"/>
      <c r="W9954" s="123"/>
      <c r="AC9954" s="123"/>
    </row>
    <row r="9955" spans="5:29" s="2" customFormat="1">
      <c r="E9955" s="120"/>
      <c r="M9955" s="120"/>
      <c r="N9955" s="120"/>
      <c r="U9955" s="121"/>
      <c r="V9955" s="122"/>
      <c r="W9955" s="123"/>
      <c r="AC9955" s="123"/>
    </row>
    <row r="9956" spans="5:29" s="2" customFormat="1">
      <c r="E9956" s="120"/>
      <c r="M9956" s="120"/>
      <c r="N9956" s="120"/>
      <c r="U9956" s="121"/>
      <c r="V9956" s="122"/>
      <c r="W9956" s="123"/>
      <c r="AC9956" s="123"/>
    </row>
    <row r="9957" spans="5:29" s="2" customFormat="1">
      <c r="E9957" s="120"/>
      <c r="M9957" s="120"/>
      <c r="N9957" s="120"/>
      <c r="U9957" s="121"/>
      <c r="V9957" s="122"/>
      <c r="W9957" s="123"/>
      <c r="AC9957" s="123"/>
    </row>
    <row r="9958" spans="5:29" s="2" customFormat="1">
      <c r="E9958" s="120"/>
      <c r="M9958" s="120"/>
      <c r="N9958" s="120"/>
      <c r="U9958" s="121"/>
      <c r="V9958" s="122"/>
      <c r="W9958" s="123"/>
      <c r="AC9958" s="123"/>
    </row>
    <row r="9959" spans="5:29" s="2" customFormat="1">
      <c r="E9959" s="120"/>
      <c r="M9959" s="120"/>
      <c r="N9959" s="120"/>
      <c r="U9959" s="121"/>
      <c r="V9959" s="122"/>
      <c r="W9959" s="123"/>
      <c r="AC9959" s="123"/>
    </row>
    <row r="9960" spans="5:29" s="2" customFormat="1">
      <c r="E9960" s="120"/>
      <c r="M9960" s="120"/>
      <c r="N9960" s="120"/>
      <c r="U9960" s="121"/>
      <c r="V9960" s="122"/>
      <c r="W9960" s="123"/>
      <c r="AC9960" s="123"/>
    </row>
    <row r="9961" spans="5:29" s="2" customFormat="1">
      <c r="E9961" s="120"/>
      <c r="M9961" s="120"/>
      <c r="N9961" s="120"/>
      <c r="U9961" s="121"/>
      <c r="V9961" s="122"/>
      <c r="W9961" s="123"/>
      <c r="AC9961" s="123"/>
    </row>
    <row r="9962" spans="5:29" s="2" customFormat="1">
      <c r="E9962" s="120"/>
      <c r="M9962" s="120"/>
      <c r="N9962" s="120"/>
      <c r="U9962" s="121"/>
      <c r="V9962" s="122"/>
      <c r="W9962" s="123"/>
      <c r="AC9962" s="123"/>
    </row>
    <row r="9963" spans="5:29" s="2" customFormat="1">
      <c r="E9963" s="120"/>
      <c r="M9963" s="120"/>
      <c r="N9963" s="120"/>
      <c r="U9963" s="121"/>
      <c r="V9963" s="122"/>
      <c r="W9963" s="123"/>
      <c r="AC9963" s="123"/>
    </row>
    <row r="9964" spans="5:29" s="2" customFormat="1">
      <c r="E9964" s="120"/>
      <c r="M9964" s="120"/>
      <c r="N9964" s="120"/>
      <c r="U9964" s="121"/>
      <c r="V9964" s="122"/>
      <c r="W9964" s="123"/>
      <c r="AC9964" s="123"/>
    </row>
    <row r="9965" spans="5:29" s="2" customFormat="1">
      <c r="E9965" s="120"/>
      <c r="M9965" s="120"/>
      <c r="N9965" s="120"/>
      <c r="U9965" s="121"/>
      <c r="V9965" s="122"/>
      <c r="W9965" s="123"/>
      <c r="AC9965" s="123"/>
    </row>
    <row r="9966" spans="5:29" s="2" customFormat="1">
      <c r="E9966" s="120"/>
      <c r="M9966" s="120"/>
      <c r="N9966" s="120"/>
      <c r="U9966" s="121"/>
      <c r="V9966" s="122"/>
      <c r="W9966" s="123"/>
      <c r="AC9966" s="123"/>
    </row>
    <row r="9967" spans="5:29" s="2" customFormat="1">
      <c r="E9967" s="120"/>
      <c r="M9967" s="120"/>
      <c r="N9967" s="120"/>
      <c r="U9967" s="121"/>
      <c r="V9967" s="122"/>
      <c r="W9967" s="123"/>
      <c r="AC9967" s="123"/>
    </row>
    <row r="9968" spans="5:29" s="2" customFormat="1">
      <c r="E9968" s="120"/>
      <c r="M9968" s="120"/>
      <c r="N9968" s="120"/>
      <c r="U9968" s="121"/>
      <c r="V9968" s="122"/>
      <c r="W9968" s="123"/>
      <c r="AC9968" s="123"/>
    </row>
    <row r="9969" spans="5:29" s="2" customFormat="1">
      <c r="E9969" s="120"/>
      <c r="M9969" s="120"/>
      <c r="N9969" s="120"/>
      <c r="U9969" s="121"/>
      <c r="V9969" s="122"/>
      <c r="W9969" s="123"/>
      <c r="AC9969" s="123"/>
    </row>
    <row r="9970" spans="5:29" s="2" customFormat="1">
      <c r="E9970" s="120"/>
      <c r="M9970" s="120"/>
      <c r="N9970" s="120"/>
      <c r="U9970" s="121"/>
      <c r="V9970" s="122"/>
      <c r="W9970" s="123"/>
      <c r="AC9970" s="123"/>
    </row>
    <row r="9971" spans="5:29" s="2" customFormat="1">
      <c r="E9971" s="120"/>
      <c r="M9971" s="120"/>
      <c r="N9971" s="120"/>
      <c r="U9971" s="121"/>
      <c r="V9971" s="122"/>
      <c r="W9971" s="123"/>
      <c r="AC9971" s="123"/>
    </row>
    <row r="9972" spans="5:29" s="2" customFormat="1">
      <c r="E9972" s="120"/>
      <c r="M9972" s="120"/>
      <c r="N9972" s="120"/>
      <c r="U9972" s="121"/>
      <c r="V9972" s="122"/>
      <c r="W9972" s="123"/>
      <c r="AC9972" s="123"/>
    </row>
    <row r="9973" spans="5:29" s="2" customFormat="1">
      <c r="E9973" s="120"/>
      <c r="M9973" s="120"/>
      <c r="N9973" s="120"/>
      <c r="U9973" s="121"/>
      <c r="V9973" s="122"/>
      <c r="W9973" s="123"/>
      <c r="AC9973" s="123"/>
    </row>
    <row r="9974" spans="5:29" s="2" customFormat="1">
      <c r="E9974" s="120"/>
      <c r="M9974" s="120"/>
      <c r="N9974" s="120"/>
      <c r="U9974" s="121"/>
      <c r="V9974" s="122"/>
      <c r="W9974" s="123"/>
      <c r="AC9974" s="123"/>
    </row>
    <row r="9975" spans="5:29" s="2" customFormat="1">
      <c r="E9975" s="120"/>
      <c r="M9975" s="120"/>
      <c r="N9975" s="120"/>
      <c r="U9975" s="121"/>
      <c r="V9975" s="122"/>
      <c r="W9975" s="123"/>
      <c r="AC9975" s="123"/>
    </row>
    <row r="9976" spans="5:29" s="2" customFormat="1">
      <c r="E9976" s="120"/>
      <c r="M9976" s="120"/>
      <c r="N9976" s="120"/>
      <c r="U9976" s="121"/>
      <c r="V9976" s="122"/>
      <c r="W9976" s="123"/>
      <c r="AC9976" s="123"/>
    </row>
    <row r="9977" spans="5:29" s="2" customFormat="1">
      <c r="E9977" s="120"/>
      <c r="M9977" s="120"/>
      <c r="N9977" s="120"/>
      <c r="U9977" s="121"/>
      <c r="V9977" s="122"/>
      <c r="W9977" s="123"/>
      <c r="AC9977" s="123"/>
    </row>
    <row r="9978" spans="5:29" s="2" customFormat="1">
      <c r="E9978" s="120"/>
      <c r="M9978" s="120"/>
      <c r="N9978" s="120"/>
      <c r="U9978" s="121"/>
      <c r="V9978" s="122"/>
      <c r="W9978" s="123"/>
      <c r="AC9978" s="123"/>
    </row>
    <row r="9979" spans="5:29" s="2" customFormat="1">
      <c r="E9979" s="120"/>
      <c r="M9979" s="120"/>
      <c r="N9979" s="120"/>
      <c r="U9979" s="121"/>
      <c r="V9979" s="122"/>
      <c r="W9979" s="123"/>
      <c r="AC9979" s="123"/>
    </row>
    <row r="9980" spans="5:29" s="2" customFormat="1">
      <c r="E9980" s="120"/>
      <c r="M9980" s="120"/>
      <c r="N9980" s="120"/>
      <c r="U9980" s="121"/>
      <c r="V9980" s="122"/>
      <c r="W9980" s="123"/>
      <c r="AC9980" s="123"/>
    </row>
    <row r="9981" spans="5:29" s="2" customFormat="1">
      <c r="E9981" s="120"/>
      <c r="M9981" s="120"/>
      <c r="N9981" s="120"/>
      <c r="U9981" s="121"/>
      <c r="V9981" s="122"/>
      <c r="W9981" s="123"/>
      <c r="AC9981" s="123"/>
    </row>
    <row r="9982" spans="5:29" s="2" customFormat="1">
      <c r="E9982" s="120"/>
      <c r="M9982" s="120"/>
      <c r="N9982" s="120"/>
      <c r="U9982" s="121"/>
      <c r="V9982" s="122"/>
      <c r="W9982" s="123"/>
      <c r="AC9982" s="123"/>
    </row>
    <row r="9983" spans="5:29" s="2" customFormat="1">
      <c r="E9983" s="120"/>
      <c r="M9983" s="120"/>
      <c r="N9983" s="120"/>
      <c r="U9983" s="121"/>
      <c r="V9983" s="122"/>
      <c r="W9983" s="123"/>
      <c r="AC9983" s="123"/>
    </row>
    <row r="9984" spans="5:29" s="2" customFormat="1">
      <c r="E9984" s="120"/>
      <c r="M9984" s="120"/>
      <c r="N9984" s="120"/>
      <c r="U9984" s="121"/>
      <c r="V9984" s="122"/>
      <c r="W9984" s="123"/>
      <c r="AC9984" s="123"/>
    </row>
    <row r="9985" spans="5:29" s="2" customFormat="1">
      <c r="E9985" s="120"/>
      <c r="M9985" s="120"/>
      <c r="N9985" s="120"/>
      <c r="U9985" s="121"/>
      <c r="V9985" s="122"/>
      <c r="W9985" s="123"/>
      <c r="AC9985" s="123"/>
    </row>
    <row r="9986" spans="5:29" s="2" customFormat="1">
      <c r="E9986" s="120"/>
      <c r="M9986" s="120"/>
      <c r="N9986" s="120"/>
      <c r="U9986" s="121"/>
      <c r="V9986" s="122"/>
      <c r="W9986" s="123"/>
      <c r="AC9986" s="123"/>
    </row>
    <row r="9987" spans="5:29" s="2" customFormat="1">
      <c r="E9987" s="120"/>
      <c r="M9987" s="120"/>
      <c r="N9987" s="120"/>
      <c r="U9987" s="121"/>
      <c r="V9987" s="122"/>
      <c r="W9987" s="123"/>
      <c r="AC9987" s="123"/>
    </row>
    <row r="9988" spans="5:29" s="2" customFormat="1">
      <c r="E9988" s="120"/>
      <c r="M9988" s="120"/>
      <c r="N9988" s="120"/>
      <c r="U9988" s="121"/>
      <c r="V9988" s="122"/>
      <c r="W9988" s="123"/>
      <c r="AC9988" s="123"/>
    </row>
    <row r="9989" spans="5:29" s="2" customFormat="1">
      <c r="E9989" s="120"/>
      <c r="M9989" s="120"/>
      <c r="N9989" s="120"/>
      <c r="U9989" s="121"/>
      <c r="V9989" s="122"/>
      <c r="W9989" s="123"/>
      <c r="AC9989" s="123"/>
    </row>
    <row r="9990" spans="5:29" s="2" customFormat="1">
      <c r="E9990" s="120"/>
      <c r="M9990" s="120"/>
      <c r="N9990" s="120"/>
      <c r="U9990" s="121"/>
      <c r="V9990" s="122"/>
      <c r="W9990" s="123"/>
      <c r="AC9990" s="123"/>
    </row>
    <row r="9991" spans="5:29" s="2" customFormat="1">
      <c r="E9991" s="120"/>
      <c r="M9991" s="120"/>
      <c r="N9991" s="120"/>
      <c r="U9991" s="121"/>
      <c r="V9991" s="122"/>
      <c r="W9991" s="123"/>
      <c r="AC9991" s="123"/>
    </row>
    <row r="9992" spans="5:29" s="2" customFormat="1">
      <c r="E9992" s="120"/>
      <c r="M9992" s="120"/>
      <c r="N9992" s="120"/>
      <c r="U9992" s="121"/>
      <c r="V9992" s="122"/>
      <c r="W9992" s="123"/>
      <c r="AC9992" s="123"/>
    </row>
    <row r="9993" spans="5:29" s="2" customFormat="1">
      <c r="E9993" s="120"/>
      <c r="M9993" s="120"/>
      <c r="N9993" s="120"/>
      <c r="U9993" s="121"/>
      <c r="V9993" s="122"/>
      <c r="W9993" s="123"/>
      <c r="AC9993" s="123"/>
    </row>
    <row r="9994" spans="5:29" s="2" customFormat="1">
      <c r="E9994" s="120"/>
      <c r="M9994" s="120"/>
      <c r="N9994" s="120"/>
      <c r="U9994" s="121"/>
      <c r="V9994" s="122"/>
      <c r="W9994" s="123"/>
      <c r="AC9994" s="123"/>
    </row>
    <row r="9995" spans="5:29" s="2" customFormat="1">
      <c r="E9995" s="120"/>
      <c r="M9995" s="120"/>
      <c r="N9995" s="120"/>
      <c r="U9995" s="121"/>
      <c r="V9995" s="122"/>
      <c r="W9995" s="123"/>
      <c r="AC9995" s="123"/>
    </row>
    <row r="9996" spans="5:29" s="2" customFormat="1">
      <c r="E9996" s="120"/>
      <c r="M9996" s="120"/>
      <c r="N9996" s="120"/>
      <c r="U9996" s="121"/>
      <c r="V9996" s="122"/>
      <c r="W9996" s="123"/>
      <c r="AC9996" s="123"/>
    </row>
    <row r="9997" spans="5:29" s="2" customFormat="1">
      <c r="E9997" s="120"/>
      <c r="M9997" s="120"/>
      <c r="N9997" s="120"/>
      <c r="U9997" s="121"/>
      <c r="V9997" s="122"/>
      <c r="W9997" s="123"/>
      <c r="AC9997" s="123"/>
    </row>
    <row r="9998" spans="5:29" s="2" customFormat="1">
      <c r="E9998" s="120"/>
      <c r="M9998" s="120"/>
      <c r="N9998" s="120"/>
      <c r="U9998" s="121"/>
      <c r="V9998" s="122"/>
      <c r="W9998" s="123"/>
      <c r="AC9998" s="123"/>
    </row>
    <row r="9999" spans="5:29" s="2" customFormat="1">
      <c r="E9999" s="120"/>
      <c r="M9999" s="120"/>
      <c r="N9999" s="120"/>
      <c r="U9999" s="121"/>
      <c r="V9999" s="122"/>
      <c r="W9999" s="123"/>
      <c r="AC9999" s="123"/>
    </row>
    <row r="10000" spans="5:29" s="2" customFormat="1">
      <c r="E10000" s="120"/>
      <c r="M10000" s="120"/>
      <c r="N10000" s="120"/>
      <c r="U10000" s="121"/>
      <c r="V10000" s="122"/>
      <c r="W10000" s="123"/>
      <c r="AC10000" s="123"/>
    </row>
    <row r="10001" spans="5:29" s="2" customFormat="1">
      <c r="E10001" s="120"/>
      <c r="M10001" s="120"/>
      <c r="N10001" s="120"/>
      <c r="U10001" s="121"/>
      <c r="V10001" s="122"/>
      <c r="W10001" s="123"/>
      <c r="AC10001" s="123"/>
    </row>
    <row r="10002" spans="5:29" s="2" customFormat="1">
      <c r="E10002" s="120"/>
      <c r="M10002" s="120"/>
      <c r="N10002" s="120"/>
      <c r="U10002" s="121"/>
      <c r="V10002" s="122"/>
      <c r="W10002" s="123"/>
      <c r="AC10002" s="123"/>
    </row>
    <row r="10003" spans="5:29" s="2" customFormat="1">
      <c r="E10003" s="120"/>
      <c r="M10003" s="120"/>
      <c r="N10003" s="120"/>
      <c r="U10003" s="121"/>
      <c r="V10003" s="122"/>
      <c r="W10003" s="123"/>
      <c r="AC10003" s="123"/>
    </row>
    <row r="10004" spans="5:29" s="2" customFormat="1">
      <c r="E10004" s="120"/>
      <c r="M10004" s="120"/>
      <c r="N10004" s="120"/>
      <c r="U10004" s="121"/>
      <c r="V10004" s="122"/>
      <c r="W10004" s="123"/>
      <c r="AC10004" s="123"/>
    </row>
    <row r="10005" spans="5:29" s="2" customFormat="1">
      <c r="E10005" s="120"/>
      <c r="M10005" s="120"/>
      <c r="N10005" s="120"/>
      <c r="U10005" s="121"/>
      <c r="V10005" s="122"/>
      <c r="W10005" s="123"/>
      <c r="AC10005" s="123"/>
    </row>
    <row r="10006" spans="5:29" s="2" customFormat="1">
      <c r="E10006" s="120"/>
      <c r="M10006" s="120"/>
      <c r="N10006" s="120"/>
      <c r="U10006" s="121"/>
      <c r="V10006" s="122"/>
      <c r="W10006" s="123"/>
      <c r="AC10006" s="123"/>
    </row>
    <row r="10007" spans="5:29" s="2" customFormat="1">
      <c r="E10007" s="120"/>
      <c r="M10007" s="120"/>
      <c r="N10007" s="120"/>
      <c r="U10007" s="121"/>
      <c r="V10007" s="122"/>
      <c r="W10007" s="123"/>
      <c r="AC10007" s="123"/>
    </row>
    <row r="10008" spans="5:29" s="2" customFormat="1">
      <c r="E10008" s="120"/>
      <c r="M10008" s="120"/>
      <c r="N10008" s="120"/>
      <c r="U10008" s="121"/>
      <c r="V10008" s="122"/>
      <c r="W10008" s="123"/>
      <c r="AC10008" s="123"/>
    </row>
    <row r="10009" spans="5:29" s="2" customFormat="1">
      <c r="E10009" s="120"/>
      <c r="M10009" s="120"/>
      <c r="N10009" s="120"/>
      <c r="U10009" s="121"/>
      <c r="V10009" s="122"/>
      <c r="W10009" s="123"/>
      <c r="AC10009" s="123"/>
    </row>
    <row r="10010" spans="5:29" s="2" customFormat="1">
      <c r="E10010" s="120"/>
      <c r="M10010" s="120"/>
      <c r="N10010" s="120"/>
      <c r="U10010" s="121"/>
      <c r="V10010" s="122"/>
      <c r="W10010" s="123"/>
      <c r="AC10010" s="123"/>
    </row>
    <row r="10011" spans="5:29" s="2" customFormat="1">
      <c r="E10011" s="120"/>
      <c r="M10011" s="120"/>
      <c r="N10011" s="120"/>
      <c r="U10011" s="121"/>
      <c r="V10011" s="122"/>
      <c r="W10011" s="123"/>
      <c r="AC10011" s="123"/>
    </row>
    <row r="10012" spans="5:29" s="2" customFormat="1">
      <c r="E10012" s="120"/>
      <c r="M10012" s="120"/>
      <c r="N10012" s="120"/>
      <c r="U10012" s="121"/>
      <c r="V10012" s="122"/>
      <c r="W10012" s="123"/>
      <c r="AC10012" s="123"/>
    </row>
    <row r="10013" spans="5:29" s="2" customFormat="1">
      <c r="E10013" s="120"/>
      <c r="M10013" s="120"/>
      <c r="N10013" s="120"/>
      <c r="U10013" s="121"/>
      <c r="V10013" s="122"/>
      <c r="W10013" s="123"/>
      <c r="AC10013" s="123"/>
    </row>
    <row r="10014" spans="5:29" s="2" customFormat="1">
      <c r="E10014" s="120"/>
      <c r="M10014" s="120"/>
      <c r="N10014" s="120"/>
      <c r="U10014" s="121"/>
      <c r="V10014" s="122"/>
      <c r="W10014" s="123"/>
      <c r="AC10014" s="123"/>
    </row>
    <row r="10015" spans="5:29" s="2" customFormat="1">
      <c r="E10015" s="120"/>
      <c r="M10015" s="120"/>
      <c r="N10015" s="120"/>
      <c r="U10015" s="121"/>
      <c r="V10015" s="122"/>
      <c r="W10015" s="123"/>
      <c r="AC10015" s="123"/>
    </row>
    <row r="10016" spans="5:29" s="2" customFormat="1">
      <c r="E10016" s="120"/>
      <c r="M10016" s="120"/>
      <c r="N10016" s="120"/>
      <c r="U10016" s="121"/>
      <c r="V10016" s="122"/>
      <c r="W10016" s="123"/>
      <c r="AC10016" s="123"/>
    </row>
    <row r="10017" spans="5:29" s="2" customFormat="1">
      <c r="E10017" s="120"/>
      <c r="M10017" s="120"/>
      <c r="N10017" s="120"/>
      <c r="U10017" s="121"/>
      <c r="V10017" s="122"/>
      <c r="W10017" s="123"/>
      <c r="AC10017" s="123"/>
    </row>
    <row r="10018" spans="5:29" s="2" customFormat="1">
      <c r="E10018" s="120"/>
      <c r="M10018" s="120"/>
      <c r="N10018" s="120"/>
      <c r="U10018" s="121"/>
      <c r="V10018" s="122"/>
      <c r="W10018" s="123"/>
      <c r="AC10018" s="123"/>
    </row>
    <row r="10019" spans="5:29" s="2" customFormat="1">
      <c r="E10019" s="120"/>
      <c r="M10019" s="120"/>
      <c r="N10019" s="120"/>
      <c r="U10019" s="121"/>
      <c r="V10019" s="122"/>
      <c r="W10019" s="123"/>
      <c r="AC10019" s="123"/>
    </row>
    <row r="10020" spans="5:29" s="2" customFormat="1">
      <c r="E10020" s="120"/>
      <c r="M10020" s="120"/>
      <c r="N10020" s="120"/>
      <c r="U10020" s="121"/>
      <c r="V10020" s="122"/>
      <c r="W10020" s="123"/>
      <c r="AC10020" s="123"/>
    </row>
    <row r="10021" spans="5:29" s="2" customFormat="1">
      <c r="E10021" s="120"/>
      <c r="M10021" s="120"/>
      <c r="N10021" s="120"/>
      <c r="U10021" s="121"/>
      <c r="V10021" s="122"/>
      <c r="W10021" s="123"/>
      <c r="AC10021" s="123"/>
    </row>
    <row r="10022" spans="5:29" s="2" customFormat="1">
      <c r="E10022" s="120"/>
      <c r="M10022" s="120"/>
      <c r="N10022" s="120"/>
      <c r="U10022" s="121"/>
      <c r="V10022" s="122"/>
      <c r="W10022" s="123"/>
      <c r="AC10022" s="123"/>
    </row>
    <row r="10023" spans="5:29" s="2" customFormat="1">
      <c r="E10023" s="120"/>
      <c r="M10023" s="120"/>
      <c r="N10023" s="120"/>
      <c r="U10023" s="121"/>
      <c r="V10023" s="122"/>
      <c r="W10023" s="123"/>
      <c r="AC10023" s="123"/>
    </row>
    <row r="10024" spans="5:29" s="2" customFormat="1">
      <c r="E10024" s="120"/>
      <c r="M10024" s="120"/>
      <c r="N10024" s="120"/>
      <c r="U10024" s="121"/>
      <c r="V10024" s="122"/>
      <c r="W10024" s="123"/>
      <c r="AC10024" s="123"/>
    </row>
    <row r="10025" spans="5:29" s="2" customFormat="1">
      <c r="E10025" s="120"/>
      <c r="M10025" s="120"/>
      <c r="N10025" s="120"/>
      <c r="U10025" s="121"/>
      <c r="V10025" s="122"/>
      <c r="W10025" s="123"/>
      <c r="AC10025" s="123"/>
    </row>
    <row r="10026" spans="5:29" s="2" customFormat="1">
      <c r="E10026" s="120"/>
      <c r="M10026" s="120"/>
      <c r="N10026" s="120"/>
      <c r="U10026" s="121"/>
      <c r="V10026" s="122"/>
      <c r="W10026" s="123"/>
      <c r="AC10026" s="123"/>
    </row>
    <row r="10027" spans="5:29" s="2" customFormat="1">
      <c r="E10027" s="120"/>
      <c r="M10027" s="120"/>
      <c r="N10027" s="120"/>
      <c r="U10027" s="121"/>
      <c r="V10027" s="122"/>
      <c r="W10027" s="123"/>
      <c r="AC10027" s="123"/>
    </row>
    <row r="10028" spans="5:29" s="2" customFormat="1">
      <c r="E10028" s="120"/>
      <c r="M10028" s="120"/>
      <c r="N10028" s="120"/>
      <c r="U10028" s="121"/>
      <c r="V10028" s="122"/>
      <c r="W10028" s="123"/>
      <c r="AC10028" s="123"/>
    </row>
    <row r="10029" spans="5:29" s="2" customFormat="1">
      <c r="E10029" s="120"/>
      <c r="M10029" s="120"/>
      <c r="N10029" s="120"/>
      <c r="U10029" s="121"/>
      <c r="V10029" s="122"/>
      <c r="W10029" s="123"/>
      <c r="AC10029" s="123"/>
    </row>
    <row r="10030" spans="5:29" s="2" customFormat="1">
      <c r="E10030" s="120"/>
      <c r="M10030" s="120"/>
      <c r="N10030" s="120"/>
      <c r="U10030" s="121"/>
      <c r="V10030" s="122"/>
      <c r="W10030" s="123"/>
      <c r="AC10030" s="123"/>
    </row>
    <row r="10031" spans="5:29" s="2" customFormat="1">
      <c r="E10031" s="120"/>
      <c r="M10031" s="120"/>
      <c r="N10031" s="120"/>
      <c r="U10031" s="121"/>
      <c r="V10031" s="122"/>
      <c r="W10031" s="123"/>
      <c r="AC10031" s="123"/>
    </row>
    <row r="10032" spans="5:29" s="2" customFormat="1">
      <c r="E10032" s="120"/>
      <c r="M10032" s="120"/>
      <c r="N10032" s="120"/>
      <c r="U10032" s="121"/>
      <c r="V10032" s="122"/>
      <c r="W10032" s="123"/>
      <c r="AC10032" s="123"/>
    </row>
    <row r="10033" spans="5:29" s="2" customFormat="1">
      <c r="E10033" s="120"/>
      <c r="M10033" s="120"/>
      <c r="N10033" s="120"/>
      <c r="U10033" s="121"/>
      <c r="V10033" s="122"/>
      <c r="W10033" s="123"/>
      <c r="AC10033" s="123"/>
    </row>
    <row r="10034" spans="5:29" s="2" customFormat="1">
      <c r="E10034" s="120"/>
      <c r="M10034" s="120"/>
      <c r="N10034" s="120"/>
      <c r="U10034" s="121"/>
      <c r="V10034" s="122"/>
      <c r="W10034" s="123"/>
      <c r="AC10034" s="123"/>
    </row>
    <row r="10035" spans="5:29" s="2" customFormat="1">
      <c r="E10035" s="120"/>
      <c r="M10035" s="120"/>
      <c r="N10035" s="120"/>
      <c r="U10035" s="121"/>
      <c r="V10035" s="122"/>
      <c r="W10035" s="123"/>
      <c r="AC10035" s="123"/>
    </row>
    <row r="10036" spans="5:29" s="2" customFormat="1">
      <c r="E10036" s="120"/>
      <c r="M10036" s="120"/>
      <c r="N10036" s="120"/>
      <c r="U10036" s="121"/>
      <c r="V10036" s="122"/>
      <c r="W10036" s="123"/>
      <c r="AC10036" s="123"/>
    </row>
    <row r="10037" spans="5:29" s="2" customFormat="1">
      <c r="E10037" s="120"/>
      <c r="M10037" s="120"/>
      <c r="N10037" s="120"/>
      <c r="U10037" s="121"/>
      <c r="V10037" s="122"/>
      <c r="W10037" s="123"/>
      <c r="AC10037" s="123"/>
    </row>
    <row r="10038" spans="5:29" s="2" customFormat="1">
      <c r="E10038" s="120"/>
      <c r="M10038" s="120"/>
      <c r="N10038" s="120"/>
      <c r="U10038" s="121"/>
      <c r="V10038" s="122"/>
      <c r="W10038" s="123"/>
      <c r="AC10038" s="123"/>
    </row>
    <row r="10039" spans="5:29" s="2" customFormat="1">
      <c r="E10039" s="120"/>
      <c r="M10039" s="120"/>
      <c r="N10039" s="120"/>
      <c r="U10039" s="121"/>
      <c r="V10039" s="122"/>
      <c r="W10039" s="123"/>
      <c r="AC10039" s="123"/>
    </row>
    <row r="10040" spans="5:29" s="2" customFormat="1">
      <c r="E10040" s="120"/>
      <c r="M10040" s="120"/>
      <c r="N10040" s="120"/>
      <c r="U10040" s="121"/>
      <c r="V10040" s="122"/>
      <c r="W10040" s="123"/>
      <c r="AC10040" s="123"/>
    </row>
    <row r="10041" spans="5:29" s="2" customFormat="1">
      <c r="E10041" s="120"/>
      <c r="M10041" s="120"/>
      <c r="N10041" s="120"/>
      <c r="U10041" s="121"/>
      <c r="V10041" s="122"/>
      <c r="W10041" s="123"/>
      <c r="AC10041" s="123"/>
    </row>
    <row r="10042" spans="5:29" s="2" customFormat="1">
      <c r="E10042" s="120"/>
      <c r="M10042" s="120"/>
      <c r="N10042" s="120"/>
      <c r="U10042" s="121"/>
      <c r="V10042" s="122"/>
      <c r="W10042" s="123"/>
      <c r="AC10042" s="123"/>
    </row>
    <row r="10043" spans="5:29" s="2" customFormat="1">
      <c r="E10043" s="120"/>
      <c r="M10043" s="120"/>
      <c r="N10043" s="120"/>
      <c r="U10043" s="121"/>
      <c r="V10043" s="122"/>
      <c r="W10043" s="123"/>
      <c r="AC10043" s="123"/>
    </row>
    <row r="10044" spans="5:29" s="2" customFormat="1">
      <c r="E10044" s="120"/>
      <c r="M10044" s="120"/>
      <c r="N10044" s="120"/>
      <c r="U10044" s="121"/>
      <c r="V10044" s="122"/>
      <c r="W10044" s="123"/>
      <c r="AC10044" s="123"/>
    </row>
    <row r="10045" spans="5:29" s="2" customFormat="1">
      <c r="E10045" s="120"/>
      <c r="M10045" s="120"/>
      <c r="N10045" s="120"/>
      <c r="U10045" s="121"/>
      <c r="V10045" s="122"/>
      <c r="W10045" s="123"/>
      <c r="AC10045" s="123"/>
    </row>
    <row r="10046" spans="5:29" s="2" customFormat="1">
      <c r="E10046" s="120"/>
      <c r="M10046" s="120"/>
      <c r="N10046" s="120"/>
      <c r="U10046" s="121"/>
      <c r="V10046" s="122"/>
      <c r="W10046" s="123"/>
      <c r="AC10046" s="123"/>
    </row>
    <row r="10047" spans="5:29" s="2" customFormat="1">
      <c r="E10047" s="120"/>
      <c r="M10047" s="120"/>
      <c r="N10047" s="120"/>
      <c r="U10047" s="121"/>
      <c r="V10047" s="122"/>
      <c r="W10047" s="123"/>
      <c r="AC10047" s="123"/>
    </row>
    <row r="10048" spans="5:29" s="2" customFormat="1">
      <c r="E10048" s="120"/>
      <c r="M10048" s="120"/>
      <c r="N10048" s="120"/>
      <c r="U10048" s="121"/>
      <c r="V10048" s="122"/>
      <c r="W10048" s="123"/>
      <c r="AC10048" s="123"/>
    </row>
    <row r="10049" spans="5:29" s="2" customFormat="1">
      <c r="E10049" s="120"/>
      <c r="M10049" s="120"/>
      <c r="N10049" s="120"/>
      <c r="U10049" s="121"/>
      <c r="V10049" s="122"/>
      <c r="W10049" s="123"/>
      <c r="AC10049" s="123"/>
    </row>
    <row r="10050" spans="5:29" s="2" customFormat="1">
      <c r="E10050" s="120"/>
      <c r="M10050" s="120"/>
      <c r="N10050" s="120"/>
      <c r="U10050" s="121"/>
      <c r="V10050" s="122"/>
      <c r="W10050" s="123"/>
      <c r="AC10050" s="123"/>
    </row>
    <row r="10051" spans="5:29" s="2" customFormat="1">
      <c r="E10051" s="120"/>
      <c r="M10051" s="120"/>
      <c r="N10051" s="120"/>
      <c r="U10051" s="121"/>
      <c r="V10051" s="122"/>
      <c r="W10051" s="123"/>
      <c r="AC10051" s="123"/>
    </row>
    <row r="10052" spans="5:29" s="2" customFormat="1">
      <c r="E10052" s="120"/>
      <c r="M10052" s="120"/>
      <c r="N10052" s="120"/>
      <c r="U10052" s="121"/>
      <c r="V10052" s="122"/>
      <c r="W10052" s="123"/>
      <c r="AC10052" s="123"/>
    </row>
    <row r="10053" spans="5:29" s="2" customFormat="1">
      <c r="E10053" s="120"/>
      <c r="M10053" s="120"/>
      <c r="N10053" s="120"/>
      <c r="U10053" s="121"/>
      <c r="V10053" s="122"/>
      <c r="W10053" s="123"/>
      <c r="AC10053" s="123"/>
    </row>
    <row r="10054" spans="5:29" s="2" customFormat="1">
      <c r="E10054" s="120"/>
      <c r="M10054" s="120"/>
      <c r="N10054" s="120"/>
      <c r="U10054" s="121"/>
      <c r="V10054" s="122"/>
      <c r="W10054" s="123"/>
      <c r="AC10054" s="123"/>
    </row>
    <row r="10055" spans="5:29" s="2" customFormat="1">
      <c r="E10055" s="120"/>
      <c r="M10055" s="120"/>
      <c r="N10055" s="120"/>
      <c r="U10055" s="121"/>
      <c r="V10055" s="122"/>
      <c r="W10055" s="123"/>
      <c r="AC10055" s="123"/>
    </row>
    <row r="10056" spans="5:29" s="2" customFormat="1">
      <c r="E10056" s="120"/>
      <c r="M10056" s="120"/>
      <c r="N10056" s="120"/>
      <c r="U10056" s="121"/>
      <c r="V10056" s="122"/>
      <c r="W10056" s="123"/>
      <c r="AC10056" s="123"/>
    </row>
    <row r="10057" spans="5:29" s="2" customFormat="1">
      <c r="E10057" s="120"/>
      <c r="M10057" s="120"/>
      <c r="N10057" s="120"/>
      <c r="U10057" s="121"/>
      <c r="V10057" s="122"/>
      <c r="W10057" s="123"/>
      <c r="AC10057" s="123"/>
    </row>
    <row r="10058" spans="5:29" s="2" customFormat="1">
      <c r="E10058" s="120"/>
      <c r="M10058" s="120"/>
      <c r="N10058" s="120"/>
      <c r="U10058" s="121"/>
      <c r="V10058" s="122"/>
      <c r="W10058" s="123"/>
      <c r="AC10058" s="123"/>
    </row>
    <row r="10059" spans="5:29" s="2" customFormat="1">
      <c r="E10059" s="120"/>
      <c r="M10059" s="120"/>
      <c r="N10059" s="120"/>
      <c r="U10059" s="121"/>
      <c r="V10059" s="122"/>
      <c r="W10059" s="123"/>
      <c r="AC10059" s="123"/>
    </row>
    <row r="10060" spans="5:29" s="2" customFormat="1">
      <c r="E10060" s="120"/>
      <c r="M10060" s="120"/>
      <c r="N10060" s="120"/>
      <c r="U10060" s="121"/>
      <c r="V10060" s="122"/>
      <c r="W10060" s="123"/>
      <c r="AC10060" s="123"/>
    </row>
    <row r="10061" spans="5:29" s="2" customFormat="1">
      <c r="E10061" s="120"/>
      <c r="M10061" s="120"/>
      <c r="N10061" s="120"/>
      <c r="U10061" s="121"/>
      <c r="V10061" s="122"/>
      <c r="W10061" s="123"/>
      <c r="AC10061" s="123"/>
    </row>
    <row r="10062" spans="5:29" s="2" customFormat="1">
      <c r="E10062" s="120"/>
      <c r="M10062" s="120"/>
      <c r="N10062" s="120"/>
      <c r="U10062" s="121"/>
      <c r="V10062" s="122"/>
      <c r="W10062" s="123"/>
      <c r="AC10062" s="123"/>
    </row>
    <row r="10063" spans="5:29" s="2" customFormat="1">
      <c r="E10063" s="120"/>
      <c r="M10063" s="120"/>
      <c r="N10063" s="120"/>
      <c r="U10063" s="121"/>
      <c r="V10063" s="122"/>
      <c r="W10063" s="123"/>
      <c r="AC10063" s="123"/>
    </row>
    <row r="10064" spans="5:29" s="2" customFormat="1">
      <c r="E10064" s="120"/>
      <c r="M10064" s="120"/>
      <c r="N10064" s="120"/>
      <c r="U10064" s="121"/>
      <c r="V10064" s="122"/>
      <c r="W10064" s="123"/>
      <c r="AC10064" s="123"/>
    </row>
    <row r="10065" spans="5:29" s="2" customFormat="1">
      <c r="E10065" s="120"/>
      <c r="M10065" s="120"/>
      <c r="N10065" s="120"/>
      <c r="U10065" s="121"/>
      <c r="V10065" s="122"/>
      <c r="W10065" s="123"/>
      <c r="AC10065" s="123"/>
    </row>
    <row r="10066" spans="5:29" s="2" customFormat="1">
      <c r="E10066" s="120"/>
      <c r="M10066" s="120"/>
      <c r="N10066" s="120"/>
      <c r="U10066" s="121"/>
      <c r="V10066" s="122"/>
      <c r="W10066" s="123"/>
      <c r="AC10066" s="123"/>
    </row>
    <row r="10067" spans="5:29" s="2" customFormat="1">
      <c r="E10067" s="120"/>
      <c r="M10067" s="120"/>
      <c r="N10067" s="120"/>
      <c r="U10067" s="121"/>
      <c r="V10067" s="122"/>
      <c r="W10067" s="123"/>
      <c r="AC10067" s="123"/>
    </row>
    <row r="10068" spans="5:29" s="2" customFormat="1">
      <c r="E10068" s="120"/>
      <c r="M10068" s="120"/>
      <c r="N10068" s="120"/>
      <c r="U10068" s="121"/>
      <c r="V10068" s="122"/>
      <c r="W10068" s="123"/>
      <c r="AC10068" s="123"/>
    </row>
    <row r="10069" spans="5:29" s="2" customFormat="1">
      <c r="E10069" s="120"/>
      <c r="M10069" s="120"/>
      <c r="N10069" s="120"/>
      <c r="U10069" s="121"/>
      <c r="V10069" s="122"/>
      <c r="W10069" s="123"/>
      <c r="AC10069" s="123"/>
    </row>
    <row r="10070" spans="5:29" s="2" customFormat="1">
      <c r="E10070" s="120"/>
      <c r="M10070" s="120"/>
      <c r="N10070" s="120"/>
      <c r="U10070" s="121"/>
      <c r="V10070" s="122"/>
      <c r="W10070" s="123"/>
      <c r="AC10070" s="123"/>
    </row>
    <row r="10071" spans="5:29" s="2" customFormat="1">
      <c r="E10071" s="120"/>
      <c r="M10071" s="120"/>
      <c r="N10071" s="120"/>
      <c r="U10071" s="121"/>
      <c r="V10071" s="122"/>
      <c r="W10071" s="123"/>
      <c r="AC10071" s="123"/>
    </row>
    <row r="10072" spans="5:29" s="2" customFormat="1">
      <c r="E10072" s="120"/>
      <c r="M10072" s="120"/>
      <c r="N10072" s="120"/>
      <c r="U10072" s="121"/>
      <c r="V10072" s="122"/>
      <c r="W10072" s="123"/>
      <c r="AC10072" s="123"/>
    </row>
    <row r="10073" spans="5:29" s="2" customFormat="1">
      <c r="E10073" s="120"/>
      <c r="M10073" s="120"/>
      <c r="N10073" s="120"/>
      <c r="U10073" s="121"/>
      <c r="V10073" s="122"/>
      <c r="W10073" s="123"/>
      <c r="AC10073" s="123"/>
    </row>
    <row r="10074" spans="5:29" s="2" customFormat="1">
      <c r="E10074" s="120"/>
      <c r="M10074" s="120"/>
      <c r="N10074" s="120"/>
      <c r="U10074" s="121"/>
      <c r="V10074" s="122"/>
      <c r="W10074" s="123"/>
      <c r="AC10074" s="123"/>
    </row>
    <row r="10075" spans="5:29" s="2" customFormat="1">
      <c r="E10075" s="120"/>
      <c r="M10075" s="120"/>
      <c r="N10075" s="120"/>
      <c r="U10075" s="121"/>
      <c r="V10075" s="122"/>
      <c r="W10075" s="123"/>
      <c r="AC10075" s="123"/>
    </row>
    <row r="10076" spans="5:29" s="2" customFormat="1">
      <c r="E10076" s="120"/>
      <c r="M10076" s="120"/>
      <c r="N10076" s="120"/>
      <c r="U10076" s="121"/>
      <c r="V10076" s="122"/>
      <c r="W10076" s="123"/>
      <c r="AC10076" s="123"/>
    </row>
    <row r="10077" spans="5:29" s="2" customFormat="1">
      <c r="E10077" s="120"/>
      <c r="M10077" s="120"/>
      <c r="N10077" s="120"/>
      <c r="U10077" s="121"/>
      <c r="V10077" s="122"/>
      <c r="W10077" s="123"/>
      <c r="AC10077" s="123"/>
    </row>
    <row r="10078" spans="5:29" s="2" customFormat="1">
      <c r="E10078" s="120"/>
      <c r="M10078" s="120"/>
      <c r="N10078" s="120"/>
      <c r="U10078" s="121"/>
      <c r="V10078" s="122"/>
      <c r="W10078" s="123"/>
      <c r="AC10078" s="123"/>
    </row>
    <row r="10079" spans="5:29" s="2" customFormat="1">
      <c r="E10079" s="120"/>
      <c r="M10079" s="120"/>
      <c r="N10079" s="120"/>
      <c r="U10079" s="121"/>
      <c r="V10079" s="122"/>
      <c r="W10079" s="123"/>
      <c r="AC10079" s="123"/>
    </row>
    <row r="10080" spans="5:29" s="2" customFormat="1">
      <c r="E10080" s="120"/>
      <c r="M10080" s="120"/>
      <c r="N10080" s="120"/>
      <c r="U10080" s="121"/>
      <c r="V10080" s="122"/>
      <c r="W10080" s="123"/>
      <c r="AC10080" s="123"/>
    </row>
    <row r="10081" spans="5:29" s="2" customFormat="1">
      <c r="E10081" s="120"/>
      <c r="M10081" s="120"/>
      <c r="N10081" s="120"/>
      <c r="U10081" s="121"/>
      <c r="V10081" s="122"/>
      <c r="W10081" s="123"/>
      <c r="AC10081" s="123"/>
    </row>
    <row r="10082" spans="5:29" s="2" customFormat="1">
      <c r="E10082" s="120"/>
      <c r="M10082" s="120"/>
      <c r="N10082" s="120"/>
      <c r="U10082" s="121"/>
      <c r="V10082" s="122"/>
      <c r="W10082" s="123"/>
      <c r="AC10082" s="123"/>
    </row>
    <row r="10083" spans="5:29" s="2" customFormat="1">
      <c r="E10083" s="120"/>
      <c r="M10083" s="120"/>
      <c r="N10083" s="120"/>
      <c r="U10083" s="121"/>
      <c r="V10083" s="122"/>
      <c r="W10083" s="123"/>
      <c r="AC10083" s="123"/>
    </row>
    <row r="10084" spans="5:29" s="2" customFormat="1">
      <c r="E10084" s="120"/>
      <c r="M10084" s="120"/>
      <c r="N10084" s="120"/>
      <c r="U10084" s="121"/>
      <c r="V10084" s="122"/>
      <c r="W10084" s="123"/>
      <c r="AC10084" s="123"/>
    </row>
    <row r="10085" spans="5:29" s="2" customFormat="1">
      <c r="E10085" s="120"/>
      <c r="M10085" s="120"/>
      <c r="N10085" s="120"/>
      <c r="U10085" s="121"/>
      <c r="V10085" s="122"/>
      <c r="W10085" s="123"/>
      <c r="AC10085" s="123"/>
    </row>
    <row r="10086" spans="5:29" s="2" customFormat="1">
      <c r="E10086" s="120"/>
      <c r="M10086" s="120"/>
      <c r="N10086" s="120"/>
      <c r="U10086" s="121"/>
      <c r="V10086" s="122"/>
      <c r="W10086" s="123"/>
      <c r="AC10086" s="123"/>
    </row>
    <row r="10087" spans="5:29" s="2" customFormat="1">
      <c r="E10087" s="120"/>
      <c r="M10087" s="120"/>
      <c r="N10087" s="120"/>
      <c r="U10087" s="121"/>
      <c r="V10087" s="122"/>
      <c r="W10087" s="123"/>
      <c r="AC10087" s="123"/>
    </row>
    <row r="10088" spans="5:29" s="2" customFormat="1">
      <c r="E10088" s="120"/>
      <c r="M10088" s="120"/>
      <c r="N10088" s="120"/>
      <c r="U10088" s="121"/>
      <c r="V10088" s="122"/>
      <c r="W10088" s="123"/>
      <c r="AC10088" s="123"/>
    </row>
    <row r="10089" spans="5:29" s="2" customFormat="1">
      <c r="E10089" s="120"/>
      <c r="M10089" s="120"/>
      <c r="N10089" s="120"/>
      <c r="U10089" s="121"/>
      <c r="V10089" s="122"/>
      <c r="W10089" s="123"/>
      <c r="AC10089" s="123"/>
    </row>
    <row r="10090" spans="5:29" s="2" customFormat="1">
      <c r="E10090" s="120"/>
      <c r="M10090" s="120"/>
      <c r="N10090" s="120"/>
      <c r="U10090" s="121"/>
      <c r="V10090" s="122"/>
      <c r="W10090" s="123"/>
      <c r="AC10090" s="123"/>
    </row>
    <row r="10091" spans="5:29" s="2" customFormat="1">
      <c r="E10091" s="120"/>
      <c r="M10091" s="120"/>
      <c r="N10091" s="120"/>
      <c r="U10091" s="121"/>
      <c r="V10091" s="122"/>
      <c r="W10091" s="123"/>
      <c r="AC10091" s="123"/>
    </row>
    <row r="10092" spans="5:29" s="2" customFormat="1">
      <c r="E10092" s="120"/>
      <c r="M10092" s="120"/>
      <c r="N10092" s="120"/>
      <c r="U10092" s="121"/>
      <c r="V10092" s="122"/>
      <c r="W10092" s="123"/>
      <c r="AC10092" s="123"/>
    </row>
    <row r="10093" spans="5:29" s="2" customFormat="1">
      <c r="E10093" s="120"/>
      <c r="M10093" s="120"/>
      <c r="N10093" s="120"/>
      <c r="U10093" s="121"/>
      <c r="V10093" s="122"/>
      <c r="W10093" s="123"/>
      <c r="AC10093" s="123"/>
    </row>
    <row r="10094" spans="5:29" s="2" customFormat="1">
      <c r="E10094" s="120"/>
      <c r="M10094" s="120"/>
      <c r="N10094" s="120"/>
      <c r="U10094" s="121"/>
      <c r="V10094" s="122"/>
      <c r="W10094" s="123"/>
      <c r="AC10094" s="123"/>
    </row>
    <row r="10095" spans="5:29" s="2" customFormat="1">
      <c r="E10095" s="120"/>
      <c r="M10095" s="120"/>
      <c r="N10095" s="120"/>
      <c r="U10095" s="121"/>
      <c r="V10095" s="122"/>
      <c r="W10095" s="123"/>
      <c r="AC10095" s="123"/>
    </row>
    <row r="10096" spans="5:29" s="2" customFormat="1">
      <c r="E10096" s="120"/>
      <c r="M10096" s="120"/>
      <c r="N10096" s="120"/>
      <c r="U10096" s="121"/>
      <c r="V10096" s="122"/>
      <c r="W10096" s="123"/>
      <c r="AC10096" s="123"/>
    </row>
    <row r="10097" spans="5:29" s="2" customFormat="1">
      <c r="E10097" s="120"/>
      <c r="M10097" s="120"/>
      <c r="N10097" s="120"/>
      <c r="U10097" s="121"/>
      <c r="V10097" s="122"/>
      <c r="W10097" s="123"/>
      <c r="AC10097" s="123"/>
    </row>
    <row r="10098" spans="5:29" s="2" customFormat="1">
      <c r="E10098" s="120"/>
      <c r="M10098" s="120"/>
      <c r="N10098" s="120"/>
      <c r="U10098" s="121"/>
      <c r="V10098" s="122"/>
      <c r="W10098" s="123"/>
      <c r="AC10098" s="123"/>
    </row>
    <row r="10099" spans="5:29" s="2" customFormat="1">
      <c r="E10099" s="120"/>
      <c r="M10099" s="120"/>
      <c r="N10099" s="120"/>
      <c r="U10099" s="121"/>
      <c r="V10099" s="122"/>
      <c r="W10099" s="123"/>
      <c r="AC10099" s="123"/>
    </row>
    <row r="10100" spans="5:29" s="2" customFormat="1">
      <c r="E10100" s="120"/>
      <c r="M10100" s="120"/>
      <c r="N10100" s="120"/>
      <c r="U10100" s="121"/>
      <c r="V10100" s="122"/>
      <c r="W10100" s="123"/>
      <c r="AC10100" s="123"/>
    </row>
    <row r="10101" spans="5:29" s="2" customFormat="1">
      <c r="E10101" s="120"/>
      <c r="M10101" s="120"/>
      <c r="N10101" s="120"/>
      <c r="U10101" s="121"/>
      <c r="V10101" s="122"/>
      <c r="W10101" s="123"/>
      <c r="AC10101" s="123"/>
    </row>
    <row r="10102" spans="5:29" s="2" customFormat="1">
      <c r="E10102" s="120"/>
      <c r="M10102" s="120"/>
      <c r="N10102" s="120"/>
      <c r="U10102" s="121"/>
      <c r="V10102" s="122"/>
      <c r="W10102" s="123"/>
      <c r="AC10102" s="123"/>
    </row>
    <row r="10103" spans="5:29" s="2" customFormat="1">
      <c r="E10103" s="120"/>
      <c r="M10103" s="120"/>
      <c r="N10103" s="120"/>
      <c r="U10103" s="121"/>
      <c r="V10103" s="122"/>
      <c r="W10103" s="123"/>
      <c r="AC10103" s="123"/>
    </row>
    <row r="10104" spans="5:29" s="2" customFormat="1">
      <c r="E10104" s="120"/>
      <c r="M10104" s="120"/>
      <c r="N10104" s="120"/>
      <c r="U10104" s="121"/>
      <c r="V10104" s="122"/>
      <c r="W10104" s="123"/>
      <c r="AC10104" s="123"/>
    </row>
    <row r="10105" spans="5:29" s="2" customFormat="1">
      <c r="E10105" s="120"/>
      <c r="M10105" s="120"/>
      <c r="N10105" s="120"/>
      <c r="U10105" s="121"/>
      <c r="V10105" s="122"/>
      <c r="W10105" s="123"/>
      <c r="AC10105" s="123"/>
    </row>
    <row r="10106" spans="5:29" s="2" customFormat="1">
      <c r="E10106" s="120"/>
      <c r="M10106" s="120"/>
      <c r="N10106" s="120"/>
      <c r="U10106" s="121"/>
      <c r="V10106" s="122"/>
      <c r="W10106" s="123"/>
      <c r="AC10106" s="123"/>
    </row>
    <row r="10107" spans="5:29" s="2" customFormat="1">
      <c r="E10107" s="120"/>
      <c r="M10107" s="120"/>
      <c r="N10107" s="120"/>
      <c r="U10107" s="121"/>
      <c r="V10107" s="122"/>
      <c r="W10107" s="123"/>
      <c r="AC10107" s="123"/>
    </row>
    <row r="10108" spans="5:29" s="2" customFormat="1">
      <c r="E10108" s="120"/>
      <c r="M10108" s="120"/>
      <c r="N10108" s="120"/>
      <c r="U10108" s="121"/>
      <c r="V10108" s="122"/>
      <c r="W10108" s="123"/>
      <c r="AC10108" s="123"/>
    </row>
    <row r="10109" spans="5:29" s="2" customFormat="1">
      <c r="E10109" s="120"/>
      <c r="M10109" s="120"/>
      <c r="N10109" s="120"/>
      <c r="U10109" s="121"/>
      <c r="V10109" s="122"/>
      <c r="W10109" s="123"/>
      <c r="AC10109" s="123"/>
    </row>
    <row r="10110" spans="5:29" s="2" customFormat="1">
      <c r="E10110" s="120"/>
      <c r="M10110" s="120"/>
      <c r="N10110" s="120"/>
      <c r="U10110" s="121"/>
      <c r="V10110" s="122"/>
      <c r="W10110" s="123"/>
      <c r="AC10110" s="123"/>
    </row>
    <row r="10111" spans="5:29" s="2" customFormat="1">
      <c r="E10111" s="120"/>
      <c r="M10111" s="120"/>
      <c r="N10111" s="120"/>
      <c r="U10111" s="121"/>
      <c r="V10111" s="122"/>
      <c r="W10111" s="123"/>
      <c r="AC10111" s="123"/>
    </row>
    <row r="10112" spans="5:29" s="2" customFormat="1">
      <c r="E10112" s="120"/>
      <c r="M10112" s="120"/>
      <c r="N10112" s="120"/>
      <c r="U10112" s="121"/>
      <c r="V10112" s="122"/>
      <c r="W10112" s="123"/>
      <c r="AC10112" s="123"/>
    </row>
    <row r="10113" spans="5:29" s="2" customFormat="1">
      <c r="E10113" s="120"/>
      <c r="M10113" s="120"/>
      <c r="N10113" s="120"/>
      <c r="U10113" s="121"/>
      <c r="V10113" s="122"/>
      <c r="W10113" s="123"/>
      <c r="AC10113" s="123"/>
    </row>
    <row r="10114" spans="5:29" s="2" customFormat="1">
      <c r="E10114" s="120"/>
      <c r="M10114" s="120"/>
      <c r="N10114" s="120"/>
      <c r="U10114" s="121"/>
      <c r="V10114" s="122"/>
      <c r="W10114" s="123"/>
      <c r="AC10114" s="123"/>
    </row>
    <row r="10115" spans="5:29" s="2" customFormat="1">
      <c r="E10115" s="120"/>
      <c r="M10115" s="120"/>
      <c r="N10115" s="120"/>
      <c r="U10115" s="121"/>
      <c r="V10115" s="122"/>
      <c r="W10115" s="123"/>
      <c r="AC10115" s="123"/>
    </row>
    <row r="10116" spans="5:29" s="2" customFormat="1">
      <c r="E10116" s="120"/>
      <c r="M10116" s="120"/>
      <c r="N10116" s="120"/>
      <c r="U10116" s="121"/>
      <c r="V10116" s="122"/>
      <c r="W10116" s="123"/>
      <c r="AC10116" s="123"/>
    </row>
    <row r="10117" spans="5:29" s="2" customFormat="1">
      <c r="E10117" s="120"/>
      <c r="M10117" s="120"/>
      <c r="N10117" s="120"/>
      <c r="U10117" s="121"/>
      <c r="V10117" s="122"/>
      <c r="W10117" s="123"/>
      <c r="AC10117" s="123"/>
    </row>
    <row r="10118" spans="5:29" s="2" customFormat="1">
      <c r="E10118" s="120"/>
      <c r="M10118" s="120"/>
      <c r="N10118" s="120"/>
      <c r="U10118" s="121"/>
      <c r="V10118" s="122"/>
      <c r="W10118" s="123"/>
      <c r="AC10118" s="123"/>
    </row>
    <row r="10119" spans="5:29" s="2" customFormat="1">
      <c r="E10119" s="120"/>
      <c r="M10119" s="120"/>
      <c r="N10119" s="120"/>
      <c r="U10119" s="121"/>
      <c r="V10119" s="122"/>
      <c r="W10119" s="123"/>
      <c r="AC10119" s="123"/>
    </row>
    <row r="10120" spans="5:29" s="2" customFormat="1">
      <c r="E10120" s="120"/>
      <c r="M10120" s="120"/>
      <c r="N10120" s="120"/>
      <c r="U10120" s="121"/>
      <c r="V10120" s="122"/>
      <c r="W10120" s="123"/>
      <c r="AC10120" s="123"/>
    </row>
    <row r="10121" spans="5:29" s="2" customFormat="1">
      <c r="E10121" s="120"/>
      <c r="M10121" s="120"/>
      <c r="N10121" s="120"/>
      <c r="U10121" s="121"/>
      <c r="V10121" s="122"/>
      <c r="W10121" s="123"/>
      <c r="AC10121" s="123"/>
    </row>
    <row r="10122" spans="5:29" s="2" customFormat="1">
      <c r="E10122" s="120"/>
      <c r="M10122" s="120"/>
      <c r="N10122" s="120"/>
      <c r="U10122" s="121"/>
      <c r="V10122" s="122"/>
      <c r="W10122" s="123"/>
      <c r="AC10122" s="123"/>
    </row>
    <row r="10123" spans="5:29" s="2" customFormat="1">
      <c r="E10123" s="120"/>
      <c r="M10123" s="120"/>
      <c r="N10123" s="120"/>
      <c r="U10123" s="121"/>
      <c r="V10123" s="122"/>
      <c r="W10123" s="123"/>
      <c r="AC10123" s="123"/>
    </row>
    <row r="10124" spans="5:29" s="2" customFormat="1">
      <c r="E10124" s="120"/>
      <c r="M10124" s="120"/>
      <c r="N10124" s="120"/>
      <c r="U10124" s="121"/>
      <c r="V10124" s="122"/>
      <c r="W10124" s="123"/>
      <c r="AC10124" s="123"/>
    </row>
    <row r="10125" spans="5:29" s="2" customFormat="1">
      <c r="E10125" s="120"/>
      <c r="M10125" s="120"/>
      <c r="N10125" s="120"/>
      <c r="U10125" s="121"/>
      <c r="V10125" s="122"/>
      <c r="W10125" s="123"/>
      <c r="AC10125" s="123"/>
    </row>
    <row r="10126" spans="5:29" s="2" customFormat="1">
      <c r="E10126" s="120"/>
      <c r="M10126" s="120"/>
      <c r="N10126" s="120"/>
      <c r="U10126" s="121"/>
      <c r="V10126" s="122"/>
      <c r="W10126" s="123"/>
      <c r="AC10126" s="123"/>
    </row>
    <row r="10127" spans="5:29" s="2" customFormat="1">
      <c r="E10127" s="120"/>
      <c r="M10127" s="120"/>
      <c r="N10127" s="120"/>
      <c r="U10127" s="121"/>
      <c r="V10127" s="122"/>
      <c r="W10127" s="123"/>
      <c r="AC10127" s="123"/>
    </row>
    <row r="10128" spans="5:29" s="2" customFormat="1">
      <c r="E10128" s="120"/>
      <c r="M10128" s="120"/>
      <c r="N10128" s="120"/>
      <c r="U10128" s="121"/>
      <c r="V10128" s="122"/>
      <c r="W10128" s="123"/>
      <c r="AC10128" s="123"/>
    </row>
    <row r="10129" spans="5:29" s="2" customFormat="1">
      <c r="E10129" s="120"/>
      <c r="M10129" s="120"/>
      <c r="N10129" s="120"/>
      <c r="U10129" s="121"/>
      <c r="V10129" s="122"/>
      <c r="W10129" s="123"/>
      <c r="AC10129" s="123"/>
    </row>
    <row r="10130" spans="5:29" s="2" customFormat="1">
      <c r="E10130" s="120"/>
      <c r="M10130" s="120"/>
      <c r="N10130" s="120"/>
      <c r="U10130" s="121"/>
      <c r="V10130" s="122"/>
      <c r="W10130" s="123"/>
      <c r="AC10130" s="123"/>
    </row>
    <row r="10131" spans="5:29" s="2" customFormat="1">
      <c r="E10131" s="120"/>
      <c r="M10131" s="120"/>
      <c r="N10131" s="120"/>
      <c r="U10131" s="121"/>
      <c r="V10131" s="122"/>
      <c r="W10131" s="123"/>
      <c r="AC10131" s="123"/>
    </row>
    <row r="10132" spans="5:29" s="2" customFormat="1">
      <c r="E10132" s="120"/>
      <c r="M10132" s="120"/>
      <c r="N10132" s="120"/>
      <c r="U10132" s="121"/>
      <c r="V10132" s="122"/>
      <c r="W10132" s="123"/>
      <c r="AC10132" s="123"/>
    </row>
    <row r="10133" spans="5:29" s="2" customFormat="1">
      <c r="E10133" s="120"/>
      <c r="M10133" s="120"/>
      <c r="N10133" s="120"/>
      <c r="U10133" s="121"/>
      <c r="V10133" s="122"/>
      <c r="W10133" s="123"/>
      <c r="AC10133" s="123"/>
    </row>
    <row r="10134" spans="5:29" s="2" customFormat="1">
      <c r="E10134" s="120"/>
      <c r="M10134" s="120"/>
      <c r="N10134" s="120"/>
      <c r="U10134" s="121"/>
      <c r="V10134" s="122"/>
      <c r="W10134" s="123"/>
      <c r="AC10134" s="123"/>
    </row>
    <row r="10135" spans="5:29" s="2" customFormat="1">
      <c r="E10135" s="120"/>
      <c r="M10135" s="120"/>
      <c r="N10135" s="120"/>
      <c r="U10135" s="121"/>
      <c r="V10135" s="122"/>
      <c r="W10135" s="123"/>
      <c r="AC10135" s="123"/>
    </row>
    <row r="10136" spans="5:29" s="2" customFormat="1">
      <c r="E10136" s="120"/>
      <c r="M10136" s="120"/>
      <c r="N10136" s="120"/>
      <c r="U10136" s="121"/>
      <c r="V10136" s="122"/>
      <c r="W10136" s="123"/>
      <c r="AC10136" s="123"/>
    </row>
    <row r="10137" spans="5:29" s="2" customFormat="1">
      <c r="E10137" s="120"/>
      <c r="M10137" s="120"/>
      <c r="N10137" s="120"/>
      <c r="U10137" s="121"/>
      <c r="V10137" s="122"/>
      <c r="W10137" s="123"/>
      <c r="AC10137" s="123"/>
    </row>
    <row r="10138" spans="5:29" s="2" customFormat="1">
      <c r="E10138" s="120"/>
      <c r="M10138" s="120"/>
      <c r="N10138" s="120"/>
      <c r="U10138" s="121"/>
      <c r="V10138" s="122"/>
      <c r="W10138" s="123"/>
      <c r="AC10138" s="123"/>
    </row>
    <row r="10139" spans="5:29" s="2" customFormat="1">
      <c r="E10139" s="120"/>
      <c r="M10139" s="120"/>
      <c r="N10139" s="120"/>
      <c r="U10139" s="121"/>
      <c r="V10139" s="122"/>
      <c r="W10139" s="123"/>
      <c r="AC10139" s="123"/>
    </row>
    <row r="10140" spans="5:29" s="2" customFormat="1">
      <c r="E10140" s="120"/>
      <c r="M10140" s="120"/>
      <c r="N10140" s="120"/>
      <c r="U10140" s="121"/>
      <c r="V10140" s="122"/>
      <c r="W10140" s="123"/>
      <c r="AC10140" s="123"/>
    </row>
    <row r="10141" spans="5:29" s="2" customFormat="1">
      <c r="E10141" s="120"/>
      <c r="M10141" s="120"/>
      <c r="N10141" s="120"/>
      <c r="U10141" s="121"/>
      <c r="V10141" s="122"/>
      <c r="W10141" s="123"/>
      <c r="AC10141" s="123"/>
    </row>
    <row r="10142" spans="5:29" s="2" customFormat="1">
      <c r="E10142" s="120"/>
      <c r="M10142" s="120"/>
      <c r="N10142" s="120"/>
      <c r="U10142" s="121"/>
      <c r="V10142" s="122"/>
      <c r="W10142" s="123"/>
      <c r="AC10142" s="123"/>
    </row>
    <row r="10143" spans="5:29" s="2" customFormat="1">
      <c r="E10143" s="120"/>
      <c r="M10143" s="120"/>
      <c r="N10143" s="120"/>
      <c r="U10143" s="121"/>
      <c r="V10143" s="122"/>
      <c r="W10143" s="123"/>
      <c r="AC10143" s="123"/>
    </row>
    <row r="10144" spans="5:29" s="2" customFormat="1">
      <c r="E10144" s="120"/>
      <c r="M10144" s="120"/>
      <c r="N10144" s="120"/>
      <c r="U10144" s="121"/>
      <c r="V10144" s="122"/>
      <c r="W10144" s="123"/>
      <c r="AC10144" s="123"/>
    </row>
    <row r="10145" spans="5:29" s="2" customFormat="1">
      <c r="E10145" s="120"/>
      <c r="M10145" s="120"/>
      <c r="N10145" s="120"/>
      <c r="U10145" s="121"/>
      <c r="V10145" s="122"/>
      <c r="W10145" s="123"/>
      <c r="AC10145" s="123"/>
    </row>
    <row r="10146" spans="5:29" s="2" customFormat="1">
      <c r="E10146" s="120"/>
      <c r="M10146" s="120"/>
      <c r="N10146" s="120"/>
      <c r="U10146" s="121"/>
      <c r="V10146" s="122"/>
      <c r="W10146" s="123"/>
      <c r="AC10146" s="123"/>
    </row>
    <row r="10147" spans="5:29" s="2" customFormat="1">
      <c r="E10147" s="120"/>
      <c r="M10147" s="120"/>
      <c r="N10147" s="120"/>
      <c r="U10147" s="121"/>
      <c r="V10147" s="122"/>
      <c r="W10147" s="123"/>
      <c r="AC10147" s="123"/>
    </row>
    <row r="10148" spans="5:29" s="2" customFormat="1">
      <c r="E10148" s="120"/>
      <c r="M10148" s="120"/>
      <c r="N10148" s="120"/>
      <c r="U10148" s="121"/>
      <c r="V10148" s="122"/>
      <c r="W10148" s="123"/>
      <c r="AC10148" s="123"/>
    </row>
    <row r="10149" spans="5:29" s="2" customFormat="1">
      <c r="E10149" s="120"/>
      <c r="M10149" s="120"/>
      <c r="N10149" s="120"/>
      <c r="U10149" s="121"/>
      <c r="V10149" s="122"/>
      <c r="W10149" s="123"/>
      <c r="AC10149" s="123"/>
    </row>
    <row r="10150" spans="5:29" s="2" customFormat="1">
      <c r="E10150" s="120"/>
      <c r="M10150" s="120"/>
      <c r="N10150" s="120"/>
      <c r="U10150" s="121"/>
      <c r="V10150" s="122"/>
      <c r="W10150" s="123"/>
      <c r="AC10150" s="123"/>
    </row>
    <row r="10151" spans="5:29" s="2" customFormat="1">
      <c r="E10151" s="120"/>
      <c r="M10151" s="120"/>
      <c r="N10151" s="120"/>
      <c r="U10151" s="121"/>
      <c r="V10151" s="122"/>
      <c r="W10151" s="123"/>
      <c r="AC10151" s="123"/>
    </row>
    <row r="10152" spans="5:29" s="2" customFormat="1">
      <c r="E10152" s="120"/>
      <c r="M10152" s="120"/>
      <c r="N10152" s="120"/>
      <c r="U10152" s="121"/>
      <c r="V10152" s="122"/>
      <c r="W10152" s="123"/>
      <c r="AC10152" s="123"/>
    </row>
    <row r="10153" spans="5:29" s="2" customFormat="1">
      <c r="E10153" s="120"/>
      <c r="M10153" s="120"/>
      <c r="N10153" s="120"/>
      <c r="U10153" s="121"/>
      <c r="V10153" s="122"/>
      <c r="W10153" s="123"/>
      <c r="AC10153" s="123"/>
    </row>
    <row r="10154" spans="5:29" s="2" customFormat="1">
      <c r="E10154" s="120"/>
      <c r="M10154" s="120"/>
      <c r="N10154" s="120"/>
      <c r="U10154" s="121"/>
      <c r="V10154" s="122"/>
      <c r="W10154" s="123"/>
      <c r="AC10154" s="123"/>
    </row>
    <row r="10155" spans="5:29" s="2" customFormat="1">
      <c r="E10155" s="120"/>
      <c r="M10155" s="120"/>
      <c r="N10155" s="120"/>
      <c r="U10155" s="121"/>
      <c r="V10155" s="122"/>
      <c r="W10155" s="123"/>
      <c r="AC10155" s="123"/>
    </row>
    <row r="10156" spans="5:29" s="2" customFormat="1">
      <c r="E10156" s="120"/>
      <c r="M10156" s="120"/>
      <c r="N10156" s="120"/>
      <c r="U10156" s="121"/>
      <c r="V10156" s="122"/>
      <c r="W10156" s="123"/>
      <c r="AC10156" s="123"/>
    </row>
    <row r="10157" spans="5:29" s="2" customFormat="1">
      <c r="E10157" s="120"/>
      <c r="M10157" s="120"/>
      <c r="N10157" s="120"/>
      <c r="U10157" s="121"/>
      <c r="V10157" s="122"/>
      <c r="W10157" s="123"/>
      <c r="AC10157" s="123"/>
    </row>
    <row r="10158" spans="5:29" s="2" customFormat="1">
      <c r="E10158" s="120"/>
      <c r="M10158" s="120"/>
      <c r="N10158" s="120"/>
      <c r="U10158" s="121"/>
      <c r="V10158" s="122"/>
      <c r="W10158" s="123"/>
      <c r="AC10158" s="123"/>
    </row>
    <row r="10159" spans="5:29" s="2" customFormat="1">
      <c r="E10159" s="120"/>
      <c r="M10159" s="120"/>
      <c r="N10159" s="120"/>
      <c r="U10159" s="121"/>
      <c r="V10159" s="122"/>
      <c r="W10159" s="123"/>
      <c r="AC10159" s="123"/>
    </row>
    <row r="10160" spans="5:29" s="2" customFormat="1">
      <c r="E10160" s="120"/>
      <c r="M10160" s="120"/>
      <c r="N10160" s="120"/>
      <c r="U10160" s="121"/>
      <c r="V10160" s="122"/>
      <c r="W10160" s="123"/>
      <c r="AC10160" s="123"/>
    </row>
    <row r="10161" spans="5:29" s="2" customFormat="1">
      <c r="E10161" s="120"/>
      <c r="M10161" s="120"/>
      <c r="N10161" s="120"/>
      <c r="U10161" s="121"/>
      <c r="V10161" s="122"/>
      <c r="W10161" s="123"/>
      <c r="AC10161" s="123"/>
    </row>
    <row r="10162" spans="5:29" s="2" customFormat="1">
      <c r="E10162" s="120"/>
      <c r="M10162" s="120"/>
      <c r="N10162" s="120"/>
      <c r="U10162" s="121"/>
      <c r="V10162" s="122"/>
      <c r="W10162" s="123"/>
      <c r="AC10162" s="123"/>
    </row>
    <row r="10163" spans="5:29" s="2" customFormat="1">
      <c r="E10163" s="120"/>
      <c r="M10163" s="120"/>
      <c r="N10163" s="120"/>
      <c r="U10163" s="121"/>
      <c r="V10163" s="122"/>
      <c r="W10163" s="123"/>
      <c r="AC10163" s="123"/>
    </row>
    <row r="10164" spans="5:29" s="2" customFormat="1">
      <c r="E10164" s="120"/>
      <c r="M10164" s="120"/>
      <c r="N10164" s="120"/>
      <c r="U10164" s="121"/>
      <c r="V10164" s="122"/>
      <c r="W10164" s="123"/>
      <c r="AC10164" s="123"/>
    </row>
    <row r="10165" spans="5:29" s="2" customFormat="1">
      <c r="E10165" s="120"/>
      <c r="M10165" s="120"/>
      <c r="N10165" s="120"/>
      <c r="U10165" s="121"/>
      <c r="V10165" s="122"/>
      <c r="W10165" s="123"/>
      <c r="AC10165" s="123"/>
    </row>
    <row r="10166" spans="5:29" s="2" customFormat="1">
      <c r="E10166" s="120"/>
      <c r="M10166" s="120"/>
      <c r="N10166" s="120"/>
      <c r="U10166" s="121"/>
      <c r="V10166" s="122"/>
      <c r="W10166" s="123"/>
      <c r="AC10166" s="123"/>
    </row>
    <row r="10167" spans="5:29" s="2" customFormat="1">
      <c r="E10167" s="120"/>
      <c r="M10167" s="120"/>
      <c r="N10167" s="120"/>
      <c r="U10167" s="121"/>
      <c r="V10167" s="122"/>
      <c r="W10167" s="123"/>
      <c r="AC10167" s="123"/>
    </row>
    <row r="10168" spans="5:29" s="2" customFormat="1">
      <c r="E10168" s="120"/>
      <c r="M10168" s="120"/>
      <c r="N10168" s="120"/>
      <c r="U10168" s="121"/>
      <c r="V10168" s="122"/>
      <c r="W10168" s="123"/>
      <c r="AC10168" s="123"/>
    </row>
    <row r="10169" spans="5:29" s="2" customFormat="1">
      <c r="E10169" s="120"/>
      <c r="M10169" s="120"/>
      <c r="N10169" s="120"/>
      <c r="U10169" s="121"/>
      <c r="V10169" s="122"/>
      <c r="W10169" s="123"/>
      <c r="AC10169" s="123"/>
    </row>
    <row r="10170" spans="5:29" s="2" customFormat="1">
      <c r="E10170" s="120"/>
      <c r="M10170" s="120"/>
      <c r="N10170" s="120"/>
      <c r="U10170" s="121"/>
      <c r="V10170" s="122"/>
      <c r="W10170" s="123"/>
      <c r="AC10170" s="123"/>
    </row>
    <row r="10171" spans="5:29" s="2" customFormat="1">
      <c r="E10171" s="120"/>
      <c r="M10171" s="120"/>
      <c r="N10171" s="120"/>
      <c r="U10171" s="121"/>
      <c r="V10171" s="122"/>
      <c r="W10171" s="123"/>
      <c r="AC10171" s="123"/>
    </row>
    <row r="10172" spans="5:29" s="2" customFormat="1">
      <c r="E10172" s="120"/>
      <c r="M10172" s="120"/>
      <c r="N10172" s="120"/>
      <c r="U10172" s="121"/>
      <c r="V10172" s="122"/>
      <c r="W10172" s="123"/>
      <c r="AC10172" s="123"/>
    </row>
    <row r="10173" spans="5:29" s="2" customFormat="1">
      <c r="E10173" s="120"/>
      <c r="M10173" s="120"/>
      <c r="N10173" s="120"/>
      <c r="U10173" s="121"/>
      <c r="V10173" s="122"/>
      <c r="W10173" s="123"/>
      <c r="AC10173" s="123"/>
    </row>
    <row r="10174" spans="5:29" s="2" customFormat="1">
      <c r="E10174" s="120"/>
      <c r="M10174" s="120"/>
      <c r="N10174" s="120"/>
      <c r="U10174" s="121"/>
      <c r="V10174" s="122"/>
      <c r="W10174" s="123"/>
      <c r="AC10174" s="123"/>
    </row>
    <row r="10175" spans="5:29" s="2" customFormat="1">
      <c r="E10175" s="120"/>
      <c r="M10175" s="120"/>
      <c r="N10175" s="120"/>
      <c r="U10175" s="121"/>
      <c r="V10175" s="122"/>
      <c r="W10175" s="123"/>
      <c r="AC10175" s="123"/>
    </row>
    <row r="10176" spans="5:29" s="2" customFormat="1">
      <c r="E10176" s="120"/>
      <c r="M10176" s="120"/>
      <c r="N10176" s="120"/>
      <c r="U10176" s="121"/>
      <c r="V10176" s="122"/>
      <c r="W10176" s="123"/>
      <c r="AC10176" s="123"/>
    </row>
    <row r="10177" spans="5:29" s="2" customFormat="1">
      <c r="E10177" s="120"/>
      <c r="M10177" s="120"/>
      <c r="N10177" s="120"/>
      <c r="U10177" s="121"/>
      <c r="V10177" s="122"/>
      <c r="W10177" s="123"/>
      <c r="AC10177" s="123"/>
    </row>
    <row r="10178" spans="5:29" s="2" customFormat="1">
      <c r="E10178" s="120"/>
      <c r="M10178" s="120"/>
      <c r="N10178" s="120"/>
      <c r="U10178" s="121"/>
      <c r="V10178" s="122"/>
      <c r="W10178" s="123"/>
      <c r="AC10178" s="123"/>
    </row>
    <row r="10179" spans="5:29" s="2" customFormat="1">
      <c r="E10179" s="120"/>
      <c r="M10179" s="120"/>
      <c r="N10179" s="120"/>
      <c r="U10179" s="121"/>
      <c r="V10179" s="122"/>
      <c r="W10179" s="123"/>
      <c r="AC10179" s="123"/>
    </row>
    <row r="10180" spans="5:29" s="2" customFormat="1">
      <c r="E10180" s="120"/>
      <c r="M10180" s="120"/>
      <c r="N10180" s="120"/>
      <c r="U10180" s="121"/>
      <c r="V10180" s="122"/>
      <c r="W10180" s="123"/>
      <c r="AC10180" s="123"/>
    </row>
    <row r="10181" spans="5:29" s="2" customFormat="1">
      <c r="E10181" s="120"/>
      <c r="M10181" s="120"/>
      <c r="N10181" s="120"/>
      <c r="U10181" s="121"/>
      <c r="V10181" s="122"/>
      <c r="W10181" s="123"/>
      <c r="AC10181" s="123"/>
    </row>
    <row r="10182" spans="5:29" s="2" customFormat="1">
      <c r="E10182" s="120"/>
      <c r="M10182" s="120"/>
      <c r="N10182" s="120"/>
      <c r="U10182" s="121"/>
      <c r="V10182" s="122"/>
      <c r="W10182" s="123"/>
      <c r="AC10182" s="123"/>
    </row>
    <row r="10183" spans="5:29" s="2" customFormat="1">
      <c r="E10183" s="120"/>
      <c r="M10183" s="120"/>
      <c r="N10183" s="120"/>
      <c r="U10183" s="121"/>
      <c r="V10183" s="122"/>
      <c r="W10183" s="123"/>
      <c r="AC10183" s="123"/>
    </row>
    <row r="10184" spans="5:29" s="2" customFormat="1">
      <c r="E10184" s="120"/>
      <c r="M10184" s="120"/>
      <c r="N10184" s="120"/>
      <c r="U10184" s="121"/>
      <c r="V10184" s="122"/>
      <c r="W10184" s="123"/>
      <c r="AC10184" s="123"/>
    </row>
    <row r="10185" spans="5:29" s="2" customFormat="1">
      <c r="E10185" s="120"/>
      <c r="M10185" s="120"/>
      <c r="N10185" s="120"/>
      <c r="U10185" s="121"/>
      <c r="V10185" s="122"/>
      <c r="W10185" s="123"/>
      <c r="AC10185" s="123"/>
    </row>
    <row r="10186" spans="5:29" s="2" customFormat="1">
      <c r="E10186" s="120"/>
      <c r="M10186" s="120"/>
      <c r="N10186" s="120"/>
      <c r="U10186" s="121"/>
      <c r="V10186" s="122"/>
      <c r="W10186" s="123"/>
      <c r="AC10186" s="123"/>
    </row>
    <row r="10187" spans="5:29" s="2" customFormat="1">
      <c r="E10187" s="120"/>
      <c r="M10187" s="120"/>
      <c r="N10187" s="120"/>
      <c r="U10187" s="121"/>
      <c r="V10187" s="122"/>
      <c r="W10187" s="123"/>
      <c r="AC10187" s="123"/>
    </row>
    <row r="10188" spans="5:29" s="2" customFormat="1">
      <c r="E10188" s="120"/>
      <c r="M10188" s="120"/>
      <c r="N10188" s="120"/>
      <c r="U10188" s="121"/>
      <c r="V10188" s="122"/>
      <c r="W10188" s="123"/>
      <c r="AC10188" s="123"/>
    </row>
    <row r="10189" spans="5:29" s="2" customFormat="1">
      <c r="E10189" s="120"/>
      <c r="M10189" s="120"/>
      <c r="N10189" s="120"/>
      <c r="U10189" s="121"/>
      <c r="V10189" s="122"/>
      <c r="W10189" s="123"/>
      <c r="AC10189" s="123"/>
    </row>
    <row r="10190" spans="5:29" s="2" customFormat="1">
      <c r="E10190" s="120"/>
      <c r="M10190" s="120"/>
      <c r="N10190" s="120"/>
      <c r="U10190" s="121"/>
      <c r="V10190" s="122"/>
      <c r="W10190" s="123"/>
      <c r="AC10190" s="123"/>
    </row>
    <row r="10191" spans="5:29" s="2" customFormat="1">
      <c r="E10191" s="120"/>
      <c r="M10191" s="120"/>
      <c r="N10191" s="120"/>
      <c r="U10191" s="121"/>
      <c r="V10191" s="122"/>
      <c r="W10191" s="123"/>
      <c r="AC10191" s="123"/>
    </row>
    <row r="10192" spans="5:29" s="2" customFormat="1">
      <c r="E10192" s="120"/>
      <c r="M10192" s="120"/>
      <c r="N10192" s="120"/>
      <c r="U10192" s="121"/>
      <c r="V10192" s="122"/>
      <c r="W10192" s="123"/>
      <c r="AC10192" s="123"/>
    </row>
    <row r="10193" spans="5:29" s="2" customFormat="1">
      <c r="E10193" s="120"/>
      <c r="M10193" s="120"/>
      <c r="N10193" s="120"/>
      <c r="U10193" s="121"/>
      <c r="V10193" s="122"/>
      <c r="W10193" s="123"/>
      <c r="AC10193" s="123"/>
    </row>
    <row r="10194" spans="5:29" s="2" customFormat="1">
      <c r="E10194" s="120"/>
      <c r="M10194" s="120"/>
      <c r="N10194" s="120"/>
      <c r="U10194" s="121"/>
      <c r="V10194" s="122"/>
      <c r="W10194" s="123"/>
      <c r="AC10194" s="123"/>
    </row>
    <row r="10195" spans="5:29" s="2" customFormat="1">
      <c r="E10195" s="120"/>
      <c r="M10195" s="120"/>
      <c r="N10195" s="120"/>
      <c r="U10195" s="121"/>
      <c r="V10195" s="122"/>
      <c r="W10195" s="123"/>
      <c r="AC10195" s="123"/>
    </row>
    <row r="10196" spans="5:29" s="2" customFormat="1">
      <c r="E10196" s="120"/>
      <c r="M10196" s="120"/>
      <c r="N10196" s="120"/>
      <c r="U10196" s="121"/>
      <c r="V10196" s="122"/>
      <c r="W10196" s="123"/>
      <c r="AC10196" s="123"/>
    </row>
    <row r="10197" spans="5:29" s="2" customFormat="1">
      <c r="E10197" s="120"/>
      <c r="M10197" s="120"/>
      <c r="N10197" s="120"/>
      <c r="U10197" s="121"/>
      <c r="V10197" s="122"/>
      <c r="W10197" s="123"/>
      <c r="AC10197" s="123"/>
    </row>
    <row r="10198" spans="5:29" s="2" customFormat="1">
      <c r="E10198" s="120"/>
      <c r="M10198" s="120"/>
      <c r="N10198" s="120"/>
      <c r="U10198" s="121"/>
      <c r="V10198" s="122"/>
      <c r="W10198" s="123"/>
      <c r="AC10198" s="123"/>
    </row>
    <row r="10199" spans="5:29" s="2" customFormat="1">
      <c r="E10199" s="120"/>
      <c r="M10199" s="120"/>
      <c r="N10199" s="120"/>
      <c r="U10199" s="121"/>
      <c r="V10199" s="122"/>
      <c r="W10199" s="123"/>
      <c r="AC10199" s="123"/>
    </row>
    <row r="10200" spans="5:29" s="2" customFormat="1">
      <c r="E10200" s="120"/>
      <c r="M10200" s="120"/>
      <c r="N10200" s="120"/>
      <c r="U10200" s="121"/>
      <c r="V10200" s="122"/>
      <c r="W10200" s="123"/>
      <c r="AC10200" s="123"/>
    </row>
    <row r="10201" spans="5:29" s="2" customFormat="1">
      <c r="E10201" s="120"/>
      <c r="M10201" s="120"/>
      <c r="N10201" s="120"/>
      <c r="U10201" s="121"/>
      <c r="V10201" s="122"/>
      <c r="W10201" s="123"/>
      <c r="AC10201" s="123"/>
    </row>
    <row r="10202" spans="5:29" s="2" customFormat="1">
      <c r="E10202" s="120"/>
      <c r="M10202" s="120"/>
      <c r="N10202" s="120"/>
      <c r="U10202" s="121"/>
      <c r="V10202" s="122"/>
      <c r="W10202" s="123"/>
      <c r="AC10202" s="123"/>
    </row>
    <row r="10203" spans="5:29" s="2" customFormat="1">
      <c r="E10203" s="120"/>
      <c r="M10203" s="120"/>
      <c r="N10203" s="120"/>
      <c r="U10203" s="121"/>
      <c r="V10203" s="122"/>
      <c r="W10203" s="123"/>
      <c r="AC10203" s="123"/>
    </row>
    <row r="10204" spans="5:29" s="2" customFormat="1">
      <c r="E10204" s="120"/>
      <c r="M10204" s="120"/>
      <c r="N10204" s="120"/>
      <c r="U10204" s="121"/>
      <c r="V10204" s="122"/>
      <c r="W10204" s="123"/>
      <c r="AC10204" s="123"/>
    </row>
    <row r="10205" spans="5:29" s="2" customFormat="1">
      <c r="E10205" s="120"/>
      <c r="M10205" s="120"/>
      <c r="N10205" s="120"/>
      <c r="U10205" s="121"/>
      <c r="V10205" s="122"/>
      <c r="W10205" s="123"/>
      <c r="AC10205" s="123"/>
    </row>
    <row r="10206" spans="5:29" s="2" customFormat="1">
      <c r="E10206" s="120"/>
      <c r="M10206" s="120"/>
      <c r="N10206" s="120"/>
      <c r="U10206" s="121"/>
      <c r="V10206" s="122"/>
      <c r="W10206" s="123"/>
      <c r="AC10206" s="123"/>
    </row>
    <row r="10207" spans="5:29" s="2" customFormat="1">
      <c r="E10207" s="120"/>
      <c r="M10207" s="120"/>
      <c r="N10207" s="120"/>
      <c r="U10207" s="121"/>
      <c r="V10207" s="122"/>
      <c r="W10207" s="123"/>
      <c r="AC10207" s="123"/>
    </row>
    <row r="10208" spans="5:29" s="2" customFormat="1">
      <c r="E10208" s="120"/>
      <c r="M10208" s="120"/>
      <c r="N10208" s="120"/>
      <c r="U10208" s="121"/>
      <c r="V10208" s="122"/>
      <c r="W10208" s="123"/>
      <c r="AC10208" s="123"/>
    </row>
    <row r="10209" spans="5:29" s="2" customFormat="1">
      <c r="E10209" s="120"/>
      <c r="M10209" s="120"/>
      <c r="N10209" s="120"/>
      <c r="U10209" s="121"/>
      <c r="V10209" s="122"/>
      <c r="W10209" s="123"/>
      <c r="AC10209" s="123"/>
    </row>
    <row r="10210" spans="5:29" s="2" customFormat="1">
      <c r="E10210" s="120"/>
      <c r="M10210" s="120"/>
      <c r="N10210" s="120"/>
      <c r="U10210" s="121"/>
      <c r="V10210" s="122"/>
      <c r="W10210" s="123"/>
      <c r="AC10210" s="123"/>
    </row>
    <row r="10211" spans="5:29" s="2" customFormat="1">
      <c r="E10211" s="120"/>
      <c r="M10211" s="120"/>
      <c r="N10211" s="120"/>
      <c r="U10211" s="121"/>
      <c r="V10211" s="122"/>
      <c r="W10211" s="123"/>
      <c r="AC10211" s="123"/>
    </row>
    <row r="10212" spans="5:29" s="2" customFormat="1">
      <c r="E10212" s="120"/>
      <c r="M10212" s="120"/>
      <c r="N10212" s="120"/>
      <c r="U10212" s="121"/>
      <c r="V10212" s="122"/>
      <c r="W10212" s="123"/>
      <c r="AC10212" s="123"/>
    </row>
    <row r="10213" spans="5:29" s="2" customFormat="1">
      <c r="E10213" s="120"/>
      <c r="M10213" s="120"/>
      <c r="N10213" s="120"/>
      <c r="U10213" s="121"/>
      <c r="V10213" s="122"/>
      <c r="W10213" s="123"/>
      <c r="AC10213" s="123"/>
    </row>
    <row r="10214" spans="5:29" s="2" customFormat="1">
      <c r="E10214" s="120"/>
      <c r="M10214" s="120"/>
      <c r="N10214" s="120"/>
      <c r="U10214" s="121"/>
      <c r="V10214" s="122"/>
      <c r="W10214" s="123"/>
      <c r="AC10214" s="123"/>
    </row>
    <row r="10215" spans="5:29" s="2" customFormat="1">
      <c r="E10215" s="120"/>
      <c r="M10215" s="120"/>
      <c r="N10215" s="120"/>
      <c r="U10215" s="121"/>
      <c r="V10215" s="122"/>
      <c r="W10215" s="123"/>
      <c r="AC10215" s="123"/>
    </row>
    <row r="10216" spans="5:29" s="2" customFormat="1">
      <c r="E10216" s="120"/>
      <c r="M10216" s="120"/>
      <c r="N10216" s="120"/>
      <c r="U10216" s="121"/>
      <c r="V10216" s="122"/>
      <c r="W10216" s="123"/>
      <c r="AC10216" s="123"/>
    </row>
    <row r="10217" spans="5:29" s="2" customFormat="1">
      <c r="E10217" s="120"/>
      <c r="M10217" s="120"/>
      <c r="N10217" s="120"/>
      <c r="U10217" s="121"/>
      <c r="V10217" s="122"/>
      <c r="W10217" s="123"/>
      <c r="AC10217" s="123"/>
    </row>
    <row r="10218" spans="5:29" s="2" customFormat="1">
      <c r="E10218" s="120"/>
      <c r="M10218" s="120"/>
      <c r="N10218" s="120"/>
      <c r="U10218" s="121"/>
      <c r="V10218" s="122"/>
      <c r="W10218" s="123"/>
      <c r="AC10218" s="123"/>
    </row>
    <row r="10219" spans="5:29" s="2" customFormat="1">
      <c r="E10219" s="120"/>
      <c r="M10219" s="120"/>
      <c r="N10219" s="120"/>
      <c r="U10219" s="121"/>
      <c r="V10219" s="122"/>
      <c r="W10219" s="123"/>
      <c r="AC10219" s="123"/>
    </row>
    <row r="10220" spans="5:29" s="2" customFormat="1">
      <c r="E10220" s="120"/>
      <c r="M10220" s="120"/>
      <c r="N10220" s="120"/>
      <c r="U10220" s="121"/>
      <c r="V10220" s="122"/>
      <c r="W10220" s="123"/>
      <c r="AC10220" s="123"/>
    </row>
    <row r="10221" spans="5:29" s="2" customFormat="1">
      <c r="E10221" s="120"/>
      <c r="M10221" s="120"/>
      <c r="N10221" s="120"/>
      <c r="U10221" s="121"/>
      <c r="V10221" s="122"/>
      <c r="W10221" s="123"/>
      <c r="AC10221" s="123"/>
    </row>
    <row r="10222" spans="5:29" s="2" customFormat="1">
      <c r="E10222" s="120"/>
      <c r="M10222" s="120"/>
      <c r="N10222" s="120"/>
      <c r="U10222" s="121"/>
      <c r="V10222" s="122"/>
      <c r="W10222" s="123"/>
      <c r="AC10222" s="123"/>
    </row>
    <row r="10223" spans="5:29" s="2" customFormat="1">
      <c r="E10223" s="120"/>
      <c r="M10223" s="120"/>
      <c r="N10223" s="120"/>
      <c r="U10223" s="121"/>
      <c r="V10223" s="122"/>
      <c r="W10223" s="123"/>
      <c r="AC10223" s="123"/>
    </row>
    <row r="10224" spans="5:29" s="2" customFormat="1">
      <c r="E10224" s="120"/>
      <c r="M10224" s="120"/>
      <c r="N10224" s="120"/>
      <c r="U10224" s="121"/>
      <c r="V10224" s="122"/>
      <c r="W10224" s="123"/>
      <c r="AC10224" s="123"/>
    </row>
    <row r="10225" spans="5:29" s="2" customFormat="1">
      <c r="E10225" s="120"/>
      <c r="M10225" s="120"/>
      <c r="N10225" s="120"/>
      <c r="U10225" s="121"/>
      <c r="V10225" s="122"/>
      <c r="W10225" s="123"/>
      <c r="AC10225" s="123"/>
    </row>
    <row r="10226" spans="5:29" s="2" customFormat="1">
      <c r="E10226" s="120"/>
      <c r="M10226" s="120"/>
      <c r="N10226" s="120"/>
      <c r="U10226" s="121"/>
      <c r="V10226" s="122"/>
      <c r="W10226" s="123"/>
      <c r="AC10226" s="123"/>
    </row>
    <row r="10227" spans="5:29" s="2" customFormat="1">
      <c r="E10227" s="120"/>
      <c r="M10227" s="120"/>
      <c r="N10227" s="120"/>
      <c r="U10227" s="121"/>
      <c r="V10227" s="122"/>
      <c r="W10227" s="123"/>
      <c r="AC10227" s="123"/>
    </row>
    <row r="10228" spans="5:29" s="2" customFormat="1">
      <c r="E10228" s="120"/>
      <c r="M10228" s="120"/>
      <c r="N10228" s="120"/>
      <c r="U10228" s="121"/>
      <c r="V10228" s="122"/>
      <c r="W10228" s="123"/>
      <c r="AC10228" s="123"/>
    </row>
    <row r="10229" spans="5:29" s="2" customFormat="1">
      <c r="E10229" s="120"/>
      <c r="M10229" s="120"/>
      <c r="N10229" s="120"/>
      <c r="U10229" s="121"/>
      <c r="V10229" s="122"/>
      <c r="W10229" s="123"/>
      <c r="AC10229" s="123"/>
    </row>
    <row r="10230" spans="5:29" s="2" customFormat="1">
      <c r="E10230" s="120"/>
      <c r="M10230" s="120"/>
      <c r="N10230" s="120"/>
      <c r="U10230" s="121"/>
      <c r="V10230" s="122"/>
      <c r="W10230" s="123"/>
      <c r="AC10230" s="123"/>
    </row>
    <row r="10231" spans="5:29" s="2" customFormat="1">
      <c r="E10231" s="120"/>
      <c r="M10231" s="120"/>
      <c r="N10231" s="120"/>
      <c r="U10231" s="121"/>
      <c r="V10231" s="122"/>
      <c r="W10231" s="123"/>
      <c r="AC10231" s="123"/>
    </row>
    <row r="10232" spans="5:29" s="2" customFormat="1">
      <c r="E10232" s="120"/>
      <c r="M10232" s="120"/>
      <c r="N10232" s="120"/>
      <c r="U10232" s="121"/>
      <c r="V10232" s="122"/>
      <c r="W10232" s="123"/>
      <c r="AC10232" s="123"/>
    </row>
    <row r="10233" spans="5:29" s="2" customFormat="1">
      <c r="E10233" s="120"/>
      <c r="M10233" s="120"/>
      <c r="N10233" s="120"/>
      <c r="U10233" s="121"/>
      <c r="V10233" s="122"/>
      <c r="W10233" s="123"/>
      <c r="AC10233" s="123"/>
    </row>
    <row r="10234" spans="5:29" s="2" customFormat="1">
      <c r="E10234" s="120"/>
      <c r="M10234" s="120"/>
      <c r="N10234" s="120"/>
      <c r="U10234" s="121"/>
      <c r="V10234" s="122"/>
      <c r="W10234" s="123"/>
      <c r="AC10234" s="123"/>
    </row>
    <row r="10235" spans="5:29" s="2" customFormat="1">
      <c r="E10235" s="120"/>
      <c r="M10235" s="120"/>
      <c r="N10235" s="120"/>
      <c r="U10235" s="121"/>
      <c r="V10235" s="122"/>
      <c r="W10235" s="123"/>
      <c r="AC10235" s="123"/>
    </row>
    <row r="10236" spans="5:29" s="2" customFormat="1">
      <c r="E10236" s="120"/>
      <c r="M10236" s="120"/>
      <c r="N10236" s="120"/>
      <c r="U10236" s="121"/>
      <c r="V10236" s="122"/>
      <c r="W10236" s="123"/>
      <c r="AC10236" s="123"/>
    </row>
    <row r="10237" spans="5:29" s="2" customFormat="1">
      <c r="E10237" s="120"/>
      <c r="M10237" s="120"/>
      <c r="N10237" s="120"/>
      <c r="U10237" s="121"/>
      <c r="V10237" s="122"/>
      <c r="W10237" s="123"/>
      <c r="AC10237" s="123"/>
    </row>
    <row r="10238" spans="5:29" s="2" customFormat="1">
      <c r="E10238" s="120"/>
      <c r="M10238" s="120"/>
      <c r="N10238" s="120"/>
      <c r="U10238" s="121"/>
      <c r="V10238" s="122"/>
      <c r="W10238" s="123"/>
      <c r="AC10238" s="123"/>
    </row>
    <row r="10239" spans="5:29" s="2" customFormat="1">
      <c r="E10239" s="120"/>
      <c r="M10239" s="120"/>
      <c r="N10239" s="120"/>
      <c r="U10239" s="121"/>
      <c r="V10239" s="122"/>
      <c r="W10239" s="123"/>
      <c r="AC10239" s="123"/>
    </row>
    <row r="10240" spans="5:29" s="2" customFormat="1">
      <c r="E10240" s="120"/>
      <c r="M10240" s="120"/>
      <c r="N10240" s="120"/>
      <c r="U10240" s="121"/>
      <c r="V10240" s="122"/>
      <c r="W10240" s="123"/>
      <c r="AC10240" s="123"/>
    </row>
    <row r="10241" spans="5:29" s="2" customFormat="1">
      <c r="E10241" s="120"/>
      <c r="M10241" s="120"/>
      <c r="N10241" s="120"/>
      <c r="U10241" s="121"/>
      <c r="V10241" s="122"/>
      <c r="W10241" s="123"/>
      <c r="AC10241" s="123"/>
    </row>
    <row r="10242" spans="5:29" s="2" customFormat="1">
      <c r="E10242" s="120"/>
      <c r="M10242" s="120"/>
      <c r="N10242" s="120"/>
      <c r="U10242" s="121"/>
      <c r="V10242" s="122"/>
      <c r="W10242" s="123"/>
      <c r="AC10242" s="123"/>
    </row>
    <row r="10243" spans="5:29" s="2" customFormat="1">
      <c r="E10243" s="120"/>
      <c r="M10243" s="120"/>
      <c r="N10243" s="120"/>
      <c r="U10243" s="121"/>
      <c r="V10243" s="122"/>
      <c r="W10243" s="123"/>
      <c r="AC10243" s="123"/>
    </row>
    <row r="10244" spans="5:29" s="2" customFormat="1">
      <c r="E10244" s="120"/>
      <c r="M10244" s="120"/>
      <c r="N10244" s="120"/>
      <c r="U10244" s="121"/>
      <c r="V10244" s="122"/>
      <c r="W10244" s="123"/>
      <c r="AC10244" s="123"/>
    </row>
    <row r="10245" spans="5:29" s="2" customFormat="1">
      <c r="E10245" s="120"/>
      <c r="M10245" s="120"/>
      <c r="N10245" s="120"/>
      <c r="U10245" s="121"/>
      <c r="V10245" s="122"/>
      <c r="W10245" s="123"/>
      <c r="AC10245" s="123"/>
    </row>
    <row r="10246" spans="5:29" s="2" customFormat="1">
      <c r="E10246" s="120"/>
      <c r="M10246" s="120"/>
      <c r="N10246" s="120"/>
      <c r="U10246" s="121"/>
      <c r="V10246" s="122"/>
      <c r="W10246" s="123"/>
      <c r="AC10246" s="123"/>
    </row>
    <row r="10247" spans="5:29" s="2" customFormat="1">
      <c r="E10247" s="120"/>
      <c r="M10247" s="120"/>
      <c r="N10247" s="120"/>
      <c r="U10247" s="121"/>
      <c r="V10247" s="122"/>
      <c r="W10247" s="123"/>
      <c r="AC10247" s="123"/>
    </row>
    <row r="10248" spans="5:29" s="2" customFormat="1">
      <c r="E10248" s="120"/>
      <c r="M10248" s="120"/>
      <c r="N10248" s="120"/>
      <c r="U10248" s="121"/>
      <c r="V10248" s="122"/>
      <c r="W10248" s="123"/>
      <c r="AC10248" s="123"/>
    </row>
    <row r="10249" spans="5:29" s="2" customFormat="1">
      <c r="E10249" s="120"/>
      <c r="M10249" s="120"/>
      <c r="N10249" s="120"/>
      <c r="U10249" s="121"/>
      <c r="V10249" s="122"/>
      <c r="W10249" s="123"/>
      <c r="AC10249" s="123"/>
    </row>
    <row r="10250" spans="5:29" s="2" customFormat="1">
      <c r="E10250" s="120"/>
      <c r="M10250" s="120"/>
      <c r="N10250" s="120"/>
      <c r="U10250" s="121"/>
      <c r="V10250" s="122"/>
      <c r="W10250" s="123"/>
      <c r="AC10250" s="123"/>
    </row>
    <row r="10251" spans="5:29" s="2" customFormat="1">
      <c r="E10251" s="120"/>
      <c r="M10251" s="120"/>
      <c r="N10251" s="120"/>
      <c r="U10251" s="121"/>
      <c r="V10251" s="122"/>
      <c r="W10251" s="123"/>
      <c r="AC10251" s="123"/>
    </row>
    <row r="10252" spans="5:29" s="2" customFormat="1">
      <c r="E10252" s="120"/>
      <c r="M10252" s="120"/>
      <c r="N10252" s="120"/>
      <c r="U10252" s="121"/>
      <c r="V10252" s="122"/>
      <c r="W10252" s="123"/>
      <c r="AC10252" s="123"/>
    </row>
    <row r="10253" spans="5:29" s="2" customFormat="1">
      <c r="E10253" s="120"/>
      <c r="M10253" s="120"/>
      <c r="N10253" s="120"/>
      <c r="U10253" s="121"/>
      <c r="V10253" s="122"/>
      <c r="W10253" s="123"/>
      <c r="AC10253" s="123"/>
    </row>
    <row r="10254" spans="5:29" s="2" customFormat="1">
      <c r="E10254" s="120"/>
      <c r="M10254" s="120"/>
      <c r="N10254" s="120"/>
      <c r="U10254" s="121"/>
      <c r="V10254" s="122"/>
      <c r="W10254" s="123"/>
      <c r="AC10254" s="123"/>
    </row>
    <row r="10255" spans="5:29" s="2" customFormat="1">
      <c r="E10255" s="120"/>
      <c r="M10255" s="120"/>
      <c r="N10255" s="120"/>
      <c r="U10255" s="121"/>
      <c r="V10255" s="122"/>
      <c r="W10255" s="123"/>
      <c r="AC10255" s="123"/>
    </row>
    <row r="10256" spans="5:29" s="2" customFormat="1">
      <c r="E10256" s="120"/>
      <c r="M10256" s="120"/>
      <c r="N10256" s="120"/>
      <c r="U10256" s="121"/>
      <c r="V10256" s="122"/>
      <c r="W10256" s="123"/>
      <c r="AC10256" s="123"/>
    </row>
    <row r="10257" spans="5:29" s="2" customFormat="1">
      <c r="E10257" s="120"/>
      <c r="M10257" s="120"/>
      <c r="N10257" s="120"/>
      <c r="U10257" s="121"/>
      <c r="V10257" s="122"/>
      <c r="W10257" s="123"/>
      <c r="AC10257" s="123"/>
    </row>
    <row r="10258" spans="5:29" s="2" customFormat="1">
      <c r="E10258" s="120"/>
      <c r="M10258" s="120"/>
      <c r="N10258" s="120"/>
      <c r="U10258" s="121"/>
      <c r="V10258" s="122"/>
      <c r="W10258" s="123"/>
      <c r="AC10258" s="123"/>
    </row>
    <row r="10259" spans="5:29" s="2" customFormat="1">
      <c r="E10259" s="120"/>
      <c r="M10259" s="120"/>
      <c r="N10259" s="120"/>
      <c r="U10259" s="121"/>
      <c r="V10259" s="122"/>
      <c r="W10259" s="123"/>
      <c r="AC10259" s="123"/>
    </row>
    <row r="10260" spans="5:29" s="2" customFormat="1">
      <c r="E10260" s="120"/>
      <c r="M10260" s="120"/>
      <c r="N10260" s="120"/>
      <c r="U10260" s="121"/>
      <c r="V10260" s="122"/>
      <c r="W10260" s="123"/>
      <c r="AC10260" s="123"/>
    </row>
    <row r="10261" spans="5:29" s="2" customFormat="1">
      <c r="E10261" s="120"/>
      <c r="M10261" s="120"/>
      <c r="N10261" s="120"/>
      <c r="U10261" s="121"/>
      <c r="V10261" s="122"/>
      <c r="W10261" s="123"/>
      <c r="AC10261" s="123"/>
    </row>
    <row r="10262" spans="5:29" s="2" customFormat="1">
      <c r="E10262" s="120"/>
      <c r="M10262" s="120"/>
      <c r="N10262" s="120"/>
      <c r="U10262" s="121"/>
      <c r="V10262" s="122"/>
      <c r="W10262" s="123"/>
      <c r="AC10262" s="123"/>
    </row>
    <row r="10263" spans="5:29" s="2" customFormat="1">
      <c r="E10263" s="120"/>
      <c r="M10263" s="120"/>
      <c r="N10263" s="120"/>
      <c r="U10263" s="121"/>
      <c r="V10263" s="122"/>
      <c r="W10263" s="123"/>
      <c r="AC10263" s="123"/>
    </row>
    <row r="10264" spans="5:29" s="2" customFormat="1">
      <c r="E10264" s="120"/>
      <c r="M10264" s="120"/>
      <c r="N10264" s="120"/>
      <c r="U10264" s="121"/>
      <c r="V10264" s="122"/>
      <c r="W10264" s="123"/>
      <c r="AC10264" s="123"/>
    </row>
    <row r="10265" spans="5:29" s="2" customFormat="1">
      <c r="E10265" s="120"/>
      <c r="M10265" s="120"/>
      <c r="N10265" s="120"/>
      <c r="U10265" s="121"/>
      <c r="V10265" s="122"/>
      <c r="W10265" s="123"/>
      <c r="AC10265" s="123"/>
    </row>
    <row r="10266" spans="5:29" s="2" customFormat="1">
      <c r="E10266" s="120"/>
      <c r="M10266" s="120"/>
      <c r="N10266" s="120"/>
      <c r="U10266" s="121"/>
      <c r="V10266" s="122"/>
      <c r="W10266" s="123"/>
      <c r="AC10266" s="123"/>
    </row>
    <row r="10267" spans="5:29" s="2" customFormat="1">
      <c r="E10267" s="120"/>
      <c r="M10267" s="120"/>
      <c r="N10267" s="120"/>
      <c r="U10267" s="121"/>
      <c r="V10267" s="122"/>
      <c r="W10267" s="123"/>
      <c r="AC10267" s="123"/>
    </row>
    <row r="10268" spans="5:29" s="2" customFormat="1">
      <c r="E10268" s="120"/>
      <c r="M10268" s="120"/>
      <c r="N10268" s="120"/>
      <c r="U10268" s="121"/>
      <c r="V10268" s="122"/>
      <c r="W10268" s="123"/>
      <c r="AC10268" s="123"/>
    </row>
    <row r="10269" spans="5:29" s="2" customFormat="1">
      <c r="E10269" s="120"/>
      <c r="M10269" s="120"/>
      <c r="N10269" s="120"/>
      <c r="U10269" s="121"/>
      <c r="V10269" s="122"/>
      <c r="W10269" s="123"/>
      <c r="AC10269" s="123"/>
    </row>
    <row r="10270" spans="5:29" s="2" customFormat="1">
      <c r="E10270" s="120"/>
      <c r="M10270" s="120"/>
      <c r="N10270" s="120"/>
      <c r="U10270" s="121"/>
      <c r="V10270" s="122"/>
      <c r="W10270" s="123"/>
      <c r="AC10270" s="123"/>
    </row>
    <row r="10271" spans="5:29" s="2" customFormat="1">
      <c r="E10271" s="120"/>
      <c r="M10271" s="120"/>
      <c r="N10271" s="120"/>
      <c r="U10271" s="121"/>
      <c r="V10271" s="122"/>
      <c r="W10271" s="123"/>
      <c r="AC10271" s="123"/>
    </row>
    <row r="10272" spans="5:29" s="2" customFormat="1">
      <c r="E10272" s="120"/>
      <c r="M10272" s="120"/>
      <c r="N10272" s="120"/>
      <c r="U10272" s="121"/>
      <c r="V10272" s="122"/>
      <c r="W10272" s="123"/>
      <c r="AC10272" s="123"/>
    </row>
    <row r="10273" spans="5:29" s="2" customFormat="1">
      <c r="E10273" s="120"/>
      <c r="M10273" s="120"/>
      <c r="N10273" s="120"/>
      <c r="U10273" s="121"/>
      <c r="V10273" s="122"/>
      <c r="W10273" s="123"/>
      <c r="AC10273" s="123"/>
    </row>
    <row r="10274" spans="5:29" s="2" customFormat="1">
      <c r="E10274" s="120"/>
      <c r="M10274" s="120"/>
      <c r="N10274" s="120"/>
      <c r="U10274" s="121"/>
      <c r="V10274" s="122"/>
      <c r="W10274" s="123"/>
      <c r="AC10274" s="123"/>
    </row>
    <row r="10275" spans="5:29" s="2" customFormat="1">
      <c r="E10275" s="120"/>
      <c r="M10275" s="120"/>
      <c r="N10275" s="120"/>
      <c r="U10275" s="121"/>
      <c r="V10275" s="122"/>
      <c r="W10275" s="123"/>
      <c r="AC10275" s="123"/>
    </row>
    <row r="10276" spans="5:29" s="2" customFormat="1">
      <c r="E10276" s="120"/>
      <c r="M10276" s="120"/>
      <c r="N10276" s="120"/>
      <c r="U10276" s="121"/>
      <c r="V10276" s="122"/>
      <c r="W10276" s="123"/>
      <c r="AC10276" s="123"/>
    </row>
    <row r="10277" spans="5:29" s="2" customFormat="1">
      <c r="E10277" s="120"/>
      <c r="M10277" s="120"/>
      <c r="N10277" s="120"/>
      <c r="U10277" s="121"/>
      <c r="V10277" s="122"/>
      <c r="W10277" s="123"/>
      <c r="AC10277" s="123"/>
    </row>
    <row r="10278" spans="5:29" s="2" customFormat="1">
      <c r="E10278" s="120"/>
      <c r="M10278" s="120"/>
      <c r="N10278" s="120"/>
      <c r="U10278" s="121"/>
      <c r="V10278" s="122"/>
      <c r="W10278" s="123"/>
      <c r="AC10278" s="123"/>
    </row>
    <row r="10279" spans="5:29" s="2" customFormat="1">
      <c r="E10279" s="120"/>
      <c r="M10279" s="120"/>
      <c r="N10279" s="120"/>
      <c r="U10279" s="121"/>
      <c r="V10279" s="122"/>
      <c r="W10279" s="123"/>
      <c r="AC10279" s="123"/>
    </row>
    <row r="10280" spans="5:29" s="2" customFormat="1">
      <c r="E10280" s="120"/>
      <c r="M10280" s="120"/>
      <c r="N10280" s="120"/>
      <c r="U10280" s="121"/>
      <c r="V10280" s="122"/>
      <c r="W10280" s="123"/>
      <c r="AC10280" s="123"/>
    </row>
    <row r="10281" spans="5:29" s="2" customFormat="1">
      <c r="E10281" s="120"/>
      <c r="M10281" s="120"/>
      <c r="N10281" s="120"/>
      <c r="U10281" s="121"/>
      <c r="V10281" s="122"/>
      <c r="W10281" s="123"/>
      <c r="AC10281" s="123"/>
    </row>
    <row r="10282" spans="5:29" s="2" customFormat="1">
      <c r="E10282" s="120"/>
      <c r="M10282" s="120"/>
      <c r="N10282" s="120"/>
      <c r="U10282" s="121"/>
      <c r="V10282" s="122"/>
      <c r="W10282" s="123"/>
      <c r="AC10282" s="123"/>
    </row>
    <row r="10283" spans="5:29" s="2" customFormat="1">
      <c r="E10283" s="120"/>
      <c r="M10283" s="120"/>
      <c r="N10283" s="120"/>
      <c r="U10283" s="121"/>
      <c r="V10283" s="122"/>
      <c r="W10283" s="123"/>
      <c r="AC10283" s="123"/>
    </row>
    <row r="10284" spans="5:29" s="2" customFormat="1">
      <c r="E10284" s="120"/>
      <c r="M10284" s="120"/>
      <c r="N10284" s="120"/>
      <c r="U10284" s="121"/>
      <c r="V10284" s="122"/>
      <c r="W10284" s="123"/>
      <c r="AC10284" s="123"/>
    </row>
    <row r="10285" spans="5:29" s="2" customFormat="1">
      <c r="E10285" s="120"/>
      <c r="M10285" s="120"/>
      <c r="N10285" s="120"/>
      <c r="U10285" s="121"/>
      <c r="V10285" s="122"/>
      <c r="W10285" s="123"/>
      <c r="AC10285" s="123"/>
    </row>
    <row r="10286" spans="5:29" s="2" customFormat="1">
      <c r="E10286" s="120"/>
      <c r="M10286" s="120"/>
      <c r="N10286" s="120"/>
      <c r="U10286" s="121"/>
      <c r="V10286" s="122"/>
      <c r="W10286" s="123"/>
      <c r="AC10286" s="123"/>
    </row>
    <row r="10287" spans="5:29" s="2" customFormat="1">
      <c r="E10287" s="120"/>
      <c r="M10287" s="120"/>
      <c r="N10287" s="120"/>
      <c r="U10287" s="121"/>
      <c r="V10287" s="122"/>
      <c r="W10287" s="123"/>
      <c r="AC10287" s="123"/>
    </row>
    <row r="10288" spans="5:29" s="2" customFormat="1">
      <c r="E10288" s="120"/>
      <c r="M10288" s="120"/>
      <c r="N10288" s="120"/>
      <c r="U10288" s="121"/>
      <c r="V10288" s="122"/>
      <c r="W10288" s="123"/>
      <c r="AC10288" s="123"/>
    </row>
    <row r="10289" spans="5:29" s="2" customFormat="1">
      <c r="E10289" s="120"/>
      <c r="M10289" s="120"/>
      <c r="N10289" s="120"/>
      <c r="U10289" s="121"/>
      <c r="V10289" s="122"/>
      <c r="W10289" s="123"/>
      <c r="AC10289" s="123"/>
    </row>
    <row r="10290" spans="5:29" s="2" customFormat="1">
      <c r="E10290" s="120"/>
      <c r="M10290" s="120"/>
      <c r="N10290" s="120"/>
      <c r="U10290" s="121"/>
      <c r="V10290" s="122"/>
      <c r="W10290" s="123"/>
      <c r="AC10290" s="123"/>
    </row>
    <row r="10291" spans="5:29" s="2" customFormat="1">
      <c r="E10291" s="120"/>
      <c r="M10291" s="120"/>
      <c r="N10291" s="120"/>
      <c r="U10291" s="121"/>
      <c r="V10291" s="122"/>
      <c r="W10291" s="123"/>
      <c r="AC10291" s="123"/>
    </row>
    <row r="10292" spans="5:29" s="2" customFormat="1">
      <c r="E10292" s="120"/>
      <c r="M10292" s="120"/>
      <c r="N10292" s="120"/>
      <c r="U10292" s="121"/>
      <c r="V10292" s="122"/>
      <c r="W10292" s="123"/>
      <c r="AC10292" s="123"/>
    </row>
    <row r="10293" spans="5:29" s="2" customFormat="1">
      <c r="E10293" s="120"/>
      <c r="M10293" s="120"/>
      <c r="N10293" s="120"/>
      <c r="U10293" s="121"/>
      <c r="V10293" s="122"/>
      <c r="W10293" s="123"/>
      <c r="AC10293" s="123"/>
    </row>
    <row r="10294" spans="5:29" s="2" customFormat="1">
      <c r="E10294" s="120"/>
      <c r="M10294" s="120"/>
      <c r="N10294" s="120"/>
      <c r="U10294" s="121"/>
      <c r="V10294" s="122"/>
      <c r="W10294" s="123"/>
      <c r="AC10294" s="123"/>
    </row>
    <row r="10295" spans="5:29" s="2" customFormat="1">
      <c r="E10295" s="120"/>
      <c r="M10295" s="120"/>
      <c r="N10295" s="120"/>
      <c r="U10295" s="121"/>
      <c r="V10295" s="122"/>
      <c r="W10295" s="123"/>
      <c r="AC10295" s="123"/>
    </row>
    <row r="10296" spans="5:29" s="2" customFormat="1">
      <c r="E10296" s="120"/>
      <c r="M10296" s="120"/>
      <c r="N10296" s="120"/>
      <c r="U10296" s="121"/>
      <c r="V10296" s="122"/>
      <c r="W10296" s="123"/>
      <c r="AC10296" s="123"/>
    </row>
    <row r="10297" spans="5:29" s="2" customFormat="1">
      <c r="E10297" s="120"/>
      <c r="M10297" s="120"/>
      <c r="N10297" s="120"/>
      <c r="U10297" s="121"/>
      <c r="V10297" s="122"/>
      <c r="W10297" s="123"/>
      <c r="AC10297" s="123"/>
    </row>
    <row r="10298" spans="5:29" s="2" customFormat="1">
      <c r="E10298" s="120"/>
      <c r="M10298" s="120"/>
      <c r="N10298" s="120"/>
      <c r="U10298" s="121"/>
      <c r="V10298" s="122"/>
      <c r="W10298" s="123"/>
      <c r="AC10298" s="123"/>
    </row>
    <row r="10299" spans="5:29" s="2" customFormat="1">
      <c r="E10299" s="120"/>
      <c r="M10299" s="120"/>
      <c r="N10299" s="120"/>
      <c r="U10299" s="121"/>
      <c r="V10299" s="122"/>
      <c r="W10299" s="123"/>
      <c r="AC10299" s="123"/>
    </row>
    <row r="10300" spans="5:29" s="2" customFormat="1">
      <c r="E10300" s="120"/>
      <c r="M10300" s="120"/>
      <c r="N10300" s="120"/>
      <c r="U10300" s="121"/>
      <c r="V10300" s="122"/>
      <c r="W10300" s="123"/>
      <c r="AC10300" s="123"/>
    </row>
    <row r="10301" spans="5:29" s="2" customFormat="1">
      <c r="E10301" s="120"/>
      <c r="M10301" s="120"/>
      <c r="N10301" s="120"/>
      <c r="U10301" s="121"/>
      <c r="V10301" s="122"/>
      <c r="W10301" s="123"/>
      <c r="AC10301" s="123"/>
    </row>
    <row r="10302" spans="5:29" s="2" customFormat="1">
      <c r="E10302" s="120"/>
      <c r="M10302" s="120"/>
      <c r="N10302" s="120"/>
      <c r="U10302" s="121"/>
      <c r="V10302" s="122"/>
      <c r="W10302" s="123"/>
      <c r="AC10302" s="123"/>
    </row>
    <row r="10303" spans="5:29" s="2" customFormat="1">
      <c r="E10303" s="120"/>
      <c r="M10303" s="120"/>
      <c r="N10303" s="120"/>
      <c r="U10303" s="121"/>
      <c r="V10303" s="122"/>
      <c r="W10303" s="123"/>
      <c r="AC10303" s="123"/>
    </row>
    <row r="10304" spans="5:29" s="2" customFormat="1">
      <c r="E10304" s="120"/>
      <c r="M10304" s="120"/>
      <c r="N10304" s="120"/>
      <c r="U10304" s="121"/>
      <c r="V10304" s="122"/>
      <c r="W10304" s="123"/>
      <c r="AC10304" s="123"/>
    </row>
    <row r="10305" spans="5:29" s="2" customFormat="1">
      <c r="E10305" s="120"/>
      <c r="M10305" s="120"/>
      <c r="N10305" s="120"/>
      <c r="U10305" s="121"/>
      <c r="V10305" s="122"/>
      <c r="W10305" s="123"/>
      <c r="AC10305" s="123"/>
    </row>
    <row r="10306" spans="5:29" s="2" customFormat="1">
      <c r="E10306" s="120"/>
      <c r="M10306" s="120"/>
      <c r="N10306" s="120"/>
      <c r="U10306" s="121"/>
      <c r="V10306" s="122"/>
      <c r="W10306" s="123"/>
      <c r="AC10306" s="123"/>
    </row>
    <row r="10307" spans="5:29" s="2" customFormat="1">
      <c r="E10307" s="120"/>
      <c r="M10307" s="120"/>
      <c r="N10307" s="120"/>
      <c r="U10307" s="121"/>
      <c r="V10307" s="122"/>
      <c r="W10307" s="123"/>
      <c r="AC10307" s="123"/>
    </row>
    <row r="10308" spans="5:29" s="2" customFormat="1">
      <c r="E10308" s="120"/>
      <c r="M10308" s="120"/>
      <c r="N10308" s="120"/>
      <c r="U10308" s="121"/>
      <c r="V10308" s="122"/>
      <c r="W10308" s="123"/>
      <c r="AC10308" s="123"/>
    </row>
    <row r="10309" spans="5:29" s="2" customFormat="1">
      <c r="E10309" s="120"/>
      <c r="M10309" s="120"/>
      <c r="N10309" s="120"/>
      <c r="U10309" s="121"/>
      <c r="V10309" s="122"/>
      <c r="W10309" s="123"/>
      <c r="AC10309" s="123"/>
    </row>
    <row r="10310" spans="5:29" s="2" customFormat="1">
      <c r="E10310" s="120"/>
      <c r="M10310" s="120"/>
      <c r="N10310" s="120"/>
      <c r="U10310" s="121"/>
      <c r="V10310" s="122"/>
      <c r="W10310" s="123"/>
      <c r="AC10310" s="123"/>
    </row>
    <row r="10311" spans="5:29" s="2" customFormat="1">
      <c r="E10311" s="120"/>
      <c r="M10311" s="120"/>
      <c r="N10311" s="120"/>
      <c r="U10311" s="121"/>
      <c r="V10311" s="122"/>
      <c r="W10311" s="123"/>
      <c r="AC10311" s="123"/>
    </row>
    <row r="10312" spans="5:29" s="2" customFormat="1">
      <c r="E10312" s="120"/>
      <c r="M10312" s="120"/>
      <c r="N10312" s="120"/>
      <c r="U10312" s="121"/>
      <c r="V10312" s="122"/>
      <c r="W10312" s="123"/>
      <c r="AC10312" s="123"/>
    </row>
    <row r="10313" spans="5:29" s="2" customFormat="1">
      <c r="E10313" s="120"/>
      <c r="M10313" s="120"/>
      <c r="N10313" s="120"/>
      <c r="U10313" s="121"/>
      <c r="V10313" s="122"/>
      <c r="W10313" s="123"/>
      <c r="AC10313" s="123"/>
    </row>
    <row r="10314" spans="5:29" s="2" customFormat="1">
      <c r="E10314" s="120"/>
      <c r="M10314" s="120"/>
      <c r="N10314" s="120"/>
      <c r="U10314" s="121"/>
      <c r="V10314" s="122"/>
      <c r="W10314" s="123"/>
      <c r="AC10314" s="123"/>
    </row>
    <row r="10315" spans="5:29" s="2" customFormat="1">
      <c r="E10315" s="120"/>
      <c r="M10315" s="120"/>
      <c r="N10315" s="120"/>
      <c r="U10315" s="121"/>
      <c r="V10315" s="122"/>
      <c r="W10315" s="123"/>
      <c r="AC10315" s="123"/>
    </row>
    <row r="10316" spans="5:29" s="2" customFormat="1">
      <c r="E10316" s="120"/>
      <c r="M10316" s="120"/>
      <c r="N10316" s="120"/>
      <c r="U10316" s="121"/>
      <c r="V10316" s="122"/>
      <c r="W10316" s="123"/>
      <c r="AC10316" s="123"/>
    </row>
    <row r="10317" spans="5:29" s="2" customFormat="1">
      <c r="E10317" s="120"/>
      <c r="M10317" s="120"/>
      <c r="N10317" s="120"/>
      <c r="U10317" s="121"/>
      <c r="V10317" s="122"/>
      <c r="W10317" s="123"/>
      <c r="AC10317" s="123"/>
    </row>
    <row r="10318" spans="5:29" s="2" customFormat="1">
      <c r="E10318" s="120"/>
      <c r="M10318" s="120"/>
      <c r="N10318" s="120"/>
      <c r="U10318" s="121"/>
      <c r="V10318" s="122"/>
      <c r="W10318" s="123"/>
      <c r="AC10318" s="123"/>
    </row>
    <row r="10319" spans="5:29" s="2" customFormat="1">
      <c r="E10319" s="120"/>
      <c r="M10319" s="120"/>
      <c r="N10319" s="120"/>
      <c r="U10319" s="121"/>
      <c r="V10319" s="122"/>
      <c r="W10319" s="123"/>
      <c r="AC10319" s="123"/>
    </row>
    <row r="10320" spans="5:29" s="2" customFormat="1">
      <c r="E10320" s="120"/>
      <c r="M10320" s="120"/>
      <c r="N10320" s="120"/>
      <c r="U10320" s="121"/>
      <c r="V10320" s="122"/>
      <c r="W10320" s="123"/>
      <c r="AC10320" s="123"/>
    </row>
    <row r="10321" spans="5:29" s="2" customFormat="1">
      <c r="E10321" s="120"/>
      <c r="M10321" s="120"/>
      <c r="N10321" s="120"/>
      <c r="U10321" s="121"/>
      <c r="V10321" s="122"/>
      <c r="W10321" s="123"/>
      <c r="AC10321" s="123"/>
    </row>
    <row r="10322" spans="5:29" s="2" customFormat="1">
      <c r="E10322" s="120"/>
      <c r="M10322" s="120"/>
      <c r="N10322" s="120"/>
      <c r="U10322" s="121"/>
      <c r="V10322" s="122"/>
      <c r="W10322" s="123"/>
      <c r="AC10322" s="123"/>
    </row>
    <row r="10323" spans="5:29" s="2" customFormat="1">
      <c r="E10323" s="120"/>
      <c r="M10323" s="120"/>
      <c r="N10323" s="120"/>
      <c r="U10323" s="121"/>
      <c r="V10323" s="122"/>
      <c r="W10323" s="123"/>
      <c r="AC10323" s="123"/>
    </row>
    <row r="10324" spans="5:29" s="2" customFormat="1">
      <c r="E10324" s="120"/>
      <c r="M10324" s="120"/>
      <c r="N10324" s="120"/>
      <c r="U10324" s="121"/>
      <c r="V10324" s="122"/>
      <c r="W10324" s="123"/>
      <c r="AC10324" s="123"/>
    </row>
    <row r="10325" spans="5:29" s="2" customFormat="1">
      <c r="E10325" s="120"/>
      <c r="M10325" s="120"/>
      <c r="N10325" s="120"/>
      <c r="U10325" s="121"/>
      <c r="V10325" s="122"/>
      <c r="W10325" s="123"/>
      <c r="AC10325" s="123"/>
    </row>
    <row r="10326" spans="5:29" s="2" customFormat="1">
      <c r="E10326" s="120"/>
      <c r="M10326" s="120"/>
      <c r="N10326" s="120"/>
      <c r="U10326" s="121"/>
      <c r="V10326" s="122"/>
      <c r="W10326" s="123"/>
      <c r="AC10326" s="123"/>
    </row>
    <row r="10327" spans="5:29" s="2" customFormat="1">
      <c r="E10327" s="120"/>
      <c r="M10327" s="120"/>
      <c r="N10327" s="120"/>
      <c r="U10327" s="121"/>
      <c r="V10327" s="122"/>
      <c r="W10327" s="123"/>
      <c r="AC10327" s="123"/>
    </row>
    <row r="10328" spans="5:29" s="2" customFormat="1">
      <c r="E10328" s="120"/>
      <c r="M10328" s="120"/>
      <c r="N10328" s="120"/>
      <c r="U10328" s="121"/>
      <c r="V10328" s="122"/>
      <c r="W10328" s="123"/>
      <c r="AC10328" s="123"/>
    </row>
    <row r="10329" spans="5:29" s="2" customFormat="1">
      <c r="E10329" s="120"/>
      <c r="M10329" s="120"/>
      <c r="N10329" s="120"/>
      <c r="U10329" s="121"/>
      <c r="V10329" s="122"/>
      <c r="W10329" s="123"/>
      <c r="AC10329" s="123"/>
    </row>
    <row r="10330" spans="5:29" s="2" customFormat="1">
      <c r="E10330" s="120"/>
      <c r="M10330" s="120"/>
      <c r="N10330" s="120"/>
      <c r="U10330" s="121"/>
      <c r="V10330" s="122"/>
      <c r="W10330" s="123"/>
      <c r="AC10330" s="123"/>
    </row>
    <row r="10331" spans="5:29" s="2" customFormat="1">
      <c r="E10331" s="120"/>
      <c r="M10331" s="120"/>
      <c r="N10331" s="120"/>
      <c r="U10331" s="121"/>
      <c r="V10331" s="122"/>
      <c r="W10331" s="123"/>
      <c r="AC10331" s="123"/>
    </row>
    <row r="10332" spans="5:29" s="2" customFormat="1">
      <c r="E10332" s="120"/>
      <c r="M10332" s="120"/>
      <c r="N10332" s="120"/>
      <c r="U10332" s="121"/>
      <c r="V10332" s="122"/>
      <c r="W10332" s="123"/>
      <c r="AC10332" s="123"/>
    </row>
    <row r="10333" spans="5:29" s="2" customFormat="1">
      <c r="E10333" s="120"/>
      <c r="M10333" s="120"/>
      <c r="N10333" s="120"/>
      <c r="U10333" s="121"/>
      <c r="V10333" s="122"/>
      <c r="W10333" s="123"/>
      <c r="AC10333" s="123"/>
    </row>
    <row r="10334" spans="5:29" s="2" customFormat="1">
      <c r="E10334" s="120"/>
      <c r="M10334" s="120"/>
      <c r="N10334" s="120"/>
      <c r="U10334" s="121"/>
      <c r="V10334" s="122"/>
      <c r="W10334" s="123"/>
      <c r="AC10334" s="123"/>
    </row>
    <row r="10335" spans="5:29" s="2" customFormat="1">
      <c r="E10335" s="120"/>
      <c r="M10335" s="120"/>
      <c r="N10335" s="120"/>
      <c r="U10335" s="121"/>
      <c r="V10335" s="122"/>
      <c r="W10335" s="123"/>
      <c r="AC10335" s="123"/>
    </row>
    <row r="10336" spans="5:29" s="2" customFormat="1">
      <c r="E10336" s="120"/>
      <c r="M10336" s="120"/>
      <c r="N10336" s="120"/>
      <c r="U10336" s="121"/>
      <c r="V10336" s="122"/>
      <c r="W10336" s="123"/>
      <c r="AC10336" s="123"/>
    </row>
    <row r="10337" spans="5:29" s="2" customFormat="1">
      <c r="E10337" s="120"/>
      <c r="M10337" s="120"/>
      <c r="N10337" s="120"/>
      <c r="U10337" s="121"/>
      <c r="V10337" s="122"/>
      <c r="W10337" s="123"/>
      <c r="AC10337" s="123"/>
    </row>
    <row r="10338" spans="5:29" s="2" customFormat="1">
      <c r="E10338" s="120"/>
      <c r="M10338" s="120"/>
      <c r="N10338" s="120"/>
      <c r="U10338" s="121"/>
      <c r="V10338" s="122"/>
      <c r="W10338" s="123"/>
      <c r="AC10338" s="123"/>
    </row>
    <row r="10339" spans="5:29" s="2" customFormat="1">
      <c r="E10339" s="120"/>
      <c r="M10339" s="120"/>
      <c r="N10339" s="120"/>
      <c r="U10339" s="121"/>
      <c r="V10339" s="122"/>
      <c r="W10339" s="123"/>
      <c r="AC10339" s="123"/>
    </row>
    <row r="10340" spans="5:29" s="2" customFormat="1">
      <c r="E10340" s="120"/>
      <c r="M10340" s="120"/>
      <c r="N10340" s="120"/>
      <c r="U10340" s="121"/>
      <c r="V10340" s="122"/>
      <c r="W10340" s="123"/>
      <c r="AC10340" s="123"/>
    </row>
    <row r="10341" spans="5:29" s="2" customFormat="1">
      <c r="E10341" s="120"/>
      <c r="M10341" s="120"/>
      <c r="N10341" s="120"/>
      <c r="U10341" s="121"/>
      <c r="V10341" s="122"/>
      <c r="W10341" s="123"/>
      <c r="AC10341" s="123"/>
    </row>
    <row r="10342" spans="5:29" s="2" customFormat="1">
      <c r="E10342" s="120"/>
      <c r="M10342" s="120"/>
      <c r="N10342" s="120"/>
      <c r="U10342" s="121"/>
      <c r="V10342" s="122"/>
      <c r="W10342" s="123"/>
      <c r="AC10342" s="123"/>
    </row>
    <row r="10343" spans="5:29" s="2" customFormat="1">
      <c r="E10343" s="120"/>
      <c r="M10343" s="120"/>
      <c r="N10343" s="120"/>
      <c r="U10343" s="121"/>
      <c r="V10343" s="122"/>
      <c r="W10343" s="123"/>
      <c r="AC10343" s="123"/>
    </row>
    <row r="10344" spans="5:29" s="2" customFormat="1">
      <c r="E10344" s="120"/>
      <c r="M10344" s="120"/>
      <c r="N10344" s="120"/>
      <c r="U10344" s="121"/>
      <c r="V10344" s="122"/>
      <c r="W10344" s="123"/>
      <c r="AC10344" s="123"/>
    </row>
    <row r="10345" spans="5:29" s="2" customFormat="1">
      <c r="E10345" s="120"/>
      <c r="M10345" s="120"/>
      <c r="N10345" s="120"/>
      <c r="U10345" s="121"/>
      <c r="V10345" s="122"/>
      <c r="W10345" s="123"/>
      <c r="AC10345" s="123"/>
    </row>
    <row r="10346" spans="5:29" s="2" customFormat="1">
      <c r="E10346" s="120"/>
      <c r="M10346" s="120"/>
      <c r="N10346" s="120"/>
      <c r="U10346" s="121"/>
      <c r="V10346" s="122"/>
      <c r="W10346" s="123"/>
      <c r="AC10346" s="123"/>
    </row>
    <row r="10347" spans="5:29" s="2" customFormat="1">
      <c r="E10347" s="120"/>
      <c r="M10347" s="120"/>
      <c r="N10347" s="120"/>
      <c r="U10347" s="121"/>
      <c r="V10347" s="122"/>
      <c r="W10347" s="123"/>
      <c r="AC10347" s="123"/>
    </row>
    <row r="10348" spans="5:29" s="2" customFormat="1">
      <c r="E10348" s="120"/>
      <c r="M10348" s="120"/>
      <c r="N10348" s="120"/>
      <c r="U10348" s="121"/>
      <c r="V10348" s="122"/>
      <c r="W10348" s="123"/>
      <c r="AC10348" s="123"/>
    </row>
    <row r="10349" spans="5:29" s="2" customFormat="1">
      <c r="E10349" s="120"/>
      <c r="M10349" s="120"/>
      <c r="N10349" s="120"/>
      <c r="U10349" s="121"/>
      <c r="V10349" s="122"/>
      <c r="W10349" s="123"/>
      <c r="AC10349" s="123"/>
    </row>
    <row r="10350" spans="5:29" s="2" customFormat="1">
      <c r="E10350" s="120"/>
      <c r="M10350" s="120"/>
      <c r="N10350" s="120"/>
      <c r="U10350" s="121"/>
      <c r="V10350" s="122"/>
      <c r="W10350" s="123"/>
      <c r="AC10350" s="123"/>
    </row>
    <row r="10351" spans="5:29" s="2" customFormat="1">
      <c r="E10351" s="120"/>
      <c r="M10351" s="120"/>
      <c r="N10351" s="120"/>
      <c r="U10351" s="121"/>
      <c r="V10351" s="122"/>
      <c r="W10351" s="123"/>
      <c r="AC10351" s="123"/>
    </row>
    <row r="10352" spans="5:29" s="2" customFormat="1">
      <c r="E10352" s="120"/>
      <c r="M10352" s="120"/>
      <c r="N10352" s="120"/>
      <c r="U10352" s="121"/>
      <c r="V10352" s="122"/>
      <c r="W10352" s="123"/>
      <c r="AC10352" s="123"/>
    </row>
    <row r="10353" spans="5:29" s="2" customFormat="1">
      <c r="E10353" s="120"/>
      <c r="M10353" s="120"/>
      <c r="N10353" s="120"/>
      <c r="U10353" s="121"/>
      <c r="V10353" s="122"/>
      <c r="W10353" s="123"/>
      <c r="AC10353" s="123"/>
    </row>
    <row r="10354" spans="5:29" s="2" customFormat="1">
      <c r="E10354" s="120"/>
      <c r="M10354" s="120"/>
      <c r="N10354" s="120"/>
      <c r="U10354" s="121"/>
      <c r="V10354" s="122"/>
      <c r="W10354" s="123"/>
      <c r="AC10354" s="123"/>
    </row>
    <row r="10355" spans="5:29" s="2" customFormat="1">
      <c r="E10355" s="120"/>
      <c r="M10355" s="120"/>
      <c r="N10355" s="120"/>
      <c r="U10355" s="121"/>
      <c r="V10355" s="122"/>
      <c r="W10355" s="123"/>
      <c r="AC10355" s="123"/>
    </row>
    <row r="10356" spans="5:29" s="2" customFormat="1">
      <c r="E10356" s="120"/>
      <c r="M10356" s="120"/>
      <c r="N10356" s="120"/>
      <c r="U10356" s="121"/>
      <c r="V10356" s="122"/>
      <c r="W10356" s="123"/>
      <c r="AC10356" s="123"/>
    </row>
    <row r="10357" spans="5:29" s="2" customFormat="1">
      <c r="E10357" s="120"/>
      <c r="M10357" s="120"/>
      <c r="N10357" s="120"/>
      <c r="U10357" s="121"/>
      <c r="V10357" s="122"/>
      <c r="W10357" s="123"/>
      <c r="AC10357" s="123"/>
    </row>
    <row r="10358" spans="5:29" s="2" customFormat="1">
      <c r="E10358" s="120"/>
      <c r="M10358" s="120"/>
      <c r="N10358" s="120"/>
      <c r="U10358" s="121"/>
      <c r="V10358" s="122"/>
      <c r="W10358" s="123"/>
      <c r="AC10358" s="123"/>
    </row>
    <row r="10359" spans="5:29" s="2" customFormat="1">
      <c r="E10359" s="120"/>
      <c r="M10359" s="120"/>
      <c r="N10359" s="120"/>
      <c r="U10359" s="121"/>
      <c r="V10359" s="122"/>
      <c r="W10359" s="123"/>
      <c r="AC10359" s="123"/>
    </row>
    <row r="10360" spans="5:29" s="2" customFormat="1">
      <c r="E10360" s="120"/>
      <c r="M10360" s="120"/>
      <c r="N10360" s="120"/>
      <c r="U10360" s="121"/>
      <c r="V10360" s="122"/>
      <c r="W10360" s="123"/>
      <c r="AC10360" s="123"/>
    </row>
    <row r="10361" spans="5:29" s="2" customFormat="1">
      <c r="E10361" s="120"/>
      <c r="M10361" s="120"/>
      <c r="N10361" s="120"/>
      <c r="U10361" s="121"/>
      <c r="V10361" s="122"/>
      <c r="W10361" s="123"/>
      <c r="AC10361" s="123"/>
    </row>
    <row r="10362" spans="5:29" s="2" customFormat="1">
      <c r="E10362" s="120"/>
      <c r="M10362" s="120"/>
      <c r="N10362" s="120"/>
      <c r="U10362" s="121"/>
      <c r="V10362" s="122"/>
      <c r="W10362" s="123"/>
      <c r="AC10362" s="123"/>
    </row>
    <row r="10363" spans="5:29" s="2" customFormat="1">
      <c r="E10363" s="120"/>
      <c r="M10363" s="120"/>
      <c r="N10363" s="120"/>
      <c r="U10363" s="121"/>
      <c r="V10363" s="122"/>
      <c r="W10363" s="123"/>
      <c r="AC10363" s="123"/>
    </row>
    <row r="10364" spans="5:29" s="2" customFormat="1">
      <c r="E10364" s="120"/>
      <c r="M10364" s="120"/>
      <c r="N10364" s="120"/>
      <c r="U10364" s="121"/>
      <c r="V10364" s="122"/>
      <c r="W10364" s="123"/>
      <c r="AC10364" s="123"/>
    </row>
    <row r="10365" spans="5:29" s="2" customFormat="1">
      <c r="E10365" s="120"/>
      <c r="M10365" s="120"/>
      <c r="N10365" s="120"/>
      <c r="U10365" s="121"/>
      <c r="V10365" s="122"/>
      <c r="W10365" s="123"/>
      <c r="AC10365" s="123"/>
    </row>
    <row r="10366" spans="5:29" s="2" customFormat="1">
      <c r="E10366" s="120"/>
      <c r="M10366" s="120"/>
      <c r="N10366" s="120"/>
      <c r="U10366" s="121"/>
      <c r="V10366" s="122"/>
      <c r="W10366" s="123"/>
      <c r="AC10366" s="123"/>
    </row>
    <row r="10367" spans="5:29" s="2" customFormat="1">
      <c r="E10367" s="120"/>
      <c r="M10367" s="120"/>
      <c r="N10367" s="120"/>
      <c r="U10367" s="121"/>
      <c r="V10367" s="122"/>
      <c r="W10367" s="123"/>
      <c r="AC10367" s="123"/>
    </row>
    <row r="10368" spans="5:29" s="2" customFormat="1">
      <c r="E10368" s="120"/>
      <c r="M10368" s="120"/>
      <c r="N10368" s="120"/>
      <c r="U10368" s="121"/>
      <c r="V10368" s="122"/>
      <c r="W10368" s="123"/>
      <c r="AC10368" s="123"/>
    </row>
    <row r="10369" spans="5:29" s="2" customFormat="1">
      <c r="E10369" s="120"/>
      <c r="M10369" s="120"/>
      <c r="N10369" s="120"/>
      <c r="U10369" s="121"/>
      <c r="V10369" s="122"/>
      <c r="W10369" s="123"/>
      <c r="AC10369" s="123"/>
    </row>
    <row r="10370" spans="5:29" s="2" customFormat="1">
      <c r="E10370" s="120"/>
      <c r="M10370" s="120"/>
      <c r="N10370" s="120"/>
      <c r="U10370" s="121"/>
      <c r="V10370" s="122"/>
      <c r="W10370" s="123"/>
      <c r="AC10370" s="123"/>
    </row>
    <row r="10371" spans="5:29" s="2" customFormat="1">
      <c r="E10371" s="120"/>
      <c r="M10371" s="120"/>
      <c r="N10371" s="120"/>
      <c r="U10371" s="121"/>
      <c r="V10371" s="122"/>
      <c r="W10371" s="123"/>
      <c r="AC10371" s="123"/>
    </row>
    <row r="10372" spans="5:29" s="2" customFormat="1">
      <c r="E10372" s="120"/>
      <c r="M10372" s="120"/>
      <c r="N10372" s="120"/>
      <c r="U10372" s="121"/>
      <c r="V10372" s="122"/>
      <c r="W10372" s="123"/>
      <c r="AC10372" s="123"/>
    </row>
    <row r="10373" spans="5:29" s="2" customFormat="1">
      <c r="E10373" s="120"/>
      <c r="M10373" s="120"/>
      <c r="N10373" s="120"/>
      <c r="U10373" s="121"/>
      <c r="V10373" s="122"/>
      <c r="W10373" s="123"/>
      <c r="AC10373" s="123"/>
    </row>
    <row r="10374" spans="5:29" s="2" customFormat="1">
      <c r="E10374" s="120"/>
      <c r="M10374" s="120"/>
      <c r="N10374" s="120"/>
      <c r="U10374" s="121"/>
      <c r="V10374" s="122"/>
      <c r="W10374" s="123"/>
      <c r="AC10374" s="123"/>
    </row>
    <row r="10375" spans="5:29" s="2" customFormat="1">
      <c r="E10375" s="120"/>
      <c r="M10375" s="120"/>
      <c r="N10375" s="120"/>
      <c r="U10375" s="121"/>
      <c r="V10375" s="122"/>
      <c r="W10375" s="123"/>
      <c r="AC10375" s="123"/>
    </row>
    <row r="10376" spans="5:29" s="2" customFormat="1">
      <c r="E10376" s="120"/>
      <c r="M10376" s="120"/>
      <c r="N10376" s="120"/>
      <c r="U10376" s="121"/>
      <c r="V10376" s="122"/>
      <c r="W10376" s="123"/>
      <c r="AC10376" s="123"/>
    </row>
    <row r="10377" spans="5:29" s="2" customFormat="1">
      <c r="E10377" s="120"/>
      <c r="M10377" s="120"/>
      <c r="N10377" s="120"/>
      <c r="U10377" s="121"/>
      <c r="V10377" s="122"/>
      <c r="W10377" s="123"/>
      <c r="AC10377" s="123"/>
    </row>
    <row r="10378" spans="5:29" s="2" customFormat="1">
      <c r="E10378" s="120"/>
      <c r="M10378" s="120"/>
      <c r="N10378" s="120"/>
      <c r="U10378" s="121"/>
      <c r="V10378" s="122"/>
      <c r="W10378" s="123"/>
      <c r="AC10378" s="123"/>
    </row>
    <row r="10379" spans="5:29" s="2" customFormat="1">
      <c r="E10379" s="120"/>
      <c r="M10379" s="120"/>
      <c r="N10379" s="120"/>
      <c r="U10379" s="121"/>
      <c r="V10379" s="122"/>
      <c r="W10379" s="123"/>
      <c r="AC10379" s="123"/>
    </row>
    <row r="10380" spans="5:29" s="2" customFormat="1">
      <c r="E10380" s="120"/>
      <c r="M10380" s="120"/>
      <c r="N10380" s="120"/>
      <c r="U10380" s="121"/>
      <c r="V10380" s="122"/>
      <c r="W10380" s="123"/>
      <c r="AC10380" s="123"/>
    </row>
    <row r="10381" spans="5:29" s="2" customFormat="1">
      <c r="E10381" s="120"/>
      <c r="M10381" s="120"/>
      <c r="N10381" s="120"/>
      <c r="U10381" s="121"/>
      <c r="V10381" s="122"/>
      <c r="W10381" s="123"/>
      <c r="AC10381" s="123"/>
    </row>
    <row r="10382" spans="5:29" s="2" customFormat="1">
      <c r="E10382" s="120"/>
      <c r="M10382" s="120"/>
      <c r="N10382" s="120"/>
      <c r="U10382" s="121"/>
      <c r="V10382" s="122"/>
      <c r="W10382" s="123"/>
      <c r="AC10382" s="123"/>
    </row>
    <row r="10383" spans="5:29" s="2" customFormat="1">
      <c r="E10383" s="120"/>
      <c r="M10383" s="120"/>
      <c r="N10383" s="120"/>
      <c r="U10383" s="121"/>
      <c r="V10383" s="122"/>
      <c r="W10383" s="123"/>
      <c r="AC10383" s="123"/>
    </row>
    <row r="10384" spans="5:29" s="2" customFormat="1">
      <c r="E10384" s="120"/>
      <c r="M10384" s="120"/>
      <c r="N10384" s="120"/>
      <c r="U10384" s="121"/>
      <c r="V10384" s="122"/>
      <c r="W10384" s="123"/>
      <c r="AC10384" s="123"/>
    </row>
    <row r="10385" spans="5:29" s="2" customFormat="1">
      <c r="E10385" s="120"/>
      <c r="M10385" s="120"/>
      <c r="N10385" s="120"/>
      <c r="U10385" s="121"/>
      <c r="V10385" s="122"/>
      <c r="W10385" s="123"/>
      <c r="AC10385" s="123"/>
    </row>
    <row r="10386" spans="5:29" s="2" customFormat="1">
      <c r="E10386" s="120"/>
      <c r="M10386" s="120"/>
      <c r="N10386" s="120"/>
      <c r="U10386" s="121"/>
      <c r="V10386" s="122"/>
      <c r="W10386" s="123"/>
      <c r="AC10386" s="123"/>
    </row>
    <row r="10387" spans="5:29" s="2" customFormat="1">
      <c r="E10387" s="120"/>
      <c r="M10387" s="120"/>
      <c r="N10387" s="120"/>
      <c r="U10387" s="121"/>
      <c r="V10387" s="122"/>
      <c r="W10387" s="123"/>
      <c r="AC10387" s="123"/>
    </row>
    <row r="10388" spans="5:29" s="2" customFormat="1">
      <c r="E10388" s="120"/>
      <c r="M10388" s="120"/>
      <c r="N10388" s="120"/>
      <c r="U10388" s="121"/>
      <c r="V10388" s="122"/>
      <c r="W10388" s="123"/>
      <c r="AC10388" s="123"/>
    </row>
    <row r="10389" spans="5:29" s="2" customFormat="1">
      <c r="E10389" s="120"/>
      <c r="M10389" s="120"/>
      <c r="N10389" s="120"/>
      <c r="U10389" s="121"/>
      <c r="V10389" s="122"/>
      <c r="W10389" s="123"/>
      <c r="AC10389" s="123"/>
    </row>
    <row r="10390" spans="5:29" s="2" customFormat="1">
      <c r="E10390" s="120"/>
      <c r="M10390" s="120"/>
      <c r="N10390" s="120"/>
      <c r="U10390" s="121"/>
      <c r="V10390" s="122"/>
      <c r="W10390" s="123"/>
      <c r="AC10390" s="123"/>
    </row>
    <row r="10391" spans="5:29" s="2" customFormat="1">
      <c r="E10391" s="120"/>
      <c r="M10391" s="120"/>
      <c r="N10391" s="120"/>
      <c r="U10391" s="121"/>
      <c r="V10391" s="122"/>
      <c r="W10391" s="123"/>
      <c r="AC10391" s="123"/>
    </row>
    <row r="10392" spans="5:29" s="2" customFormat="1">
      <c r="E10392" s="120"/>
      <c r="M10392" s="120"/>
      <c r="N10392" s="120"/>
      <c r="U10392" s="121"/>
      <c r="V10392" s="122"/>
      <c r="W10392" s="123"/>
      <c r="AC10392" s="123"/>
    </row>
    <row r="10393" spans="5:29" s="2" customFormat="1">
      <c r="E10393" s="120"/>
      <c r="M10393" s="120"/>
      <c r="N10393" s="120"/>
      <c r="U10393" s="121"/>
      <c r="V10393" s="122"/>
      <c r="W10393" s="123"/>
      <c r="AC10393" s="123"/>
    </row>
    <row r="10394" spans="5:29" s="2" customFormat="1">
      <c r="E10394" s="120"/>
      <c r="M10394" s="120"/>
      <c r="N10394" s="120"/>
      <c r="U10394" s="121"/>
      <c r="V10394" s="122"/>
      <c r="W10394" s="123"/>
      <c r="AC10394" s="123"/>
    </row>
    <row r="10395" spans="5:29" s="2" customFormat="1">
      <c r="E10395" s="120"/>
      <c r="M10395" s="120"/>
      <c r="N10395" s="120"/>
      <c r="U10395" s="121"/>
      <c r="V10395" s="122"/>
      <c r="W10395" s="123"/>
      <c r="AC10395" s="123"/>
    </row>
    <row r="10396" spans="5:29" s="2" customFormat="1">
      <c r="E10396" s="120"/>
      <c r="M10396" s="120"/>
      <c r="N10396" s="120"/>
      <c r="U10396" s="121"/>
      <c r="V10396" s="122"/>
      <c r="W10396" s="123"/>
      <c r="AC10396" s="123"/>
    </row>
    <row r="10397" spans="5:29" s="2" customFormat="1">
      <c r="E10397" s="120"/>
      <c r="M10397" s="120"/>
      <c r="N10397" s="120"/>
      <c r="U10397" s="121"/>
      <c r="V10397" s="122"/>
      <c r="W10397" s="123"/>
      <c r="AC10397" s="123"/>
    </row>
    <row r="10398" spans="5:29" s="2" customFormat="1">
      <c r="E10398" s="120"/>
      <c r="M10398" s="120"/>
      <c r="N10398" s="120"/>
      <c r="U10398" s="121"/>
      <c r="V10398" s="122"/>
      <c r="W10398" s="123"/>
      <c r="AC10398" s="123"/>
    </row>
    <row r="10399" spans="5:29" s="2" customFormat="1">
      <c r="E10399" s="120"/>
      <c r="M10399" s="120"/>
      <c r="N10399" s="120"/>
      <c r="U10399" s="121"/>
      <c r="V10399" s="122"/>
      <c r="W10399" s="123"/>
      <c r="AC10399" s="123"/>
    </row>
    <row r="10400" spans="5:29" s="2" customFormat="1">
      <c r="E10400" s="120"/>
      <c r="M10400" s="120"/>
      <c r="N10400" s="120"/>
      <c r="U10400" s="121"/>
      <c r="V10400" s="122"/>
      <c r="W10400" s="123"/>
      <c r="AC10400" s="123"/>
    </row>
    <row r="10401" spans="5:29" s="2" customFormat="1">
      <c r="E10401" s="120"/>
      <c r="M10401" s="120"/>
      <c r="N10401" s="120"/>
      <c r="U10401" s="121"/>
      <c r="V10401" s="122"/>
      <c r="W10401" s="123"/>
      <c r="AC10401" s="123"/>
    </row>
    <row r="10402" spans="5:29" s="2" customFormat="1">
      <c r="E10402" s="120"/>
      <c r="M10402" s="120"/>
      <c r="N10402" s="120"/>
      <c r="U10402" s="121"/>
      <c r="V10402" s="122"/>
      <c r="W10402" s="123"/>
      <c r="AC10402" s="123"/>
    </row>
    <row r="10403" spans="5:29" s="2" customFormat="1">
      <c r="E10403" s="120"/>
      <c r="M10403" s="120"/>
      <c r="N10403" s="120"/>
      <c r="U10403" s="121"/>
      <c r="V10403" s="122"/>
      <c r="W10403" s="123"/>
      <c r="AC10403" s="123"/>
    </row>
    <row r="10404" spans="5:29" s="2" customFormat="1">
      <c r="E10404" s="120"/>
      <c r="M10404" s="120"/>
      <c r="N10404" s="120"/>
      <c r="U10404" s="121"/>
      <c r="V10404" s="122"/>
      <c r="W10404" s="123"/>
      <c r="AC10404" s="123"/>
    </row>
    <row r="10405" spans="5:29" s="2" customFormat="1">
      <c r="E10405" s="120"/>
      <c r="M10405" s="120"/>
      <c r="N10405" s="120"/>
      <c r="U10405" s="121"/>
      <c r="V10405" s="122"/>
      <c r="W10405" s="123"/>
      <c r="AC10405" s="123"/>
    </row>
    <row r="10406" spans="5:29" s="2" customFormat="1">
      <c r="E10406" s="120"/>
      <c r="M10406" s="120"/>
      <c r="N10406" s="120"/>
      <c r="U10406" s="121"/>
      <c r="V10406" s="122"/>
      <c r="W10406" s="123"/>
      <c r="AC10406" s="123"/>
    </row>
    <row r="10407" spans="5:29" s="2" customFormat="1">
      <c r="E10407" s="120"/>
      <c r="M10407" s="120"/>
      <c r="N10407" s="120"/>
      <c r="U10407" s="121"/>
      <c r="V10407" s="122"/>
      <c r="W10407" s="123"/>
      <c r="AC10407" s="123"/>
    </row>
    <row r="10408" spans="5:29" s="2" customFormat="1">
      <c r="E10408" s="120"/>
      <c r="M10408" s="120"/>
      <c r="N10408" s="120"/>
      <c r="U10408" s="121"/>
      <c r="V10408" s="122"/>
      <c r="W10408" s="123"/>
      <c r="AC10408" s="123"/>
    </row>
    <row r="10409" spans="5:29" s="2" customFormat="1">
      <c r="E10409" s="120"/>
      <c r="M10409" s="120"/>
      <c r="N10409" s="120"/>
      <c r="U10409" s="121"/>
      <c r="V10409" s="122"/>
      <c r="W10409" s="123"/>
      <c r="AC10409" s="123"/>
    </row>
    <row r="10410" spans="5:29" s="2" customFormat="1">
      <c r="E10410" s="120"/>
      <c r="M10410" s="120"/>
      <c r="N10410" s="120"/>
      <c r="U10410" s="121"/>
      <c r="V10410" s="122"/>
      <c r="W10410" s="123"/>
      <c r="AC10410" s="123"/>
    </row>
    <row r="10411" spans="5:29" s="2" customFormat="1">
      <c r="E10411" s="120"/>
      <c r="M10411" s="120"/>
      <c r="N10411" s="120"/>
      <c r="U10411" s="121"/>
      <c r="V10411" s="122"/>
      <c r="W10411" s="123"/>
      <c r="AC10411" s="123"/>
    </row>
    <row r="10412" spans="5:29" s="2" customFormat="1">
      <c r="E10412" s="120"/>
      <c r="M10412" s="120"/>
      <c r="N10412" s="120"/>
      <c r="U10412" s="121"/>
      <c r="V10412" s="122"/>
      <c r="W10412" s="123"/>
      <c r="AC10412" s="123"/>
    </row>
    <row r="10413" spans="5:29" s="2" customFormat="1">
      <c r="E10413" s="120"/>
      <c r="M10413" s="120"/>
      <c r="N10413" s="120"/>
      <c r="U10413" s="121"/>
      <c r="V10413" s="122"/>
      <c r="W10413" s="123"/>
      <c r="AC10413" s="123"/>
    </row>
    <row r="10414" spans="5:29" s="2" customFormat="1">
      <c r="E10414" s="120"/>
      <c r="M10414" s="120"/>
      <c r="N10414" s="120"/>
      <c r="U10414" s="121"/>
      <c r="V10414" s="122"/>
      <c r="W10414" s="123"/>
      <c r="AC10414" s="123"/>
    </row>
    <row r="10415" spans="5:29" s="2" customFormat="1">
      <c r="E10415" s="120"/>
      <c r="M10415" s="120"/>
      <c r="N10415" s="120"/>
      <c r="U10415" s="121"/>
      <c r="V10415" s="122"/>
      <c r="W10415" s="123"/>
      <c r="AC10415" s="123"/>
    </row>
    <row r="10416" spans="5:29" s="2" customFormat="1">
      <c r="E10416" s="120"/>
      <c r="M10416" s="120"/>
      <c r="N10416" s="120"/>
      <c r="U10416" s="121"/>
      <c r="V10416" s="122"/>
      <c r="W10416" s="123"/>
      <c r="AC10416" s="123"/>
    </row>
    <row r="10417" spans="5:29" s="2" customFormat="1">
      <c r="E10417" s="120"/>
      <c r="M10417" s="120"/>
      <c r="N10417" s="120"/>
      <c r="U10417" s="121"/>
      <c r="V10417" s="122"/>
      <c r="W10417" s="123"/>
      <c r="AC10417" s="123"/>
    </row>
    <row r="10418" spans="5:29" s="2" customFormat="1">
      <c r="E10418" s="120"/>
      <c r="M10418" s="120"/>
      <c r="N10418" s="120"/>
      <c r="U10418" s="121"/>
      <c r="V10418" s="122"/>
      <c r="W10418" s="123"/>
      <c r="AC10418" s="123"/>
    </row>
    <row r="10419" spans="5:29" s="2" customFormat="1">
      <c r="E10419" s="120"/>
      <c r="M10419" s="120"/>
      <c r="N10419" s="120"/>
      <c r="U10419" s="121"/>
      <c r="V10419" s="122"/>
      <c r="W10419" s="123"/>
      <c r="AC10419" s="123"/>
    </row>
    <row r="10420" spans="5:29" s="2" customFormat="1">
      <c r="E10420" s="120"/>
      <c r="M10420" s="120"/>
      <c r="N10420" s="120"/>
      <c r="U10420" s="121"/>
      <c r="V10420" s="122"/>
      <c r="W10420" s="123"/>
      <c r="AC10420" s="123"/>
    </row>
    <row r="10421" spans="5:29" s="2" customFormat="1">
      <c r="E10421" s="120"/>
      <c r="M10421" s="120"/>
      <c r="N10421" s="120"/>
      <c r="U10421" s="121"/>
      <c r="V10421" s="122"/>
      <c r="W10421" s="123"/>
      <c r="AC10421" s="123"/>
    </row>
    <row r="10422" spans="5:29" s="2" customFormat="1">
      <c r="E10422" s="120"/>
      <c r="M10422" s="120"/>
      <c r="N10422" s="120"/>
      <c r="U10422" s="121"/>
      <c r="V10422" s="122"/>
      <c r="W10422" s="123"/>
      <c r="AC10422" s="123"/>
    </row>
    <row r="10423" spans="5:29" s="2" customFormat="1">
      <c r="E10423" s="120"/>
      <c r="M10423" s="120"/>
      <c r="N10423" s="120"/>
      <c r="U10423" s="121"/>
      <c r="V10423" s="122"/>
      <c r="W10423" s="123"/>
      <c r="AC10423" s="123"/>
    </row>
    <row r="10424" spans="5:29" s="2" customFormat="1">
      <c r="E10424" s="120"/>
      <c r="M10424" s="120"/>
      <c r="N10424" s="120"/>
      <c r="U10424" s="121"/>
      <c r="V10424" s="122"/>
      <c r="W10424" s="123"/>
      <c r="AC10424" s="123"/>
    </row>
    <row r="10425" spans="5:29" s="2" customFormat="1">
      <c r="E10425" s="120"/>
      <c r="M10425" s="120"/>
      <c r="N10425" s="120"/>
      <c r="U10425" s="121"/>
      <c r="V10425" s="122"/>
      <c r="W10425" s="123"/>
      <c r="AC10425" s="123"/>
    </row>
    <row r="10426" spans="5:29" s="2" customFormat="1">
      <c r="E10426" s="120"/>
      <c r="M10426" s="120"/>
      <c r="N10426" s="120"/>
      <c r="U10426" s="121"/>
      <c r="V10426" s="122"/>
      <c r="W10426" s="123"/>
      <c r="AC10426" s="123"/>
    </row>
    <row r="10427" spans="5:29" s="2" customFormat="1">
      <c r="E10427" s="120"/>
      <c r="M10427" s="120"/>
      <c r="N10427" s="120"/>
      <c r="U10427" s="121"/>
      <c r="V10427" s="122"/>
      <c r="W10427" s="123"/>
      <c r="AC10427" s="123"/>
    </row>
    <row r="10428" spans="5:29" s="2" customFormat="1">
      <c r="E10428" s="120"/>
      <c r="M10428" s="120"/>
      <c r="N10428" s="120"/>
      <c r="U10428" s="121"/>
      <c r="V10428" s="122"/>
      <c r="W10428" s="123"/>
      <c r="AC10428" s="123"/>
    </row>
    <row r="10429" spans="5:29" s="2" customFormat="1">
      <c r="E10429" s="120"/>
      <c r="M10429" s="120"/>
      <c r="N10429" s="120"/>
      <c r="U10429" s="121"/>
      <c r="V10429" s="122"/>
      <c r="W10429" s="123"/>
      <c r="AC10429" s="123"/>
    </row>
    <row r="10430" spans="5:29" s="2" customFormat="1">
      <c r="E10430" s="120"/>
      <c r="M10430" s="120"/>
      <c r="N10430" s="120"/>
      <c r="U10430" s="121"/>
      <c r="V10430" s="122"/>
      <c r="W10430" s="123"/>
      <c r="AC10430" s="123"/>
    </row>
    <row r="10431" spans="5:29" s="2" customFormat="1">
      <c r="E10431" s="120"/>
      <c r="M10431" s="120"/>
      <c r="N10431" s="120"/>
      <c r="U10431" s="121"/>
      <c r="V10431" s="122"/>
      <c r="W10431" s="123"/>
      <c r="AC10431" s="123"/>
    </row>
    <row r="10432" spans="5:29" s="2" customFormat="1">
      <c r="E10432" s="120"/>
      <c r="M10432" s="120"/>
      <c r="N10432" s="120"/>
      <c r="U10432" s="121"/>
      <c r="V10432" s="122"/>
      <c r="W10432" s="123"/>
      <c r="AC10432" s="123"/>
    </row>
    <row r="10433" spans="5:29" s="2" customFormat="1">
      <c r="E10433" s="120"/>
      <c r="M10433" s="120"/>
      <c r="N10433" s="120"/>
      <c r="U10433" s="121"/>
      <c r="V10433" s="122"/>
      <c r="W10433" s="123"/>
      <c r="AC10433" s="123"/>
    </row>
    <row r="10434" spans="5:29" s="2" customFormat="1">
      <c r="E10434" s="120"/>
      <c r="M10434" s="120"/>
      <c r="N10434" s="120"/>
      <c r="U10434" s="121"/>
      <c r="V10434" s="122"/>
      <c r="W10434" s="123"/>
      <c r="AC10434" s="123"/>
    </row>
    <row r="10435" spans="5:29" s="2" customFormat="1">
      <c r="E10435" s="120"/>
      <c r="M10435" s="120"/>
      <c r="N10435" s="120"/>
      <c r="U10435" s="121"/>
      <c r="V10435" s="122"/>
      <c r="W10435" s="123"/>
      <c r="AC10435" s="123"/>
    </row>
    <row r="10436" spans="5:29" s="2" customFormat="1">
      <c r="E10436" s="120"/>
      <c r="M10436" s="120"/>
      <c r="N10436" s="120"/>
      <c r="U10436" s="121"/>
      <c r="V10436" s="122"/>
      <c r="W10436" s="123"/>
      <c r="AC10436" s="123"/>
    </row>
    <row r="10437" spans="5:29" s="2" customFormat="1">
      <c r="E10437" s="120"/>
      <c r="M10437" s="120"/>
      <c r="N10437" s="120"/>
      <c r="U10437" s="121"/>
      <c r="V10437" s="122"/>
      <c r="W10437" s="123"/>
      <c r="AC10437" s="123"/>
    </row>
    <row r="10438" spans="5:29" s="2" customFormat="1">
      <c r="E10438" s="120"/>
      <c r="M10438" s="120"/>
      <c r="N10438" s="120"/>
      <c r="U10438" s="121"/>
      <c r="V10438" s="122"/>
      <c r="W10438" s="123"/>
      <c r="AC10438" s="123"/>
    </row>
    <row r="10439" spans="5:29" s="2" customFormat="1">
      <c r="E10439" s="120"/>
      <c r="M10439" s="120"/>
      <c r="N10439" s="120"/>
      <c r="U10439" s="121"/>
      <c r="V10439" s="122"/>
      <c r="W10439" s="123"/>
      <c r="AC10439" s="123"/>
    </row>
    <row r="10440" spans="5:29" s="2" customFormat="1">
      <c r="E10440" s="120"/>
      <c r="M10440" s="120"/>
      <c r="N10440" s="120"/>
      <c r="U10440" s="121"/>
      <c r="V10440" s="122"/>
      <c r="W10440" s="123"/>
      <c r="AC10440" s="123"/>
    </row>
    <row r="10441" spans="5:29" s="2" customFormat="1">
      <c r="E10441" s="120"/>
      <c r="M10441" s="120"/>
      <c r="N10441" s="120"/>
      <c r="U10441" s="121"/>
      <c r="V10441" s="122"/>
      <c r="W10441" s="123"/>
      <c r="AC10441" s="123"/>
    </row>
    <row r="10442" spans="5:29" s="2" customFormat="1">
      <c r="E10442" s="120"/>
      <c r="M10442" s="120"/>
      <c r="N10442" s="120"/>
      <c r="U10442" s="121"/>
      <c r="V10442" s="122"/>
      <c r="W10442" s="123"/>
      <c r="AC10442" s="123"/>
    </row>
    <row r="10443" spans="5:29" s="2" customFormat="1">
      <c r="E10443" s="120"/>
      <c r="M10443" s="120"/>
      <c r="N10443" s="120"/>
      <c r="U10443" s="121"/>
      <c r="V10443" s="122"/>
      <c r="W10443" s="123"/>
      <c r="AC10443" s="123"/>
    </row>
    <row r="10444" spans="5:29" s="2" customFormat="1">
      <c r="E10444" s="120"/>
      <c r="M10444" s="120"/>
      <c r="N10444" s="120"/>
      <c r="U10444" s="121"/>
      <c r="V10444" s="122"/>
      <c r="W10444" s="123"/>
      <c r="AC10444" s="123"/>
    </row>
    <row r="10445" spans="5:29" s="2" customFormat="1">
      <c r="E10445" s="120"/>
      <c r="M10445" s="120"/>
      <c r="N10445" s="120"/>
      <c r="U10445" s="121"/>
      <c r="V10445" s="122"/>
      <c r="W10445" s="123"/>
      <c r="AC10445" s="123"/>
    </row>
    <row r="10446" spans="5:29" s="2" customFormat="1">
      <c r="E10446" s="120"/>
      <c r="M10446" s="120"/>
      <c r="N10446" s="120"/>
      <c r="U10446" s="121"/>
      <c r="V10446" s="122"/>
      <c r="W10446" s="123"/>
      <c r="AC10446" s="123"/>
    </row>
    <row r="10447" spans="5:29" s="2" customFormat="1">
      <c r="E10447" s="120"/>
      <c r="M10447" s="120"/>
      <c r="N10447" s="120"/>
      <c r="U10447" s="121"/>
      <c r="V10447" s="122"/>
      <c r="W10447" s="123"/>
      <c r="AC10447" s="123"/>
    </row>
    <row r="10448" spans="5:29" s="2" customFormat="1">
      <c r="E10448" s="120"/>
      <c r="M10448" s="120"/>
      <c r="N10448" s="120"/>
      <c r="U10448" s="121"/>
      <c r="V10448" s="122"/>
      <c r="W10448" s="123"/>
      <c r="AC10448" s="123"/>
    </row>
    <row r="10449" spans="5:29" s="2" customFormat="1">
      <c r="E10449" s="120"/>
      <c r="M10449" s="120"/>
      <c r="N10449" s="120"/>
      <c r="U10449" s="121"/>
      <c r="V10449" s="122"/>
      <c r="W10449" s="123"/>
      <c r="AC10449" s="123"/>
    </row>
    <row r="10450" spans="5:29" s="2" customFormat="1">
      <c r="E10450" s="120"/>
      <c r="M10450" s="120"/>
      <c r="N10450" s="120"/>
      <c r="U10450" s="121"/>
      <c r="V10450" s="122"/>
      <c r="W10450" s="123"/>
      <c r="AC10450" s="123"/>
    </row>
    <row r="10451" spans="5:29" s="2" customFormat="1">
      <c r="E10451" s="120"/>
      <c r="M10451" s="120"/>
      <c r="N10451" s="120"/>
      <c r="U10451" s="121"/>
      <c r="V10451" s="122"/>
      <c r="W10451" s="123"/>
      <c r="AC10451" s="123"/>
    </row>
    <row r="10452" spans="5:29" s="2" customFormat="1">
      <c r="E10452" s="120"/>
      <c r="M10452" s="120"/>
      <c r="N10452" s="120"/>
      <c r="U10452" s="121"/>
      <c r="V10452" s="122"/>
      <c r="W10452" s="123"/>
      <c r="AC10452" s="123"/>
    </row>
    <row r="10453" spans="5:29" s="2" customFormat="1">
      <c r="E10453" s="120"/>
      <c r="M10453" s="120"/>
      <c r="N10453" s="120"/>
      <c r="U10453" s="121"/>
      <c r="V10453" s="122"/>
      <c r="W10453" s="123"/>
      <c r="AC10453" s="123"/>
    </row>
    <row r="10454" spans="5:29" s="2" customFormat="1">
      <c r="E10454" s="120"/>
      <c r="M10454" s="120"/>
      <c r="N10454" s="120"/>
      <c r="U10454" s="121"/>
      <c r="V10454" s="122"/>
      <c r="W10454" s="123"/>
      <c r="AC10454" s="123"/>
    </row>
    <row r="10455" spans="5:29" s="2" customFormat="1">
      <c r="E10455" s="120"/>
      <c r="M10455" s="120"/>
      <c r="N10455" s="120"/>
      <c r="U10455" s="121"/>
      <c r="V10455" s="122"/>
      <c r="W10455" s="123"/>
      <c r="AC10455" s="123"/>
    </row>
    <row r="10456" spans="5:29" s="2" customFormat="1">
      <c r="E10456" s="120"/>
      <c r="M10456" s="120"/>
      <c r="N10456" s="120"/>
      <c r="U10456" s="121"/>
      <c r="V10456" s="122"/>
      <c r="W10456" s="123"/>
      <c r="AC10456" s="123"/>
    </row>
    <row r="10457" spans="5:29" s="2" customFormat="1">
      <c r="E10457" s="120"/>
      <c r="M10457" s="120"/>
      <c r="N10457" s="120"/>
      <c r="U10457" s="121"/>
      <c r="V10457" s="122"/>
      <c r="W10457" s="123"/>
      <c r="AC10457" s="123"/>
    </row>
    <row r="10458" spans="5:29" s="2" customFormat="1">
      <c r="E10458" s="120"/>
      <c r="M10458" s="120"/>
      <c r="N10458" s="120"/>
      <c r="U10458" s="121"/>
      <c r="V10458" s="122"/>
      <c r="W10458" s="123"/>
      <c r="AC10458" s="123"/>
    </row>
    <row r="10459" spans="5:29" s="2" customFormat="1">
      <c r="E10459" s="120"/>
      <c r="M10459" s="120"/>
      <c r="N10459" s="120"/>
      <c r="U10459" s="121"/>
      <c r="V10459" s="122"/>
      <c r="W10459" s="123"/>
      <c r="AC10459" s="123"/>
    </row>
    <row r="10460" spans="5:29" s="2" customFormat="1">
      <c r="E10460" s="120"/>
      <c r="M10460" s="120"/>
      <c r="N10460" s="120"/>
      <c r="U10460" s="121"/>
      <c r="V10460" s="122"/>
      <c r="W10460" s="123"/>
      <c r="AC10460" s="123"/>
    </row>
    <row r="10461" spans="5:29" s="2" customFormat="1">
      <c r="E10461" s="120"/>
      <c r="M10461" s="120"/>
      <c r="N10461" s="120"/>
      <c r="U10461" s="121"/>
      <c r="V10461" s="122"/>
      <c r="W10461" s="123"/>
      <c r="AC10461" s="123"/>
    </row>
    <row r="10462" spans="5:29" s="2" customFormat="1">
      <c r="E10462" s="120"/>
      <c r="M10462" s="120"/>
      <c r="N10462" s="120"/>
      <c r="U10462" s="121"/>
      <c r="V10462" s="122"/>
      <c r="W10462" s="123"/>
      <c r="AC10462" s="123"/>
    </row>
    <row r="10463" spans="5:29" s="2" customFormat="1">
      <c r="E10463" s="120"/>
      <c r="M10463" s="120"/>
      <c r="N10463" s="120"/>
      <c r="U10463" s="121"/>
      <c r="V10463" s="122"/>
      <c r="W10463" s="123"/>
      <c r="AC10463" s="123"/>
    </row>
    <row r="10464" spans="5:29" s="2" customFormat="1">
      <c r="E10464" s="120"/>
      <c r="M10464" s="120"/>
      <c r="N10464" s="120"/>
      <c r="U10464" s="121"/>
      <c r="V10464" s="122"/>
      <c r="W10464" s="123"/>
      <c r="AC10464" s="123"/>
    </row>
    <row r="10465" spans="5:29" s="2" customFormat="1">
      <c r="E10465" s="120"/>
      <c r="M10465" s="120"/>
      <c r="N10465" s="120"/>
      <c r="U10465" s="121"/>
      <c r="V10465" s="122"/>
      <c r="W10465" s="123"/>
      <c r="AC10465" s="123"/>
    </row>
    <row r="10466" spans="5:29" s="2" customFormat="1">
      <c r="E10466" s="120"/>
      <c r="M10466" s="120"/>
      <c r="N10466" s="120"/>
      <c r="U10466" s="121"/>
      <c r="V10466" s="122"/>
      <c r="W10466" s="123"/>
      <c r="AC10466" s="123"/>
    </row>
    <row r="10467" spans="5:29" s="2" customFormat="1">
      <c r="E10467" s="120"/>
      <c r="M10467" s="120"/>
      <c r="N10467" s="120"/>
      <c r="U10467" s="121"/>
      <c r="V10467" s="122"/>
      <c r="W10467" s="123"/>
      <c r="AC10467" s="123"/>
    </row>
    <row r="10468" spans="5:29" s="2" customFormat="1">
      <c r="E10468" s="120"/>
      <c r="M10468" s="120"/>
      <c r="N10468" s="120"/>
      <c r="U10468" s="121"/>
      <c r="V10468" s="122"/>
      <c r="W10468" s="123"/>
      <c r="AC10468" s="123"/>
    </row>
    <row r="10469" spans="5:29" s="2" customFormat="1">
      <c r="E10469" s="120"/>
      <c r="M10469" s="120"/>
      <c r="N10469" s="120"/>
      <c r="U10469" s="121"/>
      <c r="V10469" s="122"/>
      <c r="W10469" s="123"/>
      <c r="AC10469" s="123"/>
    </row>
    <row r="10470" spans="5:29" s="2" customFormat="1">
      <c r="E10470" s="120"/>
      <c r="M10470" s="120"/>
      <c r="N10470" s="120"/>
      <c r="U10470" s="121"/>
      <c r="V10470" s="122"/>
      <c r="W10470" s="123"/>
      <c r="AC10470" s="123"/>
    </row>
    <row r="10471" spans="5:29" s="2" customFormat="1">
      <c r="E10471" s="120"/>
      <c r="M10471" s="120"/>
      <c r="N10471" s="120"/>
      <c r="U10471" s="121"/>
      <c r="V10471" s="122"/>
      <c r="W10471" s="123"/>
      <c r="AC10471" s="123"/>
    </row>
    <row r="10472" spans="5:29" s="2" customFormat="1">
      <c r="E10472" s="120"/>
      <c r="M10472" s="120"/>
      <c r="N10472" s="120"/>
      <c r="U10472" s="121"/>
      <c r="V10472" s="122"/>
      <c r="W10472" s="123"/>
      <c r="AC10472" s="123"/>
    </row>
    <row r="10473" spans="5:29" s="2" customFormat="1">
      <c r="E10473" s="120"/>
      <c r="M10473" s="120"/>
      <c r="N10473" s="120"/>
      <c r="U10473" s="121"/>
      <c r="V10473" s="122"/>
      <c r="W10473" s="123"/>
      <c r="AC10473" s="123"/>
    </row>
    <row r="10474" spans="5:29" s="2" customFormat="1">
      <c r="E10474" s="120"/>
      <c r="M10474" s="120"/>
      <c r="N10474" s="120"/>
      <c r="U10474" s="121"/>
      <c r="V10474" s="122"/>
      <c r="W10474" s="123"/>
      <c r="AC10474" s="123"/>
    </row>
    <row r="10475" spans="5:29" s="2" customFormat="1">
      <c r="E10475" s="120"/>
      <c r="M10475" s="120"/>
      <c r="N10475" s="120"/>
      <c r="U10475" s="121"/>
      <c r="V10475" s="122"/>
      <c r="W10475" s="123"/>
      <c r="AC10475" s="123"/>
    </row>
    <row r="10476" spans="5:29" s="2" customFormat="1">
      <c r="E10476" s="120"/>
      <c r="M10476" s="120"/>
      <c r="N10476" s="120"/>
      <c r="U10476" s="121"/>
      <c r="V10476" s="122"/>
      <c r="W10476" s="123"/>
      <c r="AC10476" s="123"/>
    </row>
    <row r="10477" spans="5:29" s="2" customFormat="1">
      <c r="E10477" s="120"/>
      <c r="M10477" s="120"/>
      <c r="N10477" s="120"/>
      <c r="U10477" s="121"/>
      <c r="V10477" s="122"/>
      <c r="W10477" s="123"/>
      <c r="AC10477" s="123"/>
    </row>
    <row r="10478" spans="5:29" s="2" customFormat="1">
      <c r="E10478" s="120"/>
      <c r="M10478" s="120"/>
      <c r="N10478" s="120"/>
      <c r="U10478" s="121"/>
      <c r="V10478" s="122"/>
      <c r="W10478" s="123"/>
      <c r="AC10478" s="123"/>
    </row>
    <row r="10479" spans="5:29" s="2" customFormat="1">
      <c r="E10479" s="120"/>
      <c r="M10479" s="120"/>
      <c r="N10479" s="120"/>
      <c r="U10479" s="121"/>
      <c r="V10479" s="122"/>
      <c r="W10479" s="123"/>
      <c r="AC10479" s="123"/>
    </row>
    <row r="10480" spans="5:29" s="2" customFormat="1">
      <c r="E10480" s="120"/>
      <c r="M10480" s="120"/>
      <c r="N10480" s="120"/>
      <c r="U10480" s="121"/>
      <c r="V10480" s="122"/>
      <c r="W10480" s="123"/>
      <c r="AC10480" s="123"/>
    </row>
    <row r="10481" spans="5:29" s="2" customFormat="1">
      <c r="E10481" s="120"/>
      <c r="M10481" s="120"/>
      <c r="N10481" s="120"/>
      <c r="U10481" s="121"/>
      <c r="V10481" s="122"/>
      <c r="W10481" s="123"/>
      <c r="AC10481" s="123"/>
    </row>
    <row r="10482" spans="5:29" s="2" customFormat="1">
      <c r="E10482" s="120"/>
      <c r="M10482" s="120"/>
      <c r="N10482" s="120"/>
      <c r="U10482" s="121"/>
      <c r="V10482" s="122"/>
      <c r="W10482" s="123"/>
      <c r="AC10482" s="123"/>
    </row>
    <row r="10483" spans="5:29" s="2" customFormat="1">
      <c r="E10483" s="120"/>
      <c r="M10483" s="120"/>
      <c r="N10483" s="120"/>
      <c r="U10483" s="121"/>
      <c r="V10483" s="122"/>
      <c r="W10483" s="123"/>
      <c r="AC10483" s="123"/>
    </row>
    <row r="10484" spans="5:29" s="2" customFormat="1">
      <c r="E10484" s="120"/>
      <c r="M10484" s="120"/>
      <c r="N10484" s="120"/>
      <c r="U10484" s="121"/>
      <c r="V10484" s="122"/>
      <c r="W10484" s="123"/>
      <c r="AC10484" s="123"/>
    </row>
    <row r="10485" spans="5:29" s="2" customFormat="1">
      <c r="E10485" s="120"/>
      <c r="M10485" s="120"/>
      <c r="N10485" s="120"/>
      <c r="U10485" s="121"/>
      <c r="V10485" s="122"/>
      <c r="W10485" s="123"/>
      <c r="AC10485" s="123"/>
    </row>
    <row r="10486" spans="5:29" s="2" customFormat="1">
      <c r="E10486" s="120"/>
      <c r="M10486" s="120"/>
      <c r="N10486" s="120"/>
      <c r="U10486" s="121"/>
      <c r="V10486" s="122"/>
      <c r="W10486" s="123"/>
      <c r="AC10486" s="123"/>
    </row>
    <row r="10487" spans="5:29" s="2" customFormat="1">
      <c r="E10487" s="120"/>
      <c r="M10487" s="120"/>
      <c r="N10487" s="120"/>
      <c r="U10487" s="121"/>
      <c r="V10487" s="122"/>
      <c r="W10487" s="123"/>
      <c r="AC10487" s="123"/>
    </row>
    <row r="10488" spans="5:29" s="2" customFormat="1">
      <c r="E10488" s="120"/>
      <c r="M10488" s="120"/>
      <c r="N10488" s="120"/>
      <c r="U10488" s="121"/>
      <c r="V10488" s="122"/>
      <c r="W10488" s="123"/>
      <c r="AC10488" s="123"/>
    </row>
    <row r="10489" spans="5:29" s="2" customFormat="1">
      <c r="E10489" s="120"/>
      <c r="M10489" s="120"/>
      <c r="N10489" s="120"/>
      <c r="U10489" s="121"/>
      <c r="V10489" s="122"/>
      <c r="W10489" s="123"/>
      <c r="AC10489" s="123"/>
    </row>
    <row r="10490" spans="5:29" s="2" customFormat="1">
      <c r="E10490" s="120"/>
      <c r="M10490" s="120"/>
      <c r="N10490" s="120"/>
      <c r="U10490" s="121"/>
      <c r="V10490" s="122"/>
      <c r="W10490" s="123"/>
      <c r="AC10490" s="123"/>
    </row>
    <row r="10491" spans="5:29" s="2" customFormat="1">
      <c r="E10491" s="120"/>
      <c r="M10491" s="120"/>
      <c r="N10491" s="120"/>
      <c r="U10491" s="121"/>
      <c r="V10491" s="122"/>
      <c r="W10491" s="123"/>
      <c r="AC10491" s="123"/>
    </row>
    <row r="10492" spans="5:29" s="2" customFormat="1">
      <c r="E10492" s="120"/>
      <c r="M10492" s="120"/>
      <c r="N10492" s="120"/>
      <c r="U10492" s="121"/>
      <c r="V10492" s="122"/>
      <c r="W10492" s="123"/>
      <c r="AC10492" s="123"/>
    </row>
    <row r="10493" spans="5:29" s="2" customFormat="1">
      <c r="E10493" s="120"/>
      <c r="M10493" s="120"/>
      <c r="N10493" s="120"/>
      <c r="U10493" s="121"/>
      <c r="V10493" s="122"/>
      <c r="W10493" s="123"/>
      <c r="AC10493" s="123"/>
    </row>
    <row r="10494" spans="5:29" s="2" customFormat="1">
      <c r="E10494" s="120"/>
      <c r="M10494" s="120"/>
      <c r="N10494" s="120"/>
      <c r="U10494" s="121"/>
      <c r="V10494" s="122"/>
      <c r="W10494" s="123"/>
      <c r="AC10494" s="123"/>
    </row>
    <row r="10495" spans="5:29" s="2" customFormat="1">
      <c r="E10495" s="120"/>
      <c r="M10495" s="120"/>
      <c r="N10495" s="120"/>
      <c r="U10495" s="121"/>
      <c r="V10495" s="122"/>
      <c r="W10495" s="123"/>
      <c r="AC10495" s="123"/>
    </row>
    <row r="10496" spans="5:29" s="2" customFormat="1">
      <c r="E10496" s="120"/>
      <c r="M10496" s="120"/>
      <c r="N10496" s="120"/>
      <c r="U10496" s="121"/>
      <c r="V10496" s="122"/>
      <c r="W10496" s="123"/>
      <c r="AC10496" s="123"/>
    </row>
    <row r="10497" spans="5:29" s="2" customFormat="1">
      <c r="E10497" s="120"/>
      <c r="M10497" s="120"/>
      <c r="N10497" s="120"/>
      <c r="U10497" s="121"/>
      <c r="V10497" s="122"/>
      <c r="W10497" s="123"/>
      <c r="AC10497" s="123"/>
    </row>
    <row r="10498" spans="5:29" s="2" customFormat="1">
      <c r="E10498" s="120"/>
      <c r="M10498" s="120"/>
      <c r="N10498" s="120"/>
      <c r="U10498" s="121"/>
      <c r="V10498" s="122"/>
      <c r="W10498" s="123"/>
      <c r="AC10498" s="123"/>
    </row>
    <row r="10499" spans="5:29" s="2" customFormat="1">
      <c r="E10499" s="120"/>
      <c r="M10499" s="120"/>
      <c r="N10499" s="120"/>
      <c r="U10499" s="121"/>
      <c r="V10499" s="122"/>
      <c r="W10499" s="123"/>
      <c r="AC10499" s="123"/>
    </row>
    <row r="10500" spans="5:29" s="2" customFormat="1">
      <c r="E10500" s="120"/>
      <c r="M10500" s="120"/>
      <c r="N10500" s="120"/>
      <c r="U10500" s="121"/>
      <c r="V10500" s="122"/>
      <c r="W10500" s="123"/>
      <c r="AC10500" s="123"/>
    </row>
    <row r="10501" spans="5:29" s="2" customFormat="1">
      <c r="E10501" s="120"/>
      <c r="M10501" s="120"/>
      <c r="N10501" s="120"/>
      <c r="U10501" s="121"/>
      <c r="V10501" s="122"/>
      <c r="W10501" s="123"/>
      <c r="AC10501" s="123"/>
    </row>
    <row r="10502" spans="5:29" s="2" customFormat="1">
      <c r="E10502" s="120"/>
      <c r="M10502" s="120"/>
      <c r="N10502" s="120"/>
      <c r="U10502" s="121"/>
      <c r="V10502" s="122"/>
      <c r="W10502" s="123"/>
      <c r="AC10502" s="123"/>
    </row>
    <row r="10503" spans="5:29" s="2" customFormat="1">
      <c r="E10503" s="120"/>
      <c r="M10503" s="120"/>
      <c r="N10503" s="120"/>
      <c r="U10503" s="121"/>
      <c r="V10503" s="122"/>
      <c r="W10503" s="123"/>
      <c r="AC10503" s="123"/>
    </row>
    <row r="10504" spans="5:29" s="2" customFormat="1">
      <c r="E10504" s="120"/>
      <c r="M10504" s="120"/>
      <c r="N10504" s="120"/>
      <c r="U10504" s="121"/>
      <c r="V10504" s="122"/>
      <c r="W10504" s="123"/>
      <c r="AC10504" s="123"/>
    </row>
    <row r="10505" spans="5:29" s="2" customFormat="1">
      <c r="E10505" s="120"/>
      <c r="M10505" s="120"/>
      <c r="N10505" s="120"/>
      <c r="U10505" s="121"/>
      <c r="V10505" s="122"/>
      <c r="W10505" s="123"/>
      <c r="AC10505" s="123"/>
    </row>
    <row r="10506" spans="5:29" s="2" customFormat="1">
      <c r="E10506" s="120"/>
      <c r="M10506" s="120"/>
      <c r="N10506" s="120"/>
      <c r="U10506" s="121"/>
      <c r="V10506" s="122"/>
      <c r="W10506" s="123"/>
      <c r="AC10506" s="123"/>
    </row>
    <row r="10507" spans="5:29" s="2" customFormat="1">
      <c r="E10507" s="120"/>
      <c r="M10507" s="120"/>
      <c r="N10507" s="120"/>
      <c r="U10507" s="121"/>
      <c r="V10507" s="122"/>
      <c r="W10507" s="123"/>
      <c r="AC10507" s="123"/>
    </row>
    <row r="10508" spans="5:29" s="2" customFormat="1">
      <c r="E10508" s="120"/>
      <c r="M10508" s="120"/>
      <c r="N10508" s="120"/>
      <c r="U10508" s="121"/>
      <c r="V10508" s="122"/>
      <c r="W10508" s="123"/>
      <c r="AC10508" s="123"/>
    </row>
    <row r="10509" spans="5:29" s="2" customFormat="1">
      <c r="E10509" s="120"/>
      <c r="M10509" s="120"/>
      <c r="N10509" s="120"/>
      <c r="U10509" s="121"/>
      <c r="V10509" s="122"/>
      <c r="W10509" s="123"/>
      <c r="AC10509" s="123"/>
    </row>
    <row r="10510" spans="5:29" s="2" customFormat="1">
      <c r="E10510" s="120"/>
      <c r="M10510" s="120"/>
      <c r="N10510" s="120"/>
      <c r="U10510" s="121"/>
      <c r="V10510" s="122"/>
      <c r="W10510" s="123"/>
      <c r="AC10510" s="123"/>
    </row>
    <row r="10511" spans="5:29" s="2" customFormat="1">
      <c r="E10511" s="120"/>
      <c r="M10511" s="120"/>
      <c r="N10511" s="120"/>
      <c r="U10511" s="121"/>
      <c r="V10511" s="122"/>
      <c r="W10511" s="123"/>
      <c r="AC10511" s="123"/>
    </row>
    <row r="10512" spans="5:29" s="2" customFormat="1">
      <c r="E10512" s="120"/>
      <c r="M10512" s="120"/>
      <c r="N10512" s="120"/>
      <c r="U10512" s="121"/>
      <c r="V10512" s="122"/>
      <c r="W10512" s="123"/>
      <c r="AC10512" s="123"/>
    </row>
    <row r="10513" spans="5:29" s="2" customFormat="1">
      <c r="E10513" s="120"/>
      <c r="M10513" s="120"/>
      <c r="N10513" s="120"/>
      <c r="U10513" s="121"/>
      <c r="V10513" s="122"/>
      <c r="W10513" s="123"/>
      <c r="AC10513" s="123"/>
    </row>
    <row r="10514" spans="5:29" s="2" customFormat="1">
      <c r="E10514" s="120"/>
      <c r="M10514" s="120"/>
      <c r="N10514" s="120"/>
      <c r="U10514" s="121"/>
      <c r="V10514" s="122"/>
      <c r="W10514" s="123"/>
      <c r="AC10514" s="123"/>
    </row>
    <row r="10515" spans="5:29" s="2" customFormat="1">
      <c r="E10515" s="120"/>
      <c r="M10515" s="120"/>
      <c r="N10515" s="120"/>
      <c r="U10515" s="121"/>
      <c r="V10515" s="122"/>
      <c r="W10515" s="123"/>
      <c r="AC10515" s="123"/>
    </row>
    <row r="10516" spans="5:29" s="2" customFormat="1">
      <c r="E10516" s="120"/>
      <c r="M10516" s="120"/>
      <c r="N10516" s="120"/>
      <c r="U10516" s="121"/>
      <c r="V10516" s="122"/>
      <c r="W10516" s="123"/>
      <c r="AC10516" s="123"/>
    </row>
    <row r="10517" spans="5:29" s="2" customFormat="1">
      <c r="E10517" s="120"/>
      <c r="M10517" s="120"/>
      <c r="N10517" s="120"/>
      <c r="U10517" s="121"/>
      <c r="V10517" s="122"/>
      <c r="W10517" s="123"/>
      <c r="AC10517" s="123"/>
    </row>
    <row r="10518" spans="5:29" s="2" customFormat="1">
      <c r="E10518" s="120"/>
      <c r="M10518" s="120"/>
      <c r="N10518" s="120"/>
      <c r="U10518" s="121"/>
      <c r="V10518" s="122"/>
      <c r="W10518" s="123"/>
      <c r="AC10518" s="123"/>
    </row>
    <row r="10519" spans="5:29" s="2" customFormat="1">
      <c r="E10519" s="120"/>
      <c r="M10519" s="120"/>
      <c r="N10519" s="120"/>
      <c r="U10519" s="121"/>
      <c r="V10519" s="122"/>
      <c r="W10519" s="123"/>
      <c r="AC10519" s="123"/>
    </row>
    <row r="10520" spans="5:29" s="2" customFormat="1">
      <c r="E10520" s="120"/>
      <c r="M10520" s="120"/>
      <c r="N10520" s="120"/>
      <c r="U10520" s="121"/>
      <c r="V10520" s="122"/>
      <c r="W10520" s="123"/>
      <c r="AC10520" s="123"/>
    </row>
    <row r="10521" spans="5:29" s="2" customFormat="1">
      <c r="E10521" s="120"/>
      <c r="M10521" s="120"/>
      <c r="N10521" s="120"/>
      <c r="U10521" s="121"/>
      <c r="V10521" s="122"/>
      <c r="W10521" s="123"/>
      <c r="AC10521" s="123"/>
    </row>
    <row r="10522" spans="5:29" s="2" customFormat="1">
      <c r="E10522" s="120"/>
      <c r="M10522" s="120"/>
      <c r="N10522" s="120"/>
      <c r="U10522" s="121"/>
      <c r="V10522" s="122"/>
      <c r="W10522" s="123"/>
      <c r="AC10522" s="123"/>
    </row>
    <row r="10523" spans="5:29" s="2" customFormat="1">
      <c r="E10523" s="120"/>
      <c r="M10523" s="120"/>
      <c r="N10523" s="120"/>
      <c r="U10523" s="121"/>
      <c r="V10523" s="122"/>
      <c r="W10523" s="123"/>
      <c r="AC10523" s="123"/>
    </row>
    <row r="10524" spans="5:29" s="2" customFormat="1">
      <c r="E10524" s="120"/>
      <c r="M10524" s="120"/>
      <c r="N10524" s="120"/>
      <c r="U10524" s="121"/>
      <c r="V10524" s="122"/>
      <c r="W10524" s="123"/>
      <c r="AC10524" s="123"/>
    </row>
    <row r="10525" spans="5:29" s="2" customFormat="1">
      <c r="E10525" s="120"/>
      <c r="M10525" s="120"/>
      <c r="N10525" s="120"/>
      <c r="U10525" s="121"/>
      <c r="V10525" s="122"/>
      <c r="W10525" s="123"/>
      <c r="AC10525" s="123"/>
    </row>
    <row r="10526" spans="5:29" s="2" customFormat="1">
      <c r="E10526" s="120"/>
      <c r="M10526" s="120"/>
      <c r="N10526" s="120"/>
      <c r="U10526" s="121"/>
      <c r="V10526" s="122"/>
      <c r="W10526" s="123"/>
      <c r="AC10526" s="123"/>
    </row>
    <row r="10527" spans="5:29" s="2" customFormat="1">
      <c r="E10527" s="120"/>
      <c r="M10527" s="120"/>
      <c r="N10527" s="120"/>
      <c r="U10527" s="121"/>
      <c r="V10527" s="122"/>
      <c r="W10527" s="123"/>
      <c r="AC10527" s="123"/>
    </row>
    <row r="10528" spans="5:29" s="2" customFormat="1">
      <c r="E10528" s="120"/>
      <c r="M10528" s="120"/>
      <c r="N10528" s="120"/>
      <c r="U10528" s="121"/>
      <c r="V10528" s="122"/>
      <c r="W10528" s="123"/>
      <c r="AC10528" s="123"/>
    </row>
    <row r="10529" spans="5:29" s="2" customFormat="1">
      <c r="E10529" s="120"/>
      <c r="M10529" s="120"/>
      <c r="N10529" s="120"/>
      <c r="U10529" s="121"/>
      <c r="V10529" s="122"/>
      <c r="W10529" s="123"/>
      <c r="AC10529" s="123"/>
    </row>
    <row r="10530" spans="5:29" s="2" customFormat="1">
      <c r="E10530" s="120"/>
      <c r="M10530" s="120"/>
      <c r="N10530" s="120"/>
      <c r="U10530" s="121"/>
      <c r="V10530" s="122"/>
      <c r="W10530" s="123"/>
      <c r="AC10530" s="123"/>
    </row>
    <row r="10531" spans="5:29" s="2" customFormat="1">
      <c r="E10531" s="120"/>
      <c r="M10531" s="120"/>
      <c r="N10531" s="120"/>
      <c r="U10531" s="121"/>
      <c r="V10531" s="122"/>
      <c r="W10531" s="123"/>
      <c r="AC10531" s="123"/>
    </row>
    <row r="10532" spans="5:29" s="2" customFormat="1">
      <c r="E10532" s="120"/>
      <c r="M10532" s="120"/>
      <c r="N10532" s="120"/>
      <c r="U10532" s="121"/>
      <c r="V10532" s="122"/>
      <c r="W10532" s="123"/>
      <c r="AC10532" s="123"/>
    </row>
    <row r="10533" spans="5:29" s="2" customFormat="1">
      <c r="E10533" s="120"/>
      <c r="M10533" s="120"/>
      <c r="N10533" s="120"/>
      <c r="U10533" s="121"/>
      <c r="V10533" s="122"/>
      <c r="W10533" s="123"/>
      <c r="AC10533" s="123"/>
    </row>
    <row r="10534" spans="5:29" s="2" customFormat="1">
      <c r="E10534" s="120"/>
      <c r="M10534" s="120"/>
      <c r="N10534" s="120"/>
      <c r="U10534" s="121"/>
      <c r="V10534" s="122"/>
      <c r="W10534" s="123"/>
      <c r="AC10534" s="123"/>
    </row>
    <row r="10535" spans="5:29" s="2" customFormat="1">
      <c r="E10535" s="120"/>
      <c r="M10535" s="120"/>
      <c r="N10535" s="120"/>
      <c r="U10535" s="121"/>
      <c r="V10535" s="122"/>
      <c r="W10535" s="123"/>
      <c r="AC10535" s="123"/>
    </row>
    <row r="10536" spans="5:29" s="2" customFormat="1">
      <c r="E10536" s="120"/>
      <c r="M10536" s="120"/>
      <c r="N10536" s="120"/>
      <c r="U10536" s="121"/>
      <c r="V10536" s="122"/>
      <c r="W10536" s="123"/>
      <c r="AC10536" s="123"/>
    </row>
    <row r="10537" spans="5:29" s="2" customFormat="1">
      <c r="E10537" s="120"/>
      <c r="M10537" s="120"/>
      <c r="N10537" s="120"/>
      <c r="U10537" s="121"/>
      <c r="V10537" s="122"/>
      <c r="W10537" s="123"/>
      <c r="AC10537" s="123"/>
    </row>
    <row r="10538" spans="5:29" s="2" customFormat="1">
      <c r="E10538" s="120"/>
      <c r="M10538" s="120"/>
      <c r="N10538" s="120"/>
      <c r="U10538" s="121"/>
      <c r="V10538" s="122"/>
      <c r="W10538" s="123"/>
      <c r="AC10538" s="123"/>
    </row>
    <row r="10539" spans="5:29" s="2" customFormat="1">
      <c r="E10539" s="120"/>
      <c r="M10539" s="120"/>
      <c r="N10539" s="120"/>
      <c r="U10539" s="121"/>
      <c r="V10539" s="122"/>
      <c r="W10539" s="123"/>
      <c r="AC10539" s="123"/>
    </row>
    <row r="10540" spans="5:29" s="2" customFormat="1">
      <c r="E10540" s="120"/>
      <c r="M10540" s="120"/>
      <c r="N10540" s="120"/>
      <c r="U10540" s="121"/>
      <c r="V10540" s="122"/>
      <c r="W10540" s="123"/>
      <c r="AC10540" s="123"/>
    </row>
    <row r="10541" spans="5:29" s="2" customFormat="1">
      <c r="E10541" s="120"/>
      <c r="M10541" s="120"/>
      <c r="N10541" s="120"/>
      <c r="U10541" s="121"/>
      <c r="V10541" s="122"/>
      <c r="W10541" s="123"/>
      <c r="AC10541" s="123"/>
    </row>
    <row r="10542" spans="5:29" s="2" customFormat="1">
      <c r="E10542" s="120"/>
      <c r="M10542" s="120"/>
      <c r="N10542" s="120"/>
      <c r="U10542" s="121"/>
      <c r="V10542" s="122"/>
      <c r="W10542" s="123"/>
      <c r="AC10542" s="123"/>
    </row>
    <row r="10543" spans="5:29" s="2" customFormat="1">
      <c r="E10543" s="120"/>
      <c r="M10543" s="120"/>
      <c r="N10543" s="120"/>
      <c r="U10543" s="121"/>
      <c r="V10543" s="122"/>
      <c r="W10543" s="123"/>
      <c r="AC10543" s="123"/>
    </row>
    <row r="10544" spans="5:29" s="2" customFormat="1">
      <c r="E10544" s="120"/>
      <c r="M10544" s="120"/>
      <c r="N10544" s="120"/>
      <c r="U10544" s="121"/>
      <c r="V10544" s="122"/>
      <c r="W10544" s="123"/>
      <c r="AC10544" s="123"/>
    </row>
    <row r="10545" spans="5:29" s="2" customFormat="1">
      <c r="E10545" s="120"/>
      <c r="M10545" s="120"/>
      <c r="N10545" s="120"/>
      <c r="U10545" s="121"/>
      <c r="V10545" s="122"/>
      <c r="W10545" s="123"/>
      <c r="AC10545" s="123"/>
    </row>
    <row r="10546" spans="5:29" s="2" customFormat="1">
      <c r="E10546" s="120"/>
      <c r="M10546" s="120"/>
      <c r="N10546" s="120"/>
      <c r="U10546" s="121"/>
      <c r="V10546" s="122"/>
      <c r="W10546" s="123"/>
      <c r="AC10546" s="123"/>
    </row>
    <row r="10547" spans="5:29" s="2" customFormat="1">
      <c r="E10547" s="120"/>
      <c r="M10547" s="120"/>
      <c r="N10547" s="120"/>
      <c r="U10547" s="121"/>
      <c r="V10547" s="122"/>
      <c r="W10547" s="123"/>
      <c r="AC10547" s="123"/>
    </row>
    <row r="10548" spans="5:29" s="2" customFormat="1">
      <c r="E10548" s="120"/>
      <c r="M10548" s="120"/>
      <c r="N10548" s="120"/>
      <c r="U10548" s="121"/>
      <c r="V10548" s="122"/>
      <c r="W10548" s="123"/>
      <c r="AC10548" s="123"/>
    </row>
    <row r="10549" spans="5:29" s="2" customFormat="1">
      <c r="E10549" s="120"/>
      <c r="M10549" s="120"/>
      <c r="N10549" s="120"/>
      <c r="U10549" s="121"/>
      <c r="V10549" s="122"/>
      <c r="W10549" s="123"/>
      <c r="AC10549" s="123"/>
    </row>
    <row r="10550" spans="5:29" s="2" customFormat="1">
      <c r="E10550" s="120"/>
      <c r="M10550" s="120"/>
      <c r="N10550" s="120"/>
      <c r="U10550" s="121"/>
      <c r="V10550" s="122"/>
      <c r="W10550" s="123"/>
      <c r="AC10550" s="123"/>
    </row>
    <row r="10551" spans="5:29" s="2" customFormat="1">
      <c r="E10551" s="120"/>
      <c r="M10551" s="120"/>
      <c r="N10551" s="120"/>
      <c r="U10551" s="121"/>
      <c r="V10551" s="122"/>
      <c r="W10551" s="123"/>
      <c r="AC10551" s="123"/>
    </row>
    <row r="10552" spans="5:29" s="2" customFormat="1">
      <c r="E10552" s="120"/>
      <c r="M10552" s="120"/>
      <c r="N10552" s="120"/>
      <c r="U10552" s="121"/>
      <c r="V10552" s="122"/>
      <c r="W10552" s="123"/>
      <c r="AC10552" s="123"/>
    </row>
    <row r="10553" spans="5:29" s="2" customFormat="1">
      <c r="E10553" s="120"/>
      <c r="M10553" s="120"/>
      <c r="N10553" s="120"/>
      <c r="U10553" s="121"/>
      <c r="V10553" s="122"/>
      <c r="W10553" s="123"/>
      <c r="AC10553" s="123"/>
    </row>
    <row r="10554" spans="5:29" s="2" customFormat="1">
      <c r="E10554" s="120"/>
      <c r="M10554" s="120"/>
      <c r="N10554" s="120"/>
      <c r="U10554" s="121"/>
      <c r="V10554" s="122"/>
      <c r="W10554" s="123"/>
      <c r="AC10554" s="123"/>
    </row>
    <row r="10555" spans="5:29" s="2" customFormat="1">
      <c r="E10555" s="120"/>
      <c r="M10555" s="120"/>
      <c r="N10555" s="120"/>
      <c r="U10555" s="121"/>
      <c r="V10555" s="122"/>
      <c r="W10555" s="123"/>
      <c r="AC10555" s="123"/>
    </row>
    <row r="10556" spans="5:29" s="2" customFormat="1">
      <c r="E10556" s="120"/>
      <c r="M10556" s="120"/>
      <c r="N10556" s="120"/>
      <c r="U10556" s="121"/>
      <c r="V10556" s="122"/>
      <c r="W10556" s="123"/>
      <c r="AC10556" s="123"/>
    </row>
    <row r="10557" spans="5:29" s="2" customFormat="1">
      <c r="E10557" s="120"/>
      <c r="M10557" s="120"/>
      <c r="N10557" s="120"/>
      <c r="U10557" s="121"/>
      <c r="V10557" s="122"/>
      <c r="W10557" s="123"/>
      <c r="AC10557" s="123"/>
    </row>
    <row r="10558" spans="5:29" s="2" customFormat="1">
      <c r="E10558" s="120"/>
      <c r="M10558" s="120"/>
      <c r="N10558" s="120"/>
      <c r="U10558" s="121"/>
      <c r="V10558" s="122"/>
      <c r="W10558" s="123"/>
      <c r="AC10558" s="123"/>
    </row>
    <row r="10559" spans="5:29" s="2" customFormat="1">
      <c r="E10559" s="120"/>
      <c r="M10559" s="120"/>
      <c r="N10559" s="120"/>
      <c r="U10559" s="121"/>
      <c r="V10559" s="122"/>
      <c r="W10559" s="123"/>
      <c r="AC10559" s="123"/>
    </row>
    <row r="10560" spans="5:29" s="2" customFormat="1">
      <c r="E10560" s="120"/>
      <c r="M10560" s="120"/>
      <c r="N10560" s="120"/>
      <c r="U10560" s="121"/>
      <c r="V10560" s="122"/>
      <c r="W10560" s="123"/>
      <c r="AC10560" s="123"/>
    </row>
    <row r="10561" spans="5:29" s="2" customFormat="1">
      <c r="E10561" s="120"/>
      <c r="M10561" s="120"/>
      <c r="N10561" s="120"/>
      <c r="U10561" s="121"/>
      <c r="V10561" s="122"/>
      <c r="W10561" s="123"/>
      <c r="AC10561" s="123"/>
    </row>
    <row r="10562" spans="5:29" s="2" customFormat="1">
      <c r="E10562" s="120"/>
      <c r="M10562" s="120"/>
      <c r="N10562" s="120"/>
      <c r="U10562" s="121"/>
      <c r="V10562" s="122"/>
      <c r="W10562" s="123"/>
      <c r="AC10562" s="123"/>
    </row>
    <row r="10563" spans="5:29" s="2" customFormat="1">
      <c r="E10563" s="120"/>
      <c r="M10563" s="120"/>
      <c r="N10563" s="120"/>
      <c r="U10563" s="121"/>
      <c r="V10563" s="122"/>
      <c r="W10563" s="123"/>
      <c r="AC10563" s="123"/>
    </row>
    <row r="10564" spans="5:29" s="2" customFormat="1">
      <c r="E10564" s="120"/>
      <c r="M10564" s="120"/>
      <c r="N10564" s="120"/>
      <c r="U10564" s="121"/>
      <c r="V10564" s="122"/>
      <c r="W10564" s="123"/>
      <c r="AC10564" s="123"/>
    </row>
    <row r="10565" spans="5:29" s="2" customFormat="1">
      <c r="E10565" s="120"/>
      <c r="M10565" s="120"/>
      <c r="N10565" s="120"/>
      <c r="U10565" s="121"/>
      <c r="V10565" s="122"/>
      <c r="W10565" s="123"/>
      <c r="AC10565" s="123"/>
    </row>
    <row r="10566" spans="5:29" s="2" customFormat="1">
      <c r="E10566" s="120"/>
      <c r="M10566" s="120"/>
      <c r="N10566" s="120"/>
      <c r="U10566" s="121"/>
      <c r="V10566" s="122"/>
      <c r="W10566" s="123"/>
      <c r="AC10566" s="123"/>
    </row>
    <row r="10567" spans="5:29" s="2" customFormat="1">
      <c r="E10567" s="120"/>
      <c r="M10567" s="120"/>
      <c r="N10567" s="120"/>
      <c r="U10567" s="121"/>
      <c r="V10567" s="122"/>
      <c r="W10567" s="123"/>
      <c r="AC10567" s="123"/>
    </row>
    <row r="10568" spans="5:29" s="2" customFormat="1">
      <c r="E10568" s="120"/>
      <c r="M10568" s="120"/>
      <c r="N10568" s="120"/>
      <c r="U10568" s="121"/>
      <c r="V10568" s="122"/>
      <c r="W10568" s="123"/>
      <c r="AC10568" s="123"/>
    </row>
    <row r="10569" spans="5:29" s="2" customFormat="1">
      <c r="E10569" s="120"/>
      <c r="M10569" s="120"/>
      <c r="N10569" s="120"/>
      <c r="U10569" s="121"/>
      <c r="V10569" s="122"/>
      <c r="W10569" s="123"/>
      <c r="AC10569" s="123"/>
    </row>
    <row r="10570" spans="5:29" s="2" customFormat="1">
      <c r="E10570" s="120"/>
      <c r="M10570" s="120"/>
      <c r="N10570" s="120"/>
      <c r="U10570" s="121"/>
      <c r="V10570" s="122"/>
      <c r="W10570" s="123"/>
      <c r="AC10570" s="123"/>
    </row>
    <row r="10571" spans="5:29" s="2" customFormat="1">
      <c r="E10571" s="120"/>
      <c r="M10571" s="120"/>
      <c r="N10571" s="120"/>
      <c r="U10571" s="121"/>
      <c r="V10571" s="122"/>
      <c r="W10571" s="123"/>
      <c r="AC10571" s="123"/>
    </row>
    <row r="10572" spans="5:29" s="2" customFormat="1">
      <c r="E10572" s="120"/>
      <c r="M10572" s="120"/>
      <c r="N10572" s="120"/>
      <c r="U10572" s="121"/>
      <c r="V10572" s="122"/>
      <c r="W10572" s="123"/>
      <c r="AC10572" s="123"/>
    </row>
    <row r="10573" spans="5:29" s="2" customFormat="1">
      <c r="E10573" s="120"/>
      <c r="M10573" s="120"/>
      <c r="N10573" s="120"/>
      <c r="U10573" s="121"/>
      <c r="V10573" s="122"/>
      <c r="W10573" s="123"/>
      <c r="AC10573" s="123"/>
    </row>
    <row r="10574" spans="5:29" s="2" customFormat="1">
      <c r="E10574" s="120"/>
      <c r="M10574" s="120"/>
      <c r="N10574" s="120"/>
      <c r="U10574" s="121"/>
      <c r="V10574" s="122"/>
      <c r="W10574" s="123"/>
      <c r="AC10574" s="123"/>
    </row>
    <row r="10575" spans="5:29" s="2" customFormat="1">
      <c r="E10575" s="120"/>
      <c r="M10575" s="120"/>
      <c r="N10575" s="120"/>
      <c r="U10575" s="121"/>
      <c r="V10575" s="122"/>
      <c r="W10575" s="123"/>
      <c r="AC10575" s="123"/>
    </row>
    <row r="10576" spans="5:29" s="2" customFormat="1">
      <c r="E10576" s="120"/>
      <c r="M10576" s="120"/>
      <c r="N10576" s="120"/>
      <c r="U10576" s="121"/>
      <c r="V10576" s="122"/>
      <c r="W10576" s="123"/>
      <c r="AC10576" s="123"/>
    </row>
    <row r="10577" spans="5:29" s="2" customFormat="1">
      <c r="E10577" s="120"/>
      <c r="M10577" s="120"/>
      <c r="N10577" s="120"/>
      <c r="U10577" s="121"/>
      <c r="V10577" s="122"/>
      <c r="W10577" s="123"/>
      <c r="AC10577" s="123"/>
    </row>
    <row r="10578" spans="5:29" s="2" customFormat="1">
      <c r="E10578" s="120"/>
      <c r="M10578" s="120"/>
      <c r="N10578" s="120"/>
      <c r="U10578" s="121"/>
      <c r="V10578" s="122"/>
      <c r="W10578" s="123"/>
      <c r="AC10578" s="123"/>
    </row>
    <row r="10579" spans="5:29" s="2" customFormat="1">
      <c r="E10579" s="120"/>
      <c r="M10579" s="120"/>
      <c r="N10579" s="120"/>
      <c r="U10579" s="121"/>
      <c r="V10579" s="122"/>
      <c r="W10579" s="123"/>
      <c r="AC10579" s="123"/>
    </row>
    <row r="10580" spans="5:29" s="2" customFormat="1">
      <c r="E10580" s="120"/>
      <c r="M10580" s="120"/>
      <c r="N10580" s="120"/>
      <c r="U10580" s="121"/>
      <c r="V10580" s="122"/>
      <c r="W10580" s="123"/>
      <c r="AC10580" s="123"/>
    </row>
    <row r="10581" spans="5:29" s="2" customFormat="1">
      <c r="E10581" s="120"/>
      <c r="M10581" s="120"/>
      <c r="N10581" s="120"/>
      <c r="U10581" s="121"/>
      <c r="V10581" s="122"/>
      <c r="W10581" s="123"/>
      <c r="AC10581" s="123"/>
    </row>
    <row r="10582" spans="5:29" s="2" customFormat="1">
      <c r="E10582" s="120"/>
      <c r="M10582" s="120"/>
      <c r="N10582" s="120"/>
      <c r="U10582" s="121"/>
      <c r="V10582" s="122"/>
      <c r="W10582" s="123"/>
      <c r="AC10582" s="123"/>
    </row>
    <row r="10583" spans="5:29" s="2" customFormat="1">
      <c r="E10583" s="120"/>
      <c r="M10583" s="120"/>
      <c r="N10583" s="120"/>
      <c r="U10583" s="121"/>
      <c r="V10583" s="122"/>
      <c r="W10583" s="123"/>
      <c r="AC10583" s="123"/>
    </row>
    <row r="10584" spans="5:29" s="2" customFormat="1">
      <c r="E10584" s="120"/>
      <c r="M10584" s="120"/>
      <c r="N10584" s="120"/>
      <c r="U10584" s="121"/>
      <c r="V10584" s="122"/>
      <c r="W10584" s="123"/>
      <c r="AC10584" s="123"/>
    </row>
    <row r="10585" spans="5:29" s="2" customFormat="1">
      <c r="E10585" s="120"/>
      <c r="M10585" s="120"/>
      <c r="N10585" s="120"/>
      <c r="U10585" s="121"/>
      <c r="V10585" s="122"/>
      <c r="W10585" s="123"/>
      <c r="AC10585" s="123"/>
    </row>
    <row r="10586" spans="5:29" s="2" customFormat="1">
      <c r="E10586" s="120"/>
      <c r="M10586" s="120"/>
      <c r="N10586" s="120"/>
      <c r="U10586" s="121"/>
      <c r="V10586" s="122"/>
      <c r="W10586" s="123"/>
      <c r="AC10586" s="123"/>
    </row>
    <row r="10587" spans="5:29" s="2" customFormat="1">
      <c r="E10587" s="120"/>
      <c r="M10587" s="120"/>
      <c r="N10587" s="120"/>
      <c r="U10587" s="121"/>
      <c r="V10587" s="122"/>
      <c r="W10587" s="123"/>
      <c r="AC10587" s="123"/>
    </row>
    <row r="10588" spans="5:29" s="2" customFormat="1">
      <c r="E10588" s="120"/>
      <c r="M10588" s="120"/>
      <c r="N10588" s="120"/>
      <c r="U10588" s="121"/>
      <c r="V10588" s="122"/>
      <c r="W10588" s="123"/>
      <c r="AC10588" s="123"/>
    </row>
    <row r="10589" spans="5:29" s="2" customFormat="1">
      <c r="E10589" s="120"/>
      <c r="M10589" s="120"/>
      <c r="N10589" s="120"/>
      <c r="U10589" s="121"/>
      <c r="V10589" s="122"/>
      <c r="W10589" s="123"/>
      <c r="AC10589" s="123"/>
    </row>
    <row r="10590" spans="5:29" s="2" customFormat="1">
      <c r="E10590" s="120"/>
      <c r="M10590" s="120"/>
      <c r="N10590" s="120"/>
      <c r="U10590" s="121"/>
      <c r="V10590" s="122"/>
      <c r="W10590" s="123"/>
      <c r="AC10590" s="123"/>
    </row>
    <row r="10591" spans="5:29" s="2" customFormat="1">
      <c r="E10591" s="120"/>
      <c r="M10591" s="120"/>
      <c r="N10591" s="120"/>
      <c r="U10591" s="121"/>
      <c r="V10591" s="122"/>
      <c r="W10591" s="123"/>
      <c r="AC10591" s="123"/>
    </row>
    <row r="10592" spans="5:29" s="2" customFormat="1">
      <c r="E10592" s="120"/>
      <c r="M10592" s="120"/>
      <c r="N10592" s="120"/>
      <c r="U10592" s="121"/>
      <c r="V10592" s="122"/>
      <c r="W10592" s="123"/>
      <c r="AC10592" s="123"/>
    </row>
    <row r="10593" spans="5:29" s="2" customFormat="1">
      <c r="E10593" s="120"/>
      <c r="M10593" s="120"/>
      <c r="N10593" s="120"/>
      <c r="U10593" s="121"/>
      <c r="V10593" s="122"/>
      <c r="W10593" s="123"/>
      <c r="AC10593" s="123"/>
    </row>
    <row r="10594" spans="5:29" s="2" customFormat="1">
      <c r="E10594" s="120"/>
      <c r="M10594" s="120"/>
      <c r="N10594" s="120"/>
      <c r="U10594" s="121"/>
      <c r="V10594" s="122"/>
      <c r="W10594" s="123"/>
      <c r="AC10594" s="123"/>
    </row>
    <row r="10595" spans="5:29" s="2" customFormat="1">
      <c r="E10595" s="120"/>
      <c r="M10595" s="120"/>
      <c r="N10595" s="120"/>
      <c r="U10595" s="121"/>
      <c r="V10595" s="122"/>
      <c r="W10595" s="123"/>
      <c r="AC10595" s="123"/>
    </row>
    <row r="10596" spans="5:29" s="2" customFormat="1">
      <c r="E10596" s="120"/>
      <c r="M10596" s="120"/>
      <c r="N10596" s="120"/>
      <c r="U10596" s="121"/>
      <c r="V10596" s="122"/>
      <c r="W10596" s="123"/>
      <c r="AC10596" s="123"/>
    </row>
    <row r="10597" spans="5:29" s="2" customFormat="1">
      <c r="E10597" s="120"/>
      <c r="M10597" s="120"/>
      <c r="N10597" s="120"/>
      <c r="U10597" s="121"/>
      <c r="V10597" s="122"/>
      <c r="W10597" s="123"/>
      <c r="AC10597" s="123"/>
    </row>
    <row r="10598" spans="5:29" s="2" customFormat="1">
      <c r="E10598" s="120"/>
      <c r="M10598" s="120"/>
      <c r="N10598" s="120"/>
      <c r="U10598" s="121"/>
      <c r="V10598" s="122"/>
      <c r="W10598" s="123"/>
      <c r="AC10598" s="123"/>
    </row>
    <row r="10599" spans="5:29" s="2" customFormat="1">
      <c r="E10599" s="120"/>
      <c r="M10599" s="120"/>
      <c r="N10599" s="120"/>
      <c r="U10599" s="121"/>
      <c r="V10599" s="122"/>
      <c r="W10599" s="123"/>
      <c r="AC10599" s="123"/>
    </row>
    <row r="10600" spans="5:29" s="2" customFormat="1">
      <c r="E10600" s="120"/>
      <c r="M10600" s="120"/>
      <c r="N10600" s="120"/>
      <c r="U10600" s="121"/>
      <c r="V10600" s="122"/>
      <c r="W10600" s="123"/>
      <c r="AC10600" s="123"/>
    </row>
    <row r="10601" spans="5:29" s="2" customFormat="1">
      <c r="E10601" s="120"/>
      <c r="M10601" s="120"/>
      <c r="N10601" s="120"/>
      <c r="U10601" s="121"/>
      <c r="V10601" s="122"/>
      <c r="W10601" s="123"/>
      <c r="AC10601" s="123"/>
    </row>
    <row r="10602" spans="5:29" s="2" customFormat="1">
      <c r="E10602" s="120"/>
      <c r="M10602" s="120"/>
      <c r="N10602" s="120"/>
      <c r="U10602" s="121"/>
      <c r="V10602" s="122"/>
      <c r="W10602" s="123"/>
      <c r="AC10602" s="123"/>
    </row>
    <row r="10603" spans="5:29" s="2" customFormat="1">
      <c r="E10603" s="120"/>
      <c r="M10603" s="120"/>
      <c r="N10603" s="120"/>
      <c r="U10603" s="121"/>
      <c r="V10603" s="122"/>
      <c r="W10603" s="123"/>
      <c r="AC10603" s="123"/>
    </row>
    <row r="10604" spans="5:29" s="2" customFormat="1">
      <c r="E10604" s="120"/>
      <c r="M10604" s="120"/>
      <c r="N10604" s="120"/>
      <c r="U10604" s="121"/>
      <c r="V10604" s="122"/>
      <c r="W10604" s="123"/>
      <c r="AC10604" s="123"/>
    </row>
    <row r="10605" spans="5:29" s="2" customFormat="1">
      <c r="E10605" s="120"/>
      <c r="M10605" s="120"/>
      <c r="N10605" s="120"/>
      <c r="U10605" s="121"/>
      <c r="V10605" s="122"/>
      <c r="W10605" s="123"/>
      <c r="AC10605" s="123"/>
    </row>
    <row r="10606" spans="5:29" s="2" customFormat="1">
      <c r="E10606" s="120"/>
      <c r="M10606" s="120"/>
      <c r="N10606" s="120"/>
      <c r="U10606" s="121"/>
      <c r="V10606" s="122"/>
      <c r="W10606" s="123"/>
      <c r="AC10606" s="123"/>
    </row>
    <row r="10607" spans="5:29" s="2" customFormat="1">
      <c r="E10607" s="120"/>
      <c r="M10607" s="120"/>
      <c r="N10607" s="120"/>
      <c r="U10607" s="121"/>
      <c r="V10607" s="122"/>
      <c r="W10607" s="123"/>
      <c r="AC10607" s="123"/>
    </row>
    <row r="10608" spans="5:29" s="2" customFormat="1">
      <c r="E10608" s="120"/>
      <c r="M10608" s="120"/>
      <c r="N10608" s="120"/>
      <c r="U10608" s="121"/>
      <c r="V10608" s="122"/>
      <c r="W10608" s="123"/>
      <c r="AC10608" s="123"/>
    </row>
    <row r="10609" spans="5:29" s="2" customFormat="1">
      <c r="E10609" s="120"/>
      <c r="M10609" s="120"/>
      <c r="N10609" s="120"/>
      <c r="U10609" s="121"/>
      <c r="V10609" s="122"/>
      <c r="W10609" s="123"/>
      <c r="AC10609" s="123"/>
    </row>
    <row r="10610" spans="5:29" s="2" customFormat="1">
      <c r="E10610" s="120"/>
      <c r="M10610" s="120"/>
      <c r="N10610" s="120"/>
      <c r="U10610" s="121"/>
      <c r="V10610" s="122"/>
      <c r="W10610" s="123"/>
      <c r="AC10610" s="123"/>
    </row>
    <row r="10611" spans="5:29" s="2" customFormat="1">
      <c r="E10611" s="120"/>
      <c r="M10611" s="120"/>
      <c r="N10611" s="120"/>
      <c r="U10611" s="121"/>
      <c r="V10611" s="122"/>
      <c r="W10611" s="123"/>
      <c r="AC10611" s="123"/>
    </row>
    <row r="10612" spans="5:29" s="2" customFormat="1">
      <c r="E10612" s="120"/>
      <c r="M10612" s="120"/>
      <c r="N10612" s="120"/>
      <c r="U10612" s="121"/>
      <c r="V10612" s="122"/>
      <c r="W10612" s="123"/>
      <c r="AC10612" s="123"/>
    </row>
    <row r="10613" spans="5:29" s="2" customFormat="1">
      <c r="E10613" s="120"/>
      <c r="M10613" s="120"/>
      <c r="N10613" s="120"/>
      <c r="U10613" s="121"/>
      <c r="V10613" s="122"/>
      <c r="W10613" s="123"/>
      <c r="AC10613" s="123"/>
    </row>
    <row r="10614" spans="5:29" s="2" customFormat="1">
      <c r="E10614" s="120"/>
      <c r="M10614" s="120"/>
      <c r="N10614" s="120"/>
      <c r="U10614" s="121"/>
      <c r="V10614" s="122"/>
      <c r="W10614" s="123"/>
      <c r="AC10614" s="123"/>
    </row>
    <row r="10615" spans="5:29" s="2" customFormat="1">
      <c r="E10615" s="120"/>
      <c r="M10615" s="120"/>
      <c r="N10615" s="120"/>
      <c r="U10615" s="121"/>
      <c r="V10615" s="122"/>
      <c r="W10615" s="123"/>
      <c r="AC10615" s="123"/>
    </row>
    <row r="10616" spans="5:29" s="2" customFormat="1">
      <c r="E10616" s="120"/>
      <c r="M10616" s="120"/>
      <c r="N10616" s="120"/>
      <c r="U10616" s="121"/>
      <c r="V10616" s="122"/>
      <c r="W10616" s="123"/>
      <c r="AC10616" s="123"/>
    </row>
    <row r="10617" spans="5:29" s="2" customFormat="1">
      <c r="E10617" s="120"/>
      <c r="M10617" s="120"/>
      <c r="N10617" s="120"/>
      <c r="U10617" s="121"/>
      <c r="V10617" s="122"/>
      <c r="W10617" s="123"/>
      <c r="AC10617" s="123"/>
    </row>
    <row r="10618" spans="5:29" s="2" customFormat="1">
      <c r="E10618" s="120"/>
      <c r="M10618" s="120"/>
      <c r="N10618" s="120"/>
      <c r="U10618" s="121"/>
      <c r="V10618" s="122"/>
      <c r="W10618" s="123"/>
      <c r="AC10618" s="123"/>
    </row>
    <row r="10619" spans="5:29" s="2" customFormat="1">
      <c r="E10619" s="120"/>
      <c r="M10619" s="120"/>
      <c r="N10619" s="120"/>
      <c r="U10619" s="121"/>
      <c r="V10619" s="122"/>
      <c r="W10619" s="123"/>
      <c r="AC10619" s="123"/>
    </row>
    <row r="10620" spans="5:29" s="2" customFormat="1">
      <c r="E10620" s="120"/>
      <c r="M10620" s="120"/>
      <c r="N10620" s="120"/>
      <c r="U10620" s="121"/>
      <c r="V10620" s="122"/>
      <c r="W10620" s="123"/>
      <c r="AC10620" s="123"/>
    </row>
    <row r="10621" spans="5:29" s="2" customFormat="1">
      <c r="E10621" s="120"/>
      <c r="M10621" s="120"/>
      <c r="N10621" s="120"/>
      <c r="U10621" s="121"/>
      <c r="V10621" s="122"/>
      <c r="W10621" s="123"/>
      <c r="AC10621" s="123"/>
    </row>
    <row r="10622" spans="5:29" s="2" customFormat="1">
      <c r="E10622" s="120"/>
      <c r="M10622" s="120"/>
      <c r="N10622" s="120"/>
      <c r="U10622" s="121"/>
      <c r="V10622" s="122"/>
      <c r="W10622" s="123"/>
      <c r="AC10622" s="123"/>
    </row>
    <row r="10623" spans="5:29" s="2" customFormat="1">
      <c r="E10623" s="120"/>
      <c r="M10623" s="120"/>
      <c r="N10623" s="120"/>
      <c r="U10623" s="121"/>
      <c r="V10623" s="122"/>
      <c r="W10623" s="123"/>
      <c r="AC10623" s="123"/>
    </row>
    <row r="10624" spans="5:29" s="2" customFormat="1">
      <c r="E10624" s="120"/>
      <c r="M10624" s="120"/>
      <c r="N10624" s="120"/>
      <c r="U10624" s="121"/>
      <c r="V10624" s="122"/>
      <c r="W10624" s="123"/>
      <c r="AC10624" s="123"/>
    </row>
    <row r="10625" spans="5:29" s="2" customFormat="1">
      <c r="E10625" s="120"/>
      <c r="M10625" s="120"/>
      <c r="N10625" s="120"/>
      <c r="U10625" s="121"/>
      <c r="V10625" s="122"/>
      <c r="W10625" s="123"/>
      <c r="AC10625" s="123"/>
    </row>
    <row r="10626" spans="5:29" s="2" customFormat="1">
      <c r="E10626" s="120"/>
      <c r="M10626" s="120"/>
      <c r="N10626" s="120"/>
      <c r="U10626" s="121"/>
      <c r="V10626" s="122"/>
      <c r="W10626" s="123"/>
      <c r="AC10626" s="123"/>
    </row>
    <row r="10627" spans="5:29" s="2" customFormat="1">
      <c r="E10627" s="120"/>
      <c r="M10627" s="120"/>
      <c r="N10627" s="120"/>
      <c r="U10627" s="121"/>
      <c r="V10627" s="122"/>
      <c r="W10627" s="123"/>
      <c r="AC10627" s="123"/>
    </row>
    <row r="10628" spans="5:29" s="2" customFormat="1">
      <c r="E10628" s="120"/>
      <c r="M10628" s="120"/>
      <c r="N10628" s="120"/>
      <c r="U10628" s="121"/>
      <c r="V10628" s="122"/>
      <c r="W10628" s="123"/>
      <c r="AC10628" s="123"/>
    </row>
    <row r="10629" spans="5:29" s="2" customFormat="1">
      <c r="E10629" s="120"/>
      <c r="M10629" s="120"/>
      <c r="N10629" s="120"/>
      <c r="U10629" s="121"/>
      <c r="V10629" s="122"/>
      <c r="W10629" s="123"/>
      <c r="AC10629" s="123"/>
    </row>
    <row r="10630" spans="5:29" s="2" customFormat="1">
      <c r="E10630" s="120"/>
      <c r="M10630" s="120"/>
      <c r="N10630" s="120"/>
      <c r="U10630" s="121"/>
      <c r="V10630" s="122"/>
      <c r="W10630" s="123"/>
      <c r="AC10630" s="123"/>
    </row>
    <row r="10631" spans="5:29" s="2" customFormat="1">
      <c r="E10631" s="120"/>
      <c r="M10631" s="120"/>
      <c r="N10631" s="120"/>
      <c r="U10631" s="121"/>
      <c r="V10631" s="122"/>
      <c r="W10631" s="123"/>
      <c r="AC10631" s="123"/>
    </row>
    <row r="10632" spans="5:29" s="2" customFormat="1">
      <c r="E10632" s="120"/>
      <c r="M10632" s="120"/>
      <c r="N10632" s="120"/>
      <c r="U10632" s="121"/>
      <c r="V10632" s="122"/>
      <c r="W10632" s="123"/>
      <c r="AC10632" s="123"/>
    </row>
    <row r="10633" spans="5:29" s="2" customFormat="1">
      <c r="E10633" s="120"/>
      <c r="M10633" s="120"/>
      <c r="N10633" s="120"/>
      <c r="U10633" s="121"/>
      <c r="V10633" s="122"/>
      <c r="W10633" s="123"/>
      <c r="AC10633" s="123"/>
    </row>
    <row r="10634" spans="5:29" s="2" customFormat="1">
      <c r="E10634" s="120"/>
      <c r="M10634" s="120"/>
      <c r="N10634" s="120"/>
      <c r="U10634" s="121"/>
      <c r="V10634" s="122"/>
      <c r="W10634" s="123"/>
      <c r="AC10634" s="123"/>
    </row>
    <row r="10635" spans="5:29" s="2" customFormat="1">
      <c r="E10635" s="120"/>
      <c r="M10635" s="120"/>
      <c r="N10635" s="120"/>
      <c r="U10635" s="121"/>
      <c r="V10635" s="122"/>
      <c r="W10635" s="123"/>
      <c r="AC10635" s="123"/>
    </row>
    <row r="10636" spans="5:29" s="2" customFormat="1">
      <c r="E10636" s="120"/>
      <c r="M10636" s="120"/>
      <c r="N10636" s="120"/>
      <c r="U10636" s="121"/>
      <c r="V10636" s="122"/>
      <c r="W10636" s="123"/>
      <c r="AC10636" s="123"/>
    </row>
    <row r="10637" spans="5:29" s="2" customFormat="1">
      <c r="E10637" s="120"/>
      <c r="M10637" s="120"/>
      <c r="N10637" s="120"/>
      <c r="U10637" s="121"/>
      <c r="V10637" s="122"/>
      <c r="W10637" s="123"/>
      <c r="AC10637" s="123"/>
    </row>
    <row r="10638" spans="5:29" s="2" customFormat="1">
      <c r="E10638" s="120"/>
      <c r="M10638" s="120"/>
      <c r="N10638" s="120"/>
      <c r="U10638" s="121"/>
      <c r="V10638" s="122"/>
      <c r="W10638" s="123"/>
      <c r="AC10638" s="123"/>
    </row>
    <row r="10639" spans="5:29" s="2" customFormat="1">
      <c r="E10639" s="120"/>
      <c r="M10639" s="120"/>
      <c r="N10639" s="120"/>
      <c r="U10639" s="121"/>
      <c r="V10639" s="122"/>
      <c r="W10639" s="123"/>
      <c r="AC10639" s="123"/>
    </row>
    <row r="10640" spans="5:29" s="2" customFormat="1">
      <c r="E10640" s="120"/>
      <c r="M10640" s="120"/>
      <c r="N10640" s="120"/>
      <c r="U10640" s="121"/>
      <c r="V10640" s="122"/>
      <c r="W10640" s="123"/>
      <c r="AC10640" s="123"/>
    </row>
    <row r="10641" spans="5:29" s="2" customFormat="1">
      <c r="E10641" s="120"/>
      <c r="M10641" s="120"/>
      <c r="N10641" s="120"/>
      <c r="U10641" s="121"/>
      <c r="V10641" s="122"/>
      <c r="W10641" s="123"/>
      <c r="AC10641" s="123"/>
    </row>
    <row r="10642" spans="5:29" s="2" customFormat="1">
      <c r="E10642" s="120"/>
      <c r="M10642" s="120"/>
      <c r="N10642" s="120"/>
      <c r="U10642" s="121"/>
      <c r="V10642" s="122"/>
      <c r="W10642" s="123"/>
      <c r="AC10642" s="123"/>
    </row>
    <row r="10643" spans="5:29" s="2" customFormat="1">
      <c r="E10643" s="120"/>
      <c r="M10643" s="120"/>
      <c r="N10643" s="120"/>
      <c r="U10643" s="121"/>
      <c r="V10643" s="122"/>
      <c r="W10643" s="123"/>
      <c r="AC10643" s="123"/>
    </row>
    <row r="10644" spans="5:29" s="2" customFormat="1">
      <c r="E10644" s="120"/>
      <c r="M10644" s="120"/>
      <c r="N10644" s="120"/>
      <c r="U10644" s="121"/>
      <c r="V10644" s="122"/>
      <c r="W10644" s="123"/>
      <c r="AC10644" s="123"/>
    </row>
    <row r="10645" spans="5:29" s="2" customFormat="1">
      <c r="E10645" s="120"/>
      <c r="M10645" s="120"/>
      <c r="N10645" s="120"/>
      <c r="U10645" s="121"/>
      <c r="V10645" s="122"/>
      <c r="W10645" s="123"/>
      <c r="AC10645" s="123"/>
    </row>
    <row r="10646" spans="5:29" s="2" customFormat="1">
      <c r="E10646" s="120"/>
      <c r="M10646" s="120"/>
      <c r="N10646" s="120"/>
      <c r="U10646" s="121"/>
      <c r="V10646" s="122"/>
      <c r="W10646" s="123"/>
      <c r="AC10646" s="123"/>
    </row>
    <row r="10647" spans="5:29" s="2" customFormat="1">
      <c r="E10647" s="120"/>
      <c r="M10647" s="120"/>
      <c r="N10647" s="120"/>
      <c r="U10647" s="121"/>
      <c r="V10647" s="122"/>
      <c r="W10647" s="123"/>
      <c r="AC10647" s="123"/>
    </row>
    <row r="10648" spans="5:29" s="2" customFormat="1">
      <c r="E10648" s="120"/>
      <c r="M10648" s="120"/>
      <c r="N10648" s="120"/>
      <c r="U10648" s="121"/>
      <c r="V10648" s="122"/>
      <c r="W10648" s="123"/>
      <c r="AC10648" s="123"/>
    </row>
    <row r="10649" spans="5:29" s="2" customFormat="1">
      <c r="E10649" s="120"/>
      <c r="M10649" s="120"/>
      <c r="N10649" s="120"/>
      <c r="U10649" s="121"/>
      <c r="V10649" s="122"/>
      <c r="W10649" s="123"/>
      <c r="AC10649" s="123"/>
    </row>
    <row r="10650" spans="5:29" s="2" customFormat="1">
      <c r="E10650" s="120"/>
      <c r="M10650" s="120"/>
      <c r="N10650" s="120"/>
      <c r="U10650" s="121"/>
      <c r="V10650" s="122"/>
      <c r="W10650" s="123"/>
      <c r="AC10650" s="123"/>
    </row>
    <row r="10651" spans="5:29" s="2" customFormat="1">
      <c r="E10651" s="120"/>
      <c r="M10651" s="120"/>
      <c r="N10651" s="120"/>
      <c r="U10651" s="121"/>
      <c r="V10651" s="122"/>
      <c r="W10651" s="123"/>
      <c r="AC10651" s="123"/>
    </row>
    <row r="10652" spans="5:29" s="2" customFormat="1">
      <c r="E10652" s="120"/>
      <c r="M10652" s="120"/>
      <c r="N10652" s="120"/>
      <c r="U10652" s="121"/>
      <c r="V10652" s="122"/>
      <c r="W10652" s="123"/>
      <c r="AC10652" s="123"/>
    </row>
    <row r="10653" spans="5:29" s="2" customFormat="1">
      <c r="E10653" s="120"/>
      <c r="M10653" s="120"/>
      <c r="N10653" s="120"/>
      <c r="U10653" s="121"/>
      <c r="V10653" s="122"/>
      <c r="W10653" s="123"/>
      <c r="AC10653" s="123"/>
    </row>
    <row r="10654" spans="5:29" s="2" customFormat="1">
      <c r="E10654" s="120"/>
      <c r="M10654" s="120"/>
      <c r="N10654" s="120"/>
      <c r="U10654" s="121"/>
      <c r="V10654" s="122"/>
      <c r="W10654" s="123"/>
      <c r="AC10654" s="123"/>
    </row>
    <row r="10655" spans="5:29" s="2" customFormat="1">
      <c r="E10655" s="120"/>
      <c r="M10655" s="120"/>
      <c r="N10655" s="120"/>
      <c r="U10655" s="121"/>
      <c r="V10655" s="122"/>
      <c r="W10655" s="123"/>
      <c r="AC10655" s="123"/>
    </row>
    <row r="10656" spans="5:29" s="2" customFormat="1">
      <c r="E10656" s="120"/>
      <c r="M10656" s="120"/>
      <c r="N10656" s="120"/>
      <c r="U10656" s="121"/>
      <c r="V10656" s="122"/>
      <c r="W10656" s="123"/>
      <c r="AC10656" s="123"/>
    </row>
    <row r="10657" spans="5:29" s="2" customFormat="1">
      <c r="E10657" s="120"/>
      <c r="M10657" s="120"/>
      <c r="N10657" s="120"/>
      <c r="U10657" s="121"/>
      <c r="V10657" s="122"/>
      <c r="W10657" s="123"/>
      <c r="AC10657" s="123"/>
    </row>
    <row r="10658" spans="5:29" s="2" customFormat="1">
      <c r="E10658" s="120"/>
      <c r="M10658" s="120"/>
      <c r="N10658" s="120"/>
      <c r="U10658" s="121"/>
      <c r="V10658" s="122"/>
      <c r="W10658" s="123"/>
      <c r="AC10658" s="123"/>
    </row>
    <row r="10659" spans="5:29" s="2" customFormat="1">
      <c r="E10659" s="120"/>
      <c r="M10659" s="120"/>
      <c r="N10659" s="120"/>
      <c r="U10659" s="121"/>
      <c r="V10659" s="122"/>
      <c r="W10659" s="123"/>
      <c r="AC10659" s="123"/>
    </row>
    <row r="10660" spans="5:29" s="2" customFormat="1">
      <c r="E10660" s="120"/>
      <c r="M10660" s="120"/>
      <c r="N10660" s="120"/>
      <c r="U10660" s="121"/>
      <c r="V10660" s="122"/>
      <c r="W10660" s="123"/>
      <c r="AC10660" s="123"/>
    </row>
    <row r="10661" spans="5:29" s="2" customFormat="1">
      <c r="E10661" s="120"/>
      <c r="M10661" s="120"/>
      <c r="N10661" s="120"/>
      <c r="U10661" s="121"/>
      <c r="V10661" s="122"/>
      <c r="W10661" s="123"/>
      <c r="AC10661" s="123"/>
    </row>
    <row r="10662" spans="5:29" s="2" customFormat="1">
      <c r="E10662" s="120"/>
      <c r="M10662" s="120"/>
      <c r="N10662" s="120"/>
      <c r="U10662" s="121"/>
      <c r="V10662" s="122"/>
      <c r="W10662" s="123"/>
      <c r="AC10662" s="123"/>
    </row>
    <row r="10663" spans="5:29" s="2" customFormat="1">
      <c r="E10663" s="120"/>
      <c r="M10663" s="120"/>
      <c r="N10663" s="120"/>
      <c r="U10663" s="121"/>
      <c r="V10663" s="122"/>
      <c r="W10663" s="123"/>
      <c r="AC10663" s="123"/>
    </row>
    <row r="10664" spans="5:29" s="2" customFormat="1">
      <c r="E10664" s="120"/>
      <c r="M10664" s="120"/>
      <c r="N10664" s="120"/>
      <c r="U10664" s="121"/>
      <c r="V10664" s="122"/>
      <c r="W10664" s="123"/>
      <c r="AC10664" s="123"/>
    </row>
    <row r="10665" spans="5:29" s="2" customFormat="1">
      <c r="E10665" s="120"/>
      <c r="M10665" s="120"/>
      <c r="N10665" s="120"/>
      <c r="U10665" s="121"/>
      <c r="V10665" s="122"/>
      <c r="W10665" s="123"/>
      <c r="AC10665" s="123"/>
    </row>
    <row r="10666" spans="5:29" s="2" customFormat="1">
      <c r="E10666" s="120"/>
      <c r="M10666" s="120"/>
      <c r="N10666" s="120"/>
      <c r="U10666" s="121"/>
      <c r="V10666" s="122"/>
      <c r="W10666" s="123"/>
      <c r="AC10666" s="123"/>
    </row>
    <row r="10667" spans="5:29" s="2" customFormat="1">
      <c r="E10667" s="120"/>
      <c r="M10667" s="120"/>
      <c r="N10667" s="120"/>
      <c r="U10667" s="121"/>
      <c r="V10667" s="122"/>
      <c r="W10667" s="123"/>
      <c r="AC10667" s="123"/>
    </row>
    <row r="10668" spans="5:29" s="2" customFormat="1">
      <c r="E10668" s="120"/>
      <c r="M10668" s="120"/>
      <c r="N10668" s="120"/>
      <c r="U10668" s="121"/>
      <c r="V10668" s="122"/>
      <c r="W10668" s="123"/>
      <c r="AC10668" s="123"/>
    </row>
    <row r="10669" spans="5:29" s="2" customFormat="1">
      <c r="E10669" s="120"/>
      <c r="M10669" s="120"/>
      <c r="N10669" s="120"/>
      <c r="U10669" s="121"/>
      <c r="V10669" s="122"/>
      <c r="W10669" s="123"/>
      <c r="AC10669" s="123"/>
    </row>
    <row r="10670" spans="5:29" s="2" customFormat="1">
      <c r="E10670" s="120"/>
      <c r="M10670" s="120"/>
      <c r="N10670" s="120"/>
      <c r="U10670" s="121"/>
      <c r="V10670" s="122"/>
      <c r="W10670" s="123"/>
      <c r="AC10670" s="123"/>
    </row>
    <row r="10671" spans="5:29" s="2" customFormat="1">
      <c r="E10671" s="120"/>
      <c r="M10671" s="120"/>
      <c r="N10671" s="120"/>
      <c r="U10671" s="121"/>
      <c r="V10671" s="122"/>
      <c r="W10671" s="123"/>
      <c r="AC10671" s="123"/>
    </row>
    <row r="10672" spans="5:29" s="2" customFormat="1">
      <c r="E10672" s="120"/>
      <c r="M10672" s="120"/>
      <c r="N10672" s="120"/>
      <c r="U10672" s="121"/>
      <c r="V10672" s="122"/>
      <c r="W10672" s="123"/>
      <c r="AC10672" s="123"/>
    </row>
    <row r="10673" spans="5:29" s="2" customFormat="1">
      <c r="E10673" s="120"/>
      <c r="M10673" s="120"/>
      <c r="N10673" s="120"/>
      <c r="U10673" s="121"/>
      <c r="V10673" s="122"/>
      <c r="W10673" s="123"/>
      <c r="AC10673" s="123"/>
    </row>
    <row r="10674" spans="5:29" s="2" customFormat="1">
      <c r="E10674" s="120"/>
      <c r="M10674" s="120"/>
      <c r="N10674" s="120"/>
      <c r="U10674" s="121"/>
      <c r="V10674" s="122"/>
      <c r="W10674" s="123"/>
      <c r="AC10674" s="123"/>
    </row>
    <row r="10675" spans="5:29" s="2" customFormat="1">
      <c r="E10675" s="120"/>
      <c r="M10675" s="120"/>
      <c r="N10675" s="120"/>
      <c r="U10675" s="121"/>
      <c r="V10675" s="122"/>
      <c r="W10675" s="123"/>
      <c r="AC10675" s="123"/>
    </row>
    <row r="10676" spans="5:29" s="2" customFormat="1">
      <c r="E10676" s="120"/>
      <c r="M10676" s="120"/>
      <c r="N10676" s="120"/>
      <c r="U10676" s="121"/>
      <c r="V10676" s="122"/>
      <c r="W10676" s="123"/>
      <c r="AC10676" s="123"/>
    </row>
    <row r="10677" spans="5:29" s="2" customFormat="1">
      <c r="E10677" s="120"/>
      <c r="M10677" s="120"/>
      <c r="N10677" s="120"/>
      <c r="U10677" s="121"/>
      <c r="V10677" s="122"/>
      <c r="W10677" s="123"/>
      <c r="AC10677" s="123"/>
    </row>
    <row r="10678" spans="5:29" s="2" customFormat="1">
      <c r="E10678" s="120"/>
      <c r="M10678" s="120"/>
      <c r="N10678" s="120"/>
      <c r="U10678" s="121"/>
      <c r="V10678" s="122"/>
      <c r="W10678" s="123"/>
      <c r="AC10678" s="123"/>
    </row>
    <row r="10679" spans="5:29" s="2" customFormat="1">
      <c r="E10679" s="120"/>
      <c r="M10679" s="120"/>
      <c r="N10679" s="120"/>
      <c r="U10679" s="121"/>
      <c r="V10679" s="122"/>
      <c r="W10679" s="123"/>
      <c r="AC10679" s="123"/>
    </row>
    <row r="10680" spans="5:29" s="2" customFormat="1">
      <c r="E10680" s="120"/>
      <c r="M10680" s="120"/>
      <c r="N10680" s="120"/>
      <c r="U10680" s="121"/>
      <c r="V10680" s="122"/>
      <c r="W10680" s="123"/>
      <c r="AC10680" s="123"/>
    </row>
    <row r="10681" spans="5:29" s="2" customFormat="1">
      <c r="E10681" s="120"/>
      <c r="M10681" s="120"/>
      <c r="N10681" s="120"/>
      <c r="U10681" s="121"/>
      <c r="V10681" s="122"/>
      <c r="W10681" s="123"/>
      <c r="AC10681" s="123"/>
    </row>
    <row r="10682" spans="5:29" s="2" customFormat="1">
      <c r="E10682" s="120"/>
      <c r="M10682" s="120"/>
      <c r="N10682" s="120"/>
      <c r="U10682" s="121"/>
      <c r="V10682" s="122"/>
      <c r="W10682" s="123"/>
      <c r="AC10682" s="123"/>
    </row>
    <row r="10683" spans="5:29" s="2" customFormat="1">
      <c r="E10683" s="120"/>
      <c r="M10683" s="120"/>
      <c r="N10683" s="120"/>
      <c r="U10683" s="121"/>
      <c r="V10683" s="122"/>
      <c r="W10683" s="123"/>
      <c r="AC10683" s="123"/>
    </row>
    <row r="10684" spans="5:29" s="2" customFormat="1">
      <c r="E10684" s="120"/>
      <c r="M10684" s="120"/>
      <c r="N10684" s="120"/>
      <c r="U10684" s="121"/>
      <c r="V10684" s="122"/>
      <c r="W10684" s="123"/>
      <c r="AC10684" s="123"/>
    </row>
    <row r="10685" spans="5:29" s="2" customFormat="1">
      <c r="E10685" s="120"/>
      <c r="M10685" s="120"/>
      <c r="N10685" s="120"/>
      <c r="U10685" s="121"/>
      <c r="V10685" s="122"/>
      <c r="W10685" s="123"/>
      <c r="AC10685" s="123"/>
    </row>
    <row r="10686" spans="5:29" s="2" customFormat="1">
      <c r="E10686" s="120"/>
      <c r="M10686" s="120"/>
      <c r="N10686" s="120"/>
      <c r="U10686" s="121"/>
      <c r="V10686" s="122"/>
      <c r="W10686" s="123"/>
      <c r="AC10686" s="123"/>
    </row>
    <row r="10687" spans="5:29" s="2" customFormat="1">
      <c r="E10687" s="120"/>
      <c r="M10687" s="120"/>
      <c r="N10687" s="120"/>
      <c r="U10687" s="121"/>
      <c r="V10687" s="122"/>
      <c r="W10687" s="123"/>
      <c r="AC10687" s="123"/>
    </row>
    <row r="10688" spans="5:29" s="2" customFormat="1">
      <c r="E10688" s="120"/>
      <c r="M10688" s="120"/>
      <c r="N10688" s="120"/>
      <c r="U10688" s="121"/>
      <c r="V10688" s="122"/>
      <c r="W10688" s="123"/>
      <c r="AC10688" s="123"/>
    </row>
    <row r="10689" spans="5:29" s="2" customFormat="1">
      <c r="E10689" s="120"/>
      <c r="M10689" s="120"/>
      <c r="N10689" s="120"/>
      <c r="U10689" s="121"/>
      <c r="V10689" s="122"/>
      <c r="W10689" s="123"/>
      <c r="AC10689" s="123"/>
    </row>
    <row r="10690" spans="5:29" s="2" customFormat="1">
      <c r="E10690" s="120"/>
      <c r="M10690" s="120"/>
      <c r="N10690" s="120"/>
      <c r="U10690" s="121"/>
      <c r="V10690" s="122"/>
      <c r="W10690" s="123"/>
      <c r="AC10690" s="123"/>
    </row>
    <row r="10691" spans="5:29" s="2" customFormat="1">
      <c r="E10691" s="120"/>
      <c r="M10691" s="120"/>
      <c r="N10691" s="120"/>
      <c r="U10691" s="121"/>
      <c r="V10691" s="122"/>
      <c r="W10691" s="123"/>
      <c r="AC10691" s="123"/>
    </row>
    <row r="10692" spans="5:29" s="2" customFormat="1">
      <c r="E10692" s="120"/>
      <c r="M10692" s="120"/>
      <c r="N10692" s="120"/>
      <c r="U10692" s="121"/>
      <c r="V10692" s="122"/>
      <c r="W10692" s="123"/>
      <c r="AC10692" s="123"/>
    </row>
    <row r="10693" spans="5:29" s="2" customFormat="1">
      <c r="E10693" s="120"/>
      <c r="M10693" s="120"/>
      <c r="N10693" s="120"/>
      <c r="U10693" s="121"/>
      <c r="V10693" s="122"/>
      <c r="W10693" s="123"/>
      <c r="AC10693" s="123"/>
    </row>
    <row r="10694" spans="5:29" s="2" customFormat="1">
      <c r="E10694" s="120"/>
      <c r="M10694" s="120"/>
      <c r="N10694" s="120"/>
      <c r="U10694" s="121"/>
      <c r="V10694" s="122"/>
      <c r="W10694" s="123"/>
      <c r="AC10694" s="123"/>
    </row>
    <row r="10695" spans="5:29" s="2" customFormat="1">
      <c r="E10695" s="120"/>
      <c r="M10695" s="120"/>
      <c r="N10695" s="120"/>
      <c r="U10695" s="121"/>
      <c r="V10695" s="122"/>
      <c r="W10695" s="123"/>
      <c r="AC10695" s="123"/>
    </row>
    <row r="10696" spans="5:29" s="2" customFormat="1">
      <c r="E10696" s="120"/>
      <c r="M10696" s="120"/>
      <c r="N10696" s="120"/>
      <c r="U10696" s="121"/>
      <c r="V10696" s="122"/>
      <c r="W10696" s="123"/>
      <c r="AC10696" s="123"/>
    </row>
    <row r="10697" spans="5:29" s="2" customFormat="1">
      <c r="E10697" s="120"/>
      <c r="M10697" s="120"/>
      <c r="N10697" s="120"/>
      <c r="U10697" s="121"/>
      <c r="V10697" s="122"/>
      <c r="W10697" s="123"/>
      <c r="AC10697" s="123"/>
    </row>
    <row r="10698" spans="5:29" s="2" customFormat="1">
      <c r="E10698" s="120"/>
      <c r="M10698" s="120"/>
      <c r="N10698" s="120"/>
      <c r="U10698" s="121"/>
      <c r="V10698" s="122"/>
      <c r="W10698" s="123"/>
      <c r="AC10698" s="123"/>
    </row>
    <row r="10699" spans="5:29" s="2" customFormat="1">
      <c r="E10699" s="120"/>
      <c r="M10699" s="120"/>
      <c r="N10699" s="120"/>
      <c r="U10699" s="121"/>
      <c r="V10699" s="122"/>
      <c r="W10699" s="123"/>
      <c r="AC10699" s="123"/>
    </row>
    <row r="10700" spans="5:29" s="2" customFormat="1">
      <c r="E10700" s="120"/>
      <c r="M10700" s="120"/>
      <c r="N10700" s="120"/>
      <c r="U10700" s="121"/>
      <c r="V10700" s="122"/>
      <c r="W10700" s="123"/>
      <c r="AC10700" s="123"/>
    </row>
    <row r="10701" spans="5:29" s="2" customFormat="1">
      <c r="E10701" s="120"/>
      <c r="M10701" s="120"/>
      <c r="N10701" s="120"/>
      <c r="U10701" s="121"/>
      <c r="V10701" s="122"/>
      <c r="W10701" s="123"/>
      <c r="AC10701" s="123"/>
    </row>
    <row r="10702" spans="5:29" s="2" customFormat="1">
      <c r="E10702" s="120"/>
      <c r="M10702" s="120"/>
      <c r="N10702" s="120"/>
      <c r="U10702" s="121"/>
      <c r="V10702" s="122"/>
      <c r="W10702" s="123"/>
      <c r="AC10702" s="123"/>
    </row>
    <row r="10703" spans="5:29" s="2" customFormat="1">
      <c r="E10703" s="120"/>
      <c r="M10703" s="120"/>
      <c r="N10703" s="120"/>
      <c r="U10703" s="121"/>
      <c r="V10703" s="122"/>
      <c r="W10703" s="123"/>
      <c r="AC10703" s="123"/>
    </row>
    <row r="10704" spans="5:29" s="2" customFormat="1">
      <c r="E10704" s="120"/>
      <c r="M10704" s="120"/>
      <c r="N10704" s="120"/>
      <c r="U10704" s="121"/>
      <c r="V10704" s="122"/>
      <c r="W10704" s="123"/>
      <c r="AC10704" s="123"/>
    </row>
    <row r="10705" spans="5:29" s="2" customFormat="1">
      <c r="E10705" s="120"/>
      <c r="M10705" s="120"/>
      <c r="N10705" s="120"/>
      <c r="U10705" s="121"/>
      <c r="V10705" s="122"/>
      <c r="W10705" s="123"/>
      <c r="AC10705" s="123"/>
    </row>
    <row r="10706" spans="5:29" s="2" customFormat="1">
      <c r="E10706" s="120"/>
      <c r="M10706" s="120"/>
      <c r="N10706" s="120"/>
      <c r="U10706" s="121"/>
      <c r="V10706" s="122"/>
      <c r="W10706" s="123"/>
      <c r="AC10706" s="123"/>
    </row>
    <row r="10707" spans="5:29" s="2" customFormat="1">
      <c r="E10707" s="120"/>
      <c r="M10707" s="120"/>
      <c r="N10707" s="120"/>
      <c r="U10707" s="121"/>
      <c r="V10707" s="122"/>
      <c r="W10707" s="123"/>
      <c r="AC10707" s="123"/>
    </row>
    <row r="10708" spans="5:29" s="2" customFormat="1">
      <c r="E10708" s="120"/>
      <c r="M10708" s="120"/>
      <c r="N10708" s="120"/>
      <c r="U10708" s="121"/>
      <c r="V10708" s="122"/>
      <c r="W10708" s="123"/>
      <c r="AC10708" s="123"/>
    </row>
    <row r="10709" spans="5:29" s="2" customFormat="1">
      <c r="E10709" s="120"/>
      <c r="M10709" s="120"/>
      <c r="N10709" s="120"/>
      <c r="U10709" s="121"/>
      <c r="V10709" s="122"/>
      <c r="W10709" s="123"/>
      <c r="AC10709" s="123"/>
    </row>
    <row r="10710" spans="5:29" s="2" customFormat="1">
      <c r="E10710" s="120"/>
      <c r="M10710" s="120"/>
      <c r="N10710" s="120"/>
      <c r="U10710" s="121"/>
      <c r="V10710" s="122"/>
      <c r="W10710" s="123"/>
      <c r="AC10710" s="123"/>
    </row>
    <row r="10711" spans="5:29" s="2" customFormat="1">
      <c r="E10711" s="120"/>
      <c r="M10711" s="120"/>
      <c r="N10711" s="120"/>
      <c r="U10711" s="121"/>
      <c r="V10711" s="122"/>
      <c r="W10711" s="123"/>
      <c r="AC10711" s="123"/>
    </row>
    <row r="10712" spans="5:29" s="2" customFormat="1">
      <c r="E10712" s="120"/>
      <c r="M10712" s="120"/>
      <c r="N10712" s="120"/>
      <c r="U10712" s="121"/>
      <c r="V10712" s="122"/>
      <c r="W10712" s="123"/>
      <c r="AC10712" s="123"/>
    </row>
    <row r="10713" spans="5:29" s="2" customFormat="1">
      <c r="E10713" s="120"/>
      <c r="M10713" s="120"/>
      <c r="N10713" s="120"/>
      <c r="U10713" s="121"/>
      <c r="V10713" s="122"/>
      <c r="W10713" s="123"/>
      <c r="AC10713" s="123"/>
    </row>
    <row r="10714" spans="5:29" s="2" customFormat="1">
      <c r="E10714" s="120"/>
      <c r="M10714" s="120"/>
      <c r="N10714" s="120"/>
      <c r="U10714" s="121"/>
      <c r="V10714" s="122"/>
      <c r="W10714" s="123"/>
      <c r="AC10714" s="123"/>
    </row>
    <row r="10715" spans="5:29" s="2" customFormat="1">
      <c r="E10715" s="120"/>
      <c r="M10715" s="120"/>
      <c r="N10715" s="120"/>
      <c r="U10715" s="121"/>
      <c r="V10715" s="122"/>
      <c r="W10715" s="123"/>
      <c r="AC10715" s="123"/>
    </row>
    <row r="10716" spans="5:29" s="2" customFormat="1">
      <c r="E10716" s="120"/>
      <c r="M10716" s="120"/>
      <c r="N10716" s="120"/>
      <c r="U10716" s="121"/>
      <c r="V10716" s="122"/>
      <c r="W10716" s="123"/>
      <c r="AC10716" s="123"/>
    </row>
    <row r="10717" spans="5:29" s="2" customFormat="1">
      <c r="E10717" s="120"/>
      <c r="M10717" s="120"/>
      <c r="N10717" s="120"/>
      <c r="U10717" s="121"/>
      <c r="V10717" s="122"/>
      <c r="W10717" s="123"/>
      <c r="AC10717" s="123"/>
    </row>
    <row r="10718" spans="5:29" s="2" customFormat="1">
      <c r="E10718" s="120"/>
      <c r="M10718" s="120"/>
      <c r="N10718" s="120"/>
      <c r="U10718" s="121"/>
      <c r="V10718" s="122"/>
      <c r="W10718" s="123"/>
      <c r="AC10718" s="123"/>
    </row>
    <row r="10719" spans="5:29" s="2" customFormat="1">
      <c r="E10719" s="120"/>
      <c r="M10719" s="120"/>
      <c r="N10719" s="120"/>
      <c r="U10719" s="121"/>
      <c r="V10719" s="122"/>
      <c r="W10719" s="123"/>
      <c r="AC10719" s="123"/>
    </row>
    <row r="10720" spans="5:29" s="2" customFormat="1">
      <c r="E10720" s="120"/>
      <c r="M10720" s="120"/>
      <c r="N10720" s="120"/>
      <c r="U10720" s="121"/>
      <c r="V10720" s="122"/>
      <c r="W10720" s="123"/>
      <c r="AC10720" s="123"/>
    </row>
    <row r="10721" spans="5:29" s="2" customFormat="1">
      <c r="E10721" s="120"/>
      <c r="M10721" s="120"/>
      <c r="N10721" s="120"/>
      <c r="U10721" s="121"/>
      <c r="V10721" s="122"/>
      <c r="W10721" s="123"/>
      <c r="AC10721" s="123"/>
    </row>
    <row r="10722" spans="5:29" s="2" customFormat="1">
      <c r="E10722" s="120"/>
      <c r="M10722" s="120"/>
      <c r="N10722" s="120"/>
      <c r="U10722" s="121"/>
      <c r="V10722" s="122"/>
      <c r="W10722" s="123"/>
      <c r="AC10722" s="123"/>
    </row>
    <row r="10723" spans="5:29" s="2" customFormat="1">
      <c r="E10723" s="120"/>
      <c r="M10723" s="120"/>
      <c r="N10723" s="120"/>
      <c r="U10723" s="121"/>
      <c r="V10723" s="122"/>
      <c r="W10723" s="123"/>
      <c r="AC10723" s="123"/>
    </row>
    <row r="10724" spans="5:29" s="2" customFormat="1">
      <c r="E10724" s="120"/>
      <c r="M10724" s="120"/>
      <c r="N10724" s="120"/>
      <c r="U10724" s="121"/>
      <c r="V10724" s="122"/>
      <c r="W10724" s="123"/>
      <c r="AC10724" s="123"/>
    </row>
    <row r="10725" spans="5:29" s="2" customFormat="1">
      <c r="E10725" s="120"/>
      <c r="M10725" s="120"/>
      <c r="N10725" s="120"/>
      <c r="U10725" s="121"/>
      <c r="V10725" s="122"/>
      <c r="W10725" s="123"/>
      <c r="AC10725" s="123"/>
    </row>
    <row r="10726" spans="5:29" s="2" customFormat="1">
      <c r="E10726" s="120"/>
      <c r="M10726" s="120"/>
      <c r="N10726" s="120"/>
      <c r="U10726" s="121"/>
      <c r="V10726" s="122"/>
      <c r="W10726" s="123"/>
      <c r="AC10726" s="123"/>
    </row>
    <row r="10727" spans="5:29" s="2" customFormat="1">
      <c r="E10727" s="120"/>
      <c r="M10727" s="120"/>
      <c r="N10727" s="120"/>
      <c r="U10727" s="121"/>
      <c r="V10727" s="122"/>
      <c r="W10727" s="123"/>
      <c r="AC10727" s="123"/>
    </row>
    <row r="10728" spans="5:29" s="2" customFormat="1">
      <c r="E10728" s="120"/>
      <c r="M10728" s="120"/>
      <c r="N10728" s="120"/>
      <c r="U10728" s="121"/>
      <c r="V10728" s="122"/>
      <c r="W10728" s="123"/>
      <c r="AC10728" s="123"/>
    </row>
    <row r="10729" spans="5:29" s="2" customFormat="1">
      <c r="E10729" s="120"/>
      <c r="M10729" s="120"/>
      <c r="N10729" s="120"/>
      <c r="U10729" s="121"/>
      <c r="V10729" s="122"/>
      <c r="W10729" s="123"/>
      <c r="AC10729" s="123"/>
    </row>
    <row r="10730" spans="5:29" s="2" customFormat="1">
      <c r="E10730" s="120"/>
      <c r="M10730" s="120"/>
      <c r="N10730" s="120"/>
      <c r="U10730" s="121"/>
      <c r="V10730" s="122"/>
      <c r="W10730" s="123"/>
      <c r="AC10730" s="123"/>
    </row>
    <row r="10731" spans="5:29" s="2" customFormat="1">
      <c r="E10731" s="120"/>
      <c r="M10731" s="120"/>
      <c r="N10731" s="120"/>
      <c r="U10731" s="121"/>
      <c r="V10731" s="122"/>
      <c r="W10731" s="123"/>
      <c r="AC10731" s="123"/>
    </row>
    <row r="10732" spans="5:29" s="2" customFormat="1">
      <c r="E10732" s="120"/>
      <c r="M10732" s="120"/>
      <c r="N10732" s="120"/>
      <c r="U10732" s="121"/>
      <c r="V10732" s="122"/>
      <c r="W10732" s="123"/>
      <c r="AC10732" s="123"/>
    </row>
    <row r="10733" spans="5:29" s="2" customFormat="1">
      <c r="E10733" s="120"/>
      <c r="M10733" s="120"/>
      <c r="N10733" s="120"/>
      <c r="U10733" s="121"/>
      <c r="V10733" s="122"/>
      <c r="W10733" s="123"/>
      <c r="AC10733" s="123"/>
    </row>
    <row r="10734" spans="5:29" s="2" customFormat="1">
      <c r="E10734" s="120"/>
      <c r="M10734" s="120"/>
      <c r="N10734" s="120"/>
      <c r="U10734" s="121"/>
      <c r="V10734" s="122"/>
      <c r="W10734" s="123"/>
      <c r="AC10734" s="123"/>
    </row>
    <row r="10735" spans="5:29" s="2" customFormat="1">
      <c r="E10735" s="120"/>
      <c r="M10735" s="120"/>
      <c r="N10735" s="120"/>
      <c r="U10735" s="121"/>
      <c r="V10735" s="122"/>
      <c r="W10735" s="123"/>
      <c r="AC10735" s="123"/>
    </row>
    <row r="10736" spans="5:29" s="2" customFormat="1">
      <c r="E10736" s="120"/>
      <c r="M10736" s="120"/>
      <c r="N10736" s="120"/>
      <c r="U10736" s="121"/>
      <c r="V10736" s="122"/>
      <c r="W10736" s="123"/>
      <c r="AC10736" s="123"/>
    </row>
    <row r="10737" spans="5:29" s="2" customFormat="1">
      <c r="E10737" s="120"/>
      <c r="M10737" s="120"/>
      <c r="N10737" s="120"/>
      <c r="U10737" s="121"/>
      <c r="V10737" s="122"/>
      <c r="W10737" s="123"/>
      <c r="AC10737" s="123"/>
    </row>
    <row r="10738" spans="5:29" s="2" customFormat="1">
      <c r="E10738" s="120"/>
      <c r="M10738" s="120"/>
      <c r="N10738" s="120"/>
      <c r="U10738" s="121"/>
      <c r="V10738" s="122"/>
      <c r="W10738" s="123"/>
      <c r="AC10738" s="123"/>
    </row>
    <row r="10739" spans="5:29" s="2" customFormat="1">
      <c r="E10739" s="120"/>
      <c r="M10739" s="120"/>
      <c r="N10739" s="120"/>
      <c r="U10739" s="121"/>
      <c r="V10739" s="122"/>
      <c r="W10739" s="123"/>
      <c r="AC10739" s="123"/>
    </row>
    <row r="10740" spans="5:29" s="2" customFormat="1">
      <c r="E10740" s="120"/>
      <c r="M10740" s="120"/>
      <c r="N10740" s="120"/>
      <c r="U10740" s="121"/>
      <c r="V10740" s="122"/>
      <c r="W10740" s="123"/>
      <c r="AC10740" s="123"/>
    </row>
    <row r="10741" spans="5:29" s="2" customFormat="1">
      <c r="E10741" s="120"/>
      <c r="M10741" s="120"/>
      <c r="N10741" s="120"/>
      <c r="U10741" s="121"/>
      <c r="V10741" s="122"/>
      <c r="W10741" s="123"/>
      <c r="AC10741" s="123"/>
    </row>
    <row r="10742" spans="5:29" s="2" customFormat="1">
      <c r="E10742" s="120"/>
      <c r="M10742" s="120"/>
      <c r="N10742" s="120"/>
      <c r="U10742" s="121"/>
      <c r="V10742" s="122"/>
      <c r="W10742" s="123"/>
      <c r="AC10742" s="123"/>
    </row>
    <row r="10743" spans="5:29" s="2" customFormat="1">
      <c r="E10743" s="120"/>
      <c r="M10743" s="120"/>
      <c r="N10743" s="120"/>
      <c r="U10743" s="121"/>
      <c r="V10743" s="122"/>
      <c r="W10743" s="123"/>
      <c r="AC10743" s="123"/>
    </row>
    <row r="10744" spans="5:29" s="2" customFormat="1">
      <c r="E10744" s="120"/>
      <c r="M10744" s="120"/>
      <c r="N10744" s="120"/>
      <c r="U10744" s="121"/>
      <c r="V10744" s="122"/>
      <c r="W10744" s="123"/>
      <c r="AC10744" s="123"/>
    </row>
    <row r="10745" spans="5:29" s="2" customFormat="1">
      <c r="E10745" s="120"/>
      <c r="M10745" s="120"/>
      <c r="N10745" s="120"/>
      <c r="U10745" s="121"/>
      <c r="V10745" s="122"/>
      <c r="W10745" s="123"/>
      <c r="AC10745" s="123"/>
    </row>
    <row r="10746" spans="5:29" s="2" customFormat="1">
      <c r="E10746" s="120"/>
      <c r="M10746" s="120"/>
      <c r="N10746" s="120"/>
      <c r="U10746" s="121"/>
      <c r="V10746" s="122"/>
      <c r="W10746" s="123"/>
      <c r="AC10746" s="123"/>
    </row>
    <row r="10747" spans="5:29" s="2" customFormat="1">
      <c r="E10747" s="120"/>
      <c r="M10747" s="120"/>
      <c r="N10747" s="120"/>
      <c r="U10747" s="121"/>
      <c r="V10747" s="122"/>
      <c r="W10747" s="123"/>
      <c r="AC10747" s="123"/>
    </row>
    <row r="10748" spans="5:29" s="2" customFormat="1">
      <c r="E10748" s="120"/>
      <c r="M10748" s="120"/>
      <c r="N10748" s="120"/>
      <c r="U10748" s="121"/>
      <c r="V10748" s="122"/>
      <c r="W10748" s="123"/>
      <c r="AC10748" s="123"/>
    </row>
    <row r="10749" spans="5:29" s="2" customFormat="1">
      <c r="E10749" s="120"/>
      <c r="M10749" s="120"/>
      <c r="N10749" s="120"/>
      <c r="U10749" s="121"/>
      <c r="V10749" s="122"/>
      <c r="W10749" s="123"/>
      <c r="AC10749" s="123"/>
    </row>
    <row r="10750" spans="5:29" s="2" customFormat="1">
      <c r="E10750" s="120"/>
      <c r="M10750" s="120"/>
      <c r="N10750" s="120"/>
      <c r="U10750" s="121"/>
      <c r="V10750" s="122"/>
      <c r="W10750" s="123"/>
      <c r="AC10750" s="123"/>
    </row>
    <row r="10751" spans="5:29" s="2" customFormat="1">
      <c r="E10751" s="120"/>
      <c r="M10751" s="120"/>
      <c r="N10751" s="120"/>
      <c r="U10751" s="121"/>
      <c r="V10751" s="122"/>
      <c r="W10751" s="123"/>
      <c r="AC10751" s="123"/>
    </row>
    <row r="10752" spans="5:29" s="2" customFormat="1">
      <c r="E10752" s="120"/>
      <c r="M10752" s="120"/>
      <c r="N10752" s="120"/>
      <c r="U10752" s="121"/>
      <c r="V10752" s="122"/>
      <c r="W10752" s="123"/>
      <c r="AC10752" s="123"/>
    </row>
    <row r="10753" spans="5:29" s="2" customFormat="1">
      <c r="E10753" s="120"/>
      <c r="M10753" s="120"/>
      <c r="N10753" s="120"/>
      <c r="U10753" s="121"/>
      <c r="V10753" s="122"/>
      <c r="W10753" s="123"/>
      <c r="AC10753" s="123"/>
    </row>
    <row r="10754" spans="5:29" s="2" customFormat="1">
      <c r="E10754" s="120"/>
      <c r="M10754" s="120"/>
      <c r="N10754" s="120"/>
      <c r="U10754" s="121"/>
      <c r="V10754" s="122"/>
      <c r="W10754" s="123"/>
      <c r="AC10754" s="123"/>
    </row>
    <row r="10755" spans="5:29" s="2" customFormat="1">
      <c r="E10755" s="120"/>
      <c r="M10755" s="120"/>
      <c r="N10755" s="120"/>
      <c r="U10755" s="121"/>
      <c r="V10755" s="122"/>
      <c r="W10755" s="123"/>
      <c r="AC10755" s="123"/>
    </row>
    <row r="10756" spans="5:29" s="2" customFormat="1">
      <c r="E10756" s="120"/>
      <c r="M10756" s="120"/>
      <c r="N10756" s="120"/>
      <c r="U10756" s="121"/>
      <c r="V10756" s="122"/>
      <c r="W10756" s="123"/>
      <c r="AC10756" s="123"/>
    </row>
    <row r="10757" spans="5:29" s="2" customFormat="1">
      <c r="E10757" s="120"/>
      <c r="M10757" s="120"/>
      <c r="N10757" s="120"/>
      <c r="U10757" s="121"/>
      <c r="V10757" s="122"/>
      <c r="W10757" s="123"/>
      <c r="AC10757" s="123"/>
    </row>
    <row r="10758" spans="5:29" s="2" customFormat="1">
      <c r="E10758" s="120"/>
      <c r="M10758" s="120"/>
      <c r="N10758" s="120"/>
      <c r="U10758" s="121"/>
      <c r="V10758" s="122"/>
      <c r="W10758" s="123"/>
      <c r="AC10758" s="123"/>
    </row>
    <row r="10759" spans="5:29" s="2" customFormat="1">
      <c r="E10759" s="120"/>
      <c r="M10759" s="120"/>
      <c r="N10759" s="120"/>
      <c r="U10759" s="121"/>
      <c r="V10759" s="122"/>
      <c r="W10759" s="123"/>
      <c r="AC10759" s="123"/>
    </row>
    <row r="10760" spans="5:29" s="2" customFormat="1">
      <c r="E10760" s="120"/>
      <c r="M10760" s="120"/>
      <c r="N10760" s="120"/>
      <c r="U10760" s="121"/>
      <c r="V10760" s="122"/>
      <c r="W10760" s="123"/>
      <c r="AC10760" s="123"/>
    </row>
    <row r="10761" spans="5:29" s="2" customFormat="1">
      <c r="E10761" s="120"/>
      <c r="M10761" s="120"/>
      <c r="N10761" s="120"/>
      <c r="U10761" s="121"/>
      <c r="V10761" s="122"/>
      <c r="W10761" s="123"/>
      <c r="AC10761" s="123"/>
    </row>
    <row r="10762" spans="5:29" s="2" customFormat="1">
      <c r="E10762" s="120"/>
      <c r="M10762" s="120"/>
      <c r="N10762" s="120"/>
      <c r="U10762" s="121"/>
      <c r="V10762" s="122"/>
      <c r="W10762" s="123"/>
      <c r="AC10762" s="123"/>
    </row>
    <row r="10763" spans="5:29" s="2" customFormat="1">
      <c r="E10763" s="120"/>
      <c r="M10763" s="120"/>
      <c r="N10763" s="120"/>
      <c r="U10763" s="121"/>
      <c r="V10763" s="122"/>
      <c r="W10763" s="123"/>
      <c r="AC10763" s="123"/>
    </row>
    <row r="10764" spans="5:29" s="2" customFormat="1">
      <c r="E10764" s="120"/>
      <c r="M10764" s="120"/>
      <c r="N10764" s="120"/>
      <c r="U10764" s="121"/>
      <c r="V10764" s="122"/>
      <c r="W10764" s="123"/>
      <c r="AC10764" s="123"/>
    </row>
    <row r="10765" spans="5:29" s="2" customFormat="1">
      <c r="E10765" s="120"/>
      <c r="M10765" s="120"/>
      <c r="N10765" s="120"/>
      <c r="U10765" s="121"/>
      <c r="V10765" s="122"/>
      <c r="W10765" s="123"/>
      <c r="AC10765" s="123"/>
    </row>
    <row r="10766" spans="5:29" s="2" customFormat="1">
      <c r="E10766" s="120"/>
      <c r="M10766" s="120"/>
      <c r="N10766" s="120"/>
      <c r="U10766" s="121"/>
      <c r="V10766" s="122"/>
      <c r="W10766" s="123"/>
      <c r="AC10766" s="123"/>
    </row>
    <row r="10767" spans="5:29" s="2" customFormat="1">
      <c r="E10767" s="120"/>
      <c r="M10767" s="120"/>
      <c r="N10767" s="120"/>
      <c r="U10767" s="121"/>
      <c r="V10767" s="122"/>
      <c r="W10767" s="123"/>
      <c r="AC10767" s="123"/>
    </row>
    <row r="10768" spans="5:29" s="2" customFormat="1">
      <c r="E10768" s="120"/>
      <c r="M10768" s="120"/>
      <c r="N10768" s="120"/>
      <c r="U10768" s="121"/>
      <c r="V10768" s="122"/>
      <c r="W10768" s="123"/>
      <c r="AC10768" s="123"/>
    </row>
    <row r="10769" spans="5:29" s="2" customFormat="1">
      <c r="E10769" s="120"/>
      <c r="M10769" s="120"/>
      <c r="N10769" s="120"/>
      <c r="U10769" s="121"/>
      <c r="V10769" s="122"/>
      <c r="W10769" s="123"/>
      <c r="AC10769" s="123"/>
    </row>
    <row r="10770" spans="5:29" s="2" customFormat="1">
      <c r="E10770" s="120"/>
      <c r="M10770" s="120"/>
      <c r="N10770" s="120"/>
      <c r="U10770" s="121"/>
      <c r="V10770" s="122"/>
      <c r="W10770" s="123"/>
      <c r="AC10770" s="123"/>
    </row>
    <row r="10771" spans="5:29" s="2" customFormat="1">
      <c r="E10771" s="120"/>
      <c r="M10771" s="120"/>
      <c r="N10771" s="120"/>
      <c r="U10771" s="121"/>
      <c r="V10771" s="122"/>
      <c r="W10771" s="123"/>
      <c r="AC10771" s="123"/>
    </row>
    <row r="10772" spans="5:29" s="2" customFormat="1">
      <c r="E10772" s="120"/>
      <c r="M10772" s="120"/>
      <c r="N10772" s="120"/>
      <c r="U10772" s="121"/>
      <c r="V10772" s="122"/>
      <c r="W10772" s="123"/>
      <c r="AC10772" s="123"/>
    </row>
    <row r="10773" spans="5:29" s="2" customFormat="1">
      <c r="E10773" s="120"/>
      <c r="M10773" s="120"/>
      <c r="N10773" s="120"/>
      <c r="U10773" s="121"/>
      <c r="V10773" s="122"/>
      <c r="W10773" s="123"/>
      <c r="AC10773" s="123"/>
    </row>
    <row r="10774" spans="5:29" s="2" customFormat="1">
      <c r="E10774" s="120"/>
      <c r="M10774" s="120"/>
      <c r="N10774" s="120"/>
      <c r="U10774" s="121"/>
      <c r="V10774" s="122"/>
      <c r="W10774" s="123"/>
      <c r="AC10774" s="123"/>
    </row>
    <row r="10775" spans="5:29" s="2" customFormat="1">
      <c r="E10775" s="120"/>
      <c r="M10775" s="120"/>
      <c r="N10775" s="120"/>
      <c r="U10775" s="121"/>
      <c r="V10775" s="122"/>
      <c r="W10775" s="123"/>
      <c r="AC10775" s="123"/>
    </row>
    <row r="10776" spans="5:29" s="2" customFormat="1">
      <c r="E10776" s="120"/>
      <c r="M10776" s="120"/>
      <c r="N10776" s="120"/>
      <c r="U10776" s="121"/>
      <c r="V10776" s="122"/>
      <c r="W10776" s="123"/>
      <c r="AC10776" s="123"/>
    </row>
    <row r="10777" spans="5:29" s="2" customFormat="1">
      <c r="E10777" s="120"/>
      <c r="M10777" s="120"/>
      <c r="N10777" s="120"/>
      <c r="U10777" s="121"/>
      <c r="V10777" s="122"/>
      <c r="W10777" s="123"/>
      <c r="AC10777" s="123"/>
    </row>
    <row r="10778" spans="5:29" s="2" customFormat="1">
      <c r="E10778" s="120"/>
      <c r="M10778" s="120"/>
      <c r="N10778" s="120"/>
      <c r="U10778" s="121"/>
      <c r="V10778" s="122"/>
      <c r="W10778" s="123"/>
      <c r="AC10778" s="123"/>
    </row>
    <row r="10779" spans="5:29" s="2" customFormat="1">
      <c r="E10779" s="120"/>
      <c r="M10779" s="120"/>
      <c r="N10779" s="120"/>
      <c r="U10779" s="121"/>
      <c r="V10779" s="122"/>
      <c r="W10779" s="123"/>
      <c r="AC10779" s="123"/>
    </row>
    <row r="10780" spans="5:29" s="2" customFormat="1">
      <c r="E10780" s="120"/>
      <c r="M10780" s="120"/>
      <c r="N10780" s="120"/>
      <c r="U10780" s="121"/>
      <c r="V10780" s="122"/>
      <c r="W10780" s="123"/>
      <c r="AC10780" s="123"/>
    </row>
    <row r="10781" spans="5:29" s="2" customFormat="1">
      <c r="E10781" s="120"/>
      <c r="M10781" s="120"/>
      <c r="N10781" s="120"/>
      <c r="U10781" s="121"/>
      <c r="V10781" s="122"/>
      <c r="W10781" s="123"/>
      <c r="AC10781" s="123"/>
    </row>
    <row r="10782" spans="5:29" s="2" customFormat="1">
      <c r="E10782" s="120"/>
      <c r="M10782" s="120"/>
      <c r="N10782" s="120"/>
      <c r="U10782" s="121"/>
      <c r="V10782" s="122"/>
      <c r="W10782" s="123"/>
      <c r="AC10782" s="123"/>
    </row>
    <row r="10783" spans="5:29" s="2" customFormat="1">
      <c r="E10783" s="120"/>
      <c r="M10783" s="120"/>
      <c r="N10783" s="120"/>
      <c r="U10783" s="121"/>
      <c r="V10783" s="122"/>
      <c r="W10783" s="123"/>
      <c r="AC10783" s="123"/>
    </row>
    <row r="10784" spans="5:29" s="2" customFormat="1">
      <c r="E10784" s="120"/>
      <c r="M10784" s="120"/>
      <c r="N10784" s="120"/>
      <c r="U10784" s="121"/>
      <c r="V10784" s="122"/>
      <c r="W10784" s="123"/>
      <c r="AC10784" s="123"/>
    </row>
    <row r="10785" spans="5:29" s="2" customFormat="1">
      <c r="E10785" s="120"/>
      <c r="M10785" s="120"/>
      <c r="N10785" s="120"/>
      <c r="U10785" s="121"/>
      <c r="V10785" s="122"/>
      <c r="W10785" s="123"/>
      <c r="AC10785" s="123"/>
    </row>
    <row r="10786" spans="5:29" s="2" customFormat="1">
      <c r="E10786" s="120"/>
      <c r="M10786" s="120"/>
      <c r="N10786" s="120"/>
      <c r="U10786" s="121"/>
      <c r="V10786" s="122"/>
      <c r="W10786" s="123"/>
      <c r="AC10786" s="123"/>
    </row>
    <row r="10787" spans="5:29" s="2" customFormat="1">
      <c r="E10787" s="120"/>
      <c r="M10787" s="120"/>
      <c r="N10787" s="120"/>
      <c r="U10787" s="121"/>
      <c r="V10787" s="122"/>
      <c r="W10787" s="123"/>
      <c r="AC10787" s="123"/>
    </row>
    <row r="10788" spans="5:29" s="2" customFormat="1">
      <c r="E10788" s="120"/>
      <c r="M10788" s="120"/>
      <c r="N10788" s="120"/>
      <c r="U10788" s="121"/>
      <c r="V10788" s="122"/>
      <c r="W10788" s="123"/>
      <c r="AC10788" s="123"/>
    </row>
    <row r="10789" spans="5:29" s="2" customFormat="1">
      <c r="E10789" s="120"/>
      <c r="M10789" s="120"/>
      <c r="N10789" s="120"/>
      <c r="U10789" s="121"/>
      <c r="V10789" s="122"/>
      <c r="W10789" s="123"/>
      <c r="AC10789" s="123"/>
    </row>
    <row r="10790" spans="5:29" s="2" customFormat="1">
      <c r="E10790" s="120"/>
      <c r="M10790" s="120"/>
      <c r="N10790" s="120"/>
      <c r="U10790" s="121"/>
      <c r="V10790" s="122"/>
      <c r="W10790" s="123"/>
      <c r="AC10790" s="123"/>
    </row>
    <row r="10791" spans="5:29" s="2" customFormat="1">
      <c r="E10791" s="120"/>
      <c r="M10791" s="120"/>
      <c r="N10791" s="120"/>
      <c r="U10791" s="121"/>
      <c r="V10791" s="122"/>
      <c r="W10791" s="123"/>
      <c r="AC10791" s="123"/>
    </row>
    <row r="10792" spans="5:29" s="2" customFormat="1">
      <c r="E10792" s="120"/>
      <c r="M10792" s="120"/>
      <c r="N10792" s="120"/>
      <c r="U10792" s="121"/>
      <c r="V10792" s="122"/>
      <c r="W10792" s="123"/>
      <c r="AC10792" s="123"/>
    </row>
    <row r="10793" spans="5:29" s="2" customFormat="1">
      <c r="E10793" s="120"/>
      <c r="M10793" s="120"/>
      <c r="N10793" s="120"/>
      <c r="U10793" s="121"/>
      <c r="V10793" s="122"/>
      <c r="W10793" s="123"/>
      <c r="AC10793" s="123"/>
    </row>
    <row r="10794" spans="5:29" s="2" customFormat="1">
      <c r="E10794" s="120"/>
      <c r="M10794" s="120"/>
      <c r="N10794" s="120"/>
      <c r="U10794" s="121"/>
      <c r="V10794" s="122"/>
      <c r="W10794" s="123"/>
      <c r="AC10794" s="123"/>
    </row>
    <row r="10795" spans="5:29" s="2" customFormat="1">
      <c r="E10795" s="120"/>
      <c r="M10795" s="120"/>
      <c r="N10795" s="120"/>
      <c r="U10795" s="121"/>
      <c r="V10795" s="122"/>
      <c r="W10795" s="123"/>
      <c r="AC10795" s="123"/>
    </row>
    <row r="10796" spans="5:29" s="2" customFormat="1">
      <c r="E10796" s="120"/>
      <c r="M10796" s="120"/>
      <c r="N10796" s="120"/>
      <c r="U10796" s="121"/>
      <c r="V10796" s="122"/>
      <c r="W10796" s="123"/>
      <c r="AC10796" s="123"/>
    </row>
    <row r="10797" spans="5:29" s="2" customFormat="1">
      <c r="E10797" s="120"/>
      <c r="M10797" s="120"/>
      <c r="N10797" s="120"/>
      <c r="U10797" s="121"/>
      <c r="V10797" s="122"/>
      <c r="W10797" s="123"/>
      <c r="AC10797" s="123"/>
    </row>
    <row r="10798" spans="5:29" s="2" customFormat="1">
      <c r="E10798" s="120"/>
      <c r="M10798" s="120"/>
      <c r="N10798" s="120"/>
      <c r="U10798" s="121"/>
      <c r="V10798" s="122"/>
      <c r="W10798" s="123"/>
      <c r="AC10798" s="123"/>
    </row>
    <row r="10799" spans="5:29" s="2" customFormat="1">
      <c r="E10799" s="120"/>
      <c r="M10799" s="120"/>
      <c r="N10799" s="120"/>
      <c r="U10799" s="121"/>
      <c r="V10799" s="122"/>
      <c r="W10799" s="123"/>
      <c r="AC10799" s="123"/>
    </row>
    <row r="10800" spans="5:29" s="2" customFormat="1">
      <c r="E10800" s="120"/>
      <c r="M10800" s="120"/>
      <c r="N10800" s="120"/>
      <c r="U10800" s="121"/>
      <c r="V10800" s="122"/>
      <c r="W10800" s="123"/>
      <c r="AC10800" s="123"/>
    </row>
    <row r="10801" spans="5:29" s="2" customFormat="1">
      <c r="E10801" s="120"/>
      <c r="M10801" s="120"/>
      <c r="N10801" s="120"/>
      <c r="U10801" s="121"/>
      <c r="V10801" s="122"/>
      <c r="W10801" s="123"/>
      <c r="AC10801" s="123"/>
    </row>
    <row r="10802" spans="5:29" s="2" customFormat="1">
      <c r="E10802" s="120"/>
      <c r="M10802" s="120"/>
      <c r="N10802" s="120"/>
      <c r="U10802" s="121"/>
      <c r="V10802" s="122"/>
      <c r="W10802" s="123"/>
      <c r="AC10802" s="123"/>
    </row>
    <row r="10803" spans="5:29" s="2" customFormat="1">
      <c r="E10803" s="120"/>
      <c r="M10803" s="120"/>
      <c r="N10803" s="120"/>
      <c r="U10803" s="121"/>
      <c r="V10803" s="122"/>
      <c r="W10803" s="123"/>
      <c r="AC10803" s="123"/>
    </row>
    <row r="10804" spans="5:29" s="2" customFormat="1">
      <c r="E10804" s="120"/>
      <c r="M10804" s="120"/>
      <c r="N10804" s="120"/>
      <c r="U10804" s="121"/>
      <c r="V10804" s="122"/>
      <c r="W10804" s="123"/>
      <c r="AC10804" s="123"/>
    </row>
    <row r="10805" spans="5:29" s="2" customFormat="1">
      <c r="E10805" s="120"/>
      <c r="M10805" s="120"/>
      <c r="N10805" s="120"/>
      <c r="U10805" s="121"/>
      <c r="V10805" s="122"/>
      <c r="W10805" s="123"/>
      <c r="AC10805" s="123"/>
    </row>
    <row r="10806" spans="5:29" s="2" customFormat="1">
      <c r="E10806" s="120"/>
      <c r="M10806" s="120"/>
      <c r="N10806" s="120"/>
      <c r="U10806" s="121"/>
      <c r="V10806" s="122"/>
      <c r="W10806" s="123"/>
      <c r="AC10806" s="123"/>
    </row>
    <row r="10807" spans="5:29" s="2" customFormat="1">
      <c r="E10807" s="120"/>
      <c r="M10807" s="120"/>
      <c r="N10807" s="120"/>
      <c r="U10807" s="121"/>
      <c r="V10807" s="122"/>
      <c r="W10807" s="123"/>
      <c r="AC10807" s="123"/>
    </row>
    <row r="10808" spans="5:29" s="2" customFormat="1">
      <c r="E10808" s="120"/>
      <c r="M10808" s="120"/>
      <c r="N10808" s="120"/>
      <c r="U10808" s="121"/>
      <c r="V10808" s="122"/>
      <c r="W10808" s="123"/>
      <c r="AC10808" s="123"/>
    </row>
    <row r="10809" spans="5:29" s="2" customFormat="1">
      <c r="E10809" s="120"/>
      <c r="M10809" s="120"/>
      <c r="N10809" s="120"/>
      <c r="U10809" s="121"/>
      <c r="V10809" s="122"/>
      <c r="W10809" s="123"/>
      <c r="AC10809" s="123"/>
    </row>
    <row r="10810" spans="5:29" s="2" customFormat="1">
      <c r="E10810" s="120"/>
      <c r="M10810" s="120"/>
      <c r="N10810" s="120"/>
      <c r="U10810" s="121"/>
      <c r="V10810" s="122"/>
      <c r="W10810" s="123"/>
      <c r="AC10810" s="123"/>
    </row>
    <row r="10811" spans="5:29" s="2" customFormat="1">
      <c r="E10811" s="120"/>
      <c r="M10811" s="120"/>
      <c r="N10811" s="120"/>
      <c r="U10811" s="121"/>
      <c r="V10811" s="122"/>
      <c r="W10811" s="123"/>
      <c r="AC10811" s="123"/>
    </row>
    <row r="10812" spans="5:29" s="2" customFormat="1">
      <c r="E10812" s="120"/>
      <c r="M10812" s="120"/>
      <c r="N10812" s="120"/>
      <c r="U10812" s="121"/>
      <c r="V10812" s="122"/>
      <c r="W10812" s="123"/>
      <c r="AC10812" s="123"/>
    </row>
    <row r="10813" spans="5:29" s="2" customFormat="1">
      <c r="E10813" s="120"/>
      <c r="M10813" s="120"/>
      <c r="N10813" s="120"/>
      <c r="U10813" s="121"/>
      <c r="V10813" s="122"/>
      <c r="W10813" s="123"/>
      <c r="AC10813" s="123"/>
    </row>
    <row r="10814" spans="5:29" s="2" customFormat="1">
      <c r="E10814" s="120"/>
      <c r="M10814" s="120"/>
      <c r="N10814" s="120"/>
      <c r="U10814" s="121"/>
      <c r="V10814" s="122"/>
      <c r="W10814" s="123"/>
      <c r="AC10814" s="123"/>
    </row>
    <row r="10815" spans="5:29" s="2" customFormat="1">
      <c r="E10815" s="120"/>
      <c r="M10815" s="120"/>
      <c r="N10815" s="120"/>
      <c r="U10815" s="121"/>
      <c r="V10815" s="122"/>
      <c r="W10815" s="123"/>
      <c r="AC10815" s="123"/>
    </row>
    <row r="10816" spans="5:29" s="2" customFormat="1">
      <c r="E10816" s="120"/>
      <c r="M10816" s="120"/>
      <c r="N10816" s="120"/>
      <c r="U10816" s="121"/>
      <c r="V10816" s="122"/>
      <c r="W10816" s="123"/>
      <c r="AC10816" s="123"/>
    </row>
    <row r="10817" spans="5:29" s="2" customFormat="1">
      <c r="E10817" s="120"/>
      <c r="M10817" s="120"/>
      <c r="N10817" s="120"/>
      <c r="U10817" s="121"/>
      <c r="V10817" s="122"/>
      <c r="W10817" s="123"/>
      <c r="AC10817" s="123"/>
    </row>
    <row r="10818" spans="5:29" s="2" customFormat="1">
      <c r="E10818" s="120"/>
      <c r="M10818" s="120"/>
      <c r="N10818" s="120"/>
      <c r="U10818" s="121"/>
      <c r="V10818" s="122"/>
      <c r="W10818" s="123"/>
      <c r="AC10818" s="123"/>
    </row>
    <row r="10819" spans="5:29" s="2" customFormat="1">
      <c r="E10819" s="120"/>
      <c r="M10819" s="120"/>
      <c r="N10819" s="120"/>
      <c r="U10819" s="121"/>
      <c r="V10819" s="122"/>
      <c r="W10819" s="123"/>
      <c r="AC10819" s="123"/>
    </row>
    <row r="10820" spans="5:29" s="2" customFormat="1">
      <c r="E10820" s="120"/>
      <c r="M10820" s="120"/>
      <c r="N10820" s="120"/>
      <c r="U10820" s="121"/>
      <c r="V10820" s="122"/>
      <c r="W10820" s="123"/>
      <c r="AC10820" s="123"/>
    </row>
    <row r="10821" spans="5:29" s="2" customFormat="1">
      <c r="E10821" s="120"/>
      <c r="M10821" s="120"/>
      <c r="N10821" s="120"/>
      <c r="U10821" s="121"/>
      <c r="V10821" s="122"/>
      <c r="W10821" s="123"/>
      <c r="AC10821" s="123"/>
    </row>
    <row r="10822" spans="5:29" s="2" customFormat="1">
      <c r="E10822" s="120"/>
      <c r="M10822" s="120"/>
      <c r="N10822" s="120"/>
      <c r="U10822" s="121"/>
      <c r="V10822" s="122"/>
      <c r="W10822" s="123"/>
      <c r="AC10822" s="123"/>
    </row>
    <row r="10823" spans="5:29" s="2" customFormat="1">
      <c r="E10823" s="120"/>
      <c r="M10823" s="120"/>
      <c r="N10823" s="120"/>
      <c r="U10823" s="121"/>
      <c r="V10823" s="122"/>
      <c r="W10823" s="123"/>
      <c r="AC10823" s="123"/>
    </row>
    <row r="10824" spans="5:29" s="2" customFormat="1">
      <c r="E10824" s="120"/>
      <c r="M10824" s="120"/>
      <c r="N10824" s="120"/>
      <c r="U10824" s="121"/>
      <c r="V10824" s="122"/>
      <c r="W10824" s="123"/>
      <c r="AC10824" s="123"/>
    </row>
    <row r="10825" spans="5:29" s="2" customFormat="1">
      <c r="E10825" s="120"/>
      <c r="M10825" s="120"/>
      <c r="N10825" s="120"/>
      <c r="U10825" s="121"/>
      <c r="V10825" s="122"/>
      <c r="W10825" s="123"/>
      <c r="AC10825" s="123"/>
    </row>
    <row r="10826" spans="5:29" s="2" customFormat="1">
      <c r="E10826" s="120"/>
      <c r="M10826" s="120"/>
      <c r="N10826" s="120"/>
      <c r="U10826" s="121"/>
      <c r="V10826" s="122"/>
      <c r="W10826" s="123"/>
      <c r="AC10826" s="123"/>
    </row>
    <row r="10827" spans="5:29" s="2" customFormat="1">
      <c r="E10827" s="120"/>
      <c r="M10827" s="120"/>
      <c r="N10827" s="120"/>
      <c r="U10827" s="121"/>
      <c r="V10827" s="122"/>
      <c r="W10827" s="123"/>
      <c r="AC10827" s="123"/>
    </row>
    <row r="10828" spans="5:29" s="2" customFormat="1">
      <c r="E10828" s="120"/>
      <c r="M10828" s="120"/>
      <c r="N10828" s="120"/>
      <c r="U10828" s="121"/>
      <c r="V10828" s="122"/>
      <c r="W10828" s="123"/>
      <c r="AC10828" s="123"/>
    </row>
    <row r="10829" spans="5:29" s="2" customFormat="1">
      <c r="E10829" s="120"/>
      <c r="M10829" s="120"/>
      <c r="N10829" s="120"/>
      <c r="U10829" s="121"/>
      <c r="V10829" s="122"/>
      <c r="W10829" s="123"/>
      <c r="AC10829" s="123"/>
    </row>
    <row r="10830" spans="5:29" s="2" customFormat="1">
      <c r="E10830" s="120"/>
      <c r="M10830" s="120"/>
      <c r="N10830" s="120"/>
      <c r="U10830" s="121"/>
      <c r="V10830" s="122"/>
      <c r="W10830" s="123"/>
      <c r="AC10830" s="123"/>
    </row>
    <row r="10831" spans="5:29" s="2" customFormat="1">
      <c r="E10831" s="120"/>
      <c r="M10831" s="120"/>
      <c r="N10831" s="120"/>
      <c r="U10831" s="121"/>
      <c r="V10831" s="122"/>
      <c r="W10831" s="123"/>
      <c r="AC10831" s="123"/>
    </row>
    <row r="10832" spans="5:29" s="2" customFormat="1">
      <c r="E10832" s="120"/>
      <c r="M10832" s="120"/>
      <c r="N10832" s="120"/>
      <c r="U10832" s="121"/>
      <c r="V10832" s="122"/>
      <c r="W10832" s="123"/>
      <c r="AC10832" s="123"/>
    </row>
    <row r="10833" spans="5:29" s="2" customFormat="1">
      <c r="E10833" s="120"/>
      <c r="M10833" s="120"/>
      <c r="N10833" s="120"/>
      <c r="U10833" s="121"/>
      <c r="V10833" s="122"/>
      <c r="W10833" s="123"/>
      <c r="AC10833" s="123"/>
    </row>
    <row r="10834" spans="5:29" s="2" customFormat="1">
      <c r="E10834" s="120"/>
      <c r="M10834" s="120"/>
      <c r="N10834" s="120"/>
      <c r="U10834" s="121"/>
      <c r="V10834" s="122"/>
      <c r="W10834" s="123"/>
      <c r="AC10834" s="123"/>
    </row>
    <row r="10835" spans="5:29" s="2" customFormat="1">
      <c r="E10835" s="120"/>
      <c r="M10835" s="120"/>
      <c r="N10835" s="120"/>
      <c r="U10835" s="121"/>
      <c r="V10835" s="122"/>
      <c r="W10835" s="123"/>
      <c r="AC10835" s="123"/>
    </row>
    <row r="10836" spans="5:29" s="2" customFormat="1">
      <c r="E10836" s="120"/>
      <c r="M10836" s="120"/>
      <c r="N10836" s="120"/>
      <c r="U10836" s="121"/>
      <c r="V10836" s="122"/>
      <c r="W10836" s="123"/>
      <c r="AC10836" s="123"/>
    </row>
    <row r="10837" spans="5:29" s="2" customFormat="1">
      <c r="E10837" s="120"/>
      <c r="M10837" s="120"/>
      <c r="N10837" s="120"/>
      <c r="U10837" s="121"/>
      <c r="V10837" s="122"/>
      <c r="W10837" s="123"/>
      <c r="AC10837" s="123"/>
    </row>
    <row r="10838" spans="5:29" s="2" customFormat="1">
      <c r="E10838" s="120"/>
      <c r="M10838" s="120"/>
      <c r="N10838" s="120"/>
      <c r="U10838" s="121"/>
      <c r="V10838" s="122"/>
      <c r="W10838" s="123"/>
      <c r="AC10838" s="123"/>
    </row>
    <row r="10839" spans="5:29" s="2" customFormat="1">
      <c r="E10839" s="120"/>
      <c r="M10839" s="120"/>
      <c r="N10839" s="120"/>
      <c r="U10839" s="121"/>
      <c r="V10839" s="122"/>
      <c r="W10839" s="123"/>
      <c r="AC10839" s="123"/>
    </row>
    <row r="10840" spans="5:29" s="2" customFormat="1">
      <c r="E10840" s="120"/>
      <c r="M10840" s="120"/>
      <c r="N10840" s="120"/>
      <c r="U10840" s="121"/>
      <c r="V10840" s="122"/>
      <c r="W10840" s="123"/>
      <c r="AC10840" s="123"/>
    </row>
    <row r="10841" spans="5:29" s="2" customFormat="1">
      <c r="E10841" s="120"/>
      <c r="M10841" s="120"/>
      <c r="N10841" s="120"/>
      <c r="U10841" s="121"/>
      <c r="V10841" s="122"/>
      <c r="W10841" s="123"/>
      <c r="AC10841" s="123"/>
    </row>
    <row r="10842" spans="5:29" s="2" customFormat="1">
      <c r="E10842" s="120"/>
      <c r="M10842" s="120"/>
      <c r="N10842" s="120"/>
      <c r="U10842" s="121"/>
      <c r="V10842" s="122"/>
      <c r="W10842" s="123"/>
      <c r="AC10842" s="123"/>
    </row>
    <row r="10843" spans="5:29" s="2" customFormat="1">
      <c r="E10843" s="120"/>
      <c r="M10843" s="120"/>
      <c r="N10843" s="120"/>
      <c r="U10843" s="121"/>
      <c r="V10843" s="122"/>
      <c r="W10843" s="123"/>
      <c r="AC10843" s="123"/>
    </row>
    <row r="10844" spans="5:29" s="2" customFormat="1">
      <c r="E10844" s="120"/>
      <c r="M10844" s="120"/>
      <c r="N10844" s="120"/>
      <c r="U10844" s="121"/>
      <c r="V10844" s="122"/>
      <c r="W10844" s="123"/>
      <c r="AC10844" s="123"/>
    </row>
    <row r="10845" spans="5:29" s="2" customFormat="1">
      <c r="E10845" s="120"/>
      <c r="M10845" s="120"/>
      <c r="N10845" s="120"/>
      <c r="U10845" s="121"/>
      <c r="V10845" s="122"/>
      <c r="W10845" s="123"/>
      <c r="AC10845" s="123"/>
    </row>
    <row r="10846" spans="5:29" s="2" customFormat="1">
      <c r="E10846" s="120"/>
      <c r="M10846" s="120"/>
      <c r="N10846" s="120"/>
      <c r="U10846" s="121"/>
      <c r="V10846" s="122"/>
      <c r="W10846" s="123"/>
      <c r="AC10846" s="123"/>
    </row>
    <row r="10847" spans="5:29" s="2" customFormat="1">
      <c r="E10847" s="120"/>
      <c r="M10847" s="120"/>
      <c r="N10847" s="120"/>
      <c r="U10847" s="121"/>
      <c r="V10847" s="122"/>
      <c r="W10847" s="123"/>
      <c r="AC10847" s="123"/>
    </row>
    <row r="10848" spans="5:29" s="2" customFormat="1">
      <c r="E10848" s="120"/>
      <c r="M10848" s="120"/>
      <c r="N10848" s="120"/>
      <c r="U10848" s="121"/>
      <c r="V10848" s="122"/>
      <c r="W10848" s="123"/>
      <c r="AC10848" s="123"/>
    </row>
    <row r="10849" spans="5:29" s="2" customFormat="1">
      <c r="E10849" s="120"/>
      <c r="M10849" s="120"/>
      <c r="N10849" s="120"/>
      <c r="U10849" s="121"/>
      <c r="V10849" s="122"/>
      <c r="W10849" s="123"/>
      <c r="AC10849" s="123"/>
    </row>
    <row r="10850" spans="5:29" s="2" customFormat="1">
      <c r="E10850" s="120"/>
      <c r="M10850" s="120"/>
      <c r="N10850" s="120"/>
      <c r="U10850" s="121"/>
      <c r="V10850" s="122"/>
      <c r="W10850" s="123"/>
      <c r="AC10850" s="123"/>
    </row>
    <row r="10851" spans="5:29" s="2" customFormat="1">
      <c r="E10851" s="120"/>
      <c r="M10851" s="120"/>
      <c r="N10851" s="120"/>
      <c r="U10851" s="121"/>
      <c r="V10851" s="122"/>
      <c r="W10851" s="123"/>
      <c r="AC10851" s="123"/>
    </row>
    <row r="10852" spans="5:29" s="2" customFormat="1">
      <c r="E10852" s="120"/>
      <c r="M10852" s="120"/>
      <c r="N10852" s="120"/>
      <c r="U10852" s="121"/>
      <c r="V10852" s="122"/>
      <c r="W10852" s="123"/>
      <c r="AC10852" s="123"/>
    </row>
    <row r="10853" spans="5:29" s="2" customFormat="1">
      <c r="E10853" s="120"/>
      <c r="M10853" s="120"/>
      <c r="N10853" s="120"/>
      <c r="U10853" s="121"/>
      <c r="V10853" s="122"/>
      <c r="W10853" s="123"/>
      <c r="AC10853" s="123"/>
    </row>
    <row r="10854" spans="5:29" s="2" customFormat="1">
      <c r="E10854" s="120"/>
      <c r="M10854" s="120"/>
      <c r="N10854" s="120"/>
      <c r="U10854" s="121"/>
      <c r="V10854" s="122"/>
      <c r="W10854" s="123"/>
      <c r="AC10854" s="123"/>
    </row>
    <row r="10855" spans="5:29" s="2" customFormat="1">
      <c r="E10855" s="120"/>
      <c r="M10855" s="120"/>
      <c r="N10855" s="120"/>
      <c r="U10855" s="121"/>
      <c r="V10855" s="122"/>
      <c r="W10855" s="123"/>
      <c r="AC10855" s="123"/>
    </row>
    <row r="10856" spans="5:29" s="2" customFormat="1">
      <c r="E10856" s="120"/>
      <c r="M10856" s="120"/>
      <c r="N10856" s="120"/>
      <c r="U10856" s="121"/>
      <c r="V10856" s="122"/>
      <c r="W10856" s="123"/>
      <c r="AC10856" s="123"/>
    </row>
    <row r="10857" spans="5:29" s="2" customFormat="1">
      <c r="E10857" s="120"/>
      <c r="M10857" s="120"/>
      <c r="N10857" s="120"/>
      <c r="U10857" s="121"/>
      <c r="V10857" s="122"/>
      <c r="W10857" s="123"/>
      <c r="AC10857" s="123"/>
    </row>
    <row r="10858" spans="5:29" s="2" customFormat="1">
      <c r="E10858" s="120"/>
      <c r="M10858" s="120"/>
      <c r="N10858" s="120"/>
      <c r="U10858" s="121"/>
      <c r="V10858" s="122"/>
      <c r="W10858" s="123"/>
      <c r="AC10858" s="123"/>
    </row>
    <row r="10859" spans="5:29" s="2" customFormat="1">
      <c r="E10859" s="120"/>
      <c r="M10859" s="120"/>
      <c r="N10859" s="120"/>
      <c r="U10859" s="121"/>
      <c r="V10859" s="122"/>
      <c r="W10859" s="123"/>
      <c r="AC10859" s="123"/>
    </row>
    <row r="10860" spans="5:29" s="2" customFormat="1">
      <c r="E10860" s="120"/>
      <c r="M10860" s="120"/>
      <c r="N10860" s="120"/>
      <c r="U10860" s="121"/>
      <c r="V10860" s="122"/>
      <c r="W10860" s="123"/>
      <c r="AC10860" s="123"/>
    </row>
    <row r="10861" spans="5:29" s="2" customFormat="1">
      <c r="E10861" s="120"/>
      <c r="M10861" s="120"/>
      <c r="N10861" s="120"/>
      <c r="U10861" s="121"/>
      <c r="V10861" s="122"/>
      <c r="W10861" s="123"/>
      <c r="AC10861" s="123"/>
    </row>
    <row r="10862" spans="5:29" s="2" customFormat="1">
      <c r="E10862" s="120"/>
      <c r="M10862" s="120"/>
      <c r="N10862" s="120"/>
      <c r="U10862" s="121"/>
      <c r="V10862" s="122"/>
      <c r="W10862" s="123"/>
      <c r="AC10862" s="123"/>
    </row>
    <row r="10863" spans="5:29" s="2" customFormat="1">
      <c r="E10863" s="120"/>
      <c r="M10863" s="120"/>
      <c r="N10863" s="120"/>
      <c r="U10863" s="121"/>
      <c r="V10863" s="122"/>
      <c r="W10863" s="123"/>
      <c r="AC10863" s="123"/>
    </row>
    <row r="10864" spans="5:29" s="2" customFormat="1">
      <c r="E10864" s="120"/>
      <c r="M10864" s="120"/>
      <c r="N10864" s="120"/>
      <c r="U10864" s="121"/>
      <c r="V10864" s="122"/>
      <c r="W10864" s="123"/>
      <c r="AC10864" s="123"/>
    </row>
    <row r="10865" spans="5:29" s="2" customFormat="1">
      <c r="E10865" s="120"/>
      <c r="M10865" s="120"/>
      <c r="N10865" s="120"/>
      <c r="U10865" s="121"/>
      <c r="V10865" s="122"/>
      <c r="W10865" s="123"/>
      <c r="AC10865" s="123"/>
    </row>
    <row r="10866" spans="5:29" s="2" customFormat="1">
      <c r="E10866" s="120"/>
      <c r="M10866" s="120"/>
      <c r="N10866" s="120"/>
      <c r="U10866" s="121"/>
      <c r="V10866" s="122"/>
      <c r="W10866" s="123"/>
      <c r="AC10866" s="123"/>
    </row>
    <row r="10867" spans="5:29" s="2" customFormat="1">
      <c r="E10867" s="120"/>
      <c r="M10867" s="120"/>
      <c r="N10867" s="120"/>
      <c r="U10867" s="121"/>
      <c r="V10867" s="122"/>
      <c r="W10867" s="123"/>
      <c r="AC10867" s="123"/>
    </row>
    <row r="10868" spans="5:29" s="2" customFormat="1">
      <c r="E10868" s="120"/>
      <c r="M10868" s="120"/>
      <c r="N10868" s="120"/>
      <c r="U10868" s="121"/>
      <c r="V10868" s="122"/>
      <c r="W10868" s="123"/>
      <c r="AC10868" s="123"/>
    </row>
    <row r="10869" spans="5:29" s="2" customFormat="1">
      <c r="E10869" s="120"/>
      <c r="M10869" s="120"/>
      <c r="N10869" s="120"/>
      <c r="U10869" s="121"/>
      <c r="V10869" s="122"/>
      <c r="W10869" s="123"/>
      <c r="AC10869" s="123"/>
    </row>
    <row r="10870" spans="5:29" s="2" customFormat="1">
      <c r="E10870" s="120"/>
      <c r="M10870" s="120"/>
      <c r="N10870" s="120"/>
      <c r="U10870" s="121"/>
      <c r="V10870" s="122"/>
      <c r="W10870" s="123"/>
      <c r="AC10870" s="123"/>
    </row>
    <row r="10871" spans="5:29" s="2" customFormat="1">
      <c r="E10871" s="120"/>
      <c r="M10871" s="120"/>
      <c r="N10871" s="120"/>
      <c r="U10871" s="121"/>
      <c r="V10871" s="122"/>
      <c r="W10871" s="123"/>
      <c r="AC10871" s="123"/>
    </row>
    <row r="10872" spans="5:29" s="2" customFormat="1">
      <c r="E10872" s="120"/>
      <c r="M10872" s="120"/>
      <c r="N10872" s="120"/>
      <c r="U10872" s="121"/>
      <c r="V10872" s="122"/>
      <c r="W10872" s="123"/>
      <c r="AC10872" s="123"/>
    </row>
    <row r="10873" spans="5:29" s="2" customFormat="1">
      <c r="E10873" s="120"/>
      <c r="M10873" s="120"/>
      <c r="N10873" s="120"/>
      <c r="U10873" s="121"/>
      <c r="V10873" s="122"/>
      <c r="W10873" s="123"/>
      <c r="AC10873" s="123"/>
    </row>
    <row r="10874" spans="5:29" s="2" customFormat="1">
      <c r="E10874" s="120"/>
      <c r="M10874" s="120"/>
      <c r="N10874" s="120"/>
      <c r="U10874" s="121"/>
      <c r="V10874" s="122"/>
      <c r="W10874" s="123"/>
      <c r="AC10874" s="123"/>
    </row>
    <row r="10875" spans="5:29" s="2" customFormat="1">
      <c r="E10875" s="120"/>
      <c r="M10875" s="120"/>
      <c r="N10875" s="120"/>
      <c r="U10875" s="121"/>
      <c r="V10875" s="122"/>
      <c r="W10875" s="123"/>
      <c r="AC10875" s="123"/>
    </row>
    <row r="10876" spans="5:29" s="2" customFormat="1">
      <c r="E10876" s="120"/>
      <c r="M10876" s="120"/>
      <c r="N10876" s="120"/>
      <c r="U10876" s="121"/>
      <c r="V10876" s="122"/>
      <c r="W10876" s="123"/>
      <c r="AC10876" s="123"/>
    </row>
    <row r="10877" spans="5:29" s="2" customFormat="1">
      <c r="E10877" s="120"/>
      <c r="M10877" s="120"/>
      <c r="N10877" s="120"/>
      <c r="U10877" s="121"/>
      <c r="V10877" s="122"/>
      <c r="W10877" s="123"/>
      <c r="AC10877" s="123"/>
    </row>
    <row r="10878" spans="5:29" s="2" customFormat="1">
      <c r="E10878" s="120"/>
      <c r="M10878" s="120"/>
      <c r="N10878" s="120"/>
      <c r="U10878" s="121"/>
      <c r="V10878" s="122"/>
      <c r="W10878" s="123"/>
      <c r="AC10878" s="123"/>
    </row>
    <row r="10879" spans="5:29" s="2" customFormat="1">
      <c r="E10879" s="120"/>
      <c r="M10879" s="120"/>
      <c r="N10879" s="120"/>
      <c r="U10879" s="121"/>
      <c r="V10879" s="122"/>
      <c r="W10879" s="123"/>
      <c r="AC10879" s="123"/>
    </row>
    <row r="10880" spans="5:29" s="2" customFormat="1">
      <c r="E10880" s="120"/>
      <c r="M10880" s="120"/>
      <c r="N10880" s="120"/>
      <c r="U10880" s="121"/>
      <c r="V10880" s="122"/>
      <c r="W10880" s="123"/>
      <c r="AC10880" s="123"/>
    </row>
    <row r="10881" spans="5:29" s="2" customFormat="1">
      <c r="E10881" s="120"/>
      <c r="M10881" s="120"/>
      <c r="N10881" s="120"/>
      <c r="U10881" s="121"/>
      <c r="V10881" s="122"/>
      <c r="W10881" s="123"/>
      <c r="AC10881" s="123"/>
    </row>
    <row r="10882" spans="5:29" s="2" customFormat="1">
      <c r="E10882" s="120"/>
      <c r="M10882" s="120"/>
      <c r="N10882" s="120"/>
      <c r="U10882" s="121"/>
      <c r="V10882" s="122"/>
      <c r="W10882" s="123"/>
      <c r="AC10882" s="123"/>
    </row>
    <row r="10883" spans="5:29" s="2" customFormat="1">
      <c r="E10883" s="120"/>
      <c r="M10883" s="120"/>
      <c r="N10883" s="120"/>
      <c r="U10883" s="121"/>
      <c r="V10883" s="122"/>
      <c r="W10883" s="123"/>
      <c r="AC10883" s="123"/>
    </row>
    <row r="10884" spans="5:29" s="2" customFormat="1">
      <c r="E10884" s="120"/>
      <c r="M10884" s="120"/>
      <c r="N10884" s="120"/>
      <c r="U10884" s="121"/>
      <c r="V10884" s="122"/>
      <c r="W10884" s="123"/>
      <c r="AC10884" s="123"/>
    </row>
    <row r="10885" spans="5:29" s="2" customFormat="1">
      <c r="E10885" s="120"/>
      <c r="M10885" s="120"/>
      <c r="N10885" s="120"/>
      <c r="U10885" s="121"/>
      <c r="V10885" s="122"/>
      <c r="W10885" s="123"/>
      <c r="AC10885" s="123"/>
    </row>
    <row r="10886" spans="5:29" s="2" customFormat="1">
      <c r="E10886" s="120"/>
      <c r="M10886" s="120"/>
      <c r="N10886" s="120"/>
      <c r="U10886" s="121"/>
      <c r="V10886" s="122"/>
      <c r="W10886" s="123"/>
      <c r="AC10886" s="123"/>
    </row>
    <row r="10887" spans="5:29" s="2" customFormat="1">
      <c r="E10887" s="120"/>
      <c r="M10887" s="120"/>
      <c r="N10887" s="120"/>
      <c r="U10887" s="121"/>
      <c r="V10887" s="122"/>
      <c r="W10887" s="123"/>
      <c r="AC10887" s="123"/>
    </row>
    <row r="10888" spans="5:29" s="2" customFormat="1">
      <c r="E10888" s="120"/>
      <c r="M10888" s="120"/>
      <c r="N10888" s="120"/>
      <c r="U10888" s="121"/>
      <c r="V10888" s="122"/>
      <c r="W10888" s="123"/>
      <c r="AC10888" s="123"/>
    </row>
    <row r="10889" spans="5:29" s="2" customFormat="1">
      <c r="E10889" s="120"/>
      <c r="M10889" s="120"/>
      <c r="N10889" s="120"/>
      <c r="U10889" s="121"/>
      <c r="V10889" s="122"/>
      <c r="W10889" s="123"/>
      <c r="AC10889" s="123"/>
    </row>
    <row r="10890" spans="5:29" s="2" customFormat="1">
      <c r="E10890" s="120"/>
      <c r="M10890" s="120"/>
      <c r="N10890" s="120"/>
      <c r="U10890" s="121"/>
      <c r="V10890" s="122"/>
      <c r="W10890" s="123"/>
      <c r="AC10890" s="123"/>
    </row>
    <row r="10891" spans="5:29" s="2" customFormat="1">
      <c r="E10891" s="120"/>
      <c r="M10891" s="120"/>
      <c r="N10891" s="120"/>
      <c r="U10891" s="121"/>
      <c r="V10891" s="122"/>
      <c r="W10891" s="123"/>
      <c r="AC10891" s="123"/>
    </row>
    <row r="10892" spans="5:29" s="2" customFormat="1">
      <c r="E10892" s="120"/>
      <c r="M10892" s="120"/>
      <c r="N10892" s="120"/>
      <c r="U10892" s="121"/>
      <c r="V10892" s="122"/>
      <c r="W10892" s="123"/>
      <c r="AC10892" s="123"/>
    </row>
    <row r="10893" spans="5:29" s="2" customFormat="1">
      <c r="E10893" s="120"/>
      <c r="M10893" s="120"/>
      <c r="N10893" s="120"/>
      <c r="U10893" s="121"/>
      <c r="V10893" s="122"/>
      <c r="W10893" s="123"/>
      <c r="AC10893" s="123"/>
    </row>
    <row r="10894" spans="5:29" s="2" customFormat="1">
      <c r="E10894" s="120"/>
      <c r="M10894" s="120"/>
      <c r="N10894" s="120"/>
      <c r="U10894" s="121"/>
      <c r="V10894" s="122"/>
      <c r="W10894" s="123"/>
      <c r="AC10894" s="123"/>
    </row>
    <row r="10895" spans="5:29" s="2" customFormat="1">
      <c r="E10895" s="120"/>
      <c r="M10895" s="120"/>
      <c r="N10895" s="120"/>
      <c r="U10895" s="121"/>
      <c r="V10895" s="122"/>
      <c r="W10895" s="123"/>
      <c r="AC10895" s="123"/>
    </row>
    <row r="10896" spans="5:29" s="2" customFormat="1">
      <c r="E10896" s="120"/>
      <c r="M10896" s="120"/>
      <c r="N10896" s="120"/>
      <c r="U10896" s="121"/>
      <c r="V10896" s="122"/>
      <c r="W10896" s="123"/>
      <c r="AC10896" s="123"/>
    </row>
    <row r="10897" spans="5:29" s="2" customFormat="1">
      <c r="E10897" s="120"/>
      <c r="M10897" s="120"/>
      <c r="N10897" s="120"/>
      <c r="U10897" s="121"/>
      <c r="V10897" s="122"/>
      <c r="W10897" s="123"/>
      <c r="AC10897" s="123"/>
    </row>
    <row r="10898" spans="5:29" s="2" customFormat="1">
      <c r="E10898" s="120"/>
      <c r="M10898" s="120"/>
      <c r="N10898" s="120"/>
      <c r="U10898" s="121"/>
      <c r="V10898" s="122"/>
      <c r="W10898" s="123"/>
      <c r="AC10898" s="123"/>
    </row>
    <row r="10899" spans="5:29" s="2" customFormat="1">
      <c r="E10899" s="120"/>
      <c r="M10899" s="120"/>
      <c r="N10899" s="120"/>
      <c r="U10899" s="121"/>
      <c r="V10899" s="122"/>
      <c r="W10899" s="123"/>
      <c r="AC10899" s="123"/>
    </row>
    <row r="10900" spans="5:29" s="2" customFormat="1">
      <c r="E10900" s="120"/>
      <c r="M10900" s="120"/>
      <c r="N10900" s="120"/>
      <c r="U10900" s="121"/>
      <c r="V10900" s="122"/>
      <c r="W10900" s="123"/>
      <c r="AC10900" s="123"/>
    </row>
    <row r="10901" spans="5:29" s="2" customFormat="1">
      <c r="E10901" s="120"/>
      <c r="M10901" s="120"/>
      <c r="N10901" s="120"/>
      <c r="U10901" s="121"/>
      <c r="V10901" s="122"/>
      <c r="W10901" s="123"/>
      <c r="AC10901" s="123"/>
    </row>
    <row r="10902" spans="5:29" s="2" customFormat="1">
      <c r="E10902" s="120"/>
      <c r="M10902" s="120"/>
      <c r="N10902" s="120"/>
      <c r="U10902" s="121"/>
      <c r="V10902" s="122"/>
      <c r="W10902" s="123"/>
      <c r="AC10902" s="123"/>
    </row>
    <row r="10903" spans="5:29" s="2" customFormat="1">
      <c r="E10903" s="120"/>
      <c r="M10903" s="120"/>
      <c r="N10903" s="120"/>
      <c r="U10903" s="121"/>
      <c r="V10903" s="122"/>
      <c r="W10903" s="123"/>
      <c r="AC10903" s="123"/>
    </row>
    <row r="10904" spans="5:29" s="2" customFormat="1">
      <c r="E10904" s="120"/>
      <c r="M10904" s="120"/>
      <c r="N10904" s="120"/>
      <c r="U10904" s="121"/>
      <c r="V10904" s="122"/>
      <c r="W10904" s="123"/>
      <c r="AC10904" s="123"/>
    </row>
    <row r="10905" spans="5:29" s="2" customFormat="1">
      <c r="E10905" s="120"/>
      <c r="M10905" s="120"/>
      <c r="N10905" s="120"/>
      <c r="U10905" s="121"/>
      <c r="V10905" s="122"/>
      <c r="W10905" s="123"/>
      <c r="AC10905" s="123"/>
    </row>
    <row r="10906" spans="5:29" s="2" customFormat="1">
      <c r="E10906" s="120"/>
      <c r="M10906" s="120"/>
      <c r="N10906" s="120"/>
      <c r="U10906" s="121"/>
      <c r="V10906" s="122"/>
      <c r="W10906" s="123"/>
      <c r="AC10906" s="123"/>
    </row>
    <row r="10907" spans="5:29" s="2" customFormat="1">
      <c r="E10907" s="120"/>
      <c r="M10907" s="120"/>
      <c r="N10907" s="120"/>
      <c r="U10907" s="121"/>
      <c r="V10907" s="122"/>
      <c r="W10907" s="123"/>
      <c r="AC10907" s="123"/>
    </row>
    <row r="10908" spans="5:29" s="2" customFormat="1">
      <c r="E10908" s="120"/>
      <c r="M10908" s="120"/>
      <c r="N10908" s="120"/>
      <c r="U10908" s="121"/>
      <c r="V10908" s="122"/>
      <c r="W10908" s="123"/>
      <c r="AC10908" s="123"/>
    </row>
    <row r="10909" spans="5:29" s="2" customFormat="1">
      <c r="E10909" s="120"/>
      <c r="M10909" s="120"/>
      <c r="N10909" s="120"/>
      <c r="U10909" s="121"/>
      <c r="V10909" s="122"/>
      <c r="W10909" s="123"/>
      <c r="AC10909" s="123"/>
    </row>
    <row r="10910" spans="5:29" s="2" customFormat="1">
      <c r="E10910" s="120"/>
      <c r="M10910" s="120"/>
      <c r="N10910" s="120"/>
      <c r="U10910" s="121"/>
      <c r="V10910" s="122"/>
      <c r="W10910" s="123"/>
      <c r="AC10910" s="123"/>
    </row>
    <row r="10911" spans="5:29" s="2" customFormat="1">
      <c r="E10911" s="120"/>
      <c r="M10911" s="120"/>
      <c r="N10911" s="120"/>
      <c r="U10911" s="121"/>
      <c r="V10911" s="122"/>
      <c r="W10911" s="123"/>
      <c r="AC10911" s="123"/>
    </row>
    <row r="10912" spans="5:29" s="2" customFormat="1">
      <c r="E10912" s="120"/>
      <c r="M10912" s="120"/>
      <c r="N10912" s="120"/>
      <c r="U10912" s="121"/>
      <c r="V10912" s="122"/>
      <c r="W10912" s="123"/>
      <c r="AC10912" s="123"/>
    </row>
    <row r="10913" spans="5:29" s="2" customFormat="1">
      <c r="E10913" s="120"/>
      <c r="M10913" s="120"/>
      <c r="N10913" s="120"/>
      <c r="U10913" s="121"/>
      <c r="V10913" s="122"/>
      <c r="W10913" s="123"/>
      <c r="AC10913" s="123"/>
    </row>
    <row r="10914" spans="5:29" s="2" customFormat="1">
      <c r="E10914" s="120"/>
      <c r="M10914" s="120"/>
      <c r="N10914" s="120"/>
      <c r="U10914" s="121"/>
      <c r="V10914" s="122"/>
      <c r="W10914" s="123"/>
      <c r="AC10914" s="123"/>
    </row>
    <row r="10915" spans="5:29" s="2" customFormat="1">
      <c r="E10915" s="120"/>
      <c r="M10915" s="120"/>
      <c r="N10915" s="120"/>
      <c r="U10915" s="121"/>
      <c r="V10915" s="122"/>
      <c r="W10915" s="123"/>
      <c r="AC10915" s="123"/>
    </row>
    <row r="10916" spans="5:29" s="2" customFormat="1">
      <c r="E10916" s="120"/>
      <c r="M10916" s="120"/>
      <c r="N10916" s="120"/>
      <c r="U10916" s="121"/>
      <c r="V10916" s="122"/>
      <c r="W10916" s="123"/>
      <c r="AC10916" s="123"/>
    </row>
    <row r="10917" spans="5:29" s="2" customFormat="1">
      <c r="E10917" s="120"/>
      <c r="M10917" s="120"/>
      <c r="N10917" s="120"/>
      <c r="U10917" s="121"/>
      <c r="V10917" s="122"/>
      <c r="W10917" s="123"/>
      <c r="AC10917" s="123"/>
    </row>
    <row r="10918" spans="5:29" s="2" customFormat="1">
      <c r="E10918" s="120"/>
      <c r="M10918" s="120"/>
      <c r="N10918" s="120"/>
      <c r="U10918" s="121"/>
      <c r="V10918" s="122"/>
      <c r="W10918" s="123"/>
      <c r="AC10918" s="123"/>
    </row>
    <row r="10919" spans="5:29" s="2" customFormat="1">
      <c r="E10919" s="120"/>
      <c r="M10919" s="120"/>
      <c r="N10919" s="120"/>
      <c r="U10919" s="121"/>
      <c r="V10919" s="122"/>
      <c r="W10919" s="123"/>
      <c r="AC10919" s="123"/>
    </row>
    <row r="10920" spans="5:29" s="2" customFormat="1">
      <c r="E10920" s="120"/>
      <c r="M10920" s="120"/>
      <c r="N10920" s="120"/>
      <c r="U10920" s="121"/>
      <c r="V10920" s="122"/>
      <c r="W10920" s="123"/>
      <c r="AC10920" s="123"/>
    </row>
    <row r="10921" spans="5:29" s="2" customFormat="1">
      <c r="E10921" s="120"/>
      <c r="M10921" s="120"/>
      <c r="N10921" s="120"/>
      <c r="U10921" s="121"/>
      <c r="V10921" s="122"/>
      <c r="W10921" s="123"/>
      <c r="AC10921" s="123"/>
    </row>
    <row r="10922" spans="5:29" s="2" customFormat="1">
      <c r="E10922" s="120"/>
      <c r="M10922" s="120"/>
      <c r="N10922" s="120"/>
      <c r="U10922" s="121"/>
      <c r="V10922" s="122"/>
      <c r="W10922" s="123"/>
      <c r="AC10922" s="123"/>
    </row>
    <row r="10923" spans="5:29" s="2" customFormat="1">
      <c r="E10923" s="120"/>
      <c r="M10923" s="120"/>
      <c r="N10923" s="120"/>
      <c r="U10923" s="121"/>
      <c r="V10923" s="122"/>
      <c r="W10923" s="123"/>
      <c r="AC10923" s="123"/>
    </row>
    <row r="10924" spans="5:29" s="2" customFormat="1">
      <c r="E10924" s="120"/>
      <c r="M10924" s="120"/>
      <c r="N10924" s="120"/>
      <c r="U10924" s="121"/>
      <c r="V10924" s="122"/>
      <c r="W10924" s="123"/>
      <c r="AC10924" s="123"/>
    </row>
    <row r="10925" spans="5:29" s="2" customFormat="1">
      <c r="E10925" s="120"/>
      <c r="M10925" s="120"/>
      <c r="N10925" s="120"/>
      <c r="U10925" s="121"/>
      <c r="V10925" s="122"/>
      <c r="W10925" s="123"/>
      <c r="AC10925" s="123"/>
    </row>
    <row r="10926" spans="5:29" s="2" customFormat="1">
      <c r="E10926" s="120"/>
      <c r="M10926" s="120"/>
      <c r="N10926" s="120"/>
      <c r="U10926" s="121"/>
      <c r="V10926" s="122"/>
      <c r="W10926" s="123"/>
      <c r="AC10926" s="123"/>
    </row>
    <row r="10927" spans="5:29" s="2" customFormat="1">
      <c r="E10927" s="120"/>
      <c r="M10927" s="120"/>
      <c r="N10927" s="120"/>
      <c r="U10927" s="121"/>
      <c r="V10927" s="122"/>
      <c r="W10927" s="123"/>
      <c r="AC10927" s="123"/>
    </row>
    <row r="10928" spans="5:29" s="2" customFormat="1">
      <c r="E10928" s="120"/>
      <c r="M10928" s="120"/>
      <c r="N10928" s="120"/>
      <c r="U10928" s="121"/>
      <c r="V10928" s="122"/>
      <c r="W10928" s="123"/>
      <c r="AC10928" s="123"/>
    </row>
    <row r="10929" spans="5:29" s="2" customFormat="1">
      <c r="E10929" s="120"/>
      <c r="M10929" s="120"/>
      <c r="N10929" s="120"/>
      <c r="U10929" s="121"/>
      <c r="V10929" s="122"/>
      <c r="W10929" s="123"/>
      <c r="AC10929" s="123"/>
    </row>
    <row r="10930" spans="5:29" s="2" customFormat="1">
      <c r="E10930" s="120"/>
      <c r="M10930" s="120"/>
      <c r="N10930" s="120"/>
      <c r="U10930" s="121"/>
      <c r="V10930" s="122"/>
      <c r="W10930" s="123"/>
      <c r="AC10930" s="123"/>
    </row>
    <row r="10931" spans="5:29" s="2" customFormat="1">
      <c r="E10931" s="120"/>
      <c r="M10931" s="120"/>
      <c r="N10931" s="120"/>
      <c r="U10931" s="121"/>
      <c r="V10931" s="122"/>
      <c r="W10931" s="123"/>
      <c r="AC10931" s="123"/>
    </row>
    <row r="10932" spans="5:29" s="2" customFormat="1">
      <c r="E10932" s="120"/>
      <c r="M10932" s="120"/>
      <c r="N10932" s="120"/>
      <c r="U10932" s="121"/>
      <c r="V10932" s="122"/>
      <c r="W10932" s="123"/>
      <c r="AC10932" s="123"/>
    </row>
    <row r="10933" spans="5:29" s="2" customFormat="1">
      <c r="E10933" s="120"/>
      <c r="M10933" s="120"/>
      <c r="N10933" s="120"/>
      <c r="U10933" s="121"/>
      <c r="V10933" s="122"/>
      <c r="W10933" s="123"/>
      <c r="AC10933" s="123"/>
    </row>
    <row r="10934" spans="5:29" s="2" customFormat="1">
      <c r="E10934" s="120"/>
      <c r="M10934" s="120"/>
      <c r="N10934" s="120"/>
      <c r="U10934" s="121"/>
      <c r="V10934" s="122"/>
      <c r="W10934" s="123"/>
      <c r="AC10934" s="123"/>
    </row>
    <row r="10935" spans="5:29" s="2" customFormat="1">
      <c r="E10935" s="120"/>
      <c r="M10935" s="120"/>
      <c r="N10935" s="120"/>
      <c r="U10935" s="121"/>
      <c r="V10935" s="122"/>
      <c r="W10935" s="123"/>
      <c r="AC10935" s="123"/>
    </row>
    <row r="10936" spans="5:29" s="2" customFormat="1">
      <c r="E10936" s="120"/>
      <c r="M10936" s="120"/>
      <c r="N10936" s="120"/>
      <c r="U10936" s="121"/>
      <c r="V10936" s="122"/>
      <c r="W10936" s="123"/>
      <c r="AC10936" s="123"/>
    </row>
    <row r="10937" spans="5:29" s="2" customFormat="1">
      <c r="E10937" s="120"/>
      <c r="M10937" s="120"/>
      <c r="N10937" s="120"/>
      <c r="U10937" s="121"/>
      <c r="V10937" s="122"/>
      <c r="W10937" s="123"/>
      <c r="AC10937" s="123"/>
    </row>
    <row r="10938" spans="5:29" s="2" customFormat="1">
      <c r="E10938" s="120"/>
      <c r="M10938" s="120"/>
      <c r="N10938" s="120"/>
      <c r="U10938" s="121"/>
      <c r="V10938" s="122"/>
      <c r="W10938" s="123"/>
      <c r="AC10938" s="123"/>
    </row>
    <row r="10939" spans="5:29" s="2" customFormat="1">
      <c r="E10939" s="120"/>
      <c r="M10939" s="120"/>
      <c r="N10939" s="120"/>
      <c r="U10939" s="121"/>
      <c r="V10939" s="122"/>
      <c r="W10939" s="123"/>
      <c r="AC10939" s="123"/>
    </row>
    <row r="10940" spans="5:29" s="2" customFormat="1">
      <c r="E10940" s="120"/>
      <c r="M10940" s="120"/>
      <c r="N10940" s="120"/>
      <c r="U10940" s="121"/>
      <c r="V10940" s="122"/>
      <c r="W10940" s="123"/>
      <c r="AC10940" s="123"/>
    </row>
    <row r="10941" spans="5:29" s="2" customFormat="1">
      <c r="E10941" s="120"/>
      <c r="M10941" s="120"/>
      <c r="N10941" s="120"/>
      <c r="U10941" s="121"/>
      <c r="V10941" s="122"/>
      <c r="W10941" s="123"/>
      <c r="AC10941" s="123"/>
    </row>
    <row r="10942" spans="5:29" s="2" customFormat="1">
      <c r="E10942" s="120"/>
      <c r="M10942" s="120"/>
      <c r="N10942" s="120"/>
      <c r="U10942" s="121"/>
      <c r="V10942" s="122"/>
      <c r="W10942" s="123"/>
      <c r="AC10942" s="123"/>
    </row>
    <row r="10943" spans="5:29" s="2" customFormat="1">
      <c r="E10943" s="120"/>
      <c r="M10943" s="120"/>
      <c r="N10943" s="120"/>
      <c r="U10943" s="121"/>
      <c r="V10943" s="122"/>
      <c r="W10943" s="123"/>
      <c r="AC10943" s="123"/>
    </row>
    <row r="10944" spans="5:29" s="2" customFormat="1">
      <c r="E10944" s="120"/>
      <c r="M10944" s="120"/>
      <c r="N10944" s="120"/>
      <c r="U10944" s="121"/>
      <c r="V10944" s="122"/>
      <c r="W10944" s="123"/>
      <c r="AC10944" s="123"/>
    </row>
    <row r="10945" spans="5:29" s="2" customFormat="1">
      <c r="E10945" s="120"/>
      <c r="M10945" s="120"/>
      <c r="N10945" s="120"/>
      <c r="U10945" s="121"/>
      <c r="V10945" s="122"/>
      <c r="W10945" s="123"/>
      <c r="AC10945" s="123"/>
    </row>
    <row r="10946" spans="5:29" s="2" customFormat="1">
      <c r="E10946" s="120"/>
      <c r="M10946" s="120"/>
      <c r="N10946" s="120"/>
      <c r="U10946" s="121"/>
      <c r="V10946" s="122"/>
      <c r="W10946" s="123"/>
      <c r="AC10946" s="123"/>
    </row>
    <row r="10947" spans="5:29" s="2" customFormat="1">
      <c r="E10947" s="120"/>
      <c r="M10947" s="120"/>
      <c r="N10947" s="120"/>
      <c r="U10947" s="121"/>
      <c r="V10947" s="122"/>
      <c r="W10947" s="123"/>
      <c r="AC10947" s="123"/>
    </row>
    <row r="10948" spans="5:29" s="2" customFormat="1">
      <c r="E10948" s="120"/>
      <c r="M10948" s="120"/>
      <c r="N10948" s="120"/>
      <c r="U10948" s="121"/>
      <c r="V10948" s="122"/>
      <c r="W10948" s="123"/>
      <c r="AC10948" s="123"/>
    </row>
    <row r="10949" spans="5:29" s="2" customFormat="1">
      <c r="E10949" s="120"/>
      <c r="M10949" s="120"/>
      <c r="N10949" s="120"/>
      <c r="U10949" s="121"/>
      <c r="V10949" s="122"/>
      <c r="W10949" s="123"/>
      <c r="AC10949" s="123"/>
    </row>
    <row r="10950" spans="5:29" s="2" customFormat="1">
      <c r="E10950" s="120"/>
      <c r="M10950" s="120"/>
      <c r="N10950" s="120"/>
      <c r="U10950" s="121"/>
      <c r="V10950" s="122"/>
      <c r="W10950" s="123"/>
      <c r="AC10950" s="123"/>
    </row>
    <row r="10951" spans="5:29" s="2" customFormat="1">
      <c r="E10951" s="120"/>
      <c r="M10951" s="120"/>
      <c r="N10951" s="120"/>
      <c r="U10951" s="121"/>
      <c r="V10951" s="122"/>
      <c r="W10951" s="123"/>
      <c r="AC10951" s="123"/>
    </row>
    <row r="10952" spans="5:29" s="2" customFormat="1">
      <c r="E10952" s="120"/>
      <c r="M10952" s="120"/>
      <c r="N10952" s="120"/>
      <c r="U10952" s="121"/>
      <c r="V10952" s="122"/>
      <c r="W10952" s="123"/>
      <c r="AC10952" s="123"/>
    </row>
    <row r="10953" spans="5:29" s="2" customFormat="1">
      <c r="E10953" s="120"/>
      <c r="M10953" s="120"/>
      <c r="N10953" s="120"/>
      <c r="U10953" s="121"/>
      <c r="V10953" s="122"/>
      <c r="W10953" s="123"/>
      <c r="AC10953" s="123"/>
    </row>
    <row r="10954" spans="5:29" s="2" customFormat="1">
      <c r="E10954" s="120"/>
      <c r="M10954" s="120"/>
      <c r="N10954" s="120"/>
      <c r="U10954" s="121"/>
      <c r="V10954" s="122"/>
      <c r="W10954" s="123"/>
      <c r="AC10954" s="123"/>
    </row>
    <row r="10955" spans="5:29" s="2" customFormat="1">
      <c r="E10955" s="120"/>
      <c r="M10955" s="120"/>
      <c r="N10955" s="120"/>
      <c r="U10955" s="121"/>
      <c r="V10955" s="122"/>
      <c r="W10955" s="123"/>
      <c r="AC10955" s="123"/>
    </row>
    <row r="10956" spans="5:29" s="2" customFormat="1">
      <c r="E10956" s="120"/>
      <c r="M10956" s="120"/>
      <c r="N10956" s="120"/>
      <c r="U10956" s="121"/>
      <c r="V10956" s="122"/>
      <c r="W10956" s="123"/>
      <c r="AC10956" s="123"/>
    </row>
    <row r="10957" spans="5:29" s="2" customFormat="1">
      <c r="E10957" s="120"/>
      <c r="M10957" s="120"/>
      <c r="N10957" s="120"/>
      <c r="U10957" s="121"/>
      <c r="V10957" s="122"/>
      <c r="W10957" s="123"/>
      <c r="AC10957" s="123"/>
    </row>
    <row r="10958" spans="5:29" s="2" customFormat="1">
      <c r="E10958" s="120"/>
      <c r="M10958" s="120"/>
      <c r="N10958" s="120"/>
      <c r="U10958" s="121"/>
      <c r="V10958" s="122"/>
      <c r="W10958" s="123"/>
      <c r="AC10958" s="123"/>
    </row>
    <row r="10959" spans="5:29" s="2" customFormat="1">
      <c r="E10959" s="120"/>
      <c r="M10959" s="120"/>
      <c r="N10959" s="120"/>
      <c r="U10959" s="121"/>
      <c r="V10959" s="122"/>
      <c r="W10959" s="123"/>
      <c r="AC10959" s="123"/>
    </row>
    <row r="10960" spans="5:29" s="2" customFormat="1">
      <c r="E10960" s="120"/>
      <c r="M10960" s="120"/>
      <c r="N10960" s="120"/>
      <c r="U10960" s="121"/>
      <c r="V10960" s="122"/>
      <c r="W10960" s="123"/>
      <c r="AC10960" s="123"/>
    </row>
    <row r="10961" spans="5:29" s="2" customFormat="1">
      <c r="E10961" s="120"/>
      <c r="M10961" s="120"/>
      <c r="N10961" s="120"/>
      <c r="U10961" s="121"/>
      <c r="V10961" s="122"/>
      <c r="W10961" s="123"/>
      <c r="AC10961" s="123"/>
    </row>
    <row r="10962" spans="5:29" s="2" customFormat="1">
      <c r="E10962" s="120"/>
      <c r="M10962" s="120"/>
      <c r="N10962" s="120"/>
      <c r="U10962" s="121"/>
      <c r="V10962" s="122"/>
      <c r="W10962" s="123"/>
      <c r="AC10962" s="123"/>
    </row>
    <row r="10963" spans="5:29" s="2" customFormat="1">
      <c r="E10963" s="120"/>
      <c r="M10963" s="120"/>
      <c r="N10963" s="120"/>
      <c r="U10963" s="121"/>
      <c r="V10963" s="122"/>
      <c r="W10963" s="123"/>
      <c r="AC10963" s="123"/>
    </row>
    <row r="10964" spans="5:29" s="2" customFormat="1">
      <c r="E10964" s="120"/>
      <c r="M10964" s="120"/>
      <c r="N10964" s="120"/>
      <c r="U10964" s="121"/>
      <c r="V10964" s="122"/>
      <c r="W10964" s="123"/>
      <c r="AC10964" s="123"/>
    </row>
    <row r="10965" spans="5:29" s="2" customFormat="1">
      <c r="E10965" s="120"/>
      <c r="M10965" s="120"/>
      <c r="N10965" s="120"/>
      <c r="U10965" s="121"/>
      <c r="V10965" s="122"/>
      <c r="W10965" s="123"/>
      <c r="AC10965" s="123"/>
    </row>
    <row r="10966" spans="5:29" s="2" customFormat="1">
      <c r="E10966" s="120"/>
      <c r="M10966" s="120"/>
      <c r="N10966" s="120"/>
      <c r="U10966" s="121"/>
      <c r="V10966" s="122"/>
      <c r="W10966" s="123"/>
      <c r="AC10966" s="123"/>
    </row>
    <row r="10967" spans="5:29" s="2" customFormat="1">
      <c r="E10967" s="120"/>
      <c r="M10967" s="120"/>
      <c r="N10967" s="120"/>
      <c r="U10967" s="121"/>
      <c r="V10967" s="122"/>
      <c r="W10967" s="123"/>
      <c r="AC10967" s="123"/>
    </row>
    <row r="10968" spans="5:29" s="2" customFormat="1">
      <c r="E10968" s="120"/>
      <c r="M10968" s="120"/>
      <c r="N10968" s="120"/>
      <c r="U10968" s="121"/>
      <c r="V10968" s="122"/>
      <c r="W10968" s="123"/>
      <c r="AC10968" s="123"/>
    </row>
    <row r="10969" spans="5:29" s="2" customFormat="1">
      <c r="E10969" s="120"/>
      <c r="M10969" s="120"/>
      <c r="N10969" s="120"/>
      <c r="U10969" s="121"/>
      <c r="V10969" s="122"/>
      <c r="W10969" s="123"/>
      <c r="AC10969" s="123"/>
    </row>
    <row r="10970" spans="5:29" s="2" customFormat="1">
      <c r="E10970" s="120"/>
      <c r="M10970" s="120"/>
      <c r="N10970" s="120"/>
      <c r="U10970" s="121"/>
      <c r="V10970" s="122"/>
      <c r="W10970" s="123"/>
      <c r="AC10970" s="123"/>
    </row>
    <row r="10971" spans="5:29" s="2" customFormat="1">
      <c r="E10971" s="120"/>
      <c r="M10971" s="120"/>
      <c r="N10971" s="120"/>
      <c r="U10971" s="121"/>
      <c r="V10971" s="122"/>
      <c r="W10971" s="123"/>
      <c r="AC10971" s="123"/>
    </row>
    <row r="10972" spans="5:29" s="2" customFormat="1">
      <c r="E10972" s="120"/>
      <c r="M10972" s="120"/>
      <c r="N10972" s="120"/>
      <c r="U10972" s="121"/>
      <c r="V10972" s="122"/>
      <c r="W10972" s="123"/>
      <c r="AC10972" s="123"/>
    </row>
    <row r="10973" spans="5:29" s="2" customFormat="1">
      <c r="E10973" s="120"/>
      <c r="M10973" s="120"/>
      <c r="N10973" s="120"/>
      <c r="U10973" s="121"/>
      <c r="V10973" s="122"/>
      <c r="W10973" s="123"/>
      <c r="AC10973" s="123"/>
    </row>
    <row r="10974" spans="5:29" s="2" customFormat="1">
      <c r="E10974" s="120"/>
      <c r="M10974" s="120"/>
      <c r="N10974" s="120"/>
      <c r="U10974" s="121"/>
      <c r="V10974" s="122"/>
      <c r="W10974" s="123"/>
      <c r="AC10974" s="123"/>
    </row>
    <row r="10975" spans="5:29" s="2" customFormat="1">
      <c r="E10975" s="120"/>
      <c r="M10975" s="120"/>
      <c r="N10975" s="120"/>
      <c r="U10975" s="121"/>
      <c r="V10975" s="122"/>
      <c r="W10975" s="123"/>
      <c r="AC10975" s="123"/>
    </row>
    <row r="10976" spans="5:29" s="2" customFormat="1">
      <c r="E10976" s="120"/>
      <c r="M10976" s="120"/>
      <c r="N10976" s="120"/>
      <c r="U10976" s="121"/>
      <c r="V10976" s="122"/>
      <c r="W10976" s="123"/>
      <c r="AC10976" s="123"/>
    </row>
    <row r="10977" spans="5:29" s="2" customFormat="1">
      <c r="E10977" s="120"/>
      <c r="M10977" s="120"/>
      <c r="N10977" s="120"/>
      <c r="U10977" s="121"/>
      <c r="V10977" s="122"/>
      <c r="W10977" s="123"/>
      <c r="AC10977" s="123"/>
    </row>
    <row r="10978" spans="5:29" s="2" customFormat="1">
      <c r="E10978" s="120"/>
      <c r="M10978" s="120"/>
      <c r="N10978" s="120"/>
      <c r="U10978" s="121"/>
      <c r="V10978" s="122"/>
      <c r="W10978" s="123"/>
      <c r="AC10978" s="123"/>
    </row>
    <row r="10979" spans="5:29" s="2" customFormat="1">
      <c r="E10979" s="120"/>
      <c r="M10979" s="120"/>
      <c r="N10979" s="120"/>
      <c r="U10979" s="121"/>
      <c r="V10979" s="122"/>
      <c r="W10979" s="123"/>
      <c r="AC10979" s="123"/>
    </row>
    <row r="10980" spans="5:29" s="2" customFormat="1">
      <c r="E10980" s="120"/>
      <c r="M10980" s="120"/>
      <c r="N10980" s="120"/>
      <c r="U10980" s="121"/>
      <c r="V10980" s="122"/>
      <c r="W10980" s="123"/>
      <c r="AC10980" s="123"/>
    </row>
    <row r="10981" spans="5:29" s="2" customFormat="1">
      <c r="E10981" s="120"/>
      <c r="M10981" s="120"/>
      <c r="N10981" s="120"/>
      <c r="U10981" s="121"/>
      <c r="V10981" s="122"/>
      <c r="W10981" s="123"/>
      <c r="AC10981" s="123"/>
    </row>
    <row r="10982" spans="5:29" s="2" customFormat="1">
      <c r="E10982" s="120"/>
      <c r="M10982" s="120"/>
      <c r="N10982" s="120"/>
      <c r="U10982" s="121"/>
      <c r="V10982" s="122"/>
      <c r="W10982" s="123"/>
      <c r="AC10982" s="123"/>
    </row>
    <row r="10983" spans="5:29" s="2" customFormat="1">
      <c r="E10983" s="120"/>
      <c r="M10983" s="120"/>
      <c r="N10983" s="120"/>
      <c r="U10983" s="121"/>
      <c r="V10983" s="122"/>
      <c r="W10983" s="123"/>
      <c r="AC10983" s="123"/>
    </row>
    <row r="10984" spans="5:29" s="2" customFormat="1">
      <c r="E10984" s="120"/>
      <c r="M10984" s="120"/>
      <c r="N10984" s="120"/>
      <c r="U10984" s="121"/>
      <c r="V10984" s="122"/>
      <c r="W10984" s="123"/>
      <c r="AC10984" s="123"/>
    </row>
    <row r="10985" spans="5:29" s="2" customFormat="1">
      <c r="E10985" s="120"/>
      <c r="M10985" s="120"/>
      <c r="N10985" s="120"/>
      <c r="U10985" s="121"/>
      <c r="V10985" s="122"/>
      <c r="W10985" s="123"/>
      <c r="AC10985" s="123"/>
    </row>
    <row r="10986" spans="5:29" s="2" customFormat="1">
      <c r="E10986" s="120"/>
      <c r="M10986" s="120"/>
      <c r="N10986" s="120"/>
      <c r="U10986" s="121"/>
      <c r="V10986" s="122"/>
      <c r="W10986" s="123"/>
      <c r="AC10986" s="123"/>
    </row>
    <row r="10987" spans="5:29" s="2" customFormat="1">
      <c r="E10987" s="120"/>
      <c r="M10987" s="120"/>
      <c r="N10987" s="120"/>
      <c r="U10987" s="121"/>
      <c r="V10987" s="122"/>
      <c r="W10987" s="123"/>
      <c r="AC10987" s="123"/>
    </row>
    <row r="10988" spans="5:29" s="2" customFormat="1">
      <c r="E10988" s="120"/>
      <c r="M10988" s="120"/>
      <c r="N10988" s="120"/>
      <c r="U10988" s="121"/>
      <c r="V10988" s="122"/>
      <c r="W10988" s="123"/>
      <c r="AC10988" s="123"/>
    </row>
    <row r="10989" spans="5:29" s="2" customFormat="1">
      <c r="E10989" s="120"/>
      <c r="M10989" s="120"/>
      <c r="N10989" s="120"/>
      <c r="U10989" s="121"/>
      <c r="V10989" s="122"/>
      <c r="W10989" s="123"/>
      <c r="AC10989" s="123"/>
    </row>
    <row r="10990" spans="5:29" s="2" customFormat="1">
      <c r="E10990" s="120"/>
      <c r="M10990" s="120"/>
      <c r="N10990" s="120"/>
      <c r="U10990" s="121"/>
      <c r="V10990" s="122"/>
      <c r="W10990" s="123"/>
      <c r="AC10990" s="123"/>
    </row>
    <row r="10991" spans="5:29" s="2" customFormat="1">
      <c r="E10991" s="120"/>
      <c r="M10991" s="120"/>
      <c r="N10991" s="120"/>
      <c r="U10991" s="121"/>
      <c r="V10991" s="122"/>
      <c r="W10991" s="123"/>
      <c r="AC10991" s="123"/>
    </row>
    <row r="10992" spans="5:29" s="2" customFormat="1">
      <c r="E10992" s="120"/>
      <c r="M10992" s="120"/>
      <c r="N10992" s="120"/>
      <c r="U10992" s="121"/>
      <c r="V10992" s="122"/>
      <c r="W10992" s="123"/>
      <c r="AC10992" s="123"/>
    </row>
    <row r="10993" spans="5:29" s="2" customFormat="1">
      <c r="E10993" s="120"/>
      <c r="M10993" s="120"/>
      <c r="N10993" s="120"/>
      <c r="U10993" s="121"/>
      <c r="V10993" s="122"/>
      <c r="W10993" s="123"/>
      <c r="AC10993" s="123"/>
    </row>
    <row r="10994" spans="5:29" s="2" customFormat="1">
      <c r="E10994" s="120"/>
      <c r="M10994" s="120"/>
      <c r="N10994" s="120"/>
      <c r="U10994" s="121"/>
      <c r="V10994" s="122"/>
      <c r="W10994" s="123"/>
      <c r="AC10994" s="123"/>
    </row>
    <row r="10995" spans="5:29" s="2" customFormat="1">
      <c r="E10995" s="120"/>
      <c r="M10995" s="120"/>
      <c r="N10995" s="120"/>
      <c r="U10995" s="121"/>
      <c r="V10995" s="122"/>
      <c r="W10995" s="123"/>
      <c r="AC10995" s="123"/>
    </row>
    <row r="10996" spans="5:29" s="2" customFormat="1">
      <c r="E10996" s="120"/>
      <c r="M10996" s="120"/>
      <c r="N10996" s="120"/>
      <c r="U10996" s="121"/>
      <c r="V10996" s="122"/>
      <c r="W10996" s="123"/>
      <c r="AC10996" s="123"/>
    </row>
    <row r="10997" spans="5:29" s="2" customFormat="1">
      <c r="E10997" s="120"/>
      <c r="M10997" s="120"/>
      <c r="N10997" s="120"/>
      <c r="U10997" s="121"/>
      <c r="V10997" s="122"/>
      <c r="W10997" s="123"/>
      <c r="AC10997" s="123"/>
    </row>
    <row r="10998" spans="5:29" s="2" customFormat="1">
      <c r="E10998" s="120"/>
      <c r="M10998" s="120"/>
      <c r="N10998" s="120"/>
      <c r="U10998" s="121"/>
      <c r="V10998" s="122"/>
      <c r="W10998" s="123"/>
      <c r="AC10998" s="123"/>
    </row>
    <row r="10999" spans="5:29" s="2" customFormat="1">
      <c r="E10999" s="120"/>
      <c r="M10999" s="120"/>
      <c r="N10999" s="120"/>
      <c r="U10999" s="121"/>
      <c r="V10999" s="122"/>
      <c r="W10999" s="123"/>
      <c r="AC10999" s="123"/>
    </row>
    <row r="11000" spans="5:29" s="2" customFormat="1">
      <c r="E11000" s="120"/>
      <c r="M11000" s="120"/>
      <c r="N11000" s="120"/>
      <c r="U11000" s="121"/>
      <c r="V11000" s="122"/>
      <c r="W11000" s="123"/>
      <c r="AC11000" s="123"/>
    </row>
    <row r="11001" spans="5:29" s="2" customFormat="1">
      <c r="E11001" s="120"/>
      <c r="M11001" s="120"/>
      <c r="N11001" s="120"/>
      <c r="U11001" s="121"/>
      <c r="V11001" s="122"/>
      <c r="W11001" s="123"/>
      <c r="AC11001" s="123"/>
    </row>
    <row r="11002" spans="5:29" s="2" customFormat="1">
      <c r="E11002" s="120"/>
      <c r="M11002" s="120"/>
      <c r="N11002" s="120"/>
      <c r="U11002" s="121"/>
      <c r="V11002" s="122"/>
      <c r="W11002" s="123"/>
      <c r="AC11002" s="123"/>
    </row>
    <row r="11003" spans="5:29" s="2" customFormat="1">
      <c r="E11003" s="120"/>
      <c r="M11003" s="120"/>
      <c r="N11003" s="120"/>
      <c r="U11003" s="121"/>
      <c r="V11003" s="122"/>
      <c r="W11003" s="123"/>
      <c r="AC11003" s="123"/>
    </row>
    <row r="11004" spans="5:29" s="2" customFormat="1">
      <c r="E11004" s="120"/>
      <c r="M11004" s="120"/>
      <c r="N11004" s="120"/>
      <c r="U11004" s="121"/>
      <c r="V11004" s="122"/>
      <c r="W11004" s="123"/>
      <c r="AC11004" s="123"/>
    </row>
    <row r="11005" spans="5:29" s="2" customFormat="1">
      <c r="E11005" s="120"/>
      <c r="M11005" s="120"/>
      <c r="N11005" s="120"/>
      <c r="U11005" s="121"/>
      <c r="V11005" s="122"/>
      <c r="W11005" s="123"/>
      <c r="AC11005" s="123"/>
    </row>
    <row r="11006" spans="5:29" s="2" customFormat="1">
      <c r="E11006" s="120"/>
      <c r="M11006" s="120"/>
      <c r="N11006" s="120"/>
      <c r="U11006" s="121"/>
      <c r="V11006" s="122"/>
      <c r="W11006" s="123"/>
      <c r="AC11006" s="123"/>
    </row>
    <row r="11007" spans="5:29" s="2" customFormat="1">
      <c r="E11007" s="120"/>
      <c r="M11007" s="120"/>
      <c r="N11007" s="120"/>
      <c r="U11007" s="121"/>
      <c r="V11007" s="122"/>
      <c r="W11007" s="123"/>
      <c r="AC11007" s="123"/>
    </row>
    <row r="11008" spans="5:29" s="2" customFormat="1">
      <c r="E11008" s="120"/>
      <c r="M11008" s="120"/>
      <c r="N11008" s="120"/>
      <c r="U11008" s="121"/>
      <c r="V11008" s="122"/>
      <c r="W11008" s="123"/>
      <c r="AC11008" s="123"/>
    </row>
    <row r="11009" spans="5:29" s="2" customFormat="1">
      <c r="E11009" s="120"/>
      <c r="M11009" s="120"/>
      <c r="N11009" s="120"/>
      <c r="U11009" s="121"/>
      <c r="V11009" s="122"/>
      <c r="W11009" s="123"/>
      <c r="AC11009" s="123"/>
    </row>
    <row r="11010" spans="5:29" s="2" customFormat="1">
      <c r="E11010" s="120"/>
      <c r="M11010" s="120"/>
      <c r="N11010" s="120"/>
      <c r="U11010" s="121"/>
      <c r="V11010" s="122"/>
      <c r="W11010" s="123"/>
      <c r="AC11010" s="123"/>
    </row>
    <row r="11011" spans="5:29" s="2" customFormat="1">
      <c r="E11011" s="120"/>
      <c r="M11011" s="120"/>
      <c r="N11011" s="120"/>
      <c r="U11011" s="121"/>
      <c r="V11011" s="122"/>
      <c r="W11011" s="123"/>
      <c r="AC11011" s="123"/>
    </row>
    <row r="11012" spans="5:29" s="2" customFormat="1">
      <c r="E11012" s="120"/>
      <c r="M11012" s="120"/>
      <c r="N11012" s="120"/>
      <c r="U11012" s="121"/>
      <c r="V11012" s="122"/>
      <c r="W11012" s="123"/>
      <c r="AC11012" s="123"/>
    </row>
    <row r="11013" spans="5:29" s="2" customFormat="1">
      <c r="E11013" s="120"/>
      <c r="M11013" s="120"/>
      <c r="N11013" s="120"/>
      <c r="U11013" s="121"/>
      <c r="V11013" s="122"/>
      <c r="W11013" s="123"/>
      <c r="AC11013" s="123"/>
    </row>
    <row r="11014" spans="5:29" s="2" customFormat="1">
      <c r="E11014" s="120"/>
      <c r="M11014" s="120"/>
      <c r="N11014" s="120"/>
      <c r="U11014" s="121"/>
      <c r="V11014" s="122"/>
      <c r="W11014" s="123"/>
      <c r="AC11014" s="123"/>
    </row>
    <row r="11015" spans="5:29" s="2" customFormat="1">
      <c r="E11015" s="120"/>
      <c r="M11015" s="120"/>
      <c r="N11015" s="120"/>
      <c r="U11015" s="121"/>
      <c r="V11015" s="122"/>
      <c r="W11015" s="123"/>
      <c r="AC11015" s="123"/>
    </row>
    <row r="11016" spans="5:29" s="2" customFormat="1">
      <c r="E11016" s="120"/>
      <c r="M11016" s="120"/>
      <c r="N11016" s="120"/>
      <c r="U11016" s="121"/>
      <c r="V11016" s="122"/>
      <c r="W11016" s="123"/>
      <c r="AC11016" s="123"/>
    </row>
    <row r="11017" spans="5:29" s="2" customFormat="1">
      <c r="E11017" s="120"/>
      <c r="M11017" s="120"/>
      <c r="N11017" s="120"/>
      <c r="U11017" s="121"/>
      <c r="V11017" s="122"/>
      <c r="W11017" s="123"/>
      <c r="AC11017" s="123"/>
    </row>
    <row r="11018" spans="5:29" s="2" customFormat="1">
      <c r="E11018" s="120"/>
      <c r="M11018" s="120"/>
      <c r="N11018" s="120"/>
      <c r="U11018" s="121"/>
      <c r="V11018" s="122"/>
      <c r="W11018" s="123"/>
      <c r="AC11018" s="123"/>
    </row>
    <row r="11019" spans="5:29" s="2" customFormat="1">
      <c r="E11019" s="120"/>
      <c r="M11019" s="120"/>
      <c r="N11019" s="120"/>
      <c r="U11019" s="121"/>
      <c r="V11019" s="122"/>
      <c r="W11019" s="123"/>
      <c r="AC11019" s="123"/>
    </row>
    <row r="11020" spans="5:29" s="2" customFormat="1">
      <c r="E11020" s="120"/>
      <c r="M11020" s="120"/>
      <c r="N11020" s="120"/>
      <c r="U11020" s="121"/>
      <c r="V11020" s="122"/>
      <c r="W11020" s="123"/>
      <c r="AC11020" s="123"/>
    </row>
    <row r="11021" spans="5:29" s="2" customFormat="1">
      <c r="E11021" s="120"/>
      <c r="M11021" s="120"/>
      <c r="N11021" s="120"/>
      <c r="U11021" s="121"/>
      <c r="V11021" s="122"/>
      <c r="W11021" s="123"/>
      <c r="AC11021" s="123"/>
    </row>
    <row r="11022" spans="5:29" s="2" customFormat="1">
      <c r="E11022" s="120"/>
      <c r="M11022" s="120"/>
      <c r="N11022" s="120"/>
      <c r="U11022" s="121"/>
      <c r="V11022" s="122"/>
      <c r="W11022" s="123"/>
      <c r="AC11022" s="123"/>
    </row>
    <row r="11023" spans="5:29" s="2" customFormat="1">
      <c r="E11023" s="120"/>
      <c r="M11023" s="120"/>
      <c r="N11023" s="120"/>
      <c r="U11023" s="121"/>
      <c r="V11023" s="122"/>
      <c r="W11023" s="123"/>
      <c r="AC11023" s="123"/>
    </row>
    <row r="11024" spans="5:29" s="2" customFormat="1">
      <c r="E11024" s="120"/>
      <c r="M11024" s="120"/>
      <c r="N11024" s="120"/>
      <c r="U11024" s="121"/>
      <c r="V11024" s="122"/>
      <c r="W11024" s="123"/>
      <c r="AC11024" s="123"/>
    </row>
    <row r="11025" spans="5:29" s="2" customFormat="1">
      <c r="E11025" s="120"/>
      <c r="M11025" s="120"/>
      <c r="N11025" s="120"/>
      <c r="U11025" s="121"/>
      <c r="V11025" s="122"/>
      <c r="W11025" s="123"/>
      <c r="AC11025" s="123"/>
    </row>
    <row r="11026" spans="5:29" s="2" customFormat="1">
      <c r="E11026" s="120"/>
      <c r="M11026" s="120"/>
      <c r="N11026" s="120"/>
      <c r="U11026" s="121"/>
      <c r="V11026" s="122"/>
      <c r="W11026" s="123"/>
      <c r="AC11026" s="123"/>
    </row>
    <row r="11027" spans="5:29" s="2" customFormat="1">
      <c r="E11027" s="120"/>
      <c r="M11027" s="120"/>
      <c r="N11027" s="120"/>
      <c r="U11027" s="121"/>
      <c r="V11027" s="122"/>
      <c r="W11027" s="123"/>
      <c r="AC11027" s="123"/>
    </row>
    <row r="11028" spans="5:29" s="2" customFormat="1">
      <c r="E11028" s="120"/>
      <c r="M11028" s="120"/>
      <c r="N11028" s="120"/>
      <c r="U11028" s="121"/>
      <c r="V11028" s="122"/>
      <c r="W11028" s="123"/>
      <c r="AC11028" s="123"/>
    </row>
    <row r="11029" spans="5:29" s="2" customFormat="1">
      <c r="E11029" s="120"/>
      <c r="M11029" s="120"/>
      <c r="N11029" s="120"/>
      <c r="U11029" s="121"/>
      <c r="V11029" s="122"/>
      <c r="W11029" s="123"/>
      <c r="AC11029" s="123"/>
    </row>
    <row r="11030" spans="5:29" s="2" customFormat="1">
      <c r="E11030" s="120"/>
      <c r="M11030" s="120"/>
      <c r="N11030" s="120"/>
      <c r="U11030" s="121"/>
      <c r="V11030" s="122"/>
      <c r="W11030" s="123"/>
      <c r="AC11030" s="123"/>
    </row>
    <row r="11031" spans="5:29" s="2" customFormat="1">
      <c r="E11031" s="120"/>
      <c r="M11031" s="120"/>
      <c r="N11031" s="120"/>
      <c r="U11031" s="121"/>
      <c r="V11031" s="122"/>
      <c r="W11031" s="123"/>
      <c r="AC11031" s="123"/>
    </row>
    <row r="11032" spans="5:29" s="2" customFormat="1">
      <c r="E11032" s="120"/>
      <c r="M11032" s="120"/>
      <c r="N11032" s="120"/>
      <c r="U11032" s="121"/>
      <c r="V11032" s="122"/>
      <c r="W11032" s="123"/>
      <c r="AC11032" s="123"/>
    </row>
    <row r="11033" spans="5:29" s="2" customFormat="1">
      <c r="E11033" s="120"/>
      <c r="M11033" s="120"/>
      <c r="N11033" s="120"/>
      <c r="U11033" s="121"/>
      <c r="V11033" s="122"/>
      <c r="W11033" s="123"/>
      <c r="AC11033" s="123"/>
    </row>
    <row r="11034" spans="5:29" s="2" customFormat="1">
      <c r="E11034" s="120"/>
      <c r="M11034" s="120"/>
      <c r="N11034" s="120"/>
      <c r="U11034" s="121"/>
      <c r="V11034" s="122"/>
      <c r="W11034" s="123"/>
      <c r="AC11034" s="123"/>
    </row>
    <row r="11035" spans="5:29" s="2" customFormat="1">
      <c r="E11035" s="120"/>
      <c r="M11035" s="120"/>
      <c r="N11035" s="120"/>
      <c r="U11035" s="121"/>
      <c r="V11035" s="122"/>
      <c r="W11035" s="123"/>
      <c r="AC11035" s="123"/>
    </row>
    <row r="11036" spans="5:29" s="2" customFormat="1">
      <c r="E11036" s="120"/>
      <c r="M11036" s="120"/>
      <c r="N11036" s="120"/>
      <c r="U11036" s="121"/>
      <c r="V11036" s="122"/>
      <c r="W11036" s="123"/>
      <c r="AC11036" s="123"/>
    </row>
    <row r="11037" spans="5:29" s="2" customFormat="1">
      <c r="E11037" s="120"/>
      <c r="M11037" s="120"/>
      <c r="N11037" s="120"/>
      <c r="U11037" s="121"/>
      <c r="V11037" s="122"/>
      <c r="W11037" s="123"/>
      <c r="AC11037" s="123"/>
    </row>
    <row r="11038" spans="5:29" s="2" customFormat="1">
      <c r="E11038" s="120"/>
      <c r="M11038" s="120"/>
      <c r="N11038" s="120"/>
      <c r="U11038" s="121"/>
      <c r="V11038" s="122"/>
      <c r="W11038" s="123"/>
      <c r="AC11038" s="123"/>
    </row>
    <row r="11039" spans="5:29" s="2" customFormat="1">
      <c r="E11039" s="120"/>
      <c r="M11039" s="120"/>
      <c r="N11039" s="120"/>
      <c r="U11039" s="121"/>
      <c r="V11039" s="122"/>
      <c r="W11039" s="123"/>
      <c r="AC11039" s="123"/>
    </row>
    <row r="11040" spans="5:29" s="2" customFormat="1">
      <c r="E11040" s="120"/>
      <c r="M11040" s="120"/>
      <c r="N11040" s="120"/>
      <c r="U11040" s="121"/>
      <c r="V11040" s="122"/>
      <c r="W11040" s="123"/>
      <c r="AC11040" s="123"/>
    </row>
    <row r="11041" spans="5:29" s="2" customFormat="1">
      <c r="E11041" s="120"/>
      <c r="M11041" s="120"/>
      <c r="N11041" s="120"/>
      <c r="U11041" s="121"/>
      <c r="V11041" s="122"/>
      <c r="W11041" s="123"/>
      <c r="AC11041" s="123"/>
    </row>
    <row r="11042" spans="5:29" s="2" customFormat="1">
      <c r="E11042" s="120"/>
      <c r="M11042" s="120"/>
      <c r="N11042" s="120"/>
      <c r="U11042" s="121"/>
      <c r="V11042" s="122"/>
      <c r="W11042" s="123"/>
      <c r="AC11042" s="123"/>
    </row>
    <row r="11043" spans="5:29" s="2" customFormat="1">
      <c r="E11043" s="120"/>
      <c r="M11043" s="120"/>
      <c r="N11043" s="120"/>
      <c r="U11043" s="121"/>
      <c r="V11043" s="122"/>
      <c r="W11043" s="123"/>
      <c r="AC11043" s="123"/>
    </row>
    <row r="11044" spans="5:29" s="2" customFormat="1">
      <c r="E11044" s="120"/>
      <c r="M11044" s="120"/>
      <c r="N11044" s="120"/>
      <c r="U11044" s="121"/>
      <c r="V11044" s="122"/>
      <c r="W11044" s="123"/>
      <c r="AC11044" s="123"/>
    </row>
    <row r="11045" spans="5:29" s="2" customFormat="1">
      <c r="E11045" s="120"/>
      <c r="M11045" s="120"/>
      <c r="N11045" s="120"/>
      <c r="U11045" s="121"/>
      <c r="V11045" s="122"/>
      <c r="W11045" s="123"/>
      <c r="AC11045" s="123"/>
    </row>
    <row r="11046" spans="5:29" s="2" customFormat="1">
      <c r="E11046" s="120"/>
      <c r="M11046" s="120"/>
      <c r="N11046" s="120"/>
      <c r="U11046" s="121"/>
      <c r="V11046" s="122"/>
      <c r="W11046" s="123"/>
      <c r="AC11046" s="123"/>
    </row>
    <row r="11047" spans="5:29" s="2" customFormat="1">
      <c r="E11047" s="120"/>
      <c r="M11047" s="120"/>
      <c r="N11047" s="120"/>
      <c r="U11047" s="121"/>
      <c r="V11047" s="122"/>
      <c r="W11047" s="123"/>
      <c r="AC11047" s="123"/>
    </row>
    <row r="11048" spans="5:29" s="2" customFormat="1">
      <c r="E11048" s="120"/>
      <c r="M11048" s="120"/>
      <c r="N11048" s="120"/>
      <c r="U11048" s="121"/>
      <c r="V11048" s="122"/>
      <c r="W11048" s="123"/>
      <c r="AC11048" s="123"/>
    </row>
    <row r="11049" spans="5:29" s="2" customFormat="1">
      <c r="E11049" s="120"/>
      <c r="M11049" s="120"/>
      <c r="N11049" s="120"/>
      <c r="U11049" s="121"/>
      <c r="V11049" s="122"/>
      <c r="W11049" s="123"/>
      <c r="AC11049" s="123"/>
    </row>
    <row r="11050" spans="5:29" s="2" customFormat="1">
      <c r="E11050" s="120"/>
      <c r="M11050" s="120"/>
      <c r="N11050" s="120"/>
      <c r="U11050" s="121"/>
      <c r="V11050" s="122"/>
      <c r="W11050" s="123"/>
      <c r="AC11050" s="123"/>
    </row>
    <row r="11051" spans="5:29" s="2" customFormat="1">
      <c r="E11051" s="120"/>
      <c r="M11051" s="120"/>
      <c r="N11051" s="120"/>
      <c r="U11051" s="121"/>
      <c r="V11051" s="122"/>
      <c r="W11051" s="123"/>
      <c r="AC11051" s="123"/>
    </row>
    <row r="11052" spans="5:29" s="2" customFormat="1">
      <c r="E11052" s="120"/>
      <c r="M11052" s="120"/>
      <c r="N11052" s="120"/>
      <c r="U11052" s="121"/>
      <c r="V11052" s="122"/>
      <c r="W11052" s="123"/>
      <c r="AC11052" s="123"/>
    </row>
    <row r="11053" spans="5:29" s="2" customFormat="1">
      <c r="E11053" s="120"/>
      <c r="M11053" s="120"/>
      <c r="N11053" s="120"/>
      <c r="U11053" s="121"/>
      <c r="V11053" s="122"/>
      <c r="W11053" s="123"/>
      <c r="AC11053" s="123"/>
    </row>
    <row r="11054" spans="5:29" s="2" customFormat="1">
      <c r="E11054" s="120"/>
      <c r="M11054" s="120"/>
      <c r="N11054" s="120"/>
      <c r="U11054" s="121"/>
      <c r="V11054" s="122"/>
      <c r="W11054" s="123"/>
      <c r="AC11054" s="123"/>
    </row>
    <row r="11055" spans="5:29" s="2" customFormat="1">
      <c r="E11055" s="120"/>
      <c r="M11055" s="120"/>
      <c r="N11055" s="120"/>
      <c r="U11055" s="121"/>
      <c r="V11055" s="122"/>
      <c r="W11055" s="123"/>
      <c r="AC11055" s="123"/>
    </row>
    <row r="11056" spans="5:29" s="2" customFormat="1">
      <c r="E11056" s="120"/>
      <c r="M11056" s="120"/>
      <c r="N11056" s="120"/>
      <c r="U11056" s="121"/>
      <c r="V11056" s="122"/>
      <c r="W11056" s="123"/>
      <c r="AC11056" s="123"/>
    </row>
    <row r="11057" spans="5:29" s="2" customFormat="1">
      <c r="E11057" s="120"/>
      <c r="M11057" s="120"/>
      <c r="N11057" s="120"/>
      <c r="U11057" s="121"/>
      <c r="V11057" s="122"/>
      <c r="W11057" s="123"/>
      <c r="AC11057" s="123"/>
    </row>
    <row r="11058" spans="5:29" s="2" customFormat="1">
      <c r="E11058" s="120"/>
      <c r="M11058" s="120"/>
      <c r="N11058" s="120"/>
      <c r="U11058" s="121"/>
      <c r="V11058" s="122"/>
      <c r="W11058" s="123"/>
      <c r="AC11058" s="123"/>
    </row>
    <row r="11059" spans="5:29" s="2" customFormat="1">
      <c r="E11059" s="120"/>
      <c r="M11059" s="120"/>
      <c r="N11059" s="120"/>
      <c r="U11059" s="121"/>
      <c r="V11059" s="122"/>
      <c r="W11059" s="123"/>
      <c r="AC11059" s="123"/>
    </row>
    <row r="11060" spans="5:29" s="2" customFormat="1">
      <c r="E11060" s="120"/>
      <c r="M11060" s="120"/>
      <c r="N11060" s="120"/>
      <c r="U11060" s="121"/>
      <c r="V11060" s="122"/>
      <c r="W11060" s="123"/>
      <c r="AC11060" s="123"/>
    </row>
    <row r="11061" spans="5:29" s="2" customFormat="1">
      <c r="E11061" s="120"/>
      <c r="M11061" s="120"/>
      <c r="N11061" s="120"/>
      <c r="U11061" s="121"/>
      <c r="V11061" s="122"/>
      <c r="W11061" s="123"/>
      <c r="AC11061" s="123"/>
    </row>
    <row r="11062" spans="5:29" s="2" customFormat="1">
      <c r="E11062" s="120"/>
      <c r="M11062" s="120"/>
      <c r="N11062" s="120"/>
      <c r="U11062" s="121"/>
      <c r="V11062" s="122"/>
      <c r="W11062" s="123"/>
      <c r="AC11062" s="123"/>
    </row>
    <row r="11063" spans="5:29" s="2" customFormat="1">
      <c r="E11063" s="120"/>
      <c r="M11063" s="120"/>
      <c r="N11063" s="120"/>
      <c r="U11063" s="121"/>
      <c r="V11063" s="122"/>
      <c r="W11063" s="123"/>
      <c r="AC11063" s="123"/>
    </row>
    <row r="11064" spans="5:29" s="2" customFormat="1">
      <c r="E11064" s="120"/>
      <c r="M11064" s="120"/>
      <c r="N11064" s="120"/>
      <c r="U11064" s="121"/>
      <c r="V11064" s="122"/>
      <c r="W11064" s="123"/>
      <c r="AC11064" s="123"/>
    </row>
    <row r="11065" spans="5:29" s="2" customFormat="1">
      <c r="E11065" s="120"/>
      <c r="M11065" s="120"/>
      <c r="N11065" s="120"/>
      <c r="U11065" s="121"/>
      <c r="V11065" s="122"/>
      <c r="W11065" s="123"/>
      <c r="AC11065" s="123"/>
    </row>
    <row r="11066" spans="5:29" s="2" customFormat="1">
      <c r="E11066" s="120"/>
      <c r="M11066" s="120"/>
      <c r="N11066" s="120"/>
      <c r="U11066" s="121"/>
      <c r="V11066" s="122"/>
      <c r="W11066" s="123"/>
      <c r="AC11066" s="123"/>
    </row>
    <row r="11067" spans="5:29" s="2" customFormat="1">
      <c r="E11067" s="120"/>
      <c r="M11067" s="120"/>
      <c r="N11067" s="120"/>
      <c r="U11067" s="121"/>
      <c r="V11067" s="122"/>
      <c r="W11067" s="123"/>
      <c r="AC11067" s="123"/>
    </row>
    <row r="11068" spans="5:29" s="2" customFormat="1">
      <c r="E11068" s="120"/>
      <c r="M11068" s="120"/>
      <c r="N11068" s="120"/>
      <c r="U11068" s="121"/>
      <c r="V11068" s="122"/>
      <c r="W11068" s="123"/>
      <c r="AC11068" s="123"/>
    </row>
    <row r="11069" spans="5:29" s="2" customFormat="1">
      <c r="E11069" s="120"/>
      <c r="M11069" s="120"/>
      <c r="N11069" s="120"/>
      <c r="U11069" s="121"/>
      <c r="V11069" s="122"/>
      <c r="W11069" s="123"/>
      <c r="AC11069" s="123"/>
    </row>
    <row r="11070" spans="5:29" s="2" customFormat="1">
      <c r="E11070" s="120"/>
      <c r="M11070" s="120"/>
      <c r="N11070" s="120"/>
      <c r="U11070" s="121"/>
      <c r="V11070" s="122"/>
      <c r="W11070" s="123"/>
      <c r="AC11070" s="123"/>
    </row>
    <row r="11071" spans="5:29" s="2" customFormat="1">
      <c r="E11071" s="120"/>
      <c r="M11071" s="120"/>
      <c r="N11071" s="120"/>
      <c r="U11071" s="121"/>
      <c r="V11071" s="122"/>
      <c r="W11071" s="123"/>
      <c r="AC11071" s="123"/>
    </row>
    <row r="11072" spans="5:29" s="2" customFormat="1">
      <c r="E11072" s="120"/>
      <c r="M11072" s="120"/>
      <c r="N11072" s="120"/>
      <c r="U11072" s="121"/>
      <c r="V11072" s="122"/>
      <c r="W11072" s="123"/>
      <c r="AC11072" s="123"/>
    </row>
    <row r="11073" spans="5:29" s="2" customFormat="1">
      <c r="E11073" s="120"/>
      <c r="M11073" s="120"/>
      <c r="N11073" s="120"/>
      <c r="U11073" s="121"/>
      <c r="V11073" s="122"/>
      <c r="W11073" s="123"/>
      <c r="AC11073" s="123"/>
    </row>
    <row r="11074" spans="5:29" s="2" customFormat="1">
      <c r="E11074" s="120"/>
      <c r="M11074" s="120"/>
      <c r="N11074" s="120"/>
      <c r="U11074" s="121"/>
      <c r="V11074" s="122"/>
      <c r="W11074" s="123"/>
      <c r="AC11074" s="123"/>
    </row>
    <row r="11075" spans="5:29" s="2" customFormat="1">
      <c r="E11075" s="120"/>
      <c r="M11075" s="120"/>
      <c r="N11075" s="120"/>
      <c r="U11075" s="121"/>
      <c r="V11075" s="122"/>
      <c r="W11075" s="123"/>
      <c r="AC11075" s="123"/>
    </row>
    <row r="11076" spans="5:29" s="2" customFormat="1">
      <c r="E11076" s="120"/>
      <c r="M11076" s="120"/>
      <c r="N11076" s="120"/>
      <c r="U11076" s="121"/>
      <c r="V11076" s="122"/>
      <c r="W11076" s="123"/>
      <c r="AC11076" s="123"/>
    </row>
    <row r="11077" spans="5:29" s="2" customFormat="1">
      <c r="E11077" s="120"/>
      <c r="M11077" s="120"/>
      <c r="N11077" s="120"/>
      <c r="U11077" s="121"/>
      <c r="V11077" s="122"/>
      <c r="W11077" s="123"/>
      <c r="AC11077" s="123"/>
    </row>
    <row r="11078" spans="5:29" s="2" customFormat="1">
      <c r="E11078" s="120"/>
      <c r="M11078" s="120"/>
      <c r="N11078" s="120"/>
      <c r="U11078" s="121"/>
      <c r="V11078" s="122"/>
      <c r="W11078" s="123"/>
      <c r="AC11078" s="123"/>
    </row>
    <row r="11079" spans="5:29" s="2" customFormat="1">
      <c r="E11079" s="120"/>
      <c r="M11079" s="120"/>
      <c r="N11079" s="120"/>
      <c r="U11079" s="121"/>
      <c r="V11079" s="122"/>
      <c r="W11079" s="123"/>
      <c r="AC11079" s="123"/>
    </row>
    <row r="11080" spans="5:29" s="2" customFormat="1">
      <c r="E11080" s="120"/>
      <c r="M11080" s="120"/>
      <c r="N11080" s="120"/>
      <c r="U11080" s="121"/>
      <c r="V11080" s="122"/>
      <c r="W11080" s="123"/>
      <c r="AC11080" s="123"/>
    </row>
    <row r="11081" spans="5:29" s="2" customFormat="1">
      <c r="E11081" s="120"/>
      <c r="M11081" s="120"/>
      <c r="N11081" s="120"/>
      <c r="U11081" s="121"/>
      <c r="V11081" s="122"/>
      <c r="W11081" s="123"/>
      <c r="AC11081" s="123"/>
    </row>
    <row r="11082" spans="5:29" s="2" customFormat="1">
      <c r="E11082" s="120"/>
      <c r="M11082" s="120"/>
      <c r="N11082" s="120"/>
      <c r="U11082" s="121"/>
      <c r="V11082" s="122"/>
      <c r="W11082" s="123"/>
      <c r="AC11082" s="123"/>
    </row>
    <row r="11083" spans="5:29" s="2" customFormat="1">
      <c r="E11083" s="120"/>
      <c r="M11083" s="120"/>
      <c r="N11083" s="120"/>
      <c r="U11083" s="121"/>
      <c r="V11083" s="122"/>
      <c r="W11083" s="123"/>
      <c r="AC11083" s="123"/>
    </row>
    <row r="11084" spans="5:29" s="2" customFormat="1">
      <c r="E11084" s="120"/>
      <c r="M11084" s="120"/>
      <c r="N11084" s="120"/>
      <c r="U11084" s="121"/>
      <c r="V11084" s="122"/>
      <c r="W11084" s="123"/>
      <c r="AC11084" s="123"/>
    </row>
    <row r="11085" spans="5:29" s="2" customFormat="1">
      <c r="E11085" s="120"/>
      <c r="M11085" s="120"/>
      <c r="N11085" s="120"/>
      <c r="U11085" s="121"/>
      <c r="V11085" s="122"/>
      <c r="W11085" s="123"/>
      <c r="AC11085" s="123"/>
    </row>
    <row r="11086" spans="5:29" s="2" customFormat="1">
      <c r="E11086" s="120"/>
      <c r="M11086" s="120"/>
      <c r="N11086" s="120"/>
      <c r="U11086" s="121"/>
      <c r="V11086" s="122"/>
      <c r="W11086" s="123"/>
      <c r="AC11086" s="123"/>
    </row>
    <row r="11087" spans="5:29" s="2" customFormat="1">
      <c r="E11087" s="120"/>
      <c r="M11087" s="120"/>
      <c r="N11087" s="120"/>
      <c r="U11087" s="121"/>
      <c r="V11087" s="122"/>
      <c r="W11087" s="123"/>
      <c r="AC11087" s="123"/>
    </row>
    <row r="11088" spans="5:29" s="2" customFormat="1">
      <c r="E11088" s="120"/>
      <c r="M11088" s="120"/>
      <c r="N11088" s="120"/>
      <c r="U11088" s="121"/>
      <c r="V11088" s="122"/>
      <c r="W11088" s="123"/>
      <c r="AC11088" s="123"/>
    </row>
    <row r="11089" spans="5:29" s="2" customFormat="1">
      <c r="E11089" s="120"/>
      <c r="M11089" s="120"/>
      <c r="N11089" s="120"/>
      <c r="U11089" s="121"/>
      <c r="V11089" s="122"/>
      <c r="W11089" s="123"/>
      <c r="AC11089" s="123"/>
    </row>
    <row r="11090" spans="5:29" s="2" customFormat="1">
      <c r="E11090" s="120"/>
      <c r="M11090" s="120"/>
      <c r="N11090" s="120"/>
      <c r="U11090" s="121"/>
      <c r="V11090" s="122"/>
      <c r="W11090" s="123"/>
      <c r="AC11090" s="123"/>
    </row>
    <row r="11091" spans="5:29" s="2" customFormat="1">
      <c r="E11091" s="120"/>
      <c r="M11091" s="120"/>
      <c r="N11091" s="120"/>
      <c r="U11091" s="121"/>
      <c r="V11091" s="122"/>
      <c r="W11091" s="123"/>
      <c r="AC11091" s="123"/>
    </row>
    <row r="11092" spans="5:29" s="2" customFormat="1">
      <c r="E11092" s="120"/>
      <c r="M11092" s="120"/>
      <c r="N11092" s="120"/>
      <c r="U11092" s="121"/>
      <c r="V11092" s="122"/>
      <c r="W11092" s="123"/>
      <c r="AC11092" s="123"/>
    </row>
    <row r="11093" spans="5:29" s="2" customFormat="1">
      <c r="E11093" s="120"/>
      <c r="M11093" s="120"/>
      <c r="N11093" s="120"/>
      <c r="U11093" s="121"/>
      <c r="V11093" s="122"/>
      <c r="W11093" s="123"/>
      <c r="AC11093" s="123"/>
    </row>
    <row r="11094" spans="5:29" s="2" customFormat="1">
      <c r="E11094" s="120"/>
      <c r="M11094" s="120"/>
      <c r="N11094" s="120"/>
      <c r="U11094" s="121"/>
      <c r="V11094" s="122"/>
      <c r="W11094" s="123"/>
      <c r="AC11094" s="123"/>
    </row>
    <row r="11095" spans="5:29" s="2" customFormat="1">
      <c r="E11095" s="120"/>
      <c r="M11095" s="120"/>
      <c r="N11095" s="120"/>
      <c r="U11095" s="121"/>
      <c r="V11095" s="122"/>
      <c r="W11095" s="123"/>
      <c r="AC11095" s="123"/>
    </row>
    <row r="11096" spans="5:29" s="2" customFormat="1">
      <c r="E11096" s="120"/>
      <c r="M11096" s="120"/>
      <c r="N11096" s="120"/>
      <c r="U11096" s="121"/>
      <c r="V11096" s="122"/>
      <c r="W11096" s="123"/>
      <c r="AC11096" s="123"/>
    </row>
    <row r="11097" spans="5:29" s="2" customFormat="1">
      <c r="E11097" s="120"/>
      <c r="M11097" s="120"/>
      <c r="N11097" s="120"/>
      <c r="U11097" s="121"/>
      <c r="V11097" s="122"/>
      <c r="W11097" s="123"/>
      <c r="AC11097" s="123"/>
    </row>
    <row r="11098" spans="5:29" s="2" customFormat="1">
      <c r="E11098" s="120"/>
      <c r="M11098" s="120"/>
      <c r="N11098" s="120"/>
      <c r="U11098" s="121"/>
      <c r="V11098" s="122"/>
      <c r="W11098" s="123"/>
      <c r="AC11098" s="123"/>
    </row>
    <row r="11099" spans="5:29" s="2" customFormat="1">
      <c r="E11099" s="120"/>
      <c r="M11099" s="120"/>
      <c r="N11099" s="120"/>
      <c r="U11099" s="121"/>
      <c r="V11099" s="122"/>
      <c r="W11099" s="123"/>
      <c r="AC11099" s="123"/>
    </row>
    <row r="11100" spans="5:29" s="2" customFormat="1">
      <c r="E11100" s="120"/>
      <c r="M11100" s="120"/>
      <c r="N11100" s="120"/>
      <c r="U11100" s="121"/>
      <c r="V11100" s="122"/>
      <c r="W11100" s="123"/>
      <c r="AC11100" s="123"/>
    </row>
    <row r="11101" spans="5:29" s="2" customFormat="1">
      <c r="E11101" s="120"/>
      <c r="M11101" s="120"/>
      <c r="N11101" s="120"/>
      <c r="U11101" s="121"/>
      <c r="V11101" s="122"/>
      <c r="W11101" s="123"/>
      <c r="AC11101" s="123"/>
    </row>
    <row r="11102" spans="5:29" s="2" customFormat="1">
      <c r="E11102" s="120"/>
      <c r="M11102" s="120"/>
      <c r="N11102" s="120"/>
      <c r="U11102" s="121"/>
      <c r="V11102" s="122"/>
      <c r="W11102" s="123"/>
      <c r="AC11102" s="123"/>
    </row>
    <row r="11103" spans="5:29" s="2" customFormat="1">
      <c r="E11103" s="120"/>
      <c r="M11103" s="120"/>
      <c r="N11103" s="120"/>
      <c r="U11103" s="121"/>
      <c r="V11103" s="122"/>
      <c r="W11103" s="123"/>
      <c r="AC11103" s="123"/>
    </row>
    <row r="11104" spans="5:29" s="2" customFormat="1">
      <c r="E11104" s="120"/>
      <c r="M11104" s="120"/>
      <c r="N11104" s="120"/>
      <c r="U11104" s="121"/>
      <c r="V11104" s="122"/>
      <c r="W11104" s="123"/>
      <c r="AC11104" s="123"/>
    </row>
    <row r="11105" spans="5:29" s="2" customFormat="1">
      <c r="E11105" s="120"/>
      <c r="M11105" s="120"/>
      <c r="N11105" s="120"/>
      <c r="U11105" s="121"/>
      <c r="V11105" s="122"/>
      <c r="W11105" s="123"/>
      <c r="AC11105" s="123"/>
    </row>
    <row r="11106" spans="5:29" s="2" customFormat="1">
      <c r="E11106" s="120"/>
      <c r="M11106" s="120"/>
      <c r="N11106" s="120"/>
      <c r="U11106" s="121"/>
      <c r="V11106" s="122"/>
      <c r="W11106" s="123"/>
      <c r="AC11106" s="123"/>
    </row>
    <row r="11107" spans="5:29" s="2" customFormat="1">
      <c r="E11107" s="120"/>
      <c r="M11107" s="120"/>
      <c r="N11107" s="120"/>
      <c r="U11107" s="121"/>
      <c r="V11107" s="122"/>
      <c r="W11107" s="123"/>
      <c r="AC11107" s="123"/>
    </row>
    <row r="11108" spans="5:29" s="2" customFormat="1">
      <c r="E11108" s="120"/>
      <c r="M11108" s="120"/>
      <c r="N11108" s="120"/>
      <c r="U11108" s="121"/>
      <c r="V11108" s="122"/>
      <c r="W11108" s="123"/>
      <c r="AC11108" s="123"/>
    </row>
    <row r="11109" spans="5:29" s="2" customFormat="1">
      <c r="E11109" s="120"/>
      <c r="M11109" s="120"/>
      <c r="N11109" s="120"/>
      <c r="U11109" s="121"/>
      <c r="V11109" s="122"/>
      <c r="W11109" s="123"/>
      <c r="AC11109" s="123"/>
    </row>
    <row r="11110" spans="5:29" s="2" customFormat="1">
      <c r="E11110" s="120"/>
      <c r="M11110" s="120"/>
      <c r="N11110" s="120"/>
      <c r="U11110" s="121"/>
      <c r="V11110" s="122"/>
      <c r="W11110" s="123"/>
      <c r="AC11110" s="123"/>
    </row>
    <row r="11111" spans="5:29" s="2" customFormat="1">
      <c r="E11111" s="120"/>
      <c r="M11111" s="120"/>
      <c r="N11111" s="120"/>
      <c r="U11111" s="121"/>
      <c r="V11111" s="122"/>
      <c r="W11111" s="123"/>
      <c r="AC11111" s="123"/>
    </row>
    <row r="11112" spans="5:29" s="2" customFormat="1">
      <c r="E11112" s="120"/>
      <c r="M11112" s="120"/>
      <c r="N11112" s="120"/>
      <c r="U11112" s="121"/>
      <c r="V11112" s="122"/>
      <c r="W11112" s="123"/>
      <c r="AC11112" s="123"/>
    </row>
    <row r="11113" spans="5:29" s="2" customFormat="1">
      <c r="E11113" s="120"/>
      <c r="M11113" s="120"/>
      <c r="N11113" s="120"/>
      <c r="U11113" s="121"/>
      <c r="V11113" s="122"/>
      <c r="W11113" s="123"/>
      <c r="AC11113" s="123"/>
    </row>
    <row r="11114" spans="5:29" s="2" customFormat="1">
      <c r="E11114" s="120"/>
      <c r="M11114" s="120"/>
      <c r="N11114" s="120"/>
      <c r="U11114" s="121"/>
      <c r="V11114" s="122"/>
      <c r="W11114" s="123"/>
      <c r="AC11114" s="123"/>
    </row>
    <row r="11115" spans="5:29" s="2" customFormat="1">
      <c r="E11115" s="120"/>
      <c r="M11115" s="120"/>
      <c r="N11115" s="120"/>
      <c r="U11115" s="121"/>
      <c r="V11115" s="122"/>
      <c r="W11115" s="123"/>
      <c r="AC11115" s="123"/>
    </row>
    <row r="11116" spans="5:29" s="2" customFormat="1">
      <c r="E11116" s="120"/>
      <c r="M11116" s="120"/>
      <c r="N11116" s="120"/>
      <c r="U11116" s="121"/>
      <c r="V11116" s="122"/>
      <c r="W11116" s="123"/>
      <c r="AC11116" s="123"/>
    </row>
    <row r="11117" spans="5:29" s="2" customFormat="1">
      <c r="E11117" s="120"/>
      <c r="M11117" s="120"/>
      <c r="N11117" s="120"/>
      <c r="U11117" s="121"/>
      <c r="V11117" s="122"/>
      <c r="W11117" s="123"/>
      <c r="AC11117" s="123"/>
    </row>
    <row r="11118" spans="5:29" s="2" customFormat="1">
      <c r="E11118" s="120"/>
      <c r="M11118" s="120"/>
      <c r="N11118" s="120"/>
      <c r="U11118" s="121"/>
      <c r="V11118" s="122"/>
      <c r="W11118" s="123"/>
      <c r="AC11118" s="123"/>
    </row>
    <row r="11119" spans="5:29" s="2" customFormat="1">
      <c r="E11119" s="120"/>
      <c r="M11119" s="120"/>
      <c r="N11119" s="120"/>
      <c r="U11119" s="121"/>
      <c r="V11119" s="122"/>
      <c r="W11119" s="123"/>
      <c r="AC11119" s="123"/>
    </row>
    <row r="11120" spans="5:29" s="2" customFormat="1">
      <c r="E11120" s="120"/>
      <c r="M11120" s="120"/>
      <c r="N11120" s="120"/>
      <c r="U11120" s="121"/>
      <c r="V11120" s="122"/>
      <c r="W11120" s="123"/>
      <c r="AC11120" s="123"/>
    </row>
    <row r="11121" spans="5:29" s="2" customFormat="1">
      <c r="E11121" s="120"/>
      <c r="M11121" s="120"/>
      <c r="N11121" s="120"/>
      <c r="U11121" s="121"/>
      <c r="V11121" s="122"/>
      <c r="W11121" s="123"/>
      <c r="AC11121" s="123"/>
    </row>
    <row r="11122" spans="5:29" s="2" customFormat="1">
      <c r="E11122" s="120"/>
      <c r="M11122" s="120"/>
      <c r="N11122" s="120"/>
      <c r="U11122" s="121"/>
      <c r="V11122" s="122"/>
      <c r="W11122" s="123"/>
      <c r="AC11122" s="123"/>
    </row>
    <row r="11123" spans="5:29" s="2" customFormat="1">
      <c r="E11123" s="120"/>
      <c r="M11123" s="120"/>
      <c r="N11123" s="120"/>
      <c r="U11123" s="121"/>
      <c r="V11123" s="122"/>
      <c r="W11123" s="123"/>
      <c r="AC11123" s="123"/>
    </row>
    <row r="11124" spans="5:29" s="2" customFormat="1">
      <c r="E11124" s="120"/>
      <c r="M11124" s="120"/>
      <c r="N11124" s="120"/>
      <c r="U11124" s="121"/>
      <c r="V11124" s="122"/>
      <c r="W11124" s="123"/>
      <c r="AC11124" s="123"/>
    </row>
    <row r="11125" spans="5:29" s="2" customFormat="1">
      <c r="E11125" s="120"/>
      <c r="M11125" s="120"/>
      <c r="N11125" s="120"/>
      <c r="U11125" s="121"/>
      <c r="V11125" s="122"/>
      <c r="W11125" s="123"/>
      <c r="AC11125" s="123"/>
    </row>
    <row r="11126" spans="5:29" s="2" customFormat="1">
      <c r="E11126" s="120"/>
      <c r="M11126" s="120"/>
      <c r="N11126" s="120"/>
      <c r="U11126" s="121"/>
      <c r="V11126" s="122"/>
      <c r="W11126" s="123"/>
      <c r="AC11126" s="123"/>
    </row>
    <row r="11127" spans="5:29" s="2" customFormat="1">
      <c r="E11127" s="120"/>
      <c r="M11127" s="120"/>
      <c r="N11127" s="120"/>
      <c r="U11127" s="121"/>
      <c r="V11127" s="122"/>
      <c r="W11127" s="123"/>
      <c r="AC11127" s="123"/>
    </row>
    <row r="11128" spans="5:29" s="2" customFormat="1">
      <c r="E11128" s="120"/>
      <c r="M11128" s="120"/>
      <c r="N11128" s="120"/>
      <c r="U11128" s="121"/>
      <c r="V11128" s="122"/>
      <c r="W11128" s="123"/>
      <c r="AC11128" s="123"/>
    </row>
    <row r="11129" spans="5:29" s="2" customFormat="1">
      <c r="E11129" s="120"/>
      <c r="M11129" s="120"/>
      <c r="N11129" s="120"/>
      <c r="U11129" s="121"/>
      <c r="V11129" s="122"/>
      <c r="W11129" s="123"/>
      <c r="AC11129" s="123"/>
    </row>
    <row r="11130" spans="5:29" s="2" customFormat="1">
      <c r="E11130" s="120"/>
      <c r="M11130" s="120"/>
      <c r="N11130" s="120"/>
      <c r="U11130" s="121"/>
      <c r="V11130" s="122"/>
      <c r="W11130" s="123"/>
      <c r="AC11130" s="123"/>
    </row>
    <row r="11131" spans="5:29" s="2" customFormat="1">
      <c r="E11131" s="120"/>
      <c r="M11131" s="120"/>
      <c r="N11131" s="120"/>
      <c r="U11131" s="121"/>
      <c r="V11131" s="122"/>
      <c r="W11131" s="123"/>
      <c r="AC11131" s="123"/>
    </row>
    <row r="11132" spans="5:29" s="2" customFormat="1">
      <c r="E11132" s="120"/>
      <c r="M11132" s="120"/>
      <c r="N11132" s="120"/>
      <c r="U11132" s="121"/>
      <c r="V11132" s="122"/>
      <c r="W11132" s="123"/>
      <c r="AC11132" s="123"/>
    </row>
    <row r="11133" spans="5:29" s="2" customFormat="1">
      <c r="E11133" s="120"/>
      <c r="M11133" s="120"/>
      <c r="N11133" s="120"/>
      <c r="U11133" s="121"/>
      <c r="V11133" s="122"/>
      <c r="W11133" s="123"/>
      <c r="AC11133" s="123"/>
    </row>
    <row r="11134" spans="5:29" s="2" customFormat="1">
      <c r="E11134" s="120"/>
      <c r="M11134" s="120"/>
      <c r="N11134" s="120"/>
      <c r="U11134" s="121"/>
      <c r="V11134" s="122"/>
      <c r="W11134" s="123"/>
      <c r="AC11134" s="123"/>
    </row>
    <row r="11135" spans="5:29" s="2" customFormat="1">
      <c r="E11135" s="120"/>
      <c r="M11135" s="120"/>
      <c r="N11135" s="120"/>
      <c r="U11135" s="121"/>
      <c r="V11135" s="122"/>
      <c r="W11135" s="123"/>
      <c r="AC11135" s="123"/>
    </row>
    <row r="11136" spans="5:29" s="2" customFormat="1">
      <c r="E11136" s="120"/>
      <c r="M11136" s="120"/>
      <c r="N11136" s="120"/>
      <c r="U11136" s="121"/>
      <c r="V11136" s="122"/>
      <c r="W11136" s="123"/>
      <c r="AC11136" s="123"/>
    </row>
    <row r="11137" spans="5:29" s="2" customFormat="1">
      <c r="E11137" s="120"/>
      <c r="M11137" s="120"/>
      <c r="N11137" s="120"/>
      <c r="U11137" s="121"/>
      <c r="V11137" s="122"/>
      <c r="W11137" s="123"/>
      <c r="AC11137" s="123"/>
    </row>
    <row r="11138" spans="5:29" s="2" customFormat="1">
      <c r="E11138" s="120"/>
      <c r="M11138" s="120"/>
      <c r="N11138" s="120"/>
      <c r="U11138" s="121"/>
      <c r="V11138" s="122"/>
      <c r="W11138" s="123"/>
      <c r="AC11138" s="123"/>
    </row>
    <row r="11139" spans="5:29" s="2" customFormat="1">
      <c r="E11139" s="120"/>
      <c r="M11139" s="120"/>
      <c r="N11139" s="120"/>
      <c r="U11139" s="121"/>
      <c r="V11139" s="122"/>
      <c r="W11139" s="123"/>
      <c r="AC11139" s="123"/>
    </row>
    <row r="11140" spans="5:29" s="2" customFormat="1">
      <c r="E11140" s="120"/>
      <c r="M11140" s="120"/>
      <c r="N11140" s="120"/>
      <c r="U11140" s="121"/>
      <c r="V11140" s="122"/>
      <c r="W11140" s="123"/>
      <c r="AC11140" s="123"/>
    </row>
    <row r="11141" spans="5:29" s="2" customFormat="1">
      <c r="E11141" s="120"/>
      <c r="M11141" s="120"/>
      <c r="N11141" s="120"/>
      <c r="U11141" s="121"/>
      <c r="V11141" s="122"/>
      <c r="W11141" s="123"/>
      <c r="AC11141" s="123"/>
    </row>
    <row r="11142" spans="5:29" s="2" customFormat="1">
      <c r="E11142" s="120"/>
      <c r="M11142" s="120"/>
      <c r="N11142" s="120"/>
      <c r="U11142" s="121"/>
      <c r="V11142" s="122"/>
      <c r="W11142" s="123"/>
      <c r="AC11142" s="123"/>
    </row>
    <row r="11143" spans="5:29" s="2" customFormat="1">
      <c r="E11143" s="120"/>
      <c r="M11143" s="120"/>
      <c r="N11143" s="120"/>
      <c r="U11143" s="121"/>
      <c r="V11143" s="122"/>
      <c r="W11143" s="123"/>
      <c r="AC11143" s="123"/>
    </row>
    <row r="11144" spans="5:29" s="2" customFormat="1">
      <c r="E11144" s="120"/>
      <c r="M11144" s="120"/>
      <c r="N11144" s="120"/>
      <c r="U11144" s="121"/>
      <c r="V11144" s="122"/>
      <c r="W11144" s="123"/>
      <c r="AC11144" s="123"/>
    </row>
    <row r="11145" spans="5:29" s="2" customFormat="1">
      <c r="E11145" s="120"/>
      <c r="M11145" s="120"/>
      <c r="N11145" s="120"/>
      <c r="U11145" s="121"/>
      <c r="V11145" s="122"/>
      <c r="W11145" s="123"/>
      <c r="AC11145" s="123"/>
    </row>
    <row r="11146" spans="5:29" s="2" customFormat="1">
      <c r="E11146" s="120"/>
      <c r="M11146" s="120"/>
      <c r="N11146" s="120"/>
      <c r="U11146" s="121"/>
      <c r="V11146" s="122"/>
      <c r="W11146" s="123"/>
      <c r="AC11146" s="123"/>
    </row>
    <row r="11147" spans="5:29" s="2" customFormat="1">
      <c r="E11147" s="120"/>
      <c r="M11147" s="120"/>
      <c r="N11147" s="120"/>
      <c r="U11147" s="121"/>
      <c r="V11147" s="122"/>
      <c r="W11147" s="123"/>
      <c r="AC11147" s="123"/>
    </row>
    <row r="11148" spans="5:29" s="2" customFormat="1">
      <c r="E11148" s="120"/>
      <c r="M11148" s="120"/>
      <c r="N11148" s="120"/>
      <c r="U11148" s="121"/>
      <c r="V11148" s="122"/>
      <c r="W11148" s="123"/>
      <c r="AC11148" s="123"/>
    </row>
    <row r="11149" spans="5:29" s="2" customFormat="1">
      <c r="E11149" s="120"/>
      <c r="M11149" s="120"/>
      <c r="N11149" s="120"/>
      <c r="U11149" s="121"/>
      <c r="V11149" s="122"/>
      <c r="W11149" s="123"/>
      <c r="AC11149" s="123"/>
    </row>
    <row r="11150" spans="5:29" s="2" customFormat="1">
      <c r="E11150" s="120"/>
      <c r="M11150" s="120"/>
      <c r="N11150" s="120"/>
      <c r="U11150" s="121"/>
      <c r="V11150" s="122"/>
      <c r="W11150" s="123"/>
      <c r="AC11150" s="123"/>
    </row>
    <row r="11151" spans="5:29" s="2" customFormat="1">
      <c r="E11151" s="120"/>
      <c r="M11151" s="120"/>
      <c r="N11151" s="120"/>
      <c r="U11151" s="121"/>
      <c r="V11151" s="122"/>
      <c r="W11151" s="123"/>
      <c r="AC11151" s="123"/>
    </row>
    <row r="11152" spans="5:29" s="2" customFormat="1">
      <c r="E11152" s="120"/>
      <c r="M11152" s="120"/>
      <c r="N11152" s="120"/>
      <c r="U11152" s="121"/>
      <c r="V11152" s="122"/>
      <c r="W11152" s="123"/>
      <c r="AC11152" s="123"/>
    </row>
    <row r="11153" spans="5:29" s="2" customFormat="1">
      <c r="E11153" s="120"/>
      <c r="M11153" s="120"/>
      <c r="N11153" s="120"/>
      <c r="U11153" s="121"/>
      <c r="V11153" s="122"/>
      <c r="W11153" s="123"/>
      <c r="AC11153" s="123"/>
    </row>
    <row r="11154" spans="5:29" s="2" customFormat="1">
      <c r="E11154" s="120"/>
      <c r="M11154" s="120"/>
      <c r="N11154" s="120"/>
      <c r="U11154" s="121"/>
      <c r="V11154" s="122"/>
      <c r="W11154" s="123"/>
      <c r="AC11154" s="123"/>
    </row>
    <row r="11155" spans="5:29" s="2" customFormat="1">
      <c r="E11155" s="120"/>
      <c r="M11155" s="120"/>
      <c r="N11155" s="120"/>
      <c r="U11155" s="121"/>
      <c r="V11155" s="122"/>
      <c r="W11155" s="123"/>
      <c r="AC11155" s="123"/>
    </row>
    <row r="11156" spans="5:29" s="2" customFormat="1">
      <c r="E11156" s="120"/>
      <c r="M11156" s="120"/>
      <c r="N11156" s="120"/>
      <c r="U11156" s="121"/>
      <c r="V11156" s="122"/>
      <c r="W11156" s="123"/>
      <c r="AC11156" s="123"/>
    </row>
    <row r="11157" spans="5:29" s="2" customFormat="1">
      <c r="E11157" s="120"/>
      <c r="M11157" s="120"/>
      <c r="N11157" s="120"/>
      <c r="U11157" s="121"/>
      <c r="V11157" s="122"/>
      <c r="W11157" s="123"/>
      <c r="AC11157" s="123"/>
    </row>
    <row r="11158" spans="5:29" s="2" customFormat="1">
      <c r="E11158" s="120"/>
      <c r="M11158" s="120"/>
      <c r="N11158" s="120"/>
      <c r="U11158" s="121"/>
      <c r="V11158" s="122"/>
      <c r="W11158" s="123"/>
      <c r="AC11158" s="123"/>
    </row>
    <row r="11159" spans="5:29" s="2" customFormat="1">
      <c r="E11159" s="120"/>
      <c r="M11159" s="120"/>
      <c r="N11159" s="120"/>
      <c r="U11159" s="121"/>
      <c r="V11159" s="122"/>
      <c r="W11159" s="123"/>
      <c r="AC11159" s="123"/>
    </row>
    <row r="11160" spans="5:29" s="2" customFormat="1">
      <c r="E11160" s="120"/>
      <c r="M11160" s="120"/>
      <c r="N11160" s="120"/>
      <c r="U11160" s="121"/>
      <c r="V11160" s="122"/>
      <c r="W11160" s="123"/>
      <c r="AC11160" s="123"/>
    </row>
    <row r="11161" spans="5:29" s="2" customFormat="1">
      <c r="E11161" s="120"/>
      <c r="M11161" s="120"/>
      <c r="N11161" s="120"/>
      <c r="U11161" s="121"/>
      <c r="V11161" s="122"/>
      <c r="W11161" s="123"/>
      <c r="AC11161" s="123"/>
    </row>
    <row r="11162" spans="5:29" s="2" customFormat="1">
      <c r="E11162" s="120"/>
      <c r="M11162" s="120"/>
      <c r="N11162" s="120"/>
      <c r="U11162" s="121"/>
      <c r="V11162" s="122"/>
      <c r="W11162" s="123"/>
      <c r="AC11162" s="123"/>
    </row>
    <row r="11163" spans="5:29" s="2" customFormat="1">
      <c r="E11163" s="120"/>
      <c r="M11163" s="120"/>
      <c r="N11163" s="120"/>
      <c r="U11163" s="121"/>
      <c r="V11163" s="122"/>
      <c r="W11163" s="123"/>
      <c r="AC11163" s="123"/>
    </row>
    <row r="11164" spans="5:29" s="2" customFormat="1">
      <c r="E11164" s="120"/>
      <c r="M11164" s="120"/>
      <c r="N11164" s="120"/>
      <c r="U11164" s="121"/>
      <c r="V11164" s="122"/>
      <c r="W11164" s="123"/>
      <c r="AC11164" s="123"/>
    </row>
    <row r="11165" spans="5:29" s="2" customFormat="1">
      <c r="E11165" s="120"/>
      <c r="M11165" s="120"/>
      <c r="N11165" s="120"/>
      <c r="U11165" s="121"/>
      <c r="V11165" s="122"/>
      <c r="W11165" s="123"/>
      <c r="AC11165" s="123"/>
    </row>
    <row r="11166" spans="5:29" s="2" customFormat="1">
      <c r="E11166" s="120"/>
      <c r="M11166" s="120"/>
      <c r="N11166" s="120"/>
      <c r="U11166" s="121"/>
      <c r="V11166" s="122"/>
      <c r="W11166" s="123"/>
      <c r="AC11166" s="123"/>
    </row>
    <row r="11167" spans="5:29" s="2" customFormat="1">
      <c r="E11167" s="120"/>
      <c r="M11167" s="120"/>
      <c r="N11167" s="120"/>
      <c r="U11167" s="121"/>
      <c r="V11167" s="122"/>
      <c r="W11167" s="123"/>
      <c r="AC11167" s="123"/>
    </row>
    <row r="11168" spans="5:29" s="2" customFormat="1">
      <c r="E11168" s="120"/>
      <c r="M11168" s="120"/>
      <c r="N11168" s="120"/>
      <c r="U11168" s="121"/>
      <c r="V11168" s="122"/>
      <c r="W11168" s="123"/>
      <c r="AC11168" s="123"/>
    </row>
    <row r="11169" spans="5:29" s="2" customFormat="1">
      <c r="E11169" s="120"/>
      <c r="M11169" s="120"/>
      <c r="N11169" s="120"/>
      <c r="U11169" s="121"/>
      <c r="V11169" s="122"/>
      <c r="W11169" s="123"/>
      <c r="AC11169" s="123"/>
    </row>
    <row r="11170" spans="5:29" s="2" customFormat="1">
      <c r="E11170" s="120"/>
      <c r="M11170" s="120"/>
      <c r="N11170" s="120"/>
      <c r="U11170" s="121"/>
      <c r="V11170" s="122"/>
      <c r="W11170" s="123"/>
      <c r="AC11170" s="123"/>
    </row>
    <row r="11171" spans="5:29" s="2" customFormat="1">
      <c r="E11171" s="120"/>
      <c r="M11171" s="120"/>
      <c r="N11171" s="120"/>
      <c r="U11171" s="121"/>
      <c r="V11171" s="122"/>
      <c r="W11171" s="123"/>
      <c r="AC11171" s="123"/>
    </row>
    <row r="11172" spans="5:29" s="2" customFormat="1">
      <c r="E11172" s="120"/>
      <c r="M11172" s="120"/>
      <c r="N11172" s="120"/>
      <c r="U11172" s="121"/>
      <c r="V11172" s="122"/>
      <c r="W11172" s="123"/>
      <c r="AC11172" s="123"/>
    </row>
    <row r="11173" spans="5:29" s="2" customFormat="1">
      <c r="E11173" s="120"/>
      <c r="M11173" s="120"/>
      <c r="N11173" s="120"/>
      <c r="U11173" s="121"/>
      <c r="V11173" s="122"/>
      <c r="W11173" s="123"/>
      <c r="AC11173" s="123"/>
    </row>
    <row r="11174" spans="5:29" s="2" customFormat="1">
      <c r="E11174" s="120"/>
      <c r="M11174" s="120"/>
      <c r="N11174" s="120"/>
      <c r="U11174" s="121"/>
      <c r="V11174" s="122"/>
      <c r="W11174" s="123"/>
      <c r="AC11174" s="123"/>
    </row>
    <row r="11175" spans="5:29" s="2" customFormat="1">
      <c r="E11175" s="120"/>
      <c r="M11175" s="120"/>
      <c r="N11175" s="120"/>
      <c r="U11175" s="121"/>
      <c r="V11175" s="122"/>
      <c r="W11175" s="123"/>
      <c r="AC11175" s="123"/>
    </row>
    <row r="11176" spans="5:29" s="2" customFormat="1">
      <c r="E11176" s="120"/>
      <c r="M11176" s="120"/>
      <c r="N11176" s="120"/>
      <c r="U11176" s="121"/>
      <c r="V11176" s="122"/>
      <c r="W11176" s="123"/>
      <c r="AC11176" s="123"/>
    </row>
    <row r="11177" spans="5:29" s="2" customFormat="1">
      <c r="E11177" s="120"/>
      <c r="M11177" s="120"/>
      <c r="N11177" s="120"/>
      <c r="U11177" s="121"/>
      <c r="V11177" s="122"/>
      <c r="W11177" s="123"/>
      <c r="AC11177" s="123"/>
    </row>
    <row r="11178" spans="5:29" s="2" customFormat="1">
      <c r="E11178" s="120"/>
      <c r="M11178" s="120"/>
      <c r="N11178" s="120"/>
      <c r="U11178" s="121"/>
      <c r="V11178" s="122"/>
      <c r="W11178" s="123"/>
      <c r="AC11178" s="123"/>
    </row>
    <row r="11179" spans="5:29" s="2" customFormat="1">
      <c r="E11179" s="120"/>
      <c r="M11179" s="120"/>
      <c r="N11179" s="120"/>
      <c r="U11179" s="121"/>
      <c r="V11179" s="122"/>
      <c r="W11179" s="123"/>
      <c r="AC11179" s="123"/>
    </row>
    <row r="11180" spans="5:29" s="2" customFormat="1">
      <c r="E11180" s="120"/>
      <c r="M11180" s="120"/>
      <c r="N11180" s="120"/>
      <c r="U11180" s="121"/>
      <c r="V11180" s="122"/>
      <c r="W11180" s="123"/>
      <c r="AC11180" s="123"/>
    </row>
    <row r="11181" spans="5:29" s="2" customFormat="1">
      <c r="E11181" s="120"/>
      <c r="M11181" s="120"/>
      <c r="N11181" s="120"/>
      <c r="U11181" s="121"/>
      <c r="V11181" s="122"/>
      <c r="W11181" s="123"/>
      <c r="AC11181" s="123"/>
    </row>
    <row r="11182" spans="5:29" s="2" customFormat="1">
      <c r="E11182" s="120"/>
      <c r="M11182" s="120"/>
      <c r="N11182" s="120"/>
      <c r="U11182" s="121"/>
      <c r="V11182" s="122"/>
      <c r="W11182" s="123"/>
      <c r="AC11182" s="123"/>
    </row>
    <row r="11183" spans="5:29" s="2" customFormat="1">
      <c r="E11183" s="120"/>
      <c r="M11183" s="120"/>
      <c r="N11183" s="120"/>
      <c r="U11183" s="121"/>
      <c r="V11183" s="122"/>
      <c r="W11183" s="123"/>
      <c r="AC11183" s="123"/>
    </row>
    <row r="11184" spans="5:29" s="2" customFormat="1">
      <c r="E11184" s="120"/>
      <c r="M11184" s="120"/>
      <c r="N11184" s="120"/>
      <c r="U11184" s="121"/>
      <c r="V11184" s="122"/>
      <c r="W11184" s="123"/>
      <c r="AC11184" s="123"/>
    </row>
    <row r="11185" spans="5:29" s="2" customFormat="1">
      <c r="E11185" s="120"/>
      <c r="M11185" s="120"/>
      <c r="N11185" s="120"/>
      <c r="U11185" s="121"/>
      <c r="V11185" s="122"/>
      <c r="W11185" s="123"/>
      <c r="AC11185" s="123"/>
    </row>
    <row r="11186" spans="5:29" s="2" customFormat="1">
      <c r="E11186" s="120"/>
      <c r="M11186" s="120"/>
      <c r="N11186" s="120"/>
      <c r="U11186" s="121"/>
      <c r="V11186" s="122"/>
      <c r="W11186" s="123"/>
      <c r="AC11186" s="123"/>
    </row>
    <row r="11187" spans="5:29" s="2" customFormat="1">
      <c r="E11187" s="120"/>
      <c r="M11187" s="120"/>
      <c r="N11187" s="120"/>
      <c r="U11187" s="121"/>
      <c r="V11187" s="122"/>
      <c r="W11187" s="123"/>
      <c r="AC11187" s="123"/>
    </row>
    <row r="11188" spans="5:29" s="2" customFormat="1">
      <c r="E11188" s="120"/>
      <c r="M11188" s="120"/>
      <c r="N11188" s="120"/>
      <c r="U11188" s="121"/>
      <c r="V11188" s="122"/>
      <c r="W11188" s="123"/>
      <c r="AC11188" s="123"/>
    </row>
    <row r="11189" spans="5:29" s="2" customFormat="1">
      <c r="E11189" s="120"/>
      <c r="M11189" s="120"/>
      <c r="N11189" s="120"/>
      <c r="U11189" s="121"/>
      <c r="V11189" s="122"/>
      <c r="W11189" s="123"/>
      <c r="AC11189" s="123"/>
    </row>
    <row r="11190" spans="5:29" s="2" customFormat="1">
      <c r="E11190" s="120"/>
      <c r="M11190" s="120"/>
      <c r="N11190" s="120"/>
      <c r="U11190" s="121"/>
      <c r="V11190" s="122"/>
      <c r="W11190" s="123"/>
      <c r="AC11190" s="123"/>
    </row>
    <row r="11191" spans="5:29" s="2" customFormat="1">
      <c r="E11191" s="120"/>
      <c r="M11191" s="120"/>
      <c r="N11191" s="120"/>
      <c r="U11191" s="121"/>
      <c r="V11191" s="122"/>
      <c r="W11191" s="123"/>
      <c r="AC11191" s="123"/>
    </row>
    <row r="11192" spans="5:29" s="2" customFormat="1">
      <c r="E11192" s="120"/>
      <c r="M11192" s="120"/>
      <c r="N11192" s="120"/>
      <c r="U11192" s="121"/>
      <c r="V11192" s="122"/>
      <c r="W11192" s="123"/>
      <c r="AC11192" s="123"/>
    </row>
    <row r="11193" spans="5:29" s="2" customFormat="1">
      <c r="E11193" s="120"/>
      <c r="M11193" s="120"/>
      <c r="N11193" s="120"/>
      <c r="U11193" s="121"/>
      <c r="V11193" s="122"/>
      <c r="W11193" s="123"/>
      <c r="AC11193" s="123"/>
    </row>
    <row r="11194" spans="5:29" s="2" customFormat="1">
      <c r="E11194" s="120"/>
      <c r="M11194" s="120"/>
      <c r="N11194" s="120"/>
      <c r="U11194" s="121"/>
      <c r="V11194" s="122"/>
      <c r="W11194" s="123"/>
      <c r="AC11194" s="123"/>
    </row>
    <row r="11195" spans="5:29" s="2" customFormat="1">
      <c r="E11195" s="120"/>
      <c r="M11195" s="120"/>
      <c r="N11195" s="120"/>
      <c r="U11195" s="121"/>
      <c r="V11195" s="122"/>
      <c r="W11195" s="123"/>
      <c r="AC11195" s="123"/>
    </row>
    <row r="11196" spans="5:29" s="2" customFormat="1">
      <c r="E11196" s="120"/>
      <c r="M11196" s="120"/>
      <c r="N11196" s="120"/>
      <c r="U11196" s="121"/>
      <c r="V11196" s="122"/>
      <c r="W11196" s="123"/>
      <c r="AC11196" s="123"/>
    </row>
    <row r="11197" spans="5:29" s="2" customFormat="1">
      <c r="E11197" s="120"/>
      <c r="M11197" s="120"/>
      <c r="N11197" s="120"/>
      <c r="U11197" s="121"/>
      <c r="V11197" s="122"/>
      <c r="W11197" s="123"/>
      <c r="AC11197" s="123"/>
    </row>
    <row r="11198" spans="5:29" s="2" customFormat="1">
      <c r="E11198" s="120"/>
      <c r="M11198" s="120"/>
      <c r="N11198" s="120"/>
      <c r="U11198" s="121"/>
      <c r="V11198" s="122"/>
      <c r="W11198" s="123"/>
      <c r="AC11198" s="123"/>
    </row>
    <row r="11199" spans="5:29" s="2" customFormat="1">
      <c r="E11199" s="120"/>
      <c r="M11199" s="120"/>
      <c r="N11199" s="120"/>
      <c r="U11199" s="121"/>
      <c r="V11199" s="122"/>
      <c r="W11199" s="123"/>
      <c r="AC11199" s="123"/>
    </row>
    <row r="11200" spans="5:29" s="2" customFormat="1">
      <c r="E11200" s="120"/>
      <c r="M11200" s="120"/>
      <c r="N11200" s="120"/>
      <c r="U11200" s="121"/>
      <c r="V11200" s="122"/>
      <c r="W11200" s="123"/>
      <c r="AC11200" s="123"/>
    </row>
    <row r="11201" spans="5:29" s="2" customFormat="1">
      <c r="E11201" s="120"/>
      <c r="M11201" s="120"/>
      <c r="N11201" s="120"/>
      <c r="U11201" s="121"/>
      <c r="V11201" s="122"/>
      <c r="W11201" s="123"/>
      <c r="AC11201" s="123"/>
    </row>
    <row r="11202" spans="5:29" s="2" customFormat="1">
      <c r="E11202" s="120"/>
      <c r="M11202" s="120"/>
      <c r="N11202" s="120"/>
      <c r="U11202" s="121"/>
      <c r="V11202" s="122"/>
      <c r="W11202" s="123"/>
      <c r="AC11202" s="123"/>
    </row>
    <row r="11203" spans="5:29" s="2" customFormat="1">
      <c r="E11203" s="120"/>
      <c r="M11203" s="120"/>
      <c r="N11203" s="120"/>
      <c r="U11203" s="121"/>
      <c r="V11203" s="122"/>
      <c r="W11203" s="123"/>
      <c r="AC11203" s="123"/>
    </row>
    <row r="11204" spans="5:29" s="2" customFormat="1">
      <c r="E11204" s="120"/>
      <c r="M11204" s="120"/>
      <c r="N11204" s="120"/>
      <c r="U11204" s="121"/>
      <c r="V11204" s="122"/>
      <c r="W11204" s="123"/>
      <c r="AC11204" s="123"/>
    </row>
    <row r="11205" spans="5:29" s="2" customFormat="1">
      <c r="E11205" s="120"/>
      <c r="M11205" s="120"/>
      <c r="N11205" s="120"/>
      <c r="U11205" s="121"/>
      <c r="V11205" s="122"/>
      <c r="W11205" s="123"/>
      <c r="AC11205" s="123"/>
    </row>
    <row r="11206" spans="5:29" s="2" customFormat="1">
      <c r="E11206" s="120"/>
      <c r="M11206" s="120"/>
      <c r="N11206" s="120"/>
      <c r="U11206" s="121"/>
      <c r="V11206" s="122"/>
      <c r="W11206" s="123"/>
      <c r="AC11206" s="123"/>
    </row>
    <row r="11207" spans="5:29" s="2" customFormat="1">
      <c r="E11207" s="120"/>
      <c r="M11207" s="120"/>
      <c r="N11207" s="120"/>
      <c r="U11207" s="121"/>
      <c r="V11207" s="122"/>
      <c r="W11207" s="123"/>
      <c r="AC11207" s="123"/>
    </row>
    <row r="11208" spans="5:29" s="2" customFormat="1">
      <c r="E11208" s="120"/>
      <c r="M11208" s="120"/>
      <c r="N11208" s="120"/>
      <c r="U11208" s="121"/>
      <c r="V11208" s="122"/>
      <c r="W11208" s="123"/>
      <c r="AC11208" s="123"/>
    </row>
    <row r="11209" spans="5:29" s="2" customFormat="1">
      <c r="E11209" s="120"/>
      <c r="M11209" s="120"/>
      <c r="N11209" s="120"/>
      <c r="U11209" s="121"/>
      <c r="V11209" s="122"/>
      <c r="W11209" s="123"/>
      <c r="AC11209" s="123"/>
    </row>
    <row r="11210" spans="5:29" s="2" customFormat="1">
      <c r="E11210" s="120"/>
      <c r="M11210" s="120"/>
      <c r="N11210" s="120"/>
      <c r="U11210" s="121"/>
      <c r="V11210" s="122"/>
      <c r="W11210" s="123"/>
      <c r="AC11210" s="123"/>
    </row>
    <row r="11211" spans="5:29" s="2" customFormat="1">
      <c r="E11211" s="120"/>
      <c r="M11211" s="120"/>
      <c r="N11211" s="120"/>
      <c r="U11211" s="121"/>
      <c r="V11211" s="122"/>
      <c r="W11211" s="123"/>
      <c r="AC11211" s="123"/>
    </row>
    <row r="11212" spans="5:29" s="2" customFormat="1">
      <c r="E11212" s="120"/>
      <c r="M11212" s="120"/>
      <c r="N11212" s="120"/>
      <c r="U11212" s="121"/>
      <c r="V11212" s="122"/>
      <c r="W11212" s="123"/>
      <c r="AC11212" s="123"/>
    </row>
    <row r="11213" spans="5:29" s="2" customFormat="1">
      <c r="E11213" s="120"/>
      <c r="M11213" s="120"/>
      <c r="N11213" s="120"/>
      <c r="U11213" s="121"/>
      <c r="V11213" s="122"/>
      <c r="W11213" s="123"/>
      <c r="AC11213" s="123"/>
    </row>
    <row r="11214" spans="5:29" s="2" customFormat="1">
      <c r="E11214" s="120"/>
      <c r="M11214" s="120"/>
      <c r="N11214" s="120"/>
      <c r="U11214" s="121"/>
      <c r="V11214" s="122"/>
      <c r="W11214" s="123"/>
      <c r="AC11214" s="123"/>
    </row>
    <row r="11215" spans="5:29" s="2" customFormat="1">
      <c r="E11215" s="120"/>
      <c r="M11215" s="120"/>
      <c r="N11215" s="120"/>
      <c r="U11215" s="121"/>
      <c r="V11215" s="122"/>
      <c r="W11215" s="123"/>
      <c r="AC11215" s="123"/>
    </row>
    <row r="11216" spans="5:29" s="2" customFormat="1">
      <c r="E11216" s="120"/>
      <c r="M11216" s="120"/>
      <c r="N11216" s="120"/>
      <c r="U11216" s="121"/>
      <c r="V11216" s="122"/>
      <c r="W11216" s="123"/>
      <c r="AC11216" s="123"/>
    </row>
    <row r="11217" spans="5:29" s="2" customFormat="1">
      <c r="E11217" s="120"/>
      <c r="M11217" s="120"/>
      <c r="N11217" s="120"/>
      <c r="U11217" s="121"/>
      <c r="V11217" s="122"/>
      <c r="W11217" s="123"/>
      <c r="AC11217" s="123"/>
    </row>
    <row r="11218" spans="5:29" s="2" customFormat="1">
      <c r="E11218" s="120"/>
      <c r="M11218" s="120"/>
      <c r="N11218" s="120"/>
      <c r="U11218" s="121"/>
      <c r="V11218" s="122"/>
      <c r="W11218" s="123"/>
      <c r="AC11218" s="123"/>
    </row>
    <row r="11219" spans="5:29" s="2" customFormat="1">
      <c r="E11219" s="120"/>
      <c r="M11219" s="120"/>
      <c r="N11219" s="120"/>
      <c r="U11219" s="121"/>
      <c r="V11219" s="122"/>
      <c r="W11219" s="123"/>
      <c r="AC11219" s="123"/>
    </row>
    <row r="11220" spans="5:29" s="2" customFormat="1">
      <c r="E11220" s="120"/>
      <c r="M11220" s="120"/>
      <c r="N11220" s="120"/>
      <c r="U11220" s="121"/>
      <c r="V11220" s="122"/>
      <c r="W11220" s="123"/>
      <c r="AC11220" s="123"/>
    </row>
    <row r="11221" spans="5:29" s="2" customFormat="1">
      <c r="E11221" s="120"/>
      <c r="M11221" s="120"/>
      <c r="N11221" s="120"/>
      <c r="U11221" s="121"/>
      <c r="V11221" s="122"/>
      <c r="W11221" s="123"/>
      <c r="AC11221" s="123"/>
    </row>
    <row r="11222" spans="5:29" s="2" customFormat="1">
      <c r="E11222" s="120"/>
      <c r="M11222" s="120"/>
      <c r="N11222" s="120"/>
      <c r="U11222" s="121"/>
      <c r="V11222" s="122"/>
      <c r="W11222" s="123"/>
      <c r="AC11222" s="123"/>
    </row>
    <row r="11223" spans="5:29" s="2" customFormat="1">
      <c r="E11223" s="120"/>
      <c r="M11223" s="120"/>
      <c r="N11223" s="120"/>
      <c r="U11223" s="121"/>
      <c r="V11223" s="122"/>
      <c r="W11223" s="123"/>
      <c r="AC11223" s="123"/>
    </row>
    <row r="11224" spans="5:29" s="2" customFormat="1">
      <c r="E11224" s="120"/>
      <c r="M11224" s="120"/>
      <c r="N11224" s="120"/>
      <c r="U11224" s="121"/>
      <c r="V11224" s="122"/>
      <c r="W11224" s="123"/>
      <c r="AC11224" s="123"/>
    </row>
    <row r="11225" spans="5:29" s="2" customFormat="1">
      <c r="E11225" s="120"/>
      <c r="M11225" s="120"/>
      <c r="N11225" s="120"/>
      <c r="U11225" s="121"/>
      <c r="V11225" s="122"/>
      <c r="W11225" s="123"/>
      <c r="AC11225" s="123"/>
    </row>
    <row r="11226" spans="5:29" s="2" customFormat="1">
      <c r="E11226" s="120"/>
      <c r="M11226" s="120"/>
      <c r="N11226" s="120"/>
      <c r="U11226" s="121"/>
      <c r="V11226" s="122"/>
      <c r="W11226" s="123"/>
      <c r="AC11226" s="123"/>
    </row>
    <row r="11227" spans="5:29" s="2" customFormat="1">
      <c r="E11227" s="120"/>
      <c r="M11227" s="120"/>
      <c r="N11227" s="120"/>
      <c r="U11227" s="121"/>
      <c r="V11227" s="122"/>
      <c r="W11227" s="123"/>
      <c r="AC11227" s="123"/>
    </row>
    <row r="11228" spans="5:29" s="2" customFormat="1">
      <c r="E11228" s="120"/>
      <c r="M11228" s="120"/>
      <c r="N11228" s="120"/>
      <c r="U11228" s="121"/>
      <c r="V11228" s="122"/>
      <c r="W11228" s="123"/>
      <c r="AC11228" s="123"/>
    </row>
    <row r="11229" spans="5:29" s="2" customFormat="1">
      <c r="E11229" s="120"/>
      <c r="M11229" s="120"/>
      <c r="N11229" s="120"/>
      <c r="U11229" s="121"/>
      <c r="V11229" s="122"/>
      <c r="W11229" s="123"/>
      <c r="AC11229" s="123"/>
    </row>
    <row r="11230" spans="5:29" s="2" customFormat="1">
      <c r="E11230" s="120"/>
      <c r="M11230" s="120"/>
      <c r="N11230" s="120"/>
      <c r="U11230" s="121"/>
      <c r="V11230" s="122"/>
      <c r="W11230" s="123"/>
      <c r="AC11230" s="123"/>
    </row>
    <row r="11231" spans="5:29" s="2" customFormat="1">
      <c r="E11231" s="120"/>
      <c r="M11231" s="120"/>
      <c r="N11231" s="120"/>
      <c r="U11231" s="121"/>
      <c r="V11231" s="122"/>
      <c r="W11231" s="123"/>
      <c r="AC11231" s="123"/>
    </row>
    <row r="11232" spans="5:29" s="2" customFormat="1">
      <c r="E11232" s="120"/>
      <c r="M11232" s="120"/>
      <c r="N11232" s="120"/>
      <c r="U11232" s="121"/>
      <c r="V11232" s="122"/>
      <c r="W11232" s="123"/>
      <c r="AC11232" s="123"/>
    </row>
    <row r="11233" spans="5:29" s="2" customFormat="1">
      <c r="E11233" s="120"/>
      <c r="M11233" s="120"/>
      <c r="N11233" s="120"/>
      <c r="U11233" s="121"/>
      <c r="V11233" s="122"/>
      <c r="W11233" s="123"/>
      <c r="AC11233" s="123"/>
    </row>
    <row r="11234" spans="5:29" s="2" customFormat="1">
      <c r="E11234" s="120"/>
      <c r="M11234" s="120"/>
      <c r="N11234" s="120"/>
      <c r="U11234" s="121"/>
      <c r="V11234" s="122"/>
      <c r="W11234" s="123"/>
      <c r="AC11234" s="123"/>
    </row>
    <row r="11235" spans="5:29" s="2" customFormat="1">
      <c r="E11235" s="120"/>
      <c r="M11235" s="120"/>
      <c r="N11235" s="120"/>
      <c r="U11235" s="121"/>
      <c r="V11235" s="122"/>
      <c r="W11235" s="123"/>
      <c r="AC11235" s="123"/>
    </row>
    <row r="11236" spans="5:29" s="2" customFormat="1">
      <c r="E11236" s="120"/>
      <c r="M11236" s="120"/>
      <c r="N11236" s="120"/>
      <c r="U11236" s="121"/>
      <c r="V11236" s="122"/>
      <c r="W11236" s="123"/>
      <c r="AC11236" s="123"/>
    </row>
    <row r="11237" spans="5:29" s="2" customFormat="1">
      <c r="E11237" s="120"/>
      <c r="M11237" s="120"/>
      <c r="N11237" s="120"/>
      <c r="U11237" s="121"/>
      <c r="V11237" s="122"/>
      <c r="W11237" s="123"/>
      <c r="AC11237" s="123"/>
    </row>
    <row r="11238" spans="5:29" s="2" customFormat="1">
      <c r="E11238" s="120"/>
      <c r="M11238" s="120"/>
      <c r="N11238" s="120"/>
      <c r="U11238" s="121"/>
      <c r="V11238" s="122"/>
      <c r="W11238" s="123"/>
      <c r="AC11238" s="123"/>
    </row>
    <row r="11239" spans="5:29" s="2" customFormat="1">
      <c r="E11239" s="120"/>
      <c r="M11239" s="120"/>
      <c r="N11239" s="120"/>
      <c r="U11239" s="121"/>
      <c r="V11239" s="122"/>
      <c r="W11239" s="123"/>
      <c r="AC11239" s="123"/>
    </row>
    <row r="11240" spans="5:29" s="2" customFormat="1">
      <c r="E11240" s="120"/>
      <c r="M11240" s="120"/>
      <c r="N11240" s="120"/>
      <c r="U11240" s="121"/>
      <c r="V11240" s="122"/>
      <c r="W11240" s="123"/>
      <c r="AC11240" s="123"/>
    </row>
    <row r="11241" spans="5:29" s="2" customFormat="1">
      <c r="E11241" s="120"/>
      <c r="M11241" s="120"/>
      <c r="N11241" s="120"/>
      <c r="U11241" s="121"/>
      <c r="V11241" s="122"/>
      <c r="W11241" s="123"/>
      <c r="AC11241" s="123"/>
    </row>
    <row r="11242" spans="5:29" s="2" customFormat="1">
      <c r="E11242" s="120"/>
      <c r="M11242" s="120"/>
      <c r="N11242" s="120"/>
      <c r="U11242" s="121"/>
      <c r="V11242" s="122"/>
      <c r="W11242" s="123"/>
      <c r="AC11242" s="123"/>
    </row>
    <row r="11243" spans="5:29" s="2" customFormat="1">
      <c r="E11243" s="120"/>
      <c r="M11243" s="120"/>
      <c r="N11243" s="120"/>
      <c r="U11243" s="121"/>
      <c r="V11243" s="122"/>
      <c r="W11243" s="123"/>
      <c r="AC11243" s="123"/>
    </row>
    <row r="11244" spans="5:29" s="2" customFormat="1">
      <c r="E11244" s="120"/>
      <c r="M11244" s="120"/>
      <c r="N11244" s="120"/>
      <c r="U11244" s="121"/>
      <c r="V11244" s="122"/>
      <c r="W11244" s="123"/>
      <c r="AC11244" s="123"/>
    </row>
    <row r="11245" spans="5:29" s="2" customFormat="1">
      <c r="E11245" s="120"/>
      <c r="M11245" s="120"/>
      <c r="N11245" s="120"/>
      <c r="U11245" s="121"/>
      <c r="V11245" s="122"/>
      <c r="W11245" s="123"/>
      <c r="AC11245" s="123"/>
    </row>
    <row r="11246" spans="5:29" s="2" customFormat="1">
      <c r="E11246" s="120"/>
      <c r="M11246" s="120"/>
      <c r="N11246" s="120"/>
      <c r="U11246" s="121"/>
      <c r="V11246" s="122"/>
      <c r="W11246" s="123"/>
      <c r="AC11246" s="123"/>
    </row>
    <row r="11247" spans="5:29" s="2" customFormat="1">
      <c r="E11247" s="120"/>
      <c r="M11247" s="120"/>
      <c r="N11247" s="120"/>
      <c r="U11247" s="121"/>
      <c r="V11247" s="122"/>
      <c r="W11247" s="123"/>
      <c r="AC11247" s="123"/>
    </row>
    <row r="11248" spans="5:29" s="2" customFormat="1">
      <c r="E11248" s="120"/>
      <c r="M11248" s="120"/>
      <c r="N11248" s="120"/>
      <c r="U11248" s="121"/>
      <c r="V11248" s="122"/>
      <c r="W11248" s="123"/>
      <c r="AC11248" s="123"/>
    </row>
    <row r="11249" spans="5:29" s="2" customFormat="1">
      <c r="E11249" s="120"/>
      <c r="M11249" s="120"/>
      <c r="N11249" s="120"/>
      <c r="U11249" s="121"/>
      <c r="V11249" s="122"/>
      <c r="W11249" s="123"/>
      <c r="AC11249" s="123"/>
    </row>
    <row r="11250" spans="5:29" s="2" customFormat="1">
      <c r="E11250" s="120"/>
      <c r="M11250" s="120"/>
      <c r="N11250" s="120"/>
      <c r="U11250" s="121"/>
      <c r="V11250" s="122"/>
      <c r="W11250" s="123"/>
      <c r="AC11250" s="123"/>
    </row>
    <row r="11251" spans="5:29" s="2" customFormat="1">
      <c r="E11251" s="120"/>
      <c r="M11251" s="120"/>
      <c r="N11251" s="120"/>
      <c r="U11251" s="121"/>
      <c r="V11251" s="122"/>
      <c r="W11251" s="123"/>
      <c r="AC11251" s="123"/>
    </row>
    <row r="11252" spans="5:29" s="2" customFormat="1">
      <c r="E11252" s="120"/>
      <c r="M11252" s="120"/>
      <c r="N11252" s="120"/>
      <c r="U11252" s="121"/>
      <c r="V11252" s="122"/>
      <c r="W11252" s="123"/>
      <c r="AC11252" s="123"/>
    </row>
    <row r="11253" spans="5:29" s="2" customFormat="1">
      <c r="E11253" s="120"/>
      <c r="M11253" s="120"/>
      <c r="N11253" s="120"/>
      <c r="U11253" s="121"/>
      <c r="V11253" s="122"/>
      <c r="W11253" s="123"/>
      <c r="AC11253" s="123"/>
    </row>
    <row r="11254" spans="5:29" s="2" customFormat="1">
      <c r="E11254" s="120"/>
      <c r="M11254" s="120"/>
      <c r="N11254" s="120"/>
      <c r="U11254" s="121"/>
      <c r="V11254" s="122"/>
      <c r="W11254" s="123"/>
      <c r="AC11254" s="123"/>
    </row>
    <row r="11255" spans="5:29" s="2" customFormat="1">
      <c r="E11255" s="120"/>
      <c r="M11255" s="120"/>
      <c r="N11255" s="120"/>
      <c r="U11255" s="121"/>
      <c r="V11255" s="122"/>
      <c r="W11255" s="123"/>
      <c r="AC11255" s="123"/>
    </row>
    <row r="11256" spans="5:29" s="2" customFormat="1">
      <c r="E11256" s="120"/>
      <c r="M11256" s="120"/>
      <c r="N11256" s="120"/>
      <c r="U11256" s="121"/>
      <c r="V11256" s="122"/>
      <c r="W11256" s="123"/>
      <c r="AC11256" s="123"/>
    </row>
    <row r="11257" spans="5:29" s="2" customFormat="1">
      <c r="E11257" s="120"/>
      <c r="M11257" s="120"/>
      <c r="N11257" s="120"/>
      <c r="U11257" s="121"/>
      <c r="V11257" s="122"/>
      <c r="W11257" s="123"/>
      <c r="AC11257" s="123"/>
    </row>
    <row r="11258" spans="5:29" s="2" customFormat="1">
      <c r="E11258" s="120"/>
      <c r="M11258" s="120"/>
      <c r="N11258" s="120"/>
      <c r="U11258" s="121"/>
      <c r="V11258" s="122"/>
      <c r="W11258" s="123"/>
      <c r="AC11258" s="123"/>
    </row>
    <row r="11259" spans="5:29" s="2" customFormat="1">
      <c r="E11259" s="120"/>
      <c r="M11259" s="120"/>
      <c r="N11259" s="120"/>
      <c r="U11259" s="121"/>
      <c r="V11259" s="122"/>
      <c r="W11259" s="123"/>
      <c r="AC11259" s="123"/>
    </row>
    <row r="11260" spans="5:29" s="2" customFormat="1">
      <c r="E11260" s="120"/>
      <c r="M11260" s="120"/>
      <c r="N11260" s="120"/>
      <c r="U11260" s="121"/>
      <c r="V11260" s="122"/>
      <c r="W11260" s="123"/>
      <c r="AC11260" s="123"/>
    </row>
    <row r="11261" spans="5:29" s="2" customFormat="1">
      <c r="E11261" s="120"/>
      <c r="M11261" s="120"/>
      <c r="N11261" s="120"/>
      <c r="U11261" s="121"/>
      <c r="V11261" s="122"/>
      <c r="W11261" s="123"/>
      <c r="AC11261" s="123"/>
    </row>
    <row r="11262" spans="5:29" s="2" customFormat="1">
      <c r="E11262" s="120"/>
      <c r="M11262" s="120"/>
      <c r="N11262" s="120"/>
      <c r="U11262" s="121"/>
      <c r="V11262" s="122"/>
      <c r="W11262" s="123"/>
      <c r="AC11262" s="123"/>
    </row>
    <row r="11263" spans="5:29" s="2" customFormat="1">
      <c r="E11263" s="120"/>
      <c r="M11263" s="120"/>
      <c r="N11263" s="120"/>
      <c r="U11263" s="121"/>
      <c r="V11263" s="122"/>
      <c r="W11263" s="123"/>
      <c r="AC11263" s="123"/>
    </row>
    <row r="11264" spans="5:29" s="2" customFormat="1">
      <c r="E11264" s="120"/>
      <c r="M11264" s="120"/>
      <c r="N11264" s="120"/>
      <c r="U11264" s="121"/>
      <c r="V11264" s="122"/>
      <c r="W11264" s="123"/>
      <c r="AC11264" s="123"/>
    </row>
    <row r="11265" spans="5:29" s="2" customFormat="1">
      <c r="E11265" s="120"/>
      <c r="M11265" s="120"/>
      <c r="N11265" s="120"/>
      <c r="U11265" s="121"/>
      <c r="V11265" s="122"/>
      <c r="W11265" s="123"/>
      <c r="AC11265" s="123"/>
    </row>
    <row r="11266" spans="5:29" s="2" customFormat="1">
      <c r="E11266" s="120"/>
      <c r="M11266" s="120"/>
      <c r="N11266" s="120"/>
      <c r="U11266" s="121"/>
      <c r="V11266" s="122"/>
      <c r="W11266" s="123"/>
      <c r="AC11266" s="123"/>
    </row>
    <row r="11267" spans="5:29" s="2" customFormat="1">
      <c r="E11267" s="120"/>
      <c r="M11267" s="120"/>
      <c r="N11267" s="120"/>
      <c r="U11267" s="121"/>
      <c r="V11267" s="122"/>
      <c r="W11267" s="123"/>
      <c r="AC11267" s="123"/>
    </row>
    <row r="11268" spans="5:29" s="2" customFormat="1">
      <c r="E11268" s="120"/>
      <c r="M11268" s="120"/>
      <c r="N11268" s="120"/>
      <c r="U11268" s="121"/>
      <c r="V11268" s="122"/>
      <c r="W11268" s="123"/>
      <c r="AC11268" s="123"/>
    </row>
    <row r="11269" spans="5:29" s="2" customFormat="1">
      <c r="E11269" s="120"/>
      <c r="M11269" s="120"/>
      <c r="N11269" s="120"/>
      <c r="U11269" s="121"/>
      <c r="V11269" s="122"/>
      <c r="W11269" s="123"/>
      <c r="AC11269" s="123"/>
    </row>
    <row r="11270" spans="5:29" s="2" customFormat="1">
      <c r="E11270" s="120"/>
      <c r="M11270" s="120"/>
      <c r="N11270" s="120"/>
      <c r="U11270" s="121"/>
      <c r="V11270" s="122"/>
      <c r="W11270" s="123"/>
      <c r="AC11270" s="123"/>
    </row>
    <row r="11271" spans="5:29" s="2" customFormat="1">
      <c r="E11271" s="120"/>
      <c r="M11271" s="120"/>
      <c r="N11271" s="120"/>
      <c r="U11271" s="121"/>
      <c r="V11271" s="122"/>
      <c r="W11271" s="123"/>
      <c r="AC11271" s="123"/>
    </row>
    <row r="11272" spans="5:29" s="2" customFormat="1">
      <c r="E11272" s="120"/>
      <c r="M11272" s="120"/>
      <c r="N11272" s="120"/>
      <c r="U11272" s="121"/>
      <c r="V11272" s="122"/>
      <c r="W11272" s="123"/>
      <c r="AC11272" s="123"/>
    </row>
    <row r="11273" spans="5:29" s="2" customFormat="1">
      <c r="E11273" s="120"/>
      <c r="M11273" s="120"/>
      <c r="N11273" s="120"/>
      <c r="U11273" s="121"/>
      <c r="V11273" s="122"/>
      <c r="W11273" s="123"/>
      <c r="AC11273" s="123"/>
    </row>
    <row r="11274" spans="5:29" s="2" customFormat="1">
      <c r="E11274" s="120"/>
      <c r="M11274" s="120"/>
      <c r="N11274" s="120"/>
      <c r="U11274" s="121"/>
      <c r="V11274" s="122"/>
      <c r="W11274" s="123"/>
      <c r="AC11274" s="123"/>
    </row>
    <row r="11275" spans="5:29" s="2" customFormat="1">
      <c r="E11275" s="120"/>
      <c r="M11275" s="120"/>
      <c r="N11275" s="120"/>
      <c r="U11275" s="121"/>
      <c r="V11275" s="122"/>
      <c r="W11275" s="123"/>
      <c r="AC11275" s="123"/>
    </row>
    <row r="11276" spans="5:29" s="2" customFormat="1">
      <c r="E11276" s="120"/>
      <c r="M11276" s="120"/>
      <c r="N11276" s="120"/>
      <c r="U11276" s="121"/>
      <c r="V11276" s="122"/>
      <c r="W11276" s="123"/>
      <c r="AC11276" s="123"/>
    </row>
    <row r="11277" spans="5:29" s="2" customFormat="1">
      <c r="E11277" s="120"/>
      <c r="M11277" s="120"/>
      <c r="N11277" s="120"/>
      <c r="U11277" s="121"/>
      <c r="V11277" s="122"/>
      <c r="W11277" s="123"/>
      <c r="AC11277" s="123"/>
    </row>
    <row r="11278" spans="5:29" s="2" customFormat="1">
      <c r="E11278" s="120"/>
      <c r="M11278" s="120"/>
      <c r="N11278" s="120"/>
      <c r="U11278" s="121"/>
      <c r="V11278" s="122"/>
      <c r="W11278" s="123"/>
      <c r="AC11278" s="123"/>
    </row>
    <row r="11279" spans="5:29" s="2" customFormat="1">
      <c r="E11279" s="120"/>
      <c r="M11279" s="120"/>
      <c r="N11279" s="120"/>
      <c r="U11279" s="121"/>
      <c r="V11279" s="122"/>
      <c r="W11279" s="123"/>
      <c r="AC11279" s="123"/>
    </row>
    <row r="11280" spans="5:29" s="2" customFormat="1">
      <c r="E11280" s="120"/>
      <c r="M11280" s="120"/>
      <c r="N11280" s="120"/>
      <c r="U11280" s="121"/>
      <c r="V11280" s="122"/>
      <c r="W11280" s="123"/>
      <c r="AC11280" s="123"/>
    </row>
    <row r="11281" spans="5:29" s="2" customFormat="1">
      <c r="E11281" s="120"/>
      <c r="M11281" s="120"/>
      <c r="N11281" s="120"/>
      <c r="U11281" s="121"/>
      <c r="V11281" s="122"/>
      <c r="W11281" s="123"/>
      <c r="AC11281" s="123"/>
    </row>
    <row r="11282" spans="5:29" s="2" customFormat="1">
      <c r="E11282" s="120"/>
      <c r="M11282" s="120"/>
      <c r="N11282" s="120"/>
      <c r="U11282" s="121"/>
      <c r="V11282" s="122"/>
      <c r="W11282" s="123"/>
      <c r="AC11282" s="123"/>
    </row>
    <row r="11283" spans="5:29" s="2" customFormat="1">
      <c r="E11283" s="120"/>
      <c r="M11283" s="120"/>
      <c r="N11283" s="120"/>
      <c r="U11283" s="121"/>
      <c r="V11283" s="122"/>
      <c r="W11283" s="123"/>
      <c r="AC11283" s="123"/>
    </row>
    <row r="11284" spans="5:29" s="2" customFormat="1">
      <c r="E11284" s="120"/>
      <c r="M11284" s="120"/>
      <c r="N11284" s="120"/>
      <c r="U11284" s="121"/>
      <c r="V11284" s="122"/>
      <c r="W11284" s="123"/>
      <c r="AC11284" s="123"/>
    </row>
    <row r="11285" spans="5:29" s="2" customFormat="1">
      <c r="E11285" s="120"/>
      <c r="M11285" s="120"/>
      <c r="N11285" s="120"/>
      <c r="U11285" s="121"/>
      <c r="V11285" s="122"/>
      <c r="W11285" s="123"/>
      <c r="AC11285" s="123"/>
    </row>
    <row r="11286" spans="5:29" s="2" customFormat="1">
      <c r="E11286" s="120"/>
      <c r="M11286" s="120"/>
      <c r="N11286" s="120"/>
      <c r="U11286" s="121"/>
      <c r="V11286" s="122"/>
      <c r="W11286" s="123"/>
      <c r="AC11286" s="123"/>
    </row>
    <row r="11287" spans="5:29" s="2" customFormat="1">
      <c r="E11287" s="120"/>
      <c r="M11287" s="120"/>
      <c r="N11287" s="120"/>
      <c r="U11287" s="121"/>
      <c r="V11287" s="122"/>
      <c r="W11287" s="123"/>
      <c r="AC11287" s="123"/>
    </row>
    <row r="11288" spans="5:29" s="2" customFormat="1">
      <c r="E11288" s="120"/>
      <c r="M11288" s="120"/>
      <c r="N11288" s="120"/>
      <c r="U11288" s="121"/>
      <c r="V11288" s="122"/>
      <c r="W11288" s="123"/>
      <c r="AC11288" s="123"/>
    </row>
    <row r="11289" spans="5:29" s="2" customFormat="1">
      <c r="E11289" s="120"/>
      <c r="M11289" s="120"/>
      <c r="N11289" s="120"/>
      <c r="U11289" s="121"/>
      <c r="V11289" s="122"/>
      <c r="W11289" s="123"/>
      <c r="AC11289" s="123"/>
    </row>
    <row r="11290" spans="5:29" s="2" customFormat="1">
      <c r="E11290" s="120"/>
      <c r="M11290" s="120"/>
      <c r="N11290" s="120"/>
      <c r="U11290" s="121"/>
      <c r="V11290" s="122"/>
      <c r="W11290" s="123"/>
      <c r="AC11290" s="123"/>
    </row>
    <row r="11291" spans="5:29" s="2" customFormat="1">
      <c r="E11291" s="120"/>
      <c r="M11291" s="120"/>
      <c r="N11291" s="120"/>
      <c r="U11291" s="121"/>
      <c r="V11291" s="122"/>
      <c r="W11291" s="123"/>
      <c r="AC11291" s="123"/>
    </row>
    <row r="11292" spans="5:29" s="2" customFormat="1">
      <c r="E11292" s="120"/>
      <c r="M11292" s="120"/>
      <c r="N11292" s="120"/>
      <c r="U11292" s="121"/>
      <c r="V11292" s="122"/>
      <c r="W11292" s="123"/>
      <c r="AC11292" s="123"/>
    </row>
    <row r="11293" spans="5:29" s="2" customFormat="1">
      <c r="E11293" s="120"/>
      <c r="M11293" s="120"/>
      <c r="N11293" s="120"/>
      <c r="U11293" s="121"/>
      <c r="V11293" s="122"/>
      <c r="W11293" s="123"/>
      <c r="AC11293" s="123"/>
    </row>
    <row r="11294" spans="5:29" s="2" customFormat="1">
      <c r="E11294" s="120"/>
      <c r="M11294" s="120"/>
      <c r="N11294" s="120"/>
      <c r="U11294" s="121"/>
      <c r="V11294" s="122"/>
      <c r="W11294" s="123"/>
      <c r="AC11294" s="123"/>
    </row>
    <row r="11295" spans="5:29" s="2" customFormat="1">
      <c r="E11295" s="120"/>
      <c r="M11295" s="120"/>
      <c r="N11295" s="120"/>
      <c r="U11295" s="121"/>
      <c r="V11295" s="122"/>
      <c r="W11295" s="123"/>
      <c r="AC11295" s="123"/>
    </row>
    <row r="11296" spans="5:29" s="2" customFormat="1">
      <c r="E11296" s="120"/>
      <c r="M11296" s="120"/>
      <c r="N11296" s="120"/>
      <c r="U11296" s="121"/>
      <c r="V11296" s="122"/>
      <c r="W11296" s="123"/>
      <c r="AC11296" s="123"/>
    </row>
    <row r="11297" spans="5:29" s="2" customFormat="1">
      <c r="E11297" s="120"/>
      <c r="M11297" s="120"/>
      <c r="N11297" s="120"/>
      <c r="U11297" s="121"/>
      <c r="V11297" s="122"/>
      <c r="W11297" s="123"/>
      <c r="AC11297" s="123"/>
    </row>
    <row r="11298" spans="5:29" s="2" customFormat="1">
      <c r="E11298" s="120"/>
      <c r="M11298" s="120"/>
      <c r="N11298" s="120"/>
      <c r="U11298" s="121"/>
      <c r="V11298" s="122"/>
      <c r="W11298" s="123"/>
      <c r="AC11298" s="123"/>
    </row>
    <row r="11299" spans="5:29" s="2" customFormat="1">
      <c r="E11299" s="120"/>
      <c r="M11299" s="120"/>
      <c r="N11299" s="120"/>
      <c r="U11299" s="121"/>
      <c r="V11299" s="122"/>
      <c r="W11299" s="123"/>
      <c r="AC11299" s="123"/>
    </row>
    <row r="11300" spans="5:29" s="2" customFormat="1">
      <c r="E11300" s="120"/>
      <c r="M11300" s="120"/>
      <c r="N11300" s="120"/>
      <c r="U11300" s="121"/>
      <c r="V11300" s="122"/>
      <c r="W11300" s="123"/>
      <c r="AC11300" s="123"/>
    </row>
    <row r="11301" spans="5:29" s="2" customFormat="1">
      <c r="E11301" s="120"/>
      <c r="M11301" s="120"/>
      <c r="N11301" s="120"/>
      <c r="U11301" s="121"/>
      <c r="V11301" s="122"/>
      <c r="W11301" s="123"/>
      <c r="AC11301" s="123"/>
    </row>
    <row r="11302" spans="5:29" s="2" customFormat="1">
      <c r="E11302" s="120"/>
      <c r="M11302" s="120"/>
      <c r="N11302" s="120"/>
      <c r="U11302" s="121"/>
      <c r="V11302" s="122"/>
      <c r="W11302" s="123"/>
      <c r="AC11302" s="123"/>
    </row>
    <row r="11303" spans="5:29" s="2" customFormat="1">
      <c r="E11303" s="120"/>
      <c r="M11303" s="120"/>
      <c r="N11303" s="120"/>
      <c r="U11303" s="121"/>
      <c r="V11303" s="122"/>
      <c r="W11303" s="123"/>
      <c r="AC11303" s="123"/>
    </row>
    <row r="11304" spans="5:29" s="2" customFormat="1">
      <c r="E11304" s="120"/>
      <c r="M11304" s="120"/>
      <c r="N11304" s="120"/>
      <c r="U11304" s="121"/>
      <c r="V11304" s="122"/>
      <c r="W11304" s="123"/>
      <c r="AC11304" s="123"/>
    </row>
    <row r="11305" spans="5:29" s="2" customFormat="1">
      <c r="E11305" s="120"/>
      <c r="M11305" s="120"/>
      <c r="N11305" s="120"/>
      <c r="U11305" s="121"/>
      <c r="V11305" s="122"/>
      <c r="W11305" s="123"/>
      <c r="AC11305" s="123"/>
    </row>
    <row r="11306" spans="5:29" s="2" customFormat="1">
      <c r="E11306" s="120"/>
      <c r="M11306" s="120"/>
      <c r="N11306" s="120"/>
      <c r="U11306" s="121"/>
      <c r="V11306" s="122"/>
      <c r="W11306" s="123"/>
      <c r="AC11306" s="123"/>
    </row>
    <row r="11307" spans="5:29" s="2" customFormat="1">
      <c r="E11307" s="120"/>
      <c r="M11307" s="120"/>
      <c r="N11307" s="120"/>
      <c r="U11307" s="121"/>
      <c r="V11307" s="122"/>
      <c r="W11307" s="123"/>
      <c r="AC11307" s="123"/>
    </row>
    <row r="11308" spans="5:29" s="2" customFormat="1">
      <c r="E11308" s="120"/>
      <c r="M11308" s="120"/>
      <c r="N11308" s="120"/>
      <c r="U11308" s="121"/>
      <c r="V11308" s="122"/>
      <c r="W11308" s="123"/>
      <c r="AC11308" s="123"/>
    </row>
    <row r="11309" spans="5:29" s="2" customFormat="1">
      <c r="E11309" s="120"/>
      <c r="M11309" s="120"/>
      <c r="N11309" s="120"/>
      <c r="U11309" s="121"/>
      <c r="V11309" s="122"/>
      <c r="W11309" s="123"/>
      <c r="AC11309" s="123"/>
    </row>
    <row r="11310" spans="5:29" s="2" customFormat="1">
      <c r="E11310" s="120"/>
      <c r="M11310" s="120"/>
      <c r="N11310" s="120"/>
      <c r="U11310" s="121"/>
      <c r="V11310" s="122"/>
      <c r="W11310" s="123"/>
      <c r="AC11310" s="123"/>
    </row>
    <row r="11311" spans="5:29" s="2" customFormat="1">
      <c r="E11311" s="120"/>
      <c r="M11311" s="120"/>
      <c r="N11311" s="120"/>
      <c r="U11311" s="121"/>
      <c r="V11311" s="122"/>
      <c r="W11311" s="123"/>
      <c r="AC11311" s="123"/>
    </row>
    <row r="11312" spans="5:29" s="2" customFormat="1">
      <c r="E11312" s="120"/>
      <c r="M11312" s="120"/>
      <c r="N11312" s="120"/>
      <c r="U11312" s="121"/>
      <c r="V11312" s="122"/>
      <c r="W11312" s="123"/>
      <c r="AC11312" s="123"/>
    </row>
    <row r="11313" spans="5:29" s="2" customFormat="1">
      <c r="E11313" s="120"/>
      <c r="M11313" s="120"/>
      <c r="N11313" s="120"/>
      <c r="U11313" s="121"/>
      <c r="V11313" s="122"/>
      <c r="W11313" s="123"/>
      <c r="AC11313" s="123"/>
    </row>
    <row r="11314" spans="5:29" s="2" customFormat="1">
      <c r="E11314" s="120"/>
      <c r="M11314" s="120"/>
      <c r="N11314" s="120"/>
      <c r="U11314" s="121"/>
      <c r="V11314" s="122"/>
      <c r="W11314" s="123"/>
      <c r="AC11314" s="123"/>
    </row>
    <row r="11315" spans="5:29" s="2" customFormat="1">
      <c r="E11315" s="120"/>
      <c r="M11315" s="120"/>
      <c r="N11315" s="120"/>
      <c r="U11315" s="121"/>
      <c r="V11315" s="122"/>
      <c r="W11315" s="123"/>
      <c r="AC11315" s="123"/>
    </row>
    <row r="11316" spans="5:29" s="2" customFormat="1">
      <c r="E11316" s="120"/>
      <c r="M11316" s="120"/>
      <c r="N11316" s="120"/>
      <c r="U11316" s="121"/>
      <c r="V11316" s="122"/>
      <c r="W11316" s="123"/>
      <c r="AC11316" s="123"/>
    </row>
    <row r="11317" spans="5:29" s="2" customFormat="1">
      <c r="E11317" s="120"/>
      <c r="M11317" s="120"/>
      <c r="N11317" s="120"/>
      <c r="U11317" s="121"/>
      <c r="V11317" s="122"/>
      <c r="W11317" s="123"/>
      <c r="AC11317" s="123"/>
    </row>
    <row r="11318" spans="5:29" s="2" customFormat="1">
      <c r="E11318" s="120"/>
      <c r="M11318" s="120"/>
      <c r="N11318" s="120"/>
      <c r="U11318" s="121"/>
      <c r="V11318" s="122"/>
      <c r="W11318" s="123"/>
      <c r="AC11318" s="123"/>
    </row>
    <row r="11319" spans="5:29" s="2" customFormat="1">
      <c r="E11319" s="120"/>
      <c r="M11319" s="120"/>
      <c r="N11319" s="120"/>
      <c r="U11319" s="121"/>
      <c r="V11319" s="122"/>
      <c r="W11319" s="123"/>
      <c r="AC11319" s="123"/>
    </row>
    <row r="11320" spans="5:29" s="2" customFormat="1">
      <c r="E11320" s="120"/>
      <c r="M11320" s="120"/>
      <c r="N11320" s="120"/>
      <c r="U11320" s="121"/>
      <c r="V11320" s="122"/>
      <c r="W11320" s="123"/>
      <c r="AC11320" s="123"/>
    </row>
    <row r="11321" spans="5:29" s="2" customFormat="1">
      <c r="E11321" s="120"/>
      <c r="M11321" s="120"/>
      <c r="N11321" s="120"/>
      <c r="U11321" s="121"/>
      <c r="V11321" s="122"/>
      <c r="W11321" s="123"/>
      <c r="AC11321" s="123"/>
    </row>
    <row r="11322" spans="5:29" s="2" customFormat="1">
      <c r="E11322" s="120"/>
      <c r="M11322" s="120"/>
      <c r="N11322" s="120"/>
      <c r="U11322" s="121"/>
      <c r="V11322" s="122"/>
      <c r="W11322" s="123"/>
      <c r="AC11322" s="123"/>
    </row>
    <row r="11323" spans="5:29" s="2" customFormat="1">
      <c r="E11323" s="120"/>
      <c r="M11323" s="120"/>
      <c r="N11323" s="120"/>
      <c r="U11323" s="121"/>
      <c r="V11323" s="122"/>
      <c r="W11323" s="123"/>
      <c r="AC11323" s="123"/>
    </row>
    <row r="11324" spans="5:29" s="2" customFormat="1">
      <c r="E11324" s="120"/>
      <c r="M11324" s="120"/>
      <c r="N11324" s="120"/>
      <c r="U11324" s="121"/>
      <c r="V11324" s="122"/>
      <c r="W11324" s="123"/>
      <c r="AC11324" s="123"/>
    </row>
    <row r="11325" spans="5:29" s="2" customFormat="1">
      <c r="E11325" s="120"/>
      <c r="M11325" s="120"/>
      <c r="N11325" s="120"/>
      <c r="U11325" s="121"/>
      <c r="V11325" s="122"/>
      <c r="W11325" s="123"/>
      <c r="AC11325" s="123"/>
    </row>
    <row r="11326" spans="5:29" s="2" customFormat="1">
      <c r="E11326" s="120"/>
      <c r="M11326" s="120"/>
      <c r="N11326" s="120"/>
      <c r="U11326" s="121"/>
      <c r="V11326" s="122"/>
      <c r="W11326" s="123"/>
      <c r="AC11326" s="123"/>
    </row>
    <row r="11327" spans="5:29" s="2" customFormat="1">
      <c r="E11327" s="120"/>
      <c r="M11327" s="120"/>
      <c r="N11327" s="120"/>
      <c r="U11327" s="121"/>
      <c r="V11327" s="122"/>
      <c r="W11327" s="123"/>
      <c r="AC11327" s="123"/>
    </row>
    <row r="11328" spans="5:29" s="2" customFormat="1">
      <c r="E11328" s="120"/>
      <c r="M11328" s="120"/>
      <c r="N11328" s="120"/>
      <c r="U11328" s="121"/>
      <c r="V11328" s="122"/>
      <c r="W11328" s="123"/>
      <c r="AC11328" s="123"/>
    </row>
    <row r="11329" spans="5:29" s="2" customFormat="1">
      <c r="E11329" s="120"/>
      <c r="M11329" s="120"/>
      <c r="N11329" s="120"/>
      <c r="U11329" s="121"/>
      <c r="V11329" s="122"/>
      <c r="W11329" s="123"/>
      <c r="AC11329" s="123"/>
    </row>
    <row r="11330" spans="5:29" s="2" customFormat="1">
      <c r="E11330" s="120"/>
      <c r="M11330" s="120"/>
      <c r="N11330" s="120"/>
      <c r="U11330" s="121"/>
      <c r="V11330" s="122"/>
      <c r="W11330" s="123"/>
      <c r="AC11330" s="123"/>
    </row>
    <row r="11331" spans="5:29" s="2" customFormat="1">
      <c r="E11331" s="120"/>
      <c r="M11331" s="120"/>
      <c r="N11331" s="120"/>
      <c r="U11331" s="121"/>
      <c r="V11331" s="122"/>
      <c r="W11331" s="123"/>
      <c r="AC11331" s="123"/>
    </row>
    <row r="11332" spans="5:29" s="2" customFormat="1">
      <c r="E11332" s="120"/>
      <c r="M11332" s="120"/>
      <c r="N11332" s="120"/>
      <c r="U11332" s="121"/>
      <c r="V11332" s="122"/>
      <c r="W11332" s="123"/>
      <c r="AC11332" s="123"/>
    </row>
    <row r="11333" spans="5:29" s="2" customFormat="1">
      <c r="E11333" s="120"/>
      <c r="M11333" s="120"/>
      <c r="N11333" s="120"/>
      <c r="U11333" s="121"/>
      <c r="V11333" s="122"/>
      <c r="W11333" s="123"/>
      <c r="AC11333" s="123"/>
    </row>
    <row r="11334" spans="5:29" s="2" customFormat="1">
      <c r="E11334" s="120"/>
      <c r="M11334" s="120"/>
      <c r="N11334" s="120"/>
      <c r="U11334" s="121"/>
      <c r="V11334" s="122"/>
      <c r="W11334" s="123"/>
      <c r="AC11334" s="123"/>
    </row>
    <row r="11335" spans="5:29" s="2" customFormat="1">
      <c r="E11335" s="120"/>
      <c r="M11335" s="120"/>
      <c r="N11335" s="120"/>
      <c r="U11335" s="121"/>
      <c r="V11335" s="122"/>
      <c r="W11335" s="123"/>
      <c r="AC11335" s="123"/>
    </row>
    <row r="11336" spans="5:29" s="2" customFormat="1">
      <c r="E11336" s="120"/>
      <c r="M11336" s="120"/>
      <c r="N11336" s="120"/>
      <c r="U11336" s="121"/>
      <c r="V11336" s="122"/>
      <c r="W11336" s="123"/>
      <c r="AC11336" s="123"/>
    </row>
    <row r="11337" spans="5:29" s="2" customFormat="1">
      <c r="E11337" s="120"/>
      <c r="M11337" s="120"/>
      <c r="N11337" s="120"/>
      <c r="U11337" s="121"/>
      <c r="V11337" s="122"/>
      <c r="W11337" s="123"/>
      <c r="AC11337" s="123"/>
    </row>
    <row r="11338" spans="5:29" s="2" customFormat="1">
      <c r="E11338" s="120"/>
      <c r="M11338" s="120"/>
      <c r="N11338" s="120"/>
      <c r="U11338" s="121"/>
      <c r="V11338" s="122"/>
      <c r="W11338" s="123"/>
      <c r="AC11338" s="123"/>
    </row>
    <row r="11339" spans="5:29" s="2" customFormat="1">
      <c r="E11339" s="120"/>
      <c r="M11339" s="120"/>
      <c r="N11339" s="120"/>
      <c r="U11339" s="121"/>
      <c r="V11339" s="122"/>
      <c r="W11339" s="123"/>
      <c r="AC11339" s="123"/>
    </row>
    <row r="11340" spans="5:29" s="2" customFormat="1">
      <c r="E11340" s="120"/>
      <c r="M11340" s="120"/>
      <c r="N11340" s="120"/>
      <c r="U11340" s="121"/>
      <c r="V11340" s="122"/>
      <c r="W11340" s="123"/>
      <c r="AC11340" s="123"/>
    </row>
    <row r="11341" spans="5:29" s="2" customFormat="1">
      <c r="E11341" s="120"/>
      <c r="M11341" s="120"/>
      <c r="N11341" s="120"/>
      <c r="U11341" s="121"/>
      <c r="V11341" s="122"/>
      <c r="W11341" s="123"/>
      <c r="AC11341" s="123"/>
    </row>
    <row r="11342" spans="5:29" s="2" customFormat="1">
      <c r="E11342" s="120"/>
      <c r="M11342" s="120"/>
      <c r="N11342" s="120"/>
      <c r="U11342" s="121"/>
      <c r="V11342" s="122"/>
      <c r="W11342" s="123"/>
      <c r="AC11342" s="123"/>
    </row>
    <row r="11343" spans="5:29" s="2" customFormat="1">
      <c r="E11343" s="120"/>
      <c r="M11343" s="120"/>
      <c r="N11343" s="120"/>
      <c r="U11343" s="121"/>
      <c r="V11343" s="122"/>
      <c r="W11343" s="123"/>
      <c r="AC11343" s="123"/>
    </row>
    <row r="11344" spans="5:29" s="2" customFormat="1">
      <c r="E11344" s="120"/>
      <c r="M11344" s="120"/>
      <c r="N11344" s="120"/>
      <c r="U11344" s="121"/>
      <c r="V11344" s="122"/>
      <c r="W11344" s="123"/>
      <c r="AC11344" s="123"/>
    </row>
    <row r="11345" spans="5:29" s="2" customFormat="1">
      <c r="E11345" s="120"/>
      <c r="M11345" s="120"/>
      <c r="N11345" s="120"/>
      <c r="U11345" s="121"/>
      <c r="V11345" s="122"/>
      <c r="W11345" s="123"/>
      <c r="AC11345" s="123"/>
    </row>
    <row r="11346" spans="5:29" s="2" customFormat="1">
      <c r="E11346" s="120"/>
      <c r="M11346" s="120"/>
      <c r="N11346" s="120"/>
      <c r="U11346" s="121"/>
      <c r="V11346" s="122"/>
      <c r="W11346" s="123"/>
      <c r="AC11346" s="123"/>
    </row>
    <row r="11347" spans="5:29" s="2" customFormat="1">
      <c r="E11347" s="120"/>
      <c r="M11347" s="120"/>
      <c r="N11347" s="120"/>
      <c r="U11347" s="121"/>
      <c r="V11347" s="122"/>
      <c r="W11347" s="123"/>
      <c r="AC11347" s="123"/>
    </row>
    <row r="11348" spans="5:29" s="2" customFormat="1">
      <c r="E11348" s="120"/>
      <c r="M11348" s="120"/>
      <c r="N11348" s="120"/>
      <c r="U11348" s="121"/>
      <c r="V11348" s="122"/>
      <c r="W11348" s="123"/>
      <c r="AC11348" s="123"/>
    </row>
    <row r="11349" spans="5:29" s="2" customFormat="1">
      <c r="E11349" s="120"/>
      <c r="M11349" s="120"/>
      <c r="N11349" s="120"/>
      <c r="U11349" s="121"/>
      <c r="V11349" s="122"/>
      <c r="W11349" s="123"/>
      <c r="AC11349" s="123"/>
    </row>
    <row r="11350" spans="5:29" s="2" customFormat="1">
      <c r="E11350" s="120"/>
      <c r="M11350" s="120"/>
      <c r="N11350" s="120"/>
      <c r="U11350" s="121"/>
      <c r="V11350" s="122"/>
      <c r="W11350" s="123"/>
      <c r="AC11350" s="123"/>
    </row>
    <row r="11351" spans="5:29" s="2" customFormat="1">
      <c r="E11351" s="120"/>
      <c r="M11351" s="120"/>
      <c r="N11351" s="120"/>
      <c r="U11351" s="121"/>
      <c r="V11351" s="122"/>
      <c r="W11351" s="123"/>
      <c r="AC11351" s="123"/>
    </row>
    <row r="11352" spans="5:29" s="2" customFormat="1">
      <c r="E11352" s="120"/>
      <c r="M11352" s="120"/>
      <c r="N11352" s="120"/>
      <c r="U11352" s="121"/>
      <c r="V11352" s="122"/>
      <c r="W11352" s="123"/>
      <c r="AC11352" s="123"/>
    </row>
    <row r="11353" spans="5:29" s="2" customFormat="1">
      <c r="E11353" s="120"/>
      <c r="M11353" s="120"/>
      <c r="N11353" s="120"/>
      <c r="U11353" s="121"/>
      <c r="V11353" s="122"/>
      <c r="W11353" s="123"/>
      <c r="AC11353" s="123"/>
    </row>
    <row r="11354" spans="5:29" s="2" customFormat="1">
      <c r="E11354" s="120"/>
      <c r="M11354" s="120"/>
      <c r="N11354" s="120"/>
      <c r="U11354" s="121"/>
      <c r="V11354" s="122"/>
      <c r="W11354" s="123"/>
      <c r="AC11354" s="123"/>
    </row>
    <row r="11355" spans="5:29" s="2" customFormat="1">
      <c r="E11355" s="120"/>
      <c r="M11355" s="120"/>
      <c r="N11355" s="120"/>
      <c r="U11355" s="121"/>
      <c r="V11355" s="122"/>
      <c r="W11355" s="123"/>
      <c r="AC11355" s="123"/>
    </row>
    <row r="11356" spans="5:29" s="2" customFormat="1">
      <c r="E11356" s="120"/>
      <c r="M11356" s="120"/>
      <c r="N11356" s="120"/>
      <c r="U11356" s="121"/>
      <c r="V11356" s="122"/>
      <c r="W11356" s="123"/>
      <c r="AC11356" s="123"/>
    </row>
    <row r="11357" spans="5:29" s="2" customFormat="1">
      <c r="E11357" s="120"/>
      <c r="M11357" s="120"/>
      <c r="N11357" s="120"/>
      <c r="U11357" s="121"/>
      <c r="V11357" s="122"/>
      <c r="W11357" s="123"/>
      <c r="AC11357" s="123"/>
    </row>
    <row r="11358" spans="5:29" s="2" customFormat="1">
      <c r="E11358" s="120"/>
      <c r="M11358" s="120"/>
      <c r="N11358" s="120"/>
      <c r="U11358" s="121"/>
      <c r="V11358" s="122"/>
      <c r="W11358" s="123"/>
      <c r="AC11358" s="123"/>
    </row>
    <row r="11359" spans="5:29" s="2" customFormat="1">
      <c r="E11359" s="120"/>
      <c r="M11359" s="120"/>
      <c r="N11359" s="120"/>
      <c r="U11359" s="121"/>
      <c r="V11359" s="122"/>
      <c r="W11359" s="123"/>
      <c r="AC11359" s="123"/>
    </row>
    <row r="11360" spans="5:29" s="2" customFormat="1">
      <c r="E11360" s="120"/>
      <c r="M11360" s="120"/>
      <c r="N11360" s="120"/>
      <c r="U11360" s="121"/>
      <c r="V11360" s="122"/>
      <c r="W11360" s="123"/>
      <c r="AC11360" s="123"/>
    </row>
    <row r="11361" spans="5:29" s="2" customFormat="1">
      <c r="E11361" s="120"/>
      <c r="M11361" s="120"/>
      <c r="N11361" s="120"/>
      <c r="U11361" s="121"/>
      <c r="V11361" s="122"/>
      <c r="W11361" s="123"/>
      <c r="AC11361" s="123"/>
    </row>
    <row r="11362" spans="5:29" s="2" customFormat="1">
      <c r="E11362" s="120"/>
      <c r="M11362" s="120"/>
      <c r="N11362" s="120"/>
      <c r="U11362" s="121"/>
      <c r="V11362" s="122"/>
      <c r="W11362" s="123"/>
      <c r="AC11362" s="123"/>
    </row>
    <row r="11363" spans="5:29" s="2" customFormat="1">
      <c r="E11363" s="120"/>
      <c r="M11363" s="120"/>
      <c r="N11363" s="120"/>
      <c r="U11363" s="121"/>
      <c r="V11363" s="122"/>
      <c r="W11363" s="123"/>
      <c r="AC11363" s="123"/>
    </row>
    <row r="11364" spans="5:29" s="2" customFormat="1">
      <c r="E11364" s="120"/>
      <c r="M11364" s="120"/>
      <c r="N11364" s="120"/>
      <c r="U11364" s="121"/>
      <c r="V11364" s="122"/>
      <c r="W11364" s="123"/>
      <c r="AC11364" s="123"/>
    </row>
    <row r="11365" spans="5:29" s="2" customFormat="1">
      <c r="E11365" s="120"/>
      <c r="M11365" s="120"/>
      <c r="N11365" s="120"/>
      <c r="U11365" s="121"/>
      <c r="V11365" s="122"/>
      <c r="W11365" s="123"/>
      <c r="AC11365" s="123"/>
    </row>
    <row r="11366" spans="5:29" s="2" customFormat="1">
      <c r="E11366" s="120"/>
      <c r="M11366" s="120"/>
      <c r="N11366" s="120"/>
      <c r="U11366" s="121"/>
      <c r="V11366" s="122"/>
      <c r="W11366" s="123"/>
      <c r="AC11366" s="123"/>
    </row>
    <row r="11367" spans="5:29" s="2" customFormat="1">
      <c r="E11367" s="120"/>
      <c r="M11367" s="120"/>
      <c r="N11367" s="120"/>
      <c r="U11367" s="121"/>
      <c r="V11367" s="122"/>
      <c r="W11367" s="123"/>
      <c r="AC11367" s="123"/>
    </row>
    <row r="11368" spans="5:29" s="2" customFormat="1">
      <c r="E11368" s="120"/>
      <c r="M11368" s="120"/>
      <c r="N11368" s="120"/>
      <c r="U11368" s="121"/>
      <c r="V11368" s="122"/>
      <c r="W11368" s="123"/>
      <c r="AC11368" s="123"/>
    </row>
    <row r="11369" spans="5:29" s="2" customFormat="1">
      <c r="E11369" s="120"/>
      <c r="M11369" s="120"/>
      <c r="N11369" s="120"/>
      <c r="U11369" s="121"/>
      <c r="V11369" s="122"/>
      <c r="W11369" s="123"/>
      <c r="AC11369" s="123"/>
    </row>
    <row r="11370" spans="5:29" s="2" customFormat="1">
      <c r="E11370" s="120"/>
      <c r="M11370" s="120"/>
      <c r="N11370" s="120"/>
      <c r="U11370" s="121"/>
      <c r="V11370" s="122"/>
      <c r="W11370" s="123"/>
      <c r="AC11370" s="123"/>
    </row>
    <row r="11371" spans="5:29" s="2" customFormat="1">
      <c r="E11371" s="120"/>
      <c r="M11371" s="120"/>
      <c r="N11371" s="120"/>
      <c r="U11371" s="121"/>
      <c r="V11371" s="122"/>
      <c r="W11371" s="123"/>
      <c r="AC11371" s="123"/>
    </row>
    <row r="11372" spans="5:29" s="2" customFormat="1">
      <c r="E11372" s="120"/>
      <c r="M11372" s="120"/>
      <c r="N11372" s="120"/>
      <c r="U11372" s="121"/>
      <c r="V11372" s="122"/>
      <c r="W11372" s="123"/>
      <c r="AC11372" s="123"/>
    </row>
    <row r="11373" spans="5:29" s="2" customFormat="1">
      <c r="E11373" s="120"/>
      <c r="M11373" s="120"/>
      <c r="N11373" s="120"/>
      <c r="U11373" s="121"/>
      <c r="V11373" s="122"/>
      <c r="W11373" s="123"/>
      <c r="AC11373" s="123"/>
    </row>
    <row r="11374" spans="5:29" s="2" customFormat="1">
      <c r="E11374" s="120"/>
      <c r="M11374" s="120"/>
      <c r="N11374" s="120"/>
      <c r="U11374" s="121"/>
      <c r="V11374" s="122"/>
      <c r="W11374" s="123"/>
      <c r="AC11374" s="123"/>
    </row>
    <row r="11375" spans="5:29" s="2" customFormat="1">
      <c r="E11375" s="120"/>
      <c r="M11375" s="120"/>
      <c r="N11375" s="120"/>
      <c r="U11375" s="121"/>
      <c r="V11375" s="122"/>
      <c r="W11375" s="123"/>
      <c r="AC11375" s="123"/>
    </row>
    <row r="11376" spans="5:29" s="2" customFormat="1">
      <c r="E11376" s="120"/>
      <c r="M11376" s="120"/>
      <c r="N11376" s="120"/>
      <c r="U11376" s="121"/>
      <c r="V11376" s="122"/>
      <c r="W11376" s="123"/>
      <c r="AC11376" s="123"/>
    </row>
    <row r="11377" spans="5:29" s="2" customFormat="1">
      <c r="E11377" s="120"/>
      <c r="M11377" s="120"/>
      <c r="N11377" s="120"/>
      <c r="U11377" s="121"/>
      <c r="V11377" s="122"/>
      <c r="W11377" s="123"/>
      <c r="AC11377" s="123"/>
    </row>
    <row r="11378" spans="5:29" s="2" customFormat="1">
      <c r="E11378" s="120"/>
      <c r="M11378" s="120"/>
      <c r="N11378" s="120"/>
      <c r="U11378" s="121"/>
      <c r="V11378" s="122"/>
      <c r="W11378" s="123"/>
      <c r="AC11378" s="123"/>
    </row>
    <row r="11379" spans="5:29" s="2" customFormat="1">
      <c r="E11379" s="120"/>
      <c r="M11379" s="120"/>
      <c r="N11379" s="120"/>
      <c r="U11379" s="121"/>
      <c r="V11379" s="122"/>
      <c r="W11379" s="123"/>
      <c r="AC11379" s="123"/>
    </row>
    <row r="11380" spans="5:29" s="2" customFormat="1">
      <c r="E11380" s="120"/>
      <c r="M11380" s="120"/>
      <c r="N11380" s="120"/>
      <c r="U11380" s="121"/>
      <c r="V11380" s="122"/>
      <c r="W11380" s="123"/>
      <c r="AC11380" s="123"/>
    </row>
    <row r="11381" spans="5:29" s="2" customFormat="1">
      <c r="E11381" s="120"/>
      <c r="M11381" s="120"/>
      <c r="N11381" s="120"/>
      <c r="U11381" s="121"/>
      <c r="V11381" s="122"/>
      <c r="W11381" s="123"/>
      <c r="AC11381" s="123"/>
    </row>
    <row r="11382" spans="5:29" s="2" customFormat="1">
      <c r="E11382" s="120"/>
      <c r="M11382" s="120"/>
      <c r="N11382" s="120"/>
      <c r="U11382" s="121"/>
      <c r="V11382" s="122"/>
      <c r="W11382" s="123"/>
      <c r="AC11382" s="123"/>
    </row>
    <row r="11383" spans="5:29" s="2" customFormat="1">
      <c r="E11383" s="120"/>
      <c r="M11383" s="120"/>
      <c r="N11383" s="120"/>
      <c r="U11383" s="121"/>
      <c r="V11383" s="122"/>
      <c r="W11383" s="123"/>
      <c r="AC11383" s="123"/>
    </row>
    <row r="11384" spans="5:29" s="2" customFormat="1">
      <c r="E11384" s="120"/>
      <c r="M11384" s="120"/>
      <c r="N11384" s="120"/>
      <c r="U11384" s="121"/>
      <c r="V11384" s="122"/>
      <c r="W11384" s="123"/>
      <c r="AC11384" s="123"/>
    </row>
    <row r="11385" spans="5:29" s="2" customFormat="1">
      <c r="E11385" s="120"/>
      <c r="M11385" s="120"/>
      <c r="N11385" s="120"/>
      <c r="U11385" s="121"/>
      <c r="V11385" s="122"/>
      <c r="W11385" s="123"/>
      <c r="AC11385" s="123"/>
    </row>
    <row r="11386" spans="5:29" s="2" customFormat="1">
      <c r="E11386" s="120"/>
      <c r="M11386" s="120"/>
      <c r="N11386" s="120"/>
      <c r="U11386" s="121"/>
      <c r="V11386" s="122"/>
      <c r="W11386" s="123"/>
      <c r="AC11386" s="123"/>
    </row>
    <row r="11387" spans="5:29" s="2" customFormat="1">
      <c r="E11387" s="120"/>
      <c r="M11387" s="120"/>
      <c r="N11387" s="120"/>
      <c r="U11387" s="121"/>
      <c r="V11387" s="122"/>
      <c r="W11387" s="123"/>
      <c r="AC11387" s="123"/>
    </row>
    <row r="11388" spans="5:29" s="2" customFormat="1">
      <c r="E11388" s="120"/>
      <c r="M11388" s="120"/>
      <c r="N11388" s="120"/>
      <c r="U11388" s="121"/>
      <c r="V11388" s="122"/>
      <c r="W11388" s="123"/>
      <c r="AC11388" s="123"/>
    </row>
    <row r="11389" spans="5:29" s="2" customFormat="1">
      <c r="E11389" s="120"/>
      <c r="M11389" s="120"/>
      <c r="N11389" s="120"/>
      <c r="U11389" s="121"/>
      <c r="V11389" s="122"/>
      <c r="W11389" s="123"/>
      <c r="AC11389" s="123"/>
    </row>
    <row r="11390" spans="5:29" s="2" customFormat="1">
      <c r="E11390" s="120"/>
      <c r="M11390" s="120"/>
      <c r="N11390" s="120"/>
      <c r="U11390" s="121"/>
      <c r="V11390" s="122"/>
      <c r="W11390" s="123"/>
      <c r="AC11390" s="123"/>
    </row>
    <row r="11391" spans="5:29" s="2" customFormat="1">
      <c r="E11391" s="120"/>
      <c r="M11391" s="120"/>
      <c r="N11391" s="120"/>
      <c r="U11391" s="121"/>
      <c r="V11391" s="122"/>
      <c r="W11391" s="123"/>
      <c r="AC11391" s="123"/>
    </row>
    <row r="11392" spans="5:29" s="2" customFormat="1">
      <c r="E11392" s="120"/>
      <c r="M11392" s="120"/>
      <c r="N11392" s="120"/>
      <c r="U11392" s="121"/>
      <c r="V11392" s="122"/>
      <c r="W11392" s="123"/>
      <c r="AC11392" s="123"/>
    </row>
    <row r="11393" spans="5:29" s="2" customFormat="1">
      <c r="E11393" s="120"/>
      <c r="M11393" s="120"/>
      <c r="N11393" s="120"/>
      <c r="U11393" s="121"/>
      <c r="V11393" s="122"/>
      <c r="W11393" s="123"/>
      <c r="AC11393" s="123"/>
    </row>
    <row r="11394" spans="5:29" s="2" customFormat="1">
      <c r="E11394" s="120"/>
      <c r="M11394" s="120"/>
      <c r="N11394" s="120"/>
      <c r="U11394" s="121"/>
      <c r="V11394" s="122"/>
      <c r="W11394" s="123"/>
      <c r="AC11394" s="123"/>
    </row>
    <row r="11395" spans="5:29" s="2" customFormat="1">
      <c r="E11395" s="120"/>
      <c r="M11395" s="120"/>
      <c r="N11395" s="120"/>
      <c r="U11395" s="121"/>
      <c r="V11395" s="122"/>
      <c r="W11395" s="123"/>
      <c r="AC11395" s="123"/>
    </row>
    <row r="11396" spans="5:29" s="2" customFormat="1">
      <c r="E11396" s="120"/>
      <c r="M11396" s="120"/>
      <c r="N11396" s="120"/>
      <c r="U11396" s="121"/>
      <c r="V11396" s="122"/>
      <c r="W11396" s="123"/>
      <c r="AC11396" s="123"/>
    </row>
    <row r="11397" spans="5:29" s="2" customFormat="1">
      <c r="E11397" s="120"/>
      <c r="M11397" s="120"/>
      <c r="N11397" s="120"/>
      <c r="U11397" s="121"/>
      <c r="V11397" s="122"/>
      <c r="W11397" s="123"/>
      <c r="AC11397" s="123"/>
    </row>
    <row r="11398" spans="5:29" s="2" customFormat="1">
      <c r="E11398" s="120"/>
      <c r="M11398" s="120"/>
      <c r="N11398" s="120"/>
      <c r="U11398" s="121"/>
      <c r="V11398" s="122"/>
      <c r="W11398" s="123"/>
      <c r="AC11398" s="123"/>
    </row>
    <row r="11399" spans="5:29" s="2" customFormat="1">
      <c r="E11399" s="120"/>
      <c r="M11399" s="120"/>
      <c r="N11399" s="120"/>
      <c r="U11399" s="121"/>
      <c r="V11399" s="122"/>
      <c r="W11399" s="123"/>
      <c r="AC11399" s="123"/>
    </row>
    <row r="11400" spans="5:29" s="2" customFormat="1">
      <c r="E11400" s="120"/>
      <c r="M11400" s="120"/>
      <c r="N11400" s="120"/>
      <c r="U11400" s="121"/>
      <c r="V11400" s="122"/>
      <c r="W11400" s="123"/>
      <c r="AC11400" s="123"/>
    </row>
    <row r="11401" spans="5:29" s="2" customFormat="1">
      <c r="E11401" s="120"/>
      <c r="M11401" s="120"/>
      <c r="N11401" s="120"/>
      <c r="U11401" s="121"/>
      <c r="V11401" s="122"/>
      <c r="W11401" s="123"/>
      <c r="AC11401" s="123"/>
    </row>
    <row r="11402" spans="5:29" s="2" customFormat="1">
      <c r="E11402" s="120"/>
      <c r="M11402" s="120"/>
      <c r="N11402" s="120"/>
      <c r="U11402" s="121"/>
      <c r="V11402" s="122"/>
      <c r="W11402" s="123"/>
      <c r="AC11402" s="123"/>
    </row>
    <row r="11403" spans="5:29" s="2" customFormat="1">
      <c r="E11403" s="120"/>
      <c r="M11403" s="120"/>
      <c r="N11403" s="120"/>
      <c r="U11403" s="121"/>
      <c r="V11403" s="122"/>
      <c r="W11403" s="123"/>
      <c r="AC11403" s="123"/>
    </row>
    <row r="11404" spans="5:29" s="2" customFormat="1">
      <c r="E11404" s="120"/>
      <c r="M11404" s="120"/>
      <c r="N11404" s="120"/>
      <c r="U11404" s="121"/>
      <c r="V11404" s="122"/>
      <c r="W11404" s="123"/>
      <c r="AC11404" s="123"/>
    </row>
    <row r="11405" spans="5:29" s="2" customFormat="1">
      <c r="E11405" s="120"/>
      <c r="M11405" s="120"/>
      <c r="N11405" s="120"/>
      <c r="U11405" s="121"/>
      <c r="V11405" s="122"/>
      <c r="W11405" s="123"/>
      <c r="AC11405" s="123"/>
    </row>
    <row r="11406" spans="5:29" s="2" customFormat="1">
      <c r="E11406" s="120"/>
      <c r="M11406" s="120"/>
      <c r="N11406" s="120"/>
      <c r="U11406" s="121"/>
      <c r="V11406" s="122"/>
      <c r="W11406" s="123"/>
      <c r="AC11406" s="123"/>
    </row>
    <row r="11407" spans="5:29" s="2" customFormat="1">
      <c r="E11407" s="120"/>
      <c r="M11407" s="120"/>
      <c r="N11407" s="120"/>
      <c r="U11407" s="121"/>
      <c r="V11407" s="122"/>
      <c r="W11407" s="123"/>
      <c r="AC11407" s="123"/>
    </row>
    <row r="11408" spans="5:29" s="2" customFormat="1">
      <c r="E11408" s="120"/>
      <c r="M11408" s="120"/>
      <c r="N11408" s="120"/>
      <c r="U11408" s="121"/>
      <c r="V11408" s="122"/>
      <c r="W11408" s="123"/>
      <c r="AC11408" s="123"/>
    </row>
    <row r="11409" spans="5:29" s="2" customFormat="1">
      <c r="E11409" s="120"/>
      <c r="M11409" s="120"/>
      <c r="N11409" s="120"/>
      <c r="U11409" s="121"/>
      <c r="V11409" s="122"/>
      <c r="W11409" s="123"/>
      <c r="AC11409" s="123"/>
    </row>
    <row r="11410" spans="5:29" s="2" customFormat="1">
      <c r="E11410" s="120"/>
      <c r="M11410" s="120"/>
      <c r="N11410" s="120"/>
      <c r="U11410" s="121"/>
      <c r="V11410" s="122"/>
      <c r="W11410" s="123"/>
      <c r="AC11410" s="123"/>
    </row>
    <row r="11411" spans="5:29" s="2" customFormat="1">
      <c r="E11411" s="120"/>
      <c r="M11411" s="120"/>
      <c r="N11411" s="120"/>
      <c r="U11411" s="121"/>
      <c r="V11411" s="122"/>
      <c r="W11411" s="123"/>
      <c r="AC11411" s="123"/>
    </row>
    <row r="11412" spans="5:29" s="2" customFormat="1">
      <c r="E11412" s="120"/>
      <c r="M11412" s="120"/>
      <c r="N11412" s="120"/>
      <c r="U11412" s="121"/>
      <c r="V11412" s="122"/>
      <c r="W11412" s="123"/>
      <c r="AC11412" s="123"/>
    </row>
    <row r="11413" spans="5:29" s="2" customFormat="1">
      <c r="E11413" s="120"/>
      <c r="M11413" s="120"/>
      <c r="N11413" s="120"/>
      <c r="U11413" s="121"/>
      <c r="V11413" s="122"/>
      <c r="W11413" s="123"/>
      <c r="AC11413" s="123"/>
    </row>
    <row r="11414" spans="5:29" s="2" customFormat="1">
      <c r="E11414" s="120"/>
      <c r="M11414" s="120"/>
      <c r="N11414" s="120"/>
      <c r="U11414" s="121"/>
      <c r="V11414" s="122"/>
      <c r="W11414" s="123"/>
      <c r="AC11414" s="123"/>
    </row>
    <row r="11415" spans="5:29" s="2" customFormat="1">
      <c r="E11415" s="120"/>
      <c r="M11415" s="120"/>
      <c r="N11415" s="120"/>
      <c r="U11415" s="121"/>
      <c r="V11415" s="122"/>
      <c r="W11415" s="123"/>
      <c r="AC11415" s="123"/>
    </row>
    <row r="11416" spans="5:29" s="2" customFormat="1">
      <c r="E11416" s="120"/>
      <c r="M11416" s="120"/>
      <c r="N11416" s="120"/>
      <c r="U11416" s="121"/>
      <c r="V11416" s="122"/>
      <c r="W11416" s="123"/>
      <c r="AC11416" s="123"/>
    </row>
    <row r="11417" spans="5:29" s="2" customFormat="1">
      <c r="E11417" s="120"/>
      <c r="M11417" s="120"/>
      <c r="N11417" s="120"/>
      <c r="U11417" s="121"/>
      <c r="V11417" s="122"/>
      <c r="W11417" s="123"/>
      <c r="AC11417" s="123"/>
    </row>
    <row r="11418" spans="5:29" s="2" customFormat="1">
      <c r="E11418" s="120"/>
      <c r="M11418" s="120"/>
      <c r="N11418" s="120"/>
      <c r="U11418" s="121"/>
      <c r="V11418" s="122"/>
      <c r="W11418" s="123"/>
      <c r="AC11418" s="123"/>
    </row>
    <row r="11419" spans="5:29" s="2" customFormat="1">
      <c r="E11419" s="120"/>
      <c r="M11419" s="120"/>
      <c r="N11419" s="120"/>
      <c r="U11419" s="121"/>
      <c r="V11419" s="122"/>
      <c r="W11419" s="123"/>
      <c r="AC11419" s="123"/>
    </row>
    <row r="11420" spans="5:29" s="2" customFormat="1">
      <c r="E11420" s="120"/>
      <c r="M11420" s="120"/>
      <c r="N11420" s="120"/>
      <c r="U11420" s="121"/>
      <c r="V11420" s="122"/>
      <c r="W11420" s="123"/>
      <c r="AC11420" s="123"/>
    </row>
    <row r="11421" spans="5:29" s="2" customFormat="1">
      <c r="E11421" s="120"/>
      <c r="M11421" s="120"/>
      <c r="N11421" s="120"/>
      <c r="U11421" s="121"/>
      <c r="V11421" s="122"/>
      <c r="W11421" s="123"/>
      <c r="AC11421" s="123"/>
    </row>
    <row r="11422" spans="5:29" s="2" customFormat="1">
      <c r="E11422" s="120"/>
      <c r="M11422" s="120"/>
      <c r="N11422" s="120"/>
      <c r="U11422" s="121"/>
      <c r="V11422" s="122"/>
      <c r="W11422" s="123"/>
      <c r="AC11422" s="123"/>
    </row>
    <row r="11423" spans="5:29" s="2" customFormat="1">
      <c r="E11423" s="120"/>
      <c r="M11423" s="120"/>
      <c r="N11423" s="120"/>
      <c r="U11423" s="121"/>
      <c r="V11423" s="122"/>
      <c r="W11423" s="123"/>
      <c r="AC11423" s="123"/>
    </row>
    <row r="11424" spans="5:29" s="2" customFormat="1">
      <c r="E11424" s="120"/>
      <c r="M11424" s="120"/>
      <c r="N11424" s="120"/>
      <c r="U11424" s="121"/>
      <c r="V11424" s="122"/>
      <c r="W11424" s="123"/>
      <c r="AC11424" s="123"/>
    </row>
    <row r="11425" spans="5:29" s="2" customFormat="1">
      <c r="E11425" s="120"/>
      <c r="M11425" s="120"/>
      <c r="N11425" s="120"/>
      <c r="U11425" s="121"/>
      <c r="V11425" s="122"/>
      <c r="W11425" s="123"/>
      <c r="AC11425" s="123"/>
    </row>
    <row r="11426" spans="5:29" s="2" customFormat="1">
      <c r="E11426" s="120"/>
      <c r="M11426" s="120"/>
      <c r="N11426" s="120"/>
      <c r="U11426" s="121"/>
      <c r="V11426" s="122"/>
      <c r="W11426" s="123"/>
      <c r="AC11426" s="123"/>
    </row>
    <row r="11427" spans="5:29" s="2" customFormat="1">
      <c r="E11427" s="120"/>
      <c r="M11427" s="120"/>
      <c r="N11427" s="120"/>
      <c r="U11427" s="121"/>
      <c r="V11427" s="122"/>
      <c r="W11427" s="123"/>
      <c r="AC11427" s="123"/>
    </row>
    <row r="11428" spans="5:29" s="2" customFormat="1">
      <c r="E11428" s="120"/>
      <c r="M11428" s="120"/>
      <c r="N11428" s="120"/>
      <c r="U11428" s="121"/>
      <c r="V11428" s="122"/>
      <c r="W11428" s="123"/>
      <c r="AC11428" s="123"/>
    </row>
    <row r="11429" spans="5:29" s="2" customFormat="1">
      <c r="E11429" s="120"/>
      <c r="M11429" s="120"/>
      <c r="N11429" s="120"/>
      <c r="U11429" s="121"/>
      <c r="V11429" s="122"/>
      <c r="W11429" s="123"/>
      <c r="AC11429" s="123"/>
    </row>
    <row r="11430" spans="5:29" s="2" customFormat="1">
      <c r="E11430" s="120"/>
      <c r="M11430" s="120"/>
      <c r="N11430" s="120"/>
      <c r="U11430" s="121"/>
      <c r="V11430" s="122"/>
      <c r="W11430" s="123"/>
      <c r="AC11430" s="123"/>
    </row>
    <row r="11431" spans="5:29" s="2" customFormat="1">
      <c r="E11431" s="120"/>
      <c r="M11431" s="120"/>
      <c r="N11431" s="120"/>
      <c r="U11431" s="121"/>
      <c r="V11431" s="122"/>
      <c r="W11431" s="123"/>
      <c r="AC11431" s="123"/>
    </row>
    <row r="11432" spans="5:29" s="2" customFormat="1">
      <c r="E11432" s="120"/>
      <c r="M11432" s="120"/>
      <c r="N11432" s="120"/>
      <c r="U11432" s="121"/>
      <c r="V11432" s="122"/>
      <c r="W11432" s="123"/>
      <c r="AC11432" s="123"/>
    </row>
    <row r="11433" spans="5:29" s="2" customFormat="1">
      <c r="E11433" s="120"/>
      <c r="M11433" s="120"/>
      <c r="N11433" s="120"/>
      <c r="U11433" s="121"/>
      <c r="V11433" s="122"/>
      <c r="W11433" s="123"/>
      <c r="AC11433" s="123"/>
    </row>
    <row r="11434" spans="5:29" s="2" customFormat="1">
      <c r="E11434" s="120"/>
      <c r="M11434" s="120"/>
      <c r="N11434" s="120"/>
      <c r="U11434" s="121"/>
      <c r="V11434" s="122"/>
      <c r="W11434" s="123"/>
      <c r="AC11434" s="123"/>
    </row>
    <row r="11435" spans="5:29" s="2" customFormat="1">
      <c r="E11435" s="120"/>
      <c r="M11435" s="120"/>
      <c r="N11435" s="120"/>
      <c r="U11435" s="121"/>
      <c r="V11435" s="122"/>
      <c r="W11435" s="123"/>
      <c r="AC11435" s="123"/>
    </row>
    <row r="11436" spans="5:29" s="2" customFormat="1">
      <c r="E11436" s="120"/>
      <c r="M11436" s="120"/>
      <c r="N11436" s="120"/>
      <c r="U11436" s="121"/>
      <c r="V11436" s="122"/>
      <c r="W11436" s="123"/>
      <c r="AC11436" s="123"/>
    </row>
    <row r="11437" spans="5:29" s="2" customFormat="1">
      <c r="E11437" s="120"/>
      <c r="M11437" s="120"/>
      <c r="N11437" s="120"/>
      <c r="U11437" s="121"/>
      <c r="V11437" s="122"/>
      <c r="W11437" s="123"/>
      <c r="AC11437" s="123"/>
    </row>
    <row r="11438" spans="5:29" s="2" customFormat="1">
      <c r="E11438" s="120"/>
      <c r="M11438" s="120"/>
      <c r="N11438" s="120"/>
      <c r="U11438" s="121"/>
      <c r="V11438" s="122"/>
      <c r="W11438" s="123"/>
      <c r="AC11438" s="123"/>
    </row>
    <row r="11439" spans="5:29" s="2" customFormat="1">
      <c r="E11439" s="120"/>
      <c r="M11439" s="120"/>
      <c r="N11439" s="120"/>
      <c r="U11439" s="121"/>
      <c r="V11439" s="122"/>
      <c r="W11439" s="123"/>
      <c r="AC11439" s="123"/>
    </row>
    <row r="11440" spans="5:29" s="2" customFormat="1">
      <c r="E11440" s="120"/>
      <c r="M11440" s="120"/>
      <c r="N11440" s="120"/>
      <c r="U11440" s="121"/>
      <c r="V11440" s="122"/>
      <c r="W11440" s="123"/>
      <c r="AC11440" s="123"/>
    </row>
    <row r="11441" spans="5:29" s="2" customFormat="1">
      <c r="E11441" s="120"/>
      <c r="M11441" s="120"/>
      <c r="N11441" s="120"/>
      <c r="U11441" s="121"/>
      <c r="V11441" s="122"/>
      <c r="W11441" s="123"/>
      <c r="AC11441" s="123"/>
    </row>
    <row r="11442" spans="5:29" s="2" customFormat="1">
      <c r="E11442" s="120"/>
      <c r="M11442" s="120"/>
      <c r="N11442" s="120"/>
      <c r="U11442" s="121"/>
      <c r="V11442" s="122"/>
      <c r="W11442" s="123"/>
      <c r="AC11442" s="123"/>
    </row>
    <row r="11443" spans="5:29" s="2" customFormat="1">
      <c r="E11443" s="120"/>
      <c r="M11443" s="120"/>
      <c r="N11443" s="120"/>
      <c r="U11443" s="121"/>
      <c r="V11443" s="122"/>
      <c r="W11443" s="123"/>
      <c r="AC11443" s="123"/>
    </row>
    <row r="11444" spans="5:29" s="2" customFormat="1">
      <c r="E11444" s="120"/>
      <c r="M11444" s="120"/>
      <c r="N11444" s="120"/>
      <c r="U11444" s="121"/>
      <c r="V11444" s="122"/>
      <c r="W11444" s="123"/>
      <c r="AC11444" s="123"/>
    </row>
    <row r="11445" spans="5:29" s="2" customFormat="1">
      <c r="E11445" s="120"/>
      <c r="M11445" s="120"/>
      <c r="N11445" s="120"/>
      <c r="U11445" s="121"/>
      <c r="V11445" s="122"/>
      <c r="W11445" s="123"/>
      <c r="AC11445" s="123"/>
    </row>
    <row r="11446" spans="5:29" s="2" customFormat="1">
      <c r="E11446" s="120"/>
      <c r="M11446" s="120"/>
      <c r="N11446" s="120"/>
      <c r="U11446" s="121"/>
      <c r="V11446" s="122"/>
      <c r="W11446" s="123"/>
      <c r="AC11446" s="123"/>
    </row>
    <row r="11447" spans="5:29" s="2" customFormat="1">
      <c r="E11447" s="120"/>
      <c r="M11447" s="120"/>
      <c r="N11447" s="120"/>
      <c r="U11447" s="121"/>
      <c r="V11447" s="122"/>
      <c r="W11447" s="123"/>
      <c r="AC11447" s="123"/>
    </row>
    <row r="11448" spans="5:29" s="2" customFormat="1">
      <c r="E11448" s="120"/>
      <c r="M11448" s="120"/>
      <c r="N11448" s="120"/>
      <c r="U11448" s="121"/>
      <c r="V11448" s="122"/>
      <c r="W11448" s="123"/>
      <c r="AC11448" s="123"/>
    </row>
    <row r="11449" spans="5:29" s="2" customFormat="1">
      <c r="E11449" s="120"/>
      <c r="M11449" s="120"/>
      <c r="N11449" s="120"/>
      <c r="U11449" s="121"/>
      <c r="V11449" s="122"/>
      <c r="W11449" s="123"/>
      <c r="AC11449" s="123"/>
    </row>
    <row r="11450" spans="5:29" s="2" customFormat="1">
      <c r="E11450" s="120"/>
      <c r="M11450" s="120"/>
      <c r="N11450" s="120"/>
      <c r="U11450" s="121"/>
      <c r="V11450" s="122"/>
      <c r="W11450" s="123"/>
      <c r="AC11450" s="123"/>
    </row>
    <row r="11451" spans="5:29" s="2" customFormat="1">
      <c r="E11451" s="120"/>
      <c r="M11451" s="120"/>
      <c r="N11451" s="120"/>
      <c r="U11451" s="121"/>
      <c r="V11451" s="122"/>
      <c r="W11451" s="123"/>
      <c r="AC11451" s="123"/>
    </row>
    <row r="11452" spans="5:29" s="2" customFormat="1">
      <c r="E11452" s="120"/>
      <c r="M11452" s="120"/>
      <c r="N11452" s="120"/>
      <c r="U11452" s="121"/>
      <c r="V11452" s="122"/>
      <c r="W11452" s="123"/>
      <c r="AC11452" s="123"/>
    </row>
    <row r="11453" spans="5:29" s="2" customFormat="1">
      <c r="E11453" s="120"/>
      <c r="M11453" s="120"/>
      <c r="N11453" s="120"/>
      <c r="U11453" s="121"/>
      <c r="V11453" s="122"/>
      <c r="W11453" s="123"/>
      <c r="AC11453" s="123"/>
    </row>
    <row r="11454" spans="5:29" s="2" customFormat="1">
      <c r="E11454" s="120"/>
      <c r="M11454" s="120"/>
      <c r="N11454" s="120"/>
      <c r="U11454" s="121"/>
      <c r="V11454" s="122"/>
      <c r="W11454" s="123"/>
      <c r="AC11454" s="123"/>
    </row>
    <row r="11455" spans="5:29" s="2" customFormat="1">
      <c r="E11455" s="120"/>
      <c r="M11455" s="120"/>
      <c r="N11455" s="120"/>
      <c r="U11455" s="121"/>
      <c r="V11455" s="122"/>
      <c r="W11455" s="123"/>
      <c r="AC11455" s="123"/>
    </row>
    <row r="11456" spans="5:29" s="2" customFormat="1">
      <c r="E11456" s="120"/>
      <c r="M11456" s="120"/>
      <c r="N11456" s="120"/>
      <c r="U11456" s="121"/>
      <c r="V11456" s="122"/>
      <c r="W11456" s="123"/>
      <c r="AC11456" s="123"/>
    </row>
    <row r="11457" spans="5:29" s="2" customFormat="1">
      <c r="E11457" s="120"/>
      <c r="M11457" s="120"/>
      <c r="N11457" s="120"/>
      <c r="U11457" s="121"/>
      <c r="V11457" s="122"/>
      <c r="W11457" s="123"/>
      <c r="AC11457" s="123"/>
    </row>
    <row r="11458" spans="5:29" s="2" customFormat="1">
      <c r="E11458" s="120"/>
      <c r="M11458" s="120"/>
      <c r="N11458" s="120"/>
      <c r="U11458" s="121"/>
      <c r="V11458" s="122"/>
      <c r="W11458" s="123"/>
      <c r="AC11458" s="123"/>
    </row>
    <row r="11459" spans="5:29" s="2" customFormat="1">
      <c r="E11459" s="120"/>
      <c r="M11459" s="120"/>
      <c r="N11459" s="120"/>
      <c r="U11459" s="121"/>
      <c r="V11459" s="122"/>
      <c r="W11459" s="123"/>
      <c r="AC11459" s="123"/>
    </row>
    <row r="11460" spans="5:29" s="2" customFormat="1">
      <c r="E11460" s="120"/>
      <c r="M11460" s="120"/>
      <c r="N11460" s="120"/>
      <c r="U11460" s="121"/>
      <c r="V11460" s="122"/>
      <c r="W11460" s="123"/>
      <c r="AC11460" s="123"/>
    </row>
    <row r="11461" spans="5:29" s="2" customFormat="1">
      <c r="E11461" s="120"/>
      <c r="M11461" s="120"/>
      <c r="N11461" s="120"/>
      <c r="U11461" s="121"/>
      <c r="V11461" s="122"/>
      <c r="W11461" s="123"/>
      <c r="AC11461" s="123"/>
    </row>
    <row r="11462" spans="5:29" s="2" customFormat="1">
      <c r="E11462" s="120"/>
      <c r="M11462" s="120"/>
      <c r="N11462" s="120"/>
      <c r="U11462" s="121"/>
      <c r="V11462" s="122"/>
      <c r="W11462" s="123"/>
      <c r="AC11462" s="123"/>
    </row>
    <row r="11463" spans="5:29" s="2" customFormat="1">
      <c r="E11463" s="120"/>
      <c r="M11463" s="120"/>
      <c r="N11463" s="120"/>
      <c r="U11463" s="121"/>
      <c r="V11463" s="122"/>
      <c r="W11463" s="123"/>
      <c r="AC11463" s="123"/>
    </row>
    <row r="11464" spans="5:29" s="2" customFormat="1">
      <c r="E11464" s="120"/>
      <c r="M11464" s="120"/>
      <c r="N11464" s="120"/>
      <c r="U11464" s="121"/>
      <c r="V11464" s="122"/>
      <c r="W11464" s="123"/>
      <c r="AC11464" s="123"/>
    </row>
    <row r="11465" spans="5:29" s="2" customFormat="1">
      <c r="E11465" s="120"/>
      <c r="M11465" s="120"/>
      <c r="N11465" s="120"/>
      <c r="U11465" s="121"/>
      <c r="V11465" s="122"/>
      <c r="W11465" s="123"/>
      <c r="AC11465" s="123"/>
    </row>
    <row r="11466" spans="5:29" s="2" customFormat="1">
      <c r="E11466" s="120"/>
      <c r="M11466" s="120"/>
      <c r="N11466" s="120"/>
      <c r="U11466" s="121"/>
      <c r="V11466" s="122"/>
      <c r="W11466" s="123"/>
      <c r="AC11466" s="123"/>
    </row>
    <row r="11467" spans="5:29" s="2" customFormat="1">
      <c r="E11467" s="120"/>
      <c r="M11467" s="120"/>
      <c r="N11467" s="120"/>
      <c r="U11467" s="121"/>
      <c r="V11467" s="122"/>
      <c r="W11467" s="123"/>
      <c r="AC11467" s="123"/>
    </row>
    <row r="11468" spans="5:29" s="2" customFormat="1">
      <c r="E11468" s="120"/>
      <c r="M11468" s="120"/>
      <c r="N11468" s="120"/>
      <c r="U11468" s="121"/>
      <c r="V11468" s="122"/>
      <c r="W11468" s="123"/>
      <c r="AC11468" s="123"/>
    </row>
    <row r="11469" spans="5:29" s="2" customFormat="1">
      <c r="E11469" s="120"/>
      <c r="M11469" s="120"/>
      <c r="N11469" s="120"/>
      <c r="U11469" s="121"/>
      <c r="V11469" s="122"/>
      <c r="W11469" s="123"/>
      <c r="AC11469" s="123"/>
    </row>
    <row r="11470" spans="5:29" s="2" customFormat="1">
      <c r="E11470" s="120"/>
      <c r="M11470" s="120"/>
      <c r="N11470" s="120"/>
      <c r="U11470" s="121"/>
      <c r="V11470" s="122"/>
      <c r="W11470" s="123"/>
      <c r="AC11470" s="123"/>
    </row>
    <row r="11471" spans="5:29" s="2" customFormat="1">
      <c r="E11471" s="120"/>
      <c r="M11471" s="120"/>
      <c r="N11471" s="120"/>
      <c r="U11471" s="121"/>
      <c r="V11471" s="122"/>
      <c r="W11471" s="123"/>
      <c r="AC11471" s="123"/>
    </row>
    <row r="11472" spans="5:29" s="2" customFormat="1">
      <c r="E11472" s="120"/>
      <c r="M11472" s="120"/>
      <c r="N11472" s="120"/>
      <c r="U11472" s="121"/>
      <c r="V11472" s="122"/>
      <c r="W11472" s="123"/>
      <c r="AC11472" s="123"/>
    </row>
    <row r="11473" spans="5:29" s="2" customFormat="1">
      <c r="E11473" s="120"/>
      <c r="M11473" s="120"/>
      <c r="N11473" s="120"/>
      <c r="U11473" s="121"/>
      <c r="V11473" s="122"/>
      <c r="W11473" s="123"/>
      <c r="AC11473" s="123"/>
    </row>
    <row r="11474" spans="5:29" s="2" customFormat="1">
      <c r="E11474" s="120"/>
      <c r="M11474" s="120"/>
      <c r="N11474" s="120"/>
      <c r="U11474" s="121"/>
      <c r="V11474" s="122"/>
      <c r="W11474" s="123"/>
      <c r="AC11474" s="123"/>
    </row>
    <row r="11475" spans="5:29" s="2" customFormat="1">
      <c r="E11475" s="120"/>
      <c r="M11475" s="120"/>
      <c r="N11475" s="120"/>
      <c r="U11475" s="121"/>
      <c r="V11475" s="122"/>
      <c r="W11475" s="123"/>
      <c r="AC11475" s="123"/>
    </row>
    <row r="11476" spans="5:29" s="2" customFormat="1">
      <c r="E11476" s="120"/>
      <c r="M11476" s="120"/>
      <c r="N11476" s="120"/>
      <c r="U11476" s="121"/>
      <c r="V11476" s="122"/>
      <c r="W11476" s="123"/>
      <c r="AC11476" s="123"/>
    </row>
    <row r="11477" spans="5:29" s="2" customFormat="1">
      <c r="E11477" s="120"/>
      <c r="M11477" s="120"/>
      <c r="N11477" s="120"/>
      <c r="U11477" s="121"/>
      <c r="V11477" s="122"/>
      <c r="W11477" s="123"/>
      <c r="AC11477" s="123"/>
    </row>
    <row r="11478" spans="5:29" s="2" customFormat="1">
      <c r="E11478" s="120"/>
      <c r="M11478" s="120"/>
      <c r="N11478" s="120"/>
      <c r="U11478" s="121"/>
      <c r="V11478" s="122"/>
      <c r="W11478" s="123"/>
      <c r="AC11478" s="123"/>
    </row>
    <row r="11479" spans="5:29" s="2" customFormat="1">
      <c r="E11479" s="120"/>
      <c r="M11479" s="120"/>
      <c r="N11479" s="120"/>
      <c r="U11479" s="121"/>
      <c r="V11479" s="122"/>
      <c r="W11479" s="123"/>
      <c r="AC11479" s="123"/>
    </row>
    <row r="11480" spans="5:29" s="2" customFormat="1">
      <c r="E11480" s="120"/>
      <c r="M11480" s="120"/>
      <c r="N11480" s="120"/>
      <c r="U11480" s="121"/>
      <c r="V11480" s="122"/>
      <c r="W11480" s="123"/>
      <c r="AC11480" s="123"/>
    </row>
    <row r="11481" spans="5:29" s="2" customFormat="1">
      <c r="E11481" s="120"/>
      <c r="M11481" s="120"/>
      <c r="N11481" s="120"/>
      <c r="U11481" s="121"/>
      <c r="V11481" s="122"/>
      <c r="W11481" s="123"/>
      <c r="AC11481" s="123"/>
    </row>
    <row r="11482" spans="5:29" s="2" customFormat="1">
      <c r="E11482" s="120"/>
      <c r="M11482" s="120"/>
      <c r="N11482" s="120"/>
      <c r="U11482" s="121"/>
      <c r="V11482" s="122"/>
      <c r="W11482" s="123"/>
      <c r="AC11482" s="123"/>
    </row>
    <row r="11483" spans="5:29" s="2" customFormat="1">
      <c r="E11483" s="120"/>
      <c r="M11483" s="120"/>
      <c r="N11483" s="120"/>
      <c r="U11483" s="121"/>
      <c r="V11483" s="122"/>
      <c r="W11483" s="123"/>
      <c r="AC11483" s="123"/>
    </row>
    <row r="11484" spans="5:29" s="2" customFormat="1">
      <c r="E11484" s="120"/>
      <c r="M11484" s="120"/>
      <c r="N11484" s="120"/>
      <c r="U11484" s="121"/>
      <c r="V11484" s="122"/>
      <c r="W11484" s="123"/>
      <c r="AC11484" s="123"/>
    </row>
    <row r="11485" spans="5:29" s="2" customFormat="1">
      <c r="E11485" s="120"/>
      <c r="M11485" s="120"/>
      <c r="N11485" s="120"/>
      <c r="U11485" s="121"/>
      <c r="V11485" s="122"/>
      <c r="W11485" s="123"/>
      <c r="AC11485" s="123"/>
    </row>
    <row r="11486" spans="5:29" s="2" customFormat="1">
      <c r="E11486" s="120"/>
      <c r="M11486" s="120"/>
      <c r="N11486" s="120"/>
      <c r="U11486" s="121"/>
      <c r="V11486" s="122"/>
      <c r="W11486" s="123"/>
      <c r="AC11486" s="123"/>
    </row>
    <row r="11487" spans="5:29" s="2" customFormat="1">
      <c r="E11487" s="120"/>
      <c r="M11487" s="120"/>
      <c r="N11487" s="120"/>
      <c r="U11487" s="121"/>
      <c r="V11487" s="122"/>
      <c r="W11487" s="123"/>
      <c r="AC11487" s="123"/>
    </row>
    <row r="11488" spans="5:29" s="2" customFormat="1">
      <c r="E11488" s="120"/>
      <c r="M11488" s="120"/>
      <c r="N11488" s="120"/>
      <c r="U11488" s="121"/>
      <c r="V11488" s="122"/>
      <c r="W11488" s="123"/>
      <c r="AC11488" s="123"/>
    </row>
    <row r="11489" spans="5:29" s="2" customFormat="1">
      <c r="E11489" s="120"/>
      <c r="M11489" s="120"/>
      <c r="N11489" s="120"/>
      <c r="U11489" s="121"/>
      <c r="V11489" s="122"/>
      <c r="W11489" s="123"/>
      <c r="AC11489" s="123"/>
    </row>
    <row r="11490" spans="5:29" s="2" customFormat="1">
      <c r="E11490" s="120"/>
      <c r="M11490" s="120"/>
      <c r="N11490" s="120"/>
      <c r="U11490" s="121"/>
      <c r="V11490" s="122"/>
      <c r="W11490" s="123"/>
      <c r="AC11490" s="123"/>
    </row>
    <row r="11491" spans="5:29" s="2" customFormat="1">
      <c r="E11491" s="120"/>
      <c r="M11491" s="120"/>
      <c r="N11491" s="120"/>
      <c r="U11491" s="121"/>
      <c r="V11491" s="122"/>
      <c r="W11491" s="123"/>
      <c r="AC11491" s="123"/>
    </row>
    <row r="11492" spans="5:29" s="2" customFormat="1">
      <c r="E11492" s="120"/>
      <c r="M11492" s="120"/>
      <c r="N11492" s="120"/>
      <c r="U11492" s="121"/>
      <c r="V11492" s="122"/>
      <c r="W11492" s="123"/>
      <c r="AC11492" s="123"/>
    </row>
    <row r="11493" spans="5:29" s="2" customFormat="1">
      <c r="E11493" s="120"/>
      <c r="M11493" s="120"/>
      <c r="N11493" s="120"/>
      <c r="U11493" s="121"/>
      <c r="V11493" s="122"/>
      <c r="W11493" s="123"/>
      <c r="AC11493" s="123"/>
    </row>
    <row r="11494" spans="5:29" s="2" customFormat="1">
      <c r="E11494" s="120"/>
      <c r="M11494" s="120"/>
      <c r="N11494" s="120"/>
      <c r="U11494" s="121"/>
      <c r="V11494" s="122"/>
      <c r="W11494" s="123"/>
      <c r="AC11494" s="123"/>
    </row>
    <row r="11495" spans="5:29" s="2" customFormat="1">
      <c r="E11495" s="120"/>
      <c r="M11495" s="120"/>
      <c r="N11495" s="120"/>
      <c r="U11495" s="121"/>
      <c r="V11495" s="122"/>
      <c r="W11495" s="123"/>
      <c r="AC11495" s="123"/>
    </row>
    <row r="11496" spans="5:29" s="2" customFormat="1">
      <c r="E11496" s="120"/>
      <c r="M11496" s="120"/>
      <c r="N11496" s="120"/>
      <c r="U11496" s="121"/>
      <c r="V11496" s="122"/>
      <c r="W11496" s="123"/>
      <c r="AC11496" s="123"/>
    </row>
    <row r="11497" spans="5:29" s="2" customFormat="1">
      <c r="E11497" s="120"/>
      <c r="M11497" s="120"/>
      <c r="N11497" s="120"/>
      <c r="U11497" s="121"/>
      <c r="V11497" s="122"/>
      <c r="W11497" s="123"/>
      <c r="AC11497" s="123"/>
    </row>
    <row r="11498" spans="5:29" s="2" customFormat="1">
      <c r="E11498" s="120"/>
      <c r="M11498" s="120"/>
      <c r="N11498" s="120"/>
      <c r="U11498" s="121"/>
      <c r="V11498" s="122"/>
      <c r="W11498" s="123"/>
      <c r="AC11498" s="123"/>
    </row>
    <row r="11499" spans="5:29" s="2" customFormat="1">
      <c r="E11499" s="120"/>
      <c r="M11499" s="120"/>
      <c r="N11499" s="120"/>
      <c r="U11499" s="121"/>
      <c r="V11499" s="122"/>
      <c r="W11499" s="123"/>
      <c r="AC11499" s="123"/>
    </row>
    <row r="11500" spans="5:29" s="2" customFormat="1">
      <c r="E11500" s="120"/>
      <c r="M11500" s="120"/>
      <c r="N11500" s="120"/>
      <c r="U11500" s="121"/>
      <c r="V11500" s="122"/>
      <c r="W11500" s="123"/>
      <c r="AC11500" s="123"/>
    </row>
    <row r="11501" spans="5:29" s="2" customFormat="1">
      <c r="E11501" s="120"/>
      <c r="M11501" s="120"/>
      <c r="N11501" s="120"/>
      <c r="U11501" s="121"/>
      <c r="V11501" s="122"/>
      <c r="W11501" s="123"/>
      <c r="AC11501" s="123"/>
    </row>
    <row r="11502" spans="5:29" s="2" customFormat="1">
      <c r="E11502" s="120"/>
      <c r="M11502" s="120"/>
      <c r="N11502" s="120"/>
      <c r="U11502" s="121"/>
      <c r="V11502" s="122"/>
      <c r="W11502" s="123"/>
      <c r="AC11502" s="123"/>
    </row>
    <row r="11503" spans="5:29" s="2" customFormat="1">
      <c r="E11503" s="120"/>
      <c r="M11503" s="120"/>
      <c r="N11503" s="120"/>
      <c r="U11503" s="121"/>
      <c r="V11503" s="122"/>
      <c r="W11503" s="123"/>
      <c r="AC11503" s="123"/>
    </row>
    <row r="11504" spans="5:29" s="2" customFormat="1">
      <c r="E11504" s="120"/>
      <c r="M11504" s="120"/>
      <c r="N11504" s="120"/>
      <c r="U11504" s="121"/>
      <c r="V11504" s="122"/>
      <c r="W11504" s="123"/>
      <c r="AC11504" s="123"/>
    </row>
    <row r="11505" spans="5:29" s="2" customFormat="1">
      <c r="E11505" s="120"/>
      <c r="M11505" s="120"/>
      <c r="N11505" s="120"/>
      <c r="U11505" s="121"/>
      <c r="V11505" s="122"/>
      <c r="W11505" s="123"/>
      <c r="AC11505" s="123"/>
    </row>
    <row r="11506" spans="5:29" s="2" customFormat="1">
      <c r="E11506" s="120"/>
      <c r="M11506" s="120"/>
      <c r="N11506" s="120"/>
      <c r="U11506" s="121"/>
      <c r="V11506" s="122"/>
      <c r="W11506" s="123"/>
      <c r="AC11506" s="123"/>
    </row>
    <row r="11507" spans="5:29" s="2" customFormat="1">
      <c r="E11507" s="120"/>
      <c r="M11507" s="120"/>
      <c r="N11507" s="120"/>
      <c r="U11507" s="121"/>
      <c r="V11507" s="122"/>
      <c r="W11507" s="123"/>
      <c r="AC11507" s="123"/>
    </row>
    <row r="11508" spans="5:29" s="2" customFormat="1">
      <c r="E11508" s="120"/>
      <c r="M11508" s="120"/>
      <c r="N11508" s="120"/>
      <c r="U11508" s="121"/>
      <c r="V11508" s="122"/>
      <c r="W11508" s="123"/>
      <c r="AC11508" s="123"/>
    </row>
    <row r="11509" spans="5:29" s="2" customFormat="1">
      <c r="E11509" s="120"/>
      <c r="M11509" s="120"/>
      <c r="N11509" s="120"/>
      <c r="U11509" s="121"/>
      <c r="V11509" s="122"/>
      <c r="W11509" s="123"/>
      <c r="AC11509" s="123"/>
    </row>
    <row r="11510" spans="5:29" s="2" customFormat="1">
      <c r="E11510" s="120"/>
      <c r="M11510" s="120"/>
      <c r="N11510" s="120"/>
      <c r="U11510" s="121"/>
      <c r="V11510" s="122"/>
      <c r="W11510" s="123"/>
      <c r="AC11510" s="123"/>
    </row>
    <row r="11511" spans="5:29" s="2" customFormat="1">
      <c r="E11511" s="120"/>
      <c r="M11511" s="120"/>
      <c r="N11511" s="120"/>
      <c r="U11511" s="121"/>
      <c r="V11511" s="122"/>
      <c r="W11511" s="123"/>
      <c r="AC11511" s="123"/>
    </row>
    <row r="11512" spans="5:29" s="2" customFormat="1">
      <c r="E11512" s="120"/>
      <c r="M11512" s="120"/>
      <c r="N11512" s="120"/>
      <c r="U11512" s="121"/>
      <c r="V11512" s="122"/>
      <c r="W11512" s="123"/>
      <c r="AC11512" s="123"/>
    </row>
    <row r="11513" spans="5:29" s="2" customFormat="1">
      <c r="E11513" s="120"/>
      <c r="M11513" s="120"/>
      <c r="N11513" s="120"/>
      <c r="U11513" s="121"/>
      <c r="V11513" s="122"/>
      <c r="W11513" s="123"/>
      <c r="AC11513" s="123"/>
    </row>
    <row r="11514" spans="5:29" s="2" customFormat="1">
      <c r="E11514" s="120"/>
      <c r="M11514" s="120"/>
      <c r="N11514" s="120"/>
      <c r="U11514" s="121"/>
      <c r="V11514" s="122"/>
      <c r="W11514" s="123"/>
      <c r="AC11514" s="123"/>
    </row>
    <row r="11515" spans="5:29" s="2" customFormat="1">
      <c r="E11515" s="120"/>
      <c r="M11515" s="120"/>
      <c r="N11515" s="120"/>
      <c r="U11515" s="121"/>
      <c r="V11515" s="122"/>
      <c r="W11515" s="123"/>
      <c r="AC11515" s="123"/>
    </row>
    <row r="11516" spans="5:29" s="2" customFormat="1">
      <c r="E11516" s="120"/>
      <c r="M11516" s="120"/>
      <c r="N11516" s="120"/>
      <c r="U11516" s="121"/>
      <c r="V11516" s="122"/>
      <c r="W11516" s="123"/>
      <c r="AC11516" s="123"/>
    </row>
    <row r="11517" spans="5:29" s="2" customFormat="1">
      <c r="E11517" s="120"/>
      <c r="M11517" s="120"/>
      <c r="N11517" s="120"/>
      <c r="U11517" s="121"/>
      <c r="V11517" s="122"/>
      <c r="W11517" s="123"/>
      <c r="AC11517" s="123"/>
    </row>
    <row r="11518" spans="5:29" s="2" customFormat="1">
      <c r="E11518" s="120"/>
      <c r="M11518" s="120"/>
      <c r="N11518" s="120"/>
      <c r="U11518" s="121"/>
      <c r="V11518" s="122"/>
      <c r="W11518" s="123"/>
      <c r="AC11518" s="123"/>
    </row>
    <row r="11519" spans="5:29" s="2" customFormat="1">
      <c r="E11519" s="120"/>
      <c r="M11519" s="120"/>
      <c r="N11519" s="120"/>
      <c r="U11519" s="121"/>
      <c r="V11519" s="122"/>
      <c r="W11519" s="123"/>
      <c r="AC11519" s="123"/>
    </row>
    <row r="11520" spans="5:29" s="2" customFormat="1">
      <c r="E11520" s="120"/>
      <c r="M11520" s="120"/>
      <c r="N11520" s="120"/>
      <c r="U11520" s="121"/>
      <c r="V11520" s="122"/>
      <c r="W11520" s="123"/>
      <c r="AC11520" s="123"/>
    </row>
    <row r="11521" spans="5:29" s="2" customFormat="1">
      <c r="E11521" s="120"/>
      <c r="M11521" s="120"/>
      <c r="N11521" s="120"/>
      <c r="U11521" s="121"/>
      <c r="V11521" s="122"/>
      <c r="W11521" s="123"/>
      <c r="AC11521" s="123"/>
    </row>
    <row r="11522" spans="5:29" s="2" customFormat="1">
      <c r="E11522" s="120"/>
      <c r="M11522" s="120"/>
      <c r="N11522" s="120"/>
      <c r="U11522" s="121"/>
      <c r="V11522" s="122"/>
      <c r="W11522" s="123"/>
      <c r="AC11522" s="123"/>
    </row>
    <row r="11523" spans="5:29" s="2" customFormat="1">
      <c r="E11523" s="120"/>
      <c r="M11523" s="120"/>
      <c r="N11523" s="120"/>
      <c r="U11523" s="121"/>
      <c r="V11523" s="122"/>
      <c r="W11523" s="123"/>
      <c r="AC11523" s="123"/>
    </row>
    <row r="11524" spans="5:29" s="2" customFormat="1">
      <c r="E11524" s="120"/>
      <c r="M11524" s="120"/>
      <c r="N11524" s="120"/>
      <c r="U11524" s="121"/>
      <c r="V11524" s="122"/>
      <c r="W11524" s="123"/>
      <c r="AC11524" s="123"/>
    </row>
    <row r="11525" spans="5:29" s="2" customFormat="1">
      <c r="E11525" s="120"/>
      <c r="M11525" s="120"/>
      <c r="N11525" s="120"/>
      <c r="U11525" s="121"/>
      <c r="V11525" s="122"/>
      <c r="W11525" s="123"/>
      <c r="AC11525" s="123"/>
    </row>
    <row r="11526" spans="5:29" s="2" customFormat="1">
      <c r="E11526" s="120"/>
      <c r="M11526" s="120"/>
      <c r="N11526" s="120"/>
      <c r="U11526" s="121"/>
      <c r="V11526" s="122"/>
      <c r="W11526" s="123"/>
      <c r="AC11526" s="123"/>
    </row>
    <row r="11527" spans="5:29" s="2" customFormat="1">
      <c r="E11527" s="120"/>
      <c r="M11527" s="120"/>
      <c r="N11527" s="120"/>
      <c r="U11527" s="121"/>
      <c r="V11527" s="122"/>
      <c r="W11527" s="123"/>
      <c r="AC11527" s="123"/>
    </row>
    <row r="11528" spans="5:29" s="2" customFormat="1">
      <c r="E11528" s="120"/>
      <c r="M11528" s="120"/>
      <c r="N11528" s="120"/>
      <c r="U11528" s="121"/>
      <c r="V11528" s="122"/>
      <c r="W11528" s="123"/>
      <c r="AC11528" s="123"/>
    </row>
    <row r="11529" spans="5:29" s="2" customFormat="1">
      <c r="E11529" s="120"/>
      <c r="M11529" s="120"/>
      <c r="N11529" s="120"/>
      <c r="U11529" s="121"/>
      <c r="V11529" s="122"/>
      <c r="W11529" s="123"/>
      <c r="AC11529" s="123"/>
    </row>
    <row r="11530" spans="5:29" s="2" customFormat="1">
      <c r="E11530" s="120"/>
      <c r="M11530" s="120"/>
      <c r="N11530" s="120"/>
      <c r="U11530" s="121"/>
      <c r="V11530" s="122"/>
      <c r="W11530" s="123"/>
      <c r="AC11530" s="123"/>
    </row>
    <row r="11531" spans="5:29" s="2" customFormat="1">
      <c r="E11531" s="120"/>
      <c r="M11531" s="120"/>
      <c r="N11531" s="120"/>
      <c r="U11531" s="121"/>
      <c r="V11531" s="122"/>
      <c r="W11531" s="123"/>
      <c r="AC11531" s="123"/>
    </row>
    <row r="11532" spans="5:29" s="2" customFormat="1">
      <c r="E11532" s="120"/>
      <c r="M11532" s="120"/>
      <c r="N11532" s="120"/>
      <c r="U11532" s="121"/>
      <c r="V11532" s="122"/>
      <c r="W11532" s="123"/>
      <c r="AC11532" s="123"/>
    </row>
    <row r="11533" spans="5:29" s="2" customFormat="1">
      <c r="E11533" s="120"/>
      <c r="M11533" s="120"/>
      <c r="N11533" s="120"/>
      <c r="U11533" s="121"/>
      <c r="V11533" s="122"/>
      <c r="W11533" s="123"/>
      <c r="AC11533" s="123"/>
    </row>
    <row r="11534" spans="5:29" s="2" customFormat="1">
      <c r="E11534" s="120"/>
      <c r="M11534" s="120"/>
      <c r="N11534" s="120"/>
      <c r="U11534" s="121"/>
      <c r="V11534" s="122"/>
      <c r="W11534" s="123"/>
      <c r="AC11534" s="123"/>
    </row>
    <row r="11535" spans="5:29" s="2" customFormat="1">
      <c r="E11535" s="120"/>
      <c r="M11535" s="120"/>
      <c r="N11535" s="120"/>
      <c r="U11535" s="121"/>
      <c r="V11535" s="122"/>
      <c r="W11535" s="123"/>
      <c r="AC11535" s="123"/>
    </row>
    <row r="11536" spans="5:29" s="2" customFormat="1">
      <c r="E11536" s="120"/>
      <c r="M11536" s="120"/>
      <c r="N11536" s="120"/>
      <c r="U11536" s="121"/>
      <c r="V11536" s="122"/>
      <c r="W11536" s="123"/>
      <c r="AC11536" s="123"/>
    </row>
    <row r="11537" spans="5:29" s="2" customFormat="1">
      <c r="E11537" s="120"/>
      <c r="M11537" s="120"/>
      <c r="N11537" s="120"/>
      <c r="U11537" s="121"/>
      <c r="V11537" s="122"/>
      <c r="W11537" s="123"/>
      <c r="AC11537" s="123"/>
    </row>
    <row r="11538" spans="5:29" s="2" customFormat="1">
      <c r="E11538" s="120"/>
      <c r="M11538" s="120"/>
      <c r="N11538" s="120"/>
      <c r="U11538" s="121"/>
      <c r="V11538" s="122"/>
      <c r="W11538" s="123"/>
      <c r="AC11538" s="123"/>
    </row>
    <row r="11539" spans="5:29" s="2" customFormat="1">
      <c r="E11539" s="120"/>
      <c r="M11539" s="120"/>
      <c r="N11539" s="120"/>
      <c r="U11539" s="121"/>
      <c r="V11539" s="122"/>
      <c r="W11539" s="123"/>
      <c r="AC11539" s="123"/>
    </row>
    <row r="11540" spans="5:29" s="2" customFormat="1">
      <c r="E11540" s="120"/>
      <c r="M11540" s="120"/>
      <c r="N11540" s="120"/>
      <c r="U11540" s="121"/>
      <c r="V11540" s="122"/>
      <c r="W11540" s="123"/>
      <c r="AC11540" s="123"/>
    </row>
    <row r="11541" spans="5:29" s="2" customFormat="1">
      <c r="E11541" s="120"/>
      <c r="M11541" s="120"/>
      <c r="N11541" s="120"/>
      <c r="U11541" s="121"/>
      <c r="V11541" s="122"/>
      <c r="W11541" s="123"/>
      <c r="AC11541" s="123"/>
    </row>
    <row r="11542" spans="5:29" s="2" customFormat="1">
      <c r="E11542" s="120"/>
      <c r="M11542" s="120"/>
      <c r="N11542" s="120"/>
      <c r="U11542" s="121"/>
      <c r="V11542" s="122"/>
      <c r="W11542" s="123"/>
      <c r="AC11542" s="123"/>
    </row>
    <row r="11543" spans="5:29" s="2" customFormat="1">
      <c r="E11543" s="120"/>
      <c r="M11543" s="120"/>
      <c r="N11543" s="120"/>
      <c r="U11543" s="121"/>
      <c r="V11543" s="122"/>
      <c r="W11543" s="123"/>
      <c r="AC11543" s="123"/>
    </row>
    <row r="11544" spans="5:29" s="2" customFormat="1">
      <c r="E11544" s="120"/>
      <c r="M11544" s="120"/>
      <c r="N11544" s="120"/>
      <c r="U11544" s="121"/>
      <c r="V11544" s="122"/>
      <c r="W11544" s="123"/>
      <c r="AC11544" s="123"/>
    </row>
    <row r="11545" spans="5:29" s="2" customFormat="1">
      <c r="E11545" s="120"/>
      <c r="M11545" s="120"/>
      <c r="N11545" s="120"/>
      <c r="U11545" s="121"/>
      <c r="V11545" s="122"/>
      <c r="W11545" s="123"/>
      <c r="AC11545" s="123"/>
    </row>
    <row r="11546" spans="5:29" s="2" customFormat="1">
      <c r="E11546" s="120"/>
      <c r="M11546" s="120"/>
      <c r="N11546" s="120"/>
      <c r="U11546" s="121"/>
      <c r="V11546" s="122"/>
      <c r="W11546" s="123"/>
      <c r="AC11546" s="123"/>
    </row>
    <row r="11547" spans="5:29" s="2" customFormat="1">
      <c r="E11547" s="120"/>
      <c r="M11547" s="120"/>
      <c r="N11547" s="120"/>
      <c r="U11547" s="121"/>
      <c r="V11547" s="122"/>
      <c r="W11547" s="123"/>
      <c r="AC11547" s="123"/>
    </row>
    <row r="11548" spans="5:29" s="2" customFormat="1">
      <c r="E11548" s="120"/>
      <c r="M11548" s="120"/>
      <c r="N11548" s="120"/>
      <c r="U11548" s="121"/>
      <c r="V11548" s="122"/>
      <c r="W11548" s="123"/>
      <c r="AC11548" s="123"/>
    </row>
    <row r="11549" spans="5:29" s="2" customFormat="1">
      <c r="E11549" s="120"/>
      <c r="M11549" s="120"/>
      <c r="N11549" s="120"/>
      <c r="U11549" s="121"/>
      <c r="V11549" s="122"/>
      <c r="W11549" s="123"/>
      <c r="AC11549" s="123"/>
    </row>
    <row r="11550" spans="5:29" s="2" customFormat="1">
      <c r="E11550" s="120"/>
      <c r="M11550" s="120"/>
      <c r="N11550" s="120"/>
      <c r="U11550" s="121"/>
      <c r="V11550" s="122"/>
      <c r="W11550" s="123"/>
      <c r="AC11550" s="123"/>
    </row>
    <row r="11551" spans="5:29" s="2" customFormat="1">
      <c r="E11551" s="120"/>
      <c r="M11551" s="120"/>
      <c r="N11551" s="120"/>
      <c r="U11551" s="121"/>
      <c r="V11551" s="122"/>
      <c r="W11551" s="123"/>
      <c r="AC11551" s="123"/>
    </row>
    <row r="11552" spans="5:29" s="2" customFormat="1">
      <c r="E11552" s="120"/>
      <c r="M11552" s="120"/>
      <c r="N11552" s="120"/>
      <c r="U11552" s="121"/>
      <c r="V11552" s="122"/>
      <c r="W11552" s="123"/>
      <c r="AC11552" s="123"/>
    </row>
    <row r="11553" spans="5:29" s="2" customFormat="1">
      <c r="E11553" s="120"/>
      <c r="M11553" s="120"/>
      <c r="N11553" s="120"/>
      <c r="U11553" s="121"/>
      <c r="V11553" s="122"/>
      <c r="W11553" s="123"/>
      <c r="AC11553" s="123"/>
    </row>
    <row r="11554" spans="5:29" s="2" customFormat="1">
      <c r="E11554" s="120"/>
      <c r="M11554" s="120"/>
      <c r="N11554" s="120"/>
      <c r="U11554" s="121"/>
      <c r="V11554" s="122"/>
      <c r="W11554" s="123"/>
      <c r="AC11554" s="123"/>
    </row>
    <row r="11555" spans="5:29" s="2" customFormat="1">
      <c r="E11555" s="120"/>
      <c r="M11555" s="120"/>
      <c r="N11555" s="120"/>
      <c r="U11555" s="121"/>
      <c r="V11555" s="122"/>
      <c r="W11555" s="123"/>
      <c r="AC11555" s="123"/>
    </row>
    <row r="11556" spans="5:29" s="2" customFormat="1">
      <c r="E11556" s="120"/>
      <c r="M11556" s="120"/>
      <c r="N11556" s="120"/>
      <c r="U11556" s="121"/>
      <c r="V11556" s="122"/>
      <c r="W11556" s="123"/>
      <c r="AC11556" s="123"/>
    </row>
    <row r="11557" spans="5:29" s="2" customFormat="1">
      <c r="E11557" s="120"/>
      <c r="M11557" s="120"/>
      <c r="N11557" s="120"/>
      <c r="U11557" s="121"/>
      <c r="V11557" s="122"/>
      <c r="W11557" s="123"/>
      <c r="AC11557" s="123"/>
    </row>
    <row r="11558" spans="5:29" s="2" customFormat="1">
      <c r="E11558" s="120"/>
      <c r="M11558" s="120"/>
      <c r="N11558" s="120"/>
      <c r="U11558" s="121"/>
      <c r="V11558" s="122"/>
      <c r="W11558" s="123"/>
      <c r="AC11558" s="123"/>
    </row>
    <row r="11559" spans="5:29" s="2" customFormat="1">
      <c r="E11559" s="120"/>
      <c r="M11559" s="120"/>
      <c r="N11559" s="120"/>
      <c r="U11559" s="121"/>
      <c r="V11559" s="122"/>
      <c r="W11559" s="123"/>
      <c r="AC11559" s="123"/>
    </row>
    <row r="11560" spans="5:29" s="2" customFormat="1">
      <c r="E11560" s="120"/>
      <c r="M11560" s="120"/>
      <c r="N11560" s="120"/>
      <c r="U11560" s="121"/>
      <c r="V11560" s="122"/>
      <c r="W11560" s="123"/>
      <c r="AC11560" s="123"/>
    </row>
    <row r="11561" spans="5:29" s="2" customFormat="1">
      <c r="E11561" s="120"/>
      <c r="M11561" s="120"/>
      <c r="N11561" s="120"/>
      <c r="U11561" s="121"/>
      <c r="V11561" s="122"/>
      <c r="W11561" s="123"/>
      <c r="AC11561" s="123"/>
    </row>
    <row r="11562" spans="5:29" s="2" customFormat="1">
      <c r="E11562" s="120"/>
      <c r="M11562" s="120"/>
      <c r="N11562" s="120"/>
      <c r="U11562" s="121"/>
      <c r="V11562" s="122"/>
      <c r="W11562" s="123"/>
      <c r="AC11562" s="123"/>
    </row>
    <row r="11563" spans="5:29" s="2" customFormat="1">
      <c r="E11563" s="120"/>
      <c r="M11563" s="120"/>
      <c r="N11563" s="120"/>
      <c r="U11563" s="121"/>
      <c r="V11563" s="122"/>
      <c r="W11563" s="123"/>
      <c r="AC11563" s="123"/>
    </row>
    <row r="11564" spans="5:29" s="2" customFormat="1">
      <c r="E11564" s="120"/>
      <c r="M11564" s="120"/>
      <c r="N11564" s="120"/>
      <c r="U11564" s="121"/>
      <c r="V11564" s="122"/>
      <c r="W11564" s="123"/>
      <c r="AC11564" s="123"/>
    </row>
    <row r="11565" spans="5:29" s="2" customFormat="1">
      <c r="E11565" s="120"/>
      <c r="M11565" s="120"/>
      <c r="N11565" s="120"/>
      <c r="U11565" s="121"/>
      <c r="V11565" s="122"/>
      <c r="W11565" s="123"/>
      <c r="AC11565" s="123"/>
    </row>
    <row r="11566" spans="5:29" s="2" customFormat="1">
      <c r="E11566" s="120"/>
      <c r="M11566" s="120"/>
      <c r="N11566" s="120"/>
      <c r="U11566" s="121"/>
      <c r="V11566" s="122"/>
      <c r="W11566" s="123"/>
      <c r="AC11566" s="123"/>
    </row>
    <row r="11567" spans="5:29" s="2" customFormat="1">
      <c r="E11567" s="120"/>
      <c r="M11567" s="120"/>
      <c r="N11567" s="120"/>
      <c r="U11567" s="121"/>
      <c r="V11567" s="122"/>
      <c r="W11567" s="123"/>
      <c r="AC11567" s="123"/>
    </row>
    <row r="11568" spans="5:29" s="2" customFormat="1">
      <c r="E11568" s="120"/>
      <c r="M11568" s="120"/>
      <c r="N11568" s="120"/>
      <c r="U11568" s="121"/>
      <c r="V11568" s="122"/>
      <c r="W11568" s="123"/>
      <c r="AC11568" s="123"/>
    </row>
    <row r="11569" spans="5:29" s="2" customFormat="1">
      <c r="E11569" s="120"/>
      <c r="M11569" s="120"/>
      <c r="N11569" s="120"/>
      <c r="U11569" s="121"/>
      <c r="V11569" s="122"/>
      <c r="W11569" s="123"/>
      <c r="AC11569" s="123"/>
    </row>
    <row r="11570" spans="5:29" s="2" customFormat="1">
      <c r="E11570" s="120"/>
      <c r="M11570" s="120"/>
      <c r="N11570" s="120"/>
      <c r="U11570" s="121"/>
      <c r="V11570" s="122"/>
      <c r="W11570" s="123"/>
      <c r="AC11570" s="123"/>
    </row>
    <row r="11571" spans="5:29" s="2" customFormat="1">
      <c r="E11571" s="120"/>
      <c r="M11571" s="120"/>
      <c r="N11571" s="120"/>
      <c r="U11571" s="121"/>
      <c r="V11571" s="122"/>
      <c r="W11571" s="123"/>
      <c r="AC11571" s="123"/>
    </row>
    <row r="11572" spans="5:29" s="2" customFormat="1">
      <c r="E11572" s="120"/>
      <c r="M11572" s="120"/>
      <c r="N11572" s="120"/>
      <c r="U11572" s="121"/>
      <c r="V11572" s="122"/>
      <c r="W11572" s="123"/>
      <c r="AC11572" s="123"/>
    </row>
    <row r="11573" spans="5:29" s="2" customFormat="1">
      <c r="E11573" s="120"/>
      <c r="M11573" s="120"/>
      <c r="N11573" s="120"/>
      <c r="U11573" s="121"/>
      <c r="V11573" s="122"/>
      <c r="W11573" s="123"/>
      <c r="AC11573" s="123"/>
    </row>
    <row r="11574" spans="5:29" s="2" customFormat="1">
      <c r="E11574" s="120"/>
      <c r="M11574" s="120"/>
      <c r="N11574" s="120"/>
      <c r="U11574" s="121"/>
      <c r="V11574" s="122"/>
      <c r="W11574" s="123"/>
      <c r="AC11574" s="123"/>
    </row>
    <row r="11575" spans="5:29" s="2" customFormat="1">
      <c r="E11575" s="120"/>
      <c r="M11575" s="120"/>
      <c r="N11575" s="120"/>
      <c r="U11575" s="121"/>
      <c r="V11575" s="122"/>
      <c r="W11575" s="123"/>
      <c r="AC11575" s="123"/>
    </row>
    <row r="11576" spans="5:29" s="2" customFormat="1">
      <c r="E11576" s="120"/>
      <c r="M11576" s="120"/>
      <c r="N11576" s="120"/>
      <c r="U11576" s="121"/>
      <c r="V11576" s="122"/>
      <c r="W11576" s="123"/>
      <c r="AC11576" s="123"/>
    </row>
    <row r="11577" spans="5:29" s="2" customFormat="1">
      <c r="E11577" s="120"/>
      <c r="M11577" s="120"/>
      <c r="N11577" s="120"/>
      <c r="U11577" s="121"/>
      <c r="V11577" s="122"/>
      <c r="W11577" s="123"/>
      <c r="AC11577" s="123"/>
    </row>
    <row r="11578" spans="5:29" s="2" customFormat="1">
      <c r="E11578" s="120"/>
      <c r="M11578" s="120"/>
      <c r="N11578" s="120"/>
      <c r="U11578" s="121"/>
      <c r="V11578" s="122"/>
      <c r="W11578" s="123"/>
      <c r="AC11578" s="123"/>
    </row>
    <row r="11579" spans="5:29" s="2" customFormat="1">
      <c r="E11579" s="120"/>
      <c r="M11579" s="120"/>
      <c r="N11579" s="120"/>
      <c r="U11579" s="121"/>
      <c r="V11579" s="122"/>
      <c r="W11579" s="123"/>
      <c r="AC11579" s="123"/>
    </row>
    <row r="11580" spans="5:29" s="2" customFormat="1">
      <c r="E11580" s="120"/>
      <c r="M11580" s="120"/>
      <c r="N11580" s="120"/>
      <c r="U11580" s="121"/>
      <c r="V11580" s="122"/>
      <c r="W11580" s="123"/>
      <c r="AC11580" s="123"/>
    </row>
    <row r="11581" spans="5:29" s="2" customFormat="1">
      <c r="E11581" s="120"/>
      <c r="M11581" s="120"/>
      <c r="N11581" s="120"/>
      <c r="U11581" s="121"/>
      <c r="V11581" s="122"/>
      <c r="W11581" s="123"/>
      <c r="AC11581" s="123"/>
    </row>
    <row r="11582" spans="5:29" s="2" customFormat="1">
      <c r="E11582" s="120"/>
      <c r="M11582" s="120"/>
      <c r="N11582" s="120"/>
      <c r="U11582" s="121"/>
      <c r="V11582" s="122"/>
      <c r="W11582" s="123"/>
      <c r="AC11582" s="123"/>
    </row>
    <row r="11583" spans="5:29" s="2" customFormat="1">
      <c r="E11583" s="120"/>
      <c r="M11583" s="120"/>
      <c r="N11583" s="120"/>
      <c r="U11583" s="121"/>
      <c r="V11583" s="122"/>
      <c r="W11583" s="123"/>
      <c r="AC11583" s="123"/>
    </row>
    <row r="11584" spans="5:29" s="2" customFormat="1">
      <c r="E11584" s="120"/>
      <c r="M11584" s="120"/>
      <c r="N11584" s="120"/>
      <c r="U11584" s="121"/>
      <c r="V11584" s="122"/>
      <c r="W11584" s="123"/>
      <c r="AC11584" s="123"/>
    </row>
    <row r="11585" spans="5:29" s="2" customFormat="1">
      <c r="E11585" s="120"/>
      <c r="M11585" s="120"/>
      <c r="N11585" s="120"/>
      <c r="U11585" s="121"/>
      <c r="V11585" s="122"/>
      <c r="W11585" s="123"/>
      <c r="AC11585" s="123"/>
    </row>
    <row r="11586" spans="5:29" s="2" customFormat="1">
      <c r="E11586" s="120"/>
      <c r="M11586" s="120"/>
      <c r="N11586" s="120"/>
      <c r="U11586" s="121"/>
      <c r="V11586" s="122"/>
      <c r="W11586" s="123"/>
      <c r="AC11586" s="123"/>
    </row>
    <row r="11587" spans="5:29" s="2" customFormat="1">
      <c r="E11587" s="120"/>
      <c r="M11587" s="120"/>
      <c r="N11587" s="120"/>
      <c r="U11587" s="121"/>
      <c r="V11587" s="122"/>
      <c r="W11587" s="123"/>
      <c r="AC11587" s="123"/>
    </row>
    <row r="11588" spans="5:29" s="2" customFormat="1">
      <c r="E11588" s="120"/>
      <c r="M11588" s="120"/>
      <c r="N11588" s="120"/>
      <c r="U11588" s="121"/>
      <c r="V11588" s="122"/>
      <c r="W11588" s="123"/>
      <c r="AC11588" s="123"/>
    </row>
    <row r="11589" spans="5:29" s="2" customFormat="1">
      <c r="E11589" s="120"/>
      <c r="M11589" s="120"/>
      <c r="N11589" s="120"/>
      <c r="U11589" s="121"/>
      <c r="V11589" s="122"/>
      <c r="W11589" s="123"/>
      <c r="AC11589" s="123"/>
    </row>
    <row r="11590" spans="5:29" s="2" customFormat="1">
      <c r="E11590" s="120"/>
      <c r="M11590" s="120"/>
      <c r="N11590" s="120"/>
      <c r="U11590" s="121"/>
      <c r="V11590" s="122"/>
      <c r="W11590" s="123"/>
      <c r="AC11590" s="123"/>
    </row>
    <row r="11591" spans="5:29" s="2" customFormat="1">
      <c r="E11591" s="120"/>
      <c r="M11591" s="120"/>
      <c r="N11591" s="120"/>
      <c r="U11591" s="121"/>
      <c r="V11591" s="122"/>
      <c r="W11591" s="123"/>
      <c r="AC11591" s="123"/>
    </row>
    <row r="11592" spans="5:29" s="2" customFormat="1">
      <c r="E11592" s="120"/>
      <c r="M11592" s="120"/>
      <c r="N11592" s="120"/>
      <c r="U11592" s="121"/>
      <c r="V11592" s="122"/>
      <c r="W11592" s="123"/>
      <c r="AC11592" s="123"/>
    </row>
    <row r="11593" spans="5:29" s="2" customFormat="1">
      <c r="E11593" s="120"/>
      <c r="M11593" s="120"/>
      <c r="N11593" s="120"/>
      <c r="U11593" s="121"/>
      <c r="V11593" s="122"/>
      <c r="W11593" s="123"/>
      <c r="AC11593" s="123"/>
    </row>
    <row r="11594" spans="5:29" s="2" customFormat="1">
      <c r="E11594" s="120"/>
      <c r="M11594" s="120"/>
      <c r="N11594" s="120"/>
      <c r="U11594" s="121"/>
      <c r="V11594" s="122"/>
      <c r="W11594" s="123"/>
      <c r="AC11594" s="123"/>
    </row>
    <row r="11595" spans="5:29" s="2" customFormat="1">
      <c r="E11595" s="120"/>
      <c r="M11595" s="120"/>
      <c r="N11595" s="120"/>
      <c r="U11595" s="121"/>
      <c r="V11595" s="122"/>
      <c r="W11595" s="123"/>
      <c r="AC11595" s="123"/>
    </row>
    <row r="11596" spans="5:29" s="2" customFormat="1">
      <c r="E11596" s="120"/>
      <c r="M11596" s="120"/>
      <c r="N11596" s="120"/>
      <c r="U11596" s="121"/>
      <c r="V11596" s="122"/>
      <c r="W11596" s="123"/>
      <c r="AC11596" s="123"/>
    </row>
    <row r="11597" spans="5:29" s="2" customFormat="1">
      <c r="E11597" s="120"/>
      <c r="M11597" s="120"/>
      <c r="N11597" s="120"/>
      <c r="U11597" s="121"/>
      <c r="V11597" s="122"/>
      <c r="W11597" s="123"/>
      <c r="AC11597" s="123"/>
    </row>
    <row r="11598" spans="5:29" s="2" customFormat="1">
      <c r="E11598" s="120"/>
      <c r="M11598" s="120"/>
      <c r="N11598" s="120"/>
      <c r="U11598" s="121"/>
      <c r="V11598" s="122"/>
      <c r="W11598" s="123"/>
      <c r="AC11598" s="123"/>
    </row>
    <row r="11599" spans="5:29" s="2" customFormat="1">
      <c r="E11599" s="120"/>
      <c r="M11599" s="120"/>
      <c r="N11599" s="120"/>
      <c r="U11599" s="121"/>
      <c r="V11599" s="122"/>
      <c r="W11599" s="123"/>
      <c r="AC11599" s="123"/>
    </row>
    <row r="11600" spans="5:29" s="2" customFormat="1">
      <c r="E11600" s="120"/>
      <c r="M11600" s="120"/>
      <c r="N11600" s="120"/>
      <c r="U11600" s="121"/>
      <c r="V11600" s="122"/>
      <c r="W11600" s="123"/>
      <c r="AC11600" s="123"/>
    </row>
    <row r="11601" spans="5:29" s="2" customFormat="1">
      <c r="E11601" s="120"/>
      <c r="M11601" s="120"/>
      <c r="N11601" s="120"/>
      <c r="U11601" s="121"/>
      <c r="V11601" s="122"/>
      <c r="W11601" s="123"/>
      <c r="AC11601" s="123"/>
    </row>
    <row r="11602" spans="5:29" s="2" customFormat="1">
      <c r="E11602" s="120"/>
      <c r="M11602" s="120"/>
      <c r="N11602" s="120"/>
      <c r="U11602" s="121"/>
      <c r="V11602" s="122"/>
      <c r="W11602" s="123"/>
      <c r="AC11602" s="123"/>
    </row>
    <row r="11603" spans="5:29" s="2" customFormat="1">
      <c r="E11603" s="120"/>
      <c r="M11603" s="120"/>
      <c r="N11603" s="120"/>
      <c r="U11603" s="121"/>
      <c r="V11603" s="122"/>
      <c r="W11603" s="123"/>
      <c r="AC11603" s="123"/>
    </row>
    <row r="11604" spans="5:29" s="2" customFormat="1">
      <c r="E11604" s="120"/>
      <c r="M11604" s="120"/>
      <c r="N11604" s="120"/>
      <c r="U11604" s="121"/>
      <c r="V11604" s="122"/>
      <c r="W11604" s="123"/>
      <c r="AC11604" s="123"/>
    </row>
    <row r="11605" spans="5:29" s="2" customFormat="1">
      <c r="E11605" s="120"/>
      <c r="M11605" s="120"/>
      <c r="N11605" s="120"/>
      <c r="U11605" s="121"/>
      <c r="V11605" s="122"/>
      <c r="W11605" s="123"/>
      <c r="AC11605" s="123"/>
    </row>
    <row r="11606" spans="5:29" s="2" customFormat="1">
      <c r="E11606" s="120"/>
      <c r="M11606" s="120"/>
      <c r="N11606" s="120"/>
      <c r="U11606" s="121"/>
      <c r="V11606" s="122"/>
      <c r="W11606" s="123"/>
      <c r="AC11606" s="123"/>
    </row>
    <row r="11607" spans="5:29" s="2" customFormat="1">
      <c r="E11607" s="120"/>
      <c r="M11607" s="120"/>
      <c r="N11607" s="120"/>
      <c r="U11607" s="121"/>
      <c r="V11607" s="122"/>
      <c r="W11607" s="123"/>
      <c r="AC11607" s="123"/>
    </row>
    <row r="11608" spans="5:29" s="2" customFormat="1">
      <c r="E11608" s="120"/>
      <c r="M11608" s="120"/>
      <c r="N11608" s="120"/>
      <c r="U11608" s="121"/>
      <c r="V11608" s="122"/>
      <c r="W11608" s="123"/>
      <c r="AC11608" s="123"/>
    </row>
    <row r="11609" spans="5:29" s="2" customFormat="1">
      <c r="E11609" s="120"/>
      <c r="M11609" s="120"/>
      <c r="N11609" s="120"/>
      <c r="U11609" s="121"/>
      <c r="V11609" s="122"/>
      <c r="W11609" s="123"/>
      <c r="AC11609" s="123"/>
    </row>
    <row r="11610" spans="5:29" s="2" customFormat="1">
      <c r="E11610" s="120"/>
      <c r="M11610" s="120"/>
      <c r="N11610" s="120"/>
      <c r="U11610" s="121"/>
      <c r="V11610" s="122"/>
      <c r="W11610" s="123"/>
      <c r="AC11610" s="123"/>
    </row>
    <row r="11611" spans="5:29" s="2" customFormat="1">
      <c r="E11611" s="120"/>
      <c r="M11611" s="120"/>
      <c r="N11611" s="120"/>
      <c r="U11611" s="121"/>
      <c r="V11611" s="122"/>
      <c r="W11611" s="123"/>
      <c r="AC11611" s="123"/>
    </row>
    <row r="11612" spans="5:29" s="2" customFormat="1">
      <c r="E11612" s="120"/>
      <c r="M11612" s="120"/>
      <c r="N11612" s="120"/>
      <c r="U11612" s="121"/>
      <c r="V11612" s="122"/>
      <c r="W11612" s="123"/>
      <c r="AC11612" s="123"/>
    </row>
    <row r="11613" spans="5:29" s="2" customFormat="1">
      <c r="E11613" s="120"/>
      <c r="M11613" s="120"/>
      <c r="N11613" s="120"/>
      <c r="U11613" s="121"/>
      <c r="V11613" s="122"/>
      <c r="W11613" s="123"/>
      <c r="AC11613" s="123"/>
    </row>
    <row r="11614" spans="5:29" s="2" customFormat="1">
      <c r="E11614" s="120"/>
      <c r="M11614" s="120"/>
      <c r="N11614" s="120"/>
      <c r="U11614" s="121"/>
      <c r="V11614" s="122"/>
      <c r="W11614" s="123"/>
      <c r="AC11614" s="123"/>
    </row>
    <row r="11615" spans="5:29" s="2" customFormat="1">
      <c r="E11615" s="120"/>
      <c r="M11615" s="120"/>
      <c r="N11615" s="120"/>
      <c r="U11615" s="121"/>
      <c r="V11615" s="122"/>
      <c r="W11615" s="123"/>
      <c r="AC11615" s="123"/>
    </row>
    <row r="11616" spans="5:29" s="2" customFormat="1">
      <c r="E11616" s="120"/>
      <c r="M11616" s="120"/>
      <c r="N11616" s="120"/>
      <c r="U11616" s="121"/>
      <c r="V11616" s="122"/>
      <c r="W11616" s="123"/>
      <c r="AC11616" s="123"/>
    </row>
    <row r="11617" spans="5:29" s="2" customFormat="1">
      <c r="E11617" s="120"/>
      <c r="M11617" s="120"/>
      <c r="N11617" s="120"/>
      <c r="U11617" s="121"/>
      <c r="V11617" s="122"/>
      <c r="W11617" s="123"/>
      <c r="AC11617" s="123"/>
    </row>
    <row r="11618" spans="5:29" s="2" customFormat="1">
      <c r="E11618" s="120"/>
      <c r="M11618" s="120"/>
      <c r="N11618" s="120"/>
      <c r="U11618" s="121"/>
      <c r="V11618" s="122"/>
      <c r="W11618" s="123"/>
      <c r="AC11618" s="123"/>
    </row>
    <row r="11619" spans="5:29" s="2" customFormat="1">
      <c r="E11619" s="120"/>
      <c r="M11619" s="120"/>
      <c r="N11619" s="120"/>
      <c r="U11619" s="121"/>
      <c r="V11619" s="122"/>
      <c r="W11619" s="123"/>
      <c r="AC11619" s="123"/>
    </row>
    <row r="11620" spans="5:29" s="2" customFormat="1">
      <c r="E11620" s="120"/>
      <c r="M11620" s="120"/>
      <c r="N11620" s="120"/>
      <c r="U11620" s="121"/>
      <c r="V11620" s="122"/>
      <c r="W11620" s="123"/>
      <c r="AC11620" s="123"/>
    </row>
    <row r="11621" spans="5:29" s="2" customFormat="1">
      <c r="E11621" s="120"/>
      <c r="M11621" s="120"/>
      <c r="N11621" s="120"/>
      <c r="U11621" s="121"/>
      <c r="V11621" s="122"/>
      <c r="W11621" s="123"/>
      <c r="AC11621" s="123"/>
    </row>
    <row r="11622" spans="5:29" s="2" customFormat="1">
      <c r="E11622" s="120"/>
      <c r="M11622" s="120"/>
      <c r="N11622" s="120"/>
      <c r="U11622" s="121"/>
      <c r="V11622" s="122"/>
      <c r="W11622" s="123"/>
      <c r="AC11622" s="123"/>
    </row>
    <row r="11623" spans="5:29" s="2" customFormat="1">
      <c r="E11623" s="120"/>
      <c r="M11623" s="120"/>
      <c r="N11623" s="120"/>
      <c r="U11623" s="121"/>
      <c r="V11623" s="122"/>
      <c r="W11623" s="123"/>
      <c r="AC11623" s="123"/>
    </row>
    <row r="11624" spans="5:29" s="2" customFormat="1">
      <c r="E11624" s="120"/>
      <c r="M11624" s="120"/>
      <c r="N11624" s="120"/>
      <c r="U11624" s="121"/>
      <c r="V11624" s="122"/>
      <c r="W11624" s="123"/>
      <c r="AC11624" s="123"/>
    </row>
    <row r="11625" spans="5:29" s="2" customFormat="1">
      <c r="E11625" s="120"/>
      <c r="M11625" s="120"/>
      <c r="N11625" s="120"/>
      <c r="U11625" s="121"/>
      <c r="V11625" s="122"/>
      <c r="W11625" s="123"/>
      <c r="AC11625" s="123"/>
    </row>
    <row r="11626" spans="5:29" s="2" customFormat="1">
      <c r="E11626" s="120"/>
      <c r="M11626" s="120"/>
      <c r="N11626" s="120"/>
      <c r="U11626" s="121"/>
      <c r="V11626" s="122"/>
      <c r="W11626" s="123"/>
      <c r="AC11626" s="123"/>
    </row>
    <row r="11627" spans="5:29" s="2" customFormat="1">
      <c r="E11627" s="120"/>
      <c r="M11627" s="120"/>
      <c r="N11627" s="120"/>
      <c r="U11627" s="121"/>
      <c r="V11627" s="122"/>
      <c r="W11627" s="123"/>
      <c r="AC11627" s="123"/>
    </row>
    <row r="11628" spans="5:29" s="2" customFormat="1">
      <c r="E11628" s="120"/>
      <c r="M11628" s="120"/>
      <c r="N11628" s="120"/>
      <c r="U11628" s="121"/>
      <c r="V11628" s="122"/>
      <c r="W11628" s="123"/>
      <c r="AC11628" s="123"/>
    </row>
    <row r="11629" spans="5:29" s="2" customFormat="1">
      <c r="E11629" s="120"/>
      <c r="M11629" s="120"/>
      <c r="N11629" s="120"/>
      <c r="U11629" s="121"/>
      <c r="V11629" s="122"/>
      <c r="W11629" s="123"/>
      <c r="AC11629" s="123"/>
    </row>
    <row r="11630" spans="5:29" s="2" customFormat="1">
      <c r="E11630" s="120"/>
      <c r="M11630" s="120"/>
      <c r="N11630" s="120"/>
      <c r="U11630" s="121"/>
      <c r="V11630" s="122"/>
      <c r="W11630" s="123"/>
      <c r="AC11630" s="123"/>
    </row>
    <row r="11631" spans="5:29" s="2" customFormat="1">
      <c r="E11631" s="120"/>
      <c r="M11631" s="120"/>
      <c r="N11631" s="120"/>
      <c r="U11631" s="121"/>
      <c r="V11631" s="122"/>
      <c r="W11631" s="123"/>
      <c r="AC11631" s="123"/>
    </row>
    <row r="11632" spans="5:29" s="2" customFormat="1">
      <c r="E11632" s="120"/>
      <c r="M11632" s="120"/>
      <c r="N11632" s="120"/>
      <c r="U11632" s="121"/>
      <c r="V11632" s="122"/>
      <c r="W11632" s="123"/>
      <c r="AC11632" s="123"/>
    </row>
    <row r="11633" spans="5:29" s="2" customFormat="1">
      <c r="E11633" s="120"/>
      <c r="M11633" s="120"/>
      <c r="N11633" s="120"/>
      <c r="U11633" s="121"/>
      <c r="V11633" s="122"/>
      <c r="W11633" s="123"/>
      <c r="AC11633" s="123"/>
    </row>
    <row r="11634" spans="5:29" s="2" customFormat="1">
      <c r="E11634" s="120"/>
      <c r="M11634" s="120"/>
      <c r="N11634" s="120"/>
      <c r="U11634" s="121"/>
      <c r="V11634" s="122"/>
      <c r="W11634" s="123"/>
      <c r="AC11634" s="123"/>
    </row>
    <row r="11635" spans="5:29" s="2" customFormat="1">
      <c r="E11635" s="120"/>
      <c r="M11635" s="120"/>
      <c r="N11635" s="120"/>
      <c r="U11635" s="121"/>
      <c r="V11635" s="122"/>
      <c r="W11635" s="123"/>
      <c r="AC11635" s="123"/>
    </row>
    <row r="11636" spans="5:29" s="2" customFormat="1">
      <c r="E11636" s="120"/>
      <c r="M11636" s="120"/>
      <c r="N11636" s="120"/>
      <c r="U11636" s="121"/>
      <c r="V11636" s="122"/>
      <c r="W11636" s="123"/>
      <c r="AC11636" s="123"/>
    </row>
    <row r="11637" spans="5:29" s="2" customFormat="1">
      <c r="E11637" s="120"/>
      <c r="M11637" s="120"/>
      <c r="N11637" s="120"/>
      <c r="U11637" s="121"/>
      <c r="V11637" s="122"/>
      <c r="W11637" s="123"/>
      <c r="AC11637" s="123"/>
    </row>
    <row r="11638" spans="5:29" s="2" customFormat="1">
      <c r="E11638" s="120"/>
      <c r="M11638" s="120"/>
      <c r="N11638" s="120"/>
      <c r="U11638" s="121"/>
      <c r="V11638" s="122"/>
      <c r="W11638" s="123"/>
      <c r="AC11638" s="123"/>
    </row>
    <row r="11639" spans="5:29" s="2" customFormat="1">
      <c r="E11639" s="120"/>
      <c r="M11639" s="120"/>
      <c r="N11639" s="120"/>
      <c r="U11639" s="121"/>
      <c r="V11639" s="122"/>
      <c r="W11639" s="123"/>
      <c r="AC11639" s="123"/>
    </row>
    <row r="11640" spans="5:29" s="2" customFormat="1">
      <c r="E11640" s="120"/>
      <c r="M11640" s="120"/>
      <c r="N11640" s="120"/>
      <c r="U11640" s="121"/>
      <c r="V11640" s="122"/>
      <c r="W11640" s="123"/>
      <c r="AC11640" s="123"/>
    </row>
    <row r="11641" spans="5:29" s="2" customFormat="1">
      <c r="E11641" s="120"/>
      <c r="M11641" s="120"/>
      <c r="N11641" s="120"/>
      <c r="U11641" s="121"/>
      <c r="V11641" s="122"/>
      <c r="W11641" s="123"/>
      <c r="AC11641" s="123"/>
    </row>
    <row r="11642" spans="5:29" s="2" customFormat="1">
      <c r="E11642" s="120"/>
      <c r="M11642" s="120"/>
      <c r="N11642" s="120"/>
      <c r="U11642" s="121"/>
      <c r="V11642" s="122"/>
      <c r="W11642" s="123"/>
      <c r="AC11642" s="123"/>
    </row>
    <row r="11643" spans="5:29" s="2" customFormat="1">
      <c r="E11643" s="120"/>
      <c r="M11643" s="120"/>
      <c r="N11643" s="120"/>
      <c r="U11643" s="121"/>
      <c r="V11643" s="122"/>
      <c r="W11643" s="123"/>
      <c r="AC11643" s="123"/>
    </row>
    <row r="11644" spans="5:29" s="2" customFormat="1">
      <c r="E11644" s="120"/>
      <c r="M11644" s="120"/>
      <c r="N11644" s="120"/>
      <c r="U11644" s="121"/>
      <c r="V11644" s="122"/>
      <c r="W11644" s="123"/>
      <c r="AC11644" s="123"/>
    </row>
    <row r="11645" spans="5:29" s="2" customFormat="1">
      <c r="E11645" s="120"/>
      <c r="M11645" s="120"/>
      <c r="N11645" s="120"/>
      <c r="U11645" s="121"/>
      <c r="V11645" s="122"/>
      <c r="W11645" s="123"/>
      <c r="AC11645" s="123"/>
    </row>
    <row r="11646" spans="5:29" s="2" customFormat="1">
      <c r="E11646" s="120"/>
      <c r="M11646" s="120"/>
      <c r="N11646" s="120"/>
      <c r="U11646" s="121"/>
      <c r="V11646" s="122"/>
      <c r="W11646" s="123"/>
      <c r="AC11646" s="123"/>
    </row>
    <row r="11647" spans="5:29" s="2" customFormat="1">
      <c r="E11647" s="120"/>
      <c r="M11647" s="120"/>
      <c r="N11647" s="120"/>
      <c r="U11647" s="121"/>
      <c r="V11647" s="122"/>
      <c r="W11647" s="123"/>
      <c r="AC11647" s="123"/>
    </row>
    <row r="11648" spans="5:29" s="2" customFormat="1">
      <c r="E11648" s="120"/>
      <c r="M11648" s="120"/>
      <c r="N11648" s="120"/>
      <c r="U11648" s="121"/>
      <c r="V11648" s="122"/>
      <c r="W11648" s="123"/>
      <c r="AC11648" s="123"/>
    </row>
    <row r="11649" spans="5:29" s="2" customFormat="1">
      <c r="E11649" s="120"/>
      <c r="M11649" s="120"/>
      <c r="N11649" s="120"/>
      <c r="U11649" s="121"/>
      <c r="V11649" s="122"/>
      <c r="W11649" s="123"/>
      <c r="AC11649" s="123"/>
    </row>
    <row r="11650" spans="5:29" s="2" customFormat="1">
      <c r="E11650" s="120"/>
      <c r="M11650" s="120"/>
      <c r="N11650" s="120"/>
      <c r="U11650" s="121"/>
      <c r="V11650" s="122"/>
      <c r="W11650" s="123"/>
      <c r="AC11650" s="123"/>
    </row>
    <row r="11651" spans="5:29" s="2" customFormat="1">
      <c r="E11651" s="120"/>
      <c r="M11651" s="120"/>
      <c r="N11651" s="120"/>
      <c r="U11651" s="121"/>
      <c r="V11651" s="122"/>
      <c r="W11651" s="123"/>
      <c r="AC11651" s="123"/>
    </row>
    <row r="11652" spans="5:29" s="2" customFormat="1">
      <c r="E11652" s="120"/>
      <c r="M11652" s="120"/>
      <c r="N11652" s="120"/>
      <c r="U11652" s="121"/>
      <c r="V11652" s="122"/>
      <c r="W11652" s="123"/>
      <c r="AC11652" s="123"/>
    </row>
    <row r="11653" spans="5:29" s="2" customFormat="1">
      <c r="E11653" s="120"/>
      <c r="M11653" s="120"/>
      <c r="N11653" s="120"/>
      <c r="U11653" s="121"/>
      <c r="V11653" s="122"/>
      <c r="W11653" s="123"/>
      <c r="AC11653" s="123"/>
    </row>
    <row r="11654" spans="5:29" s="2" customFormat="1">
      <c r="E11654" s="120"/>
      <c r="M11654" s="120"/>
      <c r="N11654" s="120"/>
      <c r="U11654" s="121"/>
      <c r="V11654" s="122"/>
      <c r="W11654" s="123"/>
      <c r="AC11654" s="123"/>
    </row>
    <row r="11655" spans="5:29" s="2" customFormat="1">
      <c r="E11655" s="120"/>
      <c r="M11655" s="120"/>
      <c r="N11655" s="120"/>
      <c r="U11655" s="121"/>
      <c r="V11655" s="122"/>
      <c r="W11655" s="123"/>
      <c r="AC11655" s="123"/>
    </row>
    <row r="11656" spans="5:29" s="2" customFormat="1">
      <c r="E11656" s="120"/>
      <c r="M11656" s="120"/>
      <c r="N11656" s="120"/>
      <c r="U11656" s="121"/>
      <c r="V11656" s="122"/>
      <c r="W11656" s="123"/>
      <c r="AC11656" s="123"/>
    </row>
    <row r="11657" spans="5:29" s="2" customFormat="1">
      <c r="E11657" s="120"/>
      <c r="M11657" s="120"/>
      <c r="N11657" s="120"/>
      <c r="U11657" s="121"/>
      <c r="V11657" s="122"/>
      <c r="W11657" s="123"/>
      <c r="AC11657" s="123"/>
    </row>
    <row r="11658" spans="5:29" s="2" customFormat="1">
      <c r="E11658" s="120"/>
      <c r="M11658" s="120"/>
      <c r="N11658" s="120"/>
      <c r="U11658" s="121"/>
      <c r="V11658" s="122"/>
      <c r="W11658" s="123"/>
      <c r="AC11658" s="123"/>
    </row>
    <row r="11659" spans="5:29" s="2" customFormat="1">
      <c r="E11659" s="120"/>
      <c r="M11659" s="120"/>
      <c r="N11659" s="120"/>
      <c r="U11659" s="121"/>
      <c r="V11659" s="122"/>
      <c r="W11659" s="123"/>
      <c r="AC11659" s="123"/>
    </row>
    <row r="11660" spans="5:29" s="2" customFormat="1">
      <c r="E11660" s="120"/>
      <c r="M11660" s="120"/>
      <c r="N11660" s="120"/>
      <c r="U11660" s="121"/>
      <c r="V11660" s="122"/>
      <c r="W11660" s="123"/>
      <c r="AC11660" s="123"/>
    </row>
    <row r="11661" spans="5:29" s="2" customFormat="1">
      <c r="E11661" s="120"/>
      <c r="M11661" s="120"/>
      <c r="N11661" s="120"/>
      <c r="U11661" s="121"/>
      <c r="V11661" s="122"/>
      <c r="W11661" s="123"/>
      <c r="AC11661" s="123"/>
    </row>
    <row r="11662" spans="5:29" s="2" customFormat="1">
      <c r="E11662" s="120"/>
      <c r="M11662" s="120"/>
      <c r="N11662" s="120"/>
      <c r="U11662" s="121"/>
      <c r="V11662" s="122"/>
      <c r="W11662" s="123"/>
      <c r="AC11662" s="123"/>
    </row>
    <row r="11663" spans="5:29" s="2" customFormat="1">
      <c r="E11663" s="120"/>
      <c r="M11663" s="120"/>
      <c r="N11663" s="120"/>
      <c r="U11663" s="121"/>
      <c r="V11663" s="122"/>
      <c r="W11663" s="123"/>
      <c r="AC11663" s="123"/>
    </row>
    <row r="11664" spans="5:29" s="2" customFormat="1">
      <c r="E11664" s="120"/>
      <c r="M11664" s="120"/>
      <c r="N11664" s="120"/>
      <c r="U11664" s="121"/>
      <c r="V11664" s="122"/>
      <c r="W11664" s="123"/>
      <c r="AC11664" s="123"/>
    </row>
    <row r="11665" spans="5:29" s="2" customFormat="1">
      <c r="E11665" s="120"/>
      <c r="M11665" s="120"/>
      <c r="N11665" s="120"/>
      <c r="U11665" s="121"/>
      <c r="V11665" s="122"/>
      <c r="W11665" s="123"/>
      <c r="AC11665" s="123"/>
    </row>
    <row r="11666" spans="5:29" s="2" customFormat="1">
      <c r="E11666" s="120"/>
      <c r="M11666" s="120"/>
      <c r="N11666" s="120"/>
      <c r="U11666" s="121"/>
      <c r="V11666" s="122"/>
      <c r="W11666" s="123"/>
      <c r="AC11666" s="123"/>
    </row>
    <row r="11667" spans="5:29" s="2" customFormat="1">
      <c r="E11667" s="120"/>
      <c r="M11667" s="120"/>
      <c r="N11667" s="120"/>
      <c r="U11667" s="121"/>
      <c r="V11667" s="122"/>
      <c r="W11667" s="123"/>
      <c r="AC11667" s="123"/>
    </row>
    <row r="11668" spans="5:29" s="2" customFormat="1">
      <c r="E11668" s="120"/>
      <c r="M11668" s="120"/>
      <c r="N11668" s="120"/>
      <c r="U11668" s="121"/>
      <c r="V11668" s="122"/>
      <c r="W11668" s="123"/>
      <c r="AC11668" s="123"/>
    </row>
    <row r="11669" spans="5:29" s="2" customFormat="1">
      <c r="E11669" s="120"/>
      <c r="M11669" s="120"/>
      <c r="N11669" s="120"/>
      <c r="U11669" s="121"/>
      <c r="V11669" s="122"/>
      <c r="W11669" s="123"/>
      <c r="AC11669" s="123"/>
    </row>
    <row r="11670" spans="5:29" s="2" customFormat="1">
      <c r="E11670" s="120"/>
      <c r="M11670" s="120"/>
      <c r="N11670" s="120"/>
      <c r="U11670" s="121"/>
      <c r="V11670" s="122"/>
      <c r="W11670" s="123"/>
      <c r="AC11670" s="123"/>
    </row>
    <row r="11671" spans="5:29" s="2" customFormat="1">
      <c r="E11671" s="120"/>
      <c r="M11671" s="120"/>
      <c r="N11671" s="120"/>
      <c r="U11671" s="121"/>
      <c r="V11671" s="122"/>
      <c r="W11671" s="123"/>
      <c r="AC11671" s="123"/>
    </row>
    <row r="11672" spans="5:29" s="2" customFormat="1">
      <c r="E11672" s="120"/>
      <c r="M11672" s="120"/>
      <c r="N11672" s="120"/>
      <c r="U11672" s="121"/>
      <c r="V11672" s="122"/>
      <c r="W11672" s="123"/>
      <c r="AC11672" s="123"/>
    </row>
    <row r="11673" spans="5:29" s="2" customFormat="1">
      <c r="E11673" s="120"/>
      <c r="M11673" s="120"/>
      <c r="N11673" s="120"/>
      <c r="U11673" s="121"/>
      <c r="V11673" s="122"/>
      <c r="W11673" s="123"/>
      <c r="AC11673" s="123"/>
    </row>
    <row r="11674" spans="5:29" s="2" customFormat="1">
      <c r="E11674" s="120"/>
      <c r="M11674" s="120"/>
      <c r="N11674" s="120"/>
      <c r="U11674" s="121"/>
      <c r="V11674" s="122"/>
      <c r="W11674" s="123"/>
      <c r="AC11674" s="123"/>
    </row>
    <row r="11675" spans="5:29" s="2" customFormat="1">
      <c r="E11675" s="120"/>
      <c r="M11675" s="120"/>
      <c r="N11675" s="120"/>
      <c r="U11675" s="121"/>
      <c r="V11675" s="122"/>
      <c r="W11675" s="123"/>
      <c r="AC11675" s="123"/>
    </row>
    <row r="11676" spans="5:29" s="2" customFormat="1">
      <c r="E11676" s="120"/>
      <c r="M11676" s="120"/>
      <c r="N11676" s="120"/>
      <c r="U11676" s="121"/>
      <c r="V11676" s="122"/>
      <c r="W11676" s="123"/>
      <c r="AC11676" s="123"/>
    </row>
    <row r="11677" spans="5:29" s="2" customFormat="1">
      <c r="E11677" s="120"/>
      <c r="M11677" s="120"/>
      <c r="N11677" s="120"/>
      <c r="U11677" s="121"/>
      <c r="V11677" s="122"/>
      <c r="W11677" s="123"/>
      <c r="AC11677" s="123"/>
    </row>
    <row r="11678" spans="5:29" s="2" customFormat="1">
      <c r="E11678" s="120"/>
      <c r="M11678" s="120"/>
      <c r="N11678" s="120"/>
      <c r="U11678" s="121"/>
      <c r="V11678" s="122"/>
      <c r="W11678" s="123"/>
      <c r="AC11678" s="123"/>
    </row>
    <row r="11679" spans="5:29" s="2" customFormat="1">
      <c r="E11679" s="120"/>
      <c r="M11679" s="120"/>
      <c r="N11679" s="120"/>
      <c r="U11679" s="121"/>
      <c r="V11679" s="122"/>
      <c r="W11679" s="123"/>
      <c r="AC11679" s="123"/>
    </row>
    <row r="11680" spans="5:29" s="2" customFormat="1">
      <c r="E11680" s="120"/>
      <c r="M11680" s="120"/>
      <c r="N11680" s="120"/>
      <c r="U11680" s="121"/>
      <c r="V11680" s="122"/>
      <c r="W11680" s="123"/>
      <c r="AC11680" s="123"/>
    </row>
    <row r="11681" spans="5:29" s="2" customFormat="1">
      <c r="E11681" s="120"/>
      <c r="M11681" s="120"/>
      <c r="N11681" s="120"/>
      <c r="U11681" s="121"/>
      <c r="V11681" s="122"/>
      <c r="W11681" s="123"/>
      <c r="AC11681" s="123"/>
    </row>
    <row r="11682" spans="5:29" s="2" customFormat="1">
      <c r="E11682" s="120"/>
      <c r="M11682" s="120"/>
      <c r="N11682" s="120"/>
      <c r="U11682" s="121"/>
      <c r="V11682" s="122"/>
      <c r="W11682" s="123"/>
      <c r="AC11682" s="123"/>
    </row>
    <row r="11683" spans="5:29" s="2" customFormat="1">
      <c r="E11683" s="120"/>
      <c r="M11683" s="120"/>
      <c r="N11683" s="120"/>
      <c r="U11683" s="121"/>
      <c r="V11683" s="122"/>
      <c r="W11683" s="123"/>
      <c r="AC11683" s="123"/>
    </row>
    <row r="11684" spans="5:29" s="2" customFormat="1">
      <c r="E11684" s="120"/>
      <c r="M11684" s="120"/>
      <c r="N11684" s="120"/>
      <c r="U11684" s="121"/>
      <c r="V11684" s="122"/>
      <c r="W11684" s="123"/>
      <c r="AC11684" s="123"/>
    </row>
    <row r="11685" spans="5:29" s="2" customFormat="1">
      <c r="E11685" s="120"/>
      <c r="M11685" s="120"/>
      <c r="N11685" s="120"/>
      <c r="U11685" s="121"/>
      <c r="V11685" s="122"/>
      <c r="W11685" s="123"/>
      <c r="AC11685" s="123"/>
    </row>
    <row r="11686" spans="5:29" s="2" customFormat="1">
      <c r="E11686" s="120"/>
      <c r="M11686" s="120"/>
      <c r="N11686" s="120"/>
      <c r="U11686" s="121"/>
      <c r="V11686" s="122"/>
      <c r="W11686" s="123"/>
      <c r="AC11686" s="123"/>
    </row>
    <row r="11687" spans="5:29" s="2" customFormat="1">
      <c r="E11687" s="120"/>
      <c r="M11687" s="120"/>
      <c r="N11687" s="120"/>
      <c r="U11687" s="121"/>
      <c r="V11687" s="122"/>
      <c r="W11687" s="123"/>
      <c r="AC11687" s="123"/>
    </row>
    <row r="11688" spans="5:29" s="2" customFormat="1">
      <c r="E11688" s="120"/>
      <c r="M11688" s="120"/>
      <c r="N11688" s="120"/>
      <c r="U11688" s="121"/>
      <c r="V11688" s="122"/>
      <c r="W11688" s="123"/>
      <c r="AC11688" s="123"/>
    </row>
    <row r="11689" spans="5:29" s="2" customFormat="1">
      <c r="E11689" s="120"/>
      <c r="M11689" s="120"/>
      <c r="N11689" s="120"/>
      <c r="U11689" s="121"/>
      <c r="V11689" s="122"/>
      <c r="W11689" s="123"/>
      <c r="AC11689" s="123"/>
    </row>
    <row r="11690" spans="5:29" s="2" customFormat="1">
      <c r="E11690" s="120"/>
      <c r="M11690" s="120"/>
      <c r="N11690" s="120"/>
      <c r="U11690" s="121"/>
      <c r="V11690" s="122"/>
      <c r="W11690" s="123"/>
      <c r="AC11690" s="123"/>
    </row>
    <row r="11691" spans="5:29" s="2" customFormat="1">
      <c r="E11691" s="120"/>
      <c r="M11691" s="120"/>
      <c r="N11691" s="120"/>
      <c r="U11691" s="121"/>
      <c r="V11691" s="122"/>
      <c r="W11691" s="123"/>
      <c r="AC11691" s="123"/>
    </row>
    <row r="11692" spans="5:29" s="2" customFormat="1">
      <c r="E11692" s="120"/>
      <c r="M11692" s="120"/>
      <c r="N11692" s="120"/>
      <c r="U11692" s="121"/>
      <c r="V11692" s="122"/>
      <c r="W11692" s="123"/>
      <c r="AC11692" s="123"/>
    </row>
    <row r="11693" spans="5:29" s="2" customFormat="1">
      <c r="E11693" s="120"/>
      <c r="M11693" s="120"/>
      <c r="N11693" s="120"/>
      <c r="U11693" s="121"/>
      <c r="V11693" s="122"/>
      <c r="W11693" s="123"/>
      <c r="AC11693" s="123"/>
    </row>
    <row r="11694" spans="5:29" s="2" customFormat="1">
      <c r="E11694" s="120"/>
      <c r="M11694" s="120"/>
      <c r="N11694" s="120"/>
      <c r="U11694" s="121"/>
      <c r="V11694" s="122"/>
      <c r="W11694" s="123"/>
      <c r="AC11694" s="123"/>
    </row>
    <row r="11695" spans="5:29" s="2" customFormat="1">
      <c r="E11695" s="120"/>
      <c r="M11695" s="120"/>
      <c r="N11695" s="120"/>
      <c r="U11695" s="121"/>
      <c r="V11695" s="122"/>
      <c r="W11695" s="123"/>
      <c r="AC11695" s="123"/>
    </row>
    <row r="11696" spans="5:29" s="2" customFormat="1">
      <c r="E11696" s="120"/>
      <c r="M11696" s="120"/>
      <c r="N11696" s="120"/>
      <c r="U11696" s="121"/>
      <c r="V11696" s="122"/>
      <c r="W11696" s="123"/>
      <c r="AC11696" s="123"/>
    </row>
    <row r="11697" spans="5:29" s="2" customFormat="1">
      <c r="E11697" s="120"/>
      <c r="M11697" s="120"/>
      <c r="N11697" s="120"/>
      <c r="U11697" s="121"/>
      <c r="V11697" s="122"/>
      <c r="W11697" s="123"/>
      <c r="AC11697" s="123"/>
    </row>
    <row r="11698" spans="5:29" s="2" customFormat="1">
      <c r="E11698" s="120"/>
      <c r="M11698" s="120"/>
      <c r="N11698" s="120"/>
      <c r="U11698" s="121"/>
      <c r="V11698" s="122"/>
      <c r="W11698" s="123"/>
      <c r="AC11698" s="123"/>
    </row>
    <row r="11699" spans="5:29" s="2" customFormat="1">
      <c r="E11699" s="120"/>
      <c r="M11699" s="120"/>
      <c r="N11699" s="120"/>
      <c r="U11699" s="121"/>
      <c r="V11699" s="122"/>
      <c r="W11699" s="123"/>
      <c r="AC11699" s="123"/>
    </row>
    <row r="11700" spans="5:29" s="2" customFormat="1">
      <c r="E11700" s="120"/>
      <c r="M11700" s="120"/>
      <c r="N11700" s="120"/>
      <c r="U11700" s="121"/>
      <c r="V11700" s="122"/>
      <c r="W11700" s="123"/>
      <c r="AC11700" s="123"/>
    </row>
    <row r="11701" spans="5:29" s="2" customFormat="1">
      <c r="E11701" s="120"/>
      <c r="M11701" s="120"/>
      <c r="N11701" s="120"/>
      <c r="U11701" s="121"/>
      <c r="V11701" s="122"/>
      <c r="W11701" s="123"/>
      <c r="AC11701" s="123"/>
    </row>
    <row r="11702" spans="5:29" s="2" customFormat="1">
      <c r="E11702" s="120"/>
      <c r="M11702" s="120"/>
      <c r="N11702" s="120"/>
      <c r="U11702" s="121"/>
      <c r="V11702" s="122"/>
      <c r="W11702" s="123"/>
      <c r="AC11702" s="123"/>
    </row>
    <row r="11703" spans="5:29" s="2" customFormat="1">
      <c r="E11703" s="120"/>
      <c r="M11703" s="120"/>
      <c r="N11703" s="120"/>
      <c r="U11703" s="121"/>
      <c r="V11703" s="122"/>
      <c r="W11703" s="123"/>
      <c r="AC11703" s="123"/>
    </row>
    <row r="11704" spans="5:29" s="2" customFormat="1">
      <c r="E11704" s="120"/>
      <c r="M11704" s="120"/>
      <c r="N11704" s="120"/>
      <c r="U11704" s="121"/>
      <c r="V11704" s="122"/>
      <c r="W11704" s="123"/>
      <c r="AC11704" s="123"/>
    </row>
    <row r="11705" spans="5:29" s="2" customFormat="1">
      <c r="E11705" s="120"/>
      <c r="M11705" s="120"/>
      <c r="N11705" s="120"/>
      <c r="U11705" s="121"/>
      <c r="V11705" s="122"/>
      <c r="W11705" s="123"/>
      <c r="AC11705" s="123"/>
    </row>
    <row r="11706" spans="5:29" s="2" customFormat="1">
      <c r="E11706" s="120"/>
      <c r="M11706" s="120"/>
      <c r="N11706" s="120"/>
      <c r="U11706" s="121"/>
      <c r="V11706" s="122"/>
      <c r="W11706" s="123"/>
      <c r="AC11706" s="123"/>
    </row>
    <row r="11707" spans="5:29" s="2" customFormat="1">
      <c r="E11707" s="120"/>
      <c r="M11707" s="120"/>
      <c r="N11707" s="120"/>
      <c r="U11707" s="121"/>
      <c r="V11707" s="122"/>
      <c r="W11707" s="123"/>
      <c r="AC11707" s="123"/>
    </row>
    <row r="11708" spans="5:29" s="2" customFormat="1">
      <c r="E11708" s="120"/>
      <c r="M11708" s="120"/>
      <c r="N11708" s="120"/>
      <c r="U11708" s="121"/>
      <c r="V11708" s="122"/>
      <c r="W11708" s="123"/>
      <c r="AC11708" s="123"/>
    </row>
    <row r="11709" spans="5:29" s="2" customFormat="1">
      <c r="E11709" s="120"/>
      <c r="M11709" s="120"/>
      <c r="N11709" s="120"/>
      <c r="U11709" s="121"/>
      <c r="V11709" s="122"/>
      <c r="W11709" s="123"/>
      <c r="AC11709" s="123"/>
    </row>
    <row r="11710" spans="5:29" s="2" customFormat="1">
      <c r="E11710" s="120"/>
      <c r="M11710" s="120"/>
      <c r="N11710" s="120"/>
      <c r="U11710" s="121"/>
      <c r="V11710" s="122"/>
      <c r="W11710" s="123"/>
      <c r="AC11710" s="123"/>
    </row>
    <row r="11711" spans="5:29" s="2" customFormat="1">
      <c r="E11711" s="120"/>
      <c r="M11711" s="120"/>
      <c r="N11711" s="120"/>
      <c r="U11711" s="121"/>
      <c r="V11711" s="122"/>
      <c r="W11711" s="123"/>
      <c r="AC11711" s="123"/>
    </row>
    <row r="11712" spans="5:29" s="2" customFormat="1">
      <c r="E11712" s="120"/>
      <c r="M11712" s="120"/>
      <c r="N11712" s="120"/>
      <c r="U11712" s="121"/>
      <c r="V11712" s="122"/>
      <c r="W11712" s="123"/>
      <c r="AC11712" s="123"/>
    </row>
    <row r="11713" spans="5:29" s="2" customFormat="1">
      <c r="E11713" s="120"/>
      <c r="M11713" s="120"/>
      <c r="N11713" s="120"/>
      <c r="U11713" s="121"/>
      <c r="V11713" s="122"/>
      <c r="W11713" s="123"/>
      <c r="AC11713" s="123"/>
    </row>
    <row r="11714" spans="5:29" s="2" customFormat="1">
      <c r="E11714" s="120"/>
      <c r="M11714" s="120"/>
      <c r="N11714" s="120"/>
      <c r="U11714" s="121"/>
      <c r="V11714" s="122"/>
      <c r="W11714" s="123"/>
      <c r="AC11714" s="123"/>
    </row>
    <row r="11715" spans="5:29" s="2" customFormat="1">
      <c r="E11715" s="120"/>
      <c r="M11715" s="120"/>
      <c r="N11715" s="120"/>
      <c r="U11715" s="121"/>
      <c r="V11715" s="122"/>
      <c r="W11715" s="123"/>
      <c r="AC11715" s="123"/>
    </row>
    <row r="11716" spans="5:29" s="2" customFormat="1">
      <c r="E11716" s="120"/>
      <c r="M11716" s="120"/>
      <c r="N11716" s="120"/>
      <c r="U11716" s="121"/>
      <c r="V11716" s="122"/>
      <c r="W11716" s="123"/>
      <c r="AC11716" s="123"/>
    </row>
    <row r="11717" spans="5:29" s="2" customFormat="1">
      <c r="E11717" s="120"/>
      <c r="M11717" s="120"/>
      <c r="N11717" s="120"/>
      <c r="U11717" s="121"/>
      <c r="V11717" s="122"/>
      <c r="W11717" s="123"/>
      <c r="AC11717" s="123"/>
    </row>
    <row r="11718" spans="5:29" s="2" customFormat="1">
      <c r="E11718" s="120"/>
      <c r="M11718" s="120"/>
      <c r="N11718" s="120"/>
      <c r="U11718" s="121"/>
      <c r="V11718" s="122"/>
      <c r="W11718" s="123"/>
      <c r="AC11718" s="123"/>
    </row>
    <row r="11719" spans="5:29" s="2" customFormat="1">
      <c r="E11719" s="120"/>
      <c r="M11719" s="120"/>
      <c r="N11719" s="120"/>
      <c r="U11719" s="121"/>
      <c r="V11719" s="122"/>
      <c r="W11719" s="123"/>
      <c r="AC11719" s="123"/>
    </row>
    <row r="11720" spans="5:29" s="2" customFormat="1">
      <c r="E11720" s="120"/>
      <c r="M11720" s="120"/>
      <c r="N11720" s="120"/>
      <c r="U11720" s="121"/>
      <c r="V11720" s="122"/>
      <c r="W11720" s="123"/>
      <c r="AC11720" s="123"/>
    </row>
    <row r="11721" spans="5:29" s="2" customFormat="1">
      <c r="E11721" s="120"/>
      <c r="M11721" s="120"/>
      <c r="N11721" s="120"/>
      <c r="U11721" s="121"/>
      <c r="V11721" s="122"/>
      <c r="W11721" s="123"/>
      <c r="AC11721" s="123"/>
    </row>
    <row r="11722" spans="5:29" s="2" customFormat="1">
      <c r="E11722" s="120"/>
      <c r="M11722" s="120"/>
      <c r="N11722" s="120"/>
      <c r="U11722" s="121"/>
      <c r="V11722" s="122"/>
      <c r="W11722" s="123"/>
      <c r="AC11722" s="123"/>
    </row>
    <row r="11723" spans="5:29" s="2" customFormat="1">
      <c r="E11723" s="120"/>
      <c r="M11723" s="120"/>
      <c r="N11723" s="120"/>
      <c r="U11723" s="121"/>
      <c r="V11723" s="122"/>
      <c r="W11723" s="123"/>
      <c r="AC11723" s="123"/>
    </row>
    <row r="11724" spans="5:29" s="2" customFormat="1">
      <c r="E11724" s="120"/>
      <c r="M11724" s="120"/>
      <c r="N11724" s="120"/>
      <c r="U11724" s="121"/>
      <c r="V11724" s="122"/>
      <c r="W11724" s="123"/>
      <c r="AC11724" s="123"/>
    </row>
    <row r="11725" spans="5:29" s="2" customFormat="1">
      <c r="E11725" s="120"/>
      <c r="M11725" s="120"/>
      <c r="N11725" s="120"/>
      <c r="U11725" s="121"/>
      <c r="V11725" s="122"/>
      <c r="W11725" s="123"/>
      <c r="AC11725" s="123"/>
    </row>
    <row r="11726" spans="5:29" s="2" customFormat="1">
      <c r="E11726" s="120"/>
      <c r="M11726" s="120"/>
      <c r="N11726" s="120"/>
      <c r="U11726" s="121"/>
      <c r="V11726" s="122"/>
      <c r="W11726" s="123"/>
      <c r="AC11726" s="123"/>
    </row>
    <row r="11727" spans="5:29" s="2" customFormat="1">
      <c r="E11727" s="120"/>
      <c r="M11727" s="120"/>
      <c r="N11727" s="120"/>
      <c r="U11727" s="121"/>
      <c r="V11727" s="122"/>
      <c r="W11727" s="123"/>
      <c r="AC11727" s="123"/>
    </row>
    <row r="11728" spans="5:29" s="2" customFormat="1">
      <c r="E11728" s="120"/>
      <c r="M11728" s="120"/>
      <c r="N11728" s="120"/>
      <c r="U11728" s="121"/>
      <c r="V11728" s="122"/>
      <c r="W11728" s="123"/>
      <c r="AC11728" s="123"/>
    </row>
    <row r="11729" spans="5:29" s="2" customFormat="1">
      <c r="E11729" s="120"/>
      <c r="M11729" s="120"/>
      <c r="N11729" s="120"/>
      <c r="U11729" s="121"/>
      <c r="V11729" s="122"/>
      <c r="W11729" s="123"/>
      <c r="AC11729" s="123"/>
    </row>
    <row r="11730" spans="5:29" s="2" customFormat="1">
      <c r="E11730" s="120"/>
      <c r="M11730" s="120"/>
      <c r="N11730" s="120"/>
      <c r="U11730" s="121"/>
      <c r="V11730" s="122"/>
      <c r="W11730" s="123"/>
      <c r="AC11730" s="123"/>
    </row>
    <row r="11731" spans="5:29" s="2" customFormat="1">
      <c r="E11731" s="120"/>
      <c r="M11731" s="120"/>
      <c r="N11731" s="120"/>
      <c r="U11731" s="121"/>
      <c r="V11731" s="122"/>
      <c r="W11731" s="123"/>
      <c r="AC11731" s="123"/>
    </row>
    <row r="11732" spans="5:29" s="2" customFormat="1">
      <c r="E11732" s="120"/>
      <c r="M11732" s="120"/>
      <c r="N11732" s="120"/>
      <c r="U11732" s="121"/>
      <c r="V11732" s="122"/>
      <c r="W11732" s="123"/>
      <c r="AC11732" s="123"/>
    </row>
    <row r="11733" spans="5:29" s="2" customFormat="1">
      <c r="E11733" s="120"/>
      <c r="M11733" s="120"/>
      <c r="N11733" s="120"/>
      <c r="U11733" s="121"/>
      <c r="V11733" s="122"/>
      <c r="W11733" s="123"/>
      <c r="AC11733" s="123"/>
    </row>
    <row r="11734" spans="5:29" s="2" customFormat="1">
      <c r="E11734" s="120"/>
      <c r="M11734" s="120"/>
      <c r="N11734" s="120"/>
      <c r="U11734" s="121"/>
      <c r="V11734" s="122"/>
      <c r="W11734" s="123"/>
      <c r="AC11734" s="123"/>
    </row>
    <row r="11735" spans="5:29" s="2" customFormat="1">
      <c r="E11735" s="120"/>
      <c r="M11735" s="120"/>
      <c r="N11735" s="120"/>
      <c r="U11735" s="121"/>
      <c r="V11735" s="122"/>
      <c r="W11735" s="123"/>
      <c r="AC11735" s="123"/>
    </row>
    <row r="11736" spans="5:29" s="2" customFormat="1">
      <c r="E11736" s="120"/>
      <c r="M11736" s="120"/>
      <c r="N11736" s="120"/>
      <c r="U11736" s="121"/>
      <c r="V11736" s="122"/>
      <c r="W11736" s="123"/>
      <c r="AC11736" s="123"/>
    </row>
    <row r="11737" spans="5:29" s="2" customFormat="1">
      <c r="E11737" s="120"/>
      <c r="M11737" s="120"/>
      <c r="N11737" s="120"/>
      <c r="U11737" s="121"/>
      <c r="V11737" s="122"/>
      <c r="W11737" s="123"/>
      <c r="AC11737" s="123"/>
    </row>
    <row r="11738" spans="5:29" s="2" customFormat="1">
      <c r="E11738" s="120"/>
      <c r="M11738" s="120"/>
      <c r="N11738" s="120"/>
      <c r="U11738" s="121"/>
      <c r="V11738" s="122"/>
      <c r="W11738" s="123"/>
      <c r="AC11738" s="123"/>
    </row>
    <row r="11739" spans="5:29" s="2" customFormat="1">
      <c r="E11739" s="120"/>
      <c r="M11739" s="120"/>
      <c r="N11739" s="120"/>
      <c r="U11739" s="121"/>
      <c r="V11739" s="122"/>
      <c r="W11739" s="123"/>
      <c r="AC11739" s="123"/>
    </row>
    <row r="11740" spans="5:29" s="2" customFormat="1">
      <c r="E11740" s="120"/>
      <c r="M11740" s="120"/>
      <c r="N11740" s="120"/>
      <c r="U11740" s="121"/>
      <c r="V11740" s="122"/>
      <c r="W11740" s="123"/>
      <c r="AC11740" s="123"/>
    </row>
    <row r="11741" spans="5:29" s="2" customFormat="1">
      <c r="E11741" s="120"/>
      <c r="M11741" s="120"/>
      <c r="N11741" s="120"/>
      <c r="U11741" s="121"/>
      <c r="V11741" s="122"/>
      <c r="W11741" s="123"/>
      <c r="AC11741" s="123"/>
    </row>
    <row r="11742" spans="5:29" s="2" customFormat="1">
      <c r="E11742" s="120"/>
      <c r="M11742" s="120"/>
      <c r="N11742" s="120"/>
      <c r="U11742" s="121"/>
      <c r="V11742" s="122"/>
      <c r="W11742" s="123"/>
      <c r="AC11742" s="123"/>
    </row>
    <row r="11743" spans="5:29" s="2" customFormat="1">
      <c r="E11743" s="120"/>
      <c r="M11743" s="120"/>
      <c r="N11743" s="120"/>
      <c r="U11743" s="121"/>
      <c r="V11743" s="122"/>
      <c r="W11743" s="123"/>
      <c r="AC11743" s="123"/>
    </row>
    <row r="11744" spans="5:29" s="2" customFormat="1">
      <c r="E11744" s="120"/>
      <c r="M11744" s="120"/>
      <c r="N11744" s="120"/>
      <c r="U11744" s="121"/>
      <c r="V11744" s="122"/>
      <c r="W11744" s="123"/>
      <c r="AC11744" s="123"/>
    </row>
    <row r="11745" spans="5:29" s="2" customFormat="1">
      <c r="E11745" s="120"/>
      <c r="M11745" s="120"/>
      <c r="N11745" s="120"/>
      <c r="U11745" s="121"/>
      <c r="V11745" s="122"/>
      <c r="W11745" s="123"/>
      <c r="AC11745" s="123"/>
    </row>
    <row r="11746" spans="5:29" s="2" customFormat="1">
      <c r="E11746" s="120"/>
      <c r="M11746" s="120"/>
      <c r="N11746" s="120"/>
      <c r="U11746" s="121"/>
      <c r="V11746" s="122"/>
      <c r="W11746" s="123"/>
      <c r="AC11746" s="123"/>
    </row>
    <row r="11747" spans="5:29" s="2" customFormat="1">
      <c r="E11747" s="120"/>
      <c r="M11747" s="120"/>
      <c r="N11747" s="120"/>
      <c r="U11747" s="121"/>
      <c r="V11747" s="122"/>
      <c r="W11747" s="123"/>
      <c r="AC11747" s="123"/>
    </row>
    <row r="11748" spans="5:29" s="2" customFormat="1">
      <c r="E11748" s="120"/>
      <c r="M11748" s="120"/>
      <c r="N11748" s="120"/>
      <c r="U11748" s="121"/>
      <c r="V11748" s="122"/>
      <c r="W11748" s="123"/>
      <c r="AC11748" s="123"/>
    </row>
    <row r="11749" spans="5:29" s="2" customFormat="1">
      <c r="E11749" s="120"/>
      <c r="M11749" s="120"/>
      <c r="N11749" s="120"/>
      <c r="U11749" s="121"/>
      <c r="V11749" s="122"/>
      <c r="W11749" s="123"/>
      <c r="AC11749" s="123"/>
    </row>
    <row r="11750" spans="5:29" s="2" customFormat="1">
      <c r="E11750" s="120"/>
      <c r="M11750" s="120"/>
      <c r="N11750" s="120"/>
      <c r="U11750" s="121"/>
      <c r="V11750" s="122"/>
      <c r="W11750" s="123"/>
      <c r="AC11750" s="123"/>
    </row>
    <row r="11751" spans="5:29" s="2" customFormat="1">
      <c r="E11751" s="120"/>
      <c r="M11751" s="120"/>
      <c r="N11751" s="120"/>
      <c r="U11751" s="121"/>
      <c r="V11751" s="122"/>
      <c r="W11751" s="123"/>
      <c r="AC11751" s="123"/>
    </row>
    <row r="11752" spans="5:29" s="2" customFormat="1">
      <c r="E11752" s="120"/>
      <c r="M11752" s="120"/>
      <c r="N11752" s="120"/>
      <c r="U11752" s="121"/>
      <c r="V11752" s="122"/>
      <c r="W11752" s="123"/>
      <c r="AC11752" s="123"/>
    </row>
    <row r="11753" spans="5:29" s="2" customFormat="1">
      <c r="E11753" s="120"/>
      <c r="M11753" s="120"/>
      <c r="N11753" s="120"/>
      <c r="U11753" s="121"/>
      <c r="V11753" s="122"/>
      <c r="W11753" s="123"/>
      <c r="AC11753" s="123"/>
    </row>
    <row r="11754" spans="5:29" s="2" customFormat="1">
      <c r="E11754" s="120"/>
      <c r="M11754" s="120"/>
      <c r="N11754" s="120"/>
      <c r="U11754" s="121"/>
      <c r="V11754" s="122"/>
      <c r="W11754" s="123"/>
      <c r="AC11754" s="123"/>
    </row>
    <row r="11755" spans="5:29" s="2" customFormat="1">
      <c r="E11755" s="120"/>
      <c r="M11755" s="120"/>
      <c r="N11755" s="120"/>
      <c r="U11755" s="121"/>
      <c r="V11755" s="122"/>
      <c r="W11755" s="123"/>
      <c r="AC11755" s="123"/>
    </row>
    <row r="11756" spans="5:29" s="2" customFormat="1">
      <c r="E11756" s="120"/>
      <c r="M11756" s="120"/>
      <c r="N11756" s="120"/>
      <c r="U11756" s="121"/>
      <c r="V11756" s="122"/>
      <c r="W11756" s="123"/>
      <c r="AC11756" s="123"/>
    </row>
    <row r="11757" spans="5:29" s="2" customFormat="1">
      <c r="E11757" s="120"/>
      <c r="M11757" s="120"/>
      <c r="N11757" s="120"/>
      <c r="U11757" s="121"/>
      <c r="V11757" s="122"/>
      <c r="W11757" s="123"/>
      <c r="AC11757" s="123"/>
    </row>
    <row r="11758" spans="5:29" s="2" customFormat="1">
      <c r="E11758" s="120"/>
      <c r="M11758" s="120"/>
      <c r="N11758" s="120"/>
      <c r="U11758" s="121"/>
      <c r="V11758" s="122"/>
      <c r="W11758" s="123"/>
      <c r="AC11758" s="123"/>
    </row>
    <row r="11759" spans="5:29" s="2" customFormat="1">
      <c r="E11759" s="120"/>
      <c r="M11759" s="120"/>
      <c r="N11759" s="120"/>
      <c r="U11759" s="121"/>
      <c r="V11759" s="122"/>
      <c r="W11759" s="123"/>
      <c r="AC11759" s="123"/>
    </row>
    <row r="11760" spans="5:29" s="2" customFormat="1">
      <c r="E11760" s="120"/>
      <c r="M11760" s="120"/>
      <c r="N11760" s="120"/>
      <c r="U11760" s="121"/>
      <c r="V11760" s="122"/>
      <c r="W11760" s="123"/>
      <c r="AC11760" s="123"/>
    </row>
    <row r="11761" spans="5:29" s="2" customFormat="1">
      <c r="E11761" s="120"/>
      <c r="M11761" s="120"/>
      <c r="N11761" s="120"/>
      <c r="U11761" s="121"/>
      <c r="V11761" s="122"/>
      <c r="W11761" s="123"/>
      <c r="AC11761" s="123"/>
    </row>
    <row r="11762" spans="5:29" s="2" customFormat="1">
      <c r="E11762" s="120"/>
      <c r="M11762" s="120"/>
      <c r="N11762" s="120"/>
      <c r="U11762" s="121"/>
      <c r="V11762" s="122"/>
      <c r="W11762" s="123"/>
      <c r="AC11762" s="123"/>
    </row>
    <row r="11763" spans="5:29" s="2" customFormat="1">
      <c r="E11763" s="120"/>
      <c r="M11763" s="120"/>
      <c r="N11763" s="120"/>
      <c r="U11763" s="121"/>
      <c r="V11763" s="122"/>
      <c r="W11763" s="123"/>
      <c r="AC11763" s="123"/>
    </row>
    <row r="11764" spans="5:29" s="2" customFormat="1">
      <c r="E11764" s="120"/>
      <c r="M11764" s="120"/>
      <c r="N11764" s="120"/>
      <c r="U11764" s="121"/>
      <c r="V11764" s="122"/>
      <c r="W11764" s="123"/>
      <c r="AC11764" s="123"/>
    </row>
    <row r="11765" spans="5:29" s="2" customFormat="1">
      <c r="E11765" s="120"/>
      <c r="M11765" s="120"/>
      <c r="N11765" s="120"/>
      <c r="U11765" s="121"/>
      <c r="V11765" s="122"/>
      <c r="W11765" s="123"/>
      <c r="AC11765" s="123"/>
    </row>
    <row r="11766" spans="5:29" s="2" customFormat="1">
      <c r="E11766" s="120"/>
      <c r="M11766" s="120"/>
      <c r="N11766" s="120"/>
      <c r="U11766" s="121"/>
      <c r="V11766" s="122"/>
      <c r="W11766" s="123"/>
      <c r="AC11766" s="123"/>
    </row>
    <row r="11767" spans="5:29" s="2" customFormat="1">
      <c r="E11767" s="120"/>
      <c r="M11767" s="120"/>
      <c r="N11767" s="120"/>
      <c r="U11767" s="121"/>
      <c r="V11767" s="122"/>
      <c r="W11767" s="123"/>
      <c r="AC11767" s="123"/>
    </row>
    <row r="11768" spans="5:29" s="2" customFormat="1">
      <c r="E11768" s="120"/>
      <c r="M11768" s="120"/>
      <c r="N11768" s="120"/>
      <c r="U11768" s="121"/>
      <c r="V11768" s="122"/>
      <c r="W11768" s="123"/>
      <c r="AC11768" s="123"/>
    </row>
    <row r="11769" spans="5:29" s="2" customFormat="1">
      <c r="E11769" s="120"/>
      <c r="M11769" s="120"/>
      <c r="N11769" s="120"/>
      <c r="U11769" s="121"/>
      <c r="V11769" s="122"/>
      <c r="W11769" s="123"/>
      <c r="AC11769" s="123"/>
    </row>
    <row r="11770" spans="5:29" s="2" customFormat="1">
      <c r="E11770" s="120"/>
      <c r="M11770" s="120"/>
      <c r="N11770" s="120"/>
      <c r="U11770" s="121"/>
      <c r="V11770" s="122"/>
      <c r="W11770" s="123"/>
      <c r="AC11770" s="123"/>
    </row>
    <row r="11771" spans="5:29" s="2" customFormat="1">
      <c r="E11771" s="120"/>
      <c r="M11771" s="120"/>
      <c r="N11771" s="120"/>
      <c r="U11771" s="121"/>
      <c r="V11771" s="122"/>
      <c r="W11771" s="123"/>
      <c r="AC11771" s="123"/>
    </row>
    <row r="11772" spans="5:29" s="2" customFormat="1">
      <c r="E11772" s="120"/>
      <c r="M11772" s="120"/>
      <c r="N11772" s="120"/>
      <c r="U11772" s="121"/>
      <c r="V11772" s="122"/>
      <c r="W11772" s="123"/>
      <c r="AC11772" s="123"/>
    </row>
    <row r="11773" spans="5:29" s="2" customFormat="1">
      <c r="E11773" s="120"/>
      <c r="M11773" s="120"/>
      <c r="N11773" s="120"/>
      <c r="U11773" s="121"/>
      <c r="V11773" s="122"/>
      <c r="W11773" s="123"/>
      <c r="AC11773" s="123"/>
    </row>
    <row r="11774" spans="5:29" s="2" customFormat="1">
      <c r="E11774" s="120"/>
      <c r="M11774" s="120"/>
      <c r="N11774" s="120"/>
      <c r="U11774" s="121"/>
      <c r="V11774" s="122"/>
      <c r="W11774" s="123"/>
      <c r="AC11774" s="123"/>
    </row>
    <row r="11775" spans="5:29" s="2" customFormat="1">
      <c r="E11775" s="120"/>
      <c r="M11775" s="120"/>
      <c r="N11775" s="120"/>
      <c r="U11775" s="121"/>
      <c r="V11775" s="122"/>
      <c r="W11775" s="123"/>
      <c r="AC11775" s="123"/>
    </row>
    <row r="11776" spans="5:29" s="2" customFormat="1">
      <c r="E11776" s="120"/>
      <c r="M11776" s="120"/>
      <c r="N11776" s="120"/>
      <c r="U11776" s="121"/>
      <c r="V11776" s="122"/>
      <c r="W11776" s="123"/>
      <c r="AC11776" s="123"/>
    </row>
    <row r="11777" spans="5:29" s="2" customFormat="1">
      <c r="E11777" s="120"/>
      <c r="M11777" s="120"/>
      <c r="N11777" s="120"/>
      <c r="U11777" s="121"/>
      <c r="V11777" s="122"/>
      <c r="W11777" s="123"/>
      <c r="AC11777" s="123"/>
    </row>
    <row r="11778" spans="5:29" s="2" customFormat="1">
      <c r="E11778" s="120"/>
      <c r="M11778" s="120"/>
      <c r="N11778" s="120"/>
      <c r="U11778" s="121"/>
      <c r="V11778" s="122"/>
      <c r="W11778" s="123"/>
      <c r="AC11778" s="123"/>
    </row>
    <row r="11779" spans="5:29" s="2" customFormat="1">
      <c r="E11779" s="120"/>
      <c r="M11779" s="120"/>
      <c r="N11779" s="120"/>
      <c r="U11779" s="121"/>
      <c r="V11779" s="122"/>
      <c r="W11779" s="123"/>
      <c r="AC11779" s="123"/>
    </row>
    <row r="11780" spans="5:29" s="2" customFormat="1">
      <c r="E11780" s="120"/>
      <c r="M11780" s="120"/>
      <c r="N11780" s="120"/>
      <c r="U11780" s="121"/>
      <c r="V11780" s="122"/>
      <c r="W11780" s="123"/>
      <c r="AC11780" s="123"/>
    </row>
    <row r="11781" spans="5:29" s="2" customFormat="1">
      <c r="E11781" s="120"/>
      <c r="M11781" s="120"/>
      <c r="N11781" s="120"/>
      <c r="U11781" s="121"/>
      <c r="V11781" s="122"/>
      <c r="W11781" s="123"/>
      <c r="AC11781" s="123"/>
    </row>
    <row r="11782" spans="5:29" s="2" customFormat="1">
      <c r="E11782" s="120"/>
      <c r="M11782" s="120"/>
      <c r="N11782" s="120"/>
      <c r="U11782" s="121"/>
      <c r="V11782" s="122"/>
      <c r="W11782" s="123"/>
      <c r="AC11782" s="123"/>
    </row>
    <row r="11783" spans="5:29" s="2" customFormat="1">
      <c r="E11783" s="120"/>
      <c r="M11783" s="120"/>
      <c r="N11783" s="120"/>
      <c r="U11783" s="121"/>
      <c r="V11783" s="122"/>
      <c r="W11783" s="123"/>
      <c r="AC11783" s="123"/>
    </row>
    <row r="11784" spans="5:29" s="2" customFormat="1">
      <c r="E11784" s="120"/>
      <c r="M11784" s="120"/>
      <c r="N11784" s="120"/>
      <c r="U11784" s="121"/>
      <c r="V11784" s="122"/>
      <c r="W11784" s="123"/>
      <c r="AC11784" s="123"/>
    </row>
    <row r="11785" spans="5:29" s="2" customFormat="1">
      <c r="E11785" s="120"/>
      <c r="M11785" s="120"/>
      <c r="N11785" s="120"/>
      <c r="U11785" s="121"/>
      <c r="V11785" s="122"/>
      <c r="W11785" s="123"/>
      <c r="AC11785" s="123"/>
    </row>
    <row r="11786" spans="5:29" s="2" customFormat="1">
      <c r="E11786" s="120"/>
      <c r="M11786" s="120"/>
      <c r="N11786" s="120"/>
      <c r="U11786" s="121"/>
      <c r="V11786" s="122"/>
      <c r="W11786" s="123"/>
      <c r="AC11786" s="123"/>
    </row>
    <row r="11787" spans="5:29" s="2" customFormat="1">
      <c r="E11787" s="120"/>
      <c r="M11787" s="120"/>
      <c r="N11787" s="120"/>
      <c r="U11787" s="121"/>
      <c r="V11787" s="122"/>
      <c r="W11787" s="123"/>
      <c r="AC11787" s="123"/>
    </row>
    <row r="11788" spans="5:29" s="2" customFormat="1">
      <c r="E11788" s="120"/>
      <c r="M11788" s="120"/>
      <c r="N11788" s="120"/>
      <c r="U11788" s="121"/>
      <c r="V11788" s="122"/>
      <c r="W11788" s="123"/>
      <c r="AC11788" s="123"/>
    </row>
    <row r="11789" spans="5:29" s="2" customFormat="1">
      <c r="E11789" s="120"/>
      <c r="M11789" s="120"/>
      <c r="N11789" s="120"/>
      <c r="U11789" s="121"/>
      <c r="V11789" s="122"/>
      <c r="W11789" s="123"/>
      <c r="AC11789" s="123"/>
    </row>
    <row r="11790" spans="5:29" s="2" customFormat="1">
      <c r="E11790" s="120"/>
      <c r="M11790" s="120"/>
      <c r="N11790" s="120"/>
      <c r="U11790" s="121"/>
      <c r="V11790" s="122"/>
      <c r="W11790" s="123"/>
      <c r="AC11790" s="123"/>
    </row>
    <row r="11791" spans="5:29" s="2" customFormat="1">
      <c r="E11791" s="120"/>
      <c r="M11791" s="120"/>
      <c r="N11791" s="120"/>
      <c r="U11791" s="121"/>
      <c r="V11791" s="122"/>
      <c r="W11791" s="123"/>
      <c r="AC11791" s="123"/>
    </row>
    <row r="11792" spans="5:29" s="2" customFormat="1">
      <c r="E11792" s="120"/>
      <c r="M11792" s="120"/>
      <c r="N11792" s="120"/>
      <c r="U11792" s="121"/>
      <c r="V11792" s="122"/>
      <c r="W11792" s="123"/>
      <c r="AC11792" s="123"/>
    </row>
    <row r="11793" spans="5:29" s="2" customFormat="1">
      <c r="E11793" s="120"/>
      <c r="M11793" s="120"/>
      <c r="N11793" s="120"/>
      <c r="U11793" s="121"/>
      <c r="V11793" s="122"/>
      <c r="W11793" s="123"/>
      <c r="AC11793" s="123"/>
    </row>
    <row r="11794" spans="5:29" s="2" customFormat="1">
      <c r="E11794" s="120"/>
      <c r="M11794" s="120"/>
      <c r="N11794" s="120"/>
      <c r="U11794" s="121"/>
      <c r="V11794" s="122"/>
      <c r="W11794" s="123"/>
      <c r="AC11794" s="123"/>
    </row>
    <row r="11795" spans="5:29" s="2" customFormat="1">
      <c r="E11795" s="120"/>
      <c r="M11795" s="120"/>
      <c r="N11795" s="120"/>
      <c r="U11795" s="121"/>
      <c r="V11795" s="122"/>
      <c r="W11795" s="123"/>
      <c r="AC11795" s="123"/>
    </row>
    <row r="11796" spans="5:29" s="2" customFormat="1">
      <c r="E11796" s="120"/>
      <c r="M11796" s="120"/>
      <c r="N11796" s="120"/>
      <c r="U11796" s="121"/>
      <c r="V11796" s="122"/>
      <c r="W11796" s="123"/>
      <c r="AC11796" s="123"/>
    </row>
    <row r="11797" spans="5:29" s="2" customFormat="1">
      <c r="E11797" s="120"/>
      <c r="M11797" s="120"/>
      <c r="N11797" s="120"/>
      <c r="U11797" s="121"/>
      <c r="V11797" s="122"/>
      <c r="W11797" s="123"/>
      <c r="AC11797" s="123"/>
    </row>
    <row r="11798" spans="5:29" s="2" customFormat="1">
      <c r="E11798" s="120"/>
      <c r="M11798" s="120"/>
      <c r="N11798" s="120"/>
      <c r="U11798" s="121"/>
      <c r="V11798" s="122"/>
      <c r="W11798" s="123"/>
      <c r="AC11798" s="123"/>
    </row>
    <row r="11799" spans="5:29" s="2" customFormat="1">
      <c r="E11799" s="120"/>
      <c r="M11799" s="120"/>
      <c r="N11799" s="120"/>
      <c r="U11799" s="121"/>
      <c r="V11799" s="122"/>
      <c r="W11799" s="123"/>
      <c r="AC11799" s="123"/>
    </row>
    <row r="11800" spans="5:29" s="2" customFormat="1">
      <c r="E11800" s="120"/>
      <c r="M11800" s="120"/>
      <c r="N11800" s="120"/>
      <c r="U11800" s="121"/>
      <c r="V11800" s="122"/>
      <c r="W11800" s="123"/>
      <c r="AC11800" s="123"/>
    </row>
    <row r="11801" spans="5:29" s="2" customFormat="1">
      <c r="E11801" s="120"/>
      <c r="M11801" s="120"/>
      <c r="N11801" s="120"/>
      <c r="U11801" s="121"/>
      <c r="V11801" s="122"/>
      <c r="W11801" s="123"/>
      <c r="AC11801" s="123"/>
    </row>
    <row r="11802" spans="5:29" s="2" customFormat="1">
      <c r="E11802" s="120"/>
      <c r="M11802" s="120"/>
      <c r="N11802" s="120"/>
      <c r="U11802" s="121"/>
      <c r="V11802" s="122"/>
      <c r="W11802" s="123"/>
      <c r="AC11802" s="123"/>
    </row>
    <row r="11803" spans="5:29" s="2" customFormat="1">
      <c r="E11803" s="120"/>
      <c r="M11803" s="120"/>
      <c r="N11803" s="120"/>
      <c r="U11803" s="121"/>
      <c r="V11803" s="122"/>
      <c r="W11803" s="123"/>
      <c r="AC11803" s="123"/>
    </row>
    <row r="11804" spans="5:29" s="2" customFormat="1">
      <c r="E11804" s="120"/>
      <c r="M11804" s="120"/>
      <c r="N11804" s="120"/>
      <c r="U11804" s="121"/>
      <c r="V11804" s="122"/>
      <c r="W11804" s="123"/>
      <c r="AC11804" s="123"/>
    </row>
    <row r="11805" spans="5:29" s="2" customFormat="1">
      <c r="E11805" s="120"/>
      <c r="M11805" s="120"/>
      <c r="N11805" s="120"/>
      <c r="U11805" s="121"/>
      <c r="V11805" s="122"/>
      <c r="W11805" s="123"/>
      <c r="AC11805" s="123"/>
    </row>
    <row r="11806" spans="5:29" s="2" customFormat="1">
      <c r="E11806" s="120"/>
      <c r="M11806" s="120"/>
      <c r="N11806" s="120"/>
      <c r="U11806" s="121"/>
      <c r="V11806" s="122"/>
      <c r="W11806" s="123"/>
      <c r="AC11806" s="123"/>
    </row>
    <row r="11807" spans="5:29" s="2" customFormat="1">
      <c r="E11807" s="120"/>
      <c r="M11807" s="120"/>
      <c r="N11807" s="120"/>
      <c r="U11807" s="121"/>
      <c r="V11807" s="122"/>
      <c r="W11807" s="123"/>
      <c r="AC11807" s="123"/>
    </row>
    <row r="11808" spans="5:29" s="2" customFormat="1">
      <c r="E11808" s="120"/>
      <c r="M11808" s="120"/>
      <c r="N11808" s="120"/>
      <c r="U11808" s="121"/>
      <c r="V11808" s="122"/>
      <c r="W11808" s="123"/>
      <c r="AC11808" s="123"/>
    </row>
    <row r="11809" spans="5:29" s="2" customFormat="1">
      <c r="E11809" s="120"/>
      <c r="M11809" s="120"/>
      <c r="N11809" s="120"/>
      <c r="U11809" s="121"/>
      <c r="V11809" s="122"/>
      <c r="W11809" s="123"/>
      <c r="AC11809" s="123"/>
    </row>
    <row r="11810" spans="5:29" s="2" customFormat="1">
      <c r="E11810" s="120"/>
      <c r="M11810" s="120"/>
      <c r="N11810" s="120"/>
      <c r="U11810" s="121"/>
      <c r="V11810" s="122"/>
      <c r="W11810" s="123"/>
      <c r="AC11810" s="123"/>
    </row>
    <row r="11811" spans="5:29" s="2" customFormat="1">
      <c r="E11811" s="120"/>
      <c r="M11811" s="120"/>
      <c r="N11811" s="120"/>
      <c r="U11811" s="121"/>
      <c r="V11811" s="122"/>
      <c r="W11811" s="123"/>
      <c r="AC11811" s="123"/>
    </row>
    <row r="11812" spans="5:29" s="2" customFormat="1">
      <c r="E11812" s="120"/>
      <c r="M11812" s="120"/>
      <c r="N11812" s="120"/>
      <c r="U11812" s="121"/>
      <c r="V11812" s="122"/>
      <c r="W11812" s="123"/>
      <c r="AC11812" s="123"/>
    </row>
    <row r="11813" spans="5:29" s="2" customFormat="1">
      <c r="E11813" s="120"/>
      <c r="M11813" s="120"/>
      <c r="N11813" s="120"/>
      <c r="U11813" s="121"/>
      <c r="V11813" s="122"/>
      <c r="W11813" s="123"/>
      <c r="AC11813" s="123"/>
    </row>
    <row r="11814" spans="5:29" s="2" customFormat="1">
      <c r="E11814" s="120"/>
      <c r="M11814" s="120"/>
      <c r="N11814" s="120"/>
      <c r="U11814" s="121"/>
      <c r="V11814" s="122"/>
      <c r="W11814" s="123"/>
      <c r="AC11814" s="123"/>
    </row>
    <row r="11815" spans="5:29" s="2" customFormat="1">
      <c r="E11815" s="120"/>
      <c r="M11815" s="120"/>
      <c r="N11815" s="120"/>
      <c r="U11815" s="121"/>
      <c r="V11815" s="122"/>
      <c r="W11815" s="123"/>
      <c r="AC11815" s="123"/>
    </row>
    <row r="11816" spans="5:29" s="2" customFormat="1">
      <c r="E11816" s="120"/>
      <c r="M11816" s="120"/>
      <c r="N11816" s="120"/>
      <c r="U11816" s="121"/>
      <c r="V11816" s="122"/>
      <c r="W11816" s="123"/>
      <c r="AC11816" s="123"/>
    </row>
    <row r="11817" spans="5:29" s="2" customFormat="1">
      <c r="E11817" s="120"/>
      <c r="M11817" s="120"/>
      <c r="N11817" s="120"/>
      <c r="U11817" s="121"/>
      <c r="V11817" s="122"/>
      <c r="W11817" s="123"/>
      <c r="AC11817" s="123"/>
    </row>
    <row r="11818" spans="5:29" s="2" customFormat="1">
      <c r="E11818" s="120"/>
      <c r="M11818" s="120"/>
      <c r="N11818" s="120"/>
      <c r="U11818" s="121"/>
      <c r="V11818" s="122"/>
      <c r="W11818" s="123"/>
      <c r="AC11818" s="123"/>
    </row>
    <row r="11819" spans="5:29" s="2" customFormat="1">
      <c r="E11819" s="120"/>
      <c r="M11819" s="120"/>
      <c r="N11819" s="120"/>
      <c r="U11819" s="121"/>
      <c r="V11819" s="122"/>
      <c r="W11819" s="123"/>
      <c r="AC11819" s="123"/>
    </row>
    <row r="11820" spans="5:29" s="2" customFormat="1">
      <c r="E11820" s="120"/>
      <c r="M11820" s="120"/>
      <c r="N11820" s="120"/>
      <c r="U11820" s="121"/>
      <c r="V11820" s="122"/>
      <c r="W11820" s="123"/>
      <c r="AC11820" s="123"/>
    </row>
    <row r="11821" spans="5:29" s="2" customFormat="1">
      <c r="E11821" s="120"/>
      <c r="M11821" s="120"/>
      <c r="N11821" s="120"/>
      <c r="U11821" s="121"/>
      <c r="V11821" s="122"/>
      <c r="W11821" s="123"/>
      <c r="AC11821" s="123"/>
    </row>
    <row r="11822" spans="5:29" s="2" customFormat="1">
      <c r="E11822" s="120"/>
      <c r="M11822" s="120"/>
      <c r="N11822" s="120"/>
      <c r="U11822" s="121"/>
      <c r="V11822" s="122"/>
      <c r="W11822" s="123"/>
      <c r="AC11822" s="123"/>
    </row>
    <row r="11823" spans="5:29" s="2" customFormat="1">
      <c r="E11823" s="120"/>
      <c r="M11823" s="120"/>
      <c r="N11823" s="120"/>
      <c r="U11823" s="121"/>
      <c r="V11823" s="122"/>
      <c r="W11823" s="123"/>
      <c r="AC11823" s="123"/>
    </row>
    <row r="11824" spans="5:29" s="2" customFormat="1">
      <c r="E11824" s="120"/>
      <c r="M11824" s="120"/>
      <c r="N11824" s="120"/>
      <c r="U11824" s="121"/>
      <c r="V11824" s="122"/>
      <c r="W11824" s="123"/>
      <c r="AC11824" s="123"/>
    </row>
    <row r="11825" spans="5:29" s="2" customFormat="1">
      <c r="E11825" s="120"/>
      <c r="M11825" s="120"/>
      <c r="N11825" s="120"/>
      <c r="U11825" s="121"/>
      <c r="V11825" s="122"/>
      <c r="W11825" s="123"/>
      <c r="AC11825" s="123"/>
    </row>
    <row r="11826" spans="5:29" s="2" customFormat="1">
      <c r="E11826" s="120"/>
      <c r="M11826" s="120"/>
      <c r="N11826" s="120"/>
      <c r="U11826" s="121"/>
      <c r="V11826" s="122"/>
      <c r="W11826" s="123"/>
      <c r="AC11826" s="123"/>
    </row>
    <row r="11827" spans="5:29" s="2" customFormat="1">
      <c r="E11827" s="120"/>
      <c r="M11827" s="120"/>
      <c r="N11827" s="120"/>
      <c r="U11827" s="121"/>
      <c r="V11827" s="122"/>
      <c r="W11827" s="123"/>
      <c r="AC11827" s="123"/>
    </row>
    <row r="11828" spans="5:29" s="2" customFormat="1">
      <c r="E11828" s="120"/>
      <c r="M11828" s="120"/>
      <c r="N11828" s="120"/>
      <c r="U11828" s="121"/>
      <c r="V11828" s="122"/>
      <c r="W11828" s="123"/>
      <c r="AC11828" s="123"/>
    </row>
    <row r="11829" spans="5:29" s="2" customFormat="1">
      <c r="E11829" s="120"/>
      <c r="M11829" s="120"/>
      <c r="N11829" s="120"/>
      <c r="U11829" s="121"/>
      <c r="V11829" s="122"/>
      <c r="W11829" s="123"/>
      <c r="AC11829" s="123"/>
    </row>
    <row r="11830" spans="5:29" s="2" customFormat="1">
      <c r="E11830" s="120"/>
      <c r="M11830" s="120"/>
      <c r="N11830" s="120"/>
      <c r="U11830" s="121"/>
      <c r="V11830" s="122"/>
      <c r="W11830" s="123"/>
      <c r="AC11830" s="123"/>
    </row>
    <row r="11831" spans="5:29" s="2" customFormat="1">
      <c r="E11831" s="120"/>
      <c r="M11831" s="120"/>
      <c r="N11831" s="120"/>
      <c r="U11831" s="121"/>
      <c r="V11831" s="122"/>
      <c r="W11831" s="123"/>
      <c r="AC11831" s="123"/>
    </row>
    <row r="11832" spans="5:29" s="2" customFormat="1">
      <c r="E11832" s="120"/>
      <c r="M11832" s="120"/>
      <c r="N11832" s="120"/>
      <c r="U11832" s="121"/>
      <c r="V11832" s="122"/>
      <c r="W11832" s="123"/>
      <c r="AC11832" s="123"/>
    </row>
    <row r="11833" spans="5:29" s="2" customFormat="1">
      <c r="E11833" s="120"/>
      <c r="M11833" s="120"/>
      <c r="N11833" s="120"/>
      <c r="U11833" s="121"/>
      <c r="V11833" s="122"/>
      <c r="W11833" s="123"/>
      <c r="AC11833" s="123"/>
    </row>
    <row r="11834" spans="5:29" s="2" customFormat="1">
      <c r="E11834" s="120"/>
      <c r="M11834" s="120"/>
      <c r="N11834" s="120"/>
      <c r="U11834" s="121"/>
      <c r="V11834" s="122"/>
      <c r="W11834" s="123"/>
      <c r="AC11834" s="123"/>
    </row>
    <row r="11835" spans="5:29" s="2" customFormat="1">
      <c r="E11835" s="120"/>
      <c r="M11835" s="120"/>
      <c r="N11835" s="120"/>
      <c r="U11835" s="121"/>
      <c r="V11835" s="122"/>
      <c r="W11835" s="123"/>
      <c r="AC11835" s="123"/>
    </row>
    <row r="11836" spans="5:29" s="2" customFormat="1">
      <c r="E11836" s="120"/>
      <c r="M11836" s="120"/>
      <c r="N11836" s="120"/>
      <c r="U11836" s="121"/>
      <c r="V11836" s="122"/>
      <c r="W11836" s="123"/>
      <c r="AC11836" s="123"/>
    </row>
    <row r="11837" spans="5:29" s="2" customFormat="1">
      <c r="E11837" s="120"/>
      <c r="M11837" s="120"/>
      <c r="N11837" s="120"/>
      <c r="U11837" s="121"/>
      <c r="V11837" s="122"/>
      <c r="W11837" s="123"/>
      <c r="AC11837" s="123"/>
    </row>
    <row r="11838" spans="5:29" s="2" customFormat="1">
      <c r="E11838" s="120"/>
      <c r="M11838" s="120"/>
      <c r="N11838" s="120"/>
      <c r="U11838" s="121"/>
      <c r="V11838" s="122"/>
      <c r="W11838" s="123"/>
      <c r="AC11838" s="123"/>
    </row>
    <row r="11839" spans="5:29" s="2" customFormat="1">
      <c r="E11839" s="120"/>
      <c r="M11839" s="120"/>
      <c r="N11839" s="120"/>
      <c r="U11839" s="121"/>
      <c r="V11839" s="122"/>
      <c r="W11839" s="123"/>
      <c r="AC11839" s="123"/>
    </row>
    <row r="11840" spans="5:29" s="2" customFormat="1">
      <c r="E11840" s="120"/>
      <c r="M11840" s="120"/>
      <c r="N11840" s="120"/>
      <c r="U11840" s="121"/>
      <c r="V11840" s="122"/>
      <c r="W11840" s="123"/>
      <c r="AC11840" s="123"/>
    </row>
    <row r="11841" spans="5:29" s="2" customFormat="1">
      <c r="E11841" s="120"/>
      <c r="M11841" s="120"/>
      <c r="N11841" s="120"/>
      <c r="U11841" s="121"/>
      <c r="V11841" s="122"/>
      <c r="W11841" s="123"/>
      <c r="AC11841" s="123"/>
    </row>
    <row r="11842" spans="5:29" s="2" customFormat="1">
      <c r="E11842" s="120"/>
      <c r="M11842" s="120"/>
      <c r="N11842" s="120"/>
      <c r="U11842" s="121"/>
      <c r="V11842" s="122"/>
      <c r="W11842" s="123"/>
      <c r="AC11842" s="123"/>
    </row>
    <row r="11843" spans="5:29" s="2" customFormat="1">
      <c r="E11843" s="120"/>
      <c r="M11843" s="120"/>
      <c r="N11843" s="120"/>
      <c r="U11843" s="121"/>
      <c r="V11843" s="122"/>
      <c r="W11843" s="123"/>
      <c r="AC11843" s="123"/>
    </row>
    <row r="11844" spans="5:29" s="2" customFormat="1">
      <c r="E11844" s="120"/>
      <c r="M11844" s="120"/>
      <c r="N11844" s="120"/>
      <c r="U11844" s="121"/>
      <c r="V11844" s="122"/>
      <c r="W11844" s="123"/>
      <c r="AC11844" s="123"/>
    </row>
    <row r="11845" spans="5:29" s="2" customFormat="1">
      <c r="E11845" s="120"/>
      <c r="M11845" s="120"/>
      <c r="N11845" s="120"/>
      <c r="U11845" s="121"/>
      <c r="V11845" s="122"/>
      <c r="W11845" s="123"/>
      <c r="AC11845" s="123"/>
    </row>
    <row r="11846" spans="5:29" s="2" customFormat="1">
      <c r="E11846" s="120"/>
      <c r="M11846" s="120"/>
      <c r="N11846" s="120"/>
      <c r="U11846" s="121"/>
      <c r="V11846" s="122"/>
      <c r="W11846" s="123"/>
      <c r="AC11846" s="123"/>
    </row>
    <row r="11847" spans="5:29" s="2" customFormat="1">
      <c r="E11847" s="120"/>
      <c r="M11847" s="120"/>
      <c r="N11847" s="120"/>
      <c r="U11847" s="121"/>
      <c r="V11847" s="122"/>
      <c r="W11847" s="123"/>
      <c r="AC11847" s="123"/>
    </row>
    <row r="11848" spans="5:29" s="2" customFormat="1">
      <c r="E11848" s="120"/>
      <c r="M11848" s="120"/>
      <c r="N11848" s="120"/>
      <c r="U11848" s="121"/>
      <c r="V11848" s="122"/>
      <c r="W11848" s="123"/>
      <c r="AC11848" s="123"/>
    </row>
    <row r="11849" spans="5:29" s="2" customFormat="1">
      <c r="E11849" s="120"/>
      <c r="M11849" s="120"/>
      <c r="N11849" s="120"/>
      <c r="U11849" s="121"/>
      <c r="V11849" s="122"/>
      <c r="W11849" s="123"/>
      <c r="AC11849" s="123"/>
    </row>
    <row r="11850" spans="5:29" s="2" customFormat="1">
      <c r="E11850" s="120"/>
      <c r="M11850" s="120"/>
      <c r="N11850" s="120"/>
      <c r="U11850" s="121"/>
      <c r="V11850" s="122"/>
      <c r="W11850" s="123"/>
      <c r="AC11850" s="123"/>
    </row>
    <row r="11851" spans="5:29" s="2" customFormat="1">
      <c r="E11851" s="120"/>
      <c r="M11851" s="120"/>
      <c r="N11851" s="120"/>
      <c r="U11851" s="121"/>
      <c r="V11851" s="122"/>
      <c r="W11851" s="123"/>
      <c r="AC11851" s="123"/>
    </row>
    <row r="11852" spans="5:29" s="2" customFormat="1">
      <c r="E11852" s="120"/>
      <c r="M11852" s="120"/>
      <c r="N11852" s="120"/>
      <c r="U11852" s="121"/>
      <c r="V11852" s="122"/>
      <c r="W11852" s="123"/>
      <c r="AC11852" s="123"/>
    </row>
    <row r="11853" spans="5:29" s="2" customFormat="1">
      <c r="E11853" s="120"/>
      <c r="M11853" s="120"/>
      <c r="N11853" s="120"/>
      <c r="U11853" s="121"/>
      <c r="V11853" s="122"/>
      <c r="W11853" s="123"/>
      <c r="AC11853" s="123"/>
    </row>
    <row r="11854" spans="5:29" s="2" customFormat="1">
      <c r="E11854" s="120"/>
      <c r="M11854" s="120"/>
      <c r="N11854" s="120"/>
      <c r="U11854" s="121"/>
      <c r="V11854" s="122"/>
      <c r="W11854" s="123"/>
      <c r="AC11854" s="123"/>
    </row>
    <row r="11855" spans="5:29" s="2" customFormat="1">
      <c r="E11855" s="120"/>
      <c r="M11855" s="120"/>
      <c r="N11855" s="120"/>
      <c r="U11855" s="121"/>
      <c r="V11855" s="122"/>
      <c r="W11855" s="123"/>
      <c r="AC11855" s="123"/>
    </row>
    <row r="11856" spans="5:29" s="2" customFormat="1">
      <c r="E11856" s="120"/>
      <c r="M11856" s="120"/>
      <c r="N11856" s="120"/>
      <c r="U11856" s="121"/>
      <c r="V11856" s="122"/>
      <c r="W11856" s="123"/>
      <c r="AC11856" s="123"/>
    </row>
    <row r="11857" spans="5:29" s="2" customFormat="1">
      <c r="E11857" s="120"/>
      <c r="M11857" s="120"/>
      <c r="N11857" s="120"/>
      <c r="U11857" s="121"/>
      <c r="V11857" s="122"/>
      <c r="W11857" s="123"/>
      <c r="AC11857" s="123"/>
    </row>
    <row r="11858" spans="5:29" s="2" customFormat="1">
      <c r="E11858" s="120"/>
      <c r="M11858" s="120"/>
      <c r="N11858" s="120"/>
      <c r="U11858" s="121"/>
      <c r="V11858" s="122"/>
      <c r="W11858" s="123"/>
      <c r="AC11858" s="123"/>
    </row>
    <row r="11859" spans="5:29" s="2" customFormat="1">
      <c r="E11859" s="120"/>
      <c r="M11859" s="120"/>
      <c r="N11859" s="120"/>
      <c r="U11859" s="121"/>
      <c r="V11859" s="122"/>
      <c r="W11859" s="123"/>
      <c r="AC11859" s="123"/>
    </row>
    <row r="11860" spans="5:29" s="2" customFormat="1">
      <c r="E11860" s="120"/>
      <c r="M11860" s="120"/>
      <c r="N11860" s="120"/>
      <c r="U11860" s="121"/>
      <c r="V11860" s="122"/>
      <c r="W11860" s="123"/>
      <c r="AC11860" s="123"/>
    </row>
    <row r="11861" spans="5:29" s="2" customFormat="1">
      <c r="E11861" s="120"/>
      <c r="M11861" s="120"/>
      <c r="N11861" s="120"/>
      <c r="U11861" s="121"/>
      <c r="V11861" s="122"/>
      <c r="W11861" s="123"/>
      <c r="AC11861" s="123"/>
    </row>
    <row r="11862" spans="5:29" s="2" customFormat="1">
      <c r="E11862" s="120"/>
      <c r="M11862" s="120"/>
      <c r="N11862" s="120"/>
      <c r="U11862" s="121"/>
      <c r="V11862" s="122"/>
      <c r="W11862" s="123"/>
      <c r="AC11862" s="123"/>
    </row>
    <row r="11863" spans="5:29" s="2" customFormat="1">
      <c r="E11863" s="120"/>
      <c r="M11863" s="120"/>
      <c r="N11863" s="120"/>
      <c r="U11863" s="121"/>
      <c r="V11863" s="122"/>
      <c r="W11863" s="123"/>
      <c r="AC11863" s="123"/>
    </row>
    <row r="11864" spans="5:29" s="2" customFormat="1">
      <c r="E11864" s="120"/>
      <c r="M11864" s="120"/>
      <c r="N11864" s="120"/>
      <c r="U11864" s="121"/>
      <c r="V11864" s="122"/>
      <c r="W11864" s="123"/>
      <c r="AC11864" s="123"/>
    </row>
    <row r="11865" spans="5:29" s="2" customFormat="1">
      <c r="E11865" s="120"/>
      <c r="M11865" s="120"/>
      <c r="N11865" s="120"/>
      <c r="U11865" s="121"/>
      <c r="V11865" s="122"/>
      <c r="W11865" s="123"/>
      <c r="AC11865" s="123"/>
    </row>
    <row r="11866" spans="5:29" s="2" customFormat="1">
      <c r="E11866" s="120"/>
      <c r="M11866" s="120"/>
      <c r="N11866" s="120"/>
      <c r="U11866" s="121"/>
      <c r="V11866" s="122"/>
      <c r="W11866" s="123"/>
      <c r="AC11866" s="123"/>
    </row>
    <row r="11867" spans="5:29" s="2" customFormat="1">
      <c r="E11867" s="120"/>
      <c r="M11867" s="120"/>
      <c r="N11867" s="120"/>
      <c r="U11867" s="121"/>
      <c r="V11867" s="122"/>
      <c r="W11867" s="123"/>
      <c r="AC11867" s="123"/>
    </row>
    <row r="11868" spans="5:29" s="2" customFormat="1">
      <c r="E11868" s="120"/>
      <c r="M11868" s="120"/>
      <c r="N11868" s="120"/>
      <c r="U11868" s="121"/>
      <c r="V11868" s="122"/>
      <c r="W11868" s="123"/>
      <c r="AC11868" s="123"/>
    </row>
    <row r="11869" spans="5:29" s="2" customFormat="1">
      <c r="E11869" s="120"/>
      <c r="M11869" s="120"/>
      <c r="N11869" s="120"/>
      <c r="U11869" s="121"/>
      <c r="V11869" s="122"/>
      <c r="W11869" s="123"/>
      <c r="AC11869" s="123"/>
    </row>
    <row r="11870" spans="5:29" s="2" customFormat="1">
      <c r="E11870" s="120"/>
      <c r="M11870" s="120"/>
      <c r="N11870" s="120"/>
      <c r="U11870" s="121"/>
      <c r="V11870" s="122"/>
      <c r="W11870" s="123"/>
      <c r="AC11870" s="123"/>
    </row>
    <row r="11871" spans="5:29" s="2" customFormat="1">
      <c r="E11871" s="120"/>
      <c r="M11871" s="120"/>
      <c r="N11871" s="120"/>
      <c r="U11871" s="121"/>
      <c r="V11871" s="122"/>
      <c r="W11871" s="123"/>
      <c r="AC11871" s="123"/>
    </row>
    <row r="11872" spans="5:29" s="2" customFormat="1">
      <c r="E11872" s="120"/>
      <c r="M11872" s="120"/>
      <c r="N11872" s="120"/>
      <c r="U11872" s="121"/>
      <c r="V11872" s="122"/>
      <c r="W11872" s="123"/>
      <c r="AC11872" s="123"/>
    </row>
    <row r="11873" spans="5:29" s="2" customFormat="1">
      <c r="E11873" s="120"/>
      <c r="M11873" s="120"/>
      <c r="N11873" s="120"/>
      <c r="U11873" s="121"/>
      <c r="V11873" s="122"/>
      <c r="W11873" s="123"/>
      <c r="AC11873" s="123"/>
    </row>
    <row r="11874" spans="5:29" s="2" customFormat="1">
      <c r="E11874" s="120"/>
      <c r="M11874" s="120"/>
      <c r="N11874" s="120"/>
      <c r="U11874" s="121"/>
      <c r="V11874" s="122"/>
      <c r="W11874" s="123"/>
      <c r="AC11874" s="123"/>
    </row>
    <row r="11875" spans="5:29" s="2" customFormat="1">
      <c r="E11875" s="120"/>
      <c r="M11875" s="120"/>
      <c r="N11875" s="120"/>
      <c r="U11875" s="121"/>
      <c r="V11875" s="122"/>
      <c r="W11875" s="123"/>
      <c r="AC11875" s="123"/>
    </row>
    <row r="11876" spans="5:29" s="2" customFormat="1">
      <c r="E11876" s="120"/>
      <c r="M11876" s="120"/>
      <c r="N11876" s="120"/>
      <c r="U11876" s="121"/>
      <c r="V11876" s="122"/>
      <c r="W11876" s="123"/>
      <c r="AC11876" s="123"/>
    </row>
    <row r="11877" spans="5:29" s="2" customFormat="1">
      <c r="E11877" s="120"/>
      <c r="M11877" s="120"/>
      <c r="N11877" s="120"/>
      <c r="U11877" s="121"/>
      <c r="V11877" s="122"/>
      <c r="W11877" s="123"/>
      <c r="AC11877" s="123"/>
    </row>
    <row r="11878" spans="5:29" s="2" customFormat="1">
      <c r="E11878" s="120"/>
      <c r="M11878" s="120"/>
      <c r="N11878" s="120"/>
      <c r="U11878" s="121"/>
      <c r="V11878" s="122"/>
      <c r="W11878" s="123"/>
      <c r="AC11878" s="123"/>
    </row>
    <row r="11879" spans="5:29" s="2" customFormat="1">
      <c r="E11879" s="120"/>
      <c r="M11879" s="120"/>
      <c r="N11879" s="120"/>
      <c r="U11879" s="121"/>
      <c r="V11879" s="122"/>
      <c r="W11879" s="123"/>
      <c r="AC11879" s="123"/>
    </row>
    <row r="11880" spans="5:29" s="2" customFormat="1">
      <c r="E11880" s="120"/>
      <c r="M11880" s="120"/>
      <c r="N11880" s="120"/>
      <c r="U11880" s="121"/>
      <c r="V11880" s="122"/>
      <c r="W11880" s="123"/>
      <c r="AC11880" s="123"/>
    </row>
    <row r="11881" spans="5:29" s="2" customFormat="1">
      <c r="E11881" s="120"/>
      <c r="M11881" s="120"/>
      <c r="N11881" s="120"/>
      <c r="U11881" s="121"/>
      <c r="V11881" s="122"/>
      <c r="W11881" s="123"/>
      <c r="AC11881" s="123"/>
    </row>
    <row r="11882" spans="5:29" s="2" customFormat="1">
      <c r="E11882" s="120"/>
      <c r="M11882" s="120"/>
      <c r="N11882" s="120"/>
      <c r="U11882" s="121"/>
      <c r="V11882" s="122"/>
      <c r="W11882" s="123"/>
      <c r="AC11882" s="123"/>
    </row>
    <row r="11883" spans="5:29" s="2" customFormat="1">
      <c r="E11883" s="120"/>
      <c r="M11883" s="120"/>
      <c r="N11883" s="120"/>
      <c r="U11883" s="121"/>
      <c r="V11883" s="122"/>
      <c r="W11883" s="123"/>
      <c r="AC11883" s="123"/>
    </row>
    <row r="11884" spans="5:29" s="2" customFormat="1">
      <c r="E11884" s="120"/>
      <c r="M11884" s="120"/>
      <c r="N11884" s="120"/>
      <c r="U11884" s="121"/>
      <c r="V11884" s="122"/>
      <c r="W11884" s="123"/>
      <c r="AC11884" s="123"/>
    </row>
    <row r="11885" spans="5:29" s="2" customFormat="1">
      <c r="E11885" s="120"/>
      <c r="M11885" s="120"/>
      <c r="N11885" s="120"/>
      <c r="U11885" s="121"/>
      <c r="V11885" s="122"/>
      <c r="W11885" s="123"/>
      <c r="AC11885" s="123"/>
    </row>
    <row r="11886" spans="5:29" s="2" customFormat="1">
      <c r="E11886" s="120"/>
      <c r="M11886" s="120"/>
      <c r="N11886" s="120"/>
      <c r="U11886" s="121"/>
      <c r="V11886" s="122"/>
      <c r="W11886" s="123"/>
      <c r="AC11886" s="123"/>
    </row>
    <row r="11887" spans="5:29" s="2" customFormat="1">
      <c r="E11887" s="120"/>
      <c r="M11887" s="120"/>
      <c r="N11887" s="120"/>
      <c r="U11887" s="121"/>
      <c r="V11887" s="122"/>
      <c r="W11887" s="123"/>
      <c r="AC11887" s="123"/>
    </row>
    <row r="11888" spans="5:29" s="2" customFormat="1">
      <c r="E11888" s="120"/>
      <c r="M11888" s="120"/>
      <c r="N11888" s="120"/>
      <c r="U11888" s="121"/>
      <c r="V11888" s="122"/>
      <c r="W11888" s="123"/>
      <c r="AC11888" s="123"/>
    </row>
    <row r="11889" spans="5:29" s="2" customFormat="1">
      <c r="E11889" s="120"/>
      <c r="M11889" s="120"/>
      <c r="N11889" s="120"/>
      <c r="U11889" s="121"/>
      <c r="V11889" s="122"/>
      <c r="W11889" s="123"/>
      <c r="AC11889" s="123"/>
    </row>
    <row r="11890" spans="5:29" s="2" customFormat="1">
      <c r="E11890" s="120"/>
      <c r="M11890" s="120"/>
      <c r="N11890" s="120"/>
      <c r="U11890" s="121"/>
      <c r="V11890" s="122"/>
      <c r="W11890" s="123"/>
      <c r="AC11890" s="123"/>
    </row>
    <row r="11891" spans="5:29" s="2" customFormat="1">
      <c r="E11891" s="120"/>
      <c r="M11891" s="120"/>
      <c r="N11891" s="120"/>
      <c r="U11891" s="121"/>
      <c r="V11891" s="122"/>
      <c r="W11891" s="123"/>
      <c r="AC11891" s="123"/>
    </row>
    <row r="11892" spans="5:29" s="2" customFormat="1">
      <c r="E11892" s="120"/>
      <c r="M11892" s="120"/>
      <c r="N11892" s="120"/>
      <c r="U11892" s="121"/>
      <c r="V11892" s="122"/>
      <c r="W11892" s="123"/>
      <c r="AC11892" s="123"/>
    </row>
    <row r="11893" spans="5:29" s="2" customFormat="1">
      <c r="E11893" s="120"/>
      <c r="M11893" s="120"/>
      <c r="N11893" s="120"/>
      <c r="U11893" s="121"/>
      <c r="V11893" s="122"/>
      <c r="W11893" s="123"/>
      <c r="AC11893" s="123"/>
    </row>
    <row r="11894" spans="5:29" s="2" customFormat="1">
      <c r="E11894" s="120"/>
      <c r="M11894" s="120"/>
      <c r="N11894" s="120"/>
      <c r="U11894" s="121"/>
      <c r="V11894" s="122"/>
      <c r="W11894" s="123"/>
      <c r="AC11894" s="123"/>
    </row>
    <row r="11895" spans="5:29" s="2" customFormat="1">
      <c r="E11895" s="120"/>
      <c r="M11895" s="120"/>
      <c r="N11895" s="120"/>
      <c r="U11895" s="121"/>
      <c r="V11895" s="122"/>
      <c r="W11895" s="123"/>
      <c r="AC11895" s="123"/>
    </row>
    <row r="11896" spans="5:29" s="2" customFormat="1">
      <c r="E11896" s="120"/>
      <c r="M11896" s="120"/>
      <c r="N11896" s="120"/>
      <c r="U11896" s="121"/>
      <c r="V11896" s="122"/>
      <c r="W11896" s="123"/>
      <c r="AC11896" s="123"/>
    </row>
    <row r="11897" spans="5:29" s="2" customFormat="1">
      <c r="E11897" s="120"/>
      <c r="M11897" s="120"/>
      <c r="N11897" s="120"/>
      <c r="U11897" s="121"/>
      <c r="V11897" s="122"/>
      <c r="W11897" s="123"/>
      <c r="AC11897" s="123"/>
    </row>
    <row r="11898" spans="5:29" s="2" customFormat="1">
      <c r="E11898" s="120"/>
      <c r="M11898" s="120"/>
      <c r="N11898" s="120"/>
      <c r="U11898" s="121"/>
      <c r="V11898" s="122"/>
      <c r="W11898" s="123"/>
      <c r="AC11898" s="123"/>
    </row>
    <row r="11899" spans="5:29" s="2" customFormat="1">
      <c r="E11899" s="120"/>
      <c r="M11899" s="120"/>
      <c r="N11899" s="120"/>
      <c r="U11899" s="121"/>
      <c r="V11899" s="122"/>
      <c r="W11899" s="123"/>
      <c r="AC11899" s="123"/>
    </row>
    <row r="11900" spans="5:29" s="2" customFormat="1">
      <c r="E11900" s="120"/>
      <c r="M11900" s="120"/>
      <c r="N11900" s="120"/>
      <c r="U11900" s="121"/>
      <c r="V11900" s="122"/>
      <c r="W11900" s="123"/>
      <c r="AC11900" s="123"/>
    </row>
    <row r="11901" spans="5:29" s="2" customFormat="1">
      <c r="E11901" s="120"/>
      <c r="M11901" s="120"/>
      <c r="N11901" s="120"/>
      <c r="U11901" s="121"/>
      <c r="V11901" s="122"/>
      <c r="W11901" s="123"/>
      <c r="AC11901" s="123"/>
    </row>
    <row r="11902" spans="5:29" s="2" customFormat="1">
      <c r="E11902" s="120"/>
      <c r="M11902" s="120"/>
      <c r="N11902" s="120"/>
      <c r="U11902" s="121"/>
      <c r="V11902" s="122"/>
      <c r="W11902" s="123"/>
      <c r="AC11902" s="123"/>
    </row>
    <row r="11903" spans="5:29" s="2" customFormat="1">
      <c r="E11903" s="120"/>
      <c r="M11903" s="120"/>
      <c r="N11903" s="120"/>
      <c r="U11903" s="121"/>
      <c r="V11903" s="122"/>
      <c r="W11903" s="123"/>
      <c r="AC11903" s="123"/>
    </row>
    <row r="11904" spans="5:29" s="2" customFormat="1">
      <c r="E11904" s="120"/>
      <c r="M11904" s="120"/>
      <c r="N11904" s="120"/>
      <c r="U11904" s="121"/>
      <c r="V11904" s="122"/>
      <c r="W11904" s="123"/>
      <c r="AC11904" s="123"/>
    </row>
    <row r="11905" spans="5:29" s="2" customFormat="1">
      <c r="E11905" s="120"/>
      <c r="M11905" s="120"/>
      <c r="N11905" s="120"/>
      <c r="U11905" s="121"/>
      <c r="V11905" s="122"/>
      <c r="W11905" s="123"/>
      <c r="AC11905" s="123"/>
    </row>
    <row r="11906" spans="5:29" s="2" customFormat="1">
      <c r="E11906" s="120"/>
      <c r="M11906" s="120"/>
      <c r="N11906" s="120"/>
      <c r="U11906" s="121"/>
      <c r="V11906" s="122"/>
      <c r="W11906" s="123"/>
      <c r="AC11906" s="123"/>
    </row>
    <row r="11907" spans="5:29" s="2" customFormat="1">
      <c r="E11907" s="120"/>
      <c r="M11907" s="120"/>
      <c r="N11907" s="120"/>
      <c r="U11907" s="121"/>
      <c r="V11907" s="122"/>
      <c r="W11907" s="123"/>
      <c r="AC11907" s="123"/>
    </row>
    <row r="11908" spans="5:29" s="2" customFormat="1">
      <c r="E11908" s="120"/>
      <c r="M11908" s="120"/>
      <c r="N11908" s="120"/>
      <c r="U11908" s="121"/>
      <c r="V11908" s="122"/>
      <c r="W11908" s="123"/>
      <c r="AC11908" s="123"/>
    </row>
    <row r="11909" spans="5:29" s="2" customFormat="1">
      <c r="E11909" s="120"/>
      <c r="M11909" s="120"/>
      <c r="N11909" s="120"/>
      <c r="U11909" s="121"/>
      <c r="V11909" s="122"/>
      <c r="W11909" s="123"/>
      <c r="AC11909" s="123"/>
    </row>
    <row r="11910" spans="5:29" s="2" customFormat="1">
      <c r="E11910" s="120"/>
      <c r="M11910" s="120"/>
      <c r="N11910" s="120"/>
      <c r="U11910" s="121"/>
      <c r="V11910" s="122"/>
      <c r="W11910" s="123"/>
      <c r="AC11910" s="123"/>
    </row>
    <row r="11911" spans="5:29" s="2" customFormat="1">
      <c r="E11911" s="120"/>
      <c r="M11911" s="120"/>
      <c r="N11911" s="120"/>
      <c r="U11911" s="121"/>
      <c r="V11911" s="122"/>
      <c r="W11911" s="123"/>
      <c r="AC11911" s="123"/>
    </row>
    <row r="11912" spans="5:29" s="2" customFormat="1">
      <c r="E11912" s="120"/>
      <c r="M11912" s="120"/>
      <c r="N11912" s="120"/>
      <c r="U11912" s="121"/>
      <c r="V11912" s="122"/>
      <c r="W11912" s="123"/>
      <c r="AC11912" s="123"/>
    </row>
    <row r="11913" spans="5:29" s="2" customFormat="1">
      <c r="E11913" s="120"/>
      <c r="M11913" s="120"/>
      <c r="N11913" s="120"/>
      <c r="U11913" s="121"/>
      <c r="V11913" s="122"/>
      <c r="W11913" s="123"/>
      <c r="AC11913" s="123"/>
    </row>
    <row r="11914" spans="5:29" s="2" customFormat="1">
      <c r="E11914" s="120"/>
      <c r="M11914" s="120"/>
      <c r="N11914" s="120"/>
      <c r="U11914" s="121"/>
      <c r="V11914" s="122"/>
      <c r="W11914" s="123"/>
      <c r="AC11914" s="123"/>
    </row>
    <row r="11915" spans="5:29" s="2" customFormat="1">
      <c r="E11915" s="120"/>
      <c r="M11915" s="120"/>
      <c r="N11915" s="120"/>
      <c r="U11915" s="121"/>
      <c r="V11915" s="122"/>
      <c r="W11915" s="123"/>
      <c r="AC11915" s="123"/>
    </row>
    <row r="11916" spans="5:29" s="2" customFormat="1">
      <c r="E11916" s="120"/>
      <c r="M11916" s="120"/>
      <c r="N11916" s="120"/>
      <c r="U11916" s="121"/>
      <c r="V11916" s="122"/>
      <c r="W11916" s="123"/>
      <c r="AC11916" s="123"/>
    </row>
    <row r="11917" spans="5:29" s="2" customFormat="1">
      <c r="E11917" s="120"/>
      <c r="M11917" s="120"/>
      <c r="N11917" s="120"/>
      <c r="U11917" s="121"/>
      <c r="V11917" s="122"/>
      <c r="W11917" s="123"/>
      <c r="AC11917" s="123"/>
    </row>
    <row r="11918" spans="5:29" s="2" customFormat="1">
      <c r="E11918" s="120"/>
      <c r="M11918" s="120"/>
      <c r="N11918" s="120"/>
      <c r="U11918" s="121"/>
      <c r="V11918" s="122"/>
      <c r="W11918" s="123"/>
      <c r="AC11918" s="123"/>
    </row>
    <row r="11919" spans="5:29" s="2" customFormat="1">
      <c r="E11919" s="120"/>
      <c r="M11919" s="120"/>
      <c r="N11919" s="120"/>
      <c r="U11919" s="121"/>
      <c r="V11919" s="122"/>
      <c r="W11919" s="123"/>
      <c r="AC11919" s="123"/>
    </row>
    <row r="11920" spans="5:29" s="2" customFormat="1">
      <c r="E11920" s="120"/>
      <c r="M11920" s="120"/>
      <c r="N11920" s="120"/>
      <c r="U11920" s="121"/>
      <c r="V11920" s="122"/>
      <c r="W11920" s="123"/>
      <c r="AC11920" s="123"/>
    </row>
    <row r="11921" spans="5:29" s="2" customFormat="1">
      <c r="E11921" s="120"/>
      <c r="M11921" s="120"/>
      <c r="N11921" s="120"/>
      <c r="U11921" s="121"/>
      <c r="V11921" s="122"/>
      <c r="W11921" s="123"/>
      <c r="AC11921" s="123"/>
    </row>
    <row r="11922" spans="5:29" s="2" customFormat="1">
      <c r="E11922" s="120"/>
      <c r="M11922" s="120"/>
      <c r="N11922" s="120"/>
      <c r="U11922" s="121"/>
      <c r="V11922" s="122"/>
      <c r="W11922" s="123"/>
      <c r="AC11922" s="123"/>
    </row>
    <row r="11923" spans="5:29" s="2" customFormat="1">
      <c r="E11923" s="120"/>
      <c r="M11923" s="120"/>
      <c r="N11923" s="120"/>
      <c r="U11923" s="121"/>
      <c r="V11923" s="122"/>
      <c r="W11923" s="123"/>
      <c r="AC11923" s="123"/>
    </row>
    <row r="11924" spans="5:29" s="2" customFormat="1">
      <c r="E11924" s="120"/>
      <c r="M11924" s="120"/>
      <c r="N11924" s="120"/>
      <c r="U11924" s="121"/>
      <c r="V11924" s="122"/>
      <c r="W11924" s="123"/>
      <c r="AC11924" s="123"/>
    </row>
    <row r="11925" spans="5:29" s="2" customFormat="1">
      <c r="E11925" s="120"/>
      <c r="M11925" s="120"/>
      <c r="N11925" s="120"/>
      <c r="U11925" s="121"/>
      <c r="V11925" s="122"/>
      <c r="W11925" s="123"/>
      <c r="AC11925" s="123"/>
    </row>
    <row r="11926" spans="5:29" s="2" customFormat="1">
      <c r="E11926" s="120"/>
      <c r="M11926" s="120"/>
      <c r="N11926" s="120"/>
      <c r="U11926" s="121"/>
      <c r="V11926" s="122"/>
      <c r="W11926" s="123"/>
      <c r="AC11926" s="123"/>
    </row>
    <row r="11927" spans="5:29" s="2" customFormat="1">
      <c r="E11927" s="120"/>
      <c r="M11927" s="120"/>
      <c r="N11927" s="120"/>
      <c r="U11927" s="121"/>
      <c r="V11927" s="122"/>
      <c r="W11927" s="123"/>
      <c r="AC11927" s="123"/>
    </row>
    <row r="11928" spans="5:29" s="2" customFormat="1">
      <c r="E11928" s="120"/>
      <c r="M11928" s="120"/>
      <c r="N11928" s="120"/>
      <c r="U11928" s="121"/>
      <c r="V11928" s="122"/>
      <c r="W11928" s="123"/>
      <c r="AC11928" s="123"/>
    </row>
    <row r="11929" spans="5:29" s="2" customFormat="1">
      <c r="E11929" s="120"/>
      <c r="M11929" s="120"/>
      <c r="N11929" s="120"/>
      <c r="U11929" s="121"/>
      <c r="V11929" s="122"/>
      <c r="W11929" s="123"/>
      <c r="AC11929" s="123"/>
    </row>
    <row r="11930" spans="5:29" s="2" customFormat="1">
      <c r="E11930" s="120"/>
      <c r="M11930" s="120"/>
      <c r="N11930" s="120"/>
      <c r="U11930" s="121"/>
      <c r="V11930" s="122"/>
      <c r="W11930" s="123"/>
      <c r="AC11930" s="123"/>
    </row>
    <row r="11931" spans="5:29" s="2" customFormat="1">
      <c r="E11931" s="120"/>
      <c r="M11931" s="120"/>
      <c r="N11931" s="120"/>
      <c r="U11931" s="121"/>
      <c r="V11931" s="122"/>
      <c r="W11931" s="123"/>
      <c r="AC11931" s="123"/>
    </row>
    <row r="11932" spans="5:29" s="2" customFormat="1">
      <c r="E11932" s="120"/>
      <c r="M11932" s="120"/>
      <c r="N11932" s="120"/>
      <c r="U11932" s="121"/>
      <c r="V11932" s="122"/>
      <c r="W11932" s="123"/>
      <c r="AC11932" s="123"/>
    </row>
    <row r="11933" spans="5:29" s="2" customFormat="1">
      <c r="E11933" s="120"/>
      <c r="M11933" s="120"/>
      <c r="N11933" s="120"/>
      <c r="U11933" s="121"/>
      <c r="V11933" s="122"/>
      <c r="W11933" s="123"/>
      <c r="AC11933" s="123"/>
    </row>
    <row r="11934" spans="5:29" s="2" customFormat="1">
      <c r="E11934" s="120"/>
      <c r="M11934" s="120"/>
      <c r="N11934" s="120"/>
      <c r="U11934" s="121"/>
      <c r="V11934" s="122"/>
      <c r="W11934" s="123"/>
      <c r="AC11934" s="123"/>
    </row>
    <row r="11935" spans="5:29" s="2" customFormat="1">
      <c r="E11935" s="120"/>
      <c r="M11935" s="120"/>
      <c r="N11935" s="120"/>
      <c r="U11935" s="121"/>
      <c r="V11935" s="122"/>
      <c r="W11935" s="123"/>
      <c r="AC11935" s="123"/>
    </row>
    <row r="11936" spans="5:29" s="2" customFormat="1">
      <c r="E11936" s="120"/>
      <c r="M11936" s="120"/>
      <c r="N11936" s="120"/>
      <c r="U11936" s="121"/>
      <c r="V11936" s="122"/>
      <c r="W11936" s="123"/>
      <c r="AC11936" s="123"/>
    </row>
    <row r="11937" spans="5:29" s="2" customFormat="1">
      <c r="E11937" s="120"/>
      <c r="M11937" s="120"/>
      <c r="N11937" s="120"/>
      <c r="U11937" s="121"/>
      <c r="V11937" s="122"/>
      <c r="W11937" s="123"/>
      <c r="AC11937" s="123"/>
    </row>
    <row r="11938" spans="5:29" s="2" customFormat="1">
      <c r="E11938" s="120"/>
      <c r="M11938" s="120"/>
      <c r="N11938" s="120"/>
      <c r="U11938" s="121"/>
      <c r="V11938" s="122"/>
      <c r="W11938" s="123"/>
      <c r="AC11938" s="123"/>
    </row>
    <row r="11939" spans="5:29" s="2" customFormat="1">
      <c r="E11939" s="120"/>
      <c r="M11939" s="120"/>
      <c r="N11939" s="120"/>
      <c r="U11939" s="121"/>
      <c r="V11939" s="122"/>
      <c r="W11939" s="123"/>
      <c r="AC11939" s="123"/>
    </row>
    <row r="11940" spans="5:29" s="2" customFormat="1">
      <c r="E11940" s="120"/>
      <c r="M11940" s="120"/>
      <c r="N11940" s="120"/>
      <c r="U11940" s="121"/>
      <c r="V11940" s="122"/>
      <c r="W11940" s="123"/>
      <c r="AC11940" s="123"/>
    </row>
    <row r="11941" spans="5:29" s="2" customFormat="1">
      <c r="E11941" s="120"/>
      <c r="M11941" s="120"/>
      <c r="N11941" s="120"/>
      <c r="U11941" s="121"/>
      <c r="V11941" s="122"/>
      <c r="W11941" s="123"/>
      <c r="AC11941" s="123"/>
    </row>
    <row r="11942" spans="5:29" s="2" customFormat="1">
      <c r="E11942" s="120"/>
      <c r="M11942" s="120"/>
      <c r="N11942" s="120"/>
      <c r="U11942" s="121"/>
      <c r="V11942" s="122"/>
      <c r="W11942" s="123"/>
      <c r="AC11942" s="123"/>
    </row>
    <row r="11943" spans="5:29" s="2" customFormat="1">
      <c r="E11943" s="120"/>
      <c r="M11943" s="120"/>
      <c r="N11943" s="120"/>
      <c r="U11943" s="121"/>
      <c r="V11943" s="122"/>
      <c r="W11943" s="123"/>
      <c r="AC11943" s="123"/>
    </row>
    <row r="11944" spans="5:29" s="2" customFormat="1">
      <c r="E11944" s="120"/>
      <c r="M11944" s="120"/>
      <c r="N11944" s="120"/>
      <c r="U11944" s="121"/>
      <c r="V11944" s="122"/>
      <c r="W11944" s="123"/>
      <c r="AC11944" s="123"/>
    </row>
    <row r="11945" spans="5:29" s="2" customFormat="1">
      <c r="E11945" s="120"/>
      <c r="M11945" s="120"/>
      <c r="N11945" s="120"/>
      <c r="U11945" s="121"/>
      <c r="V11945" s="122"/>
      <c r="W11945" s="123"/>
      <c r="AC11945" s="123"/>
    </row>
    <row r="11946" spans="5:29" s="2" customFormat="1">
      <c r="E11946" s="120"/>
      <c r="M11946" s="120"/>
      <c r="N11946" s="120"/>
      <c r="U11946" s="121"/>
      <c r="V11946" s="122"/>
      <c r="W11946" s="123"/>
      <c r="AC11946" s="123"/>
    </row>
    <row r="11947" spans="5:29" s="2" customFormat="1">
      <c r="E11947" s="120"/>
      <c r="M11947" s="120"/>
      <c r="N11947" s="120"/>
      <c r="U11947" s="121"/>
      <c r="V11947" s="122"/>
      <c r="W11947" s="123"/>
      <c r="AC11947" s="123"/>
    </row>
    <row r="11948" spans="5:29" s="2" customFormat="1">
      <c r="E11948" s="120"/>
      <c r="M11948" s="120"/>
      <c r="N11948" s="120"/>
      <c r="U11948" s="121"/>
      <c r="V11948" s="122"/>
      <c r="W11948" s="123"/>
      <c r="AC11948" s="123"/>
    </row>
    <row r="11949" spans="5:29" s="2" customFormat="1">
      <c r="E11949" s="120"/>
      <c r="M11949" s="120"/>
      <c r="N11949" s="120"/>
      <c r="U11949" s="121"/>
      <c r="V11949" s="122"/>
      <c r="W11949" s="123"/>
      <c r="AC11949" s="123"/>
    </row>
    <row r="11950" spans="5:29" s="2" customFormat="1">
      <c r="E11950" s="120"/>
      <c r="M11950" s="120"/>
      <c r="N11950" s="120"/>
      <c r="U11950" s="121"/>
      <c r="V11950" s="122"/>
      <c r="W11950" s="123"/>
      <c r="AC11950" s="123"/>
    </row>
    <row r="11951" spans="5:29" s="2" customFormat="1">
      <c r="E11951" s="120"/>
      <c r="M11951" s="120"/>
      <c r="N11951" s="120"/>
      <c r="U11951" s="121"/>
      <c r="V11951" s="122"/>
      <c r="W11951" s="123"/>
      <c r="AC11951" s="123"/>
    </row>
    <row r="11952" spans="5:29" s="2" customFormat="1">
      <c r="E11952" s="120"/>
      <c r="M11952" s="120"/>
      <c r="N11952" s="120"/>
      <c r="U11952" s="121"/>
      <c r="V11952" s="122"/>
      <c r="W11952" s="123"/>
      <c r="AC11952" s="123"/>
    </row>
    <row r="11953" spans="5:29" s="2" customFormat="1">
      <c r="E11953" s="120"/>
      <c r="M11953" s="120"/>
      <c r="N11953" s="120"/>
      <c r="U11953" s="121"/>
      <c r="V11953" s="122"/>
      <c r="W11953" s="123"/>
      <c r="AC11953" s="123"/>
    </row>
    <row r="11954" spans="5:29" s="2" customFormat="1">
      <c r="E11954" s="120"/>
      <c r="M11954" s="120"/>
      <c r="N11954" s="120"/>
      <c r="U11954" s="121"/>
      <c r="V11954" s="122"/>
      <c r="W11954" s="123"/>
      <c r="AC11954" s="123"/>
    </row>
    <row r="11955" spans="5:29" s="2" customFormat="1">
      <c r="E11955" s="120"/>
      <c r="M11955" s="120"/>
      <c r="N11955" s="120"/>
      <c r="U11955" s="121"/>
      <c r="V11955" s="122"/>
      <c r="W11955" s="123"/>
      <c r="AC11955" s="123"/>
    </row>
    <row r="11956" spans="5:29" s="2" customFormat="1">
      <c r="E11956" s="120"/>
      <c r="M11956" s="120"/>
      <c r="N11956" s="120"/>
      <c r="U11956" s="121"/>
      <c r="V11956" s="122"/>
      <c r="W11956" s="123"/>
      <c r="AC11956" s="123"/>
    </row>
    <row r="11957" spans="5:29" s="2" customFormat="1">
      <c r="E11957" s="120"/>
      <c r="M11957" s="120"/>
      <c r="N11957" s="120"/>
      <c r="U11957" s="121"/>
      <c r="V11957" s="122"/>
      <c r="W11957" s="123"/>
      <c r="AC11957" s="123"/>
    </row>
    <row r="11958" spans="5:29" s="2" customFormat="1">
      <c r="E11958" s="120"/>
      <c r="M11958" s="120"/>
      <c r="N11958" s="120"/>
      <c r="U11958" s="121"/>
      <c r="V11958" s="122"/>
      <c r="W11958" s="123"/>
      <c r="AC11958" s="123"/>
    </row>
    <row r="11959" spans="5:29" s="2" customFormat="1">
      <c r="E11959" s="120"/>
      <c r="M11959" s="120"/>
      <c r="N11959" s="120"/>
      <c r="U11959" s="121"/>
      <c r="V11959" s="122"/>
      <c r="W11959" s="123"/>
      <c r="AC11959" s="123"/>
    </row>
    <row r="11960" spans="5:29" s="2" customFormat="1">
      <c r="E11960" s="120"/>
      <c r="M11960" s="120"/>
      <c r="N11960" s="120"/>
      <c r="U11960" s="121"/>
      <c r="V11960" s="122"/>
      <c r="W11960" s="123"/>
      <c r="AC11960" s="123"/>
    </row>
    <row r="11961" spans="5:29" s="2" customFormat="1">
      <c r="E11961" s="120"/>
      <c r="M11961" s="120"/>
      <c r="N11961" s="120"/>
      <c r="U11961" s="121"/>
      <c r="V11961" s="122"/>
      <c r="W11961" s="123"/>
      <c r="AC11961" s="123"/>
    </row>
    <row r="11962" spans="5:29" s="2" customFormat="1">
      <c r="E11962" s="120"/>
      <c r="M11962" s="120"/>
      <c r="N11962" s="120"/>
      <c r="U11962" s="121"/>
      <c r="V11962" s="122"/>
      <c r="W11962" s="123"/>
      <c r="AC11962" s="123"/>
    </row>
    <row r="11963" spans="5:29" s="2" customFormat="1">
      <c r="E11963" s="120"/>
      <c r="M11963" s="120"/>
      <c r="N11963" s="120"/>
      <c r="U11963" s="121"/>
      <c r="V11963" s="122"/>
      <c r="W11963" s="123"/>
      <c r="AC11963" s="123"/>
    </row>
    <row r="11964" spans="5:29" s="2" customFormat="1">
      <c r="E11964" s="120"/>
      <c r="M11964" s="120"/>
      <c r="N11964" s="120"/>
      <c r="U11964" s="121"/>
      <c r="V11964" s="122"/>
      <c r="W11964" s="123"/>
      <c r="AC11964" s="123"/>
    </row>
    <row r="11965" spans="5:29" s="2" customFormat="1">
      <c r="E11965" s="120"/>
      <c r="M11965" s="120"/>
      <c r="N11965" s="120"/>
      <c r="U11965" s="121"/>
      <c r="V11965" s="122"/>
      <c r="W11965" s="123"/>
      <c r="AC11965" s="123"/>
    </row>
    <row r="11966" spans="5:29" s="2" customFormat="1">
      <c r="E11966" s="120"/>
      <c r="M11966" s="120"/>
      <c r="N11966" s="120"/>
      <c r="U11966" s="121"/>
      <c r="V11966" s="122"/>
      <c r="W11966" s="123"/>
      <c r="AC11966" s="123"/>
    </row>
    <row r="11967" spans="5:29" s="2" customFormat="1">
      <c r="E11967" s="120"/>
      <c r="M11967" s="120"/>
      <c r="N11967" s="120"/>
      <c r="U11967" s="121"/>
      <c r="V11967" s="122"/>
      <c r="W11967" s="123"/>
      <c r="AC11967" s="123"/>
    </row>
    <row r="11968" spans="5:29" s="2" customFormat="1">
      <c r="E11968" s="120"/>
      <c r="M11968" s="120"/>
      <c r="N11968" s="120"/>
      <c r="U11968" s="121"/>
      <c r="V11968" s="122"/>
      <c r="W11968" s="123"/>
      <c r="AC11968" s="123"/>
    </row>
    <row r="11969" spans="5:29" s="2" customFormat="1">
      <c r="E11969" s="120"/>
      <c r="M11969" s="120"/>
      <c r="N11969" s="120"/>
      <c r="U11969" s="121"/>
      <c r="V11969" s="122"/>
      <c r="W11969" s="123"/>
      <c r="AC11969" s="123"/>
    </row>
    <row r="11970" spans="5:29" s="2" customFormat="1">
      <c r="E11970" s="120"/>
      <c r="M11970" s="120"/>
      <c r="N11970" s="120"/>
      <c r="U11970" s="121"/>
      <c r="V11970" s="122"/>
      <c r="W11970" s="123"/>
      <c r="AC11970" s="123"/>
    </row>
    <row r="11971" spans="5:29" s="2" customFormat="1">
      <c r="E11971" s="120"/>
      <c r="M11971" s="120"/>
      <c r="N11971" s="120"/>
      <c r="U11971" s="121"/>
      <c r="V11971" s="122"/>
      <c r="W11971" s="123"/>
      <c r="AC11971" s="123"/>
    </row>
    <row r="11972" spans="5:29" s="2" customFormat="1">
      <c r="E11972" s="120"/>
      <c r="M11972" s="120"/>
      <c r="N11972" s="120"/>
      <c r="U11972" s="121"/>
      <c r="V11972" s="122"/>
      <c r="W11972" s="123"/>
      <c r="AC11972" s="123"/>
    </row>
    <row r="11973" spans="5:29" s="2" customFormat="1">
      <c r="E11973" s="120"/>
      <c r="M11973" s="120"/>
      <c r="N11973" s="120"/>
      <c r="U11973" s="121"/>
      <c r="V11973" s="122"/>
      <c r="W11973" s="123"/>
      <c r="AC11973" s="123"/>
    </row>
    <row r="11974" spans="5:29" s="2" customFormat="1">
      <c r="E11974" s="120"/>
      <c r="M11974" s="120"/>
      <c r="N11974" s="120"/>
      <c r="U11974" s="121"/>
      <c r="V11974" s="122"/>
      <c r="W11974" s="123"/>
      <c r="AC11974" s="123"/>
    </row>
    <row r="11975" spans="5:29" s="2" customFormat="1">
      <c r="E11975" s="120"/>
      <c r="M11975" s="120"/>
      <c r="N11975" s="120"/>
      <c r="U11975" s="121"/>
      <c r="V11975" s="122"/>
      <c r="W11975" s="123"/>
      <c r="AC11975" s="123"/>
    </row>
    <row r="11976" spans="5:29" s="2" customFormat="1">
      <c r="E11976" s="120"/>
      <c r="M11976" s="120"/>
      <c r="N11976" s="120"/>
      <c r="U11976" s="121"/>
      <c r="V11976" s="122"/>
      <c r="W11976" s="123"/>
      <c r="AC11976" s="123"/>
    </row>
    <row r="11977" spans="5:29" s="2" customFormat="1">
      <c r="E11977" s="120"/>
      <c r="M11977" s="120"/>
      <c r="N11977" s="120"/>
      <c r="U11977" s="121"/>
      <c r="V11977" s="122"/>
      <c r="W11977" s="123"/>
      <c r="AC11977" s="123"/>
    </row>
    <row r="11978" spans="5:29" s="2" customFormat="1">
      <c r="E11978" s="120"/>
      <c r="M11978" s="120"/>
      <c r="N11978" s="120"/>
      <c r="U11978" s="121"/>
      <c r="V11978" s="122"/>
      <c r="W11978" s="123"/>
      <c r="AC11978" s="123"/>
    </row>
    <row r="11979" spans="5:29" s="2" customFormat="1">
      <c r="E11979" s="120"/>
      <c r="M11979" s="120"/>
      <c r="N11979" s="120"/>
      <c r="U11979" s="121"/>
      <c r="V11979" s="122"/>
      <c r="W11979" s="123"/>
      <c r="AC11979" s="123"/>
    </row>
    <row r="11980" spans="5:29" s="2" customFormat="1">
      <c r="E11980" s="120"/>
      <c r="M11980" s="120"/>
      <c r="N11980" s="120"/>
      <c r="U11980" s="121"/>
      <c r="V11980" s="122"/>
      <c r="W11980" s="123"/>
      <c r="AC11980" s="123"/>
    </row>
    <row r="11981" spans="5:29" s="2" customFormat="1">
      <c r="E11981" s="120"/>
      <c r="M11981" s="120"/>
      <c r="N11981" s="120"/>
      <c r="U11981" s="121"/>
      <c r="V11981" s="122"/>
      <c r="W11981" s="123"/>
      <c r="AC11981" s="123"/>
    </row>
    <row r="11982" spans="5:29" s="2" customFormat="1">
      <c r="E11982" s="120"/>
      <c r="M11982" s="120"/>
      <c r="N11982" s="120"/>
      <c r="U11982" s="121"/>
      <c r="V11982" s="122"/>
      <c r="W11982" s="123"/>
      <c r="AC11982" s="123"/>
    </row>
    <row r="11983" spans="5:29" s="2" customFormat="1">
      <c r="E11983" s="120"/>
      <c r="M11983" s="120"/>
      <c r="N11983" s="120"/>
      <c r="U11983" s="121"/>
      <c r="V11983" s="122"/>
      <c r="W11983" s="123"/>
      <c r="AC11983" s="123"/>
    </row>
    <row r="11984" spans="5:29" s="2" customFormat="1">
      <c r="E11984" s="120"/>
      <c r="M11984" s="120"/>
      <c r="N11984" s="120"/>
      <c r="U11984" s="121"/>
      <c r="V11984" s="122"/>
      <c r="W11984" s="123"/>
      <c r="AC11984" s="123"/>
    </row>
    <row r="11985" spans="5:29" s="2" customFormat="1">
      <c r="E11985" s="120"/>
      <c r="M11985" s="120"/>
      <c r="N11985" s="120"/>
      <c r="U11985" s="121"/>
      <c r="V11985" s="122"/>
      <c r="W11985" s="123"/>
      <c r="AC11985" s="123"/>
    </row>
    <row r="11986" spans="5:29" s="2" customFormat="1">
      <c r="E11986" s="120"/>
      <c r="M11986" s="120"/>
      <c r="N11986" s="120"/>
      <c r="U11986" s="121"/>
      <c r="V11986" s="122"/>
      <c r="W11986" s="123"/>
      <c r="AC11986" s="123"/>
    </row>
    <row r="11987" spans="5:29" s="2" customFormat="1">
      <c r="E11987" s="120"/>
      <c r="M11987" s="120"/>
      <c r="N11987" s="120"/>
      <c r="U11987" s="121"/>
      <c r="V11987" s="122"/>
      <c r="W11987" s="123"/>
      <c r="AC11987" s="123"/>
    </row>
    <row r="11988" spans="5:29" s="2" customFormat="1">
      <c r="E11988" s="120"/>
      <c r="M11988" s="120"/>
      <c r="N11988" s="120"/>
      <c r="U11988" s="121"/>
      <c r="V11988" s="122"/>
      <c r="W11988" s="123"/>
      <c r="AC11988" s="123"/>
    </row>
    <row r="11989" spans="5:29" s="2" customFormat="1">
      <c r="E11989" s="120"/>
      <c r="M11989" s="120"/>
      <c r="N11989" s="120"/>
      <c r="U11989" s="121"/>
      <c r="V11989" s="122"/>
      <c r="W11989" s="123"/>
      <c r="AC11989" s="123"/>
    </row>
    <row r="11990" spans="5:29" s="2" customFormat="1">
      <c r="E11990" s="120"/>
      <c r="M11990" s="120"/>
      <c r="N11990" s="120"/>
      <c r="U11990" s="121"/>
      <c r="V11990" s="122"/>
      <c r="W11990" s="123"/>
      <c r="AC11990" s="123"/>
    </row>
    <row r="11991" spans="5:29" s="2" customFormat="1">
      <c r="E11991" s="120"/>
      <c r="M11991" s="120"/>
      <c r="N11991" s="120"/>
      <c r="U11991" s="121"/>
      <c r="V11991" s="122"/>
      <c r="W11991" s="123"/>
      <c r="AC11991" s="123"/>
    </row>
    <row r="11992" spans="5:29" s="2" customFormat="1">
      <c r="E11992" s="120"/>
      <c r="M11992" s="120"/>
      <c r="N11992" s="120"/>
      <c r="U11992" s="121"/>
      <c r="V11992" s="122"/>
      <c r="W11992" s="123"/>
      <c r="AC11992" s="123"/>
    </row>
    <row r="11993" spans="5:29" s="2" customFormat="1">
      <c r="E11993" s="120"/>
      <c r="M11993" s="120"/>
      <c r="N11993" s="120"/>
      <c r="U11993" s="121"/>
      <c r="V11993" s="122"/>
      <c r="W11993" s="123"/>
      <c r="AC11993" s="123"/>
    </row>
    <row r="11994" spans="5:29" s="2" customFormat="1">
      <c r="E11994" s="120"/>
      <c r="M11994" s="120"/>
      <c r="N11994" s="120"/>
      <c r="U11994" s="121"/>
      <c r="V11994" s="122"/>
      <c r="W11994" s="123"/>
      <c r="AC11994" s="123"/>
    </row>
    <row r="11995" spans="5:29" s="2" customFormat="1">
      <c r="E11995" s="120"/>
      <c r="M11995" s="120"/>
      <c r="N11995" s="120"/>
      <c r="U11995" s="121"/>
      <c r="V11995" s="122"/>
      <c r="W11995" s="123"/>
      <c r="AC11995" s="123"/>
    </row>
    <row r="11996" spans="5:29" s="2" customFormat="1">
      <c r="E11996" s="120"/>
      <c r="M11996" s="120"/>
      <c r="N11996" s="120"/>
      <c r="U11996" s="121"/>
      <c r="V11996" s="122"/>
      <c r="W11996" s="123"/>
      <c r="AC11996" s="123"/>
    </row>
    <row r="11997" spans="5:29" s="2" customFormat="1">
      <c r="E11997" s="120"/>
      <c r="M11997" s="120"/>
      <c r="N11997" s="120"/>
      <c r="U11997" s="121"/>
      <c r="V11997" s="122"/>
      <c r="W11997" s="123"/>
      <c r="AC11997" s="123"/>
    </row>
    <row r="11998" spans="5:29" s="2" customFormat="1">
      <c r="E11998" s="120"/>
      <c r="M11998" s="120"/>
      <c r="N11998" s="120"/>
      <c r="U11998" s="121"/>
      <c r="V11998" s="122"/>
      <c r="W11998" s="123"/>
      <c r="AC11998" s="123"/>
    </row>
    <row r="11999" spans="5:29" s="2" customFormat="1">
      <c r="E11999" s="120"/>
      <c r="M11999" s="120"/>
      <c r="N11999" s="120"/>
      <c r="U11999" s="121"/>
      <c r="V11999" s="122"/>
      <c r="W11999" s="123"/>
      <c r="AC11999" s="123"/>
    </row>
    <row r="12000" spans="5:29" s="2" customFormat="1">
      <c r="E12000" s="120"/>
      <c r="M12000" s="120"/>
      <c r="N12000" s="120"/>
      <c r="U12000" s="121"/>
      <c r="V12000" s="122"/>
      <c r="W12000" s="123"/>
      <c r="AC12000" s="123"/>
    </row>
    <row r="12001" spans="5:29" s="2" customFormat="1">
      <c r="E12001" s="120"/>
      <c r="M12001" s="120"/>
      <c r="N12001" s="120"/>
      <c r="U12001" s="121"/>
      <c r="V12001" s="122"/>
      <c r="W12001" s="123"/>
      <c r="AC12001" s="123"/>
    </row>
    <row r="12002" spans="5:29" s="2" customFormat="1">
      <c r="E12002" s="120"/>
      <c r="M12002" s="120"/>
      <c r="N12002" s="120"/>
      <c r="U12002" s="121"/>
      <c r="V12002" s="122"/>
      <c r="W12002" s="123"/>
      <c r="AC12002" s="123"/>
    </row>
    <row r="12003" spans="5:29" s="2" customFormat="1">
      <c r="E12003" s="120"/>
      <c r="M12003" s="120"/>
      <c r="N12003" s="120"/>
      <c r="U12003" s="121"/>
      <c r="V12003" s="122"/>
      <c r="W12003" s="123"/>
      <c r="AC12003" s="123"/>
    </row>
    <row r="12004" spans="5:29" s="2" customFormat="1">
      <c r="E12004" s="120"/>
      <c r="M12004" s="120"/>
      <c r="N12004" s="120"/>
      <c r="U12004" s="121"/>
      <c r="V12004" s="122"/>
      <c r="W12004" s="123"/>
      <c r="AC12004" s="123"/>
    </row>
    <row r="12005" spans="5:29" s="2" customFormat="1">
      <c r="E12005" s="120"/>
      <c r="M12005" s="120"/>
      <c r="N12005" s="120"/>
      <c r="U12005" s="121"/>
      <c r="V12005" s="122"/>
      <c r="W12005" s="123"/>
      <c r="AC12005" s="123"/>
    </row>
    <row r="12006" spans="5:29" s="2" customFormat="1">
      <c r="E12006" s="120"/>
      <c r="M12006" s="120"/>
      <c r="N12006" s="120"/>
      <c r="U12006" s="121"/>
      <c r="V12006" s="122"/>
      <c r="W12006" s="123"/>
      <c r="AC12006" s="123"/>
    </row>
    <row r="12007" spans="5:29" s="2" customFormat="1">
      <c r="E12007" s="120"/>
      <c r="M12007" s="120"/>
      <c r="N12007" s="120"/>
      <c r="U12007" s="121"/>
      <c r="V12007" s="122"/>
      <c r="W12007" s="123"/>
      <c r="AC12007" s="123"/>
    </row>
    <row r="12008" spans="5:29" s="2" customFormat="1">
      <c r="E12008" s="120"/>
      <c r="M12008" s="120"/>
      <c r="N12008" s="120"/>
      <c r="U12008" s="121"/>
      <c r="V12008" s="122"/>
      <c r="W12008" s="123"/>
      <c r="AC12008" s="123"/>
    </row>
    <row r="12009" spans="5:29" s="2" customFormat="1">
      <c r="E12009" s="120"/>
      <c r="M12009" s="120"/>
      <c r="N12009" s="120"/>
      <c r="U12009" s="121"/>
      <c r="V12009" s="122"/>
      <c r="W12009" s="123"/>
      <c r="AC12009" s="123"/>
    </row>
    <row r="12010" spans="5:29" s="2" customFormat="1">
      <c r="E12010" s="120"/>
      <c r="M12010" s="120"/>
      <c r="N12010" s="120"/>
      <c r="U12010" s="121"/>
      <c r="V12010" s="122"/>
      <c r="W12010" s="123"/>
      <c r="AC12010" s="123"/>
    </row>
    <row r="12011" spans="5:29" s="2" customFormat="1">
      <c r="E12011" s="120"/>
      <c r="M12011" s="120"/>
      <c r="N12011" s="120"/>
      <c r="U12011" s="121"/>
      <c r="V12011" s="122"/>
      <c r="W12011" s="123"/>
      <c r="AC12011" s="123"/>
    </row>
    <row r="12012" spans="5:29" s="2" customFormat="1">
      <c r="E12012" s="120"/>
      <c r="M12012" s="120"/>
      <c r="N12012" s="120"/>
      <c r="U12012" s="121"/>
      <c r="V12012" s="122"/>
      <c r="W12012" s="123"/>
      <c r="AC12012" s="123"/>
    </row>
    <row r="12013" spans="5:29" s="2" customFormat="1">
      <c r="E12013" s="120"/>
      <c r="M12013" s="120"/>
      <c r="N12013" s="120"/>
      <c r="U12013" s="121"/>
      <c r="V12013" s="122"/>
      <c r="W12013" s="123"/>
      <c r="AC12013" s="123"/>
    </row>
    <row r="12014" spans="5:29" s="2" customFormat="1">
      <c r="E12014" s="120"/>
      <c r="M12014" s="120"/>
      <c r="N12014" s="120"/>
      <c r="U12014" s="121"/>
      <c r="V12014" s="122"/>
      <c r="W12014" s="123"/>
      <c r="AC12014" s="123"/>
    </row>
    <row r="12015" spans="5:29" s="2" customFormat="1">
      <c r="E12015" s="120"/>
      <c r="M12015" s="120"/>
      <c r="N12015" s="120"/>
      <c r="U12015" s="121"/>
      <c r="V12015" s="122"/>
      <c r="W12015" s="123"/>
      <c r="AC12015" s="123"/>
    </row>
    <row r="12016" spans="5:29" s="2" customFormat="1">
      <c r="E12016" s="120"/>
      <c r="M12016" s="120"/>
      <c r="N12016" s="120"/>
      <c r="U12016" s="121"/>
      <c r="V12016" s="122"/>
      <c r="W12016" s="123"/>
      <c r="AC12016" s="123"/>
    </row>
    <row r="12017" spans="5:29" s="2" customFormat="1">
      <c r="E12017" s="120"/>
      <c r="M12017" s="120"/>
      <c r="N12017" s="120"/>
      <c r="U12017" s="121"/>
      <c r="V12017" s="122"/>
      <c r="W12017" s="123"/>
      <c r="AC12017" s="123"/>
    </row>
    <row r="12018" spans="5:29" s="2" customFormat="1">
      <c r="E12018" s="120"/>
      <c r="M12018" s="120"/>
      <c r="N12018" s="120"/>
      <c r="U12018" s="121"/>
      <c r="V12018" s="122"/>
      <c r="W12018" s="123"/>
      <c r="AC12018" s="123"/>
    </row>
    <row r="12019" spans="5:29" s="2" customFormat="1">
      <c r="E12019" s="120"/>
      <c r="M12019" s="120"/>
      <c r="N12019" s="120"/>
      <c r="U12019" s="121"/>
      <c r="V12019" s="122"/>
      <c r="W12019" s="123"/>
      <c r="AC12019" s="123"/>
    </row>
    <row r="12020" spans="5:29" s="2" customFormat="1">
      <c r="E12020" s="120"/>
      <c r="M12020" s="120"/>
      <c r="N12020" s="120"/>
      <c r="U12020" s="121"/>
      <c r="V12020" s="122"/>
      <c r="W12020" s="123"/>
      <c r="AC12020" s="123"/>
    </row>
    <row r="12021" spans="5:29" s="2" customFormat="1">
      <c r="E12021" s="120"/>
      <c r="M12021" s="120"/>
      <c r="N12021" s="120"/>
      <c r="U12021" s="121"/>
      <c r="V12021" s="122"/>
      <c r="W12021" s="123"/>
      <c r="AC12021" s="123"/>
    </row>
    <row r="12022" spans="5:29" s="2" customFormat="1">
      <c r="E12022" s="120"/>
      <c r="M12022" s="120"/>
      <c r="N12022" s="120"/>
      <c r="U12022" s="121"/>
      <c r="V12022" s="122"/>
      <c r="W12022" s="123"/>
      <c r="AC12022" s="123"/>
    </row>
    <row r="12023" spans="5:29" s="2" customFormat="1">
      <c r="E12023" s="120"/>
      <c r="M12023" s="120"/>
      <c r="N12023" s="120"/>
      <c r="U12023" s="121"/>
      <c r="V12023" s="122"/>
      <c r="W12023" s="123"/>
      <c r="AC12023" s="123"/>
    </row>
    <row r="12024" spans="5:29" s="2" customFormat="1">
      <c r="E12024" s="120"/>
      <c r="M12024" s="120"/>
      <c r="N12024" s="120"/>
      <c r="U12024" s="121"/>
      <c r="V12024" s="122"/>
      <c r="W12024" s="123"/>
      <c r="AC12024" s="123"/>
    </row>
    <row r="12025" spans="5:29" s="2" customFormat="1">
      <c r="E12025" s="120"/>
      <c r="M12025" s="120"/>
      <c r="N12025" s="120"/>
      <c r="U12025" s="121"/>
      <c r="V12025" s="122"/>
      <c r="W12025" s="123"/>
      <c r="AC12025" s="123"/>
    </row>
    <row r="12026" spans="5:29" s="2" customFormat="1">
      <c r="E12026" s="120"/>
      <c r="M12026" s="120"/>
      <c r="N12026" s="120"/>
      <c r="U12026" s="121"/>
      <c r="V12026" s="122"/>
      <c r="W12026" s="123"/>
      <c r="AC12026" s="123"/>
    </row>
    <row r="12027" spans="5:29" s="2" customFormat="1">
      <c r="E12027" s="120"/>
      <c r="M12027" s="120"/>
      <c r="N12027" s="120"/>
      <c r="U12027" s="121"/>
      <c r="V12027" s="122"/>
      <c r="W12027" s="123"/>
      <c r="AC12027" s="123"/>
    </row>
    <row r="12028" spans="5:29" s="2" customFormat="1">
      <c r="E12028" s="120"/>
      <c r="M12028" s="120"/>
      <c r="N12028" s="120"/>
      <c r="U12028" s="121"/>
      <c r="V12028" s="122"/>
      <c r="W12028" s="123"/>
      <c r="AC12028" s="123"/>
    </row>
    <row r="12029" spans="5:29" s="2" customFormat="1">
      <c r="E12029" s="120"/>
      <c r="M12029" s="120"/>
      <c r="N12029" s="120"/>
      <c r="U12029" s="121"/>
      <c r="V12029" s="122"/>
      <c r="W12029" s="123"/>
      <c r="AC12029" s="123"/>
    </row>
    <row r="12030" spans="5:29" s="2" customFormat="1">
      <c r="E12030" s="120"/>
      <c r="M12030" s="120"/>
      <c r="N12030" s="120"/>
      <c r="U12030" s="121"/>
      <c r="V12030" s="122"/>
      <c r="W12030" s="123"/>
      <c r="AC12030" s="123"/>
    </row>
    <row r="12031" spans="5:29" s="2" customFormat="1">
      <c r="E12031" s="120"/>
      <c r="M12031" s="120"/>
      <c r="N12031" s="120"/>
      <c r="U12031" s="121"/>
      <c r="V12031" s="122"/>
      <c r="W12031" s="123"/>
      <c r="AC12031" s="123"/>
    </row>
    <row r="12032" spans="5:29" s="2" customFormat="1">
      <c r="E12032" s="120"/>
      <c r="M12032" s="120"/>
      <c r="N12032" s="120"/>
      <c r="U12032" s="121"/>
      <c r="V12032" s="122"/>
      <c r="W12032" s="123"/>
      <c r="AC12032" s="123"/>
    </row>
    <row r="12033" spans="5:29" s="2" customFormat="1">
      <c r="E12033" s="120"/>
      <c r="M12033" s="120"/>
      <c r="N12033" s="120"/>
      <c r="U12033" s="121"/>
      <c r="V12033" s="122"/>
      <c r="W12033" s="123"/>
      <c r="AC12033" s="123"/>
    </row>
    <row r="12034" spans="5:29" s="2" customFormat="1">
      <c r="E12034" s="120"/>
      <c r="M12034" s="120"/>
      <c r="N12034" s="120"/>
      <c r="U12034" s="121"/>
      <c r="V12034" s="122"/>
      <c r="W12034" s="123"/>
      <c r="AC12034" s="123"/>
    </row>
    <row r="12035" spans="5:29" s="2" customFormat="1">
      <c r="E12035" s="120"/>
      <c r="M12035" s="120"/>
      <c r="N12035" s="120"/>
      <c r="U12035" s="121"/>
      <c r="V12035" s="122"/>
      <c r="W12035" s="123"/>
      <c r="AC12035" s="123"/>
    </row>
    <row r="12036" spans="5:29" s="2" customFormat="1">
      <c r="E12036" s="120"/>
      <c r="M12036" s="120"/>
      <c r="N12036" s="120"/>
      <c r="U12036" s="121"/>
      <c r="V12036" s="122"/>
      <c r="W12036" s="123"/>
      <c r="AC12036" s="123"/>
    </row>
    <row r="12037" spans="5:29" s="2" customFormat="1">
      <c r="E12037" s="120"/>
      <c r="M12037" s="120"/>
      <c r="N12037" s="120"/>
      <c r="U12037" s="121"/>
      <c r="V12037" s="122"/>
      <c r="W12037" s="123"/>
      <c r="AC12037" s="123"/>
    </row>
    <row r="12038" spans="5:29" s="2" customFormat="1">
      <c r="E12038" s="120"/>
      <c r="M12038" s="120"/>
      <c r="N12038" s="120"/>
      <c r="U12038" s="121"/>
      <c r="V12038" s="122"/>
      <c r="W12038" s="123"/>
      <c r="AC12038" s="123"/>
    </row>
    <row r="12039" spans="5:29" s="2" customFormat="1">
      <c r="E12039" s="120"/>
      <c r="M12039" s="120"/>
      <c r="N12039" s="120"/>
      <c r="U12039" s="121"/>
      <c r="V12039" s="122"/>
      <c r="W12039" s="123"/>
      <c r="AC12039" s="123"/>
    </row>
    <row r="12040" spans="5:29" s="2" customFormat="1">
      <c r="E12040" s="120"/>
      <c r="M12040" s="120"/>
      <c r="N12040" s="120"/>
      <c r="U12040" s="121"/>
      <c r="V12040" s="122"/>
      <c r="W12040" s="123"/>
      <c r="AC12040" s="123"/>
    </row>
    <row r="12041" spans="5:29" s="2" customFormat="1">
      <c r="E12041" s="120"/>
      <c r="M12041" s="120"/>
      <c r="N12041" s="120"/>
      <c r="U12041" s="121"/>
      <c r="V12041" s="122"/>
      <c r="W12041" s="123"/>
      <c r="AC12041" s="123"/>
    </row>
    <row r="12042" spans="5:29" s="2" customFormat="1">
      <c r="E12042" s="120"/>
      <c r="M12042" s="120"/>
      <c r="N12042" s="120"/>
      <c r="U12042" s="121"/>
      <c r="V12042" s="122"/>
      <c r="W12042" s="123"/>
      <c r="AC12042" s="123"/>
    </row>
    <row r="12043" spans="5:29" s="2" customFormat="1">
      <c r="E12043" s="120"/>
      <c r="M12043" s="120"/>
      <c r="N12043" s="120"/>
      <c r="U12043" s="121"/>
      <c r="V12043" s="122"/>
      <c r="W12043" s="123"/>
      <c r="AC12043" s="123"/>
    </row>
    <row r="12044" spans="5:29" s="2" customFormat="1">
      <c r="E12044" s="120"/>
      <c r="M12044" s="120"/>
      <c r="N12044" s="120"/>
      <c r="U12044" s="121"/>
      <c r="V12044" s="122"/>
      <c r="W12044" s="123"/>
      <c r="AC12044" s="123"/>
    </row>
    <row r="12045" spans="5:29" s="2" customFormat="1">
      <c r="E12045" s="120"/>
      <c r="M12045" s="120"/>
      <c r="N12045" s="120"/>
      <c r="U12045" s="121"/>
      <c r="V12045" s="122"/>
      <c r="W12045" s="123"/>
      <c r="AC12045" s="123"/>
    </row>
    <row r="12046" spans="5:29" s="2" customFormat="1">
      <c r="E12046" s="120"/>
      <c r="M12046" s="120"/>
      <c r="N12046" s="120"/>
      <c r="U12046" s="121"/>
      <c r="V12046" s="122"/>
      <c r="W12046" s="123"/>
      <c r="AC12046" s="123"/>
    </row>
    <row r="12047" spans="5:29" s="2" customFormat="1">
      <c r="E12047" s="120"/>
      <c r="M12047" s="120"/>
      <c r="N12047" s="120"/>
      <c r="U12047" s="121"/>
      <c r="V12047" s="122"/>
      <c r="W12047" s="123"/>
      <c r="AC12047" s="123"/>
    </row>
    <row r="12048" spans="5:29" s="2" customFormat="1">
      <c r="E12048" s="120"/>
      <c r="M12048" s="120"/>
      <c r="N12048" s="120"/>
      <c r="U12048" s="121"/>
      <c r="V12048" s="122"/>
      <c r="W12048" s="123"/>
      <c r="AC12048" s="123"/>
    </row>
    <row r="12049" spans="5:29" s="2" customFormat="1">
      <c r="E12049" s="120"/>
      <c r="M12049" s="120"/>
      <c r="N12049" s="120"/>
      <c r="U12049" s="121"/>
      <c r="V12049" s="122"/>
      <c r="W12049" s="123"/>
      <c r="AC12049" s="123"/>
    </row>
    <row r="12050" spans="5:29" s="2" customFormat="1">
      <c r="E12050" s="120"/>
      <c r="M12050" s="120"/>
      <c r="N12050" s="120"/>
      <c r="U12050" s="121"/>
      <c r="V12050" s="122"/>
      <c r="W12050" s="123"/>
      <c r="AC12050" s="123"/>
    </row>
    <row r="12051" spans="5:29" s="2" customFormat="1">
      <c r="E12051" s="120"/>
      <c r="M12051" s="120"/>
      <c r="N12051" s="120"/>
      <c r="U12051" s="121"/>
      <c r="V12051" s="122"/>
      <c r="W12051" s="123"/>
      <c r="AC12051" s="123"/>
    </row>
    <row r="12052" spans="5:29" s="2" customFormat="1">
      <c r="E12052" s="120"/>
      <c r="M12052" s="120"/>
      <c r="N12052" s="120"/>
      <c r="U12052" s="121"/>
      <c r="V12052" s="122"/>
      <c r="W12052" s="123"/>
      <c r="AC12052" s="123"/>
    </row>
    <row r="12053" spans="5:29" s="2" customFormat="1">
      <c r="E12053" s="120"/>
      <c r="M12053" s="120"/>
      <c r="N12053" s="120"/>
      <c r="U12053" s="121"/>
      <c r="V12053" s="122"/>
      <c r="W12053" s="123"/>
      <c r="AC12053" s="123"/>
    </row>
    <row r="12054" spans="5:29" s="2" customFormat="1">
      <c r="E12054" s="120"/>
      <c r="M12054" s="120"/>
      <c r="N12054" s="120"/>
      <c r="U12054" s="121"/>
      <c r="V12054" s="122"/>
      <c r="W12054" s="123"/>
      <c r="AC12054" s="123"/>
    </row>
    <row r="12055" spans="5:29" s="2" customFormat="1">
      <c r="E12055" s="120"/>
      <c r="M12055" s="120"/>
      <c r="N12055" s="120"/>
      <c r="U12055" s="121"/>
      <c r="V12055" s="122"/>
      <c r="W12055" s="123"/>
      <c r="AC12055" s="123"/>
    </row>
    <row r="12056" spans="5:29" s="2" customFormat="1">
      <c r="E12056" s="120"/>
      <c r="M12056" s="120"/>
      <c r="N12056" s="120"/>
      <c r="U12056" s="121"/>
      <c r="V12056" s="122"/>
      <c r="W12056" s="123"/>
      <c r="AC12056" s="123"/>
    </row>
    <row r="12057" spans="5:29" s="2" customFormat="1">
      <c r="E12057" s="120"/>
      <c r="M12057" s="120"/>
      <c r="N12057" s="120"/>
      <c r="U12057" s="121"/>
      <c r="V12057" s="122"/>
      <c r="W12057" s="123"/>
      <c r="AC12057" s="123"/>
    </row>
    <row r="12058" spans="5:29" s="2" customFormat="1">
      <c r="E12058" s="120"/>
      <c r="M12058" s="120"/>
      <c r="N12058" s="120"/>
      <c r="U12058" s="121"/>
      <c r="V12058" s="122"/>
      <c r="W12058" s="123"/>
      <c r="AC12058" s="123"/>
    </row>
    <row r="12059" spans="5:29" s="2" customFormat="1">
      <c r="E12059" s="120"/>
      <c r="M12059" s="120"/>
      <c r="N12059" s="120"/>
      <c r="U12059" s="121"/>
      <c r="V12059" s="122"/>
      <c r="W12059" s="123"/>
      <c r="AC12059" s="123"/>
    </row>
    <row r="12060" spans="5:29" s="2" customFormat="1">
      <c r="E12060" s="120"/>
      <c r="M12060" s="120"/>
      <c r="N12060" s="120"/>
      <c r="U12060" s="121"/>
      <c r="V12060" s="122"/>
      <c r="W12060" s="123"/>
      <c r="AC12060" s="123"/>
    </row>
    <row r="12061" spans="5:29" s="2" customFormat="1">
      <c r="E12061" s="120"/>
      <c r="M12061" s="120"/>
      <c r="N12061" s="120"/>
      <c r="U12061" s="121"/>
      <c r="V12061" s="122"/>
      <c r="W12061" s="123"/>
      <c r="AC12061" s="123"/>
    </row>
    <row r="12062" spans="5:29" s="2" customFormat="1">
      <c r="E12062" s="120"/>
      <c r="M12062" s="120"/>
      <c r="N12062" s="120"/>
      <c r="U12062" s="121"/>
      <c r="V12062" s="122"/>
      <c r="W12062" s="123"/>
      <c r="AC12062" s="123"/>
    </row>
    <row r="12063" spans="5:29" s="2" customFormat="1">
      <c r="E12063" s="120"/>
      <c r="M12063" s="120"/>
      <c r="N12063" s="120"/>
      <c r="U12063" s="121"/>
      <c r="V12063" s="122"/>
      <c r="W12063" s="123"/>
      <c r="AC12063" s="123"/>
    </row>
    <row r="12064" spans="5:29" s="2" customFormat="1">
      <c r="E12064" s="120"/>
      <c r="M12064" s="120"/>
      <c r="N12064" s="120"/>
      <c r="U12064" s="121"/>
      <c r="V12064" s="122"/>
      <c r="W12064" s="123"/>
      <c r="AC12064" s="123"/>
    </row>
    <row r="12065" spans="5:29" s="2" customFormat="1">
      <c r="E12065" s="120"/>
      <c r="M12065" s="120"/>
      <c r="N12065" s="120"/>
      <c r="U12065" s="121"/>
      <c r="V12065" s="122"/>
      <c r="W12065" s="123"/>
      <c r="AC12065" s="123"/>
    </row>
    <row r="12066" spans="5:29" s="2" customFormat="1">
      <c r="E12066" s="120"/>
      <c r="M12066" s="120"/>
      <c r="N12066" s="120"/>
      <c r="U12066" s="121"/>
      <c r="V12066" s="122"/>
      <c r="W12066" s="123"/>
      <c r="AC12066" s="123"/>
    </row>
    <row r="12067" spans="5:29" s="2" customFormat="1">
      <c r="E12067" s="120"/>
      <c r="M12067" s="120"/>
      <c r="N12067" s="120"/>
      <c r="U12067" s="121"/>
      <c r="V12067" s="122"/>
      <c r="W12067" s="123"/>
      <c r="AC12067" s="123"/>
    </row>
    <row r="12068" spans="5:29" s="2" customFormat="1">
      <c r="E12068" s="120"/>
      <c r="M12068" s="120"/>
      <c r="N12068" s="120"/>
      <c r="U12068" s="121"/>
      <c r="V12068" s="122"/>
      <c r="W12068" s="123"/>
      <c r="AC12068" s="123"/>
    </row>
    <row r="12069" spans="5:29" s="2" customFormat="1">
      <c r="E12069" s="120"/>
      <c r="M12069" s="120"/>
      <c r="N12069" s="120"/>
      <c r="U12069" s="121"/>
      <c r="V12069" s="122"/>
      <c r="W12069" s="123"/>
      <c r="AC12069" s="123"/>
    </row>
    <row r="12070" spans="5:29" s="2" customFormat="1">
      <c r="E12070" s="120"/>
      <c r="M12070" s="120"/>
      <c r="N12070" s="120"/>
      <c r="U12070" s="121"/>
      <c r="V12070" s="122"/>
      <c r="W12070" s="123"/>
      <c r="AC12070" s="123"/>
    </row>
    <row r="12071" spans="5:29" s="2" customFormat="1">
      <c r="E12071" s="120"/>
      <c r="M12071" s="120"/>
      <c r="N12071" s="120"/>
      <c r="U12071" s="121"/>
      <c r="V12071" s="122"/>
      <c r="W12071" s="123"/>
      <c r="AC12071" s="123"/>
    </row>
    <row r="12072" spans="5:29" s="2" customFormat="1">
      <c r="E12072" s="120"/>
      <c r="M12072" s="120"/>
      <c r="N12072" s="120"/>
      <c r="U12072" s="121"/>
      <c r="V12072" s="122"/>
      <c r="W12072" s="123"/>
      <c r="AC12072" s="123"/>
    </row>
    <row r="12073" spans="5:29" s="2" customFormat="1">
      <c r="E12073" s="120"/>
      <c r="M12073" s="120"/>
      <c r="N12073" s="120"/>
      <c r="U12073" s="121"/>
      <c r="V12073" s="122"/>
      <c r="W12073" s="123"/>
      <c r="AC12073" s="123"/>
    </row>
    <row r="12074" spans="5:29" s="2" customFormat="1">
      <c r="E12074" s="120"/>
      <c r="M12074" s="120"/>
      <c r="N12074" s="120"/>
      <c r="U12074" s="121"/>
      <c r="V12074" s="122"/>
      <c r="W12074" s="123"/>
      <c r="AC12074" s="123"/>
    </row>
    <row r="12075" spans="5:29" s="2" customFormat="1">
      <c r="E12075" s="120"/>
      <c r="M12075" s="120"/>
      <c r="N12075" s="120"/>
      <c r="U12075" s="121"/>
      <c r="V12075" s="122"/>
      <c r="W12075" s="123"/>
      <c r="AC12075" s="123"/>
    </row>
    <row r="12076" spans="5:29" s="2" customFormat="1">
      <c r="E12076" s="120"/>
      <c r="M12076" s="120"/>
      <c r="N12076" s="120"/>
      <c r="U12076" s="121"/>
      <c r="V12076" s="122"/>
      <c r="W12076" s="123"/>
      <c r="AC12076" s="123"/>
    </row>
    <row r="12077" spans="5:29" s="2" customFormat="1">
      <c r="E12077" s="120"/>
      <c r="M12077" s="120"/>
      <c r="N12077" s="120"/>
      <c r="U12077" s="121"/>
      <c r="V12077" s="122"/>
      <c r="W12077" s="123"/>
      <c r="AC12077" s="123"/>
    </row>
    <row r="12078" spans="5:29" s="2" customFormat="1">
      <c r="E12078" s="120"/>
      <c r="M12078" s="120"/>
      <c r="N12078" s="120"/>
      <c r="U12078" s="121"/>
      <c r="V12078" s="122"/>
      <c r="W12078" s="123"/>
      <c r="AC12078" s="123"/>
    </row>
    <row r="12079" spans="5:29" s="2" customFormat="1">
      <c r="E12079" s="120"/>
      <c r="M12079" s="120"/>
      <c r="N12079" s="120"/>
      <c r="U12079" s="121"/>
      <c r="V12079" s="122"/>
      <c r="W12079" s="123"/>
      <c r="AC12079" s="123"/>
    </row>
    <row r="12080" spans="5:29" s="2" customFormat="1">
      <c r="E12080" s="120"/>
      <c r="M12080" s="120"/>
      <c r="N12080" s="120"/>
      <c r="U12080" s="121"/>
      <c r="V12080" s="122"/>
      <c r="W12080" s="123"/>
      <c r="AC12080" s="123"/>
    </row>
    <row r="12081" spans="5:29" s="2" customFormat="1">
      <c r="E12081" s="120"/>
      <c r="M12081" s="120"/>
      <c r="N12081" s="120"/>
      <c r="U12081" s="121"/>
      <c r="V12081" s="122"/>
      <c r="W12081" s="123"/>
      <c r="AC12081" s="123"/>
    </row>
    <row r="12082" spans="5:29" s="2" customFormat="1">
      <c r="E12082" s="120"/>
      <c r="M12082" s="120"/>
      <c r="N12082" s="120"/>
      <c r="U12082" s="121"/>
      <c r="V12082" s="122"/>
      <c r="W12082" s="123"/>
      <c r="AC12082" s="123"/>
    </row>
    <row r="12083" spans="5:29" s="2" customFormat="1">
      <c r="E12083" s="120"/>
      <c r="M12083" s="120"/>
      <c r="N12083" s="120"/>
      <c r="U12083" s="121"/>
      <c r="V12083" s="122"/>
      <c r="W12083" s="123"/>
      <c r="AC12083" s="123"/>
    </row>
    <row r="12084" spans="5:29" s="2" customFormat="1">
      <c r="E12084" s="120"/>
      <c r="M12084" s="120"/>
      <c r="N12084" s="120"/>
      <c r="U12084" s="121"/>
      <c r="V12084" s="122"/>
      <c r="W12084" s="123"/>
      <c r="AC12084" s="123"/>
    </row>
    <row r="12085" spans="5:29" s="2" customFormat="1">
      <c r="E12085" s="120"/>
      <c r="M12085" s="120"/>
      <c r="N12085" s="120"/>
      <c r="U12085" s="121"/>
      <c r="V12085" s="122"/>
      <c r="W12085" s="123"/>
      <c r="AC12085" s="123"/>
    </row>
    <row r="12086" spans="5:29" s="2" customFormat="1">
      <c r="E12086" s="120"/>
      <c r="M12086" s="120"/>
      <c r="N12086" s="120"/>
      <c r="U12086" s="121"/>
      <c r="V12086" s="122"/>
      <c r="W12086" s="123"/>
      <c r="AC12086" s="123"/>
    </row>
    <row r="12087" spans="5:29" s="2" customFormat="1">
      <c r="E12087" s="120"/>
      <c r="M12087" s="120"/>
      <c r="N12087" s="120"/>
      <c r="U12087" s="121"/>
      <c r="V12087" s="122"/>
      <c r="W12087" s="123"/>
      <c r="AC12087" s="123"/>
    </row>
    <row r="12088" spans="5:29" s="2" customFormat="1">
      <c r="E12088" s="120"/>
      <c r="M12088" s="120"/>
      <c r="N12088" s="120"/>
      <c r="U12088" s="121"/>
      <c r="V12088" s="122"/>
      <c r="W12088" s="123"/>
      <c r="AC12088" s="123"/>
    </row>
    <row r="12089" spans="5:29" s="2" customFormat="1">
      <c r="E12089" s="120"/>
      <c r="M12089" s="120"/>
      <c r="N12089" s="120"/>
      <c r="U12089" s="121"/>
      <c r="V12089" s="122"/>
      <c r="W12089" s="123"/>
      <c r="AC12089" s="123"/>
    </row>
    <row r="12090" spans="5:29" s="2" customFormat="1">
      <c r="E12090" s="120"/>
      <c r="M12090" s="120"/>
      <c r="N12090" s="120"/>
      <c r="U12090" s="121"/>
      <c r="V12090" s="122"/>
      <c r="W12090" s="123"/>
      <c r="AC12090" s="123"/>
    </row>
    <row r="12091" spans="5:29" s="2" customFormat="1">
      <c r="E12091" s="120"/>
      <c r="M12091" s="120"/>
      <c r="N12091" s="120"/>
      <c r="U12091" s="121"/>
      <c r="V12091" s="122"/>
      <c r="W12091" s="123"/>
      <c r="AC12091" s="123"/>
    </row>
    <row r="12092" spans="5:29" s="2" customFormat="1">
      <c r="E12092" s="120"/>
      <c r="M12092" s="120"/>
      <c r="N12092" s="120"/>
      <c r="U12092" s="121"/>
      <c r="V12092" s="122"/>
      <c r="W12092" s="123"/>
      <c r="AC12092" s="123"/>
    </row>
    <row r="12093" spans="5:29" s="2" customFormat="1">
      <c r="E12093" s="120"/>
      <c r="M12093" s="120"/>
      <c r="N12093" s="120"/>
      <c r="U12093" s="121"/>
      <c r="V12093" s="122"/>
      <c r="W12093" s="123"/>
      <c r="AC12093" s="123"/>
    </row>
    <row r="12094" spans="5:29" s="2" customFormat="1">
      <c r="E12094" s="120"/>
      <c r="M12094" s="120"/>
      <c r="N12094" s="120"/>
      <c r="U12094" s="121"/>
      <c r="V12094" s="122"/>
      <c r="W12094" s="123"/>
      <c r="AC12094" s="123"/>
    </row>
    <row r="12095" spans="5:29" s="2" customFormat="1">
      <c r="E12095" s="120"/>
      <c r="M12095" s="120"/>
      <c r="N12095" s="120"/>
      <c r="U12095" s="121"/>
      <c r="V12095" s="122"/>
      <c r="W12095" s="123"/>
      <c r="AC12095" s="123"/>
    </row>
    <row r="12096" spans="5:29" s="2" customFormat="1">
      <c r="E12096" s="120"/>
      <c r="M12096" s="120"/>
      <c r="N12096" s="120"/>
      <c r="U12096" s="121"/>
      <c r="V12096" s="122"/>
      <c r="W12096" s="123"/>
      <c r="AC12096" s="123"/>
    </row>
    <row r="12097" spans="5:29" s="2" customFormat="1">
      <c r="E12097" s="120"/>
      <c r="M12097" s="120"/>
      <c r="N12097" s="120"/>
      <c r="U12097" s="121"/>
      <c r="V12097" s="122"/>
      <c r="W12097" s="123"/>
      <c r="AC12097" s="123"/>
    </row>
    <row r="12098" spans="5:29" s="2" customFormat="1">
      <c r="E12098" s="120"/>
      <c r="M12098" s="120"/>
      <c r="N12098" s="120"/>
      <c r="U12098" s="121"/>
      <c r="V12098" s="122"/>
      <c r="W12098" s="123"/>
      <c r="AC12098" s="123"/>
    </row>
    <row r="12099" spans="5:29" s="2" customFormat="1">
      <c r="E12099" s="120"/>
      <c r="M12099" s="120"/>
      <c r="N12099" s="120"/>
      <c r="U12099" s="121"/>
      <c r="V12099" s="122"/>
      <c r="W12099" s="123"/>
      <c r="AC12099" s="123"/>
    </row>
    <row r="12100" spans="5:29" s="2" customFormat="1">
      <c r="E12100" s="120"/>
      <c r="M12100" s="120"/>
      <c r="N12100" s="120"/>
      <c r="U12100" s="121"/>
      <c r="V12100" s="122"/>
      <c r="W12100" s="123"/>
      <c r="AC12100" s="123"/>
    </row>
    <row r="12101" spans="5:29" s="2" customFormat="1">
      <c r="E12101" s="120"/>
      <c r="M12101" s="120"/>
      <c r="N12101" s="120"/>
      <c r="U12101" s="121"/>
      <c r="V12101" s="122"/>
      <c r="W12101" s="123"/>
      <c r="AC12101" s="123"/>
    </row>
    <row r="12102" spans="5:29" s="2" customFormat="1">
      <c r="E12102" s="120"/>
      <c r="M12102" s="120"/>
      <c r="N12102" s="120"/>
      <c r="U12102" s="121"/>
      <c r="V12102" s="122"/>
      <c r="W12102" s="123"/>
      <c r="AC12102" s="123"/>
    </row>
    <row r="12103" spans="5:29" s="2" customFormat="1">
      <c r="E12103" s="120"/>
      <c r="M12103" s="120"/>
      <c r="N12103" s="120"/>
      <c r="U12103" s="121"/>
      <c r="V12103" s="122"/>
      <c r="W12103" s="123"/>
      <c r="AC12103" s="123"/>
    </row>
    <row r="12104" spans="5:29" s="2" customFormat="1">
      <c r="E12104" s="120"/>
      <c r="M12104" s="120"/>
      <c r="N12104" s="120"/>
      <c r="U12104" s="121"/>
      <c r="V12104" s="122"/>
      <c r="W12104" s="123"/>
      <c r="AC12104" s="123"/>
    </row>
    <row r="12105" spans="5:29" s="2" customFormat="1">
      <c r="E12105" s="120"/>
      <c r="M12105" s="120"/>
      <c r="N12105" s="120"/>
      <c r="U12105" s="121"/>
      <c r="V12105" s="122"/>
      <c r="W12105" s="123"/>
      <c r="AC12105" s="123"/>
    </row>
    <row r="12106" spans="5:29" s="2" customFormat="1">
      <c r="E12106" s="120"/>
      <c r="M12106" s="120"/>
      <c r="N12106" s="120"/>
      <c r="U12106" s="121"/>
      <c r="V12106" s="122"/>
      <c r="W12106" s="123"/>
      <c r="AC12106" s="123"/>
    </row>
    <row r="12107" spans="5:29" s="2" customFormat="1">
      <c r="E12107" s="120"/>
      <c r="M12107" s="120"/>
      <c r="N12107" s="120"/>
      <c r="U12107" s="121"/>
      <c r="V12107" s="122"/>
      <c r="W12107" s="123"/>
      <c r="AC12107" s="123"/>
    </row>
    <row r="12108" spans="5:29" s="2" customFormat="1">
      <c r="E12108" s="120"/>
      <c r="M12108" s="120"/>
      <c r="N12108" s="120"/>
      <c r="U12108" s="121"/>
      <c r="V12108" s="122"/>
      <c r="W12108" s="123"/>
      <c r="AC12108" s="123"/>
    </row>
    <row r="12109" spans="5:29" s="2" customFormat="1">
      <c r="E12109" s="120"/>
      <c r="M12109" s="120"/>
      <c r="N12109" s="120"/>
      <c r="U12109" s="121"/>
      <c r="V12109" s="122"/>
      <c r="W12109" s="123"/>
      <c r="AC12109" s="123"/>
    </row>
    <row r="12110" spans="5:29" s="2" customFormat="1">
      <c r="E12110" s="120"/>
      <c r="M12110" s="120"/>
      <c r="N12110" s="120"/>
      <c r="U12110" s="121"/>
      <c r="V12110" s="122"/>
      <c r="W12110" s="123"/>
      <c r="AC12110" s="123"/>
    </row>
    <row r="12111" spans="5:29" s="2" customFormat="1">
      <c r="E12111" s="120"/>
      <c r="M12111" s="120"/>
      <c r="N12111" s="120"/>
      <c r="U12111" s="121"/>
      <c r="V12111" s="122"/>
      <c r="W12111" s="123"/>
      <c r="AC12111" s="123"/>
    </row>
    <row r="12112" spans="5:29" s="2" customFormat="1">
      <c r="E12112" s="120"/>
      <c r="M12112" s="120"/>
      <c r="N12112" s="120"/>
      <c r="U12112" s="121"/>
      <c r="V12112" s="122"/>
      <c r="W12112" s="123"/>
      <c r="AC12112" s="123"/>
    </row>
    <row r="12113" spans="5:29" s="2" customFormat="1">
      <c r="E12113" s="120"/>
      <c r="M12113" s="120"/>
      <c r="N12113" s="120"/>
      <c r="U12113" s="121"/>
      <c r="V12113" s="122"/>
      <c r="W12113" s="123"/>
      <c r="AC12113" s="123"/>
    </row>
    <row r="12114" spans="5:29" s="2" customFormat="1">
      <c r="E12114" s="120"/>
      <c r="M12114" s="120"/>
      <c r="N12114" s="120"/>
      <c r="U12114" s="121"/>
      <c r="V12114" s="122"/>
      <c r="W12114" s="123"/>
      <c r="AC12114" s="123"/>
    </row>
    <row r="12115" spans="5:29" s="2" customFormat="1">
      <c r="E12115" s="120"/>
      <c r="M12115" s="120"/>
      <c r="N12115" s="120"/>
      <c r="U12115" s="121"/>
      <c r="V12115" s="122"/>
      <c r="W12115" s="123"/>
      <c r="AC12115" s="123"/>
    </row>
    <row r="12116" spans="5:29" s="2" customFormat="1">
      <c r="E12116" s="120"/>
      <c r="M12116" s="120"/>
      <c r="N12116" s="120"/>
      <c r="U12116" s="121"/>
      <c r="V12116" s="122"/>
      <c r="W12116" s="123"/>
      <c r="AC12116" s="123"/>
    </row>
    <row r="12117" spans="5:29" s="2" customFormat="1">
      <c r="E12117" s="120"/>
      <c r="M12117" s="120"/>
      <c r="N12117" s="120"/>
      <c r="U12117" s="121"/>
      <c r="V12117" s="122"/>
      <c r="W12117" s="123"/>
      <c r="AC12117" s="123"/>
    </row>
    <row r="12118" spans="5:29" s="2" customFormat="1">
      <c r="E12118" s="120"/>
      <c r="M12118" s="120"/>
      <c r="N12118" s="120"/>
      <c r="U12118" s="121"/>
      <c r="V12118" s="122"/>
      <c r="W12118" s="123"/>
      <c r="AC12118" s="123"/>
    </row>
    <row r="12119" spans="5:29" s="2" customFormat="1">
      <c r="E12119" s="120"/>
      <c r="M12119" s="120"/>
      <c r="N12119" s="120"/>
      <c r="U12119" s="121"/>
      <c r="V12119" s="122"/>
      <c r="W12119" s="123"/>
      <c r="AC12119" s="123"/>
    </row>
    <row r="12120" spans="5:29" s="2" customFormat="1">
      <c r="E12120" s="120"/>
      <c r="M12120" s="120"/>
      <c r="N12120" s="120"/>
      <c r="U12120" s="121"/>
      <c r="V12120" s="122"/>
      <c r="W12120" s="123"/>
      <c r="AC12120" s="123"/>
    </row>
    <row r="12121" spans="5:29" s="2" customFormat="1">
      <c r="E12121" s="120"/>
      <c r="M12121" s="120"/>
      <c r="N12121" s="120"/>
      <c r="U12121" s="121"/>
      <c r="V12121" s="122"/>
      <c r="W12121" s="123"/>
      <c r="AC12121" s="123"/>
    </row>
    <row r="12122" spans="5:29" s="2" customFormat="1">
      <c r="E12122" s="120"/>
      <c r="M12122" s="120"/>
      <c r="N12122" s="120"/>
      <c r="U12122" s="121"/>
      <c r="V12122" s="122"/>
      <c r="W12122" s="123"/>
      <c r="AC12122" s="123"/>
    </row>
    <row r="12123" spans="5:29" s="2" customFormat="1">
      <c r="E12123" s="120"/>
      <c r="M12123" s="120"/>
      <c r="N12123" s="120"/>
      <c r="U12123" s="121"/>
      <c r="V12123" s="122"/>
      <c r="W12123" s="123"/>
      <c r="AC12123" s="123"/>
    </row>
    <row r="12124" spans="5:29" s="2" customFormat="1">
      <c r="E12124" s="120"/>
      <c r="M12124" s="120"/>
      <c r="N12124" s="120"/>
      <c r="U12124" s="121"/>
      <c r="V12124" s="122"/>
      <c r="W12124" s="123"/>
      <c r="AC12124" s="123"/>
    </row>
    <row r="12125" spans="5:29" s="2" customFormat="1">
      <c r="E12125" s="120"/>
      <c r="M12125" s="120"/>
      <c r="N12125" s="120"/>
      <c r="U12125" s="121"/>
      <c r="V12125" s="122"/>
      <c r="W12125" s="123"/>
      <c r="AC12125" s="123"/>
    </row>
    <row r="12126" spans="5:29" s="2" customFormat="1">
      <c r="E12126" s="120"/>
      <c r="M12126" s="120"/>
      <c r="N12126" s="120"/>
      <c r="U12126" s="121"/>
      <c r="V12126" s="122"/>
      <c r="W12126" s="123"/>
      <c r="AC12126" s="123"/>
    </row>
    <row r="12127" spans="5:29" s="2" customFormat="1">
      <c r="E12127" s="120"/>
      <c r="M12127" s="120"/>
      <c r="N12127" s="120"/>
      <c r="U12127" s="121"/>
      <c r="V12127" s="122"/>
      <c r="W12127" s="123"/>
      <c r="AC12127" s="123"/>
    </row>
    <row r="12128" spans="5:29" s="2" customFormat="1">
      <c r="E12128" s="120"/>
      <c r="M12128" s="120"/>
      <c r="N12128" s="120"/>
      <c r="U12128" s="121"/>
      <c r="V12128" s="122"/>
      <c r="W12128" s="123"/>
      <c r="AC12128" s="123"/>
    </row>
    <row r="12129" spans="5:29" s="2" customFormat="1">
      <c r="E12129" s="120"/>
      <c r="M12129" s="120"/>
      <c r="N12129" s="120"/>
      <c r="U12129" s="121"/>
      <c r="V12129" s="122"/>
      <c r="W12129" s="123"/>
      <c r="AC12129" s="123"/>
    </row>
    <row r="12130" spans="5:29" s="2" customFormat="1">
      <c r="E12130" s="120"/>
      <c r="M12130" s="120"/>
      <c r="N12130" s="120"/>
      <c r="U12130" s="121"/>
      <c r="V12130" s="122"/>
      <c r="W12130" s="123"/>
      <c r="AC12130" s="123"/>
    </row>
    <row r="12131" spans="5:29" s="2" customFormat="1">
      <c r="E12131" s="120"/>
      <c r="M12131" s="120"/>
      <c r="N12131" s="120"/>
      <c r="U12131" s="121"/>
      <c r="V12131" s="122"/>
      <c r="W12131" s="123"/>
      <c r="AC12131" s="123"/>
    </row>
    <row r="12132" spans="5:29" s="2" customFormat="1">
      <c r="E12132" s="120"/>
      <c r="M12132" s="120"/>
      <c r="N12132" s="120"/>
      <c r="U12132" s="121"/>
      <c r="V12132" s="122"/>
      <c r="W12132" s="123"/>
      <c r="AC12132" s="123"/>
    </row>
    <row r="12133" spans="5:29" s="2" customFormat="1">
      <c r="E12133" s="120"/>
      <c r="M12133" s="120"/>
      <c r="N12133" s="120"/>
      <c r="U12133" s="121"/>
      <c r="V12133" s="122"/>
      <c r="W12133" s="123"/>
      <c r="AC12133" s="123"/>
    </row>
    <row r="12134" spans="5:29" s="2" customFormat="1">
      <c r="E12134" s="120"/>
      <c r="M12134" s="120"/>
      <c r="N12134" s="120"/>
      <c r="U12134" s="121"/>
      <c r="V12134" s="122"/>
      <c r="W12134" s="123"/>
      <c r="AC12134" s="123"/>
    </row>
    <row r="12135" spans="5:29" s="2" customFormat="1">
      <c r="E12135" s="120"/>
      <c r="M12135" s="120"/>
      <c r="N12135" s="120"/>
      <c r="U12135" s="121"/>
      <c r="V12135" s="122"/>
      <c r="W12135" s="123"/>
      <c r="AC12135" s="123"/>
    </row>
    <row r="12136" spans="5:29" s="2" customFormat="1">
      <c r="E12136" s="120"/>
      <c r="M12136" s="120"/>
      <c r="N12136" s="120"/>
      <c r="U12136" s="121"/>
      <c r="V12136" s="122"/>
      <c r="W12136" s="123"/>
      <c r="AC12136" s="123"/>
    </row>
    <row r="12137" spans="5:29" s="2" customFormat="1">
      <c r="E12137" s="120"/>
      <c r="M12137" s="120"/>
      <c r="N12137" s="120"/>
      <c r="U12137" s="121"/>
      <c r="V12137" s="122"/>
      <c r="W12137" s="123"/>
      <c r="AC12137" s="123"/>
    </row>
    <row r="12138" spans="5:29" s="2" customFormat="1">
      <c r="E12138" s="120"/>
      <c r="M12138" s="120"/>
      <c r="N12138" s="120"/>
      <c r="U12138" s="121"/>
      <c r="V12138" s="122"/>
      <c r="W12138" s="123"/>
      <c r="AC12138" s="123"/>
    </row>
    <row r="12139" spans="5:29" s="2" customFormat="1">
      <c r="E12139" s="120"/>
      <c r="M12139" s="120"/>
      <c r="N12139" s="120"/>
      <c r="U12139" s="121"/>
      <c r="V12139" s="122"/>
      <c r="W12139" s="123"/>
      <c r="AC12139" s="123"/>
    </row>
    <row r="12140" spans="5:29" s="2" customFormat="1">
      <c r="E12140" s="120"/>
      <c r="M12140" s="120"/>
      <c r="N12140" s="120"/>
      <c r="U12140" s="121"/>
      <c r="V12140" s="122"/>
      <c r="W12140" s="123"/>
      <c r="AC12140" s="123"/>
    </row>
    <row r="12141" spans="5:29" s="2" customFormat="1">
      <c r="E12141" s="120"/>
      <c r="M12141" s="120"/>
      <c r="N12141" s="120"/>
      <c r="U12141" s="121"/>
      <c r="V12141" s="122"/>
      <c r="W12141" s="123"/>
      <c r="AC12141" s="123"/>
    </row>
    <row r="12142" spans="5:29" s="2" customFormat="1">
      <c r="E12142" s="120"/>
      <c r="M12142" s="120"/>
      <c r="N12142" s="120"/>
      <c r="U12142" s="121"/>
      <c r="V12142" s="122"/>
      <c r="W12142" s="123"/>
      <c r="AC12142" s="123"/>
    </row>
    <row r="12143" spans="5:29" s="2" customFormat="1">
      <c r="E12143" s="120"/>
      <c r="M12143" s="120"/>
      <c r="N12143" s="120"/>
      <c r="U12143" s="121"/>
      <c r="V12143" s="122"/>
      <c r="W12143" s="123"/>
      <c r="AC12143" s="123"/>
    </row>
    <row r="12144" spans="5:29" s="2" customFormat="1">
      <c r="E12144" s="120"/>
      <c r="M12144" s="120"/>
      <c r="N12144" s="120"/>
      <c r="U12144" s="121"/>
      <c r="V12144" s="122"/>
      <c r="W12144" s="123"/>
      <c r="AC12144" s="123"/>
    </row>
    <row r="12145" spans="5:29" s="2" customFormat="1">
      <c r="E12145" s="120"/>
      <c r="M12145" s="120"/>
      <c r="N12145" s="120"/>
      <c r="U12145" s="121"/>
      <c r="V12145" s="122"/>
      <c r="W12145" s="123"/>
      <c r="AC12145" s="123"/>
    </row>
    <row r="12146" spans="5:29" s="2" customFormat="1">
      <c r="E12146" s="120"/>
      <c r="M12146" s="120"/>
      <c r="N12146" s="120"/>
      <c r="U12146" s="121"/>
      <c r="V12146" s="122"/>
      <c r="W12146" s="123"/>
      <c r="AC12146" s="123"/>
    </row>
    <row r="12147" spans="5:29" s="2" customFormat="1">
      <c r="E12147" s="120"/>
      <c r="M12147" s="120"/>
      <c r="N12147" s="120"/>
      <c r="U12147" s="121"/>
      <c r="V12147" s="122"/>
      <c r="W12147" s="123"/>
      <c r="AC12147" s="123"/>
    </row>
    <row r="12148" spans="5:29" s="2" customFormat="1">
      <c r="E12148" s="120"/>
      <c r="M12148" s="120"/>
      <c r="N12148" s="120"/>
      <c r="U12148" s="121"/>
      <c r="V12148" s="122"/>
      <c r="W12148" s="123"/>
      <c r="AC12148" s="123"/>
    </row>
    <row r="12149" spans="5:29" s="2" customFormat="1">
      <c r="E12149" s="120"/>
      <c r="M12149" s="120"/>
      <c r="N12149" s="120"/>
      <c r="U12149" s="121"/>
      <c r="V12149" s="122"/>
      <c r="W12149" s="123"/>
      <c r="AC12149" s="123"/>
    </row>
    <row r="12150" spans="5:29" s="2" customFormat="1">
      <c r="E12150" s="120"/>
      <c r="M12150" s="120"/>
      <c r="N12150" s="120"/>
      <c r="U12150" s="121"/>
      <c r="V12150" s="122"/>
      <c r="W12150" s="123"/>
      <c r="AC12150" s="123"/>
    </row>
    <row r="12151" spans="5:29" s="2" customFormat="1">
      <c r="E12151" s="120"/>
      <c r="M12151" s="120"/>
      <c r="N12151" s="120"/>
      <c r="U12151" s="121"/>
      <c r="V12151" s="122"/>
      <c r="W12151" s="123"/>
      <c r="AC12151" s="123"/>
    </row>
    <row r="12152" spans="5:29" s="2" customFormat="1">
      <c r="E12152" s="120"/>
      <c r="M12152" s="120"/>
      <c r="N12152" s="120"/>
      <c r="U12152" s="121"/>
      <c r="V12152" s="122"/>
      <c r="W12152" s="123"/>
      <c r="AC12152" s="123"/>
    </row>
    <row r="12153" spans="5:29" s="2" customFormat="1">
      <c r="E12153" s="120"/>
      <c r="M12153" s="120"/>
      <c r="N12153" s="120"/>
      <c r="U12153" s="121"/>
      <c r="V12153" s="122"/>
      <c r="W12153" s="123"/>
      <c r="AC12153" s="123"/>
    </row>
    <row r="12154" spans="5:29" s="2" customFormat="1">
      <c r="E12154" s="120"/>
      <c r="M12154" s="120"/>
      <c r="N12154" s="120"/>
      <c r="U12154" s="121"/>
      <c r="V12154" s="122"/>
      <c r="W12154" s="123"/>
      <c r="AC12154" s="123"/>
    </row>
    <row r="12155" spans="5:29" s="2" customFormat="1">
      <c r="E12155" s="120"/>
      <c r="M12155" s="120"/>
      <c r="N12155" s="120"/>
      <c r="U12155" s="121"/>
      <c r="V12155" s="122"/>
      <c r="W12155" s="123"/>
      <c r="AC12155" s="123"/>
    </row>
    <row r="12156" spans="5:29" s="2" customFormat="1">
      <c r="E12156" s="120"/>
      <c r="M12156" s="120"/>
      <c r="N12156" s="120"/>
      <c r="U12156" s="121"/>
      <c r="V12156" s="122"/>
      <c r="W12156" s="123"/>
      <c r="AC12156" s="123"/>
    </row>
    <row r="12157" spans="5:29" s="2" customFormat="1">
      <c r="E12157" s="120"/>
      <c r="M12157" s="120"/>
      <c r="N12157" s="120"/>
      <c r="U12157" s="121"/>
      <c r="V12157" s="122"/>
      <c r="W12157" s="123"/>
      <c r="AC12157" s="123"/>
    </row>
    <row r="12158" spans="5:29" s="2" customFormat="1">
      <c r="E12158" s="120"/>
      <c r="M12158" s="120"/>
      <c r="N12158" s="120"/>
      <c r="U12158" s="121"/>
      <c r="V12158" s="122"/>
      <c r="W12158" s="123"/>
      <c r="AC12158" s="123"/>
    </row>
    <row r="12159" spans="5:29" s="2" customFormat="1">
      <c r="E12159" s="120"/>
      <c r="M12159" s="120"/>
      <c r="N12159" s="120"/>
      <c r="U12159" s="121"/>
      <c r="V12159" s="122"/>
      <c r="W12159" s="123"/>
      <c r="AC12159" s="123"/>
    </row>
    <row r="12160" spans="5:29" s="2" customFormat="1">
      <c r="E12160" s="120"/>
      <c r="M12160" s="120"/>
      <c r="N12160" s="120"/>
      <c r="U12160" s="121"/>
      <c r="V12160" s="122"/>
      <c r="W12160" s="123"/>
      <c r="AC12160" s="123"/>
    </row>
    <row r="12161" spans="5:29" s="2" customFormat="1">
      <c r="E12161" s="120"/>
      <c r="M12161" s="120"/>
      <c r="N12161" s="120"/>
      <c r="U12161" s="121"/>
      <c r="V12161" s="122"/>
      <c r="W12161" s="123"/>
      <c r="AC12161" s="123"/>
    </row>
    <row r="12162" spans="5:29" s="2" customFormat="1">
      <c r="E12162" s="120"/>
      <c r="M12162" s="120"/>
      <c r="N12162" s="120"/>
      <c r="U12162" s="121"/>
      <c r="V12162" s="122"/>
      <c r="W12162" s="123"/>
      <c r="AC12162" s="123"/>
    </row>
    <row r="12163" spans="5:29" s="2" customFormat="1">
      <c r="E12163" s="120"/>
      <c r="M12163" s="120"/>
      <c r="N12163" s="120"/>
      <c r="U12163" s="121"/>
      <c r="V12163" s="122"/>
      <c r="W12163" s="123"/>
      <c r="AC12163" s="123"/>
    </row>
    <row r="12164" spans="5:29" s="2" customFormat="1">
      <c r="E12164" s="120"/>
      <c r="M12164" s="120"/>
      <c r="N12164" s="120"/>
      <c r="U12164" s="121"/>
      <c r="V12164" s="122"/>
      <c r="W12164" s="123"/>
      <c r="AC12164" s="123"/>
    </row>
    <row r="12165" spans="5:29" s="2" customFormat="1">
      <c r="E12165" s="120"/>
      <c r="M12165" s="120"/>
      <c r="N12165" s="120"/>
      <c r="U12165" s="121"/>
      <c r="V12165" s="122"/>
      <c r="W12165" s="123"/>
      <c r="AC12165" s="123"/>
    </row>
    <row r="12166" spans="5:29" s="2" customFormat="1">
      <c r="E12166" s="120"/>
      <c r="M12166" s="120"/>
      <c r="N12166" s="120"/>
      <c r="U12166" s="121"/>
      <c r="V12166" s="122"/>
      <c r="W12166" s="123"/>
      <c r="AC12166" s="123"/>
    </row>
    <row r="12167" spans="5:29" s="2" customFormat="1">
      <c r="E12167" s="120"/>
      <c r="M12167" s="120"/>
      <c r="N12167" s="120"/>
      <c r="U12167" s="121"/>
      <c r="V12167" s="122"/>
      <c r="W12167" s="123"/>
      <c r="AC12167" s="123"/>
    </row>
    <row r="12168" spans="5:29" s="2" customFormat="1">
      <c r="E12168" s="120"/>
      <c r="M12168" s="120"/>
      <c r="N12168" s="120"/>
      <c r="U12168" s="121"/>
      <c r="V12168" s="122"/>
      <c r="W12168" s="123"/>
      <c r="AC12168" s="123"/>
    </row>
    <row r="12169" spans="5:29" s="2" customFormat="1">
      <c r="E12169" s="120"/>
      <c r="M12169" s="120"/>
      <c r="N12169" s="120"/>
      <c r="U12169" s="121"/>
      <c r="V12169" s="122"/>
      <c r="W12169" s="123"/>
      <c r="AC12169" s="123"/>
    </row>
    <row r="12170" spans="5:29" s="2" customFormat="1">
      <c r="E12170" s="120"/>
      <c r="M12170" s="120"/>
      <c r="N12170" s="120"/>
      <c r="U12170" s="121"/>
      <c r="V12170" s="122"/>
      <c r="W12170" s="123"/>
      <c r="AC12170" s="123"/>
    </row>
    <row r="12171" spans="5:29" s="2" customFormat="1">
      <c r="E12171" s="120"/>
      <c r="M12171" s="120"/>
      <c r="N12171" s="120"/>
      <c r="U12171" s="121"/>
      <c r="V12171" s="122"/>
      <c r="W12171" s="123"/>
      <c r="AC12171" s="123"/>
    </row>
    <row r="12172" spans="5:29" s="2" customFormat="1">
      <c r="E12172" s="120"/>
      <c r="M12172" s="120"/>
      <c r="N12172" s="120"/>
      <c r="U12172" s="121"/>
      <c r="V12172" s="122"/>
      <c r="W12172" s="123"/>
      <c r="AC12172" s="123"/>
    </row>
    <row r="12173" spans="5:29" s="2" customFormat="1">
      <c r="E12173" s="120"/>
      <c r="M12173" s="120"/>
      <c r="N12173" s="120"/>
      <c r="U12173" s="121"/>
      <c r="V12173" s="122"/>
      <c r="W12173" s="123"/>
      <c r="AC12173" s="123"/>
    </row>
    <row r="12174" spans="5:29" s="2" customFormat="1">
      <c r="E12174" s="120"/>
      <c r="M12174" s="120"/>
      <c r="N12174" s="120"/>
      <c r="U12174" s="121"/>
      <c r="V12174" s="122"/>
      <c r="W12174" s="123"/>
      <c r="AC12174" s="123"/>
    </row>
    <row r="12175" spans="5:29" s="2" customFormat="1">
      <c r="E12175" s="120"/>
      <c r="M12175" s="120"/>
      <c r="N12175" s="120"/>
      <c r="U12175" s="121"/>
      <c r="V12175" s="122"/>
      <c r="W12175" s="123"/>
      <c r="AC12175" s="123"/>
    </row>
    <row r="12176" spans="5:29" s="2" customFormat="1">
      <c r="E12176" s="120"/>
      <c r="M12176" s="120"/>
      <c r="N12176" s="120"/>
      <c r="U12176" s="121"/>
      <c r="V12176" s="122"/>
      <c r="W12176" s="123"/>
      <c r="AC12176" s="123"/>
    </row>
    <row r="12177" spans="5:29" s="2" customFormat="1">
      <c r="E12177" s="120"/>
      <c r="M12177" s="120"/>
      <c r="N12177" s="120"/>
      <c r="U12177" s="121"/>
      <c r="V12177" s="122"/>
      <c r="W12177" s="123"/>
      <c r="AC12177" s="123"/>
    </row>
    <row r="12178" spans="5:29" s="2" customFormat="1">
      <c r="E12178" s="120"/>
      <c r="M12178" s="120"/>
      <c r="N12178" s="120"/>
      <c r="U12178" s="121"/>
      <c r="V12178" s="122"/>
      <c r="W12178" s="123"/>
      <c r="AC12178" s="123"/>
    </row>
    <row r="12179" spans="5:29" s="2" customFormat="1">
      <c r="E12179" s="120"/>
      <c r="M12179" s="120"/>
      <c r="N12179" s="120"/>
      <c r="U12179" s="121"/>
      <c r="V12179" s="122"/>
      <c r="W12179" s="123"/>
      <c r="AC12179" s="123"/>
    </row>
    <row r="12180" spans="5:29" s="2" customFormat="1">
      <c r="E12180" s="120"/>
      <c r="M12180" s="120"/>
      <c r="N12180" s="120"/>
      <c r="U12180" s="121"/>
      <c r="V12180" s="122"/>
      <c r="W12180" s="123"/>
      <c r="AC12180" s="123"/>
    </row>
    <row r="12181" spans="5:29" s="2" customFormat="1">
      <c r="E12181" s="120"/>
      <c r="M12181" s="120"/>
      <c r="N12181" s="120"/>
      <c r="U12181" s="121"/>
      <c r="V12181" s="122"/>
      <c r="W12181" s="123"/>
      <c r="AC12181" s="123"/>
    </row>
    <row r="12182" spans="5:29" s="2" customFormat="1">
      <c r="E12182" s="120"/>
      <c r="M12182" s="120"/>
      <c r="N12182" s="120"/>
      <c r="U12182" s="121"/>
      <c r="V12182" s="122"/>
      <c r="W12182" s="123"/>
      <c r="AC12182" s="123"/>
    </row>
    <row r="12183" spans="5:29" s="2" customFormat="1">
      <c r="E12183" s="120"/>
      <c r="M12183" s="120"/>
      <c r="N12183" s="120"/>
      <c r="U12183" s="121"/>
      <c r="V12183" s="122"/>
      <c r="W12183" s="123"/>
      <c r="AC12183" s="123"/>
    </row>
    <row r="12184" spans="5:29" s="2" customFormat="1">
      <c r="E12184" s="120"/>
      <c r="M12184" s="120"/>
      <c r="N12184" s="120"/>
      <c r="U12184" s="121"/>
      <c r="V12184" s="122"/>
      <c r="W12184" s="123"/>
      <c r="AC12184" s="123"/>
    </row>
    <row r="12185" spans="5:29" s="2" customFormat="1">
      <c r="E12185" s="120"/>
      <c r="M12185" s="120"/>
      <c r="N12185" s="120"/>
      <c r="U12185" s="121"/>
      <c r="V12185" s="122"/>
      <c r="W12185" s="123"/>
      <c r="AC12185" s="123"/>
    </row>
    <row r="12186" spans="5:29" s="2" customFormat="1">
      <c r="E12186" s="120"/>
      <c r="M12186" s="120"/>
      <c r="N12186" s="120"/>
      <c r="U12186" s="121"/>
      <c r="V12186" s="122"/>
      <c r="W12186" s="123"/>
      <c r="AC12186" s="123"/>
    </row>
    <row r="12187" spans="5:29" s="2" customFormat="1">
      <c r="E12187" s="120"/>
      <c r="M12187" s="120"/>
      <c r="N12187" s="120"/>
      <c r="U12187" s="121"/>
      <c r="V12187" s="122"/>
      <c r="W12187" s="123"/>
      <c r="AC12187" s="123"/>
    </row>
    <row r="12188" spans="5:29" s="2" customFormat="1">
      <c r="E12188" s="120"/>
      <c r="M12188" s="120"/>
      <c r="N12188" s="120"/>
      <c r="U12188" s="121"/>
      <c r="V12188" s="122"/>
      <c r="W12188" s="123"/>
      <c r="AC12188" s="123"/>
    </row>
    <row r="12189" spans="5:29" s="2" customFormat="1">
      <c r="E12189" s="120"/>
      <c r="M12189" s="120"/>
      <c r="N12189" s="120"/>
      <c r="U12189" s="121"/>
      <c r="V12189" s="122"/>
      <c r="W12189" s="123"/>
      <c r="AC12189" s="123"/>
    </row>
    <row r="12190" spans="5:29" s="2" customFormat="1">
      <c r="E12190" s="120"/>
      <c r="M12190" s="120"/>
      <c r="N12190" s="120"/>
      <c r="U12190" s="121"/>
      <c r="V12190" s="122"/>
      <c r="W12190" s="123"/>
      <c r="AC12190" s="123"/>
    </row>
    <row r="12191" spans="5:29" s="2" customFormat="1">
      <c r="E12191" s="120"/>
      <c r="M12191" s="120"/>
      <c r="N12191" s="120"/>
      <c r="U12191" s="121"/>
      <c r="V12191" s="122"/>
      <c r="W12191" s="123"/>
      <c r="AC12191" s="123"/>
    </row>
    <row r="12192" spans="5:29" s="2" customFormat="1">
      <c r="E12192" s="120"/>
      <c r="M12192" s="120"/>
      <c r="N12192" s="120"/>
      <c r="U12192" s="121"/>
      <c r="V12192" s="122"/>
      <c r="W12192" s="123"/>
      <c r="AC12192" s="123"/>
    </row>
    <row r="12193" spans="5:29" s="2" customFormat="1">
      <c r="E12193" s="120"/>
      <c r="M12193" s="120"/>
      <c r="N12193" s="120"/>
      <c r="U12193" s="121"/>
      <c r="V12193" s="122"/>
      <c r="W12193" s="123"/>
      <c r="AC12193" s="123"/>
    </row>
    <row r="12194" spans="5:29" s="2" customFormat="1">
      <c r="E12194" s="120"/>
      <c r="M12194" s="120"/>
      <c r="N12194" s="120"/>
      <c r="U12194" s="121"/>
      <c r="V12194" s="122"/>
      <c r="W12194" s="123"/>
      <c r="AC12194" s="123"/>
    </row>
    <row r="12195" spans="5:29" s="2" customFormat="1">
      <c r="E12195" s="120"/>
      <c r="M12195" s="120"/>
      <c r="N12195" s="120"/>
      <c r="U12195" s="121"/>
      <c r="V12195" s="122"/>
      <c r="W12195" s="123"/>
      <c r="AC12195" s="123"/>
    </row>
    <row r="12196" spans="5:29" s="2" customFormat="1">
      <c r="E12196" s="120"/>
      <c r="M12196" s="120"/>
      <c r="N12196" s="120"/>
      <c r="U12196" s="121"/>
      <c r="V12196" s="122"/>
      <c r="W12196" s="123"/>
      <c r="AC12196" s="123"/>
    </row>
    <row r="12197" spans="5:29" s="2" customFormat="1">
      <c r="E12197" s="120"/>
      <c r="M12197" s="120"/>
      <c r="N12197" s="120"/>
      <c r="U12197" s="121"/>
      <c r="V12197" s="122"/>
      <c r="W12197" s="123"/>
      <c r="AC12197" s="123"/>
    </row>
    <row r="12198" spans="5:29" s="2" customFormat="1">
      <c r="E12198" s="120"/>
      <c r="M12198" s="120"/>
      <c r="N12198" s="120"/>
      <c r="U12198" s="121"/>
      <c r="V12198" s="122"/>
      <c r="W12198" s="123"/>
      <c r="AC12198" s="123"/>
    </row>
    <row r="12199" spans="5:29" s="2" customFormat="1">
      <c r="E12199" s="120"/>
      <c r="M12199" s="120"/>
      <c r="N12199" s="120"/>
      <c r="U12199" s="121"/>
      <c r="V12199" s="122"/>
      <c r="W12199" s="123"/>
      <c r="AC12199" s="123"/>
    </row>
    <row r="12200" spans="5:29" s="2" customFormat="1">
      <c r="E12200" s="120"/>
      <c r="M12200" s="120"/>
      <c r="N12200" s="120"/>
      <c r="U12200" s="121"/>
      <c r="V12200" s="122"/>
      <c r="W12200" s="123"/>
      <c r="AC12200" s="123"/>
    </row>
    <row r="12201" spans="5:29" s="2" customFormat="1">
      <c r="E12201" s="120"/>
      <c r="M12201" s="120"/>
      <c r="N12201" s="120"/>
      <c r="U12201" s="121"/>
      <c r="V12201" s="122"/>
      <c r="W12201" s="123"/>
      <c r="AC12201" s="123"/>
    </row>
    <row r="12202" spans="5:29" s="2" customFormat="1">
      <c r="E12202" s="120"/>
      <c r="M12202" s="120"/>
      <c r="N12202" s="120"/>
      <c r="U12202" s="121"/>
      <c r="V12202" s="122"/>
      <c r="W12202" s="123"/>
      <c r="AC12202" s="123"/>
    </row>
    <row r="12203" spans="5:29" s="2" customFormat="1">
      <c r="E12203" s="120"/>
      <c r="M12203" s="120"/>
      <c r="N12203" s="120"/>
      <c r="U12203" s="121"/>
      <c r="V12203" s="122"/>
      <c r="W12203" s="123"/>
      <c r="AC12203" s="123"/>
    </row>
    <row r="12204" spans="5:29" s="2" customFormat="1">
      <c r="E12204" s="120"/>
      <c r="M12204" s="120"/>
      <c r="N12204" s="120"/>
      <c r="U12204" s="121"/>
      <c r="V12204" s="122"/>
      <c r="W12204" s="123"/>
      <c r="AC12204" s="123"/>
    </row>
    <row r="12205" spans="5:29" s="2" customFormat="1">
      <c r="E12205" s="120"/>
      <c r="M12205" s="120"/>
      <c r="N12205" s="120"/>
      <c r="U12205" s="121"/>
      <c r="V12205" s="122"/>
      <c r="W12205" s="123"/>
      <c r="AC12205" s="123"/>
    </row>
    <row r="12206" spans="5:29" s="2" customFormat="1">
      <c r="E12206" s="120"/>
      <c r="M12206" s="120"/>
      <c r="N12206" s="120"/>
      <c r="U12206" s="121"/>
      <c r="V12206" s="122"/>
      <c r="W12206" s="123"/>
      <c r="AC12206" s="123"/>
    </row>
    <row r="12207" spans="5:29" s="2" customFormat="1">
      <c r="E12207" s="120"/>
      <c r="M12207" s="120"/>
      <c r="N12207" s="120"/>
      <c r="U12207" s="121"/>
      <c r="V12207" s="122"/>
      <c r="W12207" s="123"/>
      <c r="AC12207" s="123"/>
    </row>
    <row r="12208" spans="5:29" s="2" customFormat="1">
      <c r="E12208" s="120"/>
      <c r="M12208" s="120"/>
      <c r="N12208" s="120"/>
      <c r="U12208" s="121"/>
      <c r="V12208" s="122"/>
      <c r="W12208" s="123"/>
      <c r="AC12208" s="123"/>
    </row>
    <row r="12209" spans="5:29" s="2" customFormat="1">
      <c r="E12209" s="120"/>
      <c r="M12209" s="120"/>
      <c r="N12209" s="120"/>
      <c r="U12209" s="121"/>
      <c r="V12209" s="122"/>
      <c r="W12209" s="123"/>
      <c r="AC12209" s="123"/>
    </row>
    <row r="12210" spans="5:29" s="2" customFormat="1">
      <c r="E12210" s="120"/>
      <c r="M12210" s="120"/>
      <c r="N12210" s="120"/>
      <c r="U12210" s="121"/>
      <c r="V12210" s="122"/>
      <c r="W12210" s="123"/>
      <c r="AC12210" s="123"/>
    </row>
    <row r="12211" spans="5:29" s="2" customFormat="1">
      <c r="E12211" s="120"/>
      <c r="M12211" s="120"/>
      <c r="N12211" s="120"/>
      <c r="U12211" s="121"/>
      <c r="V12211" s="122"/>
      <c r="W12211" s="123"/>
      <c r="AC12211" s="123"/>
    </row>
    <row r="12212" spans="5:29" s="2" customFormat="1">
      <c r="E12212" s="120"/>
      <c r="M12212" s="120"/>
      <c r="N12212" s="120"/>
      <c r="U12212" s="121"/>
      <c r="V12212" s="122"/>
      <c r="W12212" s="123"/>
      <c r="AC12212" s="123"/>
    </row>
    <row r="12213" spans="5:29" s="2" customFormat="1">
      <c r="E12213" s="120"/>
      <c r="M12213" s="120"/>
      <c r="N12213" s="120"/>
      <c r="U12213" s="121"/>
      <c r="V12213" s="122"/>
      <c r="W12213" s="123"/>
      <c r="AC12213" s="123"/>
    </row>
    <row r="12214" spans="5:29" s="2" customFormat="1">
      <c r="E12214" s="120"/>
      <c r="M12214" s="120"/>
      <c r="N12214" s="120"/>
      <c r="U12214" s="121"/>
      <c r="V12214" s="122"/>
      <c r="W12214" s="123"/>
      <c r="AC12214" s="123"/>
    </row>
    <row r="12215" spans="5:29" s="2" customFormat="1">
      <c r="E12215" s="120"/>
      <c r="M12215" s="120"/>
      <c r="N12215" s="120"/>
      <c r="U12215" s="121"/>
      <c r="V12215" s="122"/>
      <c r="W12215" s="123"/>
      <c r="AC12215" s="123"/>
    </row>
    <row r="12216" spans="5:29" s="2" customFormat="1">
      <c r="E12216" s="120"/>
      <c r="M12216" s="120"/>
      <c r="N12216" s="120"/>
      <c r="U12216" s="121"/>
      <c r="V12216" s="122"/>
      <c r="W12216" s="123"/>
      <c r="AC12216" s="123"/>
    </row>
    <row r="12217" spans="5:29" s="2" customFormat="1">
      <c r="E12217" s="120"/>
      <c r="M12217" s="120"/>
      <c r="N12217" s="120"/>
      <c r="U12217" s="121"/>
      <c r="V12217" s="122"/>
      <c r="W12217" s="123"/>
      <c r="AC12217" s="123"/>
    </row>
    <row r="12218" spans="5:29" s="2" customFormat="1">
      <c r="E12218" s="120"/>
      <c r="M12218" s="120"/>
      <c r="N12218" s="120"/>
      <c r="U12218" s="121"/>
      <c r="V12218" s="122"/>
      <c r="W12218" s="123"/>
      <c r="AC12218" s="123"/>
    </row>
    <row r="12219" spans="5:29" s="2" customFormat="1">
      <c r="E12219" s="120"/>
      <c r="M12219" s="120"/>
      <c r="N12219" s="120"/>
      <c r="U12219" s="121"/>
      <c r="V12219" s="122"/>
      <c r="W12219" s="123"/>
      <c r="AC12219" s="123"/>
    </row>
    <row r="12220" spans="5:29" s="2" customFormat="1">
      <c r="E12220" s="120"/>
      <c r="M12220" s="120"/>
      <c r="N12220" s="120"/>
      <c r="U12220" s="121"/>
      <c r="V12220" s="122"/>
      <c r="W12220" s="123"/>
      <c r="AC12220" s="123"/>
    </row>
    <row r="12221" spans="5:29" s="2" customFormat="1">
      <c r="E12221" s="120"/>
      <c r="M12221" s="120"/>
      <c r="N12221" s="120"/>
      <c r="U12221" s="121"/>
      <c r="V12221" s="122"/>
      <c r="W12221" s="123"/>
      <c r="AC12221" s="123"/>
    </row>
    <row r="12222" spans="5:29" s="2" customFormat="1">
      <c r="E12222" s="120"/>
      <c r="M12222" s="120"/>
      <c r="N12222" s="120"/>
      <c r="U12222" s="121"/>
      <c r="V12222" s="122"/>
      <c r="W12222" s="123"/>
      <c r="AC12222" s="123"/>
    </row>
    <row r="12223" spans="5:29" s="2" customFormat="1">
      <c r="E12223" s="120"/>
      <c r="M12223" s="120"/>
      <c r="N12223" s="120"/>
      <c r="U12223" s="121"/>
      <c r="V12223" s="122"/>
      <c r="W12223" s="123"/>
      <c r="AC12223" s="123"/>
    </row>
    <row r="12224" spans="5:29" s="2" customFormat="1">
      <c r="E12224" s="120"/>
      <c r="M12224" s="120"/>
      <c r="N12224" s="120"/>
      <c r="U12224" s="121"/>
      <c r="V12224" s="122"/>
      <c r="W12224" s="123"/>
      <c r="AC12224" s="123"/>
    </row>
    <row r="12225" spans="5:29" s="2" customFormat="1">
      <c r="E12225" s="120"/>
      <c r="M12225" s="120"/>
      <c r="N12225" s="120"/>
      <c r="U12225" s="121"/>
      <c r="V12225" s="122"/>
      <c r="W12225" s="123"/>
      <c r="AC12225" s="123"/>
    </row>
    <row r="12226" spans="5:29" s="2" customFormat="1">
      <c r="E12226" s="120"/>
      <c r="M12226" s="120"/>
      <c r="N12226" s="120"/>
      <c r="U12226" s="121"/>
      <c r="V12226" s="122"/>
      <c r="W12226" s="123"/>
      <c r="AC12226" s="123"/>
    </row>
    <row r="12227" spans="5:29" s="2" customFormat="1">
      <c r="E12227" s="120"/>
      <c r="M12227" s="120"/>
      <c r="N12227" s="120"/>
      <c r="U12227" s="121"/>
      <c r="V12227" s="122"/>
      <c r="W12227" s="123"/>
      <c r="AC12227" s="123"/>
    </row>
    <row r="12228" spans="5:29" s="2" customFormat="1">
      <c r="E12228" s="120"/>
      <c r="M12228" s="120"/>
      <c r="N12228" s="120"/>
      <c r="U12228" s="121"/>
      <c r="V12228" s="122"/>
      <c r="W12228" s="123"/>
      <c r="AC12228" s="123"/>
    </row>
    <row r="12229" spans="5:29" s="2" customFormat="1">
      <c r="E12229" s="120"/>
      <c r="M12229" s="120"/>
      <c r="N12229" s="120"/>
      <c r="U12229" s="121"/>
      <c r="V12229" s="122"/>
      <c r="W12229" s="123"/>
      <c r="AC12229" s="123"/>
    </row>
    <row r="12230" spans="5:29" s="2" customFormat="1">
      <c r="E12230" s="120"/>
      <c r="M12230" s="120"/>
      <c r="N12230" s="120"/>
      <c r="U12230" s="121"/>
      <c r="V12230" s="122"/>
      <c r="W12230" s="123"/>
      <c r="AC12230" s="123"/>
    </row>
    <row r="12231" spans="5:29" s="2" customFormat="1">
      <c r="E12231" s="120"/>
      <c r="M12231" s="120"/>
      <c r="N12231" s="120"/>
      <c r="U12231" s="121"/>
      <c r="V12231" s="122"/>
      <c r="W12231" s="123"/>
      <c r="AC12231" s="123"/>
    </row>
    <row r="12232" spans="5:29" s="2" customFormat="1">
      <c r="E12232" s="120"/>
      <c r="M12232" s="120"/>
      <c r="N12232" s="120"/>
      <c r="U12232" s="121"/>
      <c r="V12232" s="122"/>
      <c r="W12232" s="123"/>
      <c r="AC12232" s="123"/>
    </row>
    <row r="12233" spans="5:29" s="2" customFormat="1">
      <c r="E12233" s="120"/>
      <c r="M12233" s="120"/>
      <c r="N12233" s="120"/>
      <c r="U12233" s="121"/>
      <c r="V12233" s="122"/>
      <c r="W12233" s="123"/>
      <c r="AC12233" s="123"/>
    </row>
    <row r="12234" spans="5:29" s="2" customFormat="1">
      <c r="E12234" s="120"/>
      <c r="M12234" s="120"/>
      <c r="N12234" s="120"/>
      <c r="U12234" s="121"/>
      <c r="V12234" s="122"/>
      <c r="W12234" s="123"/>
      <c r="AC12234" s="123"/>
    </row>
    <row r="12235" spans="5:29" s="2" customFormat="1">
      <c r="E12235" s="120"/>
      <c r="M12235" s="120"/>
      <c r="N12235" s="120"/>
      <c r="U12235" s="121"/>
      <c r="V12235" s="122"/>
      <c r="W12235" s="123"/>
      <c r="AC12235" s="123"/>
    </row>
    <row r="12236" spans="5:29" s="2" customFormat="1">
      <c r="E12236" s="120"/>
      <c r="M12236" s="120"/>
      <c r="N12236" s="120"/>
      <c r="U12236" s="121"/>
      <c r="V12236" s="122"/>
      <c r="W12236" s="123"/>
      <c r="AC12236" s="123"/>
    </row>
    <row r="12237" spans="5:29" s="2" customFormat="1">
      <c r="E12237" s="120"/>
      <c r="M12237" s="120"/>
      <c r="N12237" s="120"/>
      <c r="U12237" s="121"/>
      <c r="V12237" s="122"/>
      <c r="W12237" s="123"/>
      <c r="AC12237" s="123"/>
    </row>
    <row r="12238" spans="5:29" s="2" customFormat="1">
      <c r="E12238" s="120"/>
      <c r="M12238" s="120"/>
      <c r="N12238" s="120"/>
      <c r="U12238" s="121"/>
      <c r="V12238" s="122"/>
      <c r="W12238" s="123"/>
      <c r="AC12238" s="123"/>
    </row>
    <row r="12239" spans="5:29" s="2" customFormat="1">
      <c r="E12239" s="120"/>
      <c r="M12239" s="120"/>
      <c r="N12239" s="120"/>
      <c r="U12239" s="121"/>
      <c r="V12239" s="122"/>
      <c r="W12239" s="123"/>
      <c r="AC12239" s="123"/>
    </row>
    <row r="12240" spans="5:29" s="2" customFormat="1">
      <c r="E12240" s="120"/>
      <c r="M12240" s="120"/>
      <c r="N12240" s="120"/>
      <c r="U12240" s="121"/>
      <c r="V12240" s="122"/>
      <c r="W12240" s="123"/>
      <c r="AC12240" s="123"/>
    </row>
    <row r="12241" spans="5:29" s="2" customFormat="1">
      <c r="E12241" s="120"/>
      <c r="M12241" s="120"/>
      <c r="N12241" s="120"/>
      <c r="U12241" s="121"/>
      <c r="V12241" s="122"/>
      <c r="W12241" s="123"/>
      <c r="AC12241" s="123"/>
    </row>
    <row r="12242" spans="5:29" s="2" customFormat="1">
      <c r="E12242" s="120"/>
      <c r="M12242" s="120"/>
      <c r="N12242" s="120"/>
      <c r="U12242" s="121"/>
      <c r="V12242" s="122"/>
      <c r="W12242" s="123"/>
      <c r="AC12242" s="123"/>
    </row>
    <row r="12243" spans="5:29" s="2" customFormat="1">
      <c r="E12243" s="120"/>
      <c r="M12243" s="120"/>
      <c r="N12243" s="120"/>
      <c r="U12243" s="121"/>
      <c r="V12243" s="122"/>
      <c r="W12243" s="123"/>
      <c r="AC12243" s="123"/>
    </row>
    <row r="12244" spans="5:29" s="2" customFormat="1">
      <c r="E12244" s="120"/>
      <c r="M12244" s="120"/>
      <c r="N12244" s="120"/>
      <c r="U12244" s="121"/>
      <c r="V12244" s="122"/>
      <c r="W12244" s="123"/>
      <c r="AC12244" s="123"/>
    </row>
    <row r="12245" spans="5:29" s="2" customFormat="1">
      <c r="E12245" s="120"/>
      <c r="M12245" s="120"/>
      <c r="N12245" s="120"/>
      <c r="U12245" s="121"/>
      <c r="V12245" s="122"/>
      <c r="W12245" s="123"/>
      <c r="AC12245" s="123"/>
    </row>
    <row r="12246" spans="5:29" s="2" customFormat="1">
      <c r="E12246" s="120"/>
      <c r="M12246" s="120"/>
      <c r="N12246" s="120"/>
      <c r="U12246" s="121"/>
      <c r="V12246" s="122"/>
      <c r="W12246" s="123"/>
      <c r="AC12246" s="123"/>
    </row>
    <row r="12247" spans="5:29" s="2" customFormat="1">
      <c r="E12247" s="120"/>
      <c r="M12247" s="120"/>
      <c r="N12247" s="120"/>
      <c r="U12247" s="121"/>
      <c r="V12247" s="122"/>
      <c r="W12247" s="123"/>
      <c r="AC12247" s="123"/>
    </row>
    <row r="12248" spans="5:29" s="2" customFormat="1">
      <c r="E12248" s="120"/>
      <c r="M12248" s="120"/>
      <c r="N12248" s="120"/>
      <c r="U12248" s="121"/>
      <c r="V12248" s="122"/>
      <c r="W12248" s="123"/>
      <c r="AC12248" s="123"/>
    </row>
    <row r="12249" spans="5:29" s="2" customFormat="1">
      <c r="E12249" s="120"/>
      <c r="M12249" s="120"/>
      <c r="N12249" s="120"/>
      <c r="U12249" s="121"/>
      <c r="V12249" s="122"/>
      <c r="W12249" s="123"/>
      <c r="AC12249" s="123"/>
    </row>
    <row r="12250" spans="5:29" s="2" customFormat="1">
      <c r="E12250" s="120"/>
      <c r="M12250" s="120"/>
      <c r="N12250" s="120"/>
      <c r="U12250" s="121"/>
      <c r="V12250" s="122"/>
      <c r="W12250" s="123"/>
      <c r="AC12250" s="123"/>
    </row>
    <row r="12251" spans="5:29" s="2" customFormat="1">
      <c r="E12251" s="120"/>
      <c r="M12251" s="120"/>
      <c r="N12251" s="120"/>
      <c r="U12251" s="121"/>
      <c r="V12251" s="122"/>
      <c r="W12251" s="123"/>
      <c r="AC12251" s="123"/>
    </row>
    <row r="12252" spans="5:29" s="2" customFormat="1">
      <c r="E12252" s="120"/>
      <c r="M12252" s="120"/>
      <c r="N12252" s="120"/>
      <c r="U12252" s="121"/>
      <c r="V12252" s="122"/>
      <c r="W12252" s="123"/>
      <c r="AC12252" s="123"/>
    </row>
    <row r="12253" spans="5:29" s="2" customFormat="1">
      <c r="E12253" s="120"/>
      <c r="M12253" s="120"/>
      <c r="N12253" s="120"/>
      <c r="U12253" s="121"/>
      <c r="V12253" s="122"/>
      <c r="W12253" s="123"/>
      <c r="AC12253" s="123"/>
    </row>
    <row r="12254" spans="5:29" s="2" customFormat="1">
      <c r="E12254" s="120"/>
      <c r="M12254" s="120"/>
      <c r="N12254" s="120"/>
      <c r="U12254" s="121"/>
      <c r="V12254" s="122"/>
      <c r="W12254" s="123"/>
      <c r="AC12254" s="123"/>
    </row>
    <row r="12255" spans="5:29" s="2" customFormat="1">
      <c r="E12255" s="120"/>
      <c r="M12255" s="120"/>
      <c r="N12255" s="120"/>
      <c r="U12255" s="121"/>
      <c r="V12255" s="122"/>
      <c r="W12255" s="123"/>
      <c r="AC12255" s="123"/>
    </row>
    <row r="12256" spans="5:29" s="2" customFormat="1">
      <c r="E12256" s="120"/>
      <c r="M12256" s="120"/>
      <c r="N12256" s="120"/>
      <c r="U12256" s="121"/>
      <c r="V12256" s="122"/>
      <c r="W12256" s="123"/>
      <c r="AC12256" s="123"/>
    </row>
    <row r="12257" spans="5:29" s="2" customFormat="1">
      <c r="E12257" s="120"/>
      <c r="M12257" s="120"/>
      <c r="N12257" s="120"/>
      <c r="U12257" s="121"/>
      <c r="V12257" s="122"/>
      <c r="W12257" s="123"/>
      <c r="AC12257" s="123"/>
    </row>
    <row r="12258" spans="5:29" s="2" customFormat="1">
      <c r="E12258" s="120"/>
      <c r="M12258" s="120"/>
      <c r="N12258" s="120"/>
      <c r="U12258" s="121"/>
      <c r="V12258" s="122"/>
      <c r="W12258" s="123"/>
      <c r="AC12258" s="123"/>
    </row>
    <row r="12259" spans="5:29" s="2" customFormat="1">
      <c r="E12259" s="120"/>
      <c r="M12259" s="120"/>
      <c r="N12259" s="120"/>
      <c r="U12259" s="121"/>
      <c r="V12259" s="122"/>
      <c r="W12259" s="123"/>
      <c r="AC12259" s="123"/>
    </row>
    <row r="12260" spans="5:29" s="2" customFormat="1">
      <c r="E12260" s="120"/>
      <c r="M12260" s="120"/>
      <c r="N12260" s="120"/>
      <c r="U12260" s="121"/>
      <c r="V12260" s="122"/>
      <c r="W12260" s="123"/>
      <c r="AC12260" s="123"/>
    </row>
    <row r="12261" spans="5:29" s="2" customFormat="1">
      <c r="E12261" s="120"/>
      <c r="M12261" s="120"/>
      <c r="N12261" s="120"/>
      <c r="U12261" s="121"/>
      <c r="V12261" s="122"/>
      <c r="W12261" s="123"/>
      <c r="AC12261" s="123"/>
    </row>
    <row r="12262" spans="5:29" s="2" customFormat="1">
      <c r="E12262" s="120"/>
      <c r="M12262" s="120"/>
      <c r="N12262" s="120"/>
      <c r="U12262" s="121"/>
      <c r="V12262" s="122"/>
      <c r="W12262" s="123"/>
      <c r="AC12262" s="123"/>
    </row>
    <row r="12263" spans="5:29" s="2" customFormat="1">
      <c r="E12263" s="120"/>
      <c r="M12263" s="120"/>
      <c r="N12263" s="120"/>
      <c r="U12263" s="121"/>
      <c r="V12263" s="122"/>
      <c r="W12263" s="123"/>
      <c r="AC12263" s="123"/>
    </row>
    <row r="12264" spans="5:29" s="2" customFormat="1">
      <c r="E12264" s="120"/>
      <c r="M12264" s="120"/>
      <c r="N12264" s="120"/>
      <c r="U12264" s="121"/>
      <c r="V12264" s="122"/>
      <c r="W12264" s="123"/>
      <c r="AC12264" s="123"/>
    </row>
    <row r="12265" spans="5:29" s="2" customFormat="1">
      <c r="E12265" s="120"/>
      <c r="M12265" s="120"/>
      <c r="N12265" s="120"/>
      <c r="U12265" s="121"/>
      <c r="V12265" s="122"/>
      <c r="W12265" s="123"/>
      <c r="AC12265" s="123"/>
    </row>
    <row r="12266" spans="5:29" s="2" customFormat="1">
      <c r="E12266" s="120"/>
      <c r="M12266" s="120"/>
      <c r="N12266" s="120"/>
      <c r="U12266" s="121"/>
      <c r="V12266" s="122"/>
      <c r="W12266" s="123"/>
      <c r="AC12266" s="123"/>
    </row>
    <row r="12267" spans="5:29" s="2" customFormat="1">
      <c r="E12267" s="120"/>
      <c r="M12267" s="120"/>
      <c r="N12267" s="120"/>
      <c r="U12267" s="121"/>
      <c r="V12267" s="122"/>
      <c r="W12267" s="123"/>
      <c r="AC12267" s="123"/>
    </row>
    <row r="12268" spans="5:29" s="2" customFormat="1">
      <c r="E12268" s="120"/>
      <c r="M12268" s="120"/>
      <c r="N12268" s="120"/>
      <c r="U12268" s="121"/>
      <c r="V12268" s="122"/>
      <c r="W12268" s="123"/>
      <c r="AC12268" s="123"/>
    </row>
    <row r="12269" spans="5:29" s="2" customFormat="1">
      <c r="E12269" s="120"/>
      <c r="M12269" s="120"/>
      <c r="N12269" s="120"/>
      <c r="U12269" s="121"/>
      <c r="V12269" s="122"/>
      <c r="W12269" s="123"/>
      <c r="AC12269" s="123"/>
    </row>
    <row r="12270" spans="5:29" s="2" customFormat="1">
      <c r="E12270" s="120"/>
      <c r="M12270" s="120"/>
      <c r="N12270" s="120"/>
      <c r="U12270" s="121"/>
      <c r="V12270" s="122"/>
      <c r="W12270" s="123"/>
      <c r="AC12270" s="123"/>
    </row>
    <row r="12271" spans="5:29" s="2" customFormat="1">
      <c r="E12271" s="120"/>
      <c r="M12271" s="120"/>
      <c r="N12271" s="120"/>
      <c r="U12271" s="121"/>
      <c r="V12271" s="122"/>
      <c r="W12271" s="123"/>
      <c r="AC12271" s="123"/>
    </row>
    <row r="12272" spans="5:29" s="2" customFormat="1">
      <c r="E12272" s="120"/>
      <c r="M12272" s="120"/>
      <c r="N12272" s="120"/>
      <c r="U12272" s="121"/>
      <c r="V12272" s="122"/>
      <c r="W12272" s="123"/>
      <c r="AC12272" s="123"/>
    </row>
    <row r="12273" spans="5:29" s="2" customFormat="1">
      <c r="E12273" s="120"/>
      <c r="M12273" s="120"/>
      <c r="N12273" s="120"/>
      <c r="U12273" s="121"/>
      <c r="V12273" s="122"/>
      <c r="W12273" s="123"/>
      <c r="AC12273" s="123"/>
    </row>
    <row r="12274" spans="5:29" s="2" customFormat="1">
      <c r="E12274" s="120"/>
      <c r="M12274" s="120"/>
      <c r="N12274" s="120"/>
      <c r="U12274" s="121"/>
      <c r="V12274" s="122"/>
      <c r="W12274" s="123"/>
      <c r="AC12274" s="123"/>
    </row>
    <row r="12275" spans="5:29" s="2" customFormat="1">
      <c r="E12275" s="120"/>
      <c r="M12275" s="120"/>
      <c r="N12275" s="120"/>
      <c r="U12275" s="121"/>
      <c r="V12275" s="122"/>
      <c r="W12275" s="123"/>
      <c r="AC12275" s="123"/>
    </row>
    <row r="12276" spans="5:29" s="2" customFormat="1">
      <c r="E12276" s="120"/>
      <c r="M12276" s="120"/>
      <c r="N12276" s="120"/>
      <c r="U12276" s="121"/>
      <c r="V12276" s="122"/>
      <c r="W12276" s="123"/>
      <c r="AC12276" s="123"/>
    </row>
    <row r="12277" spans="5:29" s="2" customFormat="1">
      <c r="E12277" s="120"/>
      <c r="M12277" s="120"/>
      <c r="N12277" s="120"/>
      <c r="U12277" s="121"/>
      <c r="V12277" s="122"/>
      <c r="W12277" s="123"/>
      <c r="AC12277" s="123"/>
    </row>
    <row r="12278" spans="5:29" s="2" customFormat="1">
      <c r="E12278" s="120"/>
      <c r="M12278" s="120"/>
      <c r="N12278" s="120"/>
      <c r="U12278" s="121"/>
      <c r="V12278" s="122"/>
      <c r="W12278" s="123"/>
      <c r="AC12278" s="123"/>
    </row>
    <row r="12279" spans="5:29" s="2" customFormat="1">
      <c r="E12279" s="120"/>
      <c r="M12279" s="120"/>
      <c r="N12279" s="120"/>
      <c r="U12279" s="121"/>
      <c r="V12279" s="122"/>
      <c r="W12279" s="123"/>
      <c r="AC12279" s="123"/>
    </row>
    <row r="12280" spans="5:29" s="2" customFormat="1">
      <c r="E12280" s="120"/>
      <c r="M12280" s="120"/>
      <c r="N12280" s="120"/>
      <c r="U12280" s="121"/>
      <c r="V12280" s="122"/>
      <c r="W12280" s="123"/>
      <c r="AC12280" s="123"/>
    </row>
    <row r="12281" spans="5:29" s="2" customFormat="1">
      <c r="E12281" s="120"/>
      <c r="M12281" s="120"/>
      <c r="N12281" s="120"/>
      <c r="U12281" s="121"/>
      <c r="V12281" s="122"/>
      <c r="W12281" s="123"/>
      <c r="AC12281" s="123"/>
    </row>
    <row r="12282" spans="5:29" s="2" customFormat="1">
      <c r="E12282" s="120"/>
      <c r="M12282" s="120"/>
      <c r="N12282" s="120"/>
      <c r="U12282" s="121"/>
      <c r="V12282" s="122"/>
      <c r="W12282" s="123"/>
      <c r="AC12282" s="123"/>
    </row>
    <row r="12283" spans="5:29" s="2" customFormat="1">
      <c r="E12283" s="120"/>
      <c r="M12283" s="120"/>
      <c r="N12283" s="120"/>
      <c r="U12283" s="121"/>
      <c r="V12283" s="122"/>
      <c r="W12283" s="123"/>
      <c r="AC12283" s="123"/>
    </row>
    <row r="12284" spans="5:29" s="2" customFormat="1">
      <c r="E12284" s="120"/>
      <c r="M12284" s="120"/>
      <c r="N12284" s="120"/>
      <c r="U12284" s="121"/>
      <c r="V12284" s="122"/>
      <c r="W12284" s="123"/>
      <c r="AC12284" s="123"/>
    </row>
    <row r="12285" spans="5:29" s="2" customFormat="1">
      <c r="E12285" s="120"/>
      <c r="M12285" s="120"/>
      <c r="N12285" s="120"/>
      <c r="U12285" s="121"/>
      <c r="V12285" s="122"/>
      <c r="W12285" s="123"/>
      <c r="AC12285" s="123"/>
    </row>
    <row r="12286" spans="5:29" s="2" customFormat="1">
      <c r="E12286" s="120"/>
      <c r="M12286" s="120"/>
      <c r="N12286" s="120"/>
      <c r="U12286" s="121"/>
      <c r="V12286" s="122"/>
      <c r="W12286" s="123"/>
      <c r="AC12286" s="123"/>
    </row>
    <row r="12287" spans="5:29" s="2" customFormat="1">
      <c r="E12287" s="120"/>
      <c r="M12287" s="120"/>
      <c r="N12287" s="120"/>
      <c r="U12287" s="121"/>
      <c r="V12287" s="122"/>
      <c r="W12287" s="123"/>
      <c r="AC12287" s="123"/>
    </row>
    <row r="12288" spans="5:29" s="2" customFormat="1">
      <c r="E12288" s="120"/>
      <c r="M12288" s="120"/>
      <c r="N12288" s="120"/>
      <c r="U12288" s="121"/>
      <c r="V12288" s="122"/>
      <c r="W12288" s="123"/>
      <c r="AC12288" s="123"/>
    </row>
    <row r="12289" spans="5:29" s="2" customFormat="1">
      <c r="E12289" s="120"/>
      <c r="M12289" s="120"/>
      <c r="N12289" s="120"/>
      <c r="U12289" s="121"/>
      <c r="V12289" s="122"/>
      <c r="W12289" s="123"/>
      <c r="AC12289" s="123"/>
    </row>
    <row r="12290" spans="5:29" s="2" customFormat="1">
      <c r="E12290" s="120"/>
      <c r="M12290" s="120"/>
      <c r="N12290" s="120"/>
      <c r="U12290" s="121"/>
      <c r="V12290" s="122"/>
      <c r="W12290" s="123"/>
      <c r="AC12290" s="123"/>
    </row>
    <row r="12291" spans="5:29" s="2" customFormat="1">
      <c r="E12291" s="120"/>
      <c r="M12291" s="120"/>
      <c r="N12291" s="120"/>
      <c r="U12291" s="121"/>
      <c r="V12291" s="122"/>
      <c r="W12291" s="123"/>
      <c r="AC12291" s="123"/>
    </row>
    <row r="12292" spans="5:29" s="2" customFormat="1">
      <c r="E12292" s="120"/>
      <c r="M12292" s="120"/>
      <c r="N12292" s="120"/>
      <c r="U12292" s="121"/>
      <c r="V12292" s="122"/>
      <c r="W12292" s="123"/>
      <c r="AC12292" s="123"/>
    </row>
    <row r="12293" spans="5:29" s="2" customFormat="1">
      <c r="E12293" s="120"/>
      <c r="M12293" s="120"/>
      <c r="N12293" s="120"/>
      <c r="U12293" s="121"/>
      <c r="V12293" s="122"/>
      <c r="W12293" s="123"/>
      <c r="AC12293" s="123"/>
    </row>
    <row r="12294" spans="5:29" s="2" customFormat="1">
      <c r="E12294" s="120"/>
      <c r="M12294" s="120"/>
      <c r="N12294" s="120"/>
      <c r="U12294" s="121"/>
      <c r="V12294" s="122"/>
      <c r="W12294" s="123"/>
      <c r="AC12294" s="123"/>
    </row>
    <row r="12295" spans="5:29" s="2" customFormat="1">
      <c r="E12295" s="120"/>
      <c r="M12295" s="120"/>
      <c r="N12295" s="120"/>
      <c r="U12295" s="121"/>
      <c r="V12295" s="122"/>
      <c r="W12295" s="123"/>
      <c r="AC12295" s="123"/>
    </row>
    <row r="12296" spans="5:29" s="2" customFormat="1">
      <c r="E12296" s="120"/>
      <c r="M12296" s="120"/>
      <c r="N12296" s="120"/>
      <c r="U12296" s="121"/>
      <c r="V12296" s="122"/>
      <c r="W12296" s="123"/>
      <c r="AC12296" s="123"/>
    </row>
    <row r="12297" spans="5:29" s="2" customFormat="1">
      <c r="E12297" s="120"/>
      <c r="M12297" s="120"/>
      <c r="N12297" s="120"/>
      <c r="U12297" s="121"/>
      <c r="V12297" s="122"/>
      <c r="W12297" s="123"/>
      <c r="AC12297" s="123"/>
    </row>
    <row r="12298" spans="5:29" s="2" customFormat="1">
      <c r="E12298" s="120"/>
      <c r="M12298" s="120"/>
      <c r="N12298" s="120"/>
      <c r="U12298" s="121"/>
      <c r="V12298" s="122"/>
      <c r="W12298" s="123"/>
      <c r="AC12298" s="123"/>
    </row>
    <row r="12299" spans="5:29" s="2" customFormat="1">
      <c r="E12299" s="120"/>
      <c r="M12299" s="120"/>
      <c r="N12299" s="120"/>
      <c r="U12299" s="121"/>
      <c r="V12299" s="122"/>
      <c r="W12299" s="123"/>
      <c r="AC12299" s="123"/>
    </row>
    <row r="12300" spans="5:29" s="2" customFormat="1">
      <c r="E12300" s="120"/>
      <c r="M12300" s="120"/>
      <c r="N12300" s="120"/>
      <c r="U12300" s="121"/>
      <c r="V12300" s="122"/>
      <c r="W12300" s="123"/>
      <c r="AC12300" s="123"/>
    </row>
    <row r="12301" spans="5:29" s="2" customFormat="1">
      <c r="E12301" s="120"/>
      <c r="M12301" s="120"/>
      <c r="N12301" s="120"/>
      <c r="U12301" s="121"/>
      <c r="V12301" s="122"/>
      <c r="W12301" s="123"/>
      <c r="AC12301" s="123"/>
    </row>
    <row r="12302" spans="5:29" s="2" customFormat="1">
      <c r="E12302" s="120"/>
      <c r="M12302" s="120"/>
      <c r="N12302" s="120"/>
      <c r="U12302" s="121"/>
      <c r="V12302" s="122"/>
      <c r="W12302" s="123"/>
      <c r="AC12302" s="123"/>
    </row>
    <row r="12303" spans="5:29" s="2" customFormat="1">
      <c r="E12303" s="120"/>
      <c r="M12303" s="120"/>
      <c r="N12303" s="120"/>
      <c r="U12303" s="121"/>
      <c r="V12303" s="122"/>
      <c r="W12303" s="123"/>
      <c r="AC12303" s="123"/>
    </row>
    <row r="12304" spans="5:29" s="2" customFormat="1">
      <c r="E12304" s="120"/>
      <c r="M12304" s="120"/>
      <c r="N12304" s="120"/>
      <c r="U12304" s="121"/>
      <c r="V12304" s="122"/>
      <c r="W12304" s="123"/>
      <c r="AC12304" s="123"/>
    </row>
    <row r="12305" spans="5:29" s="2" customFormat="1">
      <c r="E12305" s="120"/>
      <c r="M12305" s="120"/>
      <c r="N12305" s="120"/>
      <c r="U12305" s="121"/>
      <c r="V12305" s="122"/>
      <c r="W12305" s="123"/>
      <c r="AC12305" s="123"/>
    </row>
    <row r="12306" spans="5:29" s="2" customFormat="1">
      <c r="E12306" s="120"/>
      <c r="M12306" s="120"/>
      <c r="N12306" s="120"/>
      <c r="U12306" s="121"/>
      <c r="V12306" s="122"/>
      <c r="W12306" s="123"/>
      <c r="AC12306" s="123"/>
    </row>
    <row r="12307" spans="5:29" s="2" customFormat="1">
      <c r="E12307" s="120"/>
      <c r="M12307" s="120"/>
      <c r="N12307" s="120"/>
      <c r="U12307" s="121"/>
      <c r="V12307" s="122"/>
      <c r="W12307" s="123"/>
      <c r="AC12307" s="123"/>
    </row>
    <row r="12308" spans="5:29" s="2" customFormat="1">
      <c r="E12308" s="120"/>
      <c r="M12308" s="120"/>
      <c r="N12308" s="120"/>
      <c r="U12308" s="121"/>
      <c r="V12308" s="122"/>
      <c r="W12308" s="123"/>
      <c r="AC12308" s="123"/>
    </row>
    <row r="12309" spans="5:29" s="2" customFormat="1">
      <c r="E12309" s="120"/>
      <c r="M12309" s="120"/>
      <c r="N12309" s="120"/>
      <c r="U12309" s="121"/>
      <c r="V12309" s="122"/>
      <c r="W12309" s="123"/>
      <c r="AC12309" s="123"/>
    </row>
    <row r="12310" spans="5:29" s="2" customFormat="1">
      <c r="E12310" s="120"/>
      <c r="M12310" s="120"/>
      <c r="N12310" s="120"/>
      <c r="U12310" s="121"/>
      <c r="V12310" s="122"/>
      <c r="W12310" s="123"/>
      <c r="AC12310" s="123"/>
    </row>
    <row r="12311" spans="5:29" s="2" customFormat="1">
      <c r="E12311" s="120"/>
      <c r="M12311" s="120"/>
      <c r="N12311" s="120"/>
      <c r="U12311" s="121"/>
      <c r="V12311" s="122"/>
      <c r="W12311" s="123"/>
      <c r="AC12311" s="123"/>
    </row>
    <row r="12312" spans="5:29" s="2" customFormat="1">
      <c r="E12312" s="120"/>
      <c r="M12312" s="120"/>
      <c r="N12312" s="120"/>
      <c r="U12312" s="121"/>
      <c r="V12312" s="122"/>
      <c r="W12312" s="123"/>
      <c r="AC12312" s="123"/>
    </row>
    <row r="12313" spans="5:29" s="2" customFormat="1">
      <c r="E12313" s="120"/>
      <c r="M12313" s="120"/>
      <c r="N12313" s="120"/>
      <c r="U12313" s="121"/>
      <c r="V12313" s="122"/>
      <c r="W12313" s="123"/>
      <c r="AC12313" s="123"/>
    </row>
    <row r="12314" spans="5:29" s="2" customFormat="1">
      <c r="E12314" s="120"/>
      <c r="M12314" s="120"/>
      <c r="N12314" s="120"/>
      <c r="U12314" s="121"/>
      <c r="V12314" s="122"/>
      <c r="W12314" s="123"/>
      <c r="AC12314" s="123"/>
    </row>
    <row r="12315" spans="5:29" s="2" customFormat="1">
      <c r="E12315" s="120"/>
      <c r="M12315" s="120"/>
      <c r="N12315" s="120"/>
      <c r="U12315" s="121"/>
      <c r="V12315" s="122"/>
      <c r="W12315" s="123"/>
      <c r="AC12315" s="123"/>
    </row>
    <row r="12316" spans="5:29" s="2" customFormat="1">
      <c r="E12316" s="120"/>
      <c r="M12316" s="120"/>
      <c r="N12316" s="120"/>
      <c r="U12316" s="121"/>
      <c r="V12316" s="122"/>
      <c r="W12316" s="123"/>
      <c r="AC12316" s="123"/>
    </row>
    <row r="12317" spans="5:29" s="2" customFormat="1">
      <c r="E12317" s="120"/>
      <c r="M12317" s="120"/>
      <c r="N12317" s="120"/>
      <c r="U12317" s="121"/>
      <c r="V12317" s="122"/>
      <c r="W12317" s="123"/>
      <c r="AC12317" s="123"/>
    </row>
    <row r="12318" spans="5:29" s="2" customFormat="1">
      <c r="E12318" s="120"/>
      <c r="M12318" s="120"/>
      <c r="N12318" s="120"/>
      <c r="U12318" s="121"/>
      <c r="V12318" s="122"/>
      <c r="W12318" s="123"/>
      <c r="AC12318" s="123"/>
    </row>
    <row r="12319" spans="5:29" s="2" customFormat="1">
      <c r="E12319" s="120"/>
      <c r="M12319" s="120"/>
      <c r="N12319" s="120"/>
      <c r="U12319" s="121"/>
      <c r="V12319" s="122"/>
      <c r="W12319" s="123"/>
      <c r="AC12319" s="123"/>
    </row>
    <row r="12320" spans="5:29" s="2" customFormat="1">
      <c r="E12320" s="120"/>
      <c r="M12320" s="120"/>
      <c r="N12320" s="120"/>
      <c r="U12320" s="121"/>
      <c r="V12320" s="122"/>
      <c r="W12320" s="123"/>
      <c r="AC12320" s="123"/>
    </row>
    <row r="12321" spans="5:29" s="2" customFormat="1">
      <c r="E12321" s="120"/>
      <c r="M12321" s="120"/>
      <c r="N12321" s="120"/>
      <c r="U12321" s="121"/>
      <c r="V12321" s="122"/>
      <c r="W12321" s="123"/>
      <c r="AC12321" s="123"/>
    </row>
    <row r="12322" spans="5:29" s="2" customFormat="1">
      <c r="E12322" s="120"/>
      <c r="M12322" s="120"/>
      <c r="N12322" s="120"/>
      <c r="U12322" s="121"/>
      <c r="V12322" s="122"/>
      <c r="W12322" s="123"/>
      <c r="AC12322" s="123"/>
    </row>
    <row r="12323" spans="5:29" s="2" customFormat="1">
      <c r="E12323" s="120"/>
      <c r="M12323" s="120"/>
      <c r="N12323" s="120"/>
      <c r="U12323" s="121"/>
      <c r="V12323" s="122"/>
      <c r="W12323" s="123"/>
      <c r="AC12323" s="123"/>
    </row>
    <row r="12324" spans="5:29" s="2" customFormat="1">
      <c r="E12324" s="120"/>
      <c r="M12324" s="120"/>
      <c r="N12324" s="120"/>
      <c r="U12324" s="121"/>
      <c r="V12324" s="122"/>
      <c r="W12324" s="123"/>
      <c r="AC12324" s="123"/>
    </row>
    <row r="12325" spans="5:29" s="2" customFormat="1">
      <c r="E12325" s="120"/>
      <c r="M12325" s="120"/>
      <c r="N12325" s="120"/>
      <c r="U12325" s="121"/>
      <c r="V12325" s="122"/>
      <c r="W12325" s="123"/>
      <c r="AC12325" s="123"/>
    </row>
    <row r="12326" spans="5:29" s="2" customFormat="1">
      <c r="E12326" s="120"/>
      <c r="M12326" s="120"/>
      <c r="N12326" s="120"/>
      <c r="U12326" s="121"/>
      <c r="V12326" s="122"/>
      <c r="W12326" s="123"/>
      <c r="AC12326" s="123"/>
    </row>
    <row r="12327" spans="5:29" s="2" customFormat="1">
      <c r="E12327" s="120"/>
      <c r="M12327" s="120"/>
      <c r="N12327" s="120"/>
      <c r="U12327" s="121"/>
      <c r="V12327" s="122"/>
      <c r="W12327" s="123"/>
      <c r="AC12327" s="123"/>
    </row>
    <row r="12328" spans="5:29" s="2" customFormat="1">
      <c r="E12328" s="120"/>
      <c r="M12328" s="120"/>
      <c r="N12328" s="120"/>
      <c r="U12328" s="121"/>
      <c r="V12328" s="122"/>
      <c r="W12328" s="123"/>
      <c r="AC12328" s="123"/>
    </row>
    <row r="12329" spans="5:29" s="2" customFormat="1">
      <c r="E12329" s="120"/>
      <c r="M12329" s="120"/>
      <c r="N12329" s="120"/>
      <c r="U12329" s="121"/>
      <c r="V12329" s="122"/>
      <c r="W12329" s="123"/>
      <c r="AC12329" s="123"/>
    </row>
    <row r="12330" spans="5:29" s="2" customFormat="1">
      <c r="E12330" s="120"/>
      <c r="M12330" s="120"/>
      <c r="N12330" s="120"/>
      <c r="U12330" s="121"/>
      <c r="V12330" s="122"/>
      <c r="W12330" s="123"/>
      <c r="AC12330" s="123"/>
    </row>
    <row r="12331" spans="5:29" s="2" customFormat="1">
      <c r="E12331" s="120"/>
      <c r="M12331" s="120"/>
      <c r="N12331" s="120"/>
      <c r="U12331" s="121"/>
      <c r="V12331" s="122"/>
      <c r="W12331" s="123"/>
      <c r="AC12331" s="123"/>
    </row>
    <row r="12332" spans="5:29" s="2" customFormat="1">
      <c r="E12332" s="120"/>
      <c r="M12332" s="120"/>
      <c r="N12332" s="120"/>
      <c r="U12332" s="121"/>
      <c r="V12332" s="122"/>
      <c r="W12332" s="123"/>
      <c r="AC12332" s="123"/>
    </row>
    <row r="12333" spans="5:29" s="2" customFormat="1">
      <c r="E12333" s="120"/>
      <c r="M12333" s="120"/>
      <c r="N12333" s="120"/>
      <c r="U12333" s="121"/>
      <c r="V12333" s="122"/>
      <c r="W12333" s="123"/>
      <c r="AC12333" s="123"/>
    </row>
    <row r="12334" spans="5:29" s="2" customFormat="1">
      <c r="E12334" s="120"/>
      <c r="M12334" s="120"/>
      <c r="N12334" s="120"/>
      <c r="U12334" s="121"/>
      <c r="V12334" s="122"/>
      <c r="W12334" s="123"/>
      <c r="AC12334" s="123"/>
    </row>
    <row r="12335" spans="5:29" s="2" customFormat="1">
      <c r="E12335" s="120"/>
      <c r="M12335" s="120"/>
      <c r="N12335" s="120"/>
      <c r="U12335" s="121"/>
      <c r="V12335" s="122"/>
      <c r="W12335" s="123"/>
      <c r="AC12335" s="123"/>
    </row>
    <row r="12336" spans="5:29" s="2" customFormat="1">
      <c r="E12336" s="120"/>
      <c r="M12336" s="120"/>
      <c r="N12336" s="120"/>
      <c r="U12336" s="121"/>
      <c r="V12336" s="122"/>
      <c r="W12336" s="123"/>
      <c r="AC12336" s="123"/>
    </row>
    <row r="12337" spans="5:29" s="2" customFormat="1">
      <c r="E12337" s="120"/>
      <c r="M12337" s="120"/>
      <c r="N12337" s="120"/>
      <c r="U12337" s="121"/>
      <c r="V12337" s="122"/>
      <c r="W12337" s="123"/>
      <c r="AC12337" s="123"/>
    </row>
    <row r="12338" spans="5:29" s="2" customFormat="1">
      <c r="E12338" s="120"/>
      <c r="M12338" s="120"/>
      <c r="N12338" s="120"/>
      <c r="U12338" s="121"/>
      <c r="V12338" s="122"/>
      <c r="W12338" s="123"/>
      <c r="AC12338" s="123"/>
    </row>
    <row r="12339" spans="5:29" s="2" customFormat="1">
      <c r="E12339" s="120"/>
      <c r="M12339" s="120"/>
      <c r="N12339" s="120"/>
      <c r="U12339" s="121"/>
      <c r="V12339" s="122"/>
      <c r="W12339" s="123"/>
      <c r="AC12339" s="123"/>
    </row>
    <row r="12340" spans="5:29" s="2" customFormat="1">
      <c r="E12340" s="120"/>
      <c r="M12340" s="120"/>
      <c r="N12340" s="120"/>
      <c r="U12340" s="121"/>
      <c r="V12340" s="122"/>
      <c r="W12340" s="123"/>
      <c r="AC12340" s="123"/>
    </row>
    <row r="12341" spans="5:29" s="2" customFormat="1">
      <c r="E12341" s="120"/>
      <c r="M12341" s="120"/>
      <c r="N12341" s="120"/>
      <c r="U12341" s="121"/>
      <c r="V12341" s="122"/>
      <c r="W12341" s="123"/>
      <c r="AC12341" s="123"/>
    </row>
    <row r="12342" spans="5:29" s="2" customFormat="1">
      <c r="E12342" s="120"/>
      <c r="M12342" s="120"/>
      <c r="N12342" s="120"/>
      <c r="U12342" s="121"/>
      <c r="V12342" s="122"/>
      <c r="W12342" s="123"/>
      <c r="AC12342" s="123"/>
    </row>
    <row r="12343" spans="5:29" s="2" customFormat="1">
      <c r="E12343" s="120"/>
      <c r="M12343" s="120"/>
      <c r="N12343" s="120"/>
      <c r="U12343" s="121"/>
      <c r="V12343" s="122"/>
      <c r="W12343" s="123"/>
      <c r="AC12343" s="123"/>
    </row>
    <row r="12344" spans="5:29" s="2" customFormat="1">
      <c r="E12344" s="120"/>
      <c r="M12344" s="120"/>
      <c r="N12344" s="120"/>
      <c r="U12344" s="121"/>
      <c r="V12344" s="122"/>
      <c r="W12344" s="123"/>
      <c r="AC12344" s="123"/>
    </row>
    <row r="12345" spans="5:29" s="2" customFormat="1">
      <c r="E12345" s="120"/>
      <c r="M12345" s="120"/>
      <c r="N12345" s="120"/>
      <c r="U12345" s="121"/>
      <c r="V12345" s="122"/>
      <c r="W12345" s="123"/>
      <c r="AC12345" s="123"/>
    </row>
    <row r="12346" spans="5:29" s="2" customFormat="1">
      <c r="E12346" s="120"/>
      <c r="M12346" s="120"/>
      <c r="N12346" s="120"/>
      <c r="U12346" s="121"/>
      <c r="V12346" s="122"/>
      <c r="W12346" s="123"/>
      <c r="AC12346" s="123"/>
    </row>
    <row r="12347" spans="5:29" s="2" customFormat="1">
      <c r="E12347" s="120"/>
      <c r="M12347" s="120"/>
      <c r="N12347" s="120"/>
      <c r="U12347" s="121"/>
      <c r="V12347" s="122"/>
      <c r="W12347" s="123"/>
      <c r="AC12347" s="123"/>
    </row>
    <row r="12348" spans="5:29" s="2" customFormat="1">
      <c r="E12348" s="120"/>
      <c r="M12348" s="120"/>
      <c r="N12348" s="120"/>
      <c r="U12348" s="121"/>
      <c r="V12348" s="122"/>
      <c r="W12348" s="123"/>
      <c r="AC12348" s="123"/>
    </row>
    <row r="12349" spans="5:29" s="2" customFormat="1">
      <c r="E12349" s="120"/>
      <c r="M12349" s="120"/>
      <c r="N12349" s="120"/>
      <c r="U12349" s="121"/>
      <c r="V12349" s="122"/>
      <c r="W12349" s="123"/>
      <c r="AC12349" s="123"/>
    </row>
    <row r="12350" spans="5:29" s="2" customFormat="1">
      <c r="E12350" s="120"/>
      <c r="M12350" s="120"/>
      <c r="N12350" s="120"/>
      <c r="U12350" s="121"/>
      <c r="V12350" s="122"/>
      <c r="W12350" s="123"/>
      <c r="AC12350" s="123"/>
    </row>
    <row r="12351" spans="5:29" s="2" customFormat="1">
      <c r="E12351" s="120"/>
      <c r="M12351" s="120"/>
      <c r="N12351" s="120"/>
      <c r="U12351" s="121"/>
      <c r="V12351" s="122"/>
      <c r="W12351" s="123"/>
      <c r="AC12351" s="123"/>
    </row>
    <row r="12352" spans="5:29" s="2" customFormat="1">
      <c r="E12352" s="120"/>
      <c r="M12352" s="120"/>
      <c r="N12352" s="120"/>
      <c r="U12352" s="121"/>
      <c r="V12352" s="122"/>
      <c r="W12352" s="123"/>
      <c r="AC12352" s="123"/>
    </row>
    <row r="12353" spans="5:29" s="2" customFormat="1">
      <c r="E12353" s="120"/>
      <c r="M12353" s="120"/>
      <c r="N12353" s="120"/>
      <c r="U12353" s="121"/>
      <c r="V12353" s="122"/>
      <c r="W12353" s="123"/>
      <c r="AC12353" s="123"/>
    </row>
    <row r="12354" spans="5:29" s="2" customFormat="1">
      <c r="E12354" s="120"/>
      <c r="M12354" s="120"/>
      <c r="N12354" s="120"/>
      <c r="U12354" s="121"/>
      <c r="V12354" s="122"/>
      <c r="W12354" s="123"/>
      <c r="AC12354" s="123"/>
    </row>
    <row r="12355" spans="5:29" s="2" customFormat="1">
      <c r="E12355" s="120"/>
      <c r="M12355" s="120"/>
      <c r="N12355" s="120"/>
      <c r="U12355" s="121"/>
      <c r="V12355" s="122"/>
      <c r="W12355" s="123"/>
      <c r="AC12355" s="123"/>
    </row>
    <row r="12356" spans="5:29" s="2" customFormat="1">
      <c r="E12356" s="120"/>
      <c r="M12356" s="120"/>
      <c r="N12356" s="120"/>
      <c r="U12356" s="121"/>
      <c r="V12356" s="122"/>
      <c r="W12356" s="123"/>
      <c r="AC12356" s="123"/>
    </row>
    <row r="12357" spans="5:29" s="2" customFormat="1">
      <c r="E12357" s="120"/>
      <c r="M12357" s="120"/>
      <c r="N12357" s="120"/>
      <c r="U12357" s="121"/>
      <c r="V12357" s="122"/>
      <c r="W12357" s="123"/>
      <c r="AC12357" s="123"/>
    </row>
    <row r="12358" spans="5:29" s="2" customFormat="1">
      <c r="E12358" s="120"/>
      <c r="M12358" s="120"/>
      <c r="N12358" s="120"/>
      <c r="U12358" s="121"/>
      <c r="V12358" s="122"/>
      <c r="W12358" s="123"/>
      <c r="AC12358" s="123"/>
    </row>
    <row r="12359" spans="5:29" s="2" customFormat="1">
      <c r="E12359" s="120"/>
      <c r="M12359" s="120"/>
      <c r="N12359" s="120"/>
      <c r="U12359" s="121"/>
      <c r="V12359" s="122"/>
      <c r="W12359" s="123"/>
      <c r="AC12359" s="123"/>
    </row>
    <row r="12360" spans="5:29" s="2" customFormat="1">
      <c r="E12360" s="120"/>
      <c r="M12360" s="120"/>
      <c r="N12360" s="120"/>
      <c r="U12360" s="121"/>
      <c r="V12360" s="122"/>
      <c r="W12360" s="123"/>
      <c r="AC12360" s="123"/>
    </row>
    <row r="12361" spans="5:29" s="2" customFormat="1">
      <c r="E12361" s="120"/>
      <c r="M12361" s="120"/>
      <c r="N12361" s="120"/>
      <c r="U12361" s="121"/>
      <c r="V12361" s="122"/>
      <c r="W12361" s="123"/>
      <c r="AC12361" s="123"/>
    </row>
    <row r="12362" spans="5:29" s="2" customFormat="1">
      <c r="E12362" s="120"/>
      <c r="M12362" s="120"/>
      <c r="N12362" s="120"/>
      <c r="U12362" s="121"/>
      <c r="V12362" s="122"/>
      <c r="W12362" s="123"/>
      <c r="AC12362" s="123"/>
    </row>
    <row r="12363" spans="5:29" s="2" customFormat="1">
      <c r="E12363" s="120"/>
      <c r="M12363" s="120"/>
      <c r="N12363" s="120"/>
      <c r="U12363" s="121"/>
      <c r="V12363" s="122"/>
      <c r="W12363" s="123"/>
      <c r="AC12363" s="123"/>
    </row>
    <row r="12364" spans="5:29" s="2" customFormat="1">
      <c r="E12364" s="120"/>
      <c r="M12364" s="120"/>
      <c r="N12364" s="120"/>
      <c r="U12364" s="121"/>
      <c r="V12364" s="122"/>
      <c r="W12364" s="123"/>
      <c r="AC12364" s="123"/>
    </row>
    <row r="12365" spans="5:29" s="2" customFormat="1">
      <c r="E12365" s="120"/>
      <c r="M12365" s="120"/>
      <c r="N12365" s="120"/>
      <c r="U12365" s="121"/>
      <c r="V12365" s="122"/>
      <c r="W12365" s="123"/>
      <c r="AC12365" s="123"/>
    </row>
    <row r="12366" spans="5:29" s="2" customFormat="1">
      <c r="E12366" s="120"/>
      <c r="M12366" s="120"/>
      <c r="N12366" s="120"/>
      <c r="U12366" s="121"/>
      <c r="V12366" s="122"/>
      <c r="W12366" s="123"/>
      <c r="AC12366" s="123"/>
    </row>
    <row r="12367" spans="5:29" s="2" customFormat="1">
      <c r="E12367" s="120"/>
      <c r="M12367" s="120"/>
      <c r="N12367" s="120"/>
      <c r="U12367" s="121"/>
      <c r="V12367" s="122"/>
      <c r="W12367" s="123"/>
      <c r="AC12367" s="123"/>
    </row>
    <row r="12368" spans="5:29" s="2" customFormat="1">
      <c r="E12368" s="120"/>
      <c r="M12368" s="120"/>
      <c r="N12368" s="120"/>
      <c r="U12368" s="121"/>
      <c r="V12368" s="122"/>
      <c r="W12368" s="123"/>
      <c r="AC12368" s="123"/>
    </row>
    <row r="12369" spans="5:29" s="2" customFormat="1">
      <c r="E12369" s="120"/>
      <c r="M12369" s="120"/>
      <c r="N12369" s="120"/>
      <c r="U12369" s="121"/>
      <c r="V12369" s="122"/>
      <c r="W12369" s="123"/>
      <c r="AC12369" s="123"/>
    </row>
    <row r="12370" spans="5:29" s="2" customFormat="1">
      <c r="E12370" s="120"/>
      <c r="M12370" s="120"/>
      <c r="N12370" s="120"/>
      <c r="U12370" s="121"/>
      <c r="V12370" s="122"/>
      <c r="W12370" s="123"/>
      <c r="AC12370" s="123"/>
    </row>
    <row r="12371" spans="5:29" s="2" customFormat="1">
      <c r="E12371" s="120"/>
      <c r="M12371" s="120"/>
      <c r="N12371" s="120"/>
      <c r="U12371" s="121"/>
      <c r="V12371" s="122"/>
      <c r="W12371" s="123"/>
      <c r="AC12371" s="123"/>
    </row>
    <row r="12372" spans="5:29" s="2" customFormat="1">
      <c r="E12372" s="120"/>
      <c r="M12372" s="120"/>
      <c r="N12372" s="120"/>
      <c r="U12372" s="121"/>
      <c r="V12372" s="122"/>
      <c r="W12372" s="123"/>
      <c r="AC12372" s="123"/>
    </row>
    <row r="12373" spans="5:29" s="2" customFormat="1">
      <c r="E12373" s="120"/>
      <c r="M12373" s="120"/>
      <c r="N12373" s="120"/>
      <c r="U12373" s="121"/>
      <c r="V12373" s="122"/>
      <c r="W12373" s="123"/>
      <c r="AC12373" s="123"/>
    </row>
    <row r="12374" spans="5:29" s="2" customFormat="1">
      <c r="E12374" s="120"/>
      <c r="M12374" s="120"/>
      <c r="N12374" s="120"/>
      <c r="U12374" s="121"/>
      <c r="V12374" s="122"/>
      <c r="W12374" s="123"/>
      <c r="AC12374" s="123"/>
    </row>
    <row r="12375" spans="5:29" s="2" customFormat="1">
      <c r="E12375" s="120"/>
      <c r="M12375" s="120"/>
      <c r="N12375" s="120"/>
      <c r="U12375" s="121"/>
      <c r="V12375" s="122"/>
      <c r="W12375" s="123"/>
      <c r="AC12375" s="123"/>
    </row>
    <row r="12376" spans="5:29" s="2" customFormat="1">
      <c r="E12376" s="120"/>
      <c r="M12376" s="120"/>
      <c r="N12376" s="120"/>
      <c r="U12376" s="121"/>
      <c r="V12376" s="122"/>
      <c r="W12376" s="123"/>
      <c r="AC12376" s="123"/>
    </row>
    <row r="12377" spans="5:29" s="2" customFormat="1">
      <c r="E12377" s="120"/>
      <c r="M12377" s="120"/>
      <c r="N12377" s="120"/>
      <c r="U12377" s="121"/>
      <c r="V12377" s="122"/>
      <c r="W12377" s="123"/>
      <c r="AC12377" s="123"/>
    </row>
    <row r="12378" spans="5:29" s="2" customFormat="1">
      <c r="E12378" s="120"/>
      <c r="M12378" s="120"/>
      <c r="N12378" s="120"/>
      <c r="U12378" s="121"/>
      <c r="V12378" s="122"/>
      <c r="W12378" s="123"/>
      <c r="AC12378" s="123"/>
    </row>
    <row r="12379" spans="5:29" s="2" customFormat="1">
      <c r="E12379" s="120"/>
      <c r="M12379" s="120"/>
      <c r="N12379" s="120"/>
      <c r="U12379" s="121"/>
      <c r="V12379" s="122"/>
      <c r="W12379" s="123"/>
      <c r="AC12379" s="123"/>
    </row>
    <row r="12380" spans="5:29" s="2" customFormat="1">
      <c r="E12380" s="120"/>
      <c r="M12380" s="120"/>
      <c r="N12380" s="120"/>
      <c r="U12380" s="121"/>
      <c r="V12380" s="122"/>
      <c r="W12380" s="123"/>
      <c r="AC12380" s="123"/>
    </row>
    <row r="12381" spans="5:29" s="2" customFormat="1">
      <c r="E12381" s="120"/>
      <c r="M12381" s="120"/>
      <c r="N12381" s="120"/>
      <c r="U12381" s="121"/>
      <c r="V12381" s="122"/>
      <c r="W12381" s="123"/>
      <c r="AC12381" s="123"/>
    </row>
    <row r="12382" spans="5:29" s="2" customFormat="1">
      <c r="E12382" s="120"/>
      <c r="M12382" s="120"/>
      <c r="N12382" s="120"/>
      <c r="U12382" s="121"/>
      <c r="V12382" s="122"/>
      <c r="W12382" s="123"/>
      <c r="AC12382" s="123"/>
    </row>
    <row r="12383" spans="5:29" s="2" customFormat="1">
      <c r="E12383" s="120"/>
      <c r="M12383" s="120"/>
      <c r="N12383" s="120"/>
      <c r="U12383" s="121"/>
      <c r="V12383" s="122"/>
      <c r="W12383" s="123"/>
      <c r="AC12383" s="123"/>
    </row>
    <row r="12384" spans="5:29" s="2" customFormat="1">
      <c r="E12384" s="120"/>
      <c r="M12384" s="120"/>
      <c r="N12384" s="120"/>
      <c r="U12384" s="121"/>
      <c r="V12384" s="122"/>
      <c r="W12384" s="123"/>
      <c r="AC12384" s="123"/>
    </row>
    <row r="12385" spans="5:29" s="2" customFormat="1">
      <c r="E12385" s="120"/>
      <c r="M12385" s="120"/>
      <c r="N12385" s="120"/>
      <c r="U12385" s="121"/>
      <c r="V12385" s="122"/>
      <c r="W12385" s="123"/>
      <c r="AC12385" s="123"/>
    </row>
    <row r="12386" spans="5:29" s="2" customFormat="1">
      <c r="E12386" s="120"/>
      <c r="M12386" s="120"/>
      <c r="N12386" s="120"/>
      <c r="U12386" s="121"/>
      <c r="V12386" s="122"/>
      <c r="W12386" s="123"/>
      <c r="AC12386" s="123"/>
    </row>
    <row r="12387" spans="5:29" s="2" customFormat="1">
      <c r="E12387" s="120"/>
      <c r="M12387" s="120"/>
      <c r="N12387" s="120"/>
      <c r="U12387" s="121"/>
      <c r="V12387" s="122"/>
      <c r="W12387" s="123"/>
      <c r="AC12387" s="123"/>
    </row>
    <row r="12388" spans="5:29" s="2" customFormat="1">
      <c r="E12388" s="120"/>
      <c r="M12388" s="120"/>
      <c r="N12388" s="120"/>
      <c r="U12388" s="121"/>
      <c r="V12388" s="122"/>
      <c r="W12388" s="123"/>
      <c r="AC12388" s="123"/>
    </row>
    <row r="12389" spans="5:29" s="2" customFormat="1">
      <c r="E12389" s="120"/>
      <c r="M12389" s="120"/>
      <c r="N12389" s="120"/>
      <c r="U12389" s="121"/>
      <c r="V12389" s="122"/>
      <c r="W12389" s="123"/>
      <c r="AC12389" s="123"/>
    </row>
    <row r="12390" spans="5:29" s="2" customFormat="1">
      <c r="E12390" s="120"/>
      <c r="M12390" s="120"/>
      <c r="N12390" s="120"/>
      <c r="U12390" s="121"/>
      <c r="V12390" s="122"/>
      <c r="W12390" s="123"/>
      <c r="AC12390" s="123"/>
    </row>
    <row r="12391" spans="5:29" s="2" customFormat="1">
      <c r="E12391" s="120"/>
      <c r="M12391" s="120"/>
      <c r="N12391" s="120"/>
      <c r="U12391" s="121"/>
      <c r="V12391" s="122"/>
      <c r="W12391" s="123"/>
      <c r="AC12391" s="123"/>
    </row>
    <row r="12392" spans="5:29" s="2" customFormat="1">
      <c r="E12392" s="120"/>
      <c r="M12392" s="120"/>
      <c r="N12392" s="120"/>
      <c r="U12392" s="121"/>
      <c r="V12392" s="122"/>
      <c r="W12392" s="123"/>
      <c r="AC12392" s="123"/>
    </row>
    <row r="12393" spans="5:29" s="2" customFormat="1">
      <c r="E12393" s="120"/>
      <c r="M12393" s="120"/>
      <c r="N12393" s="120"/>
      <c r="U12393" s="121"/>
      <c r="V12393" s="122"/>
      <c r="W12393" s="123"/>
      <c r="AC12393" s="123"/>
    </row>
    <row r="12394" spans="5:29" s="2" customFormat="1">
      <c r="E12394" s="120"/>
      <c r="M12394" s="120"/>
      <c r="N12394" s="120"/>
      <c r="U12394" s="121"/>
      <c r="V12394" s="122"/>
      <c r="W12394" s="123"/>
      <c r="AC12394" s="123"/>
    </row>
    <row r="12395" spans="5:29" s="2" customFormat="1">
      <c r="E12395" s="120"/>
      <c r="M12395" s="120"/>
      <c r="N12395" s="120"/>
      <c r="U12395" s="121"/>
      <c r="V12395" s="122"/>
      <c r="W12395" s="123"/>
      <c r="AC12395" s="123"/>
    </row>
    <row r="12396" spans="5:29" s="2" customFormat="1">
      <c r="E12396" s="120"/>
      <c r="M12396" s="120"/>
      <c r="N12396" s="120"/>
      <c r="U12396" s="121"/>
      <c r="V12396" s="122"/>
      <c r="W12396" s="123"/>
      <c r="AC12396" s="123"/>
    </row>
    <row r="12397" spans="5:29" s="2" customFormat="1">
      <c r="E12397" s="120"/>
      <c r="M12397" s="120"/>
      <c r="N12397" s="120"/>
      <c r="U12397" s="121"/>
      <c r="V12397" s="122"/>
      <c r="W12397" s="123"/>
      <c r="AC12397" s="123"/>
    </row>
    <row r="12398" spans="5:29" s="2" customFormat="1">
      <c r="E12398" s="120"/>
      <c r="M12398" s="120"/>
      <c r="N12398" s="120"/>
      <c r="U12398" s="121"/>
      <c r="V12398" s="122"/>
      <c r="W12398" s="123"/>
      <c r="AC12398" s="123"/>
    </row>
    <row r="12399" spans="5:29" s="2" customFormat="1">
      <c r="E12399" s="120"/>
      <c r="M12399" s="120"/>
      <c r="N12399" s="120"/>
      <c r="U12399" s="121"/>
      <c r="V12399" s="122"/>
      <c r="W12399" s="123"/>
      <c r="AC12399" s="123"/>
    </row>
    <row r="12400" spans="5:29" s="2" customFormat="1">
      <c r="E12400" s="120"/>
      <c r="M12400" s="120"/>
      <c r="N12400" s="120"/>
      <c r="U12400" s="121"/>
      <c r="V12400" s="122"/>
      <c r="W12400" s="123"/>
      <c r="AC12400" s="123"/>
    </row>
    <row r="12401" spans="5:29" s="2" customFormat="1">
      <c r="E12401" s="120"/>
      <c r="M12401" s="120"/>
      <c r="N12401" s="120"/>
      <c r="U12401" s="121"/>
      <c r="V12401" s="122"/>
      <c r="W12401" s="123"/>
      <c r="AC12401" s="123"/>
    </row>
    <row r="12402" spans="5:29" s="2" customFormat="1">
      <c r="E12402" s="120"/>
      <c r="M12402" s="120"/>
      <c r="N12402" s="120"/>
      <c r="U12402" s="121"/>
      <c r="V12402" s="122"/>
      <c r="W12402" s="123"/>
      <c r="AC12402" s="123"/>
    </row>
    <row r="12403" spans="5:29" s="2" customFormat="1">
      <c r="E12403" s="120"/>
      <c r="M12403" s="120"/>
      <c r="N12403" s="120"/>
      <c r="U12403" s="121"/>
      <c r="V12403" s="122"/>
      <c r="W12403" s="123"/>
      <c r="AC12403" s="123"/>
    </row>
    <row r="12404" spans="5:29" s="2" customFormat="1">
      <c r="E12404" s="120"/>
      <c r="M12404" s="120"/>
      <c r="N12404" s="120"/>
      <c r="U12404" s="121"/>
      <c r="V12404" s="122"/>
      <c r="W12404" s="123"/>
      <c r="AC12404" s="123"/>
    </row>
    <row r="12405" spans="5:29" s="2" customFormat="1">
      <c r="E12405" s="120"/>
      <c r="M12405" s="120"/>
      <c r="N12405" s="120"/>
      <c r="U12405" s="121"/>
      <c r="V12405" s="122"/>
      <c r="W12405" s="123"/>
      <c r="AC12405" s="123"/>
    </row>
    <row r="12406" spans="5:29" s="2" customFormat="1">
      <c r="E12406" s="120"/>
      <c r="M12406" s="120"/>
      <c r="N12406" s="120"/>
      <c r="U12406" s="121"/>
      <c r="V12406" s="122"/>
      <c r="W12406" s="123"/>
      <c r="AC12406" s="123"/>
    </row>
    <row r="12407" spans="5:29" s="2" customFormat="1">
      <c r="E12407" s="120"/>
      <c r="M12407" s="120"/>
      <c r="N12407" s="120"/>
      <c r="U12407" s="121"/>
      <c r="V12407" s="122"/>
      <c r="W12407" s="123"/>
      <c r="AC12407" s="123"/>
    </row>
    <row r="12408" spans="5:29" s="2" customFormat="1">
      <c r="E12408" s="120"/>
      <c r="M12408" s="120"/>
      <c r="N12408" s="120"/>
      <c r="U12408" s="121"/>
      <c r="V12408" s="122"/>
      <c r="W12408" s="123"/>
      <c r="AC12408" s="123"/>
    </row>
    <row r="12409" spans="5:29" s="2" customFormat="1">
      <c r="E12409" s="120"/>
      <c r="M12409" s="120"/>
      <c r="N12409" s="120"/>
      <c r="U12409" s="121"/>
      <c r="V12409" s="122"/>
      <c r="W12409" s="123"/>
      <c r="AC12409" s="123"/>
    </row>
    <row r="12410" spans="5:29" s="2" customFormat="1">
      <c r="E12410" s="120"/>
      <c r="M12410" s="120"/>
      <c r="N12410" s="120"/>
      <c r="U12410" s="121"/>
      <c r="V12410" s="122"/>
      <c r="W12410" s="123"/>
      <c r="AC12410" s="123"/>
    </row>
    <row r="12411" spans="5:29" s="2" customFormat="1">
      <c r="E12411" s="120"/>
      <c r="M12411" s="120"/>
      <c r="N12411" s="120"/>
      <c r="U12411" s="121"/>
      <c r="V12411" s="122"/>
      <c r="W12411" s="123"/>
      <c r="AC12411" s="123"/>
    </row>
    <row r="12412" spans="5:29" s="2" customFormat="1">
      <c r="E12412" s="120"/>
      <c r="M12412" s="120"/>
      <c r="N12412" s="120"/>
      <c r="U12412" s="121"/>
      <c r="V12412" s="122"/>
      <c r="W12412" s="123"/>
      <c r="AC12412" s="123"/>
    </row>
    <row r="12413" spans="5:29" s="2" customFormat="1">
      <c r="E12413" s="120"/>
      <c r="M12413" s="120"/>
      <c r="N12413" s="120"/>
      <c r="U12413" s="121"/>
      <c r="V12413" s="122"/>
      <c r="W12413" s="123"/>
      <c r="AC12413" s="123"/>
    </row>
    <row r="12414" spans="5:29" s="2" customFormat="1">
      <c r="E12414" s="120"/>
      <c r="M12414" s="120"/>
      <c r="N12414" s="120"/>
      <c r="U12414" s="121"/>
      <c r="V12414" s="122"/>
      <c r="W12414" s="123"/>
      <c r="AC12414" s="123"/>
    </row>
    <row r="12415" spans="5:29" s="2" customFormat="1">
      <c r="E12415" s="120"/>
      <c r="M12415" s="120"/>
      <c r="N12415" s="120"/>
      <c r="U12415" s="121"/>
      <c r="V12415" s="122"/>
      <c r="W12415" s="123"/>
      <c r="AC12415" s="123"/>
    </row>
    <row r="12416" spans="5:29" s="2" customFormat="1">
      <c r="E12416" s="120"/>
      <c r="M12416" s="120"/>
      <c r="N12416" s="120"/>
      <c r="U12416" s="121"/>
      <c r="V12416" s="122"/>
      <c r="W12416" s="123"/>
      <c r="AC12416" s="123"/>
    </row>
    <row r="12417" spans="5:29" s="2" customFormat="1">
      <c r="E12417" s="120"/>
      <c r="M12417" s="120"/>
      <c r="N12417" s="120"/>
      <c r="U12417" s="121"/>
      <c r="V12417" s="122"/>
      <c r="W12417" s="123"/>
      <c r="AC12417" s="123"/>
    </row>
    <row r="12418" spans="5:29" s="2" customFormat="1">
      <c r="E12418" s="120"/>
      <c r="M12418" s="120"/>
      <c r="N12418" s="120"/>
      <c r="U12418" s="121"/>
      <c r="V12418" s="122"/>
      <c r="W12418" s="123"/>
      <c r="AC12418" s="123"/>
    </row>
    <row r="12419" spans="5:29" s="2" customFormat="1">
      <c r="E12419" s="120"/>
      <c r="M12419" s="120"/>
      <c r="N12419" s="120"/>
      <c r="U12419" s="121"/>
      <c r="V12419" s="122"/>
      <c r="W12419" s="123"/>
      <c r="AC12419" s="123"/>
    </row>
    <row r="12420" spans="5:29" s="2" customFormat="1">
      <c r="E12420" s="120"/>
      <c r="M12420" s="120"/>
      <c r="N12420" s="120"/>
      <c r="U12420" s="121"/>
      <c r="V12420" s="122"/>
      <c r="W12420" s="123"/>
      <c r="AC12420" s="123"/>
    </row>
    <row r="12421" spans="5:29" s="2" customFormat="1">
      <c r="E12421" s="120"/>
      <c r="M12421" s="120"/>
      <c r="N12421" s="120"/>
      <c r="U12421" s="121"/>
      <c r="V12421" s="122"/>
      <c r="W12421" s="123"/>
      <c r="AC12421" s="123"/>
    </row>
    <row r="12422" spans="5:29" s="2" customFormat="1">
      <c r="E12422" s="120"/>
      <c r="M12422" s="120"/>
      <c r="N12422" s="120"/>
      <c r="U12422" s="121"/>
      <c r="V12422" s="122"/>
      <c r="W12422" s="123"/>
      <c r="AC12422" s="123"/>
    </row>
    <row r="12423" spans="5:29" s="2" customFormat="1">
      <c r="E12423" s="120"/>
      <c r="M12423" s="120"/>
      <c r="N12423" s="120"/>
      <c r="U12423" s="121"/>
      <c r="V12423" s="122"/>
      <c r="W12423" s="123"/>
      <c r="AC12423" s="123"/>
    </row>
    <row r="12424" spans="5:29" s="2" customFormat="1">
      <c r="E12424" s="120"/>
      <c r="M12424" s="120"/>
      <c r="N12424" s="120"/>
      <c r="U12424" s="121"/>
      <c r="V12424" s="122"/>
      <c r="W12424" s="123"/>
      <c r="AC12424" s="123"/>
    </row>
    <row r="12425" spans="5:29" s="2" customFormat="1">
      <c r="E12425" s="120"/>
      <c r="M12425" s="120"/>
      <c r="N12425" s="120"/>
      <c r="U12425" s="121"/>
      <c r="V12425" s="122"/>
      <c r="W12425" s="123"/>
      <c r="AC12425" s="123"/>
    </row>
    <row r="12426" spans="5:29" s="2" customFormat="1">
      <c r="E12426" s="120"/>
      <c r="M12426" s="120"/>
      <c r="N12426" s="120"/>
      <c r="U12426" s="121"/>
      <c r="V12426" s="122"/>
      <c r="W12426" s="123"/>
      <c r="AC12426" s="123"/>
    </row>
    <row r="12427" spans="5:29" s="2" customFormat="1">
      <c r="E12427" s="120"/>
      <c r="M12427" s="120"/>
      <c r="N12427" s="120"/>
      <c r="U12427" s="121"/>
      <c r="V12427" s="122"/>
      <c r="W12427" s="123"/>
      <c r="AC12427" s="123"/>
    </row>
    <row r="12428" spans="5:29" s="2" customFormat="1">
      <c r="E12428" s="120"/>
      <c r="M12428" s="120"/>
      <c r="N12428" s="120"/>
      <c r="U12428" s="121"/>
      <c r="V12428" s="122"/>
      <c r="W12428" s="123"/>
      <c r="AC12428" s="123"/>
    </row>
    <row r="12429" spans="5:29" s="2" customFormat="1">
      <c r="E12429" s="120"/>
      <c r="M12429" s="120"/>
      <c r="N12429" s="120"/>
      <c r="U12429" s="121"/>
      <c r="V12429" s="122"/>
      <c r="W12429" s="123"/>
      <c r="AC12429" s="123"/>
    </row>
    <row r="12430" spans="5:29" s="2" customFormat="1">
      <c r="E12430" s="120"/>
      <c r="M12430" s="120"/>
      <c r="N12430" s="120"/>
      <c r="U12430" s="121"/>
      <c r="V12430" s="122"/>
      <c r="W12430" s="123"/>
      <c r="AC12430" s="123"/>
    </row>
    <row r="12431" spans="5:29" s="2" customFormat="1">
      <c r="E12431" s="120"/>
      <c r="M12431" s="120"/>
      <c r="N12431" s="120"/>
      <c r="U12431" s="121"/>
      <c r="V12431" s="122"/>
      <c r="W12431" s="123"/>
      <c r="AC12431" s="123"/>
    </row>
    <row r="12432" spans="5:29" s="2" customFormat="1">
      <c r="E12432" s="120"/>
      <c r="M12432" s="120"/>
      <c r="N12432" s="120"/>
      <c r="U12432" s="121"/>
      <c r="V12432" s="122"/>
      <c r="W12432" s="123"/>
      <c r="AC12432" s="123"/>
    </row>
    <row r="12433" spans="5:29" s="2" customFormat="1">
      <c r="E12433" s="120"/>
      <c r="M12433" s="120"/>
      <c r="N12433" s="120"/>
      <c r="U12433" s="121"/>
      <c r="V12433" s="122"/>
      <c r="W12433" s="123"/>
      <c r="AC12433" s="123"/>
    </row>
    <row r="12434" spans="5:29" s="2" customFormat="1">
      <c r="E12434" s="120"/>
      <c r="M12434" s="120"/>
      <c r="N12434" s="120"/>
      <c r="U12434" s="121"/>
      <c r="V12434" s="122"/>
      <c r="W12434" s="123"/>
      <c r="AC12434" s="123"/>
    </row>
    <row r="12435" spans="5:29" s="2" customFormat="1">
      <c r="E12435" s="120"/>
      <c r="M12435" s="120"/>
      <c r="N12435" s="120"/>
      <c r="U12435" s="121"/>
      <c r="V12435" s="122"/>
      <c r="W12435" s="123"/>
      <c r="AC12435" s="123"/>
    </row>
    <row r="12436" spans="5:29" s="2" customFormat="1">
      <c r="E12436" s="120"/>
      <c r="M12436" s="120"/>
      <c r="N12436" s="120"/>
      <c r="U12436" s="121"/>
      <c r="V12436" s="122"/>
      <c r="W12436" s="123"/>
      <c r="AC12436" s="123"/>
    </row>
    <row r="12437" spans="5:29" s="2" customFormat="1">
      <c r="E12437" s="120"/>
      <c r="M12437" s="120"/>
      <c r="N12437" s="120"/>
      <c r="U12437" s="121"/>
      <c r="V12437" s="122"/>
      <c r="W12437" s="123"/>
      <c r="AC12437" s="123"/>
    </row>
    <row r="12438" spans="5:29" s="2" customFormat="1">
      <c r="E12438" s="120"/>
      <c r="M12438" s="120"/>
      <c r="N12438" s="120"/>
      <c r="U12438" s="121"/>
      <c r="V12438" s="122"/>
      <c r="W12438" s="123"/>
      <c r="AC12438" s="123"/>
    </row>
    <row r="12439" spans="5:29" s="2" customFormat="1">
      <c r="E12439" s="120"/>
      <c r="M12439" s="120"/>
      <c r="N12439" s="120"/>
      <c r="U12439" s="121"/>
      <c r="V12439" s="122"/>
      <c r="W12439" s="123"/>
      <c r="AC12439" s="123"/>
    </row>
    <row r="12440" spans="5:29" s="2" customFormat="1">
      <c r="E12440" s="120"/>
      <c r="M12440" s="120"/>
      <c r="N12440" s="120"/>
      <c r="U12440" s="121"/>
      <c r="V12440" s="122"/>
      <c r="W12440" s="123"/>
      <c r="AC12440" s="123"/>
    </row>
    <row r="12441" spans="5:29" s="2" customFormat="1">
      <c r="E12441" s="120"/>
      <c r="M12441" s="120"/>
      <c r="N12441" s="120"/>
      <c r="U12441" s="121"/>
      <c r="V12441" s="122"/>
      <c r="W12441" s="123"/>
      <c r="AC12441" s="123"/>
    </row>
    <row r="12442" spans="5:29" s="2" customFormat="1">
      <c r="E12442" s="120"/>
      <c r="M12442" s="120"/>
      <c r="N12442" s="120"/>
      <c r="U12442" s="121"/>
      <c r="V12442" s="122"/>
      <c r="W12442" s="123"/>
      <c r="AC12442" s="123"/>
    </row>
    <row r="12443" spans="5:29" s="2" customFormat="1">
      <c r="E12443" s="120"/>
      <c r="M12443" s="120"/>
      <c r="N12443" s="120"/>
      <c r="U12443" s="121"/>
      <c r="V12443" s="122"/>
      <c r="W12443" s="123"/>
      <c r="AC12443" s="123"/>
    </row>
    <row r="12444" spans="5:29" s="2" customFormat="1">
      <c r="E12444" s="120"/>
      <c r="M12444" s="120"/>
      <c r="N12444" s="120"/>
      <c r="U12444" s="121"/>
      <c r="V12444" s="122"/>
      <c r="W12444" s="123"/>
      <c r="AC12444" s="123"/>
    </row>
    <row r="12445" spans="5:29" s="2" customFormat="1">
      <c r="E12445" s="120"/>
      <c r="M12445" s="120"/>
      <c r="N12445" s="120"/>
      <c r="U12445" s="121"/>
      <c r="V12445" s="122"/>
      <c r="W12445" s="123"/>
      <c r="AC12445" s="123"/>
    </row>
    <row r="12446" spans="5:29" s="2" customFormat="1">
      <c r="E12446" s="120"/>
      <c r="M12446" s="120"/>
      <c r="N12446" s="120"/>
      <c r="U12446" s="121"/>
      <c r="V12446" s="122"/>
      <c r="W12446" s="123"/>
      <c r="AC12446" s="123"/>
    </row>
    <row r="12447" spans="5:29" s="2" customFormat="1">
      <c r="E12447" s="120"/>
      <c r="M12447" s="120"/>
      <c r="N12447" s="120"/>
      <c r="U12447" s="121"/>
      <c r="V12447" s="122"/>
      <c r="W12447" s="123"/>
      <c r="AC12447" s="123"/>
    </row>
    <row r="12448" spans="5:29" s="2" customFormat="1">
      <c r="E12448" s="120"/>
      <c r="M12448" s="120"/>
      <c r="N12448" s="120"/>
      <c r="U12448" s="121"/>
      <c r="V12448" s="122"/>
      <c r="W12448" s="123"/>
      <c r="AC12448" s="123"/>
    </row>
    <row r="12449" spans="5:29" s="2" customFormat="1">
      <c r="E12449" s="120"/>
      <c r="M12449" s="120"/>
      <c r="N12449" s="120"/>
      <c r="U12449" s="121"/>
      <c r="V12449" s="122"/>
      <c r="W12449" s="123"/>
      <c r="AC12449" s="123"/>
    </row>
    <row r="12450" spans="5:29" s="2" customFormat="1">
      <c r="E12450" s="120"/>
      <c r="M12450" s="120"/>
      <c r="N12450" s="120"/>
      <c r="U12450" s="121"/>
      <c r="V12450" s="122"/>
      <c r="W12450" s="123"/>
      <c r="AC12450" s="123"/>
    </row>
    <row r="12451" spans="5:29" s="2" customFormat="1">
      <c r="E12451" s="120"/>
      <c r="M12451" s="120"/>
      <c r="N12451" s="120"/>
      <c r="U12451" s="121"/>
      <c r="V12451" s="122"/>
      <c r="W12451" s="123"/>
      <c r="AC12451" s="123"/>
    </row>
    <row r="12452" spans="5:29" s="2" customFormat="1">
      <c r="E12452" s="120"/>
      <c r="M12452" s="120"/>
      <c r="N12452" s="120"/>
      <c r="U12452" s="121"/>
      <c r="V12452" s="122"/>
      <c r="W12452" s="123"/>
      <c r="AC12452" s="123"/>
    </row>
    <row r="12453" spans="5:29" s="2" customFormat="1">
      <c r="E12453" s="120"/>
      <c r="M12453" s="120"/>
      <c r="N12453" s="120"/>
      <c r="U12453" s="121"/>
      <c r="V12453" s="122"/>
      <c r="W12453" s="123"/>
      <c r="AC12453" s="123"/>
    </row>
    <row r="12454" spans="5:29" s="2" customFormat="1">
      <c r="E12454" s="120"/>
      <c r="M12454" s="120"/>
      <c r="N12454" s="120"/>
      <c r="U12454" s="121"/>
      <c r="V12454" s="122"/>
      <c r="W12454" s="123"/>
      <c r="AC12454" s="123"/>
    </row>
    <row r="12455" spans="5:29" s="2" customFormat="1">
      <c r="E12455" s="120"/>
      <c r="M12455" s="120"/>
      <c r="N12455" s="120"/>
      <c r="U12455" s="121"/>
      <c r="V12455" s="122"/>
      <c r="W12455" s="123"/>
      <c r="AC12455" s="123"/>
    </row>
    <row r="12456" spans="5:29" s="2" customFormat="1">
      <c r="E12456" s="120"/>
      <c r="M12456" s="120"/>
      <c r="N12456" s="120"/>
      <c r="U12456" s="121"/>
      <c r="V12456" s="122"/>
      <c r="W12456" s="123"/>
      <c r="AC12456" s="123"/>
    </row>
    <row r="12457" spans="5:29" s="2" customFormat="1">
      <c r="E12457" s="120"/>
      <c r="M12457" s="120"/>
      <c r="N12457" s="120"/>
      <c r="U12457" s="121"/>
      <c r="V12457" s="122"/>
      <c r="W12457" s="123"/>
      <c r="AC12457" s="123"/>
    </row>
    <row r="12458" spans="5:29" s="2" customFormat="1">
      <c r="E12458" s="120"/>
      <c r="M12458" s="120"/>
      <c r="N12458" s="120"/>
      <c r="U12458" s="121"/>
      <c r="V12458" s="122"/>
      <c r="W12458" s="123"/>
      <c r="AC12458" s="123"/>
    </row>
    <row r="12459" spans="5:29" s="2" customFormat="1">
      <c r="E12459" s="120"/>
      <c r="M12459" s="120"/>
      <c r="N12459" s="120"/>
      <c r="U12459" s="121"/>
      <c r="V12459" s="122"/>
      <c r="W12459" s="123"/>
      <c r="AC12459" s="123"/>
    </row>
    <row r="12460" spans="5:29" s="2" customFormat="1">
      <c r="E12460" s="120"/>
      <c r="M12460" s="120"/>
      <c r="N12460" s="120"/>
      <c r="U12460" s="121"/>
      <c r="V12460" s="122"/>
      <c r="W12460" s="123"/>
      <c r="AC12460" s="123"/>
    </row>
    <row r="12461" spans="5:29" s="2" customFormat="1">
      <c r="E12461" s="120"/>
      <c r="M12461" s="120"/>
      <c r="N12461" s="120"/>
      <c r="U12461" s="121"/>
      <c r="V12461" s="122"/>
      <c r="W12461" s="123"/>
      <c r="AC12461" s="123"/>
    </row>
    <row r="12462" spans="5:29" s="2" customFormat="1">
      <c r="E12462" s="120"/>
      <c r="M12462" s="120"/>
      <c r="N12462" s="120"/>
      <c r="U12462" s="121"/>
      <c r="V12462" s="122"/>
      <c r="W12462" s="123"/>
      <c r="AC12462" s="123"/>
    </row>
    <row r="12463" spans="5:29" s="2" customFormat="1">
      <c r="E12463" s="120"/>
      <c r="M12463" s="120"/>
      <c r="N12463" s="120"/>
      <c r="U12463" s="121"/>
      <c r="V12463" s="122"/>
      <c r="W12463" s="123"/>
      <c r="AC12463" s="123"/>
    </row>
    <row r="12464" spans="5:29" s="2" customFormat="1">
      <c r="E12464" s="120"/>
      <c r="M12464" s="120"/>
      <c r="N12464" s="120"/>
      <c r="U12464" s="121"/>
      <c r="V12464" s="122"/>
      <c r="W12464" s="123"/>
      <c r="AC12464" s="123"/>
    </row>
    <row r="12465" spans="5:29" s="2" customFormat="1">
      <c r="E12465" s="120"/>
      <c r="M12465" s="120"/>
      <c r="N12465" s="120"/>
      <c r="U12465" s="121"/>
      <c r="V12465" s="122"/>
      <c r="W12465" s="123"/>
      <c r="AC12465" s="123"/>
    </row>
    <row r="12466" spans="5:29" s="2" customFormat="1">
      <c r="E12466" s="120"/>
      <c r="M12466" s="120"/>
      <c r="N12466" s="120"/>
      <c r="U12466" s="121"/>
      <c r="V12466" s="122"/>
      <c r="W12466" s="123"/>
      <c r="AC12466" s="123"/>
    </row>
    <row r="12467" spans="5:29" s="2" customFormat="1">
      <c r="E12467" s="120"/>
      <c r="M12467" s="120"/>
      <c r="N12467" s="120"/>
      <c r="U12467" s="121"/>
      <c r="V12467" s="122"/>
      <c r="W12467" s="123"/>
      <c r="AC12467" s="123"/>
    </row>
    <row r="12468" spans="5:29" s="2" customFormat="1">
      <c r="E12468" s="120"/>
      <c r="M12468" s="120"/>
      <c r="N12468" s="120"/>
      <c r="U12468" s="121"/>
      <c r="V12468" s="122"/>
      <c r="W12468" s="123"/>
      <c r="AC12468" s="123"/>
    </row>
    <row r="12469" spans="5:29" s="2" customFormat="1">
      <c r="E12469" s="120"/>
      <c r="M12469" s="120"/>
      <c r="N12469" s="120"/>
      <c r="U12469" s="121"/>
      <c r="V12469" s="122"/>
      <c r="W12469" s="123"/>
      <c r="AC12469" s="123"/>
    </row>
    <row r="12470" spans="5:29" s="2" customFormat="1">
      <c r="E12470" s="120"/>
      <c r="M12470" s="120"/>
      <c r="N12470" s="120"/>
      <c r="U12470" s="121"/>
      <c r="V12470" s="122"/>
      <c r="W12470" s="123"/>
      <c r="AC12470" s="123"/>
    </row>
    <row r="12471" spans="5:29" s="2" customFormat="1">
      <c r="E12471" s="120"/>
      <c r="M12471" s="120"/>
      <c r="N12471" s="120"/>
      <c r="U12471" s="121"/>
      <c r="V12471" s="122"/>
      <c r="W12471" s="123"/>
      <c r="AC12471" s="123"/>
    </row>
    <row r="12472" spans="5:29" s="2" customFormat="1">
      <c r="E12472" s="120"/>
      <c r="M12472" s="120"/>
      <c r="N12472" s="120"/>
      <c r="U12472" s="121"/>
      <c r="V12472" s="122"/>
      <c r="W12472" s="123"/>
      <c r="AC12472" s="123"/>
    </row>
    <row r="12473" spans="5:29" s="2" customFormat="1">
      <c r="E12473" s="120"/>
      <c r="M12473" s="120"/>
      <c r="N12473" s="120"/>
      <c r="U12473" s="121"/>
      <c r="V12473" s="122"/>
      <c r="W12473" s="123"/>
      <c r="AC12473" s="123"/>
    </row>
    <row r="12474" spans="5:29" s="2" customFormat="1">
      <c r="E12474" s="120"/>
      <c r="M12474" s="120"/>
      <c r="N12474" s="120"/>
      <c r="U12474" s="121"/>
      <c r="V12474" s="122"/>
      <c r="W12474" s="123"/>
      <c r="AC12474" s="123"/>
    </row>
    <row r="12475" spans="5:29" s="2" customFormat="1">
      <c r="E12475" s="120"/>
      <c r="M12475" s="120"/>
      <c r="N12475" s="120"/>
      <c r="U12475" s="121"/>
      <c r="V12475" s="122"/>
      <c r="W12475" s="123"/>
      <c r="AC12475" s="123"/>
    </row>
    <row r="12476" spans="5:29" s="2" customFormat="1">
      <c r="E12476" s="120"/>
      <c r="M12476" s="120"/>
      <c r="N12476" s="120"/>
      <c r="U12476" s="121"/>
      <c r="V12476" s="122"/>
      <c r="W12476" s="123"/>
      <c r="AC12476" s="123"/>
    </row>
    <row r="12477" spans="5:29" s="2" customFormat="1">
      <c r="E12477" s="120"/>
      <c r="M12477" s="120"/>
      <c r="N12477" s="120"/>
      <c r="U12477" s="121"/>
      <c r="V12477" s="122"/>
      <c r="W12477" s="123"/>
      <c r="AC12477" s="123"/>
    </row>
    <row r="12478" spans="5:29" s="2" customFormat="1">
      <c r="E12478" s="120"/>
      <c r="M12478" s="120"/>
      <c r="N12478" s="120"/>
      <c r="U12478" s="121"/>
      <c r="V12478" s="122"/>
      <c r="W12478" s="123"/>
      <c r="AC12478" s="123"/>
    </row>
    <row r="12479" spans="5:29" s="2" customFormat="1">
      <c r="E12479" s="120"/>
      <c r="M12479" s="120"/>
      <c r="N12479" s="120"/>
      <c r="U12479" s="121"/>
      <c r="V12479" s="122"/>
      <c r="W12479" s="123"/>
      <c r="AC12479" s="123"/>
    </row>
    <row r="12480" spans="5:29" s="2" customFormat="1">
      <c r="E12480" s="120"/>
      <c r="M12480" s="120"/>
      <c r="N12480" s="120"/>
      <c r="U12480" s="121"/>
      <c r="V12480" s="122"/>
      <c r="W12480" s="123"/>
      <c r="AC12480" s="123"/>
    </row>
    <row r="12481" spans="5:29" s="2" customFormat="1">
      <c r="E12481" s="120"/>
      <c r="M12481" s="120"/>
      <c r="N12481" s="120"/>
      <c r="U12481" s="121"/>
      <c r="V12481" s="122"/>
      <c r="W12481" s="123"/>
      <c r="AC12481" s="123"/>
    </row>
    <row r="12482" spans="5:29" s="2" customFormat="1">
      <c r="E12482" s="120"/>
      <c r="M12482" s="120"/>
      <c r="N12482" s="120"/>
      <c r="U12482" s="121"/>
      <c r="V12482" s="122"/>
      <c r="W12482" s="123"/>
      <c r="AC12482" s="123"/>
    </row>
    <row r="12483" spans="5:29" s="2" customFormat="1">
      <c r="E12483" s="120"/>
      <c r="M12483" s="120"/>
      <c r="N12483" s="120"/>
      <c r="U12483" s="121"/>
      <c r="V12483" s="122"/>
      <c r="W12483" s="123"/>
      <c r="AC12483" s="123"/>
    </row>
    <row r="12484" spans="5:29" s="2" customFormat="1">
      <c r="E12484" s="120"/>
      <c r="M12484" s="120"/>
      <c r="N12484" s="120"/>
      <c r="U12484" s="121"/>
      <c r="V12484" s="122"/>
      <c r="W12484" s="123"/>
      <c r="AC12484" s="123"/>
    </row>
    <row r="12485" spans="5:29" s="2" customFormat="1">
      <c r="E12485" s="120"/>
      <c r="M12485" s="120"/>
      <c r="N12485" s="120"/>
      <c r="U12485" s="121"/>
      <c r="V12485" s="122"/>
      <c r="W12485" s="123"/>
      <c r="AC12485" s="123"/>
    </row>
    <row r="12486" spans="5:29" s="2" customFormat="1">
      <c r="E12486" s="120"/>
      <c r="M12486" s="120"/>
      <c r="N12486" s="120"/>
      <c r="U12486" s="121"/>
      <c r="V12486" s="122"/>
      <c r="W12486" s="123"/>
      <c r="AC12486" s="123"/>
    </row>
    <row r="12487" spans="5:29" s="2" customFormat="1">
      <c r="E12487" s="120"/>
      <c r="M12487" s="120"/>
      <c r="N12487" s="120"/>
      <c r="U12487" s="121"/>
      <c r="V12487" s="122"/>
      <c r="W12487" s="123"/>
      <c r="AC12487" s="123"/>
    </row>
    <row r="12488" spans="5:29" s="2" customFormat="1">
      <c r="E12488" s="120"/>
      <c r="M12488" s="120"/>
      <c r="N12488" s="120"/>
      <c r="U12488" s="121"/>
      <c r="V12488" s="122"/>
      <c r="W12488" s="123"/>
      <c r="AC12488" s="123"/>
    </row>
    <row r="12489" spans="5:29" s="2" customFormat="1">
      <c r="E12489" s="120"/>
      <c r="M12489" s="120"/>
      <c r="N12489" s="120"/>
      <c r="U12489" s="121"/>
      <c r="V12489" s="122"/>
      <c r="W12489" s="123"/>
      <c r="AC12489" s="123"/>
    </row>
    <row r="12490" spans="5:29" s="2" customFormat="1">
      <c r="E12490" s="120"/>
      <c r="M12490" s="120"/>
      <c r="N12490" s="120"/>
      <c r="U12490" s="121"/>
      <c r="V12490" s="122"/>
      <c r="W12490" s="123"/>
      <c r="AC12490" s="123"/>
    </row>
    <row r="12491" spans="5:29" s="2" customFormat="1">
      <c r="E12491" s="120"/>
      <c r="M12491" s="120"/>
      <c r="N12491" s="120"/>
      <c r="U12491" s="121"/>
      <c r="V12491" s="122"/>
      <c r="W12491" s="123"/>
      <c r="AC12491" s="123"/>
    </row>
    <row r="12492" spans="5:29" s="2" customFormat="1">
      <c r="E12492" s="120"/>
      <c r="M12492" s="120"/>
      <c r="N12492" s="120"/>
      <c r="U12492" s="121"/>
      <c r="V12492" s="122"/>
      <c r="W12492" s="123"/>
      <c r="AC12492" s="123"/>
    </row>
    <row r="12493" spans="5:29" s="2" customFormat="1">
      <c r="E12493" s="120"/>
      <c r="M12493" s="120"/>
      <c r="N12493" s="120"/>
      <c r="U12493" s="121"/>
      <c r="V12493" s="122"/>
      <c r="W12493" s="123"/>
      <c r="AC12493" s="123"/>
    </row>
    <row r="12494" spans="5:29" s="2" customFormat="1">
      <c r="E12494" s="120"/>
      <c r="M12494" s="120"/>
      <c r="N12494" s="120"/>
      <c r="U12494" s="121"/>
      <c r="V12494" s="122"/>
      <c r="W12494" s="123"/>
      <c r="AC12494" s="123"/>
    </row>
    <row r="12495" spans="5:29" s="2" customFormat="1">
      <c r="E12495" s="120"/>
      <c r="M12495" s="120"/>
      <c r="N12495" s="120"/>
      <c r="U12495" s="121"/>
      <c r="V12495" s="122"/>
      <c r="W12495" s="123"/>
      <c r="AC12495" s="123"/>
    </row>
    <row r="12496" spans="5:29" s="2" customFormat="1">
      <c r="E12496" s="120"/>
      <c r="M12496" s="120"/>
      <c r="N12496" s="120"/>
      <c r="U12496" s="121"/>
      <c r="V12496" s="122"/>
      <c r="W12496" s="123"/>
      <c r="AC12496" s="123"/>
    </row>
    <row r="12497" spans="5:29" s="2" customFormat="1">
      <c r="E12497" s="120"/>
      <c r="M12497" s="120"/>
      <c r="N12497" s="120"/>
      <c r="U12497" s="121"/>
      <c r="V12497" s="122"/>
      <c r="W12497" s="123"/>
      <c r="AC12497" s="123"/>
    </row>
    <row r="12498" spans="5:29" s="2" customFormat="1">
      <c r="E12498" s="120"/>
      <c r="M12498" s="120"/>
      <c r="N12498" s="120"/>
      <c r="U12498" s="121"/>
      <c r="V12498" s="122"/>
      <c r="W12498" s="123"/>
      <c r="AC12498" s="123"/>
    </row>
    <row r="12499" spans="5:29" s="2" customFormat="1">
      <c r="E12499" s="120"/>
      <c r="M12499" s="120"/>
      <c r="N12499" s="120"/>
      <c r="U12499" s="121"/>
      <c r="V12499" s="122"/>
      <c r="W12499" s="123"/>
      <c r="AC12499" s="123"/>
    </row>
    <row r="12500" spans="5:29" s="2" customFormat="1">
      <c r="E12500" s="120"/>
      <c r="M12500" s="120"/>
      <c r="N12500" s="120"/>
      <c r="U12500" s="121"/>
      <c r="V12500" s="122"/>
      <c r="W12500" s="123"/>
      <c r="AC12500" s="123"/>
    </row>
    <row r="12501" spans="5:29" s="2" customFormat="1">
      <c r="E12501" s="120"/>
      <c r="M12501" s="120"/>
      <c r="N12501" s="120"/>
      <c r="U12501" s="121"/>
      <c r="V12501" s="122"/>
      <c r="W12501" s="123"/>
      <c r="AC12501" s="123"/>
    </row>
    <row r="12502" spans="5:29" s="2" customFormat="1">
      <c r="E12502" s="120"/>
      <c r="M12502" s="120"/>
      <c r="N12502" s="120"/>
      <c r="U12502" s="121"/>
      <c r="V12502" s="122"/>
      <c r="W12502" s="123"/>
      <c r="AC12502" s="123"/>
    </row>
    <row r="12503" spans="5:29" s="2" customFormat="1">
      <c r="E12503" s="120"/>
      <c r="M12503" s="120"/>
      <c r="N12503" s="120"/>
      <c r="U12503" s="121"/>
      <c r="V12503" s="122"/>
      <c r="W12503" s="123"/>
      <c r="AC12503" s="123"/>
    </row>
    <row r="12504" spans="5:29" s="2" customFormat="1">
      <c r="E12504" s="120"/>
      <c r="M12504" s="120"/>
      <c r="N12504" s="120"/>
      <c r="U12504" s="121"/>
      <c r="V12504" s="122"/>
      <c r="W12504" s="123"/>
      <c r="AC12504" s="123"/>
    </row>
    <row r="12505" spans="5:29" s="2" customFormat="1">
      <c r="E12505" s="120"/>
      <c r="M12505" s="120"/>
      <c r="N12505" s="120"/>
      <c r="U12505" s="121"/>
      <c r="V12505" s="122"/>
      <c r="W12505" s="123"/>
      <c r="AC12505" s="123"/>
    </row>
    <row r="12506" spans="5:29" s="2" customFormat="1">
      <c r="E12506" s="120"/>
      <c r="M12506" s="120"/>
      <c r="N12506" s="120"/>
      <c r="U12506" s="121"/>
      <c r="V12506" s="122"/>
      <c r="W12506" s="123"/>
      <c r="AC12506" s="123"/>
    </row>
    <row r="12507" spans="5:29" s="2" customFormat="1">
      <c r="E12507" s="120"/>
      <c r="M12507" s="120"/>
      <c r="N12507" s="120"/>
      <c r="U12507" s="121"/>
      <c r="V12507" s="122"/>
      <c r="W12507" s="123"/>
      <c r="AC12507" s="123"/>
    </row>
    <row r="12508" spans="5:29" s="2" customFormat="1">
      <c r="E12508" s="120"/>
      <c r="M12508" s="120"/>
      <c r="N12508" s="120"/>
      <c r="U12508" s="121"/>
      <c r="V12508" s="122"/>
      <c r="W12508" s="123"/>
      <c r="AC12508" s="123"/>
    </row>
    <row r="12509" spans="5:29" s="2" customFormat="1">
      <c r="E12509" s="120"/>
      <c r="M12509" s="120"/>
      <c r="N12509" s="120"/>
      <c r="U12509" s="121"/>
      <c r="V12509" s="122"/>
      <c r="W12509" s="123"/>
      <c r="AC12509" s="123"/>
    </row>
    <row r="12510" spans="5:29" s="2" customFormat="1">
      <c r="E12510" s="120"/>
      <c r="M12510" s="120"/>
      <c r="N12510" s="120"/>
      <c r="U12510" s="121"/>
      <c r="V12510" s="122"/>
      <c r="W12510" s="123"/>
      <c r="AC12510" s="123"/>
    </row>
    <row r="12511" spans="5:29" s="2" customFormat="1">
      <c r="E12511" s="120"/>
      <c r="M12511" s="120"/>
      <c r="N12511" s="120"/>
      <c r="U12511" s="121"/>
      <c r="V12511" s="122"/>
      <c r="W12511" s="123"/>
      <c r="AC12511" s="123"/>
    </row>
    <row r="12512" spans="5:29" s="2" customFormat="1">
      <c r="E12512" s="120"/>
      <c r="M12512" s="120"/>
      <c r="N12512" s="120"/>
      <c r="U12512" s="121"/>
      <c r="V12512" s="122"/>
      <c r="W12512" s="123"/>
      <c r="AC12512" s="123"/>
    </row>
    <row r="12513" spans="5:29" s="2" customFormat="1">
      <c r="E12513" s="120"/>
      <c r="M12513" s="120"/>
      <c r="N12513" s="120"/>
      <c r="U12513" s="121"/>
      <c r="V12513" s="122"/>
      <c r="W12513" s="123"/>
      <c r="AC12513" s="123"/>
    </row>
    <row r="12514" spans="5:29" s="2" customFormat="1">
      <c r="E12514" s="120"/>
      <c r="M12514" s="120"/>
      <c r="N12514" s="120"/>
      <c r="U12514" s="121"/>
      <c r="V12514" s="122"/>
      <c r="W12514" s="123"/>
      <c r="AC12514" s="123"/>
    </row>
    <row r="12515" spans="5:29" s="2" customFormat="1">
      <c r="E12515" s="120"/>
      <c r="M12515" s="120"/>
      <c r="N12515" s="120"/>
      <c r="U12515" s="121"/>
      <c r="V12515" s="122"/>
      <c r="W12515" s="123"/>
      <c r="AC12515" s="123"/>
    </row>
    <row r="12516" spans="5:29" s="2" customFormat="1">
      <c r="E12516" s="120"/>
      <c r="M12516" s="120"/>
      <c r="N12516" s="120"/>
      <c r="U12516" s="121"/>
      <c r="V12516" s="122"/>
      <c r="W12516" s="123"/>
      <c r="AC12516" s="123"/>
    </row>
    <row r="12517" spans="5:29" s="2" customFormat="1">
      <c r="E12517" s="120"/>
      <c r="M12517" s="120"/>
      <c r="N12517" s="120"/>
      <c r="U12517" s="121"/>
      <c r="V12517" s="122"/>
      <c r="W12517" s="123"/>
      <c r="AC12517" s="123"/>
    </row>
    <row r="12518" spans="5:29" s="2" customFormat="1">
      <c r="E12518" s="120"/>
      <c r="M12518" s="120"/>
      <c r="N12518" s="120"/>
      <c r="U12518" s="121"/>
      <c r="V12518" s="122"/>
      <c r="W12518" s="123"/>
      <c r="AC12518" s="123"/>
    </row>
    <row r="12519" spans="5:29" s="2" customFormat="1">
      <c r="E12519" s="120"/>
      <c r="M12519" s="120"/>
      <c r="N12519" s="120"/>
      <c r="U12519" s="121"/>
      <c r="V12519" s="122"/>
      <c r="W12519" s="123"/>
      <c r="AC12519" s="123"/>
    </row>
    <row r="12520" spans="5:29" s="2" customFormat="1">
      <c r="E12520" s="120"/>
      <c r="M12520" s="120"/>
      <c r="N12520" s="120"/>
      <c r="U12520" s="121"/>
      <c r="V12520" s="122"/>
      <c r="W12520" s="123"/>
      <c r="AC12520" s="123"/>
    </row>
    <row r="12521" spans="5:29" s="2" customFormat="1">
      <c r="E12521" s="120"/>
      <c r="M12521" s="120"/>
      <c r="N12521" s="120"/>
      <c r="U12521" s="121"/>
      <c r="V12521" s="122"/>
      <c r="W12521" s="123"/>
      <c r="AC12521" s="123"/>
    </row>
    <row r="12522" spans="5:29" s="2" customFormat="1">
      <c r="E12522" s="120"/>
      <c r="M12522" s="120"/>
      <c r="N12522" s="120"/>
      <c r="U12522" s="121"/>
      <c r="V12522" s="122"/>
      <c r="W12522" s="123"/>
      <c r="AC12522" s="123"/>
    </row>
    <row r="12523" spans="5:29" s="2" customFormat="1">
      <c r="E12523" s="120"/>
      <c r="M12523" s="120"/>
      <c r="N12523" s="120"/>
      <c r="U12523" s="121"/>
      <c r="V12523" s="122"/>
      <c r="W12523" s="123"/>
      <c r="AC12523" s="123"/>
    </row>
    <row r="12524" spans="5:29" s="2" customFormat="1">
      <c r="E12524" s="120"/>
      <c r="M12524" s="120"/>
      <c r="N12524" s="120"/>
      <c r="U12524" s="121"/>
      <c r="V12524" s="122"/>
      <c r="W12524" s="123"/>
      <c r="AC12524" s="123"/>
    </row>
    <row r="12525" spans="5:29" s="2" customFormat="1">
      <c r="E12525" s="120"/>
      <c r="M12525" s="120"/>
      <c r="N12525" s="120"/>
      <c r="U12525" s="121"/>
      <c r="V12525" s="122"/>
      <c r="W12525" s="123"/>
      <c r="AC12525" s="123"/>
    </row>
    <row r="12526" spans="5:29" s="2" customFormat="1">
      <c r="E12526" s="120"/>
      <c r="M12526" s="120"/>
      <c r="N12526" s="120"/>
      <c r="U12526" s="121"/>
      <c r="V12526" s="122"/>
      <c r="W12526" s="123"/>
      <c r="AC12526" s="123"/>
    </row>
    <row r="12527" spans="5:29" s="2" customFormat="1">
      <c r="E12527" s="120"/>
      <c r="M12527" s="120"/>
      <c r="N12527" s="120"/>
      <c r="U12527" s="121"/>
      <c r="V12527" s="122"/>
      <c r="W12527" s="123"/>
      <c r="AC12527" s="123"/>
    </row>
    <row r="12528" spans="5:29" s="2" customFormat="1">
      <c r="E12528" s="120"/>
      <c r="M12528" s="120"/>
      <c r="N12528" s="120"/>
      <c r="U12528" s="121"/>
      <c r="V12528" s="122"/>
      <c r="W12528" s="123"/>
      <c r="AC12528" s="123"/>
    </row>
    <row r="12529" spans="5:29" s="2" customFormat="1">
      <c r="E12529" s="120"/>
      <c r="M12529" s="120"/>
      <c r="N12529" s="120"/>
      <c r="U12529" s="121"/>
      <c r="V12529" s="122"/>
      <c r="W12529" s="123"/>
      <c r="AC12529" s="123"/>
    </row>
    <row r="12530" spans="5:29" s="2" customFormat="1">
      <c r="E12530" s="120"/>
      <c r="M12530" s="120"/>
      <c r="N12530" s="120"/>
      <c r="U12530" s="121"/>
      <c r="V12530" s="122"/>
      <c r="W12530" s="123"/>
      <c r="AC12530" s="123"/>
    </row>
    <row r="12531" spans="5:29" s="2" customFormat="1">
      <c r="E12531" s="120"/>
      <c r="M12531" s="120"/>
      <c r="N12531" s="120"/>
      <c r="U12531" s="121"/>
      <c r="V12531" s="122"/>
      <c r="W12531" s="123"/>
      <c r="AC12531" s="123"/>
    </row>
    <row r="12532" spans="5:29" s="2" customFormat="1">
      <c r="E12532" s="120"/>
      <c r="M12532" s="120"/>
      <c r="N12532" s="120"/>
      <c r="U12532" s="121"/>
      <c r="V12532" s="122"/>
      <c r="W12532" s="123"/>
      <c r="AC12532" s="123"/>
    </row>
    <row r="12533" spans="5:29" s="2" customFormat="1">
      <c r="E12533" s="120"/>
      <c r="M12533" s="120"/>
      <c r="N12533" s="120"/>
      <c r="U12533" s="121"/>
      <c r="V12533" s="122"/>
      <c r="W12533" s="123"/>
      <c r="AC12533" s="123"/>
    </row>
    <row r="12534" spans="5:29" s="2" customFormat="1">
      <c r="E12534" s="120"/>
      <c r="M12534" s="120"/>
      <c r="N12534" s="120"/>
      <c r="U12534" s="121"/>
      <c r="V12534" s="122"/>
      <c r="W12534" s="123"/>
      <c r="AC12534" s="123"/>
    </row>
    <row r="12535" spans="5:29" s="2" customFormat="1">
      <c r="E12535" s="120"/>
      <c r="M12535" s="120"/>
      <c r="N12535" s="120"/>
      <c r="U12535" s="121"/>
      <c r="V12535" s="122"/>
      <c r="W12535" s="123"/>
      <c r="AC12535" s="123"/>
    </row>
    <row r="12536" spans="5:29" s="2" customFormat="1">
      <c r="E12536" s="120"/>
      <c r="M12536" s="120"/>
      <c r="N12536" s="120"/>
      <c r="U12536" s="121"/>
      <c r="V12536" s="122"/>
      <c r="W12536" s="123"/>
      <c r="AC12536" s="123"/>
    </row>
    <row r="12537" spans="5:29" s="2" customFormat="1">
      <c r="E12537" s="120"/>
      <c r="M12537" s="120"/>
      <c r="N12537" s="120"/>
      <c r="U12537" s="121"/>
      <c r="V12537" s="122"/>
      <c r="W12537" s="123"/>
      <c r="AC12537" s="123"/>
    </row>
    <row r="12538" spans="5:29" s="2" customFormat="1">
      <c r="E12538" s="120"/>
      <c r="M12538" s="120"/>
      <c r="N12538" s="120"/>
      <c r="U12538" s="121"/>
      <c r="V12538" s="122"/>
      <c r="W12538" s="123"/>
      <c r="AC12538" s="123"/>
    </row>
    <row r="12539" spans="5:29" s="2" customFormat="1">
      <c r="E12539" s="120"/>
      <c r="M12539" s="120"/>
      <c r="N12539" s="120"/>
      <c r="U12539" s="121"/>
      <c r="V12539" s="122"/>
      <c r="W12539" s="123"/>
      <c r="AC12539" s="123"/>
    </row>
    <row r="12540" spans="5:29" s="2" customFormat="1">
      <c r="E12540" s="120"/>
      <c r="M12540" s="120"/>
      <c r="N12540" s="120"/>
      <c r="U12540" s="121"/>
      <c r="V12540" s="122"/>
      <c r="W12540" s="123"/>
      <c r="AC12540" s="123"/>
    </row>
    <row r="12541" spans="5:29" s="2" customFormat="1">
      <c r="E12541" s="120"/>
      <c r="M12541" s="120"/>
      <c r="N12541" s="120"/>
      <c r="U12541" s="121"/>
      <c r="V12541" s="122"/>
      <c r="W12541" s="123"/>
      <c r="AC12541" s="123"/>
    </row>
    <row r="12542" spans="5:29" s="2" customFormat="1">
      <c r="E12542" s="120"/>
      <c r="M12542" s="120"/>
      <c r="N12542" s="120"/>
      <c r="U12542" s="121"/>
      <c r="V12542" s="122"/>
      <c r="W12542" s="123"/>
      <c r="AC12542" s="123"/>
    </row>
    <row r="12543" spans="5:29" s="2" customFormat="1">
      <c r="E12543" s="120"/>
      <c r="M12543" s="120"/>
      <c r="N12543" s="120"/>
      <c r="U12543" s="121"/>
      <c r="V12543" s="122"/>
      <c r="W12543" s="123"/>
      <c r="AC12543" s="123"/>
    </row>
    <row r="12544" spans="5:29" s="2" customFormat="1">
      <c r="E12544" s="120"/>
      <c r="M12544" s="120"/>
      <c r="N12544" s="120"/>
      <c r="U12544" s="121"/>
      <c r="V12544" s="122"/>
      <c r="W12544" s="123"/>
      <c r="AC12544" s="123"/>
    </row>
    <row r="12545" spans="5:29" s="2" customFormat="1">
      <c r="E12545" s="120"/>
      <c r="M12545" s="120"/>
      <c r="N12545" s="120"/>
      <c r="U12545" s="121"/>
      <c r="V12545" s="122"/>
      <c r="W12545" s="123"/>
      <c r="AC12545" s="123"/>
    </row>
    <row r="12546" spans="5:29" s="2" customFormat="1">
      <c r="E12546" s="120"/>
      <c r="M12546" s="120"/>
      <c r="N12546" s="120"/>
      <c r="U12546" s="121"/>
      <c r="V12546" s="122"/>
      <c r="W12546" s="123"/>
      <c r="AC12546" s="123"/>
    </row>
    <row r="12547" spans="5:29" s="2" customFormat="1">
      <c r="E12547" s="120"/>
      <c r="M12547" s="120"/>
      <c r="N12547" s="120"/>
      <c r="U12547" s="121"/>
      <c r="V12547" s="122"/>
      <c r="W12547" s="123"/>
      <c r="AC12547" s="123"/>
    </row>
    <row r="12548" spans="5:29" s="2" customFormat="1">
      <c r="E12548" s="120"/>
      <c r="M12548" s="120"/>
      <c r="N12548" s="120"/>
      <c r="U12548" s="121"/>
      <c r="V12548" s="122"/>
      <c r="W12548" s="123"/>
      <c r="AC12548" s="123"/>
    </row>
    <row r="12549" spans="5:29" s="2" customFormat="1">
      <c r="E12549" s="120"/>
      <c r="M12549" s="120"/>
      <c r="N12549" s="120"/>
      <c r="U12549" s="121"/>
      <c r="V12549" s="122"/>
      <c r="W12549" s="123"/>
      <c r="AC12549" s="123"/>
    </row>
    <row r="12550" spans="5:29" s="2" customFormat="1">
      <c r="E12550" s="120"/>
      <c r="M12550" s="120"/>
      <c r="N12550" s="120"/>
      <c r="U12550" s="121"/>
      <c r="V12550" s="122"/>
      <c r="W12550" s="123"/>
      <c r="AC12550" s="123"/>
    </row>
    <row r="12551" spans="5:29" s="2" customFormat="1">
      <c r="E12551" s="120"/>
      <c r="M12551" s="120"/>
      <c r="N12551" s="120"/>
      <c r="U12551" s="121"/>
      <c r="V12551" s="122"/>
      <c r="W12551" s="123"/>
      <c r="AC12551" s="123"/>
    </row>
    <row r="12552" spans="5:29" s="2" customFormat="1">
      <c r="E12552" s="120"/>
      <c r="M12552" s="120"/>
      <c r="N12552" s="120"/>
      <c r="U12552" s="121"/>
      <c r="V12552" s="122"/>
      <c r="W12552" s="123"/>
      <c r="AC12552" s="123"/>
    </row>
    <row r="12553" spans="5:29" s="2" customFormat="1">
      <c r="E12553" s="120"/>
      <c r="M12553" s="120"/>
      <c r="N12553" s="120"/>
      <c r="U12553" s="121"/>
      <c r="V12553" s="122"/>
      <c r="W12553" s="123"/>
      <c r="AC12553" s="123"/>
    </row>
    <row r="12554" spans="5:29" s="2" customFormat="1">
      <c r="E12554" s="120"/>
      <c r="M12554" s="120"/>
      <c r="N12554" s="120"/>
      <c r="U12554" s="121"/>
      <c r="V12554" s="122"/>
      <c r="W12554" s="123"/>
      <c r="AC12554" s="123"/>
    </row>
    <row r="12555" spans="5:29" s="2" customFormat="1">
      <c r="E12555" s="120"/>
      <c r="M12555" s="120"/>
      <c r="N12555" s="120"/>
      <c r="U12555" s="121"/>
      <c r="V12555" s="122"/>
      <c r="W12555" s="123"/>
      <c r="AC12555" s="123"/>
    </row>
    <row r="12556" spans="5:29" s="2" customFormat="1">
      <c r="E12556" s="120"/>
      <c r="M12556" s="120"/>
      <c r="N12556" s="120"/>
      <c r="U12556" s="121"/>
      <c r="V12556" s="122"/>
      <c r="W12556" s="123"/>
      <c r="AC12556" s="123"/>
    </row>
    <row r="12557" spans="5:29" s="2" customFormat="1">
      <c r="E12557" s="120"/>
      <c r="M12557" s="120"/>
      <c r="N12557" s="120"/>
      <c r="U12557" s="121"/>
      <c r="V12557" s="122"/>
      <c r="W12557" s="123"/>
      <c r="AC12557" s="123"/>
    </row>
    <row r="12558" spans="5:29" s="2" customFormat="1">
      <c r="E12558" s="120"/>
      <c r="M12558" s="120"/>
      <c r="N12558" s="120"/>
      <c r="U12558" s="121"/>
      <c r="V12558" s="122"/>
      <c r="W12558" s="123"/>
      <c r="AC12558" s="123"/>
    </row>
    <row r="12559" spans="5:29" s="2" customFormat="1">
      <c r="E12559" s="120"/>
      <c r="M12559" s="120"/>
      <c r="N12559" s="120"/>
      <c r="U12559" s="121"/>
      <c r="V12559" s="122"/>
      <c r="W12559" s="123"/>
      <c r="AC12559" s="123"/>
    </row>
    <row r="12560" spans="5:29" s="2" customFormat="1">
      <c r="E12560" s="120"/>
      <c r="M12560" s="120"/>
      <c r="N12560" s="120"/>
      <c r="U12560" s="121"/>
      <c r="V12560" s="122"/>
      <c r="W12560" s="123"/>
      <c r="AC12560" s="123"/>
    </row>
    <row r="12561" spans="5:29" s="2" customFormat="1">
      <c r="E12561" s="120"/>
      <c r="M12561" s="120"/>
      <c r="N12561" s="120"/>
      <c r="U12561" s="121"/>
      <c r="V12561" s="122"/>
      <c r="W12561" s="123"/>
      <c r="AC12561" s="123"/>
    </row>
    <row r="12562" spans="5:29" s="2" customFormat="1">
      <c r="E12562" s="120"/>
      <c r="M12562" s="120"/>
      <c r="N12562" s="120"/>
      <c r="U12562" s="121"/>
      <c r="V12562" s="122"/>
      <c r="W12562" s="123"/>
      <c r="AC12562" s="123"/>
    </row>
    <row r="12563" spans="5:29" s="2" customFormat="1">
      <c r="E12563" s="120"/>
      <c r="M12563" s="120"/>
      <c r="N12563" s="120"/>
      <c r="U12563" s="121"/>
      <c r="V12563" s="122"/>
      <c r="W12563" s="123"/>
      <c r="AC12563" s="123"/>
    </row>
    <row r="12564" spans="5:29" s="2" customFormat="1">
      <c r="E12564" s="120"/>
      <c r="M12564" s="120"/>
      <c r="N12564" s="120"/>
      <c r="U12564" s="121"/>
      <c r="V12564" s="122"/>
      <c r="W12564" s="123"/>
      <c r="AC12564" s="123"/>
    </row>
    <row r="12565" spans="5:29" s="2" customFormat="1">
      <c r="E12565" s="120"/>
      <c r="M12565" s="120"/>
      <c r="N12565" s="120"/>
      <c r="U12565" s="121"/>
      <c r="V12565" s="122"/>
      <c r="W12565" s="123"/>
      <c r="AC12565" s="123"/>
    </row>
    <row r="12566" spans="5:29" s="2" customFormat="1">
      <c r="E12566" s="120"/>
      <c r="M12566" s="120"/>
      <c r="N12566" s="120"/>
      <c r="U12566" s="121"/>
      <c r="V12566" s="122"/>
      <c r="W12566" s="123"/>
      <c r="AC12566" s="123"/>
    </row>
    <row r="12567" spans="5:29" s="2" customFormat="1">
      <c r="E12567" s="120"/>
      <c r="M12567" s="120"/>
      <c r="N12567" s="120"/>
      <c r="U12567" s="121"/>
      <c r="V12567" s="122"/>
      <c r="W12567" s="123"/>
      <c r="AC12567" s="123"/>
    </row>
    <row r="12568" spans="5:29" s="2" customFormat="1">
      <c r="E12568" s="120"/>
      <c r="M12568" s="120"/>
      <c r="N12568" s="120"/>
      <c r="U12568" s="121"/>
      <c r="V12568" s="122"/>
      <c r="W12568" s="123"/>
      <c r="AC12568" s="123"/>
    </row>
    <row r="12569" spans="5:29" s="2" customFormat="1">
      <c r="E12569" s="120"/>
      <c r="M12569" s="120"/>
      <c r="N12569" s="120"/>
      <c r="U12569" s="121"/>
      <c r="V12569" s="122"/>
      <c r="W12569" s="123"/>
      <c r="AC12569" s="123"/>
    </row>
    <row r="12570" spans="5:29" s="2" customFormat="1">
      <c r="E12570" s="120"/>
      <c r="M12570" s="120"/>
      <c r="N12570" s="120"/>
      <c r="U12570" s="121"/>
      <c r="V12570" s="122"/>
      <c r="W12570" s="123"/>
      <c r="AC12570" s="123"/>
    </row>
    <row r="12571" spans="5:29" s="2" customFormat="1">
      <c r="E12571" s="120"/>
      <c r="M12571" s="120"/>
      <c r="N12571" s="120"/>
      <c r="U12571" s="121"/>
      <c r="V12571" s="122"/>
      <c r="W12571" s="123"/>
      <c r="AC12571" s="123"/>
    </row>
    <row r="12572" spans="5:29" s="2" customFormat="1">
      <c r="E12572" s="120"/>
      <c r="M12572" s="120"/>
      <c r="N12572" s="120"/>
      <c r="U12572" s="121"/>
      <c r="V12572" s="122"/>
      <c r="W12572" s="123"/>
      <c r="AC12572" s="123"/>
    </row>
    <row r="12573" spans="5:29" s="2" customFormat="1">
      <c r="E12573" s="120"/>
      <c r="M12573" s="120"/>
      <c r="N12573" s="120"/>
      <c r="U12573" s="121"/>
      <c r="V12573" s="122"/>
      <c r="W12573" s="123"/>
      <c r="AC12573" s="123"/>
    </row>
    <row r="12574" spans="5:29" s="2" customFormat="1">
      <c r="E12574" s="120"/>
      <c r="M12574" s="120"/>
      <c r="N12574" s="120"/>
      <c r="U12574" s="121"/>
      <c r="V12574" s="122"/>
      <c r="W12574" s="123"/>
      <c r="AC12574" s="123"/>
    </row>
    <row r="12575" spans="5:29" s="2" customFormat="1">
      <c r="E12575" s="120"/>
      <c r="M12575" s="120"/>
      <c r="N12575" s="120"/>
      <c r="U12575" s="121"/>
      <c r="V12575" s="122"/>
      <c r="W12575" s="123"/>
      <c r="AC12575" s="123"/>
    </row>
    <row r="12576" spans="5:29" s="2" customFormat="1">
      <c r="E12576" s="120"/>
      <c r="M12576" s="120"/>
      <c r="N12576" s="120"/>
      <c r="U12576" s="121"/>
      <c r="V12576" s="122"/>
      <c r="W12576" s="123"/>
      <c r="AC12576" s="123"/>
    </row>
    <row r="12577" spans="5:29" s="2" customFormat="1">
      <c r="E12577" s="120"/>
      <c r="M12577" s="120"/>
      <c r="N12577" s="120"/>
      <c r="U12577" s="121"/>
      <c r="V12577" s="122"/>
      <c r="W12577" s="123"/>
      <c r="AC12577" s="123"/>
    </row>
    <row r="12578" spans="5:29" s="2" customFormat="1">
      <c r="E12578" s="120"/>
      <c r="M12578" s="120"/>
      <c r="N12578" s="120"/>
      <c r="U12578" s="121"/>
      <c r="V12578" s="122"/>
      <c r="W12578" s="123"/>
      <c r="AC12578" s="123"/>
    </row>
    <row r="12579" spans="5:29" s="2" customFormat="1">
      <c r="E12579" s="120"/>
      <c r="M12579" s="120"/>
      <c r="N12579" s="120"/>
      <c r="U12579" s="121"/>
      <c r="V12579" s="122"/>
      <c r="W12579" s="123"/>
      <c r="AC12579" s="123"/>
    </row>
    <row r="12580" spans="5:29" s="2" customFormat="1">
      <c r="E12580" s="120"/>
      <c r="M12580" s="120"/>
      <c r="N12580" s="120"/>
      <c r="U12580" s="121"/>
      <c r="V12580" s="122"/>
      <c r="W12580" s="123"/>
      <c r="AC12580" s="123"/>
    </row>
    <row r="12581" spans="5:29" s="2" customFormat="1">
      <c r="E12581" s="120"/>
      <c r="M12581" s="120"/>
      <c r="N12581" s="120"/>
      <c r="U12581" s="121"/>
      <c r="V12581" s="122"/>
      <c r="W12581" s="123"/>
      <c r="AC12581" s="123"/>
    </row>
    <row r="12582" spans="5:29" s="2" customFormat="1">
      <c r="E12582" s="120"/>
      <c r="M12582" s="120"/>
      <c r="N12582" s="120"/>
      <c r="U12582" s="121"/>
      <c r="V12582" s="122"/>
      <c r="W12582" s="123"/>
      <c r="AC12582" s="123"/>
    </row>
    <row r="12583" spans="5:29" s="2" customFormat="1">
      <c r="E12583" s="120"/>
      <c r="M12583" s="120"/>
      <c r="N12583" s="120"/>
      <c r="U12583" s="121"/>
      <c r="V12583" s="122"/>
      <c r="W12583" s="123"/>
      <c r="AC12583" s="123"/>
    </row>
    <row r="12584" spans="5:29" s="2" customFormat="1">
      <c r="E12584" s="120"/>
      <c r="M12584" s="120"/>
      <c r="N12584" s="120"/>
      <c r="U12584" s="121"/>
      <c r="V12584" s="122"/>
      <c r="W12584" s="123"/>
      <c r="AC12584" s="123"/>
    </row>
    <row r="12585" spans="5:29" s="2" customFormat="1">
      <c r="E12585" s="120"/>
      <c r="M12585" s="120"/>
      <c r="N12585" s="120"/>
      <c r="U12585" s="121"/>
      <c r="V12585" s="122"/>
      <c r="W12585" s="123"/>
      <c r="AC12585" s="123"/>
    </row>
    <row r="12586" spans="5:29" s="2" customFormat="1">
      <c r="E12586" s="120"/>
      <c r="M12586" s="120"/>
      <c r="N12586" s="120"/>
      <c r="U12586" s="121"/>
      <c r="V12586" s="122"/>
      <c r="W12586" s="123"/>
      <c r="AC12586" s="123"/>
    </row>
    <row r="12587" spans="5:29" s="2" customFormat="1">
      <c r="E12587" s="120"/>
      <c r="M12587" s="120"/>
      <c r="N12587" s="120"/>
      <c r="U12587" s="121"/>
      <c r="V12587" s="122"/>
      <c r="W12587" s="123"/>
      <c r="AC12587" s="123"/>
    </row>
    <row r="12588" spans="5:29" s="2" customFormat="1">
      <c r="E12588" s="120"/>
      <c r="M12588" s="120"/>
      <c r="N12588" s="120"/>
      <c r="U12588" s="121"/>
      <c r="V12588" s="122"/>
      <c r="W12588" s="123"/>
      <c r="AC12588" s="123"/>
    </row>
    <row r="12589" spans="5:29" s="2" customFormat="1">
      <c r="E12589" s="120"/>
      <c r="M12589" s="120"/>
      <c r="N12589" s="120"/>
      <c r="U12589" s="121"/>
      <c r="V12589" s="122"/>
      <c r="W12589" s="123"/>
      <c r="AC12589" s="123"/>
    </row>
    <row r="12590" spans="5:29" s="2" customFormat="1">
      <c r="E12590" s="120"/>
      <c r="M12590" s="120"/>
      <c r="N12590" s="120"/>
      <c r="U12590" s="121"/>
      <c r="V12590" s="122"/>
      <c r="W12590" s="123"/>
      <c r="AC12590" s="123"/>
    </row>
    <row r="12591" spans="5:29" s="2" customFormat="1">
      <c r="E12591" s="120"/>
      <c r="M12591" s="120"/>
      <c r="N12591" s="120"/>
      <c r="U12591" s="121"/>
      <c r="V12591" s="122"/>
      <c r="W12591" s="123"/>
      <c r="AC12591" s="123"/>
    </row>
    <row r="12592" spans="5:29" s="2" customFormat="1">
      <c r="E12592" s="120"/>
      <c r="M12592" s="120"/>
      <c r="N12592" s="120"/>
      <c r="U12592" s="121"/>
      <c r="V12592" s="122"/>
      <c r="W12592" s="123"/>
      <c r="AC12592" s="123"/>
    </row>
    <row r="12593" spans="5:29" s="2" customFormat="1">
      <c r="E12593" s="120"/>
      <c r="M12593" s="120"/>
      <c r="N12593" s="120"/>
      <c r="U12593" s="121"/>
      <c r="V12593" s="122"/>
      <c r="W12593" s="123"/>
      <c r="AC12593" s="123"/>
    </row>
    <row r="12594" spans="5:29" s="2" customFormat="1">
      <c r="E12594" s="120"/>
      <c r="M12594" s="120"/>
      <c r="N12594" s="120"/>
      <c r="U12594" s="121"/>
      <c r="V12594" s="122"/>
      <c r="W12594" s="123"/>
      <c r="AC12594" s="123"/>
    </row>
    <row r="12595" spans="5:29" s="2" customFormat="1">
      <c r="E12595" s="120"/>
      <c r="M12595" s="120"/>
      <c r="N12595" s="120"/>
      <c r="U12595" s="121"/>
      <c r="V12595" s="122"/>
      <c r="W12595" s="123"/>
      <c r="AC12595" s="123"/>
    </row>
    <row r="12596" spans="5:29" s="2" customFormat="1">
      <c r="E12596" s="120"/>
      <c r="M12596" s="120"/>
      <c r="N12596" s="120"/>
      <c r="U12596" s="121"/>
      <c r="V12596" s="122"/>
      <c r="W12596" s="123"/>
      <c r="AC12596" s="123"/>
    </row>
    <row r="12597" spans="5:29" s="2" customFormat="1">
      <c r="E12597" s="120"/>
      <c r="M12597" s="120"/>
      <c r="N12597" s="120"/>
      <c r="U12597" s="121"/>
      <c r="V12597" s="122"/>
      <c r="W12597" s="123"/>
      <c r="AC12597" s="123"/>
    </row>
    <row r="12598" spans="5:29" s="2" customFormat="1">
      <c r="E12598" s="120"/>
      <c r="M12598" s="120"/>
      <c r="N12598" s="120"/>
      <c r="U12598" s="121"/>
      <c r="V12598" s="122"/>
      <c r="W12598" s="123"/>
      <c r="AC12598" s="123"/>
    </row>
    <row r="12599" spans="5:29" s="2" customFormat="1">
      <c r="E12599" s="120"/>
      <c r="M12599" s="120"/>
      <c r="N12599" s="120"/>
      <c r="U12599" s="121"/>
      <c r="V12599" s="122"/>
      <c r="W12599" s="123"/>
      <c r="AC12599" s="123"/>
    </row>
    <row r="12600" spans="5:29" s="2" customFormat="1">
      <c r="E12600" s="120"/>
      <c r="M12600" s="120"/>
      <c r="N12600" s="120"/>
      <c r="U12600" s="121"/>
      <c r="V12600" s="122"/>
      <c r="W12600" s="123"/>
      <c r="AC12600" s="123"/>
    </row>
    <row r="12601" spans="5:29" s="2" customFormat="1">
      <c r="E12601" s="120"/>
      <c r="M12601" s="120"/>
      <c r="N12601" s="120"/>
      <c r="U12601" s="121"/>
      <c r="V12601" s="122"/>
      <c r="W12601" s="123"/>
      <c r="AC12601" s="123"/>
    </row>
    <row r="12602" spans="5:29" s="2" customFormat="1">
      <c r="E12602" s="120"/>
      <c r="M12602" s="120"/>
      <c r="N12602" s="120"/>
      <c r="U12602" s="121"/>
      <c r="V12602" s="122"/>
      <c r="W12602" s="123"/>
      <c r="AC12602" s="123"/>
    </row>
    <row r="12603" spans="5:29" s="2" customFormat="1">
      <c r="E12603" s="120"/>
      <c r="M12603" s="120"/>
      <c r="N12603" s="120"/>
      <c r="U12603" s="121"/>
      <c r="V12603" s="122"/>
      <c r="W12603" s="123"/>
      <c r="AC12603" s="123"/>
    </row>
    <row r="12604" spans="5:29" s="2" customFormat="1">
      <c r="E12604" s="120"/>
      <c r="M12604" s="120"/>
      <c r="N12604" s="120"/>
      <c r="U12604" s="121"/>
      <c r="V12604" s="122"/>
      <c r="W12604" s="123"/>
      <c r="AC12604" s="123"/>
    </row>
    <row r="12605" spans="5:29" s="2" customFormat="1">
      <c r="E12605" s="120"/>
      <c r="M12605" s="120"/>
      <c r="N12605" s="120"/>
      <c r="U12605" s="121"/>
      <c r="V12605" s="122"/>
      <c r="W12605" s="123"/>
      <c r="AC12605" s="123"/>
    </row>
    <row r="12606" spans="5:29" s="2" customFormat="1">
      <c r="E12606" s="120"/>
      <c r="M12606" s="120"/>
      <c r="N12606" s="120"/>
      <c r="U12606" s="121"/>
      <c r="V12606" s="122"/>
      <c r="W12606" s="123"/>
      <c r="AC12606" s="123"/>
    </row>
    <row r="12607" spans="5:29" s="2" customFormat="1">
      <c r="E12607" s="120"/>
      <c r="M12607" s="120"/>
      <c r="N12607" s="120"/>
      <c r="U12607" s="121"/>
      <c r="V12607" s="122"/>
      <c r="W12607" s="123"/>
      <c r="AC12607" s="123"/>
    </row>
    <row r="12608" spans="5:29" s="2" customFormat="1">
      <c r="E12608" s="120"/>
      <c r="M12608" s="120"/>
      <c r="N12608" s="120"/>
      <c r="U12608" s="121"/>
      <c r="V12608" s="122"/>
      <c r="W12608" s="123"/>
      <c r="AC12608" s="123"/>
    </row>
    <row r="12609" spans="5:29" s="2" customFormat="1">
      <c r="E12609" s="120"/>
      <c r="M12609" s="120"/>
      <c r="N12609" s="120"/>
      <c r="U12609" s="121"/>
      <c r="V12609" s="122"/>
      <c r="W12609" s="123"/>
      <c r="AC12609" s="123"/>
    </row>
    <row r="12610" spans="5:29" s="2" customFormat="1">
      <c r="E12610" s="120"/>
      <c r="M12610" s="120"/>
      <c r="N12610" s="120"/>
      <c r="U12610" s="121"/>
      <c r="V12610" s="122"/>
      <c r="W12610" s="123"/>
      <c r="AC12610" s="123"/>
    </row>
    <row r="12611" spans="5:29" s="2" customFormat="1">
      <c r="E12611" s="120"/>
      <c r="M12611" s="120"/>
      <c r="N12611" s="120"/>
      <c r="U12611" s="121"/>
      <c r="V12611" s="122"/>
      <c r="W12611" s="123"/>
      <c r="AC12611" s="123"/>
    </row>
    <row r="12612" spans="5:29" s="2" customFormat="1">
      <c r="E12612" s="120"/>
      <c r="M12612" s="120"/>
      <c r="N12612" s="120"/>
      <c r="U12612" s="121"/>
      <c r="V12612" s="122"/>
      <c r="W12612" s="123"/>
      <c r="AC12612" s="123"/>
    </row>
    <row r="12613" spans="5:29" s="2" customFormat="1">
      <c r="E12613" s="120"/>
      <c r="M12613" s="120"/>
      <c r="N12613" s="120"/>
      <c r="U12613" s="121"/>
      <c r="V12613" s="122"/>
      <c r="W12613" s="123"/>
      <c r="AC12613" s="123"/>
    </row>
    <row r="12614" spans="5:29" s="2" customFormat="1">
      <c r="E12614" s="120"/>
      <c r="M12614" s="120"/>
      <c r="N12614" s="120"/>
      <c r="U12614" s="121"/>
      <c r="V12614" s="122"/>
      <c r="W12614" s="123"/>
      <c r="AC12614" s="123"/>
    </row>
    <row r="12615" spans="5:29" s="2" customFormat="1">
      <c r="E12615" s="120"/>
      <c r="M12615" s="120"/>
      <c r="N12615" s="120"/>
      <c r="U12615" s="121"/>
      <c r="V12615" s="122"/>
      <c r="W12615" s="123"/>
      <c r="AC12615" s="123"/>
    </row>
    <row r="12616" spans="5:29" s="2" customFormat="1">
      <c r="E12616" s="120"/>
      <c r="M12616" s="120"/>
      <c r="N12616" s="120"/>
      <c r="U12616" s="121"/>
      <c r="V12616" s="122"/>
      <c r="W12616" s="123"/>
      <c r="AC12616" s="123"/>
    </row>
    <row r="12617" spans="5:29" s="2" customFormat="1">
      <c r="E12617" s="120"/>
      <c r="M12617" s="120"/>
      <c r="N12617" s="120"/>
      <c r="U12617" s="121"/>
      <c r="V12617" s="122"/>
      <c r="W12617" s="123"/>
      <c r="AC12617" s="123"/>
    </row>
    <row r="12618" spans="5:29" s="2" customFormat="1">
      <c r="E12618" s="120"/>
      <c r="M12618" s="120"/>
      <c r="N12618" s="120"/>
      <c r="U12618" s="121"/>
      <c r="V12618" s="122"/>
      <c r="W12618" s="123"/>
      <c r="AC12618" s="123"/>
    </row>
    <row r="12619" spans="5:29" s="2" customFormat="1">
      <c r="E12619" s="120"/>
      <c r="M12619" s="120"/>
      <c r="N12619" s="120"/>
      <c r="U12619" s="121"/>
      <c r="V12619" s="122"/>
      <c r="W12619" s="123"/>
      <c r="AC12619" s="123"/>
    </row>
    <row r="12620" spans="5:29" s="2" customFormat="1">
      <c r="E12620" s="120"/>
      <c r="M12620" s="120"/>
      <c r="N12620" s="120"/>
      <c r="U12620" s="121"/>
      <c r="V12620" s="122"/>
      <c r="W12620" s="123"/>
      <c r="AC12620" s="123"/>
    </row>
    <row r="12621" spans="5:29" s="2" customFormat="1">
      <c r="E12621" s="120"/>
      <c r="M12621" s="120"/>
      <c r="N12621" s="120"/>
      <c r="U12621" s="121"/>
      <c r="V12621" s="122"/>
      <c r="W12621" s="123"/>
      <c r="AC12621" s="123"/>
    </row>
    <row r="12622" spans="5:29" s="2" customFormat="1">
      <c r="E12622" s="120"/>
      <c r="M12622" s="120"/>
      <c r="N12622" s="120"/>
      <c r="U12622" s="121"/>
      <c r="V12622" s="122"/>
      <c r="W12622" s="123"/>
      <c r="AC12622" s="123"/>
    </row>
    <row r="12623" spans="5:29" s="2" customFormat="1">
      <c r="E12623" s="120"/>
      <c r="M12623" s="120"/>
      <c r="N12623" s="120"/>
      <c r="U12623" s="121"/>
      <c r="V12623" s="122"/>
      <c r="W12623" s="123"/>
      <c r="AC12623" s="123"/>
    </row>
    <row r="12624" spans="5:29" s="2" customFormat="1">
      <c r="E12624" s="120"/>
      <c r="M12624" s="120"/>
      <c r="N12624" s="120"/>
      <c r="U12624" s="121"/>
      <c r="V12624" s="122"/>
      <c r="W12624" s="123"/>
      <c r="AC12624" s="123"/>
    </row>
    <row r="12625" spans="5:29" s="2" customFormat="1">
      <c r="E12625" s="120"/>
      <c r="M12625" s="120"/>
      <c r="N12625" s="120"/>
      <c r="U12625" s="121"/>
      <c r="V12625" s="122"/>
      <c r="W12625" s="123"/>
      <c r="AC12625" s="123"/>
    </row>
    <row r="12626" spans="5:29" s="2" customFormat="1">
      <c r="E12626" s="120"/>
      <c r="M12626" s="120"/>
      <c r="N12626" s="120"/>
      <c r="U12626" s="121"/>
      <c r="V12626" s="122"/>
      <c r="W12626" s="123"/>
      <c r="AC12626" s="123"/>
    </row>
    <row r="12627" spans="5:29" s="2" customFormat="1">
      <c r="E12627" s="120"/>
      <c r="M12627" s="120"/>
      <c r="N12627" s="120"/>
      <c r="U12627" s="121"/>
      <c r="V12627" s="122"/>
      <c r="W12627" s="123"/>
      <c r="AC12627" s="123"/>
    </row>
    <row r="12628" spans="5:29" s="2" customFormat="1">
      <c r="E12628" s="120"/>
      <c r="M12628" s="120"/>
      <c r="N12628" s="120"/>
      <c r="U12628" s="121"/>
      <c r="V12628" s="122"/>
      <c r="W12628" s="123"/>
      <c r="AC12628" s="123"/>
    </row>
    <row r="12629" spans="5:29" s="2" customFormat="1">
      <c r="E12629" s="120"/>
      <c r="M12629" s="120"/>
      <c r="N12629" s="120"/>
      <c r="U12629" s="121"/>
      <c r="V12629" s="122"/>
      <c r="W12629" s="123"/>
      <c r="AC12629" s="123"/>
    </row>
    <row r="12630" spans="5:29" s="2" customFormat="1">
      <c r="E12630" s="120"/>
      <c r="M12630" s="120"/>
      <c r="N12630" s="120"/>
      <c r="U12630" s="121"/>
      <c r="V12630" s="122"/>
      <c r="W12630" s="123"/>
      <c r="AC12630" s="123"/>
    </row>
    <row r="12631" spans="5:29" s="2" customFormat="1">
      <c r="E12631" s="120"/>
      <c r="M12631" s="120"/>
      <c r="N12631" s="120"/>
      <c r="U12631" s="121"/>
      <c r="V12631" s="122"/>
      <c r="W12631" s="123"/>
      <c r="AC12631" s="123"/>
    </row>
    <row r="12632" spans="5:29" s="2" customFormat="1">
      <c r="E12632" s="120"/>
      <c r="M12632" s="120"/>
      <c r="N12632" s="120"/>
      <c r="U12632" s="121"/>
      <c r="V12632" s="122"/>
      <c r="W12632" s="123"/>
      <c r="AC12632" s="123"/>
    </row>
    <row r="12633" spans="5:29" s="2" customFormat="1">
      <c r="E12633" s="120"/>
      <c r="M12633" s="120"/>
      <c r="N12633" s="120"/>
      <c r="U12633" s="121"/>
      <c r="V12633" s="122"/>
      <c r="W12633" s="123"/>
      <c r="AC12633" s="123"/>
    </row>
    <row r="12634" spans="5:29" s="2" customFormat="1">
      <c r="E12634" s="120"/>
      <c r="M12634" s="120"/>
      <c r="N12634" s="120"/>
      <c r="U12634" s="121"/>
      <c r="V12634" s="122"/>
      <c r="W12634" s="123"/>
      <c r="AC12634" s="123"/>
    </row>
    <row r="12635" spans="5:29" s="2" customFormat="1">
      <c r="E12635" s="120"/>
      <c r="M12635" s="120"/>
      <c r="N12635" s="120"/>
      <c r="U12635" s="121"/>
      <c r="V12635" s="122"/>
      <c r="W12635" s="123"/>
      <c r="AC12635" s="123"/>
    </row>
    <row r="12636" spans="5:29" s="2" customFormat="1">
      <c r="E12636" s="120"/>
      <c r="M12636" s="120"/>
      <c r="N12636" s="120"/>
      <c r="U12636" s="121"/>
      <c r="V12636" s="122"/>
      <c r="W12636" s="123"/>
      <c r="AC12636" s="123"/>
    </row>
    <row r="12637" spans="5:29" s="2" customFormat="1">
      <c r="E12637" s="120"/>
      <c r="M12637" s="120"/>
      <c r="N12637" s="120"/>
      <c r="U12637" s="121"/>
      <c r="V12637" s="122"/>
      <c r="W12637" s="123"/>
      <c r="AC12637" s="123"/>
    </row>
    <row r="12638" spans="5:29" s="2" customFormat="1">
      <c r="E12638" s="120"/>
      <c r="M12638" s="120"/>
      <c r="N12638" s="120"/>
      <c r="U12638" s="121"/>
      <c r="V12638" s="122"/>
      <c r="W12638" s="123"/>
      <c r="AC12638" s="123"/>
    </row>
    <row r="12639" spans="5:29" s="2" customFormat="1">
      <c r="E12639" s="120"/>
      <c r="M12639" s="120"/>
      <c r="N12639" s="120"/>
      <c r="U12639" s="121"/>
      <c r="V12639" s="122"/>
      <c r="W12639" s="123"/>
      <c r="AC12639" s="123"/>
    </row>
    <row r="12640" spans="5:29" s="2" customFormat="1">
      <c r="E12640" s="120"/>
      <c r="M12640" s="120"/>
      <c r="N12640" s="120"/>
      <c r="U12640" s="121"/>
      <c r="V12640" s="122"/>
      <c r="W12640" s="123"/>
      <c r="AC12640" s="123"/>
    </row>
    <row r="12641" spans="5:29" s="2" customFormat="1">
      <c r="E12641" s="120"/>
      <c r="M12641" s="120"/>
      <c r="N12641" s="120"/>
      <c r="U12641" s="121"/>
      <c r="V12641" s="122"/>
      <c r="W12641" s="123"/>
      <c r="AC12641" s="123"/>
    </row>
    <row r="12642" spans="5:29" s="2" customFormat="1">
      <c r="E12642" s="120"/>
      <c r="M12642" s="120"/>
      <c r="N12642" s="120"/>
      <c r="U12642" s="121"/>
      <c r="V12642" s="122"/>
      <c r="W12642" s="123"/>
      <c r="AC12642" s="123"/>
    </row>
    <row r="12643" spans="5:29" s="2" customFormat="1">
      <c r="E12643" s="120"/>
      <c r="M12643" s="120"/>
      <c r="N12643" s="120"/>
      <c r="U12643" s="121"/>
      <c r="V12643" s="122"/>
      <c r="W12643" s="123"/>
      <c r="AC12643" s="123"/>
    </row>
    <row r="12644" spans="5:29" s="2" customFormat="1">
      <c r="E12644" s="120"/>
      <c r="M12644" s="120"/>
      <c r="N12644" s="120"/>
      <c r="U12644" s="121"/>
      <c r="V12644" s="122"/>
      <c r="W12644" s="123"/>
      <c r="AC12644" s="123"/>
    </row>
    <row r="12645" spans="5:29" s="2" customFormat="1">
      <c r="E12645" s="120"/>
      <c r="M12645" s="120"/>
      <c r="N12645" s="120"/>
      <c r="U12645" s="121"/>
      <c r="V12645" s="122"/>
      <c r="W12645" s="123"/>
      <c r="AC12645" s="123"/>
    </row>
    <row r="12646" spans="5:29" s="2" customFormat="1">
      <c r="E12646" s="120"/>
      <c r="M12646" s="120"/>
      <c r="N12646" s="120"/>
      <c r="U12646" s="121"/>
      <c r="V12646" s="122"/>
      <c r="W12646" s="123"/>
      <c r="AC12646" s="123"/>
    </row>
    <row r="12647" spans="5:29" s="2" customFormat="1">
      <c r="E12647" s="120"/>
      <c r="M12647" s="120"/>
      <c r="N12647" s="120"/>
      <c r="U12647" s="121"/>
      <c r="V12647" s="122"/>
      <c r="W12647" s="123"/>
      <c r="AC12647" s="123"/>
    </row>
    <row r="12648" spans="5:29" s="2" customFormat="1">
      <c r="E12648" s="120"/>
      <c r="M12648" s="120"/>
      <c r="N12648" s="120"/>
      <c r="U12648" s="121"/>
      <c r="V12648" s="122"/>
      <c r="W12648" s="123"/>
      <c r="AC12648" s="123"/>
    </row>
    <row r="12649" spans="5:29" s="2" customFormat="1">
      <c r="E12649" s="120"/>
      <c r="M12649" s="120"/>
      <c r="N12649" s="120"/>
      <c r="U12649" s="121"/>
      <c r="V12649" s="122"/>
      <c r="W12649" s="123"/>
      <c r="AC12649" s="123"/>
    </row>
    <row r="12650" spans="5:29" s="2" customFormat="1">
      <c r="E12650" s="120"/>
      <c r="M12650" s="120"/>
      <c r="N12650" s="120"/>
      <c r="U12650" s="121"/>
      <c r="V12650" s="122"/>
      <c r="W12650" s="123"/>
      <c r="AC12650" s="123"/>
    </row>
    <row r="12651" spans="5:29" s="2" customFormat="1">
      <c r="E12651" s="120"/>
      <c r="M12651" s="120"/>
      <c r="N12651" s="120"/>
      <c r="U12651" s="121"/>
      <c r="V12651" s="122"/>
      <c r="W12651" s="123"/>
      <c r="AC12651" s="123"/>
    </row>
    <row r="12652" spans="5:29" s="2" customFormat="1">
      <c r="E12652" s="120"/>
      <c r="M12652" s="120"/>
      <c r="N12652" s="120"/>
      <c r="U12652" s="121"/>
      <c r="V12652" s="122"/>
      <c r="W12652" s="123"/>
      <c r="AC12652" s="123"/>
    </row>
    <row r="12653" spans="5:29" s="2" customFormat="1">
      <c r="E12653" s="120"/>
      <c r="M12653" s="120"/>
      <c r="N12653" s="120"/>
      <c r="U12653" s="121"/>
      <c r="V12653" s="122"/>
      <c r="W12653" s="123"/>
      <c r="AC12653" s="123"/>
    </row>
    <row r="12654" spans="5:29" s="2" customFormat="1">
      <c r="E12654" s="120"/>
      <c r="M12654" s="120"/>
      <c r="N12654" s="120"/>
      <c r="U12654" s="121"/>
      <c r="V12654" s="122"/>
      <c r="W12654" s="123"/>
      <c r="AC12654" s="123"/>
    </row>
    <row r="12655" spans="5:29" s="2" customFormat="1">
      <c r="E12655" s="120"/>
      <c r="M12655" s="120"/>
      <c r="N12655" s="120"/>
      <c r="U12655" s="121"/>
      <c r="V12655" s="122"/>
      <c r="W12655" s="123"/>
      <c r="AC12655" s="123"/>
    </row>
    <row r="12656" spans="5:29" s="2" customFormat="1">
      <c r="E12656" s="120"/>
      <c r="M12656" s="120"/>
      <c r="N12656" s="120"/>
      <c r="U12656" s="121"/>
      <c r="V12656" s="122"/>
      <c r="W12656" s="123"/>
      <c r="AC12656" s="123"/>
    </row>
    <row r="12657" spans="5:29" s="2" customFormat="1">
      <c r="E12657" s="120"/>
      <c r="M12657" s="120"/>
      <c r="N12657" s="120"/>
      <c r="U12657" s="121"/>
      <c r="V12657" s="122"/>
      <c r="W12657" s="123"/>
      <c r="AC12657" s="123"/>
    </row>
    <row r="12658" spans="5:29" s="2" customFormat="1">
      <c r="E12658" s="120"/>
      <c r="M12658" s="120"/>
      <c r="N12658" s="120"/>
      <c r="U12658" s="121"/>
      <c r="V12658" s="122"/>
      <c r="W12658" s="123"/>
      <c r="AC12658" s="123"/>
    </row>
    <row r="12659" spans="5:29" s="2" customFormat="1">
      <c r="E12659" s="120"/>
      <c r="M12659" s="120"/>
      <c r="N12659" s="120"/>
      <c r="U12659" s="121"/>
      <c r="V12659" s="122"/>
      <c r="W12659" s="123"/>
      <c r="AC12659" s="123"/>
    </row>
    <row r="12660" spans="5:29" s="2" customFormat="1">
      <c r="E12660" s="120"/>
      <c r="M12660" s="120"/>
      <c r="N12660" s="120"/>
      <c r="U12660" s="121"/>
      <c r="V12660" s="122"/>
      <c r="W12660" s="123"/>
      <c r="AC12660" s="123"/>
    </row>
    <row r="12661" spans="5:29" s="2" customFormat="1">
      <c r="E12661" s="120"/>
      <c r="M12661" s="120"/>
      <c r="N12661" s="120"/>
      <c r="U12661" s="121"/>
      <c r="V12661" s="122"/>
      <c r="W12661" s="123"/>
      <c r="AC12661" s="123"/>
    </row>
    <row r="12662" spans="5:29" s="2" customFormat="1">
      <c r="E12662" s="120"/>
      <c r="M12662" s="120"/>
      <c r="N12662" s="120"/>
      <c r="U12662" s="121"/>
      <c r="V12662" s="122"/>
      <c r="W12662" s="123"/>
      <c r="AC12662" s="123"/>
    </row>
    <row r="12663" spans="5:29" s="2" customFormat="1">
      <c r="E12663" s="120"/>
      <c r="M12663" s="120"/>
      <c r="N12663" s="120"/>
      <c r="U12663" s="121"/>
      <c r="V12663" s="122"/>
      <c r="W12663" s="123"/>
      <c r="AC12663" s="123"/>
    </row>
    <row r="12664" spans="5:29" s="2" customFormat="1">
      <c r="E12664" s="120"/>
      <c r="M12664" s="120"/>
      <c r="N12664" s="120"/>
      <c r="U12664" s="121"/>
      <c r="V12664" s="122"/>
      <c r="W12664" s="123"/>
      <c r="AC12664" s="123"/>
    </row>
    <row r="12665" spans="5:29" s="2" customFormat="1">
      <c r="E12665" s="120"/>
      <c r="M12665" s="120"/>
      <c r="N12665" s="120"/>
      <c r="U12665" s="121"/>
      <c r="V12665" s="122"/>
      <c r="W12665" s="123"/>
      <c r="AC12665" s="123"/>
    </row>
    <row r="12666" spans="5:29" s="2" customFormat="1">
      <c r="E12666" s="120"/>
      <c r="M12666" s="120"/>
      <c r="N12666" s="120"/>
      <c r="U12666" s="121"/>
      <c r="V12666" s="122"/>
      <c r="W12666" s="123"/>
      <c r="AC12666" s="123"/>
    </row>
    <row r="12667" spans="5:29" s="2" customFormat="1">
      <c r="E12667" s="120"/>
      <c r="M12667" s="120"/>
      <c r="N12667" s="120"/>
      <c r="U12667" s="121"/>
      <c r="V12667" s="122"/>
      <c r="W12667" s="123"/>
      <c r="AC12667" s="123"/>
    </row>
    <row r="12668" spans="5:29" s="2" customFormat="1">
      <c r="E12668" s="120"/>
      <c r="M12668" s="120"/>
      <c r="N12668" s="120"/>
      <c r="U12668" s="121"/>
      <c r="V12668" s="122"/>
      <c r="W12668" s="123"/>
      <c r="AC12668" s="123"/>
    </row>
    <row r="12669" spans="5:29" s="2" customFormat="1">
      <c r="E12669" s="120"/>
      <c r="M12669" s="120"/>
      <c r="N12669" s="120"/>
      <c r="U12669" s="121"/>
      <c r="V12669" s="122"/>
      <c r="W12669" s="123"/>
      <c r="AC12669" s="123"/>
    </row>
    <row r="12670" spans="5:29" s="2" customFormat="1">
      <c r="E12670" s="120"/>
      <c r="M12670" s="120"/>
      <c r="N12670" s="120"/>
      <c r="U12670" s="121"/>
      <c r="V12670" s="122"/>
      <c r="W12670" s="123"/>
      <c r="AC12670" s="123"/>
    </row>
    <row r="12671" spans="5:29" s="2" customFormat="1">
      <c r="E12671" s="120"/>
      <c r="M12671" s="120"/>
      <c r="N12671" s="120"/>
      <c r="U12671" s="121"/>
      <c r="V12671" s="122"/>
      <c r="W12671" s="123"/>
      <c r="AC12671" s="123"/>
    </row>
    <row r="12672" spans="5:29" s="2" customFormat="1">
      <c r="E12672" s="120"/>
      <c r="M12672" s="120"/>
      <c r="N12672" s="120"/>
      <c r="U12672" s="121"/>
      <c r="V12672" s="122"/>
      <c r="W12672" s="123"/>
      <c r="AC12672" s="123"/>
    </row>
    <row r="12673" spans="5:29" s="2" customFormat="1">
      <c r="E12673" s="120"/>
      <c r="M12673" s="120"/>
      <c r="N12673" s="120"/>
      <c r="U12673" s="121"/>
      <c r="V12673" s="122"/>
      <c r="W12673" s="123"/>
      <c r="AC12673" s="123"/>
    </row>
    <row r="12674" spans="5:29" s="2" customFormat="1">
      <c r="E12674" s="120"/>
      <c r="M12674" s="120"/>
      <c r="N12674" s="120"/>
      <c r="U12674" s="121"/>
      <c r="V12674" s="122"/>
      <c r="W12674" s="123"/>
      <c r="AC12674" s="123"/>
    </row>
    <row r="12675" spans="5:29" s="2" customFormat="1">
      <c r="E12675" s="120"/>
      <c r="M12675" s="120"/>
      <c r="N12675" s="120"/>
      <c r="U12675" s="121"/>
      <c r="V12675" s="122"/>
      <c r="W12675" s="123"/>
      <c r="AC12675" s="123"/>
    </row>
    <row r="12676" spans="5:29" s="2" customFormat="1">
      <c r="E12676" s="120"/>
      <c r="M12676" s="120"/>
      <c r="N12676" s="120"/>
      <c r="U12676" s="121"/>
      <c r="V12676" s="122"/>
      <c r="W12676" s="123"/>
      <c r="AC12676" s="123"/>
    </row>
    <row r="12677" spans="5:29" s="2" customFormat="1">
      <c r="E12677" s="120"/>
      <c r="M12677" s="120"/>
      <c r="N12677" s="120"/>
      <c r="U12677" s="121"/>
      <c r="V12677" s="122"/>
      <c r="W12677" s="123"/>
      <c r="AC12677" s="123"/>
    </row>
    <row r="12678" spans="5:29" s="2" customFormat="1">
      <c r="E12678" s="120"/>
      <c r="M12678" s="120"/>
      <c r="N12678" s="120"/>
      <c r="U12678" s="121"/>
      <c r="V12678" s="122"/>
      <c r="W12678" s="123"/>
      <c r="AC12678" s="123"/>
    </row>
    <row r="12679" spans="5:29" s="2" customFormat="1">
      <c r="E12679" s="120"/>
      <c r="M12679" s="120"/>
      <c r="N12679" s="120"/>
      <c r="U12679" s="121"/>
      <c r="V12679" s="122"/>
      <c r="W12679" s="123"/>
      <c r="AC12679" s="123"/>
    </row>
    <row r="12680" spans="5:29" s="2" customFormat="1">
      <c r="E12680" s="120"/>
      <c r="M12680" s="120"/>
      <c r="N12680" s="120"/>
      <c r="U12680" s="121"/>
      <c r="V12680" s="122"/>
      <c r="W12680" s="123"/>
      <c r="AC12680" s="123"/>
    </row>
    <row r="12681" spans="5:29" s="2" customFormat="1">
      <c r="E12681" s="120"/>
      <c r="M12681" s="120"/>
      <c r="N12681" s="120"/>
      <c r="U12681" s="121"/>
      <c r="V12681" s="122"/>
      <c r="W12681" s="123"/>
      <c r="AC12681" s="123"/>
    </row>
    <row r="12682" spans="5:29" s="2" customFormat="1">
      <c r="E12682" s="120"/>
      <c r="M12682" s="120"/>
      <c r="N12682" s="120"/>
      <c r="U12682" s="121"/>
      <c r="V12682" s="122"/>
      <c r="W12682" s="123"/>
      <c r="AC12682" s="123"/>
    </row>
    <row r="12683" spans="5:29" s="2" customFormat="1">
      <c r="E12683" s="120"/>
      <c r="M12683" s="120"/>
      <c r="N12683" s="120"/>
      <c r="U12683" s="121"/>
      <c r="V12683" s="122"/>
      <c r="W12683" s="123"/>
      <c r="AC12683" s="123"/>
    </row>
    <row r="12684" spans="5:29" s="2" customFormat="1">
      <c r="E12684" s="120"/>
      <c r="M12684" s="120"/>
      <c r="N12684" s="120"/>
      <c r="U12684" s="121"/>
      <c r="V12684" s="122"/>
      <c r="W12684" s="123"/>
      <c r="AC12684" s="123"/>
    </row>
    <row r="12685" spans="5:29" s="2" customFormat="1">
      <c r="E12685" s="120"/>
      <c r="M12685" s="120"/>
      <c r="N12685" s="120"/>
      <c r="U12685" s="121"/>
      <c r="V12685" s="122"/>
      <c r="W12685" s="123"/>
      <c r="AC12685" s="123"/>
    </row>
    <row r="12686" spans="5:29" s="2" customFormat="1">
      <c r="E12686" s="120"/>
      <c r="M12686" s="120"/>
      <c r="N12686" s="120"/>
      <c r="U12686" s="121"/>
      <c r="V12686" s="122"/>
      <c r="W12686" s="123"/>
      <c r="AC12686" s="123"/>
    </row>
    <row r="12687" spans="5:29" s="2" customFormat="1">
      <c r="E12687" s="120"/>
      <c r="M12687" s="120"/>
      <c r="N12687" s="120"/>
      <c r="U12687" s="121"/>
      <c r="V12687" s="122"/>
      <c r="W12687" s="123"/>
      <c r="AC12687" s="123"/>
    </row>
    <row r="12688" spans="5:29" s="2" customFormat="1">
      <c r="E12688" s="120"/>
      <c r="M12688" s="120"/>
      <c r="N12688" s="120"/>
      <c r="U12688" s="121"/>
      <c r="V12688" s="122"/>
      <c r="W12688" s="123"/>
      <c r="AC12688" s="123"/>
    </row>
    <row r="12689" spans="5:29" s="2" customFormat="1">
      <c r="E12689" s="120"/>
      <c r="M12689" s="120"/>
      <c r="N12689" s="120"/>
      <c r="U12689" s="121"/>
      <c r="V12689" s="122"/>
      <c r="W12689" s="123"/>
      <c r="AC12689" s="123"/>
    </row>
    <row r="12690" spans="5:29" s="2" customFormat="1">
      <c r="E12690" s="120"/>
      <c r="M12690" s="120"/>
      <c r="N12690" s="120"/>
      <c r="U12690" s="121"/>
      <c r="V12690" s="122"/>
      <c r="W12690" s="123"/>
      <c r="AC12690" s="123"/>
    </row>
    <row r="12691" spans="5:29" s="2" customFormat="1">
      <c r="E12691" s="120"/>
      <c r="M12691" s="120"/>
      <c r="N12691" s="120"/>
      <c r="U12691" s="121"/>
      <c r="V12691" s="122"/>
      <c r="W12691" s="123"/>
      <c r="AC12691" s="123"/>
    </row>
    <row r="12692" spans="5:29" s="2" customFormat="1">
      <c r="E12692" s="120"/>
      <c r="M12692" s="120"/>
      <c r="N12692" s="120"/>
      <c r="U12692" s="121"/>
      <c r="V12692" s="122"/>
      <c r="W12692" s="123"/>
      <c r="AC12692" s="123"/>
    </row>
    <row r="12693" spans="5:29" s="2" customFormat="1">
      <c r="E12693" s="120"/>
      <c r="M12693" s="120"/>
      <c r="N12693" s="120"/>
      <c r="U12693" s="121"/>
      <c r="V12693" s="122"/>
      <c r="W12693" s="123"/>
      <c r="AC12693" s="123"/>
    </row>
    <row r="12694" spans="5:29" s="2" customFormat="1">
      <c r="E12694" s="120"/>
      <c r="M12694" s="120"/>
      <c r="N12694" s="120"/>
      <c r="U12694" s="121"/>
      <c r="V12694" s="122"/>
      <c r="W12694" s="123"/>
      <c r="AC12694" s="123"/>
    </row>
    <row r="12695" spans="5:29" s="2" customFormat="1">
      <c r="E12695" s="120"/>
      <c r="M12695" s="120"/>
      <c r="N12695" s="120"/>
      <c r="U12695" s="121"/>
      <c r="V12695" s="122"/>
      <c r="W12695" s="123"/>
      <c r="AC12695" s="123"/>
    </row>
    <row r="12696" spans="5:29" s="2" customFormat="1">
      <c r="E12696" s="120"/>
      <c r="M12696" s="120"/>
      <c r="N12696" s="120"/>
      <c r="U12696" s="121"/>
      <c r="V12696" s="122"/>
      <c r="W12696" s="123"/>
      <c r="AC12696" s="123"/>
    </row>
    <row r="12697" spans="5:29" s="2" customFormat="1">
      <c r="E12697" s="120"/>
      <c r="M12697" s="120"/>
      <c r="N12697" s="120"/>
      <c r="U12697" s="121"/>
      <c r="V12697" s="122"/>
      <c r="W12697" s="123"/>
      <c r="AC12697" s="123"/>
    </row>
    <row r="12698" spans="5:29" s="2" customFormat="1">
      <c r="E12698" s="120"/>
      <c r="M12698" s="120"/>
      <c r="N12698" s="120"/>
      <c r="U12698" s="121"/>
      <c r="V12698" s="122"/>
      <c r="W12698" s="123"/>
      <c r="AC12698" s="123"/>
    </row>
    <row r="12699" spans="5:29" s="2" customFormat="1">
      <c r="E12699" s="120"/>
      <c r="M12699" s="120"/>
      <c r="N12699" s="120"/>
      <c r="U12699" s="121"/>
      <c r="V12699" s="122"/>
      <c r="W12699" s="123"/>
      <c r="AC12699" s="123"/>
    </row>
    <row r="12700" spans="5:29" s="2" customFormat="1">
      <c r="E12700" s="120"/>
      <c r="M12700" s="120"/>
      <c r="N12700" s="120"/>
      <c r="U12700" s="121"/>
      <c r="V12700" s="122"/>
      <c r="W12700" s="123"/>
      <c r="AC12700" s="123"/>
    </row>
    <row r="12701" spans="5:29" s="2" customFormat="1">
      <c r="E12701" s="120"/>
      <c r="M12701" s="120"/>
      <c r="N12701" s="120"/>
      <c r="U12701" s="121"/>
      <c r="V12701" s="122"/>
      <c r="W12701" s="123"/>
      <c r="AC12701" s="123"/>
    </row>
    <row r="12702" spans="5:29" s="2" customFormat="1">
      <c r="E12702" s="120"/>
      <c r="M12702" s="120"/>
      <c r="N12702" s="120"/>
      <c r="U12702" s="121"/>
      <c r="V12702" s="122"/>
      <c r="W12702" s="123"/>
      <c r="AC12702" s="123"/>
    </row>
    <row r="12703" spans="5:29" s="2" customFormat="1">
      <c r="E12703" s="120"/>
      <c r="M12703" s="120"/>
      <c r="N12703" s="120"/>
      <c r="U12703" s="121"/>
      <c r="V12703" s="122"/>
      <c r="W12703" s="123"/>
      <c r="AC12703" s="123"/>
    </row>
    <row r="12704" spans="5:29" s="2" customFormat="1">
      <c r="E12704" s="120"/>
      <c r="M12704" s="120"/>
      <c r="N12704" s="120"/>
      <c r="U12704" s="121"/>
      <c r="V12704" s="122"/>
      <c r="W12704" s="123"/>
      <c r="AC12704" s="123"/>
    </row>
    <row r="12705" spans="5:29" s="2" customFormat="1">
      <c r="E12705" s="120"/>
      <c r="M12705" s="120"/>
      <c r="N12705" s="120"/>
      <c r="U12705" s="121"/>
      <c r="V12705" s="122"/>
      <c r="W12705" s="123"/>
      <c r="AC12705" s="123"/>
    </row>
    <row r="12706" spans="5:29" s="2" customFormat="1">
      <c r="E12706" s="120"/>
      <c r="M12706" s="120"/>
      <c r="N12706" s="120"/>
      <c r="U12706" s="121"/>
      <c r="V12706" s="122"/>
      <c r="W12706" s="123"/>
      <c r="AC12706" s="123"/>
    </row>
    <row r="12707" spans="5:29" s="2" customFormat="1">
      <c r="E12707" s="120"/>
      <c r="M12707" s="120"/>
      <c r="N12707" s="120"/>
      <c r="U12707" s="121"/>
      <c r="V12707" s="122"/>
      <c r="W12707" s="123"/>
      <c r="AC12707" s="123"/>
    </row>
    <row r="12708" spans="5:29" s="2" customFormat="1">
      <c r="E12708" s="120"/>
      <c r="M12708" s="120"/>
      <c r="N12708" s="120"/>
      <c r="U12708" s="121"/>
      <c r="V12708" s="122"/>
      <c r="W12708" s="123"/>
      <c r="AC12708" s="123"/>
    </row>
    <row r="12709" spans="5:29" s="2" customFormat="1">
      <c r="E12709" s="120"/>
      <c r="M12709" s="120"/>
      <c r="N12709" s="120"/>
      <c r="U12709" s="121"/>
      <c r="V12709" s="122"/>
      <c r="W12709" s="123"/>
      <c r="AC12709" s="123"/>
    </row>
    <row r="12710" spans="5:29" s="2" customFormat="1">
      <c r="E12710" s="120"/>
      <c r="M12710" s="120"/>
      <c r="N12710" s="120"/>
      <c r="U12710" s="121"/>
      <c r="V12710" s="122"/>
      <c r="W12710" s="123"/>
      <c r="AC12710" s="123"/>
    </row>
    <row r="12711" spans="5:29" s="2" customFormat="1">
      <c r="E12711" s="120"/>
      <c r="M12711" s="120"/>
      <c r="N12711" s="120"/>
      <c r="U12711" s="121"/>
      <c r="V12711" s="122"/>
      <c r="W12711" s="123"/>
      <c r="AC12711" s="123"/>
    </row>
    <row r="12712" spans="5:29" s="2" customFormat="1">
      <c r="E12712" s="120"/>
      <c r="M12712" s="120"/>
      <c r="N12712" s="120"/>
      <c r="U12712" s="121"/>
      <c r="V12712" s="122"/>
      <c r="W12712" s="123"/>
      <c r="AC12712" s="123"/>
    </row>
    <row r="12713" spans="5:29" s="2" customFormat="1">
      <c r="E12713" s="120"/>
      <c r="M12713" s="120"/>
      <c r="N12713" s="120"/>
      <c r="U12713" s="121"/>
      <c r="V12713" s="122"/>
      <c r="W12713" s="123"/>
      <c r="AC12713" s="123"/>
    </row>
    <row r="12714" spans="5:29" s="2" customFormat="1">
      <c r="E12714" s="120"/>
      <c r="M12714" s="120"/>
      <c r="N12714" s="120"/>
      <c r="U12714" s="121"/>
      <c r="V12714" s="122"/>
      <c r="W12714" s="123"/>
      <c r="AC12714" s="123"/>
    </row>
    <row r="12715" spans="5:29" s="2" customFormat="1">
      <c r="E12715" s="120"/>
      <c r="M12715" s="120"/>
      <c r="N12715" s="120"/>
      <c r="U12715" s="121"/>
      <c r="V12715" s="122"/>
      <c r="W12715" s="123"/>
      <c r="AC12715" s="123"/>
    </row>
    <row r="12716" spans="5:29" s="2" customFormat="1">
      <c r="E12716" s="120"/>
      <c r="M12716" s="120"/>
      <c r="N12716" s="120"/>
      <c r="U12716" s="121"/>
      <c r="V12716" s="122"/>
      <c r="W12716" s="123"/>
      <c r="AC12716" s="123"/>
    </row>
    <row r="12717" spans="5:29" s="2" customFormat="1">
      <c r="E12717" s="120"/>
      <c r="M12717" s="120"/>
      <c r="N12717" s="120"/>
      <c r="U12717" s="121"/>
      <c r="V12717" s="122"/>
      <c r="W12717" s="123"/>
      <c r="AC12717" s="123"/>
    </row>
    <row r="12718" spans="5:29" s="2" customFormat="1">
      <c r="E12718" s="120"/>
      <c r="M12718" s="120"/>
      <c r="N12718" s="120"/>
      <c r="U12718" s="121"/>
      <c r="V12718" s="122"/>
      <c r="W12718" s="123"/>
      <c r="AC12718" s="123"/>
    </row>
    <row r="12719" spans="5:29" s="2" customFormat="1">
      <c r="E12719" s="120"/>
      <c r="M12719" s="120"/>
      <c r="N12719" s="120"/>
      <c r="U12719" s="121"/>
      <c r="V12719" s="122"/>
      <c r="W12719" s="123"/>
      <c r="AC12719" s="123"/>
    </row>
    <row r="12720" spans="5:29" s="2" customFormat="1">
      <c r="E12720" s="120"/>
      <c r="M12720" s="120"/>
      <c r="N12720" s="120"/>
      <c r="U12720" s="121"/>
      <c r="V12720" s="122"/>
      <c r="W12720" s="123"/>
      <c r="AC12720" s="123"/>
    </row>
    <row r="12721" spans="5:29" s="2" customFormat="1">
      <c r="E12721" s="120"/>
      <c r="M12721" s="120"/>
      <c r="N12721" s="120"/>
      <c r="U12721" s="121"/>
      <c r="V12721" s="122"/>
      <c r="W12721" s="123"/>
      <c r="AC12721" s="123"/>
    </row>
    <row r="12722" spans="5:29" s="2" customFormat="1">
      <c r="E12722" s="120"/>
      <c r="M12722" s="120"/>
      <c r="N12722" s="120"/>
      <c r="U12722" s="121"/>
      <c r="V12722" s="122"/>
      <c r="W12722" s="123"/>
      <c r="AC12722" s="123"/>
    </row>
    <row r="12723" spans="5:29" s="2" customFormat="1">
      <c r="E12723" s="120"/>
      <c r="M12723" s="120"/>
      <c r="N12723" s="120"/>
      <c r="U12723" s="121"/>
      <c r="V12723" s="122"/>
      <c r="W12723" s="123"/>
      <c r="AC12723" s="123"/>
    </row>
    <row r="12724" spans="5:29" s="2" customFormat="1">
      <c r="E12724" s="120"/>
      <c r="M12724" s="120"/>
      <c r="N12724" s="120"/>
      <c r="U12724" s="121"/>
      <c r="V12724" s="122"/>
      <c r="W12724" s="123"/>
      <c r="AC12724" s="123"/>
    </row>
    <row r="12725" spans="5:29" s="2" customFormat="1">
      <c r="E12725" s="120"/>
      <c r="M12725" s="120"/>
      <c r="N12725" s="120"/>
      <c r="U12725" s="121"/>
      <c r="V12725" s="122"/>
      <c r="W12725" s="123"/>
      <c r="AC12725" s="123"/>
    </row>
    <row r="12726" spans="5:29" s="2" customFormat="1">
      <c r="E12726" s="120"/>
      <c r="M12726" s="120"/>
      <c r="N12726" s="120"/>
      <c r="U12726" s="121"/>
      <c r="V12726" s="122"/>
      <c r="W12726" s="123"/>
      <c r="AC12726" s="123"/>
    </row>
    <row r="12727" spans="5:29" s="2" customFormat="1">
      <c r="E12727" s="120"/>
      <c r="M12727" s="120"/>
      <c r="N12727" s="120"/>
      <c r="U12727" s="121"/>
      <c r="V12727" s="122"/>
      <c r="W12727" s="123"/>
      <c r="AC12727" s="123"/>
    </row>
    <row r="12728" spans="5:29" s="2" customFormat="1">
      <c r="E12728" s="120"/>
      <c r="M12728" s="120"/>
      <c r="N12728" s="120"/>
      <c r="U12728" s="121"/>
      <c r="V12728" s="122"/>
      <c r="W12728" s="123"/>
      <c r="AC12728" s="123"/>
    </row>
    <row r="12729" spans="5:29" s="2" customFormat="1">
      <c r="E12729" s="120"/>
      <c r="M12729" s="120"/>
      <c r="N12729" s="120"/>
      <c r="U12729" s="121"/>
      <c r="V12729" s="122"/>
      <c r="W12729" s="123"/>
      <c r="AC12729" s="123"/>
    </row>
    <row r="12730" spans="5:29" s="2" customFormat="1">
      <c r="E12730" s="120"/>
      <c r="M12730" s="120"/>
      <c r="N12730" s="120"/>
      <c r="U12730" s="121"/>
      <c r="V12730" s="122"/>
      <c r="W12730" s="123"/>
      <c r="AC12730" s="123"/>
    </row>
    <row r="12731" spans="5:29" s="2" customFormat="1">
      <c r="E12731" s="120"/>
      <c r="M12731" s="120"/>
      <c r="N12731" s="120"/>
      <c r="U12731" s="121"/>
      <c r="V12731" s="122"/>
      <c r="W12731" s="123"/>
      <c r="AC12731" s="123"/>
    </row>
    <row r="12732" spans="5:29" s="2" customFormat="1">
      <c r="E12732" s="120"/>
      <c r="M12732" s="120"/>
      <c r="N12732" s="120"/>
      <c r="U12732" s="121"/>
      <c r="V12732" s="122"/>
      <c r="W12732" s="123"/>
      <c r="AC12732" s="123"/>
    </row>
    <row r="12733" spans="5:29" s="2" customFormat="1">
      <c r="E12733" s="120"/>
      <c r="M12733" s="120"/>
      <c r="N12733" s="120"/>
      <c r="U12733" s="121"/>
      <c r="V12733" s="122"/>
      <c r="W12733" s="123"/>
      <c r="AC12733" s="123"/>
    </row>
    <row r="12734" spans="5:29" s="2" customFormat="1">
      <c r="E12734" s="120"/>
      <c r="M12734" s="120"/>
      <c r="N12734" s="120"/>
      <c r="U12734" s="121"/>
      <c r="V12734" s="122"/>
      <c r="W12734" s="123"/>
      <c r="AC12734" s="123"/>
    </row>
    <row r="12735" spans="5:29" s="2" customFormat="1">
      <c r="E12735" s="120"/>
      <c r="M12735" s="120"/>
      <c r="N12735" s="120"/>
      <c r="U12735" s="121"/>
      <c r="V12735" s="122"/>
      <c r="W12735" s="123"/>
      <c r="AC12735" s="123"/>
    </row>
    <row r="12736" spans="5:29" s="2" customFormat="1">
      <c r="E12736" s="120"/>
      <c r="M12736" s="120"/>
      <c r="N12736" s="120"/>
      <c r="U12736" s="121"/>
      <c r="V12736" s="122"/>
      <c r="W12736" s="123"/>
      <c r="AC12736" s="123"/>
    </row>
    <row r="12737" spans="5:29" s="2" customFormat="1">
      <c r="E12737" s="120"/>
      <c r="M12737" s="120"/>
      <c r="N12737" s="120"/>
      <c r="U12737" s="121"/>
      <c r="V12737" s="122"/>
      <c r="W12737" s="123"/>
      <c r="AC12737" s="123"/>
    </row>
    <row r="12738" spans="5:29" s="2" customFormat="1">
      <c r="E12738" s="120"/>
      <c r="M12738" s="120"/>
      <c r="N12738" s="120"/>
      <c r="U12738" s="121"/>
      <c r="V12738" s="122"/>
      <c r="W12738" s="123"/>
      <c r="AC12738" s="123"/>
    </row>
    <row r="12739" spans="5:29" s="2" customFormat="1">
      <c r="E12739" s="120"/>
      <c r="M12739" s="120"/>
      <c r="N12739" s="120"/>
      <c r="U12739" s="121"/>
      <c r="V12739" s="122"/>
      <c r="W12739" s="123"/>
      <c r="AC12739" s="123"/>
    </row>
    <row r="12740" spans="5:29" s="2" customFormat="1">
      <c r="E12740" s="120"/>
      <c r="M12740" s="120"/>
      <c r="N12740" s="120"/>
      <c r="U12740" s="121"/>
      <c r="V12740" s="122"/>
      <c r="W12740" s="123"/>
      <c r="AC12740" s="123"/>
    </row>
    <row r="12741" spans="5:29" s="2" customFormat="1">
      <c r="E12741" s="120"/>
      <c r="M12741" s="120"/>
      <c r="N12741" s="120"/>
      <c r="U12741" s="121"/>
      <c r="V12741" s="122"/>
      <c r="W12741" s="123"/>
      <c r="AC12741" s="123"/>
    </row>
    <row r="12742" spans="5:29" s="2" customFormat="1">
      <c r="E12742" s="120"/>
      <c r="M12742" s="120"/>
      <c r="N12742" s="120"/>
      <c r="U12742" s="121"/>
      <c r="V12742" s="122"/>
      <c r="W12742" s="123"/>
      <c r="AC12742" s="123"/>
    </row>
    <row r="12743" spans="5:29" s="2" customFormat="1">
      <c r="E12743" s="120"/>
      <c r="M12743" s="120"/>
      <c r="N12743" s="120"/>
      <c r="U12743" s="121"/>
      <c r="V12743" s="122"/>
      <c r="W12743" s="123"/>
      <c r="AC12743" s="123"/>
    </row>
    <row r="12744" spans="5:29" s="2" customFormat="1">
      <c r="E12744" s="120"/>
      <c r="M12744" s="120"/>
      <c r="N12744" s="120"/>
      <c r="U12744" s="121"/>
      <c r="V12744" s="122"/>
      <c r="W12744" s="123"/>
      <c r="AC12744" s="123"/>
    </row>
    <row r="12745" spans="5:29" s="2" customFormat="1">
      <c r="E12745" s="120"/>
      <c r="M12745" s="120"/>
      <c r="N12745" s="120"/>
      <c r="U12745" s="121"/>
      <c r="V12745" s="122"/>
      <c r="W12745" s="123"/>
      <c r="AC12745" s="123"/>
    </row>
    <row r="12746" spans="5:29" s="2" customFormat="1">
      <c r="E12746" s="120"/>
      <c r="M12746" s="120"/>
      <c r="N12746" s="120"/>
      <c r="U12746" s="121"/>
      <c r="V12746" s="122"/>
      <c r="W12746" s="123"/>
      <c r="AC12746" s="123"/>
    </row>
    <row r="12747" spans="5:29" s="2" customFormat="1">
      <c r="E12747" s="120"/>
      <c r="M12747" s="120"/>
      <c r="N12747" s="120"/>
      <c r="U12747" s="121"/>
      <c r="V12747" s="122"/>
      <c r="W12747" s="123"/>
      <c r="AC12747" s="123"/>
    </row>
    <row r="12748" spans="5:29" s="2" customFormat="1">
      <c r="E12748" s="120"/>
      <c r="M12748" s="120"/>
      <c r="N12748" s="120"/>
      <c r="U12748" s="121"/>
      <c r="V12748" s="122"/>
      <c r="W12748" s="123"/>
      <c r="AC12748" s="123"/>
    </row>
    <row r="12749" spans="5:29" s="2" customFormat="1">
      <c r="E12749" s="120"/>
      <c r="M12749" s="120"/>
      <c r="N12749" s="120"/>
      <c r="U12749" s="121"/>
      <c r="V12749" s="122"/>
      <c r="W12749" s="123"/>
      <c r="AC12749" s="123"/>
    </row>
    <row r="12750" spans="5:29" s="2" customFormat="1">
      <c r="E12750" s="120"/>
      <c r="M12750" s="120"/>
      <c r="N12750" s="120"/>
      <c r="U12750" s="121"/>
      <c r="V12750" s="122"/>
      <c r="W12750" s="123"/>
      <c r="AC12750" s="123"/>
    </row>
    <row r="12751" spans="5:29" s="2" customFormat="1">
      <c r="E12751" s="120"/>
      <c r="M12751" s="120"/>
      <c r="N12751" s="120"/>
      <c r="U12751" s="121"/>
      <c r="V12751" s="122"/>
      <c r="W12751" s="123"/>
      <c r="AC12751" s="123"/>
    </row>
    <row r="12752" spans="5:29" s="2" customFormat="1">
      <c r="E12752" s="120"/>
      <c r="M12752" s="120"/>
      <c r="N12752" s="120"/>
      <c r="U12752" s="121"/>
      <c r="V12752" s="122"/>
      <c r="W12752" s="123"/>
      <c r="AC12752" s="123"/>
    </row>
    <row r="12753" spans="5:29" s="2" customFormat="1">
      <c r="E12753" s="120"/>
      <c r="M12753" s="120"/>
      <c r="N12753" s="120"/>
      <c r="U12753" s="121"/>
      <c r="V12753" s="122"/>
      <c r="W12753" s="123"/>
      <c r="AC12753" s="123"/>
    </row>
    <row r="12754" spans="5:29" s="2" customFormat="1">
      <c r="E12754" s="120"/>
      <c r="M12754" s="120"/>
      <c r="N12754" s="120"/>
      <c r="U12754" s="121"/>
      <c r="V12754" s="122"/>
      <c r="W12754" s="123"/>
      <c r="AC12754" s="123"/>
    </row>
    <row r="12755" spans="5:29" s="2" customFormat="1">
      <c r="E12755" s="120"/>
      <c r="M12755" s="120"/>
      <c r="N12755" s="120"/>
      <c r="U12755" s="121"/>
      <c r="V12755" s="122"/>
      <c r="W12755" s="123"/>
      <c r="AC12755" s="123"/>
    </row>
    <row r="12756" spans="5:29" s="2" customFormat="1">
      <c r="E12756" s="120"/>
      <c r="M12756" s="120"/>
      <c r="N12756" s="120"/>
      <c r="U12756" s="121"/>
      <c r="V12756" s="122"/>
      <c r="W12756" s="123"/>
      <c r="AC12756" s="123"/>
    </row>
    <row r="12757" spans="5:29" s="2" customFormat="1">
      <c r="E12757" s="120"/>
      <c r="M12757" s="120"/>
      <c r="N12757" s="120"/>
      <c r="U12757" s="121"/>
      <c r="V12757" s="122"/>
      <c r="W12757" s="123"/>
      <c r="AC12757" s="123"/>
    </row>
    <row r="12758" spans="5:29" s="2" customFormat="1">
      <c r="E12758" s="120"/>
      <c r="M12758" s="120"/>
      <c r="N12758" s="120"/>
      <c r="U12758" s="121"/>
      <c r="V12758" s="122"/>
      <c r="W12758" s="123"/>
      <c r="AC12758" s="123"/>
    </row>
    <row r="12759" spans="5:29" s="2" customFormat="1">
      <c r="E12759" s="120"/>
      <c r="M12759" s="120"/>
      <c r="N12759" s="120"/>
      <c r="U12759" s="121"/>
      <c r="V12759" s="122"/>
      <c r="W12759" s="123"/>
      <c r="AC12759" s="123"/>
    </row>
    <row r="12760" spans="5:29" s="2" customFormat="1">
      <c r="E12760" s="120"/>
      <c r="M12760" s="120"/>
      <c r="N12760" s="120"/>
      <c r="U12760" s="121"/>
      <c r="V12760" s="122"/>
      <c r="W12760" s="123"/>
      <c r="AC12760" s="123"/>
    </row>
    <row r="12761" spans="5:29" s="2" customFormat="1">
      <c r="E12761" s="120"/>
      <c r="M12761" s="120"/>
      <c r="N12761" s="120"/>
      <c r="U12761" s="121"/>
      <c r="V12761" s="122"/>
      <c r="W12761" s="123"/>
      <c r="AC12761" s="123"/>
    </row>
    <row r="12762" spans="5:29" s="2" customFormat="1">
      <c r="E12762" s="120"/>
      <c r="M12762" s="120"/>
      <c r="N12762" s="120"/>
      <c r="U12762" s="121"/>
      <c r="V12762" s="122"/>
      <c r="W12762" s="123"/>
      <c r="AC12762" s="123"/>
    </row>
    <row r="12763" spans="5:29" s="2" customFormat="1">
      <c r="E12763" s="120"/>
      <c r="M12763" s="120"/>
      <c r="N12763" s="120"/>
      <c r="U12763" s="121"/>
      <c r="V12763" s="122"/>
      <c r="W12763" s="123"/>
      <c r="AC12763" s="123"/>
    </row>
    <row r="12764" spans="5:29" s="2" customFormat="1">
      <c r="E12764" s="120"/>
      <c r="M12764" s="120"/>
      <c r="N12764" s="120"/>
      <c r="U12764" s="121"/>
      <c r="V12764" s="122"/>
      <c r="W12764" s="123"/>
      <c r="AC12764" s="123"/>
    </row>
    <row r="12765" spans="5:29" s="2" customFormat="1">
      <c r="E12765" s="120"/>
      <c r="M12765" s="120"/>
      <c r="N12765" s="120"/>
      <c r="U12765" s="121"/>
      <c r="V12765" s="122"/>
      <c r="W12765" s="123"/>
      <c r="AC12765" s="123"/>
    </row>
    <row r="12766" spans="5:29" s="2" customFormat="1">
      <c r="E12766" s="120"/>
      <c r="M12766" s="120"/>
      <c r="N12766" s="120"/>
      <c r="U12766" s="121"/>
      <c r="V12766" s="122"/>
      <c r="W12766" s="123"/>
      <c r="AC12766" s="123"/>
    </row>
    <row r="12767" spans="5:29" s="2" customFormat="1">
      <c r="E12767" s="120"/>
      <c r="M12767" s="120"/>
      <c r="N12767" s="120"/>
      <c r="U12767" s="121"/>
      <c r="V12767" s="122"/>
      <c r="W12767" s="123"/>
      <c r="AC12767" s="123"/>
    </row>
    <row r="12768" spans="5:29" s="2" customFormat="1">
      <c r="E12768" s="120"/>
      <c r="M12768" s="120"/>
      <c r="N12768" s="120"/>
      <c r="U12768" s="121"/>
      <c r="V12768" s="122"/>
      <c r="W12768" s="123"/>
      <c r="AC12768" s="123"/>
    </row>
    <row r="12769" spans="5:29" s="2" customFormat="1">
      <c r="E12769" s="120"/>
      <c r="M12769" s="120"/>
      <c r="N12769" s="120"/>
      <c r="U12769" s="121"/>
      <c r="V12769" s="122"/>
      <c r="W12769" s="123"/>
      <c r="AC12769" s="123"/>
    </row>
    <row r="12770" spans="5:29" s="2" customFormat="1">
      <c r="E12770" s="120"/>
      <c r="M12770" s="120"/>
      <c r="N12770" s="120"/>
      <c r="U12770" s="121"/>
      <c r="V12770" s="122"/>
      <c r="W12770" s="123"/>
      <c r="AC12770" s="123"/>
    </row>
    <row r="12771" spans="5:29" s="2" customFormat="1">
      <c r="E12771" s="120"/>
      <c r="M12771" s="120"/>
      <c r="N12771" s="120"/>
      <c r="U12771" s="121"/>
      <c r="V12771" s="122"/>
      <c r="W12771" s="123"/>
      <c r="AC12771" s="123"/>
    </row>
    <row r="12772" spans="5:29" s="2" customFormat="1">
      <c r="E12772" s="120"/>
      <c r="M12772" s="120"/>
      <c r="N12772" s="120"/>
      <c r="U12772" s="121"/>
      <c r="V12772" s="122"/>
      <c r="W12772" s="123"/>
      <c r="AC12772" s="123"/>
    </row>
    <row r="12773" spans="5:29" s="2" customFormat="1">
      <c r="E12773" s="120"/>
      <c r="M12773" s="120"/>
      <c r="N12773" s="120"/>
      <c r="U12773" s="121"/>
      <c r="V12773" s="122"/>
      <c r="W12773" s="123"/>
      <c r="AC12773" s="123"/>
    </row>
    <row r="12774" spans="5:29" s="2" customFormat="1">
      <c r="E12774" s="120"/>
      <c r="M12774" s="120"/>
      <c r="N12774" s="120"/>
      <c r="U12774" s="121"/>
      <c r="V12774" s="122"/>
      <c r="W12774" s="123"/>
      <c r="AC12774" s="123"/>
    </row>
    <row r="12775" spans="5:29" s="2" customFormat="1">
      <c r="E12775" s="120"/>
      <c r="M12775" s="120"/>
      <c r="N12775" s="120"/>
      <c r="U12775" s="121"/>
      <c r="V12775" s="122"/>
      <c r="W12775" s="123"/>
      <c r="AC12775" s="123"/>
    </row>
    <row r="12776" spans="5:29" s="2" customFormat="1">
      <c r="E12776" s="120"/>
      <c r="M12776" s="120"/>
      <c r="N12776" s="120"/>
      <c r="U12776" s="121"/>
      <c r="V12776" s="122"/>
      <c r="W12776" s="123"/>
      <c r="AC12776" s="123"/>
    </row>
    <row r="12777" spans="5:29" s="2" customFormat="1">
      <c r="E12777" s="120"/>
      <c r="M12777" s="120"/>
      <c r="N12777" s="120"/>
      <c r="U12777" s="121"/>
      <c r="V12777" s="122"/>
      <c r="W12777" s="123"/>
      <c r="AC12777" s="123"/>
    </row>
    <row r="12778" spans="5:29" s="2" customFormat="1">
      <c r="E12778" s="120"/>
      <c r="M12778" s="120"/>
      <c r="N12778" s="120"/>
      <c r="U12778" s="121"/>
      <c r="V12778" s="122"/>
      <c r="W12778" s="123"/>
      <c r="AC12778" s="123"/>
    </row>
    <row r="12779" spans="5:29" s="2" customFormat="1">
      <c r="E12779" s="120"/>
      <c r="M12779" s="120"/>
      <c r="N12779" s="120"/>
      <c r="U12779" s="121"/>
      <c r="V12779" s="122"/>
      <c r="W12779" s="123"/>
      <c r="AC12779" s="123"/>
    </row>
    <row r="12780" spans="5:29" s="2" customFormat="1">
      <c r="E12780" s="120"/>
      <c r="M12780" s="120"/>
      <c r="N12780" s="120"/>
      <c r="U12780" s="121"/>
      <c r="V12780" s="122"/>
      <c r="W12780" s="123"/>
      <c r="AC12780" s="123"/>
    </row>
    <row r="12781" spans="5:29" s="2" customFormat="1">
      <c r="E12781" s="120"/>
      <c r="M12781" s="120"/>
      <c r="N12781" s="120"/>
      <c r="U12781" s="121"/>
      <c r="V12781" s="122"/>
      <c r="W12781" s="123"/>
      <c r="AC12781" s="123"/>
    </row>
    <row r="12782" spans="5:29" s="2" customFormat="1">
      <c r="E12782" s="120"/>
      <c r="M12782" s="120"/>
      <c r="N12782" s="120"/>
      <c r="U12782" s="121"/>
      <c r="V12782" s="122"/>
      <c r="W12782" s="123"/>
      <c r="AC12782" s="123"/>
    </row>
    <row r="12783" spans="5:29" s="2" customFormat="1">
      <c r="E12783" s="120"/>
      <c r="M12783" s="120"/>
      <c r="N12783" s="120"/>
      <c r="U12783" s="121"/>
      <c r="V12783" s="122"/>
      <c r="W12783" s="123"/>
      <c r="AC12783" s="123"/>
    </row>
    <row r="12784" spans="5:29" s="2" customFormat="1">
      <c r="E12784" s="120"/>
      <c r="M12784" s="120"/>
      <c r="N12784" s="120"/>
      <c r="U12784" s="121"/>
      <c r="V12784" s="122"/>
      <c r="W12784" s="123"/>
      <c r="AC12784" s="123"/>
    </row>
    <row r="12785" spans="5:29" s="2" customFormat="1">
      <c r="E12785" s="120"/>
      <c r="M12785" s="120"/>
      <c r="N12785" s="120"/>
      <c r="U12785" s="121"/>
      <c r="V12785" s="122"/>
      <c r="W12785" s="123"/>
      <c r="AC12785" s="123"/>
    </row>
    <row r="12786" spans="5:29" s="2" customFormat="1">
      <c r="E12786" s="120"/>
      <c r="M12786" s="120"/>
      <c r="N12786" s="120"/>
      <c r="U12786" s="121"/>
      <c r="V12786" s="122"/>
      <c r="W12786" s="123"/>
      <c r="AC12786" s="123"/>
    </row>
    <row r="12787" spans="5:29" s="2" customFormat="1">
      <c r="E12787" s="120"/>
      <c r="M12787" s="120"/>
      <c r="N12787" s="120"/>
      <c r="U12787" s="121"/>
      <c r="V12787" s="122"/>
      <c r="W12787" s="123"/>
      <c r="AC12787" s="123"/>
    </row>
    <row r="12788" spans="5:29" s="2" customFormat="1">
      <c r="E12788" s="120"/>
      <c r="M12788" s="120"/>
      <c r="N12788" s="120"/>
      <c r="U12788" s="121"/>
      <c r="V12788" s="122"/>
      <c r="W12788" s="123"/>
      <c r="AC12788" s="123"/>
    </row>
    <row r="12789" spans="5:29" s="2" customFormat="1">
      <c r="E12789" s="120"/>
      <c r="M12789" s="120"/>
      <c r="N12789" s="120"/>
      <c r="U12789" s="121"/>
      <c r="V12789" s="122"/>
      <c r="W12789" s="123"/>
      <c r="AC12789" s="123"/>
    </row>
    <row r="12790" spans="5:29" s="2" customFormat="1">
      <c r="E12790" s="120"/>
      <c r="M12790" s="120"/>
      <c r="N12790" s="120"/>
      <c r="U12790" s="121"/>
      <c r="V12790" s="122"/>
      <c r="W12790" s="123"/>
      <c r="AC12790" s="123"/>
    </row>
    <row r="12791" spans="5:29" s="2" customFormat="1">
      <c r="E12791" s="120"/>
      <c r="M12791" s="120"/>
      <c r="N12791" s="120"/>
      <c r="U12791" s="121"/>
      <c r="V12791" s="122"/>
      <c r="W12791" s="123"/>
      <c r="AC12791" s="123"/>
    </row>
    <row r="12792" spans="5:29" s="2" customFormat="1">
      <c r="E12792" s="120"/>
      <c r="M12792" s="120"/>
      <c r="N12792" s="120"/>
      <c r="U12792" s="121"/>
      <c r="V12792" s="122"/>
      <c r="W12792" s="123"/>
      <c r="AC12792" s="123"/>
    </row>
    <row r="12793" spans="5:29" s="2" customFormat="1">
      <c r="E12793" s="120"/>
      <c r="M12793" s="120"/>
      <c r="N12793" s="120"/>
      <c r="U12793" s="121"/>
      <c r="V12793" s="122"/>
      <c r="W12793" s="123"/>
      <c r="AC12793" s="123"/>
    </row>
    <row r="12794" spans="5:29" s="2" customFormat="1">
      <c r="E12794" s="120"/>
      <c r="M12794" s="120"/>
      <c r="N12794" s="120"/>
      <c r="U12794" s="121"/>
      <c r="V12794" s="122"/>
      <c r="W12794" s="123"/>
      <c r="AC12794" s="123"/>
    </row>
    <row r="12795" spans="5:29" s="2" customFormat="1">
      <c r="E12795" s="120"/>
      <c r="M12795" s="120"/>
      <c r="N12795" s="120"/>
      <c r="U12795" s="121"/>
      <c r="V12795" s="122"/>
      <c r="W12795" s="123"/>
      <c r="AC12795" s="123"/>
    </row>
    <row r="12796" spans="5:29" s="2" customFormat="1">
      <c r="E12796" s="120"/>
      <c r="M12796" s="120"/>
      <c r="N12796" s="120"/>
      <c r="U12796" s="121"/>
      <c r="V12796" s="122"/>
      <c r="W12796" s="123"/>
      <c r="AC12796" s="123"/>
    </row>
    <row r="12797" spans="5:29" s="2" customFormat="1">
      <c r="E12797" s="120"/>
      <c r="M12797" s="120"/>
      <c r="N12797" s="120"/>
      <c r="U12797" s="121"/>
      <c r="V12797" s="122"/>
      <c r="W12797" s="123"/>
      <c r="AC12797" s="123"/>
    </row>
    <row r="12798" spans="5:29" s="2" customFormat="1">
      <c r="E12798" s="120"/>
      <c r="M12798" s="120"/>
      <c r="N12798" s="120"/>
      <c r="U12798" s="121"/>
      <c r="V12798" s="122"/>
      <c r="W12798" s="123"/>
      <c r="AC12798" s="123"/>
    </row>
    <row r="12799" spans="5:29" s="2" customFormat="1">
      <c r="E12799" s="120"/>
      <c r="M12799" s="120"/>
      <c r="N12799" s="120"/>
      <c r="U12799" s="121"/>
      <c r="V12799" s="122"/>
      <c r="W12799" s="123"/>
      <c r="AC12799" s="123"/>
    </row>
    <row r="12800" spans="5:29" s="2" customFormat="1">
      <c r="E12800" s="120"/>
      <c r="M12800" s="120"/>
      <c r="N12800" s="120"/>
      <c r="U12800" s="121"/>
      <c r="V12800" s="122"/>
      <c r="W12800" s="123"/>
      <c r="AC12800" s="123"/>
    </row>
    <row r="12801" spans="5:29" s="2" customFormat="1">
      <c r="E12801" s="120"/>
      <c r="M12801" s="120"/>
      <c r="N12801" s="120"/>
      <c r="U12801" s="121"/>
      <c r="V12801" s="122"/>
      <c r="W12801" s="123"/>
      <c r="AC12801" s="123"/>
    </row>
    <row r="12802" spans="5:29" s="2" customFormat="1">
      <c r="E12802" s="120"/>
      <c r="M12802" s="120"/>
      <c r="N12802" s="120"/>
      <c r="U12802" s="121"/>
      <c r="V12802" s="122"/>
      <c r="W12802" s="123"/>
      <c r="AC12802" s="123"/>
    </row>
    <row r="12803" spans="5:29" s="2" customFormat="1">
      <c r="E12803" s="120"/>
      <c r="M12803" s="120"/>
      <c r="N12803" s="120"/>
      <c r="U12803" s="121"/>
      <c r="V12803" s="122"/>
      <c r="W12803" s="123"/>
      <c r="AC12803" s="123"/>
    </row>
    <row r="12804" spans="5:29" s="2" customFormat="1">
      <c r="E12804" s="120"/>
      <c r="M12804" s="120"/>
      <c r="N12804" s="120"/>
      <c r="U12804" s="121"/>
      <c r="V12804" s="122"/>
      <c r="W12804" s="123"/>
      <c r="AC12804" s="123"/>
    </row>
    <row r="12805" spans="5:29" s="2" customFormat="1">
      <c r="E12805" s="120"/>
      <c r="M12805" s="120"/>
      <c r="N12805" s="120"/>
      <c r="U12805" s="121"/>
      <c r="V12805" s="122"/>
      <c r="W12805" s="123"/>
      <c r="AC12805" s="123"/>
    </row>
    <row r="12806" spans="5:29" s="2" customFormat="1">
      <c r="E12806" s="120"/>
      <c r="M12806" s="120"/>
      <c r="N12806" s="120"/>
      <c r="U12806" s="121"/>
      <c r="V12806" s="122"/>
      <c r="W12806" s="123"/>
      <c r="AC12806" s="123"/>
    </row>
    <row r="12807" spans="5:29" s="2" customFormat="1">
      <c r="E12807" s="120"/>
      <c r="M12807" s="120"/>
      <c r="N12807" s="120"/>
      <c r="U12807" s="121"/>
      <c r="V12807" s="122"/>
      <c r="W12807" s="123"/>
      <c r="AC12807" s="123"/>
    </row>
    <row r="12808" spans="5:29" s="2" customFormat="1">
      <c r="E12808" s="120"/>
      <c r="M12808" s="120"/>
      <c r="N12808" s="120"/>
      <c r="U12808" s="121"/>
      <c r="V12808" s="122"/>
      <c r="W12808" s="123"/>
      <c r="AC12808" s="123"/>
    </row>
    <row r="12809" spans="5:29" s="2" customFormat="1">
      <c r="E12809" s="120"/>
      <c r="M12809" s="120"/>
      <c r="N12809" s="120"/>
      <c r="U12809" s="121"/>
      <c r="V12809" s="122"/>
      <c r="W12809" s="123"/>
      <c r="AC12809" s="123"/>
    </row>
    <row r="12810" spans="5:29" s="2" customFormat="1">
      <c r="E12810" s="120"/>
      <c r="M12810" s="120"/>
      <c r="N12810" s="120"/>
      <c r="U12810" s="121"/>
      <c r="V12810" s="122"/>
      <c r="W12810" s="123"/>
      <c r="AC12810" s="123"/>
    </row>
    <row r="12811" spans="5:29" s="2" customFormat="1">
      <c r="E12811" s="120"/>
      <c r="M12811" s="120"/>
      <c r="N12811" s="120"/>
      <c r="U12811" s="121"/>
      <c r="V12811" s="122"/>
      <c r="W12811" s="123"/>
      <c r="AC12811" s="123"/>
    </row>
    <row r="12812" spans="5:29" s="2" customFormat="1">
      <c r="E12812" s="120"/>
      <c r="M12812" s="120"/>
      <c r="N12812" s="120"/>
      <c r="U12812" s="121"/>
      <c r="V12812" s="122"/>
      <c r="W12812" s="123"/>
      <c r="AC12812" s="123"/>
    </row>
    <row r="12813" spans="5:29" s="2" customFormat="1">
      <c r="E12813" s="120"/>
      <c r="M12813" s="120"/>
      <c r="N12813" s="120"/>
      <c r="U12813" s="121"/>
      <c r="V12813" s="122"/>
      <c r="W12813" s="123"/>
      <c r="AC12813" s="123"/>
    </row>
    <row r="12814" spans="5:29" s="2" customFormat="1">
      <c r="E12814" s="120"/>
      <c r="M12814" s="120"/>
      <c r="N12814" s="120"/>
      <c r="U12814" s="121"/>
      <c r="V12814" s="122"/>
      <c r="W12814" s="123"/>
      <c r="AC12814" s="123"/>
    </row>
    <row r="12815" spans="5:29" s="2" customFormat="1">
      <c r="E12815" s="120"/>
      <c r="M12815" s="120"/>
      <c r="N12815" s="120"/>
      <c r="U12815" s="121"/>
      <c r="V12815" s="122"/>
      <c r="W12815" s="123"/>
      <c r="AC12815" s="123"/>
    </row>
    <row r="12816" spans="5:29" s="2" customFormat="1">
      <c r="E12816" s="120"/>
      <c r="M12816" s="120"/>
      <c r="N12816" s="120"/>
      <c r="U12816" s="121"/>
      <c r="V12816" s="122"/>
      <c r="W12816" s="123"/>
      <c r="AC12816" s="123"/>
    </row>
    <row r="12817" spans="5:29" s="2" customFormat="1">
      <c r="E12817" s="120"/>
      <c r="M12817" s="120"/>
      <c r="N12817" s="120"/>
      <c r="U12817" s="121"/>
      <c r="V12817" s="122"/>
      <c r="W12817" s="123"/>
      <c r="AC12817" s="123"/>
    </row>
    <row r="12818" spans="5:29" s="2" customFormat="1">
      <c r="E12818" s="120"/>
      <c r="M12818" s="120"/>
      <c r="N12818" s="120"/>
      <c r="U12818" s="121"/>
      <c r="V12818" s="122"/>
      <c r="W12818" s="123"/>
      <c r="AC12818" s="123"/>
    </row>
    <row r="12819" spans="5:29" s="2" customFormat="1">
      <c r="E12819" s="120"/>
      <c r="M12819" s="120"/>
      <c r="N12819" s="120"/>
      <c r="U12819" s="121"/>
      <c r="V12819" s="122"/>
      <c r="W12819" s="123"/>
      <c r="AC12819" s="123"/>
    </row>
    <row r="12820" spans="5:29" s="2" customFormat="1">
      <c r="E12820" s="120"/>
      <c r="M12820" s="120"/>
      <c r="N12820" s="120"/>
      <c r="U12820" s="121"/>
      <c r="V12820" s="122"/>
      <c r="W12820" s="123"/>
      <c r="AC12820" s="123"/>
    </row>
    <row r="12821" spans="5:29" s="2" customFormat="1">
      <c r="E12821" s="120"/>
      <c r="M12821" s="120"/>
      <c r="N12821" s="120"/>
      <c r="U12821" s="121"/>
      <c r="V12821" s="122"/>
      <c r="W12821" s="123"/>
      <c r="AC12821" s="123"/>
    </row>
    <row r="12822" spans="5:29" s="2" customFormat="1">
      <c r="E12822" s="120"/>
      <c r="M12822" s="120"/>
      <c r="N12822" s="120"/>
      <c r="U12822" s="121"/>
      <c r="V12822" s="122"/>
      <c r="W12822" s="123"/>
      <c r="AC12822" s="123"/>
    </row>
    <row r="12823" spans="5:29" s="2" customFormat="1">
      <c r="E12823" s="120"/>
      <c r="M12823" s="120"/>
      <c r="N12823" s="120"/>
      <c r="U12823" s="121"/>
      <c r="V12823" s="122"/>
      <c r="W12823" s="123"/>
      <c r="AC12823" s="123"/>
    </row>
    <row r="12824" spans="5:29" s="2" customFormat="1">
      <c r="E12824" s="120"/>
      <c r="M12824" s="120"/>
      <c r="N12824" s="120"/>
      <c r="U12824" s="121"/>
      <c r="V12824" s="122"/>
      <c r="W12824" s="123"/>
      <c r="AC12824" s="123"/>
    </row>
    <row r="12825" spans="5:29" s="2" customFormat="1">
      <c r="E12825" s="120"/>
      <c r="M12825" s="120"/>
      <c r="N12825" s="120"/>
      <c r="U12825" s="121"/>
      <c r="V12825" s="122"/>
      <c r="W12825" s="123"/>
      <c r="AC12825" s="123"/>
    </row>
    <row r="12826" spans="5:29" s="2" customFormat="1">
      <c r="E12826" s="120"/>
      <c r="M12826" s="120"/>
      <c r="N12826" s="120"/>
      <c r="U12826" s="121"/>
      <c r="V12826" s="122"/>
      <c r="W12826" s="123"/>
      <c r="AC12826" s="123"/>
    </row>
    <row r="12827" spans="5:29" s="2" customFormat="1">
      <c r="E12827" s="120"/>
      <c r="M12827" s="120"/>
      <c r="N12827" s="120"/>
      <c r="U12827" s="121"/>
      <c r="V12827" s="122"/>
      <c r="W12827" s="123"/>
      <c r="AC12827" s="123"/>
    </row>
    <row r="12828" spans="5:29" s="2" customFormat="1">
      <c r="E12828" s="120"/>
      <c r="M12828" s="120"/>
      <c r="N12828" s="120"/>
      <c r="U12828" s="121"/>
      <c r="V12828" s="122"/>
      <c r="W12828" s="123"/>
      <c r="AC12828" s="123"/>
    </row>
    <row r="12829" spans="5:29" s="2" customFormat="1">
      <c r="E12829" s="120"/>
      <c r="M12829" s="120"/>
      <c r="N12829" s="120"/>
      <c r="U12829" s="121"/>
      <c r="V12829" s="122"/>
      <c r="W12829" s="123"/>
      <c r="AC12829" s="123"/>
    </row>
    <row r="12830" spans="5:29" s="2" customFormat="1">
      <c r="E12830" s="120"/>
      <c r="M12830" s="120"/>
      <c r="N12830" s="120"/>
      <c r="U12830" s="121"/>
      <c r="V12830" s="122"/>
      <c r="W12830" s="123"/>
      <c r="AC12830" s="123"/>
    </row>
    <row r="12831" spans="5:29" s="2" customFormat="1">
      <c r="E12831" s="120"/>
      <c r="M12831" s="120"/>
      <c r="N12831" s="120"/>
      <c r="U12831" s="121"/>
      <c r="V12831" s="122"/>
      <c r="W12831" s="123"/>
      <c r="AC12831" s="123"/>
    </row>
    <row r="12832" spans="5:29" s="2" customFormat="1">
      <c r="E12832" s="120"/>
      <c r="M12832" s="120"/>
      <c r="N12832" s="120"/>
      <c r="U12832" s="121"/>
      <c r="V12832" s="122"/>
      <c r="W12832" s="123"/>
      <c r="AC12832" s="123"/>
    </row>
    <row r="12833" spans="5:29" s="2" customFormat="1">
      <c r="E12833" s="120"/>
      <c r="M12833" s="120"/>
      <c r="N12833" s="120"/>
      <c r="U12833" s="121"/>
      <c r="V12833" s="122"/>
      <c r="W12833" s="123"/>
      <c r="AC12833" s="123"/>
    </row>
    <row r="12834" spans="5:29" s="2" customFormat="1">
      <c r="E12834" s="120"/>
      <c r="M12834" s="120"/>
      <c r="N12834" s="120"/>
      <c r="U12834" s="121"/>
      <c r="V12834" s="122"/>
      <c r="W12834" s="123"/>
      <c r="AC12834" s="123"/>
    </row>
    <row r="12835" spans="5:29" s="2" customFormat="1">
      <c r="E12835" s="120"/>
      <c r="M12835" s="120"/>
      <c r="N12835" s="120"/>
      <c r="U12835" s="121"/>
      <c r="V12835" s="122"/>
      <c r="W12835" s="123"/>
      <c r="AC12835" s="123"/>
    </row>
    <row r="12836" spans="5:29" s="2" customFormat="1">
      <c r="E12836" s="120"/>
      <c r="M12836" s="120"/>
      <c r="N12836" s="120"/>
      <c r="U12836" s="121"/>
      <c r="V12836" s="122"/>
      <c r="W12836" s="123"/>
      <c r="AC12836" s="123"/>
    </row>
    <row r="12837" spans="5:29" s="2" customFormat="1">
      <c r="E12837" s="120"/>
      <c r="M12837" s="120"/>
      <c r="N12837" s="120"/>
      <c r="U12837" s="121"/>
      <c r="V12837" s="122"/>
      <c r="W12837" s="123"/>
      <c r="AC12837" s="123"/>
    </row>
    <row r="12838" spans="5:29" s="2" customFormat="1">
      <c r="E12838" s="120"/>
      <c r="M12838" s="120"/>
      <c r="N12838" s="120"/>
      <c r="U12838" s="121"/>
      <c r="V12838" s="122"/>
      <c r="W12838" s="123"/>
      <c r="AC12838" s="123"/>
    </row>
    <row r="12839" spans="5:29" s="2" customFormat="1">
      <c r="E12839" s="120"/>
      <c r="M12839" s="120"/>
      <c r="N12839" s="120"/>
      <c r="U12839" s="121"/>
      <c r="V12839" s="122"/>
      <c r="W12839" s="123"/>
      <c r="AC12839" s="123"/>
    </row>
    <row r="12840" spans="5:29" s="2" customFormat="1">
      <c r="E12840" s="120"/>
      <c r="M12840" s="120"/>
      <c r="N12840" s="120"/>
      <c r="U12840" s="121"/>
      <c r="V12840" s="122"/>
      <c r="W12840" s="123"/>
      <c r="AC12840" s="123"/>
    </row>
    <row r="12841" spans="5:29" s="2" customFormat="1">
      <c r="E12841" s="120"/>
      <c r="M12841" s="120"/>
      <c r="N12841" s="120"/>
      <c r="U12841" s="121"/>
      <c r="V12841" s="122"/>
      <c r="W12841" s="123"/>
      <c r="AC12841" s="123"/>
    </row>
    <row r="12842" spans="5:29" s="2" customFormat="1">
      <c r="E12842" s="120"/>
      <c r="M12842" s="120"/>
      <c r="N12842" s="120"/>
      <c r="U12842" s="121"/>
      <c r="V12842" s="122"/>
      <c r="W12842" s="123"/>
      <c r="AC12842" s="123"/>
    </row>
    <row r="12843" spans="5:29" s="2" customFormat="1">
      <c r="E12843" s="120"/>
      <c r="M12843" s="120"/>
      <c r="N12843" s="120"/>
      <c r="U12843" s="121"/>
      <c r="V12843" s="122"/>
      <c r="W12843" s="123"/>
      <c r="AC12843" s="123"/>
    </row>
    <row r="12844" spans="5:29" s="2" customFormat="1">
      <c r="E12844" s="120"/>
      <c r="M12844" s="120"/>
      <c r="N12844" s="120"/>
      <c r="U12844" s="121"/>
      <c r="V12844" s="122"/>
      <c r="W12844" s="123"/>
      <c r="AC12844" s="123"/>
    </row>
    <row r="12845" spans="5:29" s="2" customFormat="1">
      <c r="E12845" s="120"/>
      <c r="M12845" s="120"/>
      <c r="N12845" s="120"/>
      <c r="U12845" s="121"/>
      <c r="V12845" s="122"/>
      <c r="W12845" s="123"/>
      <c r="AC12845" s="123"/>
    </row>
    <row r="12846" spans="5:29" s="2" customFormat="1">
      <c r="E12846" s="120"/>
      <c r="M12846" s="120"/>
      <c r="N12846" s="120"/>
      <c r="U12846" s="121"/>
      <c r="V12846" s="122"/>
      <c r="W12846" s="123"/>
      <c r="AC12846" s="123"/>
    </row>
    <row r="12847" spans="5:29" s="2" customFormat="1">
      <c r="E12847" s="120"/>
      <c r="M12847" s="120"/>
      <c r="N12847" s="120"/>
      <c r="U12847" s="121"/>
      <c r="V12847" s="122"/>
      <c r="W12847" s="123"/>
      <c r="AC12847" s="123"/>
    </row>
    <row r="12848" spans="5:29" s="2" customFormat="1">
      <c r="E12848" s="120"/>
      <c r="M12848" s="120"/>
      <c r="N12848" s="120"/>
      <c r="U12848" s="121"/>
      <c r="V12848" s="122"/>
      <c r="W12848" s="123"/>
      <c r="AC12848" s="123"/>
    </row>
    <row r="12849" spans="5:29" s="2" customFormat="1">
      <c r="E12849" s="120"/>
      <c r="M12849" s="120"/>
      <c r="N12849" s="120"/>
      <c r="U12849" s="121"/>
      <c r="V12849" s="122"/>
      <c r="W12849" s="123"/>
      <c r="AC12849" s="123"/>
    </row>
    <row r="12850" spans="5:29" s="2" customFormat="1">
      <c r="E12850" s="120"/>
      <c r="M12850" s="120"/>
      <c r="N12850" s="120"/>
      <c r="U12850" s="121"/>
      <c r="V12850" s="122"/>
      <c r="W12850" s="123"/>
      <c r="AC12850" s="123"/>
    </row>
    <row r="12851" spans="5:29" s="2" customFormat="1">
      <c r="E12851" s="120"/>
      <c r="M12851" s="120"/>
      <c r="N12851" s="120"/>
      <c r="U12851" s="121"/>
      <c r="V12851" s="122"/>
      <c r="W12851" s="123"/>
      <c r="AC12851" s="123"/>
    </row>
    <row r="12852" spans="5:29" s="2" customFormat="1">
      <c r="E12852" s="120"/>
      <c r="M12852" s="120"/>
      <c r="N12852" s="120"/>
      <c r="U12852" s="121"/>
      <c r="V12852" s="122"/>
      <c r="W12852" s="123"/>
      <c r="AC12852" s="123"/>
    </row>
    <row r="12853" spans="5:29" s="2" customFormat="1">
      <c r="E12853" s="120"/>
      <c r="M12853" s="120"/>
      <c r="N12853" s="120"/>
      <c r="U12853" s="121"/>
      <c r="V12853" s="122"/>
      <c r="W12853" s="123"/>
      <c r="AC12853" s="123"/>
    </row>
    <row r="12854" spans="5:29" s="2" customFormat="1">
      <c r="E12854" s="120"/>
      <c r="M12854" s="120"/>
      <c r="N12854" s="120"/>
      <c r="U12854" s="121"/>
      <c r="V12854" s="122"/>
      <c r="W12854" s="123"/>
      <c r="AC12854" s="123"/>
    </row>
    <row r="12855" spans="5:29" s="2" customFormat="1">
      <c r="E12855" s="120"/>
      <c r="M12855" s="120"/>
      <c r="N12855" s="120"/>
      <c r="U12855" s="121"/>
      <c r="V12855" s="122"/>
      <c r="W12855" s="123"/>
      <c r="AC12855" s="123"/>
    </row>
    <row r="12856" spans="5:29" s="2" customFormat="1">
      <c r="E12856" s="120"/>
      <c r="M12856" s="120"/>
      <c r="N12856" s="120"/>
      <c r="U12856" s="121"/>
      <c r="V12856" s="122"/>
      <c r="W12856" s="123"/>
      <c r="AC12856" s="123"/>
    </row>
    <row r="12857" spans="5:29" s="2" customFormat="1">
      <c r="E12857" s="120"/>
      <c r="M12857" s="120"/>
      <c r="N12857" s="120"/>
      <c r="U12857" s="121"/>
      <c r="V12857" s="122"/>
      <c r="W12857" s="123"/>
      <c r="AC12857" s="123"/>
    </row>
    <row r="12858" spans="5:29" s="2" customFormat="1">
      <c r="E12858" s="120"/>
      <c r="M12858" s="120"/>
      <c r="N12858" s="120"/>
      <c r="U12858" s="121"/>
      <c r="V12858" s="122"/>
      <c r="W12858" s="123"/>
      <c r="AC12858" s="123"/>
    </row>
    <row r="12859" spans="5:29" s="2" customFormat="1">
      <c r="E12859" s="120"/>
      <c r="M12859" s="120"/>
      <c r="N12859" s="120"/>
      <c r="U12859" s="121"/>
      <c r="V12859" s="122"/>
      <c r="W12859" s="123"/>
      <c r="AC12859" s="123"/>
    </row>
    <row r="12860" spans="5:29" s="2" customFormat="1">
      <c r="E12860" s="120"/>
      <c r="M12860" s="120"/>
      <c r="N12860" s="120"/>
      <c r="U12860" s="121"/>
      <c r="V12860" s="122"/>
      <c r="W12860" s="123"/>
      <c r="AC12860" s="123"/>
    </row>
    <row r="12861" spans="5:29" s="2" customFormat="1">
      <c r="E12861" s="120"/>
      <c r="M12861" s="120"/>
      <c r="N12861" s="120"/>
      <c r="U12861" s="121"/>
      <c r="V12861" s="122"/>
      <c r="W12861" s="123"/>
      <c r="AC12861" s="123"/>
    </row>
    <row r="12862" spans="5:29" s="2" customFormat="1">
      <c r="E12862" s="120"/>
      <c r="M12862" s="120"/>
      <c r="N12862" s="120"/>
      <c r="U12862" s="121"/>
      <c r="V12862" s="122"/>
      <c r="W12862" s="123"/>
      <c r="AC12862" s="123"/>
    </row>
    <row r="12863" spans="5:29" s="2" customFormat="1">
      <c r="E12863" s="120"/>
      <c r="M12863" s="120"/>
      <c r="N12863" s="120"/>
      <c r="U12863" s="121"/>
      <c r="V12863" s="122"/>
      <c r="W12863" s="123"/>
      <c r="AC12863" s="123"/>
    </row>
    <row r="12864" spans="5:29" s="2" customFormat="1">
      <c r="E12864" s="120"/>
      <c r="M12864" s="120"/>
      <c r="N12864" s="120"/>
      <c r="U12864" s="121"/>
      <c r="V12864" s="122"/>
      <c r="W12864" s="123"/>
      <c r="AC12864" s="123"/>
    </row>
    <row r="12865" spans="5:29" s="2" customFormat="1">
      <c r="E12865" s="120"/>
      <c r="M12865" s="120"/>
      <c r="N12865" s="120"/>
      <c r="U12865" s="121"/>
      <c r="V12865" s="122"/>
      <c r="W12865" s="123"/>
      <c r="AC12865" s="123"/>
    </row>
    <row r="12866" spans="5:29" s="2" customFormat="1">
      <c r="E12866" s="120"/>
      <c r="M12866" s="120"/>
      <c r="N12866" s="120"/>
      <c r="U12866" s="121"/>
      <c r="V12866" s="122"/>
      <c r="W12866" s="123"/>
      <c r="AC12866" s="123"/>
    </row>
    <row r="12867" spans="5:29" s="2" customFormat="1">
      <c r="E12867" s="120"/>
      <c r="M12867" s="120"/>
      <c r="N12867" s="120"/>
      <c r="U12867" s="121"/>
      <c r="V12867" s="122"/>
      <c r="W12867" s="123"/>
      <c r="AC12867" s="123"/>
    </row>
    <row r="12868" spans="5:29" s="2" customFormat="1">
      <c r="E12868" s="120"/>
      <c r="M12868" s="120"/>
      <c r="N12868" s="120"/>
      <c r="U12868" s="121"/>
      <c r="V12868" s="122"/>
      <c r="W12868" s="123"/>
      <c r="AC12868" s="123"/>
    </row>
    <row r="12869" spans="5:29" s="2" customFormat="1">
      <c r="E12869" s="120"/>
      <c r="M12869" s="120"/>
      <c r="N12869" s="120"/>
      <c r="U12869" s="121"/>
      <c r="V12869" s="122"/>
      <c r="W12869" s="123"/>
      <c r="AC12869" s="123"/>
    </row>
    <row r="12870" spans="5:29" s="2" customFormat="1">
      <c r="E12870" s="120"/>
      <c r="M12870" s="120"/>
      <c r="N12870" s="120"/>
      <c r="U12870" s="121"/>
      <c r="V12870" s="122"/>
      <c r="W12870" s="123"/>
      <c r="AC12870" s="123"/>
    </row>
    <row r="12871" spans="5:29" s="2" customFormat="1">
      <c r="E12871" s="120"/>
      <c r="M12871" s="120"/>
      <c r="N12871" s="120"/>
      <c r="U12871" s="121"/>
      <c r="V12871" s="122"/>
      <c r="W12871" s="123"/>
      <c r="AC12871" s="123"/>
    </row>
    <row r="12872" spans="5:29" s="2" customFormat="1">
      <c r="E12872" s="120"/>
      <c r="M12872" s="120"/>
      <c r="N12872" s="120"/>
      <c r="U12872" s="121"/>
      <c r="V12872" s="122"/>
      <c r="W12872" s="123"/>
      <c r="AC12872" s="123"/>
    </row>
    <row r="12873" spans="5:29" s="2" customFormat="1">
      <c r="E12873" s="120"/>
      <c r="M12873" s="120"/>
      <c r="N12873" s="120"/>
      <c r="U12873" s="121"/>
      <c r="V12873" s="122"/>
      <c r="W12873" s="123"/>
      <c r="AC12873" s="123"/>
    </row>
    <row r="12874" spans="5:29" s="2" customFormat="1">
      <c r="E12874" s="120"/>
      <c r="M12874" s="120"/>
      <c r="N12874" s="120"/>
      <c r="U12874" s="121"/>
      <c r="V12874" s="122"/>
      <c r="W12874" s="123"/>
      <c r="AC12874" s="123"/>
    </row>
    <row r="12875" spans="5:29" s="2" customFormat="1">
      <c r="E12875" s="120"/>
      <c r="M12875" s="120"/>
      <c r="N12875" s="120"/>
      <c r="U12875" s="121"/>
      <c r="V12875" s="122"/>
      <c r="W12875" s="123"/>
      <c r="AC12875" s="123"/>
    </row>
    <row r="12876" spans="5:29" s="2" customFormat="1">
      <c r="E12876" s="120"/>
      <c r="M12876" s="120"/>
      <c r="N12876" s="120"/>
      <c r="U12876" s="121"/>
      <c r="V12876" s="122"/>
      <c r="W12876" s="123"/>
      <c r="AC12876" s="123"/>
    </row>
    <row r="12877" spans="5:29" s="2" customFormat="1">
      <c r="E12877" s="120"/>
      <c r="M12877" s="120"/>
      <c r="N12877" s="120"/>
      <c r="U12877" s="121"/>
      <c r="V12877" s="122"/>
      <c r="W12877" s="123"/>
      <c r="AC12877" s="123"/>
    </row>
    <row r="12878" spans="5:29" s="2" customFormat="1">
      <c r="E12878" s="120"/>
      <c r="M12878" s="120"/>
      <c r="N12878" s="120"/>
      <c r="U12878" s="121"/>
      <c r="V12878" s="122"/>
      <c r="W12878" s="123"/>
      <c r="AC12878" s="123"/>
    </row>
    <row r="12879" spans="5:29" s="2" customFormat="1">
      <c r="E12879" s="120"/>
      <c r="M12879" s="120"/>
      <c r="N12879" s="120"/>
      <c r="U12879" s="121"/>
      <c r="V12879" s="122"/>
      <c r="W12879" s="123"/>
      <c r="AC12879" s="123"/>
    </row>
    <row r="12880" spans="5:29" s="2" customFormat="1">
      <c r="E12880" s="120"/>
      <c r="M12880" s="120"/>
      <c r="N12880" s="120"/>
      <c r="U12880" s="121"/>
      <c r="V12880" s="122"/>
      <c r="W12880" s="123"/>
      <c r="AC12880" s="123"/>
    </row>
    <row r="12881" spans="5:29" s="2" customFormat="1">
      <c r="E12881" s="120"/>
      <c r="M12881" s="120"/>
      <c r="N12881" s="120"/>
      <c r="U12881" s="121"/>
      <c r="V12881" s="122"/>
      <c r="W12881" s="123"/>
      <c r="AC12881" s="123"/>
    </row>
    <row r="12882" spans="5:29" s="2" customFormat="1">
      <c r="E12882" s="120"/>
      <c r="M12882" s="120"/>
      <c r="N12882" s="120"/>
      <c r="U12882" s="121"/>
      <c r="V12882" s="122"/>
      <c r="W12882" s="123"/>
      <c r="AC12882" s="123"/>
    </row>
    <row r="12883" spans="5:29" s="2" customFormat="1">
      <c r="E12883" s="120"/>
      <c r="M12883" s="120"/>
      <c r="N12883" s="120"/>
      <c r="U12883" s="121"/>
      <c r="V12883" s="122"/>
      <c r="W12883" s="123"/>
      <c r="AC12883" s="123"/>
    </row>
    <row r="12884" spans="5:29" s="2" customFormat="1">
      <c r="E12884" s="120"/>
      <c r="M12884" s="120"/>
      <c r="N12884" s="120"/>
      <c r="U12884" s="121"/>
      <c r="V12884" s="122"/>
      <c r="W12884" s="123"/>
      <c r="AC12884" s="123"/>
    </row>
    <row r="12885" spans="5:29" s="2" customFormat="1">
      <c r="E12885" s="120"/>
      <c r="M12885" s="120"/>
      <c r="N12885" s="120"/>
      <c r="U12885" s="121"/>
      <c r="V12885" s="122"/>
      <c r="W12885" s="123"/>
      <c r="AC12885" s="123"/>
    </row>
    <row r="12886" spans="5:29" s="2" customFormat="1">
      <c r="E12886" s="120"/>
      <c r="M12886" s="120"/>
      <c r="N12886" s="120"/>
      <c r="U12886" s="121"/>
      <c r="V12886" s="122"/>
      <c r="W12886" s="123"/>
      <c r="AC12886" s="123"/>
    </row>
    <row r="12887" spans="5:29" s="2" customFormat="1">
      <c r="E12887" s="120"/>
      <c r="M12887" s="120"/>
      <c r="N12887" s="120"/>
      <c r="U12887" s="121"/>
      <c r="V12887" s="122"/>
      <c r="W12887" s="123"/>
      <c r="AC12887" s="123"/>
    </row>
    <row r="12888" spans="5:29" s="2" customFormat="1">
      <c r="E12888" s="120"/>
      <c r="M12888" s="120"/>
      <c r="N12888" s="120"/>
      <c r="U12888" s="121"/>
      <c r="V12888" s="122"/>
      <c r="W12888" s="123"/>
      <c r="AC12888" s="123"/>
    </row>
    <row r="12889" spans="5:29" s="2" customFormat="1">
      <c r="E12889" s="120"/>
      <c r="M12889" s="120"/>
      <c r="N12889" s="120"/>
      <c r="U12889" s="121"/>
      <c r="V12889" s="122"/>
      <c r="W12889" s="123"/>
      <c r="AC12889" s="123"/>
    </row>
    <row r="12890" spans="5:29" s="2" customFormat="1">
      <c r="E12890" s="120"/>
      <c r="M12890" s="120"/>
      <c r="N12890" s="120"/>
      <c r="U12890" s="121"/>
      <c r="V12890" s="122"/>
      <c r="W12890" s="123"/>
      <c r="AC12890" s="123"/>
    </row>
    <row r="12891" spans="5:29" s="2" customFormat="1">
      <c r="E12891" s="120"/>
      <c r="M12891" s="120"/>
      <c r="N12891" s="120"/>
      <c r="U12891" s="121"/>
      <c r="V12891" s="122"/>
      <c r="W12891" s="123"/>
      <c r="AC12891" s="123"/>
    </row>
    <row r="12892" spans="5:29" s="2" customFormat="1">
      <c r="E12892" s="120"/>
      <c r="M12892" s="120"/>
      <c r="N12892" s="120"/>
      <c r="U12892" s="121"/>
      <c r="V12892" s="122"/>
      <c r="W12892" s="123"/>
      <c r="AC12892" s="123"/>
    </row>
    <row r="12893" spans="5:29" s="2" customFormat="1">
      <c r="E12893" s="120"/>
      <c r="M12893" s="120"/>
      <c r="N12893" s="120"/>
      <c r="U12893" s="121"/>
      <c r="V12893" s="122"/>
      <c r="W12893" s="123"/>
      <c r="AC12893" s="123"/>
    </row>
    <row r="12894" spans="5:29" s="2" customFormat="1">
      <c r="E12894" s="120"/>
      <c r="M12894" s="120"/>
      <c r="N12894" s="120"/>
      <c r="U12894" s="121"/>
      <c r="V12894" s="122"/>
      <c r="W12894" s="123"/>
      <c r="AC12894" s="123"/>
    </row>
    <row r="12895" spans="5:29" s="2" customFormat="1">
      <c r="E12895" s="120"/>
      <c r="M12895" s="120"/>
      <c r="N12895" s="120"/>
      <c r="U12895" s="121"/>
      <c r="V12895" s="122"/>
      <c r="W12895" s="123"/>
      <c r="AC12895" s="123"/>
    </row>
    <row r="12896" spans="5:29" s="2" customFormat="1">
      <c r="E12896" s="120"/>
      <c r="M12896" s="120"/>
      <c r="N12896" s="120"/>
      <c r="U12896" s="121"/>
      <c r="V12896" s="122"/>
      <c r="W12896" s="123"/>
      <c r="AC12896" s="123"/>
    </row>
    <row r="12897" spans="5:29" s="2" customFormat="1">
      <c r="E12897" s="120"/>
      <c r="M12897" s="120"/>
      <c r="N12897" s="120"/>
      <c r="U12897" s="121"/>
      <c r="V12897" s="122"/>
      <c r="W12897" s="123"/>
      <c r="AC12897" s="123"/>
    </row>
    <row r="12898" spans="5:29" s="2" customFormat="1">
      <c r="E12898" s="120"/>
      <c r="M12898" s="120"/>
      <c r="N12898" s="120"/>
      <c r="U12898" s="121"/>
      <c r="V12898" s="122"/>
      <c r="W12898" s="123"/>
      <c r="AC12898" s="123"/>
    </row>
    <row r="12899" spans="5:29" s="2" customFormat="1">
      <c r="E12899" s="120"/>
      <c r="M12899" s="120"/>
      <c r="N12899" s="120"/>
      <c r="U12899" s="121"/>
      <c r="V12899" s="122"/>
      <c r="W12899" s="123"/>
      <c r="AC12899" s="123"/>
    </row>
    <row r="12900" spans="5:29" s="2" customFormat="1">
      <c r="E12900" s="120"/>
      <c r="M12900" s="120"/>
      <c r="N12900" s="120"/>
      <c r="U12900" s="121"/>
      <c r="V12900" s="122"/>
      <c r="W12900" s="123"/>
      <c r="AC12900" s="123"/>
    </row>
    <row r="12901" spans="5:29" s="2" customFormat="1">
      <c r="E12901" s="120"/>
      <c r="M12901" s="120"/>
      <c r="N12901" s="120"/>
      <c r="U12901" s="121"/>
      <c r="V12901" s="122"/>
      <c r="W12901" s="123"/>
      <c r="AC12901" s="123"/>
    </row>
    <row r="12902" spans="5:29" s="2" customFormat="1">
      <c r="E12902" s="120"/>
      <c r="M12902" s="120"/>
      <c r="N12902" s="120"/>
      <c r="U12902" s="121"/>
      <c r="V12902" s="122"/>
      <c r="W12902" s="123"/>
      <c r="AC12902" s="123"/>
    </row>
    <row r="12903" spans="5:29" s="2" customFormat="1">
      <c r="E12903" s="120"/>
      <c r="M12903" s="120"/>
      <c r="N12903" s="120"/>
      <c r="U12903" s="121"/>
      <c r="V12903" s="122"/>
      <c r="W12903" s="123"/>
      <c r="AC12903" s="123"/>
    </row>
    <row r="12904" spans="5:29" s="2" customFormat="1">
      <c r="E12904" s="120"/>
      <c r="M12904" s="120"/>
      <c r="N12904" s="120"/>
      <c r="U12904" s="121"/>
      <c r="V12904" s="122"/>
      <c r="W12904" s="123"/>
      <c r="AC12904" s="123"/>
    </row>
    <row r="12905" spans="5:29" s="2" customFormat="1">
      <c r="E12905" s="120"/>
      <c r="M12905" s="120"/>
      <c r="N12905" s="120"/>
      <c r="U12905" s="121"/>
      <c r="V12905" s="122"/>
      <c r="W12905" s="123"/>
      <c r="AC12905" s="123"/>
    </row>
    <row r="12906" spans="5:29" s="2" customFormat="1">
      <c r="E12906" s="120"/>
      <c r="M12906" s="120"/>
      <c r="N12906" s="120"/>
      <c r="U12906" s="121"/>
      <c r="V12906" s="122"/>
      <c r="W12906" s="123"/>
      <c r="AC12906" s="123"/>
    </row>
    <row r="12907" spans="5:29" s="2" customFormat="1">
      <c r="E12907" s="120"/>
      <c r="M12907" s="120"/>
      <c r="N12907" s="120"/>
      <c r="U12907" s="121"/>
      <c r="V12907" s="122"/>
      <c r="W12907" s="123"/>
      <c r="AC12907" s="123"/>
    </row>
    <row r="12908" spans="5:29" s="2" customFormat="1">
      <c r="E12908" s="120"/>
      <c r="M12908" s="120"/>
      <c r="N12908" s="120"/>
      <c r="U12908" s="121"/>
      <c r="V12908" s="122"/>
      <c r="W12908" s="123"/>
      <c r="AC12908" s="123"/>
    </row>
    <row r="12909" spans="5:29" s="2" customFormat="1">
      <c r="E12909" s="120"/>
      <c r="M12909" s="120"/>
      <c r="N12909" s="120"/>
      <c r="U12909" s="121"/>
      <c r="V12909" s="122"/>
      <c r="W12909" s="123"/>
      <c r="AC12909" s="123"/>
    </row>
    <row r="12910" spans="5:29" s="2" customFormat="1">
      <c r="E12910" s="120"/>
      <c r="M12910" s="120"/>
      <c r="N12910" s="120"/>
      <c r="U12910" s="121"/>
      <c r="V12910" s="122"/>
      <c r="W12910" s="123"/>
      <c r="AC12910" s="123"/>
    </row>
    <row r="12911" spans="5:29" s="2" customFormat="1">
      <c r="E12911" s="120"/>
      <c r="M12911" s="120"/>
      <c r="N12911" s="120"/>
      <c r="U12911" s="121"/>
      <c r="V12911" s="122"/>
      <c r="W12911" s="123"/>
      <c r="AC12911" s="123"/>
    </row>
    <row r="12912" spans="5:29" s="2" customFormat="1">
      <c r="E12912" s="120"/>
      <c r="M12912" s="120"/>
      <c r="N12912" s="120"/>
      <c r="U12912" s="121"/>
      <c r="V12912" s="122"/>
      <c r="W12912" s="123"/>
      <c r="AC12912" s="123"/>
    </row>
    <row r="12913" spans="5:29" s="2" customFormat="1">
      <c r="E12913" s="120"/>
      <c r="M12913" s="120"/>
      <c r="N12913" s="120"/>
      <c r="U12913" s="121"/>
      <c r="V12913" s="122"/>
      <c r="W12913" s="123"/>
      <c r="AC12913" s="123"/>
    </row>
    <row r="12914" spans="5:29" s="2" customFormat="1">
      <c r="E12914" s="120"/>
      <c r="M12914" s="120"/>
      <c r="N12914" s="120"/>
      <c r="U12914" s="121"/>
      <c r="V12914" s="122"/>
      <c r="W12914" s="123"/>
      <c r="AC12914" s="123"/>
    </row>
    <row r="12915" spans="5:29" s="2" customFormat="1">
      <c r="E12915" s="120"/>
      <c r="M12915" s="120"/>
      <c r="N12915" s="120"/>
      <c r="U12915" s="121"/>
      <c r="V12915" s="122"/>
      <c r="W12915" s="123"/>
      <c r="AC12915" s="123"/>
    </row>
    <row r="12916" spans="5:29" s="2" customFormat="1">
      <c r="E12916" s="120"/>
      <c r="M12916" s="120"/>
      <c r="N12916" s="120"/>
      <c r="U12916" s="121"/>
      <c r="V12916" s="122"/>
      <c r="W12916" s="123"/>
      <c r="AC12916" s="123"/>
    </row>
    <row r="12917" spans="5:29" s="2" customFormat="1">
      <c r="E12917" s="120"/>
      <c r="M12917" s="120"/>
      <c r="N12917" s="120"/>
      <c r="U12917" s="121"/>
      <c r="V12917" s="122"/>
      <c r="W12917" s="123"/>
      <c r="AC12917" s="123"/>
    </row>
    <row r="12918" spans="5:29" s="2" customFormat="1">
      <c r="E12918" s="120"/>
      <c r="M12918" s="120"/>
      <c r="N12918" s="120"/>
      <c r="U12918" s="121"/>
      <c r="V12918" s="122"/>
      <c r="W12918" s="123"/>
      <c r="AC12918" s="123"/>
    </row>
    <row r="12919" spans="5:29" s="2" customFormat="1">
      <c r="E12919" s="120"/>
      <c r="M12919" s="120"/>
      <c r="N12919" s="120"/>
      <c r="U12919" s="121"/>
      <c r="V12919" s="122"/>
      <c r="W12919" s="123"/>
      <c r="AC12919" s="123"/>
    </row>
    <row r="12920" spans="5:29" s="2" customFormat="1">
      <c r="E12920" s="120"/>
      <c r="M12920" s="120"/>
      <c r="N12920" s="120"/>
      <c r="U12920" s="121"/>
      <c r="V12920" s="122"/>
      <c r="W12920" s="123"/>
      <c r="AC12920" s="123"/>
    </row>
    <row r="12921" spans="5:29" s="2" customFormat="1">
      <c r="E12921" s="120"/>
      <c r="M12921" s="120"/>
      <c r="N12921" s="120"/>
      <c r="U12921" s="121"/>
      <c r="V12921" s="122"/>
      <c r="W12921" s="123"/>
      <c r="AC12921" s="123"/>
    </row>
    <row r="12922" spans="5:29" s="2" customFormat="1">
      <c r="E12922" s="120"/>
      <c r="M12922" s="120"/>
      <c r="N12922" s="120"/>
      <c r="U12922" s="121"/>
      <c r="V12922" s="122"/>
      <c r="W12922" s="123"/>
      <c r="AC12922" s="123"/>
    </row>
    <row r="12923" spans="5:29" s="2" customFormat="1">
      <c r="E12923" s="120"/>
      <c r="M12923" s="120"/>
      <c r="N12923" s="120"/>
      <c r="U12923" s="121"/>
      <c r="V12923" s="122"/>
      <c r="W12923" s="123"/>
      <c r="AC12923" s="123"/>
    </row>
    <row r="12924" spans="5:29" s="2" customFormat="1">
      <c r="E12924" s="120"/>
      <c r="M12924" s="120"/>
      <c r="N12924" s="120"/>
      <c r="U12924" s="121"/>
      <c r="V12924" s="122"/>
      <c r="W12924" s="123"/>
      <c r="AC12924" s="123"/>
    </row>
    <row r="12925" spans="5:29" s="2" customFormat="1">
      <c r="E12925" s="120"/>
      <c r="M12925" s="120"/>
      <c r="N12925" s="120"/>
      <c r="U12925" s="121"/>
      <c r="V12925" s="122"/>
      <c r="W12925" s="123"/>
      <c r="AC12925" s="123"/>
    </row>
    <row r="12926" spans="5:29" s="2" customFormat="1">
      <c r="E12926" s="120"/>
      <c r="M12926" s="120"/>
      <c r="N12926" s="120"/>
      <c r="U12926" s="121"/>
      <c r="V12926" s="122"/>
      <c r="W12926" s="123"/>
      <c r="AC12926" s="123"/>
    </row>
    <row r="12927" spans="5:29" s="2" customFormat="1">
      <c r="E12927" s="120"/>
      <c r="M12927" s="120"/>
      <c r="N12927" s="120"/>
      <c r="U12927" s="121"/>
      <c r="V12927" s="122"/>
      <c r="W12927" s="123"/>
      <c r="AC12927" s="123"/>
    </row>
    <row r="12928" spans="5:29" s="2" customFormat="1">
      <c r="E12928" s="120"/>
      <c r="M12928" s="120"/>
      <c r="N12928" s="120"/>
      <c r="U12928" s="121"/>
      <c r="V12928" s="122"/>
      <c r="W12928" s="123"/>
      <c r="AC12928" s="123"/>
    </row>
    <row r="12929" spans="5:29" s="2" customFormat="1">
      <c r="E12929" s="120"/>
      <c r="M12929" s="120"/>
      <c r="N12929" s="120"/>
      <c r="U12929" s="121"/>
      <c r="V12929" s="122"/>
      <c r="W12929" s="123"/>
      <c r="AC12929" s="123"/>
    </row>
    <row r="12930" spans="5:29" s="2" customFormat="1">
      <c r="E12930" s="120"/>
      <c r="M12930" s="120"/>
      <c r="N12930" s="120"/>
      <c r="U12930" s="121"/>
      <c r="V12930" s="122"/>
      <c r="W12930" s="123"/>
      <c r="AC12930" s="123"/>
    </row>
    <row r="12931" spans="5:29" s="2" customFormat="1">
      <c r="E12931" s="120"/>
      <c r="M12931" s="120"/>
      <c r="N12931" s="120"/>
      <c r="U12931" s="121"/>
      <c r="V12931" s="122"/>
      <c r="W12931" s="123"/>
      <c r="AC12931" s="123"/>
    </row>
    <row r="12932" spans="5:29" s="2" customFormat="1">
      <c r="E12932" s="120"/>
      <c r="M12932" s="120"/>
      <c r="N12932" s="120"/>
      <c r="U12932" s="121"/>
      <c r="V12932" s="122"/>
      <c r="W12932" s="123"/>
      <c r="AC12932" s="123"/>
    </row>
    <row r="12933" spans="5:29" s="2" customFormat="1">
      <c r="E12933" s="120"/>
      <c r="M12933" s="120"/>
      <c r="N12933" s="120"/>
      <c r="U12933" s="121"/>
      <c r="V12933" s="122"/>
      <c r="W12933" s="123"/>
      <c r="AC12933" s="123"/>
    </row>
    <row r="12934" spans="5:29" s="2" customFormat="1">
      <c r="E12934" s="120"/>
      <c r="M12934" s="120"/>
      <c r="N12934" s="120"/>
      <c r="U12934" s="121"/>
      <c r="V12934" s="122"/>
      <c r="W12934" s="123"/>
      <c r="AC12934" s="123"/>
    </row>
    <row r="12935" spans="5:29" s="2" customFormat="1">
      <c r="E12935" s="120"/>
      <c r="M12935" s="120"/>
      <c r="N12935" s="120"/>
      <c r="U12935" s="121"/>
      <c r="V12935" s="122"/>
      <c r="W12935" s="123"/>
      <c r="AC12935" s="123"/>
    </row>
    <row r="12936" spans="5:29" s="2" customFormat="1">
      <c r="E12936" s="120"/>
      <c r="M12936" s="120"/>
      <c r="N12936" s="120"/>
      <c r="U12936" s="121"/>
      <c r="V12936" s="122"/>
      <c r="W12936" s="123"/>
      <c r="AC12936" s="123"/>
    </row>
    <row r="12937" spans="5:29" s="2" customFormat="1">
      <c r="E12937" s="120"/>
      <c r="M12937" s="120"/>
      <c r="N12937" s="120"/>
      <c r="U12937" s="121"/>
      <c r="V12937" s="122"/>
      <c r="W12937" s="123"/>
      <c r="AC12937" s="123"/>
    </row>
    <row r="12938" spans="5:29" s="2" customFormat="1">
      <c r="E12938" s="120"/>
      <c r="M12938" s="120"/>
      <c r="N12938" s="120"/>
      <c r="U12938" s="121"/>
      <c r="V12938" s="122"/>
      <c r="W12938" s="123"/>
      <c r="AC12938" s="123"/>
    </row>
    <row r="12939" spans="5:29" s="2" customFormat="1">
      <c r="E12939" s="120"/>
      <c r="M12939" s="120"/>
      <c r="N12939" s="120"/>
      <c r="U12939" s="121"/>
      <c r="V12939" s="122"/>
      <c r="W12939" s="123"/>
      <c r="AC12939" s="123"/>
    </row>
    <row r="12940" spans="5:29" s="2" customFormat="1">
      <c r="E12940" s="120"/>
      <c r="M12940" s="120"/>
      <c r="N12940" s="120"/>
      <c r="U12940" s="121"/>
      <c r="V12940" s="122"/>
      <c r="W12940" s="123"/>
      <c r="AC12940" s="123"/>
    </row>
    <row r="12941" spans="5:29" s="2" customFormat="1">
      <c r="E12941" s="120"/>
      <c r="M12941" s="120"/>
      <c r="N12941" s="120"/>
      <c r="U12941" s="121"/>
      <c r="V12941" s="122"/>
      <c r="W12941" s="123"/>
      <c r="AC12941" s="123"/>
    </row>
    <row r="12942" spans="5:29" s="2" customFormat="1">
      <c r="E12942" s="120"/>
      <c r="M12942" s="120"/>
      <c r="N12942" s="120"/>
      <c r="U12942" s="121"/>
      <c r="V12942" s="122"/>
      <c r="W12942" s="123"/>
      <c r="AC12942" s="123"/>
    </row>
    <row r="12943" spans="5:29" s="2" customFormat="1">
      <c r="E12943" s="120"/>
      <c r="M12943" s="120"/>
      <c r="N12943" s="120"/>
      <c r="U12943" s="121"/>
      <c r="V12943" s="122"/>
      <c r="W12943" s="123"/>
      <c r="AC12943" s="123"/>
    </row>
    <row r="12944" spans="5:29" s="2" customFormat="1">
      <c r="E12944" s="120"/>
      <c r="M12944" s="120"/>
      <c r="N12944" s="120"/>
      <c r="U12944" s="121"/>
      <c r="V12944" s="122"/>
      <c r="W12944" s="123"/>
      <c r="AC12944" s="123"/>
    </row>
    <row r="12945" spans="5:29" s="2" customFormat="1">
      <c r="E12945" s="120"/>
      <c r="M12945" s="120"/>
      <c r="N12945" s="120"/>
      <c r="U12945" s="121"/>
      <c r="V12945" s="122"/>
      <c r="W12945" s="123"/>
      <c r="AC12945" s="123"/>
    </row>
    <row r="12946" spans="5:29" s="2" customFormat="1">
      <c r="E12946" s="120"/>
      <c r="M12946" s="120"/>
      <c r="N12946" s="120"/>
      <c r="U12946" s="121"/>
      <c r="V12946" s="122"/>
      <c r="W12946" s="123"/>
      <c r="AC12946" s="123"/>
    </row>
    <row r="12947" spans="5:29" s="2" customFormat="1">
      <c r="E12947" s="120"/>
      <c r="M12947" s="120"/>
      <c r="N12947" s="120"/>
      <c r="U12947" s="121"/>
      <c r="V12947" s="122"/>
      <c r="W12947" s="123"/>
      <c r="AC12947" s="123"/>
    </row>
    <row r="12948" spans="5:29" s="2" customFormat="1">
      <c r="E12948" s="120"/>
      <c r="M12948" s="120"/>
      <c r="N12948" s="120"/>
      <c r="U12948" s="121"/>
      <c r="V12948" s="122"/>
      <c r="W12948" s="123"/>
      <c r="AC12948" s="123"/>
    </row>
    <row r="12949" spans="5:29" s="2" customFormat="1">
      <c r="E12949" s="120"/>
      <c r="M12949" s="120"/>
      <c r="N12949" s="120"/>
      <c r="U12949" s="121"/>
      <c r="V12949" s="122"/>
      <c r="W12949" s="123"/>
      <c r="AC12949" s="123"/>
    </row>
    <row r="12950" spans="5:29" s="2" customFormat="1">
      <c r="E12950" s="120"/>
      <c r="M12950" s="120"/>
      <c r="N12950" s="120"/>
      <c r="U12950" s="121"/>
      <c r="V12950" s="122"/>
      <c r="W12950" s="123"/>
      <c r="AC12950" s="123"/>
    </row>
    <row r="12951" spans="5:29" s="2" customFormat="1">
      <c r="E12951" s="120"/>
      <c r="M12951" s="120"/>
      <c r="N12951" s="120"/>
      <c r="U12951" s="121"/>
      <c r="V12951" s="122"/>
      <c r="W12951" s="123"/>
      <c r="AC12951" s="123"/>
    </row>
    <row r="12952" spans="5:29" s="2" customFormat="1">
      <c r="E12952" s="120"/>
      <c r="M12952" s="120"/>
      <c r="N12952" s="120"/>
      <c r="U12952" s="121"/>
      <c r="V12952" s="122"/>
      <c r="W12952" s="123"/>
      <c r="AC12952" s="123"/>
    </row>
    <row r="12953" spans="5:29" s="2" customFormat="1">
      <c r="E12953" s="120"/>
      <c r="M12953" s="120"/>
      <c r="N12953" s="120"/>
      <c r="U12953" s="121"/>
      <c r="V12953" s="122"/>
      <c r="W12953" s="123"/>
      <c r="AC12953" s="123"/>
    </row>
    <row r="12954" spans="5:29" s="2" customFormat="1">
      <c r="E12954" s="120"/>
      <c r="M12954" s="120"/>
      <c r="N12954" s="120"/>
      <c r="U12954" s="121"/>
      <c r="V12954" s="122"/>
      <c r="W12954" s="123"/>
      <c r="AC12954" s="123"/>
    </row>
    <row r="12955" spans="5:29" s="2" customFormat="1">
      <c r="E12955" s="120"/>
      <c r="M12955" s="120"/>
      <c r="N12955" s="120"/>
      <c r="U12955" s="121"/>
      <c r="V12955" s="122"/>
      <c r="W12955" s="123"/>
      <c r="AC12955" s="123"/>
    </row>
    <row r="12956" spans="5:29" s="2" customFormat="1">
      <c r="E12956" s="120"/>
      <c r="M12956" s="120"/>
      <c r="N12956" s="120"/>
      <c r="U12956" s="121"/>
      <c r="V12956" s="122"/>
      <c r="W12956" s="123"/>
      <c r="AC12956" s="123"/>
    </row>
    <row r="12957" spans="5:29" s="2" customFormat="1">
      <c r="E12957" s="120"/>
      <c r="M12957" s="120"/>
      <c r="N12957" s="120"/>
      <c r="U12957" s="121"/>
      <c r="V12957" s="122"/>
      <c r="W12957" s="123"/>
      <c r="AC12957" s="123"/>
    </row>
    <row r="12958" spans="5:29" s="2" customFormat="1">
      <c r="E12958" s="120"/>
      <c r="M12958" s="120"/>
      <c r="N12958" s="120"/>
      <c r="U12958" s="121"/>
      <c r="V12958" s="122"/>
      <c r="W12958" s="123"/>
      <c r="AC12958" s="123"/>
    </row>
    <row r="12959" spans="5:29" s="2" customFormat="1">
      <c r="E12959" s="120"/>
      <c r="M12959" s="120"/>
      <c r="N12959" s="120"/>
      <c r="U12959" s="121"/>
      <c r="V12959" s="122"/>
      <c r="W12959" s="123"/>
      <c r="AC12959" s="123"/>
    </row>
    <row r="12960" spans="5:29" s="2" customFormat="1">
      <c r="E12960" s="120"/>
      <c r="M12960" s="120"/>
      <c r="N12960" s="120"/>
      <c r="U12960" s="121"/>
      <c r="V12960" s="122"/>
      <c r="W12960" s="123"/>
      <c r="AC12960" s="123"/>
    </row>
    <row r="12961" spans="5:29" s="2" customFormat="1">
      <c r="E12961" s="120"/>
      <c r="M12961" s="120"/>
      <c r="N12961" s="120"/>
      <c r="U12961" s="121"/>
      <c r="V12961" s="122"/>
      <c r="W12961" s="123"/>
      <c r="AC12961" s="123"/>
    </row>
    <row r="12962" spans="5:29" s="2" customFormat="1">
      <c r="E12962" s="120"/>
      <c r="M12962" s="120"/>
      <c r="N12962" s="120"/>
      <c r="U12962" s="121"/>
      <c r="V12962" s="122"/>
      <c r="W12962" s="123"/>
      <c r="AC12962" s="123"/>
    </row>
    <row r="12963" spans="5:29" s="2" customFormat="1">
      <c r="E12963" s="120"/>
      <c r="M12963" s="120"/>
      <c r="N12963" s="120"/>
      <c r="U12963" s="121"/>
      <c r="V12963" s="122"/>
      <c r="W12963" s="123"/>
      <c r="AC12963" s="123"/>
    </row>
    <row r="12964" spans="5:29" s="2" customFormat="1">
      <c r="E12964" s="120"/>
      <c r="M12964" s="120"/>
      <c r="N12964" s="120"/>
      <c r="U12964" s="121"/>
      <c r="V12964" s="122"/>
      <c r="W12964" s="123"/>
      <c r="AC12964" s="123"/>
    </row>
    <row r="12965" spans="5:29" s="2" customFormat="1">
      <c r="E12965" s="120"/>
      <c r="M12965" s="120"/>
      <c r="N12965" s="120"/>
      <c r="U12965" s="121"/>
      <c r="V12965" s="122"/>
      <c r="W12965" s="123"/>
      <c r="AC12965" s="123"/>
    </row>
    <row r="12966" spans="5:29" s="2" customFormat="1">
      <c r="E12966" s="120"/>
      <c r="M12966" s="120"/>
      <c r="N12966" s="120"/>
      <c r="U12966" s="121"/>
      <c r="V12966" s="122"/>
      <c r="W12966" s="123"/>
      <c r="AC12966" s="123"/>
    </row>
    <row r="12967" spans="5:29" s="2" customFormat="1">
      <c r="E12967" s="120"/>
      <c r="M12967" s="120"/>
      <c r="N12967" s="120"/>
      <c r="U12967" s="121"/>
      <c r="V12967" s="122"/>
      <c r="W12967" s="123"/>
      <c r="AC12967" s="123"/>
    </row>
    <row r="12968" spans="5:29" s="2" customFormat="1">
      <c r="E12968" s="120"/>
      <c r="M12968" s="120"/>
      <c r="N12968" s="120"/>
      <c r="U12968" s="121"/>
      <c r="V12968" s="122"/>
      <c r="W12968" s="123"/>
      <c r="AC12968" s="123"/>
    </row>
    <row r="12969" spans="5:29" s="2" customFormat="1">
      <c r="E12969" s="120"/>
      <c r="M12969" s="120"/>
      <c r="N12969" s="120"/>
      <c r="U12969" s="121"/>
      <c r="V12969" s="122"/>
      <c r="W12969" s="123"/>
      <c r="AC12969" s="123"/>
    </row>
    <row r="12970" spans="5:29" s="2" customFormat="1">
      <c r="E12970" s="120"/>
      <c r="M12970" s="120"/>
      <c r="N12970" s="120"/>
      <c r="U12970" s="121"/>
      <c r="V12970" s="122"/>
      <c r="W12970" s="123"/>
      <c r="AC12970" s="123"/>
    </row>
    <row r="12971" spans="5:29" s="2" customFormat="1">
      <c r="E12971" s="120"/>
      <c r="M12971" s="120"/>
      <c r="N12971" s="120"/>
      <c r="U12971" s="121"/>
      <c r="V12971" s="122"/>
      <c r="W12971" s="123"/>
      <c r="AC12971" s="123"/>
    </row>
    <row r="12972" spans="5:29" s="2" customFormat="1">
      <c r="E12972" s="120"/>
      <c r="M12972" s="120"/>
      <c r="N12972" s="120"/>
      <c r="U12972" s="121"/>
      <c r="V12972" s="122"/>
      <c r="W12972" s="123"/>
      <c r="AC12972" s="123"/>
    </row>
    <row r="12973" spans="5:29" s="2" customFormat="1">
      <c r="E12973" s="120"/>
      <c r="M12973" s="120"/>
      <c r="N12973" s="120"/>
      <c r="U12973" s="121"/>
      <c r="V12973" s="122"/>
      <c r="W12973" s="123"/>
      <c r="AC12973" s="123"/>
    </row>
    <row r="12974" spans="5:29" s="2" customFormat="1">
      <c r="E12974" s="120"/>
      <c r="M12974" s="120"/>
      <c r="N12974" s="120"/>
      <c r="U12974" s="121"/>
      <c r="V12974" s="122"/>
      <c r="W12974" s="123"/>
      <c r="AC12974" s="123"/>
    </row>
    <row r="12975" spans="5:29" s="2" customFormat="1">
      <c r="E12975" s="120"/>
      <c r="M12975" s="120"/>
      <c r="N12975" s="120"/>
      <c r="U12975" s="121"/>
      <c r="V12975" s="122"/>
      <c r="W12975" s="123"/>
      <c r="AC12975" s="123"/>
    </row>
    <row r="12976" spans="5:29" s="2" customFormat="1">
      <c r="E12976" s="120"/>
      <c r="M12976" s="120"/>
      <c r="N12976" s="120"/>
      <c r="U12976" s="121"/>
      <c r="V12976" s="122"/>
      <c r="W12976" s="123"/>
      <c r="AC12976" s="123"/>
    </row>
    <row r="12977" spans="5:29" s="2" customFormat="1">
      <c r="E12977" s="120"/>
      <c r="M12977" s="120"/>
      <c r="N12977" s="120"/>
      <c r="U12977" s="121"/>
      <c r="V12977" s="122"/>
      <c r="W12977" s="123"/>
      <c r="AC12977" s="123"/>
    </row>
    <row r="12978" spans="5:29" s="2" customFormat="1">
      <c r="E12978" s="120"/>
      <c r="M12978" s="120"/>
      <c r="N12978" s="120"/>
      <c r="U12978" s="121"/>
      <c r="V12978" s="122"/>
      <c r="W12978" s="123"/>
      <c r="AC12978" s="123"/>
    </row>
    <row r="12979" spans="5:29" s="2" customFormat="1">
      <c r="E12979" s="120"/>
      <c r="M12979" s="120"/>
      <c r="N12979" s="120"/>
      <c r="U12979" s="121"/>
      <c r="V12979" s="122"/>
      <c r="W12979" s="123"/>
      <c r="AC12979" s="123"/>
    </row>
    <row r="12980" spans="5:29" s="2" customFormat="1">
      <c r="E12980" s="120"/>
      <c r="M12980" s="120"/>
      <c r="N12980" s="120"/>
      <c r="U12980" s="121"/>
      <c r="V12980" s="122"/>
      <c r="W12980" s="123"/>
      <c r="AC12980" s="123"/>
    </row>
    <row r="12981" spans="5:29" s="2" customFormat="1">
      <c r="E12981" s="120"/>
      <c r="M12981" s="120"/>
      <c r="N12981" s="120"/>
      <c r="U12981" s="121"/>
      <c r="V12981" s="122"/>
      <c r="W12981" s="123"/>
      <c r="AC12981" s="123"/>
    </row>
    <row r="12982" spans="5:29" s="2" customFormat="1">
      <c r="E12982" s="120"/>
      <c r="M12982" s="120"/>
      <c r="N12982" s="120"/>
      <c r="U12982" s="121"/>
      <c r="V12982" s="122"/>
      <c r="W12982" s="123"/>
      <c r="AC12982" s="123"/>
    </row>
    <row r="12983" spans="5:29" s="2" customFormat="1">
      <c r="E12983" s="120"/>
      <c r="M12983" s="120"/>
      <c r="N12983" s="120"/>
      <c r="U12983" s="121"/>
      <c r="V12983" s="122"/>
      <c r="W12983" s="123"/>
      <c r="AC12983" s="123"/>
    </row>
    <row r="12984" spans="5:29" s="2" customFormat="1">
      <c r="E12984" s="120"/>
      <c r="M12984" s="120"/>
      <c r="N12984" s="120"/>
      <c r="U12984" s="121"/>
      <c r="V12984" s="122"/>
      <c r="W12984" s="123"/>
      <c r="AC12984" s="123"/>
    </row>
    <row r="12985" spans="5:29" s="2" customFormat="1">
      <c r="E12985" s="120"/>
      <c r="M12985" s="120"/>
      <c r="N12985" s="120"/>
      <c r="U12985" s="121"/>
      <c r="V12985" s="122"/>
      <c r="W12985" s="123"/>
      <c r="AC12985" s="123"/>
    </row>
    <row r="12986" spans="5:29" s="2" customFormat="1">
      <c r="E12986" s="120"/>
      <c r="M12986" s="120"/>
      <c r="N12986" s="120"/>
      <c r="U12986" s="121"/>
      <c r="V12986" s="122"/>
      <c r="W12986" s="123"/>
      <c r="AC12986" s="123"/>
    </row>
    <row r="12987" spans="5:29" s="2" customFormat="1">
      <c r="E12987" s="120"/>
      <c r="M12987" s="120"/>
      <c r="N12987" s="120"/>
      <c r="U12987" s="121"/>
      <c r="V12987" s="122"/>
      <c r="W12987" s="123"/>
      <c r="AC12987" s="123"/>
    </row>
    <row r="12988" spans="5:29" s="2" customFormat="1">
      <c r="E12988" s="120"/>
      <c r="M12988" s="120"/>
      <c r="N12988" s="120"/>
      <c r="U12988" s="121"/>
      <c r="V12988" s="122"/>
      <c r="W12988" s="123"/>
      <c r="AC12988" s="123"/>
    </row>
    <row r="12989" spans="5:29" s="2" customFormat="1">
      <c r="E12989" s="120"/>
      <c r="M12989" s="120"/>
      <c r="N12989" s="120"/>
      <c r="U12989" s="121"/>
      <c r="V12989" s="122"/>
      <c r="W12989" s="123"/>
      <c r="AC12989" s="123"/>
    </row>
    <row r="12990" spans="5:29" s="2" customFormat="1">
      <c r="E12990" s="120"/>
      <c r="M12990" s="120"/>
      <c r="N12990" s="120"/>
      <c r="U12990" s="121"/>
      <c r="V12990" s="122"/>
      <c r="W12990" s="123"/>
      <c r="AC12990" s="123"/>
    </row>
    <row r="12991" spans="5:29" s="2" customFormat="1">
      <c r="E12991" s="120"/>
      <c r="M12991" s="120"/>
      <c r="N12991" s="120"/>
      <c r="U12991" s="121"/>
      <c r="V12991" s="122"/>
      <c r="W12991" s="123"/>
      <c r="AC12991" s="123"/>
    </row>
    <row r="12992" spans="5:29" s="2" customFormat="1">
      <c r="E12992" s="120"/>
      <c r="M12992" s="120"/>
      <c r="N12992" s="120"/>
      <c r="U12992" s="121"/>
      <c r="V12992" s="122"/>
      <c r="W12992" s="123"/>
      <c r="AC12992" s="123"/>
    </row>
    <row r="12993" spans="5:29" s="2" customFormat="1">
      <c r="E12993" s="120"/>
      <c r="M12993" s="120"/>
      <c r="N12993" s="120"/>
      <c r="U12993" s="121"/>
      <c r="V12993" s="122"/>
      <c r="W12993" s="123"/>
      <c r="AC12993" s="123"/>
    </row>
    <row r="12994" spans="5:29" s="2" customFormat="1">
      <c r="E12994" s="120"/>
      <c r="M12994" s="120"/>
      <c r="N12994" s="120"/>
      <c r="U12994" s="121"/>
      <c r="V12994" s="122"/>
      <c r="W12994" s="123"/>
      <c r="AC12994" s="123"/>
    </row>
    <row r="12995" spans="5:29" s="2" customFormat="1">
      <c r="E12995" s="120"/>
      <c r="M12995" s="120"/>
      <c r="N12995" s="120"/>
      <c r="U12995" s="121"/>
      <c r="V12995" s="122"/>
      <c r="W12995" s="123"/>
      <c r="AC12995" s="123"/>
    </row>
    <row r="12996" spans="5:29" s="2" customFormat="1">
      <c r="E12996" s="120"/>
      <c r="M12996" s="120"/>
      <c r="N12996" s="120"/>
      <c r="U12996" s="121"/>
      <c r="V12996" s="122"/>
      <c r="W12996" s="123"/>
      <c r="AC12996" s="123"/>
    </row>
    <row r="12997" spans="5:29" s="2" customFormat="1">
      <c r="E12997" s="120"/>
      <c r="M12997" s="120"/>
      <c r="N12997" s="120"/>
      <c r="U12997" s="121"/>
      <c r="V12997" s="122"/>
      <c r="W12997" s="123"/>
      <c r="AC12997" s="123"/>
    </row>
    <row r="12998" spans="5:29" s="2" customFormat="1">
      <c r="E12998" s="120"/>
      <c r="M12998" s="120"/>
      <c r="N12998" s="120"/>
      <c r="U12998" s="121"/>
      <c r="V12998" s="122"/>
      <c r="W12998" s="123"/>
      <c r="AC12998" s="123"/>
    </row>
    <row r="12999" spans="5:29" s="2" customFormat="1">
      <c r="E12999" s="120"/>
      <c r="M12999" s="120"/>
      <c r="N12999" s="120"/>
      <c r="U12999" s="121"/>
      <c r="V12999" s="122"/>
      <c r="W12999" s="123"/>
      <c r="AC12999" s="123"/>
    </row>
    <row r="13000" spans="5:29" s="2" customFormat="1">
      <c r="E13000" s="120"/>
      <c r="M13000" s="120"/>
      <c r="N13000" s="120"/>
      <c r="U13000" s="121"/>
      <c r="V13000" s="122"/>
      <c r="W13000" s="123"/>
      <c r="AC13000" s="123"/>
    </row>
    <row r="13001" spans="5:29" s="2" customFormat="1">
      <c r="E13001" s="120"/>
      <c r="M13001" s="120"/>
      <c r="N13001" s="120"/>
      <c r="U13001" s="121"/>
      <c r="V13001" s="122"/>
      <c r="W13001" s="123"/>
      <c r="AC13001" s="123"/>
    </row>
    <row r="13002" spans="5:29" s="2" customFormat="1">
      <c r="E13002" s="120"/>
      <c r="M13002" s="120"/>
      <c r="N13002" s="120"/>
      <c r="U13002" s="121"/>
      <c r="V13002" s="122"/>
      <c r="W13002" s="123"/>
      <c r="AC13002" s="123"/>
    </row>
    <row r="13003" spans="5:29" s="2" customFormat="1">
      <c r="E13003" s="120"/>
      <c r="M13003" s="120"/>
      <c r="N13003" s="120"/>
      <c r="U13003" s="121"/>
      <c r="V13003" s="122"/>
      <c r="W13003" s="123"/>
      <c r="AC13003" s="123"/>
    </row>
    <row r="13004" spans="5:29" s="2" customFormat="1">
      <c r="E13004" s="120"/>
      <c r="M13004" s="120"/>
      <c r="N13004" s="120"/>
      <c r="U13004" s="121"/>
      <c r="V13004" s="122"/>
      <c r="W13004" s="123"/>
      <c r="AC13004" s="123"/>
    </row>
    <row r="13005" spans="5:29" s="2" customFormat="1">
      <c r="E13005" s="120"/>
      <c r="M13005" s="120"/>
      <c r="N13005" s="120"/>
      <c r="U13005" s="121"/>
      <c r="V13005" s="122"/>
      <c r="W13005" s="123"/>
      <c r="AC13005" s="123"/>
    </row>
    <row r="13006" spans="5:29" s="2" customFormat="1">
      <c r="E13006" s="120"/>
      <c r="M13006" s="120"/>
      <c r="N13006" s="120"/>
      <c r="U13006" s="121"/>
      <c r="V13006" s="122"/>
      <c r="W13006" s="123"/>
      <c r="AC13006" s="123"/>
    </row>
    <row r="13007" spans="5:29" s="2" customFormat="1">
      <c r="E13007" s="120"/>
      <c r="M13007" s="120"/>
      <c r="N13007" s="120"/>
      <c r="U13007" s="121"/>
      <c r="V13007" s="122"/>
      <c r="W13007" s="123"/>
      <c r="AC13007" s="123"/>
    </row>
    <row r="13008" spans="5:29" s="2" customFormat="1">
      <c r="E13008" s="120"/>
      <c r="M13008" s="120"/>
      <c r="N13008" s="120"/>
      <c r="U13008" s="121"/>
      <c r="V13008" s="122"/>
      <c r="W13008" s="123"/>
      <c r="AC13008" s="123"/>
    </row>
    <row r="13009" spans="5:29" s="2" customFormat="1">
      <c r="E13009" s="120"/>
      <c r="M13009" s="120"/>
      <c r="N13009" s="120"/>
      <c r="U13009" s="121"/>
      <c r="V13009" s="122"/>
      <c r="W13009" s="123"/>
      <c r="AC13009" s="123"/>
    </row>
    <row r="13010" spans="5:29" s="2" customFormat="1">
      <c r="E13010" s="120"/>
      <c r="M13010" s="120"/>
      <c r="N13010" s="120"/>
      <c r="U13010" s="121"/>
      <c r="V13010" s="122"/>
      <c r="W13010" s="123"/>
      <c r="AC13010" s="123"/>
    </row>
    <row r="13011" spans="5:29" s="2" customFormat="1">
      <c r="E13011" s="120"/>
      <c r="M13011" s="120"/>
      <c r="N13011" s="120"/>
      <c r="U13011" s="121"/>
      <c r="V13011" s="122"/>
      <c r="W13011" s="123"/>
      <c r="AC13011" s="123"/>
    </row>
    <row r="13012" spans="5:29" s="2" customFormat="1">
      <c r="E13012" s="120"/>
      <c r="M13012" s="120"/>
      <c r="N13012" s="120"/>
      <c r="U13012" s="121"/>
      <c r="V13012" s="122"/>
      <c r="W13012" s="123"/>
      <c r="AC13012" s="123"/>
    </row>
    <row r="13013" spans="5:29" s="2" customFormat="1">
      <c r="E13013" s="120"/>
      <c r="M13013" s="120"/>
      <c r="N13013" s="120"/>
      <c r="U13013" s="121"/>
      <c r="V13013" s="122"/>
      <c r="W13013" s="123"/>
      <c r="AC13013" s="123"/>
    </row>
    <row r="13014" spans="5:29" s="2" customFormat="1">
      <c r="E13014" s="120"/>
      <c r="M13014" s="120"/>
      <c r="N13014" s="120"/>
      <c r="U13014" s="121"/>
      <c r="V13014" s="122"/>
      <c r="W13014" s="123"/>
      <c r="AC13014" s="123"/>
    </row>
    <row r="13015" spans="5:29" s="2" customFormat="1">
      <c r="E13015" s="120"/>
      <c r="M13015" s="120"/>
      <c r="N13015" s="120"/>
      <c r="U13015" s="121"/>
      <c r="V13015" s="122"/>
      <c r="W13015" s="123"/>
      <c r="AC13015" s="123"/>
    </row>
    <row r="13016" spans="5:29" s="2" customFormat="1">
      <c r="E13016" s="120"/>
      <c r="M13016" s="120"/>
      <c r="N13016" s="120"/>
      <c r="U13016" s="121"/>
      <c r="V13016" s="122"/>
      <c r="W13016" s="123"/>
      <c r="AC13016" s="123"/>
    </row>
    <row r="13017" spans="5:29" s="2" customFormat="1">
      <c r="E13017" s="120"/>
      <c r="M13017" s="120"/>
      <c r="N13017" s="120"/>
      <c r="U13017" s="121"/>
      <c r="V13017" s="122"/>
      <c r="W13017" s="123"/>
      <c r="AC13017" s="123"/>
    </row>
    <row r="13018" spans="5:29" s="2" customFormat="1">
      <c r="E13018" s="120"/>
      <c r="M13018" s="120"/>
      <c r="N13018" s="120"/>
      <c r="U13018" s="121"/>
      <c r="V13018" s="122"/>
      <c r="W13018" s="123"/>
      <c r="AC13018" s="123"/>
    </row>
    <row r="13019" spans="5:29" s="2" customFormat="1">
      <c r="E13019" s="120"/>
      <c r="M13019" s="120"/>
      <c r="N13019" s="120"/>
      <c r="U13019" s="121"/>
      <c r="V13019" s="122"/>
      <c r="W13019" s="123"/>
      <c r="AC13019" s="123"/>
    </row>
    <row r="13020" spans="5:29" s="2" customFormat="1">
      <c r="E13020" s="120"/>
      <c r="M13020" s="120"/>
      <c r="N13020" s="120"/>
      <c r="U13020" s="121"/>
      <c r="V13020" s="122"/>
      <c r="W13020" s="123"/>
      <c r="AC13020" s="123"/>
    </row>
    <row r="13021" spans="5:29" s="2" customFormat="1">
      <c r="E13021" s="120"/>
      <c r="M13021" s="120"/>
      <c r="N13021" s="120"/>
      <c r="U13021" s="121"/>
      <c r="V13021" s="122"/>
      <c r="W13021" s="123"/>
      <c r="AC13021" s="123"/>
    </row>
    <row r="13022" spans="5:29" s="2" customFormat="1">
      <c r="E13022" s="120"/>
      <c r="M13022" s="120"/>
      <c r="N13022" s="120"/>
      <c r="U13022" s="121"/>
      <c r="V13022" s="122"/>
      <c r="W13022" s="123"/>
      <c r="AC13022" s="123"/>
    </row>
    <row r="13023" spans="5:29" s="2" customFormat="1">
      <c r="E13023" s="120"/>
      <c r="M13023" s="120"/>
      <c r="N13023" s="120"/>
      <c r="U13023" s="121"/>
      <c r="V13023" s="122"/>
      <c r="W13023" s="123"/>
      <c r="AC13023" s="123"/>
    </row>
    <row r="13024" spans="5:29" s="2" customFormat="1">
      <c r="E13024" s="120"/>
      <c r="M13024" s="120"/>
      <c r="N13024" s="120"/>
      <c r="U13024" s="121"/>
      <c r="V13024" s="122"/>
      <c r="W13024" s="123"/>
      <c r="AC13024" s="123"/>
    </row>
    <row r="13025" spans="5:29" s="2" customFormat="1">
      <c r="E13025" s="120"/>
      <c r="M13025" s="120"/>
      <c r="N13025" s="120"/>
      <c r="U13025" s="121"/>
      <c r="V13025" s="122"/>
      <c r="W13025" s="123"/>
      <c r="AC13025" s="123"/>
    </row>
    <row r="13026" spans="5:29" s="2" customFormat="1">
      <c r="E13026" s="120"/>
      <c r="M13026" s="120"/>
      <c r="N13026" s="120"/>
      <c r="U13026" s="121"/>
      <c r="V13026" s="122"/>
      <c r="W13026" s="123"/>
      <c r="AC13026" s="123"/>
    </row>
    <row r="13027" spans="5:29" s="2" customFormat="1">
      <c r="E13027" s="120"/>
      <c r="M13027" s="120"/>
      <c r="N13027" s="120"/>
      <c r="U13027" s="121"/>
      <c r="V13027" s="122"/>
      <c r="W13027" s="123"/>
      <c r="AC13027" s="123"/>
    </row>
    <row r="13028" spans="5:29" s="2" customFormat="1">
      <c r="E13028" s="120"/>
      <c r="M13028" s="120"/>
      <c r="N13028" s="120"/>
      <c r="U13028" s="121"/>
      <c r="V13028" s="122"/>
      <c r="W13028" s="123"/>
      <c r="AC13028" s="123"/>
    </row>
    <row r="13029" spans="5:29" s="2" customFormat="1">
      <c r="E13029" s="120"/>
      <c r="M13029" s="120"/>
      <c r="N13029" s="120"/>
      <c r="U13029" s="121"/>
      <c r="V13029" s="122"/>
      <c r="W13029" s="123"/>
      <c r="AC13029" s="123"/>
    </row>
    <row r="13030" spans="5:29" s="2" customFormat="1">
      <c r="E13030" s="120"/>
      <c r="M13030" s="120"/>
      <c r="N13030" s="120"/>
      <c r="U13030" s="121"/>
      <c r="V13030" s="122"/>
      <c r="W13030" s="123"/>
      <c r="AC13030" s="123"/>
    </row>
    <row r="13031" spans="5:29" s="2" customFormat="1">
      <c r="E13031" s="120"/>
      <c r="M13031" s="120"/>
      <c r="N13031" s="120"/>
      <c r="U13031" s="121"/>
      <c r="V13031" s="122"/>
      <c r="W13031" s="123"/>
      <c r="AC13031" s="123"/>
    </row>
    <row r="13032" spans="5:29" s="2" customFormat="1">
      <c r="E13032" s="120"/>
      <c r="M13032" s="120"/>
      <c r="N13032" s="120"/>
      <c r="U13032" s="121"/>
      <c r="V13032" s="122"/>
      <c r="W13032" s="123"/>
      <c r="AC13032" s="123"/>
    </row>
    <row r="13033" spans="5:29" s="2" customFormat="1">
      <c r="E13033" s="120"/>
      <c r="M13033" s="120"/>
      <c r="N13033" s="120"/>
      <c r="U13033" s="121"/>
      <c r="V13033" s="122"/>
      <c r="W13033" s="123"/>
      <c r="AC13033" s="123"/>
    </row>
    <row r="13034" spans="5:29" s="2" customFormat="1">
      <c r="E13034" s="120"/>
      <c r="M13034" s="120"/>
      <c r="N13034" s="120"/>
      <c r="U13034" s="121"/>
      <c r="V13034" s="122"/>
      <c r="W13034" s="123"/>
      <c r="AC13034" s="123"/>
    </row>
    <row r="13035" spans="5:29" s="2" customFormat="1">
      <c r="E13035" s="120"/>
      <c r="M13035" s="120"/>
      <c r="N13035" s="120"/>
      <c r="U13035" s="121"/>
      <c r="V13035" s="122"/>
      <c r="W13035" s="123"/>
      <c r="AC13035" s="123"/>
    </row>
    <row r="13036" spans="5:29" s="2" customFormat="1">
      <c r="E13036" s="120"/>
      <c r="M13036" s="120"/>
      <c r="N13036" s="120"/>
      <c r="U13036" s="121"/>
      <c r="V13036" s="122"/>
      <c r="W13036" s="123"/>
      <c r="AC13036" s="123"/>
    </row>
    <row r="13037" spans="5:29" s="2" customFormat="1">
      <c r="E13037" s="120"/>
      <c r="M13037" s="120"/>
      <c r="N13037" s="120"/>
      <c r="U13037" s="121"/>
      <c r="V13037" s="122"/>
      <c r="W13037" s="123"/>
      <c r="AC13037" s="123"/>
    </row>
    <row r="13038" spans="5:29" s="2" customFormat="1">
      <c r="E13038" s="120"/>
      <c r="M13038" s="120"/>
      <c r="N13038" s="120"/>
      <c r="U13038" s="121"/>
      <c r="V13038" s="122"/>
      <c r="W13038" s="123"/>
      <c r="AC13038" s="123"/>
    </row>
    <row r="13039" spans="5:29" s="2" customFormat="1">
      <c r="E13039" s="120"/>
      <c r="M13039" s="120"/>
      <c r="N13039" s="120"/>
      <c r="U13039" s="121"/>
      <c r="V13039" s="122"/>
      <c r="W13039" s="123"/>
      <c r="AC13039" s="123"/>
    </row>
    <row r="13040" spans="5:29" s="2" customFormat="1">
      <c r="E13040" s="120"/>
      <c r="M13040" s="120"/>
      <c r="N13040" s="120"/>
      <c r="U13040" s="121"/>
      <c r="V13040" s="122"/>
      <c r="W13040" s="123"/>
      <c r="AC13040" s="123"/>
    </row>
    <row r="13041" spans="5:29" s="2" customFormat="1">
      <c r="E13041" s="120"/>
      <c r="M13041" s="120"/>
      <c r="N13041" s="120"/>
      <c r="U13041" s="121"/>
      <c r="V13041" s="122"/>
      <c r="W13041" s="123"/>
      <c r="AC13041" s="123"/>
    </row>
    <row r="13042" spans="5:29" s="2" customFormat="1">
      <c r="E13042" s="120"/>
      <c r="M13042" s="120"/>
      <c r="N13042" s="120"/>
      <c r="U13042" s="121"/>
      <c r="V13042" s="122"/>
      <c r="W13042" s="123"/>
      <c r="AC13042" s="123"/>
    </row>
    <row r="13043" spans="5:29" s="2" customFormat="1">
      <c r="E13043" s="120"/>
      <c r="M13043" s="120"/>
      <c r="N13043" s="120"/>
      <c r="U13043" s="121"/>
      <c r="V13043" s="122"/>
      <c r="W13043" s="123"/>
      <c r="AC13043" s="123"/>
    </row>
    <row r="13044" spans="5:29" s="2" customFormat="1">
      <c r="E13044" s="120"/>
      <c r="M13044" s="120"/>
      <c r="N13044" s="120"/>
      <c r="U13044" s="121"/>
      <c r="V13044" s="122"/>
      <c r="W13044" s="123"/>
      <c r="AC13044" s="123"/>
    </row>
    <row r="13045" spans="5:29" s="2" customFormat="1">
      <c r="E13045" s="120"/>
      <c r="M13045" s="120"/>
      <c r="N13045" s="120"/>
      <c r="U13045" s="121"/>
      <c r="V13045" s="122"/>
      <c r="W13045" s="123"/>
      <c r="AC13045" s="123"/>
    </row>
    <row r="13046" spans="5:29" s="2" customFormat="1">
      <c r="E13046" s="120"/>
      <c r="M13046" s="120"/>
      <c r="N13046" s="120"/>
      <c r="U13046" s="121"/>
      <c r="V13046" s="122"/>
      <c r="W13046" s="123"/>
      <c r="AC13046" s="123"/>
    </row>
    <row r="13047" spans="5:29" s="2" customFormat="1">
      <c r="E13047" s="120"/>
      <c r="M13047" s="120"/>
      <c r="N13047" s="120"/>
      <c r="U13047" s="121"/>
      <c r="V13047" s="122"/>
      <c r="W13047" s="123"/>
      <c r="AC13047" s="123"/>
    </row>
    <row r="13048" spans="5:29" s="2" customFormat="1">
      <c r="E13048" s="120"/>
      <c r="M13048" s="120"/>
      <c r="N13048" s="120"/>
      <c r="U13048" s="121"/>
      <c r="V13048" s="122"/>
      <c r="W13048" s="123"/>
      <c r="AC13048" s="123"/>
    </row>
    <row r="13049" spans="5:29" s="2" customFormat="1">
      <c r="E13049" s="120"/>
      <c r="M13049" s="120"/>
      <c r="N13049" s="120"/>
      <c r="U13049" s="121"/>
      <c r="V13049" s="122"/>
      <c r="W13049" s="123"/>
      <c r="AC13049" s="123"/>
    </row>
    <row r="13050" spans="5:29" s="2" customFormat="1">
      <c r="E13050" s="120"/>
      <c r="M13050" s="120"/>
      <c r="N13050" s="120"/>
      <c r="U13050" s="121"/>
      <c r="V13050" s="122"/>
      <c r="W13050" s="123"/>
      <c r="AC13050" s="123"/>
    </row>
    <row r="13051" spans="5:29" s="2" customFormat="1">
      <c r="E13051" s="120"/>
      <c r="M13051" s="120"/>
      <c r="N13051" s="120"/>
      <c r="U13051" s="121"/>
      <c r="V13051" s="122"/>
      <c r="W13051" s="123"/>
      <c r="AC13051" s="123"/>
    </row>
    <row r="13052" spans="5:29" s="2" customFormat="1">
      <c r="E13052" s="120"/>
      <c r="M13052" s="120"/>
      <c r="N13052" s="120"/>
      <c r="U13052" s="121"/>
      <c r="V13052" s="122"/>
      <c r="W13052" s="123"/>
      <c r="AC13052" s="123"/>
    </row>
    <row r="13053" spans="5:29" s="2" customFormat="1">
      <c r="E13053" s="120"/>
      <c r="M13053" s="120"/>
      <c r="N13053" s="120"/>
      <c r="U13053" s="121"/>
      <c r="V13053" s="122"/>
      <c r="W13053" s="123"/>
      <c r="AC13053" s="123"/>
    </row>
    <row r="13054" spans="5:29" s="2" customFormat="1">
      <c r="E13054" s="120"/>
      <c r="M13054" s="120"/>
      <c r="N13054" s="120"/>
      <c r="U13054" s="121"/>
      <c r="V13054" s="122"/>
      <c r="W13054" s="123"/>
      <c r="AC13054" s="123"/>
    </row>
    <row r="13055" spans="5:29" s="2" customFormat="1">
      <c r="E13055" s="120"/>
      <c r="M13055" s="120"/>
      <c r="N13055" s="120"/>
      <c r="U13055" s="121"/>
      <c r="V13055" s="122"/>
      <c r="W13055" s="123"/>
      <c r="AC13055" s="123"/>
    </row>
    <row r="13056" spans="5:29" s="2" customFormat="1">
      <c r="E13056" s="120"/>
      <c r="M13056" s="120"/>
      <c r="N13056" s="120"/>
      <c r="U13056" s="121"/>
      <c r="V13056" s="122"/>
      <c r="W13056" s="123"/>
      <c r="AC13056" s="123"/>
    </row>
    <row r="13057" spans="5:29" s="2" customFormat="1">
      <c r="E13057" s="120"/>
      <c r="M13057" s="120"/>
      <c r="N13057" s="120"/>
      <c r="U13057" s="121"/>
      <c r="V13057" s="122"/>
      <c r="W13057" s="123"/>
      <c r="AC13057" s="123"/>
    </row>
    <row r="13058" spans="5:29" s="2" customFormat="1">
      <c r="E13058" s="120"/>
      <c r="M13058" s="120"/>
      <c r="N13058" s="120"/>
      <c r="U13058" s="121"/>
      <c r="V13058" s="122"/>
      <c r="W13058" s="123"/>
      <c r="AC13058" s="123"/>
    </row>
    <row r="13059" spans="5:29" s="2" customFormat="1">
      <c r="E13059" s="120"/>
      <c r="M13059" s="120"/>
      <c r="N13059" s="120"/>
      <c r="U13059" s="121"/>
      <c r="V13059" s="122"/>
      <c r="W13059" s="123"/>
      <c r="AC13059" s="123"/>
    </row>
    <row r="13060" spans="5:29" s="2" customFormat="1">
      <c r="E13060" s="120"/>
      <c r="M13060" s="120"/>
      <c r="N13060" s="120"/>
      <c r="U13060" s="121"/>
      <c r="V13060" s="122"/>
      <c r="W13060" s="123"/>
      <c r="AC13060" s="123"/>
    </row>
    <row r="13061" spans="5:29" s="2" customFormat="1">
      <c r="E13061" s="120"/>
      <c r="M13061" s="120"/>
      <c r="N13061" s="120"/>
      <c r="U13061" s="121"/>
      <c r="V13061" s="122"/>
      <c r="W13061" s="123"/>
      <c r="AC13061" s="123"/>
    </row>
    <row r="13062" spans="5:29" s="2" customFormat="1">
      <c r="E13062" s="120"/>
      <c r="M13062" s="120"/>
      <c r="N13062" s="120"/>
      <c r="U13062" s="121"/>
      <c r="V13062" s="122"/>
      <c r="W13062" s="123"/>
      <c r="AC13062" s="123"/>
    </row>
    <row r="13063" spans="5:29" s="2" customFormat="1">
      <c r="E13063" s="120"/>
      <c r="M13063" s="120"/>
      <c r="N13063" s="120"/>
      <c r="U13063" s="121"/>
      <c r="V13063" s="122"/>
      <c r="W13063" s="123"/>
      <c r="AC13063" s="123"/>
    </row>
    <row r="13064" spans="5:29" s="2" customFormat="1">
      <c r="E13064" s="120"/>
      <c r="M13064" s="120"/>
      <c r="N13064" s="120"/>
      <c r="U13064" s="121"/>
      <c r="V13064" s="122"/>
      <c r="W13064" s="123"/>
      <c r="AC13064" s="123"/>
    </row>
    <row r="13065" spans="5:29" s="2" customFormat="1">
      <c r="E13065" s="120"/>
      <c r="M13065" s="120"/>
      <c r="N13065" s="120"/>
      <c r="U13065" s="121"/>
      <c r="V13065" s="122"/>
      <c r="W13065" s="123"/>
      <c r="AC13065" s="123"/>
    </row>
    <row r="13066" spans="5:29" s="2" customFormat="1">
      <c r="E13066" s="120"/>
      <c r="M13066" s="120"/>
      <c r="N13066" s="120"/>
      <c r="U13066" s="121"/>
      <c r="V13066" s="122"/>
      <c r="W13066" s="123"/>
      <c r="AC13066" s="123"/>
    </row>
    <row r="13067" spans="5:29" s="2" customFormat="1">
      <c r="E13067" s="120"/>
      <c r="M13067" s="120"/>
      <c r="N13067" s="120"/>
      <c r="U13067" s="121"/>
      <c r="V13067" s="122"/>
      <c r="W13067" s="123"/>
      <c r="AC13067" s="123"/>
    </row>
    <row r="13068" spans="5:29" s="2" customFormat="1">
      <c r="E13068" s="120"/>
      <c r="M13068" s="120"/>
      <c r="N13068" s="120"/>
      <c r="U13068" s="121"/>
      <c r="V13068" s="122"/>
      <c r="W13068" s="123"/>
      <c r="AC13068" s="123"/>
    </row>
    <row r="13069" spans="5:29" s="2" customFormat="1">
      <c r="E13069" s="120"/>
      <c r="M13069" s="120"/>
      <c r="N13069" s="120"/>
      <c r="U13069" s="121"/>
      <c r="V13069" s="122"/>
      <c r="W13069" s="123"/>
      <c r="AC13069" s="123"/>
    </row>
    <row r="13070" spans="5:29" s="2" customFormat="1">
      <c r="E13070" s="120"/>
      <c r="M13070" s="120"/>
      <c r="N13070" s="120"/>
      <c r="U13070" s="121"/>
      <c r="V13070" s="122"/>
      <c r="W13070" s="123"/>
      <c r="AC13070" s="123"/>
    </row>
    <row r="13071" spans="5:29" s="2" customFormat="1">
      <c r="E13071" s="120"/>
      <c r="M13071" s="120"/>
      <c r="N13071" s="120"/>
      <c r="U13071" s="121"/>
      <c r="V13071" s="122"/>
      <c r="W13071" s="123"/>
      <c r="AC13071" s="123"/>
    </row>
    <row r="13072" spans="5:29" s="2" customFormat="1">
      <c r="E13072" s="120"/>
      <c r="M13072" s="120"/>
      <c r="N13072" s="120"/>
      <c r="U13072" s="121"/>
      <c r="V13072" s="122"/>
      <c r="W13072" s="123"/>
      <c r="AC13072" s="123"/>
    </row>
    <row r="13073" spans="5:29" s="2" customFormat="1">
      <c r="E13073" s="120"/>
      <c r="M13073" s="120"/>
      <c r="N13073" s="120"/>
      <c r="U13073" s="121"/>
      <c r="V13073" s="122"/>
      <c r="W13073" s="123"/>
      <c r="AC13073" s="123"/>
    </row>
    <row r="13074" spans="5:29" s="2" customFormat="1">
      <c r="E13074" s="120"/>
      <c r="M13074" s="120"/>
      <c r="N13074" s="120"/>
      <c r="U13074" s="121"/>
      <c r="V13074" s="122"/>
      <c r="W13074" s="123"/>
      <c r="AC13074" s="123"/>
    </row>
    <row r="13075" spans="5:29" s="2" customFormat="1">
      <c r="E13075" s="120"/>
      <c r="M13075" s="120"/>
      <c r="N13075" s="120"/>
      <c r="U13075" s="121"/>
      <c r="V13075" s="122"/>
      <c r="W13075" s="123"/>
      <c r="AC13075" s="123"/>
    </row>
    <row r="13076" spans="5:29" s="2" customFormat="1">
      <c r="E13076" s="120"/>
      <c r="M13076" s="120"/>
      <c r="N13076" s="120"/>
      <c r="U13076" s="121"/>
      <c r="V13076" s="122"/>
      <c r="W13076" s="123"/>
      <c r="AC13076" s="123"/>
    </row>
    <row r="13077" spans="5:29" s="2" customFormat="1">
      <c r="E13077" s="120"/>
      <c r="M13077" s="120"/>
      <c r="N13077" s="120"/>
      <c r="U13077" s="121"/>
      <c r="V13077" s="122"/>
      <c r="W13077" s="123"/>
      <c r="AC13077" s="123"/>
    </row>
    <row r="13078" spans="5:29" s="2" customFormat="1">
      <c r="E13078" s="120"/>
      <c r="M13078" s="120"/>
      <c r="N13078" s="120"/>
      <c r="U13078" s="121"/>
      <c r="V13078" s="122"/>
      <c r="W13078" s="123"/>
      <c r="AC13078" s="123"/>
    </row>
    <row r="13079" spans="5:29" s="2" customFormat="1">
      <c r="E13079" s="120"/>
      <c r="M13079" s="120"/>
      <c r="N13079" s="120"/>
      <c r="U13079" s="121"/>
      <c r="V13079" s="122"/>
      <c r="W13079" s="123"/>
      <c r="AC13079" s="123"/>
    </row>
    <row r="13080" spans="5:29" s="2" customFormat="1">
      <c r="E13080" s="120"/>
      <c r="M13080" s="120"/>
      <c r="N13080" s="120"/>
      <c r="U13080" s="121"/>
      <c r="V13080" s="122"/>
      <c r="W13080" s="123"/>
      <c r="AC13080" s="123"/>
    </row>
    <row r="13081" spans="5:29" s="2" customFormat="1">
      <c r="E13081" s="120"/>
      <c r="M13081" s="120"/>
      <c r="N13081" s="120"/>
      <c r="U13081" s="121"/>
      <c r="V13081" s="122"/>
      <c r="W13081" s="123"/>
      <c r="AC13081" s="123"/>
    </row>
    <row r="13082" spans="5:29" s="2" customFormat="1">
      <c r="E13082" s="120"/>
      <c r="M13082" s="120"/>
      <c r="N13082" s="120"/>
      <c r="U13082" s="121"/>
      <c r="V13082" s="122"/>
      <c r="W13082" s="123"/>
      <c r="AC13082" s="123"/>
    </row>
    <row r="13083" spans="5:29" s="2" customFormat="1">
      <c r="E13083" s="120"/>
      <c r="M13083" s="120"/>
      <c r="N13083" s="120"/>
      <c r="U13083" s="121"/>
      <c r="V13083" s="122"/>
      <c r="W13083" s="123"/>
      <c r="AC13083" s="123"/>
    </row>
    <row r="13084" spans="5:29" s="2" customFormat="1">
      <c r="E13084" s="120"/>
      <c r="M13084" s="120"/>
      <c r="N13084" s="120"/>
      <c r="U13084" s="121"/>
      <c r="V13084" s="122"/>
      <c r="W13084" s="123"/>
      <c r="AC13084" s="123"/>
    </row>
    <row r="13085" spans="5:29" s="2" customFormat="1">
      <c r="E13085" s="120"/>
      <c r="M13085" s="120"/>
      <c r="N13085" s="120"/>
      <c r="U13085" s="121"/>
      <c r="V13085" s="122"/>
      <c r="W13085" s="123"/>
      <c r="AC13085" s="123"/>
    </row>
    <row r="13086" spans="5:29" s="2" customFormat="1">
      <c r="E13086" s="120"/>
      <c r="M13086" s="120"/>
      <c r="N13086" s="120"/>
      <c r="U13086" s="121"/>
      <c r="V13086" s="122"/>
      <c r="W13086" s="123"/>
      <c r="AC13086" s="123"/>
    </row>
    <row r="13087" spans="5:29" s="2" customFormat="1">
      <c r="E13087" s="120"/>
      <c r="M13087" s="120"/>
      <c r="N13087" s="120"/>
      <c r="U13087" s="121"/>
      <c r="V13087" s="122"/>
      <c r="W13087" s="123"/>
      <c r="AC13087" s="123"/>
    </row>
    <row r="13088" spans="5:29" s="2" customFormat="1">
      <c r="E13088" s="120"/>
      <c r="M13088" s="120"/>
      <c r="N13088" s="120"/>
      <c r="U13088" s="121"/>
      <c r="V13088" s="122"/>
      <c r="W13088" s="123"/>
      <c r="AC13088" s="123"/>
    </row>
    <row r="13089" spans="5:29" s="2" customFormat="1">
      <c r="E13089" s="120"/>
      <c r="M13089" s="120"/>
      <c r="N13089" s="120"/>
      <c r="U13089" s="121"/>
      <c r="V13089" s="122"/>
      <c r="W13089" s="123"/>
      <c r="AC13089" s="123"/>
    </row>
    <row r="13090" spans="5:29" s="2" customFormat="1">
      <c r="E13090" s="120"/>
      <c r="M13090" s="120"/>
      <c r="N13090" s="120"/>
      <c r="U13090" s="121"/>
      <c r="V13090" s="122"/>
      <c r="W13090" s="123"/>
      <c r="AC13090" s="123"/>
    </row>
    <row r="13091" spans="5:29" s="2" customFormat="1">
      <c r="E13091" s="120"/>
      <c r="M13091" s="120"/>
      <c r="N13091" s="120"/>
      <c r="U13091" s="121"/>
      <c r="V13091" s="122"/>
      <c r="W13091" s="123"/>
      <c r="AC13091" s="123"/>
    </row>
    <row r="13092" spans="5:29" s="2" customFormat="1">
      <c r="E13092" s="120"/>
      <c r="M13092" s="120"/>
      <c r="N13092" s="120"/>
      <c r="U13092" s="121"/>
      <c r="V13092" s="122"/>
      <c r="W13092" s="123"/>
      <c r="AC13092" s="123"/>
    </row>
    <row r="13093" spans="5:29" s="2" customFormat="1">
      <c r="E13093" s="120"/>
      <c r="M13093" s="120"/>
      <c r="N13093" s="120"/>
      <c r="U13093" s="121"/>
      <c r="V13093" s="122"/>
      <c r="W13093" s="123"/>
      <c r="AC13093" s="123"/>
    </row>
    <row r="13094" spans="5:29" s="2" customFormat="1">
      <c r="E13094" s="120"/>
      <c r="M13094" s="120"/>
      <c r="N13094" s="120"/>
      <c r="U13094" s="121"/>
      <c r="V13094" s="122"/>
      <c r="W13094" s="123"/>
      <c r="AC13094" s="123"/>
    </row>
    <row r="13095" spans="5:29" s="2" customFormat="1">
      <c r="E13095" s="120"/>
      <c r="M13095" s="120"/>
      <c r="N13095" s="120"/>
      <c r="U13095" s="121"/>
      <c r="V13095" s="122"/>
      <c r="W13095" s="123"/>
      <c r="AC13095" s="123"/>
    </row>
    <row r="13096" spans="5:29" s="2" customFormat="1">
      <c r="E13096" s="120"/>
      <c r="M13096" s="120"/>
      <c r="N13096" s="120"/>
      <c r="U13096" s="121"/>
      <c r="V13096" s="122"/>
      <c r="W13096" s="123"/>
      <c r="AC13096" s="123"/>
    </row>
    <row r="13097" spans="5:29" s="2" customFormat="1">
      <c r="E13097" s="120"/>
      <c r="M13097" s="120"/>
      <c r="N13097" s="120"/>
      <c r="U13097" s="121"/>
      <c r="V13097" s="122"/>
      <c r="W13097" s="123"/>
      <c r="AC13097" s="123"/>
    </row>
    <row r="13098" spans="5:29" s="2" customFormat="1">
      <c r="E13098" s="120"/>
      <c r="M13098" s="120"/>
      <c r="N13098" s="120"/>
      <c r="U13098" s="121"/>
      <c r="V13098" s="122"/>
      <c r="W13098" s="123"/>
      <c r="AC13098" s="123"/>
    </row>
    <row r="13099" spans="5:29" s="2" customFormat="1">
      <c r="E13099" s="120"/>
      <c r="M13099" s="120"/>
      <c r="N13099" s="120"/>
      <c r="U13099" s="121"/>
      <c r="V13099" s="122"/>
      <c r="W13099" s="123"/>
      <c r="AC13099" s="123"/>
    </row>
    <row r="13100" spans="5:29" s="2" customFormat="1">
      <c r="E13100" s="120"/>
      <c r="M13100" s="120"/>
      <c r="N13100" s="120"/>
      <c r="U13100" s="121"/>
      <c r="V13100" s="122"/>
      <c r="W13100" s="123"/>
      <c r="AC13100" s="123"/>
    </row>
    <row r="13101" spans="5:29" s="2" customFormat="1">
      <c r="E13101" s="120"/>
      <c r="M13101" s="120"/>
      <c r="N13101" s="120"/>
      <c r="U13101" s="121"/>
      <c r="V13101" s="122"/>
      <c r="W13101" s="123"/>
      <c r="AC13101" s="123"/>
    </row>
    <row r="13102" spans="5:29" s="2" customFormat="1">
      <c r="E13102" s="120"/>
      <c r="M13102" s="120"/>
      <c r="N13102" s="120"/>
      <c r="U13102" s="121"/>
      <c r="V13102" s="122"/>
      <c r="W13102" s="123"/>
      <c r="AC13102" s="123"/>
    </row>
    <row r="13103" spans="5:29" s="2" customFormat="1">
      <c r="E13103" s="120"/>
      <c r="M13103" s="120"/>
      <c r="N13103" s="120"/>
      <c r="U13103" s="121"/>
      <c r="V13103" s="122"/>
      <c r="W13103" s="123"/>
      <c r="AC13103" s="123"/>
    </row>
    <row r="13104" spans="5:29" s="2" customFormat="1">
      <c r="E13104" s="120"/>
      <c r="M13104" s="120"/>
      <c r="N13104" s="120"/>
      <c r="U13104" s="121"/>
      <c r="V13104" s="122"/>
      <c r="W13104" s="123"/>
      <c r="AC13104" s="123"/>
    </row>
    <row r="13105" spans="5:29" s="2" customFormat="1">
      <c r="E13105" s="120"/>
      <c r="M13105" s="120"/>
      <c r="N13105" s="120"/>
      <c r="U13105" s="121"/>
      <c r="V13105" s="122"/>
      <c r="W13105" s="123"/>
      <c r="AC13105" s="123"/>
    </row>
    <row r="13106" spans="5:29" s="2" customFormat="1">
      <c r="E13106" s="120"/>
      <c r="M13106" s="120"/>
      <c r="N13106" s="120"/>
      <c r="U13106" s="121"/>
      <c r="V13106" s="122"/>
      <c r="W13106" s="123"/>
      <c r="AC13106" s="123"/>
    </row>
    <row r="13107" spans="5:29" s="2" customFormat="1">
      <c r="E13107" s="120"/>
      <c r="M13107" s="120"/>
      <c r="N13107" s="120"/>
      <c r="U13107" s="121"/>
      <c r="V13107" s="122"/>
      <c r="W13107" s="123"/>
      <c r="AC13107" s="123"/>
    </row>
    <row r="13108" spans="5:29" s="2" customFormat="1">
      <c r="E13108" s="120"/>
      <c r="M13108" s="120"/>
      <c r="N13108" s="120"/>
      <c r="U13108" s="121"/>
      <c r="V13108" s="122"/>
      <c r="W13108" s="123"/>
      <c r="AC13108" s="123"/>
    </row>
    <row r="13109" spans="5:29" s="2" customFormat="1">
      <c r="E13109" s="120"/>
      <c r="M13109" s="120"/>
      <c r="N13109" s="120"/>
      <c r="U13109" s="121"/>
      <c r="V13109" s="122"/>
      <c r="W13109" s="123"/>
      <c r="AC13109" s="123"/>
    </row>
    <row r="13110" spans="5:29" s="2" customFormat="1">
      <c r="E13110" s="120"/>
      <c r="M13110" s="120"/>
      <c r="N13110" s="120"/>
      <c r="U13110" s="121"/>
      <c r="V13110" s="122"/>
      <c r="W13110" s="123"/>
      <c r="AC13110" s="123"/>
    </row>
    <row r="13111" spans="5:29" s="2" customFormat="1">
      <c r="E13111" s="120"/>
      <c r="M13111" s="120"/>
      <c r="N13111" s="120"/>
      <c r="U13111" s="121"/>
      <c r="V13111" s="122"/>
      <c r="W13111" s="123"/>
      <c r="AC13111" s="123"/>
    </row>
    <row r="13112" spans="5:29" s="2" customFormat="1">
      <c r="E13112" s="120"/>
      <c r="M13112" s="120"/>
      <c r="N13112" s="120"/>
      <c r="U13112" s="121"/>
      <c r="V13112" s="122"/>
      <c r="W13112" s="123"/>
      <c r="AC13112" s="123"/>
    </row>
    <row r="13113" spans="5:29" s="2" customFormat="1">
      <c r="E13113" s="120"/>
      <c r="M13113" s="120"/>
      <c r="N13113" s="120"/>
      <c r="U13113" s="121"/>
      <c r="V13113" s="122"/>
      <c r="W13113" s="123"/>
      <c r="AC13113" s="123"/>
    </row>
    <row r="13114" spans="5:29" s="2" customFormat="1">
      <c r="E13114" s="120"/>
      <c r="M13114" s="120"/>
      <c r="N13114" s="120"/>
      <c r="U13114" s="121"/>
      <c r="V13114" s="122"/>
      <c r="W13114" s="123"/>
      <c r="AC13114" s="123"/>
    </row>
    <row r="13115" spans="5:29" s="2" customFormat="1">
      <c r="E13115" s="120"/>
      <c r="M13115" s="120"/>
      <c r="N13115" s="120"/>
      <c r="U13115" s="121"/>
      <c r="V13115" s="122"/>
      <c r="W13115" s="123"/>
      <c r="AC13115" s="123"/>
    </row>
    <row r="13116" spans="5:29" s="2" customFormat="1">
      <c r="E13116" s="120"/>
      <c r="M13116" s="120"/>
      <c r="N13116" s="120"/>
      <c r="U13116" s="121"/>
      <c r="V13116" s="122"/>
      <c r="W13116" s="123"/>
      <c r="AC13116" s="123"/>
    </row>
    <row r="13117" spans="5:29" s="2" customFormat="1">
      <c r="E13117" s="120"/>
      <c r="M13117" s="120"/>
      <c r="N13117" s="120"/>
      <c r="U13117" s="121"/>
      <c r="V13117" s="122"/>
      <c r="W13117" s="123"/>
      <c r="AC13117" s="123"/>
    </row>
    <row r="13118" spans="5:29" s="2" customFormat="1">
      <c r="E13118" s="120"/>
      <c r="M13118" s="120"/>
      <c r="N13118" s="120"/>
      <c r="U13118" s="121"/>
      <c r="V13118" s="122"/>
      <c r="W13118" s="123"/>
      <c r="AC13118" s="123"/>
    </row>
    <row r="13119" spans="5:29" s="2" customFormat="1">
      <c r="E13119" s="120"/>
      <c r="M13119" s="120"/>
      <c r="N13119" s="120"/>
      <c r="U13119" s="121"/>
      <c r="V13119" s="122"/>
      <c r="W13119" s="123"/>
      <c r="AC13119" s="123"/>
    </row>
    <row r="13120" spans="5:29" s="2" customFormat="1">
      <c r="E13120" s="120"/>
      <c r="M13120" s="120"/>
      <c r="N13120" s="120"/>
      <c r="U13120" s="121"/>
      <c r="V13120" s="122"/>
      <c r="W13120" s="123"/>
      <c r="AC13120" s="123"/>
    </row>
    <row r="13121" spans="5:29" s="2" customFormat="1">
      <c r="E13121" s="120"/>
      <c r="M13121" s="120"/>
      <c r="N13121" s="120"/>
      <c r="U13121" s="121"/>
      <c r="V13121" s="122"/>
      <c r="W13121" s="123"/>
      <c r="AC13121" s="123"/>
    </row>
    <row r="13122" spans="5:29" s="2" customFormat="1">
      <c r="E13122" s="120"/>
      <c r="M13122" s="120"/>
      <c r="N13122" s="120"/>
      <c r="U13122" s="121"/>
      <c r="V13122" s="122"/>
      <c r="W13122" s="123"/>
      <c r="AC13122" s="123"/>
    </row>
    <row r="13123" spans="5:29" s="2" customFormat="1">
      <c r="E13123" s="120"/>
      <c r="M13123" s="120"/>
      <c r="N13123" s="120"/>
      <c r="U13123" s="121"/>
      <c r="V13123" s="122"/>
      <c r="W13123" s="123"/>
      <c r="AC13123" s="123"/>
    </row>
    <row r="13124" spans="5:29" s="2" customFormat="1">
      <c r="E13124" s="120"/>
      <c r="M13124" s="120"/>
      <c r="N13124" s="120"/>
      <c r="U13124" s="121"/>
      <c r="V13124" s="122"/>
      <c r="W13124" s="123"/>
      <c r="AC13124" s="123"/>
    </row>
    <row r="13125" spans="5:29" s="2" customFormat="1">
      <c r="E13125" s="120"/>
      <c r="M13125" s="120"/>
      <c r="N13125" s="120"/>
      <c r="U13125" s="121"/>
      <c r="V13125" s="122"/>
      <c r="W13125" s="123"/>
      <c r="AC13125" s="123"/>
    </row>
    <row r="13126" spans="5:29" s="2" customFormat="1">
      <c r="E13126" s="120"/>
      <c r="M13126" s="120"/>
      <c r="N13126" s="120"/>
      <c r="U13126" s="121"/>
      <c r="V13126" s="122"/>
      <c r="W13126" s="123"/>
      <c r="AC13126" s="123"/>
    </row>
    <row r="13127" spans="5:29" s="2" customFormat="1">
      <c r="E13127" s="120"/>
      <c r="M13127" s="120"/>
      <c r="N13127" s="120"/>
      <c r="U13127" s="121"/>
      <c r="V13127" s="122"/>
      <c r="W13127" s="123"/>
      <c r="AC13127" s="123"/>
    </row>
    <row r="13128" spans="5:29" s="2" customFormat="1">
      <c r="E13128" s="120"/>
      <c r="M13128" s="120"/>
      <c r="N13128" s="120"/>
      <c r="U13128" s="121"/>
      <c r="V13128" s="122"/>
      <c r="W13128" s="123"/>
      <c r="AC13128" s="123"/>
    </row>
    <row r="13129" spans="5:29" s="2" customFormat="1">
      <c r="E13129" s="120"/>
      <c r="M13129" s="120"/>
      <c r="N13129" s="120"/>
      <c r="U13129" s="121"/>
      <c r="V13129" s="122"/>
      <c r="W13129" s="123"/>
      <c r="AC13129" s="123"/>
    </row>
    <row r="13130" spans="5:29" s="2" customFormat="1">
      <c r="E13130" s="120"/>
      <c r="M13130" s="120"/>
      <c r="N13130" s="120"/>
      <c r="U13130" s="121"/>
      <c r="V13130" s="122"/>
      <c r="W13130" s="123"/>
      <c r="AC13130" s="123"/>
    </row>
    <row r="13131" spans="5:29" s="2" customFormat="1">
      <c r="E13131" s="120"/>
      <c r="M13131" s="120"/>
      <c r="N13131" s="120"/>
      <c r="U13131" s="121"/>
      <c r="V13131" s="122"/>
      <c r="W13131" s="123"/>
      <c r="AC13131" s="123"/>
    </row>
    <row r="13132" spans="5:29" s="2" customFormat="1">
      <c r="E13132" s="120"/>
      <c r="M13132" s="120"/>
      <c r="N13132" s="120"/>
      <c r="U13132" s="121"/>
      <c r="V13132" s="122"/>
      <c r="W13132" s="123"/>
      <c r="AC13132" s="123"/>
    </row>
    <row r="13133" spans="5:29" s="2" customFormat="1">
      <c r="E13133" s="120"/>
      <c r="M13133" s="120"/>
      <c r="N13133" s="120"/>
      <c r="U13133" s="121"/>
      <c r="V13133" s="122"/>
      <c r="W13133" s="123"/>
      <c r="AC13133" s="123"/>
    </row>
    <row r="13134" spans="5:29" s="2" customFormat="1">
      <c r="E13134" s="120"/>
      <c r="M13134" s="120"/>
      <c r="N13134" s="120"/>
      <c r="U13134" s="121"/>
      <c r="V13134" s="122"/>
      <c r="W13134" s="123"/>
      <c r="AC13134" s="123"/>
    </row>
    <row r="13135" spans="5:29" s="2" customFormat="1">
      <c r="E13135" s="120"/>
      <c r="M13135" s="120"/>
      <c r="N13135" s="120"/>
      <c r="U13135" s="121"/>
      <c r="V13135" s="122"/>
      <c r="W13135" s="123"/>
      <c r="AC13135" s="123"/>
    </row>
    <row r="13136" spans="5:29" s="2" customFormat="1">
      <c r="E13136" s="120"/>
      <c r="M13136" s="120"/>
      <c r="N13136" s="120"/>
      <c r="U13136" s="121"/>
      <c r="V13136" s="122"/>
      <c r="W13136" s="123"/>
      <c r="AC13136" s="123"/>
    </row>
    <row r="13137" spans="5:29" s="2" customFormat="1">
      <c r="E13137" s="120"/>
      <c r="M13137" s="120"/>
      <c r="N13137" s="120"/>
      <c r="U13137" s="121"/>
      <c r="V13137" s="122"/>
      <c r="W13137" s="123"/>
      <c r="AC13137" s="123"/>
    </row>
    <row r="13138" spans="5:29" s="2" customFormat="1">
      <c r="E13138" s="120"/>
      <c r="M13138" s="120"/>
      <c r="N13138" s="120"/>
      <c r="U13138" s="121"/>
      <c r="V13138" s="122"/>
      <c r="W13138" s="123"/>
      <c r="AC13138" s="123"/>
    </row>
    <row r="13139" spans="5:29" s="2" customFormat="1">
      <c r="E13139" s="120"/>
      <c r="M13139" s="120"/>
      <c r="N13139" s="120"/>
      <c r="U13139" s="121"/>
      <c r="V13139" s="122"/>
      <c r="W13139" s="123"/>
      <c r="AC13139" s="123"/>
    </row>
    <row r="13140" spans="5:29" s="2" customFormat="1">
      <c r="E13140" s="120"/>
      <c r="M13140" s="120"/>
      <c r="N13140" s="120"/>
      <c r="U13140" s="121"/>
      <c r="V13140" s="122"/>
      <c r="W13140" s="123"/>
      <c r="AC13140" s="123"/>
    </row>
    <row r="13141" spans="5:29" s="2" customFormat="1">
      <c r="E13141" s="120"/>
      <c r="M13141" s="120"/>
      <c r="N13141" s="120"/>
      <c r="U13141" s="121"/>
      <c r="V13141" s="122"/>
      <c r="W13141" s="123"/>
      <c r="AC13141" s="123"/>
    </row>
    <row r="13142" spans="5:29" s="2" customFormat="1">
      <c r="E13142" s="120"/>
      <c r="M13142" s="120"/>
      <c r="N13142" s="120"/>
      <c r="U13142" s="121"/>
      <c r="V13142" s="122"/>
      <c r="W13142" s="123"/>
      <c r="AC13142" s="123"/>
    </row>
    <row r="13143" spans="5:29" s="2" customFormat="1">
      <c r="E13143" s="120"/>
      <c r="M13143" s="120"/>
      <c r="N13143" s="120"/>
      <c r="U13143" s="121"/>
      <c r="V13143" s="122"/>
      <c r="W13143" s="123"/>
      <c r="AC13143" s="123"/>
    </row>
    <row r="13144" spans="5:29" s="2" customFormat="1">
      <c r="E13144" s="120"/>
      <c r="M13144" s="120"/>
      <c r="N13144" s="120"/>
      <c r="U13144" s="121"/>
      <c r="V13144" s="122"/>
      <c r="W13144" s="123"/>
      <c r="AC13144" s="123"/>
    </row>
    <row r="13145" spans="5:29" s="2" customFormat="1">
      <c r="E13145" s="120"/>
      <c r="M13145" s="120"/>
      <c r="N13145" s="120"/>
      <c r="U13145" s="121"/>
      <c r="V13145" s="122"/>
      <c r="W13145" s="123"/>
      <c r="AC13145" s="123"/>
    </row>
    <row r="13146" spans="5:29" s="2" customFormat="1">
      <c r="E13146" s="120"/>
      <c r="M13146" s="120"/>
      <c r="N13146" s="120"/>
      <c r="U13146" s="121"/>
      <c r="V13146" s="122"/>
      <c r="W13146" s="123"/>
      <c r="AC13146" s="123"/>
    </row>
    <row r="13147" spans="5:29" s="2" customFormat="1">
      <c r="E13147" s="120"/>
      <c r="M13147" s="120"/>
      <c r="N13147" s="120"/>
      <c r="U13147" s="121"/>
      <c r="V13147" s="122"/>
      <c r="W13147" s="123"/>
      <c r="AC13147" s="123"/>
    </row>
    <row r="13148" spans="5:29" s="2" customFormat="1">
      <c r="E13148" s="120"/>
      <c r="M13148" s="120"/>
      <c r="N13148" s="120"/>
      <c r="U13148" s="121"/>
      <c r="V13148" s="122"/>
      <c r="W13148" s="123"/>
      <c r="AC13148" s="123"/>
    </row>
    <row r="13149" spans="5:29" s="2" customFormat="1">
      <c r="E13149" s="120"/>
      <c r="M13149" s="120"/>
      <c r="N13149" s="120"/>
      <c r="U13149" s="121"/>
      <c r="V13149" s="122"/>
      <c r="W13149" s="123"/>
      <c r="AC13149" s="123"/>
    </row>
    <row r="13150" spans="5:29" s="2" customFormat="1">
      <c r="E13150" s="120"/>
      <c r="M13150" s="120"/>
      <c r="N13150" s="120"/>
      <c r="U13150" s="121"/>
      <c r="V13150" s="122"/>
      <c r="W13150" s="123"/>
      <c r="AC13150" s="123"/>
    </row>
    <row r="13151" spans="5:29" s="2" customFormat="1">
      <c r="E13151" s="120"/>
      <c r="M13151" s="120"/>
      <c r="N13151" s="120"/>
      <c r="U13151" s="121"/>
      <c r="V13151" s="122"/>
      <c r="W13151" s="123"/>
      <c r="AC13151" s="123"/>
    </row>
    <row r="13152" spans="5:29" s="2" customFormat="1">
      <c r="E13152" s="120"/>
      <c r="M13152" s="120"/>
      <c r="N13152" s="120"/>
      <c r="U13152" s="121"/>
      <c r="V13152" s="122"/>
      <c r="W13152" s="123"/>
      <c r="AC13152" s="123"/>
    </row>
    <row r="13153" spans="5:29" s="2" customFormat="1">
      <c r="E13153" s="120"/>
      <c r="M13153" s="120"/>
      <c r="N13153" s="120"/>
      <c r="U13153" s="121"/>
      <c r="V13153" s="122"/>
      <c r="W13153" s="123"/>
      <c r="AC13153" s="123"/>
    </row>
    <row r="13154" spans="5:29" s="2" customFormat="1">
      <c r="E13154" s="120"/>
      <c r="M13154" s="120"/>
      <c r="N13154" s="120"/>
      <c r="U13154" s="121"/>
      <c r="V13154" s="122"/>
      <c r="W13154" s="123"/>
      <c r="AC13154" s="123"/>
    </row>
    <row r="13155" spans="5:29" s="2" customFormat="1">
      <c r="E13155" s="120"/>
      <c r="M13155" s="120"/>
      <c r="N13155" s="120"/>
      <c r="U13155" s="121"/>
      <c r="V13155" s="122"/>
      <c r="W13155" s="123"/>
      <c r="AC13155" s="123"/>
    </row>
    <row r="13156" spans="5:29" s="2" customFormat="1">
      <c r="E13156" s="120"/>
      <c r="M13156" s="120"/>
      <c r="N13156" s="120"/>
      <c r="U13156" s="121"/>
      <c r="V13156" s="122"/>
      <c r="W13156" s="123"/>
      <c r="AC13156" s="123"/>
    </row>
    <row r="13157" spans="5:29" s="2" customFormat="1">
      <c r="E13157" s="120"/>
      <c r="M13157" s="120"/>
      <c r="N13157" s="120"/>
      <c r="U13157" s="121"/>
      <c r="V13157" s="122"/>
      <c r="W13157" s="123"/>
      <c r="AC13157" s="123"/>
    </row>
    <row r="13158" spans="5:29" s="2" customFormat="1">
      <c r="E13158" s="120"/>
      <c r="M13158" s="120"/>
      <c r="N13158" s="120"/>
      <c r="U13158" s="121"/>
      <c r="V13158" s="122"/>
      <c r="W13158" s="123"/>
      <c r="AC13158" s="123"/>
    </row>
    <row r="13159" spans="5:29" s="2" customFormat="1">
      <c r="E13159" s="120"/>
      <c r="M13159" s="120"/>
      <c r="N13159" s="120"/>
      <c r="U13159" s="121"/>
      <c r="V13159" s="122"/>
      <c r="W13159" s="123"/>
      <c r="AC13159" s="123"/>
    </row>
    <row r="13160" spans="5:29" s="2" customFormat="1">
      <c r="E13160" s="120"/>
      <c r="M13160" s="120"/>
      <c r="N13160" s="120"/>
      <c r="U13160" s="121"/>
      <c r="V13160" s="122"/>
      <c r="W13160" s="123"/>
      <c r="AC13160" s="123"/>
    </row>
    <row r="13161" spans="5:29" s="2" customFormat="1">
      <c r="E13161" s="120"/>
      <c r="M13161" s="120"/>
      <c r="N13161" s="120"/>
      <c r="U13161" s="121"/>
      <c r="V13161" s="122"/>
      <c r="W13161" s="123"/>
      <c r="AC13161" s="123"/>
    </row>
    <row r="13162" spans="5:29" s="2" customFormat="1">
      <c r="E13162" s="120"/>
      <c r="M13162" s="120"/>
      <c r="N13162" s="120"/>
      <c r="U13162" s="121"/>
      <c r="V13162" s="122"/>
      <c r="W13162" s="123"/>
      <c r="AC13162" s="123"/>
    </row>
    <row r="13163" spans="5:29" s="2" customFormat="1">
      <c r="E13163" s="120"/>
      <c r="M13163" s="120"/>
      <c r="N13163" s="120"/>
      <c r="U13163" s="121"/>
      <c r="V13163" s="122"/>
      <c r="W13163" s="123"/>
      <c r="AC13163" s="123"/>
    </row>
    <row r="13164" spans="5:29" s="2" customFormat="1">
      <c r="E13164" s="120"/>
      <c r="M13164" s="120"/>
      <c r="N13164" s="120"/>
      <c r="U13164" s="121"/>
      <c r="V13164" s="122"/>
      <c r="W13164" s="123"/>
      <c r="AC13164" s="123"/>
    </row>
    <row r="13165" spans="5:29" s="2" customFormat="1">
      <c r="E13165" s="120"/>
      <c r="M13165" s="120"/>
      <c r="N13165" s="120"/>
      <c r="U13165" s="121"/>
      <c r="V13165" s="122"/>
      <c r="W13165" s="123"/>
      <c r="AC13165" s="123"/>
    </row>
    <row r="13166" spans="5:29" s="2" customFormat="1">
      <c r="E13166" s="120"/>
      <c r="M13166" s="120"/>
      <c r="N13166" s="120"/>
      <c r="U13166" s="121"/>
      <c r="V13166" s="122"/>
      <c r="W13166" s="123"/>
      <c r="AC13166" s="123"/>
    </row>
    <row r="13167" spans="5:29" s="2" customFormat="1">
      <c r="E13167" s="120"/>
      <c r="M13167" s="120"/>
      <c r="N13167" s="120"/>
      <c r="U13167" s="121"/>
      <c r="V13167" s="122"/>
      <c r="W13167" s="123"/>
      <c r="AC13167" s="123"/>
    </row>
    <row r="13168" spans="5:29" s="2" customFormat="1">
      <c r="E13168" s="120"/>
      <c r="M13168" s="120"/>
      <c r="N13168" s="120"/>
      <c r="U13168" s="121"/>
      <c r="V13168" s="122"/>
      <c r="W13168" s="123"/>
      <c r="AC13168" s="123"/>
    </row>
    <row r="13169" spans="5:29" s="2" customFormat="1">
      <c r="E13169" s="120"/>
      <c r="M13169" s="120"/>
      <c r="N13169" s="120"/>
      <c r="U13169" s="121"/>
      <c r="V13169" s="122"/>
      <c r="W13169" s="123"/>
      <c r="AC13169" s="123"/>
    </row>
    <row r="13170" spans="5:29" s="2" customFormat="1">
      <c r="E13170" s="120"/>
      <c r="M13170" s="120"/>
      <c r="N13170" s="120"/>
      <c r="U13170" s="121"/>
      <c r="V13170" s="122"/>
      <c r="W13170" s="123"/>
      <c r="AC13170" s="123"/>
    </row>
    <row r="13171" spans="5:29" s="2" customFormat="1">
      <c r="E13171" s="120"/>
      <c r="M13171" s="120"/>
      <c r="N13171" s="120"/>
      <c r="U13171" s="121"/>
      <c r="V13171" s="122"/>
      <c r="W13171" s="123"/>
      <c r="AC13171" s="123"/>
    </row>
    <row r="13172" spans="5:29" s="2" customFormat="1">
      <c r="E13172" s="120"/>
      <c r="M13172" s="120"/>
      <c r="N13172" s="120"/>
      <c r="U13172" s="121"/>
      <c r="V13172" s="122"/>
      <c r="W13172" s="123"/>
      <c r="AC13172" s="123"/>
    </row>
    <row r="13173" spans="5:29" s="2" customFormat="1">
      <c r="E13173" s="120"/>
      <c r="M13173" s="120"/>
      <c r="N13173" s="120"/>
      <c r="U13173" s="121"/>
      <c r="V13173" s="122"/>
      <c r="W13173" s="123"/>
      <c r="AC13173" s="123"/>
    </row>
    <row r="13174" spans="5:29" s="2" customFormat="1">
      <c r="E13174" s="120"/>
      <c r="M13174" s="120"/>
      <c r="N13174" s="120"/>
      <c r="U13174" s="121"/>
      <c r="V13174" s="122"/>
      <c r="W13174" s="123"/>
      <c r="AC13174" s="123"/>
    </row>
    <row r="13175" spans="5:29" s="2" customFormat="1">
      <c r="E13175" s="120"/>
      <c r="M13175" s="120"/>
      <c r="N13175" s="120"/>
      <c r="U13175" s="121"/>
      <c r="V13175" s="122"/>
      <c r="W13175" s="123"/>
      <c r="AC13175" s="123"/>
    </row>
    <row r="13176" spans="5:29" s="2" customFormat="1">
      <c r="E13176" s="120"/>
      <c r="M13176" s="120"/>
      <c r="N13176" s="120"/>
      <c r="U13176" s="121"/>
      <c r="V13176" s="122"/>
      <c r="W13176" s="123"/>
      <c r="AC13176" s="123"/>
    </row>
    <row r="13177" spans="5:29" s="2" customFormat="1">
      <c r="E13177" s="120"/>
      <c r="M13177" s="120"/>
      <c r="N13177" s="120"/>
      <c r="U13177" s="121"/>
      <c r="V13177" s="122"/>
      <c r="W13177" s="123"/>
      <c r="AC13177" s="123"/>
    </row>
    <row r="13178" spans="5:29" s="2" customFormat="1">
      <c r="E13178" s="120"/>
      <c r="M13178" s="120"/>
      <c r="N13178" s="120"/>
      <c r="U13178" s="121"/>
      <c r="V13178" s="122"/>
      <c r="W13178" s="123"/>
      <c r="AC13178" s="123"/>
    </row>
    <row r="13179" spans="5:29" s="2" customFormat="1">
      <c r="E13179" s="120"/>
      <c r="M13179" s="120"/>
      <c r="N13179" s="120"/>
      <c r="U13179" s="121"/>
      <c r="V13179" s="122"/>
      <c r="W13179" s="123"/>
      <c r="AC13179" s="123"/>
    </row>
    <row r="13180" spans="5:29" s="2" customFormat="1">
      <c r="E13180" s="120"/>
      <c r="M13180" s="120"/>
      <c r="N13180" s="120"/>
      <c r="U13180" s="121"/>
      <c r="V13180" s="122"/>
      <c r="W13180" s="123"/>
      <c r="AC13180" s="123"/>
    </row>
    <row r="13181" spans="5:29" s="2" customFormat="1">
      <c r="E13181" s="120"/>
      <c r="M13181" s="120"/>
      <c r="N13181" s="120"/>
      <c r="U13181" s="121"/>
      <c r="V13181" s="122"/>
      <c r="W13181" s="123"/>
      <c r="AC13181" s="123"/>
    </row>
    <row r="13182" spans="5:29" s="2" customFormat="1">
      <c r="E13182" s="120"/>
      <c r="M13182" s="120"/>
      <c r="N13182" s="120"/>
      <c r="U13182" s="121"/>
      <c r="V13182" s="122"/>
      <c r="W13182" s="123"/>
      <c r="AC13182" s="123"/>
    </row>
    <row r="13183" spans="5:29" s="2" customFormat="1">
      <c r="E13183" s="120"/>
      <c r="M13183" s="120"/>
      <c r="N13183" s="120"/>
      <c r="U13183" s="121"/>
      <c r="V13183" s="122"/>
      <c r="W13183" s="123"/>
      <c r="AC13183" s="123"/>
    </row>
    <row r="13184" spans="5:29" s="2" customFormat="1">
      <c r="E13184" s="120"/>
      <c r="M13184" s="120"/>
      <c r="N13184" s="120"/>
      <c r="U13184" s="121"/>
      <c r="V13184" s="122"/>
      <c r="W13184" s="123"/>
      <c r="AC13184" s="123"/>
    </row>
    <row r="13185" spans="5:29" s="2" customFormat="1">
      <c r="E13185" s="120"/>
      <c r="M13185" s="120"/>
      <c r="N13185" s="120"/>
      <c r="U13185" s="121"/>
      <c r="V13185" s="122"/>
      <c r="W13185" s="123"/>
      <c r="AC13185" s="123"/>
    </row>
    <row r="13186" spans="5:29" s="2" customFormat="1">
      <c r="E13186" s="120"/>
      <c r="M13186" s="120"/>
      <c r="N13186" s="120"/>
      <c r="U13186" s="121"/>
      <c r="V13186" s="122"/>
      <c r="W13186" s="123"/>
      <c r="AC13186" s="123"/>
    </row>
    <row r="13187" spans="5:29" s="2" customFormat="1">
      <c r="E13187" s="120"/>
      <c r="M13187" s="120"/>
      <c r="N13187" s="120"/>
      <c r="U13187" s="121"/>
      <c r="V13187" s="122"/>
      <c r="W13187" s="123"/>
      <c r="AC13187" s="123"/>
    </row>
    <row r="13188" spans="5:29" s="2" customFormat="1">
      <c r="E13188" s="120"/>
      <c r="M13188" s="120"/>
      <c r="N13188" s="120"/>
      <c r="U13188" s="121"/>
      <c r="V13188" s="122"/>
      <c r="W13188" s="123"/>
      <c r="AC13188" s="123"/>
    </row>
    <row r="13189" spans="5:29" s="2" customFormat="1">
      <c r="E13189" s="120"/>
      <c r="M13189" s="120"/>
      <c r="N13189" s="120"/>
      <c r="U13189" s="121"/>
      <c r="V13189" s="122"/>
      <c r="W13189" s="123"/>
      <c r="AC13189" s="123"/>
    </row>
    <row r="13190" spans="5:29" s="2" customFormat="1">
      <c r="E13190" s="120"/>
      <c r="M13190" s="120"/>
      <c r="N13190" s="120"/>
      <c r="U13190" s="121"/>
      <c r="V13190" s="122"/>
      <c r="W13190" s="123"/>
      <c r="AC13190" s="123"/>
    </row>
    <row r="13191" spans="5:29" s="2" customFormat="1">
      <c r="E13191" s="120"/>
      <c r="M13191" s="120"/>
      <c r="N13191" s="120"/>
      <c r="U13191" s="121"/>
      <c r="V13191" s="122"/>
      <c r="W13191" s="123"/>
      <c r="AC13191" s="123"/>
    </row>
    <row r="13192" spans="5:29" s="2" customFormat="1">
      <c r="E13192" s="120"/>
      <c r="M13192" s="120"/>
      <c r="N13192" s="120"/>
      <c r="U13192" s="121"/>
      <c r="V13192" s="122"/>
      <c r="W13192" s="123"/>
      <c r="AC13192" s="123"/>
    </row>
    <row r="13193" spans="5:29" s="2" customFormat="1">
      <c r="E13193" s="120"/>
      <c r="M13193" s="120"/>
      <c r="N13193" s="120"/>
      <c r="U13193" s="121"/>
      <c r="V13193" s="122"/>
      <c r="W13193" s="123"/>
      <c r="AC13193" s="123"/>
    </row>
    <row r="13194" spans="5:29" s="2" customFormat="1">
      <c r="E13194" s="120"/>
      <c r="M13194" s="120"/>
      <c r="N13194" s="120"/>
      <c r="U13194" s="121"/>
      <c r="V13194" s="122"/>
      <c r="W13194" s="123"/>
      <c r="AC13194" s="123"/>
    </row>
    <row r="13195" spans="5:29" s="2" customFormat="1">
      <c r="E13195" s="120"/>
      <c r="M13195" s="120"/>
      <c r="N13195" s="120"/>
      <c r="U13195" s="121"/>
      <c r="V13195" s="122"/>
      <c r="W13195" s="123"/>
      <c r="AC13195" s="123"/>
    </row>
    <row r="13196" spans="5:29" s="2" customFormat="1">
      <c r="E13196" s="120"/>
      <c r="M13196" s="120"/>
      <c r="N13196" s="120"/>
      <c r="U13196" s="121"/>
      <c r="V13196" s="122"/>
      <c r="W13196" s="123"/>
      <c r="AC13196" s="123"/>
    </row>
    <row r="13197" spans="5:29" s="2" customFormat="1">
      <c r="E13197" s="120"/>
      <c r="M13197" s="120"/>
      <c r="N13197" s="120"/>
      <c r="U13197" s="121"/>
      <c r="V13197" s="122"/>
      <c r="W13197" s="123"/>
      <c r="AC13197" s="123"/>
    </row>
    <row r="13198" spans="5:29" s="2" customFormat="1">
      <c r="E13198" s="120"/>
      <c r="M13198" s="120"/>
      <c r="N13198" s="120"/>
      <c r="U13198" s="121"/>
      <c r="V13198" s="122"/>
      <c r="W13198" s="123"/>
      <c r="AC13198" s="123"/>
    </row>
    <row r="13199" spans="5:29" s="2" customFormat="1">
      <c r="E13199" s="120"/>
      <c r="M13199" s="120"/>
      <c r="N13199" s="120"/>
      <c r="U13199" s="121"/>
      <c r="V13199" s="122"/>
      <c r="W13199" s="123"/>
      <c r="AC13199" s="123"/>
    </row>
    <row r="13200" spans="5:29" s="2" customFormat="1">
      <c r="E13200" s="120"/>
      <c r="M13200" s="120"/>
      <c r="N13200" s="120"/>
      <c r="U13200" s="121"/>
      <c r="V13200" s="122"/>
      <c r="W13200" s="123"/>
      <c r="AC13200" s="123"/>
    </row>
    <row r="13201" spans="5:29" s="2" customFormat="1">
      <c r="E13201" s="120"/>
      <c r="M13201" s="120"/>
      <c r="N13201" s="120"/>
      <c r="U13201" s="121"/>
      <c r="V13201" s="122"/>
      <c r="W13201" s="123"/>
      <c r="AC13201" s="123"/>
    </row>
    <row r="13202" spans="5:29" s="2" customFormat="1">
      <c r="E13202" s="120"/>
      <c r="M13202" s="120"/>
      <c r="N13202" s="120"/>
      <c r="U13202" s="121"/>
      <c r="V13202" s="122"/>
      <c r="W13202" s="123"/>
      <c r="AC13202" s="123"/>
    </row>
    <row r="13203" spans="5:29" s="2" customFormat="1">
      <c r="E13203" s="120"/>
      <c r="M13203" s="120"/>
      <c r="N13203" s="120"/>
      <c r="U13203" s="121"/>
      <c r="V13203" s="122"/>
      <c r="W13203" s="123"/>
      <c r="AC13203" s="123"/>
    </row>
    <row r="13204" spans="5:29" s="2" customFormat="1">
      <c r="E13204" s="120"/>
      <c r="M13204" s="120"/>
      <c r="N13204" s="120"/>
      <c r="U13204" s="121"/>
      <c r="V13204" s="122"/>
      <c r="W13204" s="123"/>
      <c r="AC13204" s="123"/>
    </row>
    <row r="13205" spans="5:29" s="2" customFormat="1">
      <c r="E13205" s="120"/>
      <c r="M13205" s="120"/>
      <c r="N13205" s="120"/>
      <c r="U13205" s="121"/>
      <c r="V13205" s="122"/>
      <c r="W13205" s="123"/>
      <c r="AC13205" s="123"/>
    </row>
    <row r="13206" spans="5:29" s="2" customFormat="1">
      <c r="E13206" s="120"/>
      <c r="M13206" s="120"/>
      <c r="N13206" s="120"/>
      <c r="U13206" s="121"/>
      <c r="V13206" s="122"/>
      <c r="W13206" s="123"/>
      <c r="AC13206" s="123"/>
    </row>
    <row r="13207" spans="5:29" s="2" customFormat="1">
      <c r="E13207" s="120"/>
      <c r="M13207" s="120"/>
      <c r="N13207" s="120"/>
      <c r="U13207" s="121"/>
      <c r="V13207" s="122"/>
      <c r="W13207" s="123"/>
      <c r="AC13207" s="123"/>
    </row>
    <row r="13208" spans="5:29" s="2" customFormat="1">
      <c r="E13208" s="120"/>
      <c r="M13208" s="120"/>
      <c r="N13208" s="120"/>
      <c r="U13208" s="121"/>
      <c r="V13208" s="122"/>
      <c r="W13208" s="123"/>
      <c r="AC13208" s="123"/>
    </row>
    <row r="13209" spans="5:29" s="2" customFormat="1">
      <c r="E13209" s="120"/>
      <c r="M13209" s="120"/>
      <c r="N13209" s="120"/>
      <c r="U13209" s="121"/>
      <c r="V13209" s="122"/>
      <c r="W13209" s="123"/>
      <c r="AC13209" s="123"/>
    </row>
    <row r="13210" spans="5:29" s="2" customFormat="1">
      <c r="E13210" s="120"/>
      <c r="M13210" s="120"/>
      <c r="N13210" s="120"/>
      <c r="U13210" s="121"/>
      <c r="V13210" s="122"/>
      <c r="W13210" s="123"/>
      <c r="AC13210" s="123"/>
    </row>
    <row r="13211" spans="5:29" s="2" customFormat="1">
      <c r="E13211" s="120"/>
      <c r="M13211" s="120"/>
      <c r="N13211" s="120"/>
      <c r="U13211" s="121"/>
      <c r="V13211" s="122"/>
      <c r="W13211" s="123"/>
      <c r="AC13211" s="123"/>
    </row>
    <row r="13212" spans="5:29" s="2" customFormat="1">
      <c r="E13212" s="120"/>
      <c r="M13212" s="120"/>
      <c r="N13212" s="120"/>
      <c r="U13212" s="121"/>
      <c r="V13212" s="122"/>
      <c r="W13212" s="123"/>
      <c r="AC13212" s="123"/>
    </row>
    <row r="13213" spans="5:29" s="2" customFormat="1">
      <c r="E13213" s="120"/>
      <c r="M13213" s="120"/>
      <c r="N13213" s="120"/>
      <c r="U13213" s="121"/>
      <c r="V13213" s="122"/>
      <c r="W13213" s="123"/>
      <c r="AC13213" s="123"/>
    </row>
    <row r="13214" spans="5:29" s="2" customFormat="1">
      <c r="E13214" s="120"/>
      <c r="M13214" s="120"/>
      <c r="N13214" s="120"/>
      <c r="U13214" s="121"/>
      <c r="V13214" s="122"/>
      <c r="W13214" s="123"/>
      <c r="AC13214" s="123"/>
    </row>
    <row r="13215" spans="5:29" s="2" customFormat="1">
      <c r="E13215" s="120"/>
      <c r="M13215" s="120"/>
      <c r="N13215" s="120"/>
      <c r="U13215" s="121"/>
      <c r="V13215" s="122"/>
      <c r="W13215" s="123"/>
      <c r="AC13215" s="123"/>
    </row>
    <row r="13216" spans="5:29" s="2" customFormat="1">
      <c r="E13216" s="120"/>
      <c r="M13216" s="120"/>
      <c r="N13216" s="120"/>
      <c r="U13216" s="121"/>
      <c r="V13216" s="122"/>
      <c r="W13216" s="123"/>
      <c r="AC13216" s="123"/>
    </row>
    <row r="13217" spans="5:29" s="2" customFormat="1">
      <c r="E13217" s="120"/>
      <c r="M13217" s="120"/>
      <c r="N13217" s="120"/>
      <c r="U13217" s="121"/>
      <c r="V13217" s="122"/>
      <c r="W13217" s="123"/>
      <c r="AC13217" s="123"/>
    </row>
    <row r="13218" spans="5:29" s="2" customFormat="1">
      <c r="E13218" s="120"/>
      <c r="M13218" s="120"/>
      <c r="N13218" s="120"/>
      <c r="U13218" s="121"/>
      <c r="V13218" s="122"/>
      <c r="W13218" s="123"/>
      <c r="AC13218" s="123"/>
    </row>
    <row r="13219" spans="5:29" s="2" customFormat="1">
      <c r="E13219" s="120"/>
      <c r="M13219" s="120"/>
      <c r="N13219" s="120"/>
      <c r="U13219" s="121"/>
      <c r="V13219" s="122"/>
      <c r="W13219" s="123"/>
      <c r="AC13219" s="123"/>
    </row>
    <row r="13220" spans="5:29" s="2" customFormat="1">
      <c r="E13220" s="120"/>
      <c r="M13220" s="120"/>
      <c r="N13220" s="120"/>
      <c r="U13220" s="121"/>
      <c r="V13220" s="122"/>
      <c r="W13220" s="123"/>
      <c r="AC13220" s="123"/>
    </row>
    <row r="13221" spans="5:29" s="2" customFormat="1">
      <c r="E13221" s="120"/>
      <c r="M13221" s="120"/>
      <c r="N13221" s="120"/>
      <c r="U13221" s="121"/>
      <c r="V13221" s="122"/>
      <c r="W13221" s="123"/>
      <c r="AC13221" s="123"/>
    </row>
    <row r="13222" spans="5:29" s="2" customFormat="1">
      <c r="E13222" s="120"/>
      <c r="M13222" s="120"/>
      <c r="N13222" s="120"/>
      <c r="U13222" s="121"/>
      <c r="V13222" s="122"/>
      <c r="W13222" s="123"/>
      <c r="AC13222" s="123"/>
    </row>
    <row r="13223" spans="5:29" s="2" customFormat="1">
      <c r="E13223" s="120"/>
      <c r="M13223" s="120"/>
      <c r="N13223" s="120"/>
      <c r="U13223" s="121"/>
      <c r="V13223" s="122"/>
      <c r="W13223" s="123"/>
      <c r="AC13223" s="123"/>
    </row>
    <row r="13224" spans="5:29" s="2" customFormat="1">
      <c r="E13224" s="120"/>
      <c r="M13224" s="120"/>
      <c r="N13224" s="120"/>
      <c r="U13224" s="121"/>
      <c r="V13224" s="122"/>
      <c r="W13224" s="123"/>
      <c r="AC13224" s="123"/>
    </row>
    <row r="13225" spans="5:29" s="2" customFormat="1">
      <c r="E13225" s="120"/>
      <c r="M13225" s="120"/>
      <c r="N13225" s="120"/>
      <c r="U13225" s="121"/>
      <c r="V13225" s="122"/>
      <c r="W13225" s="123"/>
      <c r="AC13225" s="123"/>
    </row>
    <row r="13226" spans="5:29" s="2" customFormat="1">
      <c r="E13226" s="120"/>
      <c r="M13226" s="120"/>
      <c r="N13226" s="120"/>
      <c r="U13226" s="121"/>
      <c r="V13226" s="122"/>
      <c r="W13226" s="123"/>
      <c r="AC13226" s="123"/>
    </row>
    <row r="13227" spans="5:29" s="2" customFormat="1">
      <c r="E13227" s="120"/>
      <c r="M13227" s="120"/>
      <c r="N13227" s="120"/>
      <c r="U13227" s="121"/>
      <c r="V13227" s="122"/>
      <c r="W13227" s="123"/>
      <c r="AC13227" s="123"/>
    </row>
    <row r="13228" spans="5:29" s="2" customFormat="1">
      <c r="E13228" s="120"/>
      <c r="M13228" s="120"/>
      <c r="N13228" s="120"/>
      <c r="U13228" s="121"/>
      <c r="V13228" s="122"/>
      <c r="W13228" s="123"/>
      <c r="AC13228" s="123"/>
    </row>
    <row r="13229" spans="5:29" s="2" customFormat="1">
      <c r="E13229" s="120"/>
      <c r="M13229" s="120"/>
      <c r="N13229" s="120"/>
      <c r="U13229" s="121"/>
      <c r="V13229" s="122"/>
      <c r="W13229" s="123"/>
      <c r="AC13229" s="123"/>
    </row>
    <row r="13230" spans="5:29" s="2" customFormat="1">
      <c r="E13230" s="120"/>
      <c r="M13230" s="120"/>
      <c r="N13230" s="120"/>
      <c r="U13230" s="121"/>
      <c r="V13230" s="122"/>
      <c r="W13230" s="123"/>
      <c r="AC13230" s="123"/>
    </row>
    <row r="13231" spans="5:29" s="2" customFormat="1">
      <c r="E13231" s="120"/>
      <c r="M13231" s="120"/>
      <c r="N13231" s="120"/>
      <c r="U13231" s="121"/>
      <c r="V13231" s="122"/>
      <c r="W13231" s="123"/>
      <c r="AC13231" s="123"/>
    </row>
    <row r="13232" spans="5:29" s="2" customFormat="1">
      <c r="E13232" s="120"/>
      <c r="M13232" s="120"/>
      <c r="N13232" s="120"/>
      <c r="U13232" s="121"/>
      <c r="V13232" s="122"/>
      <c r="W13232" s="123"/>
      <c r="AC13232" s="123"/>
    </row>
    <row r="13233" spans="5:29" s="2" customFormat="1">
      <c r="E13233" s="120"/>
      <c r="M13233" s="120"/>
      <c r="N13233" s="120"/>
      <c r="U13233" s="121"/>
      <c r="V13233" s="122"/>
      <c r="W13233" s="123"/>
      <c r="AC13233" s="123"/>
    </row>
    <row r="13234" spans="5:29" s="2" customFormat="1">
      <c r="E13234" s="120"/>
      <c r="M13234" s="120"/>
      <c r="N13234" s="120"/>
      <c r="U13234" s="121"/>
      <c r="V13234" s="122"/>
      <c r="W13234" s="123"/>
      <c r="AC13234" s="123"/>
    </row>
    <row r="13235" spans="5:29" s="2" customFormat="1">
      <c r="E13235" s="120"/>
      <c r="M13235" s="120"/>
      <c r="N13235" s="120"/>
      <c r="U13235" s="121"/>
      <c r="V13235" s="122"/>
      <c r="W13235" s="123"/>
      <c r="AC13235" s="123"/>
    </row>
    <row r="13236" spans="5:29" s="2" customFormat="1">
      <c r="E13236" s="120"/>
      <c r="M13236" s="120"/>
      <c r="N13236" s="120"/>
      <c r="U13236" s="121"/>
      <c r="V13236" s="122"/>
      <c r="W13236" s="123"/>
      <c r="AC13236" s="123"/>
    </row>
    <row r="13237" spans="5:29" s="2" customFormat="1">
      <c r="E13237" s="120"/>
      <c r="M13237" s="120"/>
      <c r="N13237" s="120"/>
      <c r="U13237" s="121"/>
      <c r="V13237" s="122"/>
      <c r="W13237" s="123"/>
      <c r="AC13237" s="123"/>
    </row>
    <row r="13238" spans="5:29" s="2" customFormat="1">
      <c r="E13238" s="120"/>
      <c r="M13238" s="120"/>
      <c r="N13238" s="120"/>
      <c r="U13238" s="121"/>
      <c r="V13238" s="122"/>
      <c r="W13238" s="123"/>
      <c r="AC13238" s="123"/>
    </row>
    <row r="13239" spans="5:29" s="2" customFormat="1">
      <c r="E13239" s="120"/>
      <c r="M13239" s="120"/>
      <c r="N13239" s="120"/>
      <c r="U13239" s="121"/>
      <c r="V13239" s="122"/>
      <c r="W13239" s="123"/>
      <c r="AC13239" s="123"/>
    </row>
    <row r="13240" spans="5:29" s="2" customFormat="1">
      <c r="E13240" s="120"/>
      <c r="M13240" s="120"/>
      <c r="N13240" s="120"/>
      <c r="U13240" s="121"/>
      <c r="V13240" s="122"/>
      <c r="W13240" s="123"/>
      <c r="AC13240" s="123"/>
    </row>
    <row r="13241" spans="5:29" s="2" customFormat="1">
      <c r="E13241" s="120"/>
      <c r="M13241" s="120"/>
      <c r="N13241" s="120"/>
      <c r="U13241" s="121"/>
      <c r="V13241" s="122"/>
      <c r="W13241" s="123"/>
      <c r="AC13241" s="123"/>
    </row>
    <row r="13242" spans="5:29" s="2" customFormat="1">
      <c r="E13242" s="120"/>
      <c r="M13242" s="120"/>
      <c r="N13242" s="120"/>
      <c r="U13242" s="121"/>
      <c r="V13242" s="122"/>
      <c r="W13242" s="123"/>
      <c r="AC13242" s="123"/>
    </row>
    <row r="13243" spans="5:29" s="2" customFormat="1">
      <c r="E13243" s="120"/>
      <c r="M13243" s="120"/>
      <c r="N13243" s="120"/>
      <c r="U13243" s="121"/>
      <c r="V13243" s="122"/>
      <c r="W13243" s="123"/>
      <c r="AC13243" s="123"/>
    </row>
    <row r="13244" spans="5:29" s="2" customFormat="1">
      <c r="E13244" s="120"/>
      <c r="M13244" s="120"/>
      <c r="N13244" s="120"/>
      <c r="U13244" s="121"/>
      <c r="V13244" s="122"/>
      <c r="W13244" s="123"/>
      <c r="AC13244" s="123"/>
    </row>
    <row r="13245" spans="5:29" s="2" customFormat="1">
      <c r="E13245" s="120"/>
      <c r="M13245" s="120"/>
      <c r="N13245" s="120"/>
      <c r="U13245" s="121"/>
      <c r="V13245" s="122"/>
      <c r="W13245" s="123"/>
      <c r="AC13245" s="123"/>
    </row>
    <row r="13246" spans="5:29" s="2" customFormat="1">
      <c r="E13246" s="120"/>
      <c r="M13246" s="120"/>
      <c r="N13246" s="120"/>
      <c r="U13246" s="121"/>
      <c r="V13246" s="122"/>
      <c r="W13246" s="123"/>
      <c r="AC13246" s="123"/>
    </row>
    <row r="13247" spans="5:29" s="2" customFormat="1">
      <c r="E13247" s="120"/>
      <c r="M13247" s="120"/>
      <c r="N13247" s="120"/>
      <c r="U13247" s="121"/>
      <c r="V13247" s="122"/>
      <c r="W13247" s="123"/>
      <c r="AC13247" s="123"/>
    </row>
    <row r="13248" spans="5:29" s="2" customFormat="1">
      <c r="E13248" s="120"/>
      <c r="M13248" s="120"/>
      <c r="N13248" s="120"/>
      <c r="U13248" s="121"/>
      <c r="V13248" s="122"/>
      <c r="W13248" s="123"/>
      <c r="AC13248" s="123"/>
    </row>
    <row r="13249" spans="5:29" s="2" customFormat="1">
      <c r="E13249" s="120"/>
      <c r="M13249" s="120"/>
      <c r="N13249" s="120"/>
      <c r="U13249" s="121"/>
      <c r="V13249" s="122"/>
      <c r="W13249" s="123"/>
      <c r="AC13249" s="123"/>
    </row>
    <row r="13250" spans="5:29" s="2" customFormat="1">
      <c r="E13250" s="120"/>
      <c r="M13250" s="120"/>
      <c r="N13250" s="120"/>
      <c r="U13250" s="121"/>
      <c r="V13250" s="122"/>
      <c r="W13250" s="123"/>
      <c r="AC13250" s="123"/>
    </row>
    <row r="13251" spans="5:29" s="2" customFormat="1">
      <c r="E13251" s="120"/>
      <c r="M13251" s="120"/>
      <c r="N13251" s="120"/>
      <c r="U13251" s="121"/>
      <c r="V13251" s="122"/>
      <c r="W13251" s="123"/>
      <c r="AC13251" s="123"/>
    </row>
    <row r="13252" spans="5:29" s="2" customFormat="1">
      <c r="E13252" s="120"/>
      <c r="M13252" s="120"/>
      <c r="N13252" s="120"/>
      <c r="U13252" s="121"/>
      <c r="V13252" s="122"/>
      <c r="W13252" s="123"/>
      <c r="AC13252" s="123"/>
    </row>
    <row r="13253" spans="5:29" s="2" customFormat="1">
      <c r="E13253" s="120"/>
      <c r="M13253" s="120"/>
      <c r="N13253" s="120"/>
      <c r="U13253" s="121"/>
      <c r="V13253" s="122"/>
      <c r="W13253" s="123"/>
      <c r="AC13253" s="123"/>
    </row>
    <row r="13254" spans="5:29" s="2" customFormat="1">
      <c r="E13254" s="120"/>
      <c r="M13254" s="120"/>
      <c r="N13254" s="120"/>
      <c r="U13254" s="121"/>
      <c r="V13254" s="122"/>
      <c r="W13254" s="123"/>
      <c r="AC13254" s="123"/>
    </row>
    <row r="13255" spans="5:29" s="2" customFormat="1">
      <c r="E13255" s="120"/>
      <c r="M13255" s="120"/>
      <c r="N13255" s="120"/>
      <c r="U13255" s="121"/>
      <c r="V13255" s="122"/>
      <c r="W13255" s="123"/>
      <c r="AC13255" s="123"/>
    </row>
    <row r="13256" spans="5:29" s="2" customFormat="1">
      <c r="E13256" s="120"/>
      <c r="M13256" s="120"/>
      <c r="N13256" s="120"/>
      <c r="U13256" s="121"/>
      <c r="V13256" s="122"/>
      <c r="W13256" s="123"/>
      <c r="AC13256" s="123"/>
    </row>
    <row r="13257" spans="5:29" s="2" customFormat="1">
      <c r="E13257" s="120"/>
      <c r="M13257" s="120"/>
      <c r="N13257" s="120"/>
      <c r="U13257" s="121"/>
      <c r="V13257" s="122"/>
      <c r="W13257" s="123"/>
      <c r="AC13257" s="123"/>
    </row>
    <row r="13258" spans="5:29" s="2" customFormat="1">
      <c r="E13258" s="120"/>
      <c r="M13258" s="120"/>
      <c r="N13258" s="120"/>
      <c r="U13258" s="121"/>
      <c r="V13258" s="122"/>
      <c r="W13258" s="123"/>
      <c r="AC13258" s="123"/>
    </row>
    <row r="13259" spans="5:29" s="2" customFormat="1">
      <c r="E13259" s="120"/>
      <c r="M13259" s="120"/>
      <c r="N13259" s="120"/>
      <c r="U13259" s="121"/>
      <c r="V13259" s="122"/>
      <c r="W13259" s="123"/>
      <c r="AC13259" s="123"/>
    </row>
    <row r="13260" spans="5:29" s="2" customFormat="1">
      <c r="E13260" s="120"/>
      <c r="M13260" s="120"/>
      <c r="N13260" s="120"/>
      <c r="U13260" s="121"/>
      <c r="V13260" s="122"/>
      <c r="W13260" s="123"/>
      <c r="AC13260" s="123"/>
    </row>
    <row r="13261" spans="5:29" s="2" customFormat="1">
      <c r="E13261" s="120"/>
      <c r="M13261" s="120"/>
      <c r="N13261" s="120"/>
      <c r="U13261" s="121"/>
      <c r="V13261" s="122"/>
      <c r="W13261" s="123"/>
      <c r="AC13261" s="123"/>
    </row>
    <row r="13262" spans="5:29" s="2" customFormat="1">
      <c r="E13262" s="120"/>
      <c r="M13262" s="120"/>
      <c r="N13262" s="120"/>
      <c r="U13262" s="121"/>
      <c r="V13262" s="122"/>
      <c r="W13262" s="123"/>
      <c r="AC13262" s="123"/>
    </row>
    <row r="13263" spans="5:29" s="2" customFormat="1">
      <c r="E13263" s="120"/>
      <c r="M13263" s="120"/>
      <c r="N13263" s="120"/>
      <c r="U13263" s="121"/>
      <c r="V13263" s="122"/>
      <c r="W13263" s="123"/>
      <c r="AC13263" s="123"/>
    </row>
    <row r="13264" spans="5:29" s="2" customFormat="1">
      <c r="E13264" s="120"/>
      <c r="M13264" s="120"/>
      <c r="N13264" s="120"/>
      <c r="U13264" s="121"/>
      <c r="V13264" s="122"/>
      <c r="W13264" s="123"/>
      <c r="AC13264" s="123"/>
    </row>
    <row r="13265" spans="5:29" s="2" customFormat="1">
      <c r="E13265" s="120"/>
      <c r="M13265" s="120"/>
      <c r="N13265" s="120"/>
      <c r="U13265" s="121"/>
      <c r="V13265" s="122"/>
      <c r="W13265" s="123"/>
      <c r="AC13265" s="123"/>
    </row>
    <row r="13266" spans="5:29" s="2" customFormat="1">
      <c r="E13266" s="120"/>
      <c r="M13266" s="120"/>
      <c r="N13266" s="120"/>
      <c r="U13266" s="121"/>
      <c r="V13266" s="122"/>
      <c r="W13266" s="123"/>
      <c r="AC13266" s="123"/>
    </row>
    <row r="13267" spans="5:29" s="2" customFormat="1">
      <c r="E13267" s="120"/>
      <c r="M13267" s="120"/>
      <c r="N13267" s="120"/>
      <c r="U13267" s="121"/>
      <c r="V13267" s="122"/>
      <c r="W13267" s="123"/>
      <c r="AC13267" s="123"/>
    </row>
    <row r="13268" spans="5:29" s="2" customFormat="1">
      <c r="E13268" s="120"/>
      <c r="M13268" s="120"/>
      <c r="N13268" s="120"/>
      <c r="U13268" s="121"/>
      <c r="V13268" s="122"/>
      <c r="W13268" s="123"/>
      <c r="AC13268" s="123"/>
    </row>
    <row r="13269" spans="5:29" s="2" customFormat="1">
      <c r="E13269" s="120"/>
      <c r="M13269" s="120"/>
      <c r="N13269" s="120"/>
      <c r="U13269" s="121"/>
      <c r="V13269" s="122"/>
      <c r="W13269" s="123"/>
      <c r="AC13269" s="123"/>
    </row>
    <row r="13270" spans="5:29" s="2" customFormat="1">
      <c r="E13270" s="120"/>
      <c r="M13270" s="120"/>
      <c r="N13270" s="120"/>
      <c r="U13270" s="121"/>
      <c r="V13270" s="122"/>
      <c r="W13270" s="123"/>
      <c r="AC13270" s="123"/>
    </row>
    <row r="13271" spans="5:29" s="2" customFormat="1">
      <c r="E13271" s="120"/>
      <c r="M13271" s="120"/>
      <c r="N13271" s="120"/>
      <c r="U13271" s="121"/>
      <c r="V13271" s="122"/>
      <c r="W13271" s="123"/>
      <c r="AC13271" s="123"/>
    </row>
    <row r="13272" spans="5:29" s="2" customFormat="1">
      <c r="E13272" s="120"/>
      <c r="M13272" s="120"/>
      <c r="N13272" s="120"/>
      <c r="U13272" s="121"/>
      <c r="V13272" s="122"/>
      <c r="W13272" s="123"/>
      <c r="AC13272" s="123"/>
    </row>
    <row r="13273" spans="5:29" s="2" customFormat="1">
      <c r="E13273" s="120"/>
      <c r="M13273" s="120"/>
      <c r="N13273" s="120"/>
      <c r="U13273" s="121"/>
      <c r="V13273" s="122"/>
      <c r="W13273" s="123"/>
      <c r="AC13273" s="123"/>
    </row>
    <row r="13274" spans="5:29" s="2" customFormat="1">
      <c r="E13274" s="120"/>
      <c r="M13274" s="120"/>
      <c r="N13274" s="120"/>
      <c r="U13274" s="121"/>
      <c r="V13274" s="122"/>
      <c r="W13274" s="123"/>
      <c r="AC13274" s="123"/>
    </row>
    <row r="13275" spans="5:29" s="2" customFormat="1">
      <c r="E13275" s="120"/>
      <c r="M13275" s="120"/>
      <c r="N13275" s="120"/>
      <c r="U13275" s="121"/>
      <c r="V13275" s="122"/>
      <c r="W13275" s="123"/>
      <c r="AC13275" s="123"/>
    </row>
    <row r="13276" spans="5:29" s="2" customFormat="1">
      <c r="E13276" s="120"/>
      <c r="M13276" s="120"/>
      <c r="N13276" s="120"/>
      <c r="U13276" s="121"/>
      <c r="V13276" s="122"/>
      <c r="W13276" s="123"/>
      <c r="AC13276" s="123"/>
    </row>
    <row r="13277" spans="5:29" s="2" customFormat="1">
      <c r="E13277" s="120"/>
      <c r="M13277" s="120"/>
      <c r="N13277" s="120"/>
      <c r="U13277" s="121"/>
      <c r="V13277" s="122"/>
      <c r="W13277" s="123"/>
      <c r="AC13277" s="123"/>
    </row>
    <row r="13278" spans="5:29" s="2" customFormat="1">
      <c r="E13278" s="120"/>
      <c r="M13278" s="120"/>
      <c r="N13278" s="120"/>
      <c r="U13278" s="121"/>
      <c r="V13278" s="122"/>
      <c r="W13278" s="123"/>
      <c r="AC13278" s="123"/>
    </row>
    <row r="13279" spans="5:29" s="2" customFormat="1">
      <c r="E13279" s="120"/>
      <c r="M13279" s="120"/>
      <c r="N13279" s="120"/>
      <c r="U13279" s="121"/>
      <c r="V13279" s="122"/>
      <c r="W13279" s="123"/>
      <c r="AC13279" s="123"/>
    </row>
    <row r="13280" spans="5:29" s="2" customFormat="1">
      <c r="E13280" s="120"/>
      <c r="M13280" s="120"/>
      <c r="N13280" s="120"/>
      <c r="U13280" s="121"/>
      <c r="V13280" s="122"/>
      <c r="W13280" s="123"/>
      <c r="AC13280" s="123"/>
    </row>
    <row r="13281" spans="5:29" s="2" customFormat="1">
      <c r="E13281" s="120"/>
      <c r="M13281" s="120"/>
      <c r="N13281" s="120"/>
      <c r="U13281" s="121"/>
      <c r="V13281" s="122"/>
      <c r="W13281" s="123"/>
      <c r="AC13281" s="123"/>
    </row>
    <row r="13282" spans="5:29" s="2" customFormat="1">
      <c r="E13282" s="120"/>
      <c r="M13282" s="120"/>
      <c r="N13282" s="120"/>
      <c r="U13282" s="121"/>
      <c r="V13282" s="122"/>
      <c r="W13282" s="123"/>
      <c r="AC13282" s="123"/>
    </row>
    <row r="13283" spans="5:29" s="2" customFormat="1">
      <c r="E13283" s="120"/>
      <c r="M13283" s="120"/>
      <c r="N13283" s="120"/>
      <c r="U13283" s="121"/>
      <c r="V13283" s="122"/>
      <c r="W13283" s="123"/>
      <c r="AC13283" s="123"/>
    </row>
    <row r="13284" spans="5:29" s="2" customFormat="1">
      <c r="E13284" s="120"/>
      <c r="M13284" s="120"/>
      <c r="N13284" s="120"/>
      <c r="U13284" s="121"/>
      <c r="V13284" s="122"/>
      <c r="W13284" s="123"/>
      <c r="AC13284" s="123"/>
    </row>
    <row r="13285" spans="5:29" s="2" customFormat="1">
      <c r="E13285" s="120"/>
      <c r="M13285" s="120"/>
      <c r="N13285" s="120"/>
      <c r="U13285" s="121"/>
      <c r="V13285" s="122"/>
      <c r="W13285" s="123"/>
      <c r="AC13285" s="123"/>
    </row>
    <row r="13286" spans="5:29" s="2" customFormat="1">
      <c r="E13286" s="120"/>
      <c r="M13286" s="120"/>
      <c r="N13286" s="120"/>
      <c r="U13286" s="121"/>
      <c r="V13286" s="122"/>
      <c r="W13286" s="123"/>
      <c r="AC13286" s="123"/>
    </row>
    <row r="13287" spans="5:29" s="2" customFormat="1">
      <c r="E13287" s="120"/>
      <c r="M13287" s="120"/>
      <c r="N13287" s="120"/>
      <c r="U13287" s="121"/>
      <c r="V13287" s="122"/>
      <c r="W13287" s="123"/>
      <c r="AC13287" s="123"/>
    </row>
    <row r="13288" spans="5:29" s="2" customFormat="1">
      <c r="E13288" s="120"/>
      <c r="M13288" s="120"/>
      <c r="N13288" s="120"/>
      <c r="U13288" s="121"/>
      <c r="V13288" s="122"/>
      <c r="W13288" s="123"/>
      <c r="AC13288" s="123"/>
    </row>
    <row r="13289" spans="5:29" s="2" customFormat="1">
      <c r="E13289" s="120"/>
      <c r="M13289" s="120"/>
      <c r="N13289" s="120"/>
      <c r="U13289" s="121"/>
      <c r="V13289" s="122"/>
      <c r="W13289" s="123"/>
      <c r="AC13289" s="123"/>
    </row>
    <row r="13290" spans="5:29" s="2" customFormat="1">
      <c r="E13290" s="120"/>
      <c r="M13290" s="120"/>
      <c r="N13290" s="120"/>
      <c r="U13290" s="121"/>
      <c r="V13290" s="122"/>
      <c r="W13290" s="123"/>
      <c r="AC13290" s="123"/>
    </row>
    <row r="13291" spans="5:29" s="2" customFormat="1">
      <c r="E13291" s="120"/>
      <c r="M13291" s="120"/>
      <c r="N13291" s="120"/>
      <c r="U13291" s="121"/>
      <c r="V13291" s="122"/>
      <c r="W13291" s="123"/>
      <c r="AC13291" s="123"/>
    </row>
    <row r="13292" spans="5:29" s="2" customFormat="1">
      <c r="E13292" s="120"/>
      <c r="M13292" s="120"/>
      <c r="N13292" s="120"/>
      <c r="U13292" s="121"/>
      <c r="V13292" s="122"/>
      <c r="W13292" s="123"/>
      <c r="AC13292" s="123"/>
    </row>
    <row r="13293" spans="5:29" s="2" customFormat="1">
      <c r="E13293" s="120"/>
      <c r="M13293" s="120"/>
      <c r="N13293" s="120"/>
      <c r="U13293" s="121"/>
      <c r="V13293" s="122"/>
      <c r="W13293" s="123"/>
      <c r="AC13293" s="123"/>
    </row>
    <row r="13294" spans="5:29" s="2" customFormat="1">
      <c r="E13294" s="120"/>
      <c r="M13294" s="120"/>
      <c r="N13294" s="120"/>
      <c r="U13294" s="121"/>
      <c r="V13294" s="122"/>
      <c r="W13294" s="123"/>
      <c r="AC13294" s="123"/>
    </row>
    <row r="13295" spans="5:29" s="2" customFormat="1">
      <c r="E13295" s="120"/>
      <c r="M13295" s="120"/>
      <c r="N13295" s="120"/>
      <c r="U13295" s="121"/>
      <c r="V13295" s="122"/>
      <c r="W13295" s="123"/>
      <c r="AC13295" s="123"/>
    </row>
    <row r="13296" spans="5:29" s="2" customFormat="1">
      <c r="E13296" s="120"/>
      <c r="M13296" s="120"/>
      <c r="N13296" s="120"/>
      <c r="U13296" s="121"/>
      <c r="V13296" s="122"/>
      <c r="W13296" s="123"/>
      <c r="AC13296" s="123"/>
    </row>
    <row r="13297" spans="5:29" s="2" customFormat="1">
      <c r="E13297" s="120"/>
      <c r="M13297" s="120"/>
      <c r="N13297" s="120"/>
      <c r="U13297" s="121"/>
      <c r="V13297" s="122"/>
      <c r="W13297" s="123"/>
      <c r="AC13297" s="123"/>
    </row>
    <row r="13298" spans="5:29" s="2" customFormat="1">
      <c r="E13298" s="120"/>
      <c r="M13298" s="120"/>
      <c r="N13298" s="120"/>
      <c r="U13298" s="121"/>
      <c r="V13298" s="122"/>
      <c r="W13298" s="123"/>
      <c r="AC13298" s="123"/>
    </row>
    <row r="13299" spans="5:29" s="2" customFormat="1">
      <c r="E13299" s="120"/>
      <c r="M13299" s="120"/>
      <c r="N13299" s="120"/>
      <c r="U13299" s="121"/>
      <c r="V13299" s="122"/>
      <c r="W13299" s="123"/>
      <c r="AC13299" s="123"/>
    </row>
    <row r="13300" spans="5:29" s="2" customFormat="1">
      <c r="E13300" s="120"/>
      <c r="M13300" s="120"/>
      <c r="N13300" s="120"/>
      <c r="U13300" s="121"/>
      <c r="V13300" s="122"/>
      <c r="W13300" s="123"/>
      <c r="AC13300" s="123"/>
    </row>
    <row r="13301" spans="5:29" s="2" customFormat="1">
      <c r="E13301" s="120"/>
      <c r="M13301" s="120"/>
      <c r="N13301" s="120"/>
      <c r="U13301" s="121"/>
      <c r="V13301" s="122"/>
      <c r="W13301" s="123"/>
      <c r="AC13301" s="123"/>
    </row>
    <row r="13302" spans="5:29" s="2" customFormat="1">
      <c r="E13302" s="120"/>
      <c r="M13302" s="120"/>
      <c r="N13302" s="120"/>
      <c r="U13302" s="121"/>
      <c r="V13302" s="122"/>
      <c r="W13302" s="123"/>
      <c r="AC13302" s="123"/>
    </row>
    <row r="13303" spans="5:29" s="2" customFormat="1">
      <c r="E13303" s="120"/>
      <c r="M13303" s="120"/>
      <c r="N13303" s="120"/>
      <c r="U13303" s="121"/>
      <c r="V13303" s="122"/>
      <c r="W13303" s="123"/>
      <c r="AC13303" s="123"/>
    </row>
    <row r="13304" spans="5:29" s="2" customFormat="1">
      <c r="E13304" s="120"/>
      <c r="M13304" s="120"/>
      <c r="N13304" s="120"/>
      <c r="U13304" s="121"/>
      <c r="V13304" s="122"/>
      <c r="W13304" s="123"/>
      <c r="AC13304" s="123"/>
    </row>
    <row r="13305" spans="5:29" s="2" customFormat="1">
      <c r="E13305" s="120"/>
      <c r="M13305" s="120"/>
      <c r="N13305" s="120"/>
      <c r="U13305" s="121"/>
      <c r="V13305" s="122"/>
      <c r="W13305" s="123"/>
      <c r="AC13305" s="123"/>
    </row>
    <row r="13306" spans="5:29" s="2" customFormat="1">
      <c r="E13306" s="120"/>
      <c r="M13306" s="120"/>
      <c r="N13306" s="120"/>
      <c r="U13306" s="121"/>
      <c r="V13306" s="122"/>
      <c r="W13306" s="123"/>
      <c r="AC13306" s="123"/>
    </row>
    <row r="13307" spans="5:29" s="2" customFormat="1">
      <c r="E13307" s="120"/>
      <c r="M13307" s="120"/>
      <c r="N13307" s="120"/>
      <c r="U13307" s="121"/>
      <c r="V13307" s="122"/>
      <c r="W13307" s="123"/>
      <c r="AC13307" s="123"/>
    </row>
    <row r="13308" spans="5:29" s="2" customFormat="1">
      <c r="E13308" s="120"/>
      <c r="M13308" s="120"/>
      <c r="N13308" s="120"/>
      <c r="U13308" s="121"/>
      <c r="V13308" s="122"/>
      <c r="W13308" s="123"/>
      <c r="AC13308" s="123"/>
    </row>
    <row r="13309" spans="5:29" s="2" customFormat="1">
      <c r="E13309" s="120"/>
      <c r="M13309" s="120"/>
      <c r="N13309" s="120"/>
      <c r="U13309" s="121"/>
      <c r="V13309" s="122"/>
      <c r="W13309" s="123"/>
      <c r="AC13309" s="123"/>
    </row>
    <row r="13310" spans="5:29" s="2" customFormat="1">
      <c r="E13310" s="120"/>
      <c r="M13310" s="120"/>
      <c r="N13310" s="120"/>
      <c r="U13310" s="121"/>
      <c r="V13310" s="122"/>
      <c r="W13310" s="123"/>
      <c r="AC13310" s="123"/>
    </row>
    <row r="13311" spans="5:29" s="2" customFormat="1">
      <c r="E13311" s="120"/>
      <c r="M13311" s="120"/>
      <c r="N13311" s="120"/>
      <c r="U13311" s="121"/>
      <c r="V13311" s="122"/>
      <c r="W13311" s="123"/>
      <c r="AC13311" s="123"/>
    </row>
    <row r="13312" spans="5:29" s="2" customFormat="1">
      <c r="E13312" s="120"/>
      <c r="M13312" s="120"/>
      <c r="N13312" s="120"/>
      <c r="U13312" s="121"/>
      <c r="V13312" s="122"/>
      <c r="W13312" s="123"/>
      <c r="AC13312" s="123"/>
    </row>
    <row r="13313" spans="5:29" s="2" customFormat="1">
      <c r="E13313" s="120"/>
      <c r="M13313" s="120"/>
      <c r="N13313" s="120"/>
      <c r="U13313" s="121"/>
      <c r="V13313" s="122"/>
      <c r="W13313" s="123"/>
      <c r="AC13313" s="123"/>
    </row>
    <row r="13314" spans="5:29" s="2" customFormat="1">
      <c r="E13314" s="120"/>
      <c r="M13314" s="120"/>
      <c r="N13314" s="120"/>
      <c r="U13314" s="121"/>
      <c r="V13314" s="122"/>
      <c r="W13314" s="123"/>
      <c r="AC13314" s="123"/>
    </row>
    <row r="13315" spans="5:29" s="2" customFormat="1">
      <c r="E13315" s="120"/>
      <c r="M13315" s="120"/>
      <c r="N13315" s="120"/>
      <c r="U13315" s="121"/>
      <c r="V13315" s="122"/>
      <c r="W13315" s="123"/>
      <c r="AC13315" s="123"/>
    </row>
    <row r="13316" spans="5:29" s="2" customFormat="1">
      <c r="E13316" s="120"/>
      <c r="M13316" s="120"/>
      <c r="N13316" s="120"/>
      <c r="U13316" s="121"/>
      <c r="V13316" s="122"/>
      <c r="W13316" s="123"/>
      <c r="AC13316" s="123"/>
    </row>
    <row r="13317" spans="5:29" s="2" customFormat="1">
      <c r="E13317" s="120"/>
      <c r="M13317" s="120"/>
      <c r="N13317" s="120"/>
      <c r="U13317" s="121"/>
      <c r="V13317" s="122"/>
      <c r="W13317" s="123"/>
      <c r="AC13317" s="123"/>
    </row>
    <row r="13318" spans="5:29" s="2" customFormat="1">
      <c r="E13318" s="120"/>
      <c r="M13318" s="120"/>
      <c r="N13318" s="120"/>
      <c r="U13318" s="121"/>
      <c r="V13318" s="122"/>
      <c r="W13318" s="123"/>
      <c r="AC13318" s="123"/>
    </row>
    <row r="13319" spans="5:29" s="2" customFormat="1">
      <c r="E13319" s="120"/>
      <c r="M13319" s="120"/>
      <c r="N13319" s="120"/>
      <c r="U13319" s="121"/>
      <c r="V13319" s="122"/>
      <c r="W13319" s="123"/>
      <c r="AC13319" s="123"/>
    </row>
    <row r="13320" spans="5:29" s="2" customFormat="1">
      <c r="E13320" s="120"/>
      <c r="M13320" s="120"/>
      <c r="N13320" s="120"/>
      <c r="U13320" s="121"/>
      <c r="V13320" s="122"/>
      <c r="W13320" s="123"/>
      <c r="AC13320" s="123"/>
    </row>
    <row r="13321" spans="5:29" s="2" customFormat="1">
      <c r="E13321" s="120"/>
      <c r="M13321" s="120"/>
      <c r="N13321" s="120"/>
      <c r="U13321" s="121"/>
      <c r="V13321" s="122"/>
      <c r="W13321" s="123"/>
      <c r="AC13321" s="123"/>
    </row>
    <row r="13322" spans="5:29" s="2" customFormat="1">
      <c r="E13322" s="120"/>
      <c r="M13322" s="120"/>
      <c r="N13322" s="120"/>
      <c r="U13322" s="121"/>
      <c r="V13322" s="122"/>
      <c r="W13322" s="123"/>
      <c r="AC13322" s="123"/>
    </row>
    <row r="13323" spans="5:29" s="2" customFormat="1">
      <c r="E13323" s="120"/>
      <c r="M13323" s="120"/>
      <c r="N13323" s="120"/>
      <c r="U13323" s="121"/>
      <c r="V13323" s="122"/>
      <c r="W13323" s="123"/>
      <c r="AC13323" s="123"/>
    </row>
    <row r="13324" spans="5:29" s="2" customFormat="1">
      <c r="E13324" s="120"/>
      <c r="M13324" s="120"/>
      <c r="N13324" s="120"/>
      <c r="U13324" s="121"/>
      <c r="V13324" s="122"/>
      <c r="W13324" s="123"/>
      <c r="AC13324" s="123"/>
    </row>
    <row r="13325" spans="5:29" s="2" customFormat="1">
      <c r="E13325" s="120"/>
      <c r="M13325" s="120"/>
      <c r="N13325" s="120"/>
      <c r="U13325" s="121"/>
      <c r="V13325" s="122"/>
      <c r="W13325" s="123"/>
      <c r="AC13325" s="123"/>
    </row>
    <row r="13326" spans="5:29" s="2" customFormat="1">
      <c r="E13326" s="120"/>
      <c r="M13326" s="120"/>
      <c r="N13326" s="120"/>
      <c r="U13326" s="121"/>
      <c r="V13326" s="122"/>
      <c r="W13326" s="123"/>
      <c r="AC13326" s="123"/>
    </row>
    <row r="13327" spans="5:29" s="2" customFormat="1">
      <c r="E13327" s="120"/>
      <c r="M13327" s="120"/>
      <c r="N13327" s="120"/>
      <c r="U13327" s="121"/>
      <c r="V13327" s="122"/>
      <c r="W13327" s="123"/>
      <c r="AC13327" s="123"/>
    </row>
    <row r="13328" spans="5:29" s="2" customFormat="1">
      <c r="E13328" s="120"/>
      <c r="M13328" s="120"/>
      <c r="N13328" s="120"/>
      <c r="U13328" s="121"/>
      <c r="V13328" s="122"/>
      <c r="W13328" s="123"/>
      <c r="AC13328" s="123"/>
    </row>
    <row r="13329" spans="5:29" s="2" customFormat="1">
      <c r="E13329" s="120"/>
      <c r="M13329" s="120"/>
      <c r="N13329" s="120"/>
      <c r="U13329" s="121"/>
      <c r="V13329" s="122"/>
      <c r="W13329" s="123"/>
      <c r="AC13329" s="123"/>
    </row>
    <row r="13330" spans="5:29" s="2" customFormat="1">
      <c r="E13330" s="120"/>
      <c r="M13330" s="120"/>
      <c r="N13330" s="120"/>
      <c r="U13330" s="121"/>
      <c r="V13330" s="122"/>
      <c r="W13330" s="123"/>
      <c r="AC13330" s="123"/>
    </row>
    <row r="13331" spans="5:29" s="2" customFormat="1">
      <c r="E13331" s="120"/>
      <c r="M13331" s="120"/>
      <c r="N13331" s="120"/>
      <c r="U13331" s="121"/>
      <c r="V13331" s="122"/>
      <c r="W13331" s="123"/>
      <c r="AC13331" s="123"/>
    </row>
    <row r="13332" spans="5:29" s="2" customFormat="1">
      <c r="E13332" s="120"/>
      <c r="M13332" s="120"/>
      <c r="N13332" s="120"/>
      <c r="U13332" s="121"/>
      <c r="V13332" s="122"/>
      <c r="W13332" s="123"/>
      <c r="AC13332" s="123"/>
    </row>
    <row r="13333" spans="5:29" s="2" customFormat="1">
      <c r="E13333" s="120"/>
      <c r="M13333" s="120"/>
      <c r="N13333" s="120"/>
      <c r="U13333" s="121"/>
      <c r="V13333" s="122"/>
      <c r="W13333" s="123"/>
      <c r="AC13333" s="123"/>
    </row>
    <row r="13334" spans="5:29" s="2" customFormat="1">
      <c r="E13334" s="120"/>
      <c r="M13334" s="120"/>
      <c r="N13334" s="120"/>
      <c r="U13334" s="121"/>
      <c r="V13334" s="122"/>
      <c r="W13334" s="123"/>
      <c r="AC13334" s="123"/>
    </row>
    <row r="13335" spans="5:29" s="2" customFormat="1">
      <c r="E13335" s="120"/>
      <c r="M13335" s="120"/>
      <c r="N13335" s="120"/>
      <c r="U13335" s="121"/>
      <c r="V13335" s="122"/>
      <c r="W13335" s="123"/>
      <c r="AC13335" s="123"/>
    </row>
    <row r="13336" spans="5:29" s="2" customFormat="1">
      <c r="E13336" s="120"/>
      <c r="M13336" s="120"/>
      <c r="N13336" s="120"/>
      <c r="U13336" s="121"/>
      <c r="V13336" s="122"/>
      <c r="W13336" s="123"/>
      <c r="AC13336" s="123"/>
    </row>
    <row r="13337" spans="5:29" s="2" customFormat="1">
      <c r="E13337" s="120"/>
      <c r="M13337" s="120"/>
      <c r="N13337" s="120"/>
      <c r="U13337" s="121"/>
      <c r="V13337" s="122"/>
      <c r="W13337" s="123"/>
      <c r="AC13337" s="123"/>
    </row>
    <row r="13338" spans="5:29" s="2" customFormat="1">
      <c r="E13338" s="120"/>
      <c r="M13338" s="120"/>
      <c r="N13338" s="120"/>
      <c r="U13338" s="121"/>
      <c r="V13338" s="122"/>
      <c r="W13338" s="123"/>
      <c r="AC13338" s="123"/>
    </row>
    <row r="13339" spans="5:29" s="2" customFormat="1">
      <c r="E13339" s="120"/>
      <c r="M13339" s="120"/>
      <c r="N13339" s="120"/>
      <c r="U13339" s="121"/>
      <c r="V13339" s="122"/>
      <c r="W13339" s="123"/>
      <c r="AC13339" s="123"/>
    </row>
    <row r="13340" spans="5:29" s="2" customFormat="1">
      <c r="E13340" s="120"/>
      <c r="M13340" s="120"/>
      <c r="N13340" s="120"/>
      <c r="U13340" s="121"/>
      <c r="V13340" s="122"/>
      <c r="W13340" s="123"/>
      <c r="AC13340" s="123"/>
    </row>
    <row r="13341" spans="5:29" s="2" customFormat="1">
      <c r="E13341" s="120"/>
      <c r="M13341" s="120"/>
      <c r="N13341" s="120"/>
      <c r="U13341" s="121"/>
      <c r="V13341" s="122"/>
      <c r="W13341" s="123"/>
      <c r="AC13341" s="123"/>
    </row>
    <row r="13342" spans="5:29" s="2" customFormat="1">
      <c r="E13342" s="120"/>
      <c r="M13342" s="120"/>
      <c r="N13342" s="120"/>
      <c r="U13342" s="121"/>
      <c r="V13342" s="122"/>
      <c r="W13342" s="123"/>
      <c r="AC13342" s="123"/>
    </row>
    <row r="13343" spans="5:29" s="2" customFormat="1">
      <c r="E13343" s="120"/>
      <c r="M13343" s="120"/>
      <c r="N13343" s="120"/>
      <c r="U13343" s="121"/>
      <c r="V13343" s="122"/>
      <c r="W13343" s="123"/>
      <c r="AC13343" s="123"/>
    </row>
    <row r="13344" spans="5:29" s="2" customFormat="1">
      <c r="E13344" s="120"/>
      <c r="M13344" s="120"/>
      <c r="N13344" s="120"/>
      <c r="U13344" s="121"/>
      <c r="V13344" s="122"/>
      <c r="W13344" s="123"/>
      <c r="AC13344" s="123"/>
    </row>
    <row r="13345" spans="5:29" s="2" customFormat="1">
      <c r="E13345" s="120"/>
      <c r="M13345" s="120"/>
      <c r="N13345" s="120"/>
      <c r="U13345" s="121"/>
      <c r="V13345" s="122"/>
      <c r="W13345" s="123"/>
      <c r="AC13345" s="123"/>
    </row>
    <row r="13346" spans="5:29" s="2" customFormat="1">
      <c r="E13346" s="120"/>
      <c r="M13346" s="120"/>
      <c r="N13346" s="120"/>
      <c r="U13346" s="121"/>
      <c r="V13346" s="122"/>
      <c r="W13346" s="123"/>
      <c r="AC13346" s="123"/>
    </row>
    <row r="13347" spans="5:29" s="2" customFormat="1">
      <c r="E13347" s="120"/>
      <c r="M13347" s="120"/>
      <c r="N13347" s="120"/>
      <c r="U13347" s="121"/>
      <c r="V13347" s="122"/>
      <c r="W13347" s="123"/>
      <c r="AC13347" s="123"/>
    </row>
    <row r="13348" spans="5:29" s="2" customFormat="1">
      <c r="E13348" s="120"/>
      <c r="M13348" s="120"/>
      <c r="N13348" s="120"/>
      <c r="U13348" s="121"/>
      <c r="V13348" s="122"/>
      <c r="W13348" s="123"/>
      <c r="AC13348" s="123"/>
    </row>
    <row r="13349" spans="5:29" s="2" customFormat="1">
      <c r="E13349" s="120"/>
      <c r="M13349" s="120"/>
      <c r="N13349" s="120"/>
      <c r="U13349" s="121"/>
      <c r="V13349" s="122"/>
      <c r="W13349" s="123"/>
      <c r="AC13349" s="123"/>
    </row>
    <row r="13350" spans="5:29" s="2" customFormat="1">
      <c r="E13350" s="120"/>
      <c r="M13350" s="120"/>
      <c r="N13350" s="120"/>
      <c r="U13350" s="121"/>
      <c r="V13350" s="122"/>
      <c r="W13350" s="123"/>
      <c r="AC13350" s="123"/>
    </row>
    <row r="13351" spans="5:29" s="2" customFormat="1">
      <c r="E13351" s="120"/>
      <c r="M13351" s="120"/>
      <c r="N13351" s="120"/>
      <c r="U13351" s="121"/>
      <c r="V13351" s="122"/>
      <c r="W13351" s="123"/>
      <c r="AC13351" s="123"/>
    </row>
    <row r="13352" spans="5:29" s="2" customFormat="1">
      <c r="E13352" s="120"/>
      <c r="M13352" s="120"/>
      <c r="N13352" s="120"/>
      <c r="U13352" s="121"/>
      <c r="V13352" s="122"/>
      <c r="W13352" s="123"/>
      <c r="AC13352" s="123"/>
    </row>
    <row r="13353" spans="5:29" s="2" customFormat="1">
      <c r="E13353" s="120"/>
      <c r="M13353" s="120"/>
      <c r="N13353" s="120"/>
      <c r="U13353" s="121"/>
      <c r="V13353" s="122"/>
      <c r="W13353" s="123"/>
      <c r="AC13353" s="123"/>
    </row>
    <row r="13354" spans="5:29" s="2" customFormat="1">
      <c r="E13354" s="120"/>
      <c r="M13354" s="120"/>
      <c r="N13354" s="120"/>
      <c r="U13354" s="121"/>
      <c r="V13354" s="122"/>
      <c r="W13354" s="123"/>
      <c r="AC13354" s="123"/>
    </row>
    <row r="13355" spans="5:29" s="2" customFormat="1">
      <c r="E13355" s="120"/>
      <c r="M13355" s="120"/>
      <c r="N13355" s="120"/>
      <c r="U13355" s="121"/>
      <c r="V13355" s="122"/>
      <c r="W13355" s="123"/>
      <c r="AC13355" s="123"/>
    </row>
    <row r="13356" spans="5:29" s="2" customFormat="1">
      <c r="E13356" s="120"/>
      <c r="M13356" s="120"/>
      <c r="N13356" s="120"/>
      <c r="U13356" s="121"/>
      <c r="V13356" s="122"/>
      <c r="W13356" s="123"/>
      <c r="AC13356" s="123"/>
    </row>
    <row r="13357" spans="5:29" s="2" customFormat="1">
      <c r="E13357" s="120"/>
      <c r="M13357" s="120"/>
      <c r="N13357" s="120"/>
      <c r="U13357" s="121"/>
      <c r="V13357" s="122"/>
      <c r="W13357" s="123"/>
      <c r="AC13357" s="123"/>
    </row>
    <row r="13358" spans="5:29" s="2" customFormat="1">
      <c r="E13358" s="120"/>
      <c r="M13358" s="120"/>
      <c r="N13358" s="120"/>
      <c r="U13358" s="121"/>
      <c r="V13358" s="122"/>
      <c r="W13358" s="123"/>
      <c r="AC13358" s="123"/>
    </row>
    <row r="13359" spans="5:29" s="2" customFormat="1">
      <c r="E13359" s="120"/>
      <c r="M13359" s="120"/>
      <c r="N13359" s="120"/>
      <c r="U13359" s="121"/>
      <c r="V13359" s="122"/>
      <c r="W13359" s="123"/>
      <c r="AC13359" s="123"/>
    </row>
    <row r="13360" spans="5:29" s="2" customFormat="1">
      <c r="E13360" s="120"/>
      <c r="M13360" s="120"/>
      <c r="N13360" s="120"/>
      <c r="U13360" s="121"/>
      <c r="V13360" s="122"/>
      <c r="W13360" s="123"/>
      <c r="AC13360" s="123"/>
    </row>
    <row r="13361" spans="5:29" s="2" customFormat="1">
      <c r="E13361" s="120"/>
      <c r="M13361" s="120"/>
      <c r="N13361" s="120"/>
      <c r="U13361" s="121"/>
      <c r="V13361" s="122"/>
      <c r="W13361" s="123"/>
      <c r="AC13361" s="123"/>
    </row>
    <row r="13362" spans="5:29" s="2" customFormat="1">
      <c r="E13362" s="120"/>
      <c r="M13362" s="120"/>
      <c r="N13362" s="120"/>
      <c r="U13362" s="121"/>
      <c r="V13362" s="122"/>
      <c r="W13362" s="123"/>
      <c r="AC13362" s="123"/>
    </row>
    <row r="13363" spans="5:29" s="2" customFormat="1">
      <c r="E13363" s="120"/>
      <c r="M13363" s="120"/>
      <c r="N13363" s="120"/>
      <c r="U13363" s="121"/>
      <c r="V13363" s="122"/>
      <c r="W13363" s="123"/>
      <c r="AC13363" s="123"/>
    </row>
    <row r="13364" spans="5:29" s="2" customFormat="1">
      <c r="E13364" s="120"/>
      <c r="M13364" s="120"/>
      <c r="N13364" s="120"/>
      <c r="U13364" s="121"/>
      <c r="V13364" s="122"/>
      <c r="W13364" s="123"/>
      <c r="AC13364" s="123"/>
    </row>
    <row r="13365" spans="5:29" s="2" customFormat="1">
      <c r="E13365" s="120"/>
      <c r="M13365" s="120"/>
      <c r="N13365" s="120"/>
      <c r="U13365" s="121"/>
      <c r="V13365" s="122"/>
      <c r="W13365" s="123"/>
      <c r="AC13365" s="123"/>
    </row>
    <row r="13366" spans="5:29" s="2" customFormat="1">
      <c r="E13366" s="120"/>
      <c r="M13366" s="120"/>
      <c r="N13366" s="120"/>
      <c r="U13366" s="121"/>
      <c r="V13366" s="122"/>
      <c r="W13366" s="123"/>
      <c r="AC13366" s="123"/>
    </row>
    <row r="13367" spans="5:29" s="2" customFormat="1">
      <c r="E13367" s="120"/>
      <c r="M13367" s="120"/>
      <c r="N13367" s="120"/>
      <c r="U13367" s="121"/>
      <c r="V13367" s="122"/>
      <c r="W13367" s="123"/>
      <c r="AC13367" s="123"/>
    </row>
    <row r="13368" spans="5:29" s="2" customFormat="1">
      <c r="E13368" s="120"/>
      <c r="M13368" s="120"/>
      <c r="N13368" s="120"/>
      <c r="U13368" s="121"/>
      <c r="V13368" s="122"/>
      <c r="W13368" s="123"/>
      <c r="AC13368" s="123"/>
    </row>
    <row r="13369" spans="5:29" s="2" customFormat="1">
      <c r="E13369" s="120"/>
      <c r="M13369" s="120"/>
      <c r="N13369" s="120"/>
      <c r="U13369" s="121"/>
      <c r="V13369" s="122"/>
      <c r="W13369" s="123"/>
      <c r="AC13369" s="123"/>
    </row>
    <row r="13370" spans="5:29" s="2" customFormat="1">
      <c r="E13370" s="120"/>
      <c r="M13370" s="120"/>
      <c r="N13370" s="120"/>
      <c r="U13370" s="121"/>
      <c r="V13370" s="122"/>
      <c r="W13370" s="123"/>
      <c r="AC13370" s="123"/>
    </row>
    <row r="13371" spans="5:29" s="2" customFormat="1">
      <c r="E13371" s="120"/>
      <c r="M13371" s="120"/>
      <c r="N13371" s="120"/>
      <c r="U13371" s="121"/>
      <c r="V13371" s="122"/>
      <c r="W13371" s="123"/>
      <c r="AC13371" s="123"/>
    </row>
    <row r="13372" spans="5:29" s="2" customFormat="1">
      <c r="E13372" s="120"/>
      <c r="M13372" s="120"/>
      <c r="N13372" s="120"/>
      <c r="U13372" s="121"/>
      <c r="V13372" s="122"/>
      <c r="W13372" s="123"/>
      <c r="AC13372" s="123"/>
    </row>
    <row r="13373" spans="5:29" s="2" customFormat="1">
      <c r="E13373" s="120"/>
      <c r="M13373" s="120"/>
      <c r="N13373" s="120"/>
      <c r="U13373" s="121"/>
      <c r="V13373" s="122"/>
      <c r="W13373" s="123"/>
      <c r="AC13373" s="123"/>
    </row>
    <row r="13374" spans="5:29" s="2" customFormat="1">
      <c r="E13374" s="120"/>
      <c r="M13374" s="120"/>
      <c r="N13374" s="120"/>
      <c r="U13374" s="121"/>
      <c r="V13374" s="122"/>
      <c r="W13374" s="123"/>
      <c r="AC13374" s="123"/>
    </row>
    <row r="13375" spans="5:29" s="2" customFormat="1">
      <c r="E13375" s="120"/>
      <c r="M13375" s="120"/>
      <c r="N13375" s="120"/>
      <c r="U13375" s="121"/>
      <c r="V13375" s="122"/>
      <c r="W13375" s="123"/>
      <c r="AC13375" s="123"/>
    </row>
    <row r="13376" spans="5:29" s="2" customFormat="1">
      <c r="E13376" s="120"/>
      <c r="M13376" s="120"/>
      <c r="N13376" s="120"/>
      <c r="U13376" s="121"/>
      <c r="V13376" s="122"/>
      <c r="W13376" s="123"/>
      <c r="AC13376" s="123"/>
    </row>
    <row r="13377" spans="5:29" s="2" customFormat="1">
      <c r="E13377" s="120"/>
      <c r="M13377" s="120"/>
      <c r="N13377" s="120"/>
      <c r="U13377" s="121"/>
      <c r="V13377" s="122"/>
      <c r="W13377" s="123"/>
      <c r="AC13377" s="123"/>
    </row>
    <row r="13378" spans="5:29" s="2" customFormat="1">
      <c r="E13378" s="120"/>
      <c r="M13378" s="120"/>
      <c r="N13378" s="120"/>
      <c r="U13378" s="121"/>
      <c r="V13378" s="122"/>
      <c r="W13378" s="123"/>
      <c r="AC13378" s="123"/>
    </row>
    <row r="13379" spans="5:29" s="2" customFormat="1">
      <c r="E13379" s="120"/>
      <c r="M13379" s="120"/>
      <c r="N13379" s="120"/>
      <c r="U13379" s="121"/>
      <c r="V13379" s="122"/>
      <c r="W13379" s="123"/>
      <c r="AC13379" s="123"/>
    </row>
    <row r="13380" spans="5:29" s="2" customFormat="1">
      <c r="E13380" s="120"/>
      <c r="M13380" s="120"/>
      <c r="N13380" s="120"/>
      <c r="U13380" s="121"/>
      <c r="V13380" s="122"/>
      <c r="W13380" s="123"/>
      <c r="AC13380" s="123"/>
    </row>
    <row r="13381" spans="5:29" s="2" customFormat="1">
      <c r="E13381" s="120"/>
      <c r="M13381" s="120"/>
      <c r="N13381" s="120"/>
      <c r="U13381" s="121"/>
      <c r="V13381" s="122"/>
      <c r="W13381" s="123"/>
      <c r="AC13381" s="123"/>
    </row>
    <row r="13382" spans="5:29" s="2" customFormat="1">
      <c r="E13382" s="120"/>
      <c r="M13382" s="120"/>
      <c r="N13382" s="120"/>
      <c r="U13382" s="121"/>
      <c r="V13382" s="122"/>
      <c r="W13382" s="123"/>
      <c r="AC13382" s="123"/>
    </row>
    <row r="13383" spans="5:29" s="2" customFormat="1">
      <c r="E13383" s="120"/>
      <c r="M13383" s="120"/>
      <c r="N13383" s="120"/>
      <c r="U13383" s="121"/>
      <c r="V13383" s="122"/>
      <c r="W13383" s="123"/>
      <c r="AC13383" s="123"/>
    </row>
    <row r="13384" spans="5:29" s="2" customFormat="1">
      <c r="E13384" s="120"/>
      <c r="M13384" s="120"/>
      <c r="N13384" s="120"/>
      <c r="U13384" s="121"/>
      <c r="V13384" s="122"/>
      <c r="W13384" s="123"/>
      <c r="AC13384" s="123"/>
    </row>
    <row r="13385" spans="5:29" s="2" customFormat="1">
      <c r="E13385" s="120"/>
      <c r="M13385" s="120"/>
      <c r="N13385" s="120"/>
      <c r="U13385" s="121"/>
      <c r="V13385" s="122"/>
      <c r="W13385" s="123"/>
      <c r="AC13385" s="123"/>
    </row>
    <row r="13386" spans="5:29" s="2" customFormat="1">
      <c r="E13386" s="120"/>
      <c r="M13386" s="120"/>
      <c r="N13386" s="120"/>
      <c r="U13386" s="121"/>
      <c r="V13386" s="122"/>
      <c r="W13386" s="123"/>
      <c r="AC13386" s="123"/>
    </row>
    <row r="13387" spans="5:29" s="2" customFormat="1">
      <c r="E13387" s="120"/>
      <c r="M13387" s="120"/>
      <c r="N13387" s="120"/>
      <c r="U13387" s="121"/>
      <c r="V13387" s="122"/>
      <c r="W13387" s="123"/>
      <c r="AC13387" s="123"/>
    </row>
    <row r="13388" spans="5:29" s="2" customFormat="1">
      <c r="E13388" s="120"/>
      <c r="M13388" s="120"/>
      <c r="N13388" s="120"/>
      <c r="U13388" s="121"/>
      <c r="V13388" s="122"/>
      <c r="W13388" s="123"/>
      <c r="AC13388" s="123"/>
    </row>
    <row r="13389" spans="5:29" s="2" customFormat="1">
      <c r="E13389" s="120"/>
      <c r="M13389" s="120"/>
      <c r="N13389" s="120"/>
      <c r="U13389" s="121"/>
      <c r="V13389" s="122"/>
      <c r="W13389" s="123"/>
      <c r="AC13389" s="123"/>
    </row>
    <row r="13390" spans="5:29" s="2" customFormat="1">
      <c r="E13390" s="120"/>
      <c r="M13390" s="120"/>
      <c r="N13390" s="120"/>
      <c r="U13390" s="121"/>
      <c r="V13390" s="122"/>
      <c r="W13390" s="123"/>
      <c r="AC13390" s="123"/>
    </row>
    <row r="13391" spans="5:29" s="2" customFormat="1">
      <c r="E13391" s="120"/>
      <c r="M13391" s="120"/>
      <c r="N13391" s="120"/>
      <c r="U13391" s="121"/>
      <c r="V13391" s="122"/>
      <c r="W13391" s="123"/>
      <c r="AC13391" s="123"/>
    </row>
    <row r="13392" spans="5:29" s="2" customFormat="1">
      <c r="E13392" s="120"/>
      <c r="M13392" s="120"/>
      <c r="N13392" s="120"/>
      <c r="U13392" s="121"/>
      <c r="V13392" s="122"/>
      <c r="W13392" s="123"/>
      <c r="AC13392" s="123"/>
    </row>
    <row r="13393" spans="5:29" s="2" customFormat="1">
      <c r="E13393" s="120"/>
      <c r="M13393" s="120"/>
      <c r="N13393" s="120"/>
      <c r="U13393" s="121"/>
      <c r="V13393" s="122"/>
      <c r="W13393" s="123"/>
      <c r="AC13393" s="123"/>
    </row>
    <row r="13394" spans="5:29" s="2" customFormat="1">
      <c r="E13394" s="120"/>
      <c r="M13394" s="120"/>
      <c r="N13394" s="120"/>
      <c r="U13394" s="121"/>
      <c r="V13394" s="122"/>
      <c r="W13394" s="123"/>
      <c r="AC13394" s="123"/>
    </row>
    <row r="13395" spans="5:29" s="2" customFormat="1">
      <c r="E13395" s="120"/>
      <c r="M13395" s="120"/>
      <c r="N13395" s="120"/>
      <c r="U13395" s="121"/>
      <c r="V13395" s="122"/>
      <c r="W13395" s="123"/>
      <c r="AC13395" s="123"/>
    </row>
    <row r="13396" spans="5:29" s="2" customFormat="1">
      <c r="E13396" s="120"/>
      <c r="M13396" s="120"/>
      <c r="N13396" s="120"/>
      <c r="U13396" s="121"/>
      <c r="V13396" s="122"/>
      <c r="W13396" s="123"/>
      <c r="AC13396" s="123"/>
    </row>
    <row r="13397" spans="5:29" s="2" customFormat="1">
      <c r="E13397" s="120"/>
      <c r="M13397" s="120"/>
      <c r="N13397" s="120"/>
      <c r="U13397" s="121"/>
      <c r="V13397" s="122"/>
      <c r="W13397" s="123"/>
      <c r="AC13397" s="123"/>
    </row>
    <row r="13398" spans="5:29" s="2" customFormat="1">
      <c r="E13398" s="120"/>
      <c r="M13398" s="120"/>
      <c r="N13398" s="120"/>
      <c r="U13398" s="121"/>
      <c r="V13398" s="122"/>
      <c r="W13398" s="123"/>
      <c r="AC13398" s="123"/>
    </row>
    <row r="13399" spans="5:29" s="2" customFormat="1">
      <c r="E13399" s="120"/>
      <c r="M13399" s="120"/>
      <c r="N13399" s="120"/>
      <c r="U13399" s="121"/>
      <c r="V13399" s="122"/>
      <c r="W13399" s="123"/>
      <c r="AC13399" s="123"/>
    </row>
    <row r="13400" spans="5:29" s="2" customFormat="1">
      <c r="E13400" s="120"/>
      <c r="M13400" s="120"/>
      <c r="N13400" s="120"/>
      <c r="U13400" s="121"/>
      <c r="V13400" s="122"/>
      <c r="W13400" s="123"/>
      <c r="AC13400" s="123"/>
    </row>
    <row r="13401" spans="5:29" s="2" customFormat="1">
      <c r="E13401" s="120"/>
      <c r="M13401" s="120"/>
      <c r="N13401" s="120"/>
      <c r="U13401" s="121"/>
      <c r="V13401" s="122"/>
      <c r="W13401" s="123"/>
      <c r="AC13401" s="123"/>
    </row>
    <row r="13402" spans="5:29" s="2" customFormat="1">
      <c r="E13402" s="120"/>
      <c r="M13402" s="120"/>
      <c r="N13402" s="120"/>
      <c r="U13402" s="121"/>
      <c r="V13402" s="122"/>
      <c r="W13402" s="123"/>
      <c r="AC13402" s="123"/>
    </row>
    <row r="13403" spans="5:29" s="2" customFormat="1">
      <c r="E13403" s="120"/>
      <c r="M13403" s="120"/>
      <c r="N13403" s="120"/>
      <c r="U13403" s="121"/>
      <c r="V13403" s="122"/>
      <c r="W13403" s="123"/>
      <c r="AC13403" s="123"/>
    </row>
    <row r="13404" spans="5:29" s="2" customFormat="1">
      <c r="E13404" s="120"/>
      <c r="M13404" s="120"/>
      <c r="N13404" s="120"/>
      <c r="U13404" s="121"/>
      <c r="V13404" s="122"/>
      <c r="W13404" s="123"/>
      <c r="AC13404" s="123"/>
    </row>
    <row r="13405" spans="5:29" s="2" customFormat="1">
      <c r="E13405" s="120"/>
      <c r="M13405" s="120"/>
      <c r="N13405" s="120"/>
      <c r="U13405" s="121"/>
      <c r="V13405" s="122"/>
      <c r="W13405" s="123"/>
      <c r="AC13405" s="123"/>
    </row>
    <row r="13406" spans="5:29" s="2" customFormat="1">
      <c r="E13406" s="120"/>
      <c r="M13406" s="120"/>
      <c r="N13406" s="120"/>
      <c r="U13406" s="121"/>
      <c r="V13406" s="122"/>
      <c r="W13406" s="123"/>
      <c r="AC13406" s="123"/>
    </row>
    <row r="13407" spans="5:29" s="2" customFormat="1">
      <c r="E13407" s="120"/>
      <c r="M13407" s="120"/>
      <c r="N13407" s="120"/>
      <c r="U13407" s="121"/>
      <c r="V13407" s="122"/>
      <c r="W13407" s="123"/>
      <c r="AC13407" s="123"/>
    </row>
    <row r="13408" spans="5:29" s="2" customFormat="1">
      <c r="E13408" s="120"/>
      <c r="M13408" s="120"/>
      <c r="N13408" s="120"/>
      <c r="U13408" s="121"/>
      <c r="V13408" s="122"/>
      <c r="W13408" s="123"/>
      <c r="AC13408" s="123"/>
    </row>
    <row r="13409" spans="5:29" s="2" customFormat="1">
      <c r="E13409" s="120"/>
      <c r="M13409" s="120"/>
      <c r="N13409" s="120"/>
      <c r="U13409" s="121"/>
      <c r="V13409" s="122"/>
      <c r="W13409" s="123"/>
      <c r="AC13409" s="123"/>
    </row>
    <row r="13410" spans="5:29" s="2" customFormat="1">
      <c r="E13410" s="120"/>
      <c r="M13410" s="120"/>
      <c r="N13410" s="120"/>
      <c r="U13410" s="121"/>
      <c r="V13410" s="122"/>
      <c r="W13410" s="123"/>
      <c r="AC13410" s="123"/>
    </row>
    <row r="13411" spans="5:29" s="2" customFormat="1">
      <c r="E13411" s="120"/>
      <c r="M13411" s="120"/>
      <c r="N13411" s="120"/>
      <c r="U13411" s="121"/>
      <c r="V13411" s="122"/>
      <c r="W13411" s="123"/>
      <c r="AC13411" s="123"/>
    </row>
    <row r="13412" spans="5:29" s="2" customFormat="1">
      <c r="E13412" s="120"/>
      <c r="M13412" s="120"/>
      <c r="N13412" s="120"/>
      <c r="U13412" s="121"/>
      <c r="V13412" s="122"/>
      <c r="W13412" s="123"/>
      <c r="AC13412" s="123"/>
    </row>
    <row r="13413" spans="5:29" s="2" customFormat="1">
      <c r="E13413" s="120"/>
      <c r="M13413" s="120"/>
      <c r="N13413" s="120"/>
      <c r="U13413" s="121"/>
      <c r="V13413" s="122"/>
      <c r="W13413" s="123"/>
      <c r="AC13413" s="123"/>
    </row>
    <row r="13414" spans="5:29" s="2" customFormat="1">
      <c r="E13414" s="120"/>
      <c r="M13414" s="120"/>
      <c r="N13414" s="120"/>
      <c r="U13414" s="121"/>
      <c r="V13414" s="122"/>
      <c r="W13414" s="123"/>
      <c r="AC13414" s="123"/>
    </row>
    <row r="13415" spans="5:29" s="2" customFormat="1">
      <c r="E13415" s="120"/>
      <c r="M13415" s="120"/>
      <c r="N13415" s="120"/>
      <c r="U13415" s="121"/>
      <c r="V13415" s="122"/>
      <c r="W13415" s="123"/>
      <c r="AC13415" s="123"/>
    </row>
    <row r="13416" spans="5:29" s="2" customFormat="1">
      <c r="E13416" s="120"/>
      <c r="M13416" s="120"/>
      <c r="N13416" s="120"/>
      <c r="U13416" s="121"/>
      <c r="V13416" s="122"/>
      <c r="W13416" s="123"/>
      <c r="AC13416" s="123"/>
    </row>
    <row r="13417" spans="5:29" s="2" customFormat="1">
      <c r="E13417" s="120"/>
      <c r="M13417" s="120"/>
      <c r="N13417" s="120"/>
      <c r="U13417" s="121"/>
      <c r="V13417" s="122"/>
      <c r="W13417" s="123"/>
      <c r="AC13417" s="123"/>
    </row>
    <row r="13418" spans="5:29" s="2" customFormat="1">
      <c r="E13418" s="120"/>
      <c r="M13418" s="120"/>
      <c r="N13418" s="120"/>
      <c r="U13418" s="121"/>
      <c r="V13418" s="122"/>
      <c r="W13418" s="123"/>
      <c r="AC13418" s="123"/>
    </row>
    <row r="13419" spans="5:29" s="2" customFormat="1">
      <c r="E13419" s="120"/>
      <c r="M13419" s="120"/>
      <c r="N13419" s="120"/>
      <c r="U13419" s="121"/>
      <c r="V13419" s="122"/>
      <c r="W13419" s="123"/>
      <c r="AC13419" s="123"/>
    </row>
    <row r="13420" spans="5:29" s="2" customFormat="1">
      <c r="E13420" s="120"/>
      <c r="M13420" s="120"/>
      <c r="N13420" s="120"/>
      <c r="U13420" s="121"/>
      <c r="V13420" s="122"/>
      <c r="W13420" s="123"/>
      <c r="AC13420" s="123"/>
    </row>
    <row r="13421" spans="5:29" s="2" customFormat="1">
      <c r="E13421" s="120"/>
      <c r="M13421" s="120"/>
      <c r="N13421" s="120"/>
      <c r="U13421" s="121"/>
      <c r="V13421" s="122"/>
      <c r="W13421" s="123"/>
      <c r="AC13421" s="123"/>
    </row>
    <row r="13422" spans="5:29" s="2" customFormat="1">
      <c r="E13422" s="120"/>
      <c r="M13422" s="120"/>
      <c r="N13422" s="120"/>
      <c r="U13422" s="121"/>
      <c r="V13422" s="122"/>
      <c r="W13422" s="123"/>
      <c r="AC13422" s="123"/>
    </row>
    <row r="13423" spans="5:29" s="2" customFormat="1">
      <c r="E13423" s="120"/>
      <c r="M13423" s="120"/>
      <c r="N13423" s="120"/>
      <c r="U13423" s="121"/>
      <c r="V13423" s="122"/>
      <c r="W13423" s="123"/>
      <c r="AC13423" s="123"/>
    </row>
    <row r="13424" spans="5:29" s="2" customFormat="1">
      <c r="E13424" s="120"/>
      <c r="M13424" s="120"/>
      <c r="N13424" s="120"/>
      <c r="U13424" s="121"/>
      <c r="V13424" s="122"/>
      <c r="W13424" s="123"/>
      <c r="AC13424" s="123"/>
    </row>
    <row r="13425" spans="5:29" s="2" customFormat="1">
      <c r="E13425" s="120"/>
      <c r="M13425" s="120"/>
      <c r="N13425" s="120"/>
      <c r="U13425" s="121"/>
      <c r="V13425" s="122"/>
      <c r="W13425" s="123"/>
      <c r="AC13425" s="123"/>
    </row>
    <row r="13426" spans="5:29" s="2" customFormat="1">
      <c r="E13426" s="120"/>
      <c r="M13426" s="120"/>
      <c r="N13426" s="120"/>
      <c r="U13426" s="121"/>
      <c r="V13426" s="122"/>
      <c r="W13426" s="123"/>
      <c r="AC13426" s="123"/>
    </row>
    <row r="13427" spans="5:29" s="2" customFormat="1">
      <c r="E13427" s="120"/>
      <c r="M13427" s="120"/>
      <c r="N13427" s="120"/>
      <c r="U13427" s="121"/>
      <c r="V13427" s="122"/>
      <c r="W13427" s="123"/>
      <c r="AC13427" s="123"/>
    </row>
    <row r="13428" spans="5:29" s="2" customFormat="1">
      <c r="E13428" s="120"/>
      <c r="M13428" s="120"/>
      <c r="N13428" s="120"/>
      <c r="U13428" s="121"/>
      <c r="V13428" s="122"/>
      <c r="W13428" s="123"/>
      <c r="AC13428" s="123"/>
    </row>
    <row r="13429" spans="5:29" s="2" customFormat="1">
      <c r="E13429" s="120"/>
      <c r="M13429" s="120"/>
      <c r="N13429" s="120"/>
      <c r="U13429" s="121"/>
      <c r="V13429" s="122"/>
      <c r="W13429" s="123"/>
      <c r="AC13429" s="123"/>
    </row>
    <row r="13430" spans="5:29" s="2" customFormat="1">
      <c r="E13430" s="120"/>
      <c r="M13430" s="120"/>
      <c r="N13430" s="120"/>
      <c r="U13430" s="121"/>
      <c r="V13430" s="122"/>
      <c r="W13430" s="123"/>
      <c r="AC13430" s="123"/>
    </row>
    <row r="13431" spans="5:29" s="2" customFormat="1">
      <c r="E13431" s="120"/>
      <c r="M13431" s="120"/>
      <c r="N13431" s="120"/>
      <c r="U13431" s="121"/>
      <c r="V13431" s="122"/>
      <c r="W13431" s="123"/>
      <c r="AC13431" s="123"/>
    </row>
    <row r="13432" spans="5:29" s="2" customFormat="1">
      <c r="E13432" s="120"/>
      <c r="M13432" s="120"/>
      <c r="N13432" s="120"/>
      <c r="U13432" s="121"/>
      <c r="V13432" s="122"/>
      <c r="W13432" s="123"/>
      <c r="AC13432" s="123"/>
    </row>
    <row r="13433" spans="5:29" s="2" customFormat="1">
      <c r="E13433" s="120"/>
      <c r="M13433" s="120"/>
      <c r="N13433" s="120"/>
      <c r="U13433" s="121"/>
      <c r="V13433" s="122"/>
      <c r="W13433" s="123"/>
      <c r="AC13433" s="123"/>
    </row>
    <row r="13434" spans="5:29" s="2" customFormat="1">
      <c r="E13434" s="120"/>
      <c r="M13434" s="120"/>
      <c r="N13434" s="120"/>
      <c r="U13434" s="121"/>
      <c r="V13434" s="122"/>
      <c r="W13434" s="123"/>
      <c r="AC13434" s="123"/>
    </row>
    <row r="13435" spans="5:29" s="2" customFormat="1">
      <c r="E13435" s="120"/>
      <c r="M13435" s="120"/>
      <c r="N13435" s="120"/>
      <c r="U13435" s="121"/>
      <c r="V13435" s="122"/>
      <c r="W13435" s="123"/>
      <c r="AC13435" s="123"/>
    </row>
    <row r="13436" spans="5:29" s="2" customFormat="1">
      <c r="E13436" s="120"/>
      <c r="M13436" s="120"/>
      <c r="N13436" s="120"/>
      <c r="U13436" s="121"/>
      <c r="V13436" s="122"/>
      <c r="W13436" s="123"/>
      <c r="AC13436" s="123"/>
    </row>
    <row r="13437" spans="5:29" s="2" customFormat="1">
      <c r="E13437" s="120"/>
      <c r="M13437" s="120"/>
      <c r="N13437" s="120"/>
      <c r="U13437" s="121"/>
      <c r="V13437" s="122"/>
      <c r="W13437" s="123"/>
      <c r="AC13437" s="123"/>
    </row>
    <row r="13438" spans="5:29" s="2" customFormat="1">
      <c r="E13438" s="120"/>
      <c r="M13438" s="120"/>
      <c r="N13438" s="120"/>
      <c r="U13438" s="121"/>
      <c r="V13438" s="122"/>
      <c r="W13438" s="123"/>
      <c r="AC13438" s="123"/>
    </row>
    <row r="13439" spans="5:29" s="2" customFormat="1">
      <c r="E13439" s="120"/>
      <c r="M13439" s="120"/>
      <c r="N13439" s="120"/>
      <c r="U13439" s="121"/>
      <c r="V13439" s="122"/>
      <c r="W13439" s="123"/>
      <c r="AC13439" s="123"/>
    </row>
    <row r="13440" spans="5:29" s="2" customFormat="1">
      <c r="E13440" s="120"/>
      <c r="M13440" s="120"/>
      <c r="N13440" s="120"/>
      <c r="U13440" s="121"/>
      <c r="V13440" s="122"/>
      <c r="W13440" s="123"/>
      <c r="AC13440" s="123"/>
    </row>
    <row r="13441" spans="5:29" s="2" customFormat="1">
      <c r="E13441" s="120"/>
      <c r="M13441" s="120"/>
      <c r="N13441" s="120"/>
      <c r="U13441" s="121"/>
      <c r="V13441" s="122"/>
      <c r="W13441" s="123"/>
      <c r="AC13441" s="123"/>
    </row>
    <row r="13442" spans="5:29" s="2" customFormat="1">
      <c r="E13442" s="120"/>
      <c r="M13442" s="120"/>
      <c r="N13442" s="120"/>
      <c r="U13442" s="121"/>
      <c r="V13442" s="122"/>
      <c r="W13442" s="123"/>
      <c r="AC13442" s="123"/>
    </row>
    <row r="13443" spans="5:29" s="2" customFormat="1">
      <c r="E13443" s="120"/>
      <c r="M13443" s="120"/>
      <c r="N13443" s="120"/>
      <c r="U13443" s="121"/>
      <c r="V13443" s="122"/>
      <c r="W13443" s="123"/>
      <c r="AC13443" s="123"/>
    </row>
    <row r="13444" spans="5:29" s="2" customFormat="1">
      <c r="E13444" s="120"/>
      <c r="M13444" s="120"/>
      <c r="N13444" s="120"/>
      <c r="U13444" s="121"/>
      <c r="V13444" s="122"/>
      <c r="W13444" s="123"/>
      <c r="AC13444" s="123"/>
    </row>
    <row r="13445" spans="5:29" s="2" customFormat="1">
      <c r="E13445" s="120"/>
      <c r="M13445" s="120"/>
      <c r="N13445" s="120"/>
      <c r="U13445" s="121"/>
      <c r="V13445" s="122"/>
      <c r="W13445" s="123"/>
      <c r="AC13445" s="123"/>
    </row>
    <row r="13446" spans="5:29" s="2" customFormat="1">
      <c r="E13446" s="120"/>
      <c r="M13446" s="120"/>
      <c r="N13446" s="120"/>
      <c r="U13446" s="121"/>
      <c r="V13446" s="122"/>
      <c r="W13446" s="123"/>
      <c r="AC13446" s="123"/>
    </row>
    <row r="13447" spans="5:29" s="2" customFormat="1">
      <c r="E13447" s="120"/>
      <c r="M13447" s="120"/>
      <c r="N13447" s="120"/>
      <c r="U13447" s="121"/>
      <c r="V13447" s="122"/>
      <c r="W13447" s="123"/>
      <c r="AC13447" s="123"/>
    </row>
    <row r="13448" spans="5:29" s="2" customFormat="1">
      <c r="E13448" s="120"/>
      <c r="M13448" s="120"/>
      <c r="N13448" s="120"/>
      <c r="U13448" s="121"/>
      <c r="V13448" s="122"/>
      <c r="W13448" s="123"/>
      <c r="AC13448" s="123"/>
    </row>
    <row r="13449" spans="5:29" s="2" customFormat="1">
      <c r="E13449" s="120"/>
      <c r="M13449" s="120"/>
      <c r="N13449" s="120"/>
      <c r="U13449" s="121"/>
      <c r="V13449" s="122"/>
      <c r="W13449" s="123"/>
      <c r="AC13449" s="123"/>
    </row>
    <row r="13450" spans="5:29" s="2" customFormat="1">
      <c r="E13450" s="120"/>
      <c r="M13450" s="120"/>
      <c r="N13450" s="120"/>
      <c r="U13450" s="121"/>
      <c r="V13450" s="122"/>
      <c r="W13450" s="123"/>
      <c r="AC13450" s="123"/>
    </row>
    <row r="13451" spans="5:29" s="2" customFormat="1">
      <c r="E13451" s="120"/>
      <c r="M13451" s="120"/>
      <c r="N13451" s="120"/>
      <c r="U13451" s="121"/>
      <c r="V13451" s="122"/>
      <c r="W13451" s="123"/>
      <c r="AC13451" s="123"/>
    </row>
    <row r="13452" spans="5:29" s="2" customFormat="1">
      <c r="E13452" s="120"/>
      <c r="M13452" s="120"/>
      <c r="N13452" s="120"/>
      <c r="U13452" s="121"/>
      <c r="V13452" s="122"/>
      <c r="W13452" s="123"/>
      <c r="AC13452" s="123"/>
    </row>
    <row r="13453" spans="5:29" s="2" customFormat="1">
      <c r="E13453" s="120"/>
      <c r="M13453" s="120"/>
      <c r="N13453" s="120"/>
      <c r="U13453" s="121"/>
      <c r="V13453" s="122"/>
      <c r="W13453" s="123"/>
      <c r="AC13453" s="123"/>
    </row>
    <row r="13454" spans="5:29" s="2" customFormat="1">
      <c r="E13454" s="120"/>
      <c r="M13454" s="120"/>
      <c r="N13454" s="120"/>
      <c r="U13454" s="121"/>
      <c r="V13454" s="122"/>
      <c r="W13454" s="123"/>
      <c r="AC13454" s="123"/>
    </row>
    <row r="13455" spans="5:29" s="2" customFormat="1">
      <c r="E13455" s="120"/>
      <c r="M13455" s="120"/>
      <c r="N13455" s="120"/>
      <c r="U13455" s="121"/>
      <c r="V13455" s="122"/>
      <c r="W13455" s="123"/>
      <c r="AC13455" s="123"/>
    </row>
    <row r="13456" spans="5:29" s="2" customFormat="1">
      <c r="E13456" s="120"/>
      <c r="M13456" s="120"/>
      <c r="N13456" s="120"/>
      <c r="U13456" s="121"/>
      <c r="V13456" s="122"/>
      <c r="W13456" s="123"/>
      <c r="AC13456" s="123"/>
    </row>
    <row r="13457" spans="5:29" s="2" customFormat="1">
      <c r="E13457" s="120"/>
      <c r="M13457" s="120"/>
      <c r="N13457" s="120"/>
      <c r="U13457" s="121"/>
      <c r="V13457" s="122"/>
      <c r="W13457" s="123"/>
      <c r="AC13457" s="123"/>
    </row>
    <row r="13458" spans="5:29" s="2" customFormat="1">
      <c r="E13458" s="120"/>
      <c r="M13458" s="120"/>
      <c r="N13458" s="120"/>
      <c r="U13458" s="121"/>
      <c r="V13458" s="122"/>
      <c r="W13458" s="123"/>
      <c r="AC13458" s="123"/>
    </row>
    <row r="13459" spans="5:29" s="2" customFormat="1">
      <c r="E13459" s="120"/>
      <c r="M13459" s="120"/>
      <c r="N13459" s="120"/>
      <c r="U13459" s="121"/>
      <c r="V13459" s="122"/>
      <c r="W13459" s="123"/>
      <c r="AC13459" s="123"/>
    </row>
    <row r="13460" spans="5:29" s="2" customFormat="1">
      <c r="E13460" s="120"/>
      <c r="M13460" s="120"/>
      <c r="N13460" s="120"/>
      <c r="U13460" s="121"/>
      <c r="V13460" s="122"/>
      <c r="W13460" s="123"/>
      <c r="AC13460" s="123"/>
    </row>
    <row r="13461" spans="5:29" s="2" customFormat="1">
      <c r="E13461" s="120"/>
      <c r="M13461" s="120"/>
      <c r="N13461" s="120"/>
      <c r="U13461" s="121"/>
      <c r="V13461" s="122"/>
      <c r="W13461" s="123"/>
      <c r="AC13461" s="123"/>
    </row>
    <row r="13462" spans="5:29" s="2" customFormat="1">
      <c r="E13462" s="120"/>
      <c r="M13462" s="120"/>
      <c r="N13462" s="120"/>
      <c r="U13462" s="121"/>
      <c r="V13462" s="122"/>
      <c r="W13462" s="123"/>
      <c r="AC13462" s="123"/>
    </row>
    <row r="13463" spans="5:29" s="2" customFormat="1">
      <c r="E13463" s="120"/>
      <c r="M13463" s="120"/>
      <c r="N13463" s="120"/>
      <c r="U13463" s="121"/>
      <c r="V13463" s="122"/>
      <c r="W13463" s="123"/>
      <c r="AC13463" s="123"/>
    </row>
    <row r="13464" spans="5:29" s="2" customFormat="1">
      <c r="E13464" s="120"/>
      <c r="M13464" s="120"/>
      <c r="N13464" s="120"/>
      <c r="U13464" s="121"/>
      <c r="V13464" s="122"/>
      <c r="W13464" s="123"/>
      <c r="AC13464" s="123"/>
    </row>
    <row r="13465" spans="5:29" s="2" customFormat="1">
      <c r="E13465" s="120"/>
      <c r="M13465" s="120"/>
      <c r="N13465" s="120"/>
      <c r="U13465" s="121"/>
      <c r="V13465" s="122"/>
      <c r="W13465" s="123"/>
      <c r="AC13465" s="123"/>
    </row>
    <row r="13466" spans="5:29" s="2" customFormat="1">
      <c r="E13466" s="120"/>
      <c r="M13466" s="120"/>
      <c r="N13466" s="120"/>
      <c r="U13466" s="121"/>
      <c r="V13466" s="122"/>
      <c r="W13466" s="123"/>
      <c r="AC13466" s="123"/>
    </row>
    <row r="13467" spans="5:29" s="2" customFormat="1">
      <c r="E13467" s="120"/>
      <c r="M13467" s="120"/>
      <c r="N13467" s="120"/>
      <c r="U13467" s="121"/>
      <c r="V13467" s="122"/>
      <c r="W13467" s="123"/>
      <c r="AC13467" s="123"/>
    </row>
    <row r="13468" spans="5:29" s="2" customFormat="1">
      <c r="E13468" s="120"/>
      <c r="M13468" s="120"/>
      <c r="N13468" s="120"/>
      <c r="U13468" s="121"/>
      <c r="V13468" s="122"/>
      <c r="W13468" s="123"/>
      <c r="AC13468" s="123"/>
    </row>
    <row r="13469" spans="5:29" s="2" customFormat="1">
      <c r="E13469" s="120"/>
      <c r="M13469" s="120"/>
      <c r="N13469" s="120"/>
      <c r="U13469" s="121"/>
      <c r="V13469" s="122"/>
      <c r="W13469" s="123"/>
      <c r="AC13469" s="123"/>
    </row>
    <row r="13470" spans="5:29" s="2" customFormat="1">
      <c r="E13470" s="120"/>
      <c r="M13470" s="120"/>
      <c r="N13470" s="120"/>
      <c r="U13470" s="121"/>
      <c r="V13470" s="122"/>
      <c r="W13470" s="123"/>
      <c r="AC13470" s="123"/>
    </row>
    <row r="13471" spans="5:29" s="2" customFormat="1">
      <c r="E13471" s="120"/>
      <c r="M13471" s="120"/>
      <c r="N13471" s="120"/>
      <c r="U13471" s="121"/>
      <c r="V13471" s="122"/>
      <c r="W13471" s="123"/>
      <c r="AC13471" s="123"/>
    </row>
    <row r="13472" spans="5:29" s="2" customFormat="1">
      <c r="E13472" s="120"/>
      <c r="M13472" s="120"/>
      <c r="N13472" s="120"/>
      <c r="U13472" s="121"/>
      <c r="V13472" s="122"/>
      <c r="W13472" s="123"/>
      <c r="AC13472" s="123"/>
    </row>
    <row r="13473" spans="5:29" s="2" customFormat="1">
      <c r="E13473" s="120"/>
      <c r="M13473" s="120"/>
      <c r="N13473" s="120"/>
      <c r="U13473" s="121"/>
      <c r="V13473" s="122"/>
      <c r="W13473" s="123"/>
      <c r="AC13473" s="123"/>
    </row>
    <row r="13474" spans="5:29" s="2" customFormat="1">
      <c r="E13474" s="120"/>
      <c r="M13474" s="120"/>
      <c r="N13474" s="120"/>
      <c r="U13474" s="121"/>
      <c r="V13474" s="122"/>
      <c r="W13474" s="123"/>
      <c r="AC13474" s="123"/>
    </row>
    <row r="13475" spans="5:29" s="2" customFormat="1">
      <c r="E13475" s="120"/>
      <c r="M13475" s="120"/>
      <c r="N13475" s="120"/>
      <c r="U13475" s="121"/>
      <c r="V13475" s="122"/>
      <c r="W13475" s="123"/>
      <c r="AC13475" s="123"/>
    </row>
    <row r="13476" spans="5:29" s="2" customFormat="1">
      <c r="E13476" s="120"/>
      <c r="M13476" s="120"/>
      <c r="N13476" s="120"/>
      <c r="U13476" s="121"/>
      <c r="V13476" s="122"/>
      <c r="W13476" s="123"/>
      <c r="AC13476" s="123"/>
    </row>
    <row r="13477" spans="5:29" s="2" customFormat="1">
      <c r="E13477" s="120"/>
      <c r="M13477" s="120"/>
      <c r="N13477" s="120"/>
      <c r="U13477" s="121"/>
      <c r="V13477" s="122"/>
      <c r="W13477" s="123"/>
      <c r="AC13477" s="123"/>
    </row>
    <row r="13478" spans="5:29" s="2" customFormat="1">
      <c r="E13478" s="120"/>
      <c r="M13478" s="120"/>
      <c r="N13478" s="120"/>
      <c r="U13478" s="121"/>
      <c r="V13478" s="122"/>
      <c r="W13478" s="123"/>
      <c r="AC13478" s="123"/>
    </row>
    <row r="13479" spans="5:29" s="2" customFormat="1">
      <c r="E13479" s="120"/>
      <c r="M13479" s="120"/>
      <c r="N13479" s="120"/>
      <c r="U13479" s="121"/>
      <c r="V13479" s="122"/>
      <c r="W13479" s="123"/>
      <c r="AC13479" s="123"/>
    </row>
    <row r="13480" spans="5:29" s="2" customFormat="1">
      <c r="E13480" s="120"/>
      <c r="M13480" s="120"/>
      <c r="N13480" s="120"/>
      <c r="U13480" s="121"/>
      <c r="V13480" s="122"/>
      <c r="W13480" s="123"/>
      <c r="AC13480" s="123"/>
    </row>
    <row r="13481" spans="5:29" s="2" customFormat="1">
      <c r="E13481" s="120"/>
      <c r="M13481" s="120"/>
      <c r="N13481" s="120"/>
      <c r="U13481" s="121"/>
      <c r="V13481" s="122"/>
      <c r="W13481" s="123"/>
      <c r="AC13481" s="123"/>
    </row>
    <row r="13482" spans="5:29" s="2" customFormat="1">
      <c r="E13482" s="120"/>
      <c r="M13482" s="120"/>
      <c r="N13482" s="120"/>
      <c r="U13482" s="121"/>
      <c r="V13482" s="122"/>
      <c r="W13482" s="123"/>
      <c r="AC13482" s="123"/>
    </row>
    <row r="13483" spans="5:29" s="2" customFormat="1">
      <c r="E13483" s="120"/>
      <c r="M13483" s="120"/>
      <c r="N13483" s="120"/>
      <c r="U13483" s="121"/>
      <c r="V13483" s="122"/>
      <c r="W13483" s="123"/>
      <c r="AC13483" s="123"/>
    </row>
    <row r="13484" spans="5:29" s="2" customFormat="1">
      <c r="E13484" s="120"/>
      <c r="M13484" s="120"/>
      <c r="N13484" s="120"/>
      <c r="U13484" s="121"/>
      <c r="V13484" s="122"/>
      <c r="W13484" s="123"/>
      <c r="AC13484" s="123"/>
    </row>
    <row r="13485" spans="5:29" s="2" customFormat="1">
      <c r="E13485" s="120"/>
      <c r="M13485" s="120"/>
      <c r="N13485" s="120"/>
      <c r="U13485" s="121"/>
      <c r="V13485" s="122"/>
      <c r="W13485" s="123"/>
      <c r="AC13485" s="123"/>
    </row>
    <row r="13486" spans="5:29" s="2" customFormat="1">
      <c r="E13486" s="120"/>
      <c r="M13486" s="120"/>
      <c r="N13486" s="120"/>
      <c r="U13486" s="121"/>
      <c r="V13486" s="122"/>
      <c r="W13486" s="123"/>
      <c r="AC13486" s="123"/>
    </row>
    <row r="13487" spans="5:29" s="2" customFormat="1">
      <c r="E13487" s="120"/>
      <c r="M13487" s="120"/>
      <c r="N13487" s="120"/>
      <c r="U13487" s="121"/>
      <c r="V13487" s="122"/>
      <c r="W13487" s="123"/>
      <c r="AC13487" s="123"/>
    </row>
    <row r="13488" spans="5:29" s="2" customFormat="1">
      <c r="E13488" s="120"/>
      <c r="M13488" s="120"/>
      <c r="N13488" s="120"/>
      <c r="U13488" s="121"/>
      <c r="V13488" s="122"/>
      <c r="W13488" s="123"/>
      <c r="AC13488" s="123"/>
    </row>
    <row r="13489" spans="5:29" s="2" customFormat="1">
      <c r="E13489" s="120"/>
      <c r="M13489" s="120"/>
      <c r="N13489" s="120"/>
      <c r="U13489" s="121"/>
      <c r="V13489" s="122"/>
      <c r="W13489" s="123"/>
      <c r="AC13489" s="123"/>
    </row>
    <row r="13490" spans="5:29" s="2" customFormat="1">
      <c r="E13490" s="120"/>
      <c r="M13490" s="120"/>
      <c r="N13490" s="120"/>
      <c r="U13490" s="121"/>
      <c r="V13490" s="122"/>
      <c r="W13490" s="123"/>
      <c r="AC13490" s="123"/>
    </row>
    <row r="13491" spans="5:29" s="2" customFormat="1">
      <c r="E13491" s="120"/>
      <c r="M13491" s="120"/>
      <c r="N13491" s="120"/>
      <c r="U13491" s="121"/>
      <c r="V13491" s="122"/>
      <c r="W13491" s="123"/>
      <c r="AC13491" s="123"/>
    </row>
    <row r="13492" spans="5:29" s="2" customFormat="1">
      <c r="E13492" s="120"/>
      <c r="M13492" s="120"/>
      <c r="N13492" s="120"/>
      <c r="U13492" s="121"/>
      <c r="V13492" s="122"/>
      <c r="W13492" s="123"/>
      <c r="AC13492" s="123"/>
    </row>
    <row r="13493" spans="5:29" s="2" customFormat="1">
      <c r="E13493" s="120"/>
      <c r="M13493" s="120"/>
      <c r="N13493" s="120"/>
      <c r="U13493" s="121"/>
      <c r="V13493" s="122"/>
      <c r="W13493" s="123"/>
      <c r="AC13493" s="123"/>
    </row>
    <row r="13494" spans="5:29" s="2" customFormat="1">
      <c r="E13494" s="120"/>
      <c r="M13494" s="120"/>
      <c r="N13494" s="120"/>
      <c r="U13494" s="121"/>
      <c r="V13494" s="122"/>
      <c r="W13494" s="123"/>
      <c r="AC13494" s="123"/>
    </row>
    <row r="13495" spans="5:29" s="2" customFormat="1">
      <c r="E13495" s="120"/>
      <c r="M13495" s="120"/>
      <c r="N13495" s="120"/>
      <c r="U13495" s="121"/>
      <c r="V13495" s="122"/>
      <c r="W13495" s="123"/>
      <c r="AC13495" s="123"/>
    </row>
    <row r="13496" spans="5:29" s="2" customFormat="1">
      <c r="E13496" s="120"/>
      <c r="M13496" s="120"/>
      <c r="N13496" s="120"/>
      <c r="U13496" s="121"/>
      <c r="V13496" s="122"/>
      <c r="W13496" s="123"/>
      <c r="AC13496" s="123"/>
    </row>
    <row r="13497" spans="5:29" s="2" customFormat="1">
      <c r="E13497" s="120"/>
      <c r="M13497" s="120"/>
      <c r="N13497" s="120"/>
      <c r="U13497" s="121"/>
      <c r="V13497" s="122"/>
      <c r="W13497" s="123"/>
      <c r="AC13497" s="123"/>
    </row>
    <row r="13498" spans="5:29" s="2" customFormat="1">
      <c r="E13498" s="120"/>
      <c r="M13498" s="120"/>
      <c r="N13498" s="120"/>
      <c r="U13498" s="121"/>
      <c r="V13498" s="122"/>
      <c r="W13498" s="123"/>
      <c r="AC13498" s="123"/>
    </row>
    <row r="13499" spans="5:29" s="2" customFormat="1">
      <c r="E13499" s="120"/>
      <c r="M13499" s="120"/>
      <c r="N13499" s="120"/>
      <c r="U13499" s="121"/>
      <c r="V13499" s="122"/>
      <c r="W13499" s="123"/>
      <c r="AC13499" s="123"/>
    </row>
    <row r="13500" spans="5:29" s="2" customFormat="1">
      <c r="E13500" s="120"/>
      <c r="M13500" s="120"/>
      <c r="N13500" s="120"/>
      <c r="U13500" s="121"/>
      <c r="V13500" s="122"/>
      <c r="W13500" s="123"/>
      <c r="AC13500" s="123"/>
    </row>
    <row r="13501" spans="5:29" s="2" customFormat="1">
      <c r="E13501" s="120"/>
      <c r="M13501" s="120"/>
      <c r="N13501" s="120"/>
      <c r="U13501" s="121"/>
      <c r="V13501" s="122"/>
      <c r="W13501" s="123"/>
      <c r="AC13501" s="123"/>
    </row>
    <row r="13502" spans="5:29" s="2" customFormat="1">
      <c r="E13502" s="120"/>
      <c r="M13502" s="120"/>
      <c r="N13502" s="120"/>
      <c r="U13502" s="121"/>
      <c r="V13502" s="122"/>
      <c r="W13502" s="123"/>
      <c r="AC13502" s="123"/>
    </row>
    <row r="13503" spans="5:29" s="2" customFormat="1">
      <c r="E13503" s="120"/>
      <c r="M13503" s="120"/>
      <c r="N13503" s="120"/>
      <c r="U13503" s="121"/>
      <c r="V13503" s="122"/>
      <c r="W13503" s="123"/>
      <c r="AC13503" s="123"/>
    </row>
    <row r="13504" spans="5:29" s="2" customFormat="1">
      <c r="E13504" s="120"/>
      <c r="M13504" s="120"/>
      <c r="N13504" s="120"/>
      <c r="U13504" s="121"/>
      <c r="V13504" s="122"/>
      <c r="W13504" s="123"/>
      <c r="AC13504" s="123"/>
    </row>
    <row r="13505" spans="5:29" s="2" customFormat="1">
      <c r="E13505" s="120"/>
      <c r="M13505" s="120"/>
      <c r="N13505" s="120"/>
      <c r="U13505" s="121"/>
      <c r="V13505" s="122"/>
      <c r="W13505" s="123"/>
      <c r="AC13505" s="123"/>
    </row>
    <row r="13506" spans="5:29" s="2" customFormat="1">
      <c r="E13506" s="120"/>
      <c r="M13506" s="120"/>
      <c r="N13506" s="120"/>
      <c r="U13506" s="121"/>
      <c r="V13506" s="122"/>
      <c r="W13506" s="123"/>
      <c r="AC13506" s="123"/>
    </row>
    <row r="13507" spans="5:29" s="2" customFormat="1">
      <c r="E13507" s="120"/>
      <c r="M13507" s="120"/>
      <c r="N13507" s="120"/>
      <c r="U13507" s="121"/>
      <c r="V13507" s="122"/>
      <c r="W13507" s="123"/>
      <c r="AC13507" s="123"/>
    </row>
    <row r="13508" spans="5:29" s="2" customFormat="1">
      <c r="E13508" s="120"/>
      <c r="M13508" s="120"/>
      <c r="N13508" s="120"/>
      <c r="U13508" s="121"/>
      <c r="V13508" s="122"/>
      <c r="W13508" s="123"/>
      <c r="AC13508" s="123"/>
    </row>
    <row r="13509" spans="5:29" s="2" customFormat="1">
      <c r="E13509" s="120"/>
      <c r="M13509" s="120"/>
      <c r="N13509" s="120"/>
      <c r="U13509" s="121"/>
      <c r="V13509" s="122"/>
      <c r="W13509" s="123"/>
      <c r="AC13509" s="123"/>
    </row>
    <row r="13510" spans="5:29" s="2" customFormat="1">
      <c r="E13510" s="120"/>
      <c r="M13510" s="120"/>
      <c r="N13510" s="120"/>
      <c r="U13510" s="121"/>
      <c r="V13510" s="122"/>
      <c r="W13510" s="123"/>
      <c r="AC13510" s="123"/>
    </row>
    <row r="13511" spans="5:29" s="2" customFormat="1">
      <c r="E13511" s="120"/>
      <c r="M13511" s="120"/>
      <c r="N13511" s="120"/>
      <c r="U13511" s="121"/>
      <c r="V13511" s="122"/>
      <c r="W13511" s="123"/>
      <c r="AC13511" s="123"/>
    </row>
    <row r="13512" spans="5:29" s="2" customFormat="1">
      <c r="E13512" s="120"/>
      <c r="M13512" s="120"/>
      <c r="N13512" s="120"/>
      <c r="U13512" s="121"/>
      <c r="V13512" s="122"/>
      <c r="W13512" s="123"/>
      <c r="AC13512" s="123"/>
    </row>
    <row r="13513" spans="5:29" s="2" customFormat="1">
      <c r="E13513" s="120"/>
      <c r="M13513" s="120"/>
      <c r="N13513" s="120"/>
      <c r="U13513" s="121"/>
      <c r="V13513" s="122"/>
      <c r="W13513" s="123"/>
      <c r="AC13513" s="123"/>
    </row>
    <row r="13514" spans="5:29" s="2" customFormat="1">
      <c r="E13514" s="120"/>
      <c r="M13514" s="120"/>
      <c r="N13514" s="120"/>
      <c r="U13514" s="121"/>
      <c r="V13514" s="122"/>
      <c r="W13514" s="123"/>
      <c r="AC13514" s="123"/>
    </row>
    <row r="13515" spans="5:29" s="2" customFormat="1">
      <c r="E13515" s="120"/>
      <c r="M13515" s="120"/>
      <c r="N13515" s="120"/>
      <c r="U13515" s="121"/>
      <c r="V13515" s="122"/>
      <c r="W13515" s="123"/>
      <c r="AC13515" s="123"/>
    </row>
    <row r="13516" spans="5:29" s="2" customFormat="1">
      <c r="E13516" s="120"/>
      <c r="M13516" s="120"/>
      <c r="N13516" s="120"/>
      <c r="U13516" s="121"/>
      <c r="V13516" s="122"/>
      <c r="W13516" s="123"/>
      <c r="AC13516" s="123"/>
    </row>
    <row r="13517" spans="5:29" s="2" customFormat="1">
      <c r="E13517" s="120"/>
      <c r="M13517" s="120"/>
      <c r="N13517" s="120"/>
      <c r="U13517" s="121"/>
      <c r="V13517" s="122"/>
      <c r="W13517" s="123"/>
      <c r="AC13517" s="123"/>
    </row>
    <row r="13518" spans="5:29" s="2" customFormat="1">
      <c r="E13518" s="120"/>
      <c r="M13518" s="120"/>
      <c r="N13518" s="120"/>
      <c r="U13518" s="121"/>
      <c r="V13518" s="122"/>
      <c r="W13518" s="123"/>
      <c r="AC13518" s="123"/>
    </row>
    <row r="13519" spans="5:29" s="2" customFormat="1">
      <c r="E13519" s="120"/>
      <c r="M13519" s="120"/>
      <c r="N13519" s="120"/>
      <c r="U13519" s="121"/>
      <c r="V13519" s="122"/>
      <c r="W13519" s="123"/>
      <c r="AC13519" s="123"/>
    </row>
    <row r="13520" spans="5:29" s="2" customFormat="1">
      <c r="E13520" s="120"/>
      <c r="M13520" s="120"/>
      <c r="N13520" s="120"/>
      <c r="U13520" s="121"/>
      <c r="V13520" s="122"/>
      <c r="W13520" s="123"/>
      <c r="AC13520" s="123"/>
    </row>
    <row r="13521" spans="5:29" s="2" customFormat="1">
      <c r="E13521" s="120"/>
      <c r="M13521" s="120"/>
      <c r="N13521" s="120"/>
      <c r="U13521" s="121"/>
      <c r="V13521" s="122"/>
      <c r="W13521" s="123"/>
      <c r="AC13521" s="123"/>
    </row>
    <row r="13522" spans="5:29" s="2" customFormat="1">
      <c r="E13522" s="120"/>
      <c r="M13522" s="120"/>
      <c r="N13522" s="120"/>
      <c r="U13522" s="121"/>
      <c r="V13522" s="122"/>
      <c r="W13522" s="123"/>
      <c r="AC13522" s="123"/>
    </row>
    <row r="13523" spans="5:29" s="2" customFormat="1">
      <c r="E13523" s="120"/>
      <c r="M13523" s="120"/>
      <c r="N13523" s="120"/>
      <c r="U13523" s="121"/>
      <c r="V13523" s="122"/>
      <c r="W13523" s="123"/>
      <c r="AC13523" s="123"/>
    </row>
    <row r="13524" spans="5:29" s="2" customFormat="1">
      <c r="E13524" s="120"/>
      <c r="M13524" s="120"/>
      <c r="N13524" s="120"/>
      <c r="U13524" s="121"/>
      <c r="V13524" s="122"/>
      <c r="W13524" s="123"/>
      <c r="AC13524" s="123"/>
    </row>
    <row r="13525" spans="5:29" s="2" customFormat="1">
      <c r="E13525" s="120"/>
      <c r="M13525" s="120"/>
      <c r="N13525" s="120"/>
      <c r="U13525" s="121"/>
      <c r="V13525" s="122"/>
      <c r="W13525" s="123"/>
      <c r="AC13525" s="123"/>
    </row>
    <row r="13526" spans="5:29" s="2" customFormat="1">
      <c r="E13526" s="120"/>
      <c r="M13526" s="120"/>
      <c r="N13526" s="120"/>
      <c r="U13526" s="121"/>
      <c r="V13526" s="122"/>
      <c r="W13526" s="123"/>
      <c r="AC13526" s="123"/>
    </row>
    <row r="13527" spans="5:29" s="2" customFormat="1">
      <c r="E13527" s="120"/>
      <c r="M13527" s="120"/>
      <c r="N13527" s="120"/>
      <c r="U13527" s="121"/>
      <c r="V13527" s="122"/>
      <c r="W13527" s="123"/>
      <c r="AC13527" s="123"/>
    </row>
    <row r="13528" spans="5:29" s="2" customFormat="1">
      <c r="E13528" s="120"/>
      <c r="M13528" s="120"/>
      <c r="N13528" s="120"/>
      <c r="U13528" s="121"/>
      <c r="V13528" s="122"/>
      <c r="W13528" s="123"/>
      <c r="AC13528" s="123"/>
    </row>
    <row r="13529" spans="5:29" s="2" customFormat="1">
      <c r="E13529" s="120"/>
      <c r="M13529" s="120"/>
      <c r="N13529" s="120"/>
      <c r="U13529" s="121"/>
      <c r="V13529" s="122"/>
      <c r="W13529" s="123"/>
      <c r="AC13529" s="123"/>
    </row>
    <row r="13530" spans="5:29" s="2" customFormat="1">
      <c r="E13530" s="120"/>
      <c r="M13530" s="120"/>
      <c r="N13530" s="120"/>
      <c r="U13530" s="121"/>
      <c r="V13530" s="122"/>
      <c r="W13530" s="123"/>
      <c r="AC13530" s="123"/>
    </row>
    <row r="13531" spans="5:29" s="2" customFormat="1">
      <c r="E13531" s="120"/>
      <c r="M13531" s="120"/>
      <c r="N13531" s="120"/>
      <c r="U13531" s="121"/>
      <c r="V13531" s="122"/>
      <c r="W13531" s="123"/>
      <c r="AC13531" s="123"/>
    </row>
    <row r="13532" spans="5:29" s="2" customFormat="1">
      <c r="E13532" s="120"/>
      <c r="M13532" s="120"/>
      <c r="N13532" s="120"/>
      <c r="U13532" s="121"/>
      <c r="V13532" s="122"/>
      <c r="W13532" s="123"/>
      <c r="AC13532" s="123"/>
    </row>
    <row r="13533" spans="5:29" s="2" customFormat="1">
      <c r="E13533" s="120"/>
      <c r="M13533" s="120"/>
      <c r="N13533" s="120"/>
      <c r="U13533" s="121"/>
      <c r="V13533" s="122"/>
      <c r="W13533" s="123"/>
      <c r="AC13533" s="123"/>
    </row>
    <row r="13534" spans="5:29" s="2" customFormat="1">
      <c r="E13534" s="120"/>
      <c r="M13534" s="120"/>
      <c r="N13534" s="120"/>
      <c r="U13534" s="121"/>
      <c r="V13534" s="122"/>
      <c r="W13534" s="123"/>
      <c r="AC13534" s="123"/>
    </row>
    <row r="13535" spans="5:29" s="2" customFormat="1">
      <c r="E13535" s="120"/>
      <c r="M13535" s="120"/>
      <c r="N13535" s="120"/>
      <c r="U13535" s="121"/>
      <c r="V13535" s="122"/>
      <c r="W13535" s="123"/>
      <c r="AC13535" s="123"/>
    </row>
    <row r="13536" spans="5:29" s="2" customFormat="1">
      <c r="E13536" s="120"/>
      <c r="M13536" s="120"/>
      <c r="N13536" s="120"/>
      <c r="U13536" s="121"/>
      <c r="V13536" s="122"/>
      <c r="W13536" s="123"/>
      <c r="AC13536" s="123"/>
    </row>
    <row r="13537" spans="5:29" s="2" customFormat="1">
      <c r="E13537" s="120"/>
      <c r="M13537" s="120"/>
      <c r="N13537" s="120"/>
      <c r="U13537" s="121"/>
      <c r="V13537" s="122"/>
      <c r="W13537" s="123"/>
      <c r="AC13537" s="123"/>
    </row>
    <row r="13538" spans="5:29" s="2" customFormat="1">
      <c r="E13538" s="120"/>
      <c r="M13538" s="120"/>
      <c r="N13538" s="120"/>
      <c r="U13538" s="121"/>
      <c r="V13538" s="122"/>
      <c r="W13538" s="123"/>
      <c r="AC13538" s="123"/>
    </row>
    <row r="13539" spans="5:29" s="2" customFormat="1">
      <c r="E13539" s="120"/>
      <c r="M13539" s="120"/>
      <c r="N13539" s="120"/>
      <c r="U13539" s="121"/>
      <c r="V13539" s="122"/>
      <c r="W13539" s="123"/>
      <c r="AC13539" s="123"/>
    </row>
    <row r="13540" spans="5:29" s="2" customFormat="1">
      <c r="E13540" s="120"/>
      <c r="M13540" s="120"/>
      <c r="N13540" s="120"/>
      <c r="U13540" s="121"/>
      <c r="V13540" s="122"/>
      <c r="W13540" s="123"/>
      <c r="AC13540" s="123"/>
    </row>
    <row r="13541" spans="5:29" s="2" customFormat="1">
      <c r="E13541" s="120"/>
      <c r="M13541" s="120"/>
      <c r="N13541" s="120"/>
      <c r="U13541" s="121"/>
      <c r="V13541" s="122"/>
      <c r="W13541" s="123"/>
      <c r="AC13541" s="123"/>
    </row>
    <row r="13542" spans="5:29" s="2" customFormat="1">
      <c r="E13542" s="120"/>
      <c r="M13542" s="120"/>
      <c r="N13542" s="120"/>
      <c r="U13542" s="121"/>
      <c r="V13542" s="122"/>
      <c r="W13542" s="123"/>
      <c r="AC13542" s="123"/>
    </row>
    <row r="13543" spans="5:29" s="2" customFormat="1">
      <c r="E13543" s="120"/>
      <c r="M13543" s="120"/>
      <c r="N13543" s="120"/>
      <c r="U13543" s="121"/>
      <c r="V13543" s="122"/>
      <c r="W13543" s="123"/>
      <c r="AC13543" s="123"/>
    </row>
    <row r="13544" spans="5:29" s="2" customFormat="1">
      <c r="E13544" s="120"/>
      <c r="M13544" s="120"/>
      <c r="N13544" s="120"/>
      <c r="U13544" s="121"/>
      <c r="V13544" s="122"/>
      <c r="W13544" s="123"/>
      <c r="AC13544" s="123"/>
    </row>
    <row r="13545" spans="5:29" s="2" customFormat="1">
      <c r="E13545" s="120"/>
      <c r="M13545" s="120"/>
      <c r="N13545" s="120"/>
      <c r="U13545" s="121"/>
      <c r="V13545" s="122"/>
      <c r="W13545" s="123"/>
      <c r="AC13545" s="123"/>
    </row>
    <row r="13546" spans="5:29" s="2" customFormat="1">
      <c r="E13546" s="120"/>
      <c r="M13546" s="120"/>
      <c r="N13546" s="120"/>
      <c r="U13546" s="121"/>
      <c r="V13546" s="122"/>
      <c r="W13546" s="123"/>
      <c r="AC13546" s="123"/>
    </row>
    <row r="13547" spans="5:29" s="2" customFormat="1">
      <c r="E13547" s="120"/>
      <c r="M13547" s="120"/>
      <c r="N13547" s="120"/>
      <c r="U13547" s="121"/>
      <c r="V13547" s="122"/>
      <c r="W13547" s="123"/>
      <c r="AC13547" s="123"/>
    </row>
    <row r="13548" spans="5:29" s="2" customFormat="1">
      <c r="E13548" s="120"/>
      <c r="M13548" s="120"/>
      <c r="N13548" s="120"/>
      <c r="U13548" s="121"/>
      <c r="V13548" s="122"/>
      <c r="W13548" s="123"/>
      <c r="AC13548" s="123"/>
    </row>
    <row r="13549" spans="5:29" s="2" customFormat="1">
      <c r="E13549" s="120"/>
      <c r="M13549" s="120"/>
      <c r="N13549" s="120"/>
      <c r="U13549" s="121"/>
      <c r="V13549" s="122"/>
      <c r="W13549" s="123"/>
      <c r="AC13549" s="123"/>
    </row>
    <row r="13550" spans="5:29" s="2" customFormat="1">
      <c r="E13550" s="120"/>
      <c r="M13550" s="120"/>
      <c r="N13550" s="120"/>
      <c r="U13550" s="121"/>
      <c r="V13550" s="122"/>
      <c r="W13550" s="123"/>
      <c r="AC13550" s="123"/>
    </row>
    <row r="13551" spans="5:29" s="2" customFormat="1">
      <c r="E13551" s="120"/>
      <c r="M13551" s="120"/>
      <c r="N13551" s="120"/>
      <c r="U13551" s="121"/>
      <c r="V13551" s="122"/>
      <c r="W13551" s="123"/>
      <c r="AC13551" s="123"/>
    </row>
    <row r="13552" spans="5:29" s="2" customFormat="1">
      <c r="E13552" s="120"/>
      <c r="M13552" s="120"/>
      <c r="N13552" s="120"/>
      <c r="U13552" s="121"/>
      <c r="V13552" s="122"/>
      <c r="W13552" s="123"/>
      <c r="AC13552" s="123"/>
    </row>
    <row r="13553" spans="5:29" s="2" customFormat="1">
      <c r="E13553" s="120"/>
      <c r="M13553" s="120"/>
      <c r="N13553" s="120"/>
      <c r="U13553" s="121"/>
      <c r="V13553" s="122"/>
      <c r="W13553" s="123"/>
      <c r="AC13553" s="123"/>
    </row>
    <row r="13554" spans="5:29" s="2" customFormat="1">
      <c r="E13554" s="120"/>
      <c r="M13554" s="120"/>
      <c r="N13554" s="120"/>
      <c r="U13554" s="121"/>
      <c r="V13554" s="122"/>
      <c r="W13554" s="123"/>
      <c r="AC13554" s="123"/>
    </row>
    <row r="13555" spans="5:29" s="2" customFormat="1">
      <c r="E13555" s="120"/>
      <c r="M13555" s="120"/>
      <c r="N13555" s="120"/>
      <c r="U13555" s="121"/>
      <c r="V13555" s="122"/>
      <c r="W13555" s="123"/>
      <c r="AC13555" s="123"/>
    </row>
    <row r="13556" spans="5:29" s="2" customFormat="1">
      <c r="E13556" s="120"/>
      <c r="M13556" s="120"/>
      <c r="N13556" s="120"/>
      <c r="U13556" s="121"/>
      <c r="V13556" s="122"/>
      <c r="W13556" s="123"/>
      <c r="AC13556" s="123"/>
    </row>
    <row r="13557" spans="5:29" s="2" customFormat="1">
      <c r="E13557" s="120"/>
      <c r="M13557" s="120"/>
      <c r="N13557" s="120"/>
      <c r="U13557" s="121"/>
      <c r="V13557" s="122"/>
      <c r="W13557" s="123"/>
      <c r="AC13557" s="123"/>
    </row>
    <row r="13558" spans="5:29" s="2" customFormat="1">
      <c r="E13558" s="120"/>
      <c r="M13558" s="120"/>
      <c r="N13558" s="120"/>
      <c r="U13558" s="121"/>
      <c r="V13558" s="122"/>
      <c r="W13558" s="123"/>
      <c r="AC13558" s="123"/>
    </row>
    <row r="13559" spans="5:29" s="2" customFormat="1">
      <c r="E13559" s="120"/>
      <c r="M13559" s="120"/>
      <c r="N13559" s="120"/>
      <c r="U13559" s="121"/>
      <c r="V13559" s="122"/>
      <c r="W13559" s="123"/>
      <c r="AC13559" s="123"/>
    </row>
    <row r="13560" spans="5:29" s="2" customFormat="1">
      <c r="E13560" s="120"/>
      <c r="M13560" s="120"/>
      <c r="N13560" s="120"/>
      <c r="U13560" s="121"/>
      <c r="V13560" s="122"/>
      <c r="W13560" s="123"/>
      <c r="AC13560" s="123"/>
    </row>
    <row r="13561" spans="5:29" s="2" customFormat="1">
      <c r="E13561" s="120"/>
      <c r="M13561" s="120"/>
      <c r="N13561" s="120"/>
      <c r="U13561" s="121"/>
      <c r="V13561" s="122"/>
      <c r="W13561" s="123"/>
      <c r="AC13561" s="123"/>
    </row>
    <row r="13562" spans="5:29" s="2" customFormat="1">
      <c r="E13562" s="120"/>
      <c r="M13562" s="120"/>
      <c r="N13562" s="120"/>
      <c r="U13562" s="121"/>
      <c r="V13562" s="122"/>
      <c r="W13562" s="123"/>
      <c r="AC13562" s="123"/>
    </row>
    <row r="13563" spans="5:29" s="2" customFormat="1">
      <c r="E13563" s="120"/>
      <c r="M13563" s="120"/>
      <c r="N13563" s="120"/>
      <c r="U13563" s="121"/>
      <c r="V13563" s="122"/>
      <c r="W13563" s="123"/>
      <c r="AC13563" s="123"/>
    </row>
    <row r="13564" spans="5:29" s="2" customFormat="1">
      <c r="E13564" s="120"/>
      <c r="M13564" s="120"/>
      <c r="N13564" s="120"/>
      <c r="U13564" s="121"/>
      <c r="V13564" s="122"/>
      <c r="W13564" s="123"/>
      <c r="AC13564" s="123"/>
    </row>
    <row r="13565" spans="5:29" s="2" customFormat="1">
      <c r="E13565" s="120"/>
      <c r="M13565" s="120"/>
      <c r="N13565" s="120"/>
      <c r="U13565" s="121"/>
      <c r="V13565" s="122"/>
      <c r="W13565" s="123"/>
      <c r="AC13565" s="123"/>
    </row>
    <row r="13566" spans="5:29" s="2" customFormat="1">
      <c r="E13566" s="120"/>
      <c r="M13566" s="120"/>
      <c r="N13566" s="120"/>
      <c r="U13566" s="121"/>
      <c r="V13566" s="122"/>
      <c r="W13566" s="123"/>
      <c r="AC13566" s="123"/>
    </row>
    <row r="13567" spans="5:29" s="2" customFormat="1">
      <c r="E13567" s="120"/>
      <c r="M13567" s="120"/>
      <c r="N13567" s="120"/>
      <c r="U13567" s="121"/>
      <c r="V13567" s="122"/>
      <c r="W13567" s="123"/>
      <c r="AC13567" s="123"/>
    </row>
    <row r="13568" spans="5:29" s="2" customFormat="1">
      <c r="E13568" s="120"/>
      <c r="M13568" s="120"/>
      <c r="N13568" s="120"/>
      <c r="U13568" s="121"/>
      <c r="V13568" s="122"/>
      <c r="W13568" s="123"/>
      <c r="AC13568" s="123"/>
    </row>
    <row r="13569" spans="5:29" s="2" customFormat="1">
      <c r="E13569" s="120"/>
      <c r="M13569" s="120"/>
      <c r="N13569" s="120"/>
      <c r="U13569" s="121"/>
      <c r="V13569" s="122"/>
      <c r="W13569" s="123"/>
      <c r="AC13569" s="123"/>
    </row>
    <row r="13570" spans="5:29" s="2" customFormat="1">
      <c r="E13570" s="120"/>
      <c r="M13570" s="120"/>
      <c r="N13570" s="120"/>
      <c r="U13570" s="121"/>
      <c r="V13570" s="122"/>
      <c r="W13570" s="123"/>
      <c r="AC13570" s="123"/>
    </row>
    <row r="13571" spans="5:29" s="2" customFormat="1">
      <c r="E13571" s="120"/>
      <c r="M13571" s="120"/>
      <c r="N13571" s="120"/>
      <c r="U13571" s="121"/>
      <c r="V13571" s="122"/>
      <c r="W13571" s="123"/>
      <c r="AC13571" s="123"/>
    </row>
    <row r="13572" spans="5:29" s="2" customFormat="1">
      <c r="E13572" s="120"/>
      <c r="M13572" s="120"/>
      <c r="N13572" s="120"/>
      <c r="U13572" s="121"/>
      <c r="V13572" s="122"/>
      <c r="W13572" s="123"/>
      <c r="AC13572" s="123"/>
    </row>
    <row r="13573" spans="5:29" s="2" customFormat="1">
      <c r="E13573" s="120"/>
      <c r="M13573" s="120"/>
      <c r="N13573" s="120"/>
      <c r="U13573" s="121"/>
      <c r="V13573" s="122"/>
      <c r="W13573" s="123"/>
      <c r="AC13573" s="123"/>
    </row>
    <row r="13574" spans="5:29" s="2" customFormat="1">
      <c r="E13574" s="120"/>
      <c r="M13574" s="120"/>
      <c r="N13574" s="120"/>
      <c r="U13574" s="121"/>
      <c r="V13574" s="122"/>
      <c r="W13574" s="123"/>
      <c r="AC13574" s="123"/>
    </row>
    <row r="13575" spans="5:29" s="2" customFormat="1">
      <c r="E13575" s="120"/>
      <c r="M13575" s="120"/>
      <c r="N13575" s="120"/>
      <c r="U13575" s="121"/>
      <c r="V13575" s="122"/>
      <c r="W13575" s="123"/>
      <c r="AC13575" s="123"/>
    </row>
    <row r="13576" spans="5:29" s="2" customFormat="1">
      <c r="E13576" s="120"/>
      <c r="M13576" s="120"/>
      <c r="N13576" s="120"/>
      <c r="U13576" s="121"/>
      <c r="V13576" s="122"/>
      <c r="W13576" s="123"/>
      <c r="AC13576" s="123"/>
    </row>
    <row r="13577" spans="5:29" s="2" customFormat="1">
      <c r="E13577" s="120"/>
      <c r="M13577" s="120"/>
      <c r="N13577" s="120"/>
      <c r="U13577" s="121"/>
      <c r="V13577" s="122"/>
      <c r="W13577" s="123"/>
      <c r="AC13577" s="123"/>
    </row>
    <row r="13578" spans="5:29" s="2" customFormat="1">
      <c r="E13578" s="120"/>
      <c r="M13578" s="120"/>
      <c r="N13578" s="120"/>
      <c r="U13578" s="121"/>
      <c r="V13578" s="122"/>
      <c r="W13578" s="123"/>
      <c r="AC13578" s="123"/>
    </row>
    <row r="13579" spans="5:29" s="2" customFormat="1">
      <c r="E13579" s="120"/>
      <c r="M13579" s="120"/>
      <c r="N13579" s="120"/>
      <c r="U13579" s="121"/>
      <c r="V13579" s="122"/>
      <c r="W13579" s="123"/>
      <c r="AC13579" s="123"/>
    </row>
    <row r="13580" spans="5:29" s="2" customFormat="1">
      <c r="E13580" s="120"/>
      <c r="M13580" s="120"/>
      <c r="N13580" s="120"/>
      <c r="U13580" s="121"/>
      <c r="V13580" s="122"/>
      <c r="W13580" s="123"/>
      <c r="AC13580" s="123"/>
    </row>
    <row r="13581" spans="5:29" s="2" customFormat="1">
      <c r="E13581" s="120"/>
      <c r="M13581" s="120"/>
      <c r="N13581" s="120"/>
      <c r="U13581" s="121"/>
      <c r="V13581" s="122"/>
      <c r="W13581" s="123"/>
      <c r="AC13581" s="123"/>
    </row>
    <row r="13582" spans="5:29" s="2" customFormat="1">
      <c r="E13582" s="120"/>
      <c r="M13582" s="120"/>
      <c r="N13582" s="120"/>
      <c r="U13582" s="121"/>
      <c r="V13582" s="122"/>
      <c r="W13582" s="123"/>
      <c r="AC13582" s="123"/>
    </row>
    <row r="13583" spans="5:29" s="2" customFormat="1">
      <c r="E13583" s="120"/>
      <c r="M13583" s="120"/>
      <c r="N13583" s="120"/>
      <c r="U13583" s="121"/>
      <c r="V13583" s="122"/>
      <c r="W13583" s="123"/>
      <c r="AC13583" s="123"/>
    </row>
    <row r="13584" spans="5:29" s="2" customFormat="1">
      <c r="E13584" s="120"/>
      <c r="M13584" s="120"/>
      <c r="N13584" s="120"/>
      <c r="U13584" s="121"/>
      <c r="V13584" s="122"/>
      <c r="W13584" s="123"/>
      <c r="AC13584" s="123"/>
    </row>
    <row r="13585" spans="5:29" s="2" customFormat="1">
      <c r="E13585" s="120"/>
      <c r="M13585" s="120"/>
      <c r="N13585" s="120"/>
      <c r="U13585" s="121"/>
      <c r="V13585" s="122"/>
      <c r="W13585" s="123"/>
      <c r="AC13585" s="123"/>
    </row>
    <row r="13586" spans="5:29" s="2" customFormat="1">
      <c r="E13586" s="120"/>
      <c r="M13586" s="120"/>
      <c r="N13586" s="120"/>
      <c r="U13586" s="121"/>
      <c r="V13586" s="122"/>
      <c r="W13586" s="123"/>
      <c r="AC13586" s="123"/>
    </row>
    <row r="13587" spans="5:29" s="2" customFormat="1">
      <c r="E13587" s="120"/>
      <c r="M13587" s="120"/>
      <c r="N13587" s="120"/>
      <c r="U13587" s="121"/>
      <c r="V13587" s="122"/>
      <c r="W13587" s="123"/>
      <c r="AC13587" s="123"/>
    </row>
    <row r="13588" spans="5:29" s="2" customFormat="1">
      <c r="E13588" s="120"/>
      <c r="M13588" s="120"/>
      <c r="N13588" s="120"/>
      <c r="U13588" s="121"/>
      <c r="V13588" s="122"/>
      <c r="W13588" s="123"/>
      <c r="AC13588" s="123"/>
    </row>
    <row r="13589" spans="5:29" s="2" customFormat="1">
      <c r="E13589" s="120"/>
      <c r="M13589" s="120"/>
      <c r="N13589" s="120"/>
      <c r="U13589" s="121"/>
      <c r="V13589" s="122"/>
      <c r="W13589" s="123"/>
      <c r="AC13589" s="123"/>
    </row>
    <row r="13590" spans="5:29" s="2" customFormat="1">
      <c r="E13590" s="120"/>
      <c r="M13590" s="120"/>
      <c r="N13590" s="120"/>
      <c r="U13590" s="121"/>
      <c r="V13590" s="122"/>
      <c r="W13590" s="123"/>
      <c r="AC13590" s="123"/>
    </row>
    <row r="13591" spans="5:29" s="2" customFormat="1">
      <c r="E13591" s="120"/>
      <c r="M13591" s="120"/>
      <c r="N13591" s="120"/>
      <c r="U13591" s="121"/>
      <c r="V13591" s="122"/>
      <c r="W13591" s="123"/>
      <c r="AC13591" s="123"/>
    </row>
    <row r="13592" spans="5:29" s="2" customFormat="1">
      <c r="E13592" s="120"/>
      <c r="M13592" s="120"/>
      <c r="N13592" s="120"/>
      <c r="U13592" s="121"/>
      <c r="V13592" s="122"/>
      <c r="W13592" s="123"/>
      <c r="AC13592" s="123"/>
    </row>
    <row r="13593" spans="5:29" s="2" customFormat="1">
      <c r="E13593" s="120"/>
      <c r="M13593" s="120"/>
      <c r="N13593" s="120"/>
      <c r="U13593" s="121"/>
      <c r="V13593" s="122"/>
      <c r="W13593" s="123"/>
      <c r="AC13593" s="123"/>
    </row>
    <row r="13594" spans="5:29" s="2" customFormat="1">
      <c r="E13594" s="120"/>
      <c r="M13594" s="120"/>
      <c r="N13594" s="120"/>
      <c r="U13594" s="121"/>
      <c r="V13594" s="122"/>
      <c r="W13594" s="123"/>
      <c r="AC13594" s="123"/>
    </row>
    <row r="13595" spans="5:29" s="2" customFormat="1">
      <c r="E13595" s="120"/>
      <c r="M13595" s="120"/>
      <c r="N13595" s="120"/>
      <c r="U13595" s="121"/>
      <c r="V13595" s="122"/>
      <c r="W13595" s="123"/>
      <c r="AC13595" s="123"/>
    </row>
    <row r="13596" spans="5:29" s="2" customFormat="1">
      <c r="E13596" s="120"/>
      <c r="M13596" s="120"/>
      <c r="N13596" s="120"/>
      <c r="U13596" s="121"/>
      <c r="V13596" s="122"/>
      <c r="W13596" s="123"/>
      <c r="AC13596" s="123"/>
    </row>
    <row r="13597" spans="5:29" s="2" customFormat="1">
      <c r="E13597" s="120"/>
      <c r="M13597" s="120"/>
      <c r="N13597" s="120"/>
      <c r="U13597" s="121"/>
      <c r="V13597" s="122"/>
      <c r="W13597" s="123"/>
      <c r="AC13597" s="123"/>
    </row>
    <row r="13598" spans="5:29" s="2" customFormat="1">
      <c r="E13598" s="120"/>
      <c r="M13598" s="120"/>
      <c r="N13598" s="120"/>
      <c r="U13598" s="121"/>
      <c r="V13598" s="122"/>
      <c r="W13598" s="123"/>
      <c r="AC13598" s="123"/>
    </row>
    <row r="13599" spans="5:29" s="2" customFormat="1">
      <c r="E13599" s="120"/>
      <c r="M13599" s="120"/>
      <c r="N13599" s="120"/>
      <c r="U13599" s="121"/>
      <c r="V13599" s="122"/>
      <c r="W13599" s="123"/>
      <c r="AC13599" s="123"/>
    </row>
    <row r="13600" spans="5:29" s="2" customFormat="1">
      <c r="E13600" s="120"/>
      <c r="M13600" s="120"/>
      <c r="N13600" s="120"/>
      <c r="U13600" s="121"/>
      <c r="V13600" s="122"/>
      <c r="W13600" s="123"/>
      <c r="AC13600" s="123"/>
    </row>
    <row r="13601" spans="5:29" s="2" customFormat="1">
      <c r="E13601" s="120"/>
      <c r="M13601" s="120"/>
      <c r="N13601" s="120"/>
      <c r="U13601" s="121"/>
      <c r="V13601" s="122"/>
      <c r="W13601" s="123"/>
      <c r="AC13601" s="123"/>
    </row>
    <row r="13602" spans="5:29" s="2" customFormat="1">
      <c r="E13602" s="120"/>
      <c r="M13602" s="120"/>
      <c r="N13602" s="120"/>
      <c r="U13602" s="121"/>
      <c r="V13602" s="122"/>
      <c r="W13602" s="123"/>
      <c r="AC13602" s="123"/>
    </row>
    <row r="13603" spans="5:29" s="2" customFormat="1">
      <c r="E13603" s="120"/>
      <c r="M13603" s="120"/>
      <c r="N13603" s="120"/>
      <c r="U13603" s="121"/>
      <c r="V13603" s="122"/>
      <c r="W13603" s="123"/>
      <c r="AC13603" s="123"/>
    </row>
    <row r="13604" spans="5:29" s="2" customFormat="1">
      <c r="E13604" s="120"/>
      <c r="M13604" s="120"/>
      <c r="N13604" s="120"/>
      <c r="U13604" s="121"/>
      <c r="V13604" s="122"/>
      <c r="W13604" s="123"/>
      <c r="AC13604" s="123"/>
    </row>
    <row r="13605" spans="5:29" s="2" customFormat="1">
      <c r="E13605" s="120"/>
      <c r="M13605" s="120"/>
      <c r="N13605" s="120"/>
      <c r="U13605" s="121"/>
      <c r="V13605" s="122"/>
      <c r="W13605" s="123"/>
      <c r="AC13605" s="123"/>
    </row>
    <row r="13606" spans="5:29" s="2" customFormat="1">
      <c r="E13606" s="120"/>
      <c r="M13606" s="120"/>
      <c r="N13606" s="120"/>
      <c r="U13606" s="121"/>
      <c r="V13606" s="122"/>
      <c r="W13606" s="123"/>
      <c r="AC13606" s="123"/>
    </row>
    <row r="13607" spans="5:29" s="2" customFormat="1">
      <c r="E13607" s="120"/>
      <c r="M13607" s="120"/>
      <c r="N13607" s="120"/>
      <c r="U13607" s="121"/>
      <c r="V13607" s="122"/>
      <c r="W13607" s="123"/>
      <c r="AC13607" s="123"/>
    </row>
    <row r="13608" spans="5:29" s="2" customFormat="1">
      <c r="E13608" s="120"/>
      <c r="M13608" s="120"/>
      <c r="N13608" s="120"/>
      <c r="U13608" s="121"/>
      <c r="V13608" s="122"/>
      <c r="W13608" s="123"/>
      <c r="AC13608" s="123"/>
    </row>
    <row r="13609" spans="5:29" s="2" customFormat="1">
      <c r="E13609" s="120"/>
      <c r="M13609" s="120"/>
      <c r="N13609" s="120"/>
      <c r="U13609" s="121"/>
      <c r="V13609" s="122"/>
      <c r="W13609" s="123"/>
      <c r="AC13609" s="123"/>
    </row>
    <row r="13610" spans="5:29" s="2" customFormat="1">
      <c r="E13610" s="120"/>
      <c r="M13610" s="120"/>
      <c r="N13610" s="120"/>
      <c r="U13610" s="121"/>
      <c r="V13610" s="122"/>
      <c r="W13610" s="123"/>
      <c r="AC13610" s="123"/>
    </row>
    <row r="13611" spans="5:29" s="2" customFormat="1">
      <c r="E13611" s="120"/>
      <c r="M13611" s="120"/>
      <c r="N13611" s="120"/>
      <c r="U13611" s="121"/>
      <c r="V13611" s="122"/>
      <c r="W13611" s="123"/>
      <c r="AC13611" s="123"/>
    </row>
    <row r="13612" spans="5:29" s="2" customFormat="1">
      <c r="E13612" s="120"/>
      <c r="M13612" s="120"/>
      <c r="N13612" s="120"/>
      <c r="U13612" s="121"/>
      <c r="V13612" s="122"/>
      <c r="W13612" s="123"/>
      <c r="AC13612" s="123"/>
    </row>
    <row r="13613" spans="5:29" s="2" customFormat="1">
      <c r="E13613" s="120"/>
      <c r="M13613" s="120"/>
      <c r="N13613" s="120"/>
      <c r="U13613" s="121"/>
      <c r="V13613" s="122"/>
      <c r="W13613" s="123"/>
      <c r="AC13613" s="123"/>
    </row>
    <row r="13614" spans="5:29" s="2" customFormat="1">
      <c r="E13614" s="120"/>
      <c r="M13614" s="120"/>
      <c r="N13614" s="120"/>
      <c r="U13614" s="121"/>
      <c r="V13614" s="122"/>
      <c r="W13614" s="123"/>
      <c r="AC13614" s="123"/>
    </row>
    <row r="13615" spans="5:29" s="2" customFormat="1">
      <c r="E13615" s="120"/>
      <c r="M13615" s="120"/>
      <c r="N13615" s="120"/>
      <c r="U13615" s="121"/>
      <c r="V13615" s="122"/>
      <c r="W13615" s="123"/>
      <c r="AC13615" s="123"/>
    </row>
    <row r="13616" spans="5:29" s="2" customFormat="1">
      <c r="E13616" s="120"/>
      <c r="M13616" s="120"/>
      <c r="N13616" s="120"/>
      <c r="U13616" s="121"/>
      <c r="V13616" s="122"/>
      <c r="W13616" s="123"/>
      <c r="AC13616" s="123"/>
    </row>
    <row r="13617" spans="5:29" s="2" customFormat="1">
      <c r="E13617" s="120"/>
      <c r="M13617" s="120"/>
      <c r="N13617" s="120"/>
      <c r="U13617" s="121"/>
      <c r="V13617" s="122"/>
      <c r="W13617" s="123"/>
      <c r="AC13617" s="123"/>
    </row>
    <row r="13618" spans="5:29" s="2" customFormat="1">
      <c r="E13618" s="120"/>
      <c r="M13618" s="120"/>
      <c r="N13618" s="120"/>
      <c r="U13618" s="121"/>
      <c r="V13618" s="122"/>
      <c r="W13618" s="123"/>
      <c r="AC13618" s="123"/>
    </row>
    <row r="13619" spans="5:29" s="2" customFormat="1">
      <c r="E13619" s="120"/>
      <c r="M13619" s="120"/>
      <c r="N13619" s="120"/>
      <c r="U13619" s="121"/>
      <c r="V13619" s="122"/>
      <c r="W13619" s="123"/>
      <c r="AC13619" s="123"/>
    </row>
    <row r="13620" spans="5:29" s="2" customFormat="1">
      <c r="E13620" s="120"/>
      <c r="M13620" s="120"/>
      <c r="N13620" s="120"/>
      <c r="U13620" s="121"/>
      <c r="V13620" s="122"/>
      <c r="W13620" s="123"/>
      <c r="AC13620" s="123"/>
    </row>
    <row r="13621" spans="5:29" s="2" customFormat="1">
      <c r="E13621" s="120"/>
      <c r="M13621" s="120"/>
      <c r="N13621" s="120"/>
      <c r="U13621" s="121"/>
      <c r="V13621" s="122"/>
      <c r="W13621" s="123"/>
      <c r="AC13621" s="123"/>
    </row>
    <row r="13622" spans="5:29" s="2" customFormat="1">
      <c r="E13622" s="120"/>
      <c r="M13622" s="120"/>
      <c r="N13622" s="120"/>
      <c r="U13622" s="121"/>
      <c r="V13622" s="122"/>
      <c r="W13622" s="123"/>
      <c r="AC13622" s="123"/>
    </row>
    <row r="13623" spans="5:29" s="2" customFormat="1">
      <c r="E13623" s="120"/>
      <c r="M13623" s="120"/>
      <c r="N13623" s="120"/>
      <c r="U13623" s="121"/>
      <c r="V13623" s="122"/>
      <c r="W13623" s="123"/>
      <c r="AC13623" s="123"/>
    </row>
    <row r="13624" spans="5:29" s="2" customFormat="1">
      <c r="E13624" s="120"/>
      <c r="M13624" s="120"/>
      <c r="N13624" s="120"/>
      <c r="U13624" s="121"/>
      <c r="V13624" s="122"/>
      <c r="W13624" s="123"/>
      <c r="AC13624" s="123"/>
    </row>
    <row r="13625" spans="5:29" s="2" customFormat="1">
      <c r="E13625" s="120"/>
      <c r="M13625" s="120"/>
      <c r="N13625" s="120"/>
      <c r="U13625" s="121"/>
      <c r="V13625" s="122"/>
      <c r="W13625" s="123"/>
      <c r="AC13625" s="123"/>
    </row>
    <row r="13626" spans="5:29" s="2" customFormat="1">
      <c r="E13626" s="120"/>
      <c r="M13626" s="120"/>
      <c r="N13626" s="120"/>
      <c r="U13626" s="121"/>
      <c r="V13626" s="122"/>
      <c r="W13626" s="123"/>
      <c r="AC13626" s="123"/>
    </row>
    <row r="13627" spans="5:29" s="2" customFormat="1">
      <c r="E13627" s="120"/>
      <c r="M13627" s="120"/>
      <c r="N13627" s="120"/>
      <c r="U13627" s="121"/>
      <c r="V13627" s="122"/>
      <c r="W13627" s="123"/>
      <c r="AC13627" s="123"/>
    </row>
    <row r="13628" spans="5:29" s="2" customFormat="1">
      <c r="E13628" s="120"/>
      <c r="M13628" s="120"/>
      <c r="N13628" s="120"/>
      <c r="U13628" s="121"/>
      <c r="V13628" s="122"/>
      <c r="W13628" s="123"/>
      <c r="AC13628" s="123"/>
    </row>
    <row r="13629" spans="5:29" s="2" customFormat="1">
      <c r="E13629" s="120"/>
      <c r="M13629" s="120"/>
      <c r="N13629" s="120"/>
      <c r="U13629" s="121"/>
      <c r="V13629" s="122"/>
      <c r="W13629" s="123"/>
      <c r="AC13629" s="123"/>
    </row>
    <row r="13630" spans="5:29" s="2" customFormat="1">
      <c r="E13630" s="120"/>
      <c r="M13630" s="120"/>
      <c r="N13630" s="120"/>
      <c r="U13630" s="121"/>
      <c r="V13630" s="122"/>
      <c r="W13630" s="123"/>
      <c r="AC13630" s="123"/>
    </row>
    <row r="13631" spans="5:29" s="2" customFormat="1">
      <c r="E13631" s="120"/>
      <c r="M13631" s="120"/>
      <c r="N13631" s="120"/>
      <c r="U13631" s="121"/>
      <c r="V13631" s="122"/>
      <c r="W13631" s="123"/>
      <c r="AC13631" s="123"/>
    </row>
    <row r="13632" spans="5:29" s="2" customFormat="1">
      <c r="E13632" s="120"/>
      <c r="M13632" s="120"/>
      <c r="N13632" s="120"/>
      <c r="U13632" s="121"/>
      <c r="V13632" s="122"/>
      <c r="W13632" s="123"/>
      <c r="AC13632" s="123"/>
    </row>
    <row r="13633" spans="5:29" s="2" customFormat="1">
      <c r="E13633" s="120"/>
      <c r="M13633" s="120"/>
      <c r="N13633" s="120"/>
      <c r="U13633" s="121"/>
      <c r="V13633" s="122"/>
      <c r="W13633" s="123"/>
      <c r="AC13633" s="123"/>
    </row>
    <row r="13634" spans="5:29" s="2" customFormat="1">
      <c r="E13634" s="120"/>
      <c r="M13634" s="120"/>
      <c r="N13634" s="120"/>
      <c r="U13634" s="121"/>
      <c r="V13634" s="122"/>
      <c r="W13634" s="123"/>
      <c r="AC13634" s="123"/>
    </row>
    <row r="13635" spans="5:29" s="2" customFormat="1">
      <c r="E13635" s="120"/>
      <c r="M13635" s="120"/>
      <c r="N13635" s="120"/>
      <c r="U13635" s="121"/>
      <c r="V13635" s="122"/>
      <c r="W13635" s="123"/>
      <c r="AC13635" s="123"/>
    </row>
    <row r="13636" spans="5:29" s="2" customFormat="1">
      <c r="E13636" s="120"/>
      <c r="M13636" s="120"/>
      <c r="N13636" s="120"/>
      <c r="U13636" s="121"/>
      <c r="V13636" s="122"/>
      <c r="W13636" s="123"/>
      <c r="AC13636" s="123"/>
    </row>
    <row r="13637" spans="5:29" s="2" customFormat="1">
      <c r="E13637" s="120"/>
      <c r="M13637" s="120"/>
      <c r="N13637" s="120"/>
      <c r="U13637" s="121"/>
      <c r="V13637" s="122"/>
      <c r="W13637" s="123"/>
      <c r="AC13637" s="123"/>
    </row>
    <row r="13638" spans="5:29" s="2" customFormat="1">
      <c r="E13638" s="120"/>
      <c r="M13638" s="120"/>
      <c r="N13638" s="120"/>
      <c r="U13638" s="121"/>
      <c r="V13638" s="122"/>
      <c r="W13638" s="123"/>
      <c r="AC13638" s="123"/>
    </row>
    <row r="13639" spans="5:29" s="2" customFormat="1">
      <c r="E13639" s="120"/>
      <c r="M13639" s="120"/>
      <c r="N13639" s="120"/>
      <c r="U13639" s="121"/>
      <c r="V13639" s="122"/>
      <c r="W13639" s="123"/>
      <c r="AC13639" s="123"/>
    </row>
    <row r="13640" spans="5:29" s="2" customFormat="1">
      <c r="E13640" s="120"/>
      <c r="M13640" s="120"/>
      <c r="N13640" s="120"/>
      <c r="U13640" s="121"/>
      <c r="V13640" s="122"/>
      <c r="W13640" s="123"/>
      <c r="AC13640" s="123"/>
    </row>
    <row r="13641" spans="5:29" s="2" customFormat="1">
      <c r="E13641" s="120"/>
      <c r="M13641" s="120"/>
      <c r="N13641" s="120"/>
      <c r="U13641" s="121"/>
      <c r="V13641" s="122"/>
      <c r="W13641" s="123"/>
      <c r="AC13641" s="123"/>
    </row>
    <row r="13642" spans="5:29" s="2" customFormat="1">
      <c r="E13642" s="120"/>
      <c r="M13642" s="120"/>
      <c r="N13642" s="120"/>
      <c r="U13642" s="121"/>
      <c r="V13642" s="122"/>
      <c r="W13642" s="123"/>
      <c r="AC13642" s="123"/>
    </row>
    <row r="13643" spans="5:29" s="2" customFormat="1">
      <c r="E13643" s="120"/>
      <c r="M13643" s="120"/>
      <c r="N13643" s="120"/>
      <c r="U13643" s="121"/>
      <c r="V13643" s="122"/>
      <c r="W13643" s="123"/>
      <c r="AC13643" s="123"/>
    </row>
    <row r="13644" spans="5:29" s="2" customFormat="1">
      <c r="E13644" s="120"/>
      <c r="M13644" s="120"/>
      <c r="N13644" s="120"/>
      <c r="U13644" s="121"/>
      <c r="V13644" s="122"/>
      <c r="W13644" s="123"/>
      <c r="AC13644" s="123"/>
    </row>
    <row r="13645" spans="5:29" s="2" customFormat="1">
      <c r="E13645" s="120"/>
      <c r="M13645" s="120"/>
      <c r="N13645" s="120"/>
      <c r="U13645" s="121"/>
      <c r="V13645" s="122"/>
      <c r="W13645" s="123"/>
      <c r="AC13645" s="123"/>
    </row>
    <row r="13646" spans="5:29" s="2" customFormat="1">
      <c r="E13646" s="120"/>
      <c r="M13646" s="120"/>
      <c r="N13646" s="120"/>
      <c r="U13646" s="121"/>
      <c r="V13646" s="122"/>
      <c r="W13646" s="123"/>
      <c r="AC13646" s="123"/>
    </row>
    <row r="13647" spans="5:29" s="2" customFormat="1">
      <c r="E13647" s="120"/>
      <c r="M13647" s="120"/>
      <c r="N13647" s="120"/>
      <c r="U13647" s="121"/>
      <c r="V13647" s="122"/>
      <c r="W13647" s="123"/>
      <c r="AC13647" s="123"/>
    </row>
    <row r="13648" spans="5:29" s="2" customFormat="1">
      <c r="E13648" s="120"/>
      <c r="M13648" s="120"/>
      <c r="N13648" s="120"/>
      <c r="U13648" s="121"/>
      <c r="V13648" s="122"/>
      <c r="W13648" s="123"/>
      <c r="AC13648" s="123"/>
    </row>
    <row r="13649" spans="5:29" s="2" customFormat="1">
      <c r="E13649" s="120"/>
      <c r="M13649" s="120"/>
      <c r="N13649" s="120"/>
      <c r="U13649" s="121"/>
      <c r="V13649" s="122"/>
      <c r="W13649" s="123"/>
      <c r="AC13649" s="123"/>
    </row>
    <row r="13650" spans="5:29" s="2" customFormat="1">
      <c r="E13650" s="120"/>
      <c r="M13650" s="120"/>
      <c r="N13650" s="120"/>
      <c r="U13650" s="121"/>
      <c r="V13650" s="122"/>
      <c r="W13650" s="123"/>
      <c r="AC13650" s="123"/>
    </row>
    <row r="13651" spans="5:29" s="2" customFormat="1">
      <c r="E13651" s="120"/>
      <c r="M13651" s="120"/>
      <c r="N13651" s="120"/>
      <c r="U13651" s="121"/>
      <c r="V13651" s="122"/>
      <c r="W13651" s="123"/>
      <c r="AC13651" s="123"/>
    </row>
    <row r="13652" spans="5:29" s="2" customFormat="1">
      <c r="E13652" s="120"/>
      <c r="M13652" s="120"/>
      <c r="N13652" s="120"/>
      <c r="U13652" s="121"/>
      <c r="V13652" s="122"/>
      <c r="W13652" s="123"/>
      <c r="AC13652" s="123"/>
    </row>
    <row r="13653" spans="5:29" s="2" customFormat="1">
      <c r="E13653" s="120"/>
      <c r="M13653" s="120"/>
      <c r="N13653" s="120"/>
      <c r="U13653" s="121"/>
      <c r="V13653" s="122"/>
      <c r="W13653" s="123"/>
      <c r="AC13653" s="123"/>
    </row>
    <row r="13654" spans="5:29" s="2" customFormat="1">
      <c r="E13654" s="120"/>
      <c r="M13654" s="120"/>
      <c r="N13654" s="120"/>
      <c r="U13654" s="121"/>
      <c r="V13654" s="122"/>
      <c r="W13654" s="123"/>
      <c r="AC13654" s="123"/>
    </row>
    <row r="13655" spans="5:29" s="2" customFormat="1">
      <c r="E13655" s="120"/>
      <c r="M13655" s="120"/>
      <c r="N13655" s="120"/>
      <c r="U13655" s="121"/>
      <c r="V13655" s="122"/>
      <c r="W13655" s="123"/>
      <c r="AC13655" s="123"/>
    </row>
    <row r="13656" spans="5:29" s="2" customFormat="1">
      <c r="E13656" s="120"/>
      <c r="M13656" s="120"/>
      <c r="N13656" s="120"/>
      <c r="U13656" s="121"/>
      <c r="V13656" s="122"/>
      <c r="W13656" s="123"/>
      <c r="AC13656" s="123"/>
    </row>
    <row r="13657" spans="5:29" s="2" customFormat="1">
      <c r="E13657" s="120"/>
      <c r="M13657" s="120"/>
      <c r="N13657" s="120"/>
      <c r="U13657" s="121"/>
      <c r="V13657" s="122"/>
      <c r="W13657" s="123"/>
      <c r="AC13657" s="123"/>
    </row>
    <row r="13658" spans="5:29" s="2" customFormat="1">
      <c r="E13658" s="120"/>
      <c r="M13658" s="120"/>
      <c r="N13658" s="120"/>
      <c r="U13658" s="121"/>
      <c r="V13658" s="122"/>
      <c r="W13658" s="123"/>
      <c r="AC13658" s="123"/>
    </row>
    <row r="13659" spans="5:29" s="2" customFormat="1">
      <c r="E13659" s="120"/>
      <c r="M13659" s="120"/>
      <c r="N13659" s="120"/>
      <c r="U13659" s="121"/>
      <c r="V13659" s="122"/>
      <c r="W13659" s="123"/>
      <c r="AC13659" s="123"/>
    </row>
    <row r="13660" spans="5:29" s="2" customFormat="1">
      <c r="E13660" s="120"/>
      <c r="M13660" s="120"/>
      <c r="N13660" s="120"/>
      <c r="U13660" s="121"/>
      <c r="V13660" s="122"/>
      <c r="W13660" s="123"/>
      <c r="AC13660" s="123"/>
    </row>
    <row r="13661" spans="5:29" s="2" customFormat="1">
      <c r="E13661" s="120"/>
      <c r="M13661" s="120"/>
      <c r="N13661" s="120"/>
      <c r="U13661" s="121"/>
      <c r="V13661" s="122"/>
      <c r="W13661" s="123"/>
      <c r="AC13661" s="123"/>
    </row>
    <row r="13662" spans="5:29" s="2" customFormat="1">
      <c r="E13662" s="120"/>
      <c r="M13662" s="120"/>
      <c r="N13662" s="120"/>
      <c r="U13662" s="121"/>
      <c r="V13662" s="122"/>
      <c r="W13662" s="123"/>
      <c r="AC13662" s="123"/>
    </row>
    <row r="13663" spans="5:29" s="2" customFormat="1">
      <c r="E13663" s="120"/>
      <c r="M13663" s="120"/>
      <c r="N13663" s="120"/>
      <c r="U13663" s="121"/>
      <c r="V13663" s="122"/>
      <c r="W13663" s="123"/>
      <c r="AC13663" s="123"/>
    </row>
    <row r="13664" spans="5:29" s="2" customFormat="1">
      <c r="E13664" s="120"/>
      <c r="M13664" s="120"/>
      <c r="N13664" s="120"/>
      <c r="U13664" s="121"/>
      <c r="V13664" s="122"/>
      <c r="W13664" s="123"/>
      <c r="AC13664" s="123"/>
    </row>
    <row r="13665" spans="5:29" s="2" customFormat="1">
      <c r="E13665" s="120"/>
      <c r="M13665" s="120"/>
      <c r="N13665" s="120"/>
      <c r="U13665" s="121"/>
      <c r="V13665" s="122"/>
      <c r="W13665" s="123"/>
      <c r="AC13665" s="123"/>
    </row>
    <row r="13666" spans="5:29" s="2" customFormat="1">
      <c r="E13666" s="120"/>
      <c r="M13666" s="120"/>
      <c r="N13666" s="120"/>
      <c r="U13666" s="121"/>
      <c r="V13666" s="122"/>
      <c r="W13666" s="123"/>
      <c r="AC13666" s="123"/>
    </row>
    <row r="13667" spans="5:29" s="2" customFormat="1">
      <c r="E13667" s="120"/>
      <c r="M13667" s="120"/>
      <c r="N13667" s="120"/>
      <c r="U13667" s="121"/>
      <c r="V13667" s="122"/>
      <c r="W13667" s="123"/>
      <c r="AC13667" s="123"/>
    </row>
    <row r="13668" spans="5:29" s="2" customFormat="1">
      <c r="E13668" s="120"/>
      <c r="M13668" s="120"/>
      <c r="N13668" s="120"/>
      <c r="U13668" s="121"/>
      <c r="V13668" s="122"/>
      <c r="W13668" s="123"/>
      <c r="AC13668" s="123"/>
    </row>
    <row r="13669" spans="5:29" s="2" customFormat="1">
      <c r="E13669" s="120"/>
      <c r="M13669" s="120"/>
      <c r="N13669" s="120"/>
      <c r="U13669" s="121"/>
      <c r="V13669" s="122"/>
      <c r="W13669" s="123"/>
      <c r="AC13669" s="123"/>
    </row>
    <row r="13670" spans="5:29" s="2" customFormat="1">
      <c r="E13670" s="120"/>
      <c r="M13670" s="120"/>
      <c r="N13670" s="120"/>
      <c r="U13670" s="121"/>
      <c r="V13670" s="122"/>
      <c r="W13670" s="123"/>
      <c r="AC13670" s="123"/>
    </row>
    <row r="13671" spans="5:29" s="2" customFormat="1">
      <c r="E13671" s="120"/>
      <c r="M13671" s="120"/>
      <c r="N13671" s="120"/>
      <c r="U13671" s="121"/>
      <c r="V13671" s="122"/>
      <c r="W13671" s="123"/>
      <c r="AC13671" s="123"/>
    </row>
    <row r="13672" spans="5:29" s="2" customFormat="1">
      <c r="E13672" s="120"/>
      <c r="M13672" s="120"/>
      <c r="N13672" s="120"/>
      <c r="U13672" s="121"/>
      <c r="V13672" s="122"/>
      <c r="W13672" s="123"/>
      <c r="AC13672" s="123"/>
    </row>
    <row r="13673" spans="5:29" s="2" customFormat="1">
      <c r="E13673" s="120"/>
      <c r="M13673" s="120"/>
      <c r="N13673" s="120"/>
      <c r="U13673" s="121"/>
      <c r="V13673" s="122"/>
      <c r="W13673" s="123"/>
      <c r="AC13673" s="123"/>
    </row>
    <row r="13674" spans="5:29" s="2" customFormat="1">
      <c r="E13674" s="120"/>
      <c r="M13674" s="120"/>
      <c r="N13674" s="120"/>
      <c r="U13674" s="121"/>
      <c r="V13674" s="122"/>
      <c r="W13674" s="123"/>
      <c r="AC13674" s="123"/>
    </row>
    <row r="13675" spans="5:29" s="2" customFormat="1">
      <c r="E13675" s="120"/>
      <c r="M13675" s="120"/>
      <c r="N13675" s="120"/>
      <c r="U13675" s="121"/>
      <c r="V13675" s="122"/>
      <c r="W13675" s="123"/>
      <c r="AC13675" s="123"/>
    </row>
    <row r="13676" spans="5:29" s="2" customFormat="1">
      <c r="E13676" s="120"/>
      <c r="M13676" s="120"/>
      <c r="N13676" s="120"/>
      <c r="U13676" s="121"/>
      <c r="V13676" s="122"/>
      <c r="W13676" s="123"/>
      <c r="AC13676" s="123"/>
    </row>
    <row r="13677" spans="5:29" s="2" customFormat="1">
      <c r="E13677" s="120"/>
      <c r="M13677" s="120"/>
      <c r="N13677" s="120"/>
      <c r="U13677" s="121"/>
      <c r="V13677" s="122"/>
      <c r="W13677" s="123"/>
      <c r="AC13677" s="123"/>
    </row>
    <row r="13678" spans="5:29" s="2" customFormat="1">
      <c r="E13678" s="120"/>
      <c r="M13678" s="120"/>
      <c r="N13678" s="120"/>
      <c r="U13678" s="121"/>
      <c r="V13678" s="122"/>
      <c r="W13678" s="123"/>
      <c r="AC13678" s="123"/>
    </row>
    <row r="13679" spans="5:29" s="2" customFormat="1">
      <c r="E13679" s="120"/>
      <c r="M13679" s="120"/>
      <c r="N13679" s="120"/>
      <c r="U13679" s="121"/>
      <c r="V13679" s="122"/>
      <c r="W13679" s="123"/>
      <c r="AC13679" s="123"/>
    </row>
    <row r="13680" spans="5:29" s="2" customFormat="1">
      <c r="E13680" s="120"/>
      <c r="M13680" s="120"/>
      <c r="N13680" s="120"/>
      <c r="U13680" s="121"/>
      <c r="V13680" s="122"/>
      <c r="W13680" s="123"/>
      <c r="AC13680" s="123"/>
    </row>
    <row r="13681" spans="5:29" s="2" customFormat="1">
      <c r="E13681" s="120"/>
      <c r="M13681" s="120"/>
      <c r="N13681" s="120"/>
      <c r="U13681" s="121"/>
      <c r="V13681" s="122"/>
      <c r="W13681" s="123"/>
      <c r="AC13681" s="123"/>
    </row>
    <row r="13682" spans="5:29" s="2" customFormat="1">
      <c r="E13682" s="120"/>
      <c r="M13682" s="120"/>
      <c r="N13682" s="120"/>
      <c r="U13682" s="121"/>
      <c r="V13682" s="122"/>
      <c r="W13682" s="123"/>
      <c r="AC13682" s="123"/>
    </row>
    <row r="13683" spans="5:29" s="2" customFormat="1">
      <c r="E13683" s="120"/>
      <c r="M13683" s="120"/>
      <c r="N13683" s="120"/>
      <c r="U13683" s="121"/>
      <c r="V13683" s="122"/>
      <c r="W13683" s="123"/>
      <c r="AC13683" s="123"/>
    </row>
    <row r="13684" spans="5:29" s="2" customFormat="1">
      <c r="E13684" s="120"/>
      <c r="M13684" s="120"/>
      <c r="N13684" s="120"/>
      <c r="U13684" s="121"/>
      <c r="V13684" s="122"/>
      <c r="W13684" s="123"/>
      <c r="AC13684" s="123"/>
    </row>
    <row r="13685" spans="5:29" s="2" customFormat="1">
      <c r="E13685" s="120"/>
      <c r="M13685" s="120"/>
      <c r="N13685" s="120"/>
      <c r="U13685" s="121"/>
      <c r="V13685" s="122"/>
      <c r="W13685" s="123"/>
      <c r="AC13685" s="123"/>
    </row>
    <row r="13686" spans="5:29" s="2" customFormat="1">
      <c r="E13686" s="120"/>
      <c r="M13686" s="120"/>
      <c r="N13686" s="120"/>
      <c r="U13686" s="121"/>
      <c r="V13686" s="122"/>
      <c r="W13686" s="123"/>
      <c r="AC13686" s="123"/>
    </row>
    <row r="13687" spans="5:29" s="2" customFormat="1">
      <c r="E13687" s="120"/>
      <c r="M13687" s="120"/>
      <c r="N13687" s="120"/>
      <c r="U13687" s="121"/>
      <c r="V13687" s="122"/>
      <c r="W13687" s="123"/>
      <c r="AC13687" s="123"/>
    </row>
    <row r="13688" spans="5:29" s="2" customFormat="1">
      <c r="E13688" s="120"/>
      <c r="M13688" s="120"/>
      <c r="N13688" s="120"/>
      <c r="U13688" s="121"/>
      <c r="V13688" s="122"/>
      <c r="W13688" s="123"/>
      <c r="AC13688" s="123"/>
    </row>
    <row r="13689" spans="5:29" s="2" customFormat="1">
      <c r="E13689" s="120"/>
      <c r="M13689" s="120"/>
      <c r="N13689" s="120"/>
      <c r="U13689" s="121"/>
      <c r="V13689" s="122"/>
      <c r="W13689" s="123"/>
      <c r="AC13689" s="123"/>
    </row>
    <row r="13690" spans="5:29" s="2" customFormat="1">
      <c r="E13690" s="120"/>
      <c r="M13690" s="120"/>
      <c r="N13690" s="120"/>
      <c r="U13690" s="121"/>
      <c r="V13690" s="122"/>
      <c r="W13690" s="123"/>
      <c r="AC13690" s="123"/>
    </row>
    <row r="13691" spans="5:29" s="2" customFormat="1">
      <c r="E13691" s="120"/>
      <c r="M13691" s="120"/>
      <c r="N13691" s="120"/>
      <c r="U13691" s="121"/>
      <c r="V13691" s="122"/>
      <c r="W13691" s="123"/>
      <c r="AC13691" s="123"/>
    </row>
    <row r="13692" spans="5:29" s="2" customFormat="1">
      <c r="E13692" s="120"/>
      <c r="M13692" s="120"/>
      <c r="N13692" s="120"/>
      <c r="U13692" s="121"/>
      <c r="V13692" s="122"/>
      <c r="W13692" s="123"/>
      <c r="AC13692" s="123"/>
    </row>
    <row r="13693" spans="5:29" s="2" customFormat="1">
      <c r="E13693" s="120"/>
      <c r="M13693" s="120"/>
      <c r="N13693" s="120"/>
      <c r="U13693" s="121"/>
      <c r="V13693" s="122"/>
      <c r="W13693" s="123"/>
      <c r="AC13693" s="123"/>
    </row>
    <row r="13694" spans="5:29" s="2" customFormat="1">
      <c r="E13694" s="120"/>
      <c r="M13694" s="120"/>
      <c r="N13694" s="120"/>
      <c r="U13694" s="121"/>
      <c r="V13694" s="122"/>
      <c r="W13694" s="123"/>
      <c r="AC13694" s="123"/>
    </row>
    <row r="13695" spans="5:29" s="2" customFormat="1">
      <c r="E13695" s="120"/>
      <c r="M13695" s="120"/>
      <c r="N13695" s="120"/>
      <c r="U13695" s="121"/>
      <c r="V13695" s="122"/>
      <c r="W13695" s="123"/>
      <c r="AC13695" s="123"/>
    </row>
    <row r="13696" spans="5:29" s="2" customFormat="1">
      <c r="E13696" s="120"/>
      <c r="M13696" s="120"/>
      <c r="N13696" s="120"/>
      <c r="U13696" s="121"/>
      <c r="V13696" s="122"/>
      <c r="W13696" s="123"/>
      <c r="AC13696" s="123"/>
    </row>
    <row r="13697" spans="5:29" s="2" customFormat="1">
      <c r="E13697" s="120"/>
      <c r="M13697" s="120"/>
      <c r="N13697" s="120"/>
      <c r="U13697" s="121"/>
      <c r="V13697" s="122"/>
      <c r="W13697" s="123"/>
      <c r="AC13697" s="123"/>
    </row>
    <row r="13698" spans="5:29" s="2" customFormat="1">
      <c r="E13698" s="120"/>
      <c r="M13698" s="120"/>
      <c r="N13698" s="120"/>
      <c r="U13698" s="121"/>
      <c r="V13698" s="122"/>
      <c r="W13698" s="123"/>
      <c r="AC13698" s="123"/>
    </row>
    <row r="13699" spans="5:29" s="2" customFormat="1">
      <c r="E13699" s="120"/>
      <c r="M13699" s="120"/>
      <c r="N13699" s="120"/>
      <c r="U13699" s="121"/>
      <c r="V13699" s="122"/>
      <c r="W13699" s="123"/>
      <c r="AC13699" s="123"/>
    </row>
    <row r="13700" spans="5:29" s="2" customFormat="1">
      <c r="E13700" s="120"/>
      <c r="M13700" s="120"/>
      <c r="N13700" s="120"/>
      <c r="U13700" s="121"/>
      <c r="V13700" s="122"/>
      <c r="W13700" s="123"/>
      <c r="AC13700" s="123"/>
    </row>
    <row r="13701" spans="5:29" s="2" customFormat="1">
      <c r="E13701" s="120"/>
      <c r="M13701" s="120"/>
      <c r="N13701" s="120"/>
      <c r="U13701" s="121"/>
      <c r="V13701" s="122"/>
      <c r="W13701" s="123"/>
      <c r="AC13701" s="123"/>
    </row>
    <row r="13702" spans="5:29" s="2" customFormat="1">
      <c r="E13702" s="120"/>
      <c r="M13702" s="120"/>
      <c r="N13702" s="120"/>
      <c r="U13702" s="121"/>
      <c r="V13702" s="122"/>
      <c r="W13702" s="123"/>
      <c r="AC13702" s="123"/>
    </row>
    <row r="13703" spans="5:29" s="2" customFormat="1">
      <c r="E13703" s="120"/>
      <c r="M13703" s="120"/>
      <c r="N13703" s="120"/>
      <c r="U13703" s="121"/>
      <c r="V13703" s="122"/>
      <c r="W13703" s="123"/>
      <c r="AC13703" s="123"/>
    </row>
    <row r="13704" spans="5:29" s="2" customFormat="1">
      <c r="E13704" s="120"/>
      <c r="M13704" s="120"/>
      <c r="N13704" s="120"/>
      <c r="U13704" s="121"/>
      <c r="V13704" s="122"/>
      <c r="W13704" s="123"/>
      <c r="AC13704" s="123"/>
    </row>
    <row r="13705" spans="5:29" s="2" customFormat="1">
      <c r="E13705" s="120"/>
      <c r="M13705" s="120"/>
      <c r="N13705" s="120"/>
      <c r="U13705" s="121"/>
      <c r="V13705" s="122"/>
      <c r="W13705" s="123"/>
      <c r="AC13705" s="123"/>
    </row>
    <row r="13706" spans="5:29" s="2" customFormat="1">
      <c r="E13706" s="120"/>
      <c r="M13706" s="120"/>
      <c r="N13706" s="120"/>
      <c r="U13706" s="121"/>
      <c r="V13706" s="122"/>
      <c r="W13706" s="123"/>
      <c r="AC13706" s="123"/>
    </row>
    <row r="13707" spans="5:29" s="2" customFormat="1">
      <c r="E13707" s="120"/>
      <c r="M13707" s="120"/>
      <c r="N13707" s="120"/>
      <c r="U13707" s="121"/>
      <c r="V13707" s="122"/>
      <c r="W13707" s="123"/>
      <c r="AC13707" s="123"/>
    </row>
    <row r="13708" spans="5:29" s="2" customFormat="1">
      <c r="E13708" s="120"/>
      <c r="M13708" s="120"/>
      <c r="N13708" s="120"/>
      <c r="U13708" s="121"/>
      <c r="V13708" s="122"/>
      <c r="W13708" s="123"/>
      <c r="AC13708" s="123"/>
    </row>
    <row r="13709" spans="5:29" s="2" customFormat="1">
      <c r="E13709" s="120"/>
      <c r="M13709" s="120"/>
      <c r="N13709" s="120"/>
      <c r="U13709" s="121"/>
      <c r="V13709" s="122"/>
      <c r="W13709" s="123"/>
      <c r="AC13709" s="123"/>
    </row>
    <row r="13710" spans="5:29" s="2" customFormat="1">
      <c r="E13710" s="120"/>
      <c r="M13710" s="120"/>
      <c r="N13710" s="120"/>
      <c r="U13710" s="121"/>
      <c r="V13710" s="122"/>
      <c r="W13710" s="123"/>
      <c r="AC13710" s="123"/>
    </row>
    <row r="13711" spans="5:29" s="2" customFormat="1">
      <c r="E13711" s="120"/>
      <c r="M13711" s="120"/>
      <c r="N13711" s="120"/>
      <c r="U13711" s="121"/>
      <c r="V13711" s="122"/>
      <c r="W13711" s="123"/>
      <c r="AC13711" s="123"/>
    </row>
    <row r="13712" spans="5:29" s="2" customFormat="1">
      <c r="E13712" s="120"/>
      <c r="M13712" s="120"/>
      <c r="N13712" s="120"/>
      <c r="U13712" s="121"/>
      <c r="V13712" s="122"/>
      <c r="W13712" s="123"/>
      <c r="AC13712" s="123"/>
    </row>
    <row r="13713" spans="5:29" s="2" customFormat="1">
      <c r="E13713" s="120"/>
      <c r="M13713" s="120"/>
      <c r="N13713" s="120"/>
      <c r="U13713" s="121"/>
      <c r="V13713" s="122"/>
      <c r="W13713" s="123"/>
      <c r="AC13713" s="123"/>
    </row>
    <row r="13714" spans="5:29" s="2" customFormat="1">
      <c r="E13714" s="120"/>
      <c r="M13714" s="120"/>
      <c r="N13714" s="120"/>
      <c r="U13714" s="121"/>
      <c r="V13714" s="122"/>
      <c r="W13714" s="123"/>
      <c r="AC13714" s="123"/>
    </row>
    <row r="13715" spans="5:29" s="2" customFormat="1">
      <c r="E13715" s="120"/>
      <c r="M13715" s="120"/>
      <c r="N13715" s="120"/>
      <c r="U13715" s="121"/>
      <c r="V13715" s="122"/>
      <c r="W13715" s="123"/>
      <c r="AC13715" s="123"/>
    </row>
    <row r="13716" spans="5:29" s="2" customFormat="1">
      <c r="E13716" s="120"/>
      <c r="M13716" s="120"/>
      <c r="N13716" s="120"/>
      <c r="U13716" s="121"/>
      <c r="V13716" s="122"/>
      <c r="W13716" s="123"/>
      <c r="AC13716" s="123"/>
    </row>
    <row r="13717" spans="5:29" s="2" customFormat="1">
      <c r="E13717" s="120"/>
      <c r="M13717" s="120"/>
      <c r="N13717" s="120"/>
      <c r="U13717" s="121"/>
      <c r="V13717" s="122"/>
      <c r="W13717" s="123"/>
      <c r="AC13717" s="123"/>
    </row>
    <row r="13718" spans="5:29" s="2" customFormat="1">
      <c r="E13718" s="120"/>
      <c r="M13718" s="120"/>
      <c r="N13718" s="120"/>
      <c r="U13718" s="121"/>
      <c r="V13718" s="122"/>
      <c r="W13718" s="123"/>
      <c r="AC13718" s="123"/>
    </row>
    <row r="13719" spans="5:29" s="2" customFormat="1">
      <c r="E13719" s="120"/>
      <c r="M13719" s="120"/>
      <c r="N13719" s="120"/>
      <c r="U13719" s="121"/>
      <c r="V13719" s="122"/>
      <c r="W13719" s="123"/>
      <c r="AC13719" s="123"/>
    </row>
    <row r="13720" spans="5:29" s="2" customFormat="1">
      <c r="E13720" s="120"/>
      <c r="M13720" s="120"/>
      <c r="N13720" s="120"/>
      <c r="U13720" s="121"/>
      <c r="V13720" s="122"/>
      <c r="W13720" s="123"/>
      <c r="AC13720" s="123"/>
    </row>
    <row r="13721" spans="5:29" s="2" customFormat="1">
      <c r="E13721" s="120"/>
      <c r="M13721" s="120"/>
      <c r="N13721" s="120"/>
      <c r="U13721" s="121"/>
      <c r="V13721" s="122"/>
      <c r="W13721" s="123"/>
      <c r="AC13721" s="123"/>
    </row>
    <row r="13722" spans="5:29" s="2" customFormat="1">
      <c r="E13722" s="120"/>
      <c r="M13722" s="120"/>
      <c r="N13722" s="120"/>
      <c r="U13722" s="121"/>
      <c r="V13722" s="122"/>
      <c r="W13722" s="123"/>
      <c r="AC13722" s="123"/>
    </row>
    <row r="13723" spans="5:29" s="2" customFormat="1">
      <c r="E13723" s="120"/>
      <c r="M13723" s="120"/>
      <c r="N13723" s="120"/>
      <c r="U13723" s="121"/>
      <c r="V13723" s="122"/>
      <c r="W13723" s="123"/>
      <c r="AC13723" s="123"/>
    </row>
    <row r="13724" spans="5:29" s="2" customFormat="1">
      <c r="E13724" s="120"/>
      <c r="M13724" s="120"/>
      <c r="N13724" s="120"/>
      <c r="U13724" s="121"/>
      <c r="V13724" s="122"/>
      <c r="W13724" s="123"/>
      <c r="AC13724" s="123"/>
    </row>
    <row r="13725" spans="5:29" s="2" customFormat="1">
      <c r="E13725" s="120"/>
      <c r="M13725" s="120"/>
      <c r="N13725" s="120"/>
      <c r="U13725" s="121"/>
      <c r="V13725" s="122"/>
      <c r="W13725" s="123"/>
      <c r="AC13725" s="123"/>
    </row>
    <row r="13726" spans="5:29" s="2" customFormat="1">
      <c r="E13726" s="120"/>
      <c r="M13726" s="120"/>
      <c r="N13726" s="120"/>
      <c r="U13726" s="121"/>
      <c r="V13726" s="122"/>
      <c r="W13726" s="123"/>
      <c r="AC13726" s="123"/>
    </row>
    <row r="13727" spans="5:29" s="2" customFormat="1">
      <c r="E13727" s="120"/>
      <c r="M13727" s="120"/>
      <c r="N13727" s="120"/>
      <c r="U13727" s="121"/>
      <c r="V13727" s="122"/>
      <c r="W13727" s="123"/>
      <c r="AC13727" s="123"/>
    </row>
    <row r="13728" spans="5:29" s="2" customFormat="1">
      <c r="E13728" s="120"/>
      <c r="M13728" s="120"/>
      <c r="N13728" s="120"/>
      <c r="U13728" s="121"/>
      <c r="V13728" s="122"/>
      <c r="W13728" s="123"/>
      <c r="AC13728" s="123"/>
    </row>
    <row r="13729" spans="5:29" s="2" customFormat="1">
      <c r="E13729" s="120"/>
      <c r="M13729" s="120"/>
      <c r="N13729" s="120"/>
      <c r="U13729" s="121"/>
      <c r="V13729" s="122"/>
      <c r="W13729" s="123"/>
      <c r="AC13729" s="123"/>
    </row>
    <row r="13730" spans="5:29" s="2" customFormat="1">
      <c r="E13730" s="120"/>
      <c r="M13730" s="120"/>
      <c r="N13730" s="120"/>
      <c r="U13730" s="121"/>
      <c r="V13730" s="122"/>
      <c r="W13730" s="123"/>
      <c r="AC13730" s="123"/>
    </row>
    <row r="13731" spans="5:29" s="2" customFormat="1">
      <c r="E13731" s="120"/>
      <c r="M13731" s="120"/>
      <c r="N13731" s="120"/>
      <c r="U13731" s="121"/>
      <c r="V13731" s="122"/>
      <c r="W13731" s="123"/>
      <c r="AC13731" s="123"/>
    </row>
    <row r="13732" spans="5:29" s="2" customFormat="1">
      <c r="E13732" s="120"/>
      <c r="M13732" s="120"/>
      <c r="N13732" s="120"/>
      <c r="U13732" s="121"/>
      <c r="V13732" s="122"/>
      <c r="W13732" s="123"/>
      <c r="AC13732" s="123"/>
    </row>
    <row r="13733" spans="5:29" s="2" customFormat="1">
      <c r="E13733" s="120"/>
      <c r="M13733" s="120"/>
      <c r="N13733" s="120"/>
      <c r="U13733" s="121"/>
      <c r="V13733" s="122"/>
      <c r="W13733" s="123"/>
      <c r="AC13733" s="123"/>
    </row>
    <row r="13734" spans="5:29" s="2" customFormat="1">
      <c r="E13734" s="120"/>
      <c r="M13734" s="120"/>
      <c r="N13734" s="120"/>
      <c r="U13734" s="121"/>
      <c r="V13734" s="122"/>
      <c r="W13734" s="123"/>
      <c r="AC13734" s="123"/>
    </row>
    <row r="13735" spans="5:29" s="2" customFormat="1">
      <c r="E13735" s="120"/>
      <c r="M13735" s="120"/>
      <c r="N13735" s="120"/>
      <c r="U13735" s="121"/>
      <c r="V13735" s="122"/>
      <c r="W13735" s="123"/>
      <c r="AC13735" s="123"/>
    </row>
    <row r="13736" spans="5:29" s="2" customFormat="1">
      <c r="E13736" s="120"/>
      <c r="M13736" s="120"/>
      <c r="N13736" s="120"/>
      <c r="U13736" s="121"/>
      <c r="V13736" s="122"/>
      <c r="W13736" s="123"/>
      <c r="AC13736" s="123"/>
    </row>
    <row r="13737" spans="5:29" s="2" customFormat="1">
      <c r="E13737" s="120"/>
      <c r="M13737" s="120"/>
      <c r="N13737" s="120"/>
      <c r="U13737" s="121"/>
      <c r="V13737" s="122"/>
      <c r="W13737" s="123"/>
      <c r="AC13737" s="123"/>
    </row>
    <row r="13738" spans="5:29" s="2" customFormat="1">
      <c r="E13738" s="120"/>
      <c r="M13738" s="120"/>
      <c r="N13738" s="120"/>
      <c r="U13738" s="121"/>
      <c r="V13738" s="122"/>
      <c r="W13738" s="123"/>
      <c r="AC13738" s="123"/>
    </row>
    <row r="13739" spans="5:29" s="2" customFormat="1">
      <c r="E13739" s="120"/>
      <c r="M13739" s="120"/>
      <c r="N13739" s="120"/>
      <c r="U13739" s="121"/>
      <c r="V13739" s="122"/>
      <c r="W13739" s="123"/>
      <c r="AC13739" s="123"/>
    </row>
    <row r="13740" spans="5:29" s="2" customFormat="1">
      <c r="E13740" s="120"/>
      <c r="M13740" s="120"/>
      <c r="N13740" s="120"/>
      <c r="U13740" s="121"/>
      <c r="V13740" s="122"/>
      <c r="W13740" s="123"/>
      <c r="AC13740" s="123"/>
    </row>
    <row r="13741" spans="5:29" s="2" customFormat="1">
      <c r="E13741" s="120"/>
      <c r="M13741" s="120"/>
      <c r="N13741" s="120"/>
      <c r="U13741" s="121"/>
      <c r="V13741" s="122"/>
      <c r="W13741" s="123"/>
      <c r="AC13741" s="123"/>
    </row>
    <row r="13742" spans="5:29" s="2" customFormat="1">
      <c r="E13742" s="120"/>
      <c r="M13742" s="120"/>
      <c r="N13742" s="120"/>
      <c r="U13742" s="121"/>
      <c r="V13742" s="122"/>
      <c r="W13742" s="123"/>
      <c r="AC13742" s="123"/>
    </row>
    <row r="13743" spans="5:29" s="2" customFormat="1">
      <c r="E13743" s="120"/>
      <c r="M13743" s="120"/>
      <c r="N13743" s="120"/>
      <c r="U13743" s="121"/>
      <c r="V13743" s="122"/>
      <c r="W13743" s="123"/>
      <c r="AC13743" s="123"/>
    </row>
    <row r="13744" spans="5:29" s="2" customFormat="1">
      <c r="E13744" s="120"/>
      <c r="M13744" s="120"/>
      <c r="N13744" s="120"/>
      <c r="U13744" s="121"/>
      <c r="V13744" s="122"/>
      <c r="W13744" s="123"/>
      <c r="AC13744" s="123"/>
    </row>
    <row r="13745" spans="5:29" s="2" customFormat="1">
      <c r="E13745" s="120"/>
      <c r="M13745" s="120"/>
      <c r="N13745" s="120"/>
      <c r="U13745" s="121"/>
      <c r="V13745" s="122"/>
      <c r="W13745" s="123"/>
      <c r="AC13745" s="123"/>
    </row>
    <row r="13746" spans="5:29" s="2" customFormat="1">
      <c r="E13746" s="120"/>
      <c r="M13746" s="120"/>
      <c r="N13746" s="120"/>
      <c r="U13746" s="121"/>
      <c r="V13746" s="122"/>
      <c r="W13746" s="123"/>
      <c r="AC13746" s="123"/>
    </row>
    <row r="13747" spans="5:29" s="2" customFormat="1">
      <c r="E13747" s="120"/>
      <c r="M13747" s="120"/>
      <c r="N13747" s="120"/>
      <c r="U13747" s="121"/>
      <c r="V13747" s="122"/>
      <c r="W13747" s="123"/>
      <c r="AC13747" s="123"/>
    </row>
    <row r="13748" spans="5:29" s="2" customFormat="1">
      <c r="E13748" s="120"/>
      <c r="M13748" s="120"/>
      <c r="N13748" s="120"/>
      <c r="U13748" s="121"/>
      <c r="V13748" s="122"/>
      <c r="W13748" s="123"/>
      <c r="AC13748" s="123"/>
    </row>
    <row r="13749" spans="5:29" s="2" customFormat="1">
      <c r="E13749" s="120"/>
      <c r="M13749" s="120"/>
      <c r="N13749" s="120"/>
      <c r="U13749" s="121"/>
      <c r="V13749" s="122"/>
      <c r="W13749" s="123"/>
      <c r="AC13749" s="123"/>
    </row>
    <row r="13750" spans="5:29" s="2" customFormat="1">
      <c r="E13750" s="120"/>
      <c r="M13750" s="120"/>
      <c r="N13750" s="120"/>
      <c r="U13750" s="121"/>
      <c r="V13750" s="122"/>
      <c r="W13750" s="123"/>
      <c r="AC13750" s="123"/>
    </row>
    <row r="13751" spans="5:29" s="2" customFormat="1">
      <c r="E13751" s="120"/>
      <c r="M13751" s="120"/>
      <c r="N13751" s="120"/>
      <c r="U13751" s="121"/>
      <c r="V13751" s="122"/>
      <c r="W13751" s="123"/>
      <c r="AC13751" s="123"/>
    </row>
    <row r="13752" spans="5:29" s="2" customFormat="1">
      <c r="E13752" s="120"/>
      <c r="M13752" s="120"/>
      <c r="N13752" s="120"/>
      <c r="U13752" s="121"/>
      <c r="V13752" s="122"/>
      <c r="W13752" s="123"/>
      <c r="AC13752" s="123"/>
    </row>
    <row r="13753" spans="5:29" s="2" customFormat="1">
      <c r="E13753" s="120"/>
      <c r="M13753" s="120"/>
      <c r="N13753" s="120"/>
      <c r="U13753" s="121"/>
      <c r="V13753" s="122"/>
      <c r="W13753" s="123"/>
      <c r="AC13753" s="123"/>
    </row>
    <row r="13754" spans="5:29" s="2" customFormat="1">
      <c r="E13754" s="120"/>
      <c r="M13754" s="120"/>
      <c r="N13754" s="120"/>
      <c r="U13754" s="121"/>
      <c r="V13754" s="122"/>
      <c r="W13754" s="123"/>
      <c r="AC13754" s="123"/>
    </row>
    <row r="13755" spans="5:29" s="2" customFormat="1">
      <c r="E13755" s="120"/>
      <c r="M13755" s="120"/>
      <c r="N13755" s="120"/>
      <c r="U13755" s="121"/>
      <c r="V13755" s="122"/>
      <c r="W13755" s="123"/>
      <c r="AC13755" s="123"/>
    </row>
    <row r="13756" spans="5:29" s="2" customFormat="1">
      <c r="E13756" s="120"/>
      <c r="M13756" s="120"/>
      <c r="N13756" s="120"/>
      <c r="U13756" s="121"/>
      <c r="V13756" s="122"/>
      <c r="W13756" s="123"/>
      <c r="AC13756" s="123"/>
    </row>
    <row r="13757" spans="5:29" s="2" customFormat="1">
      <c r="E13757" s="120"/>
      <c r="M13757" s="120"/>
      <c r="N13757" s="120"/>
      <c r="U13757" s="121"/>
      <c r="V13757" s="122"/>
      <c r="W13757" s="123"/>
      <c r="AC13757" s="123"/>
    </row>
    <row r="13758" spans="5:29" s="2" customFormat="1">
      <c r="E13758" s="120"/>
      <c r="M13758" s="120"/>
      <c r="N13758" s="120"/>
      <c r="U13758" s="121"/>
      <c r="V13758" s="122"/>
      <c r="W13758" s="123"/>
      <c r="AC13758" s="123"/>
    </row>
    <row r="13759" spans="5:29" s="2" customFormat="1">
      <c r="E13759" s="120"/>
      <c r="M13759" s="120"/>
      <c r="N13759" s="120"/>
      <c r="U13759" s="121"/>
      <c r="V13759" s="122"/>
      <c r="W13759" s="123"/>
      <c r="AC13759" s="123"/>
    </row>
    <row r="13760" spans="5:29" s="2" customFormat="1">
      <c r="E13760" s="120"/>
      <c r="M13760" s="120"/>
      <c r="N13760" s="120"/>
      <c r="U13760" s="121"/>
      <c r="V13760" s="122"/>
      <c r="W13760" s="123"/>
      <c r="AC13760" s="123"/>
    </row>
    <row r="13761" spans="5:29" s="2" customFormat="1">
      <c r="E13761" s="120"/>
      <c r="M13761" s="120"/>
      <c r="N13761" s="120"/>
      <c r="U13761" s="121"/>
      <c r="V13761" s="122"/>
      <c r="W13761" s="123"/>
      <c r="AC13761" s="123"/>
    </row>
    <row r="13762" spans="5:29" s="2" customFormat="1">
      <c r="E13762" s="120"/>
      <c r="M13762" s="120"/>
      <c r="N13762" s="120"/>
      <c r="U13762" s="121"/>
      <c r="V13762" s="122"/>
      <c r="W13762" s="123"/>
      <c r="AC13762" s="123"/>
    </row>
    <row r="13763" spans="5:29" s="2" customFormat="1">
      <c r="E13763" s="120"/>
      <c r="M13763" s="120"/>
      <c r="N13763" s="120"/>
      <c r="U13763" s="121"/>
      <c r="V13763" s="122"/>
      <c r="W13763" s="123"/>
      <c r="AC13763" s="123"/>
    </row>
    <row r="13764" spans="5:29" s="2" customFormat="1">
      <c r="E13764" s="120"/>
      <c r="M13764" s="120"/>
      <c r="N13764" s="120"/>
      <c r="U13764" s="121"/>
      <c r="V13764" s="122"/>
      <c r="W13764" s="123"/>
      <c r="AC13764" s="123"/>
    </row>
    <row r="13765" spans="5:29" s="2" customFormat="1">
      <c r="E13765" s="120"/>
      <c r="M13765" s="120"/>
      <c r="N13765" s="120"/>
      <c r="U13765" s="121"/>
      <c r="V13765" s="122"/>
      <c r="W13765" s="123"/>
      <c r="AC13765" s="123"/>
    </row>
    <row r="13766" spans="5:29" s="2" customFormat="1">
      <c r="E13766" s="120"/>
      <c r="M13766" s="120"/>
      <c r="N13766" s="120"/>
      <c r="U13766" s="121"/>
      <c r="V13766" s="122"/>
      <c r="W13766" s="123"/>
      <c r="AC13766" s="123"/>
    </row>
    <row r="13767" spans="5:29" s="2" customFormat="1">
      <c r="E13767" s="120"/>
      <c r="M13767" s="120"/>
      <c r="N13767" s="120"/>
      <c r="U13767" s="121"/>
      <c r="V13767" s="122"/>
      <c r="W13767" s="123"/>
      <c r="AC13767" s="123"/>
    </row>
    <row r="13768" spans="5:29" s="2" customFormat="1">
      <c r="E13768" s="120"/>
      <c r="M13768" s="120"/>
      <c r="N13768" s="120"/>
      <c r="U13768" s="121"/>
      <c r="V13768" s="122"/>
      <c r="W13768" s="123"/>
      <c r="AC13768" s="123"/>
    </row>
    <row r="13769" spans="5:29" s="2" customFormat="1">
      <c r="E13769" s="120"/>
      <c r="M13769" s="120"/>
      <c r="N13769" s="120"/>
      <c r="U13769" s="121"/>
      <c r="V13769" s="122"/>
      <c r="W13769" s="123"/>
      <c r="AC13769" s="123"/>
    </row>
    <row r="13770" spans="5:29" s="2" customFormat="1">
      <c r="E13770" s="120"/>
      <c r="M13770" s="120"/>
      <c r="N13770" s="120"/>
      <c r="U13770" s="121"/>
      <c r="V13770" s="122"/>
      <c r="W13770" s="123"/>
      <c r="AC13770" s="123"/>
    </row>
    <row r="13771" spans="5:29" s="2" customFormat="1">
      <c r="E13771" s="120"/>
      <c r="M13771" s="120"/>
      <c r="N13771" s="120"/>
      <c r="U13771" s="121"/>
      <c r="V13771" s="122"/>
      <c r="W13771" s="123"/>
      <c r="AC13771" s="123"/>
    </row>
    <row r="13772" spans="5:29" s="2" customFormat="1">
      <c r="E13772" s="120"/>
      <c r="M13772" s="120"/>
      <c r="N13772" s="120"/>
      <c r="U13772" s="121"/>
      <c r="V13772" s="122"/>
      <c r="W13772" s="123"/>
      <c r="AC13772" s="123"/>
    </row>
    <row r="13773" spans="5:29" s="2" customFormat="1">
      <c r="E13773" s="120"/>
      <c r="M13773" s="120"/>
      <c r="N13773" s="120"/>
      <c r="U13773" s="121"/>
      <c r="V13773" s="122"/>
      <c r="W13773" s="123"/>
      <c r="AC13773" s="123"/>
    </row>
    <row r="13774" spans="5:29" s="2" customFormat="1">
      <c r="E13774" s="120"/>
      <c r="M13774" s="120"/>
      <c r="N13774" s="120"/>
      <c r="U13774" s="121"/>
      <c r="V13774" s="122"/>
      <c r="W13774" s="123"/>
      <c r="AC13774" s="123"/>
    </row>
    <row r="13775" spans="5:29" s="2" customFormat="1">
      <c r="E13775" s="120"/>
      <c r="M13775" s="120"/>
      <c r="N13775" s="120"/>
      <c r="U13775" s="121"/>
      <c r="V13775" s="122"/>
      <c r="W13775" s="123"/>
      <c r="AC13775" s="123"/>
    </row>
    <row r="13776" spans="5:29" s="2" customFormat="1">
      <c r="E13776" s="120"/>
      <c r="M13776" s="120"/>
      <c r="N13776" s="120"/>
      <c r="U13776" s="121"/>
      <c r="V13776" s="122"/>
      <c r="W13776" s="123"/>
      <c r="AC13776" s="123"/>
    </row>
    <row r="13777" spans="5:29" s="2" customFormat="1">
      <c r="E13777" s="120"/>
      <c r="M13777" s="120"/>
      <c r="N13777" s="120"/>
      <c r="U13777" s="121"/>
      <c r="V13777" s="122"/>
      <c r="W13777" s="123"/>
      <c r="AC13777" s="123"/>
    </row>
    <row r="13778" spans="5:29" s="2" customFormat="1">
      <c r="E13778" s="120"/>
      <c r="M13778" s="120"/>
      <c r="N13778" s="120"/>
      <c r="U13778" s="121"/>
      <c r="V13778" s="122"/>
      <c r="W13778" s="123"/>
      <c r="AC13778" s="123"/>
    </row>
    <row r="13779" spans="5:29" s="2" customFormat="1">
      <c r="E13779" s="120"/>
      <c r="M13779" s="120"/>
      <c r="N13779" s="120"/>
      <c r="U13779" s="121"/>
      <c r="V13779" s="122"/>
      <c r="W13779" s="123"/>
      <c r="AC13779" s="123"/>
    </row>
    <row r="13780" spans="5:29" s="2" customFormat="1">
      <c r="E13780" s="120"/>
      <c r="M13780" s="120"/>
      <c r="N13780" s="120"/>
      <c r="U13780" s="121"/>
      <c r="V13780" s="122"/>
      <c r="W13780" s="123"/>
      <c r="AC13780" s="123"/>
    </row>
    <row r="13781" spans="5:29" s="2" customFormat="1">
      <c r="E13781" s="120"/>
      <c r="M13781" s="120"/>
      <c r="N13781" s="120"/>
      <c r="U13781" s="121"/>
      <c r="V13781" s="122"/>
      <c r="W13781" s="123"/>
      <c r="AC13781" s="123"/>
    </row>
    <row r="13782" spans="5:29" s="2" customFormat="1">
      <c r="E13782" s="120"/>
      <c r="M13782" s="120"/>
      <c r="N13782" s="120"/>
      <c r="U13782" s="121"/>
      <c r="V13782" s="122"/>
      <c r="W13782" s="123"/>
      <c r="AC13782" s="123"/>
    </row>
    <row r="13783" spans="5:29" s="2" customFormat="1">
      <c r="E13783" s="120"/>
      <c r="M13783" s="120"/>
      <c r="N13783" s="120"/>
      <c r="U13783" s="121"/>
      <c r="V13783" s="122"/>
      <c r="W13783" s="123"/>
      <c r="AC13783" s="123"/>
    </row>
    <row r="13784" spans="5:29" s="2" customFormat="1">
      <c r="E13784" s="120"/>
      <c r="M13784" s="120"/>
      <c r="N13784" s="120"/>
      <c r="U13784" s="121"/>
      <c r="V13784" s="122"/>
      <c r="W13784" s="123"/>
      <c r="AC13784" s="123"/>
    </row>
    <row r="13785" spans="5:29" s="2" customFormat="1">
      <c r="E13785" s="120"/>
      <c r="M13785" s="120"/>
      <c r="N13785" s="120"/>
      <c r="U13785" s="121"/>
      <c r="V13785" s="122"/>
      <c r="W13785" s="123"/>
      <c r="AC13785" s="123"/>
    </row>
    <row r="13786" spans="5:29" s="2" customFormat="1">
      <c r="E13786" s="120"/>
      <c r="M13786" s="120"/>
      <c r="N13786" s="120"/>
      <c r="U13786" s="121"/>
      <c r="V13786" s="122"/>
      <c r="W13786" s="123"/>
      <c r="AC13786" s="123"/>
    </row>
    <row r="13787" spans="5:29" s="2" customFormat="1">
      <c r="E13787" s="120"/>
      <c r="M13787" s="120"/>
      <c r="N13787" s="120"/>
      <c r="U13787" s="121"/>
      <c r="V13787" s="122"/>
      <c r="W13787" s="123"/>
      <c r="AC13787" s="123"/>
    </row>
    <row r="13788" spans="5:29" s="2" customFormat="1">
      <c r="E13788" s="120"/>
      <c r="M13788" s="120"/>
      <c r="N13788" s="120"/>
      <c r="U13788" s="121"/>
      <c r="V13788" s="122"/>
      <c r="W13788" s="123"/>
      <c r="AC13788" s="123"/>
    </row>
    <row r="13789" spans="5:29" s="2" customFormat="1">
      <c r="E13789" s="120"/>
      <c r="M13789" s="120"/>
      <c r="N13789" s="120"/>
      <c r="U13789" s="121"/>
      <c r="V13789" s="122"/>
      <c r="W13789" s="123"/>
      <c r="AC13789" s="123"/>
    </row>
    <row r="13790" spans="5:29" s="2" customFormat="1">
      <c r="E13790" s="120"/>
      <c r="M13790" s="120"/>
      <c r="N13790" s="120"/>
      <c r="U13790" s="121"/>
      <c r="V13790" s="122"/>
      <c r="W13790" s="123"/>
      <c r="AC13790" s="123"/>
    </row>
    <row r="13791" spans="5:29" s="2" customFormat="1">
      <c r="E13791" s="120"/>
      <c r="M13791" s="120"/>
      <c r="N13791" s="120"/>
      <c r="U13791" s="121"/>
      <c r="V13791" s="122"/>
      <c r="W13791" s="123"/>
      <c r="AC13791" s="123"/>
    </row>
    <row r="13792" spans="5:29" s="2" customFormat="1">
      <c r="E13792" s="120"/>
      <c r="M13792" s="120"/>
      <c r="N13792" s="120"/>
      <c r="U13792" s="121"/>
      <c r="V13792" s="122"/>
      <c r="W13792" s="123"/>
      <c r="AC13792" s="123"/>
    </row>
    <row r="13793" spans="5:29" s="2" customFormat="1">
      <c r="E13793" s="120"/>
      <c r="M13793" s="120"/>
      <c r="N13793" s="120"/>
      <c r="U13793" s="121"/>
      <c r="V13793" s="122"/>
      <c r="W13793" s="123"/>
      <c r="AC13793" s="123"/>
    </row>
    <row r="13794" spans="5:29" s="2" customFormat="1">
      <c r="E13794" s="120"/>
      <c r="M13794" s="120"/>
      <c r="N13794" s="120"/>
      <c r="U13794" s="121"/>
      <c r="V13794" s="122"/>
      <c r="W13794" s="123"/>
      <c r="AC13794" s="123"/>
    </row>
    <row r="13795" spans="5:29" s="2" customFormat="1">
      <c r="E13795" s="120"/>
      <c r="M13795" s="120"/>
      <c r="N13795" s="120"/>
      <c r="U13795" s="121"/>
      <c r="V13795" s="122"/>
      <c r="W13795" s="123"/>
      <c r="AC13795" s="123"/>
    </row>
    <row r="13796" spans="5:29" s="2" customFormat="1">
      <c r="E13796" s="120"/>
      <c r="M13796" s="120"/>
      <c r="N13796" s="120"/>
      <c r="U13796" s="121"/>
      <c r="V13796" s="122"/>
      <c r="W13796" s="123"/>
      <c r="AC13796" s="123"/>
    </row>
    <row r="13797" spans="5:29" s="2" customFormat="1">
      <c r="E13797" s="120"/>
      <c r="M13797" s="120"/>
      <c r="N13797" s="120"/>
      <c r="U13797" s="121"/>
      <c r="V13797" s="122"/>
      <c r="W13797" s="123"/>
      <c r="AC13797" s="123"/>
    </row>
    <row r="13798" spans="5:29" s="2" customFormat="1">
      <c r="E13798" s="120"/>
      <c r="M13798" s="120"/>
      <c r="N13798" s="120"/>
      <c r="U13798" s="121"/>
      <c r="V13798" s="122"/>
      <c r="W13798" s="123"/>
      <c r="AC13798" s="123"/>
    </row>
    <row r="13799" spans="5:29" s="2" customFormat="1">
      <c r="E13799" s="120"/>
      <c r="M13799" s="120"/>
      <c r="N13799" s="120"/>
      <c r="U13799" s="121"/>
      <c r="V13799" s="122"/>
      <c r="W13799" s="123"/>
      <c r="AC13799" s="123"/>
    </row>
    <row r="13800" spans="5:29" s="2" customFormat="1">
      <c r="E13800" s="120"/>
      <c r="M13800" s="120"/>
      <c r="N13800" s="120"/>
      <c r="U13800" s="121"/>
      <c r="V13800" s="122"/>
      <c r="W13800" s="123"/>
      <c r="AC13800" s="123"/>
    </row>
    <row r="13801" spans="5:29" s="2" customFormat="1">
      <c r="E13801" s="120"/>
      <c r="M13801" s="120"/>
      <c r="N13801" s="120"/>
      <c r="U13801" s="121"/>
      <c r="V13801" s="122"/>
      <c r="W13801" s="123"/>
      <c r="AC13801" s="123"/>
    </row>
    <row r="13802" spans="5:29" s="2" customFormat="1">
      <c r="E13802" s="120"/>
      <c r="M13802" s="120"/>
      <c r="N13802" s="120"/>
      <c r="U13802" s="121"/>
      <c r="V13802" s="122"/>
      <c r="W13802" s="123"/>
      <c r="AC13802" s="123"/>
    </row>
    <row r="13803" spans="5:29" s="2" customFormat="1">
      <c r="E13803" s="120"/>
      <c r="M13803" s="120"/>
      <c r="N13803" s="120"/>
      <c r="U13803" s="121"/>
      <c r="V13803" s="122"/>
      <c r="W13803" s="123"/>
      <c r="AC13803" s="123"/>
    </row>
    <row r="13804" spans="5:29" s="2" customFormat="1">
      <c r="E13804" s="120"/>
      <c r="M13804" s="120"/>
      <c r="N13804" s="120"/>
      <c r="U13804" s="121"/>
      <c r="V13804" s="122"/>
      <c r="W13804" s="123"/>
      <c r="AC13804" s="123"/>
    </row>
    <row r="13805" spans="5:29" s="2" customFormat="1">
      <c r="E13805" s="120"/>
      <c r="M13805" s="120"/>
      <c r="N13805" s="120"/>
      <c r="U13805" s="121"/>
      <c r="V13805" s="122"/>
      <c r="W13805" s="123"/>
      <c r="AC13805" s="123"/>
    </row>
    <row r="13806" spans="5:29" s="2" customFormat="1">
      <c r="E13806" s="120"/>
      <c r="M13806" s="120"/>
      <c r="N13806" s="120"/>
      <c r="U13806" s="121"/>
      <c r="V13806" s="122"/>
      <c r="W13806" s="123"/>
      <c r="AC13806" s="123"/>
    </row>
    <row r="13807" spans="5:29" s="2" customFormat="1">
      <c r="E13807" s="120"/>
      <c r="M13807" s="120"/>
      <c r="N13807" s="120"/>
      <c r="U13807" s="121"/>
      <c r="V13807" s="122"/>
      <c r="W13807" s="123"/>
      <c r="AC13807" s="123"/>
    </row>
    <row r="13808" spans="5:29" s="2" customFormat="1">
      <c r="E13808" s="120"/>
      <c r="M13808" s="120"/>
      <c r="N13808" s="120"/>
      <c r="U13808" s="121"/>
      <c r="V13808" s="122"/>
      <c r="W13808" s="123"/>
      <c r="AC13808" s="123"/>
    </row>
    <row r="13809" spans="5:29" s="2" customFormat="1">
      <c r="E13809" s="120"/>
      <c r="M13809" s="120"/>
      <c r="N13809" s="120"/>
      <c r="U13809" s="121"/>
      <c r="V13809" s="122"/>
      <c r="W13809" s="123"/>
      <c r="AC13809" s="123"/>
    </row>
    <row r="13810" spans="5:29" s="2" customFormat="1">
      <c r="E13810" s="120"/>
      <c r="M13810" s="120"/>
      <c r="N13810" s="120"/>
      <c r="U13810" s="121"/>
      <c r="V13810" s="122"/>
      <c r="W13810" s="123"/>
      <c r="AC13810" s="123"/>
    </row>
    <row r="13811" spans="5:29" s="2" customFormat="1">
      <c r="E13811" s="120"/>
      <c r="M13811" s="120"/>
      <c r="N13811" s="120"/>
      <c r="U13811" s="121"/>
      <c r="V13811" s="122"/>
      <c r="W13811" s="123"/>
      <c r="AC13811" s="123"/>
    </row>
    <row r="13812" spans="5:29" s="2" customFormat="1">
      <c r="E13812" s="120"/>
      <c r="M13812" s="120"/>
      <c r="N13812" s="120"/>
      <c r="U13812" s="121"/>
      <c r="V13812" s="122"/>
      <c r="W13812" s="123"/>
      <c r="AC13812" s="123"/>
    </row>
    <row r="13813" spans="5:29" s="2" customFormat="1">
      <c r="E13813" s="120"/>
      <c r="M13813" s="120"/>
      <c r="N13813" s="120"/>
      <c r="U13813" s="121"/>
      <c r="V13813" s="122"/>
      <c r="W13813" s="123"/>
      <c r="AC13813" s="123"/>
    </row>
    <row r="13814" spans="5:29" s="2" customFormat="1">
      <c r="E13814" s="120"/>
      <c r="M13814" s="120"/>
      <c r="N13814" s="120"/>
      <c r="U13814" s="121"/>
      <c r="V13814" s="122"/>
      <c r="W13814" s="123"/>
      <c r="AC13814" s="123"/>
    </row>
    <row r="13815" spans="5:29" s="2" customFormat="1">
      <c r="E13815" s="120"/>
      <c r="M13815" s="120"/>
      <c r="N13815" s="120"/>
      <c r="U13815" s="121"/>
      <c r="V13815" s="122"/>
      <c r="W13815" s="123"/>
      <c r="AC13815" s="123"/>
    </row>
    <row r="13816" spans="5:29" s="2" customFormat="1">
      <c r="E13816" s="120"/>
      <c r="M13816" s="120"/>
      <c r="N13816" s="120"/>
      <c r="U13816" s="121"/>
      <c r="V13816" s="122"/>
      <c r="W13816" s="123"/>
      <c r="AC13816" s="123"/>
    </row>
    <row r="13817" spans="5:29" s="2" customFormat="1">
      <c r="E13817" s="120"/>
      <c r="M13817" s="120"/>
      <c r="N13817" s="120"/>
      <c r="U13817" s="121"/>
      <c r="V13817" s="122"/>
      <c r="W13817" s="123"/>
      <c r="AC13817" s="123"/>
    </row>
    <row r="13818" spans="5:29" s="2" customFormat="1">
      <c r="E13818" s="120"/>
      <c r="M13818" s="120"/>
      <c r="N13818" s="120"/>
      <c r="U13818" s="121"/>
      <c r="V13818" s="122"/>
      <c r="W13818" s="123"/>
      <c r="AC13818" s="123"/>
    </row>
    <row r="13819" spans="5:29" s="2" customFormat="1">
      <c r="E13819" s="120"/>
      <c r="M13819" s="120"/>
      <c r="N13819" s="120"/>
      <c r="U13819" s="121"/>
      <c r="V13819" s="122"/>
      <c r="W13819" s="123"/>
      <c r="AC13819" s="123"/>
    </row>
    <row r="13820" spans="5:29" s="2" customFormat="1">
      <c r="E13820" s="120"/>
      <c r="M13820" s="120"/>
      <c r="N13820" s="120"/>
      <c r="U13820" s="121"/>
      <c r="V13820" s="122"/>
      <c r="W13820" s="123"/>
      <c r="AC13820" s="123"/>
    </row>
    <row r="13821" spans="5:29" s="2" customFormat="1">
      <c r="E13821" s="120"/>
      <c r="M13821" s="120"/>
      <c r="N13821" s="120"/>
      <c r="U13821" s="121"/>
      <c r="V13821" s="122"/>
      <c r="W13821" s="123"/>
      <c r="AC13821" s="123"/>
    </row>
    <row r="13822" spans="5:29" s="2" customFormat="1">
      <c r="E13822" s="120"/>
      <c r="M13822" s="120"/>
      <c r="N13822" s="120"/>
      <c r="U13822" s="121"/>
      <c r="V13822" s="122"/>
      <c r="W13822" s="123"/>
      <c r="AC13822" s="123"/>
    </row>
    <row r="13823" spans="5:29" s="2" customFormat="1">
      <c r="E13823" s="120"/>
      <c r="M13823" s="120"/>
      <c r="N13823" s="120"/>
      <c r="U13823" s="121"/>
      <c r="V13823" s="122"/>
      <c r="W13823" s="123"/>
      <c r="AC13823" s="123"/>
    </row>
    <row r="13824" spans="5:29" s="2" customFormat="1">
      <c r="E13824" s="120"/>
      <c r="M13824" s="120"/>
      <c r="N13824" s="120"/>
      <c r="U13824" s="121"/>
      <c r="V13824" s="122"/>
      <c r="W13824" s="123"/>
      <c r="AC13824" s="123"/>
    </row>
    <row r="13825" spans="5:29" s="2" customFormat="1">
      <c r="E13825" s="120"/>
      <c r="M13825" s="120"/>
      <c r="N13825" s="120"/>
      <c r="U13825" s="121"/>
      <c r="V13825" s="122"/>
      <c r="W13825" s="123"/>
      <c r="AC13825" s="123"/>
    </row>
    <row r="13826" spans="5:29" s="2" customFormat="1">
      <c r="E13826" s="120"/>
      <c r="M13826" s="120"/>
      <c r="N13826" s="120"/>
      <c r="U13826" s="121"/>
      <c r="V13826" s="122"/>
      <c r="W13826" s="123"/>
      <c r="AC13826" s="123"/>
    </row>
    <row r="13827" spans="5:29" s="2" customFormat="1">
      <c r="E13827" s="120"/>
      <c r="M13827" s="120"/>
      <c r="N13827" s="120"/>
      <c r="U13827" s="121"/>
      <c r="V13827" s="122"/>
      <c r="W13827" s="123"/>
      <c r="AC13827" s="123"/>
    </row>
    <row r="13828" spans="5:29" s="2" customFormat="1">
      <c r="E13828" s="120"/>
      <c r="M13828" s="120"/>
      <c r="N13828" s="120"/>
      <c r="U13828" s="121"/>
      <c r="V13828" s="122"/>
      <c r="W13828" s="123"/>
      <c r="AC13828" s="123"/>
    </row>
    <row r="13829" spans="5:29" s="2" customFormat="1">
      <c r="E13829" s="120"/>
      <c r="M13829" s="120"/>
      <c r="N13829" s="120"/>
      <c r="U13829" s="121"/>
      <c r="V13829" s="122"/>
      <c r="W13829" s="123"/>
      <c r="AC13829" s="123"/>
    </row>
    <row r="13830" spans="5:29" s="2" customFormat="1">
      <c r="E13830" s="120"/>
      <c r="M13830" s="120"/>
      <c r="N13830" s="120"/>
      <c r="U13830" s="121"/>
      <c r="V13830" s="122"/>
      <c r="W13830" s="123"/>
      <c r="AC13830" s="123"/>
    </row>
    <row r="13831" spans="5:29" s="2" customFormat="1">
      <c r="E13831" s="120"/>
      <c r="M13831" s="120"/>
      <c r="N13831" s="120"/>
      <c r="U13831" s="121"/>
      <c r="V13831" s="122"/>
      <c r="W13831" s="123"/>
      <c r="AC13831" s="123"/>
    </row>
    <row r="13832" spans="5:29" s="2" customFormat="1">
      <c r="E13832" s="120"/>
      <c r="M13832" s="120"/>
      <c r="N13832" s="120"/>
      <c r="U13832" s="121"/>
      <c r="V13832" s="122"/>
      <c r="W13832" s="123"/>
      <c r="AC13832" s="123"/>
    </row>
    <row r="13833" spans="5:29" s="2" customFormat="1">
      <c r="E13833" s="120"/>
      <c r="M13833" s="120"/>
      <c r="N13833" s="120"/>
      <c r="U13833" s="121"/>
      <c r="V13833" s="122"/>
      <c r="W13833" s="123"/>
      <c r="AC13833" s="123"/>
    </row>
    <row r="13834" spans="5:29" s="2" customFormat="1">
      <c r="E13834" s="120"/>
      <c r="M13834" s="120"/>
      <c r="N13834" s="120"/>
      <c r="U13834" s="121"/>
      <c r="V13834" s="122"/>
      <c r="W13834" s="123"/>
      <c r="AC13834" s="123"/>
    </row>
    <row r="13835" spans="5:29" s="2" customFormat="1">
      <c r="E13835" s="120"/>
      <c r="M13835" s="120"/>
      <c r="N13835" s="120"/>
      <c r="U13835" s="121"/>
      <c r="V13835" s="122"/>
      <c r="W13835" s="123"/>
      <c r="AC13835" s="123"/>
    </row>
    <row r="13836" spans="5:29" s="2" customFormat="1">
      <c r="E13836" s="120"/>
      <c r="M13836" s="120"/>
      <c r="N13836" s="120"/>
      <c r="U13836" s="121"/>
      <c r="V13836" s="122"/>
      <c r="W13836" s="123"/>
      <c r="AC13836" s="123"/>
    </row>
    <row r="13837" spans="5:29" s="2" customFormat="1">
      <c r="E13837" s="120"/>
      <c r="M13837" s="120"/>
      <c r="N13837" s="120"/>
      <c r="U13837" s="121"/>
      <c r="V13837" s="122"/>
      <c r="W13837" s="123"/>
      <c r="AC13837" s="123"/>
    </row>
    <row r="13838" spans="5:29" s="2" customFormat="1">
      <c r="E13838" s="120"/>
      <c r="M13838" s="120"/>
      <c r="N13838" s="120"/>
      <c r="U13838" s="121"/>
      <c r="V13838" s="122"/>
      <c r="W13838" s="123"/>
      <c r="AC13838" s="123"/>
    </row>
    <row r="13839" spans="5:29" s="2" customFormat="1">
      <c r="E13839" s="120"/>
      <c r="M13839" s="120"/>
      <c r="N13839" s="120"/>
      <c r="U13839" s="121"/>
      <c r="V13839" s="122"/>
      <c r="W13839" s="123"/>
      <c r="AC13839" s="123"/>
    </row>
    <row r="13840" spans="5:29" s="2" customFormat="1">
      <c r="E13840" s="120"/>
      <c r="M13840" s="120"/>
      <c r="N13840" s="120"/>
      <c r="U13840" s="121"/>
      <c r="V13840" s="122"/>
      <c r="W13840" s="123"/>
      <c r="AC13840" s="123"/>
    </row>
    <row r="13841" spans="5:29" s="2" customFormat="1">
      <c r="E13841" s="120"/>
      <c r="M13841" s="120"/>
      <c r="N13841" s="120"/>
      <c r="U13841" s="121"/>
      <c r="V13841" s="122"/>
      <c r="W13841" s="123"/>
      <c r="AC13841" s="123"/>
    </row>
    <row r="13842" spans="5:29" s="2" customFormat="1">
      <c r="E13842" s="120"/>
      <c r="M13842" s="120"/>
      <c r="N13842" s="120"/>
      <c r="U13842" s="121"/>
      <c r="V13842" s="122"/>
      <c r="W13842" s="123"/>
      <c r="AC13842" s="123"/>
    </row>
    <row r="13843" spans="5:29" s="2" customFormat="1">
      <c r="E13843" s="120"/>
      <c r="M13843" s="120"/>
      <c r="N13843" s="120"/>
      <c r="U13843" s="121"/>
      <c r="V13843" s="122"/>
      <c r="W13843" s="123"/>
      <c r="AC13843" s="123"/>
    </row>
    <row r="13844" spans="5:29" s="2" customFormat="1">
      <c r="E13844" s="120"/>
      <c r="M13844" s="120"/>
      <c r="N13844" s="120"/>
      <c r="U13844" s="121"/>
      <c r="V13844" s="122"/>
      <c r="W13844" s="123"/>
      <c r="AC13844" s="123"/>
    </row>
    <row r="13845" spans="5:29" s="2" customFormat="1">
      <c r="E13845" s="120"/>
      <c r="M13845" s="120"/>
      <c r="N13845" s="120"/>
      <c r="U13845" s="121"/>
      <c r="V13845" s="122"/>
      <c r="W13845" s="123"/>
      <c r="AC13845" s="123"/>
    </row>
    <row r="13846" spans="5:29" s="2" customFormat="1">
      <c r="E13846" s="120"/>
      <c r="M13846" s="120"/>
      <c r="N13846" s="120"/>
      <c r="U13846" s="121"/>
      <c r="V13846" s="122"/>
      <c r="W13846" s="123"/>
      <c r="AC13846" s="123"/>
    </row>
    <row r="13847" spans="5:29" s="2" customFormat="1">
      <c r="E13847" s="120"/>
      <c r="M13847" s="120"/>
      <c r="N13847" s="120"/>
      <c r="U13847" s="121"/>
      <c r="V13847" s="122"/>
      <c r="W13847" s="123"/>
      <c r="AC13847" s="123"/>
    </row>
    <row r="13848" spans="5:29" s="2" customFormat="1">
      <c r="E13848" s="120"/>
      <c r="M13848" s="120"/>
      <c r="N13848" s="120"/>
      <c r="U13848" s="121"/>
      <c r="V13848" s="122"/>
      <c r="W13848" s="123"/>
      <c r="AC13848" s="123"/>
    </row>
    <row r="13849" spans="5:29" s="2" customFormat="1">
      <c r="E13849" s="120"/>
      <c r="M13849" s="120"/>
      <c r="N13849" s="120"/>
      <c r="U13849" s="121"/>
      <c r="V13849" s="122"/>
      <c r="W13849" s="123"/>
      <c r="AC13849" s="123"/>
    </row>
    <row r="13850" spans="5:29" s="2" customFormat="1">
      <c r="E13850" s="120"/>
      <c r="M13850" s="120"/>
      <c r="N13850" s="120"/>
      <c r="U13850" s="121"/>
      <c r="V13850" s="122"/>
      <c r="W13850" s="123"/>
      <c r="AC13850" s="123"/>
    </row>
    <row r="13851" spans="5:29" s="2" customFormat="1">
      <c r="E13851" s="120"/>
      <c r="M13851" s="120"/>
      <c r="N13851" s="120"/>
      <c r="U13851" s="121"/>
      <c r="V13851" s="122"/>
      <c r="W13851" s="123"/>
      <c r="AC13851" s="123"/>
    </row>
    <row r="13852" spans="5:29" s="2" customFormat="1">
      <c r="E13852" s="120"/>
      <c r="M13852" s="120"/>
      <c r="N13852" s="120"/>
      <c r="U13852" s="121"/>
      <c r="V13852" s="122"/>
      <c r="W13852" s="123"/>
      <c r="AC13852" s="123"/>
    </row>
    <row r="13853" spans="5:29" s="2" customFormat="1">
      <c r="E13853" s="120"/>
      <c r="M13853" s="120"/>
      <c r="N13853" s="120"/>
      <c r="U13853" s="121"/>
      <c r="V13853" s="122"/>
      <c r="W13853" s="123"/>
      <c r="AC13853" s="123"/>
    </row>
    <row r="13854" spans="5:29" s="2" customFormat="1">
      <c r="E13854" s="120"/>
      <c r="M13854" s="120"/>
      <c r="N13854" s="120"/>
      <c r="U13854" s="121"/>
      <c r="V13854" s="122"/>
      <c r="W13854" s="123"/>
      <c r="AC13854" s="123"/>
    </row>
    <row r="13855" spans="5:29" s="2" customFormat="1">
      <c r="E13855" s="120"/>
      <c r="M13855" s="120"/>
      <c r="N13855" s="120"/>
      <c r="U13855" s="121"/>
      <c r="V13855" s="122"/>
      <c r="W13855" s="123"/>
      <c r="AC13855" s="123"/>
    </row>
    <row r="13856" spans="5:29" s="2" customFormat="1">
      <c r="E13856" s="120"/>
      <c r="M13856" s="120"/>
      <c r="N13856" s="120"/>
      <c r="U13856" s="121"/>
      <c r="V13856" s="122"/>
      <c r="W13856" s="123"/>
      <c r="AC13856" s="123"/>
    </row>
    <row r="13857" spans="5:29" s="2" customFormat="1">
      <c r="E13857" s="120"/>
      <c r="M13857" s="120"/>
      <c r="N13857" s="120"/>
      <c r="U13857" s="121"/>
      <c r="V13857" s="122"/>
      <c r="W13857" s="123"/>
      <c r="AC13857" s="123"/>
    </row>
    <row r="13858" spans="5:29" s="2" customFormat="1">
      <c r="E13858" s="120"/>
      <c r="M13858" s="120"/>
      <c r="N13858" s="120"/>
      <c r="U13858" s="121"/>
      <c r="V13858" s="122"/>
      <c r="W13858" s="123"/>
      <c r="AC13858" s="123"/>
    </row>
    <row r="13859" spans="5:29" s="2" customFormat="1">
      <c r="E13859" s="120"/>
      <c r="M13859" s="120"/>
      <c r="N13859" s="120"/>
      <c r="U13859" s="121"/>
      <c r="V13859" s="122"/>
      <c r="W13859" s="123"/>
      <c r="AC13859" s="123"/>
    </row>
    <row r="13860" spans="5:29" s="2" customFormat="1">
      <c r="E13860" s="120"/>
      <c r="M13860" s="120"/>
      <c r="N13860" s="120"/>
      <c r="U13860" s="121"/>
      <c r="V13860" s="122"/>
      <c r="W13860" s="123"/>
      <c r="AC13860" s="123"/>
    </row>
    <row r="13861" spans="5:29" s="2" customFormat="1">
      <c r="E13861" s="120"/>
      <c r="M13861" s="120"/>
      <c r="N13861" s="120"/>
      <c r="U13861" s="121"/>
      <c r="V13861" s="122"/>
      <c r="W13861" s="123"/>
      <c r="AC13861" s="123"/>
    </row>
    <row r="13862" spans="5:29" s="2" customFormat="1">
      <c r="E13862" s="120"/>
      <c r="M13862" s="120"/>
      <c r="N13862" s="120"/>
      <c r="U13862" s="121"/>
      <c r="V13862" s="122"/>
      <c r="W13862" s="123"/>
      <c r="AC13862" s="123"/>
    </row>
    <row r="13863" spans="5:29" s="2" customFormat="1">
      <c r="E13863" s="120"/>
      <c r="M13863" s="120"/>
      <c r="N13863" s="120"/>
      <c r="U13863" s="121"/>
      <c r="V13863" s="122"/>
      <c r="W13863" s="123"/>
      <c r="AC13863" s="123"/>
    </row>
    <row r="13864" spans="5:29" s="2" customFormat="1">
      <c r="E13864" s="120"/>
      <c r="M13864" s="120"/>
      <c r="N13864" s="120"/>
      <c r="U13864" s="121"/>
      <c r="V13864" s="122"/>
      <c r="W13864" s="123"/>
      <c r="AC13864" s="123"/>
    </row>
    <row r="13865" spans="5:29" s="2" customFormat="1">
      <c r="E13865" s="120"/>
      <c r="M13865" s="120"/>
      <c r="N13865" s="120"/>
      <c r="U13865" s="121"/>
      <c r="V13865" s="122"/>
      <c r="W13865" s="123"/>
      <c r="AC13865" s="123"/>
    </row>
    <row r="13866" spans="5:29" s="2" customFormat="1">
      <c r="E13866" s="120"/>
      <c r="M13866" s="120"/>
      <c r="N13866" s="120"/>
      <c r="U13866" s="121"/>
      <c r="V13866" s="122"/>
      <c r="W13866" s="123"/>
      <c r="AC13866" s="123"/>
    </row>
    <row r="13867" spans="5:29" s="2" customFormat="1">
      <c r="E13867" s="120"/>
      <c r="M13867" s="120"/>
      <c r="N13867" s="120"/>
      <c r="U13867" s="121"/>
      <c r="V13867" s="122"/>
      <c r="W13867" s="123"/>
      <c r="AC13867" s="123"/>
    </row>
    <row r="13868" spans="5:29" s="2" customFormat="1">
      <c r="E13868" s="120"/>
      <c r="M13868" s="120"/>
      <c r="N13868" s="120"/>
      <c r="U13868" s="121"/>
      <c r="V13868" s="122"/>
      <c r="W13868" s="123"/>
      <c r="AC13868" s="123"/>
    </row>
    <row r="13869" spans="5:29" s="2" customFormat="1">
      <c r="E13869" s="120"/>
      <c r="M13869" s="120"/>
      <c r="N13869" s="120"/>
      <c r="U13869" s="121"/>
      <c r="V13869" s="122"/>
      <c r="W13869" s="123"/>
      <c r="AC13869" s="123"/>
    </row>
    <row r="13870" spans="5:29" s="2" customFormat="1">
      <c r="E13870" s="120"/>
      <c r="M13870" s="120"/>
      <c r="N13870" s="120"/>
      <c r="U13870" s="121"/>
      <c r="V13870" s="122"/>
      <c r="W13870" s="123"/>
      <c r="AC13870" s="123"/>
    </row>
    <row r="13871" spans="5:29" s="2" customFormat="1">
      <c r="E13871" s="120"/>
      <c r="M13871" s="120"/>
      <c r="N13871" s="120"/>
      <c r="U13871" s="121"/>
      <c r="V13871" s="122"/>
      <c r="W13871" s="123"/>
      <c r="AC13871" s="123"/>
    </row>
    <row r="13872" spans="5:29" s="2" customFormat="1">
      <c r="E13872" s="120"/>
      <c r="M13872" s="120"/>
      <c r="N13872" s="120"/>
      <c r="U13872" s="121"/>
      <c r="V13872" s="122"/>
      <c r="W13872" s="123"/>
      <c r="AC13872" s="123"/>
    </row>
    <row r="13873" spans="5:29" s="2" customFormat="1">
      <c r="E13873" s="120"/>
      <c r="M13873" s="120"/>
      <c r="N13873" s="120"/>
      <c r="U13873" s="121"/>
      <c r="V13873" s="122"/>
      <c r="W13873" s="123"/>
      <c r="AC13873" s="123"/>
    </row>
    <row r="13874" spans="5:29" s="2" customFormat="1">
      <c r="E13874" s="120"/>
      <c r="M13874" s="120"/>
      <c r="N13874" s="120"/>
      <c r="U13874" s="121"/>
      <c r="V13874" s="122"/>
      <c r="W13874" s="123"/>
      <c r="AC13874" s="123"/>
    </row>
    <row r="13875" spans="5:29" s="2" customFormat="1">
      <c r="E13875" s="120"/>
      <c r="M13875" s="120"/>
      <c r="N13875" s="120"/>
      <c r="U13875" s="121"/>
      <c r="V13875" s="122"/>
      <c r="W13875" s="123"/>
      <c r="AC13875" s="123"/>
    </row>
    <row r="13876" spans="5:29" s="2" customFormat="1">
      <c r="E13876" s="120"/>
      <c r="M13876" s="120"/>
      <c r="N13876" s="120"/>
      <c r="U13876" s="121"/>
      <c r="V13876" s="122"/>
      <c r="W13876" s="123"/>
      <c r="AC13876" s="123"/>
    </row>
    <row r="13877" spans="5:29" s="2" customFormat="1">
      <c r="E13877" s="120"/>
      <c r="M13877" s="120"/>
      <c r="N13877" s="120"/>
      <c r="U13877" s="121"/>
      <c r="V13877" s="122"/>
      <c r="W13877" s="123"/>
      <c r="AC13877" s="123"/>
    </row>
    <row r="13878" spans="5:29" s="2" customFormat="1">
      <c r="E13878" s="120"/>
      <c r="M13878" s="120"/>
      <c r="N13878" s="120"/>
      <c r="U13878" s="121"/>
      <c r="V13878" s="122"/>
      <c r="W13878" s="123"/>
      <c r="AC13878" s="123"/>
    </row>
    <row r="13879" spans="5:29" s="2" customFormat="1">
      <c r="E13879" s="120"/>
      <c r="M13879" s="120"/>
      <c r="N13879" s="120"/>
      <c r="U13879" s="121"/>
      <c r="V13879" s="122"/>
      <c r="W13879" s="123"/>
      <c r="AC13879" s="123"/>
    </row>
    <row r="13880" spans="5:29" s="2" customFormat="1">
      <c r="E13880" s="120"/>
      <c r="M13880" s="120"/>
      <c r="N13880" s="120"/>
      <c r="U13880" s="121"/>
      <c r="V13880" s="122"/>
      <c r="W13880" s="123"/>
      <c r="AC13880" s="123"/>
    </row>
    <row r="13881" spans="5:29" s="2" customFormat="1">
      <c r="E13881" s="120"/>
      <c r="M13881" s="120"/>
      <c r="N13881" s="120"/>
      <c r="U13881" s="121"/>
      <c r="V13881" s="122"/>
      <c r="W13881" s="123"/>
      <c r="AC13881" s="123"/>
    </row>
    <row r="13882" spans="5:29" s="2" customFormat="1">
      <c r="E13882" s="120"/>
      <c r="M13882" s="120"/>
      <c r="N13882" s="120"/>
      <c r="U13882" s="121"/>
      <c r="V13882" s="122"/>
      <c r="W13882" s="123"/>
      <c r="AC13882" s="123"/>
    </row>
    <row r="13883" spans="5:29" s="2" customFormat="1">
      <c r="E13883" s="120"/>
      <c r="M13883" s="120"/>
      <c r="N13883" s="120"/>
      <c r="U13883" s="121"/>
      <c r="V13883" s="122"/>
      <c r="W13883" s="123"/>
      <c r="AC13883" s="123"/>
    </row>
    <row r="13884" spans="5:29" s="2" customFormat="1">
      <c r="E13884" s="120"/>
      <c r="M13884" s="120"/>
      <c r="N13884" s="120"/>
      <c r="U13884" s="121"/>
      <c r="V13884" s="122"/>
      <c r="W13884" s="123"/>
      <c r="AC13884" s="123"/>
    </row>
    <row r="13885" spans="5:29" s="2" customFormat="1">
      <c r="E13885" s="120"/>
      <c r="M13885" s="120"/>
      <c r="N13885" s="120"/>
      <c r="U13885" s="121"/>
      <c r="V13885" s="122"/>
      <c r="W13885" s="123"/>
      <c r="AC13885" s="123"/>
    </row>
    <row r="13886" spans="5:29" s="2" customFormat="1">
      <c r="E13886" s="120"/>
      <c r="M13886" s="120"/>
      <c r="N13886" s="120"/>
      <c r="U13886" s="121"/>
      <c r="V13886" s="122"/>
      <c r="W13886" s="123"/>
      <c r="AC13886" s="123"/>
    </row>
    <row r="13887" spans="5:29" s="2" customFormat="1">
      <c r="E13887" s="120"/>
      <c r="M13887" s="120"/>
      <c r="N13887" s="120"/>
      <c r="U13887" s="121"/>
      <c r="V13887" s="122"/>
      <c r="W13887" s="123"/>
      <c r="AC13887" s="123"/>
    </row>
    <row r="13888" spans="5:29" s="2" customFormat="1">
      <c r="E13888" s="120"/>
      <c r="M13888" s="120"/>
      <c r="N13888" s="120"/>
      <c r="U13888" s="121"/>
      <c r="V13888" s="122"/>
      <c r="W13888" s="123"/>
      <c r="AC13888" s="123"/>
    </row>
    <row r="13889" spans="5:29" s="2" customFormat="1">
      <c r="E13889" s="120"/>
      <c r="M13889" s="120"/>
      <c r="N13889" s="120"/>
      <c r="U13889" s="121"/>
      <c r="V13889" s="122"/>
      <c r="W13889" s="123"/>
      <c r="AC13889" s="123"/>
    </row>
    <row r="13890" spans="5:29" s="2" customFormat="1">
      <c r="E13890" s="120"/>
      <c r="M13890" s="120"/>
      <c r="N13890" s="120"/>
      <c r="U13890" s="121"/>
      <c r="V13890" s="122"/>
      <c r="W13890" s="123"/>
      <c r="AC13890" s="123"/>
    </row>
    <row r="13891" spans="5:29" s="2" customFormat="1">
      <c r="E13891" s="120"/>
      <c r="M13891" s="120"/>
      <c r="N13891" s="120"/>
      <c r="U13891" s="121"/>
      <c r="V13891" s="122"/>
      <c r="W13891" s="123"/>
      <c r="AC13891" s="123"/>
    </row>
    <row r="13892" spans="5:29" s="2" customFormat="1">
      <c r="E13892" s="120"/>
      <c r="M13892" s="120"/>
      <c r="N13892" s="120"/>
      <c r="U13892" s="121"/>
      <c r="V13892" s="122"/>
      <c r="W13892" s="123"/>
      <c r="AC13892" s="123"/>
    </row>
    <row r="13893" spans="5:29" s="2" customFormat="1">
      <c r="E13893" s="120"/>
      <c r="M13893" s="120"/>
      <c r="N13893" s="120"/>
      <c r="U13893" s="121"/>
      <c r="V13893" s="122"/>
      <c r="W13893" s="123"/>
      <c r="AC13893" s="123"/>
    </row>
    <row r="13894" spans="5:29" s="2" customFormat="1">
      <c r="E13894" s="120"/>
      <c r="M13894" s="120"/>
      <c r="N13894" s="120"/>
      <c r="U13894" s="121"/>
      <c r="V13894" s="122"/>
      <c r="W13894" s="123"/>
      <c r="AC13894" s="123"/>
    </row>
    <row r="13895" spans="5:29" s="2" customFormat="1">
      <c r="E13895" s="120"/>
      <c r="M13895" s="120"/>
      <c r="N13895" s="120"/>
      <c r="U13895" s="121"/>
      <c r="V13895" s="122"/>
      <c r="W13895" s="123"/>
      <c r="AC13895" s="123"/>
    </row>
    <row r="13896" spans="5:29" s="2" customFormat="1">
      <c r="E13896" s="120"/>
      <c r="M13896" s="120"/>
      <c r="N13896" s="120"/>
      <c r="U13896" s="121"/>
      <c r="V13896" s="122"/>
      <c r="W13896" s="123"/>
      <c r="AC13896" s="123"/>
    </row>
    <row r="13897" spans="5:29" s="2" customFormat="1">
      <c r="E13897" s="120"/>
      <c r="M13897" s="120"/>
      <c r="N13897" s="120"/>
      <c r="U13897" s="121"/>
      <c r="V13897" s="122"/>
      <c r="W13897" s="123"/>
      <c r="AC13897" s="123"/>
    </row>
    <row r="13898" spans="5:29" s="2" customFormat="1">
      <c r="E13898" s="120"/>
      <c r="M13898" s="120"/>
      <c r="N13898" s="120"/>
      <c r="U13898" s="121"/>
      <c r="V13898" s="122"/>
      <c r="W13898" s="123"/>
      <c r="AC13898" s="123"/>
    </row>
    <row r="13899" spans="5:29" s="2" customFormat="1">
      <c r="E13899" s="120"/>
      <c r="M13899" s="120"/>
      <c r="N13899" s="120"/>
      <c r="U13899" s="121"/>
      <c r="V13899" s="122"/>
      <c r="W13899" s="123"/>
      <c r="AC13899" s="123"/>
    </row>
    <row r="13900" spans="5:29" s="2" customFormat="1">
      <c r="E13900" s="120"/>
      <c r="M13900" s="120"/>
      <c r="N13900" s="120"/>
      <c r="U13900" s="121"/>
      <c r="V13900" s="122"/>
      <c r="W13900" s="123"/>
      <c r="AC13900" s="123"/>
    </row>
    <row r="13901" spans="5:29" s="2" customFormat="1">
      <c r="E13901" s="120"/>
      <c r="M13901" s="120"/>
      <c r="N13901" s="120"/>
      <c r="U13901" s="121"/>
      <c r="V13901" s="122"/>
      <c r="W13901" s="123"/>
      <c r="AC13901" s="123"/>
    </row>
    <row r="13902" spans="5:29" s="2" customFormat="1">
      <c r="E13902" s="120"/>
      <c r="M13902" s="120"/>
      <c r="N13902" s="120"/>
      <c r="U13902" s="121"/>
      <c r="V13902" s="122"/>
      <c r="W13902" s="123"/>
      <c r="AC13902" s="123"/>
    </row>
    <row r="13903" spans="5:29" s="2" customFormat="1">
      <c r="E13903" s="120"/>
      <c r="M13903" s="120"/>
      <c r="N13903" s="120"/>
      <c r="U13903" s="121"/>
      <c r="V13903" s="122"/>
      <c r="W13903" s="123"/>
      <c r="AC13903" s="123"/>
    </row>
    <row r="13904" spans="5:29" s="2" customFormat="1">
      <c r="E13904" s="120"/>
      <c r="M13904" s="120"/>
      <c r="N13904" s="120"/>
      <c r="U13904" s="121"/>
      <c r="V13904" s="122"/>
      <c r="W13904" s="123"/>
      <c r="AC13904" s="123"/>
    </row>
    <row r="13905" spans="5:29" s="2" customFormat="1">
      <c r="E13905" s="120"/>
      <c r="M13905" s="120"/>
      <c r="N13905" s="120"/>
      <c r="U13905" s="121"/>
      <c r="V13905" s="122"/>
      <c r="W13905" s="123"/>
      <c r="AC13905" s="123"/>
    </row>
    <row r="13906" spans="5:29" s="2" customFormat="1">
      <c r="E13906" s="120"/>
      <c r="M13906" s="120"/>
      <c r="N13906" s="120"/>
      <c r="U13906" s="121"/>
      <c r="V13906" s="122"/>
      <c r="W13906" s="123"/>
      <c r="AC13906" s="123"/>
    </row>
    <row r="13907" spans="5:29" s="2" customFormat="1">
      <c r="E13907" s="120"/>
      <c r="M13907" s="120"/>
      <c r="N13907" s="120"/>
      <c r="U13907" s="121"/>
      <c r="V13907" s="122"/>
      <c r="W13907" s="123"/>
      <c r="AC13907" s="123"/>
    </row>
    <row r="13908" spans="5:29" s="2" customFormat="1">
      <c r="E13908" s="120"/>
      <c r="M13908" s="120"/>
      <c r="N13908" s="120"/>
      <c r="U13908" s="121"/>
      <c r="V13908" s="122"/>
      <c r="W13908" s="123"/>
      <c r="AC13908" s="123"/>
    </row>
    <row r="13909" spans="5:29" s="2" customFormat="1">
      <c r="E13909" s="120"/>
      <c r="M13909" s="120"/>
      <c r="N13909" s="120"/>
      <c r="U13909" s="121"/>
      <c r="V13909" s="122"/>
      <c r="W13909" s="123"/>
      <c r="AC13909" s="123"/>
    </row>
    <row r="13910" spans="5:29" s="2" customFormat="1">
      <c r="E13910" s="120"/>
      <c r="M13910" s="120"/>
      <c r="N13910" s="120"/>
      <c r="U13910" s="121"/>
      <c r="V13910" s="122"/>
      <c r="W13910" s="123"/>
      <c r="AC13910" s="123"/>
    </row>
    <row r="13911" spans="5:29" s="2" customFormat="1">
      <c r="E13911" s="120"/>
      <c r="M13911" s="120"/>
      <c r="N13911" s="120"/>
      <c r="U13911" s="121"/>
      <c r="V13911" s="122"/>
      <c r="W13911" s="123"/>
      <c r="AC13911" s="123"/>
    </row>
    <row r="13912" spans="5:29" s="2" customFormat="1">
      <c r="E13912" s="120"/>
      <c r="M13912" s="120"/>
      <c r="N13912" s="120"/>
      <c r="U13912" s="121"/>
      <c r="V13912" s="122"/>
      <c r="W13912" s="123"/>
      <c r="AC13912" s="123"/>
    </row>
    <row r="13913" spans="5:29" s="2" customFormat="1">
      <c r="E13913" s="120"/>
      <c r="M13913" s="120"/>
      <c r="N13913" s="120"/>
      <c r="U13913" s="121"/>
      <c r="V13913" s="122"/>
      <c r="W13913" s="123"/>
      <c r="AC13913" s="123"/>
    </row>
    <row r="13914" spans="5:29" s="2" customFormat="1">
      <c r="E13914" s="120"/>
      <c r="M13914" s="120"/>
      <c r="N13914" s="120"/>
      <c r="U13914" s="121"/>
      <c r="V13914" s="122"/>
      <c r="W13914" s="123"/>
      <c r="AC13914" s="123"/>
    </row>
    <row r="13915" spans="5:29" s="2" customFormat="1">
      <c r="E13915" s="120"/>
      <c r="M13915" s="120"/>
      <c r="N13915" s="120"/>
      <c r="U13915" s="121"/>
      <c r="V13915" s="122"/>
      <c r="W13915" s="123"/>
      <c r="AC13915" s="123"/>
    </row>
    <row r="13916" spans="5:29" s="2" customFormat="1">
      <c r="E13916" s="120"/>
      <c r="M13916" s="120"/>
      <c r="N13916" s="120"/>
      <c r="U13916" s="121"/>
      <c r="V13916" s="122"/>
      <c r="W13916" s="123"/>
      <c r="AC13916" s="123"/>
    </row>
    <row r="13917" spans="5:29" s="2" customFormat="1">
      <c r="E13917" s="120"/>
      <c r="M13917" s="120"/>
      <c r="N13917" s="120"/>
      <c r="U13917" s="121"/>
      <c r="V13917" s="122"/>
      <c r="W13917" s="123"/>
      <c r="AC13917" s="123"/>
    </row>
    <row r="13918" spans="5:29" s="2" customFormat="1">
      <c r="E13918" s="120"/>
      <c r="M13918" s="120"/>
      <c r="N13918" s="120"/>
      <c r="U13918" s="121"/>
      <c r="V13918" s="122"/>
      <c r="W13918" s="123"/>
      <c r="AC13918" s="123"/>
    </row>
    <row r="13919" spans="5:29" s="2" customFormat="1">
      <c r="E13919" s="120"/>
      <c r="M13919" s="120"/>
      <c r="N13919" s="120"/>
      <c r="U13919" s="121"/>
      <c r="V13919" s="122"/>
      <c r="W13919" s="123"/>
      <c r="AC13919" s="123"/>
    </row>
    <row r="13920" spans="5:29" s="2" customFormat="1">
      <c r="E13920" s="120"/>
      <c r="M13920" s="120"/>
      <c r="N13920" s="120"/>
      <c r="U13920" s="121"/>
      <c r="V13920" s="122"/>
      <c r="W13920" s="123"/>
      <c r="AC13920" s="123"/>
    </row>
    <row r="13921" spans="5:29" s="2" customFormat="1">
      <c r="E13921" s="120"/>
      <c r="M13921" s="120"/>
      <c r="N13921" s="120"/>
      <c r="U13921" s="121"/>
      <c r="V13921" s="122"/>
      <c r="W13921" s="123"/>
      <c r="AC13921" s="123"/>
    </row>
    <row r="13922" spans="5:29" s="2" customFormat="1">
      <c r="E13922" s="120"/>
      <c r="M13922" s="120"/>
      <c r="N13922" s="120"/>
      <c r="U13922" s="121"/>
      <c r="V13922" s="122"/>
      <c r="W13922" s="123"/>
      <c r="AC13922" s="123"/>
    </row>
    <row r="13923" spans="5:29" s="2" customFormat="1">
      <c r="E13923" s="120"/>
      <c r="M13923" s="120"/>
      <c r="N13923" s="120"/>
      <c r="U13923" s="121"/>
      <c r="V13923" s="122"/>
      <c r="W13923" s="123"/>
      <c r="AC13923" s="123"/>
    </row>
    <row r="13924" spans="5:29" s="2" customFormat="1">
      <c r="E13924" s="120"/>
      <c r="M13924" s="120"/>
      <c r="N13924" s="120"/>
      <c r="U13924" s="121"/>
      <c r="V13924" s="122"/>
      <c r="W13924" s="123"/>
      <c r="AC13924" s="123"/>
    </row>
    <row r="13925" spans="5:29" s="2" customFormat="1">
      <c r="E13925" s="120"/>
      <c r="M13925" s="120"/>
      <c r="N13925" s="120"/>
      <c r="U13925" s="121"/>
      <c r="V13925" s="122"/>
      <c r="W13925" s="123"/>
      <c r="AC13925" s="123"/>
    </row>
    <row r="13926" spans="5:29" s="2" customFormat="1">
      <c r="E13926" s="120"/>
      <c r="M13926" s="120"/>
      <c r="N13926" s="120"/>
      <c r="U13926" s="121"/>
      <c r="V13926" s="122"/>
      <c r="W13926" s="123"/>
      <c r="AC13926" s="123"/>
    </row>
    <row r="13927" spans="5:29" s="2" customFormat="1">
      <c r="E13927" s="120"/>
      <c r="M13927" s="120"/>
      <c r="N13927" s="120"/>
      <c r="U13927" s="121"/>
      <c r="V13927" s="122"/>
      <c r="W13927" s="123"/>
      <c r="AC13927" s="123"/>
    </row>
    <row r="13928" spans="5:29" s="2" customFormat="1">
      <c r="E13928" s="120"/>
      <c r="M13928" s="120"/>
      <c r="N13928" s="120"/>
      <c r="U13928" s="121"/>
      <c r="V13928" s="122"/>
      <c r="W13928" s="123"/>
      <c r="AC13928" s="123"/>
    </row>
    <row r="13929" spans="5:29" s="2" customFormat="1">
      <c r="E13929" s="120"/>
      <c r="M13929" s="120"/>
      <c r="N13929" s="120"/>
      <c r="U13929" s="121"/>
      <c r="V13929" s="122"/>
      <c r="W13929" s="123"/>
      <c r="AC13929" s="123"/>
    </row>
    <row r="13930" spans="5:29" s="2" customFormat="1">
      <c r="E13930" s="120"/>
      <c r="M13930" s="120"/>
      <c r="N13930" s="120"/>
      <c r="U13930" s="121"/>
      <c r="V13930" s="122"/>
      <c r="W13930" s="123"/>
      <c r="AC13930" s="123"/>
    </row>
    <row r="13931" spans="5:29" s="2" customFormat="1">
      <c r="E13931" s="120"/>
      <c r="M13931" s="120"/>
      <c r="N13931" s="120"/>
      <c r="U13931" s="121"/>
      <c r="V13931" s="122"/>
      <c r="W13931" s="123"/>
      <c r="AC13931" s="123"/>
    </row>
    <row r="13932" spans="5:29" s="2" customFormat="1">
      <c r="E13932" s="120"/>
      <c r="M13932" s="120"/>
      <c r="N13932" s="120"/>
      <c r="U13932" s="121"/>
      <c r="V13932" s="122"/>
      <c r="W13932" s="123"/>
      <c r="AC13932" s="123"/>
    </row>
    <row r="13933" spans="5:29" s="2" customFormat="1">
      <c r="E13933" s="120"/>
      <c r="M13933" s="120"/>
      <c r="N13933" s="120"/>
      <c r="U13933" s="121"/>
      <c r="V13933" s="122"/>
      <c r="W13933" s="123"/>
      <c r="AC13933" s="123"/>
    </row>
    <row r="13934" spans="5:29" s="2" customFormat="1">
      <c r="E13934" s="120"/>
      <c r="M13934" s="120"/>
      <c r="N13934" s="120"/>
      <c r="U13934" s="121"/>
      <c r="V13934" s="122"/>
      <c r="W13934" s="123"/>
      <c r="AC13934" s="123"/>
    </row>
    <row r="13935" spans="5:29" s="2" customFormat="1">
      <c r="E13935" s="120"/>
      <c r="M13935" s="120"/>
      <c r="N13935" s="120"/>
      <c r="U13935" s="121"/>
      <c r="V13935" s="122"/>
      <c r="W13935" s="123"/>
      <c r="AC13935" s="123"/>
    </row>
    <row r="13936" spans="5:29" s="2" customFormat="1">
      <c r="E13936" s="120"/>
      <c r="M13936" s="120"/>
      <c r="N13936" s="120"/>
      <c r="U13936" s="121"/>
      <c r="V13936" s="122"/>
      <c r="W13936" s="123"/>
      <c r="AC13936" s="123"/>
    </row>
    <row r="13937" spans="5:29" s="2" customFormat="1">
      <c r="E13937" s="120"/>
      <c r="M13937" s="120"/>
      <c r="N13937" s="120"/>
      <c r="U13937" s="121"/>
      <c r="V13937" s="122"/>
      <c r="W13937" s="123"/>
      <c r="AC13937" s="123"/>
    </row>
    <row r="13938" spans="5:29" s="2" customFormat="1">
      <c r="E13938" s="120"/>
      <c r="M13938" s="120"/>
      <c r="N13938" s="120"/>
      <c r="U13938" s="121"/>
      <c r="V13938" s="122"/>
      <c r="W13938" s="123"/>
      <c r="AC13938" s="123"/>
    </row>
    <row r="13939" spans="5:29" s="2" customFormat="1">
      <c r="E13939" s="120"/>
      <c r="M13939" s="120"/>
      <c r="N13939" s="120"/>
      <c r="U13939" s="121"/>
      <c r="V13939" s="122"/>
      <c r="W13939" s="123"/>
      <c r="AC13939" s="123"/>
    </row>
    <row r="13940" spans="5:29" s="2" customFormat="1">
      <c r="E13940" s="120"/>
      <c r="M13940" s="120"/>
      <c r="N13940" s="120"/>
      <c r="U13940" s="121"/>
      <c r="V13940" s="122"/>
      <c r="W13940" s="123"/>
      <c r="AC13940" s="123"/>
    </row>
    <row r="13941" spans="5:29" s="2" customFormat="1">
      <c r="E13941" s="120"/>
      <c r="M13941" s="120"/>
      <c r="N13941" s="120"/>
      <c r="U13941" s="121"/>
      <c r="V13941" s="122"/>
      <c r="W13941" s="123"/>
      <c r="AC13941" s="123"/>
    </row>
    <row r="13942" spans="5:29" s="2" customFormat="1">
      <c r="E13942" s="120"/>
      <c r="M13942" s="120"/>
      <c r="N13942" s="120"/>
      <c r="U13942" s="121"/>
      <c r="V13942" s="122"/>
      <c r="W13942" s="123"/>
      <c r="AC13942" s="123"/>
    </row>
    <row r="13943" spans="5:29" s="2" customFormat="1">
      <c r="E13943" s="120"/>
      <c r="M13943" s="120"/>
      <c r="N13943" s="120"/>
      <c r="U13943" s="121"/>
      <c r="V13943" s="122"/>
      <c r="W13943" s="123"/>
      <c r="AC13943" s="123"/>
    </row>
    <row r="13944" spans="5:29" s="2" customFormat="1">
      <c r="E13944" s="120"/>
      <c r="M13944" s="120"/>
      <c r="N13944" s="120"/>
      <c r="U13944" s="121"/>
      <c r="V13944" s="122"/>
      <c r="W13944" s="123"/>
      <c r="AC13944" s="123"/>
    </row>
    <row r="13945" spans="5:29" s="2" customFormat="1">
      <c r="E13945" s="120"/>
      <c r="M13945" s="120"/>
      <c r="N13945" s="120"/>
      <c r="U13945" s="121"/>
      <c r="V13945" s="122"/>
      <c r="W13945" s="123"/>
      <c r="AC13945" s="123"/>
    </row>
    <row r="13946" spans="5:29" s="2" customFormat="1">
      <c r="E13946" s="120"/>
      <c r="M13946" s="120"/>
      <c r="N13946" s="120"/>
      <c r="U13946" s="121"/>
      <c r="V13946" s="122"/>
      <c r="W13946" s="123"/>
      <c r="AC13946" s="123"/>
    </row>
    <row r="13947" spans="5:29" s="2" customFormat="1">
      <c r="E13947" s="120"/>
      <c r="M13947" s="120"/>
      <c r="N13947" s="120"/>
      <c r="U13947" s="121"/>
      <c r="V13947" s="122"/>
      <c r="W13947" s="123"/>
      <c r="AC13947" s="123"/>
    </row>
    <row r="13948" spans="5:29" s="2" customFormat="1">
      <c r="E13948" s="120"/>
      <c r="M13948" s="120"/>
      <c r="N13948" s="120"/>
      <c r="U13948" s="121"/>
      <c r="V13948" s="122"/>
      <c r="W13948" s="123"/>
      <c r="AC13948" s="123"/>
    </row>
    <row r="13949" spans="5:29" s="2" customFormat="1">
      <c r="E13949" s="120"/>
      <c r="M13949" s="120"/>
      <c r="N13949" s="120"/>
      <c r="U13949" s="121"/>
      <c r="V13949" s="122"/>
      <c r="W13949" s="123"/>
      <c r="AC13949" s="123"/>
    </row>
    <row r="13950" spans="5:29" s="2" customFormat="1">
      <c r="E13950" s="120"/>
      <c r="M13950" s="120"/>
      <c r="N13950" s="120"/>
      <c r="U13950" s="121"/>
      <c r="V13950" s="122"/>
      <c r="W13950" s="123"/>
      <c r="AC13950" s="123"/>
    </row>
    <row r="13951" spans="5:29" s="2" customFormat="1">
      <c r="E13951" s="120"/>
      <c r="M13951" s="120"/>
      <c r="N13951" s="120"/>
      <c r="U13951" s="121"/>
      <c r="V13951" s="122"/>
      <c r="W13951" s="123"/>
      <c r="AC13951" s="123"/>
    </row>
    <row r="13952" spans="5:29" s="2" customFormat="1">
      <c r="E13952" s="120"/>
      <c r="M13952" s="120"/>
      <c r="N13952" s="120"/>
      <c r="U13952" s="121"/>
      <c r="V13952" s="122"/>
      <c r="W13952" s="123"/>
      <c r="AC13952" s="123"/>
    </row>
    <row r="13953" spans="5:29" s="2" customFormat="1">
      <c r="E13953" s="120"/>
      <c r="M13953" s="120"/>
      <c r="N13953" s="120"/>
      <c r="U13953" s="121"/>
      <c r="V13953" s="122"/>
      <c r="W13953" s="123"/>
      <c r="AC13953" s="123"/>
    </row>
    <row r="13954" spans="5:29" s="2" customFormat="1">
      <c r="E13954" s="120"/>
      <c r="M13954" s="120"/>
      <c r="N13954" s="120"/>
      <c r="U13954" s="121"/>
      <c r="V13954" s="122"/>
      <c r="W13954" s="123"/>
      <c r="AC13954" s="123"/>
    </row>
    <row r="13955" spans="5:29" s="2" customFormat="1">
      <c r="E13955" s="120"/>
      <c r="M13955" s="120"/>
      <c r="N13955" s="120"/>
      <c r="U13955" s="121"/>
      <c r="V13955" s="122"/>
      <c r="W13955" s="123"/>
      <c r="AC13955" s="123"/>
    </row>
    <row r="13956" spans="5:29" s="2" customFormat="1">
      <c r="E13956" s="120"/>
      <c r="M13956" s="120"/>
      <c r="N13956" s="120"/>
      <c r="U13956" s="121"/>
      <c r="V13956" s="122"/>
      <c r="W13956" s="123"/>
      <c r="AC13956" s="123"/>
    </row>
    <row r="13957" spans="5:29" s="2" customFormat="1">
      <c r="E13957" s="120"/>
      <c r="M13957" s="120"/>
      <c r="N13957" s="120"/>
      <c r="U13957" s="121"/>
      <c r="V13957" s="122"/>
      <c r="W13957" s="123"/>
      <c r="AC13957" s="123"/>
    </row>
    <row r="13958" spans="5:29" s="2" customFormat="1">
      <c r="E13958" s="120"/>
      <c r="M13958" s="120"/>
      <c r="N13958" s="120"/>
      <c r="U13958" s="121"/>
      <c r="V13958" s="122"/>
      <c r="W13958" s="123"/>
      <c r="AC13958" s="123"/>
    </row>
    <row r="13959" spans="5:29" s="2" customFormat="1">
      <c r="E13959" s="120"/>
      <c r="M13959" s="120"/>
      <c r="N13959" s="120"/>
      <c r="U13959" s="121"/>
      <c r="V13959" s="122"/>
      <c r="W13959" s="123"/>
      <c r="AC13959" s="123"/>
    </row>
    <row r="13960" spans="5:29" s="2" customFormat="1">
      <c r="E13960" s="120"/>
      <c r="M13960" s="120"/>
      <c r="N13960" s="120"/>
      <c r="U13960" s="121"/>
      <c r="V13960" s="122"/>
      <c r="W13960" s="123"/>
      <c r="AC13960" s="123"/>
    </row>
    <row r="13961" spans="5:29" s="2" customFormat="1">
      <c r="E13961" s="120"/>
      <c r="M13961" s="120"/>
      <c r="N13961" s="120"/>
      <c r="U13961" s="121"/>
      <c r="V13961" s="122"/>
      <c r="W13961" s="123"/>
      <c r="AC13961" s="123"/>
    </row>
    <row r="13962" spans="5:29" s="2" customFormat="1">
      <c r="E13962" s="120"/>
      <c r="M13962" s="120"/>
      <c r="N13962" s="120"/>
      <c r="U13962" s="121"/>
      <c r="V13962" s="122"/>
      <c r="W13962" s="123"/>
      <c r="AC13962" s="123"/>
    </row>
    <row r="13963" spans="5:29" s="2" customFormat="1">
      <c r="E13963" s="120"/>
      <c r="M13963" s="120"/>
      <c r="N13963" s="120"/>
      <c r="U13963" s="121"/>
      <c r="V13963" s="122"/>
      <c r="W13963" s="123"/>
      <c r="AC13963" s="123"/>
    </row>
    <row r="13964" spans="5:29" s="2" customFormat="1">
      <c r="E13964" s="120"/>
      <c r="M13964" s="120"/>
      <c r="N13964" s="120"/>
      <c r="U13964" s="121"/>
      <c r="V13964" s="122"/>
      <c r="W13964" s="123"/>
      <c r="AC13964" s="123"/>
    </row>
    <row r="13965" spans="5:29" s="2" customFormat="1">
      <c r="E13965" s="120"/>
      <c r="M13965" s="120"/>
      <c r="N13965" s="120"/>
      <c r="U13965" s="121"/>
      <c r="V13965" s="122"/>
      <c r="W13965" s="123"/>
      <c r="AC13965" s="123"/>
    </row>
    <row r="13966" spans="5:29" s="2" customFormat="1">
      <c r="E13966" s="120"/>
      <c r="M13966" s="120"/>
      <c r="N13966" s="120"/>
      <c r="U13966" s="121"/>
      <c r="V13966" s="122"/>
      <c r="W13966" s="123"/>
      <c r="AC13966" s="123"/>
    </row>
    <row r="13967" spans="5:29" s="2" customFormat="1">
      <c r="E13967" s="120"/>
      <c r="M13967" s="120"/>
      <c r="N13967" s="120"/>
      <c r="U13967" s="121"/>
      <c r="V13967" s="122"/>
      <c r="W13967" s="123"/>
      <c r="AC13967" s="123"/>
    </row>
    <row r="13968" spans="5:29" s="2" customFormat="1">
      <c r="E13968" s="120"/>
      <c r="M13968" s="120"/>
      <c r="N13968" s="120"/>
      <c r="U13968" s="121"/>
      <c r="V13968" s="122"/>
      <c r="W13968" s="123"/>
      <c r="AC13968" s="123"/>
    </row>
    <row r="13969" spans="5:29" s="2" customFormat="1">
      <c r="E13969" s="120"/>
      <c r="M13969" s="120"/>
      <c r="N13969" s="120"/>
      <c r="U13969" s="121"/>
      <c r="V13969" s="122"/>
      <c r="W13969" s="123"/>
      <c r="AC13969" s="123"/>
    </row>
    <row r="13970" spans="5:29" s="2" customFormat="1">
      <c r="E13970" s="120"/>
      <c r="M13970" s="120"/>
      <c r="N13970" s="120"/>
      <c r="U13970" s="121"/>
      <c r="V13970" s="122"/>
      <c r="W13970" s="123"/>
      <c r="AC13970" s="123"/>
    </row>
    <row r="13971" spans="5:29" s="2" customFormat="1">
      <c r="E13971" s="120"/>
      <c r="M13971" s="120"/>
      <c r="N13971" s="120"/>
      <c r="U13971" s="121"/>
      <c r="V13971" s="122"/>
      <c r="W13971" s="123"/>
      <c r="AC13971" s="123"/>
    </row>
    <row r="13972" spans="5:29" s="2" customFormat="1">
      <c r="E13972" s="120"/>
      <c r="M13972" s="120"/>
      <c r="N13972" s="120"/>
      <c r="U13972" s="121"/>
      <c r="V13972" s="122"/>
      <c r="W13972" s="123"/>
      <c r="AC13972" s="123"/>
    </row>
    <row r="13973" spans="5:29" s="2" customFormat="1">
      <c r="E13973" s="120"/>
      <c r="M13973" s="120"/>
      <c r="N13973" s="120"/>
      <c r="U13973" s="121"/>
      <c r="V13973" s="122"/>
      <c r="W13973" s="123"/>
      <c r="AC13973" s="123"/>
    </row>
    <row r="13974" spans="5:29" s="2" customFormat="1">
      <c r="E13974" s="120"/>
      <c r="M13974" s="120"/>
      <c r="N13974" s="120"/>
      <c r="U13974" s="121"/>
      <c r="V13974" s="122"/>
      <c r="W13974" s="123"/>
      <c r="AC13974" s="123"/>
    </row>
    <row r="13975" spans="5:29" s="2" customFormat="1">
      <c r="E13975" s="120"/>
      <c r="M13975" s="120"/>
      <c r="N13975" s="120"/>
      <c r="U13975" s="121"/>
      <c r="V13975" s="122"/>
      <c r="W13975" s="123"/>
      <c r="AC13975" s="123"/>
    </row>
    <row r="13976" spans="5:29" s="2" customFormat="1">
      <c r="E13976" s="120"/>
      <c r="M13976" s="120"/>
      <c r="N13976" s="120"/>
      <c r="U13976" s="121"/>
      <c r="V13976" s="122"/>
      <c r="W13976" s="123"/>
      <c r="AC13976" s="123"/>
    </row>
    <row r="13977" spans="5:29" s="2" customFormat="1">
      <c r="E13977" s="120"/>
      <c r="M13977" s="120"/>
      <c r="N13977" s="120"/>
      <c r="U13977" s="121"/>
      <c r="V13977" s="122"/>
      <c r="W13977" s="123"/>
      <c r="AC13977" s="123"/>
    </row>
    <row r="13978" spans="5:29" s="2" customFormat="1">
      <c r="E13978" s="120"/>
      <c r="M13978" s="120"/>
      <c r="N13978" s="120"/>
      <c r="U13978" s="121"/>
      <c r="V13978" s="122"/>
      <c r="W13978" s="123"/>
      <c r="AC13978" s="123"/>
    </row>
    <row r="13979" spans="5:29" s="2" customFormat="1">
      <c r="E13979" s="120"/>
      <c r="M13979" s="120"/>
      <c r="N13979" s="120"/>
      <c r="U13979" s="121"/>
      <c r="V13979" s="122"/>
      <c r="W13979" s="123"/>
      <c r="AC13979" s="123"/>
    </row>
    <row r="13980" spans="5:29" s="2" customFormat="1">
      <c r="E13980" s="120"/>
      <c r="M13980" s="120"/>
      <c r="N13980" s="120"/>
      <c r="U13980" s="121"/>
      <c r="V13980" s="122"/>
      <c r="W13980" s="123"/>
      <c r="AC13980" s="123"/>
    </row>
    <row r="13981" spans="5:29" s="2" customFormat="1">
      <c r="E13981" s="120"/>
      <c r="M13981" s="120"/>
      <c r="N13981" s="120"/>
      <c r="U13981" s="121"/>
      <c r="V13981" s="122"/>
      <c r="W13981" s="123"/>
      <c r="AC13981" s="123"/>
    </row>
    <row r="13982" spans="5:29" s="2" customFormat="1">
      <c r="E13982" s="120"/>
      <c r="M13982" s="120"/>
      <c r="N13982" s="120"/>
      <c r="U13982" s="121"/>
      <c r="V13982" s="122"/>
      <c r="W13982" s="123"/>
      <c r="AC13982" s="123"/>
    </row>
    <row r="13983" spans="5:29" s="2" customFormat="1">
      <c r="E13983" s="120"/>
      <c r="M13983" s="120"/>
      <c r="N13983" s="120"/>
      <c r="U13983" s="121"/>
      <c r="V13983" s="122"/>
      <c r="W13983" s="123"/>
      <c r="AC13983" s="123"/>
    </row>
    <row r="13984" spans="5:29" s="2" customFormat="1">
      <c r="E13984" s="120"/>
      <c r="M13984" s="120"/>
      <c r="N13984" s="120"/>
      <c r="U13984" s="121"/>
      <c r="V13984" s="122"/>
      <c r="W13984" s="123"/>
      <c r="AC13984" s="123"/>
    </row>
    <row r="13985" spans="5:29" s="2" customFormat="1">
      <c r="E13985" s="120"/>
      <c r="M13985" s="120"/>
      <c r="N13985" s="120"/>
      <c r="U13985" s="121"/>
      <c r="V13985" s="122"/>
      <c r="W13985" s="123"/>
      <c r="AC13985" s="123"/>
    </row>
    <row r="13986" spans="5:29" s="2" customFormat="1">
      <c r="E13986" s="120"/>
      <c r="M13986" s="120"/>
      <c r="N13986" s="120"/>
      <c r="U13986" s="121"/>
      <c r="V13986" s="122"/>
      <c r="W13986" s="123"/>
      <c r="AC13986" s="123"/>
    </row>
    <row r="13987" spans="5:29" s="2" customFormat="1">
      <c r="E13987" s="120"/>
      <c r="M13987" s="120"/>
      <c r="N13987" s="120"/>
      <c r="U13987" s="121"/>
      <c r="V13987" s="122"/>
      <c r="W13987" s="123"/>
      <c r="AC13987" s="123"/>
    </row>
    <row r="13988" spans="5:29" s="2" customFormat="1">
      <c r="E13988" s="120"/>
      <c r="M13988" s="120"/>
      <c r="N13988" s="120"/>
      <c r="U13988" s="121"/>
      <c r="V13988" s="122"/>
      <c r="W13988" s="123"/>
      <c r="AC13988" s="123"/>
    </row>
    <row r="13989" spans="5:29" s="2" customFormat="1">
      <c r="E13989" s="120"/>
      <c r="M13989" s="120"/>
      <c r="N13989" s="120"/>
      <c r="U13989" s="121"/>
      <c r="V13989" s="122"/>
      <c r="W13989" s="123"/>
      <c r="AC13989" s="123"/>
    </row>
    <row r="13990" spans="5:29" s="2" customFormat="1">
      <c r="E13990" s="120"/>
      <c r="M13990" s="120"/>
      <c r="N13990" s="120"/>
      <c r="U13990" s="121"/>
      <c r="V13990" s="122"/>
      <c r="W13990" s="123"/>
      <c r="AC13990" s="123"/>
    </row>
    <row r="13991" spans="5:29" s="2" customFormat="1">
      <c r="E13991" s="120"/>
      <c r="M13991" s="120"/>
      <c r="N13991" s="120"/>
      <c r="U13991" s="121"/>
      <c r="V13991" s="122"/>
      <c r="W13991" s="123"/>
      <c r="AC13991" s="123"/>
    </row>
    <row r="13992" spans="5:29" s="2" customFormat="1">
      <c r="E13992" s="120"/>
      <c r="M13992" s="120"/>
      <c r="N13992" s="120"/>
      <c r="U13992" s="121"/>
      <c r="V13992" s="122"/>
      <c r="W13992" s="123"/>
      <c r="AC13992" s="123"/>
    </row>
    <row r="13993" spans="5:29" s="2" customFormat="1">
      <c r="E13993" s="120"/>
      <c r="M13993" s="120"/>
      <c r="N13993" s="120"/>
      <c r="U13993" s="121"/>
      <c r="V13993" s="122"/>
      <c r="W13993" s="123"/>
      <c r="AC13993" s="123"/>
    </row>
    <row r="13994" spans="5:29" s="2" customFormat="1">
      <c r="E13994" s="120"/>
      <c r="M13994" s="120"/>
      <c r="N13994" s="120"/>
      <c r="U13994" s="121"/>
      <c r="V13994" s="122"/>
      <c r="W13994" s="123"/>
      <c r="AC13994" s="123"/>
    </row>
    <row r="13995" spans="5:29" s="2" customFormat="1">
      <c r="E13995" s="120"/>
      <c r="M13995" s="120"/>
      <c r="N13995" s="120"/>
      <c r="U13995" s="121"/>
      <c r="V13995" s="122"/>
      <c r="W13995" s="123"/>
      <c r="AC13995" s="123"/>
    </row>
    <row r="13996" spans="5:29" s="2" customFormat="1">
      <c r="E13996" s="120"/>
      <c r="M13996" s="120"/>
      <c r="N13996" s="120"/>
      <c r="U13996" s="121"/>
      <c r="V13996" s="122"/>
      <c r="W13996" s="123"/>
      <c r="AC13996" s="123"/>
    </row>
    <row r="13997" spans="5:29" s="2" customFormat="1">
      <c r="E13997" s="120"/>
      <c r="M13997" s="120"/>
      <c r="N13997" s="120"/>
      <c r="U13997" s="121"/>
      <c r="V13997" s="122"/>
      <c r="W13997" s="123"/>
      <c r="AC13997" s="123"/>
    </row>
    <row r="13998" spans="5:29" s="2" customFormat="1">
      <c r="E13998" s="120"/>
      <c r="M13998" s="120"/>
      <c r="N13998" s="120"/>
      <c r="U13998" s="121"/>
      <c r="V13998" s="122"/>
      <c r="W13998" s="123"/>
      <c r="AC13998" s="123"/>
    </row>
    <row r="13999" spans="5:29" s="2" customFormat="1">
      <c r="E13999" s="120"/>
      <c r="M13999" s="120"/>
      <c r="N13999" s="120"/>
      <c r="U13999" s="121"/>
      <c r="V13999" s="122"/>
      <c r="W13999" s="123"/>
      <c r="AC13999" s="123"/>
    </row>
    <row r="14000" spans="5:29" s="2" customFormat="1">
      <c r="E14000" s="120"/>
      <c r="M14000" s="120"/>
      <c r="N14000" s="120"/>
      <c r="U14000" s="121"/>
      <c r="V14000" s="122"/>
      <c r="W14000" s="123"/>
      <c r="AC14000" s="123"/>
    </row>
    <row r="14001" spans="5:29" s="2" customFormat="1">
      <c r="E14001" s="120"/>
      <c r="M14001" s="120"/>
      <c r="N14001" s="120"/>
      <c r="U14001" s="121"/>
      <c r="V14001" s="122"/>
      <c r="W14001" s="123"/>
      <c r="AC14001" s="123"/>
    </row>
    <row r="14002" spans="5:29" s="2" customFormat="1">
      <c r="E14002" s="120"/>
      <c r="M14002" s="120"/>
      <c r="N14002" s="120"/>
      <c r="U14002" s="121"/>
      <c r="V14002" s="122"/>
      <c r="W14002" s="123"/>
      <c r="AC14002" s="123"/>
    </row>
    <row r="14003" spans="5:29" s="2" customFormat="1">
      <c r="E14003" s="120"/>
      <c r="M14003" s="120"/>
      <c r="N14003" s="120"/>
      <c r="U14003" s="121"/>
      <c r="V14003" s="122"/>
      <c r="W14003" s="123"/>
      <c r="AC14003" s="123"/>
    </row>
    <row r="14004" spans="5:29" s="2" customFormat="1">
      <c r="E14004" s="120"/>
      <c r="M14004" s="120"/>
      <c r="N14004" s="120"/>
      <c r="U14004" s="121"/>
      <c r="V14004" s="122"/>
      <c r="W14004" s="123"/>
      <c r="AC14004" s="123"/>
    </row>
    <row r="14005" spans="5:29" s="2" customFormat="1">
      <c r="E14005" s="120"/>
      <c r="M14005" s="120"/>
      <c r="N14005" s="120"/>
      <c r="U14005" s="121"/>
      <c r="V14005" s="122"/>
      <c r="W14005" s="123"/>
      <c r="AC14005" s="123"/>
    </row>
    <row r="14006" spans="5:29" s="2" customFormat="1">
      <c r="E14006" s="120"/>
      <c r="M14006" s="120"/>
      <c r="N14006" s="120"/>
      <c r="U14006" s="121"/>
      <c r="V14006" s="122"/>
      <c r="W14006" s="123"/>
      <c r="AC14006" s="123"/>
    </row>
    <row r="14007" spans="5:29" s="2" customFormat="1">
      <c r="E14007" s="120"/>
      <c r="M14007" s="120"/>
      <c r="N14007" s="120"/>
      <c r="U14007" s="121"/>
      <c r="V14007" s="122"/>
      <c r="W14007" s="123"/>
      <c r="AC14007" s="123"/>
    </row>
    <row r="14008" spans="5:29" s="2" customFormat="1">
      <c r="E14008" s="120"/>
      <c r="M14008" s="120"/>
      <c r="N14008" s="120"/>
      <c r="U14008" s="121"/>
      <c r="V14008" s="122"/>
      <c r="W14008" s="123"/>
      <c r="AC14008" s="123"/>
    </row>
    <row r="14009" spans="5:29" s="2" customFormat="1">
      <c r="E14009" s="120"/>
      <c r="M14009" s="120"/>
      <c r="N14009" s="120"/>
      <c r="U14009" s="121"/>
      <c r="V14009" s="122"/>
      <c r="W14009" s="123"/>
      <c r="AC14009" s="123"/>
    </row>
    <row r="14010" spans="5:29" s="2" customFormat="1">
      <c r="E14010" s="120"/>
      <c r="M14010" s="120"/>
      <c r="N14010" s="120"/>
      <c r="U14010" s="121"/>
      <c r="V14010" s="122"/>
      <c r="W14010" s="123"/>
      <c r="AC14010" s="123"/>
    </row>
    <row r="14011" spans="5:29" s="2" customFormat="1">
      <c r="E14011" s="120"/>
      <c r="M14011" s="120"/>
      <c r="N14011" s="120"/>
      <c r="U14011" s="121"/>
      <c r="V14011" s="122"/>
      <c r="W14011" s="123"/>
      <c r="AC14011" s="123"/>
    </row>
    <row r="14012" spans="5:29" s="2" customFormat="1">
      <c r="E14012" s="120"/>
      <c r="M14012" s="120"/>
      <c r="N14012" s="120"/>
      <c r="U14012" s="121"/>
      <c r="V14012" s="122"/>
      <c r="W14012" s="123"/>
      <c r="AC14012" s="123"/>
    </row>
    <row r="14013" spans="5:29" s="2" customFormat="1">
      <c r="E14013" s="120"/>
      <c r="M14013" s="120"/>
      <c r="N14013" s="120"/>
      <c r="U14013" s="121"/>
      <c r="V14013" s="122"/>
      <c r="W14013" s="123"/>
      <c r="AC14013" s="123"/>
    </row>
    <row r="14014" spans="5:29" s="2" customFormat="1">
      <c r="E14014" s="120"/>
      <c r="M14014" s="120"/>
      <c r="N14014" s="120"/>
      <c r="U14014" s="121"/>
      <c r="V14014" s="122"/>
      <c r="W14014" s="123"/>
      <c r="AC14014" s="123"/>
    </row>
    <row r="14015" spans="5:29" s="2" customFormat="1">
      <c r="E14015" s="120"/>
      <c r="M14015" s="120"/>
      <c r="N14015" s="120"/>
      <c r="U14015" s="121"/>
      <c r="V14015" s="122"/>
      <c r="W14015" s="123"/>
      <c r="AC14015" s="123"/>
    </row>
    <row r="14016" spans="5:29" s="2" customFormat="1">
      <c r="E14016" s="120"/>
      <c r="M14016" s="120"/>
      <c r="N14016" s="120"/>
      <c r="U14016" s="121"/>
      <c r="V14016" s="122"/>
      <c r="W14016" s="123"/>
      <c r="AC14016" s="123"/>
    </row>
    <row r="14017" spans="5:29" s="2" customFormat="1">
      <c r="E14017" s="120"/>
      <c r="M14017" s="120"/>
      <c r="N14017" s="120"/>
      <c r="U14017" s="121"/>
      <c r="V14017" s="122"/>
      <c r="W14017" s="123"/>
      <c r="AC14017" s="123"/>
    </row>
    <row r="14018" spans="5:29" s="2" customFormat="1">
      <c r="E14018" s="120"/>
      <c r="M14018" s="120"/>
      <c r="N14018" s="120"/>
      <c r="U14018" s="121"/>
      <c r="V14018" s="122"/>
      <c r="W14018" s="123"/>
      <c r="AC14018" s="123"/>
    </row>
    <row r="14019" spans="5:29" s="2" customFormat="1">
      <c r="E14019" s="120"/>
      <c r="M14019" s="120"/>
      <c r="N14019" s="120"/>
      <c r="U14019" s="121"/>
      <c r="V14019" s="122"/>
      <c r="W14019" s="123"/>
      <c r="AC14019" s="123"/>
    </row>
    <row r="14020" spans="5:29" s="2" customFormat="1">
      <c r="E14020" s="120"/>
      <c r="M14020" s="120"/>
      <c r="N14020" s="120"/>
      <c r="U14020" s="121"/>
      <c r="V14020" s="122"/>
      <c r="W14020" s="123"/>
      <c r="AC14020" s="123"/>
    </row>
    <row r="14021" spans="5:29" s="2" customFormat="1">
      <c r="E14021" s="120"/>
      <c r="M14021" s="120"/>
      <c r="N14021" s="120"/>
      <c r="U14021" s="121"/>
      <c r="V14021" s="122"/>
      <c r="W14021" s="123"/>
      <c r="AC14021" s="123"/>
    </row>
    <row r="14022" spans="5:29" s="2" customFormat="1">
      <c r="E14022" s="120"/>
      <c r="M14022" s="120"/>
      <c r="N14022" s="120"/>
      <c r="U14022" s="121"/>
      <c r="V14022" s="122"/>
      <c r="W14022" s="123"/>
      <c r="AC14022" s="123"/>
    </row>
    <row r="14023" spans="5:29" s="2" customFormat="1">
      <c r="E14023" s="120"/>
      <c r="M14023" s="120"/>
      <c r="N14023" s="120"/>
      <c r="U14023" s="121"/>
      <c r="V14023" s="122"/>
      <c r="W14023" s="123"/>
      <c r="AC14023" s="123"/>
    </row>
    <row r="14024" spans="5:29" s="2" customFormat="1">
      <c r="E14024" s="120"/>
      <c r="M14024" s="120"/>
      <c r="N14024" s="120"/>
      <c r="U14024" s="121"/>
      <c r="V14024" s="122"/>
      <c r="W14024" s="123"/>
      <c r="AC14024" s="123"/>
    </row>
    <row r="14025" spans="5:29" s="2" customFormat="1">
      <c r="E14025" s="120"/>
      <c r="M14025" s="120"/>
      <c r="N14025" s="120"/>
      <c r="U14025" s="121"/>
      <c r="V14025" s="122"/>
      <c r="W14025" s="123"/>
      <c r="AC14025" s="123"/>
    </row>
    <row r="14026" spans="5:29" s="2" customFormat="1">
      <c r="E14026" s="120"/>
      <c r="M14026" s="120"/>
      <c r="N14026" s="120"/>
      <c r="U14026" s="121"/>
      <c r="V14026" s="122"/>
      <c r="W14026" s="123"/>
      <c r="AC14026" s="123"/>
    </row>
    <row r="14027" spans="5:29" s="2" customFormat="1">
      <c r="E14027" s="120"/>
      <c r="M14027" s="120"/>
      <c r="N14027" s="120"/>
      <c r="U14027" s="121"/>
      <c r="V14027" s="122"/>
      <c r="W14027" s="123"/>
      <c r="AC14027" s="123"/>
    </row>
    <row r="14028" spans="5:29" s="2" customFormat="1">
      <c r="E14028" s="120"/>
      <c r="M14028" s="120"/>
      <c r="N14028" s="120"/>
      <c r="U14028" s="121"/>
      <c r="V14028" s="122"/>
      <c r="W14028" s="123"/>
      <c r="AC14028" s="123"/>
    </row>
    <row r="14029" spans="5:29" s="2" customFormat="1">
      <c r="E14029" s="120"/>
      <c r="M14029" s="120"/>
      <c r="N14029" s="120"/>
      <c r="U14029" s="121"/>
      <c r="V14029" s="122"/>
      <c r="W14029" s="123"/>
      <c r="AC14029" s="123"/>
    </row>
    <row r="14030" spans="5:29" s="2" customFormat="1">
      <c r="E14030" s="120"/>
      <c r="M14030" s="120"/>
      <c r="N14030" s="120"/>
      <c r="U14030" s="121"/>
      <c r="V14030" s="122"/>
      <c r="W14030" s="123"/>
      <c r="AC14030" s="123"/>
    </row>
    <row r="14031" spans="5:29" s="2" customFormat="1">
      <c r="E14031" s="120"/>
      <c r="M14031" s="120"/>
      <c r="N14031" s="120"/>
      <c r="U14031" s="121"/>
      <c r="V14031" s="122"/>
      <c r="W14031" s="123"/>
      <c r="AC14031" s="123"/>
    </row>
    <row r="14032" spans="5:29" s="2" customFormat="1">
      <c r="E14032" s="120"/>
      <c r="M14032" s="120"/>
      <c r="N14032" s="120"/>
      <c r="U14032" s="121"/>
      <c r="V14032" s="122"/>
      <c r="W14032" s="123"/>
      <c r="AC14032" s="123"/>
    </row>
    <row r="14033" spans="5:29" s="2" customFormat="1">
      <c r="E14033" s="120"/>
      <c r="M14033" s="120"/>
      <c r="N14033" s="120"/>
      <c r="U14033" s="121"/>
      <c r="V14033" s="122"/>
      <c r="W14033" s="123"/>
      <c r="AC14033" s="123"/>
    </row>
    <row r="14034" spans="5:29" s="2" customFormat="1">
      <c r="E14034" s="120"/>
      <c r="M14034" s="120"/>
      <c r="N14034" s="120"/>
      <c r="U14034" s="121"/>
      <c r="V14034" s="122"/>
      <c r="W14034" s="123"/>
      <c r="AC14034" s="123"/>
    </row>
    <row r="14035" spans="5:29" s="2" customFormat="1">
      <c r="E14035" s="120"/>
      <c r="M14035" s="120"/>
      <c r="N14035" s="120"/>
      <c r="U14035" s="121"/>
      <c r="V14035" s="122"/>
      <c r="W14035" s="123"/>
      <c r="AC14035" s="123"/>
    </row>
    <row r="14036" spans="5:29" s="2" customFormat="1">
      <c r="E14036" s="120"/>
      <c r="M14036" s="120"/>
      <c r="N14036" s="120"/>
      <c r="U14036" s="121"/>
      <c r="V14036" s="122"/>
      <c r="W14036" s="123"/>
      <c r="AC14036" s="123"/>
    </row>
    <row r="14037" spans="5:29" s="2" customFormat="1">
      <c r="E14037" s="120"/>
      <c r="M14037" s="120"/>
      <c r="N14037" s="120"/>
      <c r="U14037" s="121"/>
      <c r="V14037" s="122"/>
      <c r="W14037" s="123"/>
      <c r="AC14037" s="123"/>
    </row>
    <row r="14038" spans="5:29" s="2" customFormat="1">
      <c r="E14038" s="120"/>
      <c r="M14038" s="120"/>
      <c r="N14038" s="120"/>
      <c r="U14038" s="121"/>
      <c r="V14038" s="122"/>
      <c r="W14038" s="123"/>
      <c r="AC14038" s="123"/>
    </row>
    <row r="14039" spans="5:29" s="2" customFormat="1">
      <c r="E14039" s="120"/>
      <c r="M14039" s="120"/>
      <c r="N14039" s="120"/>
      <c r="U14039" s="121"/>
      <c r="V14039" s="122"/>
      <c r="W14039" s="123"/>
      <c r="AC14039" s="123"/>
    </row>
    <row r="14040" spans="5:29" s="2" customFormat="1">
      <c r="E14040" s="120"/>
      <c r="M14040" s="120"/>
      <c r="N14040" s="120"/>
      <c r="U14040" s="121"/>
      <c r="V14040" s="122"/>
      <c r="W14040" s="123"/>
      <c r="AC14040" s="123"/>
    </row>
    <row r="14041" spans="5:29" s="2" customFormat="1">
      <c r="E14041" s="120"/>
      <c r="M14041" s="120"/>
      <c r="N14041" s="120"/>
      <c r="U14041" s="121"/>
      <c r="V14041" s="122"/>
      <c r="W14041" s="123"/>
      <c r="AC14041" s="123"/>
    </row>
    <row r="14042" spans="5:29" s="2" customFormat="1">
      <c r="E14042" s="120"/>
      <c r="M14042" s="120"/>
      <c r="N14042" s="120"/>
      <c r="U14042" s="121"/>
      <c r="V14042" s="122"/>
      <c r="W14042" s="123"/>
      <c r="AC14042" s="123"/>
    </row>
    <row r="14043" spans="5:29" s="2" customFormat="1">
      <c r="E14043" s="120"/>
      <c r="M14043" s="120"/>
      <c r="N14043" s="120"/>
      <c r="U14043" s="121"/>
      <c r="V14043" s="122"/>
      <c r="W14043" s="123"/>
      <c r="AC14043" s="123"/>
    </row>
    <row r="14044" spans="5:29" s="2" customFormat="1">
      <c r="E14044" s="120"/>
      <c r="M14044" s="120"/>
      <c r="N14044" s="120"/>
      <c r="U14044" s="121"/>
      <c r="V14044" s="122"/>
      <c r="W14044" s="123"/>
      <c r="AC14044" s="123"/>
    </row>
    <row r="14045" spans="5:29" s="2" customFormat="1">
      <c r="E14045" s="120"/>
      <c r="M14045" s="120"/>
      <c r="N14045" s="120"/>
      <c r="U14045" s="121"/>
      <c r="V14045" s="122"/>
      <c r="W14045" s="123"/>
      <c r="AC14045" s="123"/>
    </row>
    <row r="14046" spans="5:29" s="2" customFormat="1">
      <c r="E14046" s="120"/>
      <c r="M14046" s="120"/>
      <c r="N14046" s="120"/>
      <c r="U14046" s="121"/>
      <c r="V14046" s="122"/>
      <c r="W14046" s="123"/>
      <c r="AC14046" s="123"/>
    </row>
    <row r="14047" spans="5:29" s="2" customFormat="1">
      <c r="E14047" s="120"/>
      <c r="M14047" s="120"/>
      <c r="N14047" s="120"/>
      <c r="U14047" s="121"/>
      <c r="V14047" s="122"/>
      <c r="W14047" s="123"/>
      <c r="AC14047" s="123"/>
    </row>
    <row r="14048" spans="5:29" s="2" customFormat="1">
      <c r="E14048" s="120"/>
      <c r="M14048" s="120"/>
      <c r="N14048" s="120"/>
      <c r="U14048" s="121"/>
      <c r="V14048" s="122"/>
      <c r="W14048" s="123"/>
      <c r="AC14048" s="123"/>
    </row>
    <row r="14049" spans="5:29" s="2" customFormat="1">
      <c r="E14049" s="120"/>
      <c r="M14049" s="120"/>
      <c r="N14049" s="120"/>
      <c r="U14049" s="121"/>
      <c r="V14049" s="122"/>
      <c r="W14049" s="123"/>
      <c r="AC14049" s="123"/>
    </row>
    <row r="14050" spans="5:29" s="2" customFormat="1">
      <c r="E14050" s="120"/>
      <c r="M14050" s="120"/>
      <c r="N14050" s="120"/>
      <c r="U14050" s="121"/>
      <c r="V14050" s="122"/>
      <c r="W14050" s="123"/>
      <c r="AC14050" s="123"/>
    </row>
    <row r="14051" spans="5:29" s="2" customFormat="1">
      <c r="E14051" s="120"/>
      <c r="M14051" s="120"/>
      <c r="N14051" s="120"/>
      <c r="U14051" s="121"/>
      <c r="V14051" s="122"/>
      <c r="W14051" s="123"/>
      <c r="AC14051" s="123"/>
    </row>
    <row r="14052" spans="5:29" s="2" customFormat="1">
      <c r="E14052" s="120"/>
      <c r="M14052" s="120"/>
      <c r="N14052" s="120"/>
      <c r="U14052" s="121"/>
      <c r="V14052" s="122"/>
      <c r="W14052" s="123"/>
      <c r="AC14052" s="123"/>
    </row>
    <row r="14053" spans="5:29" s="2" customFormat="1">
      <c r="E14053" s="120"/>
      <c r="M14053" s="120"/>
      <c r="N14053" s="120"/>
      <c r="U14053" s="121"/>
      <c r="V14053" s="122"/>
      <c r="W14053" s="123"/>
      <c r="AC14053" s="123"/>
    </row>
    <row r="14054" spans="5:29" s="2" customFormat="1">
      <c r="E14054" s="120"/>
      <c r="M14054" s="120"/>
      <c r="N14054" s="120"/>
      <c r="U14054" s="121"/>
      <c r="V14054" s="122"/>
      <c r="W14054" s="123"/>
      <c r="AC14054" s="123"/>
    </row>
    <row r="14055" spans="5:29" s="2" customFormat="1">
      <c r="E14055" s="120"/>
      <c r="M14055" s="120"/>
      <c r="N14055" s="120"/>
      <c r="U14055" s="121"/>
      <c r="V14055" s="122"/>
      <c r="W14055" s="123"/>
      <c r="AC14055" s="123"/>
    </row>
    <row r="14056" spans="5:29" s="2" customFormat="1">
      <c r="E14056" s="120"/>
      <c r="M14056" s="120"/>
      <c r="N14056" s="120"/>
      <c r="U14056" s="121"/>
      <c r="V14056" s="122"/>
      <c r="W14056" s="123"/>
      <c r="AC14056" s="123"/>
    </row>
    <row r="14057" spans="5:29" s="2" customFormat="1">
      <c r="E14057" s="120"/>
      <c r="M14057" s="120"/>
      <c r="N14057" s="120"/>
      <c r="U14057" s="121"/>
      <c r="V14057" s="122"/>
      <c r="W14057" s="123"/>
      <c r="AC14057" s="123"/>
    </row>
    <row r="14058" spans="5:29" s="2" customFormat="1">
      <c r="E14058" s="120"/>
      <c r="M14058" s="120"/>
      <c r="N14058" s="120"/>
      <c r="U14058" s="121"/>
      <c r="V14058" s="122"/>
      <c r="W14058" s="123"/>
      <c r="AC14058" s="123"/>
    </row>
    <row r="14059" spans="5:29" s="2" customFormat="1">
      <c r="E14059" s="120"/>
      <c r="M14059" s="120"/>
      <c r="N14059" s="120"/>
      <c r="U14059" s="121"/>
      <c r="V14059" s="122"/>
      <c r="W14059" s="123"/>
      <c r="AC14059" s="123"/>
    </row>
    <row r="14060" spans="5:29" s="2" customFormat="1">
      <c r="E14060" s="120"/>
      <c r="M14060" s="120"/>
      <c r="N14060" s="120"/>
      <c r="U14060" s="121"/>
      <c r="V14060" s="122"/>
      <c r="W14060" s="123"/>
      <c r="AC14060" s="123"/>
    </row>
    <row r="14061" spans="5:29" s="2" customFormat="1">
      <c r="E14061" s="120"/>
      <c r="M14061" s="120"/>
      <c r="N14061" s="120"/>
      <c r="U14061" s="121"/>
      <c r="V14061" s="122"/>
      <c r="W14061" s="123"/>
      <c r="AC14061" s="123"/>
    </row>
    <row r="14062" spans="5:29" s="2" customFormat="1">
      <c r="E14062" s="120"/>
      <c r="M14062" s="120"/>
      <c r="N14062" s="120"/>
      <c r="U14062" s="121"/>
      <c r="V14062" s="122"/>
      <c r="W14062" s="123"/>
      <c r="AC14062" s="123"/>
    </row>
    <row r="14063" spans="5:29" s="2" customFormat="1">
      <c r="E14063" s="120"/>
      <c r="M14063" s="120"/>
      <c r="N14063" s="120"/>
      <c r="U14063" s="121"/>
      <c r="V14063" s="122"/>
      <c r="W14063" s="123"/>
      <c r="AC14063" s="123"/>
    </row>
    <row r="14064" spans="5:29" s="2" customFormat="1">
      <c r="E14064" s="120"/>
      <c r="M14064" s="120"/>
      <c r="N14064" s="120"/>
      <c r="U14064" s="121"/>
      <c r="V14064" s="122"/>
      <c r="W14064" s="123"/>
      <c r="AC14064" s="123"/>
    </row>
    <row r="14065" spans="5:29" s="2" customFormat="1">
      <c r="E14065" s="120"/>
      <c r="M14065" s="120"/>
      <c r="N14065" s="120"/>
      <c r="U14065" s="121"/>
      <c r="V14065" s="122"/>
      <c r="W14065" s="123"/>
      <c r="AC14065" s="123"/>
    </row>
    <row r="14066" spans="5:29" s="2" customFormat="1">
      <c r="E14066" s="120"/>
      <c r="M14066" s="120"/>
      <c r="N14066" s="120"/>
      <c r="U14066" s="121"/>
      <c r="V14066" s="122"/>
      <c r="W14066" s="123"/>
      <c r="AC14066" s="123"/>
    </row>
    <row r="14067" spans="5:29" s="2" customFormat="1">
      <c r="E14067" s="120"/>
      <c r="M14067" s="120"/>
      <c r="N14067" s="120"/>
      <c r="U14067" s="121"/>
      <c r="V14067" s="122"/>
      <c r="W14067" s="123"/>
      <c r="AC14067" s="123"/>
    </row>
    <row r="14068" spans="5:29" s="2" customFormat="1">
      <c r="E14068" s="120"/>
      <c r="M14068" s="120"/>
      <c r="N14068" s="120"/>
      <c r="U14068" s="121"/>
      <c r="V14068" s="122"/>
      <c r="W14068" s="123"/>
      <c r="AC14068" s="123"/>
    </row>
    <row r="14069" spans="5:29" s="2" customFormat="1">
      <c r="E14069" s="120"/>
      <c r="M14069" s="120"/>
      <c r="N14069" s="120"/>
      <c r="U14069" s="121"/>
      <c r="V14069" s="122"/>
      <c r="W14069" s="123"/>
      <c r="AC14069" s="123"/>
    </row>
    <row r="14070" spans="5:29" s="2" customFormat="1">
      <c r="E14070" s="120"/>
      <c r="M14070" s="120"/>
      <c r="N14070" s="120"/>
      <c r="U14070" s="121"/>
      <c r="V14070" s="122"/>
      <c r="W14070" s="123"/>
      <c r="AC14070" s="123"/>
    </row>
    <row r="14071" spans="5:29" s="2" customFormat="1">
      <c r="E14071" s="120"/>
      <c r="M14071" s="120"/>
      <c r="N14071" s="120"/>
      <c r="U14071" s="121"/>
      <c r="V14071" s="122"/>
      <c r="W14071" s="123"/>
      <c r="AC14071" s="123"/>
    </row>
    <row r="14072" spans="5:29" s="2" customFormat="1">
      <c r="E14072" s="120"/>
      <c r="M14072" s="120"/>
      <c r="N14072" s="120"/>
      <c r="U14072" s="121"/>
      <c r="V14072" s="122"/>
      <c r="W14072" s="123"/>
      <c r="AC14072" s="123"/>
    </row>
    <row r="14073" spans="5:29" s="2" customFormat="1">
      <c r="E14073" s="120"/>
      <c r="M14073" s="120"/>
      <c r="N14073" s="120"/>
      <c r="U14073" s="121"/>
      <c r="V14073" s="122"/>
      <c r="W14073" s="123"/>
      <c r="AC14073" s="123"/>
    </row>
    <row r="14074" spans="5:29" s="2" customFormat="1">
      <c r="E14074" s="120"/>
      <c r="M14074" s="120"/>
      <c r="N14074" s="120"/>
      <c r="U14074" s="121"/>
      <c r="V14074" s="122"/>
      <c r="W14074" s="123"/>
      <c r="AC14074" s="123"/>
    </row>
    <row r="14075" spans="5:29" s="2" customFormat="1">
      <c r="E14075" s="120"/>
      <c r="M14075" s="120"/>
      <c r="N14075" s="120"/>
      <c r="U14075" s="121"/>
      <c r="V14075" s="122"/>
      <c r="W14075" s="123"/>
      <c r="AC14075" s="123"/>
    </row>
    <row r="14076" spans="5:29" s="2" customFormat="1">
      <c r="E14076" s="120"/>
      <c r="M14076" s="120"/>
      <c r="N14076" s="120"/>
      <c r="U14076" s="121"/>
      <c r="V14076" s="122"/>
      <c r="W14076" s="123"/>
      <c r="AC14076" s="123"/>
    </row>
    <row r="14077" spans="5:29" s="2" customFormat="1">
      <c r="E14077" s="120"/>
      <c r="M14077" s="120"/>
      <c r="N14077" s="120"/>
      <c r="U14077" s="121"/>
      <c r="V14077" s="122"/>
      <c r="W14077" s="123"/>
      <c r="AC14077" s="123"/>
    </row>
    <row r="14078" spans="5:29" s="2" customFormat="1">
      <c r="E14078" s="120"/>
      <c r="M14078" s="120"/>
      <c r="N14078" s="120"/>
      <c r="U14078" s="121"/>
      <c r="V14078" s="122"/>
      <c r="W14078" s="123"/>
      <c r="AC14078" s="123"/>
    </row>
    <row r="14079" spans="5:29" s="2" customFormat="1">
      <c r="E14079" s="120"/>
      <c r="M14079" s="120"/>
      <c r="N14079" s="120"/>
      <c r="U14079" s="121"/>
      <c r="V14079" s="122"/>
      <c r="W14079" s="123"/>
      <c r="AC14079" s="123"/>
    </row>
    <row r="14080" spans="5:29" s="2" customFormat="1">
      <c r="E14080" s="120"/>
      <c r="M14080" s="120"/>
      <c r="N14080" s="120"/>
      <c r="U14080" s="121"/>
      <c r="V14080" s="122"/>
      <c r="W14080" s="123"/>
      <c r="AC14080" s="123"/>
    </row>
    <row r="14081" spans="5:29" s="2" customFormat="1">
      <c r="E14081" s="120"/>
      <c r="M14081" s="120"/>
      <c r="N14081" s="120"/>
      <c r="U14081" s="121"/>
      <c r="V14081" s="122"/>
      <c r="W14081" s="123"/>
      <c r="AC14081" s="123"/>
    </row>
    <row r="14082" spans="5:29" s="2" customFormat="1">
      <c r="E14082" s="120"/>
      <c r="M14082" s="120"/>
      <c r="N14082" s="120"/>
      <c r="U14082" s="121"/>
      <c r="V14082" s="122"/>
      <c r="W14082" s="123"/>
      <c r="AC14082" s="123"/>
    </row>
    <row r="14083" spans="5:29" s="2" customFormat="1">
      <c r="E14083" s="120"/>
      <c r="M14083" s="120"/>
      <c r="N14083" s="120"/>
      <c r="U14083" s="121"/>
      <c r="V14083" s="122"/>
      <c r="W14083" s="123"/>
      <c r="AC14083" s="123"/>
    </row>
    <row r="14084" spans="5:29" s="2" customFormat="1">
      <c r="E14084" s="120"/>
      <c r="M14084" s="120"/>
      <c r="N14084" s="120"/>
      <c r="U14084" s="121"/>
      <c r="V14084" s="122"/>
      <c r="W14084" s="123"/>
      <c r="AC14084" s="123"/>
    </row>
    <row r="14085" spans="5:29" s="2" customFormat="1">
      <c r="E14085" s="120"/>
      <c r="M14085" s="120"/>
      <c r="N14085" s="120"/>
      <c r="U14085" s="121"/>
      <c r="V14085" s="122"/>
      <c r="W14085" s="123"/>
      <c r="AC14085" s="123"/>
    </row>
    <row r="14086" spans="5:29" s="2" customFormat="1">
      <c r="E14086" s="120"/>
      <c r="M14086" s="120"/>
      <c r="N14086" s="120"/>
      <c r="U14086" s="121"/>
      <c r="V14086" s="122"/>
      <c r="W14086" s="123"/>
      <c r="AC14086" s="123"/>
    </row>
    <row r="14087" spans="5:29" s="2" customFormat="1">
      <c r="E14087" s="120"/>
      <c r="M14087" s="120"/>
      <c r="N14087" s="120"/>
      <c r="U14087" s="121"/>
      <c r="V14087" s="122"/>
      <c r="W14087" s="123"/>
      <c r="AC14087" s="123"/>
    </row>
    <row r="14088" spans="5:29" s="2" customFormat="1">
      <c r="E14088" s="120"/>
      <c r="M14088" s="120"/>
      <c r="N14088" s="120"/>
      <c r="U14088" s="121"/>
      <c r="V14088" s="122"/>
      <c r="W14088" s="123"/>
      <c r="AC14088" s="123"/>
    </row>
    <row r="14089" spans="5:29" s="2" customFormat="1">
      <c r="E14089" s="120"/>
      <c r="M14089" s="120"/>
      <c r="N14089" s="120"/>
      <c r="U14089" s="121"/>
      <c r="V14089" s="122"/>
      <c r="W14089" s="123"/>
      <c r="AC14089" s="123"/>
    </row>
    <row r="14090" spans="5:29" s="2" customFormat="1">
      <c r="E14090" s="120"/>
      <c r="M14090" s="120"/>
      <c r="N14090" s="120"/>
      <c r="U14090" s="121"/>
      <c r="V14090" s="122"/>
      <c r="W14090" s="123"/>
      <c r="AC14090" s="123"/>
    </row>
    <row r="14091" spans="5:29" s="2" customFormat="1">
      <c r="E14091" s="120"/>
      <c r="M14091" s="120"/>
      <c r="N14091" s="120"/>
      <c r="U14091" s="121"/>
      <c r="V14091" s="122"/>
      <c r="W14091" s="123"/>
      <c r="AC14091" s="123"/>
    </row>
    <row r="14092" spans="5:29" s="2" customFormat="1">
      <c r="E14092" s="120"/>
      <c r="M14092" s="120"/>
      <c r="N14092" s="120"/>
      <c r="U14092" s="121"/>
      <c r="V14092" s="122"/>
      <c r="W14092" s="123"/>
      <c r="AC14092" s="123"/>
    </row>
    <row r="14093" spans="5:29" s="2" customFormat="1">
      <c r="E14093" s="120"/>
      <c r="M14093" s="120"/>
      <c r="N14093" s="120"/>
      <c r="U14093" s="121"/>
      <c r="V14093" s="122"/>
      <c r="W14093" s="123"/>
      <c r="AC14093" s="123"/>
    </row>
    <row r="14094" spans="5:29" s="2" customFormat="1">
      <c r="E14094" s="120"/>
      <c r="M14094" s="120"/>
      <c r="N14094" s="120"/>
      <c r="U14094" s="121"/>
      <c r="V14094" s="122"/>
      <c r="W14094" s="123"/>
      <c r="AC14094" s="123"/>
    </row>
    <row r="14095" spans="5:29" s="2" customFormat="1">
      <c r="E14095" s="120"/>
      <c r="M14095" s="120"/>
      <c r="N14095" s="120"/>
      <c r="U14095" s="121"/>
      <c r="V14095" s="122"/>
      <c r="W14095" s="123"/>
      <c r="AC14095" s="123"/>
    </row>
    <row r="14096" spans="5:29" s="2" customFormat="1">
      <c r="E14096" s="120"/>
      <c r="M14096" s="120"/>
      <c r="N14096" s="120"/>
      <c r="U14096" s="121"/>
      <c r="V14096" s="122"/>
      <c r="W14096" s="123"/>
      <c r="AC14096" s="123"/>
    </row>
    <row r="14097" spans="5:29" s="2" customFormat="1">
      <c r="E14097" s="120"/>
      <c r="M14097" s="120"/>
      <c r="N14097" s="120"/>
      <c r="U14097" s="121"/>
      <c r="V14097" s="122"/>
      <c r="W14097" s="123"/>
      <c r="AC14097" s="123"/>
    </row>
    <row r="14098" spans="5:29" s="2" customFormat="1">
      <c r="E14098" s="120"/>
      <c r="M14098" s="120"/>
      <c r="N14098" s="120"/>
      <c r="U14098" s="121"/>
      <c r="V14098" s="122"/>
      <c r="W14098" s="123"/>
      <c r="AC14098" s="123"/>
    </row>
    <row r="14099" spans="5:29" s="2" customFormat="1">
      <c r="E14099" s="120"/>
      <c r="M14099" s="120"/>
      <c r="N14099" s="120"/>
      <c r="U14099" s="121"/>
      <c r="V14099" s="122"/>
      <c r="W14099" s="123"/>
      <c r="AC14099" s="123"/>
    </row>
    <row r="14100" spans="5:29" s="2" customFormat="1">
      <c r="E14100" s="120"/>
      <c r="M14100" s="120"/>
      <c r="N14100" s="120"/>
      <c r="U14100" s="121"/>
      <c r="V14100" s="122"/>
      <c r="W14100" s="123"/>
      <c r="AC14100" s="123"/>
    </row>
    <row r="14101" spans="5:29" s="2" customFormat="1">
      <c r="E14101" s="120"/>
      <c r="M14101" s="120"/>
      <c r="N14101" s="120"/>
      <c r="U14101" s="121"/>
      <c r="V14101" s="122"/>
      <c r="W14101" s="123"/>
      <c r="AC14101" s="123"/>
    </row>
    <row r="14102" spans="5:29" s="2" customFormat="1">
      <c r="E14102" s="120"/>
      <c r="M14102" s="120"/>
      <c r="N14102" s="120"/>
      <c r="U14102" s="121"/>
      <c r="V14102" s="122"/>
      <c r="W14102" s="123"/>
      <c r="AC14102" s="123"/>
    </row>
    <row r="14103" spans="5:29" s="2" customFormat="1">
      <c r="E14103" s="120"/>
      <c r="M14103" s="120"/>
      <c r="N14103" s="120"/>
      <c r="U14103" s="121"/>
      <c r="V14103" s="122"/>
      <c r="W14103" s="123"/>
      <c r="AC14103" s="123"/>
    </row>
    <row r="14104" spans="5:29" s="2" customFormat="1">
      <c r="E14104" s="120"/>
      <c r="M14104" s="120"/>
      <c r="N14104" s="120"/>
      <c r="U14104" s="121"/>
      <c r="V14104" s="122"/>
      <c r="W14104" s="123"/>
      <c r="AC14104" s="123"/>
    </row>
    <row r="14105" spans="5:29" s="2" customFormat="1">
      <c r="E14105" s="120"/>
      <c r="M14105" s="120"/>
      <c r="N14105" s="120"/>
      <c r="U14105" s="121"/>
      <c r="V14105" s="122"/>
      <c r="W14105" s="123"/>
      <c r="AC14105" s="123"/>
    </row>
    <row r="14106" spans="5:29" s="2" customFormat="1">
      <c r="E14106" s="120"/>
      <c r="M14106" s="120"/>
      <c r="N14106" s="120"/>
      <c r="U14106" s="121"/>
      <c r="V14106" s="122"/>
      <c r="W14106" s="123"/>
      <c r="AC14106" s="123"/>
    </row>
    <row r="14107" spans="5:29" s="2" customFormat="1">
      <c r="E14107" s="120"/>
      <c r="M14107" s="120"/>
      <c r="N14107" s="120"/>
      <c r="U14107" s="121"/>
      <c r="V14107" s="122"/>
      <c r="W14107" s="123"/>
      <c r="AC14107" s="123"/>
    </row>
    <row r="14108" spans="5:29" s="2" customFormat="1">
      <c r="E14108" s="120"/>
      <c r="M14108" s="120"/>
      <c r="N14108" s="120"/>
      <c r="U14108" s="121"/>
      <c r="V14108" s="122"/>
      <c r="W14108" s="123"/>
      <c r="AC14108" s="123"/>
    </row>
    <row r="14109" spans="5:29" s="2" customFormat="1">
      <c r="E14109" s="120"/>
      <c r="M14109" s="120"/>
      <c r="N14109" s="120"/>
      <c r="U14109" s="121"/>
      <c r="V14109" s="122"/>
      <c r="W14109" s="123"/>
      <c r="AC14109" s="123"/>
    </row>
    <row r="14110" spans="5:29" s="2" customFormat="1">
      <c r="E14110" s="120"/>
      <c r="M14110" s="120"/>
      <c r="N14110" s="120"/>
      <c r="U14110" s="121"/>
      <c r="V14110" s="122"/>
      <c r="W14110" s="123"/>
      <c r="AC14110" s="123"/>
    </row>
    <row r="14111" spans="5:29" s="2" customFormat="1">
      <c r="E14111" s="120"/>
      <c r="M14111" s="120"/>
      <c r="N14111" s="120"/>
      <c r="U14111" s="121"/>
      <c r="V14111" s="122"/>
      <c r="W14111" s="123"/>
      <c r="AC14111" s="123"/>
    </row>
    <row r="14112" spans="5:29" s="2" customFormat="1">
      <c r="E14112" s="120"/>
      <c r="M14112" s="120"/>
      <c r="N14112" s="120"/>
      <c r="U14112" s="121"/>
      <c r="V14112" s="122"/>
      <c r="W14112" s="123"/>
      <c r="AC14112" s="123"/>
    </row>
    <row r="14113" spans="5:29" s="2" customFormat="1">
      <c r="E14113" s="120"/>
      <c r="M14113" s="120"/>
      <c r="N14113" s="120"/>
      <c r="U14113" s="121"/>
      <c r="V14113" s="122"/>
      <c r="W14113" s="123"/>
      <c r="AC14113" s="123"/>
    </row>
    <row r="14114" spans="5:29" s="2" customFormat="1">
      <c r="E14114" s="120"/>
      <c r="M14114" s="120"/>
      <c r="N14114" s="120"/>
      <c r="U14114" s="121"/>
      <c r="V14114" s="122"/>
      <c r="W14114" s="123"/>
      <c r="AC14114" s="123"/>
    </row>
    <row r="14115" spans="5:29" s="2" customFormat="1">
      <c r="E14115" s="120"/>
      <c r="M14115" s="120"/>
      <c r="N14115" s="120"/>
      <c r="U14115" s="121"/>
      <c r="V14115" s="122"/>
      <c r="W14115" s="123"/>
      <c r="AC14115" s="123"/>
    </row>
    <row r="14116" spans="5:29" s="2" customFormat="1">
      <c r="E14116" s="120"/>
      <c r="M14116" s="120"/>
      <c r="N14116" s="120"/>
      <c r="U14116" s="121"/>
      <c r="V14116" s="122"/>
      <c r="W14116" s="123"/>
      <c r="AC14116" s="123"/>
    </row>
    <row r="14117" spans="5:29" s="2" customFormat="1">
      <c r="E14117" s="120"/>
      <c r="M14117" s="120"/>
      <c r="N14117" s="120"/>
      <c r="U14117" s="121"/>
      <c r="V14117" s="122"/>
      <c r="W14117" s="123"/>
      <c r="AC14117" s="123"/>
    </row>
    <row r="14118" spans="5:29" s="2" customFormat="1">
      <c r="E14118" s="120"/>
      <c r="M14118" s="120"/>
      <c r="N14118" s="120"/>
      <c r="U14118" s="121"/>
      <c r="V14118" s="122"/>
      <c r="W14118" s="123"/>
      <c r="AC14118" s="123"/>
    </row>
    <row r="14119" spans="5:29" s="2" customFormat="1">
      <c r="E14119" s="120"/>
      <c r="M14119" s="120"/>
      <c r="N14119" s="120"/>
      <c r="U14119" s="121"/>
      <c r="V14119" s="122"/>
      <c r="W14119" s="123"/>
      <c r="AC14119" s="123"/>
    </row>
    <row r="14120" spans="5:29" s="2" customFormat="1">
      <c r="E14120" s="120"/>
      <c r="M14120" s="120"/>
      <c r="N14120" s="120"/>
      <c r="U14120" s="121"/>
      <c r="V14120" s="122"/>
      <c r="W14120" s="123"/>
      <c r="AC14120" s="123"/>
    </row>
    <row r="14121" spans="5:29" s="2" customFormat="1">
      <c r="E14121" s="120"/>
      <c r="M14121" s="120"/>
      <c r="N14121" s="120"/>
      <c r="U14121" s="121"/>
      <c r="V14121" s="122"/>
      <c r="W14121" s="123"/>
      <c r="AC14121" s="123"/>
    </row>
    <row r="14122" spans="5:29" s="2" customFormat="1">
      <c r="E14122" s="120"/>
      <c r="M14122" s="120"/>
      <c r="N14122" s="120"/>
      <c r="U14122" s="121"/>
      <c r="V14122" s="122"/>
      <c r="W14122" s="123"/>
      <c r="AC14122" s="123"/>
    </row>
    <row r="14123" spans="5:29" s="2" customFormat="1">
      <c r="E14123" s="120"/>
      <c r="M14123" s="120"/>
      <c r="N14123" s="120"/>
      <c r="U14123" s="121"/>
      <c r="V14123" s="122"/>
      <c r="W14123" s="123"/>
      <c r="AC14123" s="123"/>
    </row>
    <row r="14124" spans="5:29" s="2" customFormat="1">
      <c r="E14124" s="120"/>
      <c r="M14124" s="120"/>
      <c r="N14124" s="120"/>
      <c r="U14124" s="121"/>
      <c r="V14124" s="122"/>
      <c r="W14124" s="123"/>
      <c r="AC14124" s="123"/>
    </row>
    <row r="14125" spans="5:29" s="2" customFormat="1">
      <c r="E14125" s="120"/>
      <c r="M14125" s="120"/>
      <c r="N14125" s="120"/>
      <c r="U14125" s="121"/>
      <c r="V14125" s="122"/>
      <c r="W14125" s="123"/>
      <c r="AC14125" s="123"/>
    </row>
    <row r="14126" spans="5:29" s="2" customFormat="1">
      <c r="E14126" s="120"/>
      <c r="M14126" s="120"/>
      <c r="N14126" s="120"/>
      <c r="U14126" s="121"/>
      <c r="V14126" s="122"/>
      <c r="W14126" s="123"/>
      <c r="AC14126" s="123"/>
    </row>
    <row r="14127" spans="5:29" s="2" customFormat="1">
      <c r="E14127" s="120"/>
      <c r="M14127" s="120"/>
      <c r="N14127" s="120"/>
      <c r="U14127" s="121"/>
      <c r="V14127" s="122"/>
      <c r="W14127" s="123"/>
      <c r="AC14127" s="123"/>
    </row>
    <row r="14128" spans="5:29" s="2" customFormat="1">
      <c r="E14128" s="120"/>
      <c r="M14128" s="120"/>
      <c r="N14128" s="120"/>
      <c r="U14128" s="121"/>
      <c r="V14128" s="122"/>
      <c r="W14128" s="123"/>
      <c r="AC14128" s="123"/>
    </row>
    <row r="14129" spans="5:29" s="2" customFormat="1">
      <c r="E14129" s="120"/>
      <c r="M14129" s="120"/>
      <c r="N14129" s="120"/>
      <c r="U14129" s="121"/>
      <c r="V14129" s="122"/>
      <c r="W14129" s="123"/>
      <c r="AC14129" s="123"/>
    </row>
    <row r="14130" spans="5:29" s="2" customFormat="1">
      <c r="E14130" s="120"/>
      <c r="M14130" s="120"/>
      <c r="N14130" s="120"/>
      <c r="U14130" s="121"/>
      <c r="V14130" s="122"/>
      <c r="W14130" s="123"/>
      <c r="AC14130" s="123"/>
    </row>
    <row r="14131" spans="5:29" s="2" customFormat="1">
      <c r="E14131" s="120"/>
      <c r="M14131" s="120"/>
      <c r="N14131" s="120"/>
      <c r="U14131" s="121"/>
      <c r="V14131" s="122"/>
      <c r="W14131" s="123"/>
      <c r="AC14131" s="123"/>
    </row>
    <row r="14132" spans="5:29" s="2" customFormat="1">
      <c r="E14132" s="120"/>
      <c r="M14132" s="120"/>
      <c r="N14132" s="120"/>
      <c r="U14132" s="121"/>
      <c r="V14132" s="122"/>
      <c r="W14132" s="123"/>
      <c r="AC14132" s="123"/>
    </row>
    <row r="14133" spans="5:29" s="2" customFormat="1">
      <c r="E14133" s="120"/>
      <c r="M14133" s="120"/>
      <c r="N14133" s="120"/>
      <c r="U14133" s="121"/>
      <c r="V14133" s="122"/>
      <c r="W14133" s="123"/>
      <c r="AC14133" s="123"/>
    </row>
    <row r="14134" spans="5:29" s="2" customFormat="1">
      <c r="E14134" s="120"/>
      <c r="M14134" s="120"/>
      <c r="N14134" s="120"/>
      <c r="U14134" s="121"/>
      <c r="V14134" s="122"/>
      <c r="W14134" s="123"/>
      <c r="AC14134" s="123"/>
    </row>
    <row r="14135" spans="5:29" s="2" customFormat="1">
      <c r="E14135" s="120"/>
      <c r="M14135" s="120"/>
      <c r="N14135" s="120"/>
      <c r="U14135" s="121"/>
      <c r="V14135" s="122"/>
      <c r="W14135" s="123"/>
      <c r="AC14135" s="123"/>
    </row>
    <row r="14136" spans="5:29" s="2" customFormat="1">
      <c r="E14136" s="120"/>
      <c r="M14136" s="120"/>
      <c r="N14136" s="120"/>
      <c r="U14136" s="121"/>
      <c r="V14136" s="122"/>
      <c r="W14136" s="123"/>
      <c r="AC14136" s="123"/>
    </row>
    <row r="14137" spans="5:29" s="2" customFormat="1">
      <c r="E14137" s="120"/>
      <c r="M14137" s="120"/>
      <c r="N14137" s="120"/>
      <c r="U14137" s="121"/>
      <c r="V14137" s="122"/>
      <c r="W14137" s="123"/>
      <c r="AC14137" s="123"/>
    </row>
    <row r="14138" spans="5:29" s="2" customFormat="1">
      <c r="E14138" s="120"/>
      <c r="M14138" s="120"/>
      <c r="N14138" s="120"/>
      <c r="U14138" s="121"/>
      <c r="V14138" s="122"/>
      <c r="W14138" s="123"/>
      <c r="AC14138" s="123"/>
    </row>
    <row r="14139" spans="5:29" s="2" customFormat="1">
      <c r="E14139" s="120"/>
      <c r="M14139" s="120"/>
      <c r="N14139" s="120"/>
      <c r="U14139" s="121"/>
      <c r="V14139" s="122"/>
      <c r="W14139" s="123"/>
      <c r="AC14139" s="123"/>
    </row>
    <row r="14140" spans="5:29" s="2" customFormat="1">
      <c r="E14140" s="120"/>
      <c r="M14140" s="120"/>
      <c r="N14140" s="120"/>
      <c r="U14140" s="121"/>
      <c r="V14140" s="122"/>
      <c r="W14140" s="123"/>
      <c r="AC14140" s="123"/>
    </row>
    <row r="14141" spans="5:29" s="2" customFormat="1">
      <c r="E14141" s="120"/>
      <c r="M14141" s="120"/>
      <c r="N14141" s="120"/>
      <c r="U14141" s="121"/>
      <c r="V14141" s="122"/>
      <c r="W14141" s="123"/>
      <c r="AC14141" s="123"/>
    </row>
    <row r="14142" spans="5:29" s="2" customFormat="1">
      <c r="E14142" s="120"/>
      <c r="M14142" s="120"/>
      <c r="N14142" s="120"/>
      <c r="U14142" s="121"/>
      <c r="V14142" s="122"/>
      <c r="W14142" s="123"/>
      <c r="AC14142" s="123"/>
    </row>
    <row r="14143" spans="5:29" s="2" customFormat="1">
      <c r="E14143" s="120"/>
      <c r="M14143" s="120"/>
      <c r="N14143" s="120"/>
      <c r="U14143" s="121"/>
      <c r="V14143" s="122"/>
      <c r="W14143" s="123"/>
      <c r="AC14143" s="123"/>
    </row>
    <row r="14144" spans="5:29" s="2" customFormat="1">
      <c r="E14144" s="120"/>
      <c r="M14144" s="120"/>
      <c r="N14144" s="120"/>
      <c r="U14144" s="121"/>
      <c r="V14144" s="122"/>
      <c r="W14144" s="123"/>
      <c r="AC14144" s="123"/>
    </row>
    <row r="14145" spans="5:29" s="2" customFormat="1">
      <c r="E14145" s="120"/>
      <c r="M14145" s="120"/>
      <c r="N14145" s="120"/>
      <c r="U14145" s="121"/>
      <c r="V14145" s="122"/>
      <c r="W14145" s="123"/>
      <c r="AC14145" s="123"/>
    </row>
    <row r="14146" spans="5:29" s="2" customFormat="1">
      <c r="E14146" s="120"/>
      <c r="M14146" s="120"/>
      <c r="N14146" s="120"/>
      <c r="U14146" s="121"/>
      <c r="V14146" s="122"/>
      <c r="W14146" s="123"/>
      <c r="AC14146" s="123"/>
    </row>
    <row r="14147" spans="5:29" s="2" customFormat="1">
      <c r="E14147" s="120"/>
      <c r="M14147" s="120"/>
      <c r="N14147" s="120"/>
      <c r="U14147" s="121"/>
      <c r="V14147" s="122"/>
      <c r="W14147" s="123"/>
      <c r="AC14147" s="123"/>
    </row>
    <row r="14148" spans="5:29" s="2" customFormat="1">
      <c r="E14148" s="120"/>
      <c r="M14148" s="120"/>
      <c r="N14148" s="120"/>
      <c r="U14148" s="121"/>
      <c r="V14148" s="122"/>
      <c r="W14148" s="123"/>
      <c r="AC14148" s="123"/>
    </row>
    <row r="14149" spans="5:29" s="2" customFormat="1">
      <c r="E14149" s="120"/>
      <c r="M14149" s="120"/>
      <c r="N14149" s="120"/>
      <c r="U14149" s="121"/>
      <c r="V14149" s="122"/>
      <c r="W14149" s="123"/>
      <c r="AC14149" s="123"/>
    </row>
    <row r="14150" spans="5:29" s="2" customFormat="1">
      <c r="E14150" s="120"/>
      <c r="M14150" s="120"/>
      <c r="N14150" s="120"/>
      <c r="U14150" s="121"/>
      <c r="V14150" s="122"/>
      <c r="W14150" s="123"/>
      <c r="AC14150" s="123"/>
    </row>
    <row r="14151" spans="5:29" s="2" customFormat="1">
      <c r="E14151" s="120"/>
      <c r="M14151" s="120"/>
      <c r="N14151" s="120"/>
      <c r="U14151" s="121"/>
      <c r="V14151" s="122"/>
      <c r="W14151" s="123"/>
      <c r="AC14151" s="123"/>
    </row>
    <row r="14152" spans="5:29" s="2" customFormat="1">
      <c r="E14152" s="120"/>
      <c r="M14152" s="120"/>
      <c r="N14152" s="120"/>
      <c r="U14152" s="121"/>
      <c r="V14152" s="122"/>
      <c r="W14152" s="123"/>
      <c r="AC14152" s="123"/>
    </row>
    <row r="14153" spans="5:29" s="2" customFormat="1">
      <c r="E14153" s="120"/>
      <c r="M14153" s="120"/>
      <c r="N14153" s="120"/>
      <c r="U14153" s="121"/>
      <c r="V14153" s="122"/>
      <c r="W14153" s="123"/>
      <c r="AC14153" s="123"/>
    </row>
    <row r="14154" spans="5:29" s="2" customFormat="1">
      <c r="E14154" s="120"/>
      <c r="M14154" s="120"/>
      <c r="N14154" s="120"/>
      <c r="U14154" s="121"/>
      <c r="V14154" s="122"/>
      <c r="W14154" s="123"/>
      <c r="AC14154" s="123"/>
    </row>
    <row r="14155" spans="5:29" s="2" customFormat="1">
      <c r="E14155" s="120"/>
      <c r="M14155" s="120"/>
      <c r="N14155" s="120"/>
      <c r="U14155" s="121"/>
      <c r="V14155" s="122"/>
      <c r="W14155" s="123"/>
      <c r="AC14155" s="123"/>
    </row>
    <row r="14156" spans="5:29" s="2" customFormat="1">
      <c r="E14156" s="120"/>
      <c r="M14156" s="120"/>
      <c r="N14156" s="120"/>
      <c r="U14156" s="121"/>
      <c r="V14156" s="122"/>
      <c r="W14156" s="123"/>
      <c r="AC14156" s="123"/>
    </row>
    <row r="14157" spans="5:29" s="2" customFormat="1">
      <c r="E14157" s="120"/>
      <c r="M14157" s="120"/>
      <c r="N14157" s="120"/>
      <c r="U14157" s="121"/>
      <c r="V14157" s="122"/>
      <c r="W14157" s="123"/>
      <c r="AC14157" s="123"/>
    </row>
    <row r="14158" spans="5:29" s="2" customFormat="1">
      <c r="E14158" s="120"/>
      <c r="M14158" s="120"/>
      <c r="N14158" s="120"/>
      <c r="U14158" s="121"/>
      <c r="V14158" s="122"/>
      <c r="W14158" s="123"/>
      <c r="AC14158" s="123"/>
    </row>
    <row r="14159" spans="5:29" s="2" customFormat="1">
      <c r="E14159" s="120"/>
      <c r="M14159" s="120"/>
      <c r="N14159" s="120"/>
      <c r="U14159" s="121"/>
      <c r="V14159" s="122"/>
      <c r="W14159" s="123"/>
      <c r="AC14159" s="123"/>
    </row>
    <row r="14160" spans="5:29" s="2" customFormat="1">
      <c r="E14160" s="120"/>
      <c r="M14160" s="120"/>
      <c r="N14160" s="120"/>
      <c r="U14160" s="121"/>
      <c r="V14160" s="122"/>
      <c r="W14160" s="123"/>
      <c r="AC14160" s="123"/>
    </row>
    <row r="14161" spans="5:29" s="2" customFormat="1">
      <c r="E14161" s="120"/>
      <c r="M14161" s="120"/>
      <c r="N14161" s="120"/>
      <c r="U14161" s="121"/>
      <c r="V14161" s="122"/>
      <c r="W14161" s="123"/>
      <c r="AC14161" s="123"/>
    </row>
    <row r="14162" spans="5:29" s="2" customFormat="1">
      <c r="E14162" s="120"/>
      <c r="M14162" s="120"/>
      <c r="N14162" s="120"/>
      <c r="U14162" s="121"/>
      <c r="V14162" s="122"/>
      <c r="W14162" s="123"/>
      <c r="AC14162" s="123"/>
    </row>
    <row r="14163" spans="5:29" s="2" customFormat="1">
      <c r="E14163" s="120"/>
      <c r="M14163" s="120"/>
      <c r="N14163" s="120"/>
      <c r="U14163" s="121"/>
      <c r="V14163" s="122"/>
      <c r="W14163" s="123"/>
      <c r="AC14163" s="123"/>
    </row>
    <row r="14164" spans="5:29" s="2" customFormat="1">
      <c r="E14164" s="120"/>
      <c r="M14164" s="120"/>
      <c r="N14164" s="120"/>
      <c r="U14164" s="121"/>
      <c r="V14164" s="122"/>
      <c r="W14164" s="123"/>
      <c r="AC14164" s="123"/>
    </row>
    <row r="14165" spans="5:29" s="2" customFormat="1">
      <c r="E14165" s="120"/>
      <c r="M14165" s="120"/>
      <c r="N14165" s="120"/>
      <c r="U14165" s="121"/>
      <c r="V14165" s="122"/>
      <c r="W14165" s="123"/>
      <c r="AC14165" s="123"/>
    </row>
    <row r="14166" spans="5:29" s="2" customFormat="1">
      <c r="E14166" s="120"/>
      <c r="M14166" s="120"/>
      <c r="N14166" s="120"/>
      <c r="U14166" s="121"/>
      <c r="V14166" s="122"/>
      <c r="W14166" s="123"/>
      <c r="AC14166" s="123"/>
    </row>
    <row r="14167" spans="5:29" s="2" customFormat="1">
      <c r="E14167" s="120"/>
      <c r="M14167" s="120"/>
      <c r="N14167" s="120"/>
      <c r="U14167" s="121"/>
      <c r="V14167" s="122"/>
      <c r="W14167" s="123"/>
      <c r="AC14167" s="123"/>
    </row>
    <row r="14168" spans="5:29" s="2" customFormat="1">
      <c r="E14168" s="120"/>
      <c r="M14168" s="120"/>
      <c r="N14168" s="120"/>
      <c r="U14168" s="121"/>
      <c r="V14168" s="122"/>
      <c r="W14168" s="123"/>
      <c r="AC14168" s="123"/>
    </row>
    <row r="14169" spans="5:29" s="2" customFormat="1">
      <c r="E14169" s="120"/>
      <c r="M14169" s="120"/>
      <c r="N14169" s="120"/>
      <c r="U14169" s="121"/>
      <c r="V14169" s="122"/>
      <c r="W14169" s="123"/>
      <c r="AC14169" s="123"/>
    </row>
    <row r="14170" spans="5:29" s="2" customFormat="1">
      <c r="E14170" s="120"/>
      <c r="M14170" s="120"/>
      <c r="N14170" s="120"/>
      <c r="U14170" s="121"/>
      <c r="V14170" s="122"/>
      <c r="W14170" s="123"/>
      <c r="AC14170" s="123"/>
    </row>
    <row r="14171" spans="5:29" s="2" customFormat="1">
      <c r="E14171" s="120"/>
      <c r="M14171" s="120"/>
      <c r="N14171" s="120"/>
      <c r="U14171" s="121"/>
      <c r="V14171" s="122"/>
      <c r="W14171" s="123"/>
      <c r="AC14171" s="123"/>
    </row>
    <row r="14172" spans="5:29" s="2" customFormat="1">
      <c r="E14172" s="120"/>
      <c r="M14172" s="120"/>
      <c r="N14172" s="120"/>
      <c r="U14172" s="121"/>
      <c r="V14172" s="122"/>
      <c r="W14172" s="123"/>
      <c r="AC14172" s="123"/>
    </row>
    <row r="14173" spans="5:29" s="2" customFormat="1">
      <c r="E14173" s="120"/>
      <c r="M14173" s="120"/>
      <c r="N14173" s="120"/>
      <c r="U14173" s="121"/>
      <c r="V14173" s="122"/>
      <c r="W14173" s="123"/>
      <c r="AC14173" s="123"/>
    </row>
    <row r="14174" spans="5:29" s="2" customFormat="1">
      <c r="E14174" s="120"/>
      <c r="M14174" s="120"/>
      <c r="N14174" s="120"/>
      <c r="U14174" s="121"/>
      <c r="V14174" s="122"/>
      <c r="W14174" s="123"/>
      <c r="AC14174" s="123"/>
    </row>
    <row r="14175" spans="5:29" s="2" customFormat="1">
      <c r="E14175" s="120"/>
      <c r="M14175" s="120"/>
      <c r="N14175" s="120"/>
      <c r="U14175" s="121"/>
      <c r="V14175" s="122"/>
      <c r="W14175" s="123"/>
      <c r="AC14175" s="123"/>
    </row>
    <row r="14176" spans="5:29" s="2" customFormat="1">
      <c r="E14176" s="120"/>
      <c r="M14176" s="120"/>
      <c r="N14176" s="120"/>
      <c r="U14176" s="121"/>
      <c r="V14176" s="122"/>
      <c r="W14176" s="123"/>
      <c r="AC14176" s="123"/>
    </row>
    <row r="14177" spans="5:29" s="2" customFormat="1">
      <c r="E14177" s="120"/>
      <c r="M14177" s="120"/>
      <c r="N14177" s="120"/>
      <c r="U14177" s="121"/>
      <c r="V14177" s="122"/>
      <c r="W14177" s="123"/>
      <c r="AC14177" s="123"/>
    </row>
    <row r="14178" spans="5:29" s="2" customFormat="1">
      <c r="E14178" s="120"/>
      <c r="M14178" s="120"/>
      <c r="N14178" s="120"/>
      <c r="U14178" s="121"/>
      <c r="V14178" s="122"/>
      <c r="W14178" s="123"/>
      <c r="AC14178" s="123"/>
    </row>
    <row r="14179" spans="5:29" s="2" customFormat="1">
      <c r="E14179" s="120"/>
      <c r="M14179" s="120"/>
      <c r="N14179" s="120"/>
      <c r="U14179" s="121"/>
      <c r="V14179" s="122"/>
      <c r="W14179" s="123"/>
      <c r="AC14179" s="123"/>
    </row>
    <row r="14180" spans="5:29" s="2" customFormat="1">
      <c r="E14180" s="120"/>
      <c r="M14180" s="120"/>
      <c r="N14180" s="120"/>
      <c r="U14180" s="121"/>
      <c r="V14180" s="122"/>
      <c r="W14180" s="123"/>
      <c r="AC14180" s="123"/>
    </row>
    <row r="14181" spans="5:29" s="2" customFormat="1">
      <c r="E14181" s="120"/>
      <c r="M14181" s="120"/>
      <c r="N14181" s="120"/>
      <c r="U14181" s="121"/>
      <c r="V14181" s="122"/>
      <c r="W14181" s="123"/>
      <c r="AC14181" s="123"/>
    </row>
    <row r="14182" spans="5:29" s="2" customFormat="1">
      <c r="E14182" s="120"/>
      <c r="M14182" s="120"/>
      <c r="N14182" s="120"/>
      <c r="U14182" s="121"/>
      <c r="V14182" s="122"/>
      <c r="W14182" s="123"/>
      <c r="AC14182" s="123"/>
    </row>
    <row r="14183" spans="5:29" s="2" customFormat="1">
      <c r="E14183" s="120"/>
      <c r="M14183" s="120"/>
      <c r="N14183" s="120"/>
      <c r="U14183" s="121"/>
      <c r="V14183" s="122"/>
      <c r="W14183" s="123"/>
      <c r="AC14183" s="123"/>
    </row>
    <row r="14184" spans="5:29" s="2" customFormat="1">
      <c r="E14184" s="120"/>
      <c r="M14184" s="120"/>
      <c r="N14184" s="120"/>
      <c r="U14184" s="121"/>
      <c r="V14184" s="122"/>
      <c r="W14184" s="123"/>
      <c r="AC14184" s="123"/>
    </row>
    <row r="14185" spans="5:29" s="2" customFormat="1">
      <c r="E14185" s="120"/>
      <c r="M14185" s="120"/>
      <c r="N14185" s="120"/>
      <c r="U14185" s="121"/>
      <c r="V14185" s="122"/>
      <c r="W14185" s="123"/>
      <c r="AC14185" s="123"/>
    </row>
    <row r="14186" spans="5:29" s="2" customFormat="1">
      <c r="E14186" s="120"/>
      <c r="M14186" s="120"/>
      <c r="N14186" s="120"/>
      <c r="U14186" s="121"/>
      <c r="V14186" s="122"/>
      <c r="W14186" s="123"/>
      <c r="AC14186" s="123"/>
    </row>
    <row r="14187" spans="5:29" s="2" customFormat="1">
      <c r="E14187" s="120"/>
      <c r="M14187" s="120"/>
      <c r="N14187" s="120"/>
      <c r="U14187" s="121"/>
      <c r="V14187" s="122"/>
      <c r="W14187" s="123"/>
      <c r="AC14187" s="123"/>
    </row>
    <row r="14188" spans="5:29" s="2" customFormat="1">
      <c r="E14188" s="120"/>
      <c r="M14188" s="120"/>
      <c r="N14188" s="120"/>
      <c r="U14188" s="121"/>
      <c r="V14188" s="122"/>
      <c r="W14188" s="123"/>
      <c r="AC14188" s="123"/>
    </row>
    <row r="14189" spans="5:29" s="2" customFormat="1">
      <c r="E14189" s="120"/>
      <c r="M14189" s="120"/>
      <c r="N14189" s="120"/>
      <c r="U14189" s="121"/>
      <c r="V14189" s="122"/>
      <c r="W14189" s="123"/>
      <c r="AC14189" s="123"/>
    </row>
    <row r="14190" spans="5:29" s="2" customFormat="1">
      <c r="E14190" s="120"/>
      <c r="M14190" s="120"/>
      <c r="N14190" s="120"/>
      <c r="U14190" s="121"/>
      <c r="V14190" s="122"/>
      <c r="W14190" s="123"/>
      <c r="AC14190" s="123"/>
    </row>
    <row r="14191" spans="5:29" s="2" customFormat="1">
      <c r="E14191" s="120"/>
      <c r="M14191" s="120"/>
      <c r="N14191" s="120"/>
      <c r="U14191" s="121"/>
      <c r="V14191" s="122"/>
      <c r="W14191" s="123"/>
      <c r="AC14191" s="123"/>
    </row>
    <row r="14192" spans="5:29" s="2" customFormat="1">
      <c r="E14192" s="120"/>
      <c r="M14192" s="120"/>
      <c r="N14192" s="120"/>
      <c r="U14192" s="121"/>
      <c r="V14192" s="122"/>
      <c r="W14192" s="123"/>
      <c r="AC14192" s="123"/>
    </row>
    <row r="14193" spans="5:29" s="2" customFormat="1">
      <c r="E14193" s="120"/>
      <c r="M14193" s="120"/>
      <c r="N14193" s="120"/>
      <c r="U14193" s="121"/>
      <c r="V14193" s="122"/>
      <c r="W14193" s="123"/>
      <c r="AC14193" s="123"/>
    </row>
    <row r="14194" spans="5:29" s="2" customFormat="1">
      <c r="E14194" s="120"/>
      <c r="M14194" s="120"/>
      <c r="N14194" s="120"/>
      <c r="U14194" s="121"/>
      <c r="V14194" s="122"/>
      <c r="W14194" s="123"/>
      <c r="AC14194" s="123"/>
    </row>
    <row r="14195" spans="5:29" s="2" customFormat="1">
      <c r="E14195" s="120"/>
      <c r="M14195" s="120"/>
      <c r="N14195" s="120"/>
      <c r="U14195" s="121"/>
      <c r="V14195" s="122"/>
      <c r="W14195" s="123"/>
      <c r="AC14195" s="123"/>
    </row>
    <row r="14196" spans="5:29" s="2" customFormat="1">
      <c r="E14196" s="120"/>
      <c r="M14196" s="120"/>
      <c r="N14196" s="120"/>
      <c r="U14196" s="121"/>
      <c r="V14196" s="122"/>
      <c r="W14196" s="123"/>
      <c r="AC14196" s="123"/>
    </row>
    <row r="14197" spans="5:29" s="2" customFormat="1">
      <c r="E14197" s="120"/>
      <c r="M14197" s="120"/>
      <c r="N14197" s="120"/>
      <c r="U14197" s="121"/>
      <c r="V14197" s="122"/>
      <c r="W14197" s="123"/>
      <c r="AC14197" s="123"/>
    </row>
    <row r="14198" spans="5:29" s="2" customFormat="1">
      <c r="E14198" s="120"/>
      <c r="M14198" s="120"/>
      <c r="N14198" s="120"/>
      <c r="U14198" s="121"/>
      <c r="V14198" s="122"/>
      <c r="W14198" s="123"/>
      <c r="AC14198" s="123"/>
    </row>
    <row r="14199" spans="5:29" s="2" customFormat="1">
      <c r="E14199" s="120"/>
      <c r="M14199" s="120"/>
      <c r="N14199" s="120"/>
      <c r="U14199" s="121"/>
      <c r="V14199" s="122"/>
      <c r="W14199" s="123"/>
      <c r="AC14199" s="123"/>
    </row>
    <row r="14200" spans="5:29" s="2" customFormat="1">
      <c r="E14200" s="120"/>
      <c r="M14200" s="120"/>
      <c r="N14200" s="120"/>
      <c r="U14200" s="121"/>
      <c r="V14200" s="122"/>
      <c r="W14200" s="123"/>
      <c r="AC14200" s="123"/>
    </row>
    <row r="14201" spans="5:29" s="2" customFormat="1">
      <c r="E14201" s="120"/>
      <c r="M14201" s="120"/>
      <c r="N14201" s="120"/>
      <c r="U14201" s="121"/>
      <c r="V14201" s="122"/>
      <c r="W14201" s="123"/>
      <c r="AC14201" s="123"/>
    </row>
    <row r="14202" spans="5:29" s="2" customFormat="1">
      <c r="E14202" s="120"/>
      <c r="M14202" s="120"/>
      <c r="N14202" s="120"/>
      <c r="U14202" s="121"/>
      <c r="V14202" s="122"/>
      <c r="W14202" s="123"/>
      <c r="AC14202" s="123"/>
    </row>
    <row r="14203" spans="5:29" s="2" customFormat="1">
      <c r="E14203" s="120"/>
      <c r="M14203" s="120"/>
      <c r="N14203" s="120"/>
      <c r="U14203" s="121"/>
      <c r="V14203" s="122"/>
      <c r="W14203" s="123"/>
      <c r="AC14203" s="123"/>
    </row>
    <row r="14204" spans="5:29" s="2" customFormat="1">
      <c r="E14204" s="120"/>
      <c r="M14204" s="120"/>
      <c r="N14204" s="120"/>
      <c r="U14204" s="121"/>
      <c r="V14204" s="122"/>
      <c r="W14204" s="123"/>
      <c r="AC14204" s="123"/>
    </row>
    <row r="14205" spans="5:29" s="2" customFormat="1">
      <c r="E14205" s="120"/>
      <c r="M14205" s="120"/>
      <c r="N14205" s="120"/>
      <c r="U14205" s="121"/>
      <c r="V14205" s="122"/>
      <c r="W14205" s="123"/>
      <c r="AC14205" s="123"/>
    </row>
    <row r="14206" spans="5:29" s="2" customFormat="1">
      <c r="E14206" s="120"/>
      <c r="M14206" s="120"/>
      <c r="N14206" s="120"/>
      <c r="U14206" s="121"/>
      <c r="V14206" s="122"/>
      <c r="W14206" s="123"/>
      <c r="AC14206" s="123"/>
    </row>
    <row r="14207" spans="5:29" s="2" customFormat="1">
      <c r="E14207" s="120"/>
      <c r="M14207" s="120"/>
      <c r="N14207" s="120"/>
      <c r="U14207" s="121"/>
      <c r="V14207" s="122"/>
      <c r="W14207" s="123"/>
      <c r="AC14207" s="123"/>
    </row>
    <row r="14208" spans="5:29" s="2" customFormat="1">
      <c r="E14208" s="120"/>
      <c r="M14208" s="120"/>
      <c r="N14208" s="120"/>
      <c r="U14208" s="121"/>
      <c r="V14208" s="122"/>
      <c r="W14208" s="123"/>
      <c r="AC14208" s="123"/>
    </row>
    <row r="14209" spans="5:29" s="2" customFormat="1">
      <c r="E14209" s="120"/>
      <c r="M14209" s="120"/>
      <c r="N14209" s="120"/>
      <c r="U14209" s="121"/>
      <c r="V14209" s="122"/>
      <c r="W14209" s="123"/>
      <c r="AC14209" s="123"/>
    </row>
    <row r="14210" spans="5:29" s="2" customFormat="1">
      <c r="E14210" s="120"/>
      <c r="M14210" s="120"/>
      <c r="N14210" s="120"/>
      <c r="U14210" s="121"/>
      <c r="V14210" s="122"/>
      <c r="W14210" s="123"/>
      <c r="AC14210" s="123"/>
    </row>
    <row r="14211" spans="5:29" s="2" customFormat="1">
      <c r="E14211" s="120"/>
      <c r="M14211" s="120"/>
      <c r="N14211" s="120"/>
      <c r="U14211" s="121"/>
      <c r="V14211" s="122"/>
      <c r="W14211" s="123"/>
      <c r="AC14211" s="123"/>
    </row>
    <row r="14212" spans="5:29" s="2" customFormat="1">
      <c r="E14212" s="120"/>
      <c r="M14212" s="120"/>
      <c r="N14212" s="120"/>
      <c r="U14212" s="121"/>
      <c r="V14212" s="122"/>
      <c r="W14212" s="123"/>
      <c r="AC14212" s="123"/>
    </row>
    <row r="14213" spans="5:29" s="2" customFormat="1">
      <c r="E14213" s="120"/>
      <c r="M14213" s="120"/>
      <c r="N14213" s="120"/>
      <c r="U14213" s="121"/>
      <c r="V14213" s="122"/>
      <c r="W14213" s="123"/>
      <c r="AC14213" s="123"/>
    </row>
    <row r="14214" spans="5:29" s="2" customFormat="1">
      <c r="E14214" s="120"/>
      <c r="M14214" s="120"/>
      <c r="N14214" s="120"/>
      <c r="U14214" s="121"/>
      <c r="V14214" s="122"/>
      <c r="W14214" s="123"/>
      <c r="AC14214" s="123"/>
    </row>
    <row r="14215" spans="5:29" s="2" customFormat="1">
      <c r="E14215" s="120"/>
      <c r="M14215" s="120"/>
      <c r="N14215" s="120"/>
      <c r="U14215" s="121"/>
      <c r="V14215" s="122"/>
      <c r="W14215" s="123"/>
      <c r="AC14215" s="123"/>
    </row>
    <row r="14216" spans="5:29" s="2" customFormat="1">
      <c r="E14216" s="120"/>
      <c r="M14216" s="120"/>
      <c r="N14216" s="120"/>
      <c r="U14216" s="121"/>
      <c r="V14216" s="122"/>
      <c r="W14216" s="123"/>
      <c r="AC14216" s="123"/>
    </row>
    <row r="14217" spans="5:29" s="2" customFormat="1">
      <c r="E14217" s="120"/>
      <c r="M14217" s="120"/>
      <c r="N14217" s="120"/>
      <c r="U14217" s="121"/>
      <c r="V14217" s="122"/>
      <c r="W14217" s="123"/>
      <c r="AC14217" s="123"/>
    </row>
    <row r="14218" spans="5:29" s="2" customFormat="1">
      <c r="E14218" s="120"/>
      <c r="M14218" s="120"/>
      <c r="N14218" s="120"/>
      <c r="U14218" s="121"/>
      <c r="V14218" s="122"/>
      <c r="W14218" s="123"/>
      <c r="AC14218" s="123"/>
    </row>
    <row r="14219" spans="5:29" s="2" customFormat="1">
      <c r="E14219" s="120"/>
      <c r="M14219" s="120"/>
      <c r="N14219" s="120"/>
      <c r="U14219" s="121"/>
      <c r="V14219" s="122"/>
      <c r="W14219" s="123"/>
      <c r="AC14219" s="123"/>
    </row>
    <row r="14220" spans="5:29" s="2" customFormat="1">
      <c r="E14220" s="120"/>
      <c r="M14220" s="120"/>
      <c r="N14220" s="120"/>
      <c r="U14220" s="121"/>
      <c r="V14220" s="122"/>
      <c r="W14220" s="123"/>
      <c r="AC14220" s="123"/>
    </row>
    <row r="14221" spans="5:29" s="2" customFormat="1">
      <c r="E14221" s="120"/>
      <c r="M14221" s="120"/>
      <c r="N14221" s="120"/>
      <c r="U14221" s="121"/>
      <c r="V14221" s="122"/>
      <c r="W14221" s="123"/>
      <c r="AC14221" s="123"/>
    </row>
    <row r="14222" spans="5:29" s="2" customFormat="1">
      <c r="E14222" s="120"/>
      <c r="M14222" s="120"/>
      <c r="N14222" s="120"/>
      <c r="U14222" s="121"/>
      <c r="V14222" s="122"/>
      <c r="W14222" s="123"/>
      <c r="AC14222" s="123"/>
    </row>
    <row r="14223" spans="5:29" s="2" customFormat="1">
      <c r="E14223" s="120"/>
      <c r="M14223" s="120"/>
      <c r="N14223" s="120"/>
      <c r="U14223" s="121"/>
      <c r="V14223" s="122"/>
      <c r="W14223" s="123"/>
      <c r="AC14223" s="123"/>
    </row>
    <row r="14224" spans="5:29" s="2" customFormat="1">
      <c r="E14224" s="120"/>
      <c r="M14224" s="120"/>
      <c r="N14224" s="120"/>
      <c r="U14224" s="121"/>
      <c r="V14224" s="122"/>
      <c r="W14224" s="123"/>
      <c r="AC14224" s="123"/>
    </row>
    <row r="14225" spans="5:29" s="2" customFormat="1">
      <c r="E14225" s="120"/>
      <c r="M14225" s="120"/>
      <c r="N14225" s="120"/>
      <c r="U14225" s="121"/>
      <c r="V14225" s="122"/>
      <c r="W14225" s="123"/>
      <c r="AC14225" s="123"/>
    </row>
    <row r="14226" spans="5:29" s="2" customFormat="1">
      <c r="E14226" s="120"/>
      <c r="M14226" s="120"/>
      <c r="N14226" s="120"/>
      <c r="U14226" s="121"/>
      <c r="V14226" s="122"/>
      <c r="W14226" s="123"/>
      <c r="AC14226" s="123"/>
    </row>
    <row r="14227" spans="5:29" s="2" customFormat="1">
      <c r="E14227" s="120"/>
      <c r="M14227" s="120"/>
      <c r="N14227" s="120"/>
      <c r="U14227" s="121"/>
      <c r="V14227" s="122"/>
      <c r="W14227" s="123"/>
      <c r="AC14227" s="123"/>
    </row>
    <row r="14228" spans="5:29" s="2" customFormat="1">
      <c r="E14228" s="120"/>
      <c r="M14228" s="120"/>
      <c r="N14228" s="120"/>
      <c r="U14228" s="121"/>
      <c r="V14228" s="122"/>
      <c r="W14228" s="123"/>
      <c r="AC14228" s="123"/>
    </row>
    <row r="14229" spans="5:29" s="2" customFormat="1">
      <c r="E14229" s="120"/>
      <c r="M14229" s="120"/>
      <c r="N14229" s="120"/>
      <c r="U14229" s="121"/>
      <c r="V14229" s="122"/>
      <c r="W14229" s="123"/>
      <c r="AC14229" s="123"/>
    </row>
    <row r="14230" spans="5:29" s="2" customFormat="1">
      <c r="E14230" s="120"/>
      <c r="M14230" s="120"/>
      <c r="N14230" s="120"/>
      <c r="U14230" s="121"/>
      <c r="V14230" s="122"/>
      <c r="W14230" s="123"/>
      <c r="AC14230" s="123"/>
    </row>
    <row r="14231" spans="5:29" s="2" customFormat="1">
      <c r="E14231" s="120"/>
      <c r="M14231" s="120"/>
      <c r="N14231" s="120"/>
      <c r="U14231" s="121"/>
      <c r="V14231" s="122"/>
      <c r="W14231" s="123"/>
      <c r="AC14231" s="123"/>
    </row>
    <row r="14232" spans="5:29" s="2" customFormat="1">
      <c r="E14232" s="120"/>
      <c r="M14232" s="120"/>
      <c r="N14232" s="120"/>
      <c r="U14232" s="121"/>
      <c r="V14232" s="122"/>
      <c r="W14232" s="123"/>
      <c r="AC14232" s="123"/>
    </row>
    <row r="14233" spans="5:29" s="2" customFormat="1">
      <c r="E14233" s="120"/>
      <c r="M14233" s="120"/>
      <c r="N14233" s="120"/>
      <c r="U14233" s="121"/>
      <c r="V14233" s="122"/>
      <c r="W14233" s="123"/>
      <c r="AC14233" s="123"/>
    </row>
    <row r="14234" spans="5:29" s="2" customFormat="1">
      <c r="E14234" s="120"/>
      <c r="M14234" s="120"/>
      <c r="N14234" s="120"/>
      <c r="U14234" s="121"/>
      <c r="V14234" s="122"/>
      <c r="W14234" s="123"/>
      <c r="AC14234" s="123"/>
    </row>
    <row r="14235" spans="5:29" s="2" customFormat="1">
      <c r="E14235" s="120"/>
      <c r="M14235" s="120"/>
      <c r="N14235" s="120"/>
      <c r="U14235" s="121"/>
      <c r="V14235" s="122"/>
      <c r="W14235" s="123"/>
      <c r="AC14235" s="123"/>
    </row>
    <row r="14236" spans="5:29" s="2" customFormat="1">
      <c r="E14236" s="120"/>
      <c r="M14236" s="120"/>
      <c r="N14236" s="120"/>
      <c r="U14236" s="121"/>
      <c r="V14236" s="122"/>
      <c r="W14236" s="123"/>
      <c r="AC14236" s="123"/>
    </row>
    <row r="14237" spans="5:29" s="2" customFormat="1">
      <c r="E14237" s="120"/>
      <c r="M14237" s="120"/>
      <c r="N14237" s="120"/>
      <c r="U14237" s="121"/>
      <c r="V14237" s="122"/>
      <c r="W14237" s="123"/>
      <c r="AC14237" s="123"/>
    </row>
    <row r="14238" spans="5:29" s="2" customFormat="1">
      <c r="E14238" s="120"/>
      <c r="M14238" s="120"/>
      <c r="N14238" s="120"/>
      <c r="U14238" s="121"/>
      <c r="V14238" s="122"/>
      <c r="W14238" s="123"/>
      <c r="AC14238" s="123"/>
    </row>
    <row r="14239" spans="5:29" s="2" customFormat="1">
      <c r="E14239" s="120"/>
      <c r="M14239" s="120"/>
      <c r="N14239" s="120"/>
      <c r="U14239" s="121"/>
      <c r="V14239" s="122"/>
      <c r="W14239" s="123"/>
      <c r="AC14239" s="123"/>
    </row>
    <row r="14240" spans="5:29" s="2" customFormat="1">
      <c r="E14240" s="120"/>
      <c r="M14240" s="120"/>
      <c r="N14240" s="120"/>
      <c r="U14240" s="121"/>
      <c r="V14240" s="122"/>
      <c r="W14240" s="123"/>
      <c r="AC14240" s="123"/>
    </row>
    <row r="14241" spans="5:29" s="2" customFormat="1">
      <c r="E14241" s="120"/>
      <c r="M14241" s="120"/>
      <c r="N14241" s="120"/>
      <c r="U14241" s="121"/>
      <c r="V14241" s="122"/>
      <c r="W14241" s="123"/>
      <c r="AC14241" s="123"/>
    </row>
    <row r="14242" spans="5:29" s="2" customFormat="1">
      <c r="E14242" s="120"/>
      <c r="M14242" s="120"/>
      <c r="N14242" s="120"/>
      <c r="U14242" s="121"/>
      <c r="V14242" s="122"/>
      <c r="W14242" s="123"/>
      <c r="AC14242" s="123"/>
    </row>
    <row r="14243" spans="5:29" s="2" customFormat="1">
      <c r="E14243" s="120"/>
      <c r="M14243" s="120"/>
      <c r="N14243" s="120"/>
      <c r="U14243" s="121"/>
      <c r="V14243" s="122"/>
      <c r="W14243" s="123"/>
      <c r="AC14243" s="123"/>
    </row>
    <row r="14244" spans="5:29" s="2" customFormat="1">
      <c r="E14244" s="120"/>
      <c r="M14244" s="120"/>
      <c r="N14244" s="120"/>
      <c r="U14244" s="121"/>
      <c r="V14244" s="122"/>
      <c r="W14244" s="123"/>
      <c r="AC14244" s="123"/>
    </row>
    <row r="14245" spans="5:29" s="2" customFormat="1">
      <c r="E14245" s="120"/>
      <c r="M14245" s="120"/>
      <c r="N14245" s="120"/>
      <c r="U14245" s="121"/>
      <c r="V14245" s="122"/>
      <c r="W14245" s="123"/>
      <c r="AC14245" s="123"/>
    </row>
    <row r="14246" spans="5:29" s="2" customFormat="1">
      <c r="E14246" s="120"/>
      <c r="M14246" s="120"/>
      <c r="N14246" s="120"/>
      <c r="U14246" s="121"/>
      <c r="V14246" s="122"/>
      <c r="W14246" s="123"/>
      <c r="AC14246" s="123"/>
    </row>
    <row r="14247" spans="5:29" s="2" customFormat="1">
      <c r="E14247" s="120"/>
      <c r="M14247" s="120"/>
      <c r="N14247" s="120"/>
      <c r="U14247" s="121"/>
      <c r="V14247" s="122"/>
      <c r="W14247" s="123"/>
      <c r="AC14247" s="123"/>
    </row>
    <row r="14248" spans="5:29" s="2" customFormat="1">
      <c r="E14248" s="120"/>
      <c r="M14248" s="120"/>
      <c r="N14248" s="120"/>
      <c r="U14248" s="121"/>
      <c r="V14248" s="122"/>
      <c r="W14248" s="123"/>
      <c r="AC14248" s="123"/>
    </row>
    <row r="14249" spans="5:29" s="2" customFormat="1">
      <c r="E14249" s="120"/>
      <c r="M14249" s="120"/>
      <c r="N14249" s="120"/>
      <c r="U14249" s="121"/>
      <c r="V14249" s="122"/>
      <c r="W14249" s="123"/>
      <c r="AC14249" s="123"/>
    </row>
    <row r="14250" spans="5:29" s="2" customFormat="1">
      <c r="E14250" s="120"/>
      <c r="M14250" s="120"/>
      <c r="N14250" s="120"/>
      <c r="U14250" s="121"/>
      <c r="V14250" s="122"/>
      <c r="W14250" s="123"/>
      <c r="AC14250" s="123"/>
    </row>
    <row r="14251" spans="5:29" s="2" customFormat="1">
      <c r="E14251" s="120"/>
      <c r="M14251" s="120"/>
      <c r="N14251" s="120"/>
      <c r="U14251" s="121"/>
      <c r="V14251" s="122"/>
      <c r="W14251" s="123"/>
      <c r="AC14251" s="123"/>
    </row>
    <row r="14252" spans="5:29" s="2" customFormat="1">
      <c r="E14252" s="120"/>
      <c r="M14252" s="120"/>
      <c r="N14252" s="120"/>
      <c r="U14252" s="121"/>
      <c r="V14252" s="122"/>
      <c r="W14252" s="123"/>
      <c r="AC14252" s="123"/>
    </row>
    <row r="14253" spans="5:29" s="2" customFormat="1">
      <c r="E14253" s="120"/>
      <c r="M14253" s="120"/>
      <c r="N14253" s="120"/>
      <c r="U14253" s="121"/>
      <c r="V14253" s="122"/>
      <c r="W14253" s="123"/>
      <c r="AC14253" s="123"/>
    </row>
    <row r="14254" spans="5:29" s="2" customFormat="1">
      <c r="E14254" s="120"/>
      <c r="M14254" s="120"/>
      <c r="N14254" s="120"/>
      <c r="U14254" s="121"/>
      <c r="V14254" s="122"/>
      <c r="W14254" s="123"/>
      <c r="AC14254" s="123"/>
    </row>
    <row r="14255" spans="5:29" s="2" customFormat="1">
      <c r="E14255" s="120"/>
      <c r="M14255" s="120"/>
      <c r="N14255" s="120"/>
      <c r="U14255" s="121"/>
      <c r="V14255" s="122"/>
      <c r="W14255" s="123"/>
      <c r="AC14255" s="123"/>
    </row>
    <row r="14256" spans="5:29" s="2" customFormat="1">
      <c r="E14256" s="120"/>
      <c r="M14256" s="120"/>
      <c r="N14256" s="120"/>
      <c r="U14256" s="121"/>
      <c r="V14256" s="122"/>
      <c r="W14256" s="123"/>
      <c r="AC14256" s="123"/>
    </row>
    <row r="14257" spans="5:29" s="2" customFormat="1">
      <c r="E14257" s="120"/>
      <c r="M14257" s="120"/>
      <c r="N14257" s="120"/>
      <c r="U14257" s="121"/>
      <c r="V14257" s="122"/>
      <c r="W14257" s="123"/>
      <c r="AC14257" s="123"/>
    </row>
    <row r="14258" spans="5:29" s="2" customFormat="1">
      <c r="E14258" s="120"/>
      <c r="M14258" s="120"/>
      <c r="N14258" s="120"/>
      <c r="U14258" s="121"/>
      <c r="V14258" s="122"/>
      <c r="W14258" s="123"/>
      <c r="AC14258" s="123"/>
    </row>
    <row r="14259" spans="5:29" s="2" customFormat="1">
      <c r="E14259" s="120"/>
      <c r="M14259" s="120"/>
      <c r="N14259" s="120"/>
      <c r="U14259" s="121"/>
      <c r="V14259" s="122"/>
      <c r="W14259" s="123"/>
      <c r="AC14259" s="123"/>
    </row>
    <row r="14260" spans="5:29" s="2" customFormat="1">
      <c r="E14260" s="120"/>
      <c r="M14260" s="120"/>
      <c r="N14260" s="120"/>
      <c r="U14260" s="121"/>
      <c r="V14260" s="122"/>
      <c r="W14260" s="123"/>
      <c r="AC14260" s="123"/>
    </row>
    <row r="14261" spans="5:29" s="2" customFormat="1">
      <c r="E14261" s="120"/>
      <c r="M14261" s="120"/>
      <c r="N14261" s="120"/>
      <c r="U14261" s="121"/>
      <c r="V14261" s="122"/>
      <c r="W14261" s="123"/>
      <c r="AC14261" s="123"/>
    </row>
    <row r="14262" spans="5:29" s="2" customFormat="1">
      <c r="E14262" s="120"/>
      <c r="M14262" s="120"/>
      <c r="N14262" s="120"/>
      <c r="U14262" s="121"/>
      <c r="V14262" s="122"/>
      <c r="W14262" s="123"/>
      <c r="AC14262" s="123"/>
    </row>
    <row r="14263" spans="5:29" s="2" customFormat="1">
      <c r="E14263" s="120"/>
      <c r="M14263" s="120"/>
      <c r="N14263" s="120"/>
      <c r="U14263" s="121"/>
      <c r="V14263" s="122"/>
      <c r="W14263" s="123"/>
      <c r="AC14263" s="123"/>
    </row>
    <row r="14264" spans="5:29" s="2" customFormat="1">
      <c r="E14264" s="120"/>
      <c r="M14264" s="120"/>
      <c r="N14264" s="120"/>
      <c r="U14264" s="121"/>
      <c r="V14264" s="122"/>
      <c r="W14264" s="123"/>
      <c r="AC14264" s="123"/>
    </row>
    <row r="14265" spans="5:29" s="2" customFormat="1">
      <c r="E14265" s="120"/>
      <c r="M14265" s="120"/>
      <c r="N14265" s="120"/>
      <c r="U14265" s="121"/>
      <c r="V14265" s="122"/>
      <c r="W14265" s="123"/>
      <c r="AC14265" s="123"/>
    </row>
    <row r="14266" spans="5:29" s="2" customFormat="1">
      <c r="E14266" s="120"/>
      <c r="M14266" s="120"/>
      <c r="N14266" s="120"/>
      <c r="U14266" s="121"/>
      <c r="V14266" s="122"/>
      <c r="W14266" s="123"/>
      <c r="AC14266" s="123"/>
    </row>
    <row r="14267" spans="5:29" s="2" customFormat="1">
      <c r="E14267" s="120"/>
      <c r="M14267" s="120"/>
      <c r="N14267" s="120"/>
      <c r="U14267" s="121"/>
      <c r="V14267" s="122"/>
      <c r="W14267" s="123"/>
      <c r="AC14267" s="123"/>
    </row>
    <row r="14268" spans="5:29" s="2" customFormat="1">
      <c r="E14268" s="120"/>
      <c r="M14268" s="120"/>
      <c r="N14268" s="120"/>
      <c r="U14268" s="121"/>
      <c r="V14268" s="122"/>
      <c r="W14268" s="123"/>
      <c r="AC14268" s="123"/>
    </row>
    <row r="14269" spans="5:29" s="2" customFormat="1">
      <c r="E14269" s="120"/>
      <c r="M14269" s="120"/>
      <c r="N14269" s="120"/>
      <c r="U14269" s="121"/>
      <c r="V14269" s="122"/>
      <c r="W14269" s="123"/>
      <c r="AC14269" s="123"/>
    </row>
    <row r="14270" spans="5:29" s="2" customFormat="1">
      <c r="E14270" s="120"/>
      <c r="M14270" s="120"/>
      <c r="N14270" s="120"/>
      <c r="U14270" s="121"/>
      <c r="V14270" s="122"/>
      <c r="W14270" s="123"/>
      <c r="AC14270" s="123"/>
    </row>
    <row r="14271" spans="5:29" s="2" customFormat="1">
      <c r="E14271" s="120"/>
      <c r="M14271" s="120"/>
      <c r="N14271" s="120"/>
      <c r="U14271" s="121"/>
      <c r="V14271" s="122"/>
      <c r="W14271" s="123"/>
      <c r="AC14271" s="123"/>
    </row>
    <row r="14272" spans="5:29" s="2" customFormat="1">
      <c r="E14272" s="120"/>
      <c r="M14272" s="120"/>
      <c r="N14272" s="120"/>
      <c r="U14272" s="121"/>
      <c r="V14272" s="122"/>
      <c r="W14272" s="123"/>
      <c r="AC14272" s="123"/>
    </row>
    <row r="14273" spans="5:29" s="2" customFormat="1">
      <c r="E14273" s="120"/>
      <c r="M14273" s="120"/>
      <c r="N14273" s="120"/>
      <c r="U14273" s="121"/>
      <c r="V14273" s="122"/>
      <c r="W14273" s="123"/>
      <c r="AC14273" s="123"/>
    </row>
    <row r="14274" spans="5:29" s="2" customFormat="1">
      <c r="E14274" s="120"/>
      <c r="M14274" s="120"/>
      <c r="N14274" s="120"/>
      <c r="U14274" s="121"/>
      <c r="V14274" s="122"/>
      <c r="W14274" s="123"/>
      <c r="AC14274" s="123"/>
    </row>
    <row r="14275" spans="5:29" s="2" customFormat="1">
      <c r="E14275" s="120"/>
      <c r="M14275" s="120"/>
      <c r="N14275" s="120"/>
      <c r="U14275" s="121"/>
      <c r="V14275" s="122"/>
      <c r="W14275" s="123"/>
      <c r="AC14275" s="123"/>
    </row>
    <row r="14276" spans="5:29" s="2" customFormat="1">
      <c r="E14276" s="120"/>
      <c r="M14276" s="120"/>
      <c r="N14276" s="120"/>
      <c r="U14276" s="121"/>
      <c r="V14276" s="122"/>
      <c r="W14276" s="123"/>
      <c r="AC14276" s="123"/>
    </row>
    <row r="14277" spans="5:29" s="2" customFormat="1">
      <c r="E14277" s="120"/>
      <c r="M14277" s="120"/>
      <c r="N14277" s="120"/>
      <c r="U14277" s="121"/>
      <c r="V14277" s="122"/>
      <c r="W14277" s="123"/>
      <c r="AC14277" s="123"/>
    </row>
    <row r="14278" spans="5:29" s="2" customFormat="1">
      <c r="E14278" s="120"/>
      <c r="M14278" s="120"/>
      <c r="N14278" s="120"/>
      <c r="U14278" s="121"/>
      <c r="V14278" s="122"/>
      <c r="W14278" s="123"/>
      <c r="AC14278" s="123"/>
    </row>
    <row r="14279" spans="5:29" s="2" customFormat="1">
      <c r="E14279" s="120"/>
      <c r="M14279" s="120"/>
      <c r="N14279" s="120"/>
      <c r="U14279" s="121"/>
      <c r="V14279" s="122"/>
      <c r="W14279" s="123"/>
      <c r="AC14279" s="123"/>
    </row>
    <row r="14280" spans="5:29" s="2" customFormat="1">
      <c r="E14280" s="120"/>
      <c r="M14280" s="120"/>
      <c r="N14280" s="120"/>
      <c r="U14280" s="121"/>
      <c r="V14280" s="122"/>
      <c r="W14280" s="123"/>
      <c r="AC14280" s="123"/>
    </row>
    <row r="14281" spans="5:29" s="2" customFormat="1">
      <c r="E14281" s="120"/>
      <c r="M14281" s="120"/>
      <c r="N14281" s="120"/>
      <c r="U14281" s="121"/>
      <c r="V14281" s="122"/>
      <c r="W14281" s="123"/>
      <c r="AC14281" s="123"/>
    </row>
    <row r="14282" spans="5:29" s="2" customFormat="1">
      <c r="E14282" s="120"/>
      <c r="M14282" s="120"/>
      <c r="N14282" s="120"/>
      <c r="U14282" s="121"/>
      <c r="V14282" s="122"/>
      <c r="W14282" s="123"/>
      <c r="AC14282" s="123"/>
    </row>
    <row r="14283" spans="5:29" s="2" customFormat="1">
      <c r="E14283" s="120"/>
      <c r="M14283" s="120"/>
      <c r="N14283" s="120"/>
      <c r="U14283" s="121"/>
      <c r="V14283" s="122"/>
      <c r="W14283" s="123"/>
      <c r="AC14283" s="123"/>
    </row>
    <row r="14284" spans="5:29" s="2" customFormat="1">
      <c r="E14284" s="120"/>
      <c r="M14284" s="120"/>
      <c r="N14284" s="120"/>
      <c r="U14284" s="121"/>
      <c r="V14284" s="122"/>
      <c r="W14284" s="123"/>
      <c r="AC14284" s="123"/>
    </row>
    <row r="14285" spans="5:29" s="2" customFormat="1">
      <c r="E14285" s="120"/>
      <c r="M14285" s="120"/>
      <c r="N14285" s="120"/>
      <c r="U14285" s="121"/>
      <c r="V14285" s="122"/>
      <c r="W14285" s="123"/>
      <c r="AC14285" s="123"/>
    </row>
    <row r="14286" spans="5:29" s="2" customFormat="1">
      <c r="E14286" s="120"/>
      <c r="M14286" s="120"/>
      <c r="N14286" s="120"/>
      <c r="U14286" s="121"/>
      <c r="V14286" s="122"/>
      <c r="W14286" s="123"/>
      <c r="AC14286" s="123"/>
    </row>
    <row r="14287" spans="5:29" s="2" customFormat="1">
      <c r="E14287" s="120"/>
      <c r="M14287" s="120"/>
      <c r="N14287" s="120"/>
      <c r="U14287" s="121"/>
      <c r="V14287" s="122"/>
      <c r="W14287" s="123"/>
      <c r="AC14287" s="123"/>
    </row>
    <row r="14288" spans="5:29" s="2" customFormat="1">
      <c r="E14288" s="120"/>
      <c r="M14288" s="120"/>
      <c r="N14288" s="120"/>
      <c r="U14288" s="121"/>
      <c r="V14288" s="122"/>
      <c r="W14288" s="123"/>
      <c r="AC14288" s="123"/>
    </row>
    <row r="14289" spans="5:29" s="2" customFormat="1">
      <c r="E14289" s="120"/>
      <c r="M14289" s="120"/>
      <c r="N14289" s="120"/>
      <c r="U14289" s="121"/>
      <c r="V14289" s="122"/>
      <c r="W14289" s="123"/>
      <c r="AC14289" s="123"/>
    </row>
    <row r="14290" spans="5:29" s="2" customFormat="1">
      <c r="E14290" s="120"/>
      <c r="M14290" s="120"/>
      <c r="N14290" s="120"/>
      <c r="U14290" s="121"/>
      <c r="V14290" s="122"/>
      <c r="W14290" s="123"/>
      <c r="AC14290" s="123"/>
    </row>
    <row r="14291" spans="5:29" s="2" customFormat="1">
      <c r="E14291" s="120"/>
      <c r="M14291" s="120"/>
      <c r="N14291" s="120"/>
      <c r="U14291" s="121"/>
      <c r="V14291" s="122"/>
      <c r="W14291" s="123"/>
      <c r="AC14291" s="123"/>
    </row>
    <row r="14292" spans="5:29" s="2" customFormat="1">
      <c r="E14292" s="120"/>
      <c r="M14292" s="120"/>
      <c r="N14292" s="120"/>
      <c r="U14292" s="121"/>
      <c r="V14292" s="122"/>
      <c r="W14292" s="123"/>
      <c r="AC14292" s="123"/>
    </row>
    <row r="14293" spans="5:29" s="2" customFormat="1">
      <c r="E14293" s="120"/>
      <c r="M14293" s="120"/>
      <c r="N14293" s="120"/>
      <c r="U14293" s="121"/>
      <c r="V14293" s="122"/>
      <c r="W14293" s="123"/>
      <c r="AC14293" s="123"/>
    </row>
    <row r="14294" spans="5:29" s="2" customFormat="1">
      <c r="E14294" s="120"/>
      <c r="M14294" s="120"/>
      <c r="N14294" s="120"/>
      <c r="U14294" s="121"/>
      <c r="V14294" s="122"/>
      <c r="W14294" s="123"/>
      <c r="AC14294" s="123"/>
    </row>
    <row r="14295" spans="5:29" s="2" customFormat="1">
      <c r="E14295" s="120"/>
      <c r="M14295" s="120"/>
      <c r="N14295" s="120"/>
      <c r="U14295" s="121"/>
      <c r="V14295" s="122"/>
      <c r="W14295" s="123"/>
      <c r="AC14295" s="123"/>
    </row>
    <row r="14296" spans="5:29" s="2" customFormat="1">
      <c r="E14296" s="120"/>
      <c r="M14296" s="120"/>
      <c r="N14296" s="120"/>
      <c r="U14296" s="121"/>
      <c r="V14296" s="122"/>
      <c r="W14296" s="123"/>
      <c r="AC14296" s="123"/>
    </row>
    <row r="14297" spans="5:29" s="2" customFormat="1">
      <c r="E14297" s="120"/>
      <c r="M14297" s="120"/>
      <c r="N14297" s="120"/>
      <c r="U14297" s="121"/>
      <c r="V14297" s="122"/>
      <c r="W14297" s="123"/>
      <c r="AC14297" s="123"/>
    </row>
    <row r="14298" spans="5:29" s="2" customFormat="1">
      <c r="E14298" s="120"/>
      <c r="M14298" s="120"/>
      <c r="N14298" s="120"/>
      <c r="U14298" s="121"/>
      <c r="V14298" s="122"/>
      <c r="W14298" s="123"/>
      <c r="AC14298" s="123"/>
    </row>
    <row r="14299" spans="5:29" s="2" customFormat="1">
      <c r="E14299" s="120"/>
      <c r="M14299" s="120"/>
      <c r="N14299" s="120"/>
      <c r="U14299" s="121"/>
      <c r="V14299" s="122"/>
      <c r="W14299" s="123"/>
      <c r="AC14299" s="123"/>
    </row>
    <row r="14300" spans="5:29" s="2" customFormat="1">
      <c r="E14300" s="120"/>
      <c r="M14300" s="120"/>
      <c r="N14300" s="120"/>
      <c r="U14300" s="121"/>
      <c r="V14300" s="122"/>
      <c r="W14300" s="123"/>
      <c r="AC14300" s="123"/>
    </row>
    <row r="14301" spans="5:29" s="2" customFormat="1">
      <c r="E14301" s="120"/>
      <c r="M14301" s="120"/>
      <c r="N14301" s="120"/>
      <c r="U14301" s="121"/>
      <c r="V14301" s="122"/>
      <c r="W14301" s="123"/>
      <c r="AC14301" s="123"/>
    </row>
    <row r="14302" spans="5:29" s="2" customFormat="1">
      <c r="E14302" s="120"/>
      <c r="M14302" s="120"/>
      <c r="N14302" s="120"/>
      <c r="U14302" s="121"/>
      <c r="V14302" s="122"/>
      <c r="W14302" s="123"/>
      <c r="AC14302" s="123"/>
    </row>
    <row r="14303" spans="5:29" s="2" customFormat="1">
      <c r="E14303" s="120"/>
      <c r="M14303" s="120"/>
      <c r="N14303" s="120"/>
      <c r="U14303" s="121"/>
      <c r="V14303" s="122"/>
      <c r="W14303" s="123"/>
      <c r="AC14303" s="123"/>
    </row>
    <row r="14304" spans="5:29" s="2" customFormat="1">
      <c r="E14304" s="120"/>
      <c r="M14304" s="120"/>
      <c r="N14304" s="120"/>
      <c r="U14304" s="121"/>
      <c r="V14304" s="122"/>
      <c r="W14304" s="123"/>
      <c r="AC14304" s="123"/>
    </row>
    <row r="14305" spans="5:29" s="2" customFormat="1">
      <c r="E14305" s="120"/>
      <c r="M14305" s="120"/>
      <c r="N14305" s="120"/>
      <c r="U14305" s="121"/>
      <c r="V14305" s="122"/>
      <c r="W14305" s="123"/>
      <c r="AC14305" s="123"/>
    </row>
    <row r="14306" spans="5:29" s="2" customFormat="1">
      <c r="E14306" s="120"/>
      <c r="M14306" s="120"/>
      <c r="N14306" s="120"/>
      <c r="U14306" s="121"/>
      <c r="V14306" s="122"/>
      <c r="W14306" s="123"/>
      <c r="AC14306" s="123"/>
    </row>
    <row r="14307" spans="5:29" s="2" customFormat="1">
      <c r="E14307" s="120"/>
      <c r="M14307" s="120"/>
      <c r="N14307" s="120"/>
      <c r="U14307" s="121"/>
      <c r="V14307" s="122"/>
      <c r="W14307" s="123"/>
      <c r="AC14307" s="123"/>
    </row>
    <row r="14308" spans="5:29" s="2" customFormat="1">
      <c r="E14308" s="120"/>
      <c r="M14308" s="120"/>
      <c r="N14308" s="120"/>
      <c r="U14308" s="121"/>
      <c r="V14308" s="122"/>
      <c r="W14308" s="123"/>
      <c r="AC14308" s="123"/>
    </row>
    <row r="14309" spans="5:29" s="2" customFormat="1">
      <c r="E14309" s="120"/>
      <c r="M14309" s="120"/>
      <c r="N14309" s="120"/>
      <c r="U14309" s="121"/>
      <c r="V14309" s="122"/>
      <c r="W14309" s="123"/>
      <c r="AC14309" s="123"/>
    </row>
    <row r="14310" spans="5:29" s="2" customFormat="1">
      <c r="E14310" s="120"/>
      <c r="M14310" s="120"/>
      <c r="N14310" s="120"/>
      <c r="U14310" s="121"/>
      <c r="V14310" s="122"/>
      <c r="W14310" s="123"/>
      <c r="AC14310" s="123"/>
    </row>
    <row r="14311" spans="5:29" s="2" customFormat="1">
      <c r="E14311" s="120"/>
      <c r="M14311" s="120"/>
      <c r="N14311" s="120"/>
      <c r="U14311" s="121"/>
      <c r="V14311" s="122"/>
      <c r="W14311" s="123"/>
      <c r="AC14311" s="123"/>
    </row>
    <row r="14312" spans="5:29" s="2" customFormat="1">
      <c r="E14312" s="120"/>
      <c r="M14312" s="120"/>
      <c r="N14312" s="120"/>
      <c r="U14312" s="121"/>
      <c r="V14312" s="122"/>
      <c r="W14312" s="123"/>
      <c r="AC14312" s="123"/>
    </row>
    <row r="14313" spans="5:29" s="2" customFormat="1">
      <c r="E14313" s="120"/>
      <c r="M14313" s="120"/>
      <c r="N14313" s="120"/>
      <c r="U14313" s="121"/>
      <c r="V14313" s="122"/>
      <c r="W14313" s="123"/>
      <c r="AC14313" s="123"/>
    </row>
    <row r="14314" spans="5:29" s="2" customFormat="1">
      <c r="E14314" s="120"/>
      <c r="M14314" s="120"/>
      <c r="N14314" s="120"/>
      <c r="U14314" s="121"/>
      <c r="V14314" s="122"/>
      <c r="W14314" s="123"/>
      <c r="AC14314" s="123"/>
    </row>
    <row r="14315" spans="5:29" s="2" customFormat="1">
      <c r="E14315" s="120"/>
      <c r="M14315" s="120"/>
      <c r="N14315" s="120"/>
      <c r="U14315" s="121"/>
      <c r="V14315" s="122"/>
      <c r="W14315" s="123"/>
      <c r="AC14315" s="123"/>
    </row>
    <row r="14316" spans="5:29" s="2" customFormat="1">
      <c r="E14316" s="120"/>
      <c r="M14316" s="120"/>
      <c r="N14316" s="120"/>
      <c r="U14316" s="121"/>
      <c r="V14316" s="122"/>
      <c r="W14316" s="123"/>
      <c r="AC14316" s="123"/>
    </row>
    <row r="14317" spans="5:29" s="2" customFormat="1">
      <c r="E14317" s="120"/>
      <c r="M14317" s="120"/>
      <c r="N14317" s="120"/>
      <c r="U14317" s="121"/>
      <c r="V14317" s="122"/>
      <c r="W14317" s="123"/>
      <c r="AC14317" s="123"/>
    </row>
    <row r="14318" spans="5:29" s="2" customFormat="1">
      <c r="E14318" s="120"/>
      <c r="M14318" s="120"/>
      <c r="N14318" s="120"/>
      <c r="U14318" s="121"/>
      <c r="V14318" s="122"/>
      <c r="W14318" s="123"/>
      <c r="AC14318" s="123"/>
    </row>
    <row r="14319" spans="5:29" s="2" customFormat="1">
      <c r="E14319" s="120"/>
      <c r="M14319" s="120"/>
      <c r="N14319" s="120"/>
      <c r="U14319" s="121"/>
      <c r="V14319" s="122"/>
      <c r="W14319" s="123"/>
      <c r="AC14319" s="123"/>
    </row>
    <row r="14320" spans="5:29" s="2" customFormat="1">
      <c r="E14320" s="120"/>
      <c r="M14320" s="120"/>
      <c r="N14320" s="120"/>
      <c r="U14320" s="121"/>
      <c r="V14320" s="122"/>
      <c r="W14320" s="123"/>
      <c r="AC14320" s="123"/>
    </row>
    <row r="14321" spans="5:29" s="2" customFormat="1">
      <c r="E14321" s="120"/>
      <c r="M14321" s="120"/>
      <c r="N14321" s="120"/>
      <c r="U14321" s="121"/>
      <c r="V14321" s="122"/>
      <c r="W14321" s="123"/>
      <c r="AC14321" s="123"/>
    </row>
    <row r="14322" spans="5:29" s="2" customFormat="1">
      <c r="E14322" s="120"/>
      <c r="M14322" s="120"/>
      <c r="N14322" s="120"/>
      <c r="U14322" s="121"/>
      <c r="V14322" s="122"/>
      <c r="W14322" s="123"/>
      <c r="AC14322" s="123"/>
    </row>
    <row r="14323" spans="5:29" s="2" customFormat="1">
      <c r="E14323" s="120"/>
      <c r="M14323" s="120"/>
      <c r="N14323" s="120"/>
      <c r="U14323" s="121"/>
      <c r="V14323" s="122"/>
      <c r="W14323" s="123"/>
      <c r="AC14323" s="123"/>
    </row>
    <row r="14324" spans="5:29" s="2" customFormat="1">
      <c r="E14324" s="120"/>
      <c r="M14324" s="120"/>
      <c r="N14324" s="120"/>
      <c r="U14324" s="121"/>
      <c r="V14324" s="122"/>
      <c r="W14324" s="123"/>
      <c r="AC14324" s="123"/>
    </row>
    <row r="14325" spans="5:29" s="2" customFormat="1">
      <c r="E14325" s="120"/>
      <c r="M14325" s="120"/>
      <c r="N14325" s="120"/>
      <c r="U14325" s="121"/>
      <c r="V14325" s="122"/>
      <c r="W14325" s="123"/>
      <c r="AC14325" s="123"/>
    </row>
    <row r="14326" spans="5:29" s="2" customFormat="1">
      <c r="E14326" s="120"/>
      <c r="M14326" s="120"/>
      <c r="N14326" s="120"/>
      <c r="U14326" s="121"/>
      <c r="V14326" s="122"/>
      <c r="W14326" s="123"/>
      <c r="AC14326" s="123"/>
    </row>
    <row r="14327" spans="5:29" s="2" customFormat="1">
      <c r="E14327" s="120"/>
      <c r="M14327" s="120"/>
      <c r="N14327" s="120"/>
      <c r="U14327" s="121"/>
      <c r="V14327" s="122"/>
      <c r="W14327" s="123"/>
      <c r="AC14327" s="123"/>
    </row>
    <row r="14328" spans="5:29" s="2" customFormat="1">
      <c r="E14328" s="120"/>
      <c r="M14328" s="120"/>
      <c r="N14328" s="120"/>
      <c r="U14328" s="121"/>
      <c r="V14328" s="122"/>
      <c r="W14328" s="123"/>
      <c r="AC14328" s="123"/>
    </row>
    <row r="14329" spans="5:29" s="2" customFormat="1">
      <c r="E14329" s="120"/>
      <c r="M14329" s="120"/>
      <c r="N14329" s="120"/>
      <c r="U14329" s="121"/>
      <c r="V14329" s="122"/>
      <c r="W14329" s="123"/>
      <c r="AC14329" s="123"/>
    </row>
    <row r="14330" spans="5:29" s="2" customFormat="1">
      <c r="E14330" s="120"/>
      <c r="M14330" s="120"/>
      <c r="N14330" s="120"/>
      <c r="U14330" s="121"/>
      <c r="V14330" s="122"/>
      <c r="W14330" s="123"/>
      <c r="AC14330" s="123"/>
    </row>
    <row r="14331" spans="5:29" s="2" customFormat="1">
      <c r="E14331" s="120"/>
      <c r="M14331" s="120"/>
      <c r="N14331" s="120"/>
      <c r="U14331" s="121"/>
      <c r="V14331" s="122"/>
      <c r="W14331" s="123"/>
      <c r="AC14331" s="123"/>
    </row>
    <row r="14332" spans="5:29" s="2" customFormat="1">
      <c r="E14332" s="120"/>
      <c r="M14332" s="120"/>
      <c r="N14332" s="120"/>
      <c r="U14332" s="121"/>
      <c r="V14332" s="122"/>
      <c r="W14332" s="123"/>
      <c r="AC14332" s="123"/>
    </row>
    <row r="14333" spans="5:29" s="2" customFormat="1">
      <c r="E14333" s="120"/>
      <c r="M14333" s="120"/>
      <c r="N14333" s="120"/>
      <c r="U14333" s="121"/>
      <c r="V14333" s="122"/>
      <c r="W14333" s="123"/>
      <c r="AC14333" s="123"/>
    </row>
    <row r="14334" spans="5:29" s="2" customFormat="1">
      <c r="E14334" s="120"/>
      <c r="M14334" s="120"/>
      <c r="N14334" s="120"/>
      <c r="U14334" s="121"/>
      <c r="V14334" s="122"/>
      <c r="W14334" s="123"/>
      <c r="AC14334" s="123"/>
    </row>
    <row r="14335" spans="5:29" s="2" customFormat="1">
      <c r="E14335" s="120"/>
      <c r="M14335" s="120"/>
      <c r="N14335" s="120"/>
      <c r="U14335" s="121"/>
      <c r="V14335" s="122"/>
      <c r="W14335" s="123"/>
      <c r="AC14335" s="123"/>
    </row>
    <row r="14336" spans="5:29" s="2" customFormat="1">
      <c r="E14336" s="120"/>
      <c r="M14336" s="120"/>
      <c r="N14336" s="120"/>
      <c r="U14336" s="121"/>
      <c r="V14336" s="122"/>
      <c r="W14336" s="123"/>
      <c r="AC14336" s="123"/>
    </row>
    <row r="14337" spans="5:29" s="2" customFormat="1">
      <c r="E14337" s="120"/>
      <c r="M14337" s="120"/>
      <c r="N14337" s="120"/>
      <c r="U14337" s="121"/>
      <c r="V14337" s="122"/>
      <c r="W14337" s="123"/>
      <c r="AC14337" s="123"/>
    </row>
    <row r="14338" spans="5:29" s="2" customFormat="1">
      <c r="E14338" s="120"/>
      <c r="M14338" s="120"/>
      <c r="N14338" s="120"/>
      <c r="U14338" s="121"/>
      <c r="V14338" s="122"/>
      <c r="W14338" s="123"/>
      <c r="AC14338" s="123"/>
    </row>
    <row r="14339" spans="5:29" s="2" customFormat="1">
      <c r="E14339" s="120"/>
      <c r="M14339" s="120"/>
      <c r="N14339" s="120"/>
      <c r="U14339" s="121"/>
      <c r="V14339" s="122"/>
      <c r="W14339" s="123"/>
      <c r="AC14339" s="123"/>
    </row>
    <row r="14340" spans="5:29" s="2" customFormat="1">
      <c r="E14340" s="120"/>
      <c r="M14340" s="120"/>
      <c r="N14340" s="120"/>
      <c r="U14340" s="121"/>
      <c r="V14340" s="122"/>
      <c r="W14340" s="123"/>
      <c r="AC14340" s="123"/>
    </row>
    <row r="14341" spans="5:29" s="2" customFormat="1">
      <c r="E14341" s="120"/>
      <c r="M14341" s="120"/>
      <c r="N14341" s="120"/>
      <c r="U14341" s="121"/>
      <c r="V14341" s="122"/>
      <c r="W14341" s="123"/>
      <c r="AC14341" s="123"/>
    </row>
    <row r="14342" spans="5:29" s="2" customFormat="1">
      <c r="E14342" s="120"/>
      <c r="M14342" s="120"/>
      <c r="N14342" s="120"/>
      <c r="U14342" s="121"/>
      <c r="V14342" s="122"/>
      <c r="W14342" s="123"/>
      <c r="AC14342" s="123"/>
    </row>
    <row r="14343" spans="5:29" s="2" customFormat="1">
      <c r="E14343" s="120"/>
      <c r="M14343" s="120"/>
      <c r="N14343" s="120"/>
      <c r="U14343" s="121"/>
      <c r="V14343" s="122"/>
      <c r="W14343" s="123"/>
      <c r="AC14343" s="123"/>
    </row>
    <row r="14344" spans="5:29" s="2" customFormat="1">
      <c r="E14344" s="120"/>
      <c r="M14344" s="120"/>
      <c r="N14344" s="120"/>
      <c r="U14344" s="121"/>
      <c r="V14344" s="122"/>
      <c r="W14344" s="123"/>
      <c r="AC14344" s="123"/>
    </row>
    <row r="14345" spans="5:29" s="2" customFormat="1">
      <c r="E14345" s="120"/>
      <c r="M14345" s="120"/>
      <c r="N14345" s="120"/>
      <c r="U14345" s="121"/>
      <c r="V14345" s="122"/>
      <c r="W14345" s="123"/>
      <c r="AC14345" s="123"/>
    </row>
    <row r="14346" spans="5:29" s="2" customFormat="1">
      <c r="E14346" s="120"/>
      <c r="M14346" s="120"/>
      <c r="N14346" s="120"/>
      <c r="U14346" s="121"/>
      <c r="V14346" s="122"/>
      <c r="W14346" s="123"/>
      <c r="AC14346" s="123"/>
    </row>
    <row r="14347" spans="5:29" s="2" customFormat="1">
      <c r="E14347" s="120"/>
      <c r="M14347" s="120"/>
      <c r="N14347" s="120"/>
      <c r="U14347" s="121"/>
      <c r="V14347" s="122"/>
      <c r="W14347" s="123"/>
      <c r="AC14347" s="123"/>
    </row>
    <row r="14348" spans="5:29" s="2" customFormat="1">
      <c r="E14348" s="120"/>
      <c r="M14348" s="120"/>
      <c r="N14348" s="120"/>
      <c r="U14348" s="121"/>
      <c r="V14348" s="122"/>
      <c r="W14348" s="123"/>
      <c r="AC14348" s="123"/>
    </row>
    <row r="14349" spans="5:29" s="2" customFormat="1">
      <c r="E14349" s="120"/>
      <c r="M14349" s="120"/>
      <c r="N14349" s="120"/>
      <c r="U14349" s="121"/>
      <c r="V14349" s="122"/>
      <c r="W14349" s="123"/>
      <c r="AC14349" s="123"/>
    </row>
    <row r="14350" spans="5:29" s="2" customFormat="1">
      <c r="E14350" s="120"/>
      <c r="M14350" s="120"/>
      <c r="N14350" s="120"/>
      <c r="U14350" s="121"/>
      <c r="V14350" s="122"/>
      <c r="W14350" s="123"/>
      <c r="AC14350" s="123"/>
    </row>
    <row r="14351" spans="5:29" s="2" customFormat="1">
      <c r="E14351" s="120"/>
      <c r="M14351" s="120"/>
      <c r="N14351" s="120"/>
      <c r="U14351" s="121"/>
      <c r="V14351" s="122"/>
      <c r="W14351" s="123"/>
      <c r="AC14351" s="123"/>
    </row>
    <row r="14352" spans="5:29" s="2" customFormat="1">
      <c r="E14352" s="120"/>
      <c r="M14352" s="120"/>
      <c r="N14352" s="120"/>
      <c r="U14352" s="121"/>
      <c r="V14352" s="122"/>
      <c r="W14352" s="123"/>
      <c r="AC14352" s="123"/>
    </row>
    <row r="14353" spans="5:29" s="2" customFormat="1">
      <c r="E14353" s="120"/>
      <c r="M14353" s="120"/>
      <c r="N14353" s="120"/>
      <c r="U14353" s="121"/>
      <c r="V14353" s="122"/>
      <c r="W14353" s="123"/>
      <c r="AC14353" s="123"/>
    </row>
    <row r="14354" spans="5:29" s="2" customFormat="1">
      <c r="E14354" s="120"/>
      <c r="M14354" s="120"/>
      <c r="N14354" s="120"/>
      <c r="U14354" s="121"/>
      <c r="V14354" s="122"/>
      <c r="W14354" s="123"/>
      <c r="AC14354" s="123"/>
    </row>
    <row r="14355" spans="5:29" s="2" customFormat="1">
      <c r="E14355" s="120"/>
      <c r="M14355" s="120"/>
      <c r="N14355" s="120"/>
      <c r="U14355" s="121"/>
      <c r="V14355" s="122"/>
      <c r="W14355" s="123"/>
      <c r="AC14355" s="123"/>
    </row>
    <row r="14356" spans="5:29" s="2" customFormat="1">
      <c r="E14356" s="120"/>
      <c r="M14356" s="120"/>
      <c r="N14356" s="120"/>
      <c r="U14356" s="121"/>
      <c r="V14356" s="122"/>
      <c r="W14356" s="123"/>
      <c r="AC14356" s="123"/>
    </row>
    <row r="14357" spans="5:29" s="2" customFormat="1">
      <c r="E14357" s="120"/>
      <c r="M14357" s="120"/>
      <c r="N14357" s="120"/>
      <c r="U14357" s="121"/>
      <c r="V14357" s="122"/>
      <c r="W14357" s="123"/>
      <c r="AC14357" s="123"/>
    </row>
    <row r="14358" spans="5:29" s="2" customFormat="1">
      <c r="E14358" s="120"/>
      <c r="M14358" s="120"/>
      <c r="N14358" s="120"/>
      <c r="U14358" s="121"/>
      <c r="V14358" s="122"/>
      <c r="W14358" s="123"/>
      <c r="AC14358" s="123"/>
    </row>
    <row r="14359" spans="5:29" s="2" customFormat="1">
      <c r="E14359" s="120"/>
      <c r="M14359" s="120"/>
      <c r="N14359" s="120"/>
      <c r="U14359" s="121"/>
      <c r="V14359" s="122"/>
      <c r="W14359" s="123"/>
      <c r="AC14359" s="123"/>
    </row>
    <row r="14360" spans="5:29" s="2" customFormat="1">
      <c r="E14360" s="120"/>
      <c r="M14360" s="120"/>
      <c r="N14360" s="120"/>
      <c r="U14360" s="121"/>
      <c r="V14360" s="122"/>
      <c r="W14360" s="123"/>
      <c r="AC14360" s="123"/>
    </row>
    <row r="14361" spans="5:29" s="2" customFormat="1">
      <c r="E14361" s="120"/>
      <c r="M14361" s="120"/>
      <c r="N14361" s="120"/>
      <c r="U14361" s="121"/>
      <c r="V14361" s="122"/>
      <c r="W14361" s="123"/>
      <c r="AC14361" s="123"/>
    </row>
    <row r="14362" spans="5:29" s="2" customFormat="1">
      <c r="E14362" s="120"/>
      <c r="M14362" s="120"/>
      <c r="N14362" s="120"/>
      <c r="U14362" s="121"/>
      <c r="V14362" s="122"/>
      <c r="W14362" s="123"/>
      <c r="AC14362" s="123"/>
    </row>
    <row r="14363" spans="5:29" s="2" customFormat="1">
      <c r="E14363" s="120"/>
      <c r="M14363" s="120"/>
      <c r="N14363" s="120"/>
      <c r="U14363" s="121"/>
      <c r="V14363" s="122"/>
      <c r="W14363" s="123"/>
      <c r="AC14363" s="123"/>
    </row>
    <row r="14364" spans="5:29" s="2" customFormat="1">
      <c r="E14364" s="120"/>
      <c r="M14364" s="120"/>
      <c r="N14364" s="120"/>
      <c r="U14364" s="121"/>
      <c r="V14364" s="122"/>
      <c r="W14364" s="123"/>
      <c r="AC14364" s="123"/>
    </row>
    <row r="14365" spans="5:29" s="2" customFormat="1">
      <c r="E14365" s="120"/>
      <c r="M14365" s="120"/>
      <c r="N14365" s="120"/>
      <c r="U14365" s="121"/>
      <c r="V14365" s="122"/>
      <c r="W14365" s="123"/>
      <c r="AC14365" s="123"/>
    </row>
    <row r="14366" spans="5:29" s="2" customFormat="1">
      <c r="E14366" s="120"/>
      <c r="M14366" s="120"/>
      <c r="N14366" s="120"/>
      <c r="U14366" s="121"/>
      <c r="V14366" s="122"/>
      <c r="W14366" s="123"/>
      <c r="AC14366" s="123"/>
    </row>
    <row r="14367" spans="5:29" s="2" customFormat="1">
      <c r="E14367" s="120"/>
      <c r="M14367" s="120"/>
      <c r="N14367" s="120"/>
      <c r="U14367" s="121"/>
      <c r="V14367" s="122"/>
      <c r="W14367" s="123"/>
      <c r="AC14367" s="123"/>
    </row>
    <row r="14368" spans="5:29" s="2" customFormat="1">
      <c r="E14368" s="120"/>
      <c r="M14368" s="120"/>
      <c r="N14368" s="120"/>
      <c r="U14368" s="121"/>
      <c r="V14368" s="122"/>
      <c r="W14368" s="123"/>
      <c r="AC14368" s="123"/>
    </row>
    <row r="14369" spans="5:29" s="2" customFormat="1">
      <c r="E14369" s="120"/>
      <c r="M14369" s="120"/>
      <c r="N14369" s="120"/>
      <c r="U14369" s="121"/>
      <c r="V14369" s="122"/>
      <c r="W14369" s="123"/>
      <c r="AC14369" s="123"/>
    </row>
    <row r="14370" spans="5:29" s="2" customFormat="1">
      <c r="E14370" s="120"/>
      <c r="M14370" s="120"/>
      <c r="N14370" s="120"/>
      <c r="U14370" s="121"/>
      <c r="V14370" s="122"/>
      <c r="W14370" s="123"/>
      <c r="AC14370" s="123"/>
    </row>
    <row r="14371" spans="5:29" s="2" customFormat="1">
      <c r="E14371" s="120"/>
      <c r="M14371" s="120"/>
      <c r="N14371" s="120"/>
      <c r="U14371" s="121"/>
      <c r="V14371" s="122"/>
      <c r="W14371" s="123"/>
      <c r="AC14371" s="123"/>
    </row>
    <row r="14372" spans="5:29" s="2" customFormat="1">
      <c r="E14372" s="120"/>
      <c r="M14372" s="120"/>
      <c r="N14372" s="120"/>
      <c r="U14372" s="121"/>
      <c r="V14372" s="122"/>
      <c r="W14372" s="123"/>
      <c r="AC14372" s="123"/>
    </row>
    <row r="14373" spans="5:29" s="2" customFormat="1">
      <c r="E14373" s="120"/>
      <c r="M14373" s="120"/>
      <c r="N14373" s="120"/>
      <c r="U14373" s="121"/>
      <c r="V14373" s="122"/>
      <c r="W14373" s="123"/>
      <c r="AC14373" s="123"/>
    </row>
    <row r="14374" spans="5:29" s="2" customFormat="1">
      <c r="E14374" s="120"/>
      <c r="M14374" s="120"/>
      <c r="N14374" s="120"/>
      <c r="U14374" s="121"/>
      <c r="V14374" s="122"/>
      <c r="W14374" s="123"/>
      <c r="AC14374" s="123"/>
    </row>
    <row r="14375" spans="5:29" s="2" customFormat="1">
      <c r="E14375" s="120"/>
      <c r="M14375" s="120"/>
      <c r="N14375" s="120"/>
      <c r="U14375" s="121"/>
      <c r="V14375" s="122"/>
      <c r="W14375" s="123"/>
      <c r="AC14375" s="123"/>
    </row>
    <row r="14376" spans="5:29" s="2" customFormat="1">
      <c r="E14376" s="120"/>
      <c r="M14376" s="120"/>
      <c r="N14376" s="120"/>
      <c r="U14376" s="121"/>
      <c r="V14376" s="122"/>
      <c r="W14376" s="123"/>
      <c r="AC14376" s="123"/>
    </row>
    <row r="14377" spans="5:29" s="2" customFormat="1">
      <c r="E14377" s="120"/>
      <c r="M14377" s="120"/>
      <c r="N14377" s="120"/>
      <c r="U14377" s="121"/>
      <c r="V14377" s="122"/>
      <c r="W14377" s="123"/>
      <c r="AC14377" s="123"/>
    </row>
    <row r="14378" spans="5:29" s="2" customFormat="1">
      <c r="E14378" s="120"/>
      <c r="M14378" s="120"/>
      <c r="N14378" s="120"/>
      <c r="U14378" s="121"/>
      <c r="V14378" s="122"/>
      <c r="W14378" s="123"/>
      <c r="AC14378" s="123"/>
    </row>
    <row r="14379" spans="5:29" s="2" customFormat="1">
      <c r="E14379" s="120"/>
      <c r="M14379" s="120"/>
      <c r="N14379" s="120"/>
      <c r="U14379" s="121"/>
      <c r="V14379" s="122"/>
      <c r="W14379" s="123"/>
      <c r="AC14379" s="123"/>
    </row>
    <row r="14380" spans="5:29" s="2" customFormat="1">
      <c r="E14380" s="120"/>
      <c r="M14380" s="120"/>
      <c r="N14380" s="120"/>
      <c r="U14380" s="121"/>
      <c r="V14380" s="122"/>
      <c r="W14380" s="123"/>
      <c r="AC14380" s="123"/>
    </row>
    <row r="14381" spans="5:29" s="2" customFormat="1">
      <c r="E14381" s="120"/>
      <c r="M14381" s="120"/>
      <c r="N14381" s="120"/>
      <c r="U14381" s="121"/>
      <c r="V14381" s="122"/>
      <c r="W14381" s="123"/>
      <c r="AC14381" s="123"/>
    </row>
    <row r="14382" spans="5:29" s="2" customFormat="1">
      <c r="E14382" s="120"/>
      <c r="M14382" s="120"/>
      <c r="N14382" s="120"/>
      <c r="U14382" s="121"/>
      <c r="V14382" s="122"/>
      <c r="W14382" s="123"/>
      <c r="AC14382" s="123"/>
    </row>
    <row r="14383" spans="5:29" s="2" customFormat="1">
      <c r="E14383" s="120"/>
      <c r="M14383" s="120"/>
      <c r="N14383" s="120"/>
      <c r="U14383" s="121"/>
      <c r="V14383" s="122"/>
      <c r="W14383" s="123"/>
      <c r="AC14383" s="123"/>
    </row>
    <row r="14384" spans="5:29" s="2" customFormat="1">
      <c r="E14384" s="120"/>
      <c r="M14384" s="120"/>
      <c r="N14384" s="120"/>
      <c r="U14384" s="121"/>
      <c r="V14384" s="122"/>
      <c r="W14384" s="123"/>
      <c r="AC14384" s="123"/>
    </row>
    <row r="14385" spans="5:29" s="2" customFormat="1">
      <c r="E14385" s="120"/>
      <c r="M14385" s="120"/>
      <c r="N14385" s="120"/>
      <c r="U14385" s="121"/>
      <c r="V14385" s="122"/>
      <c r="W14385" s="123"/>
      <c r="AC14385" s="123"/>
    </row>
    <row r="14386" spans="5:29" s="2" customFormat="1">
      <c r="E14386" s="120"/>
      <c r="M14386" s="120"/>
      <c r="N14386" s="120"/>
      <c r="U14386" s="121"/>
      <c r="V14386" s="122"/>
      <c r="W14386" s="123"/>
      <c r="AC14386" s="123"/>
    </row>
    <row r="14387" spans="5:29" s="2" customFormat="1">
      <c r="E14387" s="120"/>
      <c r="M14387" s="120"/>
      <c r="N14387" s="120"/>
      <c r="U14387" s="121"/>
      <c r="V14387" s="122"/>
      <c r="W14387" s="123"/>
      <c r="AC14387" s="123"/>
    </row>
    <row r="14388" spans="5:29" s="2" customFormat="1">
      <c r="E14388" s="120"/>
      <c r="M14388" s="120"/>
      <c r="N14388" s="120"/>
      <c r="U14388" s="121"/>
      <c r="V14388" s="122"/>
      <c r="W14388" s="123"/>
      <c r="AC14388" s="123"/>
    </row>
    <row r="14389" spans="5:29" s="2" customFormat="1">
      <c r="E14389" s="120"/>
      <c r="M14389" s="120"/>
      <c r="N14389" s="120"/>
      <c r="U14389" s="121"/>
      <c r="V14389" s="122"/>
      <c r="W14389" s="123"/>
      <c r="AC14389" s="123"/>
    </row>
    <row r="14390" spans="5:29" s="2" customFormat="1">
      <c r="E14390" s="120"/>
      <c r="M14390" s="120"/>
      <c r="N14390" s="120"/>
      <c r="U14390" s="121"/>
      <c r="V14390" s="122"/>
      <c r="W14390" s="123"/>
      <c r="AC14390" s="123"/>
    </row>
    <row r="14391" spans="5:29" s="2" customFormat="1">
      <c r="E14391" s="120"/>
      <c r="M14391" s="120"/>
      <c r="N14391" s="120"/>
      <c r="U14391" s="121"/>
      <c r="V14391" s="122"/>
      <c r="W14391" s="123"/>
      <c r="AC14391" s="123"/>
    </row>
    <row r="14392" spans="5:29" s="2" customFormat="1">
      <c r="E14392" s="120"/>
      <c r="M14392" s="120"/>
      <c r="N14392" s="120"/>
      <c r="U14392" s="121"/>
      <c r="V14392" s="122"/>
      <c r="W14392" s="123"/>
      <c r="AC14392" s="123"/>
    </row>
    <row r="14393" spans="5:29" s="2" customFormat="1">
      <c r="E14393" s="120"/>
      <c r="M14393" s="120"/>
      <c r="N14393" s="120"/>
      <c r="U14393" s="121"/>
      <c r="V14393" s="122"/>
      <c r="W14393" s="123"/>
      <c r="AC14393" s="123"/>
    </row>
    <row r="14394" spans="5:29" s="2" customFormat="1">
      <c r="E14394" s="120"/>
      <c r="M14394" s="120"/>
      <c r="N14394" s="120"/>
      <c r="U14394" s="121"/>
      <c r="V14394" s="122"/>
      <c r="W14394" s="123"/>
      <c r="AC14394" s="123"/>
    </row>
    <row r="14395" spans="5:29" s="2" customFormat="1">
      <c r="E14395" s="120"/>
      <c r="M14395" s="120"/>
      <c r="N14395" s="120"/>
      <c r="U14395" s="121"/>
      <c r="V14395" s="122"/>
      <c r="W14395" s="123"/>
      <c r="AC14395" s="123"/>
    </row>
    <row r="14396" spans="5:29" s="2" customFormat="1">
      <c r="E14396" s="120"/>
      <c r="M14396" s="120"/>
      <c r="N14396" s="120"/>
      <c r="U14396" s="121"/>
      <c r="V14396" s="122"/>
      <c r="W14396" s="123"/>
      <c r="AC14396" s="123"/>
    </row>
    <row r="14397" spans="5:29" s="2" customFormat="1">
      <c r="E14397" s="120"/>
      <c r="M14397" s="120"/>
      <c r="N14397" s="120"/>
      <c r="U14397" s="121"/>
      <c r="V14397" s="122"/>
      <c r="W14397" s="123"/>
      <c r="AC14397" s="123"/>
    </row>
    <row r="14398" spans="5:29" s="2" customFormat="1">
      <c r="E14398" s="120"/>
      <c r="M14398" s="120"/>
      <c r="N14398" s="120"/>
      <c r="U14398" s="121"/>
      <c r="V14398" s="122"/>
      <c r="W14398" s="123"/>
      <c r="AC14398" s="123"/>
    </row>
    <row r="14399" spans="5:29" s="2" customFormat="1">
      <c r="E14399" s="120"/>
      <c r="M14399" s="120"/>
      <c r="N14399" s="120"/>
      <c r="U14399" s="121"/>
      <c r="V14399" s="122"/>
      <c r="W14399" s="123"/>
      <c r="AC14399" s="123"/>
    </row>
    <row r="14400" spans="5:29" s="2" customFormat="1">
      <c r="E14400" s="120"/>
      <c r="M14400" s="120"/>
      <c r="N14400" s="120"/>
      <c r="U14400" s="121"/>
      <c r="V14400" s="122"/>
      <c r="W14400" s="123"/>
      <c r="AC14400" s="123"/>
    </row>
    <row r="14401" spans="5:29" s="2" customFormat="1">
      <c r="E14401" s="120"/>
      <c r="M14401" s="120"/>
      <c r="N14401" s="120"/>
      <c r="U14401" s="121"/>
      <c r="V14401" s="122"/>
      <c r="W14401" s="123"/>
      <c r="AC14401" s="123"/>
    </row>
    <row r="14402" spans="5:29" s="2" customFormat="1">
      <c r="E14402" s="120"/>
      <c r="M14402" s="120"/>
      <c r="N14402" s="120"/>
      <c r="U14402" s="121"/>
      <c r="V14402" s="122"/>
      <c r="W14402" s="123"/>
      <c r="AC14402" s="123"/>
    </row>
    <row r="14403" spans="5:29" s="2" customFormat="1">
      <c r="E14403" s="120"/>
      <c r="M14403" s="120"/>
      <c r="N14403" s="120"/>
      <c r="U14403" s="121"/>
      <c r="V14403" s="122"/>
      <c r="W14403" s="123"/>
      <c r="AC14403" s="123"/>
    </row>
    <row r="14404" spans="5:29" s="2" customFormat="1">
      <c r="E14404" s="120"/>
      <c r="M14404" s="120"/>
      <c r="N14404" s="120"/>
      <c r="U14404" s="121"/>
      <c r="V14404" s="122"/>
      <c r="W14404" s="123"/>
      <c r="AC14404" s="123"/>
    </row>
    <row r="14405" spans="5:29" s="2" customFormat="1">
      <c r="E14405" s="120"/>
      <c r="M14405" s="120"/>
      <c r="N14405" s="120"/>
      <c r="U14405" s="121"/>
      <c r="V14405" s="122"/>
      <c r="W14405" s="123"/>
      <c r="AC14405" s="123"/>
    </row>
    <row r="14406" spans="5:29" s="2" customFormat="1">
      <c r="E14406" s="120"/>
      <c r="M14406" s="120"/>
      <c r="N14406" s="120"/>
      <c r="U14406" s="121"/>
      <c r="V14406" s="122"/>
      <c r="W14406" s="123"/>
      <c r="AC14406" s="123"/>
    </row>
    <row r="14407" spans="5:29" s="2" customFormat="1">
      <c r="E14407" s="120"/>
      <c r="M14407" s="120"/>
      <c r="N14407" s="120"/>
      <c r="U14407" s="121"/>
      <c r="V14407" s="122"/>
      <c r="W14407" s="123"/>
      <c r="AC14407" s="123"/>
    </row>
    <row r="14408" spans="5:29" s="2" customFormat="1">
      <c r="E14408" s="120"/>
      <c r="M14408" s="120"/>
      <c r="N14408" s="120"/>
      <c r="U14408" s="121"/>
      <c r="V14408" s="122"/>
      <c r="W14408" s="123"/>
      <c r="AC14408" s="123"/>
    </row>
    <row r="14409" spans="5:29" s="2" customFormat="1">
      <c r="E14409" s="120"/>
      <c r="M14409" s="120"/>
      <c r="N14409" s="120"/>
      <c r="U14409" s="121"/>
      <c r="V14409" s="122"/>
      <c r="W14409" s="123"/>
      <c r="AC14409" s="123"/>
    </row>
    <row r="14410" spans="5:29" s="2" customFormat="1">
      <c r="E14410" s="120"/>
      <c r="M14410" s="120"/>
      <c r="N14410" s="120"/>
      <c r="U14410" s="121"/>
      <c r="V14410" s="122"/>
      <c r="W14410" s="123"/>
      <c r="AC14410" s="123"/>
    </row>
    <row r="14411" spans="5:29" s="2" customFormat="1">
      <c r="E14411" s="120"/>
      <c r="M14411" s="120"/>
      <c r="N14411" s="120"/>
      <c r="U14411" s="121"/>
      <c r="V14411" s="122"/>
      <c r="W14411" s="123"/>
      <c r="AC14411" s="123"/>
    </row>
    <row r="14412" spans="5:29" s="2" customFormat="1">
      <c r="E14412" s="120"/>
      <c r="M14412" s="120"/>
      <c r="N14412" s="120"/>
      <c r="U14412" s="121"/>
      <c r="V14412" s="122"/>
      <c r="W14412" s="123"/>
      <c r="AC14412" s="123"/>
    </row>
    <row r="14413" spans="5:29" s="2" customFormat="1">
      <c r="E14413" s="120"/>
      <c r="M14413" s="120"/>
      <c r="N14413" s="120"/>
      <c r="U14413" s="121"/>
      <c r="V14413" s="122"/>
      <c r="W14413" s="123"/>
      <c r="AC14413" s="123"/>
    </row>
    <row r="14414" spans="5:29" s="2" customFormat="1">
      <c r="E14414" s="120"/>
      <c r="M14414" s="120"/>
      <c r="N14414" s="120"/>
      <c r="U14414" s="121"/>
      <c r="V14414" s="122"/>
      <c r="W14414" s="123"/>
      <c r="AC14414" s="123"/>
    </row>
    <row r="14415" spans="5:29" s="2" customFormat="1">
      <c r="E14415" s="120"/>
      <c r="M14415" s="120"/>
      <c r="N14415" s="120"/>
      <c r="U14415" s="121"/>
      <c r="V14415" s="122"/>
      <c r="W14415" s="123"/>
      <c r="AC14415" s="123"/>
    </row>
    <row r="14416" spans="5:29" s="2" customFormat="1">
      <c r="E14416" s="120"/>
      <c r="M14416" s="120"/>
      <c r="N14416" s="120"/>
      <c r="U14416" s="121"/>
      <c r="V14416" s="122"/>
      <c r="W14416" s="123"/>
      <c r="AC14416" s="123"/>
    </row>
    <row r="14417" spans="5:29" s="2" customFormat="1">
      <c r="E14417" s="120"/>
      <c r="M14417" s="120"/>
      <c r="N14417" s="120"/>
      <c r="U14417" s="121"/>
      <c r="V14417" s="122"/>
      <c r="W14417" s="123"/>
      <c r="AC14417" s="123"/>
    </row>
    <row r="14418" spans="5:29" s="2" customFormat="1">
      <c r="E14418" s="120"/>
      <c r="M14418" s="120"/>
      <c r="N14418" s="120"/>
      <c r="U14418" s="121"/>
      <c r="V14418" s="122"/>
      <c r="W14418" s="123"/>
      <c r="AC14418" s="123"/>
    </row>
    <row r="14419" spans="5:29" s="2" customFormat="1">
      <c r="E14419" s="120"/>
      <c r="M14419" s="120"/>
      <c r="N14419" s="120"/>
      <c r="U14419" s="121"/>
      <c r="V14419" s="122"/>
      <c r="W14419" s="123"/>
      <c r="AC14419" s="123"/>
    </row>
    <row r="14420" spans="5:29" s="2" customFormat="1">
      <c r="E14420" s="120"/>
      <c r="M14420" s="120"/>
      <c r="N14420" s="120"/>
      <c r="U14420" s="121"/>
      <c r="V14420" s="122"/>
      <c r="W14420" s="123"/>
      <c r="AC14420" s="123"/>
    </row>
    <row r="14421" spans="5:29" s="2" customFormat="1">
      <c r="E14421" s="120"/>
      <c r="M14421" s="120"/>
      <c r="N14421" s="120"/>
      <c r="U14421" s="121"/>
      <c r="V14421" s="122"/>
      <c r="W14421" s="123"/>
      <c r="AC14421" s="123"/>
    </row>
    <row r="14422" spans="5:29" s="2" customFormat="1">
      <c r="E14422" s="120"/>
      <c r="M14422" s="120"/>
      <c r="N14422" s="120"/>
      <c r="U14422" s="121"/>
      <c r="V14422" s="122"/>
      <c r="W14422" s="123"/>
      <c r="AC14422" s="123"/>
    </row>
    <row r="14423" spans="5:29" s="2" customFormat="1">
      <c r="E14423" s="120"/>
      <c r="M14423" s="120"/>
      <c r="N14423" s="120"/>
      <c r="U14423" s="121"/>
      <c r="V14423" s="122"/>
      <c r="W14423" s="123"/>
      <c r="AC14423" s="123"/>
    </row>
    <row r="14424" spans="5:29" s="2" customFormat="1">
      <c r="E14424" s="120"/>
      <c r="M14424" s="120"/>
      <c r="N14424" s="120"/>
      <c r="U14424" s="121"/>
      <c r="V14424" s="122"/>
      <c r="W14424" s="123"/>
      <c r="AC14424" s="123"/>
    </row>
    <row r="14425" spans="5:29" s="2" customFormat="1">
      <c r="E14425" s="120"/>
      <c r="M14425" s="120"/>
      <c r="N14425" s="120"/>
      <c r="U14425" s="121"/>
      <c r="V14425" s="122"/>
      <c r="W14425" s="123"/>
      <c r="AC14425" s="123"/>
    </row>
    <row r="14426" spans="5:29" s="2" customFormat="1">
      <c r="E14426" s="120"/>
      <c r="M14426" s="120"/>
      <c r="N14426" s="120"/>
      <c r="U14426" s="121"/>
      <c r="V14426" s="122"/>
      <c r="W14426" s="123"/>
      <c r="AC14426" s="123"/>
    </row>
    <row r="14427" spans="5:29" s="2" customFormat="1">
      <c r="E14427" s="120"/>
      <c r="M14427" s="120"/>
      <c r="N14427" s="120"/>
      <c r="U14427" s="121"/>
      <c r="V14427" s="122"/>
      <c r="W14427" s="123"/>
      <c r="AC14427" s="123"/>
    </row>
    <row r="14428" spans="5:29" s="2" customFormat="1">
      <c r="E14428" s="120"/>
      <c r="M14428" s="120"/>
      <c r="N14428" s="120"/>
      <c r="U14428" s="121"/>
      <c r="V14428" s="122"/>
      <c r="W14428" s="123"/>
      <c r="AC14428" s="123"/>
    </row>
    <row r="14429" spans="5:29" s="2" customFormat="1">
      <c r="E14429" s="120"/>
      <c r="M14429" s="120"/>
      <c r="N14429" s="120"/>
      <c r="U14429" s="121"/>
      <c r="V14429" s="122"/>
      <c r="W14429" s="123"/>
      <c r="AC14429" s="123"/>
    </row>
    <row r="14430" spans="5:29" s="2" customFormat="1">
      <c r="E14430" s="120"/>
      <c r="M14430" s="120"/>
      <c r="N14430" s="120"/>
      <c r="U14430" s="121"/>
      <c r="V14430" s="122"/>
      <c r="W14430" s="123"/>
      <c r="AC14430" s="123"/>
    </row>
    <row r="14431" spans="5:29" s="2" customFormat="1">
      <c r="E14431" s="120"/>
      <c r="M14431" s="120"/>
      <c r="N14431" s="120"/>
      <c r="U14431" s="121"/>
      <c r="V14431" s="122"/>
      <c r="W14431" s="123"/>
      <c r="AC14431" s="123"/>
    </row>
    <row r="14432" spans="5:29" s="2" customFormat="1">
      <c r="E14432" s="120"/>
      <c r="M14432" s="120"/>
      <c r="N14432" s="120"/>
      <c r="U14432" s="121"/>
      <c r="V14432" s="122"/>
      <c r="W14432" s="123"/>
      <c r="AC14432" s="123"/>
    </row>
    <row r="14433" spans="5:29" s="2" customFormat="1">
      <c r="E14433" s="120"/>
      <c r="M14433" s="120"/>
      <c r="N14433" s="120"/>
      <c r="U14433" s="121"/>
      <c r="V14433" s="122"/>
      <c r="W14433" s="123"/>
      <c r="AC14433" s="123"/>
    </row>
    <row r="14434" spans="5:29" s="2" customFormat="1">
      <c r="E14434" s="120"/>
      <c r="M14434" s="120"/>
      <c r="N14434" s="120"/>
      <c r="U14434" s="121"/>
      <c r="V14434" s="122"/>
      <c r="W14434" s="123"/>
      <c r="AC14434" s="123"/>
    </row>
    <row r="14435" spans="5:29" s="2" customFormat="1">
      <c r="E14435" s="120"/>
      <c r="M14435" s="120"/>
      <c r="N14435" s="120"/>
      <c r="U14435" s="121"/>
      <c r="V14435" s="122"/>
      <c r="W14435" s="123"/>
      <c r="AC14435" s="123"/>
    </row>
    <row r="14436" spans="5:29" s="2" customFormat="1">
      <c r="E14436" s="120"/>
      <c r="M14436" s="120"/>
      <c r="N14436" s="120"/>
      <c r="U14436" s="121"/>
      <c r="V14436" s="122"/>
      <c r="W14436" s="123"/>
      <c r="AC14436" s="123"/>
    </row>
    <row r="14437" spans="5:29" s="2" customFormat="1">
      <c r="E14437" s="120"/>
      <c r="M14437" s="120"/>
      <c r="N14437" s="120"/>
      <c r="U14437" s="121"/>
      <c r="V14437" s="122"/>
      <c r="W14437" s="123"/>
      <c r="AC14437" s="123"/>
    </row>
    <row r="14438" spans="5:29" s="2" customFormat="1">
      <c r="E14438" s="120"/>
      <c r="M14438" s="120"/>
      <c r="N14438" s="120"/>
      <c r="U14438" s="121"/>
      <c r="V14438" s="122"/>
      <c r="W14438" s="123"/>
      <c r="AC14438" s="123"/>
    </row>
    <row r="14439" spans="5:29" s="2" customFormat="1">
      <c r="E14439" s="120"/>
      <c r="M14439" s="120"/>
      <c r="N14439" s="120"/>
      <c r="U14439" s="121"/>
      <c r="V14439" s="122"/>
      <c r="W14439" s="123"/>
      <c r="AC14439" s="123"/>
    </row>
    <row r="14440" spans="5:29" s="2" customFormat="1">
      <c r="E14440" s="120"/>
      <c r="M14440" s="120"/>
      <c r="N14440" s="120"/>
      <c r="U14440" s="121"/>
      <c r="V14440" s="122"/>
      <c r="W14440" s="123"/>
      <c r="AC14440" s="123"/>
    </row>
    <row r="14441" spans="5:29" s="2" customFormat="1">
      <c r="E14441" s="120"/>
      <c r="M14441" s="120"/>
      <c r="N14441" s="120"/>
      <c r="U14441" s="121"/>
      <c r="V14441" s="122"/>
      <c r="W14441" s="123"/>
      <c r="AC14441" s="123"/>
    </row>
    <row r="14442" spans="5:29" s="2" customFormat="1">
      <c r="E14442" s="120"/>
      <c r="M14442" s="120"/>
      <c r="N14442" s="120"/>
      <c r="U14442" s="121"/>
      <c r="V14442" s="122"/>
      <c r="W14442" s="123"/>
      <c r="AC14442" s="123"/>
    </row>
    <row r="14443" spans="5:29" s="2" customFormat="1">
      <c r="E14443" s="120"/>
      <c r="M14443" s="120"/>
      <c r="N14443" s="120"/>
      <c r="U14443" s="121"/>
      <c r="V14443" s="122"/>
      <c r="W14443" s="123"/>
      <c r="AC14443" s="123"/>
    </row>
    <row r="14444" spans="5:29" s="2" customFormat="1">
      <c r="E14444" s="120"/>
      <c r="M14444" s="120"/>
      <c r="N14444" s="120"/>
      <c r="U14444" s="121"/>
      <c r="V14444" s="122"/>
      <c r="W14444" s="123"/>
      <c r="AC14444" s="123"/>
    </row>
    <row r="14445" spans="5:29" s="2" customFormat="1">
      <c r="E14445" s="120"/>
      <c r="M14445" s="120"/>
      <c r="N14445" s="120"/>
      <c r="U14445" s="121"/>
      <c r="V14445" s="122"/>
      <c r="W14445" s="123"/>
      <c r="AC14445" s="123"/>
    </row>
    <row r="14446" spans="5:29" s="2" customFormat="1">
      <c r="E14446" s="120"/>
      <c r="M14446" s="120"/>
      <c r="N14446" s="120"/>
      <c r="U14446" s="121"/>
      <c r="V14446" s="122"/>
      <c r="W14446" s="123"/>
      <c r="AC14446" s="123"/>
    </row>
    <row r="14447" spans="5:29" s="2" customFormat="1">
      <c r="E14447" s="120"/>
      <c r="M14447" s="120"/>
      <c r="N14447" s="120"/>
      <c r="U14447" s="121"/>
      <c r="V14447" s="122"/>
      <c r="W14447" s="123"/>
      <c r="AC14447" s="123"/>
    </row>
    <row r="14448" spans="5:29" s="2" customFormat="1">
      <c r="E14448" s="120"/>
      <c r="M14448" s="120"/>
      <c r="N14448" s="120"/>
      <c r="U14448" s="121"/>
      <c r="V14448" s="122"/>
      <c r="W14448" s="123"/>
      <c r="AC14448" s="123"/>
    </row>
    <row r="14449" spans="5:29" s="2" customFormat="1">
      <c r="E14449" s="120"/>
      <c r="M14449" s="120"/>
      <c r="N14449" s="120"/>
      <c r="U14449" s="121"/>
      <c r="V14449" s="122"/>
      <c r="W14449" s="123"/>
      <c r="AC14449" s="123"/>
    </row>
    <row r="14450" spans="5:29" s="2" customFormat="1">
      <c r="E14450" s="120"/>
      <c r="M14450" s="120"/>
      <c r="N14450" s="120"/>
      <c r="U14450" s="121"/>
      <c r="V14450" s="122"/>
      <c r="W14450" s="123"/>
      <c r="AC14450" s="123"/>
    </row>
    <row r="14451" spans="5:29" s="2" customFormat="1">
      <c r="E14451" s="120"/>
      <c r="M14451" s="120"/>
      <c r="N14451" s="120"/>
      <c r="U14451" s="121"/>
      <c r="V14451" s="122"/>
      <c r="W14451" s="123"/>
      <c r="AC14451" s="123"/>
    </row>
    <row r="14452" spans="5:29" s="2" customFormat="1">
      <c r="E14452" s="120"/>
      <c r="M14452" s="120"/>
      <c r="N14452" s="120"/>
      <c r="U14452" s="121"/>
      <c r="V14452" s="122"/>
      <c r="W14452" s="123"/>
      <c r="AC14452" s="123"/>
    </row>
    <row r="14453" spans="5:29" s="2" customFormat="1">
      <c r="E14453" s="120"/>
      <c r="M14453" s="120"/>
      <c r="N14453" s="120"/>
      <c r="U14453" s="121"/>
      <c r="V14453" s="122"/>
      <c r="W14453" s="123"/>
      <c r="AC14453" s="123"/>
    </row>
    <row r="14454" spans="5:29" s="2" customFormat="1">
      <c r="E14454" s="120"/>
      <c r="M14454" s="120"/>
      <c r="N14454" s="120"/>
      <c r="U14454" s="121"/>
      <c r="V14454" s="122"/>
      <c r="W14454" s="123"/>
      <c r="AC14454" s="123"/>
    </row>
    <row r="14455" spans="5:29" s="2" customFormat="1">
      <c r="E14455" s="120"/>
      <c r="M14455" s="120"/>
      <c r="N14455" s="120"/>
      <c r="U14455" s="121"/>
      <c r="V14455" s="122"/>
      <c r="W14455" s="123"/>
      <c r="AC14455" s="123"/>
    </row>
    <row r="14456" spans="5:29" s="2" customFormat="1">
      <c r="E14456" s="120"/>
      <c r="M14456" s="120"/>
      <c r="N14456" s="120"/>
      <c r="U14456" s="121"/>
      <c r="V14456" s="122"/>
      <c r="W14456" s="123"/>
      <c r="AC14456" s="123"/>
    </row>
    <row r="14457" spans="5:29" s="2" customFormat="1">
      <c r="E14457" s="120"/>
      <c r="M14457" s="120"/>
      <c r="N14457" s="120"/>
      <c r="U14457" s="121"/>
      <c r="V14457" s="122"/>
      <c r="W14457" s="123"/>
      <c r="AC14457" s="123"/>
    </row>
    <row r="14458" spans="5:29" s="2" customFormat="1">
      <c r="E14458" s="120"/>
      <c r="M14458" s="120"/>
      <c r="N14458" s="120"/>
      <c r="U14458" s="121"/>
      <c r="V14458" s="122"/>
      <c r="W14458" s="123"/>
      <c r="AC14458" s="123"/>
    </row>
    <row r="14459" spans="5:29" s="2" customFormat="1">
      <c r="E14459" s="120"/>
      <c r="M14459" s="120"/>
      <c r="N14459" s="120"/>
      <c r="U14459" s="121"/>
      <c r="V14459" s="122"/>
      <c r="W14459" s="123"/>
      <c r="AC14459" s="123"/>
    </row>
    <row r="14460" spans="5:29" s="2" customFormat="1">
      <c r="E14460" s="120"/>
      <c r="M14460" s="120"/>
      <c r="N14460" s="120"/>
      <c r="U14460" s="121"/>
      <c r="V14460" s="122"/>
      <c r="W14460" s="123"/>
      <c r="AC14460" s="123"/>
    </row>
    <row r="14461" spans="5:29" s="2" customFormat="1">
      <c r="E14461" s="120"/>
      <c r="M14461" s="120"/>
      <c r="N14461" s="120"/>
      <c r="U14461" s="121"/>
      <c r="V14461" s="122"/>
      <c r="W14461" s="123"/>
      <c r="AC14461" s="123"/>
    </row>
    <row r="14462" spans="5:29" s="2" customFormat="1">
      <c r="E14462" s="120"/>
      <c r="M14462" s="120"/>
      <c r="N14462" s="120"/>
      <c r="U14462" s="121"/>
      <c r="V14462" s="122"/>
      <c r="W14462" s="123"/>
      <c r="AC14462" s="123"/>
    </row>
    <row r="14463" spans="5:29" s="2" customFormat="1">
      <c r="E14463" s="120"/>
      <c r="M14463" s="120"/>
      <c r="N14463" s="120"/>
      <c r="U14463" s="121"/>
      <c r="V14463" s="122"/>
      <c r="W14463" s="123"/>
      <c r="AC14463" s="123"/>
    </row>
    <row r="14464" spans="5:29" s="2" customFormat="1">
      <c r="E14464" s="120"/>
      <c r="M14464" s="120"/>
      <c r="N14464" s="120"/>
      <c r="U14464" s="121"/>
      <c r="V14464" s="122"/>
      <c r="W14464" s="123"/>
      <c r="AC14464" s="123"/>
    </row>
    <row r="14465" spans="5:29" s="2" customFormat="1">
      <c r="E14465" s="120"/>
      <c r="M14465" s="120"/>
      <c r="N14465" s="120"/>
      <c r="U14465" s="121"/>
      <c r="V14465" s="122"/>
      <c r="W14465" s="123"/>
      <c r="AC14465" s="123"/>
    </row>
    <row r="14466" spans="5:29" s="2" customFormat="1">
      <c r="E14466" s="120"/>
      <c r="M14466" s="120"/>
      <c r="N14466" s="120"/>
      <c r="U14466" s="121"/>
      <c r="V14466" s="122"/>
      <c r="W14466" s="123"/>
      <c r="AC14466" s="123"/>
    </row>
    <row r="14467" spans="5:29" s="2" customFormat="1">
      <c r="E14467" s="120"/>
      <c r="M14467" s="120"/>
      <c r="N14467" s="120"/>
      <c r="U14467" s="121"/>
      <c r="V14467" s="122"/>
      <c r="W14467" s="123"/>
      <c r="AC14467" s="123"/>
    </row>
    <row r="14468" spans="5:29" s="2" customFormat="1">
      <c r="E14468" s="120"/>
      <c r="M14468" s="120"/>
      <c r="N14468" s="120"/>
      <c r="U14468" s="121"/>
      <c r="V14468" s="122"/>
      <c r="W14468" s="123"/>
      <c r="AC14468" s="123"/>
    </row>
    <row r="14469" spans="5:29" s="2" customFormat="1">
      <c r="E14469" s="120"/>
      <c r="M14469" s="120"/>
      <c r="N14469" s="120"/>
      <c r="U14469" s="121"/>
      <c r="V14469" s="122"/>
      <c r="W14469" s="123"/>
      <c r="AC14469" s="123"/>
    </row>
    <row r="14470" spans="5:29" s="2" customFormat="1">
      <c r="E14470" s="120"/>
      <c r="M14470" s="120"/>
      <c r="N14470" s="120"/>
      <c r="U14470" s="121"/>
      <c r="V14470" s="122"/>
      <c r="W14470" s="123"/>
      <c r="AC14470" s="123"/>
    </row>
    <row r="14471" spans="5:29" s="2" customFormat="1">
      <c r="E14471" s="120"/>
      <c r="M14471" s="120"/>
      <c r="N14471" s="120"/>
      <c r="U14471" s="121"/>
      <c r="V14471" s="122"/>
      <c r="W14471" s="123"/>
      <c r="AC14471" s="123"/>
    </row>
    <row r="14472" spans="5:29" s="2" customFormat="1">
      <c r="E14472" s="120"/>
      <c r="M14472" s="120"/>
      <c r="N14472" s="120"/>
      <c r="U14472" s="121"/>
      <c r="V14472" s="122"/>
      <c r="W14472" s="123"/>
      <c r="AC14472" s="123"/>
    </row>
    <row r="14473" spans="5:29" s="2" customFormat="1">
      <c r="E14473" s="120"/>
      <c r="M14473" s="120"/>
      <c r="N14473" s="120"/>
      <c r="U14473" s="121"/>
      <c r="V14473" s="122"/>
      <c r="W14473" s="123"/>
      <c r="AC14473" s="123"/>
    </row>
    <row r="14474" spans="5:29" s="2" customFormat="1">
      <c r="E14474" s="120"/>
      <c r="M14474" s="120"/>
      <c r="N14474" s="120"/>
      <c r="U14474" s="121"/>
      <c r="V14474" s="122"/>
      <c r="W14474" s="123"/>
      <c r="AC14474" s="123"/>
    </row>
    <row r="14475" spans="5:29" s="2" customFormat="1">
      <c r="E14475" s="120"/>
      <c r="M14475" s="120"/>
      <c r="N14475" s="120"/>
      <c r="U14475" s="121"/>
      <c r="V14475" s="122"/>
      <c r="W14475" s="123"/>
      <c r="AC14475" s="123"/>
    </row>
    <row r="14476" spans="5:29" s="2" customFormat="1">
      <c r="E14476" s="120"/>
      <c r="M14476" s="120"/>
      <c r="N14476" s="120"/>
      <c r="U14476" s="121"/>
      <c r="V14476" s="122"/>
      <c r="W14476" s="123"/>
      <c r="AC14476" s="123"/>
    </row>
    <row r="14477" spans="5:29" s="2" customFormat="1">
      <c r="E14477" s="120"/>
      <c r="M14477" s="120"/>
      <c r="N14477" s="120"/>
      <c r="U14477" s="121"/>
      <c r="V14477" s="122"/>
      <c r="W14477" s="123"/>
      <c r="AC14477" s="123"/>
    </row>
    <row r="14478" spans="5:29" s="2" customFormat="1">
      <c r="E14478" s="120"/>
      <c r="M14478" s="120"/>
      <c r="N14478" s="120"/>
      <c r="U14478" s="121"/>
      <c r="V14478" s="122"/>
      <c r="W14478" s="123"/>
      <c r="AC14478" s="123"/>
    </row>
    <row r="14479" spans="5:29" s="2" customFormat="1">
      <c r="E14479" s="120"/>
      <c r="M14479" s="120"/>
      <c r="N14479" s="120"/>
      <c r="U14479" s="121"/>
      <c r="V14479" s="122"/>
      <c r="W14479" s="123"/>
      <c r="AC14479" s="123"/>
    </row>
    <row r="14480" spans="5:29" s="2" customFormat="1">
      <c r="E14480" s="120"/>
      <c r="M14480" s="120"/>
      <c r="N14480" s="120"/>
      <c r="U14480" s="121"/>
      <c r="V14480" s="122"/>
      <c r="W14480" s="123"/>
      <c r="AC14480" s="123"/>
    </row>
    <row r="14481" spans="5:29" s="2" customFormat="1">
      <c r="E14481" s="120"/>
      <c r="M14481" s="120"/>
      <c r="N14481" s="120"/>
      <c r="U14481" s="121"/>
      <c r="V14481" s="122"/>
      <c r="W14481" s="123"/>
      <c r="AC14481" s="123"/>
    </row>
    <row r="14482" spans="5:29" s="2" customFormat="1">
      <c r="E14482" s="120"/>
      <c r="M14482" s="120"/>
      <c r="N14482" s="120"/>
      <c r="U14482" s="121"/>
      <c r="V14482" s="122"/>
      <c r="W14482" s="123"/>
      <c r="AC14482" s="123"/>
    </row>
    <row r="14483" spans="5:29" s="2" customFormat="1">
      <c r="E14483" s="120"/>
      <c r="M14483" s="120"/>
      <c r="N14483" s="120"/>
      <c r="U14483" s="121"/>
      <c r="V14483" s="122"/>
      <c r="W14483" s="123"/>
      <c r="AC14483" s="123"/>
    </row>
    <row r="14484" spans="5:29" s="2" customFormat="1">
      <c r="E14484" s="120"/>
      <c r="M14484" s="120"/>
      <c r="N14484" s="120"/>
      <c r="U14484" s="121"/>
      <c r="V14484" s="122"/>
      <c r="W14484" s="123"/>
      <c r="AC14484" s="123"/>
    </row>
    <row r="14485" spans="5:29" s="2" customFormat="1">
      <c r="E14485" s="120"/>
      <c r="M14485" s="120"/>
      <c r="N14485" s="120"/>
      <c r="U14485" s="121"/>
      <c r="V14485" s="122"/>
      <c r="W14485" s="123"/>
      <c r="AC14485" s="123"/>
    </row>
    <row r="14486" spans="5:29" s="2" customFormat="1">
      <c r="E14486" s="120"/>
      <c r="M14486" s="120"/>
      <c r="N14486" s="120"/>
      <c r="U14486" s="121"/>
      <c r="V14486" s="122"/>
      <c r="W14486" s="123"/>
      <c r="AC14486" s="123"/>
    </row>
    <row r="14487" spans="5:29" s="2" customFormat="1">
      <c r="E14487" s="120"/>
      <c r="M14487" s="120"/>
      <c r="N14487" s="120"/>
      <c r="U14487" s="121"/>
      <c r="V14487" s="122"/>
      <c r="W14487" s="123"/>
      <c r="AC14487" s="123"/>
    </row>
    <row r="14488" spans="5:29" s="2" customFormat="1">
      <c r="E14488" s="120"/>
      <c r="M14488" s="120"/>
      <c r="N14488" s="120"/>
      <c r="U14488" s="121"/>
      <c r="V14488" s="122"/>
      <c r="W14488" s="123"/>
      <c r="AC14488" s="123"/>
    </row>
    <row r="14489" spans="5:29" s="2" customFormat="1">
      <c r="E14489" s="120"/>
      <c r="M14489" s="120"/>
      <c r="N14489" s="120"/>
      <c r="U14489" s="121"/>
      <c r="V14489" s="122"/>
      <c r="W14489" s="123"/>
      <c r="AC14489" s="123"/>
    </row>
    <row r="14490" spans="5:29" s="2" customFormat="1">
      <c r="E14490" s="120"/>
      <c r="M14490" s="120"/>
      <c r="N14490" s="120"/>
      <c r="U14490" s="121"/>
      <c r="V14490" s="122"/>
      <c r="W14490" s="123"/>
      <c r="AC14490" s="123"/>
    </row>
    <row r="14491" spans="5:29" s="2" customFormat="1">
      <c r="E14491" s="120"/>
      <c r="M14491" s="120"/>
      <c r="N14491" s="120"/>
      <c r="U14491" s="121"/>
      <c r="V14491" s="122"/>
      <c r="W14491" s="123"/>
      <c r="AC14491" s="123"/>
    </row>
    <row r="14492" spans="5:29" s="2" customFormat="1">
      <c r="E14492" s="120"/>
      <c r="M14492" s="120"/>
      <c r="N14492" s="120"/>
      <c r="U14492" s="121"/>
      <c r="V14492" s="122"/>
      <c r="W14492" s="123"/>
      <c r="AC14492" s="123"/>
    </row>
    <row r="14493" spans="5:29" s="2" customFormat="1">
      <c r="E14493" s="120"/>
      <c r="M14493" s="120"/>
      <c r="N14493" s="120"/>
      <c r="U14493" s="121"/>
      <c r="V14493" s="122"/>
      <c r="W14493" s="123"/>
      <c r="AC14493" s="123"/>
    </row>
    <row r="14494" spans="5:29" s="2" customFormat="1">
      <c r="E14494" s="120"/>
      <c r="M14494" s="120"/>
      <c r="N14494" s="120"/>
      <c r="U14494" s="121"/>
      <c r="V14494" s="122"/>
      <c r="W14494" s="123"/>
      <c r="AC14494" s="123"/>
    </row>
    <row r="14495" spans="5:29" s="2" customFormat="1">
      <c r="E14495" s="120"/>
      <c r="M14495" s="120"/>
      <c r="N14495" s="120"/>
      <c r="U14495" s="121"/>
      <c r="V14495" s="122"/>
      <c r="W14495" s="123"/>
      <c r="AC14495" s="123"/>
    </row>
    <row r="14496" spans="5:29" s="2" customFormat="1">
      <c r="E14496" s="120"/>
      <c r="M14496" s="120"/>
      <c r="N14496" s="120"/>
      <c r="U14496" s="121"/>
      <c r="V14496" s="122"/>
      <c r="W14496" s="123"/>
      <c r="AC14496" s="123"/>
    </row>
    <row r="14497" spans="5:29" s="2" customFormat="1">
      <c r="E14497" s="120"/>
      <c r="M14497" s="120"/>
      <c r="N14497" s="120"/>
      <c r="U14497" s="121"/>
      <c r="V14497" s="122"/>
      <c r="W14497" s="123"/>
      <c r="AC14497" s="123"/>
    </row>
    <row r="14498" spans="5:29" s="2" customFormat="1">
      <c r="E14498" s="120"/>
      <c r="M14498" s="120"/>
      <c r="N14498" s="120"/>
      <c r="U14498" s="121"/>
      <c r="V14498" s="122"/>
      <c r="W14498" s="123"/>
      <c r="AC14498" s="123"/>
    </row>
    <row r="14499" spans="5:29" s="2" customFormat="1">
      <c r="E14499" s="120"/>
      <c r="M14499" s="120"/>
      <c r="N14499" s="120"/>
      <c r="U14499" s="121"/>
      <c r="V14499" s="122"/>
      <c r="W14499" s="123"/>
      <c r="AC14499" s="123"/>
    </row>
    <row r="14500" spans="5:29" s="2" customFormat="1">
      <c r="E14500" s="120"/>
      <c r="M14500" s="120"/>
      <c r="N14500" s="120"/>
      <c r="U14500" s="121"/>
      <c r="V14500" s="122"/>
      <c r="W14500" s="123"/>
      <c r="AC14500" s="123"/>
    </row>
    <row r="14501" spans="5:29" s="2" customFormat="1">
      <c r="E14501" s="120"/>
      <c r="M14501" s="120"/>
      <c r="N14501" s="120"/>
      <c r="U14501" s="121"/>
      <c r="V14501" s="122"/>
      <c r="W14501" s="123"/>
      <c r="AC14501" s="123"/>
    </row>
    <row r="14502" spans="5:29" s="2" customFormat="1">
      <c r="E14502" s="120"/>
      <c r="M14502" s="120"/>
      <c r="N14502" s="120"/>
      <c r="U14502" s="121"/>
      <c r="V14502" s="122"/>
      <c r="W14502" s="123"/>
      <c r="AC14502" s="123"/>
    </row>
    <row r="14503" spans="5:29" s="2" customFormat="1">
      <c r="E14503" s="120"/>
      <c r="M14503" s="120"/>
      <c r="N14503" s="120"/>
      <c r="U14503" s="121"/>
      <c r="V14503" s="122"/>
      <c r="W14503" s="123"/>
      <c r="AC14503" s="123"/>
    </row>
    <row r="14504" spans="5:29" s="2" customFormat="1">
      <c r="E14504" s="120"/>
      <c r="M14504" s="120"/>
      <c r="N14504" s="120"/>
      <c r="U14504" s="121"/>
      <c r="V14504" s="122"/>
      <c r="W14504" s="123"/>
      <c r="AC14504" s="123"/>
    </row>
    <row r="14505" spans="5:29" s="2" customFormat="1">
      <c r="E14505" s="120"/>
      <c r="M14505" s="120"/>
      <c r="N14505" s="120"/>
      <c r="U14505" s="121"/>
      <c r="V14505" s="122"/>
      <c r="W14505" s="123"/>
      <c r="AC14505" s="123"/>
    </row>
    <row r="14506" spans="5:29" s="2" customFormat="1">
      <c r="E14506" s="120"/>
      <c r="M14506" s="120"/>
      <c r="N14506" s="120"/>
      <c r="U14506" s="121"/>
      <c r="V14506" s="122"/>
      <c r="W14506" s="123"/>
      <c r="AC14506" s="123"/>
    </row>
    <row r="14507" spans="5:29" s="2" customFormat="1">
      <c r="E14507" s="120"/>
      <c r="M14507" s="120"/>
      <c r="N14507" s="120"/>
      <c r="U14507" s="121"/>
      <c r="V14507" s="122"/>
      <c r="W14507" s="123"/>
      <c r="AC14507" s="123"/>
    </row>
    <row r="14508" spans="5:29" s="2" customFormat="1">
      <c r="E14508" s="120"/>
      <c r="M14508" s="120"/>
      <c r="N14508" s="120"/>
      <c r="U14508" s="121"/>
      <c r="V14508" s="122"/>
      <c r="W14508" s="123"/>
      <c r="AC14508" s="123"/>
    </row>
    <row r="14509" spans="5:29" s="2" customFormat="1">
      <c r="E14509" s="120"/>
      <c r="M14509" s="120"/>
      <c r="N14509" s="120"/>
      <c r="U14509" s="121"/>
      <c r="V14509" s="122"/>
      <c r="W14509" s="123"/>
      <c r="AC14509" s="123"/>
    </row>
    <row r="14510" spans="5:29" s="2" customFormat="1">
      <c r="E14510" s="120"/>
      <c r="M14510" s="120"/>
      <c r="N14510" s="120"/>
      <c r="U14510" s="121"/>
      <c r="V14510" s="122"/>
      <c r="W14510" s="123"/>
      <c r="AC14510" s="123"/>
    </row>
    <row r="14511" spans="5:29" s="2" customFormat="1">
      <c r="E14511" s="120"/>
      <c r="M14511" s="120"/>
      <c r="N14511" s="120"/>
      <c r="U14511" s="121"/>
      <c r="V14511" s="122"/>
      <c r="W14511" s="123"/>
      <c r="AC14511" s="123"/>
    </row>
    <row r="14512" spans="5:29" s="2" customFormat="1">
      <c r="E14512" s="120"/>
      <c r="M14512" s="120"/>
      <c r="N14512" s="120"/>
      <c r="U14512" s="121"/>
      <c r="V14512" s="122"/>
      <c r="W14512" s="123"/>
      <c r="AC14512" s="123"/>
    </row>
    <row r="14513" spans="5:29" s="2" customFormat="1">
      <c r="E14513" s="120"/>
      <c r="M14513" s="120"/>
      <c r="N14513" s="120"/>
      <c r="U14513" s="121"/>
      <c r="V14513" s="122"/>
      <c r="W14513" s="123"/>
      <c r="AC14513" s="123"/>
    </row>
    <row r="14514" spans="5:29" s="2" customFormat="1">
      <c r="E14514" s="120"/>
      <c r="M14514" s="120"/>
      <c r="N14514" s="120"/>
      <c r="U14514" s="121"/>
      <c r="V14514" s="122"/>
      <c r="W14514" s="123"/>
      <c r="AC14514" s="123"/>
    </row>
    <row r="14515" spans="5:29" s="2" customFormat="1">
      <c r="E14515" s="120"/>
      <c r="M14515" s="120"/>
      <c r="N14515" s="120"/>
      <c r="U14515" s="121"/>
      <c r="V14515" s="122"/>
      <c r="W14515" s="123"/>
      <c r="AC14515" s="123"/>
    </row>
    <row r="14516" spans="5:29" s="2" customFormat="1">
      <c r="E14516" s="120"/>
      <c r="M14516" s="120"/>
      <c r="N14516" s="120"/>
      <c r="U14516" s="121"/>
      <c r="V14516" s="122"/>
      <c r="W14516" s="123"/>
      <c r="AC14516" s="123"/>
    </row>
    <row r="14517" spans="5:29" s="2" customFormat="1">
      <c r="E14517" s="120"/>
      <c r="M14517" s="120"/>
      <c r="N14517" s="120"/>
      <c r="U14517" s="121"/>
      <c r="V14517" s="122"/>
      <c r="W14517" s="123"/>
      <c r="AC14517" s="123"/>
    </row>
    <row r="14518" spans="5:29" s="2" customFormat="1">
      <c r="E14518" s="120"/>
      <c r="M14518" s="120"/>
      <c r="N14518" s="120"/>
      <c r="U14518" s="121"/>
      <c r="V14518" s="122"/>
      <c r="W14518" s="123"/>
      <c r="AC14518" s="123"/>
    </row>
    <row r="14519" spans="5:29" s="2" customFormat="1">
      <c r="E14519" s="120"/>
      <c r="M14519" s="120"/>
      <c r="N14519" s="120"/>
      <c r="U14519" s="121"/>
      <c r="V14519" s="122"/>
      <c r="W14519" s="123"/>
      <c r="AC14519" s="123"/>
    </row>
    <row r="14520" spans="5:29" s="2" customFormat="1">
      <c r="E14520" s="120"/>
      <c r="M14520" s="120"/>
      <c r="N14520" s="120"/>
      <c r="U14520" s="121"/>
      <c r="V14520" s="122"/>
      <c r="W14520" s="123"/>
      <c r="AC14520" s="123"/>
    </row>
    <row r="14521" spans="5:29" s="2" customFormat="1">
      <c r="E14521" s="120"/>
      <c r="M14521" s="120"/>
      <c r="N14521" s="120"/>
      <c r="U14521" s="121"/>
      <c r="V14521" s="122"/>
      <c r="W14521" s="123"/>
      <c r="AC14521" s="123"/>
    </row>
    <row r="14522" spans="5:29" s="2" customFormat="1">
      <c r="E14522" s="120"/>
      <c r="M14522" s="120"/>
      <c r="N14522" s="120"/>
      <c r="U14522" s="121"/>
      <c r="V14522" s="122"/>
      <c r="W14522" s="123"/>
      <c r="AC14522" s="123"/>
    </row>
    <row r="14523" spans="5:29" s="2" customFormat="1">
      <c r="E14523" s="120"/>
      <c r="M14523" s="120"/>
      <c r="N14523" s="120"/>
      <c r="U14523" s="121"/>
      <c r="V14523" s="122"/>
      <c r="W14523" s="123"/>
      <c r="AC14523" s="123"/>
    </row>
    <row r="14524" spans="5:29" s="2" customFormat="1">
      <c r="E14524" s="120"/>
      <c r="M14524" s="120"/>
      <c r="N14524" s="120"/>
      <c r="U14524" s="121"/>
      <c r="V14524" s="122"/>
      <c r="W14524" s="123"/>
      <c r="AC14524" s="123"/>
    </row>
    <row r="14525" spans="5:29" s="2" customFormat="1">
      <c r="E14525" s="120"/>
      <c r="M14525" s="120"/>
      <c r="N14525" s="120"/>
      <c r="U14525" s="121"/>
      <c r="V14525" s="122"/>
      <c r="W14525" s="123"/>
      <c r="AC14525" s="123"/>
    </row>
    <row r="14526" spans="5:29" s="2" customFormat="1">
      <c r="E14526" s="120"/>
      <c r="M14526" s="120"/>
      <c r="N14526" s="120"/>
      <c r="U14526" s="121"/>
      <c r="V14526" s="122"/>
      <c r="W14526" s="123"/>
      <c r="AC14526" s="123"/>
    </row>
    <row r="14527" spans="5:29" s="2" customFormat="1">
      <c r="E14527" s="120"/>
      <c r="M14527" s="120"/>
      <c r="N14527" s="120"/>
      <c r="U14527" s="121"/>
      <c r="V14527" s="122"/>
      <c r="W14527" s="123"/>
      <c r="AC14527" s="123"/>
    </row>
    <row r="14528" spans="5:29" s="2" customFormat="1">
      <c r="E14528" s="120"/>
      <c r="M14528" s="120"/>
      <c r="N14528" s="120"/>
      <c r="U14528" s="121"/>
      <c r="V14528" s="122"/>
      <c r="W14528" s="123"/>
      <c r="AC14528" s="123"/>
    </row>
    <row r="14529" spans="5:29" s="2" customFormat="1">
      <c r="E14529" s="120"/>
      <c r="M14529" s="120"/>
      <c r="N14529" s="120"/>
      <c r="U14529" s="121"/>
      <c r="V14529" s="122"/>
      <c r="W14529" s="123"/>
      <c r="AC14529" s="123"/>
    </row>
    <row r="14530" spans="5:29" s="2" customFormat="1">
      <c r="E14530" s="120"/>
      <c r="M14530" s="120"/>
      <c r="N14530" s="120"/>
      <c r="U14530" s="121"/>
      <c r="V14530" s="122"/>
      <c r="W14530" s="123"/>
      <c r="AC14530" s="123"/>
    </row>
    <row r="14531" spans="5:29" s="2" customFormat="1">
      <c r="E14531" s="120"/>
      <c r="M14531" s="120"/>
      <c r="N14531" s="120"/>
      <c r="U14531" s="121"/>
      <c r="V14531" s="122"/>
      <c r="W14531" s="123"/>
      <c r="AC14531" s="123"/>
    </row>
    <row r="14532" spans="5:29" s="2" customFormat="1">
      <c r="E14532" s="120"/>
      <c r="M14532" s="120"/>
      <c r="N14532" s="120"/>
      <c r="U14532" s="121"/>
      <c r="V14532" s="122"/>
      <c r="W14532" s="123"/>
      <c r="AC14532" s="123"/>
    </row>
    <row r="14533" spans="5:29" s="2" customFormat="1">
      <c r="E14533" s="120"/>
      <c r="M14533" s="120"/>
      <c r="N14533" s="120"/>
      <c r="U14533" s="121"/>
      <c r="V14533" s="122"/>
      <c r="W14533" s="123"/>
      <c r="AC14533" s="123"/>
    </row>
    <row r="14534" spans="5:29" s="2" customFormat="1">
      <c r="E14534" s="120"/>
      <c r="M14534" s="120"/>
      <c r="N14534" s="120"/>
      <c r="U14534" s="121"/>
      <c r="V14534" s="122"/>
      <c r="W14534" s="123"/>
      <c r="AC14534" s="123"/>
    </row>
    <row r="14535" spans="5:29" s="2" customFormat="1">
      <c r="E14535" s="120"/>
      <c r="M14535" s="120"/>
      <c r="N14535" s="120"/>
      <c r="U14535" s="121"/>
      <c r="V14535" s="122"/>
      <c r="W14535" s="123"/>
      <c r="AC14535" s="123"/>
    </row>
    <row r="14536" spans="5:29" s="2" customFormat="1">
      <c r="E14536" s="120"/>
      <c r="M14536" s="120"/>
      <c r="N14536" s="120"/>
      <c r="U14536" s="121"/>
      <c r="V14536" s="122"/>
      <c r="W14536" s="123"/>
      <c r="AC14536" s="123"/>
    </row>
    <row r="14537" spans="5:29" s="2" customFormat="1">
      <c r="E14537" s="120"/>
      <c r="M14537" s="120"/>
      <c r="N14537" s="120"/>
      <c r="U14537" s="121"/>
      <c r="V14537" s="122"/>
      <c r="W14537" s="123"/>
      <c r="AC14537" s="123"/>
    </row>
    <row r="14538" spans="5:29" s="2" customFormat="1">
      <c r="E14538" s="120"/>
      <c r="M14538" s="120"/>
      <c r="N14538" s="120"/>
      <c r="U14538" s="121"/>
      <c r="V14538" s="122"/>
      <c r="W14538" s="123"/>
      <c r="AC14538" s="123"/>
    </row>
    <row r="14539" spans="5:29" s="2" customFormat="1">
      <c r="E14539" s="120"/>
      <c r="M14539" s="120"/>
      <c r="N14539" s="120"/>
      <c r="U14539" s="121"/>
      <c r="V14539" s="122"/>
      <c r="W14539" s="123"/>
      <c r="AC14539" s="123"/>
    </row>
    <row r="14540" spans="5:29" s="2" customFormat="1">
      <c r="E14540" s="120"/>
      <c r="M14540" s="120"/>
      <c r="N14540" s="120"/>
      <c r="U14540" s="121"/>
      <c r="V14540" s="122"/>
      <c r="W14540" s="123"/>
      <c r="AC14540" s="123"/>
    </row>
    <row r="14541" spans="5:29" s="2" customFormat="1">
      <c r="E14541" s="120"/>
      <c r="M14541" s="120"/>
      <c r="N14541" s="120"/>
      <c r="U14541" s="121"/>
      <c r="V14541" s="122"/>
      <c r="W14541" s="123"/>
      <c r="AC14541" s="123"/>
    </row>
    <row r="14542" spans="5:29" s="2" customFormat="1">
      <c r="E14542" s="120"/>
      <c r="M14542" s="120"/>
      <c r="N14542" s="120"/>
      <c r="U14542" s="121"/>
      <c r="V14542" s="122"/>
      <c r="W14542" s="123"/>
      <c r="AC14542" s="123"/>
    </row>
    <row r="14543" spans="5:29" s="2" customFormat="1">
      <c r="E14543" s="120"/>
      <c r="M14543" s="120"/>
      <c r="N14543" s="120"/>
      <c r="U14543" s="121"/>
      <c r="V14543" s="122"/>
      <c r="W14543" s="123"/>
      <c r="AC14543" s="123"/>
    </row>
    <row r="14544" spans="5:29" s="2" customFormat="1">
      <c r="E14544" s="120"/>
      <c r="M14544" s="120"/>
      <c r="N14544" s="120"/>
      <c r="U14544" s="121"/>
      <c r="V14544" s="122"/>
      <c r="W14544" s="123"/>
      <c r="AC14544" s="123"/>
    </row>
    <row r="14545" spans="5:29" s="2" customFormat="1">
      <c r="E14545" s="120"/>
      <c r="M14545" s="120"/>
      <c r="N14545" s="120"/>
      <c r="U14545" s="121"/>
      <c r="V14545" s="122"/>
      <c r="W14545" s="123"/>
      <c r="AC14545" s="123"/>
    </row>
    <row r="14546" spans="5:29" s="2" customFormat="1">
      <c r="E14546" s="120"/>
      <c r="M14546" s="120"/>
      <c r="N14546" s="120"/>
      <c r="U14546" s="121"/>
      <c r="V14546" s="122"/>
      <c r="W14546" s="123"/>
      <c r="AC14546" s="123"/>
    </row>
    <row r="14547" spans="5:29" s="2" customFormat="1">
      <c r="E14547" s="120"/>
      <c r="M14547" s="120"/>
      <c r="N14547" s="120"/>
      <c r="U14547" s="121"/>
      <c r="V14547" s="122"/>
      <c r="W14547" s="123"/>
      <c r="AC14547" s="123"/>
    </row>
    <row r="14548" spans="5:29" s="2" customFormat="1">
      <c r="E14548" s="120"/>
      <c r="M14548" s="120"/>
      <c r="N14548" s="120"/>
      <c r="U14548" s="121"/>
      <c r="V14548" s="122"/>
      <c r="W14548" s="123"/>
      <c r="AC14548" s="123"/>
    </row>
    <row r="14549" spans="5:29" s="2" customFormat="1">
      <c r="E14549" s="120"/>
      <c r="M14549" s="120"/>
      <c r="N14549" s="120"/>
      <c r="U14549" s="121"/>
      <c r="V14549" s="122"/>
      <c r="W14549" s="123"/>
      <c r="AC14549" s="123"/>
    </row>
    <row r="14550" spans="5:29" s="2" customFormat="1">
      <c r="E14550" s="120"/>
      <c r="M14550" s="120"/>
      <c r="N14550" s="120"/>
      <c r="U14550" s="121"/>
      <c r="V14550" s="122"/>
      <c r="W14550" s="123"/>
      <c r="AC14550" s="123"/>
    </row>
    <row r="14551" spans="5:29" s="2" customFormat="1">
      <c r="E14551" s="120"/>
      <c r="M14551" s="120"/>
      <c r="N14551" s="120"/>
      <c r="U14551" s="121"/>
      <c r="V14551" s="122"/>
      <c r="W14551" s="123"/>
      <c r="AC14551" s="123"/>
    </row>
    <row r="14552" spans="5:29" s="2" customFormat="1">
      <c r="E14552" s="120"/>
      <c r="M14552" s="120"/>
      <c r="N14552" s="120"/>
      <c r="U14552" s="121"/>
      <c r="V14552" s="122"/>
      <c r="W14552" s="123"/>
      <c r="AC14552" s="123"/>
    </row>
    <row r="14553" spans="5:29" s="2" customFormat="1">
      <c r="E14553" s="120"/>
      <c r="M14553" s="120"/>
      <c r="N14553" s="120"/>
      <c r="U14553" s="121"/>
      <c r="V14553" s="122"/>
      <c r="W14553" s="123"/>
      <c r="AC14553" s="123"/>
    </row>
    <row r="14554" spans="5:29" s="2" customFormat="1">
      <c r="E14554" s="120"/>
      <c r="M14554" s="120"/>
      <c r="N14554" s="120"/>
      <c r="U14554" s="121"/>
      <c r="V14554" s="122"/>
      <c r="W14554" s="123"/>
      <c r="AC14554" s="123"/>
    </row>
    <row r="14555" spans="5:29" s="2" customFormat="1">
      <c r="E14555" s="120"/>
      <c r="M14555" s="120"/>
      <c r="N14555" s="120"/>
      <c r="U14555" s="121"/>
      <c r="V14555" s="122"/>
      <c r="W14555" s="123"/>
      <c r="AC14555" s="123"/>
    </row>
    <row r="14556" spans="5:29" s="2" customFormat="1">
      <c r="E14556" s="120"/>
      <c r="M14556" s="120"/>
      <c r="N14556" s="120"/>
      <c r="U14556" s="121"/>
      <c r="V14556" s="122"/>
      <c r="W14556" s="123"/>
      <c r="AC14556" s="123"/>
    </row>
    <row r="14557" spans="5:29" s="2" customFormat="1">
      <c r="E14557" s="120"/>
      <c r="M14557" s="120"/>
      <c r="N14557" s="120"/>
      <c r="U14557" s="121"/>
      <c r="V14557" s="122"/>
      <c r="W14557" s="123"/>
      <c r="AC14557" s="123"/>
    </row>
    <row r="14558" spans="5:29" s="2" customFormat="1">
      <c r="E14558" s="120"/>
      <c r="M14558" s="120"/>
      <c r="N14558" s="120"/>
      <c r="U14558" s="121"/>
      <c r="V14558" s="122"/>
      <c r="W14558" s="123"/>
      <c r="AC14558" s="123"/>
    </row>
    <row r="14559" spans="5:29" s="2" customFormat="1">
      <c r="E14559" s="120"/>
      <c r="M14559" s="120"/>
      <c r="N14559" s="120"/>
      <c r="U14559" s="121"/>
      <c r="V14559" s="122"/>
      <c r="W14559" s="123"/>
      <c r="AC14559" s="123"/>
    </row>
    <row r="14560" spans="5:29" s="2" customFormat="1">
      <c r="E14560" s="120"/>
      <c r="M14560" s="120"/>
      <c r="N14560" s="120"/>
      <c r="U14560" s="121"/>
      <c r="V14560" s="122"/>
      <c r="W14560" s="123"/>
      <c r="AC14560" s="123"/>
    </row>
    <row r="14561" spans="5:29" s="2" customFormat="1">
      <c r="E14561" s="120"/>
      <c r="M14561" s="120"/>
      <c r="N14561" s="120"/>
      <c r="U14561" s="121"/>
      <c r="V14561" s="122"/>
      <c r="W14561" s="123"/>
      <c r="AC14561" s="123"/>
    </row>
    <row r="14562" spans="5:29" s="2" customFormat="1">
      <c r="E14562" s="120"/>
      <c r="M14562" s="120"/>
      <c r="N14562" s="120"/>
      <c r="U14562" s="121"/>
      <c r="V14562" s="122"/>
      <c r="W14562" s="123"/>
      <c r="AC14562" s="123"/>
    </row>
    <row r="14563" spans="5:29" s="2" customFormat="1">
      <c r="E14563" s="120"/>
      <c r="M14563" s="120"/>
      <c r="N14563" s="120"/>
      <c r="U14563" s="121"/>
      <c r="V14563" s="122"/>
      <c r="W14563" s="123"/>
      <c r="AC14563" s="123"/>
    </row>
    <row r="14564" spans="5:29" s="2" customFormat="1">
      <c r="E14564" s="120"/>
      <c r="M14564" s="120"/>
      <c r="N14564" s="120"/>
      <c r="U14564" s="121"/>
      <c r="V14564" s="122"/>
      <c r="W14564" s="123"/>
      <c r="AC14564" s="123"/>
    </row>
    <row r="14565" spans="5:29" s="2" customFormat="1">
      <c r="E14565" s="120"/>
      <c r="M14565" s="120"/>
      <c r="N14565" s="120"/>
      <c r="U14565" s="121"/>
      <c r="V14565" s="122"/>
      <c r="W14565" s="123"/>
      <c r="AC14565" s="123"/>
    </row>
    <row r="14566" spans="5:29" s="2" customFormat="1">
      <c r="E14566" s="120"/>
      <c r="M14566" s="120"/>
      <c r="N14566" s="120"/>
      <c r="U14566" s="121"/>
      <c r="V14566" s="122"/>
      <c r="W14566" s="123"/>
      <c r="AC14566" s="123"/>
    </row>
    <row r="14567" spans="5:29" s="2" customFormat="1">
      <c r="E14567" s="120"/>
      <c r="M14567" s="120"/>
      <c r="N14567" s="120"/>
      <c r="U14567" s="121"/>
      <c r="V14567" s="122"/>
      <c r="W14567" s="123"/>
      <c r="AC14567" s="123"/>
    </row>
    <row r="14568" spans="5:29" s="2" customFormat="1">
      <c r="E14568" s="120"/>
      <c r="M14568" s="120"/>
      <c r="N14568" s="120"/>
      <c r="U14568" s="121"/>
      <c r="V14568" s="122"/>
      <c r="W14568" s="123"/>
      <c r="AC14568" s="123"/>
    </row>
    <row r="14569" spans="5:29" s="2" customFormat="1">
      <c r="E14569" s="120"/>
      <c r="M14569" s="120"/>
      <c r="N14569" s="120"/>
      <c r="U14569" s="121"/>
      <c r="V14569" s="122"/>
      <c r="W14569" s="123"/>
      <c r="AC14569" s="123"/>
    </row>
    <row r="14570" spans="5:29" s="2" customFormat="1">
      <c r="E14570" s="120"/>
      <c r="M14570" s="120"/>
      <c r="N14570" s="120"/>
      <c r="U14570" s="121"/>
      <c r="V14570" s="122"/>
      <c r="W14570" s="123"/>
      <c r="AC14570" s="123"/>
    </row>
    <row r="14571" spans="5:29" s="2" customFormat="1">
      <c r="E14571" s="120"/>
      <c r="M14571" s="120"/>
      <c r="N14571" s="120"/>
      <c r="U14571" s="121"/>
      <c r="V14571" s="122"/>
      <c r="W14571" s="123"/>
      <c r="AC14571" s="123"/>
    </row>
    <row r="14572" spans="5:29" s="2" customFormat="1">
      <c r="E14572" s="120"/>
      <c r="M14572" s="120"/>
      <c r="N14572" s="120"/>
      <c r="U14572" s="121"/>
      <c r="V14572" s="122"/>
      <c r="W14572" s="123"/>
      <c r="AC14572" s="123"/>
    </row>
    <row r="14573" spans="5:29" s="2" customFormat="1">
      <c r="E14573" s="120"/>
      <c r="M14573" s="120"/>
      <c r="N14573" s="120"/>
      <c r="U14573" s="121"/>
      <c r="V14573" s="122"/>
      <c r="W14573" s="123"/>
      <c r="AC14573" s="123"/>
    </row>
    <row r="14574" spans="5:29" s="2" customFormat="1">
      <c r="E14574" s="120"/>
      <c r="M14574" s="120"/>
      <c r="N14574" s="120"/>
      <c r="U14574" s="121"/>
      <c r="V14574" s="122"/>
      <c r="W14574" s="123"/>
      <c r="AC14574" s="123"/>
    </row>
    <row r="14575" spans="5:29" s="2" customFormat="1">
      <c r="E14575" s="120"/>
      <c r="M14575" s="120"/>
      <c r="N14575" s="120"/>
      <c r="U14575" s="121"/>
      <c r="V14575" s="122"/>
      <c r="W14575" s="123"/>
      <c r="AC14575" s="123"/>
    </row>
    <row r="14576" spans="5:29" s="2" customFormat="1">
      <c r="E14576" s="120"/>
      <c r="M14576" s="120"/>
      <c r="N14576" s="120"/>
      <c r="U14576" s="121"/>
      <c r="V14576" s="122"/>
      <c r="W14576" s="123"/>
      <c r="AC14576" s="123"/>
    </row>
    <row r="14577" spans="5:29" s="2" customFormat="1">
      <c r="E14577" s="120"/>
      <c r="M14577" s="120"/>
      <c r="N14577" s="120"/>
      <c r="U14577" s="121"/>
      <c r="V14577" s="122"/>
      <c r="W14577" s="123"/>
      <c r="AC14577" s="123"/>
    </row>
    <row r="14578" spans="5:29" s="2" customFormat="1">
      <c r="E14578" s="120"/>
      <c r="M14578" s="120"/>
      <c r="N14578" s="120"/>
      <c r="U14578" s="121"/>
      <c r="V14578" s="122"/>
      <c r="W14578" s="123"/>
      <c r="AC14578" s="123"/>
    </row>
    <row r="14579" spans="5:29" s="2" customFormat="1">
      <c r="E14579" s="120"/>
      <c r="M14579" s="120"/>
      <c r="N14579" s="120"/>
      <c r="U14579" s="121"/>
      <c r="V14579" s="122"/>
      <c r="W14579" s="123"/>
      <c r="AC14579" s="123"/>
    </row>
    <row r="14580" spans="5:29" s="2" customFormat="1">
      <c r="E14580" s="120"/>
      <c r="M14580" s="120"/>
      <c r="N14580" s="120"/>
      <c r="U14580" s="121"/>
      <c r="V14580" s="122"/>
      <c r="W14580" s="123"/>
      <c r="AC14580" s="123"/>
    </row>
    <row r="14581" spans="5:29" s="2" customFormat="1">
      <c r="E14581" s="120"/>
      <c r="M14581" s="120"/>
      <c r="N14581" s="120"/>
      <c r="U14581" s="121"/>
      <c r="V14581" s="122"/>
      <c r="W14581" s="123"/>
      <c r="AC14581" s="123"/>
    </row>
    <row r="14582" spans="5:29" s="2" customFormat="1">
      <c r="E14582" s="120"/>
      <c r="M14582" s="120"/>
      <c r="N14582" s="120"/>
      <c r="U14582" s="121"/>
      <c r="V14582" s="122"/>
      <c r="W14582" s="123"/>
      <c r="AC14582" s="123"/>
    </row>
    <row r="14583" spans="5:29" s="2" customFormat="1">
      <c r="E14583" s="120"/>
      <c r="M14583" s="120"/>
      <c r="N14583" s="120"/>
      <c r="U14583" s="121"/>
      <c r="V14583" s="122"/>
      <c r="W14583" s="123"/>
      <c r="AC14583" s="123"/>
    </row>
    <row r="14584" spans="5:29" s="2" customFormat="1">
      <c r="E14584" s="120"/>
      <c r="M14584" s="120"/>
      <c r="N14584" s="120"/>
      <c r="U14584" s="121"/>
      <c r="V14584" s="122"/>
      <c r="W14584" s="123"/>
      <c r="AC14584" s="123"/>
    </row>
    <row r="14585" spans="5:29" s="2" customFormat="1">
      <c r="E14585" s="120"/>
      <c r="M14585" s="120"/>
      <c r="N14585" s="120"/>
      <c r="U14585" s="121"/>
      <c r="V14585" s="122"/>
      <c r="W14585" s="123"/>
      <c r="AC14585" s="123"/>
    </row>
    <row r="14586" spans="5:29" s="2" customFormat="1">
      <c r="E14586" s="120"/>
      <c r="M14586" s="120"/>
      <c r="N14586" s="120"/>
      <c r="U14586" s="121"/>
      <c r="V14586" s="122"/>
      <c r="W14586" s="123"/>
      <c r="AC14586" s="123"/>
    </row>
    <row r="14587" spans="5:29" s="2" customFormat="1">
      <c r="E14587" s="120"/>
      <c r="M14587" s="120"/>
      <c r="N14587" s="120"/>
      <c r="U14587" s="121"/>
      <c r="V14587" s="122"/>
      <c r="W14587" s="123"/>
      <c r="AC14587" s="123"/>
    </row>
    <row r="14588" spans="5:29" s="2" customFormat="1">
      <c r="E14588" s="120"/>
      <c r="M14588" s="120"/>
      <c r="N14588" s="120"/>
      <c r="U14588" s="121"/>
      <c r="V14588" s="122"/>
      <c r="W14588" s="123"/>
      <c r="AC14588" s="123"/>
    </row>
    <row r="14589" spans="5:29" s="2" customFormat="1">
      <c r="E14589" s="120"/>
      <c r="M14589" s="120"/>
      <c r="N14589" s="120"/>
      <c r="U14589" s="121"/>
      <c r="V14589" s="122"/>
      <c r="W14589" s="123"/>
      <c r="AC14589" s="123"/>
    </row>
    <row r="14590" spans="5:29" s="2" customFormat="1">
      <c r="E14590" s="120"/>
      <c r="M14590" s="120"/>
      <c r="N14590" s="120"/>
      <c r="U14590" s="121"/>
      <c r="V14590" s="122"/>
      <c r="W14590" s="123"/>
      <c r="AC14590" s="123"/>
    </row>
    <row r="14591" spans="5:29" s="2" customFormat="1">
      <c r="E14591" s="120"/>
      <c r="M14591" s="120"/>
      <c r="N14591" s="120"/>
      <c r="U14591" s="121"/>
      <c r="V14591" s="122"/>
      <c r="W14591" s="123"/>
      <c r="AC14591" s="123"/>
    </row>
    <row r="14592" spans="5:29" s="2" customFormat="1">
      <c r="E14592" s="120"/>
      <c r="M14592" s="120"/>
      <c r="N14592" s="120"/>
      <c r="U14592" s="121"/>
      <c r="V14592" s="122"/>
      <c r="W14592" s="123"/>
      <c r="AC14592" s="123"/>
    </row>
    <row r="14593" spans="5:29" s="2" customFormat="1">
      <c r="E14593" s="120"/>
      <c r="M14593" s="120"/>
      <c r="N14593" s="120"/>
      <c r="U14593" s="121"/>
      <c r="V14593" s="122"/>
      <c r="W14593" s="123"/>
      <c r="AC14593" s="123"/>
    </row>
    <row r="14594" spans="5:29" s="2" customFormat="1">
      <c r="E14594" s="120"/>
      <c r="M14594" s="120"/>
      <c r="N14594" s="120"/>
      <c r="U14594" s="121"/>
      <c r="V14594" s="122"/>
      <c r="W14594" s="123"/>
      <c r="AC14594" s="123"/>
    </row>
    <row r="14595" spans="5:29" s="2" customFormat="1">
      <c r="E14595" s="120"/>
      <c r="M14595" s="120"/>
      <c r="N14595" s="120"/>
      <c r="U14595" s="121"/>
      <c r="V14595" s="122"/>
      <c r="W14595" s="123"/>
      <c r="AC14595" s="123"/>
    </row>
    <row r="14596" spans="5:29" s="2" customFormat="1">
      <c r="E14596" s="120"/>
      <c r="M14596" s="120"/>
      <c r="N14596" s="120"/>
      <c r="U14596" s="121"/>
      <c r="V14596" s="122"/>
      <c r="W14596" s="123"/>
      <c r="AC14596" s="123"/>
    </row>
    <row r="14597" spans="5:29" s="2" customFormat="1">
      <c r="E14597" s="120"/>
      <c r="M14597" s="120"/>
      <c r="N14597" s="120"/>
      <c r="U14597" s="121"/>
      <c r="V14597" s="122"/>
      <c r="W14597" s="123"/>
      <c r="AC14597" s="123"/>
    </row>
    <row r="14598" spans="5:29" s="2" customFormat="1">
      <c r="E14598" s="120"/>
      <c r="M14598" s="120"/>
      <c r="N14598" s="120"/>
      <c r="U14598" s="121"/>
      <c r="V14598" s="122"/>
      <c r="W14598" s="123"/>
      <c r="AC14598" s="123"/>
    </row>
    <row r="14599" spans="5:29" s="2" customFormat="1">
      <c r="E14599" s="120"/>
      <c r="M14599" s="120"/>
      <c r="N14599" s="120"/>
      <c r="U14599" s="121"/>
      <c r="V14599" s="122"/>
      <c r="W14599" s="123"/>
      <c r="AC14599" s="123"/>
    </row>
    <row r="14600" spans="5:29" s="2" customFormat="1">
      <c r="E14600" s="120"/>
      <c r="M14600" s="120"/>
      <c r="N14600" s="120"/>
      <c r="U14600" s="121"/>
      <c r="V14600" s="122"/>
      <c r="W14600" s="123"/>
      <c r="AC14600" s="123"/>
    </row>
    <row r="14601" spans="5:29" s="2" customFormat="1">
      <c r="E14601" s="120"/>
      <c r="M14601" s="120"/>
      <c r="N14601" s="120"/>
      <c r="U14601" s="121"/>
      <c r="V14601" s="122"/>
      <c r="W14601" s="123"/>
      <c r="AC14601" s="123"/>
    </row>
    <row r="14602" spans="5:29" s="2" customFormat="1">
      <c r="E14602" s="120"/>
      <c r="M14602" s="120"/>
      <c r="N14602" s="120"/>
      <c r="U14602" s="121"/>
      <c r="V14602" s="122"/>
      <c r="W14602" s="123"/>
      <c r="AC14602" s="123"/>
    </row>
    <row r="14603" spans="5:29" s="2" customFormat="1">
      <c r="E14603" s="120"/>
      <c r="M14603" s="120"/>
      <c r="N14603" s="120"/>
      <c r="U14603" s="121"/>
      <c r="V14603" s="122"/>
      <c r="W14603" s="123"/>
      <c r="AC14603" s="123"/>
    </row>
    <row r="14604" spans="5:29" s="2" customFormat="1">
      <c r="E14604" s="120"/>
      <c r="M14604" s="120"/>
      <c r="N14604" s="120"/>
      <c r="U14604" s="121"/>
      <c r="V14604" s="122"/>
      <c r="W14604" s="123"/>
      <c r="AC14604" s="123"/>
    </row>
    <row r="14605" spans="5:29" s="2" customFormat="1">
      <c r="E14605" s="120"/>
      <c r="M14605" s="120"/>
      <c r="N14605" s="120"/>
      <c r="U14605" s="121"/>
      <c r="V14605" s="122"/>
      <c r="W14605" s="123"/>
      <c r="AC14605" s="123"/>
    </row>
    <row r="14606" spans="5:29" s="2" customFormat="1">
      <c r="E14606" s="120"/>
      <c r="M14606" s="120"/>
      <c r="N14606" s="120"/>
      <c r="U14606" s="121"/>
      <c r="V14606" s="122"/>
      <c r="W14606" s="123"/>
      <c r="AC14606" s="123"/>
    </row>
    <row r="14607" spans="5:29" s="2" customFormat="1">
      <c r="E14607" s="120"/>
      <c r="M14607" s="120"/>
      <c r="N14607" s="120"/>
      <c r="U14607" s="121"/>
      <c r="V14607" s="122"/>
      <c r="W14607" s="123"/>
      <c r="AC14607" s="123"/>
    </row>
    <row r="14608" spans="5:29" s="2" customFormat="1">
      <c r="E14608" s="120"/>
      <c r="M14608" s="120"/>
      <c r="N14608" s="120"/>
      <c r="U14608" s="121"/>
      <c r="V14608" s="122"/>
      <c r="W14608" s="123"/>
      <c r="AC14608" s="123"/>
    </row>
    <row r="14609" spans="5:29" s="2" customFormat="1">
      <c r="E14609" s="120"/>
      <c r="M14609" s="120"/>
      <c r="N14609" s="120"/>
      <c r="U14609" s="121"/>
      <c r="V14609" s="122"/>
      <c r="W14609" s="123"/>
      <c r="AC14609" s="123"/>
    </row>
    <row r="14610" spans="5:29" s="2" customFormat="1">
      <c r="E14610" s="120"/>
      <c r="M14610" s="120"/>
      <c r="N14610" s="120"/>
      <c r="U14610" s="121"/>
      <c r="V14610" s="122"/>
      <c r="W14610" s="123"/>
      <c r="AC14610" s="123"/>
    </row>
    <row r="14611" spans="5:29" s="2" customFormat="1">
      <c r="E14611" s="120"/>
      <c r="M14611" s="120"/>
      <c r="N14611" s="120"/>
      <c r="U14611" s="121"/>
      <c r="V14611" s="122"/>
      <c r="W14611" s="123"/>
      <c r="AC14611" s="123"/>
    </row>
    <row r="14612" spans="5:29" s="2" customFormat="1">
      <c r="E14612" s="120"/>
      <c r="M14612" s="120"/>
      <c r="N14612" s="120"/>
      <c r="U14612" s="121"/>
      <c r="V14612" s="122"/>
      <c r="W14612" s="123"/>
      <c r="AC14612" s="123"/>
    </row>
    <row r="14613" spans="5:29" s="2" customFormat="1">
      <c r="E14613" s="120"/>
      <c r="M14613" s="120"/>
      <c r="N14613" s="120"/>
      <c r="U14613" s="121"/>
      <c r="V14613" s="122"/>
      <c r="W14613" s="123"/>
      <c r="AC14613" s="123"/>
    </row>
    <row r="14614" spans="5:29" s="2" customFormat="1">
      <c r="E14614" s="120"/>
      <c r="M14614" s="120"/>
      <c r="N14614" s="120"/>
      <c r="U14614" s="121"/>
      <c r="V14614" s="122"/>
      <c r="W14614" s="123"/>
      <c r="AC14614" s="123"/>
    </row>
    <row r="14615" spans="5:29" s="2" customFormat="1">
      <c r="E14615" s="120"/>
      <c r="M14615" s="120"/>
      <c r="N14615" s="120"/>
      <c r="U14615" s="121"/>
      <c r="V14615" s="122"/>
      <c r="W14615" s="123"/>
      <c r="AC14615" s="123"/>
    </row>
    <row r="14616" spans="5:29" s="2" customFormat="1">
      <c r="E14616" s="120"/>
      <c r="M14616" s="120"/>
      <c r="N14616" s="120"/>
      <c r="U14616" s="121"/>
      <c r="V14616" s="122"/>
      <c r="W14616" s="123"/>
      <c r="AC14616" s="123"/>
    </row>
    <row r="14617" spans="5:29" s="2" customFormat="1">
      <c r="E14617" s="120"/>
      <c r="M14617" s="120"/>
      <c r="N14617" s="120"/>
      <c r="U14617" s="121"/>
      <c r="V14617" s="122"/>
      <c r="W14617" s="123"/>
      <c r="AC14617" s="123"/>
    </row>
    <row r="14618" spans="5:29" s="2" customFormat="1">
      <c r="E14618" s="120"/>
      <c r="M14618" s="120"/>
      <c r="N14618" s="120"/>
      <c r="U14618" s="121"/>
      <c r="V14618" s="122"/>
      <c r="W14618" s="123"/>
      <c r="AC14618" s="123"/>
    </row>
    <row r="14619" spans="5:29" s="2" customFormat="1">
      <c r="E14619" s="120"/>
      <c r="M14619" s="120"/>
      <c r="N14619" s="120"/>
      <c r="U14619" s="121"/>
      <c r="V14619" s="122"/>
      <c r="W14619" s="123"/>
      <c r="AC14619" s="123"/>
    </row>
    <row r="14620" spans="5:29" s="2" customFormat="1">
      <c r="E14620" s="120"/>
      <c r="M14620" s="120"/>
      <c r="N14620" s="120"/>
      <c r="U14620" s="121"/>
      <c r="V14620" s="122"/>
      <c r="W14620" s="123"/>
      <c r="AC14620" s="123"/>
    </row>
    <row r="14621" spans="5:29" s="2" customFormat="1">
      <c r="E14621" s="120"/>
      <c r="M14621" s="120"/>
      <c r="N14621" s="120"/>
      <c r="U14621" s="121"/>
      <c r="V14621" s="122"/>
      <c r="W14621" s="123"/>
      <c r="AC14621" s="123"/>
    </row>
    <row r="14622" spans="5:29" s="2" customFormat="1">
      <c r="E14622" s="120"/>
      <c r="M14622" s="120"/>
      <c r="N14622" s="120"/>
      <c r="U14622" s="121"/>
      <c r="V14622" s="122"/>
      <c r="W14622" s="123"/>
      <c r="AC14622" s="123"/>
    </row>
    <row r="14623" spans="5:29" s="2" customFormat="1">
      <c r="E14623" s="120"/>
      <c r="M14623" s="120"/>
      <c r="N14623" s="120"/>
      <c r="U14623" s="121"/>
      <c r="V14623" s="122"/>
      <c r="W14623" s="123"/>
      <c r="AC14623" s="123"/>
    </row>
    <row r="14624" spans="5:29" s="2" customFormat="1">
      <c r="E14624" s="120"/>
      <c r="M14624" s="120"/>
      <c r="N14624" s="120"/>
      <c r="U14624" s="121"/>
      <c r="V14624" s="122"/>
      <c r="W14624" s="123"/>
      <c r="AC14624" s="123"/>
    </row>
    <row r="14625" spans="5:29" s="2" customFormat="1">
      <c r="E14625" s="120"/>
      <c r="M14625" s="120"/>
      <c r="N14625" s="120"/>
      <c r="U14625" s="121"/>
      <c r="V14625" s="122"/>
      <c r="W14625" s="123"/>
      <c r="AC14625" s="123"/>
    </row>
    <row r="14626" spans="5:29" s="2" customFormat="1">
      <c r="E14626" s="120"/>
      <c r="M14626" s="120"/>
      <c r="N14626" s="120"/>
      <c r="U14626" s="121"/>
      <c r="V14626" s="122"/>
      <c r="W14626" s="123"/>
      <c r="AC14626" s="123"/>
    </row>
    <row r="14627" spans="5:29" s="2" customFormat="1">
      <c r="E14627" s="120"/>
      <c r="M14627" s="120"/>
      <c r="N14627" s="120"/>
      <c r="U14627" s="121"/>
      <c r="V14627" s="122"/>
      <c r="W14627" s="123"/>
      <c r="AC14627" s="123"/>
    </row>
    <row r="14628" spans="5:29" s="2" customFormat="1">
      <c r="E14628" s="120"/>
      <c r="M14628" s="120"/>
      <c r="N14628" s="120"/>
      <c r="U14628" s="121"/>
      <c r="V14628" s="122"/>
      <c r="W14628" s="123"/>
      <c r="AC14628" s="123"/>
    </row>
    <row r="14629" spans="5:29" s="2" customFormat="1">
      <c r="E14629" s="120"/>
      <c r="M14629" s="120"/>
      <c r="N14629" s="120"/>
      <c r="U14629" s="121"/>
      <c r="V14629" s="122"/>
      <c r="W14629" s="123"/>
      <c r="AC14629" s="123"/>
    </row>
    <row r="14630" spans="5:29" s="2" customFormat="1">
      <c r="E14630" s="120"/>
      <c r="M14630" s="120"/>
      <c r="N14630" s="120"/>
      <c r="U14630" s="121"/>
      <c r="V14630" s="122"/>
      <c r="W14630" s="123"/>
      <c r="AC14630" s="123"/>
    </row>
    <row r="14631" spans="5:29" s="2" customFormat="1">
      <c r="E14631" s="120"/>
      <c r="M14631" s="120"/>
      <c r="N14631" s="120"/>
      <c r="U14631" s="121"/>
      <c r="V14631" s="122"/>
      <c r="W14631" s="123"/>
      <c r="AC14631" s="123"/>
    </row>
    <row r="14632" spans="5:29" s="2" customFormat="1">
      <c r="E14632" s="120"/>
      <c r="M14632" s="120"/>
      <c r="N14632" s="120"/>
      <c r="U14632" s="121"/>
      <c r="V14632" s="122"/>
      <c r="W14632" s="123"/>
      <c r="AC14632" s="123"/>
    </row>
    <row r="14633" spans="5:29" s="2" customFormat="1">
      <c r="E14633" s="120"/>
      <c r="M14633" s="120"/>
      <c r="N14633" s="120"/>
      <c r="U14633" s="121"/>
      <c r="V14633" s="122"/>
      <c r="W14633" s="123"/>
      <c r="AC14633" s="123"/>
    </row>
    <row r="14634" spans="5:29" s="2" customFormat="1">
      <c r="E14634" s="120"/>
      <c r="M14634" s="120"/>
      <c r="N14634" s="120"/>
      <c r="U14634" s="121"/>
      <c r="V14634" s="122"/>
      <c r="W14634" s="123"/>
      <c r="AC14634" s="123"/>
    </row>
    <row r="14635" spans="5:29" s="2" customFormat="1">
      <c r="E14635" s="120"/>
      <c r="M14635" s="120"/>
      <c r="N14635" s="120"/>
      <c r="U14635" s="121"/>
      <c r="V14635" s="122"/>
      <c r="W14635" s="123"/>
      <c r="AC14635" s="123"/>
    </row>
    <row r="14636" spans="5:29" s="2" customFormat="1">
      <c r="E14636" s="120"/>
      <c r="M14636" s="120"/>
      <c r="N14636" s="120"/>
      <c r="U14636" s="121"/>
      <c r="V14636" s="122"/>
      <c r="W14636" s="123"/>
      <c r="AC14636" s="123"/>
    </row>
    <row r="14637" spans="5:29" s="2" customFormat="1">
      <c r="E14637" s="120"/>
      <c r="M14637" s="120"/>
      <c r="N14637" s="120"/>
      <c r="U14637" s="121"/>
      <c r="V14637" s="122"/>
      <c r="W14637" s="123"/>
      <c r="AC14637" s="123"/>
    </row>
    <row r="14638" spans="5:29" s="2" customFormat="1">
      <c r="E14638" s="120"/>
      <c r="M14638" s="120"/>
      <c r="N14638" s="120"/>
      <c r="U14638" s="121"/>
      <c r="V14638" s="122"/>
      <c r="W14638" s="123"/>
      <c r="AC14638" s="123"/>
    </row>
    <row r="14639" spans="5:29" s="2" customFormat="1">
      <c r="E14639" s="120"/>
      <c r="M14639" s="120"/>
      <c r="N14639" s="120"/>
      <c r="U14639" s="121"/>
      <c r="V14639" s="122"/>
      <c r="W14639" s="123"/>
      <c r="AC14639" s="123"/>
    </row>
    <row r="14640" spans="5:29" s="2" customFormat="1">
      <c r="E14640" s="120"/>
      <c r="M14640" s="120"/>
      <c r="N14640" s="120"/>
      <c r="U14640" s="121"/>
      <c r="V14640" s="122"/>
      <c r="W14640" s="123"/>
      <c r="AC14640" s="123"/>
    </row>
    <row r="14641" spans="5:29" s="2" customFormat="1">
      <c r="E14641" s="120"/>
      <c r="M14641" s="120"/>
      <c r="N14641" s="120"/>
      <c r="U14641" s="121"/>
      <c r="V14641" s="122"/>
      <c r="W14641" s="123"/>
      <c r="AC14641" s="123"/>
    </row>
    <row r="14642" spans="5:29" s="2" customFormat="1">
      <c r="E14642" s="120"/>
      <c r="M14642" s="120"/>
      <c r="N14642" s="120"/>
      <c r="U14642" s="121"/>
      <c r="V14642" s="122"/>
      <c r="W14642" s="123"/>
      <c r="AC14642" s="123"/>
    </row>
    <row r="14643" spans="5:29" s="2" customFormat="1">
      <c r="E14643" s="120"/>
      <c r="M14643" s="120"/>
      <c r="N14643" s="120"/>
      <c r="U14643" s="121"/>
      <c r="V14643" s="122"/>
      <c r="W14643" s="123"/>
      <c r="AC14643" s="123"/>
    </row>
    <row r="14644" spans="5:29" s="2" customFormat="1">
      <c r="E14644" s="120"/>
      <c r="M14644" s="120"/>
      <c r="N14644" s="120"/>
      <c r="U14644" s="121"/>
      <c r="V14644" s="122"/>
      <c r="W14644" s="123"/>
      <c r="AC14644" s="123"/>
    </row>
    <row r="14645" spans="5:29" s="2" customFormat="1">
      <c r="E14645" s="120"/>
      <c r="M14645" s="120"/>
      <c r="N14645" s="120"/>
      <c r="U14645" s="121"/>
      <c r="V14645" s="122"/>
      <c r="W14645" s="123"/>
      <c r="AC14645" s="123"/>
    </row>
    <row r="14646" spans="5:29" s="2" customFormat="1">
      <c r="E14646" s="120"/>
      <c r="M14646" s="120"/>
      <c r="N14646" s="120"/>
      <c r="U14646" s="121"/>
      <c r="V14646" s="122"/>
      <c r="W14646" s="123"/>
      <c r="AC14646" s="123"/>
    </row>
    <row r="14647" spans="5:29" s="2" customFormat="1">
      <c r="E14647" s="120"/>
      <c r="M14647" s="120"/>
      <c r="N14647" s="120"/>
      <c r="U14647" s="121"/>
      <c r="V14647" s="122"/>
      <c r="W14647" s="123"/>
      <c r="AC14647" s="123"/>
    </row>
    <row r="14648" spans="5:29" s="2" customFormat="1">
      <c r="E14648" s="120"/>
      <c r="M14648" s="120"/>
      <c r="N14648" s="120"/>
      <c r="U14648" s="121"/>
      <c r="V14648" s="122"/>
      <c r="W14648" s="123"/>
      <c r="AC14648" s="123"/>
    </row>
    <row r="14649" spans="5:29" s="2" customFormat="1">
      <c r="E14649" s="120"/>
      <c r="M14649" s="120"/>
      <c r="N14649" s="120"/>
      <c r="U14649" s="121"/>
      <c r="V14649" s="122"/>
      <c r="W14649" s="123"/>
      <c r="AC14649" s="123"/>
    </row>
    <row r="14650" spans="5:29" s="2" customFormat="1">
      <c r="E14650" s="120"/>
      <c r="M14650" s="120"/>
      <c r="N14650" s="120"/>
      <c r="U14650" s="121"/>
      <c r="V14650" s="122"/>
      <c r="W14650" s="123"/>
      <c r="AC14650" s="123"/>
    </row>
    <row r="14651" spans="5:29" s="2" customFormat="1">
      <c r="E14651" s="120"/>
      <c r="M14651" s="120"/>
      <c r="N14651" s="120"/>
      <c r="U14651" s="121"/>
      <c r="V14651" s="122"/>
      <c r="W14651" s="123"/>
      <c r="AC14651" s="123"/>
    </row>
    <row r="14652" spans="5:29" s="2" customFormat="1">
      <c r="E14652" s="120"/>
      <c r="M14652" s="120"/>
      <c r="N14652" s="120"/>
      <c r="U14652" s="121"/>
      <c r="V14652" s="122"/>
      <c r="W14652" s="123"/>
      <c r="AC14652" s="123"/>
    </row>
    <row r="14653" spans="5:29" s="2" customFormat="1">
      <c r="E14653" s="120"/>
      <c r="M14653" s="120"/>
      <c r="N14653" s="120"/>
      <c r="U14653" s="121"/>
      <c r="V14653" s="122"/>
      <c r="W14653" s="123"/>
      <c r="AC14653" s="123"/>
    </row>
    <row r="14654" spans="5:29" s="2" customFormat="1">
      <c r="E14654" s="120"/>
      <c r="M14654" s="120"/>
      <c r="N14654" s="120"/>
      <c r="U14654" s="121"/>
      <c r="V14654" s="122"/>
      <c r="W14654" s="123"/>
      <c r="AC14654" s="123"/>
    </row>
    <row r="14655" spans="5:29" s="2" customFormat="1">
      <c r="E14655" s="120"/>
      <c r="M14655" s="120"/>
      <c r="N14655" s="120"/>
      <c r="U14655" s="121"/>
      <c r="V14655" s="122"/>
      <c r="W14655" s="123"/>
      <c r="AC14655" s="123"/>
    </row>
    <row r="14656" spans="5:29" s="2" customFormat="1">
      <c r="E14656" s="120"/>
      <c r="M14656" s="120"/>
      <c r="N14656" s="120"/>
      <c r="U14656" s="121"/>
      <c r="V14656" s="122"/>
      <c r="W14656" s="123"/>
      <c r="AC14656" s="123"/>
    </row>
    <row r="14657" spans="5:29" s="2" customFormat="1">
      <c r="E14657" s="120"/>
      <c r="M14657" s="120"/>
      <c r="N14657" s="120"/>
      <c r="U14657" s="121"/>
      <c r="V14657" s="122"/>
      <c r="W14657" s="123"/>
      <c r="AC14657" s="123"/>
    </row>
    <row r="14658" spans="5:29" s="2" customFormat="1">
      <c r="E14658" s="120"/>
      <c r="M14658" s="120"/>
      <c r="N14658" s="120"/>
      <c r="U14658" s="121"/>
      <c r="V14658" s="122"/>
      <c r="W14658" s="123"/>
      <c r="AC14658" s="123"/>
    </row>
    <row r="14659" spans="5:29" s="2" customFormat="1">
      <c r="E14659" s="120"/>
      <c r="M14659" s="120"/>
      <c r="N14659" s="120"/>
      <c r="U14659" s="121"/>
      <c r="V14659" s="122"/>
      <c r="W14659" s="123"/>
      <c r="AC14659" s="123"/>
    </row>
    <row r="14660" spans="5:29" s="2" customFormat="1">
      <c r="E14660" s="120"/>
      <c r="M14660" s="120"/>
      <c r="N14660" s="120"/>
      <c r="U14660" s="121"/>
      <c r="V14660" s="122"/>
      <c r="W14660" s="123"/>
      <c r="AC14660" s="123"/>
    </row>
    <row r="14661" spans="5:29" s="2" customFormat="1">
      <c r="E14661" s="120"/>
      <c r="M14661" s="120"/>
      <c r="N14661" s="120"/>
      <c r="U14661" s="121"/>
      <c r="V14661" s="122"/>
      <c r="W14661" s="123"/>
      <c r="AC14661" s="123"/>
    </row>
    <row r="14662" spans="5:29" s="2" customFormat="1">
      <c r="E14662" s="120"/>
      <c r="M14662" s="120"/>
      <c r="N14662" s="120"/>
      <c r="U14662" s="121"/>
      <c r="V14662" s="122"/>
      <c r="W14662" s="123"/>
      <c r="AC14662" s="123"/>
    </row>
    <row r="14663" spans="5:29" s="2" customFormat="1">
      <c r="E14663" s="120"/>
      <c r="M14663" s="120"/>
      <c r="N14663" s="120"/>
      <c r="U14663" s="121"/>
      <c r="V14663" s="122"/>
      <c r="W14663" s="123"/>
      <c r="AC14663" s="123"/>
    </row>
    <row r="14664" spans="5:29" s="2" customFormat="1">
      <c r="E14664" s="120"/>
      <c r="M14664" s="120"/>
      <c r="N14664" s="120"/>
      <c r="U14664" s="121"/>
      <c r="V14664" s="122"/>
      <c r="W14664" s="123"/>
      <c r="AC14664" s="123"/>
    </row>
    <row r="14665" spans="5:29" s="2" customFormat="1">
      <c r="E14665" s="120"/>
      <c r="M14665" s="120"/>
      <c r="N14665" s="120"/>
      <c r="U14665" s="121"/>
      <c r="V14665" s="122"/>
      <c r="W14665" s="123"/>
      <c r="AC14665" s="123"/>
    </row>
    <row r="14666" spans="5:29" s="2" customFormat="1">
      <c r="E14666" s="120"/>
      <c r="M14666" s="120"/>
      <c r="N14666" s="120"/>
      <c r="U14666" s="121"/>
      <c r="V14666" s="122"/>
      <c r="W14666" s="123"/>
      <c r="AC14666" s="123"/>
    </row>
    <row r="14667" spans="5:29" s="2" customFormat="1">
      <c r="E14667" s="120"/>
      <c r="M14667" s="120"/>
      <c r="N14667" s="120"/>
      <c r="U14667" s="121"/>
      <c r="V14667" s="122"/>
      <c r="W14667" s="123"/>
      <c r="AC14667" s="123"/>
    </row>
    <row r="14668" spans="5:29" s="2" customFormat="1">
      <c r="E14668" s="120"/>
      <c r="M14668" s="120"/>
      <c r="N14668" s="120"/>
      <c r="U14668" s="121"/>
      <c r="V14668" s="122"/>
      <c r="W14668" s="123"/>
      <c r="AC14668" s="123"/>
    </row>
    <row r="14669" spans="5:29" s="2" customFormat="1">
      <c r="E14669" s="120"/>
      <c r="M14669" s="120"/>
      <c r="N14669" s="120"/>
      <c r="U14669" s="121"/>
      <c r="V14669" s="122"/>
      <c r="W14669" s="123"/>
      <c r="AC14669" s="123"/>
    </row>
    <row r="14670" spans="5:29" s="2" customFormat="1">
      <c r="E14670" s="120"/>
      <c r="M14670" s="120"/>
      <c r="N14670" s="120"/>
      <c r="U14670" s="121"/>
      <c r="V14670" s="122"/>
      <c r="W14670" s="123"/>
      <c r="AC14670" s="123"/>
    </row>
    <row r="14671" spans="5:29" s="2" customFormat="1">
      <c r="E14671" s="120"/>
      <c r="M14671" s="120"/>
      <c r="N14671" s="120"/>
      <c r="U14671" s="121"/>
      <c r="V14671" s="122"/>
      <c r="W14671" s="123"/>
      <c r="AC14671" s="123"/>
    </row>
    <row r="14672" spans="5:29" s="2" customFormat="1">
      <c r="E14672" s="120"/>
      <c r="M14672" s="120"/>
      <c r="N14672" s="120"/>
      <c r="U14672" s="121"/>
      <c r="V14672" s="122"/>
      <c r="W14672" s="123"/>
      <c r="AC14672" s="123"/>
    </row>
    <row r="14673" spans="5:29" s="2" customFormat="1">
      <c r="E14673" s="120"/>
      <c r="M14673" s="120"/>
      <c r="N14673" s="120"/>
      <c r="U14673" s="121"/>
      <c r="V14673" s="122"/>
      <c r="W14673" s="123"/>
      <c r="AC14673" s="123"/>
    </row>
    <row r="14674" spans="5:29" s="2" customFormat="1">
      <c r="E14674" s="120"/>
      <c r="M14674" s="120"/>
      <c r="N14674" s="120"/>
      <c r="U14674" s="121"/>
      <c r="V14674" s="122"/>
      <c r="W14674" s="123"/>
      <c r="AC14674" s="123"/>
    </row>
    <row r="14675" spans="5:29" s="2" customFormat="1">
      <c r="E14675" s="120"/>
      <c r="M14675" s="120"/>
      <c r="N14675" s="120"/>
      <c r="U14675" s="121"/>
      <c r="V14675" s="122"/>
      <c r="W14675" s="123"/>
      <c r="AC14675" s="123"/>
    </row>
    <row r="14676" spans="5:29" s="2" customFormat="1">
      <c r="E14676" s="120"/>
      <c r="M14676" s="120"/>
      <c r="N14676" s="120"/>
      <c r="U14676" s="121"/>
      <c r="V14676" s="122"/>
      <c r="W14676" s="123"/>
      <c r="AC14676" s="123"/>
    </row>
    <row r="14677" spans="5:29" s="2" customFormat="1">
      <c r="E14677" s="120"/>
      <c r="M14677" s="120"/>
      <c r="N14677" s="120"/>
      <c r="U14677" s="121"/>
      <c r="V14677" s="122"/>
      <c r="W14677" s="123"/>
      <c r="AC14677" s="123"/>
    </row>
    <row r="14678" spans="5:29" s="2" customFormat="1">
      <c r="E14678" s="120"/>
      <c r="M14678" s="120"/>
      <c r="N14678" s="120"/>
      <c r="U14678" s="121"/>
      <c r="V14678" s="122"/>
      <c r="W14678" s="123"/>
      <c r="AC14678" s="123"/>
    </row>
    <row r="14679" spans="5:29" s="2" customFormat="1">
      <c r="E14679" s="120"/>
      <c r="M14679" s="120"/>
      <c r="N14679" s="120"/>
      <c r="U14679" s="121"/>
      <c r="V14679" s="122"/>
      <c r="W14679" s="123"/>
      <c r="AC14679" s="123"/>
    </row>
    <row r="14680" spans="5:29" s="2" customFormat="1">
      <c r="E14680" s="120"/>
      <c r="M14680" s="120"/>
      <c r="N14680" s="120"/>
      <c r="U14680" s="121"/>
      <c r="V14680" s="122"/>
      <c r="W14680" s="123"/>
      <c r="AC14680" s="123"/>
    </row>
    <row r="14681" spans="5:29" s="2" customFormat="1">
      <c r="E14681" s="120"/>
      <c r="M14681" s="120"/>
      <c r="N14681" s="120"/>
      <c r="U14681" s="121"/>
      <c r="V14681" s="122"/>
      <c r="W14681" s="123"/>
      <c r="AC14681" s="123"/>
    </row>
    <row r="14682" spans="5:29" s="2" customFormat="1">
      <c r="E14682" s="120"/>
      <c r="M14682" s="120"/>
      <c r="N14682" s="120"/>
      <c r="U14682" s="121"/>
      <c r="V14682" s="122"/>
      <c r="W14682" s="123"/>
      <c r="AC14682" s="123"/>
    </row>
    <row r="14683" spans="5:29" s="2" customFormat="1">
      <c r="E14683" s="120"/>
      <c r="M14683" s="120"/>
      <c r="N14683" s="120"/>
      <c r="U14683" s="121"/>
      <c r="V14683" s="122"/>
      <c r="W14683" s="123"/>
      <c r="AC14683" s="123"/>
    </row>
    <row r="14684" spans="5:29" s="2" customFormat="1">
      <c r="E14684" s="120"/>
      <c r="M14684" s="120"/>
      <c r="N14684" s="120"/>
      <c r="U14684" s="121"/>
      <c r="V14684" s="122"/>
      <c r="W14684" s="123"/>
      <c r="AC14684" s="123"/>
    </row>
    <row r="14685" spans="5:29" s="2" customFormat="1">
      <c r="E14685" s="120"/>
      <c r="M14685" s="120"/>
      <c r="N14685" s="120"/>
      <c r="U14685" s="121"/>
      <c r="V14685" s="122"/>
      <c r="W14685" s="123"/>
      <c r="AC14685" s="123"/>
    </row>
    <row r="14686" spans="5:29" s="2" customFormat="1">
      <c r="E14686" s="120"/>
      <c r="M14686" s="120"/>
      <c r="N14686" s="120"/>
      <c r="U14686" s="121"/>
      <c r="V14686" s="122"/>
      <c r="W14686" s="123"/>
      <c r="AC14686" s="123"/>
    </row>
    <row r="14687" spans="5:29" s="2" customFormat="1">
      <c r="E14687" s="120"/>
      <c r="M14687" s="120"/>
      <c r="N14687" s="120"/>
      <c r="U14687" s="121"/>
      <c r="V14687" s="122"/>
      <c r="W14687" s="123"/>
      <c r="AC14687" s="123"/>
    </row>
    <row r="14688" spans="5:29" s="2" customFormat="1">
      <c r="E14688" s="120"/>
      <c r="M14688" s="120"/>
      <c r="N14688" s="120"/>
      <c r="U14688" s="121"/>
      <c r="V14688" s="122"/>
      <c r="W14688" s="123"/>
      <c r="AC14688" s="123"/>
    </row>
    <row r="14689" spans="5:29" s="2" customFormat="1">
      <c r="E14689" s="120"/>
      <c r="M14689" s="120"/>
      <c r="N14689" s="120"/>
      <c r="U14689" s="121"/>
      <c r="V14689" s="122"/>
      <c r="W14689" s="123"/>
      <c r="AC14689" s="123"/>
    </row>
    <row r="14690" spans="5:29" s="2" customFormat="1">
      <c r="E14690" s="120"/>
      <c r="M14690" s="120"/>
      <c r="N14690" s="120"/>
      <c r="U14690" s="121"/>
      <c r="V14690" s="122"/>
      <c r="W14690" s="123"/>
      <c r="AC14690" s="123"/>
    </row>
    <row r="14691" spans="5:29" s="2" customFormat="1">
      <c r="E14691" s="120"/>
      <c r="M14691" s="120"/>
      <c r="N14691" s="120"/>
      <c r="U14691" s="121"/>
      <c r="V14691" s="122"/>
      <c r="W14691" s="123"/>
      <c r="AC14691" s="123"/>
    </row>
    <row r="14692" spans="5:29" s="2" customFormat="1">
      <c r="E14692" s="120"/>
      <c r="M14692" s="120"/>
      <c r="N14692" s="120"/>
      <c r="U14692" s="121"/>
      <c r="V14692" s="122"/>
      <c r="W14692" s="123"/>
      <c r="AC14692" s="123"/>
    </row>
    <row r="14693" spans="5:29" s="2" customFormat="1">
      <c r="E14693" s="120"/>
      <c r="M14693" s="120"/>
      <c r="N14693" s="120"/>
      <c r="U14693" s="121"/>
      <c r="V14693" s="122"/>
      <c r="W14693" s="123"/>
      <c r="AC14693" s="123"/>
    </row>
    <row r="14694" spans="5:29" s="2" customFormat="1">
      <c r="E14694" s="120"/>
      <c r="M14694" s="120"/>
      <c r="N14694" s="120"/>
      <c r="U14694" s="121"/>
      <c r="V14694" s="122"/>
      <c r="W14694" s="123"/>
      <c r="AC14694" s="123"/>
    </row>
    <row r="14695" spans="5:29" s="2" customFormat="1">
      <c r="E14695" s="120"/>
      <c r="M14695" s="120"/>
      <c r="N14695" s="120"/>
      <c r="U14695" s="121"/>
      <c r="V14695" s="122"/>
      <c r="W14695" s="123"/>
      <c r="AC14695" s="123"/>
    </row>
    <row r="14696" spans="5:29" s="2" customFormat="1">
      <c r="E14696" s="120"/>
      <c r="M14696" s="120"/>
      <c r="N14696" s="120"/>
      <c r="U14696" s="121"/>
      <c r="V14696" s="122"/>
      <c r="W14696" s="123"/>
      <c r="AC14696" s="123"/>
    </row>
    <row r="14697" spans="5:29" s="2" customFormat="1">
      <c r="E14697" s="120"/>
      <c r="M14697" s="120"/>
      <c r="N14697" s="120"/>
      <c r="U14697" s="121"/>
      <c r="V14697" s="122"/>
      <c r="W14697" s="123"/>
      <c r="AC14697" s="123"/>
    </row>
    <row r="14698" spans="5:29" s="2" customFormat="1">
      <c r="E14698" s="120"/>
      <c r="M14698" s="120"/>
      <c r="N14698" s="120"/>
      <c r="U14698" s="121"/>
      <c r="V14698" s="122"/>
      <c r="W14698" s="123"/>
      <c r="AC14698" s="123"/>
    </row>
    <row r="14699" spans="5:29" s="2" customFormat="1">
      <c r="E14699" s="120"/>
      <c r="M14699" s="120"/>
      <c r="N14699" s="120"/>
      <c r="U14699" s="121"/>
      <c r="V14699" s="122"/>
      <c r="W14699" s="123"/>
      <c r="AC14699" s="123"/>
    </row>
    <row r="14700" spans="5:29" s="2" customFormat="1">
      <c r="E14700" s="120"/>
      <c r="M14700" s="120"/>
      <c r="N14700" s="120"/>
      <c r="U14700" s="121"/>
      <c r="V14700" s="122"/>
      <c r="W14700" s="123"/>
      <c r="AC14700" s="123"/>
    </row>
    <row r="14701" spans="5:29" s="2" customFormat="1">
      <c r="E14701" s="120"/>
      <c r="M14701" s="120"/>
      <c r="N14701" s="120"/>
      <c r="U14701" s="121"/>
      <c r="V14701" s="122"/>
      <c r="W14701" s="123"/>
      <c r="AC14701" s="123"/>
    </row>
    <row r="14702" spans="5:29" s="2" customFormat="1">
      <c r="E14702" s="120"/>
      <c r="M14702" s="120"/>
      <c r="N14702" s="120"/>
      <c r="U14702" s="121"/>
      <c r="V14702" s="122"/>
      <c r="W14702" s="123"/>
      <c r="AC14702" s="123"/>
    </row>
    <row r="14703" spans="5:29" s="2" customFormat="1">
      <c r="E14703" s="120"/>
      <c r="M14703" s="120"/>
      <c r="N14703" s="120"/>
      <c r="U14703" s="121"/>
      <c r="V14703" s="122"/>
      <c r="W14703" s="123"/>
      <c r="AC14703" s="123"/>
    </row>
    <row r="14704" spans="5:29" s="2" customFormat="1">
      <c r="E14704" s="120"/>
      <c r="M14704" s="120"/>
      <c r="N14704" s="120"/>
      <c r="U14704" s="121"/>
      <c r="V14704" s="122"/>
      <c r="W14704" s="123"/>
      <c r="AC14704" s="123"/>
    </row>
    <row r="14705" spans="5:29" s="2" customFormat="1">
      <c r="E14705" s="120"/>
      <c r="M14705" s="120"/>
      <c r="N14705" s="120"/>
      <c r="U14705" s="121"/>
      <c r="V14705" s="122"/>
      <c r="W14705" s="123"/>
      <c r="AC14705" s="123"/>
    </row>
    <row r="14706" spans="5:29" s="2" customFormat="1">
      <c r="E14706" s="120"/>
      <c r="M14706" s="120"/>
      <c r="N14706" s="120"/>
      <c r="U14706" s="121"/>
      <c r="V14706" s="122"/>
      <c r="W14706" s="123"/>
      <c r="AC14706" s="123"/>
    </row>
    <row r="14707" spans="5:29" s="2" customFormat="1">
      <c r="E14707" s="120"/>
      <c r="M14707" s="120"/>
      <c r="N14707" s="120"/>
      <c r="U14707" s="121"/>
      <c r="V14707" s="122"/>
      <c r="W14707" s="123"/>
      <c r="AC14707" s="123"/>
    </row>
    <row r="14708" spans="5:29" s="2" customFormat="1">
      <c r="E14708" s="120"/>
      <c r="M14708" s="120"/>
      <c r="N14708" s="120"/>
      <c r="U14708" s="121"/>
      <c r="V14708" s="122"/>
      <c r="W14708" s="123"/>
      <c r="AC14708" s="123"/>
    </row>
    <row r="14709" spans="5:29" s="2" customFormat="1">
      <c r="E14709" s="120"/>
      <c r="M14709" s="120"/>
      <c r="N14709" s="120"/>
      <c r="U14709" s="121"/>
      <c r="V14709" s="122"/>
      <c r="W14709" s="123"/>
      <c r="AC14709" s="123"/>
    </row>
    <row r="14710" spans="5:29" s="2" customFormat="1">
      <c r="E14710" s="120"/>
      <c r="M14710" s="120"/>
      <c r="N14710" s="120"/>
      <c r="U14710" s="121"/>
      <c r="V14710" s="122"/>
      <c r="W14710" s="123"/>
      <c r="AC14710" s="123"/>
    </row>
    <row r="14711" spans="5:29" s="2" customFormat="1">
      <c r="E14711" s="120"/>
      <c r="M14711" s="120"/>
      <c r="N14711" s="120"/>
      <c r="U14711" s="121"/>
      <c r="V14711" s="122"/>
      <c r="W14711" s="123"/>
      <c r="AC14711" s="123"/>
    </row>
    <row r="14712" spans="5:29" s="2" customFormat="1">
      <c r="E14712" s="120"/>
      <c r="M14712" s="120"/>
      <c r="N14712" s="120"/>
      <c r="U14712" s="121"/>
      <c r="V14712" s="122"/>
      <c r="W14712" s="123"/>
      <c r="AC14712" s="123"/>
    </row>
    <row r="14713" spans="5:29" s="2" customFormat="1">
      <c r="E14713" s="120"/>
      <c r="M14713" s="120"/>
      <c r="N14713" s="120"/>
      <c r="U14713" s="121"/>
      <c r="V14713" s="122"/>
      <c r="W14713" s="123"/>
      <c r="AC14713" s="123"/>
    </row>
    <row r="14714" spans="5:29" s="2" customFormat="1">
      <c r="E14714" s="120"/>
      <c r="M14714" s="120"/>
      <c r="N14714" s="120"/>
      <c r="U14714" s="121"/>
      <c r="V14714" s="122"/>
      <c r="W14714" s="123"/>
      <c r="AC14714" s="123"/>
    </row>
    <row r="14715" spans="5:29" s="2" customFormat="1">
      <c r="E14715" s="120"/>
      <c r="M14715" s="120"/>
      <c r="N14715" s="120"/>
      <c r="U14715" s="121"/>
      <c r="V14715" s="122"/>
      <c r="W14715" s="123"/>
      <c r="AC14715" s="123"/>
    </row>
    <row r="14716" spans="5:29" s="2" customFormat="1">
      <c r="E14716" s="120"/>
      <c r="M14716" s="120"/>
      <c r="N14716" s="120"/>
      <c r="U14716" s="121"/>
      <c r="V14716" s="122"/>
      <c r="W14716" s="123"/>
      <c r="AC14716" s="123"/>
    </row>
    <row r="14717" spans="5:29" s="2" customFormat="1">
      <c r="E14717" s="120"/>
      <c r="M14717" s="120"/>
      <c r="N14717" s="120"/>
      <c r="U14717" s="121"/>
      <c r="V14717" s="122"/>
      <c r="W14717" s="123"/>
      <c r="AC14717" s="123"/>
    </row>
    <row r="14718" spans="5:29" s="2" customFormat="1">
      <c r="E14718" s="120"/>
      <c r="M14718" s="120"/>
      <c r="N14718" s="120"/>
      <c r="U14718" s="121"/>
      <c r="V14718" s="122"/>
      <c r="W14718" s="123"/>
      <c r="AC14718" s="123"/>
    </row>
    <row r="14719" spans="5:29" s="2" customFormat="1">
      <c r="E14719" s="120"/>
      <c r="M14719" s="120"/>
      <c r="N14719" s="120"/>
      <c r="U14719" s="121"/>
      <c r="V14719" s="122"/>
      <c r="W14719" s="123"/>
      <c r="AC14719" s="123"/>
    </row>
    <row r="14720" spans="5:29" s="2" customFormat="1">
      <c r="E14720" s="120"/>
      <c r="M14720" s="120"/>
      <c r="N14720" s="120"/>
      <c r="U14720" s="121"/>
      <c r="V14720" s="122"/>
      <c r="W14720" s="123"/>
      <c r="AC14720" s="123"/>
    </row>
    <row r="14721" spans="5:29" s="2" customFormat="1">
      <c r="E14721" s="120"/>
      <c r="M14721" s="120"/>
      <c r="N14721" s="120"/>
      <c r="U14721" s="121"/>
      <c r="V14721" s="122"/>
      <c r="W14721" s="123"/>
      <c r="AC14721" s="123"/>
    </row>
    <row r="14722" spans="5:29" s="2" customFormat="1">
      <c r="E14722" s="120"/>
      <c r="M14722" s="120"/>
      <c r="N14722" s="120"/>
      <c r="U14722" s="121"/>
      <c r="V14722" s="122"/>
      <c r="W14722" s="123"/>
      <c r="AC14722" s="123"/>
    </row>
    <row r="14723" spans="5:29" s="2" customFormat="1">
      <c r="E14723" s="120"/>
      <c r="M14723" s="120"/>
      <c r="N14723" s="120"/>
      <c r="U14723" s="121"/>
      <c r="V14723" s="122"/>
      <c r="W14723" s="123"/>
      <c r="AC14723" s="123"/>
    </row>
    <row r="14724" spans="5:29" s="2" customFormat="1">
      <c r="E14724" s="120"/>
      <c r="M14724" s="120"/>
      <c r="N14724" s="120"/>
      <c r="U14724" s="121"/>
      <c r="V14724" s="122"/>
      <c r="W14724" s="123"/>
      <c r="AC14724" s="123"/>
    </row>
    <row r="14725" spans="5:29" s="2" customFormat="1">
      <c r="E14725" s="120"/>
      <c r="M14725" s="120"/>
      <c r="N14725" s="120"/>
      <c r="U14725" s="121"/>
      <c r="V14725" s="122"/>
      <c r="W14725" s="123"/>
      <c r="AC14725" s="123"/>
    </row>
    <row r="14726" spans="5:29" s="2" customFormat="1">
      <c r="E14726" s="120"/>
      <c r="M14726" s="120"/>
      <c r="N14726" s="120"/>
      <c r="U14726" s="121"/>
      <c r="V14726" s="122"/>
      <c r="W14726" s="123"/>
      <c r="AC14726" s="123"/>
    </row>
    <row r="14727" spans="5:29" s="2" customFormat="1">
      <c r="E14727" s="120"/>
      <c r="M14727" s="120"/>
      <c r="N14727" s="120"/>
      <c r="U14727" s="121"/>
      <c r="V14727" s="122"/>
      <c r="W14727" s="123"/>
      <c r="AC14727" s="123"/>
    </row>
    <row r="14728" spans="5:29" s="2" customFormat="1">
      <c r="E14728" s="120"/>
      <c r="M14728" s="120"/>
      <c r="N14728" s="120"/>
      <c r="U14728" s="121"/>
      <c r="V14728" s="122"/>
      <c r="W14728" s="123"/>
      <c r="AC14728" s="123"/>
    </row>
    <row r="14729" spans="5:29" s="2" customFormat="1">
      <c r="E14729" s="120"/>
      <c r="M14729" s="120"/>
      <c r="N14729" s="120"/>
      <c r="U14729" s="121"/>
      <c r="V14729" s="122"/>
      <c r="W14729" s="123"/>
      <c r="AC14729" s="123"/>
    </row>
    <row r="14730" spans="5:29" s="2" customFormat="1">
      <c r="E14730" s="120"/>
      <c r="M14730" s="120"/>
      <c r="N14730" s="120"/>
      <c r="U14730" s="121"/>
      <c r="V14730" s="122"/>
      <c r="W14730" s="123"/>
      <c r="AC14730" s="123"/>
    </row>
    <row r="14731" spans="5:29" s="2" customFormat="1">
      <c r="E14731" s="120"/>
      <c r="M14731" s="120"/>
      <c r="N14731" s="120"/>
      <c r="U14731" s="121"/>
      <c r="V14731" s="122"/>
      <c r="W14731" s="123"/>
      <c r="AC14731" s="123"/>
    </row>
    <row r="14732" spans="5:29" s="2" customFormat="1">
      <c r="E14732" s="120"/>
      <c r="M14732" s="120"/>
      <c r="N14732" s="120"/>
      <c r="U14732" s="121"/>
      <c r="V14732" s="122"/>
      <c r="W14732" s="123"/>
      <c r="AC14732" s="123"/>
    </row>
    <row r="14733" spans="5:29" s="2" customFormat="1">
      <c r="E14733" s="120"/>
      <c r="M14733" s="120"/>
      <c r="N14733" s="120"/>
      <c r="U14733" s="121"/>
      <c r="V14733" s="122"/>
      <c r="W14733" s="123"/>
      <c r="AC14733" s="123"/>
    </row>
    <row r="14734" spans="5:29" s="2" customFormat="1">
      <c r="E14734" s="120"/>
      <c r="M14734" s="120"/>
      <c r="N14734" s="120"/>
      <c r="U14734" s="121"/>
      <c r="V14734" s="122"/>
      <c r="W14734" s="123"/>
      <c r="AC14734" s="123"/>
    </row>
    <row r="14735" spans="5:29" s="2" customFormat="1">
      <c r="E14735" s="120"/>
      <c r="M14735" s="120"/>
      <c r="N14735" s="120"/>
      <c r="U14735" s="121"/>
      <c r="V14735" s="122"/>
      <c r="W14735" s="123"/>
      <c r="AC14735" s="123"/>
    </row>
    <row r="14736" spans="5:29" s="2" customFormat="1">
      <c r="E14736" s="120"/>
      <c r="M14736" s="120"/>
      <c r="N14736" s="120"/>
      <c r="U14736" s="121"/>
      <c r="V14736" s="122"/>
      <c r="W14736" s="123"/>
      <c r="AC14736" s="123"/>
    </row>
    <row r="14737" spans="5:29" s="2" customFormat="1">
      <c r="E14737" s="120"/>
      <c r="M14737" s="120"/>
      <c r="N14737" s="120"/>
      <c r="U14737" s="121"/>
      <c r="V14737" s="122"/>
      <c r="W14737" s="123"/>
      <c r="AC14737" s="123"/>
    </row>
    <row r="14738" spans="5:29" s="2" customFormat="1">
      <c r="E14738" s="120"/>
      <c r="M14738" s="120"/>
      <c r="N14738" s="120"/>
      <c r="U14738" s="121"/>
      <c r="V14738" s="122"/>
      <c r="W14738" s="123"/>
      <c r="AC14738" s="123"/>
    </row>
    <row r="14739" spans="5:29" s="2" customFormat="1">
      <c r="E14739" s="120"/>
      <c r="M14739" s="120"/>
      <c r="N14739" s="120"/>
      <c r="U14739" s="121"/>
      <c r="V14739" s="122"/>
      <c r="W14739" s="123"/>
      <c r="AC14739" s="123"/>
    </row>
    <row r="14740" spans="5:29" s="2" customFormat="1">
      <c r="E14740" s="120"/>
      <c r="M14740" s="120"/>
      <c r="N14740" s="120"/>
      <c r="U14740" s="121"/>
      <c r="V14740" s="122"/>
      <c r="W14740" s="123"/>
      <c r="AC14740" s="123"/>
    </row>
    <row r="14741" spans="5:29" s="2" customFormat="1">
      <c r="E14741" s="120"/>
      <c r="M14741" s="120"/>
      <c r="N14741" s="120"/>
      <c r="U14741" s="121"/>
      <c r="V14741" s="122"/>
      <c r="W14741" s="123"/>
      <c r="AC14741" s="123"/>
    </row>
    <row r="14742" spans="5:29" s="2" customFormat="1">
      <c r="E14742" s="120"/>
      <c r="M14742" s="120"/>
      <c r="N14742" s="120"/>
      <c r="U14742" s="121"/>
      <c r="V14742" s="122"/>
      <c r="W14742" s="123"/>
      <c r="AC14742" s="123"/>
    </row>
    <row r="14743" spans="5:29" s="2" customFormat="1">
      <c r="E14743" s="120"/>
      <c r="M14743" s="120"/>
      <c r="N14743" s="120"/>
      <c r="U14743" s="121"/>
      <c r="V14743" s="122"/>
      <c r="W14743" s="123"/>
      <c r="AC14743" s="123"/>
    </row>
    <row r="14744" spans="5:29" s="2" customFormat="1">
      <c r="E14744" s="120"/>
      <c r="M14744" s="120"/>
      <c r="N14744" s="120"/>
      <c r="U14744" s="121"/>
      <c r="V14744" s="122"/>
      <c r="W14744" s="123"/>
      <c r="AC14744" s="123"/>
    </row>
    <row r="14745" spans="5:29" s="2" customFormat="1">
      <c r="E14745" s="120"/>
      <c r="M14745" s="120"/>
      <c r="N14745" s="120"/>
      <c r="U14745" s="121"/>
      <c r="V14745" s="122"/>
      <c r="W14745" s="123"/>
      <c r="AC14745" s="123"/>
    </row>
    <row r="14746" spans="5:29" s="2" customFormat="1">
      <c r="E14746" s="120"/>
      <c r="M14746" s="120"/>
      <c r="N14746" s="120"/>
      <c r="U14746" s="121"/>
      <c r="V14746" s="122"/>
      <c r="W14746" s="123"/>
      <c r="AC14746" s="123"/>
    </row>
    <row r="14747" spans="5:29" s="2" customFormat="1">
      <c r="E14747" s="120"/>
      <c r="M14747" s="120"/>
      <c r="N14747" s="120"/>
      <c r="U14747" s="121"/>
      <c r="V14747" s="122"/>
      <c r="W14747" s="123"/>
      <c r="AC14747" s="123"/>
    </row>
    <row r="14748" spans="5:29" s="2" customFormat="1">
      <c r="E14748" s="120"/>
      <c r="M14748" s="120"/>
      <c r="N14748" s="120"/>
      <c r="U14748" s="121"/>
      <c r="V14748" s="122"/>
      <c r="W14748" s="123"/>
      <c r="AC14748" s="123"/>
    </row>
    <row r="14749" spans="5:29" s="2" customFormat="1">
      <c r="E14749" s="120"/>
      <c r="M14749" s="120"/>
      <c r="N14749" s="120"/>
      <c r="U14749" s="121"/>
      <c r="V14749" s="122"/>
      <c r="W14749" s="123"/>
      <c r="AC14749" s="123"/>
    </row>
    <row r="14750" spans="5:29" s="2" customFormat="1">
      <c r="E14750" s="120"/>
      <c r="M14750" s="120"/>
      <c r="N14750" s="120"/>
      <c r="U14750" s="121"/>
      <c r="V14750" s="122"/>
      <c r="W14750" s="123"/>
      <c r="AC14750" s="123"/>
    </row>
    <row r="14751" spans="5:29" s="2" customFormat="1">
      <c r="E14751" s="120"/>
      <c r="M14751" s="120"/>
      <c r="N14751" s="120"/>
      <c r="U14751" s="121"/>
      <c r="V14751" s="122"/>
      <c r="W14751" s="123"/>
      <c r="AC14751" s="123"/>
    </row>
    <row r="14752" spans="5:29" s="2" customFormat="1">
      <c r="E14752" s="120"/>
      <c r="M14752" s="120"/>
      <c r="N14752" s="120"/>
      <c r="U14752" s="121"/>
      <c r="V14752" s="122"/>
      <c r="W14752" s="123"/>
      <c r="AC14752" s="123"/>
    </row>
    <row r="14753" spans="5:29" s="2" customFormat="1">
      <c r="E14753" s="120"/>
      <c r="M14753" s="120"/>
      <c r="N14753" s="120"/>
      <c r="U14753" s="121"/>
      <c r="V14753" s="122"/>
      <c r="W14753" s="123"/>
      <c r="AC14753" s="123"/>
    </row>
    <row r="14754" spans="5:29" s="2" customFormat="1">
      <c r="E14754" s="120"/>
      <c r="M14754" s="120"/>
      <c r="N14754" s="120"/>
      <c r="U14754" s="121"/>
      <c r="V14754" s="122"/>
      <c r="W14754" s="123"/>
      <c r="AC14754" s="123"/>
    </row>
    <row r="14755" spans="5:29" s="2" customFormat="1">
      <c r="E14755" s="120"/>
      <c r="M14755" s="120"/>
      <c r="N14755" s="120"/>
      <c r="U14755" s="121"/>
      <c r="V14755" s="122"/>
      <c r="W14755" s="123"/>
      <c r="AC14755" s="123"/>
    </row>
    <row r="14756" spans="5:29" s="2" customFormat="1">
      <c r="E14756" s="120"/>
      <c r="M14756" s="120"/>
      <c r="N14756" s="120"/>
      <c r="U14756" s="121"/>
      <c r="V14756" s="122"/>
      <c r="W14756" s="123"/>
      <c r="AC14756" s="123"/>
    </row>
    <row r="14757" spans="5:29" s="2" customFormat="1">
      <c r="E14757" s="120"/>
      <c r="M14757" s="120"/>
      <c r="N14757" s="120"/>
      <c r="U14757" s="121"/>
      <c r="V14757" s="122"/>
      <c r="W14757" s="123"/>
      <c r="AC14757" s="123"/>
    </row>
    <row r="14758" spans="5:29" s="2" customFormat="1">
      <c r="E14758" s="120"/>
      <c r="M14758" s="120"/>
      <c r="N14758" s="120"/>
      <c r="U14758" s="121"/>
      <c r="V14758" s="122"/>
      <c r="W14758" s="123"/>
      <c r="AC14758" s="123"/>
    </row>
    <row r="14759" spans="5:29" s="2" customFormat="1">
      <c r="E14759" s="120"/>
      <c r="M14759" s="120"/>
      <c r="N14759" s="120"/>
      <c r="U14759" s="121"/>
      <c r="V14759" s="122"/>
      <c r="W14759" s="123"/>
      <c r="AC14759" s="123"/>
    </row>
    <row r="14760" spans="5:29" s="2" customFormat="1">
      <c r="E14760" s="120"/>
      <c r="M14760" s="120"/>
      <c r="N14760" s="120"/>
      <c r="U14760" s="121"/>
      <c r="V14760" s="122"/>
      <c r="W14760" s="123"/>
      <c r="AC14760" s="123"/>
    </row>
    <row r="14761" spans="5:29" s="2" customFormat="1">
      <c r="E14761" s="120"/>
      <c r="M14761" s="120"/>
      <c r="N14761" s="120"/>
      <c r="U14761" s="121"/>
      <c r="V14761" s="122"/>
      <c r="W14761" s="123"/>
      <c r="AC14761" s="123"/>
    </row>
    <row r="14762" spans="5:29" s="2" customFormat="1">
      <c r="E14762" s="120"/>
      <c r="M14762" s="120"/>
      <c r="N14762" s="120"/>
      <c r="U14762" s="121"/>
      <c r="V14762" s="122"/>
      <c r="W14762" s="123"/>
      <c r="AC14762" s="123"/>
    </row>
    <row r="14763" spans="5:29" s="2" customFormat="1">
      <c r="E14763" s="120"/>
      <c r="M14763" s="120"/>
      <c r="N14763" s="120"/>
      <c r="U14763" s="121"/>
      <c r="V14763" s="122"/>
      <c r="W14763" s="123"/>
      <c r="AC14763" s="123"/>
    </row>
    <row r="14764" spans="5:29" s="2" customFormat="1">
      <c r="E14764" s="120"/>
      <c r="M14764" s="120"/>
      <c r="N14764" s="120"/>
      <c r="U14764" s="121"/>
      <c r="V14764" s="122"/>
      <c r="W14764" s="123"/>
      <c r="AC14764" s="123"/>
    </row>
    <row r="14765" spans="5:29" s="2" customFormat="1">
      <c r="E14765" s="120"/>
      <c r="M14765" s="120"/>
      <c r="N14765" s="120"/>
      <c r="U14765" s="121"/>
      <c r="V14765" s="122"/>
      <c r="W14765" s="123"/>
      <c r="AC14765" s="123"/>
    </row>
    <row r="14766" spans="5:29" s="2" customFormat="1">
      <c r="E14766" s="120"/>
      <c r="M14766" s="120"/>
      <c r="N14766" s="120"/>
      <c r="U14766" s="121"/>
      <c r="V14766" s="122"/>
      <c r="W14766" s="123"/>
      <c r="AC14766" s="123"/>
    </row>
    <row r="14767" spans="5:29" s="2" customFormat="1">
      <c r="E14767" s="120"/>
      <c r="M14767" s="120"/>
      <c r="N14767" s="120"/>
      <c r="U14767" s="121"/>
      <c r="V14767" s="122"/>
      <c r="W14767" s="123"/>
      <c r="AC14767" s="123"/>
    </row>
    <row r="14768" spans="5:29" s="2" customFormat="1">
      <c r="E14768" s="120"/>
      <c r="M14768" s="120"/>
      <c r="N14768" s="120"/>
      <c r="U14768" s="121"/>
      <c r="V14768" s="122"/>
      <c r="W14768" s="123"/>
      <c r="AC14768" s="123"/>
    </row>
    <row r="14769" spans="5:29" s="2" customFormat="1">
      <c r="E14769" s="120"/>
      <c r="M14769" s="120"/>
      <c r="N14769" s="120"/>
      <c r="U14769" s="121"/>
      <c r="V14769" s="122"/>
      <c r="W14769" s="123"/>
      <c r="AC14769" s="123"/>
    </row>
    <row r="14770" spans="5:29" s="2" customFormat="1">
      <c r="E14770" s="120"/>
      <c r="M14770" s="120"/>
      <c r="N14770" s="120"/>
      <c r="U14770" s="121"/>
      <c r="V14770" s="122"/>
      <c r="W14770" s="123"/>
      <c r="AC14770" s="123"/>
    </row>
    <row r="14771" spans="5:29" s="2" customFormat="1">
      <c r="E14771" s="120"/>
      <c r="M14771" s="120"/>
      <c r="N14771" s="120"/>
      <c r="U14771" s="121"/>
      <c r="V14771" s="122"/>
      <c r="W14771" s="123"/>
      <c r="AC14771" s="123"/>
    </row>
    <row r="14772" spans="5:29" s="2" customFormat="1">
      <c r="E14772" s="120"/>
      <c r="M14772" s="120"/>
      <c r="N14772" s="120"/>
      <c r="U14772" s="121"/>
      <c r="V14772" s="122"/>
      <c r="W14772" s="123"/>
      <c r="AC14772" s="123"/>
    </row>
    <row r="14773" spans="5:29" s="2" customFormat="1">
      <c r="E14773" s="120"/>
      <c r="M14773" s="120"/>
      <c r="N14773" s="120"/>
      <c r="U14773" s="121"/>
      <c r="V14773" s="122"/>
      <c r="W14773" s="123"/>
      <c r="AC14773" s="123"/>
    </row>
    <row r="14774" spans="5:29" s="2" customFormat="1">
      <c r="E14774" s="120"/>
      <c r="M14774" s="120"/>
      <c r="N14774" s="120"/>
      <c r="U14774" s="121"/>
      <c r="V14774" s="122"/>
      <c r="W14774" s="123"/>
      <c r="AC14774" s="123"/>
    </row>
    <row r="14775" spans="5:29" s="2" customFormat="1">
      <c r="E14775" s="120"/>
      <c r="M14775" s="120"/>
      <c r="N14775" s="120"/>
      <c r="U14775" s="121"/>
      <c r="V14775" s="122"/>
      <c r="W14775" s="123"/>
      <c r="AC14775" s="123"/>
    </row>
    <row r="14776" spans="5:29" s="2" customFormat="1">
      <c r="E14776" s="120"/>
      <c r="M14776" s="120"/>
      <c r="N14776" s="120"/>
      <c r="U14776" s="121"/>
      <c r="V14776" s="122"/>
      <c r="W14776" s="123"/>
      <c r="AC14776" s="123"/>
    </row>
    <row r="14777" spans="5:29" s="2" customFormat="1">
      <c r="E14777" s="120"/>
      <c r="M14777" s="120"/>
      <c r="N14777" s="120"/>
      <c r="U14777" s="121"/>
      <c r="V14777" s="122"/>
      <c r="W14777" s="123"/>
      <c r="AC14777" s="123"/>
    </row>
    <row r="14778" spans="5:29" s="2" customFormat="1">
      <c r="E14778" s="120"/>
      <c r="M14778" s="120"/>
      <c r="N14778" s="120"/>
      <c r="U14778" s="121"/>
      <c r="V14778" s="122"/>
      <c r="W14778" s="123"/>
      <c r="AC14778" s="123"/>
    </row>
    <row r="14779" spans="5:29" s="2" customFormat="1">
      <c r="E14779" s="120"/>
      <c r="M14779" s="120"/>
      <c r="N14779" s="120"/>
      <c r="U14779" s="121"/>
      <c r="V14779" s="122"/>
      <c r="W14779" s="123"/>
      <c r="AC14779" s="123"/>
    </row>
    <row r="14780" spans="5:29" s="2" customFormat="1">
      <c r="E14780" s="120"/>
      <c r="M14780" s="120"/>
      <c r="N14780" s="120"/>
      <c r="U14780" s="121"/>
      <c r="V14780" s="122"/>
      <c r="W14780" s="123"/>
      <c r="AC14780" s="123"/>
    </row>
    <row r="14781" spans="5:29" s="2" customFormat="1">
      <c r="E14781" s="120"/>
      <c r="M14781" s="120"/>
      <c r="N14781" s="120"/>
      <c r="U14781" s="121"/>
      <c r="V14781" s="122"/>
      <c r="W14781" s="123"/>
      <c r="AC14781" s="123"/>
    </row>
    <row r="14782" spans="5:29" s="2" customFormat="1">
      <c r="E14782" s="120"/>
      <c r="M14782" s="120"/>
      <c r="N14782" s="120"/>
      <c r="U14782" s="121"/>
      <c r="V14782" s="122"/>
      <c r="W14782" s="123"/>
      <c r="AC14782" s="123"/>
    </row>
    <row r="14783" spans="5:29" s="2" customFormat="1">
      <c r="E14783" s="120"/>
      <c r="M14783" s="120"/>
      <c r="N14783" s="120"/>
      <c r="U14783" s="121"/>
      <c r="V14783" s="122"/>
      <c r="W14783" s="123"/>
      <c r="AC14783" s="123"/>
    </row>
    <row r="14784" spans="5:29" s="2" customFormat="1">
      <c r="E14784" s="120"/>
      <c r="M14784" s="120"/>
      <c r="N14784" s="120"/>
      <c r="U14784" s="121"/>
      <c r="V14784" s="122"/>
      <c r="W14784" s="123"/>
      <c r="AC14784" s="123"/>
    </row>
    <row r="14785" spans="5:29" s="2" customFormat="1">
      <c r="E14785" s="120"/>
      <c r="M14785" s="120"/>
      <c r="N14785" s="120"/>
      <c r="U14785" s="121"/>
      <c r="V14785" s="122"/>
      <c r="W14785" s="123"/>
      <c r="AC14785" s="123"/>
    </row>
    <row r="14786" spans="5:29" s="2" customFormat="1">
      <c r="E14786" s="120"/>
      <c r="M14786" s="120"/>
      <c r="N14786" s="120"/>
      <c r="U14786" s="121"/>
      <c r="V14786" s="122"/>
      <c r="W14786" s="123"/>
      <c r="AC14786" s="123"/>
    </row>
    <row r="14787" spans="5:29" s="2" customFormat="1">
      <c r="E14787" s="120"/>
      <c r="M14787" s="120"/>
      <c r="N14787" s="120"/>
      <c r="U14787" s="121"/>
      <c r="V14787" s="122"/>
      <c r="W14787" s="123"/>
      <c r="AC14787" s="123"/>
    </row>
    <row r="14788" spans="5:29" s="2" customFormat="1">
      <c r="E14788" s="120"/>
      <c r="M14788" s="120"/>
      <c r="N14788" s="120"/>
      <c r="U14788" s="121"/>
      <c r="V14788" s="122"/>
      <c r="W14788" s="123"/>
      <c r="AC14788" s="123"/>
    </row>
    <row r="14789" spans="5:29" s="2" customFormat="1">
      <c r="E14789" s="120"/>
      <c r="M14789" s="120"/>
      <c r="N14789" s="120"/>
      <c r="U14789" s="121"/>
      <c r="V14789" s="122"/>
      <c r="W14789" s="123"/>
      <c r="AC14789" s="123"/>
    </row>
    <row r="14790" spans="5:29" s="2" customFormat="1">
      <c r="E14790" s="120"/>
      <c r="M14790" s="120"/>
      <c r="N14790" s="120"/>
      <c r="U14790" s="121"/>
      <c r="V14790" s="122"/>
      <c r="W14790" s="123"/>
      <c r="AC14790" s="123"/>
    </row>
    <row r="14791" spans="5:29" s="2" customFormat="1">
      <c r="E14791" s="120"/>
      <c r="M14791" s="120"/>
      <c r="N14791" s="120"/>
      <c r="U14791" s="121"/>
      <c r="V14791" s="122"/>
      <c r="W14791" s="123"/>
      <c r="AC14791" s="123"/>
    </row>
    <row r="14792" spans="5:29" s="2" customFormat="1">
      <c r="E14792" s="120"/>
      <c r="M14792" s="120"/>
      <c r="N14792" s="120"/>
      <c r="U14792" s="121"/>
      <c r="V14792" s="122"/>
      <c r="W14792" s="123"/>
      <c r="AC14792" s="123"/>
    </row>
    <row r="14793" spans="5:29" s="2" customFormat="1">
      <c r="E14793" s="120"/>
      <c r="M14793" s="120"/>
      <c r="N14793" s="120"/>
      <c r="U14793" s="121"/>
      <c r="V14793" s="122"/>
      <c r="W14793" s="123"/>
      <c r="AC14793" s="123"/>
    </row>
    <row r="14794" spans="5:29" s="2" customFormat="1">
      <c r="E14794" s="120"/>
      <c r="M14794" s="120"/>
      <c r="N14794" s="120"/>
      <c r="U14794" s="121"/>
      <c r="V14794" s="122"/>
      <c r="W14794" s="123"/>
      <c r="AC14794" s="123"/>
    </row>
    <row r="14795" spans="5:29" s="2" customFormat="1">
      <c r="E14795" s="120"/>
      <c r="M14795" s="120"/>
      <c r="N14795" s="120"/>
      <c r="U14795" s="121"/>
      <c r="V14795" s="122"/>
      <c r="W14795" s="123"/>
      <c r="AC14795" s="123"/>
    </row>
    <row r="14796" spans="5:29" s="2" customFormat="1">
      <c r="E14796" s="120"/>
      <c r="M14796" s="120"/>
      <c r="N14796" s="120"/>
      <c r="U14796" s="121"/>
      <c r="V14796" s="122"/>
      <c r="W14796" s="123"/>
      <c r="AC14796" s="123"/>
    </row>
    <row r="14797" spans="5:29" s="2" customFormat="1">
      <c r="E14797" s="120"/>
      <c r="M14797" s="120"/>
      <c r="N14797" s="120"/>
      <c r="U14797" s="121"/>
      <c r="V14797" s="122"/>
      <c r="W14797" s="123"/>
      <c r="AC14797" s="123"/>
    </row>
    <row r="14798" spans="5:29" s="2" customFormat="1">
      <c r="E14798" s="120"/>
      <c r="M14798" s="120"/>
      <c r="N14798" s="120"/>
      <c r="U14798" s="121"/>
      <c r="V14798" s="122"/>
      <c r="W14798" s="123"/>
      <c r="AC14798" s="123"/>
    </row>
    <row r="14799" spans="5:29" s="2" customFormat="1">
      <c r="E14799" s="120"/>
      <c r="M14799" s="120"/>
      <c r="N14799" s="120"/>
      <c r="U14799" s="121"/>
      <c r="V14799" s="122"/>
      <c r="W14799" s="123"/>
      <c r="AC14799" s="123"/>
    </row>
    <row r="14800" spans="5:29" s="2" customFormat="1">
      <c r="E14800" s="120"/>
      <c r="M14800" s="120"/>
      <c r="N14800" s="120"/>
      <c r="U14800" s="121"/>
      <c r="V14800" s="122"/>
      <c r="W14800" s="123"/>
      <c r="AC14800" s="123"/>
    </row>
    <row r="14801" spans="5:29" s="2" customFormat="1">
      <c r="E14801" s="120"/>
      <c r="M14801" s="120"/>
      <c r="N14801" s="120"/>
      <c r="U14801" s="121"/>
      <c r="V14801" s="122"/>
      <c r="W14801" s="123"/>
      <c r="AC14801" s="123"/>
    </row>
    <row r="14802" spans="5:29" s="2" customFormat="1">
      <c r="E14802" s="120"/>
      <c r="M14802" s="120"/>
      <c r="N14802" s="120"/>
      <c r="U14802" s="121"/>
      <c r="V14802" s="122"/>
      <c r="W14802" s="123"/>
      <c r="AC14802" s="123"/>
    </row>
    <row r="14803" spans="5:29" s="2" customFormat="1">
      <c r="E14803" s="120"/>
      <c r="M14803" s="120"/>
      <c r="N14803" s="120"/>
      <c r="U14803" s="121"/>
      <c r="V14803" s="122"/>
      <c r="W14803" s="123"/>
      <c r="AC14803" s="123"/>
    </row>
    <row r="14804" spans="5:29" s="2" customFormat="1">
      <c r="E14804" s="120"/>
      <c r="M14804" s="120"/>
      <c r="N14804" s="120"/>
      <c r="U14804" s="121"/>
      <c r="V14804" s="122"/>
      <c r="W14804" s="123"/>
      <c r="AC14804" s="123"/>
    </row>
    <row r="14805" spans="5:29" s="2" customFormat="1">
      <c r="E14805" s="120"/>
      <c r="M14805" s="120"/>
      <c r="N14805" s="120"/>
      <c r="U14805" s="121"/>
      <c r="V14805" s="122"/>
      <c r="W14805" s="123"/>
      <c r="AC14805" s="123"/>
    </row>
    <row r="14806" spans="5:29" s="2" customFormat="1">
      <c r="E14806" s="120"/>
      <c r="M14806" s="120"/>
      <c r="N14806" s="120"/>
      <c r="U14806" s="121"/>
      <c r="V14806" s="122"/>
      <c r="W14806" s="123"/>
      <c r="AC14806" s="123"/>
    </row>
    <row r="14807" spans="5:29" s="2" customFormat="1">
      <c r="E14807" s="120"/>
      <c r="M14807" s="120"/>
      <c r="N14807" s="120"/>
      <c r="U14807" s="121"/>
      <c r="V14807" s="122"/>
      <c r="W14807" s="123"/>
      <c r="AC14807" s="123"/>
    </row>
    <row r="14808" spans="5:29" s="2" customFormat="1">
      <c r="E14808" s="120"/>
      <c r="M14808" s="120"/>
      <c r="N14808" s="120"/>
      <c r="U14808" s="121"/>
      <c r="V14808" s="122"/>
      <c r="W14808" s="123"/>
      <c r="AC14808" s="123"/>
    </row>
    <row r="14809" spans="5:29" s="2" customFormat="1">
      <c r="E14809" s="120"/>
      <c r="M14809" s="120"/>
      <c r="N14809" s="120"/>
      <c r="U14809" s="121"/>
      <c r="V14809" s="122"/>
      <c r="W14809" s="123"/>
      <c r="AC14809" s="123"/>
    </row>
    <row r="14810" spans="5:29" s="2" customFormat="1">
      <c r="E14810" s="120"/>
      <c r="M14810" s="120"/>
      <c r="N14810" s="120"/>
      <c r="U14810" s="121"/>
      <c r="V14810" s="122"/>
      <c r="W14810" s="123"/>
      <c r="AC14810" s="123"/>
    </row>
    <row r="14811" spans="5:29" s="2" customFormat="1">
      <c r="E14811" s="120"/>
      <c r="M14811" s="120"/>
      <c r="N14811" s="120"/>
      <c r="U14811" s="121"/>
      <c r="V14811" s="122"/>
      <c r="W14811" s="123"/>
      <c r="AC14811" s="123"/>
    </row>
    <row r="14812" spans="5:29" s="2" customFormat="1">
      <c r="E14812" s="120"/>
      <c r="M14812" s="120"/>
      <c r="N14812" s="120"/>
      <c r="U14812" s="121"/>
      <c r="V14812" s="122"/>
      <c r="W14812" s="123"/>
      <c r="AC14812" s="123"/>
    </row>
    <row r="14813" spans="5:29" s="2" customFormat="1">
      <c r="E14813" s="120"/>
      <c r="M14813" s="120"/>
      <c r="N14813" s="120"/>
      <c r="U14813" s="121"/>
      <c r="V14813" s="122"/>
      <c r="W14813" s="123"/>
      <c r="AC14813" s="123"/>
    </row>
    <row r="14814" spans="5:29" s="2" customFormat="1">
      <c r="E14814" s="120"/>
      <c r="M14814" s="120"/>
      <c r="N14814" s="120"/>
      <c r="U14814" s="121"/>
      <c r="V14814" s="122"/>
      <c r="W14814" s="123"/>
      <c r="AC14814" s="123"/>
    </row>
    <row r="14815" spans="5:29" s="2" customFormat="1">
      <c r="E14815" s="120"/>
      <c r="M14815" s="120"/>
      <c r="N14815" s="120"/>
      <c r="U14815" s="121"/>
      <c r="V14815" s="122"/>
      <c r="W14815" s="123"/>
      <c r="AC14815" s="123"/>
    </row>
    <row r="14816" spans="5:29" s="2" customFormat="1">
      <c r="E14816" s="120"/>
      <c r="M14816" s="120"/>
      <c r="N14816" s="120"/>
      <c r="U14816" s="121"/>
      <c r="V14816" s="122"/>
      <c r="W14816" s="123"/>
      <c r="AC14816" s="123"/>
    </row>
    <row r="14817" spans="5:29" s="2" customFormat="1">
      <c r="E14817" s="120"/>
      <c r="M14817" s="120"/>
      <c r="N14817" s="120"/>
      <c r="U14817" s="121"/>
      <c r="V14817" s="122"/>
      <c r="W14817" s="123"/>
      <c r="AC14817" s="123"/>
    </row>
    <row r="14818" spans="5:29" s="2" customFormat="1">
      <c r="E14818" s="120"/>
      <c r="M14818" s="120"/>
      <c r="N14818" s="120"/>
      <c r="U14818" s="121"/>
      <c r="V14818" s="122"/>
      <c r="W14818" s="123"/>
      <c r="AC14818" s="123"/>
    </row>
    <row r="14819" spans="5:29" s="2" customFormat="1">
      <c r="E14819" s="120"/>
      <c r="M14819" s="120"/>
      <c r="N14819" s="120"/>
      <c r="U14819" s="121"/>
      <c r="V14819" s="122"/>
      <c r="W14819" s="123"/>
      <c r="AC14819" s="123"/>
    </row>
    <row r="14820" spans="5:29" s="2" customFormat="1">
      <c r="E14820" s="120"/>
      <c r="M14820" s="120"/>
      <c r="N14820" s="120"/>
      <c r="U14820" s="121"/>
      <c r="V14820" s="122"/>
      <c r="W14820" s="123"/>
      <c r="AC14820" s="123"/>
    </row>
    <row r="14821" spans="5:29" s="2" customFormat="1">
      <c r="E14821" s="120"/>
      <c r="M14821" s="120"/>
      <c r="N14821" s="120"/>
      <c r="U14821" s="121"/>
      <c r="V14821" s="122"/>
      <c r="W14821" s="123"/>
      <c r="AC14821" s="123"/>
    </row>
    <row r="14822" spans="5:29" s="2" customFormat="1">
      <c r="E14822" s="120"/>
      <c r="M14822" s="120"/>
      <c r="N14822" s="120"/>
      <c r="U14822" s="121"/>
      <c r="V14822" s="122"/>
      <c r="W14822" s="123"/>
      <c r="AC14822" s="123"/>
    </row>
    <row r="14823" spans="5:29" s="2" customFormat="1">
      <c r="E14823" s="120"/>
      <c r="M14823" s="120"/>
      <c r="N14823" s="120"/>
      <c r="U14823" s="121"/>
      <c r="V14823" s="122"/>
      <c r="W14823" s="123"/>
      <c r="AC14823" s="123"/>
    </row>
    <row r="14824" spans="5:29" s="2" customFormat="1">
      <c r="E14824" s="120"/>
      <c r="M14824" s="120"/>
      <c r="N14824" s="120"/>
      <c r="U14824" s="121"/>
      <c r="V14824" s="122"/>
      <c r="W14824" s="123"/>
      <c r="AC14824" s="123"/>
    </row>
    <row r="14825" spans="5:29" s="2" customFormat="1">
      <c r="E14825" s="120"/>
      <c r="M14825" s="120"/>
      <c r="N14825" s="120"/>
      <c r="U14825" s="121"/>
      <c r="V14825" s="122"/>
      <c r="W14825" s="123"/>
      <c r="AC14825" s="123"/>
    </row>
    <row r="14826" spans="5:29" s="2" customFormat="1">
      <c r="E14826" s="120"/>
      <c r="M14826" s="120"/>
      <c r="N14826" s="120"/>
      <c r="U14826" s="121"/>
      <c r="V14826" s="122"/>
      <c r="W14826" s="123"/>
      <c r="AC14826" s="123"/>
    </row>
    <row r="14827" spans="5:29" s="2" customFormat="1">
      <c r="E14827" s="120"/>
      <c r="M14827" s="120"/>
      <c r="N14827" s="120"/>
      <c r="U14827" s="121"/>
      <c r="V14827" s="122"/>
      <c r="W14827" s="123"/>
      <c r="AC14827" s="123"/>
    </row>
    <row r="14828" spans="5:29" s="2" customFormat="1">
      <c r="E14828" s="120"/>
      <c r="M14828" s="120"/>
      <c r="N14828" s="120"/>
      <c r="U14828" s="121"/>
      <c r="V14828" s="122"/>
      <c r="W14828" s="123"/>
      <c r="AC14828" s="123"/>
    </row>
    <row r="14829" spans="5:29" s="2" customFormat="1">
      <c r="E14829" s="120"/>
      <c r="M14829" s="120"/>
      <c r="N14829" s="120"/>
      <c r="U14829" s="121"/>
      <c r="V14829" s="122"/>
      <c r="W14829" s="123"/>
      <c r="AC14829" s="123"/>
    </row>
    <row r="14830" spans="5:29" s="2" customFormat="1">
      <c r="E14830" s="120"/>
      <c r="M14830" s="120"/>
      <c r="N14830" s="120"/>
      <c r="U14830" s="121"/>
      <c r="V14830" s="122"/>
      <c r="W14830" s="123"/>
      <c r="AC14830" s="123"/>
    </row>
    <row r="14831" spans="5:29" s="2" customFormat="1">
      <c r="E14831" s="120"/>
      <c r="M14831" s="120"/>
      <c r="N14831" s="120"/>
      <c r="U14831" s="121"/>
      <c r="V14831" s="122"/>
      <c r="W14831" s="123"/>
      <c r="AC14831" s="123"/>
    </row>
    <row r="14832" spans="5:29" s="2" customFormat="1">
      <c r="E14832" s="120"/>
      <c r="M14832" s="120"/>
      <c r="N14832" s="120"/>
      <c r="U14832" s="121"/>
      <c r="V14832" s="122"/>
      <c r="W14832" s="123"/>
      <c r="AC14832" s="123"/>
    </row>
    <row r="14833" spans="5:29" s="2" customFormat="1">
      <c r="E14833" s="120"/>
      <c r="M14833" s="120"/>
      <c r="N14833" s="120"/>
      <c r="U14833" s="121"/>
      <c r="V14833" s="122"/>
      <c r="W14833" s="123"/>
      <c r="AC14833" s="123"/>
    </row>
    <row r="14834" spans="5:29" s="2" customFormat="1">
      <c r="E14834" s="120"/>
      <c r="M14834" s="120"/>
      <c r="N14834" s="120"/>
      <c r="U14834" s="121"/>
      <c r="V14834" s="122"/>
      <c r="W14834" s="123"/>
      <c r="AC14834" s="123"/>
    </row>
    <row r="14835" spans="5:29" s="2" customFormat="1">
      <c r="E14835" s="120"/>
      <c r="M14835" s="120"/>
      <c r="N14835" s="120"/>
      <c r="U14835" s="121"/>
      <c r="V14835" s="122"/>
      <c r="W14835" s="123"/>
      <c r="AC14835" s="123"/>
    </row>
    <row r="14836" spans="5:29" s="2" customFormat="1">
      <c r="E14836" s="120"/>
      <c r="M14836" s="120"/>
      <c r="N14836" s="120"/>
      <c r="U14836" s="121"/>
      <c r="V14836" s="122"/>
      <c r="W14836" s="123"/>
      <c r="AC14836" s="123"/>
    </row>
    <row r="14837" spans="5:29" s="2" customFormat="1">
      <c r="E14837" s="120"/>
      <c r="M14837" s="120"/>
      <c r="N14837" s="120"/>
      <c r="U14837" s="121"/>
      <c r="V14837" s="122"/>
      <c r="W14837" s="123"/>
      <c r="AC14837" s="123"/>
    </row>
    <row r="14838" spans="5:29" s="2" customFormat="1">
      <c r="E14838" s="120"/>
      <c r="M14838" s="120"/>
      <c r="N14838" s="120"/>
      <c r="U14838" s="121"/>
      <c r="V14838" s="122"/>
      <c r="W14838" s="123"/>
      <c r="AC14838" s="123"/>
    </row>
    <row r="14839" spans="5:29" s="2" customFormat="1">
      <c r="E14839" s="120"/>
      <c r="M14839" s="120"/>
      <c r="N14839" s="120"/>
      <c r="U14839" s="121"/>
      <c r="V14839" s="122"/>
      <c r="W14839" s="123"/>
      <c r="AC14839" s="123"/>
    </row>
    <row r="14840" spans="5:29" s="2" customFormat="1">
      <c r="E14840" s="120"/>
      <c r="M14840" s="120"/>
      <c r="N14840" s="120"/>
      <c r="U14840" s="121"/>
      <c r="V14840" s="122"/>
      <c r="W14840" s="123"/>
      <c r="AC14840" s="123"/>
    </row>
    <row r="14841" spans="5:29" s="2" customFormat="1">
      <c r="E14841" s="120"/>
      <c r="M14841" s="120"/>
      <c r="N14841" s="120"/>
      <c r="U14841" s="121"/>
      <c r="V14841" s="122"/>
      <c r="W14841" s="123"/>
      <c r="AC14841" s="123"/>
    </row>
    <row r="14842" spans="5:29" s="2" customFormat="1">
      <c r="E14842" s="120"/>
      <c r="M14842" s="120"/>
      <c r="N14842" s="120"/>
      <c r="U14842" s="121"/>
      <c r="V14842" s="122"/>
      <c r="W14842" s="123"/>
      <c r="AC14842" s="123"/>
    </row>
    <row r="14843" spans="5:29" s="2" customFormat="1">
      <c r="E14843" s="120"/>
      <c r="M14843" s="120"/>
      <c r="N14843" s="120"/>
      <c r="U14843" s="121"/>
      <c r="V14843" s="122"/>
      <c r="W14843" s="123"/>
      <c r="AC14843" s="123"/>
    </row>
    <row r="14844" spans="5:29" s="2" customFormat="1">
      <c r="E14844" s="120"/>
      <c r="M14844" s="120"/>
      <c r="N14844" s="120"/>
      <c r="U14844" s="121"/>
      <c r="V14844" s="122"/>
      <c r="W14844" s="123"/>
      <c r="AC14844" s="123"/>
    </row>
    <row r="14845" spans="5:29" s="2" customFormat="1">
      <c r="E14845" s="120"/>
      <c r="M14845" s="120"/>
      <c r="N14845" s="120"/>
      <c r="U14845" s="121"/>
      <c r="V14845" s="122"/>
      <c r="W14845" s="123"/>
      <c r="AC14845" s="123"/>
    </row>
    <row r="14846" spans="5:29" s="2" customFormat="1">
      <c r="E14846" s="120"/>
      <c r="M14846" s="120"/>
      <c r="N14846" s="120"/>
      <c r="U14846" s="121"/>
      <c r="V14846" s="122"/>
      <c r="W14846" s="123"/>
      <c r="AC14846" s="123"/>
    </row>
    <row r="14847" spans="5:29" s="2" customFormat="1">
      <c r="E14847" s="120"/>
      <c r="M14847" s="120"/>
      <c r="N14847" s="120"/>
      <c r="U14847" s="121"/>
      <c r="V14847" s="122"/>
      <c r="W14847" s="123"/>
      <c r="AC14847" s="123"/>
    </row>
    <row r="14848" spans="5:29" s="2" customFormat="1">
      <c r="E14848" s="120"/>
      <c r="M14848" s="120"/>
      <c r="N14848" s="120"/>
      <c r="U14848" s="121"/>
      <c r="V14848" s="122"/>
      <c r="W14848" s="123"/>
      <c r="AC14848" s="123"/>
    </row>
    <row r="14849" spans="5:29" s="2" customFormat="1">
      <c r="E14849" s="120"/>
      <c r="M14849" s="120"/>
      <c r="N14849" s="120"/>
      <c r="U14849" s="121"/>
      <c r="V14849" s="122"/>
      <c r="W14849" s="123"/>
      <c r="AC14849" s="123"/>
    </row>
    <row r="14850" spans="5:29" s="2" customFormat="1">
      <c r="E14850" s="120"/>
      <c r="M14850" s="120"/>
      <c r="N14850" s="120"/>
      <c r="U14850" s="121"/>
      <c r="V14850" s="122"/>
      <c r="W14850" s="123"/>
      <c r="AC14850" s="123"/>
    </row>
    <row r="14851" spans="5:29" s="2" customFormat="1">
      <c r="E14851" s="120"/>
      <c r="M14851" s="120"/>
      <c r="N14851" s="120"/>
      <c r="U14851" s="121"/>
      <c r="V14851" s="122"/>
      <c r="W14851" s="123"/>
      <c r="AC14851" s="123"/>
    </row>
    <row r="14852" spans="5:29" s="2" customFormat="1">
      <c r="E14852" s="120"/>
      <c r="M14852" s="120"/>
      <c r="N14852" s="120"/>
      <c r="U14852" s="121"/>
      <c r="V14852" s="122"/>
      <c r="W14852" s="123"/>
      <c r="AC14852" s="123"/>
    </row>
    <row r="14853" spans="5:29" s="2" customFormat="1">
      <c r="E14853" s="120"/>
      <c r="M14853" s="120"/>
      <c r="N14853" s="120"/>
      <c r="U14853" s="121"/>
      <c r="V14853" s="122"/>
      <c r="W14853" s="123"/>
      <c r="AC14853" s="123"/>
    </row>
    <row r="14854" spans="5:29" s="2" customFormat="1">
      <c r="E14854" s="120"/>
      <c r="M14854" s="120"/>
      <c r="N14854" s="120"/>
      <c r="U14854" s="121"/>
      <c r="V14854" s="122"/>
      <c r="W14854" s="123"/>
      <c r="AC14854" s="123"/>
    </row>
    <row r="14855" spans="5:29" s="2" customFormat="1">
      <c r="E14855" s="120"/>
      <c r="M14855" s="120"/>
      <c r="N14855" s="120"/>
      <c r="U14855" s="121"/>
      <c r="V14855" s="122"/>
      <c r="W14855" s="123"/>
      <c r="AC14855" s="123"/>
    </row>
    <row r="14856" spans="5:29" s="2" customFormat="1">
      <c r="E14856" s="120"/>
      <c r="M14856" s="120"/>
      <c r="N14856" s="120"/>
      <c r="U14856" s="121"/>
      <c r="V14856" s="122"/>
      <c r="W14856" s="123"/>
      <c r="AC14856" s="123"/>
    </row>
    <row r="14857" spans="5:29" s="2" customFormat="1">
      <c r="E14857" s="120"/>
      <c r="M14857" s="120"/>
      <c r="N14857" s="120"/>
      <c r="U14857" s="121"/>
      <c r="V14857" s="122"/>
      <c r="W14857" s="123"/>
      <c r="AC14857" s="123"/>
    </row>
    <row r="14858" spans="5:29" s="2" customFormat="1">
      <c r="E14858" s="120"/>
      <c r="M14858" s="120"/>
      <c r="N14858" s="120"/>
      <c r="U14858" s="121"/>
      <c r="V14858" s="122"/>
      <c r="W14858" s="123"/>
      <c r="AC14858" s="123"/>
    </row>
    <row r="14859" spans="5:29" s="2" customFormat="1">
      <c r="E14859" s="120"/>
      <c r="M14859" s="120"/>
      <c r="N14859" s="120"/>
      <c r="U14859" s="121"/>
      <c r="V14859" s="122"/>
      <c r="W14859" s="123"/>
      <c r="AC14859" s="123"/>
    </row>
    <row r="14860" spans="5:29" s="2" customFormat="1">
      <c r="E14860" s="120"/>
      <c r="M14860" s="120"/>
      <c r="N14860" s="120"/>
      <c r="U14860" s="121"/>
      <c r="V14860" s="122"/>
      <c r="W14860" s="123"/>
      <c r="AC14860" s="123"/>
    </row>
    <row r="14861" spans="5:29" s="2" customFormat="1">
      <c r="E14861" s="120"/>
      <c r="M14861" s="120"/>
      <c r="N14861" s="120"/>
      <c r="U14861" s="121"/>
      <c r="V14861" s="122"/>
      <c r="W14861" s="123"/>
      <c r="AC14861" s="123"/>
    </row>
    <row r="14862" spans="5:29" s="2" customFormat="1">
      <c r="E14862" s="120"/>
      <c r="M14862" s="120"/>
      <c r="N14862" s="120"/>
      <c r="U14862" s="121"/>
      <c r="V14862" s="122"/>
      <c r="W14862" s="123"/>
      <c r="AC14862" s="123"/>
    </row>
    <row r="14863" spans="5:29" s="2" customFormat="1">
      <c r="E14863" s="120"/>
      <c r="M14863" s="120"/>
      <c r="N14863" s="120"/>
      <c r="U14863" s="121"/>
      <c r="V14863" s="122"/>
      <c r="W14863" s="123"/>
      <c r="AC14863" s="123"/>
    </row>
    <row r="14864" spans="5:29" s="2" customFormat="1">
      <c r="E14864" s="120"/>
      <c r="M14864" s="120"/>
      <c r="N14864" s="120"/>
      <c r="U14864" s="121"/>
      <c r="V14864" s="122"/>
      <c r="W14864" s="123"/>
      <c r="AC14864" s="123"/>
    </row>
    <row r="14865" spans="5:29" s="2" customFormat="1">
      <c r="E14865" s="120"/>
      <c r="M14865" s="120"/>
      <c r="N14865" s="120"/>
      <c r="U14865" s="121"/>
      <c r="V14865" s="122"/>
      <c r="W14865" s="123"/>
      <c r="AC14865" s="123"/>
    </row>
    <row r="14866" spans="5:29" s="2" customFormat="1">
      <c r="E14866" s="120"/>
      <c r="M14866" s="120"/>
      <c r="N14866" s="120"/>
      <c r="U14866" s="121"/>
      <c r="V14866" s="122"/>
      <c r="W14866" s="123"/>
      <c r="AC14866" s="123"/>
    </row>
    <row r="14867" spans="5:29" s="2" customFormat="1">
      <c r="E14867" s="120"/>
      <c r="M14867" s="120"/>
      <c r="N14867" s="120"/>
      <c r="U14867" s="121"/>
      <c r="V14867" s="122"/>
      <c r="W14867" s="123"/>
      <c r="AC14867" s="123"/>
    </row>
    <row r="14868" spans="5:29" s="2" customFormat="1">
      <c r="E14868" s="120"/>
      <c r="M14868" s="120"/>
      <c r="N14868" s="120"/>
      <c r="U14868" s="121"/>
      <c r="V14868" s="122"/>
      <c r="W14868" s="123"/>
      <c r="AC14868" s="123"/>
    </row>
    <row r="14869" spans="5:29" s="2" customFormat="1">
      <c r="E14869" s="120"/>
      <c r="M14869" s="120"/>
      <c r="N14869" s="120"/>
      <c r="U14869" s="121"/>
      <c r="V14869" s="122"/>
      <c r="W14869" s="123"/>
      <c r="AC14869" s="123"/>
    </row>
    <row r="14870" spans="5:29" s="2" customFormat="1">
      <c r="E14870" s="120"/>
      <c r="M14870" s="120"/>
      <c r="N14870" s="120"/>
      <c r="U14870" s="121"/>
      <c r="V14870" s="122"/>
      <c r="W14870" s="123"/>
      <c r="AC14870" s="123"/>
    </row>
    <row r="14871" spans="5:29" s="2" customFormat="1">
      <c r="E14871" s="120"/>
      <c r="M14871" s="120"/>
      <c r="N14871" s="120"/>
      <c r="U14871" s="121"/>
      <c r="V14871" s="122"/>
      <c r="W14871" s="123"/>
      <c r="AC14871" s="123"/>
    </row>
    <row r="14872" spans="5:29" s="2" customFormat="1">
      <c r="E14872" s="120"/>
      <c r="M14872" s="120"/>
      <c r="N14872" s="120"/>
      <c r="U14872" s="121"/>
      <c r="V14872" s="122"/>
      <c r="W14872" s="123"/>
      <c r="AC14872" s="123"/>
    </row>
    <row r="14873" spans="5:29" s="2" customFormat="1">
      <c r="E14873" s="120"/>
      <c r="M14873" s="120"/>
      <c r="N14873" s="120"/>
      <c r="U14873" s="121"/>
      <c r="V14873" s="122"/>
      <c r="W14873" s="123"/>
      <c r="AC14873" s="123"/>
    </row>
    <row r="14874" spans="5:29" s="2" customFormat="1">
      <c r="E14874" s="120"/>
      <c r="M14874" s="120"/>
      <c r="N14874" s="120"/>
      <c r="U14874" s="121"/>
      <c r="V14874" s="122"/>
      <c r="W14874" s="123"/>
      <c r="AC14874" s="123"/>
    </row>
    <row r="14875" spans="5:29" s="2" customFormat="1">
      <c r="E14875" s="120"/>
      <c r="M14875" s="120"/>
      <c r="N14875" s="120"/>
      <c r="U14875" s="121"/>
      <c r="V14875" s="122"/>
      <c r="W14875" s="123"/>
      <c r="AC14875" s="123"/>
    </row>
    <row r="14876" spans="5:29" s="2" customFormat="1">
      <c r="E14876" s="120"/>
      <c r="M14876" s="120"/>
      <c r="N14876" s="120"/>
      <c r="U14876" s="121"/>
      <c r="V14876" s="122"/>
      <c r="W14876" s="123"/>
      <c r="AC14876" s="123"/>
    </row>
    <row r="14877" spans="5:29" s="2" customFormat="1">
      <c r="E14877" s="120"/>
      <c r="M14877" s="120"/>
      <c r="N14877" s="120"/>
      <c r="U14877" s="121"/>
      <c r="V14877" s="122"/>
      <c r="W14877" s="123"/>
      <c r="AC14877" s="123"/>
    </row>
    <row r="14878" spans="5:29" s="2" customFormat="1">
      <c r="E14878" s="120"/>
      <c r="M14878" s="120"/>
      <c r="N14878" s="120"/>
      <c r="U14878" s="121"/>
      <c r="V14878" s="122"/>
      <c r="W14878" s="123"/>
      <c r="AC14878" s="123"/>
    </row>
    <row r="14879" spans="5:29" s="2" customFormat="1">
      <c r="E14879" s="120"/>
      <c r="M14879" s="120"/>
      <c r="N14879" s="120"/>
      <c r="U14879" s="121"/>
      <c r="V14879" s="122"/>
      <c r="W14879" s="123"/>
      <c r="AC14879" s="123"/>
    </row>
    <row r="14880" spans="5:29" s="2" customFormat="1">
      <c r="E14880" s="120"/>
      <c r="M14880" s="120"/>
      <c r="N14880" s="120"/>
      <c r="U14880" s="121"/>
      <c r="V14880" s="122"/>
      <c r="W14880" s="123"/>
      <c r="AC14880" s="123"/>
    </row>
    <row r="14881" spans="5:29" s="2" customFormat="1">
      <c r="E14881" s="120"/>
      <c r="M14881" s="120"/>
      <c r="N14881" s="120"/>
      <c r="U14881" s="121"/>
      <c r="V14881" s="122"/>
      <c r="W14881" s="123"/>
      <c r="AC14881" s="123"/>
    </row>
    <row r="14882" spans="5:29" s="2" customFormat="1">
      <c r="E14882" s="120"/>
      <c r="M14882" s="120"/>
      <c r="N14882" s="120"/>
      <c r="U14882" s="121"/>
      <c r="V14882" s="122"/>
      <c r="W14882" s="123"/>
      <c r="AC14882" s="123"/>
    </row>
    <row r="14883" spans="5:29" s="2" customFormat="1">
      <c r="E14883" s="120"/>
      <c r="M14883" s="120"/>
      <c r="N14883" s="120"/>
      <c r="U14883" s="121"/>
      <c r="V14883" s="122"/>
      <c r="W14883" s="123"/>
      <c r="AC14883" s="123"/>
    </row>
    <row r="14884" spans="5:29" s="2" customFormat="1">
      <c r="E14884" s="120"/>
      <c r="M14884" s="120"/>
      <c r="N14884" s="120"/>
      <c r="U14884" s="121"/>
      <c r="V14884" s="122"/>
      <c r="W14884" s="123"/>
      <c r="AC14884" s="123"/>
    </row>
    <row r="14885" spans="5:29" s="2" customFormat="1">
      <c r="E14885" s="120"/>
      <c r="M14885" s="120"/>
      <c r="N14885" s="120"/>
      <c r="U14885" s="121"/>
      <c r="V14885" s="122"/>
      <c r="W14885" s="123"/>
      <c r="AC14885" s="123"/>
    </row>
    <row r="14886" spans="5:29" s="2" customFormat="1">
      <c r="E14886" s="120"/>
      <c r="M14886" s="120"/>
      <c r="N14886" s="120"/>
      <c r="U14886" s="121"/>
      <c r="V14886" s="122"/>
      <c r="W14886" s="123"/>
      <c r="AC14886" s="123"/>
    </row>
    <row r="14887" spans="5:29" s="2" customFormat="1">
      <c r="E14887" s="120"/>
      <c r="M14887" s="120"/>
      <c r="N14887" s="120"/>
      <c r="U14887" s="121"/>
      <c r="V14887" s="122"/>
      <c r="W14887" s="123"/>
      <c r="AC14887" s="123"/>
    </row>
    <row r="14888" spans="5:29" s="2" customFormat="1">
      <c r="E14888" s="120"/>
      <c r="M14888" s="120"/>
      <c r="N14888" s="120"/>
      <c r="U14888" s="121"/>
      <c r="V14888" s="122"/>
      <c r="W14888" s="123"/>
      <c r="AC14888" s="123"/>
    </row>
    <row r="14889" spans="5:29" s="2" customFormat="1">
      <c r="E14889" s="120"/>
      <c r="M14889" s="120"/>
      <c r="N14889" s="120"/>
      <c r="U14889" s="121"/>
      <c r="V14889" s="122"/>
      <c r="W14889" s="123"/>
      <c r="AC14889" s="123"/>
    </row>
    <row r="14890" spans="5:29" s="2" customFormat="1">
      <c r="E14890" s="120"/>
      <c r="M14890" s="120"/>
      <c r="N14890" s="120"/>
      <c r="U14890" s="121"/>
      <c r="V14890" s="122"/>
      <c r="W14890" s="123"/>
      <c r="AC14890" s="123"/>
    </row>
    <row r="14891" spans="5:29" s="2" customFormat="1">
      <c r="E14891" s="120"/>
      <c r="M14891" s="120"/>
      <c r="N14891" s="120"/>
      <c r="U14891" s="121"/>
      <c r="V14891" s="122"/>
      <c r="W14891" s="123"/>
      <c r="AC14891" s="123"/>
    </row>
    <row r="14892" spans="5:29" s="2" customFormat="1">
      <c r="E14892" s="120"/>
      <c r="M14892" s="120"/>
      <c r="N14892" s="120"/>
      <c r="U14892" s="121"/>
      <c r="V14892" s="122"/>
      <c r="W14892" s="123"/>
      <c r="AC14892" s="123"/>
    </row>
    <row r="14893" spans="5:29" s="2" customFormat="1">
      <c r="E14893" s="120"/>
      <c r="M14893" s="120"/>
      <c r="N14893" s="120"/>
      <c r="U14893" s="121"/>
      <c r="V14893" s="122"/>
      <c r="W14893" s="123"/>
      <c r="AC14893" s="123"/>
    </row>
    <row r="14894" spans="5:29" s="2" customFormat="1">
      <c r="E14894" s="120"/>
      <c r="M14894" s="120"/>
      <c r="N14894" s="120"/>
      <c r="U14894" s="121"/>
      <c r="V14894" s="122"/>
      <c r="W14894" s="123"/>
      <c r="AC14894" s="123"/>
    </row>
    <row r="14895" spans="5:29" s="2" customFormat="1">
      <c r="E14895" s="120"/>
      <c r="M14895" s="120"/>
      <c r="N14895" s="120"/>
      <c r="U14895" s="121"/>
      <c r="V14895" s="122"/>
      <c r="W14895" s="123"/>
      <c r="AC14895" s="123"/>
    </row>
    <row r="14896" spans="5:29" s="2" customFormat="1">
      <c r="E14896" s="120"/>
      <c r="M14896" s="120"/>
      <c r="N14896" s="120"/>
      <c r="U14896" s="121"/>
      <c r="V14896" s="122"/>
      <c r="W14896" s="123"/>
      <c r="AC14896" s="123"/>
    </row>
    <row r="14897" spans="5:29" s="2" customFormat="1">
      <c r="E14897" s="120"/>
      <c r="M14897" s="120"/>
      <c r="N14897" s="120"/>
      <c r="U14897" s="121"/>
      <c r="V14897" s="122"/>
      <c r="W14897" s="123"/>
      <c r="AC14897" s="123"/>
    </row>
    <row r="14898" spans="5:29" s="2" customFormat="1">
      <c r="E14898" s="120"/>
      <c r="M14898" s="120"/>
      <c r="N14898" s="120"/>
      <c r="U14898" s="121"/>
      <c r="V14898" s="122"/>
      <c r="W14898" s="123"/>
      <c r="AC14898" s="123"/>
    </row>
    <row r="14899" spans="5:29" s="2" customFormat="1">
      <c r="E14899" s="120"/>
      <c r="M14899" s="120"/>
      <c r="N14899" s="120"/>
      <c r="U14899" s="121"/>
      <c r="V14899" s="122"/>
      <c r="W14899" s="123"/>
      <c r="AC14899" s="123"/>
    </row>
    <row r="14900" spans="5:29" s="2" customFormat="1">
      <c r="E14900" s="120"/>
      <c r="M14900" s="120"/>
      <c r="N14900" s="120"/>
      <c r="U14900" s="121"/>
      <c r="V14900" s="122"/>
      <c r="W14900" s="123"/>
      <c r="AC14900" s="123"/>
    </row>
    <row r="14901" spans="5:29" s="2" customFormat="1">
      <c r="E14901" s="120"/>
      <c r="M14901" s="120"/>
      <c r="N14901" s="120"/>
      <c r="U14901" s="121"/>
      <c r="V14901" s="122"/>
      <c r="W14901" s="123"/>
      <c r="AC14901" s="123"/>
    </row>
    <row r="14902" spans="5:29" s="2" customFormat="1">
      <c r="E14902" s="120"/>
      <c r="M14902" s="120"/>
      <c r="N14902" s="120"/>
      <c r="U14902" s="121"/>
      <c r="V14902" s="122"/>
      <c r="W14902" s="123"/>
      <c r="AC14902" s="123"/>
    </row>
    <row r="14903" spans="5:29" s="2" customFormat="1">
      <c r="E14903" s="120"/>
      <c r="M14903" s="120"/>
      <c r="N14903" s="120"/>
      <c r="U14903" s="121"/>
      <c r="V14903" s="122"/>
      <c r="W14903" s="123"/>
      <c r="AC14903" s="123"/>
    </row>
    <row r="14904" spans="5:29" s="2" customFormat="1">
      <c r="E14904" s="120"/>
      <c r="M14904" s="120"/>
      <c r="N14904" s="120"/>
      <c r="U14904" s="121"/>
      <c r="V14904" s="122"/>
      <c r="W14904" s="123"/>
      <c r="AC14904" s="123"/>
    </row>
    <row r="14905" spans="5:29" s="2" customFormat="1">
      <c r="E14905" s="120"/>
      <c r="M14905" s="120"/>
      <c r="N14905" s="120"/>
      <c r="U14905" s="121"/>
      <c r="V14905" s="122"/>
      <c r="W14905" s="123"/>
      <c r="AC14905" s="123"/>
    </row>
    <row r="14906" spans="5:29" s="2" customFormat="1">
      <c r="E14906" s="120"/>
      <c r="M14906" s="120"/>
      <c r="N14906" s="120"/>
      <c r="U14906" s="121"/>
      <c r="V14906" s="122"/>
      <c r="W14906" s="123"/>
      <c r="AC14906" s="123"/>
    </row>
    <row r="14907" spans="5:29" s="2" customFormat="1">
      <c r="E14907" s="120"/>
      <c r="M14907" s="120"/>
      <c r="N14907" s="120"/>
      <c r="U14907" s="121"/>
      <c r="V14907" s="122"/>
      <c r="W14907" s="123"/>
      <c r="AC14907" s="123"/>
    </row>
    <row r="14908" spans="5:29" s="2" customFormat="1">
      <c r="E14908" s="120"/>
      <c r="M14908" s="120"/>
      <c r="N14908" s="120"/>
      <c r="U14908" s="121"/>
      <c r="V14908" s="122"/>
      <c r="W14908" s="123"/>
      <c r="AC14908" s="123"/>
    </row>
    <row r="14909" spans="5:29" s="2" customFormat="1">
      <c r="E14909" s="120"/>
      <c r="M14909" s="120"/>
      <c r="N14909" s="120"/>
      <c r="U14909" s="121"/>
      <c r="V14909" s="122"/>
      <c r="W14909" s="123"/>
      <c r="AC14909" s="123"/>
    </row>
    <row r="14910" spans="5:29" s="2" customFormat="1">
      <c r="E14910" s="120"/>
      <c r="M14910" s="120"/>
      <c r="N14910" s="120"/>
      <c r="U14910" s="121"/>
      <c r="V14910" s="122"/>
      <c r="W14910" s="123"/>
      <c r="AC14910" s="123"/>
    </row>
    <row r="14911" spans="5:29" s="2" customFormat="1">
      <c r="E14911" s="120"/>
      <c r="M14911" s="120"/>
      <c r="N14911" s="120"/>
      <c r="U14911" s="121"/>
      <c r="V14911" s="122"/>
      <c r="W14911" s="123"/>
      <c r="AC14911" s="123"/>
    </row>
    <row r="14912" spans="5:29" s="2" customFormat="1">
      <c r="E14912" s="120"/>
      <c r="M14912" s="120"/>
      <c r="N14912" s="120"/>
      <c r="U14912" s="121"/>
      <c r="V14912" s="122"/>
      <c r="W14912" s="123"/>
      <c r="AC14912" s="123"/>
    </row>
    <row r="14913" spans="5:29" s="2" customFormat="1">
      <c r="E14913" s="120"/>
      <c r="M14913" s="120"/>
      <c r="N14913" s="120"/>
      <c r="U14913" s="121"/>
      <c r="V14913" s="122"/>
      <c r="W14913" s="123"/>
      <c r="AC14913" s="123"/>
    </row>
    <row r="14914" spans="5:29" s="2" customFormat="1">
      <c r="E14914" s="120"/>
      <c r="M14914" s="120"/>
      <c r="N14914" s="120"/>
      <c r="U14914" s="121"/>
      <c r="V14914" s="122"/>
      <c r="W14914" s="123"/>
      <c r="AC14914" s="123"/>
    </row>
    <row r="14915" spans="5:29" s="2" customFormat="1">
      <c r="E14915" s="120"/>
      <c r="M14915" s="120"/>
      <c r="N14915" s="120"/>
      <c r="U14915" s="121"/>
      <c r="V14915" s="122"/>
      <c r="W14915" s="123"/>
      <c r="AC14915" s="123"/>
    </row>
    <row r="14916" spans="5:29" s="2" customFormat="1">
      <c r="E14916" s="120"/>
      <c r="M14916" s="120"/>
      <c r="N14916" s="120"/>
      <c r="U14916" s="121"/>
      <c r="V14916" s="122"/>
      <c r="W14916" s="123"/>
      <c r="AC14916" s="123"/>
    </row>
    <row r="14917" spans="5:29" s="2" customFormat="1">
      <c r="E14917" s="120"/>
      <c r="M14917" s="120"/>
      <c r="N14917" s="120"/>
      <c r="U14917" s="121"/>
      <c r="V14917" s="122"/>
      <c r="W14917" s="123"/>
      <c r="AC14917" s="123"/>
    </row>
    <row r="14918" spans="5:29" s="2" customFormat="1">
      <c r="E14918" s="120"/>
      <c r="M14918" s="120"/>
      <c r="N14918" s="120"/>
      <c r="U14918" s="121"/>
      <c r="V14918" s="122"/>
      <c r="W14918" s="123"/>
      <c r="AC14918" s="123"/>
    </row>
    <row r="14919" spans="5:29" s="2" customFormat="1">
      <c r="E14919" s="120"/>
      <c r="M14919" s="120"/>
      <c r="N14919" s="120"/>
      <c r="U14919" s="121"/>
      <c r="V14919" s="122"/>
      <c r="W14919" s="123"/>
      <c r="AC14919" s="123"/>
    </row>
    <row r="14920" spans="5:29" s="2" customFormat="1">
      <c r="E14920" s="120"/>
      <c r="M14920" s="120"/>
      <c r="N14920" s="120"/>
      <c r="U14920" s="121"/>
      <c r="V14920" s="122"/>
      <c r="W14920" s="123"/>
      <c r="AC14920" s="123"/>
    </row>
    <row r="14921" spans="5:29" s="2" customFormat="1">
      <c r="E14921" s="120"/>
      <c r="M14921" s="120"/>
      <c r="N14921" s="120"/>
      <c r="U14921" s="121"/>
      <c r="V14921" s="122"/>
      <c r="W14921" s="123"/>
      <c r="AC14921" s="123"/>
    </row>
    <row r="14922" spans="5:29" s="2" customFormat="1">
      <c r="E14922" s="120"/>
      <c r="M14922" s="120"/>
      <c r="N14922" s="120"/>
      <c r="U14922" s="121"/>
      <c r="V14922" s="122"/>
      <c r="W14922" s="123"/>
      <c r="AC14922" s="123"/>
    </row>
    <row r="14923" spans="5:29" s="2" customFormat="1">
      <c r="E14923" s="120"/>
      <c r="M14923" s="120"/>
      <c r="N14923" s="120"/>
      <c r="U14923" s="121"/>
      <c r="V14923" s="122"/>
      <c r="W14923" s="123"/>
      <c r="AC14923" s="123"/>
    </row>
    <row r="14924" spans="5:29" s="2" customFormat="1">
      <c r="E14924" s="120"/>
      <c r="M14924" s="120"/>
      <c r="N14924" s="120"/>
      <c r="U14924" s="121"/>
      <c r="V14924" s="122"/>
      <c r="W14924" s="123"/>
      <c r="AC14924" s="123"/>
    </row>
    <row r="14925" spans="5:29" s="2" customFormat="1">
      <c r="E14925" s="120"/>
      <c r="M14925" s="120"/>
      <c r="N14925" s="120"/>
      <c r="U14925" s="121"/>
      <c r="V14925" s="122"/>
      <c r="W14925" s="123"/>
      <c r="AC14925" s="123"/>
    </row>
    <row r="14926" spans="5:29" s="2" customFormat="1">
      <c r="E14926" s="120"/>
      <c r="M14926" s="120"/>
      <c r="N14926" s="120"/>
      <c r="U14926" s="121"/>
      <c r="V14926" s="122"/>
      <c r="W14926" s="123"/>
      <c r="AC14926" s="123"/>
    </row>
    <row r="14927" spans="5:29" s="2" customFormat="1">
      <c r="E14927" s="120"/>
      <c r="M14927" s="120"/>
      <c r="N14927" s="120"/>
      <c r="U14927" s="121"/>
      <c r="V14927" s="122"/>
      <c r="W14927" s="123"/>
      <c r="AC14927" s="123"/>
    </row>
    <row r="14928" spans="5:29" s="2" customFormat="1">
      <c r="E14928" s="120"/>
      <c r="M14928" s="120"/>
      <c r="N14928" s="120"/>
      <c r="U14928" s="121"/>
      <c r="V14928" s="122"/>
      <c r="W14928" s="123"/>
      <c r="AC14928" s="123"/>
    </row>
    <row r="14929" spans="5:29" s="2" customFormat="1">
      <c r="E14929" s="120"/>
      <c r="M14929" s="120"/>
      <c r="N14929" s="120"/>
      <c r="U14929" s="121"/>
      <c r="V14929" s="122"/>
      <c r="W14929" s="123"/>
      <c r="AC14929" s="123"/>
    </row>
    <row r="14930" spans="5:29" s="2" customFormat="1">
      <c r="E14930" s="120"/>
      <c r="M14930" s="120"/>
      <c r="N14930" s="120"/>
      <c r="U14930" s="121"/>
      <c r="V14930" s="122"/>
      <c r="W14930" s="123"/>
      <c r="AC14930" s="123"/>
    </row>
    <row r="14931" spans="5:29" s="2" customFormat="1">
      <c r="E14931" s="120"/>
      <c r="M14931" s="120"/>
      <c r="N14931" s="120"/>
      <c r="U14931" s="121"/>
      <c r="V14931" s="122"/>
      <c r="W14931" s="123"/>
      <c r="AC14931" s="123"/>
    </row>
    <row r="14932" spans="5:29" s="2" customFormat="1">
      <c r="E14932" s="120"/>
      <c r="M14932" s="120"/>
      <c r="N14932" s="120"/>
      <c r="U14932" s="121"/>
      <c r="V14932" s="122"/>
      <c r="W14932" s="123"/>
      <c r="AC14932" s="123"/>
    </row>
    <row r="14933" spans="5:29" s="2" customFormat="1">
      <c r="E14933" s="120"/>
      <c r="M14933" s="120"/>
      <c r="N14933" s="120"/>
      <c r="U14933" s="121"/>
      <c r="V14933" s="122"/>
      <c r="W14933" s="123"/>
      <c r="AC14933" s="123"/>
    </row>
    <row r="14934" spans="5:29" s="2" customFormat="1">
      <c r="E14934" s="120"/>
      <c r="M14934" s="120"/>
      <c r="N14934" s="120"/>
      <c r="U14934" s="121"/>
      <c r="V14934" s="122"/>
      <c r="W14934" s="123"/>
      <c r="AC14934" s="123"/>
    </row>
    <row r="14935" spans="5:29" s="2" customFormat="1">
      <c r="E14935" s="120"/>
      <c r="M14935" s="120"/>
      <c r="N14935" s="120"/>
      <c r="U14935" s="121"/>
      <c r="V14935" s="122"/>
      <c r="W14935" s="123"/>
      <c r="AC14935" s="123"/>
    </row>
    <row r="14936" spans="5:29" s="2" customFormat="1">
      <c r="E14936" s="120"/>
      <c r="M14936" s="120"/>
      <c r="N14936" s="120"/>
      <c r="U14936" s="121"/>
      <c r="V14936" s="122"/>
      <c r="W14936" s="123"/>
      <c r="AC14936" s="123"/>
    </row>
    <row r="14937" spans="5:29" s="2" customFormat="1">
      <c r="E14937" s="120"/>
      <c r="M14937" s="120"/>
      <c r="N14937" s="120"/>
      <c r="U14937" s="121"/>
      <c r="V14937" s="122"/>
      <c r="W14937" s="123"/>
      <c r="AC14937" s="123"/>
    </row>
    <row r="14938" spans="5:29" s="2" customFormat="1">
      <c r="E14938" s="120"/>
      <c r="M14938" s="120"/>
      <c r="N14938" s="120"/>
      <c r="U14938" s="121"/>
      <c r="V14938" s="122"/>
      <c r="W14938" s="123"/>
      <c r="AC14938" s="123"/>
    </row>
    <row r="14939" spans="5:29" s="2" customFormat="1">
      <c r="E14939" s="120"/>
      <c r="M14939" s="120"/>
      <c r="N14939" s="120"/>
      <c r="U14939" s="121"/>
      <c r="V14939" s="122"/>
      <c r="W14939" s="123"/>
      <c r="AC14939" s="123"/>
    </row>
    <row r="14940" spans="5:29" s="2" customFormat="1">
      <c r="E14940" s="120"/>
      <c r="M14940" s="120"/>
      <c r="N14940" s="120"/>
      <c r="U14940" s="121"/>
      <c r="V14940" s="122"/>
      <c r="W14940" s="123"/>
      <c r="AC14940" s="123"/>
    </row>
    <row r="14941" spans="5:29" s="2" customFormat="1">
      <c r="E14941" s="120"/>
      <c r="M14941" s="120"/>
      <c r="N14941" s="120"/>
      <c r="U14941" s="121"/>
      <c r="V14941" s="122"/>
      <c r="W14941" s="123"/>
      <c r="AC14941" s="123"/>
    </row>
    <row r="14942" spans="5:29" s="2" customFormat="1">
      <c r="E14942" s="120"/>
      <c r="M14942" s="120"/>
      <c r="N14942" s="120"/>
      <c r="U14942" s="121"/>
      <c r="V14942" s="122"/>
      <c r="W14942" s="123"/>
      <c r="AC14942" s="123"/>
    </row>
    <row r="14943" spans="5:29" s="2" customFormat="1">
      <c r="E14943" s="120"/>
      <c r="M14943" s="120"/>
      <c r="N14943" s="120"/>
      <c r="U14943" s="121"/>
      <c r="V14943" s="122"/>
      <c r="W14943" s="123"/>
      <c r="AC14943" s="123"/>
    </row>
    <row r="14944" spans="5:29" s="2" customFormat="1">
      <c r="E14944" s="120"/>
      <c r="M14944" s="120"/>
      <c r="N14944" s="120"/>
      <c r="U14944" s="121"/>
      <c r="V14944" s="122"/>
      <c r="W14944" s="123"/>
      <c r="AC14944" s="123"/>
    </row>
    <row r="14945" spans="5:29" s="2" customFormat="1">
      <c r="E14945" s="120"/>
      <c r="M14945" s="120"/>
      <c r="N14945" s="120"/>
      <c r="U14945" s="121"/>
      <c r="V14945" s="122"/>
      <c r="W14945" s="123"/>
      <c r="AC14945" s="123"/>
    </row>
    <row r="14946" spans="5:29" s="2" customFormat="1">
      <c r="E14946" s="120"/>
      <c r="M14946" s="120"/>
      <c r="N14946" s="120"/>
      <c r="U14946" s="121"/>
      <c r="V14946" s="122"/>
      <c r="W14946" s="123"/>
      <c r="AC14946" s="123"/>
    </row>
    <row r="14947" spans="5:29" s="2" customFormat="1">
      <c r="E14947" s="120"/>
      <c r="M14947" s="120"/>
      <c r="N14947" s="120"/>
      <c r="U14947" s="121"/>
      <c r="V14947" s="122"/>
      <c r="W14947" s="123"/>
      <c r="AC14947" s="123"/>
    </row>
    <row r="14948" spans="5:29" s="2" customFormat="1">
      <c r="E14948" s="120"/>
      <c r="M14948" s="120"/>
      <c r="N14948" s="120"/>
      <c r="U14948" s="121"/>
      <c r="V14948" s="122"/>
      <c r="W14948" s="123"/>
      <c r="AC14948" s="123"/>
    </row>
    <row r="14949" spans="5:29" s="2" customFormat="1">
      <c r="E14949" s="120"/>
      <c r="M14949" s="120"/>
      <c r="N14949" s="120"/>
      <c r="U14949" s="121"/>
      <c r="V14949" s="122"/>
      <c r="W14949" s="123"/>
      <c r="AC14949" s="123"/>
    </row>
    <row r="14950" spans="5:29" s="2" customFormat="1">
      <c r="E14950" s="120"/>
      <c r="M14950" s="120"/>
      <c r="N14950" s="120"/>
      <c r="U14950" s="121"/>
      <c r="V14950" s="122"/>
      <c r="W14950" s="123"/>
      <c r="AC14950" s="123"/>
    </row>
    <row r="14951" spans="5:29" s="2" customFormat="1">
      <c r="E14951" s="120"/>
      <c r="M14951" s="120"/>
      <c r="N14951" s="120"/>
      <c r="U14951" s="121"/>
      <c r="V14951" s="122"/>
      <c r="W14951" s="123"/>
      <c r="AC14951" s="123"/>
    </row>
    <row r="14952" spans="5:29" s="2" customFormat="1">
      <c r="E14952" s="120"/>
      <c r="M14952" s="120"/>
      <c r="N14952" s="120"/>
      <c r="U14952" s="121"/>
      <c r="V14952" s="122"/>
      <c r="W14952" s="123"/>
      <c r="AC14952" s="123"/>
    </row>
    <row r="14953" spans="5:29" s="2" customFormat="1">
      <c r="E14953" s="120"/>
      <c r="M14953" s="120"/>
      <c r="N14953" s="120"/>
      <c r="U14953" s="121"/>
      <c r="V14953" s="122"/>
      <c r="W14953" s="123"/>
      <c r="AC14953" s="123"/>
    </row>
    <row r="14954" spans="5:29" s="2" customFormat="1">
      <c r="E14954" s="120"/>
      <c r="M14954" s="120"/>
      <c r="N14954" s="120"/>
      <c r="U14954" s="121"/>
      <c r="V14954" s="122"/>
      <c r="W14954" s="123"/>
      <c r="AC14954" s="123"/>
    </row>
    <row r="14955" spans="5:29" s="2" customFormat="1">
      <c r="E14955" s="120"/>
      <c r="M14955" s="120"/>
      <c r="N14955" s="120"/>
      <c r="U14955" s="121"/>
      <c r="V14955" s="122"/>
      <c r="W14955" s="123"/>
      <c r="AC14955" s="123"/>
    </row>
    <row r="14956" spans="5:29" s="2" customFormat="1">
      <c r="E14956" s="120"/>
      <c r="M14956" s="120"/>
      <c r="N14956" s="120"/>
      <c r="U14956" s="121"/>
      <c r="V14956" s="122"/>
      <c r="W14956" s="123"/>
      <c r="AC14956" s="123"/>
    </row>
    <row r="14957" spans="5:29" s="2" customFormat="1">
      <c r="E14957" s="120"/>
      <c r="M14957" s="120"/>
      <c r="N14957" s="120"/>
      <c r="U14957" s="121"/>
      <c r="V14957" s="122"/>
      <c r="W14957" s="123"/>
      <c r="AC14957" s="123"/>
    </row>
    <row r="14958" spans="5:29" s="2" customFormat="1">
      <c r="E14958" s="120"/>
      <c r="M14958" s="120"/>
      <c r="N14958" s="120"/>
      <c r="U14958" s="121"/>
      <c r="V14958" s="122"/>
      <c r="W14958" s="123"/>
      <c r="AC14958" s="123"/>
    </row>
    <row r="14959" spans="5:29" s="2" customFormat="1">
      <c r="E14959" s="120"/>
      <c r="M14959" s="120"/>
      <c r="N14959" s="120"/>
      <c r="U14959" s="121"/>
      <c r="V14959" s="122"/>
      <c r="W14959" s="123"/>
      <c r="AC14959" s="123"/>
    </row>
    <row r="14960" spans="5:29" s="2" customFormat="1">
      <c r="E14960" s="120"/>
      <c r="M14960" s="120"/>
      <c r="N14960" s="120"/>
      <c r="U14960" s="121"/>
      <c r="V14960" s="122"/>
      <c r="W14960" s="123"/>
      <c r="AC14960" s="123"/>
    </row>
    <row r="14961" spans="5:29" s="2" customFormat="1">
      <c r="E14961" s="120"/>
      <c r="M14961" s="120"/>
      <c r="N14961" s="120"/>
      <c r="U14961" s="121"/>
      <c r="V14961" s="122"/>
      <c r="W14961" s="123"/>
      <c r="AC14961" s="123"/>
    </row>
    <row r="14962" spans="5:29" s="2" customFormat="1">
      <c r="E14962" s="120"/>
      <c r="M14962" s="120"/>
      <c r="N14962" s="120"/>
      <c r="U14962" s="121"/>
      <c r="V14962" s="122"/>
      <c r="W14962" s="123"/>
      <c r="AC14962" s="123"/>
    </row>
    <row r="14963" spans="5:29" s="2" customFormat="1">
      <c r="E14963" s="120"/>
      <c r="M14963" s="120"/>
      <c r="N14963" s="120"/>
      <c r="U14963" s="121"/>
      <c r="V14963" s="122"/>
      <c r="W14963" s="123"/>
      <c r="AC14963" s="123"/>
    </row>
    <row r="14964" spans="5:29" s="2" customFormat="1">
      <c r="E14964" s="120"/>
      <c r="M14964" s="120"/>
      <c r="N14964" s="120"/>
      <c r="U14964" s="121"/>
      <c r="V14964" s="122"/>
      <c r="W14964" s="123"/>
      <c r="AC14964" s="123"/>
    </row>
    <row r="14965" spans="5:29" s="2" customFormat="1">
      <c r="E14965" s="120"/>
      <c r="M14965" s="120"/>
      <c r="N14965" s="120"/>
      <c r="U14965" s="121"/>
      <c r="V14965" s="122"/>
      <c r="W14965" s="123"/>
      <c r="AC14965" s="123"/>
    </row>
    <row r="14966" spans="5:29" s="2" customFormat="1">
      <c r="E14966" s="120"/>
      <c r="M14966" s="120"/>
      <c r="N14966" s="120"/>
      <c r="U14966" s="121"/>
      <c r="V14966" s="122"/>
      <c r="W14966" s="123"/>
      <c r="AC14966" s="123"/>
    </row>
    <row r="14967" spans="5:29" s="2" customFormat="1">
      <c r="E14967" s="120"/>
      <c r="M14967" s="120"/>
      <c r="N14967" s="120"/>
      <c r="U14967" s="121"/>
      <c r="V14967" s="122"/>
      <c r="W14967" s="123"/>
      <c r="AC14967" s="123"/>
    </row>
    <row r="14968" spans="5:29" s="2" customFormat="1">
      <c r="E14968" s="120"/>
      <c r="M14968" s="120"/>
      <c r="N14968" s="120"/>
      <c r="U14968" s="121"/>
      <c r="V14968" s="122"/>
      <c r="W14968" s="123"/>
      <c r="AC14968" s="123"/>
    </row>
    <row r="14969" spans="5:29" s="2" customFormat="1">
      <c r="E14969" s="120"/>
      <c r="M14969" s="120"/>
      <c r="N14969" s="120"/>
      <c r="U14969" s="121"/>
      <c r="V14969" s="122"/>
      <c r="W14969" s="123"/>
      <c r="AC14969" s="123"/>
    </row>
    <row r="14970" spans="5:29" s="2" customFormat="1">
      <c r="E14970" s="120"/>
      <c r="M14970" s="120"/>
      <c r="N14970" s="120"/>
      <c r="U14970" s="121"/>
      <c r="V14970" s="122"/>
      <c r="W14970" s="123"/>
      <c r="AC14970" s="123"/>
    </row>
    <row r="14971" spans="5:29" s="2" customFormat="1">
      <c r="E14971" s="120"/>
      <c r="M14971" s="120"/>
      <c r="N14971" s="120"/>
      <c r="U14971" s="121"/>
      <c r="V14971" s="122"/>
      <c r="W14971" s="123"/>
      <c r="AC14971" s="123"/>
    </row>
    <row r="14972" spans="5:29" s="2" customFormat="1">
      <c r="E14972" s="120"/>
      <c r="M14972" s="120"/>
      <c r="N14972" s="120"/>
      <c r="U14972" s="121"/>
      <c r="V14972" s="122"/>
      <c r="W14972" s="123"/>
      <c r="AC14972" s="123"/>
    </row>
    <row r="14973" spans="5:29" s="2" customFormat="1">
      <c r="E14973" s="120"/>
      <c r="M14973" s="120"/>
      <c r="N14973" s="120"/>
      <c r="U14973" s="121"/>
      <c r="V14973" s="122"/>
      <c r="W14973" s="123"/>
      <c r="AC14973" s="123"/>
    </row>
    <row r="14974" spans="5:29" s="2" customFormat="1">
      <c r="E14974" s="120"/>
      <c r="M14974" s="120"/>
      <c r="N14974" s="120"/>
      <c r="U14974" s="121"/>
      <c r="V14974" s="122"/>
      <c r="W14974" s="123"/>
      <c r="AC14974" s="123"/>
    </row>
    <row r="14975" spans="5:29" s="2" customFormat="1">
      <c r="E14975" s="120"/>
      <c r="M14975" s="120"/>
      <c r="N14975" s="120"/>
      <c r="U14975" s="121"/>
      <c r="V14975" s="122"/>
      <c r="W14975" s="123"/>
      <c r="AC14975" s="123"/>
    </row>
    <row r="14976" spans="5:29" s="2" customFormat="1">
      <c r="E14976" s="120"/>
      <c r="M14976" s="120"/>
      <c r="N14976" s="120"/>
      <c r="U14976" s="121"/>
      <c r="V14976" s="122"/>
      <c r="W14976" s="123"/>
      <c r="AC14976" s="123"/>
    </row>
    <row r="14977" spans="5:29" s="2" customFormat="1">
      <c r="E14977" s="120"/>
      <c r="M14977" s="120"/>
      <c r="N14977" s="120"/>
      <c r="U14977" s="121"/>
      <c r="V14977" s="122"/>
      <c r="W14977" s="123"/>
      <c r="AC14977" s="123"/>
    </row>
    <row r="14978" spans="5:29" s="2" customFormat="1">
      <c r="E14978" s="120"/>
      <c r="M14978" s="120"/>
      <c r="N14978" s="120"/>
      <c r="U14978" s="121"/>
      <c r="V14978" s="122"/>
      <c r="W14978" s="123"/>
      <c r="AC14978" s="123"/>
    </row>
    <row r="14979" spans="5:29" s="2" customFormat="1">
      <c r="E14979" s="120"/>
      <c r="M14979" s="120"/>
      <c r="N14979" s="120"/>
      <c r="U14979" s="121"/>
      <c r="V14979" s="122"/>
      <c r="W14979" s="123"/>
      <c r="AC14979" s="123"/>
    </row>
    <row r="14980" spans="5:29" s="2" customFormat="1">
      <c r="E14980" s="120"/>
      <c r="M14980" s="120"/>
      <c r="N14980" s="120"/>
      <c r="U14980" s="121"/>
      <c r="V14980" s="122"/>
      <c r="W14980" s="123"/>
      <c r="AC14980" s="123"/>
    </row>
    <row r="14981" spans="5:29" s="2" customFormat="1">
      <c r="E14981" s="120"/>
      <c r="M14981" s="120"/>
      <c r="N14981" s="120"/>
      <c r="U14981" s="121"/>
      <c r="V14981" s="122"/>
      <c r="W14981" s="123"/>
      <c r="AC14981" s="123"/>
    </row>
    <row r="14982" spans="5:29" s="2" customFormat="1">
      <c r="E14982" s="120"/>
      <c r="M14982" s="120"/>
      <c r="N14982" s="120"/>
      <c r="U14982" s="121"/>
      <c r="V14982" s="122"/>
      <c r="W14982" s="123"/>
      <c r="AC14982" s="123"/>
    </row>
    <row r="14983" spans="5:29" s="2" customFormat="1">
      <c r="E14983" s="120"/>
      <c r="M14983" s="120"/>
      <c r="N14983" s="120"/>
      <c r="U14983" s="121"/>
      <c r="V14983" s="122"/>
      <c r="W14983" s="123"/>
      <c r="AC14983" s="123"/>
    </row>
    <row r="14984" spans="5:29" s="2" customFormat="1">
      <c r="E14984" s="120"/>
      <c r="M14984" s="120"/>
      <c r="N14984" s="120"/>
      <c r="U14984" s="121"/>
      <c r="V14984" s="122"/>
      <c r="W14984" s="123"/>
      <c r="AC14984" s="123"/>
    </row>
    <row r="14985" spans="5:29" s="2" customFormat="1">
      <c r="E14985" s="120"/>
      <c r="M14985" s="120"/>
      <c r="N14985" s="120"/>
      <c r="U14985" s="121"/>
      <c r="V14985" s="122"/>
      <c r="W14985" s="123"/>
      <c r="AC14985" s="123"/>
    </row>
    <row r="14986" spans="5:29" s="2" customFormat="1">
      <c r="E14986" s="120"/>
      <c r="M14986" s="120"/>
      <c r="N14986" s="120"/>
      <c r="U14986" s="121"/>
      <c r="V14986" s="122"/>
      <c r="W14986" s="123"/>
      <c r="AC14986" s="123"/>
    </row>
    <row r="14987" spans="5:29" s="2" customFormat="1">
      <c r="E14987" s="120"/>
      <c r="M14987" s="120"/>
      <c r="N14987" s="120"/>
      <c r="U14987" s="121"/>
      <c r="V14987" s="122"/>
      <c r="W14987" s="123"/>
      <c r="AC14987" s="123"/>
    </row>
    <row r="14988" spans="5:29" s="2" customFormat="1">
      <c r="E14988" s="120"/>
      <c r="M14988" s="120"/>
      <c r="N14988" s="120"/>
      <c r="U14988" s="121"/>
      <c r="V14988" s="122"/>
      <c r="W14988" s="123"/>
      <c r="AC14988" s="123"/>
    </row>
    <row r="14989" spans="5:29" s="2" customFormat="1">
      <c r="E14989" s="120"/>
      <c r="M14989" s="120"/>
      <c r="N14989" s="120"/>
      <c r="U14989" s="121"/>
      <c r="V14989" s="122"/>
      <c r="W14989" s="123"/>
      <c r="AC14989" s="123"/>
    </row>
    <row r="14990" spans="5:29" s="2" customFormat="1">
      <c r="E14990" s="120"/>
      <c r="M14990" s="120"/>
      <c r="N14990" s="120"/>
      <c r="U14990" s="121"/>
      <c r="V14990" s="122"/>
      <c r="W14990" s="123"/>
      <c r="AC14990" s="123"/>
    </row>
    <row r="14991" spans="5:29" s="2" customFormat="1">
      <c r="E14991" s="120"/>
      <c r="M14991" s="120"/>
      <c r="N14991" s="120"/>
      <c r="U14991" s="121"/>
      <c r="V14991" s="122"/>
      <c r="W14991" s="123"/>
      <c r="AC14991" s="123"/>
    </row>
    <row r="14992" spans="5:29" s="2" customFormat="1">
      <c r="E14992" s="120"/>
      <c r="M14992" s="120"/>
      <c r="N14992" s="120"/>
      <c r="U14992" s="121"/>
      <c r="V14992" s="122"/>
      <c r="W14992" s="123"/>
      <c r="AC14992" s="123"/>
    </row>
    <row r="14993" spans="5:29" s="2" customFormat="1">
      <c r="E14993" s="120"/>
      <c r="M14993" s="120"/>
      <c r="N14993" s="120"/>
      <c r="U14993" s="121"/>
      <c r="V14993" s="122"/>
      <c r="W14993" s="123"/>
      <c r="AC14993" s="123"/>
    </row>
    <row r="14994" spans="5:29" s="2" customFormat="1">
      <c r="E14994" s="120"/>
      <c r="M14994" s="120"/>
      <c r="N14994" s="120"/>
      <c r="U14994" s="121"/>
      <c r="V14994" s="122"/>
      <c r="W14994" s="123"/>
      <c r="AC14994" s="123"/>
    </row>
    <row r="14995" spans="5:29" s="2" customFormat="1">
      <c r="E14995" s="120"/>
      <c r="M14995" s="120"/>
      <c r="N14995" s="120"/>
      <c r="U14995" s="121"/>
      <c r="V14995" s="122"/>
      <c r="W14995" s="123"/>
      <c r="AC14995" s="123"/>
    </row>
    <row r="14996" spans="5:29" s="2" customFormat="1">
      <c r="E14996" s="120"/>
      <c r="M14996" s="120"/>
      <c r="N14996" s="120"/>
      <c r="U14996" s="121"/>
      <c r="V14996" s="122"/>
      <c r="W14996" s="123"/>
      <c r="AC14996" s="123"/>
    </row>
    <row r="14997" spans="5:29" s="2" customFormat="1">
      <c r="E14997" s="120"/>
      <c r="M14997" s="120"/>
      <c r="N14997" s="120"/>
      <c r="U14997" s="121"/>
      <c r="V14997" s="122"/>
      <c r="W14997" s="123"/>
      <c r="AC14997" s="123"/>
    </row>
    <row r="14998" spans="5:29" s="2" customFormat="1">
      <c r="E14998" s="120"/>
      <c r="M14998" s="120"/>
      <c r="N14998" s="120"/>
      <c r="U14998" s="121"/>
      <c r="V14998" s="122"/>
      <c r="W14998" s="123"/>
      <c r="AC14998" s="123"/>
    </row>
    <row r="14999" spans="5:29" s="2" customFormat="1">
      <c r="E14999" s="120"/>
      <c r="M14999" s="120"/>
      <c r="N14999" s="120"/>
      <c r="U14999" s="121"/>
      <c r="V14999" s="122"/>
      <c r="W14999" s="123"/>
      <c r="AC14999" s="123"/>
    </row>
    <row r="15000" spans="5:29" s="2" customFormat="1">
      <c r="E15000" s="120"/>
      <c r="M15000" s="120"/>
      <c r="N15000" s="120"/>
      <c r="U15000" s="121"/>
      <c r="V15000" s="122"/>
      <c r="W15000" s="123"/>
      <c r="AC15000" s="123"/>
    </row>
    <row r="15001" spans="5:29" s="2" customFormat="1">
      <c r="E15001" s="120"/>
      <c r="M15001" s="120"/>
      <c r="N15001" s="120"/>
      <c r="U15001" s="121"/>
      <c r="V15001" s="122"/>
      <c r="W15001" s="123"/>
      <c r="AC15001" s="123"/>
    </row>
    <row r="15002" spans="5:29" s="2" customFormat="1">
      <c r="E15002" s="120"/>
      <c r="M15002" s="120"/>
      <c r="N15002" s="120"/>
      <c r="U15002" s="121"/>
      <c r="V15002" s="122"/>
      <c r="W15002" s="123"/>
      <c r="AC15002" s="123"/>
    </row>
    <row r="15003" spans="5:29" s="2" customFormat="1">
      <c r="E15003" s="120"/>
      <c r="M15003" s="120"/>
      <c r="N15003" s="120"/>
      <c r="U15003" s="121"/>
      <c r="V15003" s="122"/>
      <c r="W15003" s="123"/>
      <c r="AC15003" s="123"/>
    </row>
    <row r="15004" spans="5:29" s="2" customFormat="1">
      <c r="E15004" s="120"/>
      <c r="M15004" s="120"/>
      <c r="N15004" s="120"/>
      <c r="U15004" s="121"/>
      <c r="V15004" s="122"/>
      <c r="W15004" s="123"/>
      <c r="AC15004" s="123"/>
    </row>
    <row r="15005" spans="5:29" s="2" customFormat="1">
      <c r="E15005" s="120"/>
      <c r="M15005" s="120"/>
      <c r="N15005" s="120"/>
      <c r="U15005" s="121"/>
      <c r="V15005" s="122"/>
      <c r="W15005" s="123"/>
      <c r="AC15005" s="123"/>
    </row>
    <row r="15006" spans="5:29" s="2" customFormat="1">
      <c r="E15006" s="120"/>
      <c r="M15006" s="120"/>
      <c r="N15006" s="120"/>
      <c r="U15006" s="121"/>
      <c r="V15006" s="122"/>
      <c r="W15006" s="123"/>
      <c r="AC15006" s="123"/>
    </row>
    <row r="15007" spans="5:29" s="2" customFormat="1">
      <c r="E15007" s="120"/>
      <c r="M15007" s="120"/>
      <c r="N15007" s="120"/>
      <c r="U15007" s="121"/>
      <c r="V15007" s="122"/>
      <c r="W15007" s="123"/>
      <c r="AC15007" s="123"/>
    </row>
    <row r="15008" spans="5:29" s="2" customFormat="1">
      <c r="E15008" s="120"/>
      <c r="M15008" s="120"/>
      <c r="N15008" s="120"/>
      <c r="U15008" s="121"/>
      <c r="V15008" s="122"/>
      <c r="W15008" s="123"/>
      <c r="AC15008" s="123"/>
    </row>
    <row r="15009" spans="5:29" s="2" customFormat="1">
      <c r="E15009" s="120"/>
      <c r="M15009" s="120"/>
      <c r="N15009" s="120"/>
      <c r="U15009" s="121"/>
      <c r="V15009" s="122"/>
      <c r="W15009" s="123"/>
      <c r="AC15009" s="123"/>
    </row>
    <row r="15010" spans="5:29" s="2" customFormat="1">
      <c r="E15010" s="120"/>
      <c r="M15010" s="120"/>
      <c r="N15010" s="120"/>
      <c r="U15010" s="121"/>
      <c r="V15010" s="122"/>
      <c r="W15010" s="123"/>
      <c r="AC15010" s="123"/>
    </row>
    <row r="15011" spans="5:29" s="2" customFormat="1">
      <c r="E15011" s="120"/>
      <c r="M15011" s="120"/>
      <c r="N15011" s="120"/>
      <c r="U15011" s="121"/>
      <c r="V15011" s="122"/>
      <c r="W15011" s="123"/>
      <c r="AC15011" s="123"/>
    </row>
    <row r="15012" spans="5:29" s="2" customFormat="1">
      <c r="E15012" s="120"/>
      <c r="M15012" s="120"/>
      <c r="N15012" s="120"/>
      <c r="U15012" s="121"/>
      <c r="V15012" s="122"/>
      <c r="W15012" s="123"/>
      <c r="AC15012" s="123"/>
    </row>
    <row r="15013" spans="5:29" s="2" customFormat="1">
      <c r="E15013" s="120"/>
      <c r="M15013" s="120"/>
      <c r="N15013" s="120"/>
      <c r="U15013" s="121"/>
      <c r="V15013" s="122"/>
      <c r="W15013" s="123"/>
      <c r="AC15013" s="123"/>
    </row>
    <row r="15014" spans="5:29" s="2" customFormat="1">
      <c r="E15014" s="120"/>
      <c r="M15014" s="120"/>
      <c r="N15014" s="120"/>
      <c r="U15014" s="121"/>
      <c r="V15014" s="122"/>
      <c r="W15014" s="123"/>
      <c r="AC15014" s="123"/>
    </row>
    <row r="15015" spans="5:29" s="2" customFormat="1">
      <c r="E15015" s="120"/>
      <c r="M15015" s="120"/>
      <c r="N15015" s="120"/>
      <c r="U15015" s="121"/>
      <c r="V15015" s="122"/>
      <c r="W15015" s="123"/>
      <c r="AC15015" s="123"/>
    </row>
    <row r="15016" spans="5:29" s="2" customFormat="1">
      <c r="E15016" s="120"/>
      <c r="M15016" s="120"/>
      <c r="N15016" s="120"/>
      <c r="U15016" s="121"/>
      <c r="V15016" s="122"/>
      <c r="W15016" s="123"/>
      <c r="AC15016" s="123"/>
    </row>
    <row r="15017" spans="5:29" s="2" customFormat="1">
      <c r="E15017" s="120"/>
      <c r="M15017" s="120"/>
      <c r="N15017" s="120"/>
      <c r="U15017" s="121"/>
      <c r="V15017" s="122"/>
      <c r="W15017" s="123"/>
      <c r="AC15017" s="123"/>
    </row>
    <row r="15018" spans="5:29" s="2" customFormat="1">
      <c r="E15018" s="120"/>
      <c r="M15018" s="120"/>
      <c r="N15018" s="120"/>
      <c r="U15018" s="121"/>
      <c r="V15018" s="122"/>
      <c r="W15018" s="123"/>
      <c r="AC15018" s="123"/>
    </row>
    <row r="15019" spans="5:29" s="2" customFormat="1">
      <c r="E15019" s="120"/>
      <c r="M15019" s="120"/>
      <c r="N15019" s="120"/>
      <c r="U15019" s="121"/>
      <c r="V15019" s="122"/>
      <c r="W15019" s="123"/>
      <c r="AC15019" s="123"/>
    </row>
    <row r="15020" spans="5:29" s="2" customFormat="1">
      <c r="E15020" s="120"/>
      <c r="M15020" s="120"/>
      <c r="N15020" s="120"/>
      <c r="U15020" s="121"/>
      <c r="V15020" s="122"/>
      <c r="W15020" s="123"/>
      <c r="AC15020" s="123"/>
    </row>
    <row r="15021" spans="5:29" s="2" customFormat="1">
      <c r="E15021" s="120"/>
      <c r="M15021" s="120"/>
      <c r="N15021" s="120"/>
      <c r="U15021" s="121"/>
      <c r="V15021" s="122"/>
      <c r="W15021" s="123"/>
      <c r="AC15021" s="123"/>
    </row>
    <row r="15022" spans="5:29" s="2" customFormat="1">
      <c r="E15022" s="120"/>
      <c r="M15022" s="120"/>
      <c r="N15022" s="120"/>
      <c r="U15022" s="121"/>
      <c r="V15022" s="122"/>
      <c r="W15022" s="123"/>
      <c r="AC15022" s="123"/>
    </row>
    <row r="15023" spans="5:29" s="2" customFormat="1">
      <c r="E15023" s="120"/>
      <c r="M15023" s="120"/>
      <c r="N15023" s="120"/>
      <c r="U15023" s="121"/>
      <c r="V15023" s="122"/>
      <c r="W15023" s="123"/>
      <c r="AC15023" s="123"/>
    </row>
    <row r="15024" spans="5:29" s="2" customFormat="1">
      <c r="E15024" s="120"/>
      <c r="M15024" s="120"/>
      <c r="N15024" s="120"/>
      <c r="U15024" s="121"/>
      <c r="V15024" s="122"/>
      <c r="W15024" s="123"/>
      <c r="AC15024" s="123"/>
    </row>
    <row r="15025" spans="5:29" s="2" customFormat="1">
      <c r="E15025" s="120"/>
      <c r="M15025" s="120"/>
      <c r="N15025" s="120"/>
      <c r="U15025" s="121"/>
      <c r="V15025" s="122"/>
      <c r="W15025" s="123"/>
      <c r="AC15025" s="123"/>
    </row>
    <row r="15026" spans="5:29" s="2" customFormat="1">
      <c r="E15026" s="120"/>
      <c r="M15026" s="120"/>
      <c r="N15026" s="120"/>
      <c r="U15026" s="121"/>
      <c r="V15026" s="122"/>
      <c r="W15026" s="123"/>
      <c r="AC15026" s="123"/>
    </row>
    <row r="15027" spans="5:29" s="2" customFormat="1">
      <c r="E15027" s="120"/>
      <c r="M15027" s="120"/>
      <c r="N15027" s="120"/>
      <c r="U15027" s="121"/>
      <c r="V15027" s="122"/>
      <c r="W15027" s="123"/>
      <c r="AC15027" s="123"/>
    </row>
    <row r="15028" spans="5:29" s="2" customFormat="1">
      <c r="E15028" s="120"/>
      <c r="M15028" s="120"/>
      <c r="N15028" s="120"/>
      <c r="U15028" s="121"/>
      <c r="V15028" s="122"/>
      <c r="W15028" s="123"/>
      <c r="AC15028" s="123"/>
    </row>
    <row r="15029" spans="5:29" s="2" customFormat="1">
      <c r="E15029" s="120"/>
      <c r="M15029" s="120"/>
      <c r="N15029" s="120"/>
      <c r="U15029" s="121"/>
      <c r="V15029" s="122"/>
      <c r="W15029" s="123"/>
      <c r="AC15029" s="123"/>
    </row>
    <row r="15030" spans="5:29" s="2" customFormat="1">
      <c r="E15030" s="120"/>
      <c r="M15030" s="120"/>
      <c r="N15030" s="120"/>
      <c r="U15030" s="121"/>
      <c r="V15030" s="122"/>
      <c r="W15030" s="123"/>
      <c r="AC15030" s="123"/>
    </row>
    <row r="15031" spans="5:29" s="2" customFormat="1">
      <c r="E15031" s="120"/>
      <c r="M15031" s="120"/>
      <c r="N15031" s="120"/>
      <c r="U15031" s="121"/>
      <c r="V15031" s="122"/>
      <c r="W15031" s="123"/>
      <c r="AC15031" s="123"/>
    </row>
    <row r="15032" spans="5:29" s="2" customFormat="1">
      <c r="E15032" s="120"/>
      <c r="M15032" s="120"/>
      <c r="N15032" s="120"/>
      <c r="U15032" s="121"/>
      <c r="V15032" s="122"/>
      <c r="W15032" s="123"/>
      <c r="AC15032" s="123"/>
    </row>
    <row r="15033" spans="5:29" s="2" customFormat="1">
      <c r="E15033" s="120"/>
      <c r="M15033" s="120"/>
      <c r="N15033" s="120"/>
      <c r="U15033" s="121"/>
      <c r="V15033" s="122"/>
      <c r="W15033" s="123"/>
      <c r="AC15033" s="123"/>
    </row>
    <row r="15034" spans="5:29" s="2" customFormat="1">
      <c r="E15034" s="120"/>
      <c r="M15034" s="120"/>
      <c r="N15034" s="120"/>
      <c r="U15034" s="121"/>
      <c r="V15034" s="122"/>
      <c r="W15034" s="123"/>
      <c r="AC15034" s="123"/>
    </row>
    <row r="15035" spans="5:29" s="2" customFormat="1">
      <c r="E15035" s="120"/>
      <c r="M15035" s="120"/>
      <c r="N15035" s="120"/>
      <c r="U15035" s="121"/>
      <c r="V15035" s="122"/>
      <c r="W15035" s="123"/>
      <c r="AC15035" s="123"/>
    </row>
    <row r="15036" spans="5:29" s="2" customFormat="1">
      <c r="E15036" s="120"/>
      <c r="M15036" s="120"/>
      <c r="N15036" s="120"/>
      <c r="U15036" s="121"/>
      <c r="V15036" s="122"/>
      <c r="W15036" s="123"/>
      <c r="AC15036" s="123"/>
    </row>
    <row r="15037" spans="5:29" s="2" customFormat="1">
      <c r="E15037" s="120"/>
      <c r="M15037" s="120"/>
      <c r="N15037" s="120"/>
      <c r="U15037" s="121"/>
      <c r="V15037" s="122"/>
      <c r="W15037" s="123"/>
      <c r="AC15037" s="123"/>
    </row>
    <row r="15038" spans="5:29" s="2" customFormat="1">
      <c r="E15038" s="120"/>
      <c r="M15038" s="120"/>
      <c r="N15038" s="120"/>
      <c r="U15038" s="121"/>
      <c r="V15038" s="122"/>
      <c r="W15038" s="123"/>
      <c r="AC15038" s="123"/>
    </row>
    <row r="15039" spans="5:29" s="2" customFormat="1">
      <c r="E15039" s="120"/>
      <c r="M15039" s="120"/>
      <c r="N15039" s="120"/>
      <c r="U15039" s="121"/>
      <c r="V15039" s="122"/>
      <c r="W15039" s="123"/>
      <c r="AC15039" s="123"/>
    </row>
    <row r="15040" spans="5:29" s="2" customFormat="1">
      <c r="E15040" s="120"/>
      <c r="M15040" s="120"/>
      <c r="N15040" s="120"/>
      <c r="U15040" s="121"/>
      <c r="V15040" s="122"/>
      <c r="W15040" s="123"/>
      <c r="AC15040" s="123"/>
    </row>
    <row r="15041" spans="5:29" s="2" customFormat="1">
      <c r="E15041" s="120"/>
      <c r="M15041" s="120"/>
      <c r="N15041" s="120"/>
      <c r="U15041" s="121"/>
      <c r="V15041" s="122"/>
      <c r="W15041" s="123"/>
      <c r="AC15041" s="123"/>
    </row>
    <row r="15042" spans="5:29" s="2" customFormat="1">
      <c r="E15042" s="120"/>
      <c r="M15042" s="120"/>
      <c r="N15042" s="120"/>
      <c r="U15042" s="121"/>
      <c r="V15042" s="122"/>
      <c r="W15042" s="123"/>
      <c r="AC15042" s="123"/>
    </row>
    <row r="15043" spans="5:29" s="2" customFormat="1">
      <c r="E15043" s="120"/>
      <c r="M15043" s="120"/>
      <c r="N15043" s="120"/>
      <c r="U15043" s="121"/>
      <c r="V15043" s="122"/>
      <c r="W15043" s="123"/>
      <c r="AC15043" s="123"/>
    </row>
    <row r="15044" spans="5:29" s="2" customFormat="1">
      <c r="E15044" s="120"/>
      <c r="M15044" s="120"/>
      <c r="N15044" s="120"/>
      <c r="U15044" s="121"/>
      <c r="V15044" s="122"/>
      <c r="W15044" s="123"/>
      <c r="AC15044" s="123"/>
    </row>
    <row r="15045" spans="5:29" s="2" customFormat="1">
      <c r="E15045" s="120"/>
      <c r="M15045" s="120"/>
      <c r="N15045" s="120"/>
      <c r="U15045" s="121"/>
      <c r="V15045" s="122"/>
      <c r="W15045" s="123"/>
      <c r="AC15045" s="123"/>
    </row>
    <row r="15046" spans="5:29" s="2" customFormat="1">
      <c r="E15046" s="120"/>
      <c r="M15046" s="120"/>
      <c r="N15046" s="120"/>
      <c r="U15046" s="121"/>
      <c r="V15046" s="122"/>
      <c r="W15046" s="123"/>
      <c r="AC15046" s="123"/>
    </row>
    <row r="15047" spans="5:29" s="2" customFormat="1">
      <c r="E15047" s="120"/>
      <c r="M15047" s="120"/>
      <c r="N15047" s="120"/>
      <c r="U15047" s="121"/>
      <c r="V15047" s="122"/>
      <c r="W15047" s="123"/>
      <c r="AC15047" s="123"/>
    </row>
    <row r="15048" spans="5:29" s="2" customFormat="1">
      <c r="E15048" s="120"/>
      <c r="M15048" s="120"/>
      <c r="N15048" s="120"/>
      <c r="U15048" s="121"/>
      <c r="V15048" s="122"/>
      <c r="W15048" s="123"/>
      <c r="AC15048" s="123"/>
    </row>
    <row r="15049" spans="5:29" s="2" customFormat="1">
      <c r="E15049" s="120"/>
      <c r="M15049" s="120"/>
      <c r="N15049" s="120"/>
      <c r="U15049" s="121"/>
      <c r="V15049" s="122"/>
      <c r="W15049" s="123"/>
      <c r="AC15049" s="123"/>
    </row>
    <row r="15050" spans="5:29" s="2" customFormat="1">
      <c r="E15050" s="120"/>
      <c r="M15050" s="120"/>
      <c r="N15050" s="120"/>
      <c r="U15050" s="121"/>
      <c r="V15050" s="122"/>
      <c r="W15050" s="123"/>
      <c r="AC15050" s="123"/>
    </row>
    <row r="15051" spans="5:29" s="2" customFormat="1">
      <c r="E15051" s="120"/>
      <c r="M15051" s="120"/>
      <c r="N15051" s="120"/>
      <c r="U15051" s="121"/>
      <c r="V15051" s="122"/>
      <c r="W15051" s="123"/>
      <c r="AC15051" s="123"/>
    </row>
    <row r="15052" spans="5:29" s="2" customFormat="1">
      <c r="E15052" s="120"/>
      <c r="M15052" s="120"/>
      <c r="N15052" s="120"/>
      <c r="U15052" s="121"/>
      <c r="V15052" s="122"/>
      <c r="W15052" s="123"/>
      <c r="AC15052" s="123"/>
    </row>
    <row r="15053" spans="5:29" s="2" customFormat="1">
      <c r="E15053" s="120"/>
      <c r="M15053" s="120"/>
      <c r="N15053" s="120"/>
      <c r="U15053" s="121"/>
      <c r="V15053" s="122"/>
      <c r="W15053" s="123"/>
      <c r="AC15053" s="123"/>
    </row>
    <row r="15054" spans="5:29" s="2" customFormat="1">
      <c r="E15054" s="120"/>
      <c r="M15054" s="120"/>
      <c r="N15054" s="120"/>
      <c r="U15054" s="121"/>
      <c r="V15054" s="122"/>
      <c r="W15054" s="123"/>
      <c r="AC15054" s="123"/>
    </row>
    <row r="15055" spans="5:29" s="2" customFormat="1">
      <c r="E15055" s="120"/>
      <c r="M15055" s="120"/>
      <c r="N15055" s="120"/>
      <c r="U15055" s="121"/>
      <c r="V15055" s="122"/>
      <c r="W15055" s="123"/>
      <c r="AC15055" s="123"/>
    </row>
    <row r="15056" spans="5:29" s="2" customFormat="1">
      <c r="E15056" s="120"/>
      <c r="M15056" s="120"/>
      <c r="N15056" s="120"/>
      <c r="U15056" s="121"/>
      <c r="V15056" s="122"/>
      <c r="W15056" s="123"/>
      <c r="AC15056" s="123"/>
    </row>
    <row r="15057" spans="5:29" s="2" customFormat="1">
      <c r="E15057" s="120"/>
      <c r="M15057" s="120"/>
      <c r="N15057" s="120"/>
      <c r="U15057" s="121"/>
      <c r="V15057" s="122"/>
      <c r="W15057" s="123"/>
      <c r="AC15057" s="123"/>
    </row>
    <row r="15058" spans="5:29" s="2" customFormat="1">
      <c r="E15058" s="120"/>
      <c r="M15058" s="120"/>
      <c r="N15058" s="120"/>
      <c r="U15058" s="121"/>
      <c r="V15058" s="122"/>
      <c r="W15058" s="123"/>
      <c r="AC15058" s="123"/>
    </row>
    <row r="15059" spans="5:29" s="2" customFormat="1">
      <c r="E15059" s="120"/>
      <c r="M15059" s="120"/>
      <c r="N15059" s="120"/>
      <c r="U15059" s="121"/>
      <c r="V15059" s="122"/>
      <c r="W15059" s="123"/>
      <c r="AC15059" s="123"/>
    </row>
    <row r="15060" spans="5:29" s="2" customFormat="1">
      <c r="E15060" s="120"/>
      <c r="M15060" s="120"/>
      <c r="N15060" s="120"/>
      <c r="U15060" s="121"/>
      <c r="V15060" s="122"/>
      <c r="W15060" s="123"/>
      <c r="AC15060" s="123"/>
    </row>
    <row r="15061" spans="5:29" s="2" customFormat="1">
      <c r="E15061" s="120"/>
      <c r="M15061" s="120"/>
      <c r="N15061" s="120"/>
      <c r="U15061" s="121"/>
      <c r="V15061" s="122"/>
      <c r="W15061" s="123"/>
      <c r="AC15061" s="123"/>
    </row>
    <row r="15062" spans="5:29" s="2" customFormat="1">
      <c r="E15062" s="120"/>
      <c r="M15062" s="120"/>
      <c r="N15062" s="120"/>
      <c r="U15062" s="121"/>
      <c r="V15062" s="122"/>
      <c r="W15062" s="123"/>
      <c r="AC15062" s="123"/>
    </row>
    <row r="15063" spans="5:29" s="2" customFormat="1">
      <c r="E15063" s="120"/>
      <c r="M15063" s="120"/>
      <c r="N15063" s="120"/>
      <c r="U15063" s="121"/>
      <c r="V15063" s="122"/>
      <c r="W15063" s="123"/>
      <c r="AC15063" s="123"/>
    </row>
    <row r="15064" spans="5:29" s="2" customFormat="1">
      <c r="E15064" s="120"/>
      <c r="M15064" s="120"/>
      <c r="N15064" s="120"/>
      <c r="U15064" s="121"/>
      <c r="V15064" s="122"/>
      <c r="W15064" s="123"/>
      <c r="AC15064" s="123"/>
    </row>
    <row r="15065" spans="5:29" s="2" customFormat="1">
      <c r="E15065" s="120"/>
      <c r="M15065" s="120"/>
      <c r="N15065" s="120"/>
      <c r="U15065" s="121"/>
      <c r="V15065" s="122"/>
      <c r="W15065" s="123"/>
      <c r="AC15065" s="123"/>
    </row>
    <row r="15066" spans="5:29" s="2" customFormat="1">
      <c r="E15066" s="120"/>
      <c r="M15066" s="120"/>
      <c r="N15066" s="120"/>
      <c r="U15066" s="121"/>
      <c r="V15066" s="122"/>
      <c r="W15066" s="123"/>
      <c r="AC15066" s="123"/>
    </row>
    <row r="15067" spans="5:29" s="2" customFormat="1">
      <c r="E15067" s="120"/>
      <c r="M15067" s="120"/>
      <c r="N15067" s="120"/>
      <c r="U15067" s="121"/>
      <c r="V15067" s="122"/>
      <c r="W15067" s="123"/>
      <c r="AC15067" s="123"/>
    </row>
    <row r="15068" spans="5:29" s="2" customFormat="1">
      <c r="E15068" s="120"/>
      <c r="M15068" s="120"/>
      <c r="N15068" s="120"/>
      <c r="U15068" s="121"/>
      <c r="V15068" s="122"/>
      <c r="W15068" s="123"/>
      <c r="AC15068" s="123"/>
    </row>
    <row r="15069" spans="5:29" s="2" customFormat="1">
      <c r="E15069" s="120"/>
      <c r="M15069" s="120"/>
      <c r="N15069" s="120"/>
      <c r="U15069" s="121"/>
      <c r="V15069" s="122"/>
      <c r="W15069" s="123"/>
      <c r="AC15069" s="123"/>
    </row>
    <row r="15070" spans="5:29" s="2" customFormat="1">
      <c r="E15070" s="120"/>
      <c r="M15070" s="120"/>
      <c r="N15070" s="120"/>
      <c r="U15070" s="121"/>
      <c r="V15070" s="122"/>
      <c r="W15070" s="123"/>
      <c r="AC15070" s="123"/>
    </row>
    <row r="15071" spans="5:29" s="2" customFormat="1">
      <c r="E15071" s="120"/>
      <c r="M15071" s="120"/>
      <c r="N15071" s="120"/>
      <c r="U15071" s="121"/>
      <c r="V15071" s="122"/>
      <c r="W15071" s="123"/>
      <c r="AC15071" s="123"/>
    </row>
    <row r="15072" spans="5:29" s="2" customFormat="1">
      <c r="E15072" s="120"/>
      <c r="M15072" s="120"/>
      <c r="N15072" s="120"/>
      <c r="U15072" s="121"/>
      <c r="V15072" s="122"/>
      <c r="W15072" s="123"/>
      <c r="AC15072" s="123"/>
    </row>
    <row r="15073" spans="5:29" s="2" customFormat="1">
      <c r="E15073" s="120"/>
      <c r="M15073" s="120"/>
      <c r="N15073" s="120"/>
      <c r="U15073" s="121"/>
      <c r="V15073" s="122"/>
      <c r="W15073" s="123"/>
      <c r="AC15073" s="123"/>
    </row>
    <row r="15074" spans="5:29" s="2" customFormat="1">
      <c r="E15074" s="120"/>
      <c r="M15074" s="120"/>
      <c r="N15074" s="120"/>
      <c r="U15074" s="121"/>
      <c r="V15074" s="122"/>
      <c r="W15074" s="123"/>
      <c r="AC15074" s="123"/>
    </row>
    <row r="15075" spans="5:29" s="2" customFormat="1">
      <c r="E15075" s="120"/>
      <c r="M15075" s="120"/>
      <c r="N15075" s="120"/>
      <c r="U15075" s="121"/>
      <c r="V15075" s="122"/>
      <c r="W15075" s="123"/>
      <c r="AC15075" s="123"/>
    </row>
    <row r="15076" spans="5:29" s="2" customFormat="1">
      <c r="E15076" s="120"/>
      <c r="M15076" s="120"/>
      <c r="N15076" s="120"/>
      <c r="U15076" s="121"/>
      <c r="V15076" s="122"/>
      <c r="W15076" s="123"/>
      <c r="AC15076" s="123"/>
    </row>
    <row r="15077" spans="5:29" s="2" customFormat="1">
      <c r="E15077" s="120"/>
      <c r="M15077" s="120"/>
      <c r="N15077" s="120"/>
      <c r="U15077" s="121"/>
      <c r="V15077" s="122"/>
      <c r="W15077" s="123"/>
      <c r="AC15077" s="123"/>
    </row>
    <row r="15078" spans="5:29" s="2" customFormat="1">
      <c r="E15078" s="120"/>
      <c r="M15078" s="120"/>
      <c r="N15078" s="120"/>
      <c r="U15078" s="121"/>
      <c r="V15078" s="122"/>
      <c r="W15078" s="123"/>
      <c r="AC15078" s="123"/>
    </row>
    <row r="15079" spans="5:29" s="2" customFormat="1">
      <c r="E15079" s="120"/>
      <c r="M15079" s="120"/>
      <c r="N15079" s="120"/>
      <c r="U15079" s="121"/>
      <c r="V15079" s="122"/>
      <c r="W15079" s="123"/>
      <c r="AC15079" s="123"/>
    </row>
    <row r="15080" spans="5:29" s="2" customFormat="1">
      <c r="E15080" s="120"/>
      <c r="M15080" s="120"/>
      <c r="N15080" s="120"/>
      <c r="U15080" s="121"/>
      <c r="V15080" s="122"/>
      <c r="W15080" s="123"/>
      <c r="AC15080" s="123"/>
    </row>
    <row r="15081" spans="5:29" s="2" customFormat="1">
      <c r="E15081" s="120"/>
      <c r="M15081" s="120"/>
      <c r="N15081" s="120"/>
      <c r="U15081" s="121"/>
      <c r="V15081" s="122"/>
      <c r="W15081" s="123"/>
      <c r="AC15081" s="123"/>
    </row>
    <row r="15082" spans="5:29" s="2" customFormat="1">
      <c r="E15082" s="120"/>
      <c r="M15082" s="120"/>
      <c r="N15082" s="120"/>
      <c r="U15082" s="121"/>
      <c r="V15082" s="122"/>
      <c r="W15082" s="123"/>
      <c r="AC15082" s="123"/>
    </row>
    <row r="15083" spans="5:29" s="2" customFormat="1">
      <c r="E15083" s="120"/>
      <c r="M15083" s="120"/>
      <c r="N15083" s="120"/>
      <c r="U15083" s="121"/>
      <c r="V15083" s="122"/>
      <c r="W15083" s="123"/>
      <c r="AC15083" s="123"/>
    </row>
    <row r="15084" spans="5:29" s="2" customFormat="1">
      <c r="E15084" s="120"/>
      <c r="M15084" s="120"/>
      <c r="N15084" s="120"/>
      <c r="U15084" s="121"/>
      <c r="V15084" s="122"/>
      <c r="W15084" s="123"/>
      <c r="AC15084" s="123"/>
    </row>
    <row r="15085" spans="5:29" s="2" customFormat="1">
      <c r="E15085" s="120"/>
      <c r="M15085" s="120"/>
      <c r="N15085" s="120"/>
      <c r="U15085" s="121"/>
      <c r="V15085" s="122"/>
      <c r="W15085" s="123"/>
      <c r="AC15085" s="123"/>
    </row>
    <row r="15086" spans="5:29" s="2" customFormat="1">
      <c r="E15086" s="120"/>
      <c r="M15086" s="120"/>
      <c r="N15086" s="120"/>
      <c r="U15086" s="121"/>
      <c r="V15086" s="122"/>
      <c r="W15086" s="123"/>
      <c r="AC15086" s="123"/>
    </row>
    <row r="15087" spans="5:29" s="2" customFormat="1">
      <c r="E15087" s="120"/>
      <c r="M15087" s="120"/>
      <c r="N15087" s="120"/>
      <c r="U15087" s="121"/>
      <c r="V15087" s="122"/>
      <c r="W15087" s="123"/>
      <c r="AC15087" s="123"/>
    </row>
    <row r="15088" spans="5:29" s="2" customFormat="1">
      <c r="E15088" s="120"/>
      <c r="M15088" s="120"/>
      <c r="N15088" s="120"/>
      <c r="U15088" s="121"/>
      <c r="V15088" s="122"/>
      <c r="W15088" s="123"/>
      <c r="AC15088" s="123"/>
    </row>
    <row r="15089" spans="5:29" s="2" customFormat="1">
      <c r="E15089" s="120"/>
      <c r="M15089" s="120"/>
      <c r="N15089" s="120"/>
      <c r="U15089" s="121"/>
      <c r="V15089" s="122"/>
      <c r="W15089" s="123"/>
      <c r="AC15089" s="123"/>
    </row>
    <row r="15090" spans="5:29" s="2" customFormat="1">
      <c r="E15090" s="120"/>
      <c r="M15090" s="120"/>
      <c r="N15090" s="120"/>
      <c r="U15090" s="121"/>
      <c r="V15090" s="122"/>
      <c r="W15090" s="123"/>
      <c r="AC15090" s="123"/>
    </row>
    <row r="15091" spans="5:29" s="2" customFormat="1">
      <c r="E15091" s="120"/>
      <c r="M15091" s="120"/>
      <c r="N15091" s="120"/>
      <c r="U15091" s="121"/>
      <c r="V15091" s="122"/>
      <c r="W15091" s="123"/>
      <c r="AC15091" s="123"/>
    </row>
    <row r="15092" spans="5:29" s="2" customFormat="1">
      <c r="E15092" s="120"/>
      <c r="M15092" s="120"/>
      <c r="N15092" s="120"/>
      <c r="U15092" s="121"/>
      <c r="V15092" s="122"/>
      <c r="W15092" s="123"/>
      <c r="AC15092" s="123"/>
    </row>
    <row r="15093" spans="5:29" s="2" customFormat="1">
      <c r="E15093" s="120"/>
      <c r="M15093" s="120"/>
      <c r="N15093" s="120"/>
      <c r="U15093" s="121"/>
      <c r="V15093" s="122"/>
      <c r="W15093" s="123"/>
      <c r="AC15093" s="123"/>
    </row>
    <row r="15094" spans="5:29" s="2" customFormat="1">
      <c r="E15094" s="120"/>
      <c r="M15094" s="120"/>
      <c r="N15094" s="120"/>
      <c r="U15094" s="121"/>
      <c r="V15094" s="122"/>
      <c r="W15094" s="123"/>
      <c r="AC15094" s="123"/>
    </row>
    <row r="15095" spans="5:29" s="2" customFormat="1">
      <c r="E15095" s="120"/>
      <c r="M15095" s="120"/>
      <c r="N15095" s="120"/>
      <c r="U15095" s="121"/>
      <c r="V15095" s="122"/>
      <c r="W15095" s="123"/>
      <c r="AC15095" s="123"/>
    </row>
    <row r="15096" spans="5:29" s="2" customFormat="1">
      <c r="E15096" s="120"/>
      <c r="M15096" s="120"/>
      <c r="N15096" s="120"/>
      <c r="U15096" s="121"/>
      <c r="V15096" s="122"/>
      <c r="W15096" s="123"/>
      <c r="AC15096" s="123"/>
    </row>
    <row r="15097" spans="5:29" s="2" customFormat="1">
      <c r="E15097" s="120"/>
      <c r="M15097" s="120"/>
      <c r="N15097" s="120"/>
      <c r="U15097" s="121"/>
      <c r="V15097" s="122"/>
      <c r="W15097" s="123"/>
      <c r="AC15097" s="123"/>
    </row>
    <row r="15098" spans="5:29" s="2" customFormat="1">
      <c r="E15098" s="120"/>
      <c r="M15098" s="120"/>
      <c r="N15098" s="120"/>
      <c r="U15098" s="121"/>
      <c r="V15098" s="122"/>
      <c r="W15098" s="123"/>
      <c r="AC15098" s="123"/>
    </row>
    <row r="15099" spans="5:29" s="2" customFormat="1">
      <c r="E15099" s="120"/>
      <c r="M15099" s="120"/>
      <c r="N15099" s="120"/>
      <c r="U15099" s="121"/>
      <c r="V15099" s="122"/>
      <c r="W15099" s="123"/>
      <c r="AC15099" s="123"/>
    </row>
    <row r="15100" spans="5:29" s="2" customFormat="1">
      <c r="E15100" s="120"/>
      <c r="M15100" s="120"/>
      <c r="N15100" s="120"/>
      <c r="U15100" s="121"/>
      <c r="V15100" s="122"/>
      <c r="W15100" s="123"/>
      <c r="AC15100" s="123"/>
    </row>
    <row r="15101" spans="5:29" s="2" customFormat="1">
      <c r="E15101" s="120"/>
      <c r="M15101" s="120"/>
      <c r="N15101" s="120"/>
      <c r="U15101" s="121"/>
      <c r="V15101" s="122"/>
      <c r="W15101" s="123"/>
      <c r="AC15101" s="123"/>
    </row>
    <row r="15102" spans="5:29" s="2" customFormat="1">
      <c r="E15102" s="120"/>
      <c r="M15102" s="120"/>
      <c r="N15102" s="120"/>
      <c r="U15102" s="121"/>
      <c r="V15102" s="122"/>
      <c r="W15102" s="123"/>
      <c r="AC15102" s="123"/>
    </row>
    <row r="15103" spans="5:29" s="2" customFormat="1">
      <c r="E15103" s="120"/>
      <c r="M15103" s="120"/>
      <c r="N15103" s="120"/>
      <c r="U15103" s="121"/>
      <c r="V15103" s="122"/>
      <c r="W15103" s="123"/>
      <c r="AC15103" s="123"/>
    </row>
    <row r="15104" spans="5:29" s="2" customFormat="1">
      <c r="E15104" s="120"/>
      <c r="M15104" s="120"/>
      <c r="N15104" s="120"/>
      <c r="U15104" s="121"/>
      <c r="V15104" s="122"/>
      <c r="W15104" s="123"/>
      <c r="AC15104" s="123"/>
    </row>
    <row r="15105" spans="5:29" s="2" customFormat="1">
      <c r="E15105" s="120"/>
      <c r="M15105" s="120"/>
      <c r="N15105" s="120"/>
      <c r="U15105" s="121"/>
      <c r="V15105" s="122"/>
      <c r="W15105" s="123"/>
      <c r="AC15105" s="123"/>
    </row>
    <row r="15106" spans="5:29" s="2" customFormat="1">
      <c r="E15106" s="120"/>
      <c r="M15106" s="120"/>
      <c r="N15106" s="120"/>
      <c r="U15106" s="121"/>
      <c r="V15106" s="122"/>
      <c r="W15106" s="123"/>
      <c r="AC15106" s="123"/>
    </row>
    <row r="15107" spans="5:29" s="2" customFormat="1">
      <c r="E15107" s="120"/>
      <c r="M15107" s="120"/>
      <c r="N15107" s="120"/>
      <c r="U15107" s="121"/>
      <c r="V15107" s="122"/>
      <c r="W15107" s="123"/>
      <c r="AC15107" s="123"/>
    </row>
    <row r="15108" spans="5:29" s="2" customFormat="1">
      <c r="E15108" s="120"/>
      <c r="M15108" s="120"/>
      <c r="N15108" s="120"/>
      <c r="U15108" s="121"/>
      <c r="V15108" s="122"/>
      <c r="W15108" s="123"/>
      <c r="AC15108" s="123"/>
    </row>
    <row r="15109" spans="5:29" s="2" customFormat="1">
      <c r="E15109" s="120"/>
      <c r="M15109" s="120"/>
      <c r="N15109" s="120"/>
      <c r="U15109" s="121"/>
      <c r="V15109" s="122"/>
      <c r="W15109" s="123"/>
      <c r="AC15109" s="123"/>
    </row>
    <row r="15110" spans="5:29" s="2" customFormat="1">
      <c r="E15110" s="120"/>
      <c r="M15110" s="120"/>
      <c r="N15110" s="120"/>
      <c r="U15110" s="121"/>
      <c r="V15110" s="122"/>
      <c r="W15110" s="123"/>
      <c r="AC15110" s="123"/>
    </row>
    <row r="15111" spans="5:29" s="2" customFormat="1">
      <c r="E15111" s="120"/>
      <c r="M15111" s="120"/>
      <c r="N15111" s="120"/>
      <c r="U15111" s="121"/>
      <c r="V15111" s="122"/>
      <c r="W15111" s="123"/>
      <c r="AC15111" s="123"/>
    </row>
    <row r="15112" spans="5:29" s="2" customFormat="1">
      <c r="E15112" s="120"/>
      <c r="M15112" s="120"/>
      <c r="N15112" s="120"/>
      <c r="U15112" s="121"/>
      <c r="V15112" s="122"/>
      <c r="W15112" s="123"/>
      <c r="AC15112" s="123"/>
    </row>
    <row r="15113" spans="5:29" s="2" customFormat="1">
      <c r="E15113" s="120"/>
      <c r="M15113" s="120"/>
      <c r="N15113" s="120"/>
      <c r="U15113" s="121"/>
      <c r="V15113" s="122"/>
      <c r="W15113" s="123"/>
      <c r="AC15113" s="123"/>
    </row>
    <row r="15114" spans="5:29" s="2" customFormat="1">
      <c r="E15114" s="120"/>
      <c r="M15114" s="120"/>
      <c r="N15114" s="120"/>
      <c r="U15114" s="121"/>
      <c r="V15114" s="122"/>
      <c r="W15114" s="123"/>
      <c r="AC15114" s="123"/>
    </row>
    <row r="15115" spans="5:29" s="2" customFormat="1">
      <c r="E15115" s="120"/>
      <c r="M15115" s="120"/>
      <c r="N15115" s="120"/>
      <c r="U15115" s="121"/>
      <c r="V15115" s="122"/>
      <c r="W15115" s="123"/>
      <c r="AC15115" s="123"/>
    </row>
    <row r="15116" spans="5:29" s="2" customFormat="1">
      <c r="E15116" s="120"/>
      <c r="M15116" s="120"/>
      <c r="N15116" s="120"/>
      <c r="U15116" s="121"/>
      <c r="V15116" s="122"/>
      <c r="W15116" s="123"/>
      <c r="AC15116" s="123"/>
    </row>
    <row r="15117" spans="5:29" s="2" customFormat="1">
      <c r="E15117" s="120"/>
      <c r="M15117" s="120"/>
      <c r="N15117" s="120"/>
      <c r="U15117" s="121"/>
      <c r="V15117" s="122"/>
      <c r="W15117" s="123"/>
      <c r="AC15117" s="123"/>
    </row>
    <row r="15118" spans="5:29" s="2" customFormat="1">
      <c r="E15118" s="120"/>
      <c r="M15118" s="120"/>
      <c r="N15118" s="120"/>
      <c r="U15118" s="121"/>
      <c r="V15118" s="122"/>
      <c r="W15118" s="123"/>
      <c r="AC15118" s="123"/>
    </row>
    <row r="15119" spans="5:29" s="2" customFormat="1">
      <c r="E15119" s="120"/>
      <c r="M15119" s="120"/>
      <c r="N15119" s="120"/>
      <c r="U15119" s="121"/>
      <c r="V15119" s="122"/>
      <c r="W15119" s="123"/>
      <c r="AC15119" s="123"/>
    </row>
    <row r="15120" spans="5:29" s="2" customFormat="1">
      <c r="E15120" s="120"/>
      <c r="M15120" s="120"/>
      <c r="N15120" s="120"/>
      <c r="U15120" s="121"/>
      <c r="V15120" s="122"/>
      <c r="W15120" s="123"/>
      <c r="AC15120" s="123"/>
    </row>
    <row r="15121" spans="5:29" s="2" customFormat="1">
      <c r="E15121" s="120"/>
      <c r="M15121" s="120"/>
      <c r="N15121" s="120"/>
      <c r="U15121" s="121"/>
      <c r="V15121" s="122"/>
      <c r="W15121" s="123"/>
      <c r="AC15121" s="123"/>
    </row>
    <row r="15122" spans="5:29" s="2" customFormat="1">
      <c r="E15122" s="120"/>
      <c r="M15122" s="120"/>
      <c r="N15122" s="120"/>
      <c r="U15122" s="121"/>
      <c r="V15122" s="122"/>
      <c r="W15122" s="123"/>
      <c r="AC15122" s="123"/>
    </row>
    <row r="15123" spans="5:29" s="2" customFormat="1">
      <c r="E15123" s="120"/>
      <c r="M15123" s="120"/>
      <c r="N15123" s="120"/>
      <c r="U15123" s="121"/>
      <c r="V15123" s="122"/>
      <c r="W15123" s="123"/>
      <c r="AC15123" s="123"/>
    </row>
    <row r="15124" spans="5:29" s="2" customFormat="1">
      <c r="E15124" s="120"/>
      <c r="M15124" s="120"/>
      <c r="N15124" s="120"/>
      <c r="U15124" s="121"/>
      <c r="V15124" s="122"/>
      <c r="W15124" s="123"/>
      <c r="AC15124" s="123"/>
    </row>
    <row r="15125" spans="5:29" s="2" customFormat="1">
      <c r="E15125" s="120"/>
      <c r="M15125" s="120"/>
      <c r="N15125" s="120"/>
      <c r="U15125" s="121"/>
      <c r="V15125" s="122"/>
      <c r="W15125" s="123"/>
      <c r="AC15125" s="123"/>
    </row>
    <row r="15126" spans="5:29" s="2" customFormat="1">
      <c r="E15126" s="120"/>
      <c r="M15126" s="120"/>
      <c r="N15126" s="120"/>
      <c r="U15126" s="121"/>
      <c r="V15126" s="122"/>
      <c r="W15126" s="123"/>
      <c r="AC15126" s="123"/>
    </row>
    <row r="15127" spans="5:29" s="2" customFormat="1">
      <c r="E15127" s="120"/>
      <c r="M15127" s="120"/>
      <c r="N15127" s="120"/>
      <c r="U15127" s="121"/>
      <c r="V15127" s="122"/>
      <c r="W15127" s="123"/>
      <c r="AC15127" s="123"/>
    </row>
    <row r="15128" spans="5:29" s="2" customFormat="1">
      <c r="E15128" s="120"/>
      <c r="M15128" s="120"/>
      <c r="N15128" s="120"/>
      <c r="U15128" s="121"/>
      <c r="V15128" s="122"/>
      <c r="W15128" s="123"/>
      <c r="AC15128" s="123"/>
    </row>
    <row r="15129" spans="5:29" s="2" customFormat="1">
      <c r="E15129" s="120"/>
      <c r="M15129" s="120"/>
      <c r="N15129" s="120"/>
      <c r="U15129" s="121"/>
      <c r="V15129" s="122"/>
      <c r="W15129" s="123"/>
      <c r="AC15129" s="123"/>
    </row>
    <row r="15130" spans="5:29" s="2" customFormat="1">
      <c r="E15130" s="120"/>
      <c r="M15130" s="120"/>
      <c r="N15130" s="120"/>
      <c r="U15130" s="121"/>
      <c r="V15130" s="122"/>
      <c r="W15130" s="123"/>
      <c r="AC15130" s="123"/>
    </row>
    <row r="15131" spans="5:29" s="2" customFormat="1">
      <c r="E15131" s="120"/>
      <c r="M15131" s="120"/>
      <c r="N15131" s="120"/>
      <c r="U15131" s="121"/>
      <c r="V15131" s="122"/>
      <c r="W15131" s="123"/>
      <c r="AC15131" s="123"/>
    </row>
    <row r="15132" spans="5:29" s="2" customFormat="1">
      <c r="E15132" s="120"/>
      <c r="M15132" s="120"/>
      <c r="N15132" s="120"/>
      <c r="U15132" s="121"/>
      <c r="V15132" s="122"/>
      <c r="W15132" s="123"/>
      <c r="AC15132" s="123"/>
    </row>
    <row r="15133" spans="5:29" s="2" customFormat="1">
      <c r="E15133" s="120"/>
      <c r="M15133" s="120"/>
      <c r="N15133" s="120"/>
      <c r="U15133" s="121"/>
      <c r="V15133" s="122"/>
      <c r="W15133" s="123"/>
      <c r="AC15133" s="123"/>
    </row>
    <row r="15134" spans="5:29" s="2" customFormat="1">
      <c r="E15134" s="120"/>
      <c r="M15134" s="120"/>
      <c r="N15134" s="120"/>
      <c r="U15134" s="121"/>
      <c r="V15134" s="122"/>
      <c r="W15134" s="123"/>
      <c r="AC15134" s="123"/>
    </row>
    <row r="15135" spans="5:29" s="2" customFormat="1">
      <c r="E15135" s="120"/>
      <c r="M15135" s="120"/>
      <c r="N15135" s="120"/>
      <c r="U15135" s="121"/>
      <c r="V15135" s="122"/>
      <c r="W15135" s="123"/>
      <c r="AC15135" s="123"/>
    </row>
    <row r="15136" spans="5:29" s="2" customFormat="1">
      <c r="E15136" s="120"/>
      <c r="M15136" s="120"/>
      <c r="N15136" s="120"/>
      <c r="U15136" s="121"/>
      <c r="V15136" s="122"/>
      <c r="W15136" s="123"/>
      <c r="AC15136" s="123"/>
    </row>
    <row r="15137" spans="5:29" s="2" customFormat="1">
      <c r="E15137" s="120"/>
      <c r="M15137" s="120"/>
      <c r="N15137" s="120"/>
      <c r="U15137" s="121"/>
      <c r="V15137" s="122"/>
      <c r="W15137" s="123"/>
      <c r="AC15137" s="123"/>
    </row>
    <row r="15138" spans="5:29" s="2" customFormat="1">
      <c r="E15138" s="120"/>
      <c r="M15138" s="120"/>
      <c r="N15138" s="120"/>
      <c r="U15138" s="121"/>
      <c r="V15138" s="122"/>
      <c r="W15138" s="123"/>
      <c r="AC15138" s="123"/>
    </row>
    <row r="15139" spans="5:29" s="2" customFormat="1">
      <c r="E15139" s="120"/>
      <c r="M15139" s="120"/>
      <c r="N15139" s="120"/>
      <c r="U15139" s="121"/>
      <c r="V15139" s="122"/>
      <c r="W15139" s="123"/>
      <c r="AC15139" s="123"/>
    </row>
    <row r="15140" spans="5:29" s="2" customFormat="1">
      <c r="E15140" s="120"/>
      <c r="M15140" s="120"/>
      <c r="N15140" s="120"/>
      <c r="U15140" s="121"/>
      <c r="V15140" s="122"/>
      <c r="W15140" s="123"/>
      <c r="AC15140" s="123"/>
    </row>
    <row r="15141" spans="5:29" s="2" customFormat="1">
      <c r="E15141" s="120"/>
      <c r="M15141" s="120"/>
      <c r="N15141" s="120"/>
      <c r="U15141" s="121"/>
      <c r="V15141" s="122"/>
      <c r="W15141" s="123"/>
      <c r="AC15141" s="123"/>
    </row>
    <row r="15142" spans="5:29" s="2" customFormat="1">
      <c r="E15142" s="120"/>
      <c r="M15142" s="120"/>
      <c r="N15142" s="120"/>
      <c r="U15142" s="121"/>
      <c r="V15142" s="122"/>
      <c r="W15142" s="123"/>
      <c r="AC15142" s="123"/>
    </row>
    <row r="15143" spans="5:29" s="2" customFormat="1">
      <c r="E15143" s="120"/>
      <c r="M15143" s="120"/>
      <c r="N15143" s="120"/>
      <c r="U15143" s="121"/>
      <c r="V15143" s="122"/>
      <c r="W15143" s="123"/>
      <c r="AC15143" s="123"/>
    </row>
    <row r="15144" spans="5:29" s="2" customFormat="1">
      <c r="E15144" s="120"/>
      <c r="M15144" s="120"/>
      <c r="N15144" s="120"/>
      <c r="U15144" s="121"/>
      <c r="V15144" s="122"/>
      <c r="W15144" s="123"/>
      <c r="AC15144" s="123"/>
    </row>
    <row r="15145" spans="5:29" s="2" customFormat="1">
      <c r="E15145" s="120"/>
      <c r="M15145" s="120"/>
      <c r="N15145" s="120"/>
      <c r="U15145" s="121"/>
      <c r="V15145" s="122"/>
      <c r="W15145" s="123"/>
      <c r="AC15145" s="123"/>
    </row>
    <row r="15146" spans="5:29" s="2" customFormat="1">
      <c r="E15146" s="120"/>
      <c r="M15146" s="120"/>
      <c r="N15146" s="120"/>
      <c r="U15146" s="121"/>
      <c r="V15146" s="122"/>
      <c r="W15146" s="123"/>
      <c r="AC15146" s="123"/>
    </row>
    <row r="15147" spans="5:29" s="2" customFormat="1">
      <c r="E15147" s="120"/>
      <c r="M15147" s="120"/>
      <c r="N15147" s="120"/>
      <c r="U15147" s="121"/>
      <c r="V15147" s="122"/>
      <c r="W15147" s="123"/>
      <c r="AC15147" s="123"/>
    </row>
    <row r="15148" spans="5:29" s="2" customFormat="1">
      <c r="E15148" s="120"/>
      <c r="M15148" s="120"/>
      <c r="N15148" s="120"/>
      <c r="U15148" s="121"/>
      <c r="V15148" s="122"/>
      <c r="W15148" s="123"/>
      <c r="AC15148" s="123"/>
    </row>
    <row r="15149" spans="5:29" s="2" customFormat="1">
      <c r="E15149" s="120"/>
      <c r="M15149" s="120"/>
      <c r="N15149" s="120"/>
      <c r="U15149" s="121"/>
      <c r="V15149" s="122"/>
      <c r="W15149" s="123"/>
      <c r="AC15149" s="123"/>
    </row>
    <row r="15150" spans="5:29" s="2" customFormat="1">
      <c r="E15150" s="120"/>
      <c r="M15150" s="120"/>
      <c r="N15150" s="120"/>
      <c r="U15150" s="121"/>
      <c r="V15150" s="122"/>
      <c r="W15150" s="123"/>
      <c r="AC15150" s="123"/>
    </row>
    <row r="15151" spans="5:29" s="2" customFormat="1">
      <c r="E15151" s="120"/>
      <c r="M15151" s="120"/>
      <c r="N15151" s="120"/>
      <c r="U15151" s="121"/>
      <c r="V15151" s="122"/>
      <c r="W15151" s="123"/>
      <c r="AC15151" s="123"/>
    </row>
    <row r="15152" spans="5:29" s="2" customFormat="1">
      <c r="E15152" s="120"/>
      <c r="M15152" s="120"/>
      <c r="N15152" s="120"/>
      <c r="U15152" s="121"/>
      <c r="V15152" s="122"/>
      <c r="W15152" s="123"/>
      <c r="AC15152" s="123"/>
    </row>
    <row r="15153" spans="5:29" s="2" customFormat="1">
      <c r="E15153" s="120"/>
      <c r="M15153" s="120"/>
      <c r="N15153" s="120"/>
      <c r="U15153" s="121"/>
      <c r="V15153" s="122"/>
      <c r="W15153" s="123"/>
      <c r="AC15153" s="123"/>
    </row>
    <row r="15154" spans="5:29" s="2" customFormat="1">
      <c r="E15154" s="120"/>
      <c r="M15154" s="120"/>
      <c r="N15154" s="120"/>
      <c r="U15154" s="121"/>
      <c r="V15154" s="122"/>
      <c r="W15154" s="123"/>
      <c r="AC15154" s="123"/>
    </row>
    <row r="15155" spans="5:29" s="2" customFormat="1">
      <c r="E15155" s="120"/>
      <c r="M15155" s="120"/>
      <c r="N15155" s="120"/>
      <c r="U15155" s="121"/>
      <c r="V15155" s="122"/>
      <c r="W15155" s="123"/>
      <c r="AC15155" s="123"/>
    </row>
    <row r="15156" spans="5:29" s="2" customFormat="1">
      <c r="E15156" s="120"/>
      <c r="M15156" s="120"/>
      <c r="N15156" s="120"/>
      <c r="U15156" s="121"/>
      <c r="V15156" s="122"/>
      <c r="W15156" s="123"/>
      <c r="AC15156" s="123"/>
    </row>
    <row r="15157" spans="5:29" s="2" customFormat="1">
      <c r="E15157" s="120"/>
      <c r="M15157" s="120"/>
      <c r="N15157" s="120"/>
      <c r="U15157" s="121"/>
      <c r="V15157" s="122"/>
      <c r="W15157" s="123"/>
      <c r="AC15157" s="123"/>
    </row>
    <row r="15158" spans="5:29" s="2" customFormat="1">
      <c r="E15158" s="120"/>
      <c r="M15158" s="120"/>
      <c r="N15158" s="120"/>
      <c r="U15158" s="121"/>
      <c r="V15158" s="122"/>
      <c r="W15158" s="123"/>
      <c r="AC15158" s="123"/>
    </row>
    <row r="15159" spans="5:29" s="2" customFormat="1">
      <c r="E15159" s="120"/>
      <c r="M15159" s="120"/>
      <c r="N15159" s="120"/>
      <c r="U15159" s="121"/>
      <c r="V15159" s="122"/>
      <c r="W15159" s="123"/>
      <c r="AC15159" s="123"/>
    </row>
    <row r="15160" spans="5:29" s="2" customFormat="1">
      <c r="E15160" s="120"/>
      <c r="M15160" s="120"/>
      <c r="N15160" s="120"/>
      <c r="U15160" s="121"/>
      <c r="V15160" s="122"/>
      <c r="W15160" s="123"/>
      <c r="AC15160" s="123"/>
    </row>
    <row r="15161" spans="5:29" s="2" customFormat="1">
      <c r="E15161" s="120"/>
      <c r="M15161" s="120"/>
      <c r="N15161" s="120"/>
      <c r="U15161" s="121"/>
      <c r="V15161" s="122"/>
      <c r="W15161" s="123"/>
      <c r="AC15161" s="123"/>
    </row>
    <row r="15162" spans="5:29" s="2" customFormat="1">
      <c r="E15162" s="120"/>
      <c r="M15162" s="120"/>
      <c r="N15162" s="120"/>
      <c r="U15162" s="121"/>
      <c r="V15162" s="122"/>
      <c r="W15162" s="123"/>
      <c r="AC15162" s="123"/>
    </row>
    <row r="15163" spans="5:29" s="2" customFormat="1">
      <c r="E15163" s="120"/>
      <c r="M15163" s="120"/>
      <c r="N15163" s="120"/>
      <c r="U15163" s="121"/>
      <c r="V15163" s="122"/>
      <c r="W15163" s="123"/>
      <c r="AC15163" s="123"/>
    </row>
    <row r="15164" spans="5:29" s="2" customFormat="1">
      <c r="E15164" s="120"/>
      <c r="M15164" s="120"/>
      <c r="N15164" s="120"/>
      <c r="U15164" s="121"/>
      <c r="V15164" s="122"/>
      <c r="W15164" s="123"/>
      <c r="AC15164" s="123"/>
    </row>
    <row r="15165" spans="5:29" s="2" customFormat="1">
      <c r="E15165" s="120"/>
      <c r="M15165" s="120"/>
      <c r="N15165" s="120"/>
      <c r="U15165" s="121"/>
      <c r="V15165" s="122"/>
      <c r="W15165" s="123"/>
      <c r="AC15165" s="123"/>
    </row>
    <row r="15166" spans="5:29" s="2" customFormat="1">
      <c r="E15166" s="120"/>
      <c r="M15166" s="120"/>
      <c r="N15166" s="120"/>
      <c r="U15166" s="121"/>
      <c r="V15166" s="122"/>
      <c r="W15166" s="123"/>
      <c r="AC15166" s="123"/>
    </row>
    <row r="15167" spans="5:29" s="2" customFormat="1">
      <c r="E15167" s="120"/>
      <c r="M15167" s="120"/>
      <c r="N15167" s="120"/>
      <c r="U15167" s="121"/>
      <c r="V15167" s="122"/>
      <c r="W15167" s="123"/>
      <c r="AC15167" s="123"/>
    </row>
    <row r="15168" spans="5:29" s="2" customFormat="1">
      <c r="E15168" s="120"/>
      <c r="M15168" s="120"/>
      <c r="N15168" s="120"/>
      <c r="U15168" s="121"/>
      <c r="V15168" s="122"/>
      <c r="W15168" s="123"/>
      <c r="AC15168" s="123"/>
    </row>
    <row r="15169" spans="5:29" s="2" customFormat="1">
      <c r="E15169" s="120"/>
      <c r="M15169" s="120"/>
      <c r="N15169" s="120"/>
      <c r="U15169" s="121"/>
      <c r="V15169" s="122"/>
      <c r="W15169" s="123"/>
      <c r="AC15169" s="123"/>
    </row>
    <row r="15170" spans="5:29" s="2" customFormat="1">
      <c r="E15170" s="120"/>
      <c r="M15170" s="120"/>
      <c r="N15170" s="120"/>
      <c r="U15170" s="121"/>
      <c r="V15170" s="122"/>
      <c r="W15170" s="123"/>
      <c r="AC15170" s="123"/>
    </row>
    <row r="15171" spans="5:29" s="2" customFormat="1">
      <c r="E15171" s="120"/>
      <c r="M15171" s="120"/>
      <c r="N15171" s="120"/>
      <c r="U15171" s="121"/>
      <c r="V15171" s="122"/>
      <c r="W15171" s="123"/>
      <c r="AC15171" s="123"/>
    </row>
    <row r="15172" spans="5:29" s="2" customFormat="1">
      <c r="E15172" s="120"/>
      <c r="M15172" s="120"/>
      <c r="N15172" s="120"/>
      <c r="U15172" s="121"/>
      <c r="V15172" s="122"/>
      <c r="W15172" s="123"/>
      <c r="AC15172" s="123"/>
    </row>
    <row r="15173" spans="5:29" s="2" customFormat="1">
      <c r="E15173" s="120"/>
      <c r="M15173" s="120"/>
      <c r="N15173" s="120"/>
      <c r="U15173" s="121"/>
      <c r="V15173" s="122"/>
      <c r="W15173" s="123"/>
      <c r="AC15173" s="123"/>
    </row>
    <row r="15174" spans="5:29" s="2" customFormat="1">
      <c r="E15174" s="120"/>
      <c r="M15174" s="120"/>
      <c r="N15174" s="120"/>
      <c r="U15174" s="121"/>
      <c r="V15174" s="122"/>
      <c r="W15174" s="123"/>
      <c r="AC15174" s="123"/>
    </row>
    <row r="15175" spans="5:29" s="2" customFormat="1">
      <c r="E15175" s="120"/>
      <c r="M15175" s="120"/>
      <c r="N15175" s="120"/>
      <c r="U15175" s="121"/>
      <c r="V15175" s="122"/>
      <c r="W15175" s="123"/>
      <c r="AC15175" s="123"/>
    </row>
    <row r="15176" spans="5:29" s="2" customFormat="1">
      <c r="E15176" s="120"/>
      <c r="M15176" s="120"/>
      <c r="N15176" s="120"/>
      <c r="U15176" s="121"/>
      <c r="V15176" s="122"/>
      <c r="W15176" s="123"/>
      <c r="AC15176" s="123"/>
    </row>
    <row r="15177" spans="5:29" s="2" customFormat="1">
      <c r="E15177" s="120"/>
      <c r="M15177" s="120"/>
      <c r="N15177" s="120"/>
      <c r="U15177" s="121"/>
      <c r="V15177" s="122"/>
      <c r="W15177" s="123"/>
      <c r="AC15177" s="123"/>
    </row>
    <row r="15178" spans="5:29" s="2" customFormat="1">
      <c r="E15178" s="120"/>
      <c r="M15178" s="120"/>
      <c r="N15178" s="120"/>
      <c r="U15178" s="121"/>
      <c r="V15178" s="122"/>
      <c r="W15178" s="123"/>
      <c r="AC15178" s="123"/>
    </row>
    <row r="15179" spans="5:29" s="2" customFormat="1">
      <c r="E15179" s="120"/>
      <c r="M15179" s="120"/>
      <c r="N15179" s="120"/>
      <c r="U15179" s="121"/>
      <c r="V15179" s="122"/>
      <c r="W15179" s="123"/>
      <c r="AC15179" s="123"/>
    </row>
    <row r="15180" spans="5:29" s="2" customFormat="1">
      <c r="E15180" s="120"/>
      <c r="M15180" s="120"/>
      <c r="N15180" s="120"/>
      <c r="U15180" s="121"/>
      <c r="V15180" s="122"/>
      <c r="W15180" s="123"/>
      <c r="AC15180" s="123"/>
    </row>
    <row r="15181" spans="5:29" s="2" customFormat="1">
      <c r="E15181" s="120"/>
      <c r="M15181" s="120"/>
      <c r="N15181" s="120"/>
      <c r="U15181" s="121"/>
      <c r="V15181" s="122"/>
      <c r="W15181" s="123"/>
      <c r="AC15181" s="123"/>
    </row>
    <row r="15182" spans="5:29" s="2" customFormat="1">
      <c r="E15182" s="120"/>
      <c r="M15182" s="120"/>
      <c r="N15182" s="120"/>
      <c r="U15182" s="121"/>
      <c r="V15182" s="122"/>
      <c r="W15182" s="123"/>
      <c r="AC15182" s="123"/>
    </row>
    <row r="15183" spans="5:29" s="2" customFormat="1">
      <c r="E15183" s="120"/>
      <c r="M15183" s="120"/>
      <c r="N15183" s="120"/>
      <c r="U15183" s="121"/>
      <c r="V15183" s="122"/>
      <c r="W15183" s="123"/>
      <c r="AC15183" s="123"/>
    </row>
    <row r="15184" spans="5:29" s="2" customFormat="1">
      <c r="E15184" s="120"/>
      <c r="M15184" s="120"/>
      <c r="N15184" s="120"/>
      <c r="U15184" s="121"/>
      <c r="V15184" s="122"/>
      <c r="W15184" s="123"/>
      <c r="AC15184" s="123"/>
    </row>
    <row r="15185" spans="5:29" s="2" customFormat="1">
      <c r="E15185" s="120"/>
      <c r="M15185" s="120"/>
      <c r="N15185" s="120"/>
      <c r="U15185" s="121"/>
      <c r="V15185" s="122"/>
      <c r="W15185" s="123"/>
      <c r="AC15185" s="123"/>
    </row>
    <row r="15186" spans="5:29" s="2" customFormat="1">
      <c r="E15186" s="120"/>
      <c r="M15186" s="120"/>
      <c r="N15186" s="120"/>
      <c r="U15186" s="121"/>
      <c r="V15186" s="122"/>
      <c r="W15186" s="123"/>
      <c r="AC15186" s="123"/>
    </row>
    <row r="15187" spans="5:29" s="2" customFormat="1">
      <c r="E15187" s="120"/>
      <c r="M15187" s="120"/>
      <c r="N15187" s="120"/>
      <c r="U15187" s="121"/>
      <c r="V15187" s="122"/>
      <c r="W15187" s="123"/>
      <c r="AC15187" s="123"/>
    </row>
    <row r="15188" spans="5:29" s="2" customFormat="1">
      <c r="E15188" s="120"/>
      <c r="M15188" s="120"/>
      <c r="N15188" s="120"/>
      <c r="U15188" s="121"/>
      <c r="V15188" s="122"/>
      <c r="W15188" s="123"/>
      <c r="AC15188" s="123"/>
    </row>
    <row r="15189" spans="5:29" s="2" customFormat="1">
      <c r="E15189" s="120"/>
      <c r="M15189" s="120"/>
      <c r="N15189" s="120"/>
      <c r="U15189" s="121"/>
      <c r="V15189" s="122"/>
      <c r="W15189" s="123"/>
      <c r="AC15189" s="123"/>
    </row>
    <row r="15190" spans="5:29" s="2" customFormat="1">
      <c r="E15190" s="120"/>
      <c r="M15190" s="120"/>
      <c r="N15190" s="120"/>
      <c r="U15190" s="121"/>
      <c r="V15190" s="122"/>
      <c r="W15190" s="123"/>
      <c r="AC15190" s="123"/>
    </row>
    <row r="15191" spans="5:29" s="2" customFormat="1">
      <c r="E15191" s="120"/>
      <c r="M15191" s="120"/>
      <c r="N15191" s="120"/>
      <c r="U15191" s="121"/>
      <c r="V15191" s="122"/>
      <c r="W15191" s="123"/>
      <c r="AC15191" s="123"/>
    </row>
    <row r="15192" spans="5:29" s="2" customFormat="1">
      <c r="E15192" s="120"/>
      <c r="M15192" s="120"/>
      <c r="N15192" s="120"/>
      <c r="U15192" s="121"/>
      <c r="V15192" s="122"/>
      <c r="W15192" s="123"/>
      <c r="AC15192" s="123"/>
    </row>
    <row r="15193" spans="5:29" s="2" customFormat="1">
      <c r="E15193" s="120"/>
      <c r="M15193" s="120"/>
      <c r="N15193" s="120"/>
      <c r="U15193" s="121"/>
      <c r="V15193" s="122"/>
      <c r="W15193" s="123"/>
      <c r="AC15193" s="123"/>
    </row>
    <row r="15194" spans="5:29" s="2" customFormat="1">
      <c r="E15194" s="120"/>
      <c r="M15194" s="120"/>
      <c r="N15194" s="120"/>
      <c r="U15194" s="121"/>
      <c r="V15194" s="122"/>
      <c r="W15194" s="123"/>
      <c r="AC15194" s="123"/>
    </row>
    <row r="15195" spans="5:29" s="2" customFormat="1">
      <c r="E15195" s="120"/>
      <c r="M15195" s="120"/>
      <c r="N15195" s="120"/>
      <c r="U15195" s="121"/>
      <c r="V15195" s="122"/>
      <c r="W15195" s="123"/>
      <c r="AC15195" s="123"/>
    </row>
    <row r="15196" spans="5:29" s="2" customFormat="1">
      <c r="E15196" s="120"/>
      <c r="M15196" s="120"/>
      <c r="N15196" s="120"/>
      <c r="U15196" s="121"/>
      <c r="V15196" s="122"/>
      <c r="W15196" s="123"/>
      <c r="AC15196" s="123"/>
    </row>
    <row r="15197" spans="5:29" s="2" customFormat="1">
      <c r="E15197" s="120"/>
      <c r="M15197" s="120"/>
      <c r="N15197" s="120"/>
      <c r="U15197" s="121"/>
      <c r="V15197" s="122"/>
      <c r="W15197" s="123"/>
      <c r="AC15197" s="123"/>
    </row>
    <row r="15198" spans="5:29" s="2" customFormat="1">
      <c r="E15198" s="120"/>
      <c r="M15198" s="120"/>
      <c r="N15198" s="120"/>
      <c r="U15198" s="121"/>
      <c r="V15198" s="122"/>
      <c r="W15198" s="123"/>
      <c r="AC15198" s="123"/>
    </row>
    <row r="15199" spans="5:29" s="2" customFormat="1">
      <c r="E15199" s="120"/>
      <c r="M15199" s="120"/>
      <c r="N15199" s="120"/>
      <c r="U15199" s="121"/>
      <c r="V15199" s="122"/>
      <c r="W15199" s="123"/>
      <c r="AC15199" s="123"/>
    </row>
    <row r="15200" spans="5:29" s="2" customFormat="1">
      <c r="E15200" s="120"/>
      <c r="M15200" s="120"/>
      <c r="N15200" s="120"/>
      <c r="U15200" s="121"/>
      <c r="V15200" s="122"/>
      <c r="W15200" s="123"/>
      <c r="AC15200" s="123"/>
    </row>
    <row r="15201" spans="5:29" s="2" customFormat="1">
      <c r="E15201" s="120"/>
      <c r="M15201" s="120"/>
      <c r="N15201" s="120"/>
      <c r="U15201" s="121"/>
      <c r="V15201" s="122"/>
      <c r="W15201" s="123"/>
      <c r="AC15201" s="123"/>
    </row>
    <row r="15202" spans="5:29" s="2" customFormat="1">
      <c r="E15202" s="120"/>
      <c r="M15202" s="120"/>
      <c r="N15202" s="120"/>
      <c r="U15202" s="121"/>
      <c r="V15202" s="122"/>
      <c r="W15202" s="123"/>
      <c r="AC15202" s="123"/>
    </row>
    <row r="15203" spans="5:29" s="2" customFormat="1">
      <c r="E15203" s="120"/>
      <c r="M15203" s="120"/>
      <c r="N15203" s="120"/>
      <c r="U15203" s="121"/>
      <c r="V15203" s="122"/>
      <c r="W15203" s="123"/>
      <c r="AC15203" s="123"/>
    </row>
    <row r="15204" spans="5:29" s="2" customFormat="1">
      <c r="E15204" s="120"/>
      <c r="M15204" s="120"/>
      <c r="N15204" s="120"/>
      <c r="U15204" s="121"/>
      <c r="V15204" s="122"/>
      <c r="W15204" s="123"/>
      <c r="AC15204" s="123"/>
    </row>
    <row r="15205" spans="5:29" s="2" customFormat="1">
      <c r="E15205" s="120"/>
      <c r="M15205" s="120"/>
      <c r="N15205" s="120"/>
      <c r="U15205" s="121"/>
      <c r="V15205" s="122"/>
      <c r="W15205" s="123"/>
      <c r="AC15205" s="123"/>
    </row>
    <row r="15206" spans="5:29" s="2" customFormat="1">
      <c r="E15206" s="120"/>
      <c r="M15206" s="120"/>
      <c r="N15206" s="120"/>
      <c r="U15206" s="121"/>
      <c r="V15206" s="122"/>
      <c r="W15206" s="123"/>
      <c r="AC15206" s="123"/>
    </row>
    <row r="15207" spans="5:29" s="2" customFormat="1">
      <c r="E15207" s="120"/>
      <c r="M15207" s="120"/>
      <c r="N15207" s="120"/>
      <c r="U15207" s="121"/>
      <c r="V15207" s="122"/>
      <c r="W15207" s="123"/>
      <c r="AC15207" s="123"/>
    </row>
    <row r="15208" spans="5:29" s="2" customFormat="1">
      <c r="E15208" s="120"/>
      <c r="M15208" s="120"/>
      <c r="N15208" s="120"/>
      <c r="U15208" s="121"/>
      <c r="V15208" s="122"/>
      <c r="W15208" s="123"/>
      <c r="AC15208" s="123"/>
    </row>
    <row r="15209" spans="5:29" s="2" customFormat="1">
      <c r="E15209" s="120"/>
      <c r="M15209" s="120"/>
      <c r="N15209" s="120"/>
      <c r="U15209" s="121"/>
      <c r="V15209" s="122"/>
      <c r="W15209" s="123"/>
      <c r="AC15209" s="123"/>
    </row>
    <row r="15210" spans="5:29" s="2" customFormat="1">
      <c r="E15210" s="120"/>
      <c r="M15210" s="120"/>
      <c r="N15210" s="120"/>
      <c r="U15210" s="121"/>
      <c r="V15210" s="122"/>
      <c r="W15210" s="123"/>
      <c r="AC15210" s="123"/>
    </row>
    <row r="15211" spans="5:29" s="2" customFormat="1">
      <c r="E15211" s="120"/>
      <c r="M15211" s="120"/>
      <c r="N15211" s="120"/>
      <c r="U15211" s="121"/>
      <c r="V15211" s="122"/>
      <c r="W15211" s="123"/>
      <c r="AC15211" s="123"/>
    </row>
    <row r="15212" spans="5:29" s="2" customFormat="1">
      <c r="E15212" s="120"/>
      <c r="M15212" s="120"/>
      <c r="N15212" s="120"/>
      <c r="U15212" s="121"/>
      <c r="V15212" s="122"/>
      <c r="W15212" s="123"/>
      <c r="AC15212" s="123"/>
    </row>
    <row r="15213" spans="5:29" s="2" customFormat="1">
      <c r="E15213" s="120"/>
      <c r="M15213" s="120"/>
      <c r="N15213" s="120"/>
      <c r="U15213" s="121"/>
      <c r="V15213" s="122"/>
      <c r="W15213" s="123"/>
      <c r="AC15213" s="123"/>
    </row>
    <row r="15214" spans="5:29" s="2" customFormat="1">
      <c r="E15214" s="120"/>
      <c r="M15214" s="120"/>
      <c r="N15214" s="120"/>
      <c r="U15214" s="121"/>
      <c r="V15214" s="122"/>
      <c r="W15214" s="123"/>
      <c r="AC15214" s="123"/>
    </row>
    <row r="15215" spans="5:29" s="2" customFormat="1">
      <c r="E15215" s="120"/>
      <c r="M15215" s="120"/>
      <c r="N15215" s="120"/>
      <c r="U15215" s="121"/>
      <c r="V15215" s="122"/>
      <c r="W15215" s="123"/>
      <c r="AC15215" s="123"/>
    </row>
    <row r="15216" spans="5:29" s="2" customFormat="1">
      <c r="E15216" s="120"/>
      <c r="M15216" s="120"/>
      <c r="N15216" s="120"/>
      <c r="U15216" s="121"/>
      <c r="V15216" s="122"/>
      <c r="W15216" s="123"/>
      <c r="AC15216" s="123"/>
    </row>
    <row r="15217" spans="5:29" s="2" customFormat="1">
      <c r="E15217" s="120"/>
      <c r="M15217" s="120"/>
      <c r="N15217" s="120"/>
      <c r="U15217" s="121"/>
      <c r="V15217" s="122"/>
      <c r="W15217" s="123"/>
      <c r="AC15217" s="123"/>
    </row>
    <row r="15218" spans="5:29" s="2" customFormat="1">
      <c r="E15218" s="120"/>
      <c r="M15218" s="120"/>
      <c r="N15218" s="120"/>
      <c r="U15218" s="121"/>
      <c r="V15218" s="122"/>
      <c r="W15218" s="123"/>
      <c r="AC15218" s="123"/>
    </row>
    <row r="15219" spans="5:29" s="2" customFormat="1">
      <c r="E15219" s="120"/>
      <c r="M15219" s="120"/>
      <c r="N15219" s="120"/>
      <c r="U15219" s="121"/>
      <c r="V15219" s="122"/>
      <c r="W15219" s="123"/>
      <c r="AC15219" s="123"/>
    </row>
    <row r="15220" spans="5:29" s="2" customFormat="1">
      <c r="E15220" s="120"/>
      <c r="M15220" s="120"/>
      <c r="N15220" s="120"/>
      <c r="U15220" s="121"/>
      <c r="V15220" s="122"/>
      <c r="W15220" s="123"/>
      <c r="AC15220" s="123"/>
    </row>
    <row r="15221" spans="5:29" s="2" customFormat="1">
      <c r="E15221" s="120"/>
      <c r="M15221" s="120"/>
      <c r="N15221" s="120"/>
      <c r="U15221" s="121"/>
      <c r="V15221" s="122"/>
      <c r="W15221" s="123"/>
      <c r="AC15221" s="123"/>
    </row>
    <row r="15222" spans="5:29" s="2" customFormat="1">
      <c r="E15222" s="120"/>
      <c r="M15222" s="120"/>
      <c r="N15222" s="120"/>
      <c r="U15222" s="121"/>
      <c r="V15222" s="122"/>
      <c r="W15222" s="123"/>
      <c r="AC15222" s="123"/>
    </row>
    <row r="15223" spans="5:29" s="2" customFormat="1">
      <c r="E15223" s="120"/>
      <c r="M15223" s="120"/>
      <c r="N15223" s="120"/>
      <c r="U15223" s="121"/>
      <c r="V15223" s="122"/>
      <c r="W15223" s="123"/>
      <c r="AC15223" s="123"/>
    </row>
    <row r="15224" spans="5:29" s="2" customFormat="1">
      <c r="E15224" s="120"/>
      <c r="M15224" s="120"/>
      <c r="N15224" s="120"/>
      <c r="U15224" s="121"/>
      <c r="V15224" s="122"/>
      <c r="W15224" s="123"/>
      <c r="AC15224" s="123"/>
    </row>
    <row r="15225" spans="5:29" s="2" customFormat="1">
      <c r="E15225" s="120"/>
      <c r="M15225" s="120"/>
      <c r="N15225" s="120"/>
      <c r="U15225" s="121"/>
      <c r="V15225" s="122"/>
      <c r="W15225" s="123"/>
      <c r="AC15225" s="123"/>
    </row>
    <row r="15226" spans="5:29" s="2" customFormat="1">
      <c r="E15226" s="120"/>
      <c r="M15226" s="120"/>
      <c r="N15226" s="120"/>
      <c r="U15226" s="121"/>
      <c r="V15226" s="122"/>
      <c r="W15226" s="123"/>
      <c r="AC15226" s="123"/>
    </row>
    <row r="15227" spans="5:29" s="2" customFormat="1">
      <c r="E15227" s="120"/>
      <c r="M15227" s="120"/>
      <c r="N15227" s="120"/>
      <c r="U15227" s="121"/>
      <c r="V15227" s="122"/>
      <c r="W15227" s="123"/>
      <c r="AC15227" s="123"/>
    </row>
    <row r="15228" spans="5:29" s="2" customFormat="1">
      <c r="E15228" s="120"/>
      <c r="M15228" s="120"/>
      <c r="N15228" s="120"/>
      <c r="U15228" s="121"/>
      <c r="V15228" s="122"/>
      <c r="W15228" s="123"/>
      <c r="AC15228" s="123"/>
    </row>
    <row r="15229" spans="5:29" s="2" customFormat="1">
      <c r="E15229" s="120"/>
      <c r="M15229" s="120"/>
      <c r="N15229" s="120"/>
      <c r="U15229" s="121"/>
      <c r="V15229" s="122"/>
      <c r="W15229" s="123"/>
      <c r="AC15229" s="123"/>
    </row>
    <row r="15230" spans="5:29" s="2" customFormat="1">
      <c r="E15230" s="120"/>
      <c r="M15230" s="120"/>
      <c r="N15230" s="120"/>
      <c r="U15230" s="121"/>
      <c r="V15230" s="122"/>
      <c r="W15230" s="123"/>
      <c r="AC15230" s="123"/>
    </row>
    <row r="15231" spans="5:29" s="2" customFormat="1">
      <c r="E15231" s="120"/>
      <c r="M15231" s="120"/>
      <c r="N15231" s="120"/>
      <c r="U15231" s="121"/>
      <c r="V15231" s="122"/>
      <c r="W15231" s="123"/>
      <c r="AC15231" s="123"/>
    </row>
    <row r="15232" spans="5:29" s="2" customFormat="1">
      <c r="E15232" s="120"/>
      <c r="M15232" s="120"/>
      <c r="N15232" s="120"/>
      <c r="U15232" s="121"/>
      <c r="V15232" s="122"/>
      <c r="W15232" s="123"/>
      <c r="AC15232" s="123"/>
    </row>
    <row r="15233" spans="5:29" s="2" customFormat="1">
      <c r="E15233" s="120"/>
      <c r="M15233" s="120"/>
      <c r="N15233" s="120"/>
      <c r="U15233" s="121"/>
      <c r="V15233" s="122"/>
      <c r="W15233" s="123"/>
      <c r="AC15233" s="123"/>
    </row>
    <row r="15234" spans="5:29" s="2" customFormat="1">
      <c r="E15234" s="120"/>
      <c r="M15234" s="120"/>
      <c r="N15234" s="120"/>
      <c r="U15234" s="121"/>
      <c r="V15234" s="122"/>
      <c r="W15234" s="123"/>
      <c r="AC15234" s="123"/>
    </row>
    <row r="15235" spans="5:29" s="2" customFormat="1">
      <c r="E15235" s="120"/>
      <c r="M15235" s="120"/>
      <c r="N15235" s="120"/>
      <c r="U15235" s="121"/>
      <c r="V15235" s="122"/>
      <c r="W15235" s="123"/>
      <c r="AC15235" s="123"/>
    </row>
    <row r="15236" spans="5:29" s="2" customFormat="1">
      <c r="E15236" s="120"/>
      <c r="M15236" s="120"/>
      <c r="N15236" s="120"/>
      <c r="U15236" s="121"/>
      <c r="V15236" s="122"/>
      <c r="W15236" s="123"/>
      <c r="AC15236" s="123"/>
    </row>
    <row r="15237" spans="5:29" s="2" customFormat="1">
      <c r="E15237" s="120"/>
      <c r="M15237" s="120"/>
      <c r="N15237" s="120"/>
      <c r="U15237" s="121"/>
      <c r="V15237" s="122"/>
      <c r="W15237" s="123"/>
      <c r="AC15237" s="123"/>
    </row>
    <row r="15238" spans="5:29" s="2" customFormat="1">
      <c r="E15238" s="120"/>
      <c r="M15238" s="120"/>
      <c r="N15238" s="120"/>
      <c r="U15238" s="121"/>
      <c r="V15238" s="122"/>
      <c r="W15238" s="123"/>
      <c r="AC15238" s="123"/>
    </row>
    <row r="15239" spans="5:29" s="2" customFormat="1">
      <c r="E15239" s="120"/>
      <c r="M15239" s="120"/>
      <c r="N15239" s="120"/>
      <c r="U15239" s="121"/>
      <c r="V15239" s="122"/>
      <c r="W15239" s="123"/>
      <c r="AC15239" s="123"/>
    </row>
    <row r="15240" spans="5:29" s="2" customFormat="1">
      <c r="E15240" s="120"/>
      <c r="M15240" s="120"/>
      <c r="N15240" s="120"/>
      <c r="U15240" s="121"/>
      <c r="V15240" s="122"/>
      <c r="W15240" s="123"/>
      <c r="AC15240" s="123"/>
    </row>
    <row r="15241" spans="5:29" s="2" customFormat="1">
      <c r="E15241" s="120"/>
      <c r="M15241" s="120"/>
      <c r="N15241" s="120"/>
      <c r="U15241" s="121"/>
      <c r="V15241" s="122"/>
      <c r="W15241" s="123"/>
      <c r="AC15241" s="123"/>
    </row>
    <row r="15242" spans="5:29" s="2" customFormat="1">
      <c r="E15242" s="120"/>
      <c r="M15242" s="120"/>
      <c r="N15242" s="120"/>
      <c r="U15242" s="121"/>
      <c r="V15242" s="122"/>
      <c r="W15242" s="123"/>
      <c r="AC15242" s="123"/>
    </row>
    <row r="15243" spans="5:29" s="2" customFormat="1">
      <c r="E15243" s="120"/>
      <c r="M15243" s="120"/>
      <c r="N15243" s="120"/>
      <c r="U15243" s="121"/>
      <c r="V15243" s="122"/>
      <c r="W15243" s="123"/>
      <c r="AC15243" s="123"/>
    </row>
    <row r="15244" spans="5:29" s="2" customFormat="1">
      <c r="E15244" s="120"/>
      <c r="M15244" s="120"/>
      <c r="N15244" s="120"/>
      <c r="U15244" s="121"/>
      <c r="V15244" s="122"/>
      <c r="W15244" s="123"/>
      <c r="AC15244" s="123"/>
    </row>
    <row r="15245" spans="5:29" s="2" customFormat="1">
      <c r="E15245" s="120"/>
      <c r="M15245" s="120"/>
      <c r="N15245" s="120"/>
      <c r="U15245" s="121"/>
      <c r="V15245" s="122"/>
      <c r="W15245" s="123"/>
      <c r="AC15245" s="123"/>
    </row>
    <row r="15246" spans="5:29" s="2" customFormat="1">
      <c r="E15246" s="120"/>
      <c r="M15246" s="120"/>
      <c r="N15246" s="120"/>
      <c r="U15246" s="121"/>
      <c r="V15246" s="122"/>
      <c r="W15246" s="123"/>
      <c r="AC15246" s="123"/>
    </row>
    <row r="15247" spans="5:29" s="2" customFormat="1">
      <c r="E15247" s="120"/>
      <c r="M15247" s="120"/>
      <c r="N15247" s="120"/>
      <c r="U15247" s="121"/>
      <c r="V15247" s="122"/>
      <c r="W15247" s="123"/>
      <c r="AC15247" s="123"/>
    </row>
    <row r="15248" spans="5:29" s="2" customFormat="1">
      <c r="E15248" s="120"/>
      <c r="M15248" s="120"/>
      <c r="N15248" s="120"/>
      <c r="U15248" s="121"/>
      <c r="V15248" s="122"/>
      <c r="W15248" s="123"/>
      <c r="AC15248" s="123"/>
    </row>
    <row r="15249" spans="5:29" s="2" customFormat="1">
      <c r="E15249" s="120"/>
      <c r="M15249" s="120"/>
      <c r="N15249" s="120"/>
      <c r="U15249" s="121"/>
      <c r="V15249" s="122"/>
      <c r="W15249" s="123"/>
      <c r="AC15249" s="123"/>
    </row>
    <row r="15250" spans="5:29" s="2" customFormat="1">
      <c r="E15250" s="120"/>
      <c r="M15250" s="120"/>
      <c r="N15250" s="120"/>
      <c r="U15250" s="121"/>
      <c r="V15250" s="122"/>
      <c r="W15250" s="123"/>
      <c r="AC15250" s="123"/>
    </row>
    <row r="15251" spans="5:29" s="2" customFormat="1">
      <c r="E15251" s="120"/>
      <c r="M15251" s="120"/>
      <c r="N15251" s="120"/>
      <c r="U15251" s="121"/>
      <c r="V15251" s="122"/>
      <c r="W15251" s="123"/>
      <c r="AC15251" s="123"/>
    </row>
    <row r="15252" spans="5:29" s="2" customFormat="1">
      <c r="E15252" s="120"/>
      <c r="M15252" s="120"/>
      <c r="N15252" s="120"/>
      <c r="U15252" s="121"/>
      <c r="V15252" s="122"/>
      <c r="W15252" s="123"/>
      <c r="AC15252" s="123"/>
    </row>
    <row r="15253" spans="5:29" s="2" customFormat="1">
      <c r="E15253" s="120"/>
      <c r="M15253" s="120"/>
      <c r="N15253" s="120"/>
      <c r="U15253" s="121"/>
      <c r="V15253" s="122"/>
      <c r="W15253" s="123"/>
      <c r="AC15253" s="123"/>
    </row>
    <row r="15254" spans="5:29" s="2" customFormat="1">
      <c r="E15254" s="120"/>
      <c r="M15254" s="120"/>
      <c r="N15254" s="120"/>
      <c r="U15254" s="121"/>
      <c r="V15254" s="122"/>
      <c r="W15254" s="123"/>
      <c r="AC15254" s="123"/>
    </row>
    <row r="15255" spans="5:29" s="2" customFormat="1">
      <c r="E15255" s="120"/>
      <c r="M15255" s="120"/>
      <c r="N15255" s="120"/>
      <c r="U15255" s="121"/>
      <c r="V15255" s="122"/>
      <c r="W15255" s="123"/>
      <c r="AC15255" s="123"/>
    </row>
    <row r="15256" spans="5:29" s="2" customFormat="1">
      <c r="E15256" s="120"/>
      <c r="M15256" s="120"/>
      <c r="N15256" s="120"/>
      <c r="U15256" s="121"/>
      <c r="V15256" s="122"/>
      <c r="W15256" s="123"/>
      <c r="AC15256" s="123"/>
    </row>
    <row r="15257" spans="5:29" s="2" customFormat="1">
      <c r="E15257" s="120"/>
      <c r="M15257" s="120"/>
      <c r="N15257" s="120"/>
      <c r="U15257" s="121"/>
      <c r="V15257" s="122"/>
      <c r="W15257" s="123"/>
      <c r="AC15257" s="123"/>
    </row>
    <row r="15258" spans="5:29" s="2" customFormat="1">
      <c r="E15258" s="120"/>
      <c r="M15258" s="120"/>
      <c r="N15258" s="120"/>
      <c r="U15258" s="121"/>
      <c r="V15258" s="122"/>
      <c r="W15258" s="123"/>
      <c r="AC15258" s="123"/>
    </row>
    <row r="15259" spans="5:29" s="2" customFormat="1">
      <c r="E15259" s="120"/>
      <c r="M15259" s="120"/>
      <c r="N15259" s="120"/>
      <c r="U15259" s="121"/>
      <c r="V15259" s="122"/>
      <c r="W15259" s="123"/>
      <c r="AC15259" s="123"/>
    </row>
    <row r="15260" spans="5:29" s="2" customFormat="1">
      <c r="E15260" s="120"/>
      <c r="M15260" s="120"/>
      <c r="N15260" s="120"/>
      <c r="U15260" s="121"/>
      <c r="V15260" s="122"/>
      <c r="W15260" s="123"/>
      <c r="AC15260" s="123"/>
    </row>
    <row r="15261" spans="5:29" s="2" customFormat="1">
      <c r="E15261" s="120"/>
      <c r="M15261" s="120"/>
      <c r="N15261" s="120"/>
      <c r="U15261" s="121"/>
      <c r="V15261" s="122"/>
      <c r="W15261" s="123"/>
      <c r="AC15261" s="123"/>
    </row>
    <row r="15262" spans="5:29" s="2" customFormat="1">
      <c r="E15262" s="120"/>
      <c r="M15262" s="120"/>
      <c r="N15262" s="120"/>
      <c r="U15262" s="121"/>
      <c r="V15262" s="122"/>
      <c r="W15262" s="123"/>
      <c r="AC15262" s="123"/>
    </row>
    <row r="15263" spans="5:29" s="2" customFormat="1">
      <c r="E15263" s="120"/>
      <c r="M15263" s="120"/>
      <c r="N15263" s="120"/>
      <c r="U15263" s="121"/>
      <c r="V15263" s="122"/>
      <c r="W15263" s="123"/>
      <c r="AC15263" s="123"/>
    </row>
    <row r="15264" spans="5:29" s="2" customFormat="1">
      <c r="E15264" s="120"/>
      <c r="M15264" s="120"/>
      <c r="N15264" s="120"/>
      <c r="U15264" s="121"/>
      <c r="V15264" s="122"/>
      <c r="W15264" s="123"/>
      <c r="AC15264" s="123"/>
    </row>
    <row r="15265" spans="5:29" s="2" customFormat="1">
      <c r="E15265" s="120"/>
      <c r="M15265" s="120"/>
      <c r="N15265" s="120"/>
      <c r="U15265" s="121"/>
      <c r="V15265" s="122"/>
      <c r="W15265" s="123"/>
      <c r="AC15265" s="123"/>
    </row>
    <row r="15266" spans="5:29" s="2" customFormat="1">
      <c r="E15266" s="120"/>
      <c r="M15266" s="120"/>
      <c r="N15266" s="120"/>
      <c r="U15266" s="121"/>
      <c r="V15266" s="122"/>
      <c r="W15266" s="123"/>
      <c r="AC15266" s="123"/>
    </row>
    <row r="15267" spans="5:29" s="2" customFormat="1">
      <c r="E15267" s="120"/>
      <c r="M15267" s="120"/>
      <c r="N15267" s="120"/>
      <c r="U15267" s="121"/>
      <c r="V15267" s="122"/>
      <c r="W15267" s="123"/>
      <c r="AC15267" s="123"/>
    </row>
    <row r="15268" spans="5:29" s="2" customFormat="1">
      <c r="E15268" s="120"/>
      <c r="M15268" s="120"/>
      <c r="N15268" s="120"/>
      <c r="U15268" s="121"/>
      <c r="V15268" s="122"/>
      <c r="W15268" s="123"/>
      <c r="AC15268" s="123"/>
    </row>
    <row r="15269" spans="5:29" s="2" customFormat="1">
      <c r="E15269" s="120"/>
      <c r="M15269" s="120"/>
      <c r="N15269" s="120"/>
      <c r="U15269" s="121"/>
      <c r="V15269" s="122"/>
      <c r="W15269" s="123"/>
      <c r="AC15269" s="123"/>
    </row>
    <row r="15270" spans="5:29" s="2" customFormat="1">
      <c r="E15270" s="120"/>
      <c r="M15270" s="120"/>
      <c r="N15270" s="120"/>
      <c r="U15270" s="121"/>
      <c r="V15270" s="122"/>
      <c r="W15270" s="123"/>
      <c r="AC15270" s="123"/>
    </row>
    <row r="15271" spans="5:29" s="2" customFormat="1">
      <c r="E15271" s="120"/>
      <c r="M15271" s="120"/>
      <c r="N15271" s="120"/>
      <c r="U15271" s="121"/>
      <c r="V15271" s="122"/>
      <c r="W15271" s="123"/>
      <c r="AC15271" s="123"/>
    </row>
    <row r="15272" spans="5:29" s="2" customFormat="1">
      <c r="E15272" s="120"/>
      <c r="M15272" s="120"/>
      <c r="N15272" s="120"/>
      <c r="U15272" s="121"/>
      <c r="V15272" s="122"/>
      <c r="W15272" s="123"/>
      <c r="AC15272" s="123"/>
    </row>
    <row r="15273" spans="5:29" s="2" customFormat="1">
      <c r="E15273" s="120"/>
      <c r="M15273" s="120"/>
      <c r="N15273" s="120"/>
      <c r="U15273" s="121"/>
      <c r="V15273" s="122"/>
      <c r="W15273" s="123"/>
      <c r="AC15273" s="123"/>
    </row>
    <row r="15274" spans="5:29" s="2" customFormat="1">
      <c r="E15274" s="120"/>
      <c r="M15274" s="120"/>
      <c r="N15274" s="120"/>
      <c r="U15274" s="121"/>
      <c r="V15274" s="122"/>
      <c r="W15274" s="123"/>
      <c r="AC15274" s="123"/>
    </row>
    <row r="15275" spans="5:29" s="2" customFormat="1">
      <c r="E15275" s="120"/>
      <c r="M15275" s="120"/>
      <c r="N15275" s="120"/>
      <c r="U15275" s="121"/>
      <c r="V15275" s="122"/>
      <c r="W15275" s="123"/>
      <c r="AC15275" s="123"/>
    </row>
    <row r="15276" spans="5:29" s="2" customFormat="1">
      <c r="E15276" s="120"/>
      <c r="M15276" s="120"/>
      <c r="N15276" s="120"/>
      <c r="U15276" s="121"/>
      <c r="V15276" s="122"/>
      <c r="W15276" s="123"/>
      <c r="AC15276" s="123"/>
    </row>
    <row r="15277" spans="5:29" s="2" customFormat="1">
      <c r="E15277" s="120"/>
      <c r="M15277" s="120"/>
      <c r="N15277" s="120"/>
      <c r="U15277" s="121"/>
      <c r="V15277" s="122"/>
      <c r="W15277" s="123"/>
      <c r="AC15277" s="123"/>
    </row>
    <row r="15278" spans="5:29" s="2" customFormat="1">
      <c r="E15278" s="120"/>
      <c r="M15278" s="120"/>
      <c r="N15278" s="120"/>
      <c r="U15278" s="121"/>
      <c r="V15278" s="122"/>
      <c r="W15278" s="123"/>
      <c r="AC15278" s="123"/>
    </row>
    <row r="15279" spans="5:29" s="2" customFormat="1">
      <c r="E15279" s="120"/>
      <c r="M15279" s="120"/>
      <c r="N15279" s="120"/>
      <c r="U15279" s="121"/>
      <c r="V15279" s="122"/>
      <c r="W15279" s="123"/>
      <c r="AC15279" s="123"/>
    </row>
    <row r="15280" spans="5:29" s="2" customFormat="1">
      <c r="E15280" s="120"/>
      <c r="M15280" s="120"/>
      <c r="N15280" s="120"/>
      <c r="U15280" s="121"/>
      <c r="V15280" s="122"/>
      <c r="W15280" s="123"/>
      <c r="AC15280" s="123"/>
    </row>
    <row r="15281" spans="5:29" s="2" customFormat="1">
      <c r="E15281" s="120"/>
      <c r="M15281" s="120"/>
      <c r="N15281" s="120"/>
      <c r="U15281" s="121"/>
      <c r="V15281" s="122"/>
      <c r="W15281" s="123"/>
      <c r="AC15281" s="123"/>
    </row>
    <row r="15282" spans="5:29" s="2" customFormat="1">
      <c r="E15282" s="120"/>
      <c r="M15282" s="120"/>
      <c r="N15282" s="120"/>
      <c r="U15282" s="121"/>
      <c r="V15282" s="122"/>
      <c r="W15282" s="123"/>
      <c r="AC15282" s="123"/>
    </row>
    <row r="15283" spans="5:29" s="2" customFormat="1">
      <c r="E15283" s="120"/>
      <c r="M15283" s="120"/>
      <c r="N15283" s="120"/>
      <c r="U15283" s="121"/>
      <c r="V15283" s="122"/>
      <c r="W15283" s="123"/>
      <c r="AC15283" s="123"/>
    </row>
    <row r="15284" spans="5:29" s="2" customFormat="1">
      <c r="E15284" s="120"/>
      <c r="M15284" s="120"/>
      <c r="N15284" s="120"/>
      <c r="U15284" s="121"/>
      <c r="V15284" s="122"/>
      <c r="W15284" s="123"/>
      <c r="AC15284" s="123"/>
    </row>
    <row r="15285" spans="5:29" s="2" customFormat="1">
      <c r="E15285" s="120"/>
      <c r="M15285" s="120"/>
      <c r="N15285" s="120"/>
      <c r="U15285" s="121"/>
      <c r="V15285" s="122"/>
      <c r="W15285" s="123"/>
      <c r="AC15285" s="123"/>
    </row>
    <row r="15286" spans="5:29" s="2" customFormat="1">
      <c r="E15286" s="120"/>
      <c r="M15286" s="120"/>
      <c r="N15286" s="120"/>
      <c r="U15286" s="121"/>
      <c r="V15286" s="122"/>
      <c r="W15286" s="123"/>
      <c r="AC15286" s="123"/>
    </row>
    <row r="15287" spans="5:29" s="2" customFormat="1">
      <c r="E15287" s="120"/>
      <c r="M15287" s="120"/>
      <c r="N15287" s="120"/>
      <c r="U15287" s="121"/>
      <c r="V15287" s="122"/>
      <c r="W15287" s="123"/>
      <c r="AC15287" s="123"/>
    </row>
    <row r="15288" spans="5:29" s="2" customFormat="1">
      <c r="E15288" s="120"/>
      <c r="M15288" s="120"/>
      <c r="N15288" s="120"/>
      <c r="U15288" s="121"/>
      <c r="V15288" s="122"/>
      <c r="W15288" s="123"/>
      <c r="AC15288" s="123"/>
    </row>
    <row r="15289" spans="5:29" s="2" customFormat="1">
      <c r="E15289" s="120"/>
      <c r="M15289" s="120"/>
      <c r="N15289" s="120"/>
      <c r="U15289" s="121"/>
      <c r="V15289" s="122"/>
      <c r="W15289" s="123"/>
      <c r="AC15289" s="123"/>
    </row>
    <row r="15290" spans="5:29" s="2" customFormat="1">
      <c r="E15290" s="120"/>
      <c r="M15290" s="120"/>
      <c r="N15290" s="120"/>
      <c r="U15290" s="121"/>
      <c r="V15290" s="122"/>
      <c r="W15290" s="123"/>
      <c r="AC15290" s="123"/>
    </row>
    <row r="15291" spans="5:29" s="2" customFormat="1">
      <c r="E15291" s="120"/>
      <c r="M15291" s="120"/>
      <c r="N15291" s="120"/>
      <c r="U15291" s="121"/>
      <c r="V15291" s="122"/>
      <c r="W15291" s="123"/>
      <c r="AC15291" s="123"/>
    </row>
    <row r="15292" spans="5:29" s="2" customFormat="1">
      <c r="E15292" s="120"/>
      <c r="M15292" s="120"/>
      <c r="N15292" s="120"/>
      <c r="U15292" s="121"/>
      <c r="V15292" s="122"/>
      <c r="W15292" s="123"/>
      <c r="AC15292" s="123"/>
    </row>
    <row r="15293" spans="5:29" s="2" customFormat="1">
      <c r="E15293" s="120"/>
      <c r="M15293" s="120"/>
      <c r="N15293" s="120"/>
      <c r="U15293" s="121"/>
      <c r="V15293" s="122"/>
      <c r="W15293" s="123"/>
      <c r="AC15293" s="123"/>
    </row>
    <row r="15294" spans="5:29" s="2" customFormat="1">
      <c r="E15294" s="120"/>
      <c r="M15294" s="120"/>
      <c r="N15294" s="120"/>
      <c r="U15294" s="121"/>
      <c r="V15294" s="122"/>
      <c r="W15294" s="123"/>
      <c r="AC15294" s="123"/>
    </row>
    <row r="15295" spans="5:29" s="2" customFormat="1">
      <c r="E15295" s="120"/>
      <c r="M15295" s="120"/>
      <c r="N15295" s="120"/>
      <c r="U15295" s="121"/>
      <c r="V15295" s="122"/>
      <c r="W15295" s="123"/>
      <c r="AC15295" s="123"/>
    </row>
    <row r="15296" spans="5:29" s="2" customFormat="1">
      <c r="E15296" s="120"/>
      <c r="M15296" s="120"/>
      <c r="N15296" s="120"/>
      <c r="U15296" s="121"/>
      <c r="V15296" s="122"/>
      <c r="W15296" s="123"/>
      <c r="AC15296" s="123"/>
    </row>
    <row r="15297" spans="5:29" s="2" customFormat="1">
      <c r="E15297" s="120"/>
      <c r="M15297" s="120"/>
      <c r="N15297" s="120"/>
      <c r="U15297" s="121"/>
      <c r="V15297" s="122"/>
      <c r="W15297" s="123"/>
      <c r="AC15297" s="123"/>
    </row>
    <row r="15298" spans="5:29" s="2" customFormat="1">
      <c r="E15298" s="120"/>
      <c r="M15298" s="120"/>
      <c r="N15298" s="120"/>
      <c r="U15298" s="121"/>
      <c r="V15298" s="122"/>
      <c r="W15298" s="123"/>
      <c r="AC15298" s="123"/>
    </row>
    <row r="15299" spans="5:29" s="2" customFormat="1">
      <c r="E15299" s="120"/>
      <c r="M15299" s="120"/>
      <c r="N15299" s="120"/>
      <c r="U15299" s="121"/>
      <c r="V15299" s="122"/>
      <c r="W15299" s="123"/>
      <c r="AC15299" s="123"/>
    </row>
    <row r="15300" spans="5:29" s="2" customFormat="1">
      <c r="E15300" s="120"/>
      <c r="M15300" s="120"/>
      <c r="N15300" s="120"/>
      <c r="U15300" s="121"/>
      <c r="V15300" s="122"/>
      <c r="W15300" s="123"/>
      <c r="AC15300" s="123"/>
    </row>
    <row r="15301" spans="5:29" s="2" customFormat="1">
      <c r="E15301" s="120"/>
      <c r="M15301" s="120"/>
      <c r="N15301" s="120"/>
      <c r="U15301" s="121"/>
      <c r="V15301" s="122"/>
      <c r="W15301" s="123"/>
      <c r="AC15301" s="123"/>
    </row>
    <row r="15302" spans="5:29" s="2" customFormat="1">
      <c r="E15302" s="120"/>
      <c r="M15302" s="120"/>
      <c r="N15302" s="120"/>
      <c r="U15302" s="121"/>
      <c r="V15302" s="122"/>
      <c r="W15302" s="123"/>
      <c r="AC15302" s="123"/>
    </row>
    <row r="15303" spans="5:29" s="2" customFormat="1">
      <c r="E15303" s="120"/>
      <c r="M15303" s="120"/>
      <c r="N15303" s="120"/>
      <c r="U15303" s="121"/>
      <c r="V15303" s="122"/>
      <c r="W15303" s="123"/>
      <c r="AC15303" s="123"/>
    </row>
    <row r="15304" spans="5:29" s="2" customFormat="1">
      <c r="E15304" s="120"/>
      <c r="M15304" s="120"/>
      <c r="N15304" s="120"/>
      <c r="U15304" s="121"/>
      <c r="V15304" s="122"/>
      <c r="W15304" s="123"/>
      <c r="AC15304" s="123"/>
    </row>
    <row r="15305" spans="5:29" s="2" customFormat="1">
      <c r="E15305" s="120"/>
      <c r="M15305" s="120"/>
      <c r="N15305" s="120"/>
      <c r="U15305" s="121"/>
      <c r="V15305" s="122"/>
      <c r="W15305" s="123"/>
      <c r="AC15305" s="123"/>
    </row>
    <row r="15306" spans="5:29" s="2" customFormat="1">
      <c r="E15306" s="120"/>
      <c r="M15306" s="120"/>
      <c r="N15306" s="120"/>
      <c r="U15306" s="121"/>
      <c r="V15306" s="122"/>
      <c r="W15306" s="123"/>
      <c r="AC15306" s="123"/>
    </row>
    <row r="15307" spans="5:29" s="2" customFormat="1">
      <c r="E15307" s="120"/>
      <c r="M15307" s="120"/>
      <c r="N15307" s="120"/>
      <c r="U15307" s="121"/>
      <c r="V15307" s="122"/>
      <c r="W15307" s="123"/>
      <c r="AC15307" s="123"/>
    </row>
    <row r="15308" spans="5:29" s="2" customFormat="1">
      <c r="E15308" s="120"/>
      <c r="M15308" s="120"/>
      <c r="N15308" s="120"/>
      <c r="U15308" s="121"/>
      <c r="V15308" s="122"/>
      <c r="W15308" s="123"/>
      <c r="AC15308" s="123"/>
    </row>
    <row r="15309" spans="5:29" s="2" customFormat="1">
      <c r="E15309" s="120"/>
      <c r="M15309" s="120"/>
      <c r="N15309" s="120"/>
      <c r="U15309" s="121"/>
      <c r="V15309" s="122"/>
      <c r="W15309" s="123"/>
      <c r="AC15309" s="123"/>
    </row>
    <row r="15310" spans="5:29" s="2" customFormat="1">
      <c r="E15310" s="120"/>
      <c r="M15310" s="120"/>
      <c r="N15310" s="120"/>
      <c r="U15310" s="121"/>
      <c r="V15310" s="122"/>
      <c r="W15310" s="123"/>
      <c r="AC15310" s="123"/>
    </row>
    <row r="15311" spans="5:29" s="2" customFormat="1">
      <c r="E15311" s="120"/>
      <c r="M15311" s="120"/>
      <c r="N15311" s="120"/>
      <c r="U15311" s="121"/>
      <c r="V15311" s="122"/>
      <c r="W15311" s="123"/>
      <c r="AC15311" s="123"/>
    </row>
    <row r="15312" spans="5:29" s="2" customFormat="1">
      <c r="E15312" s="120"/>
      <c r="M15312" s="120"/>
      <c r="N15312" s="120"/>
      <c r="U15312" s="121"/>
      <c r="V15312" s="122"/>
      <c r="W15312" s="123"/>
      <c r="AC15312" s="123"/>
    </row>
    <row r="15313" spans="5:29" s="2" customFormat="1">
      <c r="E15313" s="120"/>
      <c r="M15313" s="120"/>
      <c r="N15313" s="120"/>
      <c r="U15313" s="121"/>
      <c r="V15313" s="122"/>
      <c r="W15313" s="123"/>
      <c r="AC15313" s="123"/>
    </row>
    <row r="15314" spans="5:29" s="2" customFormat="1">
      <c r="E15314" s="120"/>
      <c r="M15314" s="120"/>
      <c r="N15314" s="120"/>
      <c r="U15314" s="121"/>
      <c r="V15314" s="122"/>
      <c r="W15314" s="123"/>
      <c r="AC15314" s="123"/>
    </row>
    <row r="15315" spans="5:29" s="2" customFormat="1">
      <c r="E15315" s="120"/>
      <c r="M15315" s="120"/>
      <c r="N15315" s="120"/>
      <c r="U15315" s="121"/>
      <c r="V15315" s="122"/>
      <c r="W15315" s="123"/>
      <c r="AC15315" s="123"/>
    </row>
    <row r="15316" spans="5:29" s="2" customFormat="1">
      <c r="E15316" s="120"/>
      <c r="M15316" s="120"/>
      <c r="N15316" s="120"/>
      <c r="U15316" s="121"/>
      <c r="V15316" s="122"/>
      <c r="W15316" s="123"/>
      <c r="AC15316" s="123"/>
    </row>
    <row r="15317" spans="5:29" s="2" customFormat="1">
      <c r="E15317" s="120"/>
      <c r="M15317" s="120"/>
      <c r="N15317" s="120"/>
      <c r="U15317" s="121"/>
      <c r="V15317" s="122"/>
      <c r="W15317" s="123"/>
      <c r="AC15317" s="123"/>
    </row>
    <row r="15318" spans="5:29" s="2" customFormat="1">
      <c r="E15318" s="120"/>
      <c r="M15318" s="120"/>
      <c r="N15318" s="120"/>
      <c r="U15318" s="121"/>
      <c r="V15318" s="122"/>
      <c r="W15318" s="123"/>
      <c r="AC15318" s="123"/>
    </row>
    <row r="15319" spans="5:29" s="2" customFormat="1">
      <c r="E15319" s="120"/>
      <c r="M15319" s="120"/>
      <c r="N15319" s="120"/>
      <c r="U15319" s="121"/>
      <c r="V15319" s="122"/>
      <c r="W15319" s="123"/>
      <c r="AC15319" s="123"/>
    </row>
    <row r="15320" spans="5:29" s="2" customFormat="1">
      <c r="E15320" s="120"/>
      <c r="M15320" s="120"/>
      <c r="N15320" s="120"/>
      <c r="U15320" s="121"/>
      <c r="V15320" s="122"/>
      <c r="W15320" s="123"/>
      <c r="AC15320" s="123"/>
    </row>
    <row r="15321" spans="5:29" s="2" customFormat="1">
      <c r="E15321" s="120"/>
      <c r="M15321" s="120"/>
      <c r="N15321" s="120"/>
      <c r="U15321" s="121"/>
      <c r="V15321" s="122"/>
      <c r="W15321" s="123"/>
      <c r="AC15321" s="123"/>
    </row>
    <row r="15322" spans="5:29" s="2" customFormat="1">
      <c r="E15322" s="120"/>
      <c r="M15322" s="120"/>
      <c r="N15322" s="120"/>
      <c r="U15322" s="121"/>
      <c r="V15322" s="122"/>
      <c r="W15322" s="123"/>
      <c r="AC15322" s="123"/>
    </row>
    <row r="15323" spans="5:29" s="2" customFormat="1">
      <c r="E15323" s="120"/>
      <c r="M15323" s="120"/>
      <c r="N15323" s="120"/>
      <c r="U15323" s="121"/>
      <c r="V15323" s="122"/>
      <c r="W15323" s="123"/>
      <c r="AC15323" s="123"/>
    </row>
    <row r="15324" spans="5:29" s="2" customFormat="1">
      <c r="E15324" s="120"/>
      <c r="M15324" s="120"/>
      <c r="N15324" s="120"/>
      <c r="U15324" s="121"/>
      <c r="V15324" s="122"/>
      <c r="W15324" s="123"/>
      <c r="AC15324" s="123"/>
    </row>
    <row r="15325" spans="5:29" s="2" customFormat="1">
      <c r="E15325" s="120"/>
      <c r="M15325" s="120"/>
      <c r="N15325" s="120"/>
      <c r="U15325" s="121"/>
      <c r="V15325" s="122"/>
      <c r="W15325" s="123"/>
      <c r="AC15325" s="123"/>
    </row>
    <row r="15326" spans="5:29" s="2" customFormat="1">
      <c r="E15326" s="120"/>
      <c r="M15326" s="120"/>
      <c r="N15326" s="120"/>
      <c r="U15326" s="121"/>
      <c r="V15326" s="122"/>
      <c r="W15326" s="123"/>
      <c r="AC15326" s="123"/>
    </row>
    <row r="15327" spans="5:29" s="2" customFormat="1">
      <c r="E15327" s="120"/>
      <c r="M15327" s="120"/>
      <c r="N15327" s="120"/>
      <c r="U15327" s="121"/>
      <c r="V15327" s="122"/>
      <c r="W15327" s="123"/>
      <c r="AC15327" s="123"/>
    </row>
    <row r="15328" spans="5:29" s="2" customFormat="1">
      <c r="E15328" s="120"/>
      <c r="M15328" s="120"/>
      <c r="N15328" s="120"/>
      <c r="U15328" s="121"/>
      <c r="V15328" s="122"/>
      <c r="W15328" s="123"/>
      <c r="AC15328" s="123"/>
    </row>
    <row r="15329" spans="5:29" s="2" customFormat="1">
      <c r="E15329" s="120"/>
      <c r="M15329" s="120"/>
      <c r="N15329" s="120"/>
      <c r="U15329" s="121"/>
      <c r="V15329" s="122"/>
      <c r="W15329" s="123"/>
      <c r="AC15329" s="123"/>
    </row>
    <row r="15330" spans="5:29" s="2" customFormat="1">
      <c r="E15330" s="120"/>
      <c r="M15330" s="120"/>
      <c r="N15330" s="120"/>
      <c r="U15330" s="121"/>
      <c r="V15330" s="122"/>
      <c r="W15330" s="123"/>
      <c r="AC15330" s="123"/>
    </row>
    <row r="15331" spans="5:29" s="2" customFormat="1">
      <c r="E15331" s="120"/>
      <c r="M15331" s="120"/>
      <c r="N15331" s="120"/>
      <c r="U15331" s="121"/>
      <c r="V15331" s="122"/>
      <c r="W15331" s="123"/>
      <c r="AC15331" s="123"/>
    </row>
    <row r="15332" spans="5:29" s="2" customFormat="1">
      <c r="E15332" s="120"/>
      <c r="M15332" s="120"/>
      <c r="N15332" s="120"/>
      <c r="U15332" s="121"/>
      <c r="V15332" s="122"/>
      <c r="W15332" s="123"/>
      <c r="AC15332" s="123"/>
    </row>
    <row r="15333" spans="5:29" s="2" customFormat="1">
      <c r="E15333" s="120"/>
      <c r="M15333" s="120"/>
      <c r="N15333" s="120"/>
      <c r="U15333" s="121"/>
      <c r="V15333" s="122"/>
      <c r="W15333" s="123"/>
      <c r="AC15333" s="123"/>
    </row>
    <row r="15334" spans="5:29" s="2" customFormat="1">
      <c r="E15334" s="120"/>
      <c r="M15334" s="120"/>
      <c r="N15334" s="120"/>
      <c r="U15334" s="121"/>
      <c r="V15334" s="122"/>
      <c r="W15334" s="123"/>
      <c r="AC15334" s="123"/>
    </row>
    <row r="15335" spans="5:29" s="2" customFormat="1">
      <c r="E15335" s="120"/>
      <c r="M15335" s="120"/>
      <c r="N15335" s="120"/>
      <c r="U15335" s="121"/>
      <c r="V15335" s="122"/>
      <c r="W15335" s="123"/>
      <c r="AC15335" s="123"/>
    </row>
    <row r="15336" spans="5:29" s="2" customFormat="1">
      <c r="E15336" s="120"/>
      <c r="M15336" s="120"/>
      <c r="N15336" s="120"/>
      <c r="U15336" s="121"/>
      <c r="V15336" s="122"/>
      <c r="W15336" s="123"/>
      <c r="AC15336" s="123"/>
    </row>
    <row r="15337" spans="5:29" s="2" customFormat="1">
      <c r="E15337" s="120"/>
      <c r="M15337" s="120"/>
      <c r="N15337" s="120"/>
      <c r="U15337" s="121"/>
      <c r="V15337" s="122"/>
      <c r="W15337" s="123"/>
      <c r="AC15337" s="123"/>
    </row>
    <row r="15338" spans="5:29" s="2" customFormat="1">
      <c r="E15338" s="120"/>
      <c r="M15338" s="120"/>
      <c r="N15338" s="120"/>
      <c r="U15338" s="121"/>
      <c r="V15338" s="122"/>
      <c r="W15338" s="123"/>
      <c r="AC15338" s="123"/>
    </row>
    <row r="15339" spans="5:29" s="2" customFormat="1">
      <c r="E15339" s="120"/>
      <c r="M15339" s="120"/>
      <c r="N15339" s="120"/>
      <c r="U15339" s="121"/>
      <c r="V15339" s="122"/>
      <c r="W15339" s="123"/>
      <c r="AC15339" s="123"/>
    </row>
    <row r="15340" spans="5:29" s="2" customFormat="1">
      <c r="E15340" s="120"/>
      <c r="M15340" s="120"/>
      <c r="N15340" s="120"/>
      <c r="U15340" s="121"/>
      <c r="V15340" s="122"/>
      <c r="W15340" s="123"/>
      <c r="AC15340" s="123"/>
    </row>
    <row r="15341" spans="5:29" s="2" customFormat="1">
      <c r="E15341" s="120"/>
      <c r="M15341" s="120"/>
      <c r="N15341" s="120"/>
      <c r="U15341" s="121"/>
      <c r="V15341" s="122"/>
      <c r="W15341" s="123"/>
      <c r="AC15341" s="123"/>
    </row>
    <row r="15342" spans="5:29" s="2" customFormat="1">
      <c r="E15342" s="120"/>
      <c r="M15342" s="120"/>
      <c r="N15342" s="120"/>
      <c r="U15342" s="121"/>
      <c r="V15342" s="122"/>
      <c r="W15342" s="123"/>
      <c r="AC15342" s="123"/>
    </row>
    <row r="15343" spans="5:29" s="2" customFormat="1">
      <c r="E15343" s="120"/>
      <c r="M15343" s="120"/>
      <c r="N15343" s="120"/>
      <c r="U15343" s="121"/>
      <c r="V15343" s="122"/>
      <c r="W15343" s="123"/>
      <c r="AC15343" s="123"/>
    </row>
    <row r="15344" spans="5:29" s="2" customFormat="1">
      <c r="E15344" s="120"/>
      <c r="M15344" s="120"/>
      <c r="N15344" s="120"/>
      <c r="U15344" s="121"/>
      <c r="V15344" s="122"/>
      <c r="W15344" s="123"/>
      <c r="AC15344" s="123"/>
    </row>
    <row r="15345" spans="5:29" s="2" customFormat="1">
      <c r="E15345" s="120"/>
      <c r="M15345" s="120"/>
      <c r="N15345" s="120"/>
      <c r="U15345" s="121"/>
      <c r="V15345" s="122"/>
      <c r="W15345" s="123"/>
      <c r="AC15345" s="123"/>
    </row>
    <row r="15346" spans="5:29" s="2" customFormat="1">
      <c r="E15346" s="120"/>
      <c r="M15346" s="120"/>
      <c r="N15346" s="120"/>
      <c r="U15346" s="121"/>
      <c r="V15346" s="122"/>
      <c r="W15346" s="123"/>
      <c r="AC15346" s="123"/>
    </row>
    <row r="15347" spans="5:29" s="2" customFormat="1">
      <c r="E15347" s="120"/>
      <c r="M15347" s="120"/>
      <c r="N15347" s="120"/>
      <c r="U15347" s="121"/>
      <c r="V15347" s="122"/>
      <c r="W15347" s="123"/>
      <c r="AC15347" s="123"/>
    </row>
    <row r="15348" spans="5:29" s="2" customFormat="1">
      <c r="E15348" s="120"/>
      <c r="M15348" s="120"/>
      <c r="N15348" s="120"/>
      <c r="U15348" s="121"/>
      <c r="V15348" s="122"/>
      <c r="W15348" s="123"/>
      <c r="AC15348" s="123"/>
    </row>
    <row r="15349" spans="5:29" s="2" customFormat="1">
      <c r="E15349" s="120"/>
      <c r="M15349" s="120"/>
      <c r="N15349" s="120"/>
      <c r="U15349" s="121"/>
      <c r="V15349" s="122"/>
      <c r="W15349" s="123"/>
      <c r="AC15349" s="123"/>
    </row>
    <row r="15350" spans="5:29" s="2" customFormat="1">
      <c r="E15350" s="120"/>
      <c r="M15350" s="120"/>
      <c r="N15350" s="120"/>
      <c r="U15350" s="121"/>
      <c r="V15350" s="122"/>
      <c r="W15350" s="123"/>
      <c r="AC15350" s="123"/>
    </row>
    <row r="15351" spans="5:29" s="2" customFormat="1">
      <c r="E15351" s="120"/>
      <c r="M15351" s="120"/>
      <c r="N15351" s="120"/>
      <c r="U15351" s="121"/>
      <c r="V15351" s="122"/>
      <c r="W15351" s="123"/>
      <c r="AC15351" s="123"/>
    </row>
    <row r="15352" spans="5:29" s="2" customFormat="1">
      <c r="E15352" s="120"/>
      <c r="M15352" s="120"/>
      <c r="N15352" s="120"/>
      <c r="U15352" s="121"/>
      <c r="V15352" s="122"/>
      <c r="W15352" s="123"/>
      <c r="AC15352" s="123"/>
    </row>
    <row r="15353" spans="5:29" s="2" customFormat="1">
      <c r="E15353" s="120"/>
      <c r="M15353" s="120"/>
      <c r="N15353" s="120"/>
      <c r="U15353" s="121"/>
      <c r="V15353" s="122"/>
      <c r="W15353" s="123"/>
      <c r="AC15353" s="123"/>
    </row>
    <row r="15354" spans="5:29" s="2" customFormat="1">
      <c r="E15354" s="120"/>
      <c r="M15354" s="120"/>
      <c r="N15354" s="120"/>
      <c r="U15354" s="121"/>
      <c r="V15354" s="122"/>
      <c r="W15354" s="123"/>
      <c r="AC15354" s="123"/>
    </row>
    <row r="15355" spans="5:29" s="2" customFormat="1">
      <c r="E15355" s="120"/>
      <c r="M15355" s="120"/>
      <c r="N15355" s="120"/>
      <c r="U15355" s="121"/>
      <c r="V15355" s="122"/>
      <c r="W15355" s="123"/>
      <c r="AC15355" s="123"/>
    </row>
    <row r="15356" spans="5:29" s="2" customFormat="1">
      <c r="E15356" s="120"/>
      <c r="M15356" s="120"/>
      <c r="N15356" s="120"/>
      <c r="U15356" s="121"/>
      <c r="V15356" s="122"/>
      <c r="W15356" s="123"/>
      <c r="AC15356" s="123"/>
    </row>
    <row r="15357" spans="5:29" s="2" customFormat="1">
      <c r="E15357" s="120"/>
      <c r="M15357" s="120"/>
      <c r="N15357" s="120"/>
      <c r="U15357" s="121"/>
      <c r="V15357" s="122"/>
      <c r="W15357" s="123"/>
      <c r="AC15357" s="123"/>
    </row>
    <row r="15358" spans="5:29" s="2" customFormat="1">
      <c r="E15358" s="120"/>
      <c r="M15358" s="120"/>
      <c r="N15358" s="120"/>
      <c r="U15358" s="121"/>
      <c r="V15358" s="122"/>
      <c r="W15358" s="123"/>
      <c r="AC15358" s="123"/>
    </row>
    <row r="15359" spans="5:29" s="2" customFormat="1">
      <c r="E15359" s="120"/>
      <c r="M15359" s="120"/>
      <c r="N15359" s="120"/>
      <c r="U15359" s="121"/>
      <c r="V15359" s="122"/>
      <c r="W15359" s="123"/>
      <c r="AC15359" s="123"/>
    </row>
    <row r="15360" spans="5:29" s="2" customFormat="1">
      <c r="E15360" s="120"/>
      <c r="M15360" s="120"/>
      <c r="N15360" s="120"/>
      <c r="U15360" s="121"/>
      <c r="V15360" s="122"/>
      <c r="W15360" s="123"/>
      <c r="AC15360" s="123"/>
    </row>
    <row r="15361" spans="5:29" s="2" customFormat="1">
      <c r="E15361" s="120"/>
      <c r="M15361" s="120"/>
      <c r="N15361" s="120"/>
      <c r="U15361" s="121"/>
      <c r="V15361" s="122"/>
      <c r="W15361" s="123"/>
      <c r="AC15361" s="123"/>
    </row>
    <row r="15362" spans="5:29" s="2" customFormat="1">
      <c r="E15362" s="120"/>
      <c r="M15362" s="120"/>
      <c r="N15362" s="120"/>
      <c r="U15362" s="121"/>
      <c r="V15362" s="122"/>
      <c r="W15362" s="123"/>
      <c r="AC15362" s="123"/>
    </row>
    <row r="15363" spans="5:29" s="2" customFormat="1">
      <c r="E15363" s="120"/>
      <c r="M15363" s="120"/>
      <c r="N15363" s="120"/>
      <c r="U15363" s="121"/>
      <c r="V15363" s="122"/>
      <c r="W15363" s="123"/>
      <c r="AC15363" s="123"/>
    </row>
    <row r="15364" spans="5:29" s="2" customFormat="1">
      <c r="E15364" s="120"/>
      <c r="M15364" s="120"/>
      <c r="N15364" s="120"/>
      <c r="U15364" s="121"/>
      <c r="V15364" s="122"/>
      <c r="W15364" s="123"/>
      <c r="AC15364" s="123"/>
    </row>
    <row r="15365" spans="5:29" s="2" customFormat="1">
      <c r="E15365" s="120"/>
      <c r="M15365" s="120"/>
      <c r="N15365" s="120"/>
      <c r="U15365" s="121"/>
      <c r="V15365" s="122"/>
      <c r="W15365" s="123"/>
      <c r="AC15365" s="123"/>
    </row>
    <row r="15366" spans="5:29" s="2" customFormat="1">
      <c r="E15366" s="120"/>
      <c r="M15366" s="120"/>
      <c r="N15366" s="120"/>
      <c r="U15366" s="121"/>
      <c r="V15366" s="122"/>
      <c r="W15366" s="123"/>
      <c r="AC15366" s="123"/>
    </row>
    <row r="15367" spans="5:29" s="2" customFormat="1">
      <c r="E15367" s="120"/>
      <c r="M15367" s="120"/>
      <c r="N15367" s="120"/>
      <c r="U15367" s="121"/>
      <c r="V15367" s="122"/>
      <c r="W15367" s="123"/>
      <c r="AC15367" s="123"/>
    </row>
    <row r="15368" spans="5:29" s="2" customFormat="1">
      <c r="E15368" s="120"/>
      <c r="M15368" s="120"/>
      <c r="N15368" s="120"/>
      <c r="U15368" s="121"/>
      <c r="V15368" s="122"/>
      <c r="W15368" s="123"/>
      <c r="AC15368" s="123"/>
    </row>
    <row r="15369" spans="5:29" s="2" customFormat="1">
      <c r="E15369" s="120"/>
      <c r="M15369" s="120"/>
      <c r="N15369" s="120"/>
      <c r="U15369" s="121"/>
      <c r="V15369" s="122"/>
      <c r="W15369" s="123"/>
      <c r="AC15369" s="123"/>
    </row>
    <row r="15370" spans="5:29" s="2" customFormat="1">
      <c r="E15370" s="120"/>
      <c r="M15370" s="120"/>
      <c r="N15370" s="120"/>
      <c r="U15370" s="121"/>
      <c r="V15370" s="122"/>
      <c r="W15370" s="123"/>
      <c r="AC15370" s="123"/>
    </row>
    <row r="15371" spans="5:29" s="2" customFormat="1">
      <c r="E15371" s="120"/>
      <c r="M15371" s="120"/>
      <c r="N15371" s="120"/>
      <c r="U15371" s="121"/>
      <c r="V15371" s="122"/>
      <c r="W15371" s="123"/>
      <c r="AC15371" s="123"/>
    </row>
    <row r="15372" spans="5:29" s="2" customFormat="1">
      <c r="E15372" s="120"/>
      <c r="M15372" s="120"/>
      <c r="N15372" s="120"/>
      <c r="U15372" s="121"/>
      <c r="V15372" s="122"/>
      <c r="W15372" s="123"/>
      <c r="AC15372" s="123"/>
    </row>
    <row r="15373" spans="5:29" s="2" customFormat="1">
      <c r="E15373" s="120"/>
      <c r="M15373" s="120"/>
      <c r="N15373" s="120"/>
      <c r="U15373" s="121"/>
      <c r="V15373" s="122"/>
      <c r="W15373" s="123"/>
      <c r="AC15373" s="123"/>
    </row>
    <row r="15374" spans="5:29" s="2" customFormat="1">
      <c r="E15374" s="120"/>
      <c r="M15374" s="120"/>
      <c r="N15374" s="120"/>
      <c r="U15374" s="121"/>
      <c r="V15374" s="122"/>
      <c r="W15374" s="123"/>
      <c r="AC15374" s="123"/>
    </row>
    <row r="15375" spans="5:29" s="2" customFormat="1">
      <c r="E15375" s="120"/>
      <c r="M15375" s="120"/>
      <c r="N15375" s="120"/>
      <c r="U15375" s="121"/>
      <c r="V15375" s="122"/>
      <c r="W15375" s="123"/>
      <c r="AC15375" s="123"/>
    </row>
    <row r="15376" spans="5:29" s="2" customFormat="1">
      <c r="E15376" s="120"/>
      <c r="M15376" s="120"/>
      <c r="N15376" s="120"/>
      <c r="U15376" s="121"/>
      <c r="V15376" s="122"/>
      <c r="W15376" s="123"/>
      <c r="AC15376" s="123"/>
    </row>
    <row r="15377" spans="5:29" s="2" customFormat="1">
      <c r="E15377" s="120"/>
      <c r="M15377" s="120"/>
      <c r="N15377" s="120"/>
      <c r="U15377" s="121"/>
      <c r="V15377" s="122"/>
      <c r="W15377" s="123"/>
      <c r="AC15377" s="123"/>
    </row>
    <row r="15378" spans="5:29" s="2" customFormat="1">
      <c r="E15378" s="120"/>
      <c r="M15378" s="120"/>
      <c r="N15378" s="120"/>
      <c r="U15378" s="121"/>
      <c r="V15378" s="122"/>
      <c r="W15378" s="123"/>
      <c r="AC15378" s="123"/>
    </row>
    <row r="15379" spans="5:29" s="2" customFormat="1">
      <c r="E15379" s="120"/>
      <c r="M15379" s="120"/>
      <c r="N15379" s="120"/>
      <c r="U15379" s="121"/>
      <c r="V15379" s="122"/>
      <c r="W15379" s="123"/>
      <c r="AC15379" s="123"/>
    </row>
    <row r="15380" spans="5:29" s="2" customFormat="1">
      <c r="E15380" s="120"/>
      <c r="M15380" s="120"/>
      <c r="N15380" s="120"/>
      <c r="U15380" s="121"/>
      <c r="V15380" s="122"/>
      <c r="W15380" s="123"/>
      <c r="AC15380" s="123"/>
    </row>
    <row r="15381" spans="5:29" s="2" customFormat="1">
      <c r="E15381" s="120"/>
      <c r="M15381" s="120"/>
      <c r="N15381" s="120"/>
      <c r="U15381" s="121"/>
      <c r="V15381" s="122"/>
      <c r="W15381" s="123"/>
      <c r="AC15381" s="123"/>
    </row>
    <row r="15382" spans="5:29" s="2" customFormat="1">
      <c r="E15382" s="120"/>
      <c r="M15382" s="120"/>
      <c r="N15382" s="120"/>
      <c r="U15382" s="121"/>
      <c r="V15382" s="122"/>
      <c r="W15382" s="123"/>
      <c r="AC15382" s="123"/>
    </row>
    <row r="15383" spans="5:29" s="2" customFormat="1">
      <c r="E15383" s="120"/>
      <c r="M15383" s="120"/>
      <c r="N15383" s="120"/>
      <c r="U15383" s="121"/>
      <c r="V15383" s="122"/>
      <c r="W15383" s="123"/>
      <c r="AC15383" s="123"/>
    </row>
    <row r="15384" spans="5:29" s="2" customFormat="1">
      <c r="E15384" s="120"/>
      <c r="M15384" s="120"/>
      <c r="N15384" s="120"/>
      <c r="U15384" s="121"/>
      <c r="V15384" s="122"/>
      <c r="W15384" s="123"/>
      <c r="AC15384" s="123"/>
    </row>
    <row r="15385" spans="5:29" s="2" customFormat="1">
      <c r="E15385" s="120"/>
      <c r="M15385" s="120"/>
      <c r="N15385" s="120"/>
      <c r="U15385" s="121"/>
      <c r="V15385" s="122"/>
      <c r="W15385" s="123"/>
      <c r="AC15385" s="123"/>
    </row>
    <row r="15386" spans="5:29" s="2" customFormat="1">
      <c r="E15386" s="120"/>
      <c r="M15386" s="120"/>
      <c r="N15386" s="120"/>
      <c r="U15386" s="121"/>
      <c r="V15386" s="122"/>
      <c r="W15386" s="123"/>
      <c r="AC15386" s="123"/>
    </row>
    <row r="15387" spans="5:29" s="2" customFormat="1">
      <c r="E15387" s="120"/>
      <c r="M15387" s="120"/>
      <c r="N15387" s="120"/>
      <c r="U15387" s="121"/>
      <c r="V15387" s="122"/>
      <c r="W15387" s="123"/>
      <c r="AC15387" s="123"/>
    </row>
    <row r="15388" spans="5:29" s="2" customFormat="1">
      <c r="E15388" s="120"/>
      <c r="M15388" s="120"/>
      <c r="N15388" s="120"/>
      <c r="U15388" s="121"/>
      <c r="V15388" s="122"/>
      <c r="W15388" s="123"/>
      <c r="AC15388" s="123"/>
    </row>
    <row r="15389" spans="5:29" s="2" customFormat="1">
      <c r="E15389" s="120"/>
      <c r="M15389" s="120"/>
      <c r="N15389" s="120"/>
      <c r="U15389" s="121"/>
      <c r="V15389" s="122"/>
      <c r="W15389" s="123"/>
      <c r="AC15389" s="123"/>
    </row>
    <row r="15390" spans="5:29" s="2" customFormat="1">
      <c r="E15390" s="120"/>
      <c r="M15390" s="120"/>
      <c r="N15390" s="120"/>
      <c r="U15390" s="121"/>
      <c r="V15390" s="122"/>
      <c r="W15390" s="123"/>
      <c r="AC15390" s="123"/>
    </row>
    <row r="15391" spans="5:29" s="2" customFormat="1">
      <c r="E15391" s="120"/>
      <c r="M15391" s="120"/>
      <c r="N15391" s="120"/>
      <c r="U15391" s="121"/>
      <c r="V15391" s="122"/>
      <c r="W15391" s="123"/>
      <c r="AC15391" s="123"/>
    </row>
    <row r="15392" spans="5:29" s="2" customFormat="1">
      <c r="E15392" s="120"/>
      <c r="M15392" s="120"/>
      <c r="N15392" s="120"/>
      <c r="U15392" s="121"/>
      <c r="V15392" s="122"/>
      <c r="W15392" s="123"/>
      <c r="AC15392" s="123"/>
    </row>
    <row r="15393" spans="5:29" s="2" customFormat="1">
      <c r="E15393" s="120"/>
      <c r="M15393" s="120"/>
      <c r="N15393" s="120"/>
      <c r="U15393" s="121"/>
      <c r="V15393" s="122"/>
      <c r="W15393" s="123"/>
      <c r="AC15393" s="123"/>
    </row>
    <row r="15394" spans="5:29" s="2" customFormat="1">
      <c r="E15394" s="120"/>
      <c r="M15394" s="120"/>
      <c r="N15394" s="120"/>
      <c r="U15394" s="121"/>
      <c r="V15394" s="122"/>
      <c r="W15394" s="123"/>
      <c r="AC15394" s="123"/>
    </row>
    <row r="15395" spans="5:29" s="2" customFormat="1">
      <c r="E15395" s="120"/>
      <c r="M15395" s="120"/>
      <c r="N15395" s="120"/>
      <c r="U15395" s="121"/>
      <c r="V15395" s="122"/>
      <c r="W15395" s="123"/>
      <c r="AC15395" s="123"/>
    </row>
    <row r="15396" spans="5:29" s="2" customFormat="1">
      <c r="E15396" s="120"/>
      <c r="M15396" s="120"/>
      <c r="N15396" s="120"/>
      <c r="U15396" s="121"/>
      <c r="V15396" s="122"/>
      <c r="W15396" s="123"/>
      <c r="AC15396" s="123"/>
    </row>
    <row r="15397" spans="5:29" s="2" customFormat="1">
      <c r="E15397" s="120"/>
      <c r="M15397" s="120"/>
      <c r="N15397" s="120"/>
      <c r="U15397" s="121"/>
      <c r="V15397" s="122"/>
      <c r="W15397" s="123"/>
      <c r="AC15397" s="123"/>
    </row>
    <row r="15398" spans="5:29" s="2" customFormat="1">
      <c r="E15398" s="120"/>
      <c r="M15398" s="120"/>
      <c r="N15398" s="120"/>
      <c r="U15398" s="121"/>
      <c r="V15398" s="122"/>
      <c r="W15398" s="123"/>
      <c r="AC15398" s="123"/>
    </row>
    <row r="15399" spans="5:29" s="2" customFormat="1">
      <c r="E15399" s="120"/>
      <c r="M15399" s="120"/>
      <c r="N15399" s="120"/>
      <c r="U15399" s="121"/>
      <c r="V15399" s="122"/>
      <c r="W15399" s="123"/>
      <c r="AC15399" s="123"/>
    </row>
    <row r="15400" spans="5:29" s="2" customFormat="1">
      <c r="E15400" s="120"/>
      <c r="M15400" s="120"/>
      <c r="N15400" s="120"/>
      <c r="U15400" s="121"/>
      <c r="V15400" s="122"/>
      <c r="W15400" s="123"/>
      <c r="AC15400" s="123"/>
    </row>
    <row r="15401" spans="5:29" s="2" customFormat="1">
      <c r="E15401" s="120"/>
      <c r="M15401" s="120"/>
      <c r="N15401" s="120"/>
      <c r="U15401" s="121"/>
      <c r="V15401" s="122"/>
      <c r="W15401" s="123"/>
      <c r="AC15401" s="123"/>
    </row>
    <row r="15402" spans="5:29" s="2" customFormat="1">
      <c r="E15402" s="120"/>
      <c r="M15402" s="120"/>
      <c r="N15402" s="120"/>
      <c r="U15402" s="121"/>
      <c r="V15402" s="122"/>
      <c r="W15402" s="123"/>
      <c r="AC15402" s="123"/>
    </row>
    <row r="15403" spans="5:29" s="2" customFormat="1">
      <c r="E15403" s="120"/>
      <c r="M15403" s="120"/>
      <c r="N15403" s="120"/>
      <c r="U15403" s="121"/>
      <c r="V15403" s="122"/>
      <c r="W15403" s="123"/>
      <c r="AC15403" s="123"/>
    </row>
    <row r="15404" spans="5:29" s="2" customFormat="1">
      <c r="E15404" s="120"/>
      <c r="M15404" s="120"/>
      <c r="N15404" s="120"/>
      <c r="U15404" s="121"/>
      <c r="V15404" s="122"/>
      <c r="W15404" s="123"/>
      <c r="AC15404" s="123"/>
    </row>
    <row r="15405" spans="5:29" s="2" customFormat="1">
      <c r="E15405" s="120"/>
      <c r="M15405" s="120"/>
      <c r="N15405" s="120"/>
      <c r="U15405" s="121"/>
      <c r="V15405" s="122"/>
      <c r="W15405" s="123"/>
      <c r="AC15405" s="123"/>
    </row>
    <row r="15406" spans="5:29" s="2" customFormat="1">
      <c r="E15406" s="120"/>
      <c r="M15406" s="120"/>
      <c r="N15406" s="120"/>
      <c r="U15406" s="121"/>
      <c r="V15406" s="122"/>
      <c r="W15406" s="123"/>
      <c r="AC15406" s="123"/>
    </row>
    <row r="15407" spans="5:29" s="2" customFormat="1">
      <c r="E15407" s="120"/>
      <c r="M15407" s="120"/>
      <c r="N15407" s="120"/>
      <c r="U15407" s="121"/>
      <c r="V15407" s="122"/>
      <c r="W15407" s="123"/>
      <c r="AC15407" s="123"/>
    </row>
    <row r="15408" spans="5:29" s="2" customFormat="1">
      <c r="E15408" s="120"/>
      <c r="M15408" s="120"/>
      <c r="N15408" s="120"/>
      <c r="U15408" s="121"/>
      <c r="V15408" s="122"/>
      <c r="W15408" s="123"/>
      <c r="AC15408" s="123"/>
    </row>
    <row r="15409" spans="5:29" s="2" customFormat="1">
      <c r="E15409" s="120"/>
      <c r="M15409" s="120"/>
      <c r="N15409" s="120"/>
      <c r="U15409" s="121"/>
      <c r="V15409" s="122"/>
      <c r="W15409" s="123"/>
      <c r="AC15409" s="123"/>
    </row>
    <row r="15410" spans="5:29" s="2" customFormat="1">
      <c r="E15410" s="120"/>
      <c r="M15410" s="120"/>
      <c r="N15410" s="120"/>
      <c r="U15410" s="121"/>
      <c r="V15410" s="122"/>
      <c r="W15410" s="123"/>
      <c r="AC15410" s="123"/>
    </row>
    <row r="15411" spans="5:29" s="2" customFormat="1">
      <c r="E15411" s="120"/>
      <c r="M15411" s="120"/>
      <c r="N15411" s="120"/>
      <c r="U15411" s="121"/>
      <c r="V15411" s="122"/>
      <c r="W15411" s="123"/>
      <c r="AC15411" s="123"/>
    </row>
    <row r="15412" spans="5:29" s="2" customFormat="1">
      <c r="E15412" s="120"/>
      <c r="M15412" s="120"/>
      <c r="N15412" s="120"/>
      <c r="U15412" s="121"/>
      <c r="V15412" s="122"/>
      <c r="W15412" s="123"/>
      <c r="AC15412" s="123"/>
    </row>
    <row r="15413" spans="5:29" s="2" customFormat="1">
      <c r="E15413" s="120"/>
      <c r="M15413" s="120"/>
      <c r="N15413" s="120"/>
      <c r="U15413" s="121"/>
      <c r="V15413" s="122"/>
      <c r="W15413" s="123"/>
      <c r="AC15413" s="123"/>
    </row>
    <row r="15414" spans="5:29" s="2" customFormat="1">
      <c r="E15414" s="120"/>
      <c r="M15414" s="120"/>
      <c r="N15414" s="120"/>
      <c r="U15414" s="121"/>
      <c r="V15414" s="122"/>
      <c r="W15414" s="123"/>
      <c r="AC15414" s="123"/>
    </row>
    <row r="15415" spans="5:29" s="2" customFormat="1">
      <c r="E15415" s="120"/>
      <c r="M15415" s="120"/>
      <c r="N15415" s="120"/>
      <c r="U15415" s="121"/>
      <c r="V15415" s="122"/>
      <c r="W15415" s="123"/>
      <c r="AC15415" s="123"/>
    </row>
    <row r="15416" spans="5:29" s="2" customFormat="1">
      <c r="E15416" s="120"/>
      <c r="M15416" s="120"/>
      <c r="N15416" s="120"/>
      <c r="U15416" s="121"/>
      <c r="V15416" s="122"/>
      <c r="W15416" s="123"/>
      <c r="AC15416" s="123"/>
    </row>
    <row r="15417" spans="5:29" s="2" customFormat="1">
      <c r="E15417" s="120"/>
      <c r="M15417" s="120"/>
      <c r="N15417" s="120"/>
      <c r="U15417" s="121"/>
      <c r="V15417" s="122"/>
      <c r="W15417" s="123"/>
      <c r="AC15417" s="123"/>
    </row>
    <row r="15418" spans="5:29" s="2" customFormat="1">
      <c r="E15418" s="120"/>
      <c r="M15418" s="120"/>
      <c r="N15418" s="120"/>
      <c r="U15418" s="121"/>
      <c r="V15418" s="122"/>
      <c r="W15418" s="123"/>
      <c r="AC15418" s="123"/>
    </row>
    <row r="15419" spans="5:29" s="2" customFormat="1">
      <c r="E15419" s="120"/>
      <c r="M15419" s="120"/>
      <c r="N15419" s="120"/>
      <c r="U15419" s="121"/>
      <c r="V15419" s="122"/>
      <c r="W15419" s="123"/>
      <c r="AC15419" s="123"/>
    </row>
    <row r="15420" spans="5:29" s="2" customFormat="1">
      <c r="E15420" s="120"/>
      <c r="M15420" s="120"/>
      <c r="N15420" s="120"/>
      <c r="U15420" s="121"/>
      <c r="V15420" s="122"/>
      <c r="W15420" s="123"/>
      <c r="AC15420" s="123"/>
    </row>
    <row r="15421" spans="5:29" s="2" customFormat="1">
      <c r="E15421" s="120"/>
      <c r="M15421" s="120"/>
      <c r="N15421" s="120"/>
      <c r="U15421" s="121"/>
      <c r="V15421" s="122"/>
      <c r="W15421" s="123"/>
      <c r="AC15421" s="123"/>
    </row>
    <row r="15422" spans="5:29" s="2" customFormat="1">
      <c r="E15422" s="120"/>
      <c r="M15422" s="120"/>
      <c r="N15422" s="120"/>
      <c r="U15422" s="121"/>
      <c r="V15422" s="122"/>
      <c r="W15422" s="123"/>
      <c r="AC15422" s="123"/>
    </row>
    <row r="15423" spans="5:29" s="2" customFormat="1">
      <c r="E15423" s="120"/>
      <c r="M15423" s="120"/>
      <c r="N15423" s="120"/>
      <c r="U15423" s="121"/>
      <c r="V15423" s="122"/>
      <c r="W15423" s="123"/>
      <c r="AC15423" s="123"/>
    </row>
    <row r="15424" spans="5:29" s="2" customFormat="1">
      <c r="E15424" s="120"/>
      <c r="M15424" s="120"/>
      <c r="N15424" s="120"/>
      <c r="U15424" s="121"/>
      <c r="V15424" s="122"/>
      <c r="W15424" s="123"/>
      <c r="AC15424" s="123"/>
    </row>
    <row r="15425" spans="5:29" s="2" customFormat="1">
      <c r="E15425" s="120"/>
      <c r="M15425" s="120"/>
      <c r="N15425" s="120"/>
      <c r="U15425" s="121"/>
      <c r="V15425" s="122"/>
      <c r="W15425" s="123"/>
      <c r="AC15425" s="123"/>
    </row>
    <row r="15426" spans="5:29" s="2" customFormat="1">
      <c r="E15426" s="120"/>
      <c r="M15426" s="120"/>
      <c r="N15426" s="120"/>
      <c r="U15426" s="121"/>
      <c r="V15426" s="122"/>
      <c r="W15426" s="123"/>
      <c r="AC15426" s="123"/>
    </row>
    <row r="15427" spans="5:29" s="2" customFormat="1">
      <c r="E15427" s="120"/>
      <c r="M15427" s="120"/>
      <c r="N15427" s="120"/>
      <c r="U15427" s="121"/>
      <c r="V15427" s="122"/>
      <c r="W15427" s="123"/>
      <c r="AC15427" s="123"/>
    </row>
    <row r="15428" spans="5:29" s="2" customFormat="1">
      <c r="E15428" s="120"/>
      <c r="M15428" s="120"/>
      <c r="N15428" s="120"/>
      <c r="U15428" s="121"/>
      <c r="V15428" s="122"/>
      <c r="W15428" s="123"/>
      <c r="AC15428" s="123"/>
    </row>
    <row r="15429" spans="5:29" s="2" customFormat="1">
      <c r="E15429" s="120"/>
      <c r="M15429" s="120"/>
      <c r="N15429" s="120"/>
      <c r="U15429" s="121"/>
      <c r="V15429" s="122"/>
      <c r="W15429" s="123"/>
      <c r="AC15429" s="123"/>
    </row>
    <row r="15430" spans="5:29" s="2" customFormat="1">
      <c r="E15430" s="120"/>
      <c r="M15430" s="120"/>
      <c r="N15430" s="120"/>
      <c r="U15430" s="121"/>
      <c r="V15430" s="122"/>
      <c r="W15430" s="123"/>
      <c r="AC15430" s="123"/>
    </row>
    <row r="15431" spans="5:29" s="2" customFormat="1">
      <c r="E15431" s="120"/>
      <c r="M15431" s="120"/>
      <c r="N15431" s="120"/>
      <c r="U15431" s="121"/>
      <c r="V15431" s="122"/>
      <c r="W15431" s="123"/>
      <c r="AC15431" s="123"/>
    </row>
    <row r="15432" spans="5:29" s="2" customFormat="1">
      <c r="E15432" s="120"/>
      <c r="M15432" s="120"/>
      <c r="N15432" s="120"/>
      <c r="U15432" s="121"/>
      <c r="V15432" s="122"/>
      <c r="W15432" s="123"/>
      <c r="AC15432" s="123"/>
    </row>
    <row r="15433" spans="5:29" s="2" customFormat="1">
      <c r="E15433" s="120"/>
      <c r="M15433" s="120"/>
      <c r="N15433" s="120"/>
      <c r="U15433" s="121"/>
      <c r="V15433" s="122"/>
      <c r="W15433" s="123"/>
      <c r="AC15433" s="123"/>
    </row>
    <row r="15434" spans="5:29" s="2" customFormat="1">
      <c r="E15434" s="120"/>
      <c r="M15434" s="120"/>
      <c r="N15434" s="120"/>
      <c r="U15434" s="121"/>
      <c r="V15434" s="122"/>
      <c r="W15434" s="123"/>
      <c r="AC15434" s="123"/>
    </row>
    <row r="15435" spans="5:29" s="2" customFormat="1">
      <c r="E15435" s="120"/>
      <c r="M15435" s="120"/>
      <c r="N15435" s="120"/>
      <c r="U15435" s="121"/>
      <c r="V15435" s="122"/>
      <c r="W15435" s="123"/>
      <c r="AC15435" s="123"/>
    </row>
    <row r="15436" spans="5:29" s="2" customFormat="1">
      <c r="E15436" s="120"/>
      <c r="M15436" s="120"/>
      <c r="N15436" s="120"/>
      <c r="U15436" s="121"/>
      <c r="V15436" s="122"/>
      <c r="W15436" s="123"/>
      <c r="AC15436" s="123"/>
    </row>
    <row r="15437" spans="5:29" s="2" customFormat="1">
      <c r="E15437" s="120"/>
      <c r="M15437" s="120"/>
      <c r="N15437" s="120"/>
      <c r="U15437" s="121"/>
      <c r="V15437" s="122"/>
      <c r="W15437" s="123"/>
      <c r="AC15437" s="123"/>
    </row>
    <row r="15438" spans="5:29" s="2" customFormat="1">
      <c r="E15438" s="120"/>
      <c r="M15438" s="120"/>
      <c r="N15438" s="120"/>
      <c r="U15438" s="121"/>
      <c r="V15438" s="122"/>
      <c r="W15438" s="123"/>
      <c r="AC15438" s="123"/>
    </row>
    <row r="15439" spans="5:29" s="2" customFormat="1">
      <c r="E15439" s="120"/>
      <c r="M15439" s="120"/>
      <c r="N15439" s="120"/>
      <c r="U15439" s="121"/>
      <c r="V15439" s="122"/>
      <c r="W15439" s="123"/>
      <c r="AC15439" s="123"/>
    </row>
    <row r="15440" spans="5:29" s="2" customFormat="1">
      <c r="E15440" s="120"/>
      <c r="M15440" s="120"/>
      <c r="N15440" s="120"/>
      <c r="U15440" s="121"/>
      <c r="V15440" s="122"/>
      <c r="W15440" s="123"/>
      <c r="AC15440" s="123"/>
    </row>
    <row r="15441" spans="5:29" s="2" customFormat="1">
      <c r="E15441" s="120"/>
      <c r="M15441" s="120"/>
      <c r="N15441" s="120"/>
      <c r="U15441" s="121"/>
      <c r="V15441" s="122"/>
      <c r="W15441" s="123"/>
      <c r="AC15441" s="123"/>
    </row>
    <row r="15442" spans="5:29" s="2" customFormat="1">
      <c r="E15442" s="120"/>
      <c r="M15442" s="120"/>
      <c r="N15442" s="120"/>
      <c r="U15442" s="121"/>
      <c r="V15442" s="122"/>
      <c r="W15442" s="123"/>
      <c r="AC15442" s="123"/>
    </row>
    <row r="15443" spans="5:29" s="2" customFormat="1">
      <c r="E15443" s="120"/>
      <c r="M15443" s="120"/>
      <c r="N15443" s="120"/>
      <c r="U15443" s="121"/>
      <c r="V15443" s="122"/>
      <c r="W15443" s="123"/>
      <c r="AC15443" s="123"/>
    </row>
    <row r="15444" spans="5:29" s="2" customFormat="1">
      <c r="E15444" s="120"/>
      <c r="M15444" s="120"/>
      <c r="N15444" s="120"/>
      <c r="U15444" s="121"/>
      <c r="V15444" s="122"/>
      <c r="W15444" s="123"/>
      <c r="AC15444" s="123"/>
    </row>
    <row r="15445" spans="5:29" s="2" customFormat="1">
      <c r="E15445" s="120"/>
      <c r="M15445" s="120"/>
      <c r="N15445" s="120"/>
      <c r="U15445" s="121"/>
      <c r="V15445" s="122"/>
      <c r="W15445" s="123"/>
      <c r="AC15445" s="123"/>
    </row>
    <row r="15446" spans="5:29" s="2" customFormat="1">
      <c r="E15446" s="120"/>
      <c r="M15446" s="120"/>
      <c r="N15446" s="120"/>
      <c r="U15446" s="121"/>
      <c r="V15446" s="122"/>
      <c r="W15446" s="123"/>
      <c r="AC15446" s="123"/>
    </row>
    <row r="15447" spans="5:29" s="2" customFormat="1">
      <c r="E15447" s="120"/>
      <c r="M15447" s="120"/>
      <c r="N15447" s="120"/>
      <c r="U15447" s="121"/>
      <c r="V15447" s="122"/>
      <c r="W15447" s="123"/>
      <c r="AC15447" s="123"/>
    </row>
    <row r="15448" spans="5:29" s="2" customFormat="1">
      <c r="E15448" s="120"/>
      <c r="M15448" s="120"/>
      <c r="N15448" s="120"/>
      <c r="U15448" s="121"/>
      <c r="V15448" s="122"/>
      <c r="W15448" s="123"/>
      <c r="AC15448" s="123"/>
    </row>
    <row r="15449" spans="5:29" s="2" customFormat="1">
      <c r="E15449" s="120"/>
      <c r="M15449" s="120"/>
      <c r="N15449" s="120"/>
      <c r="U15449" s="121"/>
      <c r="V15449" s="122"/>
      <c r="W15449" s="123"/>
      <c r="AC15449" s="123"/>
    </row>
    <row r="15450" spans="5:29" s="2" customFormat="1">
      <c r="E15450" s="120"/>
      <c r="M15450" s="120"/>
      <c r="N15450" s="120"/>
      <c r="U15450" s="121"/>
      <c r="V15450" s="122"/>
      <c r="W15450" s="123"/>
      <c r="AC15450" s="123"/>
    </row>
    <row r="15451" spans="5:29" s="2" customFormat="1">
      <c r="E15451" s="120"/>
      <c r="M15451" s="120"/>
      <c r="N15451" s="120"/>
      <c r="U15451" s="121"/>
      <c r="V15451" s="122"/>
      <c r="W15451" s="123"/>
      <c r="AC15451" s="123"/>
    </row>
    <row r="15452" spans="5:29" s="2" customFormat="1">
      <c r="E15452" s="120"/>
      <c r="M15452" s="120"/>
      <c r="N15452" s="120"/>
      <c r="U15452" s="121"/>
      <c r="V15452" s="122"/>
      <c r="W15452" s="123"/>
      <c r="AC15452" s="123"/>
    </row>
    <row r="15453" spans="5:29" s="2" customFormat="1">
      <c r="E15453" s="120"/>
      <c r="M15453" s="120"/>
      <c r="N15453" s="120"/>
      <c r="U15453" s="121"/>
      <c r="V15453" s="122"/>
      <c r="W15453" s="123"/>
      <c r="AC15453" s="123"/>
    </row>
    <row r="15454" spans="5:29" s="2" customFormat="1">
      <c r="E15454" s="120"/>
      <c r="M15454" s="120"/>
      <c r="N15454" s="120"/>
      <c r="U15454" s="121"/>
      <c r="V15454" s="122"/>
      <c r="W15454" s="123"/>
      <c r="AC15454" s="123"/>
    </row>
    <row r="15455" spans="5:29" s="2" customFormat="1">
      <c r="E15455" s="120"/>
      <c r="M15455" s="120"/>
      <c r="N15455" s="120"/>
      <c r="U15455" s="121"/>
      <c r="V15455" s="122"/>
      <c r="W15455" s="123"/>
      <c r="AC15455" s="123"/>
    </row>
    <row r="15456" spans="5:29" s="2" customFormat="1">
      <c r="E15456" s="120"/>
      <c r="M15456" s="120"/>
      <c r="N15456" s="120"/>
      <c r="U15456" s="121"/>
      <c r="V15456" s="122"/>
      <c r="W15456" s="123"/>
      <c r="AC15456" s="123"/>
    </row>
    <row r="15457" spans="5:29" s="2" customFormat="1">
      <c r="E15457" s="120"/>
      <c r="M15457" s="120"/>
      <c r="N15457" s="120"/>
      <c r="U15457" s="121"/>
      <c r="V15457" s="122"/>
      <c r="W15457" s="123"/>
      <c r="AC15457" s="123"/>
    </row>
    <row r="15458" spans="5:29" s="2" customFormat="1">
      <c r="E15458" s="120"/>
      <c r="M15458" s="120"/>
      <c r="N15458" s="120"/>
      <c r="U15458" s="121"/>
      <c r="V15458" s="122"/>
      <c r="W15458" s="123"/>
      <c r="AC15458" s="123"/>
    </row>
    <row r="15459" spans="5:29" s="2" customFormat="1">
      <c r="E15459" s="120"/>
      <c r="M15459" s="120"/>
      <c r="N15459" s="120"/>
      <c r="U15459" s="121"/>
      <c r="V15459" s="122"/>
      <c r="W15459" s="123"/>
      <c r="AC15459" s="123"/>
    </row>
    <row r="15460" spans="5:29" s="2" customFormat="1">
      <c r="E15460" s="120"/>
      <c r="M15460" s="120"/>
      <c r="N15460" s="120"/>
      <c r="U15460" s="121"/>
      <c r="V15460" s="122"/>
      <c r="W15460" s="123"/>
      <c r="AC15460" s="123"/>
    </row>
    <row r="15461" spans="5:29" s="2" customFormat="1">
      <c r="E15461" s="120"/>
      <c r="M15461" s="120"/>
      <c r="N15461" s="120"/>
      <c r="U15461" s="121"/>
      <c r="V15461" s="122"/>
      <c r="W15461" s="123"/>
      <c r="AC15461" s="123"/>
    </row>
    <row r="15462" spans="5:29" s="2" customFormat="1">
      <c r="E15462" s="120"/>
      <c r="M15462" s="120"/>
      <c r="N15462" s="120"/>
      <c r="U15462" s="121"/>
      <c r="V15462" s="122"/>
      <c r="W15462" s="123"/>
      <c r="AC15462" s="123"/>
    </row>
    <row r="15463" spans="5:29" s="2" customFormat="1">
      <c r="E15463" s="120"/>
      <c r="M15463" s="120"/>
      <c r="N15463" s="120"/>
      <c r="U15463" s="121"/>
      <c r="V15463" s="122"/>
      <c r="W15463" s="123"/>
      <c r="AC15463" s="123"/>
    </row>
    <row r="15464" spans="5:29" s="2" customFormat="1">
      <c r="E15464" s="120"/>
      <c r="M15464" s="120"/>
      <c r="N15464" s="120"/>
      <c r="U15464" s="121"/>
      <c r="V15464" s="122"/>
      <c r="W15464" s="123"/>
      <c r="AC15464" s="123"/>
    </row>
    <row r="15465" spans="5:29" s="2" customFormat="1">
      <c r="E15465" s="120"/>
      <c r="M15465" s="120"/>
      <c r="N15465" s="120"/>
      <c r="U15465" s="121"/>
      <c r="V15465" s="122"/>
      <c r="W15465" s="123"/>
      <c r="AC15465" s="123"/>
    </row>
    <row r="15466" spans="5:29" s="2" customFormat="1">
      <c r="E15466" s="120"/>
      <c r="M15466" s="120"/>
      <c r="N15466" s="120"/>
      <c r="U15466" s="121"/>
      <c r="V15466" s="122"/>
      <c r="W15466" s="123"/>
      <c r="AC15466" s="123"/>
    </row>
    <row r="15467" spans="5:29" s="2" customFormat="1">
      <c r="E15467" s="120"/>
      <c r="M15467" s="120"/>
      <c r="N15467" s="120"/>
      <c r="U15467" s="121"/>
      <c r="V15467" s="122"/>
      <c r="W15467" s="123"/>
      <c r="AC15467" s="123"/>
    </row>
    <row r="15468" spans="5:29" s="2" customFormat="1">
      <c r="E15468" s="120"/>
      <c r="M15468" s="120"/>
      <c r="N15468" s="120"/>
      <c r="U15468" s="121"/>
      <c r="V15468" s="122"/>
      <c r="W15468" s="123"/>
      <c r="AC15468" s="123"/>
    </row>
    <row r="15469" spans="5:29" s="2" customFormat="1">
      <c r="E15469" s="120"/>
      <c r="M15469" s="120"/>
      <c r="N15469" s="120"/>
      <c r="U15469" s="121"/>
      <c r="V15469" s="122"/>
      <c r="W15469" s="123"/>
      <c r="AC15469" s="123"/>
    </row>
    <row r="15470" spans="5:29" s="2" customFormat="1">
      <c r="E15470" s="120"/>
      <c r="M15470" s="120"/>
      <c r="N15470" s="120"/>
      <c r="U15470" s="121"/>
      <c r="V15470" s="122"/>
      <c r="W15470" s="123"/>
      <c r="AC15470" s="123"/>
    </row>
    <row r="15471" spans="5:29" s="2" customFormat="1">
      <c r="E15471" s="120"/>
      <c r="M15471" s="120"/>
      <c r="N15471" s="120"/>
      <c r="U15471" s="121"/>
      <c r="V15471" s="122"/>
      <c r="W15471" s="123"/>
      <c r="AC15471" s="123"/>
    </row>
    <row r="15472" spans="5:29" s="2" customFormat="1">
      <c r="E15472" s="120"/>
      <c r="M15472" s="120"/>
      <c r="N15472" s="120"/>
      <c r="U15472" s="121"/>
      <c r="V15472" s="122"/>
      <c r="W15472" s="123"/>
      <c r="AC15472" s="123"/>
    </row>
    <row r="15473" spans="5:29" s="2" customFormat="1">
      <c r="E15473" s="120"/>
      <c r="M15473" s="120"/>
      <c r="N15473" s="120"/>
      <c r="U15473" s="121"/>
      <c r="V15473" s="122"/>
      <c r="W15473" s="123"/>
      <c r="AC15473" s="123"/>
    </row>
    <row r="15474" spans="5:29" s="2" customFormat="1">
      <c r="E15474" s="120"/>
      <c r="M15474" s="120"/>
      <c r="N15474" s="120"/>
      <c r="U15474" s="121"/>
      <c r="V15474" s="122"/>
      <c r="W15474" s="123"/>
      <c r="AC15474" s="123"/>
    </row>
    <row r="15475" spans="5:29" s="2" customFormat="1">
      <c r="E15475" s="120"/>
      <c r="M15475" s="120"/>
      <c r="N15475" s="120"/>
      <c r="U15475" s="121"/>
      <c r="V15475" s="122"/>
      <c r="W15475" s="123"/>
      <c r="AC15475" s="123"/>
    </row>
    <row r="15476" spans="5:29" s="2" customFormat="1">
      <c r="E15476" s="120"/>
      <c r="M15476" s="120"/>
      <c r="N15476" s="120"/>
      <c r="U15476" s="121"/>
      <c r="V15476" s="122"/>
      <c r="W15476" s="123"/>
      <c r="AC15476" s="123"/>
    </row>
    <row r="15477" spans="5:29" s="2" customFormat="1">
      <c r="E15477" s="120"/>
      <c r="M15477" s="120"/>
      <c r="N15477" s="120"/>
      <c r="U15477" s="121"/>
      <c r="V15477" s="122"/>
      <c r="W15477" s="123"/>
      <c r="AC15477" s="123"/>
    </row>
    <row r="15478" spans="5:29" s="2" customFormat="1">
      <c r="E15478" s="120"/>
      <c r="M15478" s="120"/>
      <c r="N15478" s="120"/>
      <c r="U15478" s="121"/>
      <c r="V15478" s="122"/>
      <c r="W15478" s="123"/>
      <c r="AC15478" s="123"/>
    </row>
    <row r="15479" spans="5:29" s="2" customFormat="1">
      <c r="E15479" s="120"/>
      <c r="M15479" s="120"/>
      <c r="N15479" s="120"/>
      <c r="U15479" s="121"/>
      <c r="V15479" s="122"/>
      <c r="W15479" s="123"/>
      <c r="AC15479" s="123"/>
    </row>
    <row r="15480" spans="5:29" s="2" customFormat="1">
      <c r="E15480" s="120"/>
      <c r="M15480" s="120"/>
      <c r="N15480" s="120"/>
      <c r="U15480" s="121"/>
      <c r="V15480" s="122"/>
      <c r="W15480" s="123"/>
      <c r="AC15480" s="123"/>
    </row>
    <row r="15481" spans="5:29" s="2" customFormat="1">
      <c r="E15481" s="120"/>
      <c r="M15481" s="120"/>
      <c r="N15481" s="120"/>
      <c r="U15481" s="121"/>
      <c r="V15481" s="122"/>
      <c r="W15481" s="123"/>
      <c r="AC15481" s="123"/>
    </row>
    <row r="15482" spans="5:29" s="2" customFormat="1">
      <c r="E15482" s="120"/>
      <c r="M15482" s="120"/>
      <c r="N15482" s="120"/>
      <c r="U15482" s="121"/>
      <c r="V15482" s="122"/>
      <c r="W15482" s="123"/>
      <c r="AC15482" s="123"/>
    </row>
    <row r="15483" spans="5:29" s="2" customFormat="1">
      <c r="E15483" s="120"/>
      <c r="M15483" s="120"/>
      <c r="N15483" s="120"/>
      <c r="U15483" s="121"/>
      <c r="V15483" s="122"/>
      <c r="W15483" s="123"/>
      <c r="AC15483" s="123"/>
    </row>
    <row r="15484" spans="5:29" s="2" customFormat="1">
      <c r="E15484" s="120"/>
      <c r="M15484" s="120"/>
      <c r="N15484" s="120"/>
      <c r="U15484" s="121"/>
      <c r="V15484" s="122"/>
      <c r="W15484" s="123"/>
      <c r="AC15484" s="123"/>
    </row>
    <row r="15485" spans="5:29" s="2" customFormat="1">
      <c r="E15485" s="120"/>
      <c r="M15485" s="120"/>
      <c r="N15485" s="120"/>
      <c r="U15485" s="121"/>
      <c r="V15485" s="122"/>
      <c r="W15485" s="123"/>
      <c r="AC15485" s="123"/>
    </row>
    <row r="15486" spans="5:29" s="2" customFormat="1">
      <c r="E15486" s="120"/>
      <c r="M15486" s="120"/>
      <c r="N15486" s="120"/>
      <c r="U15486" s="121"/>
      <c r="V15486" s="122"/>
      <c r="W15486" s="123"/>
      <c r="AC15486" s="123"/>
    </row>
    <row r="15487" spans="5:29" s="2" customFormat="1">
      <c r="E15487" s="120"/>
      <c r="M15487" s="120"/>
      <c r="N15487" s="120"/>
      <c r="U15487" s="121"/>
      <c r="V15487" s="122"/>
      <c r="W15487" s="123"/>
      <c r="AC15487" s="123"/>
    </row>
    <row r="15488" spans="5:29" s="2" customFormat="1">
      <c r="E15488" s="120"/>
      <c r="M15488" s="120"/>
      <c r="N15488" s="120"/>
      <c r="U15488" s="121"/>
      <c r="V15488" s="122"/>
      <c r="W15488" s="123"/>
      <c r="AC15488" s="123"/>
    </row>
    <row r="15489" spans="5:29" s="2" customFormat="1">
      <c r="E15489" s="120"/>
      <c r="M15489" s="120"/>
      <c r="N15489" s="120"/>
      <c r="U15489" s="121"/>
      <c r="V15489" s="122"/>
      <c r="W15489" s="123"/>
      <c r="AC15489" s="123"/>
    </row>
    <row r="15490" spans="5:29" s="2" customFormat="1">
      <c r="E15490" s="120"/>
      <c r="M15490" s="120"/>
      <c r="N15490" s="120"/>
      <c r="U15490" s="121"/>
      <c r="V15490" s="122"/>
      <c r="W15490" s="123"/>
      <c r="AC15490" s="123"/>
    </row>
    <row r="15491" spans="5:29" s="2" customFormat="1">
      <c r="E15491" s="120"/>
      <c r="M15491" s="120"/>
      <c r="N15491" s="120"/>
      <c r="U15491" s="121"/>
      <c r="V15491" s="122"/>
      <c r="W15491" s="123"/>
      <c r="AC15491" s="123"/>
    </row>
    <row r="15492" spans="5:29" s="2" customFormat="1">
      <c r="E15492" s="120"/>
      <c r="M15492" s="120"/>
      <c r="N15492" s="120"/>
      <c r="U15492" s="121"/>
      <c r="V15492" s="122"/>
      <c r="W15492" s="123"/>
      <c r="AC15492" s="123"/>
    </row>
    <row r="15493" spans="5:29" s="2" customFormat="1">
      <c r="E15493" s="120"/>
      <c r="M15493" s="120"/>
      <c r="N15493" s="120"/>
      <c r="U15493" s="121"/>
      <c r="V15493" s="122"/>
      <c r="W15493" s="123"/>
      <c r="AC15493" s="123"/>
    </row>
    <row r="15494" spans="5:29" s="2" customFormat="1">
      <c r="E15494" s="120"/>
      <c r="M15494" s="120"/>
      <c r="N15494" s="120"/>
      <c r="U15494" s="121"/>
      <c r="V15494" s="122"/>
      <c r="W15494" s="123"/>
      <c r="AC15494" s="123"/>
    </row>
    <row r="15495" spans="5:29" s="2" customFormat="1">
      <c r="E15495" s="120"/>
      <c r="M15495" s="120"/>
      <c r="N15495" s="120"/>
      <c r="U15495" s="121"/>
      <c r="V15495" s="122"/>
      <c r="W15495" s="123"/>
      <c r="AC15495" s="123"/>
    </row>
    <row r="15496" spans="5:29" s="2" customFormat="1">
      <c r="E15496" s="120"/>
      <c r="M15496" s="120"/>
      <c r="N15496" s="120"/>
      <c r="U15496" s="121"/>
      <c r="V15496" s="122"/>
      <c r="W15496" s="123"/>
      <c r="AC15496" s="123"/>
    </row>
    <row r="15497" spans="5:29" s="2" customFormat="1">
      <c r="E15497" s="120"/>
      <c r="M15497" s="120"/>
      <c r="N15497" s="120"/>
      <c r="U15497" s="121"/>
      <c r="V15497" s="122"/>
      <c r="W15497" s="123"/>
      <c r="AC15497" s="123"/>
    </row>
    <row r="15498" spans="5:29" s="2" customFormat="1">
      <c r="E15498" s="120"/>
      <c r="M15498" s="120"/>
      <c r="N15498" s="120"/>
      <c r="U15498" s="121"/>
      <c r="V15498" s="122"/>
      <c r="W15498" s="123"/>
      <c r="AC15498" s="123"/>
    </row>
    <row r="15499" spans="5:29" s="2" customFormat="1">
      <c r="E15499" s="120"/>
      <c r="M15499" s="120"/>
      <c r="N15499" s="120"/>
      <c r="U15499" s="121"/>
      <c r="V15499" s="122"/>
      <c r="W15499" s="123"/>
      <c r="AC15499" s="123"/>
    </row>
    <row r="15500" spans="5:29" s="2" customFormat="1">
      <c r="E15500" s="120"/>
      <c r="M15500" s="120"/>
      <c r="N15500" s="120"/>
      <c r="U15500" s="121"/>
      <c r="V15500" s="122"/>
      <c r="W15500" s="123"/>
      <c r="AC15500" s="123"/>
    </row>
    <row r="15501" spans="5:29" s="2" customFormat="1">
      <c r="E15501" s="120"/>
      <c r="M15501" s="120"/>
      <c r="N15501" s="120"/>
      <c r="U15501" s="121"/>
      <c r="V15501" s="122"/>
      <c r="W15501" s="123"/>
      <c r="AC15501" s="123"/>
    </row>
    <row r="15502" spans="5:29" s="2" customFormat="1">
      <c r="E15502" s="120"/>
      <c r="M15502" s="120"/>
      <c r="N15502" s="120"/>
      <c r="U15502" s="121"/>
      <c r="V15502" s="122"/>
      <c r="W15502" s="123"/>
      <c r="AC15502" s="123"/>
    </row>
    <row r="15503" spans="5:29" s="2" customFormat="1">
      <c r="E15503" s="120"/>
      <c r="M15503" s="120"/>
      <c r="N15503" s="120"/>
      <c r="U15503" s="121"/>
      <c r="V15503" s="122"/>
      <c r="W15503" s="123"/>
      <c r="AC15503" s="123"/>
    </row>
    <row r="15504" spans="5:29" s="2" customFormat="1">
      <c r="E15504" s="120"/>
      <c r="M15504" s="120"/>
      <c r="N15504" s="120"/>
      <c r="U15504" s="121"/>
      <c r="V15504" s="122"/>
      <c r="W15504" s="123"/>
      <c r="AC15504" s="123"/>
    </row>
    <row r="15505" spans="5:29" s="2" customFormat="1">
      <c r="E15505" s="120"/>
      <c r="M15505" s="120"/>
      <c r="N15505" s="120"/>
      <c r="U15505" s="121"/>
      <c r="V15505" s="122"/>
      <c r="W15505" s="123"/>
      <c r="AC15505" s="123"/>
    </row>
    <row r="15506" spans="5:29" s="2" customFormat="1">
      <c r="E15506" s="120"/>
      <c r="M15506" s="120"/>
      <c r="N15506" s="120"/>
      <c r="U15506" s="121"/>
      <c r="V15506" s="122"/>
      <c r="W15506" s="123"/>
      <c r="AC15506" s="123"/>
    </row>
    <row r="15507" spans="5:29" s="2" customFormat="1">
      <c r="E15507" s="120"/>
      <c r="M15507" s="120"/>
      <c r="N15507" s="120"/>
      <c r="U15507" s="121"/>
      <c r="V15507" s="122"/>
      <c r="W15507" s="123"/>
      <c r="AC15507" s="123"/>
    </row>
    <row r="15508" spans="5:29" s="2" customFormat="1">
      <c r="E15508" s="120"/>
      <c r="M15508" s="120"/>
      <c r="N15508" s="120"/>
      <c r="U15508" s="121"/>
      <c r="V15508" s="122"/>
      <c r="W15508" s="123"/>
      <c r="AC15508" s="123"/>
    </row>
    <row r="15509" spans="5:29" s="2" customFormat="1">
      <c r="E15509" s="120"/>
      <c r="M15509" s="120"/>
      <c r="N15509" s="120"/>
      <c r="U15509" s="121"/>
      <c r="V15509" s="122"/>
      <c r="W15509" s="123"/>
      <c r="AC15509" s="123"/>
    </row>
    <row r="15510" spans="5:29" s="2" customFormat="1">
      <c r="E15510" s="120"/>
      <c r="M15510" s="120"/>
      <c r="N15510" s="120"/>
      <c r="U15510" s="121"/>
      <c r="V15510" s="122"/>
      <c r="W15510" s="123"/>
      <c r="AC15510" s="123"/>
    </row>
    <row r="15511" spans="5:29" s="2" customFormat="1">
      <c r="E15511" s="120"/>
      <c r="M15511" s="120"/>
      <c r="N15511" s="120"/>
      <c r="U15511" s="121"/>
      <c r="V15511" s="122"/>
      <c r="W15511" s="123"/>
      <c r="AC15511" s="123"/>
    </row>
    <row r="15512" spans="5:29" s="2" customFormat="1">
      <c r="E15512" s="120"/>
      <c r="M15512" s="120"/>
      <c r="N15512" s="120"/>
      <c r="U15512" s="121"/>
      <c r="V15512" s="122"/>
      <c r="W15512" s="123"/>
      <c r="AC15512" s="123"/>
    </row>
    <row r="15513" spans="5:29" s="2" customFormat="1">
      <c r="E15513" s="120"/>
      <c r="M15513" s="120"/>
      <c r="N15513" s="120"/>
      <c r="U15513" s="121"/>
      <c r="V15513" s="122"/>
      <c r="W15513" s="123"/>
      <c r="AC15513" s="123"/>
    </row>
    <row r="15514" spans="5:29" s="2" customFormat="1">
      <c r="E15514" s="120"/>
      <c r="M15514" s="120"/>
      <c r="N15514" s="120"/>
      <c r="U15514" s="121"/>
      <c r="V15514" s="122"/>
      <c r="W15514" s="123"/>
      <c r="AC15514" s="123"/>
    </row>
    <row r="15515" spans="5:29" s="2" customFormat="1">
      <c r="E15515" s="120"/>
      <c r="M15515" s="120"/>
      <c r="N15515" s="120"/>
      <c r="U15515" s="121"/>
      <c r="V15515" s="122"/>
      <c r="W15515" s="123"/>
      <c r="AC15515" s="123"/>
    </row>
    <row r="15516" spans="5:29" s="2" customFormat="1">
      <c r="E15516" s="120"/>
      <c r="M15516" s="120"/>
      <c r="N15516" s="120"/>
      <c r="U15516" s="121"/>
      <c r="V15516" s="122"/>
      <c r="W15516" s="123"/>
      <c r="AC15516" s="123"/>
    </row>
    <row r="15517" spans="5:29" s="2" customFormat="1">
      <c r="E15517" s="120"/>
      <c r="M15517" s="120"/>
      <c r="N15517" s="120"/>
      <c r="U15517" s="121"/>
      <c r="V15517" s="122"/>
      <c r="W15517" s="123"/>
      <c r="AC15517" s="123"/>
    </row>
    <row r="15518" spans="5:29" s="2" customFormat="1">
      <c r="E15518" s="120"/>
      <c r="M15518" s="120"/>
      <c r="N15518" s="120"/>
      <c r="U15518" s="121"/>
      <c r="V15518" s="122"/>
      <c r="W15518" s="123"/>
      <c r="AC15518" s="123"/>
    </row>
    <row r="15519" spans="5:29" s="2" customFormat="1">
      <c r="E15519" s="120"/>
      <c r="M15519" s="120"/>
      <c r="N15519" s="120"/>
      <c r="U15519" s="121"/>
      <c r="V15519" s="122"/>
      <c r="W15519" s="123"/>
      <c r="AC15519" s="123"/>
    </row>
    <row r="15520" spans="5:29" s="2" customFormat="1">
      <c r="E15520" s="120"/>
      <c r="M15520" s="120"/>
      <c r="N15520" s="120"/>
      <c r="U15520" s="121"/>
      <c r="V15520" s="122"/>
      <c r="W15520" s="123"/>
      <c r="AC15520" s="123"/>
    </row>
    <row r="15521" spans="5:29" s="2" customFormat="1">
      <c r="E15521" s="120"/>
      <c r="M15521" s="120"/>
      <c r="N15521" s="120"/>
      <c r="U15521" s="121"/>
      <c r="V15521" s="122"/>
      <c r="W15521" s="123"/>
      <c r="AC15521" s="123"/>
    </row>
    <row r="15522" spans="5:29" s="2" customFormat="1">
      <c r="E15522" s="120"/>
      <c r="M15522" s="120"/>
      <c r="N15522" s="120"/>
      <c r="U15522" s="121"/>
      <c r="V15522" s="122"/>
      <c r="W15522" s="123"/>
      <c r="AC15522" s="123"/>
    </row>
    <row r="15523" spans="5:29" s="2" customFormat="1">
      <c r="E15523" s="120"/>
      <c r="M15523" s="120"/>
      <c r="N15523" s="120"/>
      <c r="U15523" s="121"/>
      <c r="V15523" s="122"/>
      <c r="W15523" s="123"/>
      <c r="AC15523" s="123"/>
    </row>
    <row r="15524" spans="5:29" s="2" customFormat="1">
      <c r="E15524" s="120"/>
      <c r="M15524" s="120"/>
      <c r="N15524" s="120"/>
      <c r="U15524" s="121"/>
      <c r="V15524" s="122"/>
      <c r="W15524" s="123"/>
      <c r="AC15524" s="123"/>
    </row>
    <row r="15525" spans="5:29" s="2" customFormat="1">
      <c r="E15525" s="120"/>
      <c r="M15525" s="120"/>
      <c r="N15525" s="120"/>
      <c r="U15525" s="121"/>
      <c r="V15525" s="122"/>
      <c r="W15525" s="123"/>
      <c r="AC15525" s="123"/>
    </row>
    <row r="15526" spans="5:29" s="2" customFormat="1">
      <c r="E15526" s="120"/>
      <c r="M15526" s="120"/>
      <c r="N15526" s="120"/>
      <c r="U15526" s="121"/>
      <c r="V15526" s="122"/>
      <c r="W15526" s="123"/>
      <c r="AC15526" s="123"/>
    </row>
    <row r="15527" spans="5:29" s="2" customFormat="1">
      <c r="E15527" s="120"/>
      <c r="M15527" s="120"/>
      <c r="N15527" s="120"/>
      <c r="U15527" s="121"/>
      <c r="V15527" s="122"/>
      <c r="W15527" s="123"/>
      <c r="AC15527" s="123"/>
    </row>
    <row r="15528" spans="5:29" s="2" customFormat="1">
      <c r="E15528" s="120"/>
      <c r="M15528" s="120"/>
      <c r="N15528" s="120"/>
      <c r="U15528" s="121"/>
      <c r="V15528" s="122"/>
      <c r="W15528" s="123"/>
      <c r="AC15528" s="123"/>
    </row>
    <row r="15529" spans="5:29" s="2" customFormat="1">
      <c r="E15529" s="120"/>
      <c r="M15529" s="120"/>
      <c r="N15529" s="120"/>
      <c r="U15529" s="121"/>
      <c r="V15529" s="122"/>
      <c r="W15529" s="123"/>
      <c r="AC15529" s="123"/>
    </row>
    <row r="15530" spans="5:29" s="2" customFormat="1">
      <c r="E15530" s="120"/>
      <c r="M15530" s="120"/>
      <c r="N15530" s="120"/>
      <c r="U15530" s="121"/>
      <c r="V15530" s="122"/>
      <c r="W15530" s="123"/>
      <c r="AC15530" s="123"/>
    </row>
    <row r="15531" spans="5:29" s="2" customFormat="1">
      <c r="E15531" s="120"/>
      <c r="M15531" s="120"/>
      <c r="N15531" s="120"/>
      <c r="U15531" s="121"/>
      <c r="V15531" s="122"/>
      <c r="W15531" s="123"/>
      <c r="AC15531" s="123"/>
    </row>
    <row r="15532" spans="5:29" s="2" customFormat="1">
      <c r="E15532" s="120"/>
      <c r="M15532" s="120"/>
      <c r="N15532" s="120"/>
      <c r="U15532" s="121"/>
      <c r="V15532" s="122"/>
      <c r="W15532" s="123"/>
      <c r="AC15532" s="123"/>
    </row>
    <row r="15533" spans="5:29" s="2" customFormat="1">
      <c r="E15533" s="120"/>
      <c r="M15533" s="120"/>
      <c r="N15533" s="120"/>
      <c r="U15533" s="121"/>
      <c r="V15533" s="122"/>
      <c r="W15533" s="123"/>
      <c r="AC15533" s="123"/>
    </row>
    <row r="15534" spans="5:29" s="2" customFormat="1">
      <c r="E15534" s="120"/>
      <c r="M15534" s="120"/>
      <c r="N15534" s="120"/>
      <c r="U15534" s="121"/>
      <c r="V15534" s="122"/>
      <c r="W15534" s="123"/>
      <c r="AC15534" s="123"/>
    </row>
    <row r="15535" spans="5:29" s="2" customFormat="1">
      <c r="E15535" s="120"/>
      <c r="M15535" s="120"/>
      <c r="N15535" s="120"/>
      <c r="U15535" s="121"/>
      <c r="V15535" s="122"/>
      <c r="W15535" s="123"/>
      <c r="AC15535" s="123"/>
    </row>
    <row r="15536" spans="5:29" s="2" customFormat="1">
      <c r="E15536" s="120"/>
      <c r="M15536" s="120"/>
      <c r="N15536" s="120"/>
      <c r="U15536" s="121"/>
      <c r="V15536" s="122"/>
      <c r="W15536" s="123"/>
      <c r="AC15536" s="123"/>
    </row>
    <row r="15537" spans="5:29" s="2" customFormat="1">
      <c r="E15537" s="120"/>
      <c r="M15537" s="120"/>
      <c r="N15537" s="120"/>
      <c r="U15537" s="121"/>
      <c r="V15537" s="122"/>
      <c r="W15537" s="123"/>
      <c r="AC15537" s="123"/>
    </row>
    <row r="15538" spans="5:29" s="2" customFormat="1">
      <c r="E15538" s="120"/>
      <c r="M15538" s="120"/>
      <c r="N15538" s="120"/>
      <c r="U15538" s="121"/>
      <c r="V15538" s="122"/>
      <c r="W15538" s="123"/>
      <c r="AC15538" s="123"/>
    </row>
    <row r="15539" spans="5:29" s="2" customFormat="1">
      <c r="E15539" s="120"/>
      <c r="M15539" s="120"/>
      <c r="N15539" s="120"/>
      <c r="U15539" s="121"/>
      <c r="V15539" s="122"/>
      <c r="W15539" s="123"/>
      <c r="AC15539" s="123"/>
    </row>
    <row r="15540" spans="5:29" s="2" customFormat="1">
      <c r="E15540" s="120"/>
      <c r="M15540" s="120"/>
      <c r="N15540" s="120"/>
      <c r="U15540" s="121"/>
      <c r="V15540" s="122"/>
      <c r="W15540" s="123"/>
      <c r="AC15540" s="123"/>
    </row>
    <row r="15541" spans="5:29" s="2" customFormat="1">
      <c r="E15541" s="120"/>
      <c r="M15541" s="120"/>
      <c r="N15541" s="120"/>
      <c r="U15541" s="121"/>
      <c r="V15541" s="122"/>
      <c r="W15541" s="123"/>
      <c r="AC15541" s="123"/>
    </row>
    <row r="15542" spans="5:29" s="2" customFormat="1">
      <c r="E15542" s="120"/>
      <c r="M15542" s="120"/>
      <c r="N15542" s="120"/>
      <c r="U15542" s="121"/>
      <c r="V15542" s="122"/>
      <c r="W15542" s="123"/>
      <c r="AC15542" s="123"/>
    </row>
    <row r="15543" spans="5:29" s="2" customFormat="1">
      <c r="E15543" s="120"/>
      <c r="M15543" s="120"/>
      <c r="N15543" s="120"/>
      <c r="U15543" s="121"/>
      <c r="V15543" s="122"/>
      <c r="W15543" s="123"/>
      <c r="AC15543" s="123"/>
    </row>
    <row r="15544" spans="5:29" s="2" customFormat="1">
      <c r="E15544" s="120"/>
      <c r="M15544" s="120"/>
      <c r="N15544" s="120"/>
      <c r="U15544" s="121"/>
      <c r="V15544" s="122"/>
      <c r="W15544" s="123"/>
      <c r="AC15544" s="123"/>
    </row>
    <row r="15545" spans="5:29" s="2" customFormat="1">
      <c r="E15545" s="120"/>
      <c r="M15545" s="120"/>
      <c r="N15545" s="120"/>
      <c r="U15545" s="121"/>
      <c r="V15545" s="122"/>
      <c r="W15545" s="123"/>
      <c r="AC15545" s="123"/>
    </row>
    <row r="15546" spans="5:29" s="2" customFormat="1">
      <c r="E15546" s="120"/>
      <c r="M15546" s="120"/>
      <c r="N15546" s="120"/>
      <c r="U15546" s="121"/>
      <c r="V15546" s="122"/>
      <c r="W15546" s="123"/>
      <c r="AC15546" s="123"/>
    </row>
    <row r="15547" spans="5:29" s="2" customFormat="1">
      <c r="E15547" s="120"/>
      <c r="M15547" s="120"/>
      <c r="N15547" s="120"/>
      <c r="U15547" s="121"/>
      <c r="V15547" s="122"/>
      <c r="W15547" s="123"/>
      <c r="AC15547" s="123"/>
    </row>
    <row r="15548" spans="5:29" s="2" customFormat="1">
      <c r="E15548" s="120"/>
      <c r="M15548" s="120"/>
      <c r="N15548" s="120"/>
      <c r="U15548" s="121"/>
      <c r="V15548" s="122"/>
      <c r="W15548" s="123"/>
      <c r="AC15548" s="123"/>
    </row>
    <row r="15549" spans="5:29" s="2" customFormat="1">
      <c r="E15549" s="120"/>
      <c r="M15549" s="120"/>
      <c r="N15549" s="120"/>
      <c r="U15549" s="121"/>
      <c r="V15549" s="122"/>
      <c r="W15549" s="123"/>
      <c r="AC15549" s="123"/>
    </row>
    <row r="15550" spans="5:29" s="2" customFormat="1">
      <c r="E15550" s="120"/>
      <c r="M15550" s="120"/>
      <c r="N15550" s="120"/>
      <c r="U15550" s="121"/>
      <c r="V15550" s="122"/>
      <c r="W15550" s="123"/>
      <c r="AC15550" s="123"/>
    </row>
    <row r="15551" spans="5:29" s="2" customFormat="1">
      <c r="E15551" s="120"/>
      <c r="M15551" s="120"/>
      <c r="N15551" s="120"/>
      <c r="U15551" s="121"/>
      <c r="V15551" s="122"/>
      <c r="W15551" s="123"/>
      <c r="AC15551" s="123"/>
    </row>
    <row r="15552" spans="5:29" s="2" customFormat="1">
      <c r="E15552" s="120"/>
      <c r="M15552" s="120"/>
      <c r="N15552" s="120"/>
      <c r="U15552" s="121"/>
      <c r="V15552" s="122"/>
      <c r="W15552" s="123"/>
      <c r="AC15552" s="123"/>
    </row>
    <row r="15553" spans="5:29" s="2" customFormat="1">
      <c r="E15553" s="120"/>
      <c r="M15553" s="120"/>
      <c r="N15553" s="120"/>
      <c r="U15553" s="121"/>
      <c r="V15553" s="122"/>
      <c r="W15553" s="123"/>
      <c r="AC15553" s="123"/>
    </row>
    <row r="15554" spans="5:29" s="2" customFormat="1">
      <c r="E15554" s="120"/>
      <c r="M15554" s="120"/>
      <c r="N15554" s="120"/>
      <c r="U15554" s="121"/>
      <c r="V15554" s="122"/>
      <c r="W15554" s="123"/>
      <c r="AC15554" s="123"/>
    </row>
    <row r="15555" spans="5:29" s="2" customFormat="1">
      <c r="E15555" s="120"/>
      <c r="M15555" s="120"/>
      <c r="N15555" s="120"/>
      <c r="U15555" s="121"/>
      <c r="V15555" s="122"/>
      <c r="W15555" s="123"/>
      <c r="AC15555" s="123"/>
    </row>
    <row r="15556" spans="5:29" s="2" customFormat="1">
      <c r="E15556" s="120"/>
      <c r="M15556" s="120"/>
      <c r="N15556" s="120"/>
      <c r="U15556" s="121"/>
      <c r="V15556" s="122"/>
      <c r="W15556" s="123"/>
      <c r="AC15556" s="123"/>
    </row>
    <row r="15557" spans="5:29" s="2" customFormat="1">
      <c r="E15557" s="120"/>
      <c r="M15557" s="120"/>
      <c r="N15557" s="120"/>
      <c r="U15557" s="121"/>
      <c r="V15557" s="122"/>
      <c r="W15557" s="123"/>
      <c r="AC15557" s="123"/>
    </row>
    <row r="15558" spans="5:29" s="2" customFormat="1">
      <c r="E15558" s="120"/>
      <c r="M15558" s="120"/>
      <c r="N15558" s="120"/>
      <c r="U15558" s="121"/>
      <c r="V15558" s="122"/>
      <c r="W15558" s="123"/>
      <c r="AC15558" s="123"/>
    </row>
    <row r="15559" spans="5:29" s="2" customFormat="1">
      <c r="E15559" s="120"/>
      <c r="M15559" s="120"/>
      <c r="N15559" s="120"/>
      <c r="U15559" s="121"/>
      <c r="V15559" s="122"/>
      <c r="W15559" s="123"/>
      <c r="AC15559" s="123"/>
    </row>
    <row r="15560" spans="5:29" s="2" customFormat="1">
      <c r="E15560" s="120"/>
      <c r="M15560" s="120"/>
      <c r="N15560" s="120"/>
      <c r="U15560" s="121"/>
      <c r="V15560" s="122"/>
      <c r="W15560" s="123"/>
      <c r="AC15560" s="123"/>
    </row>
    <row r="15561" spans="5:29" s="2" customFormat="1">
      <c r="E15561" s="120"/>
      <c r="M15561" s="120"/>
      <c r="N15561" s="120"/>
      <c r="U15561" s="121"/>
      <c r="V15561" s="122"/>
      <c r="W15561" s="123"/>
      <c r="AC15561" s="123"/>
    </row>
    <row r="15562" spans="5:29" s="2" customFormat="1">
      <c r="E15562" s="120"/>
      <c r="M15562" s="120"/>
      <c r="N15562" s="120"/>
      <c r="U15562" s="121"/>
      <c r="V15562" s="122"/>
      <c r="W15562" s="123"/>
      <c r="AC15562" s="123"/>
    </row>
    <row r="15563" spans="5:29" s="2" customFormat="1">
      <c r="E15563" s="120"/>
      <c r="M15563" s="120"/>
      <c r="N15563" s="120"/>
      <c r="U15563" s="121"/>
      <c r="V15563" s="122"/>
      <c r="W15563" s="123"/>
      <c r="AC15563" s="123"/>
    </row>
    <row r="15564" spans="5:29" s="2" customFormat="1">
      <c r="E15564" s="120"/>
      <c r="M15564" s="120"/>
      <c r="N15564" s="120"/>
      <c r="U15564" s="121"/>
      <c r="V15564" s="122"/>
      <c r="W15564" s="123"/>
      <c r="AC15564" s="123"/>
    </row>
    <row r="15565" spans="5:29" s="2" customFormat="1">
      <c r="E15565" s="120"/>
      <c r="M15565" s="120"/>
      <c r="N15565" s="120"/>
      <c r="U15565" s="121"/>
      <c r="V15565" s="122"/>
      <c r="W15565" s="123"/>
      <c r="AC15565" s="123"/>
    </row>
    <row r="15566" spans="5:29" s="2" customFormat="1">
      <c r="E15566" s="120"/>
      <c r="M15566" s="120"/>
      <c r="N15566" s="120"/>
      <c r="U15566" s="121"/>
      <c r="V15566" s="122"/>
      <c r="W15566" s="123"/>
      <c r="AC15566" s="123"/>
    </row>
    <row r="15567" spans="5:29" s="2" customFormat="1">
      <c r="E15567" s="120"/>
      <c r="M15567" s="120"/>
      <c r="N15567" s="120"/>
      <c r="U15567" s="121"/>
      <c r="V15567" s="122"/>
      <c r="W15567" s="123"/>
      <c r="AC15567" s="123"/>
    </row>
    <row r="15568" spans="5:29" s="2" customFormat="1">
      <c r="E15568" s="120"/>
      <c r="M15568" s="120"/>
      <c r="N15568" s="120"/>
      <c r="U15568" s="121"/>
      <c r="V15568" s="122"/>
      <c r="W15568" s="123"/>
      <c r="AC15568" s="123"/>
    </row>
    <row r="15569" spans="5:29" s="2" customFormat="1">
      <c r="E15569" s="120"/>
      <c r="M15569" s="120"/>
      <c r="N15569" s="120"/>
      <c r="U15569" s="121"/>
      <c r="V15569" s="122"/>
      <c r="W15569" s="123"/>
      <c r="AC15569" s="123"/>
    </row>
    <row r="15570" spans="5:29" s="2" customFormat="1">
      <c r="E15570" s="120"/>
      <c r="M15570" s="120"/>
      <c r="N15570" s="120"/>
      <c r="U15570" s="121"/>
      <c r="V15570" s="122"/>
      <c r="W15570" s="123"/>
      <c r="AC15570" s="123"/>
    </row>
    <row r="15571" spans="5:29" s="2" customFormat="1">
      <c r="E15571" s="120"/>
      <c r="M15571" s="120"/>
      <c r="N15571" s="120"/>
      <c r="U15571" s="121"/>
      <c r="V15571" s="122"/>
      <c r="W15571" s="123"/>
      <c r="AC15571" s="123"/>
    </row>
    <row r="15572" spans="5:29" s="2" customFormat="1">
      <c r="E15572" s="120"/>
      <c r="M15572" s="120"/>
      <c r="N15572" s="120"/>
      <c r="U15572" s="121"/>
      <c r="V15572" s="122"/>
      <c r="W15572" s="123"/>
      <c r="AC15572" s="123"/>
    </row>
    <row r="15573" spans="5:29" s="2" customFormat="1">
      <c r="E15573" s="120"/>
      <c r="M15573" s="120"/>
      <c r="N15573" s="120"/>
      <c r="U15573" s="121"/>
      <c r="V15573" s="122"/>
      <c r="W15573" s="123"/>
      <c r="AC15573" s="123"/>
    </row>
    <row r="15574" spans="5:29" s="2" customFormat="1">
      <c r="E15574" s="120"/>
      <c r="M15574" s="120"/>
      <c r="N15574" s="120"/>
      <c r="U15574" s="121"/>
      <c r="V15574" s="122"/>
      <c r="W15574" s="123"/>
      <c r="AC15574" s="123"/>
    </row>
    <row r="15575" spans="5:29" s="2" customFormat="1">
      <c r="E15575" s="120"/>
      <c r="M15575" s="120"/>
      <c r="N15575" s="120"/>
      <c r="U15575" s="121"/>
      <c r="V15575" s="122"/>
      <c r="W15575" s="123"/>
      <c r="AC15575" s="123"/>
    </row>
    <row r="15576" spans="5:29" s="2" customFormat="1">
      <c r="E15576" s="120"/>
      <c r="M15576" s="120"/>
      <c r="N15576" s="120"/>
      <c r="U15576" s="121"/>
      <c r="V15576" s="122"/>
      <c r="W15576" s="123"/>
      <c r="AC15576" s="123"/>
    </row>
    <row r="15577" spans="5:29" s="2" customFormat="1">
      <c r="E15577" s="120"/>
      <c r="M15577" s="120"/>
      <c r="N15577" s="120"/>
      <c r="U15577" s="121"/>
      <c r="V15577" s="122"/>
      <c r="W15577" s="123"/>
      <c r="AC15577" s="123"/>
    </row>
    <row r="15578" spans="5:29" s="2" customFormat="1">
      <c r="E15578" s="120"/>
      <c r="M15578" s="120"/>
      <c r="N15578" s="120"/>
      <c r="U15578" s="121"/>
      <c r="V15578" s="122"/>
      <c r="W15578" s="123"/>
      <c r="AC15578" s="123"/>
    </row>
    <row r="15579" spans="5:29" s="2" customFormat="1">
      <c r="E15579" s="120"/>
      <c r="M15579" s="120"/>
      <c r="N15579" s="120"/>
      <c r="U15579" s="121"/>
      <c r="V15579" s="122"/>
      <c r="W15579" s="123"/>
      <c r="AC15579" s="123"/>
    </row>
    <row r="15580" spans="5:29" s="2" customFormat="1">
      <c r="E15580" s="120"/>
      <c r="M15580" s="120"/>
      <c r="N15580" s="120"/>
      <c r="U15580" s="121"/>
      <c r="V15580" s="122"/>
      <c r="W15580" s="123"/>
      <c r="AC15580" s="123"/>
    </row>
    <row r="15581" spans="5:29" s="2" customFormat="1">
      <c r="E15581" s="120"/>
      <c r="M15581" s="120"/>
      <c r="N15581" s="120"/>
      <c r="U15581" s="121"/>
      <c r="V15581" s="122"/>
      <c r="W15581" s="123"/>
      <c r="AC15581" s="123"/>
    </row>
    <row r="15582" spans="5:29" s="2" customFormat="1">
      <c r="E15582" s="120"/>
      <c r="M15582" s="120"/>
      <c r="N15582" s="120"/>
      <c r="U15582" s="121"/>
      <c r="V15582" s="122"/>
      <c r="W15582" s="123"/>
      <c r="AC15582" s="123"/>
    </row>
    <row r="15583" spans="5:29" s="2" customFormat="1">
      <c r="E15583" s="120"/>
      <c r="M15583" s="120"/>
      <c r="N15583" s="120"/>
      <c r="U15583" s="121"/>
      <c r="V15583" s="122"/>
      <c r="W15583" s="123"/>
      <c r="AC15583" s="123"/>
    </row>
    <row r="15584" spans="5:29" s="2" customFormat="1">
      <c r="E15584" s="120"/>
      <c r="M15584" s="120"/>
      <c r="N15584" s="120"/>
      <c r="U15584" s="121"/>
      <c r="V15584" s="122"/>
      <c r="W15584" s="123"/>
      <c r="AC15584" s="123"/>
    </row>
    <row r="15585" spans="5:29" s="2" customFormat="1">
      <c r="E15585" s="120"/>
      <c r="M15585" s="120"/>
      <c r="N15585" s="120"/>
      <c r="U15585" s="121"/>
      <c r="V15585" s="122"/>
      <c r="W15585" s="123"/>
      <c r="AC15585" s="123"/>
    </row>
    <row r="15586" spans="5:29" s="2" customFormat="1">
      <c r="E15586" s="120"/>
      <c r="M15586" s="120"/>
      <c r="N15586" s="120"/>
      <c r="U15586" s="121"/>
      <c r="V15586" s="122"/>
      <c r="W15586" s="123"/>
      <c r="AC15586" s="123"/>
    </row>
    <row r="15587" spans="5:29" s="2" customFormat="1">
      <c r="E15587" s="120"/>
      <c r="M15587" s="120"/>
      <c r="N15587" s="120"/>
      <c r="U15587" s="121"/>
      <c r="V15587" s="122"/>
      <c r="W15587" s="123"/>
      <c r="AC15587" s="123"/>
    </row>
    <row r="15588" spans="5:29" s="2" customFormat="1">
      <c r="E15588" s="120"/>
      <c r="M15588" s="120"/>
      <c r="N15588" s="120"/>
      <c r="U15588" s="121"/>
      <c r="V15588" s="122"/>
      <c r="W15588" s="123"/>
      <c r="AC15588" s="123"/>
    </row>
    <row r="15589" spans="5:29" s="2" customFormat="1">
      <c r="E15589" s="120"/>
      <c r="M15589" s="120"/>
      <c r="N15589" s="120"/>
      <c r="U15589" s="121"/>
      <c r="V15589" s="122"/>
      <c r="W15589" s="123"/>
      <c r="AC15589" s="123"/>
    </row>
    <row r="15590" spans="5:29" s="2" customFormat="1">
      <c r="E15590" s="120"/>
      <c r="M15590" s="120"/>
      <c r="N15590" s="120"/>
      <c r="U15590" s="121"/>
      <c r="V15590" s="122"/>
      <c r="W15590" s="123"/>
      <c r="AC15590" s="123"/>
    </row>
    <row r="15591" spans="5:29" s="2" customFormat="1">
      <c r="E15591" s="120"/>
      <c r="M15591" s="120"/>
      <c r="N15591" s="120"/>
      <c r="U15591" s="121"/>
      <c r="V15591" s="122"/>
      <c r="W15591" s="123"/>
      <c r="AC15591" s="123"/>
    </row>
    <row r="15592" spans="5:29" s="2" customFormat="1">
      <c r="E15592" s="120"/>
      <c r="M15592" s="120"/>
      <c r="N15592" s="120"/>
      <c r="U15592" s="121"/>
      <c r="V15592" s="122"/>
      <c r="W15592" s="123"/>
      <c r="AC15592" s="123"/>
    </row>
    <row r="15593" spans="5:29" s="2" customFormat="1">
      <c r="E15593" s="120"/>
      <c r="M15593" s="120"/>
      <c r="N15593" s="120"/>
      <c r="U15593" s="121"/>
      <c r="V15593" s="122"/>
      <c r="W15593" s="123"/>
      <c r="AC15593" s="123"/>
    </row>
    <row r="15594" spans="5:29" s="2" customFormat="1">
      <c r="E15594" s="120"/>
      <c r="M15594" s="120"/>
      <c r="N15594" s="120"/>
      <c r="U15594" s="121"/>
      <c r="V15594" s="122"/>
      <c r="W15594" s="123"/>
      <c r="AC15594" s="123"/>
    </row>
    <row r="15595" spans="5:29" s="2" customFormat="1">
      <c r="E15595" s="120"/>
      <c r="M15595" s="120"/>
      <c r="N15595" s="120"/>
      <c r="U15595" s="121"/>
      <c r="V15595" s="122"/>
      <c r="W15595" s="123"/>
      <c r="AC15595" s="123"/>
    </row>
    <row r="15596" spans="5:29" s="2" customFormat="1">
      <c r="E15596" s="120"/>
      <c r="M15596" s="120"/>
      <c r="N15596" s="120"/>
      <c r="U15596" s="121"/>
      <c r="V15596" s="122"/>
      <c r="W15596" s="123"/>
      <c r="AC15596" s="123"/>
    </row>
    <row r="15597" spans="5:29" s="2" customFormat="1">
      <c r="E15597" s="120"/>
      <c r="M15597" s="120"/>
      <c r="N15597" s="120"/>
      <c r="U15597" s="121"/>
      <c r="V15597" s="122"/>
      <c r="W15597" s="123"/>
      <c r="AC15597" s="123"/>
    </row>
    <row r="15598" spans="5:29" s="2" customFormat="1">
      <c r="E15598" s="120"/>
      <c r="M15598" s="120"/>
      <c r="N15598" s="120"/>
      <c r="U15598" s="121"/>
      <c r="V15598" s="122"/>
      <c r="W15598" s="123"/>
      <c r="AC15598" s="123"/>
    </row>
    <row r="15599" spans="5:29" s="2" customFormat="1">
      <c r="E15599" s="120"/>
      <c r="M15599" s="120"/>
      <c r="N15599" s="120"/>
      <c r="U15599" s="121"/>
      <c r="V15599" s="122"/>
      <c r="W15599" s="123"/>
      <c r="AC15599" s="123"/>
    </row>
    <row r="15600" spans="5:29" s="2" customFormat="1">
      <c r="E15600" s="120"/>
      <c r="M15600" s="120"/>
      <c r="N15600" s="120"/>
      <c r="U15600" s="121"/>
      <c r="V15600" s="122"/>
      <c r="W15600" s="123"/>
      <c r="AC15600" s="123"/>
    </row>
    <row r="15601" spans="5:29" s="2" customFormat="1">
      <c r="E15601" s="120"/>
      <c r="M15601" s="120"/>
      <c r="N15601" s="120"/>
      <c r="U15601" s="121"/>
      <c r="V15601" s="122"/>
      <c r="W15601" s="123"/>
      <c r="AC15601" s="123"/>
    </row>
    <row r="15602" spans="5:29" s="2" customFormat="1">
      <c r="E15602" s="120"/>
      <c r="M15602" s="120"/>
      <c r="N15602" s="120"/>
      <c r="U15602" s="121"/>
      <c r="V15602" s="122"/>
      <c r="W15602" s="123"/>
      <c r="AC15602" s="123"/>
    </row>
    <row r="15603" spans="5:29" s="2" customFormat="1">
      <c r="E15603" s="120"/>
      <c r="M15603" s="120"/>
      <c r="N15603" s="120"/>
      <c r="U15603" s="121"/>
      <c r="V15603" s="122"/>
      <c r="W15603" s="123"/>
      <c r="AC15603" s="123"/>
    </row>
    <row r="15604" spans="5:29" s="2" customFormat="1">
      <c r="E15604" s="120"/>
      <c r="M15604" s="120"/>
      <c r="N15604" s="120"/>
      <c r="U15604" s="121"/>
      <c r="V15604" s="122"/>
      <c r="W15604" s="123"/>
      <c r="AC15604" s="123"/>
    </row>
    <row r="15605" spans="5:29" s="2" customFormat="1">
      <c r="E15605" s="120"/>
      <c r="M15605" s="120"/>
      <c r="N15605" s="120"/>
      <c r="U15605" s="121"/>
      <c r="V15605" s="122"/>
      <c r="W15605" s="123"/>
      <c r="AC15605" s="123"/>
    </row>
    <row r="15606" spans="5:29" s="2" customFormat="1">
      <c r="E15606" s="120"/>
      <c r="M15606" s="120"/>
      <c r="N15606" s="120"/>
      <c r="U15606" s="121"/>
      <c r="V15606" s="122"/>
      <c r="W15606" s="123"/>
      <c r="AC15606" s="123"/>
    </row>
    <row r="15607" spans="5:29" s="2" customFormat="1">
      <c r="E15607" s="120"/>
      <c r="M15607" s="120"/>
      <c r="N15607" s="120"/>
      <c r="U15607" s="121"/>
      <c r="V15607" s="122"/>
      <c r="W15607" s="123"/>
      <c r="AC15607" s="123"/>
    </row>
    <row r="15608" spans="5:29" s="2" customFormat="1">
      <c r="E15608" s="120"/>
      <c r="M15608" s="120"/>
      <c r="N15608" s="120"/>
      <c r="U15608" s="121"/>
      <c r="V15608" s="122"/>
      <c r="W15608" s="123"/>
      <c r="AC15608" s="123"/>
    </row>
    <row r="15609" spans="5:29" s="2" customFormat="1">
      <c r="E15609" s="120"/>
      <c r="M15609" s="120"/>
      <c r="N15609" s="120"/>
      <c r="U15609" s="121"/>
      <c r="V15609" s="122"/>
      <c r="W15609" s="123"/>
      <c r="AC15609" s="123"/>
    </row>
    <row r="15610" spans="5:29" s="2" customFormat="1">
      <c r="E15610" s="120"/>
      <c r="M15610" s="120"/>
      <c r="N15610" s="120"/>
      <c r="U15610" s="121"/>
      <c r="V15610" s="122"/>
      <c r="W15610" s="123"/>
      <c r="AC15610" s="123"/>
    </row>
    <row r="15611" spans="5:29" s="2" customFormat="1">
      <c r="E15611" s="120"/>
      <c r="M15611" s="120"/>
      <c r="N15611" s="120"/>
      <c r="U15611" s="121"/>
      <c r="V15611" s="122"/>
      <c r="W15611" s="123"/>
      <c r="AC15611" s="123"/>
    </row>
    <row r="15612" spans="5:29" s="2" customFormat="1">
      <c r="E15612" s="120"/>
      <c r="M15612" s="120"/>
      <c r="N15612" s="120"/>
      <c r="U15612" s="121"/>
      <c r="V15612" s="122"/>
      <c r="W15612" s="123"/>
      <c r="AC15612" s="123"/>
    </row>
    <row r="15613" spans="5:29" s="2" customFormat="1">
      <c r="E15613" s="120"/>
      <c r="M15613" s="120"/>
      <c r="N15613" s="120"/>
      <c r="U15613" s="121"/>
      <c r="V15613" s="122"/>
      <c r="W15613" s="123"/>
      <c r="AC15613" s="123"/>
    </row>
    <row r="15614" spans="5:29" s="2" customFormat="1">
      <c r="E15614" s="120"/>
      <c r="M15614" s="120"/>
      <c r="N15614" s="120"/>
      <c r="U15614" s="121"/>
      <c r="V15614" s="122"/>
      <c r="W15614" s="123"/>
      <c r="AC15614" s="123"/>
    </row>
    <row r="15615" spans="5:29" s="2" customFormat="1">
      <c r="E15615" s="120"/>
      <c r="M15615" s="120"/>
      <c r="N15615" s="120"/>
      <c r="U15615" s="121"/>
      <c r="V15615" s="122"/>
      <c r="W15615" s="123"/>
      <c r="AC15615" s="123"/>
    </row>
    <row r="15616" spans="5:29" s="2" customFormat="1">
      <c r="E15616" s="120"/>
      <c r="M15616" s="120"/>
      <c r="N15616" s="120"/>
      <c r="U15616" s="121"/>
      <c r="V15616" s="122"/>
      <c r="W15616" s="123"/>
      <c r="AC15616" s="123"/>
    </row>
    <row r="15617" spans="5:29" s="2" customFormat="1">
      <c r="E15617" s="120"/>
      <c r="M15617" s="120"/>
      <c r="N15617" s="120"/>
      <c r="U15617" s="121"/>
      <c r="V15617" s="122"/>
      <c r="W15617" s="123"/>
      <c r="AC15617" s="123"/>
    </row>
    <row r="15618" spans="5:29" s="2" customFormat="1">
      <c r="E15618" s="120"/>
      <c r="M15618" s="120"/>
      <c r="N15618" s="120"/>
      <c r="U15618" s="121"/>
      <c r="V15618" s="122"/>
      <c r="W15618" s="123"/>
      <c r="AC15618" s="123"/>
    </row>
    <row r="15619" spans="5:29" s="2" customFormat="1">
      <c r="E15619" s="120"/>
      <c r="M15619" s="120"/>
      <c r="N15619" s="120"/>
      <c r="U15619" s="121"/>
      <c r="V15619" s="122"/>
      <c r="W15619" s="123"/>
      <c r="AC15619" s="123"/>
    </row>
    <row r="15620" spans="5:29" s="2" customFormat="1">
      <c r="E15620" s="120"/>
      <c r="M15620" s="120"/>
      <c r="N15620" s="120"/>
      <c r="U15620" s="121"/>
      <c r="V15620" s="122"/>
      <c r="W15620" s="123"/>
      <c r="AC15620" s="123"/>
    </row>
    <row r="15621" spans="5:29" s="2" customFormat="1">
      <c r="E15621" s="120"/>
      <c r="M15621" s="120"/>
      <c r="N15621" s="120"/>
      <c r="U15621" s="121"/>
      <c r="V15621" s="122"/>
      <c r="W15621" s="123"/>
      <c r="AC15621" s="123"/>
    </row>
    <row r="15622" spans="5:29" s="2" customFormat="1">
      <c r="E15622" s="120"/>
      <c r="M15622" s="120"/>
      <c r="N15622" s="120"/>
      <c r="U15622" s="121"/>
      <c r="V15622" s="122"/>
      <c r="W15622" s="123"/>
      <c r="AC15622" s="123"/>
    </row>
    <row r="15623" spans="5:29" s="2" customFormat="1">
      <c r="E15623" s="120"/>
      <c r="M15623" s="120"/>
      <c r="N15623" s="120"/>
      <c r="U15623" s="121"/>
      <c r="V15623" s="122"/>
      <c r="W15623" s="123"/>
      <c r="AC15623" s="123"/>
    </row>
    <row r="15624" spans="5:29" s="2" customFormat="1">
      <c r="E15624" s="120"/>
      <c r="M15624" s="120"/>
      <c r="N15624" s="120"/>
      <c r="U15624" s="121"/>
      <c r="V15624" s="122"/>
      <c r="W15624" s="123"/>
      <c r="AC15624" s="123"/>
    </row>
    <row r="15625" spans="5:29" s="2" customFormat="1">
      <c r="E15625" s="120"/>
      <c r="M15625" s="120"/>
      <c r="N15625" s="120"/>
      <c r="U15625" s="121"/>
      <c r="V15625" s="122"/>
      <c r="W15625" s="123"/>
      <c r="AC15625" s="123"/>
    </row>
    <row r="15626" spans="5:29" s="2" customFormat="1">
      <c r="E15626" s="120"/>
      <c r="M15626" s="120"/>
      <c r="N15626" s="120"/>
      <c r="U15626" s="121"/>
      <c r="V15626" s="122"/>
      <c r="W15626" s="123"/>
      <c r="AC15626" s="123"/>
    </row>
    <row r="15627" spans="5:29" s="2" customFormat="1">
      <c r="E15627" s="120"/>
      <c r="M15627" s="120"/>
      <c r="N15627" s="120"/>
      <c r="U15627" s="121"/>
      <c r="V15627" s="122"/>
      <c r="W15627" s="123"/>
      <c r="AC15627" s="123"/>
    </row>
    <row r="15628" spans="5:29" s="2" customFormat="1">
      <c r="E15628" s="120"/>
      <c r="M15628" s="120"/>
      <c r="N15628" s="120"/>
      <c r="U15628" s="121"/>
      <c r="V15628" s="122"/>
      <c r="W15628" s="123"/>
      <c r="AC15628" s="123"/>
    </row>
    <row r="15629" spans="5:29" s="2" customFormat="1">
      <c r="E15629" s="120"/>
      <c r="M15629" s="120"/>
      <c r="N15629" s="120"/>
      <c r="U15629" s="121"/>
      <c r="V15629" s="122"/>
      <c r="W15629" s="123"/>
      <c r="AC15629" s="123"/>
    </row>
    <row r="15630" spans="5:29" s="2" customFormat="1">
      <c r="E15630" s="120"/>
      <c r="M15630" s="120"/>
      <c r="N15630" s="120"/>
      <c r="U15630" s="121"/>
      <c r="V15630" s="122"/>
      <c r="W15630" s="123"/>
      <c r="AC15630" s="123"/>
    </row>
    <row r="15631" spans="5:29" s="2" customFormat="1">
      <c r="E15631" s="120"/>
      <c r="M15631" s="120"/>
      <c r="N15631" s="120"/>
      <c r="U15631" s="121"/>
      <c r="V15631" s="122"/>
      <c r="W15631" s="123"/>
      <c r="AC15631" s="123"/>
    </row>
    <row r="15632" spans="5:29" s="2" customFormat="1">
      <c r="E15632" s="120"/>
      <c r="M15632" s="120"/>
      <c r="N15632" s="120"/>
      <c r="U15632" s="121"/>
      <c r="V15632" s="122"/>
      <c r="W15632" s="123"/>
      <c r="AC15632" s="123"/>
    </row>
    <row r="15633" spans="5:29" s="2" customFormat="1">
      <c r="E15633" s="120"/>
      <c r="M15633" s="120"/>
      <c r="N15633" s="120"/>
      <c r="U15633" s="121"/>
      <c r="V15633" s="122"/>
      <c r="W15633" s="123"/>
      <c r="AC15633" s="123"/>
    </row>
    <row r="15634" spans="5:29" s="2" customFormat="1">
      <c r="E15634" s="120"/>
      <c r="M15634" s="120"/>
      <c r="N15634" s="120"/>
      <c r="U15634" s="121"/>
      <c r="V15634" s="122"/>
      <c r="W15634" s="123"/>
      <c r="AC15634" s="123"/>
    </row>
    <row r="15635" spans="5:29" s="2" customFormat="1">
      <c r="E15635" s="120"/>
      <c r="M15635" s="120"/>
      <c r="N15635" s="120"/>
      <c r="U15635" s="121"/>
      <c r="V15635" s="122"/>
      <c r="W15635" s="123"/>
      <c r="AC15635" s="123"/>
    </row>
    <row r="15636" spans="5:29" s="2" customFormat="1">
      <c r="E15636" s="120"/>
      <c r="M15636" s="120"/>
      <c r="N15636" s="120"/>
      <c r="U15636" s="121"/>
      <c r="V15636" s="122"/>
      <c r="W15636" s="123"/>
      <c r="AC15636" s="123"/>
    </row>
    <row r="15637" spans="5:29" s="2" customFormat="1">
      <c r="E15637" s="120"/>
      <c r="M15637" s="120"/>
      <c r="N15637" s="120"/>
      <c r="U15637" s="121"/>
      <c r="V15637" s="122"/>
      <c r="W15637" s="123"/>
      <c r="AC15637" s="123"/>
    </row>
    <row r="15638" spans="5:29" s="2" customFormat="1">
      <c r="E15638" s="120"/>
      <c r="M15638" s="120"/>
      <c r="N15638" s="120"/>
      <c r="U15638" s="121"/>
      <c r="V15638" s="122"/>
      <c r="W15638" s="123"/>
      <c r="AC15638" s="123"/>
    </row>
    <row r="15639" spans="5:29" s="2" customFormat="1">
      <c r="E15639" s="120"/>
      <c r="M15639" s="120"/>
      <c r="N15639" s="120"/>
      <c r="U15639" s="121"/>
      <c r="V15639" s="122"/>
      <c r="W15639" s="123"/>
      <c r="AC15639" s="123"/>
    </row>
    <row r="15640" spans="5:29" s="2" customFormat="1">
      <c r="E15640" s="120"/>
      <c r="M15640" s="120"/>
      <c r="N15640" s="120"/>
      <c r="U15640" s="121"/>
      <c r="V15640" s="122"/>
      <c r="W15640" s="123"/>
      <c r="AC15640" s="123"/>
    </row>
    <row r="15641" spans="5:29" s="2" customFormat="1">
      <c r="E15641" s="120"/>
      <c r="M15641" s="120"/>
      <c r="N15641" s="120"/>
      <c r="U15641" s="121"/>
      <c r="V15641" s="122"/>
      <c r="W15641" s="123"/>
      <c r="AC15641" s="123"/>
    </row>
    <row r="15642" spans="5:29" s="2" customFormat="1">
      <c r="E15642" s="120"/>
      <c r="M15642" s="120"/>
      <c r="N15642" s="120"/>
      <c r="U15642" s="121"/>
      <c r="V15642" s="122"/>
      <c r="W15642" s="123"/>
      <c r="AC15642" s="123"/>
    </row>
    <row r="15643" spans="5:29" s="2" customFormat="1">
      <c r="E15643" s="120"/>
      <c r="M15643" s="120"/>
      <c r="N15643" s="120"/>
      <c r="U15643" s="121"/>
      <c r="V15643" s="122"/>
      <c r="W15643" s="123"/>
      <c r="AC15643" s="123"/>
    </row>
    <row r="15644" spans="5:29" s="2" customFormat="1">
      <c r="E15644" s="120"/>
      <c r="M15644" s="120"/>
      <c r="N15644" s="120"/>
      <c r="U15644" s="121"/>
      <c r="V15644" s="122"/>
      <c r="W15644" s="123"/>
      <c r="AC15644" s="123"/>
    </row>
    <row r="15645" spans="5:29" s="2" customFormat="1">
      <c r="E15645" s="120"/>
      <c r="M15645" s="120"/>
      <c r="N15645" s="120"/>
      <c r="U15645" s="121"/>
      <c r="V15645" s="122"/>
      <c r="W15645" s="123"/>
      <c r="AC15645" s="123"/>
    </row>
    <row r="15646" spans="5:29" s="2" customFormat="1">
      <c r="E15646" s="120"/>
      <c r="M15646" s="120"/>
      <c r="N15646" s="120"/>
      <c r="U15646" s="121"/>
      <c r="V15646" s="122"/>
      <c r="W15646" s="123"/>
      <c r="AC15646" s="123"/>
    </row>
    <row r="15647" spans="5:29" s="2" customFormat="1">
      <c r="E15647" s="120"/>
      <c r="M15647" s="120"/>
      <c r="N15647" s="120"/>
      <c r="U15647" s="121"/>
      <c r="V15647" s="122"/>
      <c r="W15647" s="123"/>
      <c r="AC15647" s="123"/>
    </row>
    <row r="15648" spans="5:29" s="2" customFormat="1">
      <c r="E15648" s="120"/>
      <c r="M15648" s="120"/>
      <c r="N15648" s="120"/>
      <c r="U15648" s="121"/>
      <c r="V15648" s="122"/>
      <c r="W15648" s="123"/>
      <c r="AC15648" s="123"/>
    </row>
    <row r="15649" spans="5:29" s="2" customFormat="1">
      <c r="E15649" s="120"/>
      <c r="M15649" s="120"/>
      <c r="N15649" s="120"/>
      <c r="U15649" s="121"/>
      <c r="V15649" s="122"/>
      <c r="W15649" s="123"/>
      <c r="AC15649" s="123"/>
    </row>
    <row r="15650" spans="5:29" s="2" customFormat="1">
      <c r="E15650" s="120"/>
      <c r="M15650" s="120"/>
      <c r="N15650" s="120"/>
      <c r="U15650" s="121"/>
      <c r="V15650" s="122"/>
      <c r="W15650" s="123"/>
      <c r="AC15650" s="123"/>
    </row>
    <row r="15651" spans="5:29" s="2" customFormat="1">
      <c r="E15651" s="120"/>
      <c r="M15651" s="120"/>
      <c r="N15651" s="120"/>
      <c r="U15651" s="121"/>
      <c r="V15651" s="122"/>
      <c r="W15651" s="123"/>
      <c r="AC15651" s="123"/>
    </row>
    <row r="15652" spans="5:29" s="2" customFormat="1">
      <c r="E15652" s="120"/>
      <c r="M15652" s="120"/>
      <c r="N15652" s="120"/>
      <c r="U15652" s="121"/>
      <c r="V15652" s="122"/>
      <c r="W15652" s="123"/>
      <c r="AC15652" s="123"/>
    </row>
    <row r="15653" spans="5:29" s="2" customFormat="1">
      <c r="E15653" s="120"/>
      <c r="M15653" s="120"/>
      <c r="N15653" s="120"/>
      <c r="U15653" s="121"/>
      <c r="V15653" s="122"/>
      <c r="W15653" s="123"/>
      <c r="AC15653" s="123"/>
    </row>
    <row r="15654" spans="5:29" s="2" customFormat="1">
      <c r="E15654" s="120"/>
      <c r="M15654" s="120"/>
      <c r="N15654" s="120"/>
      <c r="U15654" s="121"/>
      <c r="V15654" s="122"/>
      <c r="W15654" s="123"/>
      <c r="AC15654" s="123"/>
    </row>
    <row r="15655" spans="5:29" s="2" customFormat="1">
      <c r="E15655" s="120"/>
      <c r="M15655" s="120"/>
      <c r="N15655" s="120"/>
      <c r="U15655" s="121"/>
      <c r="V15655" s="122"/>
      <c r="W15655" s="123"/>
      <c r="AC15655" s="123"/>
    </row>
    <row r="15656" spans="5:29" s="2" customFormat="1">
      <c r="E15656" s="120"/>
      <c r="M15656" s="120"/>
      <c r="N15656" s="120"/>
      <c r="U15656" s="121"/>
      <c r="V15656" s="122"/>
      <c r="W15656" s="123"/>
      <c r="AC15656" s="123"/>
    </row>
    <row r="15657" spans="5:29" s="2" customFormat="1">
      <c r="E15657" s="120"/>
      <c r="M15657" s="120"/>
      <c r="N15657" s="120"/>
      <c r="U15657" s="121"/>
      <c r="V15657" s="122"/>
      <c r="W15657" s="123"/>
      <c r="AC15657" s="123"/>
    </row>
    <row r="15658" spans="5:29" s="2" customFormat="1">
      <c r="E15658" s="120"/>
      <c r="M15658" s="120"/>
      <c r="N15658" s="120"/>
      <c r="U15658" s="121"/>
      <c r="V15658" s="122"/>
      <c r="W15658" s="123"/>
      <c r="AC15658" s="123"/>
    </row>
    <row r="15659" spans="5:29" s="2" customFormat="1">
      <c r="E15659" s="120"/>
      <c r="M15659" s="120"/>
      <c r="N15659" s="120"/>
      <c r="U15659" s="121"/>
      <c r="V15659" s="122"/>
      <c r="W15659" s="123"/>
      <c r="AC15659" s="123"/>
    </row>
    <row r="15660" spans="5:29" s="2" customFormat="1">
      <c r="E15660" s="120"/>
      <c r="M15660" s="120"/>
      <c r="N15660" s="120"/>
      <c r="U15660" s="121"/>
      <c r="V15660" s="122"/>
      <c r="W15660" s="123"/>
      <c r="AC15660" s="123"/>
    </row>
    <row r="15661" spans="5:29" s="2" customFormat="1">
      <c r="E15661" s="120"/>
      <c r="M15661" s="120"/>
      <c r="N15661" s="120"/>
      <c r="U15661" s="121"/>
      <c r="V15661" s="122"/>
      <c r="W15661" s="123"/>
      <c r="AC15661" s="123"/>
    </row>
    <row r="15662" spans="5:29" s="2" customFormat="1">
      <c r="E15662" s="120"/>
      <c r="M15662" s="120"/>
      <c r="N15662" s="120"/>
      <c r="U15662" s="121"/>
      <c r="V15662" s="122"/>
      <c r="W15662" s="123"/>
      <c r="AC15662" s="123"/>
    </row>
    <row r="15663" spans="5:29" s="2" customFormat="1">
      <c r="E15663" s="120"/>
      <c r="M15663" s="120"/>
      <c r="N15663" s="120"/>
      <c r="U15663" s="121"/>
      <c r="V15663" s="122"/>
      <c r="W15663" s="123"/>
      <c r="AC15663" s="123"/>
    </row>
    <row r="15664" spans="5:29" s="2" customFormat="1">
      <c r="E15664" s="120"/>
      <c r="M15664" s="120"/>
      <c r="N15664" s="120"/>
      <c r="U15664" s="121"/>
      <c r="V15664" s="122"/>
      <c r="W15664" s="123"/>
      <c r="AC15664" s="123"/>
    </row>
    <row r="15665" spans="5:29" s="2" customFormat="1">
      <c r="E15665" s="120"/>
      <c r="M15665" s="120"/>
      <c r="N15665" s="120"/>
      <c r="U15665" s="121"/>
      <c r="V15665" s="122"/>
      <c r="W15665" s="123"/>
      <c r="AC15665" s="123"/>
    </row>
    <row r="15666" spans="5:29" s="2" customFormat="1">
      <c r="E15666" s="120"/>
      <c r="M15666" s="120"/>
      <c r="N15666" s="120"/>
      <c r="U15666" s="121"/>
      <c r="V15666" s="122"/>
      <c r="W15666" s="123"/>
      <c r="AC15666" s="123"/>
    </row>
    <row r="15667" spans="5:29" s="2" customFormat="1">
      <c r="E15667" s="120"/>
      <c r="M15667" s="120"/>
      <c r="N15667" s="120"/>
      <c r="U15667" s="121"/>
      <c r="V15667" s="122"/>
      <c r="W15667" s="123"/>
      <c r="AC15667" s="123"/>
    </row>
    <row r="15668" spans="5:29" s="2" customFormat="1">
      <c r="E15668" s="120"/>
      <c r="M15668" s="120"/>
      <c r="N15668" s="120"/>
      <c r="U15668" s="121"/>
      <c r="V15668" s="122"/>
      <c r="W15668" s="123"/>
      <c r="AC15668" s="123"/>
    </row>
    <row r="15669" spans="5:29" s="2" customFormat="1">
      <c r="E15669" s="120"/>
      <c r="M15669" s="120"/>
      <c r="N15669" s="120"/>
      <c r="U15669" s="121"/>
      <c r="V15669" s="122"/>
      <c r="W15669" s="123"/>
      <c r="AC15669" s="123"/>
    </row>
    <row r="15670" spans="5:29" s="2" customFormat="1">
      <c r="E15670" s="120"/>
      <c r="M15670" s="120"/>
      <c r="N15670" s="120"/>
      <c r="U15670" s="121"/>
      <c r="V15670" s="122"/>
      <c r="W15670" s="123"/>
      <c r="AC15670" s="123"/>
    </row>
    <row r="15671" spans="5:29" s="2" customFormat="1">
      <c r="E15671" s="120"/>
      <c r="M15671" s="120"/>
      <c r="N15671" s="120"/>
      <c r="U15671" s="121"/>
      <c r="V15671" s="122"/>
      <c r="W15671" s="123"/>
      <c r="AC15671" s="123"/>
    </row>
    <row r="15672" spans="5:29" s="2" customFormat="1">
      <c r="E15672" s="120"/>
      <c r="M15672" s="120"/>
      <c r="N15672" s="120"/>
      <c r="U15672" s="121"/>
      <c r="V15672" s="122"/>
      <c r="W15672" s="123"/>
      <c r="AC15672" s="123"/>
    </row>
    <row r="15673" spans="5:29" s="2" customFormat="1">
      <c r="E15673" s="120"/>
      <c r="M15673" s="120"/>
      <c r="N15673" s="120"/>
      <c r="U15673" s="121"/>
      <c r="V15673" s="122"/>
      <c r="W15673" s="123"/>
      <c r="AC15673" s="123"/>
    </row>
    <row r="15674" spans="5:29" s="2" customFormat="1">
      <c r="E15674" s="120"/>
      <c r="M15674" s="120"/>
      <c r="N15674" s="120"/>
      <c r="U15674" s="121"/>
      <c r="V15674" s="122"/>
      <c r="W15674" s="123"/>
      <c r="AC15674" s="123"/>
    </row>
    <row r="15675" spans="5:29" s="2" customFormat="1">
      <c r="E15675" s="120"/>
      <c r="M15675" s="120"/>
      <c r="N15675" s="120"/>
      <c r="U15675" s="121"/>
      <c r="V15675" s="122"/>
      <c r="W15675" s="123"/>
      <c r="AC15675" s="123"/>
    </row>
    <row r="15676" spans="5:29" s="2" customFormat="1">
      <c r="E15676" s="120"/>
      <c r="M15676" s="120"/>
      <c r="N15676" s="120"/>
      <c r="U15676" s="121"/>
      <c r="V15676" s="122"/>
      <c r="W15676" s="123"/>
      <c r="AC15676" s="123"/>
    </row>
    <row r="15677" spans="5:29" s="2" customFormat="1">
      <c r="E15677" s="120"/>
      <c r="M15677" s="120"/>
      <c r="N15677" s="120"/>
      <c r="U15677" s="121"/>
      <c r="V15677" s="122"/>
      <c r="W15677" s="123"/>
      <c r="AC15677" s="123"/>
    </row>
    <row r="15678" spans="5:29" s="2" customFormat="1">
      <c r="E15678" s="120"/>
      <c r="M15678" s="120"/>
      <c r="N15678" s="120"/>
      <c r="U15678" s="121"/>
      <c r="V15678" s="122"/>
      <c r="W15678" s="123"/>
      <c r="AC15678" s="123"/>
    </row>
    <row r="15679" spans="5:29" s="2" customFormat="1">
      <c r="E15679" s="120"/>
      <c r="M15679" s="120"/>
      <c r="N15679" s="120"/>
      <c r="U15679" s="121"/>
      <c r="V15679" s="122"/>
      <c r="W15679" s="123"/>
      <c r="AC15679" s="123"/>
    </row>
    <row r="15680" spans="5:29" s="2" customFormat="1">
      <c r="E15680" s="120"/>
      <c r="M15680" s="120"/>
      <c r="N15680" s="120"/>
      <c r="U15680" s="121"/>
      <c r="V15680" s="122"/>
      <c r="W15680" s="123"/>
      <c r="AC15680" s="123"/>
    </row>
    <row r="15681" spans="5:29" s="2" customFormat="1">
      <c r="E15681" s="120"/>
      <c r="M15681" s="120"/>
      <c r="N15681" s="120"/>
      <c r="U15681" s="121"/>
      <c r="V15681" s="122"/>
      <c r="W15681" s="123"/>
      <c r="AC15681" s="123"/>
    </row>
    <row r="15682" spans="5:29" s="2" customFormat="1">
      <c r="E15682" s="120"/>
      <c r="M15682" s="120"/>
      <c r="N15682" s="120"/>
      <c r="U15682" s="121"/>
      <c r="V15682" s="122"/>
      <c r="W15682" s="123"/>
      <c r="AC15682" s="123"/>
    </row>
    <row r="15683" spans="5:29" s="2" customFormat="1">
      <c r="E15683" s="120"/>
      <c r="M15683" s="120"/>
      <c r="N15683" s="120"/>
      <c r="U15683" s="121"/>
      <c r="V15683" s="122"/>
      <c r="W15683" s="123"/>
      <c r="AC15683" s="123"/>
    </row>
    <row r="15684" spans="5:29" s="2" customFormat="1">
      <c r="E15684" s="120"/>
      <c r="M15684" s="120"/>
      <c r="N15684" s="120"/>
      <c r="U15684" s="121"/>
      <c r="V15684" s="122"/>
      <c r="W15684" s="123"/>
      <c r="AC15684" s="123"/>
    </row>
    <row r="15685" spans="5:29" s="2" customFormat="1">
      <c r="E15685" s="120"/>
      <c r="M15685" s="120"/>
      <c r="N15685" s="120"/>
      <c r="U15685" s="121"/>
      <c r="V15685" s="122"/>
      <c r="W15685" s="123"/>
      <c r="AC15685" s="123"/>
    </row>
    <row r="15686" spans="5:29" s="2" customFormat="1">
      <c r="E15686" s="120"/>
      <c r="M15686" s="120"/>
      <c r="N15686" s="120"/>
      <c r="U15686" s="121"/>
      <c r="V15686" s="122"/>
      <c r="W15686" s="123"/>
      <c r="AC15686" s="123"/>
    </row>
    <row r="15687" spans="5:29" s="2" customFormat="1">
      <c r="E15687" s="120"/>
      <c r="M15687" s="120"/>
      <c r="N15687" s="120"/>
      <c r="U15687" s="121"/>
      <c r="V15687" s="122"/>
      <c r="W15687" s="123"/>
      <c r="AC15687" s="123"/>
    </row>
    <row r="15688" spans="5:29" s="2" customFormat="1">
      <c r="E15688" s="120"/>
      <c r="M15688" s="120"/>
      <c r="N15688" s="120"/>
      <c r="U15688" s="121"/>
      <c r="V15688" s="122"/>
      <c r="W15688" s="123"/>
      <c r="AC15688" s="123"/>
    </row>
    <row r="15689" spans="5:29" s="2" customFormat="1">
      <c r="E15689" s="120"/>
      <c r="M15689" s="120"/>
      <c r="N15689" s="120"/>
      <c r="U15689" s="121"/>
      <c r="V15689" s="122"/>
      <c r="W15689" s="123"/>
      <c r="AC15689" s="123"/>
    </row>
    <row r="15690" spans="5:29" s="2" customFormat="1">
      <c r="E15690" s="120"/>
      <c r="M15690" s="120"/>
      <c r="N15690" s="120"/>
      <c r="U15690" s="121"/>
      <c r="V15690" s="122"/>
      <c r="W15690" s="123"/>
      <c r="AC15690" s="123"/>
    </row>
    <row r="15691" spans="5:29" s="2" customFormat="1">
      <c r="E15691" s="120"/>
      <c r="M15691" s="120"/>
      <c r="N15691" s="120"/>
      <c r="U15691" s="121"/>
      <c r="V15691" s="122"/>
      <c r="W15691" s="123"/>
      <c r="AC15691" s="123"/>
    </row>
    <row r="15692" spans="5:29" s="2" customFormat="1">
      <c r="E15692" s="120"/>
      <c r="M15692" s="120"/>
      <c r="N15692" s="120"/>
      <c r="U15692" s="121"/>
      <c r="V15692" s="122"/>
      <c r="W15692" s="123"/>
      <c r="AC15692" s="123"/>
    </row>
    <row r="15693" spans="5:29" s="2" customFormat="1">
      <c r="E15693" s="120"/>
      <c r="M15693" s="120"/>
      <c r="N15693" s="120"/>
      <c r="U15693" s="121"/>
      <c r="V15693" s="122"/>
      <c r="W15693" s="123"/>
      <c r="AC15693" s="123"/>
    </row>
    <row r="15694" spans="5:29" s="2" customFormat="1">
      <c r="E15694" s="120"/>
      <c r="M15694" s="120"/>
      <c r="N15694" s="120"/>
      <c r="U15694" s="121"/>
      <c r="V15694" s="122"/>
      <c r="W15694" s="123"/>
      <c r="AC15694" s="123"/>
    </row>
    <row r="15695" spans="5:29" s="2" customFormat="1">
      <c r="E15695" s="120"/>
      <c r="M15695" s="120"/>
      <c r="N15695" s="120"/>
      <c r="U15695" s="121"/>
      <c r="V15695" s="122"/>
      <c r="W15695" s="123"/>
      <c r="AC15695" s="123"/>
    </row>
    <row r="15696" spans="5:29" s="2" customFormat="1">
      <c r="E15696" s="120"/>
      <c r="M15696" s="120"/>
      <c r="N15696" s="120"/>
      <c r="U15696" s="121"/>
      <c r="V15696" s="122"/>
      <c r="W15696" s="123"/>
      <c r="AC15696" s="123"/>
    </row>
    <row r="15697" spans="5:29" s="2" customFormat="1">
      <c r="E15697" s="120"/>
      <c r="M15697" s="120"/>
      <c r="N15697" s="120"/>
      <c r="U15697" s="121"/>
      <c r="V15697" s="122"/>
      <c r="W15697" s="123"/>
      <c r="AC15697" s="123"/>
    </row>
    <row r="15698" spans="5:29" s="2" customFormat="1">
      <c r="E15698" s="120"/>
      <c r="M15698" s="120"/>
      <c r="N15698" s="120"/>
      <c r="U15698" s="121"/>
      <c r="V15698" s="122"/>
      <c r="W15698" s="123"/>
      <c r="AC15698" s="123"/>
    </row>
    <row r="15699" spans="5:29" s="2" customFormat="1">
      <c r="E15699" s="120"/>
      <c r="M15699" s="120"/>
      <c r="N15699" s="120"/>
      <c r="U15699" s="121"/>
      <c r="V15699" s="122"/>
      <c r="W15699" s="123"/>
      <c r="AC15699" s="123"/>
    </row>
    <row r="15700" spans="5:29" s="2" customFormat="1">
      <c r="E15700" s="120"/>
      <c r="M15700" s="120"/>
      <c r="N15700" s="120"/>
      <c r="U15700" s="121"/>
      <c r="V15700" s="122"/>
      <c r="W15700" s="123"/>
      <c r="AC15700" s="123"/>
    </row>
    <row r="15701" spans="5:29" s="2" customFormat="1">
      <c r="E15701" s="120"/>
      <c r="M15701" s="120"/>
      <c r="N15701" s="120"/>
      <c r="U15701" s="121"/>
      <c r="V15701" s="122"/>
      <c r="W15701" s="123"/>
      <c r="AC15701" s="123"/>
    </row>
    <row r="15702" spans="5:29" s="2" customFormat="1">
      <c r="E15702" s="120"/>
      <c r="M15702" s="120"/>
      <c r="N15702" s="120"/>
      <c r="U15702" s="121"/>
      <c r="V15702" s="122"/>
      <c r="W15702" s="123"/>
      <c r="AC15702" s="123"/>
    </row>
    <row r="15703" spans="5:29" s="2" customFormat="1">
      <c r="E15703" s="120"/>
      <c r="M15703" s="120"/>
      <c r="N15703" s="120"/>
      <c r="U15703" s="121"/>
      <c r="V15703" s="122"/>
      <c r="W15703" s="123"/>
      <c r="AC15703" s="123"/>
    </row>
    <row r="15704" spans="5:29" s="2" customFormat="1">
      <c r="E15704" s="120"/>
      <c r="M15704" s="120"/>
      <c r="N15704" s="120"/>
      <c r="U15704" s="121"/>
      <c r="V15704" s="122"/>
      <c r="W15704" s="123"/>
      <c r="AC15704" s="123"/>
    </row>
    <row r="15705" spans="5:29" s="2" customFormat="1">
      <c r="E15705" s="120"/>
      <c r="M15705" s="120"/>
      <c r="N15705" s="120"/>
      <c r="U15705" s="121"/>
      <c r="V15705" s="122"/>
      <c r="W15705" s="123"/>
      <c r="AC15705" s="123"/>
    </row>
    <row r="15706" spans="5:29" s="2" customFormat="1">
      <c r="E15706" s="120"/>
      <c r="M15706" s="120"/>
      <c r="N15706" s="120"/>
      <c r="U15706" s="121"/>
      <c r="V15706" s="122"/>
      <c r="W15706" s="123"/>
      <c r="AC15706" s="123"/>
    </row>
    <row r="15707" spans="5:29" s="2" customFormat="1">
      <c r="E15707" s="120"/>
      <c r="M15707" s="120"/>
      <c r="N15707" s="120"/>
      <c r="U15707" s="121"/>
      <c r="V15707" s="122"/>
      <c r="W15707" s="123"/>
      <c r="AC15707" s="123"/>
    </row>
    <row r="15708" spans="5:29" s="2" customFormat="1">
      <c r="E15708" s="120"/>
      <c r="M15708" s="120"/>
      <c r="N15708" s="120"/>
      <c r="U15708" s="121"/>
      <c r="V15708" s="122"/>
      <c r="W15708" s="123"/>
      <c r="AC15708" s="123"/>
    </row>
    <row r="15709" spans="5:29" s="2" customFormat="1">
      <c r="E15709" s="120"/>
      <c r="M15709" s="120"/>
      <c r="N15709" s="120"/>
      <c r="U15709" s="121"/>
      <c r="V15709" s="122"/>
      <c r="W15709" s="123"/>
      <c r="AC15709" s="123"/>
    </row>
    <row r="15710" spans="5:29" s="2" customFormat="1">
      <c r="E15710" s="120"/>
      <c r="M15710" s="120"/>
      <c r="N15710" s="120"/>
      <c r="U15710" s="121"/>
      <c r="V15710" s="122"/>
      <c r="W15710" s="123"/>
      <c r="AC15710" s="123"/>
    </row>
    <row r="15711" spans="5:29" s="2" customFormat="1">
      <c r="E15711" s="120"/>
      <c r="M15711" s="120"/>
      <c r="N15711" s="120"/>
      <c r="U15711" s="121"/>
      <c r="V15711" s="122"/>
      <c r="W15711" s="123"/>
      <c r="AC15711" s="123"/>
    </row>
    <row r="15712" spans="5:29" s="2" customFormat="1">
      <c r="E15712" s="120"/>
      <c r="M15712" s="120"/>
      <c r="N15712" s="120"/>
      <c r="U15712" s="121"/>
      <c r="V15712" s="122"/>
      <c r="W15712" s="123"/>
      <c r="AC15712" s="123"/>
    </row>
    <row r="15713" spans="5:29" s="2" customFormat="1">
      <c r="E15713" s="120"/>
      <c r="M15713" s="120"/>
      <c r="N15713" s="120"/>
      <c r="U15713" s="121"/>
      <c r="V15713" s="122"/>
      <c r="W15713" s="123"/>
      <c r="AC15713" s="123"/>
    </row>
    <row r="15714" spans="5:29" s="2" customFormat="1">
      <c r="E15714" s="120"/>
      <c r="M15714" s="120"/>
      <c r="N15714" s="120"/>
      <c r="U15714" s="121"/>
      <c r="V15714" s="122"/>
      <c r="W15714" s="123"/>
      <c r="AC15714" s="123"/>
    </row>
    <row r="15715" spans="5:29" s="2" customFormat="1">
      <c r="E15715" s="120"/>
      <c r="M15715" s="120"/>
      <c r="N15715" s="120"/>
      <c r="U15715" s="121"/>
      <c r="V15715" s="122"/>
      <c r="W15715" s="123"/>
      <c r="AC15715" s="123"/>
    </row>
    <row r="15716" spans="5:29" s="2" customFormat="1">
      <c r="E15716" s="120"/>
      <c r="M15716" s="120"/>
      <c r="N15716" s="120"/>
      <c r="U15716" s="121"/>
      <c r="V15716" s="122"/>
      <c r="W15716" s="123"/>
      <c r="AC15716" s="123"/>
    </row>
    <row r="15717" spans="5:29" s="2" customFormat="1">
      <c r="E15717" s="120"/>
      <c r="M15717" s="120"/>
      <c r="N15717" s="120"/>
      <c r="U15717" s="121"/>
      <c r="V15717" s="122"/>
      <c r="W15717" s="123"/>
      <c r="AC15717" s="123"/>
    </row>
    <row r="15718" spans="5:29" s="2" customFormat="1">
      <c r="E15718" s="120"/>
      <c r="M15718" s="120"/>
      <c r="N15718" s="120"/>
      <c r="U15718" s="121"/>
      <c r="V15718" s="122"/>
      <c r="W15718" s="123"/>
      <c r="AC15718" s="123"/>
    </row>
    <row r="15719" spans="5:29" s="2" customFormat="1">
      <c r="E15719" s="120"/>
      <c r="M15719" s="120"/>
      <c r="N15719" s="120"/>
      <c r="U15719" s="121"/>
      <c r="V15719" s="122"/>
      <c r="W15719" s="123"/>
      <c r="AC15719" s="123"/>
    </row>
    <row r="15720" spans="5:29" s="2" customFormat="1">
      <c r="E15720" s="120"/>
      <c r="M15720" s="120"/>
      <c r="N15720" s="120"/>
      <c r="U15720" s="121"/>
      <c r="V15720" s="122"/>
      <c r="W15720" s="123"/>
      <c r="AC15720" s="123"/>
    </row>
    <row r="15721" spans="5:29" s="2" customFormat="1">
      <c r="E15721" s="120"/>
      <c r="M15721" s="120"/>
      <c r="N15721" s="120"/>
      <c r="U15721" s="121"/>
      <c r="V15721" s="122"/>
      <c r="W15721" s="123"/>
      <c r="AC15721" s="123"/>
    </row>
    <row r="15722" spans="5:29" s="2" customFormat="1">
      <c r="E15722" s="120"/>
      <c r="M15722" s="120"/>
      <c r="N15722" s="120"/>
      <c r="U15722" s="121"/>
      <c r="V15722" s="122"/>
      <c r="W15722" s="123"/>
      <c r="AC15722" s="123"/>
    </row>
    <row r="15723" spans="5:29" s="2" customFormat="1">
      <c r="E15723" s="120"/>
      <c r="M15723" s="120"/>
      <c r="N15723" s="120"/>
      <c r="U15723" s="121"/>
      <c r="V15723" s="122"/>
      <c r="W15723" s="123"/>
      <c r="AC15723" s="123"/>
    </row>
    <row r="15724" spans="5:29" s="2" customFormat="1">
      <c r="E15724" s="120"/>
      <c r="M15724" s="120"/>
      <c r="N15724" s="120"/>
      <c r="U15724" s="121"/>
      <c r="V15724" s="122"/>
      <c r="W15724" s="123"/>
      <c r="AC15724" s="123"/>
    </row>
    <row r="15725" spans="5:29" s="2" customFormat="1">
      <c r="E15725" s="120"/>
      <c r="M15725" s="120"/>
      <c r="N15725" s="120"/>
      <c r="U15725" s="121"/>
      <c r="V15725" s="122"/>
      <c r="W15725" s="123"/>
      <c r="AC15725" s="123"/>
    </row>
    <row r="15726" spans="5:29" s="2" customFormat="1">
      <c r="E15726" s="120"/>
      <c r="M15726" s="120"/>
      <c r="N15726" s="120"/>
      <c r="U15726" s="121"/>
      <c r="V15726" s="122"/>
      <c r="W15726" s="123"/>
      <c r="AC15726" s="123"/>
    </row>
    <row r="15727" spans="5:29" s="2" customFormat="1">
      <c r="E15727" s="120"/>
      <c r="M15727" s="120"/>
      <c r="N15727" s="120"/>
      <c r="U15727" s="121"/>
      <c r="V15727" s="122"/>
      <c r="W15727" s="123"/>
      <c r="AC15727" s="123"/>
    </row>
    <row r="15728" spans="5:29" s="2" customFormat="1">
      <c r="E15728" s="120"/>
      <c r="M15728" s="120"/>
      <c r="N15728" s="120"/>
      <c r="U15728" s="121"/>
      <c r="V15728" s="122"/>
      <c r="W15728" s="123"/>
      <c r="AC15728" s="123"/>
    </row>
    <row r="15729" spans="5:29" s="2" customFormat="1">
      <c r="E15729" s="120"/>
      <c r="M15729" s="120"/>
      <c r="N15729" s="120"/>
      <c r="U15729" s="121"/>
      <c r="V15729" s="122"/>
      <c r="W15729" s="123"/>
      <c r="AC15729" s="123"/>
    </row>
    <row r="15730" spans="5:29" s="2" customFormat="1">
      <c r="E15730" s="120"/>
      <c r="M15730" s="120"/>
      <c r="N15730" s="120"/>
      <c r="U15730" s="121"/>
      <c r="V15730" s="122"/>
      <c r="W15730" s="123"/>
      <c r="AC15730" s="123"/>
    </row>
    <row r="15731" spans="5:29" s="2" customFormat="1">
      <c r="E15731" s="120"/>
      <c r="M15731" s="120"/>
      <c r="N15731" s="120"/>
      <c r="U15731" s="121"/>
      <c r="V15731" s="122"/>
      <c r="W15731" s="123"/>
      <c r="AC15731" s="123"/>
    </row>
    <row r="15732" spans="5:29" s="2" customFormat="1">
      <c r="E15732" s="120"/>
      <c r="M15732" s="120"/>
      <c r="N15732" s="120"/>
      <c r="U15732" s="121"/>
      <c r="V15732" s="122"/>
      <c r="W15732" s="123"/>
      <c r="AC15732" s="123"/>
    </row>
    <row r="15733" spans="5:29" s="2" customFormat="1">
      <c r="E15733" s="120"/>
      <c r="M15733" s="120"/>
      <c r="N15733" s="120"/>
      <c r="U15733" s="121"/>
      <c r="V15733" s="122"/>
      <c r="W15733" s="123"/>
      <c r="AC15733" s="123"/>
    </row>
    <row r="15734" spans="5:29" s="2" customFormat="1">
      <c r="E15734" s="120"/>
      <c r="M15734" s="120"/>
      <c r="N15734" s="120"/>
      <c r="U15734" s="121"/>
      <c r="V15734" s="122"/>
      <c r="W15734" s="123"/>
      <c r="AC15734" s="123"/>
    </row>
    <row r="15735" spans="5:29" s="2" customFormat="1">
      <c r="E15735" s="120"/>
      <c r="M15735" s="120"/>
      <c r="N15735" s="120"/>
      <c r="U15735" s="121"/>
      <c r="V15735" s="122"/>
      <c r="W15735" s="123"/>
      <c r="AC15735" s="123"/>
    </row>
    <row r="15736" spans="5:29" s="2" customFormat="1">
      <c r="E15736" s="120"/>
      <c r="M15736" s="120"/>
      <c r="N15736" s="120"/>
      <c r="U15736" s="121"/>
      <c r="V15736" s="122"/>
      <c r="W15736" s="123"/>
      <c r="AC15736" s="123"/>
    </row>
    <row r="15737" spans="5:29" s="2" customFormat="1">
      <c r="E15737" s="120"/>
      <c r="M15737" s="120"/>
      <c r="N15737" s="120"/>
      <c r="U15737" s="121"/>
      <c r="V15737" s="122"/>
      <c r="W15737" s="123"/>
      <c r="AC15737" s="123"/>
    </row>
    <row r="15738" spans="5:29" s="2" customFormat="1">
      <c r="E15738" s="120"/>
      <c r="M15738" s="120"/>
      <c r="N15738" s="120"/>
      <c r="U15738" s="121"/>
      <c r="V15738" s="122"/>
      <c r="W15738" s="123"/>
      <c r="AC15738" s="123"/>
    </row>
    <row r="15739" spans="5:29" s="2" customFormat="1">
      <c r="E15739" s="120"/>
      <c r="M15739" s="120"/>
      <c r="N15739" s="120"/>
      <c r="U15739" s="121"/>
      <c r="V15739" s="122"/>
      <c r="W15739" s="123"/>
      <c r="AC15739" s="123"/>
    </row>
    <row r="15740" spans="5:29" s="2" customFormat="1">
      <c r="E15740" s="120"/>
      <c r="M15740" s="120"/>
      <c r="N15740" s="120"/>
      <c r="U15740" s="121"/>
      <c r="V15740" s="122"/>
      <c r="W15740" s="123"/>
      <c r="AC15740" s="123"/>
    </row>
    <row r="15741" spans="5:29" s="2" customFormat="1">
      <c r="E15741" s="120"/>
      <c r="M15741" s="120"/>
      <c r="N15741" s="120"/>
      <c r="U15741" s="121"/>
      <c r="V15741" s="122"/>
      <c r="W15741" s="123"/>
      <c r="AC15741" s="123"/>
    </row>
    <row r="15742" spans="5:29" s="2" customFormat="1">
      <c r="E15742" s="120"/>
      <c r="M15742" s="120"/>
      <c r="N15742" s="120"/>
      <c r="U15742" s="121"/>
      <c r="V15742" s="122"/>
      <c r="W15742" s="123"/>
      <c r="AC15742" s="123"/>
    </row>
    <row r="15743" spans="5:29" s="2" customFormat="1">
      <c r="E15743" s="120"/>
      <c r="M15743" s="120"/>
      <c r="N15743" s="120"/>
      <c r="U15743" s="121"/>
      <c r="V15743" s="122"/>
      <c r="W15743" s="123"/>
      <c r="AC15743" s="123"/>
    </row>
    <row r="15744" spans="5:29" s="2" customFormat="1">
      <c r="E15744" s="120"/>
      <c r="M15744" s="120"/>
      <c r="N15744" s="120"/>
      <c r="U15744" s="121"/>
      <c r="V15744" s="122"/>
      <c r="W15744" s="123"/>
      <c r="AC15744" s="123"/>
    </row>
    <row r="15745" spans="5:29" s="2" customFormat="1">
      <c r="E15745" s="120"/>
      <c r="M15745" s="120"/>
      <c r="N15745" s="120"/>
      <c r="U15745" s="121"/>
      <c r="V15745" s="122"/>
      <c r="W15745" s="123"/>
      <c r="AC15745" s="123"/>
    </row>
    <row r="15746" spans="5:29" s="2" customFormat="1">
      <c r="E15746" s="120"/>
      <c r="M15746" s="120"/>
      <c r="N15746" s="120"/>
      <c r="U15746" s="121"/>
      <c r="V15746" s="122"/>
      <c r="W15746" s="123"/>
      <c r="AC15746" s="123"/>
    </row>
    <row r="15747" spans="5:29" s="2" customFormat="1">
      <c r="E15747" s="120"/>
      <c r="M15747" s="120"/>
      <c r="N15747" s="120"/>
      <c r="U15747" s="121"/>
      <c r="V15747" s="122"/>
      <c r="W15747" s="123"/>
      <c r="AC15747" s="123"/>
    </row>
    <row r="15748" spans="5:29" s="2" customFormat="1">
      <c r="E15748" s="120"/>
      <c r="M15748" s="120"/>
      <c r="N15748" s="120"/>
      <c r="U15748" s="121"/>
      <c r="V15748" s="122"/>
      <c r="W15748" s="123"/>
      <c r="AC15748" s="123"/>
    </row>
    <row r="15749" spans="5:29" s="2" customFormat="1">
      <c r="E15749" s="120"/>
      <c r="M15749" s="120"/>
      <c r="N15749" s="120"/>
      <c r="U15749" s="121"/>
      <c r="V15749" s="122"/>
      <c r="W15749" s="123"/>
      <c r="AC15749" s="123"/>
    </row>
    <row r="15750" spans="5:29" s="2" customFormat="1">
      <c r="E15750" s="120"/>
      <c r="M15750" s="120"/>
      <c r="N15750" s="120"/>
      <c r="U15750" s="121"/>
      <c r="V15750" s="122"/>
      <c r="W15750" s="123"/>
      <c r="AC15750" s="123"/>
    </row>
    <row r="15751" spans="5:29" s="2" customFormat="1">
      <c r="E15751" s="120"/>
      <c r="M15751" s="120"/>
      <c r="N15751" s="120"/>
      <c r="U15751" s="121"/>
      <c r="V15751" s="122"/>
      <c r="W15751" s="123"/>
      <c r="AC15751" s="123"/>
    </row>
    <row r="15752" spans="5:29" s="2" customFormat="1">
      <c r="E15752" s="120"/>
      <c r="M15752" s="120"/>
      <c r="N15752" s="120"/>
      <c r="U15752" s="121"/>
      <c r="V15752" s="122"/>
      <c r="W15752" s="123"/>
      <c r="AC15752" s="123"/>
    </row>
    <row r="15753" spans="5:29" s="2" customFormat="1">
      <c r="E15753" s="120"/>
      <c r="M15753" s="120"/>
      <c r="N15753" s="120"/>
      <c r="U15753" s="121"/>
      <c r="V15753" s="122"/>
      <c r="W15753" s="123"/>
      <c r="AC15753" s="123"/>
    </row>
    <row r="15754" spans="5:29" s="2" customFormat="1">
      <c r="E15754" s="120"/>
      <c r="M15754" s="120"/>
      <c r="N15754" s="120"/>
      <c r="U15754" s="121"/>
      <c r="V15754" s="122"/>
      <c r="W15754" s="123"/>
      <c r="AC15754" s="123"/>
    </row>
    <row r="15755" spans="5:29" s="2" customFormat="1">
      <c r="E15755" s="120"/>
      <c r="M15755" s="120"/>
      <c r="N15755" s="120"/>
      <c r="U15755" s="121"/>
      <c r="V15755" s="122"/>
      <c r="W15755" s="123"/>
      <c r="AC15755" s="123"/>
    </row>
    <row r="15756" spans="5:29" s="2" customFormat="1">
      <c r="E15756" s="120"/>
      <c r="M15756" s="120"/>
      <c r="N15756" s="120"/>
      <c r="U15756" s="121"/>
      <c r="V15756" s="122"/>
      <c r="W15756" s="123"/>
      <c r="AC15756" s="123"/>
    </row>
    <row r="15757" spans="5:29" s="2" customFormat="1">
      <c r="E15757" s="120"/>
      <c r="M15757" s="120"/>
      <c r="N15757" s="120"/>
      <c r="U15757" s="121"/>
      <c r="V15757" s="122"/>
      <c r="W15757" s="123"/>
      <c r="AC15757" s="123"/>
    </row>
    <row r="15758" spans="5:29" s="2" customFormat="1">
      <c r="E15758" s="120"/>
      <c r="M15758" s="120"/>
      <c r="N15758" s="120"/>
      <c r="U15758" s="121"/>
      <c r="V15758" s="122"/>
      <c r="W15758" s="123"/>
      <c r="AC15758" s="123"/>
    </row>
    <row r="15759" spans="5:29" s="2" customFormat="1">
      <c r="E15759" s="120"/>
      <c r="M15759" s="120"/>
      <c r="N15759" s="120"/>
      <c r="U15759" s="121"/>
      <c r="V15759" s="122"/>
      <c r="W15759" s="123"/>
      <c r="AC15759" s="123"/>
    </row>
    <row r="15760" spans="5:29" s="2" customFormat="1">
      <c r="E15760" s="120"/>
      <c r="M15760" s="120"/>
      <c r="N15760" s="120"/>
      <c r="U15760" s="121"/>
      <c r="V15760" s="122"/>
      <c r="W15760" s="123"/>
      <c r="AC15760" s="123"/>
    </row>
    <row r="15761" spans="5:29" s="2" customFormat="1">
      <c r="E15761" s="120"/>
      <c r="M15761" s="120"/>
      <c r="N15761" s="120"/>
      <c r="U15761" s="121"/>
      <c r="V15761" s="122"/>
      <c r="W15761" s="123"/>
      <c r="AC15761" s="123"/>
    </row>
    <row r="15762" spans="5:29" s="2" customFormat="1">
      <c r="E15762" s="120"/>
      <c r="M15762" s="120"/>
      <c r="N15762" s="120"/>
      <c r="U15762" s="121"/>
      <c r="V15762" s="122"/>
      <c r="W15762" s="123"/>
      <c r="AC15762" s="123"/>
    </row>
    <row r="15763" spans="5:29" s="2" customFormat="1">
      <c r="E15763" s="120"/>
      <c r="M15763" s="120"/>
      <c r="N15763" s="120"/>
      <c r="U15763" s="121"/>
      <c r="V15763" s="122"/>
      <c r="W15763" s="123"/>
      <c r="AC15763" s="123"/>
    </row>
    <row r="15764" spans="5:29" s="2" customFormat="1">
      <c r="E15764" s="120"/>
      <c r="M15764" s="120"/>
      <c r="N15764" s="120"/>
      <c r="U15764" s="121"/>
      <c r="V15764" s="122"/>
      <c r="W15764" s="123"/>
      <c r="AC15764" s="123"/>
    </row>
    <row r="15765" spans="5:29" s="2" customFormat="1">
      <c r="E15765" s="120"/>
      <c r="M15765" s="120"/>
      <c r="N15765" s="120"/>
      <c r="U15765" s="121"/>
      <c r="V15765" s="122"/>
      <c r="W15765" s="123"/>
      <c r="AC15765" s="123"/>
    </row>
    <row r="15766" spans="5:29" s="2" customFormat="1">
      <c r="E15766" s="120"/>
      <c r="M15766" s="120"/>
      <c r="N15766" s="120"/>
      <c r="U15766" s="121"/>
      <c r="V15766" s="122"/>
      <c r="W15766" s="123"/>
      <c r="AC15766" s="123"/>
    </row>
    <row r="15767" spans="5:29" s="2" customFormat="1">
      <c r="E15767" s="120"/>
      <c r="M15767" s="120"/>
      <c r="N15767" s="120"/>
      <c r="U15767" s="121"/>
      <c r="V15767" s="122"/>
      <c r="W15767" s="123"/>
      <c r="AC15767" s="123"/>
    </row>
    <row r="15768" spans="5:29" s="2" customFormat="1">
      <c r="E15768" s="120"/>
      <c r="M15768" s="120"/>
      <c r="N15768" s="120"/>
      <c r="U15768" s="121"/>
      <c r="V15768" s="122"/>
      <c r="W15768" s="123"/>
      <c r="AC15768" s="123"/>
    </row>
    <row r="15769" spans="5:29" s="2" customFormat="1">
      <c r="E15769" s="120"/>
      <c r="M15769" s="120"/>
      <c r="N15769" s="120"/>
      <c r="U15769" s="121"/>
      <c r="V15769" s="122"/>
      <c r="W15769" s="123"/>
      <c r="AC15769" s="123"/>
    </row>
    <row r="15770" spans="5:29" s="2" customFormat="1">
      <c r="E15770" s="120"/>
      <c r="M15770" s="120"/>
      <c r="N15770" s="120"/>
      <c r="U15770" s="121"/>
      <c r="V15770" s="122"/>
      <c r="W15770" s="123"/>
      <c r="AC15770" s="123"/>
    </row>
    <row r="15771" spans="5:29" s="2" customFormat="1">
      <c r="E15771" s="120"/>
      <c r="M15771" s="120"/>
      <c r="N15771" s="120"/>
      <c r="U15771" s="121"/>
      <c r="V15771" s="122"/>
      <c r="W15771" s="123"/>
      <c r="AC15771" s="123"/>
    </row>
    <row r="15772" spans="5:29" s="2" customFormat="1">
      <c r="E15772" s="120"/>
      <c r="M15772" s="120"/>
      <c r="N15772" s="120"/>
      <c r="U15772" s="121"/>
      <c r="V15772" s="122"/>
      <c r="W15772" s="123"/>
      <c r="AC15772" s="123"/>
    </row>
    <row r="15773" spans="5:29" s="2" customFormat="1">
      <c r="E15773" s="120"/>
      <c r="M15773" s="120"/>
      <c r="N15773" s="120"/>
      <c r="U15773" s="121"/>
      <c r="V15773" s="122"/>
      <c r="W15773" s="123"/>
      <c r="AC15773" s="123"/>
    </row>
    <row r="15774" spans="5:29" s="2" customFormat="1">
      <c r="E15774" s="120"/>
      <c r="M15774" s="120"/>
      <c r="N15774" s="120"/>
      <c r="U15774" s="121"/>
      <c r="V15774" s="122"/>
      <c r="W15774" s="123"/>
      <c r="AC15774" s="123"/>
    </row>
    <row r="15775" spans="5:29" s="2" customFormat="1">
      <c r="E15775" s="120"/>
      <c r="M15775" s="120"/>
      <c r="N15775" s="120"/>
      <c r="U15775" s="121"/>
      <c r="V15775" s="122"/>
      <c r="W15775" s="123"/>
      <c r="AC15775" s="123"/>
    </row>
    <row r="15776" spans="5:29" s="2" customFormat="1">
      <c r="E15776" s="120"/>
      <c r="M15776" s="120"/>
      <c r="N15776" s="120"/>
      <c r="U15776" s="121"/>
      <c r="V15776" s="122"/>
      <c r="W15776" s="123"/>
      <c r="AC15776" s="123"/>
    </row>
    <row r="15777" spans="5:29" s="2" customFormat="1">
      <c r="E15777" s="120"/>
      <c r="M15777" s="120"/>
      <c r="N15777" s="120"/>
      <c r="U15777" s="121"/>
      <c r="V15777" s="122"/>
      <c r="W15777" s="123"/>
      <c r="AC15777" s="123"/>
    </row>
    <row r="15778" spans="5:29" s="2" customFormat="1">
      <c r="E15778" s="120"/>
      <c r="M15778" s="120"/>
      <c r="N15778" s="120"/>
      <c r="U15778" s="121"/>
      <c r="V15778" s="122"/>
      <c r="W15778" s="123"/>
      <c r="AC15778" s="123"/>
    </row>
    <row r="15779" spans="5:29" s="2" customFormat="1">
      <c r="E15779" s="120"/>
      <c r="M15779" s="120"/>
      <c r="N15779" s="120"/>
      <c r="U15779" s="121"/>
      <c r="V15779" s="122"/>
      <c r="W15779" s="123"/>
      <c r="AC15779" s="123"/>
    </row>
    <row r="15780" spans="5:29" s="2" customFormat="1">
      <c r="E15780" s="120"/>
      <c r="M15780" s="120"/>
      <c r="N15780" s="120"/>
      <c r="U15780" s="121"/>
      <c r="V15780" s="122"/>
      <c r="W15780" s="123"/>
      <c r="AC15780" s="123"/>
    </row>
    <row r="15781" spans="5:29" s="2" customFormat="1">
      <c r="E15781" s="120"/>
      <c r="M15781" s="120"/>
      <c r="N15781" s="120"/>
      <c r="U15781" s="121"/>
      <c r="V15781" s="122"/>
      <c r="W15781" s="123"/>
      <c r="AC15781" s="123"/>
    </row>
    <row r="15782" spans="5:29" s="2" customFormat="1">
      <c r="E15782" s="120"/>
      <c r="M15782" s="120"/>
      <c r="N15782" s="120"/>
      <c r="U15782" s="121"/>
      <c r="V15782" s="122"/>
      <c r="W15782" s="123"/>
      <c r="AC15782" s="123"/>
    </row>
    <row r="15783" spans="5:29" s="2" customFormat="1">
      <c r="E15783" s="120"/>
      <c r="M15783" s="120"/>
      <c r="N15783" s="120"/>
      <c r="U15783" s="121"/>
      <c r="V15783" s="122"/>
      <c r="W15783" s="123"/>
      <c r="AC15783" s="123"/>
    </row>
    <row r="15784" spans="5:29" s="2" customFormat="1">
      <c r="E15784" s="120"/>
      <c r="M15784" s="120"/>
      <c r="N15784" s="120"/>
      <c r="U15784" s="121"/>
      <c r="V15784" s="122"/>
      <c r="W15784" s="123"/>
      <c r="AC15784" s="123"/>
    </row>
    <row r="15785" spans="5:29" s="2" customFormat="1">
      <c r="E15785" s="120"/>
      <c r="M15785" s="120"/>
      <c r="N15785" s="120"/>
      <c r="U15785" s="121"/>
      <c r="V15785" s="122"/>
      <c r="W15785" s="123"/>
      <c r="AC15785" s="123"/>
    </row>
    <row r="15786" spans="5:29" s="2" customFormat="1">
      <c r="E15786" s="120"/>
      <c r="M15786" s="120"/>
      <c r="N15786" s="120"/>
      <c r="U15786" s="121"/>
      <c r="V15786" s="122"/>
      <c r="W15786" s="123"/>
      <c r="AC15786" s="123"/>
    </row>
    <row r="15787" spans="5:29" s="2" customFormat="1">
      <c r="E15787" s="120"/>
      <c r="M15787" s="120"/>
      <c r="N15787" s="120"/>
      <c r="U15787" s="121"/>
      <c r="V15787" s="122"/>
      <c r="W15787" s="123"/>
      <c r="AC15787" s="123"/>
    </row>
    <row r="15788" spans="5:29" s="2" customFormat="1">
      <c r="E15788" s="120"/>
      <c r="M15788" s="120"/>
      <c r="N15788" s="120"/>
      <c r="U15788" s="121"/>
      <c r="V15788" s="122"/>
      <c r="W15788" s="123"/>
      <c r="AC15788" s="123"/>
    </row>
    <row r="15789" spans="5:29" s="2" customFormat="1">
      <c r="E15789" s="120"/>
      <c r="M15789" s="120"/>
      <c r="N15789" s="120"/>
      <c r="U15789" s="121"/>
      <c r="V15789" s="122"/>
      <c r="W15789" s="123"/>
      <c r="AC15789" s="123"/>
    </row>
    <row r="15790" spans="5:29" s="2" customFormat="1">
      <c r="E15790" s="120"/>
      <c r="M15790" s="120"/>
      <c r="N15790" s="120"/>
      <c r="U15790" s="121"/>
      <c r="V15790" s="122"/>
      <c r="W15790" s="123"/>
      <c r="AC15790" s="123"/>
    </row>
    <row r="15791" spans="5:29" s="2" customFormat="1">
      <c r="E15791" s="120"/>
      <c r="M15791" s="120"/>
      <c r="N15791" s="120"/>
      <c r="U15791" s="121"/>
      <c r="V15791" s="122"/>
      <c r="W15791" s="123"/>
      <c r="AC15791" s="123"/>
    </row>
    <row r="15792" spans="5:29" s="2" customFormat="1">
      <c r="E15792" s="120"/>
      <c r="M15792" s="120"/>
      <c r="N15792" s="120"/>
      <c r="U15792" s="121"/>
      <c r="V15792" s="122"/>
      <c r="W15792" s="123"/>
      <c r="AC15792" s="123"/>
    </row>
    <row r="15793" spans="5:29" s="2" customFormat="1">
      <c r="E15793" s="120"/>
      <c r="M15793" s="120"/>
      <c r="N15793" s="120"/>
      <c r="U15793" s="121"/>
      <c r="V15793" s="122"/>
      <c r="W15793" s="123"/>
      <c r="AC15793" s="123"/>
    </row>
    <row r="15794" spans="5:29" s="2" customFormat="1">
      <c r="E15794" s="120"/>
      <c r="M15794" s="120"/>
      <c r="N15794" s="120"/>
      <c r="U15794" s="121"/>
      <c r="V15794" s="122"/>
      <c r="W15794" s="123"/>
      <c r="AC15794" s="123"/>
    </row>
    <row r="15795" spans="5:29" s="2" customFormat="1">
      <c r="E15795" s="120"/>
      <c r="M15795" s="120"/>
      <c r="N15795" s="120"/>
      <c r="U15795" s="121"/>
      <c r="V15795" s="122"/>
      <c r="W15795" s="123"/>
      <c r="AC15795" s="123"/>
    </row>
    <row r="15796" spans="5:29" s="2" customFormat="1">
      <c r="E15796" s="120"/>
      <c r="M15796" s="120"/>
      <c r="N15796" s="120"/>
      <c r="U15796" s="121"/>
      <c r="V15796" s="122"/>
      <c r="W15796" s="123"/>
      <c r="AC15796" s="123"/>
    </row>
    <row r="15797" spans="5:29" s="2" customFormat="1">
      <c r="E15797" s="120"/>
      <c r="M15797" s="120"/>
      <c r="N15797" s="120"/>
      <c r="U15797" s="121"/>
      <c r="V15797" s="122"/>
      <c r="W15797" s="123"/>
      <c r="AC15797" s="123"/>
    </row>
    <row r="15798" spans="5:29" s="2" customFormat="1">
      <c r="E15798" s="120"/>
      <c r="M15798" s="120"/>
      <c r="N15798" s="120"/>
      <c r="U15798" s="121"/>
      <c r="V15798" s="122"/>
      <c r="W15798" s="123"/>
      <c r="AC15798" s="123"/>
    </row>
    <row r="15799" spans="5:29" s="2" customFormat="1">
      <c r="E15799" s="120"/>
      <c r="M15799" s="120"/>
      <c r="N15799" s="120"/>
      <c r="U15799" s="121"/>
      <c r="V15799" s="122"/>
      <c r="W15799" s="123"/>
      <c r="AC15799" s="123"/>
    </row>
    <row r="15800" spans="5:29" s="2" customFormat="1">
      <c r="E15800" s="120"/>
      <c r="M15800" s="120"/>
      <c r="N15800" s="120"/>
      <c r="U15800" s="121"/>
      <c r="V15800" s="122"/>
      <c r="W15800" s="123"/>
      <c r="AC15800" s="123"/>
    </row>
    <row r="15801" spans="5:29" s="2" customFormat="1">
      <c r="E15801" s="120"/>
      <c r="M15801" s="120"/>
      <c r="N15801" s="120"/>
      <c r="U15801" s="121"/>
      <c r="V15801" s="122"/>
      <c r="W15801" s="123"/>
      <c r="AC15801" s="123"/>
    </row>
    <row r="15802" spans="5:29" s="2" customFormat="1">
      <c r="E15802" s="120"/>
      <c r="M15802" s="120"/>
      <c r="N15802" s="120"/>
      <c r="U15802" s="121"/>
      <c r="V15802" s="122"/>
      <c r="W15802" s="123"/>
      <c r="AC15802" s="123"/>
    </row>
    <row r="15803" spans="5:29" s="2" customFormat="1">
      <c r="E15803" s="120"/>
      <c r="M15803" s="120"/>
      <c r="N15803" s="120"/>
      <c r="U15803" s="121"/>
      <c r="V15803" s="122"/>
      <c r="W15803" s="123"/>
      <c r="AC15803" s="123"/>
    </row>
    <row r="15804" spans="5:29" s="2" customFormat="1">
      <c r="E15804" s="120"/>
      <c r="M15804" s="120"/>
      <c r="N15804" s="120"/>
      <c r="U15804" s="121"/>
      <c r="V15804" s="122"/>
      <c r="W15804" s="123"/>
      <c r="AC15804" s="123"/>
    </row>
    <row r="15805" spans="5:29" s="2" customFormat="1">
      <c r="E15805" s="120"/>
      <c r="M15805" s="120"/>
      <c r="N15805" s="120"/>
      <c r="U15805" s="121"/>
      <c r="V15805" s="122"/>
      <c r="W15805" s="123"/>
      <c r="AC15805" s="123"/>
    </row>
    <row r="15806" spans="5:29" s="2" customFormat="1">
      <c r="E15806" s="120"/>
      <c r="M15806" s="120"/>
      <c r="N15806" s="120"/>
      <c r="U15806" s="121"/>
      <c r="V15806" s="122"/>
      <c r="W15806" s="123"/>
      <c r="AC15806" s="123"/>
    </row>
    <row r="15807" spans="5:29" s="2" customFormat="1">
      <c r="E15807" s="120"/>
      <c r="M15807" s="120"/>
      <c r="N15807" s="120"/>
      <c r="U15807" s="121"/>
      <c r="V15807" s="122"/>
      <c r="W15807" s="123"/>
      <c r="AC15807" s="123"/>
    </row>
    <row r="15808" spans="5:29" s="2" customFormat="1">
      <c r="E15808" s="120"/>
      <c r="M15808" s="120"/>
      <c r="N15808" s="120"/>
      <c r="U15808" s="121"/>
      <c r="V15808" s="122"/>
      <c r="W15808" s="123"/>
      <c r="AC15808" s="123"/>
    </row>
    <row r="15809" spans="5:29" s="2" customFormat="1">
      <c r="E15809" s="120"/>
      <c r="M15809" s="120"/>
      <c r="N15809" s="120"/>
      <c r="U15809" s="121"/>
      <c r="V15809" s="122"/>
      <c r="W15809" s="123"/>
      <c r="AC15809" s="123"/>
    </row>
    <row r="15810" spans="5:29" s="2" customFormat="1">
      <c r="E15810" s="120"/>
      <c r="M15810" s="120"/>
      <c r="N15810" s="120"/>
      <c r="U15810" s="121"/>
      <c r="V15810" s="122"/>
      <c r="W15810" s="123"/>
      <c r="AC15810" s="123"/>
    </row>
    <row r="15811" spans="5:29" s="2" customFormat="1">
      <c r="E15811" s="120"/>
      <c r="M15811" s="120"/>
      <c r="N15811" s="120"/>
      <c r="U15811" s="121"/>
      <c r="V15811" s="122"/>
      <c r="W15811" s="123"/>
      <c r="AC15811" s="123"/>
    </row>
    <row r="15812" spans="5:29" s="2" customFormat="1">
      <c r="E15812" s="120"/>
      <c r="M15812" s="120"/>
      <c r="N15812" s="120"/>
      <c r="U15812" s="121"/>
      <c r="V15812" s="122"/>
      <c r="W15812" s="123"/>
      <c r="AC15812" s="123"/>
    </row>
    <row r="15813" spans="5:29" s="2" customFormat="1">
      <c r="E15813" s="120"/>
      <c r="M15813" s="120"/>
      <c r="N15813" s="120"/>
      <c r="U15813" s="121"/>
      <c r="V15813" s="122"/>
      <c r="W15813" s="123"/>
      <c r="AC15813" s="123"/>
    </row>
    <row r="15814" spans="5:29" s="2" customFormat="1">
      <c r="E15814" s="120"/>
      <c r="M15814" s="120"/>
      <c r="N15814" s="120"/>
      <c r="U15814" s="121"/>
      <c r="V15814" s="122"/>
      <c r="W15814" s="123"/>
      <c r="AC15814" s="123"/>
    </row>
    <row r="15815" spans="5:29" s="2" customFormat="1">
      <c r="E15815" s="120"/>
      <c r="M15815" s="120"/>
      <c r="N15815" s="120"/>
      <c r="U15815" s="121"/>
      <c r="V15815" s="122"/>
      <c r="W15815" s="123"/>
      <c r="AC15815" s="123"/>
    </row>
    <row r="15816" spans="5:29" s="2" customFormat="1">
      <c r="E15816" s="120"/>
      <c r="M15816" s="120"/>
      <c r="N15816" s="120"/>
      <c r="U15816" s="121"/>
      <c r="V15816" s="122"/>
      <c r="W15816" s="123"/>
      <c r="AC15816" s="123"/>
    </row>
    <row r="15817" spans="5:29" s="2" customFormat="1">
      <c r="E15817" s="120"/>
      <c r="M15817" s="120"/>
      <c r="N15817" s="120"/>
      <c r="U15817" s="121"/>
      <c r="V15817" s="122"/>
      <c r="W15817" s="123"/>
      <c r="AC15817" s="123"/>
    </row>
    <row r="15818" spans="5:29" s="2" customFormat="1">
      <c r="E15818" s="120"/>
      <c r="M15818" s="120"/>
      <c r="N15818" s="120"/>
      <c r="U15818" s="121"/>
      <c r="V15818" s="122"/>
      <c r="W15818" s="123"/>
      <c r="AC15818" s="123"/>
    </row>
    <row r="15819" spans="5:29" s="2" customFormat="1">
      <c r="E15819" s="120"/>
      <c r="M15819" s="120"/>
      <c r="N15819" s="120"/>
      <c r="U15819" s="121"/>
      <c r="V15819" s="122"/>
      <c r="W15819" s="123"/>
      <c r="AC15819" s="123"/>
    </row>
    <row r="15820" spans="5:29" s="2" customFormat="1">
      <c r="E15820" s="120"/>
      <c r="M15820" s="120"/>
      <c r="N15820" s="120"/>
      <c r="U15820" s="121"/>
      <c r="V15820" s="122"/>
      <c r="W15820" s="123"/>
      <c r="AC15820" s="123"/>
    </row>
    <row r="15821" spans="5:29" s="2" customFormat="1">
      <c r="E15821" s="120"/>
      <c r="M15821" s="120"/>
      <c r="N15821" s="120"/>
      <c r="U15821" s="121"/>
      <c r="V15821" s="122"/>
      <c r="W15821" s="123"/>
      <c r="AC15821" s="123"/>
    </row>
    <row r="15822" spans="5:29" s="2" customFormat="1">
      <c r="E15822" s="120"/>
      <c r="M15822" s="120"/>
      <c r="N15822" s="120"/>
      <c r="U15822" s="121"/>
      <c r="V15822" s="122"/>
      <c r="W15822" s="123"/>
      <c r="AC15822" s="123"/>
    </row>
    <row r="15823" spans="5:29" s="2" customFormat="1">
      <c r="E15823" s="120"/>
      <c r="M15823" s="120"/>
      <c r="N15823" s="120"/>
      <c r="U15823" s="121"/>
      <c r="V15823" s="122"/>
      <c r="W15823" s="123"/>
      <c r="AC15823" s="123"/>
    </row>
    <row r="15824" spans="5:29" s="2" customFormat="1">
      <c r="E15824" s="120"/>
      <c r="M15824" s="120"/>
      <c r="N15824" s="120"/>
      <c r="U15824" s="121"/>
      <c r="V15824" s="122"/>
      <c r="W15824" s="123"/>
      <c r="AC15824" s="123"/>
    </row>
    <row r="15825" spans="5:29" s="2" customFormat="1">
      <c r="E15825" s="120"/>
      <c r="M15825" s="120"/>
      <c r="N15825" s="120"/>
      <c r="U15825" s="121"/>
      <c r="V15825" s="122"/>
      <c r="W15825" s="123"/>
      <c r="AC15825" s="123"/>
    </row>
    <row r="15826" spans="5:29" s="2" customFormat="1">
      <c r="E15826" s="120"/>
      <c r="M15826" s="120"/>
      <c r="N15826" s="120"/>
      <c r="U15826" s="121"/>
      <c r="V15826" s="122"/>
      <c r="W15826" s="123"/>
      <c r="AC15826" s="123"/>
    </row>
    <row r="15827" spans="5:29" s="2" customFormat="1">
      <c r="E15827" s="120"/>
      <c r="M15827" s="120"/>
      <c r="N15827" s="120"/>
      <c r="U15827" s="121"/>
      <c r="V15827" s="122"/>
      <c r="W15827" s="123"/>
      <c r="AC15827" s="123"/>
    </row>
    <row r="15828" spans="5:29" s="2" customFormat="1">
      <c r="E15828" s="120"/>
      <c r="M15828" s="120"/>
      <c r="N15828" s="120"/>
      <c r="U15828" s="121"/>
      <c r="V15828" s="122"/>
      <c r="W15828" s="123"/>
      <c r="AC15828" s="123"/>
    </row>
    <row r="15829" spans="5:29" s="2" customFormat="1">
      <c r="E15829" s="120"/>
      <c r="M15829" s="120"/>
      <c r="N15829" s="120"/>
      <c r="U15829" s="121"/>
      <c r="V15829" s="122"/>
      <c r="W15829" s="123"/>
      <c r="AC15829" s="123"/>
    </row>
    <row r="15830" spans="5:29" s="2" customFormat="1">
      <c r="E15830" s="120"/>
      <c r="M15830" s="120"/>
      <c r="N15830" s="120"/>
      <c r="U15830" s="121"/>
      <c r="V15830" s="122"/>
      <c r="W15830" s="123"/>
      <c r="AC15830" s="123"/>
    </row>
    <row r="15831" spans="5:29" s="2" customFormat="1">
      <c r="E15831" s="120"/>
      <c r="M15831" s="120"/>
      <c r="N15831" s="120"/>
      <c r="U15831" s="121"/>
      <c r="V15831" s="122"/>
      <c r="W15831" s="123"/>
      <c r="AC15831" s="123"/>
    </row>
    <row r="15832" spans="5:29" s="2" customFormat="1">
      <c r="E15832" s="120"/>
      <c r="M15832" s="120"/>
      <c r="N15832" s="120"/>
      <c r="U15832" s="121"/>
      <c r="V15832" s="122"/>
      <c r="W15832" s="123"/>
      <c r="AC15832" s="123"/>
    </row>
    <row r="15833" spans="5:29" s="2" customFormat="1">
      <c r="E15833" s="120"/>
      <c r="M15833" s="120"/>
      <c r="N15833" s="120"/>
      <c r="U15833" s="121"/>
      <c r="V15833" s="122"/>
      <c r="W15833" s="123"/>
      <c r="AC15833" s="123"/>
    </row>
    <row r="15834" spans="5:29" s="2" customFormat="1">
      <c r="E15834" s="120"/>
      <c r="M15834" s="120"/>
      <c r="N15834" s="120"/>
      <c r="U15834" s="121"/>
      <c r="V15834" s="122"/>
      <c r="W15834" s="123"/>
      <c r="AC15834" s="123"/>
    </row>
    <row r="15835" spans="5:29" s="2" customFormat="1">
      <c r="E15835" s="120"/>
      <c r="M15835" s="120"/>
      <c r="N15835" s="120"/>
      <c r="U15835" s="121"/>
      <c r="V15835" s="122"/>
      <c r="W15835" s="123"/>
      <c r="AC15835" s="123"/>
    </row>
    <row r="15836" spans="5:29" s="2" customFormat="1">
      <c r="E15836" s="120"/>
      <c r="M15836" s="120"/>
      <c r="N15836" s="120"/>
      <c r="U15836" s="121"/>
      <c r="V15836" s="122"/>
      <c r="W15836" s="123"/>
      <c r="AC15836" s="123"/>
    </row>
    <row r="15837" spans="5:29" s="2" customFormat="1">
      <c r="E15837" s="120"/>
      <c r="M15837" s="120"/>
      <c r="N15837" s="120"/>
      <c r="U15837" s="121"/>
      <c r="V15837" s="122"/>
      <c r="W15837" s="123"/>
      <c r="AC15837" s="123"/>
    </row>
    <row r="15838" spans="5:29" s="2" customFormat="1">
      <c r="E15838" s="120"/>
      <c r="M15838" s="120"/>
      <c r="N15838" s="120"/>
      <c r="U15838" s="121"/>
      <c r="V15838" s="122"/>
      <c r="W15838" s="123"/>
      <c r="AC15838" s="123"/>
    </row>
    <row r="15839" spans="5:29" s="2" customFormat="1">
      <c r="E15839" s="120"/>
      <c r="M15839" s="120"/>
      <c r="N15839" s="120"/>
      <c r="U15839" s="121"/>
      <c r="V15839" s="122"/>
      <c r="W15839" s="123"/>
      <c r="AC15839" s="123"/>
    </row>
    <row r="15840" spans="5:29" s="2" customFormat="1">
      <c r="E15840" s="120"/>
      <c r="M15840" s="120"/>
      <c r="N15840" s="120"/>
      <c r="U15840" s="121"/>
      <c r="V15840" s="122"/>
      <c r="W15840" s="123"/>
      <c r="AC15840" s="123"/>
    </row>
    <row r="15841" spans="5:29" s="2" customFormat="1">
      <c r="E15841" s="120"/>
      <c r="M15841" s="120"/>
      <c r="N15841" s="120"/>
      <c r="U15841" s="121"/>
      <c r="V15841" s="122"/>
      <c r="W15841" s="123"/>
      <c r="AC15841" s="123"/>
    </row>
    <row r="15842" spans="5:29" s="2" customFormat="1">
      <c r="E15842" s="120"/>
      <c r="M15842" s="120"/>
      <c r="N15842" s="120"/>
      <c r="U15842" s="121"/>
      <c r="V15842" s="122"/>
      <c r="W15842" s="123"/>
      <c r="AC15842" s="123"/>
    </row>
    <row r="15843" spans="5:29" s="2" customFormat="1">
      <c r="E15843" s="120"/>
      <c r="M15843" s="120"/>
      <c r="N15843" s="120"/>
      <c r="U15843" s="121"/>
      <c r="V15843" s="122"/>
      <c r="W15843" s="123"/>
      <c r="AC15843" s="123"/>
    </row>
    <row r="15844" spans="5:29" s="2" customFormat="1">
      <c r="E15844" s="120"/>
      <c r="M15844" s="120"/>
      <c r="N15844" s="120"/>
      <c r="U15844" s="121"/>
      <c r="V15844" s="122"/>
      <c r="W15844" s="123"/>
      <c r="AC15844" s="123"/>
    </row>
    <row r="15845" spans="5:29" s="2" customFormat="1">
      <c r="E15845" s="120"/>
      <c r="M15845" s="120"/>
      <c r="N15845" s="120"/>
      <c r="U15845" s="121"/>
      <c r="V15845" s="122"/>
      <c r="W15845" s="123"/>
      <c r="AC15845" s="123"/>
    </row>
    <row r="15846" spans="5:29" s="2" customFormat="1">
      <c r="E15846" s="120"/>
      <c r="M15846" s="120"/>
      <c r="N15846" s="120"/>
      <c r="U15846" s="121"/>
      <c r="V15846" s="122"/>
      <c r="W15846" s="123"/>
      <c r="AC15846" s="123"/>
    </row>
    <row r="15847" spans="5:29" s="2" customFormat="1">
      <c r="E15847" s="120"/>
      <c r="M15847" s="120"/>
      <c r="N15847" s="120"/>
      <c r="U15847" s="121"/>
      <c r="V15847" s="122"/>
      <c r="W15847" s="123"/>
      <c r="AC15847" s="123"/>
    </row>
    <row r="15848" spans="5:29" s="2" customFormat="1">
      <c r="E15848" s="120"/>
      <c r="M15848" s="120"/>
      <c r="N15848" s="120"/>
      <c r="U15848" s="121"/>
      <c r="V15848" s="122"/>
      <c r="W15848" s="123"/>
      <c r="AC15848" s="123"/>
    </row>
    <row r="15849" spans="5:29" s="2" customFormat="1">
      <c r="E15849" s="120"/>
      <c r="M15849" s="120"/>
      <c r="N15849" s="120"/>
      <c r="U15849" s="121"/>
      <c r="V15849" s="122"/>
      <c r="W15849" s="123"/>
      <c r="AC15849" s="123"/>
    </row>
    <row r="15850" spans="5:29" s="2" customFormat="1">
      <c r="E15850" s="120"/>
      <c r="M15850" s="120"/>
      <c r="N15850" s="120"/>
      <c r="U15850" s="121"/>
      <c r="V15850" s="122"/>
      <c r="W15850" s="123"/>
      <c r="AC15850" s="123"/>
    </row>
    <row r="15851" spans="5:29" s="2" customFormat="1">
      <c r="E15851" s="120"/>
      <c r="M15851" s="120"/>
      <c r="N15851" s="120"/>
      <c r="U15851" s="121"/>
      <c r="V15851" s="122"/>
      <c r="W15851" s="123"/>
      <c r="AC15851" s="123"/>
    </row>
    <row r="15852" spans="5:29" s="2" customFormat="1">
      <c r="E15852" s="120"/>
      <c r="M15852" s="120"/>
      <c r="N15852" s="120"/>
      <c r="U15852" s="121"/>
      <c r="V15852" s="122"/>
      <c r="W15852" s="123"/>
      <c r="AC15852" s="123"/>
    </row>
    <row r="15853" spans="5:29" s="2" customFormat="1">
      <c r="E15853" s="120"/>
      <c r="M15853" s="120"/>
      <c r="N15853" s="120"/>
      <c r="U15853" s="121"/>
      <c r="V15853" s="122"/>
      <c r="W15853" s="123"/>
      <c r="AC15853" s="123"/>
    </row>
    <row r="15854" spans="5:29" s="2" customFormat="1">
      <c r="E15854" s="120"/>
      <c r="M15854" s="120"/>
      <c r="N15854" s="120"/>
      <c r="U15854" s="121"/>
      <c r="V15854" s="122"/>
      <c r="W15854" s="123"/>
      <c r="AC15854" s="123"/>
    </row>
    <row r="15855" spans="5:29" s="2" customFormat="1">
      <c r="E15855" s="120"/>
      <c r="M15855" s="120"/>
      <c r="N15855" s="120"/>
      <c r="U15855" s="121"/>
      <c r="V15855" s="122"/>
      <c r="W15855" s="123"/>
      <c r="AC15855" s="123"/>
    </row>
    <row r="15856" spans="5:29" s="2" customFormat="1">
      <c r="E15856" s="120"/>
      <c r="M15856" s="120"/>
      <c r="N15856" s="120"/>
      <c r="U15856" s="121"/>
      <c r="V15856" s="122"/>
      <c r="W15856" s="123"/>
      <c r="AC15856" s="123"/>
    </row>
    <row r="15857" spans="5:29" s="2" customFormat="1">
      <c r="E15857" s="120"/>
      <c r="M15857" s="120"/>
      <c r="N15857" s="120"/>
      <c r="U15857" s="121"/>
      <c r="V15857" s="122"/>
      <c r="W15857" s="123"/>
      <c r="AC15857" s="123"/>
    </row>
    <row r="15858" spans="5:29" s="2" customFormat="1">
      <c r="E15858" s="120"/>
      <c r="M15858" s="120"/>
      <c r="N15858" s="120"/>
      <c r="U15858" s="121"/>
      <c r="V15858" s="122"/>
      <c r="W15858" s="123"/>
      <c r="AC15858" s="123"/>
    </row>
    <row r="15859" spans="5:29" s="2" customFormat="1">
      <c r="E15859" s="120"/>
      <c r="M15859" s="120"/>
      <c r="N15859" s="120"/>
      <c r="U15859" s="121"/>
      <c r="V15859" s="122"/>
      <c r="W15859" s="123"/>
      <c r="AC15859" s="123"/>
    </row>
    <row r="15860" spans="5:29" s="2" customFormat="1">
      <c r="E15860" s="120"/>
      <c r="M15860" s="120"/>
      <c r="N15860" s="120"/>
      <c r="U15860" s="121"/>
      <c r="V15860" s="122"/>
      <c r="W15860" s="123"/>
      <c r="AC15860" s="123"/>
    </row>
    <row r="15861" spans="5:29" s="2" customFormat="1">
      <c r="E15861" s="120"/>
      <c r="M15861" s="120"/>
      <c r="N15861" s="120"/>
      <c r="U15861" s="121"/>
      <c r="V15861" s="122"/>
      <c r="W15861" s="123"/>
      <c r="AC15861" s="123"/>
    </row>
    <row r="15862" spans="5:29" s="2" customFormat="1">
      <c r="E15862" s="120"/>
      <c r="M15862" s="120"/>
      <c r="N15862" s="120"/>
      <c r="U15862" s="121"/>
      <c r="V15862" s="122"/>
      <c r="W15862" s="123"/>
      <c r="AC15862" s="123"/>
    </row>
    <row r="15863" spans="5:29" s="2" customFormat="1">
      <c r="E15863" s="120"/>
      <c r="M15863" s="120"/>
      <c r="N15863" s="120"/>
      <c r="U15863" s="121"/>
      <c r="V15863" s="122"/>
      <c r="W15863" s="123"/>
      <c r="AC15863" s="123"/>
    </row>
    <row r="15864" spans="5:29" s="2" customFormat="1">
      <c r="E15864" s="120"/>
      <c r="M15864" s="120"/>
      <c r="N15864" s="120"/>
      <c r="U15864" s="121"/>
      <c r="V15864" s="122"/>
      <c r="W15864" s="123"/>
      <c r="AC15864" s="123"/>
    </row>
    <row r="15865" spans="5:29" s="2" customFormat="1">
      <c r="E15865" s="120"/>
      <c r="M15865" s="120"/>
      <c r="N15865" s="120"/>
      <c r="U15865" s="121"/>
      <c r="V15865" s="122"/>
      <c r="W15865" s="123"/>
      <c r="AC15865" s="123"/>
    </row>
    <row r="15866" spans="5:29" s="2" customFormat="1">
      <c r="E15866" s="120"/>
      <c r="M15866" s="120"/>
      <c r="N15866" s="120"/>
      <c r="U15866" s="121"/>
      <c r="V15866" s="122"/>
      <c r="W15866" s="123"/>
      <c r="AC15866" s="123"/>
    </row>
    <row r="15867" spans="5:29" s="2" customFormat="1">
      <c r="E15867" s="120"/>
      <c r="M15867" s="120"/>
      <c r="N15867" s="120"/>
      <c r="U15867" s="121"/>
      <c r="V15867" s="122"/>
      <c r="W15867" s="123"/>
      <c r="AC15867" s="123"/>
    </row>
    <row r="15868" spans="5:29" s="2" customFormat="1">
      <c r="E15868" s="120"/>
      <c r="M15868" s="120"/>
      <c r="N15868" s="120"/>
      <c r="U15868" s="121"/>
      <c r="V15868" s="122"/>
      <c r="W15868" s="123"/>
      <c r="AC15868" s="123"/>
    </row>
    <row r="15869" spans="5:29" s="2" customFormat="1">
      <c r="E15869" s="120"/>
      <c r="M15869" s="120"/>
      <c r="N15869" s="120"/>
      <c r="U15869" s="121"/>
      <c r="V15869" s="122"/>
      <c r="W15869" s="123"/>
      <c r="AC15869" s="123"/>
    </row>
    <row r="15870" spans="5:29" s="2" customFormat="1">
      <c r="E15870" s="120"/>
      <c r="M15870" s="120"/>
      <c r="N15870" s="120"/>
      <c r="U15870" s="121"/>
      <c r="V15870" s="122"/>
      <c r="W15870" s="123"/>
      <c r="AC15870" s="123"/>
    </row>
    <row r="15871" spans="5:29" s="2" customFormat="1">
      <c r="E15871" s="120"/>
      <c r="M15871" s="120"/>
      <c r="N15871" s="120"/>
      <c r="U15871" s="121"/>
      <c r="V15871" s="122"/>
      <c r="W15871" s="123"/>
      <c r="AC15871" s="123"/>
    </row>
    <row r="15872" spans="5:29" s="2" customFormat="1">
      <c r="E15872" s="120"/>
      <c r="M15872" s="120"/>
      <c r="N15872" s="120"/>
      <c r="U15872" s="121"/>
      <c r="V15872" s="122"/>
      <c r="W15872" s="123"/>
      <c r="AC15872" s="123"/>
    </row>
    <row r="15873" spans="5:29" s="2" customFormat="1">
      <c r="E15873" s="120"/>
      <c r="M15873" s="120"/>
      <c r="N15873" s="120"/>
      <c r="U15873" s="121"/>
      <c r="V15873" s="122"/>
      <c r="W15873" s="123"/>
      <c r="AC15873" s="123"/>
    </row>
    <row r="15874" spans="5:29" s="2" customFormat="1">
      <c r="E15874" s="120"/>
      <c r="M15874" s="120"/>
      <c r="N15874" s="120"/>
      <c r="U15874" s="121"/>
      <c r="V15874" s="122"/>
      <c r="W15874" s="123"/>
      <c r="AC15874" s="123"/>
    </row>
    <row r="15875" spans="5:29" s="2" customFormat="1">
      <c r="E15875" s="120"/>
      <c r="M15875" s="120"/>
      <c r="N15875" s="120"/>
      <c r="U15875" s="121"/>
      <c r="V15875" s="122"/>
      <c r="W15875" s="123"/>
      <c r="AC15875" s="123"/>
    </row>
    <row r="15876" spans="5:29" s="2" customFormat="1">
      <c r="E15876" s="120"/>
      <c r="M15876" s="120"/>
      <c r="N15876" s="120"/>
      <c r="U15876" s="121"/>
      <c r="V15876" s="122"/>
      <c r="W15876" s="123"/>
      <c r="AC15876" s="123"/>
    </row>
    <row r="15877" spans="5:29" s="2" customFormat="1">
      <c r="E15877" s="120"/>
      <c r="M15877" s="120"/>
      <c r="N15877" s="120"/>
      <c r="U15877" s="121"/>
      <c r="V15877" s="122"/>
      <c r="W15877" s="123"/>
      <c r="AC15877" s="123"/>
    </row>
    <row r="15878" spans="5:29" s="2" customFormat="1">
      <c r="E15878" s="120"/>
      <c r="M15878" s="120"/>
      <c r="N15878" s="120"/>
      <c r="U15878" s="121"/>
      <c r="V15878" s="122"/>
      <c r="W15878" s="123"/>
      <c r="AC15878" s="123"/>
    </row>
    <row r="15879" spans="5:29" s="2" customFormat="1">
      <c r="E15879" s="120"/>
      <c r="M15879" s="120"/>
      <c r="N15879" s="120"/>
      <c r="U15879" s="121"/>
      <c r="V15879" s="122"/>
      <c r="W15879" s="123"/>
      <c r="AC15879" s="123"/>
    </row>
    <row r="15880" spans="5:29" s="2" customFormat="1">
      <c r="E15880" s="120"/>
      <c r="M15880" s="120"/>
      <c r="N15880" s="120"/>
      <c r="U15880" s="121"/>
      <c r="V15880" s="122"/>
      <c r="W15880" s="123"/>
      <c r="AC15880" s="123"/>
    </row>
    <row r="15881" spans="5:29" s="2" customFormat="1">
      <c r="E15881" s="120"/>
      <c r="M15881" s="120"/>
      <c r="N15881" s="120"/>
      <c r="U15881" s="121"/>
      <c r="V15881" s="122"/>
      <c r="W15881" s="123"/>
      <c r="AC15881" s="123"/>
    </row>
    <row r="15882" spans="5:29" s="2" customFormat="1">
      <c r="E15882" s="120"/>
      <c r="M15882" s="120"/>
      <c r="N15882" s="120"/>
      <c r="U15882" s="121"/>
      <c r="V15882" s="122"/>
      <c r="W15882" s="123"/>
      <c r="AC15882" s="123"/>
    </row>
    <row r="15883" spans="5:29" s="2" customFormat="1">
      <c r="E15883" s="120"/>
      <c r="M15883" s="120"/>
      <c r="N15883" s="120"/>
      <c r="U15883" s="121"/>
      <c r="V15883" s="122"/>
      <c r="W15883" s="123"/>
      <c r="AC15883" s="123"/>
    </row>
    <row r="15884" spans="5:29" s="2" customFormat="1">
      <c r="E15884" s="120"/>
      <c r="M15884" s="120"/>
      <c r="N15884" s="120"/>
      <c r="U15884" s="121"/>
      <c r="V15884" s="122"/>
      <c r="W15884" s="123"/>
      <c r="AC15884" s="123"/>
    </row>
    <row r="15885" spans="5:29" s="2" customFormat="1">
      <c r="E15885" s="120"/>
      <c r="M15885" s="120"/>
      <c r="N15885" s="120"/>
      <c r="U15885" s="121"/>
      <c r="V15885" s="122"/>
      <c r="W15885" s="123"/>
      <c r="AC15885" s="123"/>
    </row>
    <row r="15886" spans="5:29" s="2" customFormat="1">
      <c r="E15886" s="120"/>
      <c r="M15886" s="120"/>
      <c r="N15886" s="120"/>
      <c r="U15886" s="121"/>
      <c r="V15886" s="122"/>
      <c r="W15886" s="123"/>
      <c r="AC15886" s="123"/>
    </row>
    <row r="15887" spans="5:29" s="2" customFormat="1">
      <c r="E15887" s="120"/>
      <c r="M15887" s="120"/>
      <c r="N15887" s="120"/>
      <c r="U15887" s="121"/>
      <c r="V15887" s="122"/>
      <c r="W15887" s="123"/>
      <c r="AC15887" s="123"/>
    </row>
    <row r="15888" spans="5:29" s="2" customFormat="1">
      <c r="E15888" s="120"/>
      <c r="M15888" s="120"/>
      <c r="N15888" s="120"/>
      <c r="U15888" s="121"/>
      <c r="V15888" s="122"/>
      <c r="W15888" s="123"/>
      <c r="AC15888" s="123"/>
    </row>
    <row r="15889" spans="5:29" s="2" customFormat="1">
      <c r="E15889" s="120"/>
      <c r="M15889" s="120"/>
      <c r="N15889" s="120"/>
      <c r="U15889" s="121"/>
      <c r="V15889" s="122"/>
      <c r="W15889" s="123"/>
      <c r="AC15889" s="123"/>
    </row>
    <row r="15890" spans="5:29" s="2" customFormat="1">
      <c r="E15890" s="120"/>
      <c r="M15890" s="120"/>
      <c r="N15890" s="120"/>
      <c r="U15890" s="121"/>
      <c r="V15890" s="122"/>
      <c r="W15890" s="123"/>
      <c r="AC15890" s="123"/>
    </row>
    <row r="15891" spans="5:29" s="2" customFormat="1">
      <c r="E15891" s="120"/>
      <c r="M15891" s="120"/>
      <c r="N15891" s="120"/>
      <c r="U15891" s="121"/>
      <c r="V15891" s="122"/>
      <c r="W15891" s="123"/>
      <c r="AC15891" s="123"/>
    </row>
    <row r="15892" spans="5:29" s="2" customFormat="1">
      <c r="E15892" s="120"/>
      <c r="M15892" s="120"/>
      <c r="N15892" s="120"/>
      <c r="U15892" s="121"/>
      <c r="V15892" s="122"/>
      <c r="W15892" s="123"/>
      <c r="AC15892" s="123"/>
    </row>
    <row r="15893" spans="5:29" s="2" customFormat="1">
      <c r="E15893" s="120"/>
      <c r="M15893" s="120"/>
      <c r="N15893" s="120"/>
      <c r="U15893" s="121"/>
      <c r="V15893" s="122"/>
      <c r="W15893" s="123"/>
      <c r="AC15893" s="123"/>
    </row>
    <row r="15894" spans="5:29" s="2" customFormat="1">
      <c r="E15894" s="120"/>
      <c r="M15894" s="120"/>
      <c r="N15894" s="120"/>
      <c r="U15894" s="121"/>
      <c r="V15894" s="122"/>
      <c r="W15894" s="123"/>
      <c r="AC15894" s="123"/>
    </row>
    <row r="15895" spans="5:29" s="2" customFormat="1">
      <c r="E15895" s="120"/>
      <c r="M15895" s="120"/>
      <c r="N15895" s="120"/>
      <c r="U15895" s="121"/>
      <c r="V15895" s="122"/>
      <c r="W15895" s="123"/>
      <c r="AC15895" s="123"/>
    </row>
    <row r="15896" spans="5:29" s="2" customFormat="1">
      <c r="E15896" s="120"/>
      <c r="M15896" s="120"/>
      <c r="N15896" s="120"/>
      <c r="U15896" s="121"/>
      <c r="V15896" s="122"/>
      <c r="W15896" s="123"/>
      <c r="AC15896" s="123"/>
    </row>
    <row r="15897" spans="5:29" s="2" customFormat="1">
      <c r="E15897" s="120"/>
      <c r="M15897" s="120"/>
      <c r="N15897" s="120"/>
      <c r="U15897" s="121"/>
      <c r="V15897" s="122"/>
      <c r="W15897" s="123"/>
      <c r="AC15897" s="123"/>
    </row>
    <row r="15898" spans="5:29" s="2" customFormat="1">
      <c r="E15898" s="120"/>
      <c r="M15898" s="120"/>
      <c r="N15898" s="120"/>
      <c r="U15898" s="121"/>
      <c r="V15898" s="122"/>
      <c r="W15898" s="123"/>
      <c r="AC15898" s="123"/>
    </row>
    <row r="15899" spans="5:29" s="2" customFormat="1">
      <c r="E15899" s="120"/>
      <c r="M15899" s="120"/>
      <c r="N15899" s="120"/>
      <c r="U15899" s="121"/>
      <c r="V15899" s="122"/>
      <c r="W15899" s="123"/>
      <c r="AC15899" s="123"/>
    </row>
    <row r="15900" spans="5:29" s="2" customFormat="1">
      <c r="E15900" s="120"/>
      <c r="M15900" s="120"/>
      <c r="N15900" s="120"/>
      <c r="U15900" s="121"/>
      <c r="V15900" s="122"/>
      <c r="W15900" s="123"/>
      <c r="AC15900" s="123"/>
    </row>
    <row r="15901" spans="5:29" s="2" customFormat="1">
      <c r="E15901" s="120"/>
      <c r="M15901" s="120"/>
      <c r="N15901" s="120"/>
      <c r="U15901" s="121"/>
      <c r="V15901" s="122"/>
      <c r="W15901" s="123"/>
      <c r="AC15901" s="123"/>
    </row>
    <row r="15902" spans="5:29" s="2" customFormat="1">
      <c r="E15902" s="120"/>
      <c r="M15902" s="120"/>
      <c r="N15902" s="120"/>
      <c r="U15902" s="121"/>
      <c r="V15902" s="122"/>
      <c r="W15902" s="123"/>
      <c r="AC15902" s="123"/>
    </row>
    <row r="15903" spans="5:29" s="2" customFormat="1">
      <c r="E15903" s="120"/>
      <c r="M15903" s="120"/>
      <c r="N15903" s="120"/>
      <c r="U15903" s="121"/>
      <c r="V15903" s="122"/>
      <c r="W15903" s="123"/>
      <c r="AC15903" s="123"/>
    </row>
    <row r="15904" spans="5:29" s="2" customFormat="1">
      <c r="E15904" s="120"/>
      <c r="M15904" s="120"/>
      <c r="N15904" s="120"/>
      <c r="U15904" s="121"/>
      <c r="V15904" s="122"/>
      <c r="W15904" s="123"/>
      <c r="AC15904" s="123"/>
    </row>
    <row r="15905" spans="5:29" s="2" customFormat="1">
      <c r="E15905" s="120"/>
      <c r="M15905" s="120"/>
      <c r="N15905" s="120"/>
      <c r="U15905" s="121"/>
      <c r="V15905" s="122"/>
      <c r="W15905" s="123"/>
      <c r="AC15905" s="123"/>
    </row>
    <row r="15906" spans="5:29" s="2" customFormat="1">
      <c r="E15906" s="120"/>
      <c r="M15906" s="120"/>
      <c r="N15906" s="120"/>
      <c r="U15906" s="121"/>
      <c r="V15906" s="122"/>
      <c r="W15906" s="123"/>
      <c r="AC15906" s="123"/>
    </row>
    <row r="15907" spans="5:29" s="2" customFormat="1">
      <c r="E15907" s="120"/>
      <c r="M15907" s="120"/>
      <c r="N15907" s="120"/>
      <c r="U15907" s="121"/>
      <c r="V15907" s="122"/>
      <c r="W15907" s="123"/>
      <c r="AC15907" s="123"/>
    </row>
    <row r="15908" spans="5:29" s="2" customFormat="1">
      <c r="E15908" s="120"/>
      <c r="M15908" s="120"/>
      <c r="N15908" s="120"/>
      <c r="U15908" s="121"/>
      <c r="V15908" s="122"/>
      <c r="W15908" s="123"/>
      <c r="AC15908" s="123"/>
    </row>
    <row r="15909" spans="5:29" s="2" customFormat="1">
      <c r="E15909" s="120"/>
      <c r="M15909" s="120"/>
      <c r="N15909" s="120"/>
      <c r="U15909" s="121"/>
      <c r="V15909" s="122"/>
      <c r="W15909" s="123"/>
      <c r="AC15909" s="123"/>
    </row>
    <row r="15910" spans="5:29" s="2" customFormat="1">
      <c r="E15910" s="120"/>
      <c r="M15910" s="120"/>
      <c r="N15910" s="120"/>
      <c r="U15910" s="121"/>
      <c r="V15910" s="122"/>
      <c r="W15910" s="123"/>
      <c r="AC15910" s="123"/>
    </row>
    <row r="15911" spans="5:29" s="2" customFormat="1">
      <c r="E15911" s="120"/>
      <c r="M15911" s="120"/>
      <c r="N15911" s="120"/>
      <c r="U15911" s="121"/>
      <c r="V15911" s="122"/>
      <c r="W15911" s="123"/>
      <c r="AC15911" s="123"/>
    </row>
    <row r="15912" spans="5:29" s="2" customFormat="1">
      <c r="E15912" s="120"/>
      <c r="M15912" s="120"/>
      <c r="N15912" s="120"/>
      <c r="U15912" s="121"/>
      <c r="V15912" s="122"/>
      <c r="W15912" s="123"/>
      <c r="AC15912" s="123"/>
    </row>
    <row r="15913" spans="5:29" s="2" customFormat="1">
      <c r="E15913" s="120"/>
      <c r="M15913" s="120"/>
      <c r="N15913" s="120"/>
      <c r="U15913" s="121"/>
      <c r="V15913" s="122"/>
      <c r="W15913" s="123"/>
      <c r="AC15913" s="123"/>
    </row>
    <row r="15914" spans="5:29" s="2" customFormat="1">
      <c r="E15914" s="120"/>
      <c r="M15914" s="120"/>
      <c r="N15914" s="120"/>
      <c r="U15914" s="121"/>
      <c r="V15914" s="122"/>
      <c r="W15914" s="123"/>
      <c r="AC15914" s="123"/>
    </row>
    <row r="15915" spans="5:29" s="2" customFormat="1">
      <c r="E15915" s="120"/>
      <c r="M15915" s="120"/>
      <c r="N15915" s="120"/>
      <c r="U15915" s="121"/>
      <c r="V15915" s="122"/>
      <c r="W15915" s="123"/>
      <c r="AC15915" s="123"/>
    </row>
    <row r="15916" spans="5:29" s="2" customFormat="1">
      <c r="E15916" s="120"/>
      <c r="M15916" s="120"/>
      <c r="N15916" s="120"/>
      <c r="U15916" s="121"/>
      <c r="V15916" s="122"/>
      <c r="W15916" s="123"/>
      <c r="AC15916" s="123"/>
    </row>
    <row r="15917" spans="5:29" s="2" customFormat="1">
      <c r="E15917" s="120"/>
      <c r="M15917" s="120"/>
      <c r="N15917" s="120"/>
      <c r="U15917" s="121"/>
      <c r="V15917" s="122"/>
      <c r="W15917" s="123"/>
      <c r="AC15917" s="123"/>
    </row>
    <row r="15918" spans="5:29" s="2" customFormat="1">
      <c r="E15918" s="120"/>
      <c r="M15918" s="120"/>
      <c r="N15918" s="120"/>
      <c r="U15918" s="121"/>
      <c r="V15918" s="122"/>
      <c r="W15918" s="123"/>
      <c r="AC15918" s="123"/>
    </row>
    <row r="15919" spans="5:29" s="2" customFormat="1">
      <c r="E15919" s="120"/>
      <c r="M15919" s="120"/>
      <c r="N15919" s="120"/>
      <c r="U15919" s="121"/>
      <c r="V15919" s="122"/>
      <c r="W15919" s="123"/>
      <c r="AC15919" s="123"/>
    </row>
    <row r="15920" spans="5:29" s="2" customFormat="1">
      <c r="E15920" s="120"/>
      <c r="M15920" s="120"/>
      <c r="N15920" s="120"/>
      <c r="U15920" s="121"/>
      <c r="V15920" s="122"/>
      <c r="W15920" s="123"/>
      <c r="AC15920" s="123"/>
    </row>
    <row r="15921" spans="5:29" s="2" customFormat="1">
      <c r="E15921" s="120"/>
      <c r="M15921" s="120"/>
      <c r="N15921" s="120"/>
      <c r="U15921" s="121"/>
      <c r="V15921" s="122"/>
      <c r="W15921" s="123"/>
      <c r="AC15921" s="123"/>
    </row>
    <row r="15922" spans="5:29" s="2" customFormat="1">
      <c r="E15922" s="120"/>
      <c r="M15922" s="120"/>
      <c r="N15922" s="120"/>
      <c r="U15922" s="121"/>
      <c r="V15922" s="122"/>
      <c r="W15922" s="123"/>
      <c r="AC15922" s="123"/>
    </row>
    <row r="15923" spans="5:29" s="2" customFormat="1">
      <c r="E15923" s="120"/>
      <c r="M15923" s="120"/>
      <c r="N15923" s="120"/>
      <c r="U15923" s="121"/>
      <c r="V15923" s="122"/>
      <c r="W15923" s="123"/>
      <c r="AC15923" s="123"/>
    </row>
    <row r="15924" spans="5:29" s="2" customFormat="1">
      <c r="E15924" s="120"/>
      <c r="M15924" s="120"/>
      <c r="N15924" s="120"/>
      <c r="U15924" s="121"/>
      <c r="V15924" s="122"/>
      <c r="W15924" s="123"/>
      <c r="AC15924" s="123"/>
    </row>
    <row r="15925" spans="5:29" s="2" customFormat="1">
      <c r="E15925" s="120"/>
      <c r="M15925" s="120"/>
      <c r="N15925" s="120"/>
      <c r="U15925" s="121"/>
      <c r="V15925" s="122"/>
      <c r="W15925" s="123"/>
      <c r="AC15925" s="123"/>
    </row>
    <row r="15926" spans="5:29" s="2" customFormat="1">
      <c r="E15926" s="120"/>
      <c r="M15926" s="120"/>
      <c r="N15926" s="120"/>
      <c r="U15926" s="121"/>
      <c r="V15926" s="122"/>
      <c r="W15926" s="123"/>
      <c r="AC15926" s="123"/>
    </row>
    <row r="15927" spans="5:29" s="2" customFormat="1">
      <c r="E15927" s="120"/>
      <c r="M15927" s="120"/>
      <c r="N15927" s="120"/>
      <c r="U15927" s="121"/>
      <c r="V15927" s="122"/>
      <c r="W15927" s="123"/>
      <c r="AC15927" s="123"/>
    </row>
    <row r="15928" spans="5:29" s="2" customFormat="1">
      <c r="E15928" s="120"/>
      <c r="M15928" s="120"/>
      <c r="N15928" s="120"/>
      <c r="U15928" s="121"/>
      <c r="V15928" s="122"/>
      <c r="W15928" s="123"/>
      <c r="AC15928" s="123"/>
    </row>
    <row r="15929" spans="5:29" s="2" customFormat="1">
      <c r="E15929" s="120"/>
      <c r="M15929" s="120"/>
      <c r="N15929" s="120"/>
      <c r="U15929" s="121"/>
      <c r="V15929" s="122"/>
      <c r="W15929" s="123"/>
      <c r="AC15929" s="123"/>
    </row>
    <row r="15930" spans="5:29" s="2" customFormat="1">
      <c r="E15930" s="120"/>
      <c r="M15930" s="120"/>
      <c r="N15930" s="120"/>
      <c r="U15930" s="121"/>
      <c r="V15930" s="122"/>
      <c r="W15930" s="123"/>
      <c r="AC15930" s="123"/>
    </row>
    <row r="15931" spans="5:29" s="2" customFormat="1">
      <c r="E15931" s="120"/>
      <c r="M15931" s="120"/>
      <c r="N15931" s="120"/>
      <c r="U15931" s="121"/>
      <c r="V15931" s="122"/>
      <c r="W15931" s="123"/>
      <c r="AC15931" s="123"/>
    </row>
    <row r="15932" spans="5:29" s="2" customFormat="1">
      <c r="E15932" s="120"/>
      <c r="M15932" s="120"/>
      <c r="N15932" s="120"/>
      <c r="U15932" s="121"/>
      <c r="V15932" s="122"/>
      <c r="W15932" s="123"/>
      <c r="AC15932" s="123"/>
    </row>
    <row r="15933" spans="5:29" s="2" customFormat="1">
      <c r="E15933" s="120"/>
      <c r="M15933" s="120"/>
      <c r="N15933" s="120"/>
      <c r="U15933" s="121"/>
      <c r="V15933" s="122"/>
      <c r="W15933" s="123"/>
      <c r="AC15933" s="123"/>
    </row>
    <row r="15934" spans="5:29" s="2" customFormat="1">
      <c r="E15934" s="120"/>
      <c r="M15934" s="120"/>
      <c r="N15934" s="120"/>
      <c r="U15934" s="121"/>
      <c r="V15934" s="122"/>
      <c r="W15934" s="123"/>
      <c r="AC15934" s="123"/>
    </row>
    <row r="15935" spans="5:29" s="2" customFormat="1">
      <c r="E15935" s="120"/>
      <c r="M15935" s="120"/>
      <c r="N15935" s="120"/>
      <c r="U15935" s="121"/>
      <c r="V15935" s="122"/>
      <c r="W15935" s="123"/>
      <c r="AC15935" s="123"/>
    </row>
    <row r="15936" spans="5:29" s="2" customFormat="1">
      <c r="E15936" s="120"/>
      <c r="M15936" s="120"/>
      <c r="N15936" s="120"/>
      <c r="U15936" s="121"/>
      <c r="V15936" s="122"/>
      <c r="W15936" s="123"/>
      <c r="AC15936" s="123"/>
    </row>
    <row r="15937" spans="5:29" s="2" customFormat="1">
      <c r="E15937" s="120"/>
      <c r="M15937" s="120"/>
      <c r="N15937" s="120"/>
      <c r="U15937" s="121"/>
      <c r="V15937" s="122"/>
      <c r="W15937" s="123"/>
      <c r="AC15937" s="123"/>
    </row>
    <row r="15938" spans="5:29" s="2" customFormat="1">
      <c r="E15938" s="120"/>
      <c r="M15938" s="120"/>
      <c r="N15938" s="120"/>
      <c r="U15938" s="121"/>
      <c r="V15938" s="122"/>
      <c r="W15938" s="123"/>
      <c r="AC15938" s="123"/>
    </row>
    <row r="15939" spans="5:29" s="2" customFormat="1">
      <c r="E15939" s="120"/>
      <c r="M15939" s="120"/>
      <c r="N15939" s="120"/>
      <c r="U15939" s="121"/>
      <c r="V15939" s="122"/>
      <c r="W15939" s="123"/>
      <c r="AC15939" s="123"/>
    </row>
    <row r="15940" spans="5:29" s="2" customFormat="1">
      <c r="E15940" s="120"/>
      <c r="M15940" s="120"/>
      <c r="N15940" s="120"/>
      <c r="U15940" s="121"/>
      <c r="V15940" s="122"/>
      <c r="W15940" s="123"/>
      <c r="AC15940" s="123"/>
    </row>
    <row r="15941" spans="5:29" s="2" customFormat="1">
      <c r="E15941" s="120"/>
      <c r="M15941" s="120"/>
      <c r="N15941" s="120"/>
      <c r="U15941" s="121"/>
      <c r="V15941" s="122"/>
      <c r="W15941" s="123"/>
      <c r="AC15941" s="123"/>
    </row>
    <row r="15942" spans="5:29" s="2" customFormat="1">
      <c r="E15942" s="120"/>
      <c r="M15942" s="120"/>
      <c r="N15942" s="120"/>
      <c r="U15942" s="121"/>
      <c r="V15942" s="122"/>
      <c r="W15942" s="123"/>
      <c r="AC15942" s="123"/>
    </row>
    <row r="15943" spans="5:29" s="2" customFormat="1">
      <c r="E15943" s="120"/>
      <c r="M15943" s="120"/>
      <c r="N15943" s="120"/>
      <c r="U15943" s="121"/>
      <c r="V15943" s="122"/>
      <c r="W15943" s="123"/>
      <c r="AC15943" s="123"/>
    </row>
    <row r="15944" spans="5:29" s="2" customFormat="1">
      <c r="E15944" s="120"/>
      <c r="M15944" s="120"/>
      <c r="N15944" s="120"/>
      <c r="U15944" s="121"/>
      <c r="V15944" s="122"/>
      <c r="W15944" s="123"/>
      <c r="AC15944" s="123"/>
    </row>
    <row r="15945" spans="5:29" s="2" customFormat="1">
      <c r="E15945" s="120"/>
      <c r="M15945" s="120"/>
      <c r="N15945" s="120"/>
      <c r="U15945" s="121"/>
      <c r="V15945" s="122"/>
      <c r="W15945" s="123"/>
      <c r="AC15945" s="123"/>
    </row>
    <row r="15946" spans="5:29" s="2" customFormat="1">
      <c r="E15946" s="120"/>
      <c r="M15946" s="120"/>
      <c r="N15946" s="120"/>
      <c r="U15946" s="121"/>
      <c r="V15946" s="122"/>
      <c r="W15946" s="123"/>
      <c r="AC15946" s="123"/>
    </row>
    <row r="15947" spans="5:29" s="2" customFormat="1">
      <c r="E15947" s="120"/>
      <c r="M15947" s="120"/>
      <c r="N15947" s="120"/>
      <c r="U15947" s="121"/>
      <c r="V15947" s="122"/>
      <c r="W15947" s="123"/>
      <c r="AC15947" s="123"/>
    </row>
    <row r="15948" spans="5:29" s="2" customFormat="1">
      <c r="E15948" s="120"/>
      <c r="M15948" s="120"/>
      <c r="N15948" s="120"/>
      <c r="U15948" s="121"/>
      <c r="V15948" s="122"/>
      <c r="W15948" s="123"/>
      <c r="AC15948" s="123"/>
    </row>
    <row r="15949" spans="5:29" s="2" customFormat="1">
      <c r="E15949" s="120"/>
      <c r="M15949" s="120"/>
      <c r="N15949" s="120"/>
      <c r="U15949" s="121"/>
      <c r="V15949" s="122"/>
      <c r="W15949" s="123"/>
      <c r="AC15949" s="123"/>
    </row>
    <row r="15950" spans="5:29" s="2" customFormat="1">
      <c r="E15950" s="120"/>
      <c r="M15950" s="120"/>
      <c r="N15950" s="120"/>
      <c r="U15950" s="121"/>
      <c r="V15950" s="122"/>
      <c r="W15950" s="123"/>
      <c r="AC15950" s="123"/>
    </row>
    <row r="15951" spans="5:29" s="2" customFormat="1">
      <c r="E15951" s="120"/>
      <c r="M15951" s="120"/>
      <c r="N15951" s="120"/>
      <c r="U15951" s="121"/>
      <c r="V15951" s="122"/>
      <c r="W15951" s="123"/>
      <c r="AC15951" s="123"/>
    </row>
    <row r="15952" spans="5:29" s="2" customFormat="1">
      <c r="E15952" s="120"/>
      <c r="M15952" s="120"/>
      <c r="N15952" s="120"/>
      <c r="U15952" s="121"/>
      <c r="V15952" s="122"/>
      <c r="W15952" s="123"/>
      <c r="AC15952" s="123"/>
    </row>
    <row r="15953" spans="5:29" s="2" customFormat="1">
      <c r="E15953" s="120"/>
      <c r="M15953" s="120"/>
      <c r="N15953" s="120"/>
      <c r="U15953" s="121"/>
      <c r="V15953" s="122"/>
      <c r="W15953" s="123"/>
      <c r="AC15953" s="123"/>
    </row>
    <row r="15954" spans="5:29" s="2" customFormat="1">
      <c r="E15954" s="120"/>
      <c r="M15954" s="120"/>
      <c r="N15954" s="120"/>
      <c r="U15954" s="121"/>
      <c r="V15954" s="122"/>
      <c r="W15954" s="123"/>
      <c r="AC15954" s="123"/>
    </row>
    <row r="15955" spans="5:29" s="2" customFormat="1">
      <c r="E15955" s="120"/>
      <c r="M15955" s="120"/>
      <c r="N15955" s="120"/>
      <c r="U15955" s="121"/>
      <c r="V15955" s="122"/>
      <c r="W15955" s="123"/>
      <c r="AC15955" s="123"/>
    </row>
    <row r="15956" spans="5:29" s="2" customFormat="1">
      <c r="E15956" s="120"/>
      <c r="M15956" s="120"/>
      <c r="N15956" s="120"/>
      <c r="U15956" s="121"/>
      <c r="V15956" s="122"/>
      <c r="W15956" s="123"/>
      <c r="AC15956" s="123"/>
    </row>
    <row r="15957" spans="5:29" s="2" customFormat="1">
      <c r="E15957" s="120"/>
      <c r="M15957" s="120"/>
      <c r="N15957" s="120"/>
      <c r="U15957" s="121"/>
      <c r="V15957" s="122"/>
      <c r="W15957" s="123"/>
      <c r="AC15957" s="123"/>
    </row>
    <row r="15958" spans="5:29" s="2" customFormat="1">
      <c r="E15958" s="120"/>
      <c r="M15958" s="120"/>
      <c r="N15958" s="120"/>
      <c r="U15958" s="121"/>
      <c r="V15958" s="122"/>
      <c r="W15958" s="123"/>
      <c r="AC15958" s="123"/>
    </row>
    <row r="15959" spans="5:29" s="2" customFormat="1">
      <c r="E15959" s="120"/>
      <c r="M15959" s="120"/>
      <c r="N15959" s="120"/>
      <c r="U15959" s="121"/>
      <c r="V15959" s="122"/>
      <c r="W15959" s="123"/>
      <c r="AC15959" s="123"/>
    </row>
    <row r="15960" spans="5:29" s="2" customFormat="1">
      <c r="E15960" s="120"/>
      <c r="M15960" s="120"/>
      <c r="N15960" s="120"/>
      <c r="U15960" s="121"/>
      <c r="V15960" s="122"/>
      <c r="W15960" s="123"/>
      <c r="AC15960" s="123"/>
    </row>
    <row r="15961" spans="5:29" s="2" customFormat="1">
      <c r="E15961" s="120"/>
      <c r="M15961" s="120"/>
      <c r="N15961" s="120"/>
      <c r="U15961" s="121"/>
      <c r="V15961" s="122"/>
      <c r="W15961" s="123"/>
      <c r="AC15961" s="123"/>
    </row>
    <row r="15962" spans="5:29" s="2" customFormat="1">
      <c r="E15962" s="120"/>
      <c r="M15962" s="120"/>
      <c r="N15962" s="120"/>
      <c r="U15962" s="121"/>
      <c r="V15962" s="122"/>
      <c r="W15962" s="123"/>
      <c r="AC15962" s="123"/>
    </row>
    <row r="15963" spans="5:29" s="2" customFormat="1">
      <c r="E15963" s="120"/>
      <c r="M15963" s="120"/>
      <c r="N15963" s="120"/>
      <c r="U15963" s="121"/>
      <c r="V15963" s="122"/>
      <c r="W15963" s="123"/>
      <c r="AC15963" s="123"/>
    </row>
    <row r="15964" spans="5:29" s="2" customFormat="1">
      <c r="E15964" s="120"/>
      <c r="M15964" s="120"/>
      <c r="N15964" s="120"/>
      <c r="U15964" s="121"/>
      <c r="V15964" s="122"/>
      <c r="W15964" s="123"/>
      <c r="AC15964" s="123"/>
    </row>
    <row r="15965" spans="5:29" s="2" customFormat="1">
      <c r="E15965" s="120"/>
      <c r="M15965" s="120"/>
      <c r="N15965" s="120"/>
      <c r="U15965" s="121"/>
      <c r="V15965" s="122"/>
      <c r="W15965" s="123"/>
      <c r="AC15965" s="123"/>
    </row>
    <row r="15966" spans="5:29" s="2" customFormat="1">
      <c r="E15966" s="120"/>
      <c r="M15966" s="120"/>
      <c r="N15966" s="120"/>
      <c r="U15966" s="121"/>
      <c r="V15966" s="122"/>
      <c r="W15966" s="123"/>
      <c r="AC15966" s="123"/>
    </row>
    <row r="15967" spans="5:29" s="2" customFormat="1">
      <c r="E15967" s="120"/>
      <c r="M15967" s="120"/>
      <c r="N15967" s="120"/>
      <c r="U15967" s="121"/>
      <c r="V15967" s="122"/>
      <c r="W15967" s="123"/>
      <c r="AC15967" s="123"/>
    </row>
    <row r="15968" spans="5:29" s="2" customFormat="1">
      <c r="E15968" s="120"/>
      <c r="M15968" s="120"/>
      <c r="N15968" s="120"/>
      <c r="U15968" s="121"/>
      <c r="V15968" s="122"/>
      <c r="W15968" s="123"/>
      <c r="AC15968" s="123"/>
    </row>
    <row r="15969" spans="5:29" s="2" customFormat="1">
      <c r="E15969" s="120"/>
      <c r="M15969" s="120"/>
      <c r="N15969" s="120"/>
      <c r="U15969" s="121"/>
      <c r="V15969" s="122"/>
      <c r="W15969" s="123"/>
      <c r="AC15969" s="123"/>
    </row>
    <row r="15970" spans="5:29" s="2" customFormat="1">
      <c r="E15970" s="120"/>
      <c r="M15970" s="120"/>
      <c r="N15970" s="120"/>
      <c r="U15970" s="121"/>
      <c r="V15970" s="122"/>
      <c r="W15970" s="123"/>
      <c r="AC15970" s="123"/>
    </row>
    <row r="15971" spans="5:29" s="2" customFormat="1">
      <c r="E15971" s="120"/>
      <c r="M15971" s="120"/>
      <c r="N15971" s="120"/>
      <c r="U15971" s="121"/>
      <c r="V15971" s="122"/>
      <c r="W15971" s="123"/>
      <c r="AC15971" s="123"/>
    </row>
    <row r="15972" spans="5:29" s="2" customFormat="1">
      <c r="E15972" s="120"/>
      <c r="M15972" s="120"/>
      <c r="N15972" s="120"/>
      <c r="U15972" s="121"/>
      <c r="V15972" s="122"/>
      <c r="W15972" s="123"/>
      <c r="AC15972" s="123"/>
    </row>
    <row r="15973" spans="5:29" s="2" customFormat="1">
      <c r="E15973" s="120"/>
      <c r="M15973" s="120"/>
      <c r="N15973" s="120"/>
      <c r="U15973" s="121"/>
      <c r="V15973" s="122"/>
      <c r="W15973" s="123"/>
      <c r="AC15973" s="123"/>
    </row>
    <row r="15974" spans="5:29" s="2" customFormat="1">
      <c r="E15974" s="120"/>
      <c r="M15974" s="120"/>
      <c r="N15974" s="120"/>
      <c r="U15974" s="121"/>
      <c r="V15974" s="122"/>
      <c r="W15974" s="123"/>
      <c r="AC15974" s="123"/>
    </row>
    <row r="15975" spans="5:29" s="2" customFormat="1">
      <c r="E15975" s="120"/>
      <c r="M15975" s="120"/>
      <c r="N15975" s="120"/>
      <c r="U15975" s="121"/>
      <c r="V15975" s="122"/>
      <c r="W15975" s="123"/>
      <c r="AC15975" s="123"/>
    </row>
    <row r="15976" spans="5:29" s="2" customFormat="1">
      <c r="E15976" s="120"/>
      <c r="M15976" s="120"/>
      <c r="N15976" s="120"/>
      <c r="U15976" s="121"/>
      <c r="V15976" s="122"/>
      <c r="W15976" s="123"/>
      <c r="AC15976" s="123"/>
    </row>
    <row r="15977" spans="5:29" s="2" customFormat="1">
      <c r="E15977" s="120"/>
      <c r="M15977" s="120"/>
      <c r="N15977" s="120"/>
      <c r="U15977" s="121"/>
      <c r="V15977" s="122"/>
      <c r="W15977" s="123"/>
      <c r="AC15977" s="123"/>
    </row>
    <row r="15978" spans="5:29" s="2" customFormat="1">
      <c r="E15978" s="120"/>
      <c r="M15978" s="120"/>
      <c r="N15978" s="120"/>
      <c r="U15978" s="121"/>
      <c r="V15978" s="122"/>
      <c r="W15978" s="123"/>
      <c r="AC15978" s="123"/>
    </row>
    <row r="15979" spans="5:29" s="2" customFormat="1">
      <c r="E15979" s="120"/>
      <c r="M15979" s="120"/>
      <c r="N15979" s="120"/>
      <c r="U15979" s="121"/>
      <c r="V15979" s="122"/>
      <c r="W15979" s="123"/>
      <c r="AC15979" s="123"/>
    </row>
    <row r="15980" spans="5:29" s="2" customFormat="1">
      <c r="E15980" s="120"/>
      <c r="M15980" s="120"/>
      <c r="N15980" s="120"/>
      <c r="U15980" s="121"/>
      <c r="V15980" s="122"/>
      <c r="W15980" s="123"/>
      <c r="AC15980" s="123"/>
    </row>
    <row r="15981" spans="5:29" s="2" customFormat="1">
      <c r="E15981" s="120"/>
      <c r="M15981" s="120"/>
      <c r="N15981" s="120"/>
      <c r="U15981" s="121"/>
      <c r="V15981" s="122"/>
      <c r="W15981" s="123"/>
      <c r="AC15981" s="123"/>
    </row>
    <row r="15982" spans="5:29" s="2" customFormat="1">
      <c r="E15982" s="120"/>
      <c r="M15982" s="120"/>
      <c r="N15982" s="120"/>
      <c r="U15982" s="121"/>
      <c r="V15982" s="122"/>
      <c r="W15982" s="123"/>
      <c r="AC15982" s="123"/>
    </row>
    <row r="15983" spans="5:29" s="2" customFormat="1">
      <c r="E15983" s="120"/>
      <c r="M15983" s="120"/>
      <c r="N15983" s="120"/>
      <c r="U15983" s="121"/>
      <c r="V15983" s="122"/>
      <c r="W15983" s="123"/>
      <c r="AC15983" s="123"/>
    </row>
    <row r="15984" spans="5:29" s="2" customFormat="1">
      <c r="E15984" s="120"/>
      <c r="M15984" s="120"/>
      <c r="N15984" s="120"/>
      <c r="U15984" s="121"/>
      <c r="V15984" s="122"/>
      <c r="W15984" s="123"/>
      <c r="AC15984" s="123"/>
    </row>
    <row r="15985" spans="5:29" s="2" customFormat="1">
      <c r="E15985" s="120"/>
      <c r="M15985" s="120"/>
      <c r="N15985" s="120"/>
      <c r="U15985" s="121"/>
      <c r="V15985" s="122"/>
      <c r="W15985" s="123"/>
      <c r="AC15985" s="123"/>
    </row>
    <row r="15986" spans="5:29" s="2" customFormat="1">
      <c r="E15986" s="120"/>
      <c r="M15986" s="120"/>
      <c r="N15986" s="120"/>
      <c r="U15986" s="121"/>
      <c r="V15986" s="122"/>
      <c r="W15986" s="123"/>
      <c r="AC15986" s="123"/>
    </row>
    <row r="15987" spans="5:29" s="2" customFormat="1">
      <c r="E15987" s="120"/>
      <c r="M15987" s="120"/>
      <c r="N15987" s="120"/>
      <c r="U15987" s="121"/>
      <c r="V15987" s="122"/>
      <c r="W15987" s="123"/>
      <c r="AC15987" s="123"/>
    </row>
    <row r="15988" spans="5:29" s="2" customFormat="1">
      <c r="E15988" s="120"/>
      <c r="M15988" s="120"/>
      <c r="N15988" s="120"/>
      <c r="U15988" s="121"/>
      <c r="V15988" s="122"/>
      <c r="W15988" s="123"/>
      <c r="AC15988" s="123"/>
    </row>
    <row r="15989" spans="5:29" s="2" customFormat="1">
      <c r="E15989" s="120"/>
      <c r="M15989" s="120"/>
      <c r="N15989" s="120"/>
      <c r="U15989" s="121"/>
      <c r="V15989" s="122"/>
      <c r="W15989" s="123"/>
      <c r="AC15989" s="123"/>
    </row>
    <row r="15990" spans="5:29" s="2" customFormat="1">
      <c r="E15990" s="120"/>
      <c r="M15990" s="120"/>
      <c r="N15990" s="120"/>
      <c r="U15990" s="121"/>
      <c r="V15990" s="122"/>
      <c r="W15990" s="123"/>
      <c r="AC15990" s="123"/>
    </row>
    <row r="15991" spans="5:29" s="2" customFormat="1">
      <c r="E15991" s="120"/>
      <c r="M15991" s="120"/>
      <c r="N15991" s="120"/>
      <c r="U15991" s="121"/>
      <c r="V15991" s="122"/>
      <c r="W15991" s="123"/>
      <c r="AC15991" s="123"/>
    </row>
    <row r="15992" spans="5:29" s="2" customFormat="1">
      <c r="E15992" s="120"/>
      <c r="M15992" s="120"/>
      <c r="N15992" s="120"/>
      <c r="U15992" s="121"/>
      <c r="V15992" s="122"/>
      <c r="W15992" s="123"/>
      <c r="AC15992" s="123"/>
    </row>
    <row r="15993" spans="5:29" s="2" customFormat="1">
      <c r="E15993" s="120"/>
      <c r="M15993" s="120"/>
      <c r="N15993" s="120"/>
      <c r="U15993" s="121"/>
      <c r="V15993" s="122"/>
      <c r="W15993" s="123"/>
      <c r="AC15993" s="123"/>
    </row>
    <row r="15994" spans="5:29" s="2" customFormat="1">
      <c r="E15994" s="120"/>
      <c r="M15994" s="120"/>
      <c r="N15994" s="120"/>
      <c r="U15994" s="121"/>
      <c r="V15994" s="122"/>
      <c r="W15994" s="123"/>
      <c r="AC15994" s="123"/>
    </row>
    <row r="15995" spans="5:29" s="2" customFormat="1">
      <c r="E15995" s="120"/>
      <c r="M15995" s="120"/>
      <c r="N15995" s="120"/>
      <c r="U15995" s="121"/>
      <c r="V15995" s="122"/>
      <c r="W15995" s="123"/>
      <c r="AC15995" s="123"/>
    </row>
    <row r="15996" spans="5:29" s="2" customFormat="1">
      <c r="E15996" s="120"/>
      <c r="M15996" s="120"/>
      <c r="N15996" s="120"/>
      <c r="U15996" s="121"/>
      <c r="V15996" s="122"/>
      <c r="W15996" s="123"/>
      <c r="AC15996" s="123"/>
    </row>
    <row r="15997" spans="5:29" s="2" customFormat="1">
      <c r="E15997" s="120"/>
      <c r="M15997" s="120"/>
      <c r="N15997" s="120"/>
      <c r="U15997" s="121"/>
      <c r="V15997" s="122"/>
      <c r="W15997" s="123"/>
      <c r="AC15997" s="123"/>
    </row>
    <row r="15998" spans="5:29" s="2" customFormat="1">
      <c r="E15998" s="120"/>
      <c r="M15998" s="120"/>
      <c r="N15998" s="120"/>
      <c r="U15998" s="121"/>
      <c r="V15998" s="122"/>
      <c r="W15998" s="123"/>
      <c r="AC15998" s="123"/>
    </row>
    <row r="15999" spans="5:29" s="2" customFormat="1">
      <c r="E15999" s="120"/>
      <c r="M15999" s="120"/>
      <c r="N15999" s="120"/>
      <c r="U15999" s="121"/>
      <c r="V15999" s="122"/>
      <c r="W15999" s="123"/>
      <c r="AC15999" s="123"/>
    </row>
    <row r="16000" spans="5:29" s="2" customFormat="1">
      <c r="E16000" s="120"/>
      <c r="M16000" s="120"/>
      <c r="N16000" s="120"/>
      <c r="U16000" s="121"/>
      <c r="V16000" s="122"/>
      <c r="W16000" s="123"/>
      <c r="AC16000" s="123"/>
    </row>
    <row r="16001" spans="5:29" s="2" customFormat="1">
      <c r="E16001" s="120"/>
      <c r="M16001" s="120"/>
      <c r="N16001" s="120"/>
      <c r="U16001" s="121"/>
      <c r="V16001" s="122"/>
      <c r="W16001" s="123"/>
      <c r="AC16001" s="123"/>
    </row>
    <row r="16002" spans="5:29" s="2" customFormat="1">
      <c r="E16002" s="120"/>
      <c r="M16002" s="120"/>
      <c r="N16002" s="120"/>
      <c r="U16002" s="121"/>
      <c r="V16002" s="122"/>
      <c r="W16002" s="123"/>
      <c r="AC16002" s="123"/>
    </row>
    <row r="16003" spans="5:29" s="2" customFormat="1">
      <c r="E16003" s="120"/>
      <c r="M16003" s="120"/>
      <c r="N16003" s="120"/>
      <c r="U16003" s="121"/>
      <c r="V16003" s="122"/>
      <c r="W16003" s="123"/>
      <c r="AC16003" s="123"/>
    </row>
    <row r="16004" spans="5:29" s="2" customFormat="1">
      <c r="E16004" s="120"/>
      <c r="M16004" s="120"/>
      <c r="N16004" s="120"/>
      <c r="U16004" s="121"/>
      <c r="V16004" s="122"/>
      <c r="W16004" s="123"/>
      <c r="AC16004" s="123"/>
    </row>
    <row r="16005" spans="5:29" s="2" customFormat="1">
      <c r="E16005" s="120"/>
      <c r="M16005" s="120"/>
      <c r="N16005" s="120"/>
      <c r="U16005" s="121"/>
      <c r="V16005" s="122"/>
      <c r="W16005" s="123"/>
      <c r="AC16005" s="123"/>
    </row>
    <row r="16006" spans="5:29" s="2" customFormat="1">
      <c r="E16006" s="120"/>
      <c r="M16006" s="120"/>
      <c r="N16006" s="120"/>
      <c r="U16006" s="121"/>
      <c r="V16006" s="122"/>
      <c r="W16006" s="123"/>
      <c r="AC16006" s="123"/>
    </row>
    <row r="16007" spans="5:29" s="2" customFormat="1">
      <c r="E16007" s="120"/>
      <c r="M16007" s="120"/>
      <c r="N16007" s="120"/>
      <c r="U16007" s="121"/>
      <c r="V16007" s="122"/>
      <c r="W16007" s="123"/>
      <c r="AC16007" s="123"/>
    </row>
    <row r="16008" spans="5:29" s="2" customFormat="1">
      <c r="E16008" s="120"/>
      <c r="M16008" s="120"/>
      <c r="N16008" s="120"/>
      <c r="U16008" s="121"/>
      <c r="V16008" s="122"/>
      <c r="W16008" s="123"/>
      <c r="AC16008" s="123"/>
    </row>
    <row r="16009" spans="5:29" s="2" customFormat="1">
      <c r="E16009" s="120"/>
      <c r="M16009" s="120"/>
      <c r="N16009" s="120"/>
      <c r="U16009" s="121"/>
      <c r="V16009" s="122"/>
      <c r="W16009" s="123"/>
      <c r="AC16009" s="123"/>
    </row>
    <row r="16010" spans="5:29" s="2" customFormat="1">
      <c r="E16010" s="120"/>
      <c r="M16010" s="120"/>
      <c r="N16010" s="120"/>
      <c r="U16010" s="121"/>
      <c r="V16010" s="122"/>
      <c r="W16010" s="123"/>
      <c r="AC16010" s="123"/>
    </row>
    <row r="16011" spans="5:29" s="2" customFormat="1">
      <c r="E16011" s="120"/>
      <c r="M16011" s="120"/>
      <c r="N16011" s="120"/>
      <c r="U16011" s="121"/>
      <c r="V16011" s="122"/>
      <c r="W16011" s="123"/>
      <c r="AC16011" s="123"/>
    </row>
    <row r="16012" spans="5:29" s="2" customFormat="1">
      <c r="E16012" s="120"/>
      <c r="M16012" s="120"/>
      <c r="N16012" s="120"/>
      <c r="U16012" s="121"/>
      <c r="V16012" s="122"/>
      <c r="W16012" s="123"/>
      <c r="AC16012" s="123"/>
    </row>
    <row r="16013" spans="5:29" s="2" customFormat="1">
      <c r="E16013" s="120"/>
      <c r="M16013" s="120"/>
      <c r="N16013" s="120"/>
      <c r="U16013" s="121"/>
      <c r="V16013" s="122"/>
      <c r="W16013" s="123"/>
      <c r="AC16013" s="123"/>
    </row>
    <row r="16014" spans="5:29" s="2" customFormat="1">
      <c r="E16014" s="120"/>
      <c r="M16014" s="120"/>
      <c r="N16014" s="120"/>
      <c r="U16014" s="121"/>
      <c r="V16014" s="122"/>
      <c r="W16014" s="123"/>
      <c r="AC16014" s="123"/>
    </row>
    <row r="16015" spans="5:29" s="2" customFormat="1">
      <c r="E16015" s="120"/>
      <c r="M16015" s="120"/>
      <c r="N16015" s="120"/>
      <c r="U16015" s="121"/>
      <c r="V16015" s="122"/>
      <c r="W16015" s="123"/>
      <c r="AC16015" s="123"/>
    </row>
    <row r="16016" spans="5:29" s="2" customFormat="1">
      <c r="E16016" s="120"/>
      <c r="M16016" s="120"/>
      <c r="N16016" s="120"/>
      <c r="U16016" s="121"/>
      <c r="V16016" s="122"/>
      <c r="W16016" s="123"/>
      <c r="AC16016" s="123"/>
    </row>
    <row r="16017" spans="5:29" s="2" customFormat="1">
      <c r="E16017" s="120"/>
      <c r="M16017" s="120"/>
      <c r="N16017" s="120"/>
      <c r="U16017" s="121"/>
      <c r="V16017" s="122"/>
      <c r="W16017" s="123"/>
      <c r="AC16017" s="123"/>
    </row>
    <row r="16018" spans="5:29" s="2" customFormat="1">
      <c r="E16018" s="120"/>
      <c r="M16018" s="120"/>
      <c r="N16018" s="120"/>
      <c r="U16018" s="121"/>
      <c r="V16018" s="122"/>
      <c r="W16018" s="123"/>
      <c r="AC16018" s="123"/>
    </row>
    <row r="16019" spans="5:29" s="2" customFormat="1">
      <c r="E16019" s="120"/>
      <c r="M16019" s="120"/>
      <c r="N16019" s="120"/>
      <c r="U16019" s="121"/>
      <c r="V16019" s="122"/>
      <c r="W16019" s="123"/>
      <c r="AC16019" s="123"/>
    </row>
    <row r="16020" spans="5:29" s="2" customFormat="1">
      <c r="E16020" s="120"/>
      <c r="M16020" s="120"/>
      <c r="N16020" s="120"/>
      <c r="U16020" s="121"/>
      <c r="V16020" s="122"/>
      <c r="W16020" s="123"/>
      <c r="AC16020" s="123"/>
    </row>
    <row r="16021" spans="5:29" s="2" customFormat="1">
      <c r="E16021" s="120"/>
      <c r="M16021" s="120"/>
      <c r="N16021" s="120"/>
      <c r="U16021" s="121"/>
      <c r="V16021" s="122"/>
      <c r="W16021" s="123"/>
      <c r="AC16021" s="123"/>
    </row>
    <row r="16022" spans="5:29" s="2" customFormat="1">
      <c r="E16022" s="120"/>
      <c r="M16022" s="120"/>
      <c r="N16022" s="120"/>
      <c r="U16022" s="121"/>
      <c r="V16022" s="122"/>
      <c r="W16022" s="123"/>
      <c r="AC16022" s="123"/>
    </row>
    <row r="16023" spans="5:29" s="2" customFormat="1">
      <c r="E16023" s="120"/>
      <c r="M16023" s="120"/>
      <c r="N16023" s="120"/>
      <c r="U16023" s="121"/>
      <c r="V16023" s="122"/>
      <c r="W16023" s="123"/>
      <c r="AC16023" s="123"/>
    </row>
    <row r="16024" spans="5:29" s="2" customFormat="1">
      <c r="E16024" s="120"/>
      <c r="M16024" s="120"/>
      <c r="N16024" s="120"/>
      <c r="U16024" s="121"/>
      <c r="V16024" s="122"/>
      <c r="W16024" s="123"/>
      <c r="AC16024" s="123"/>
    </row>
    <row r="16025" spans="5:29" s="2" customFormat="1">
      <c r="E16025" s="120"/>
      <c r="M16025" s="120"/>
      <c r="N16025" s="120"/>
      <c r="U16025" s="121"/>
      <c r="V16025" s="122"/>
      <c r="W16025" s="123"/>
      <c r="AC16025" s="123"/>
    </row>
    <row r="16026" spans="5:29" s="2" customFormat="1">
      <c r="E16026" s="120"/>
      <c r="M16026" s="120"/>
      <c r="N16026" s="120"/>
      <c r="U16026" s="121"/>
      <c r="V16026" s="122"/>
      <c r="W16026" s="123"/>
      <c r="AC16026" s="123"/>
    </row>
    <row r="16027" spans="5:29" s="2" customFormat="1">
      <c r="E16027" s="120"/>
      <c r="M16027" s="120"/>
      <c r="N16027" s="120"/>
      <c r="U16027" s="121"/>
      <c r="V16027" s="122"/>
      <c r="W16027" s="123"/>
      <c r="AC16027" s="123"/>
    </row>
    <row r="16028" spans="5:29" s="2" customFormat="1">
      <c r="E16028" s="120"/>
      <c r="M16028" s="120"/>
      <c r="N16028" s="120"/>
      <c r="U16028" s="121"/>
      <c r="V16028" s="122"/>
      <c r="W16028" s="123"/>
      <c r="AC16028" s="123"/>
    </row>
    <row r="16029" spans="5:29" s="2" customFormat="1">
      <c r="E16029" s="120"/>
      <c r="M16029" s="120"/>
      <c r="N16029" s="120"/>
      <c r="U16029" s="121"/>
      <c r="V16029" s="122"/>
      <c r="W16029" s="123"/>
      <c r="AC16029" s="123"/>
    </row>
    <row r="16030" spans="5:29" s="2" customFormat="1">
      <c r="E16030" s="120"/>
      <c r="M16030" s="120"/>
      <c r="N16030" s="120"/>
      <c r="U16030" s="121"/>
      <c r="V16030" s="122"/>
      <c r="W16030" s="123"/>
      <c r="AC16030" s="123"/>
    </row>
    <row r="16031" spans="5:29" s="2" customFormat="1">
      <c r="E16031" s="120"/>
      <c r="M16031" s="120"/>
      <c r="N16031" s="120"/>
      <c r="U16031" s="121"/>
      <c r="V16031" s="122"/>
      <c r="W16031" s="123"/>
      <c r="AC16031" s="123"/>
    </row>
    <row r="16032" spans="5:29" s="2" customFormat="1">
      <c r="E16032" s="120"/>
      <c r="M16032" s="120"/>
      <c r="N16032" s="120"/>
      <c r="U16032" s="121"/>
      <c r="V16032" s="122"/>
      <c r="W16032" s="123"/>
      <c r="AC16032" s="123"/>
    </row>
    <row r="16033" spans="5:29" s="2" customFormat="1">
      <c r="E16033" s="120"/>
      <c r="M16033" s="120"/>
      <c r="N16033" s="120"/>
      <c r="U16033" s="121"/>
      <c r="V16033" s="122"/>
      <c r="W16033" s="123"/>
      <c r="AC16033" s="123"/>
    </row>
    <row r="16034" spans="5:29" s="2" customFormat="1">
      <c r="E16034" s="120"/>
      <c r="M16034" s="120"/>
      <c r="N16034" s="120"/>
      <c r="U16034" s="121"/>
      <c r="V16034" s="122"/>
      <c r="W16034" s="123"/>
      <c r="AC16034" s="123"/>
    </row>
    <row r="16035" spans="5:29" s="2" customFormat="1">
      <c r="E16035" s="120"/>
      <c r="M16035" s="120"/>
      <c r="N16035" s="120"/>
      <c r="U16035" s="121"/>
      <c r="V16035" s="122"/>
      <c r="W16035" s="123"/>
      <c r="AC16035" s="123"/>
    </row>
    <row r="16036" spans="5:29" s="2" customFormat="1">
      <c r="E16036" s="120"/>
      <c r="M16036" s="120"/>
      <c r="N16036" s="120"/>
      <c r="U16036" s="121"/>
      <c r="V16036" s="122"/>
      <c r="W16036" s="123"/>
      <c r="AC16036" s="123"/>
    </row>
    <row r="16037" spans="5:29" s="2" customFormat="1">
      <c r="E16037" s="120"/>
      <c r="M16037" s="120"/>
      <c r="N16037" s="120"/>
      <c r="U16037" s="121"/>
      <c r="V16037" s="122"/>
      <c r="W16037" s="123"/>
      <c r="AC16037" s="123"/>
    </row>
    <row r="16038" spans="5:29" s="2" customFormat="1">
      <c r="E16038" s="120"/>
      <c r="M16038" s="120"/>
      <c r="N16038" s="120"/>
      <c r="U16038" s="121"/>
      <c r="V16038" s="122"/>
      <c r="W16038" s="123"/>
      <c r="AC16038" s="123"/>
    </row>
    <row r="16039" spans="5:29" s="2" customFormat="1">
      <c r="E16039" s="120"/>
      <c r="M16039" s="120"/>
      <c r="N16039" s="120"/>
      <c r="U16039" s="121"/>
      <c r="V16039" s="122"/>
      <c r="W16039" s="123"/>
      <c r="AC16039" s="123"/>
    </row>
    <row r="16040" spans="5:29" s="2" customFormat="1">
      <c r="E16040" s="120"/>
      <c r="M16040" s="120"/>
      <c r="N16040" s="120"/>
      <c r="U16040" s="121"/>
      <c r="V16040" s="122"/>
      <c r="W16040" s="123"/>
      <c r="AC16040" s="123"/>
    </row>
    <row r="16041" spans="5:29" s="2" customFormat="1">
      <c r="E16041" s="120"/>
      <c r="M16041" s="120"/>
      <c r="N16041" s="120"/>
      <c r="U16041" s="121"/>
      <c r="V16041" s="122"/>
      <c r="W16041" s="123"/>
      <c r="AC16041" s="123"/>
    </row>
    <row r="16042" spans="5:29" s="2" customFormat="1">
      <c r="E16042" s="120"/>
      <c r="M16042" s="120"/>
      <c r="N16042" s="120"/>
      <c r="U16042" s="121"/>
      <c r="V16042" s="122"/>
      <c r="W16042" s="123"/>
      <c r="AC16042" s="123"/>
    </row>
    <row r="16043" spans="5:29" s="2" customFormat="1">
      <c r="E16043" s="120"/>
      <c r="M16043" s="120"/>
      <c r="N16043" s="120"/>
      <c r="U16043" s="121"/>
      <c r="V16043" s="122"/>
      <c r="W16043" s="123"/>
      <c r="AC16043" s="123"/>
    </row>
    <row r="16044" spans="5:29" s="2" customFormat="1">
      <c r="E16044" s="120"/>
      <c r="M16044" s="120"/>
      <c r="N16044" s="120"/>
      <c r="U16044" s="121"/>
      <c r="V16044" s="122"/>
      <c r="W16044" s="123"/>
      <c r="AC16044" s="123"/>
    </row>
    <row r="16045" spans="5:29" s="2" customFormat="1">
      <c r="E16045" s="120"/>
      <c r="M16045" s="120"/>
      <c r="N16045" s="120"/>
      <c r="U16045" s="121"/>
      <c r="V16045" s="122"/>
      <c r="W16045" s="123"/>
      <c r="AC16045" s="123"/>
    </row>
    <row r="16046" spans="5:29" s="2" customFormat="1">
      <c r="E16046" s="120"/>
      <c r="M16046" s="120"/>
      <c r="N16046" s="120"/>
      <c r="U16046" s="121"/>
      <c r="V16046" s="122"/>
      <c r="W16046" s="123"/>
      <c r="AC16046" s="123"/>
    </row>
    <row r="16047" spans="5:29" s="2" customFormat="1">
      <c r="E16047" s="120"/>
      <c r="M16047" s="120"/>
      <c r="N16047" s="120"/>
      <c r="U16047" s="121"/>
      <c r="V16047" s="122"/>
      <c r="W16047" s="123"/>
      <c r="AC16047" s="123"/>
    </row>
    <row r="16048" spans="5:29" s="2" customFormat="1">
      <c r="E16048" s="120"/>
      <c r="M16048" s="120"/>
      <c r="N16048" s="120"/>
      <c r="U16048" s="121"/>
      <c r="V16048" s="122"/>
      <c r="W16048" s="123"/>
      <c r="AC16048" s="123"/>
    </row>
    <row r="16049" spans="5:29" s="2" customFormat="1">
      <c r="E16049" s="120"/>
      <c r="M16049" s="120"/>
      <c r="N16049" s="120"/>
      <c r="U16049" s="121"/>
      <c r="V16049" s="122"/>
      <c r="W16049" s="123"/>
      <c r="AC16049" s="123"/>
    </row>
    <row r="16050" spans="5:29" s="2" customFormat="1">
      <c r="E16050" s="120"/>
      <c r="M16050" s="120"/>
      <c r="N16050" s="120"/>
      <c r="U16050" s="121"/>
      <c r="V16050" s="122"/>
      <c r="W16050" s="123"/>
      <c r="AC16050" s="123"/>
    </row>
    <row r="16051" spans="5:29" s="2" customFormat="1">
      <c r="E16051" s="120"/>
      <c r="M16051" s="120"/>
      <c r="N16051" s="120"/>
      <c r="U16051" s="121"/>
      <c r="V16051" s="122"/>
      <c r="W16051" s="123"/>
      <c r="AC16051" s="123"/>
    </row>
    <row r="16052" spans="5:29" s="2" customFormat="1">
      <c r="E16052" s="120"/>
      <c r="M16052" s="120"/>
      <c r="N16052" s="120"/>
      <c r="U16052" s="121"/>
      <c r="V16052" s="122"/>
      <c r="W16052" s="123"/>
      <c r="AC16052" s="123"/>
    </row>
    <row r="16053" spans="5:29" s="2" customFormat="1">
      <c r="E16053" s="120"/>
      <c r="M16053" s="120"/>
      <c r="N16053" s="120"/>
      <c r="U16053" s="121"/>
      <c r="V16053" s="122"/>
      <c r="W16053" s="123"/>
      <c r="AC16053" s="123"/>
    </row>
    <row r="16054" spans="5:29" s="2" customFormat="1">
      <c r="E16054" s="120"/>
      <c r="M16054" s="120"/>
      <c r="N16054" s="120"/>
      <c r="U16054" s="121"/>
      <c r="V16054" s="122"/>
      <c r="W16054" s="123"/>
      <c r="AC16054" s="123"/>
    </row>
    <row r="16055" spans="5:29" s="2" customFormat="1">
      <c r="E16055" s="120"/>
      <c r="M16055" s="120"/>
      <c r="N16055" s="120"/>
      <c r="U16055" s="121"/>
      <c r="V16055" s="122"/>
      <c r="W16055" s="123"/>
      <c r="AC16055" s="123"/>
    </row>
    <row r="16056" spans="5:29" s="2" customFormat="1">
      <c r="E16056" s="120"/>
      <c r="M16056" s="120"/>
      <c r="N16056" s="120"/>
      <c r="U16056" s="121"/>
      <c r="V16056" s="122"/>
      <c r="W16056" s="123"/>
      <c r="AC16056" s="123"/>
    </row>
    <row r="16057" spans="5:29" s="2" customFormat="1">
      <c r="E16057" s="120"/>
      <c r="M16057" s="120"/>
      <c r="N16057" s="120"/>
      <c r="U16057" s="121"/>
      <c r="V16057" s="122"/>
      <c r="W16057" s="123"/>
      <c r="AC16057" s="123"/>
    </row>
    <row r="16058" spans="5:29" s="2" customFormat="1">
      <c r="E16058" s="120"/>
      <c r="M16058" s="120"/>
      <c r="N16058" s="120"/>
      <c r="U16058" s="121"/>
      <c r="V16058" s="122"/>
      <c r="W16058" s="123"/>
      <c r="AC16058" s="123"/>
    </row>
    <row r="16059" spans="5:29" s="2" customFormat="1">
      <c r="E16059" s="120"/>
      <c r="M16059" s="120"/>
      <c r="N16059" s="120"/>
      <c r="U16059" s="121"/>
      <c r="V16059" s="122"/>
      <c r="W16059" s="123"/>
      <c r="AC16059" s="123"/>
    </row>
    <row r="16060" spans="5:29" s="2" customFormat="1">
      <c r="E16060" s="120"/>
      <c r="M16060" s="120"/>
      <c r="N16060" s="120"/>
      <c r="U16060" s="121"/>
      <c r="V16060" s="122"/>
      <c r="W16060" s="123"/>
      <c r="AC16060" s="123"/>
    </row>
    <row r="16061" spans="5:29" s="2" customFormat="1">
      <c r="E16061" s="120"/>
      <c r="M16061" s="120"/>
      <c r="N16061" s="120"/>
      <c r="U16061" s="121"/>
      <c r="V16061" s="122"/>
      <c r="W16061" s="123"/>
      <c r="AC16061" s="123"/>
    </row>
    <row r="16062" spans="5:29" s="2" customFormat="1">
      <c r="E16062" s="120"/>
      <c r="M16062" s="120"/>
      <c r="N16062" s="120"/>
      <c r="U16062" s="121"/>
      <c r="V16062" s="122"/>
      <c r="W16062" s="123"/>
      <c r="AC16062" s="123"/>
    </row>
    <row r="16063" spans="5:29" s="2" customFormat="1">
      <c r="E16063" s="120"/>
      <c r="M16063" s="120"/>
      <c r="N16063" s="120"/>
      <c r="U16063" s="121"/>
      <c r="V16063" s="122"/>
      <c r="W16063" s="123"/>
      <c r="AC16063" s="123"/>
    </row>
    <row r="16064" spans="5:29" s="2" customFormat="1">
      <c r="E16064" s="120"/>
      <c r="M16064" s="120"/>
      <c r="N16064" s="120"/>
      <c r="U16064" s="121"/>
      <c r="V16064" s="122"/>
      <c r="W16064" s="123"/>
      <c r="AC16064" s="123"/>
    </row>
    <row r="16065" spans="5:29" s="2" customFormat="1">
      <c r="E16065" s="120"/>
      <c r="M16065" s="120"/>
      <c r="N16065" s="120"/>
      <c r="U16065" s="121"/>
      <c r="V16065" s="122"/>
      <c r="W16065" s="123"/>
      <c r="AC16065" s="123"/>
    </row>
    <row r="16066" spans="5:29" s="2" customFormat="1">
      <c r="E16066" s="120"/>
      <c r="M16066" s="120"/>
      <c r="N16066" s="120"/>
      <c r="U16066" s="121"/>
      <c r="V16066" s="122"/>
      <c r="W16066" s="123"/>
      <c r="AC16066" s="123"/>
    </row>
    <row r="16067" spans="5:29" s="2" customFormat="1">
      <c r="E16067" s="120"/>
      <c r="M16067" s="120"/>
      <c r="N16067" s="120"/>
      <c r="U16067" s="121"/>
      <c r="V16067" s="122"/>
      <c r="W16067" s="123"/>
      <c r="AC16067" s="123"/>
    </row>
    <row r="16068" spans="5:29" s="2" customFormat="1">
      <c r="E16068" s="120"/>
      <c r="M16068" s="120"/>
      <c r="N16068" s="120"/>
      <c r="U16068" s="121"/>
      <c r="V16068" s="122"/>
      <c r="W16068" s="123"/>
      <c r="AC16068" s="123"/>
    </row>
    <row r="16069" spans="5:29" s="2" customFormat="1">
      <c r="E16069" s="120"/>
      <c r="M16069" s="120"/>
      <c r="N16069" s="120"/>
      <c r="U16069" s="121"/>
      <c r="V16069" s="122"/>
      <c r="W16069" s="123"/>
      <c r="AC16069" s="123"/>
    </row>
    <row r="16070" spans="5:29" s="2" customFormat="1">
      <c r="E16070" s="120"/>
      <c r="M16070" s="120"/>
      <c r="N16070" s="120"/>
      <c r="U16070" s="121"/>
      <c r="V16070" s="122"/>
      <c r="W16070" s="123"/>
      <c r="AC16070" s="123"/>
    </row>
    <row r="16071" spans="5:29" s="2" customFormat="1">
      <c r="E16071" s="120"/>
      <c r="M16071" s="120"/>
      <c r="N16071" s="120"/>
      <c r="U16071" s="121"/>
      <c r="V16071" s="122"/>
      <c r="W16071" s="123"/>
      <c r="AC16071" s="123"/>
    </row>
    <row r="16072" spans="5:29" s="2" customFormat="1">
      <c r="E16072" s="120"/>
      <c r="M16072" s="120"/>
      <c r="N16072" s="120"/>
      <c r="U16072" s="121"/>
      <c r="V16072" s="122"/>
      <c r="W16072" s="123"/>
      <c r="AC16072" s="123"/>
    </row>
    <row r="16073" spans="5:29" s="2" customFormat="1">
      <c r="E16073" s="120"/>
      <c r="M16073" s="120"/>
      <c r="N16073" s="120"/>
      <c r="U16073" s="121"/>
      <c r="V16073" s="122"/>
      <c r="W16073" s="123"/>
      <c r="AC16073" s="123"/>
    </row>
    <row r="16074" spans="5:29" s="2" customFormat="1">
      <c r="E16074" s="120"/>
      <c r="M16074" s="120"/>
      <c r="N16074" s="120"/>
      <c r="U16074" s="121"/>
      <c r="V16074" s="122"/>
      <c r="W16074" s="123"/>
      <c r="AC16074" s="123"/>
    </row>
    <row r="16075" spans="5:29" s="2" customFormat="1">
      <c r="E16075" s="120"/>
      <c r="M16075" s="120"/>
      <c r="N16075" s="120"/>
      <c r="U16075" s="121"/>
      <c r="V16075" s="122"/>
      <c r="W16075" s="123"/>
      <c r="AC16075" s="123"/>
    </row>
    <row r="16076" spans="5:29" s="2" customFormat="1">
      <c r="E16076" s="120"/>
      <c r="M16076" s="120"/>
      <c r="N16076" s="120"/>
      <c r="U16076" s="121"/>
      <c r="V16076" s="122"/>
      <c r="W16076" s="123"/>
      <c r="AC16076" s="123"/>
    </row>
    <row r="16077" spans="5:29" s="2" customFormat="1">
      <c r="E16077" s="120"/>
      <c r="M16077" s="120"/>
      <c r="N16077" s="120"/>
      <c r="U16077" s="121"/>
      <c r="V16077" s="122"/>
      <c r="W16077" s="123"/>
      <c r="AC16077" s="123"/>
    </row>
    <row r="16078" spans="5:29" s="2" customFormat="1">
      <c r="E16078" s="120"/>
      <c r="M16078" s="120"/>
      <c r="N16078" s="120"/>
      <c r="U16078" s="121"/>
      <c r="V16078" s="122"/>
      <c r="W16078" s="123"/>
      <c r="AC16078" s="123"/>
    </row>
    <row r="16079" spans="5:29" s="2" customFormat="1">
      <c r="E16079" s="120"/>
      <c r="M16079" s="120"/>
      <c r="N16079" s="120"/>
      <c r="U16079" s="121"/>
      <c r="V16079" s="122"/>
      <c r="W16079" s="123"/>
      <c r="AC16079" s="123"/>
    </row>
    <row r="16080" spans="5:29" s="2" customFormat="1">
      <c r="E16080" s="120"/>
      <c r="M16080" s="120"/>
      <c r="N16080" s="120"/>
      <c r="U16080" s="121"/>
      <c r="V16080" s="122"/>
      <c r="W16080" s="123"/>
      <c r="AC16080" s="123"/>
    </row>
    <row r="16081" spans="5:29" s="2" customFormat="1">
      <c r="E16081" s="120"/>
      <c r="M16081" s="120"/>
      <c r="N16081" s="120"/>
      <c r="U16081" s="121"/>
      <c r="V16081" s="122"/>
      <c r="W16081" s="123"/>
      <c r="AC16081" s="123"/>
    </row>
    <row r="16082" spans="5:29" s="2" customFormat="1">
      <c r="E16082" s="120"/>
      <c r="M16082" s="120"/>
      <c r="N16082" s="120"/>
      <c r="U16082" s="121"/>
      <c r="V16082" s="122"/>
      <c r="W16082" s="123"/>
      <c r="AC16082" s="123"/>
    </row>
    <row r="16083" spans="5:29" s="2" customFormat="1">
      <c r="E16083" s="120"/>
      <c r="M16083" s="120"/>
      <c r="N16083" s="120"/>
      <c r="U16083" s="121"/>
      <c r="V16083" s="122"/>
      <c r="W16083" s="123"/>
      <c r="AC16083" s="123"/>
    </row>
    <row r="16084" spans="5:29" s="2" customFormat="1">
      <c r="E16084" s="120"/>
      <c r="M16084" s="120"/>
      <c r="N16084" s="120"/>
      <c r="U16084" s="121"/>
      <c r="V16084" s="122"/>
      <c r="W16084" s="123"/>
      <c r="AC16084" s="123"/>
    </row>
    <row r="16085" spans="5:29" s="2" customFormat="1">
      <c r="E16085" s="120"/>
      <c r="M16085" s="120"/>
      <c r="N16085" s="120"/>
      <c r="U16085" s="121"/>
      <c r="V16085" s="122"/>
      <c r="W16085" s="123"/>
      <c r="AC16085" s="123"/>
    </row>
    <row r="16086" spans="5:29" s="2" customFormat="1">
      <c r="E16086" s="120"/>
      <c r="M16086" s="120"/>
      <c r="N16086" s="120"/>
      <c r="U16086" s="121"/>
      <c r="V16086" s="122"/>
      <c r="W16086" s="123"/>
      <c r="AC16086" s="123"/>
    </row>
    <row r="16087" spans="5:29" s="2" customFormat="1">
      <c r="E16087" s="120"/>
      <c r="M16087" s="120"/>
      <c r="N16087" s="120"/>
      <c r="U16087" s="121"/>
      <c r="V16087" s="122"/>
      <c r="W16087" s="123"/>
      <c r="AC16087" s="123"/>
    </row>
    <row r="16088" spans="5:29" s="2" customFormat="1">
      <c r="E16088" s="120"/>
      <c r="M16088" s="120"/>
      <c r="N16088" s="120"/>
      <c r="U16088" s="121"/>
      <c r="V16088" s="122"/>
      <c r="W16088" s="123"/>
      <c r="AC16088" s="123"/>
    </row>
    <row r="16089" spans="5:29" s="2" customFormat="1">
      <c r="E16089" s="120"/>
      <c r="M16089" s="120"/>
      <c r="N16089" s="120"/>
      <c r="U16089" s="121"/>
      <c r="V16089" s="122"/>
      <c r="W16089" s="123"/>
      <c r="AC16089" s="123"/>
    </row>
    <row r="16090" spans="5:29" s="2" customFormat="1">
      <c r="E16090" s="120"/>
      <c r="M16090" s="120"/>
      <c r="N16090" s="120"/>
      <c r="U16090" s="121"/>
      <c r="V16090" s="122"/>
      <c r="W16090" s="123"/>
      <c r="AC16090" s="123"/>
    </row>
    <row r="16091" spans="5:29" s="2" customFormat="1">
      <c r="E16091" s="120"/>
      <c r="M16091" s="120"/>
      <c r="N16091" s="120"/>
      <c r="U16091" s="121"/>
      <c r="V16091" s="122"/>
      <c r="W16091" s="123"/>
      <c r="AC16091" s="123"/>
    </row>
    <row r="16092" spans="5:29" s="2" customFormat="1">
      <c r="E16092" s="120"/>
      <c r="M16092" s="120"/>
      <c r="N16092" s="120"/>
      <c r="U16092" s="121"/>
      <c r="V16092" s="122"/>
      <c r="W16092" s="123"/>
      <c r="AC16092" s="123"/>
    </row>
    <row r="16093" spans="5:29" s="2" customFormat="1">
      <c r="E16093" s="120"/>
      <c r="M16093" s="120"/>
      <c r="N16093" s="120"/>
      <c r="U16093" s="121"/>
      <c r="V16093" s="122"/>
      <c r="W16093" s="123"/>
      <c r="AC16093" s="123"/>
    </row>
    <row r="16094" spans="5:29" s="2" customFormat="1">
      <c r="E16094" s="120"/>
      <c r="M16094" s="120"/>
      <c r="N16094" s="120"/>
      <c r="U16094" s="121"/>
      <c r="V16094" s="122"/>
      <c r="W16094" s="123"/>
      <c r="AC16094" s="123"/>
    </row>
    <row r="16095" spans="5:29" s="2" customFormat="1">
      <c r="E16095" s="120"/>
      <c r="M16095" s="120"/>
      <c r="N16095" s="120"/>
      <c r="U16095" s="121"/>
      <c r="V16095" s="122"/>
      <c r="W16095" s="123"/>
      <c r="AC16095" s="123"/>
    </row>
    <row r="16096" spans="5:29" s="2" customFormat="1">
      <c r="E16096" s="120"/>
      <c r="M16096" s="120"/>
      <c r="N16096" s="120"/>
      <c r="U16096" s="121"/>
      <c r="V16096" s="122"/>
      <c r="W16096" s="123"/>
      <c r="AC16096" s="123"/>
    </row>
    <row r="16097" spans="5:29" s="2" customFormat="1">
      <c r="E16097" s="120"/>
      <c r="M16097" s="120"/>
      <c r="N16097" s="120"/>
      <c r="U16097" s="121"/>
      <c r="V16097" s="122"/>
      <c r="W16097" s="123"/>
      <c r="AC16097" s="123"/>
    </row>
    <row r="16098" spans="5:29" s="2" customFormat="1">
      <c r="E16098" s="120"/>
      <c r="M16098" s="120"/>
      <c r="N16098" s="120"/>
      <c r="U16098" s="121"/>
      <c r="V16098" s="122"/>
      <c r="W16098" s="123"/>
      <c r="AC16098" s="123"/>
    </row>
    <row r="16099" spans="5:29" s="2" customFormat="1">
      <c r="E16099" s="120"/>
      <c r="M16099" s="120"/>
      <c r="N16099" s="120"/>
      <c r="U16099" s="121"/>
      <c r="V16099" s="122"/>
      <c r="W16099" s="123"/>
      <c r="AC16099" s="123"/>
    </row>
    <row r="16100" spans="5:29" s="2" customFormat="1">
      <c r="E16100" s="120"/>
      <c r="M16100" s="120"/>
      <c r="N16100" s="120"/>
      <c r="U16100" s="121"/>
      <c r="V16100" s="122"/>
      <c r="W16100" s="123"/>
      <c r="AC16100" s="123"/>
    </row>
    <row r="16101" spans="5:29" s="2" customFormat="1">
      <c r="E16101" s="120"/>
      <c r="M16101" s="120"/>
      <c r="N16101" s="120"/>
      <c r="U16101" s="121"/>
      <c r="V16101" s="122"/>
      <c r="W16101" s="123"/>
      <c r="AC16101" s="123"/>
    </row>
    <row r="16102" spans="5:29" s="2" customFormat="1">
      <c r="E16102" s="120"/>
      <c r="M16102" s="120"/>
      <c r="N16102" s="120"/>
      <c r="U16102" s="121"/>
      <c r="V16102" s="122"/>
      <c r="W16102" s="123"/>
      <c r="AC16102" s="123"/>
    </row>
    <row r="16103" spans="5:29" s="2" customFormat="1">
      <c r="E16103" s="120"/>
      <c r="M16103" s="120"/>
      <c r="N16103" s="120"/>
      <c r="U16103" s="121"/>
      <c r="V16103" s="122"/>
      <c r="W16103" s="123"/>
      <c r="AC16103" s="123"/>
    </row>
    <row r="16104" spans="5:29" s="2" customFormat="1">
      <c r="E16104" s="120"/>
      <c r="M16104" s="120"/>
      <c r="N16104" s="120"/>
      <c r="U16104" s="121"/>
      <c r="V16104" s="122"/>
      <c r="W16104" s="123"/>
      <c r="AC16104" s="123"/>
    </row>
    <row r="16105" spans="5:29" s="2" customFormat="1">
      <c r="E16105" s="120"/>
      <c r="M16105" s="120"/>
      <c r="N16105" s="120"/>
      <c r="U16105" s="121"/>
      <c r="V16105" s="122"/>
      <c r="W16105" s="123"/>
      <c r="AC16105" s="123"/>
    </row>
    <row r="16106" spans="5:29" s="2" customFormat="1">
      <c r="E16106" s="120"/>
      <c r="M16106" s="120"/>
      <c r="N16106" s="120"/>
      <c r="U16106" s="121"/>
      <c r="V16106" s="122"/>
      <c r="W16106" s="123"/>
      <c r="AC16106" s="123"/>
    </row>
    <row r="16107" spans="5:29" s="2" customFormat="1">
      <c r="E16107" s="120"/>
      <c r="M16107" s="120"/>
      <c r="N16107" s="120"/>
      <c r="U16107" s="121"/>
      <c r="V16107" s="122"/>
      <c r="W16107" s="123"/>
      <c r="AC16107" s="123"/>
    </row>
    <row r="16108" spans="5:29" s="2" customFormat="1">
      <c r="E16108" s="120"/>
      <c r="M16108" s="120"/>
      <c r="N16108" s="120"/>
      <c r="U16108" s="121"/>
      <c r="V16108" s="122"/>
      <c r="W16108" s="123"/>
      <c r="AC16108" s="123"/>
    </row>
    <row r="16109" spans="5:29" s="2" customFormat="1">
      <c r="E16109" s="120"/>
      <c r="M16109" s="120"/>
      <c r="N16109" s="120"/>
      <c r="U16109" s="121"/>
      <c r="V16109" s="122"/>
      <c r="W16109" s="123"/>
      <c r="AC16109" s="123"/>
    </row>
    <row r="16110" spans="5:29" s="2" customFormat="1">
      <c r="E16110" s="120"/>
      <c r="M16110" s="120"/>
      <c r="N16110" s="120"/>
      <c r="U16110" s="121"/>
      <c r="V16110" s="122"/>
      <c r="W16110" s="123"/>
      <c r="AC16110" s="123"/>
    </row>
    <row r="16111" spans="5:29" s="2" customFormat="1">
      <c r="E16111" s="120"/>
      <c r="M16111" s="120"/>
      <c r="N16111" s="120"/>
      <c r="U16111" s="121"/>
      <c r="V16111" s="122"/>
      <c r="W16111" s="123"/>
      <c r="AC16111" s="123"/>
    </row>
    <row r="16112" spans="5:29" s="2" customFormat="1">
      <c r="E16112" s="120"/>
      <c r="M16112" s="120"/>
      <c r="N16112" s="120"/>
      <c r="U16112" s="121"/>
      <c r="V16112" s="122"/>
      <c r="W16112" s="123"/>
      <c r="AC16112" s="123"/>
    </row>
    <row r="16113" spans="5:29" s="2" customFormat="1">
      <c r="E16113" s="120"/>
      <c r="M16113" s="120"/>
      <c r="N16113" s="120"/>
      <c r="U16113" s="121"/>
      <c r="V16113" s="122"/>
      <c r="W16113" s="123"/>
      <c r="AC16113" s="123"/>
    </row>
    <row r="16114" spans="5:29" s="2" customFormat="1">
      <c r="E16114" s="120"/>
      <c r="M16114" s="120"/>
      <c r="N16114" s="120"/>
      <c r="U16114" s="121"/>
      <c r="V16114" s="122"/>
      <c r="W16114" s="123"/>
      <c r="AC16114" s="123"/>
    </row>
    <row r="16115" spans="5:29" s="2" customFormat="1">
      <c r="E16115" s="120"/>
      <c r="M16115" s="120"/>
      <c r="N16115" s="120"/>
      <c r="U16115" s="121"/>
      <c r="V16115" s="122"/>
      <c r="W16115" s="123"/>
      <c r="AC16115" s="123"/>
    </row>
    <row r="16116" spans="5:29" s="2" customFormat="1">
      <c r="E16116" s="120"/>
      <c r="M16116" s="120"/>
      <c r="N16116" s="120"/>
      <c r="U16116" s="121"/>
      <c r="V16116" s="122"/>
      <c r="W16116" s="123"/>
      <c r="AC16116" s="123"/>
    </row>
    <row r="16117" spans="5:29" s="2" customFormat="1">
      <c r="E16117" s="120"/>
      <c r="M16117" s="120"/>
      <c r="N16117" s="120"/>
      <c r="U16117" s="121"/>
      <c r="V16117" s="122"/>
      <c r="W16117" s="123"/>
      <c r="AC16117" s="123"/>
    </row>
    <row r="16118" spans="5:29" s="2" customFormat="1">
      <c r="E16118" s="120"/>
      <c r="M16118" s="120"/>
      <c r="N16118" s="120"/>
      <c r="U16118" s="121"/>
      <c r="V16118" s="122"/>
      <c r="W16118" s="123"/>
      <c r="AC16118" s="123"/>
    </row>
    <row r="16119" spans="5:29" s="2" customFormat="1">
      <c r="E16119" s="120"/>
      <c r="M16119" s="120"/>
      <c r="N16119" s="120"/>
      <c r="U16119" s="121"/>
      <c r="V16119" s="122"/>
      <c r="W16119" s="123"/>
      <c r="AC16119" s="123"/>
    </row>
    <row r="16120" spans="5:29" s="2" customFormat="1">
      <c r="E16120" s="120"/>
      <c r="M16120" s="120"/>
      <c r="N16120" s="120"/>
      <c r="U16120" s="121"/>
      <c r="V16120" s="122"/>
      <c r="W16120" s="123"/>
      <c r="AC16120" s="123"/>
    </row>
    <row r="16121" spans="5:29" s="2" customFormat="1">
      <c r="E16121" s="120"/>
      <c r="M16121" s="120"/>
      <c r="N16121" s="120"/>
      <c r="U16121" s="121"/>
      <c r="V16121" s="122"/>
      <c r="W16121" s="123"/>
      <c r="AC16121" s="123"/>
    </row>
    <row r="16122" spans="5:29" s="2" customFormat="1">
      <c r="E16122" s="120"/>
      <c r="M16122" s="120"/>
      <c r="N16122" s="120"/>
      <c r="U16122" s="121"/>
      <c r="V16122" s="122"/>
      <c r="W16122" s="123"/>
      <c r="AC16122" s="123"/>
    </row>
    <row r="16123" spans="5:29" s="2" customFormat="1">
      <c r="E16123" s="120"/>
      <c r="M16123" s="120"/>
      <c r="N16123" s="120"/>
      <c r="U16123" s="121"/>
      <c r="V16123" s="122"/>
      <c r="W16123" s="123"/>
      <c r="AC16123" s="123"/>
    </row>
    <row r="16124" spans="5:29" s="2" customFormat="1">
      <c r="E16124" s="120"/>
      <c r="M16124" s="120"/>
      <c r="N16124" s="120"/>
      <c r="U16124" s="121"/>
      <c r="V16124" s="122"/>
      <c r="W16124" s="123"/>
      <c r="AC16124" s="123"/>
    </row>
    <row r="16125" spans="5:29" s="2" customFormat="1">
      <c r="E16125" s="120"/>
      <c r="M16125" s="120"/>
      <c r="N16125" s="120"/>
      <c r="U16125" s="121"/>
      <c r="V16125" s="122"/>
      <c r="W16125" s="123"/>
      <c r="AC16125" s="123"/>
    </row>
    <row r="16126" spans="5:29" s="2" customFormat="1">
      <c r="E16126" s="120"/>
      <c r="M16126" s="120"/>
      <c r="N16126" s="120"/>
      <c r="U16126" s="121"/>
      <c r="V16126" s="122"/>
      <c r="W16126" s="123"/>
      <c r="AC16126" s="123"/>
    </row>
    <row r="16127" spans="5:29" s="2" customFormat="1">
      <c r="E16127" s="120"/>
      <c r="M16127" s="120"/>
      <c r="N16127" s="120"/>
      <c r="U16127" s="121"/>
      <c r="V16127" s="122"/>
      <c r="W16127" s="123"/>
      <c r="AC16127" s="123"/>
    </row>
    <row r="16128" spans="5:29" s="2" customFormat="1">
      <c r="E16128" s="120"/>
      <c r="M16128" s="120"/>
      <c r="N16128" s="120"/>
      <c r="U16128" s="121"/>
      <c r="V16128" s="122"/>
      <c r="W16128" s="123"/>
      <c r="AC16128" s="123"/>
    </row>
    <row r="16129" spans="5:29" s="2" customFormat="1">
      <c r="E16129" s="120"/>
      <c r="M16129" s="120"/>
      <c r="N16129" s="120"/>
      <c r="U16129" s="121"/>
      <c r="V16129" s="122"/>
      <c r="W16129" s="123"/>
      <c r="AC16129" s="123"/>
    </row>
    <row r="16130" spans="5:29" s="2" customFormat="1">
      <c r="E16130" s="120"/>
      <c r="M16130" s="120"/>
      <c r="N16130" s="120"/>
      <c r="U16130" s="121"/>
      <c r="V16130" s="122"/>
      <c r="W16130" s="123"/>
      <c r="AC16130" s="123"/>
    </row>
    <row r="16131" spans="5:29" s="2" customFormat="1">
      <c r="E16131" s="120"/>
      <c r="M16131" s="120"/>
      <c r="N16131" s="120"/>
      <c r="U16131" s="121"/>
      <c r="V16131" s="122"/>
      <c r="W16131" s="123"/>
      <c r="AC16131" s="123"/>
    </row>
    <row r="16132" spans="5:29" s="2" customFormat="1">
      <c r="E16132" s="120"/>
      <c r="M16132" s="120"/>
      <c r="N16132" s="120"/>
      <c r="U16132" s="121"/>
      <c r="V16132" s="122"/>
      <c r="W16132" s="123"/>
      <c r="AC16132" s="123"/>
    </row>
    <row r="16133" spans="5:29" s="2" customFormat="1">
      <c r="E16133" s="120"/>
      <c r="M16133" s="120"/>
      <c r="N16133" s="120"/>
      <c r="U16133" s="121"/>
      <c r="V16133" s="122"/>
      <c r="W16133" s="123"/>
      <c r="AC16133" s="123"/>
    </row>
    <row r="16134" spans="5:29" s="2" customFormat="1">
      <c r="E16134" s="120"/>
      <c r="M16134" s="120"/>
      <c r="N16134" s="120"/>
      <c r="U16134" s="121"/>
      <c r="V16134" s="122"/>
      <c r="W16134" s="123"/>
      <c r="AC16134" s="123"/>
    </row>
    <row r="16135" spans="5:29" s="2" customFormat="1">
      <c r="E16135" s="120"/>
      <c r="M16135" s="120"/>
      <c r="N16135" s="120"/>
      <c r="U16135" s="121"/>
      <c r="V16135" s="122"/>
      <c r="W16135" s="123"/>
      <c r="AC16135" s="123"/>
    </row>
    <row r="16136" spans="5:29" s="2" customFormat="1">
      <c r="E16136" s="120"/>
      <c r="M16136" s="120"/>
      <c r="N16136" s="120"/>
      <c r="U16136" s="121"/>
      <c r="V16136" s="122"/>
      <c r="W16136" s="123"/>
      <c r="AC16136" s="123"/>
    </row>
    <row r="16137" spans="5:29" s="2" customFormat="1">
      <c r="E16137" s="120"/>
      <c r="M16137" s="120"/>
      <c r="N16137" s="120"/>
      <c r="U16137" s="121"/>
      <c r="V16137" s="122"/>
      <c r="W16137" s="123"/>
      <c r="AC16137" s="123"/>
    </row>
    <row r="16138" spans="5:29" s="2" customFormat="1">
      <c r="E16138" s="120"/>
      <c r="M16138" s="120"/>
      <c r="N16138" s="120"/>
      <c r="U16138" s="121"/>
      <c r="V16138" s="122"/>
      <c r="W16138" s="123"/>
      <c r="AC16138" s="123"/>
    </row>
    <row r="16139" spans="5:29" s="2" customFormat="1">
      <c r="E16139" s="120"/>
      <c r="M16139" s="120"/>
      <c r="N16139" s="120"/>
      <c r="U16139" s="121"/>
      <c r="V16139" s="122"/>
      <c r="W16139" s="123"/>
      <c r="AC16139" s="123"/>
    </row>
    <row r="16140" spans="5:29" s="2" customFormat="1">
      <c r="E16140" s="120"/>
      <c r="M16140" s="120"/>
      <c r="N16140" s="120"/>
      <c r="U16140" s="121"/>
      <c r="V16140" s="122"/>
      <c r="W16140" s="123"/>
      <c r="AC16140" s="123"/>
    </row>
    <row r="16141" spans="5:29" s="2" customFormat="1">
      <c r="E16141" s="120"/>
      <c r="M16141" s="120"/>
      <c r="N16141" s="120"/>
      <c r="U16141" s="121"/>
      <c r="V16141" s="122"/>
      <c r="W16141" s="123"/>
      <c r="AC16141" s="123"/>
    </row>
    <row r="16142" spans="5:29" s="2" customFormat="1">
      <c r="E16142" s="120"/>
      <c r="M16142" s="120"/>
      <c r="N16142" s="120"/>
      <c r="U16142" s="121"/>
      <c r="V16142" s="122"/>
      <c r="W16142" s="123"/>
      <c r="AC16142" s="123"/>
    </row>
    <row r="16143" spans="5:29" s="2" customFormat="1">
      <c r="E16143" s="120"/>
      <c r="M16143" s="120"/>
      <c r="N16143" s="120"/>
      <c r="U16143" s="121"/>
      <c r="V16143" s="122"/>
      <c r="W16143" s="123"/>
      <c r="AC16143" s="123"/>
    </row>
    <row r="16144" spans="5:29" s="2" customFormat="1">
      <c r="E16144" s="120"/>
      <c r="M16144" s="120"/>
      <c r="N16144" s="120"/>
      <c r="U16144" s="121"/>
      <c r="V16144" s="122"/>
      <c r="W16144" s="123"/>
      <c r="AC16144" s="123"/>
    </row>
    <row r="16145" spans="5:29" s="2" customFormat="1">
      <c r="E16145" s="120"/>
      <c r="M16145" s="120"/>
      <c r="N16145" s="120"/>
      <c r="U16145" s="121"/>
      <c r="V16145" s="122"/>
      <c r="W16145" s="123"/>
      <c r="AC16145" s="123"/>
    </row>
    <row r="16146" spans="5:29" s="2" customFormat="1">
      <c r="E16146" s="120"/>
      <c r="M16146" s="120"/>
      <c r="N16146" s="120"/>
      <c r="U16146" s="121"/>
      <c r="V16146" s="122"/>
      <c r="W16146" s="123"/>
      <c r="AC16146" s="123"/>
    </row>
    <row r="16147" spans="5:29" s="2" customFormat="1">
      <c r="E16147" s="120"/>
      <c r="M16147" s="120"/>
      <c r="N16147" s="120"/>
      <c r="U16147" s="121"/>
      <c r="V16147" s="122"/>
      <c r="W16147" s="123"/>
      <c r="AC16147" s="123"/>
    </row>
    <row r="16148" spans="5:29" s="2" customFormat="1">
      <c r="E16148" s="120"/>
      <c r="M16148" s="120"/>
      <c r="N16148" s="120"/>
      <c r="U16148" s="121"/>
      <c r="V16148" s="122"/>
      <c r="W16148" s="123"/>
      <c r="AC16148" s="123"/>
    </row>
    <row r="16149" spans="5:29" s="2" customFormat="1">
      <c r="E16149" s="120"/>
      <c r="M16149" s="120"/>
      <c r="N16149" s="120"/>
      <c r="U16149" s="121"/>
      <c r="V16149" s="122"/>
      <c r="W16149" s="123"/>
      <c r="AC16149" s="123"/>
    </row>
    <row r="16150" spans="5:29" s="2" customFormat="1">
      <c r="E16150" s="120"/>
      <c r="M16150" s="120"/>
      <c r="N16150" s="120"/>
      <c r="U16150" s="121"/>
      <c r="V16150" s="122"/>
      <c r="W16150" s="123"/>
      <c r="AC16150" s="123"/>
    </row>
    <row r="16151" spans="5:29" s="2" customFormat="1">
      <c r="E16151" s="120"/>
      <c r="M16151" s="120"/>
      <c r="N16151" s="120"/>
      <c r="U16151" s="121"/>
      <c r="V16151" s="122"/>
      <c r="W16151" s="123"/>
      <c r="AC16151" s="123"/>
    </row>
    <row r="16152" spans="5:29" s="2" customFormat="1">
      <c r="E16152" s="120"/>
      <c r="M16152" s="120"/>
      <c r="N16152" s="120"/>
      <c r="U16152" s="121"/>
      <c r="V16152" s="122"/>
      <c r="W16152" s="123"/>
      <c r="AC16152" s="123"/>
    </row>
    <row r="16153" spans="5:29" s="2" customFormat="1">
      <c r="E16153" s="120"/>
      <c r="M16153" s="120"/>
      <c r="N16153" s="120"/>
      <c r="U16153" s="121"/>
      <c r="V16153" s="122"/>
      <c r="W16153" s="123"/>
      <c r="AC16153" s="123"/>
    </row>
    <row r="16154" spans="5:29" s="2" customFormat="1">
      <c r="E16154" s="120"/>
      <c r="M16154" s="120"/>
      <c r="N16154" s="120"/>
      <c r="U16154" s="121"/>
      <c r="V16154" s="122"/>
      <c r="W16154" s="123"/>
      <c r="AC16154" s="123"/>
    </row>
    <row r="16155" spans="5:29" s="2" customFormat="1">
      <c r="E16155" s="120"/>
      <c r="M16155" s="120"/>
      <c r="N16155" s="120"/>
      <c r="U16155" s="121"/>
      <c r="V16155" s="122"/>
      <c r="W16155" s="123"/>
      <c r="AC16155" s="123"/>
    </row>
    <row r="16156" spans="5:29" s="2" customFormat="1">
      <c r="E16156" s="120"/>
      <c r="M16156" s="120"/>
      <c r="N16156" s="120"/>
      <c r="U16156" s="121"/>
      <c r="V16156" s="122"/>
      <c r="W16156" s="123"/>
      <c r="AC16156" s="123"/>
    </row>
    <row r="16157" spans="5:29" s="2" customFormat="1">
      <c r="E16157" s="120"/>
      <c r="M16157" s="120"/>
      <c r="N16157" s="120"/>
      <c r="U16157" s="121"/>
      <c r="V16157" s="122"/>
      <c r="W16157" s="123"/>
      <c r="AC16157" s="123"/>
    </row>
    <row r="16158" spans="5:29" s="2" customFormat="1">
      <c r="E16158" s="120"/>
      <c r="M16158" s="120"/>
      <c r="N16158" s="120"/>
      <c r="U16158" s="121"/>
      <c r="V16158" s="122"/>
      <c r="W16158" s="123"/>
      <c r="AC16158" s="123"/>
    </row>
    <row r="16159" spans="5:29" s="2" customFormat="1">
      <c r="E16159" s="120"/>
      <c r="M16159" s="120"/>
      <c r="N16159" s="120"/>
      <c r="U16159" s="121"/>
      <c r="V16159" s="122"/>
      <c r="W16159" s="123"/>
      <c r="AC16159" s="123"/>
    </row>
    <row r="16160" spans="5:29" s="2" customFormat="1">
      <c r="E16160" s="120"/>
      <c r="M16160" s="120"/>
      <c r="N16160" s="120"/>
      <c r="U16160" s="121"/>
      <c r="V16160" s="122"/>
      <c r="W16160" s="123"/>
      <c r="AC16160" s="123"/>
    </row>
    <row r="16161" spans="5:29" s="2" customFormat="1">
      <c r="E16161" s="120"/>
      <c r="M16161" s="120"/>
      <c r="N16161" s="120"/>
      <c r="U16161" s="121"/>
      <c r="V16161" s="122"/>
      <c r="W16161" s="123"/>
      <c r="AC16161" s="123"/>
    </row>
    <row r="16162" spans="5:29" s="2" customFormat="1">
      <c r="E16162" s="120"/>
      <c r="M16162" s="120"/>
      <c r="N16162" s="120"/>
      <c r="U16162" s="121"/>
      <c r="V16162" s="122"/>
      <c r="W16162" s="123"/>
      <c r="AC16162" s="123"/>
    </row>
    <row r="16163" spans="5:29" s="2" customFormat="1">
      <c r="E16163" s="120"/>
      <c r="M16163" s="120"/>
      <c r="N16163" s="120"/>
      <c r="U16163" s="121"/>
      <c r="V16163" s="122"/>
      <c r="W16163" s="123"/>
      <c r="AC16163" s="123"/>
    </row>
    <row r="16164" spans="5:29" s="2" customFormat="1">
      <c r="E16164" s="120"/>
      <c r="M16164" s="120"/>
      <c r="N16164" s="120"/>
      <c r="U16164" s="121"/>
      <c r="V16164" s="122"/>
      <c r="W16164" s="123"/>
      <c r="AC16164" s="123"/>
    </row>
    <row r="16165" spans="5:29" s="2" customFormat="1">
      <c r="E16165" s="120"/>
      <c r="M16165" s="120"/>
      <c r="N16165" s="120"/>
      <c r="U16165" s="121"/>
      <c r="V16165" s="122"/>
      <c r="W16165" s="123"/>
      <c r="AC16165" s="123"/>
    </row>
    <row r="16166" spans="5:29" s="2" customFormat="1">
      <c r="E16166" s="120"/>
      <c r="M16166" s="120"/>
      <c r="N16166" s="120"/>
      <c r="U16166" s="121"/>
      <c r="V16166" s="122"/>
      <c r="W16166" s="123"/>
      <c r="AC16166" s="123"/>
    </row>
    <row r="16167" spans="5:29" s="2" customFormat="1">
      <c r="E16167" s="120"/>
      <c r="M16167" s="120"/>
      <c r="N16167" s="120"/>
      <c r="U16167" s="121"/>
      <c r="V16167" s="122"/>
      <c r="W16167" s="123"/>
      <c r="AC16167" s="123"/>
    </row>
    <row r="16168" spans="5:29" s="2" customFormat="1">
      <c r="E16168" s="120"/>
      <c r="M16168" s="120"/>
      <c r="N16168" s="120"/>
      <c r="U16168" s="121"/>
      <c r="V16168" s="122"/>
      <c r="W16168" s="123"/>
      <c r="AC16168" s="123"/>
    </row>
    <row r="16169" spans="5:29" s="2" customFormat="1">
      <c r="E16169" s="120"/>
      <c r="M16169" s="120"/>
      <c r="N16169" s="120"/>
      <c r="U16169" s="121"/>
      <c r="V16169" s="122"/>
      <c r="W16169" s="123"/>
      <c r="AC16169" s="123"/>
    </row>
    <row r="16170" spans="5:29" s="2" customFormat="1">
      <c r="E16170" s="120"/>
      <c r="M16170" s="120"/>
      <c r="N16170" s="120"/>
      <c r="U16170" s="121"/>
      <c r="V16170" s="122"/>
      <c r="W16170" s="123"/>
      <c r="AC16170" s="123"/>
    </row>
    <row r="16171" spans="5:29" s="2" customFormat="1">
      <c r="E16171" s="120"/>
      <c r="M16171" s="120"/>
      <c r="N16171" s="120"/>
      <c r="U16171" s="121"/>
      <c r="V16171" s="122"/>
      <c r="W16171" s="123"/>
      <c r="AC16171" s="123"/>
    </row>
    <row r="16172" spans="5:29" s="2" customFormat="1">
      <c r="E16172" s="120"/>
      <c r="M16172" s="120"/>
      <c r="N16172" s="120"/>
      <c r="U16172" s="121"/>
      <c r="V16172" s="122"/>
      <c r="W16172" s="123"/>
      <c r="AC16172" s="123"/>
    </row>
    <row r="16173" spans="5:29" s="2" customFormat="1">
      <c r="E16173" s="120"/>
      <c r="M16173" s="120"/>
      <c r="N16173" s="120"/>
      <c r="U16173" s="121"/>
      <c r="V16173" s="122"/>
      <c r="W16173" s="123"/>
      <c r="AC16173" s="123"/>
    </row>
    <row r="16174" spans="5:29" s="2" customFormat="1">
      <c r="E16174" s="120"/>
      <c r="M16174" s="120"/>
      <c r="N16174" s="120"/>
      <c r="U16174" s="121"/>
      <c r="V16174" s="122"/>
      <c r="W16174" s="123"/>
      <c r="AC16174" s="123"/>
    </row>
    <row r="16175" spans="5:29" s="2" customFormat="1">
      <c r="E16175" s="120"/>
      <c r="M16175" s="120"/>
      <c r="N16175" s="120"/>
      <c r="U16175" s="121"/>
      <c r="V16175" s="122"/>
      <c r="W16175" s="123"/>
      <c r="AC16175" s="123"/>
    </row>
    <row r="16176" spans="5:29" s="2" customFormat="1">
      <c r="E16176" s="120"/>
      <c r="M16176" s="120"/>
      <c r="N16176" s="120"/>
      <c r="U16176" s="121"/>
      <c r="V16176" s="122"/>
      <c r="W16176" s="123"/>
      <c r="AC16176" s="123"/>
    </row>
    <row r="16177" spans="5:29" s="2" customFormat="1">
      <c r="E16177" s="120"/>
      <c r="M16177" s="120"/>
      <c r="N16177" s="120"/>
      <c r="U16177" s="121"/>
      <c r="V16177" s="122"/>
      <c r="W16177" s="123"/>
      <c r="AC16177" s="123"/>
    </row>
    <row r="16178" spans="5:29" s="2" customFormat="1">
      <c r="E16178" s="120"/>
      <c r="M16178" s="120"/>
      <c r="N16178" s="120"/>
      <c r="U16178" s="121"/>
      <c r="V16178" s="122"/>
      <c r="W16178" s="123"/>
      <c r="AC16178" s="123"/>
    </row>
    <row r="16179" spans="5:29" s="2" customFormat="1">
      <c r="E16179" s="120"/>
      <c r="M16179" s="120"/>
      <c r="N16179" s="120"/>
      <c r="U16179" s="121"/>
      <c r="V16179" s="122"/>
      <c r="W16179" s="123"/>
      <c r="AC16179" s="123"/>
    </row>
    <row r="16180" spans="5:29" s="2" customFormat="1">
      <c r="E16180" s="120"/>
      <c r="M16180" s="120"/>
      <c r="N16180" s="120"/>
      <c r="U16180" s="121"/>
      <c r="V16180" s="122"/>
      <c r="W16180" s="123"/>
      <c r="AC16180" s="123"/>
    </row>
    <row r="16181" spans="5:29" s="2" customFormat="1">
      <c r="E16181" s="120"/>
      <c r="M16181" s="120"/>
      <c r="N16181" s="120"/>
      <c r="U16181" s="121"/>
      <c r="V16181" s="122"/>
      <c r="W16181" s="123"/>
      <c r="AC16181" s="123"/>
    </row>
    <row r="16182" spans="5:29" s="2" customFormat="1">
      <c r="E16182" s="120"/>
      <c r="M16182" s="120"/>
      <c r="N16182" s="120"/>
      <c r="U16182" s="121"/>
      <c r="V16182" s="122"/>
      <c r="W16182" s="123"/>
      <c r="AC16182" s="123"/>
    </row>
    <row r="16183" spans="5:29" s="2" customFormat="1">
      <c r="E16183" s="120"/>
      <c r="M16183" s="120"/>
      <c r="N16183" s="120"/>
      <c r="U16183" s="121"/>
      <c r="V16183" s="122"/>
      <c r="W16183" s="123"/>
      <c r="AC16183" s="123"/>
    </row>
    <row r="16184" spans="5:29" s="2" customFormat="1">
      <c r="E16184" s="120"/>
      <c r="M16184" s="120"/>
      <c r="N16184" s="120"/>
      <c r="U16184" s="121"/>
      <c r="V16184" s="122"/>
      <c r="W16184" s="123"/>
      <c r="AC16184" s="123"/>
    </row>
    <row r="16185" spans="5:29" s="2" customFormat="1">
      <c r="E16185" s="120"/>
      <c r="M16185" s="120"/>
      <c r="N16185" s="120"/>
      <c r="U16185" s="121"/>
      <c r="V16185" s="122"/>
      <c r="W16185" s="123"/>
      <c r="AC16185" s="123"/>
    </row>
    <row r="16186" spans="5:29" s="2" customFormat="1">
      <c r="E16186" s="120"/>
      <c r="M16186" s="120"/>
      <c r="N16186" s="120"/>
      <c r="U16186" s="121"/>
      <c r="V16186" s="122"/>
      <c r="W16186" s="123"/>
      <c r="AC16186" s="123"/>
    </row>
    <row r="16187" spans="5:29" s="2" customFormat="1">
      <c r="E16187" s="120"/>
      <c r="M16187" s="120"/>
      <c r="N16187" s="120"/>
      <c r="U16187" s="121"/>
      <c r="V16187" s="122"/>
      <c r="W16187" s="123"/>
      <c r="AC16187" s="123"/>
    </row>
    <row r="16188" spans="5:29" s="2" customFormat="1">
      <c r="E16188" s="120"/>
      <c r="M16188" s="120"/>
      <c r="N16188" s="120"/>
      <c r="U16188" s="121"/>
      <c r="V16188" s="122"/>
      <c r="W16188" s="123"/>
      <c r="AC16188" s="123"/>
    </row>
    <row r="16189" spans="5:29" s="2" customFormat="1">
      <c r="E16189" s="120"/>
      <c r="M16189" s="120"/>
      <c r="N16189" s="120"/>
      <c r="U16189" s="121"/>
      <c r="V16189" s="122"/>
      <c r="W16189" s="123"/>
      <c r="AC16189" s="123"/>
    </row>
    <row r="16190" spans="5:29" s="2" customFormat="1">
      <c r="E16190" s="120"/>
      <c r="M16190" s="120"/>
      <c r="N16190" s="120"/>
      <c r="U16190" s="121"/>
      <c r="V16190" s="122"/>
      <c r="W16190" s="123"/>
      <c r="AC16190" s="123"/>
    </row>
    <row r="16191" spans="5:29" s="2" customFormat="1">
      <c r="E16191" s="120"/>
      <c r="M16191" s="120"/>
      <c r="N16191" s="120"/>
      <c r="U16191" s="121"/>
      <c r="V16191" s="122"/>
      <c r="W16191" s="123"/>
      <c r="AC16191" s="123"/>
    </row>
    <row r="16192" spans="5:29" s="2" customFormat="1">
      <c r="E16192" s="120"/>
      <c r="M16192" s="120"/>
      <c r="N16192" s="120"/>
      <c r="U16192" s="121"/>
      <c r="V16192" s="122"/>
      <c r="W16192" s="123"/>
      <c r="AC16192" s="123"/>
    </row>
    <row r="16193" spans="5:29" s="2" customFormat="1">
      <c r="E16193" s="120"/>
      <c r="M16193" s="120"/>
      <c r="N16193" s="120"/>
      <c r="U16193" s="121"/>
      <c r="V16193" s="122"/>
      <c r="W16193" s="123"/>
      <c r="AC16193" s="123"/>
    </row>
    <row r="16194" spans="5:29" s="2" customFormat="1">
      <c r="E16194" s="120"/>
      <c r="M16194" s="120"/>
      <c r="N16194" s="120"/>
      <c r="U16194" s="121"/>
      <c r="V16194" s="122"/>
      <c r="W16194" s="123"/>
      <c r="AC16194" s="123"/>
    </row>
    <row r="16195" spans="5:29" s="2" customFormat="1">
      <c r="E16195" s="120"/>
      <c r="M16195" s="120"/>
      <c r="N16195" s="120"/>
      <c r="U16195" s="121"/>
      <c r="V16195" s="122"/>
      <c r="W16195" s="123"/>
      <c r="AC16195" s="123"/>
    </row>
    <row r="16196" spans="5:29" s="2" customFormat="1">
      <c r="E16196" s="120"/>
      <c r="M16196" s="120"/>
      <c r="N16196" s="120"/>
      <c r="U16196" s="121"/>
      <c r="V16196" s="122"/>
      <c r="W16196" s="123"/>
      <c r="AC16196" s="123"/>
    </row>
    <row r="16197" spans="5:29" s="2" customFormat="1">
      <c r="E16197" s="120"/>
      <c r="M16197" s="120"/>
      <c r="N16197" s="120"/>
      <c r="U16197" s="121"/>
      <c r="V16197" s="122"/>
      <c r="W16197" s="123"/>
      <c r="AC16197" s="123"/>
    </row>
    <row r="16198" spans="5:29" s="2" customFormat="1">
      <c r="E16198" s="120"/>
      <c r="M16198" s="120"/>
      <c r="N16198" s="120"/>
      <c r="U16198" s="121"/>
      <c r="V16198" s="122"/>
      <c r="W16198" s="123"/>
      <c r="AC16198" s="123"/>
    </row>
    <row r="16199" spans="5:29" s="2" customFormat="1">
      <c r="E16199" s="120"/>
      <c r="M16199" s="120"/>
      <c r="N16199" s="120"/>
      <c r="U16199" s="121"/>
      <c r="V16199" s="122"/>
      <c r="W16199" s="123"/>
      <c r="AC16199" s="123"/>
    </row>
    <row r="16200" spans="5:29" s="2" customFormat="1">
      <c r="E16200" s="120"/>
      <c r="M16200" s="120"/>
      <c r="N16200" s="120"/>
      <c r="U16200" s="121"/>
      <c r="V16200" s="122"/>
      <c r="W16200" s="123"/>
      <c r="AC16200" s="123"/>
    </row>
    <row r="16201" spans="5:29" s="2" customFormat="1">
      <c r="E16201" s="120"/>
      <c r="M16201" s="120"/>
      <c r="N16201" s="120"/>
      <c r="U16201" s="121"/>
      <c r="V16201" s="122"/>
      <c r="W16201" s="123"/>
      <c r="AC16201" s="123"/>
    </row>
    <row r="16202" spans="5:29" s="2" customFormat="1">
      <c r="E16202" s="120"/>
      <c r="M16202" s="120"/>
      <c r="N16202" s="120"/>
      <c r="U16202" s="121"/>
      <c r="V16202" s="122"/>
      <c r="W16202" s="123"/>
      <c r="AC16202" s="123"/>
    </row>
    <row r="16203" spans="5:29" s="2" customFormat="1">
      <c r="E16203" s="120"/>
      <c r="M16203" s="120"/>
      <c r="N16203" s="120"/>
      <c r="U16203" s="121"/>
      <c r="V16203" s="122"/>
      <c r="W16203" s="123"/>
      <c r="AC16203" s="123"/>
    </row>
    <row r="16204" spans="5:29" s="2" customFormat="1">
      <c r="E16204" s="120"/>
      <c r="M16204" s="120"/>
      <c r="N16204" s="120"/>
      <c r="U16204" s="121"/>
      <c r="V16204" s="122"/>
      <c r="W16204" s="123"/>
      <c r="AC16204" s="123"/>
    </row>
    <row r="16205" spans="5:29" s="2" customFormat="1">
      <c r="E16205" s="120"/>
      <c r="M16205" s="120"/>
      <c r="N16205" s="120"/>
      <c r="U16205" s="121"/>
      <c r="V16205" s="122"/>
      <c r="W16205" s="123"/>
      <c r="AC16205" s="123"/>
    </row>
    <row r="16206" spans="5:29" s="2" customFormat="1">
      <c r="E16206" s="120"/>
      <c r="M16206" s="120"/>
      <c r="N16206" s="120"/>
      <c r="U16206" s="121"/>
      <c r="V16206" s="122"/>
      <c r="W16206" s="123"/>
      <c r="AC16206" s="123"/>
    </row>
    <row r="16207" spans="5:29" s="2" customFormat="1">
      <c r="E16207" s="120"/>
      <c r="M16207" s="120"/>
      <c r="N16207" s="120"/>
      <c r="U16207" s="121"/>
      <c r="V16207" s="122"/>
      <c r="W16207" s="123"/>
      <c r="AC16207" s="123"/>
    </row>
    <row r="16208" spans="5:29" s="2" customFormat="1">
      <c r="E16208" s="120"/>
      <c r="M16208" s="120"/>
      <c r="N16208" s="120"/>
      <c r="U16208" s="121"/>
      <c r="V16208" s="122"/>
      <c r="W16208" s="123"/>
      <c r="AC16208" s="123"/>
    </row>
    <row r="16209" spans="5:29" s="2" customFormat="1">
      <c r="E16209" s="120"/>
      <c r="M16209" s="120"/>
      <c r="N16209" s="120"/>
      <c r="U16209" s="121"/>
      <c r="V16209" s="122"/>
      <c r="W16209" s="123"/>
      <c r="AC16209" s="123"/>
    </row>
    <row r="16210" spans="5:29" s="2" customFormat="1">
      <c r="E16210" s="120"/>
      <c r="M16210" s="120"/>
      <c r="N16210" s="120"/>
      <c r="U16210" s="121"/>
      <c r="V16210" s="122"/>
      <c r="W16210" s="123"/>
      <c r="AC16210" s="123"/>
    </row>
    <row r="16211" spans="5:29" s="2" customFormat="1">
      <c r="E16211" s="120"/>
      <c r="M16211" s="120"/>
      <c r="N16211" s="120"/>
      <c r="U16211" s="121"/>
      <c r="V16211" s="122"/>
      <c r="W16211" s="123"/>
      <c r="AC16211" s="123"/>
    </row>
    <row r="16212" spans="5:29" s="2" customFormat="1">
      <c r="E16212" s="120"/>
      <c r="M16212" s="120"/>
      <c r="N16212" s="120"/>
      <c r="U16212" s="121"/>
      <c r="V16212" s="122"/>
      <c r="W16212" s="123"/>
      <c r="AC16212" s="123"/>
    </row>
    <row r="16213" spans="5:29" s="2" customFormat="1">
      <c r="E16213" s="120"/>
      <c r="M16213" s="120"/>
      <c r="N16213" s="120"/>
      <c r="U16213" s="121"/>
      <c r="V16213" s="122"/>
      <c r="W16213" s="123"/>
      <c r="AC16213" s="123"/>
    </row>
    <row r="16214" spans="5:29" s="2" customFormat="1">
      <c r="E16214" s="120"/>
      <c r="M16214" s="120"/>
      <c r="N16214" s="120"/>
      <c r="U16214" s="121"/>
      <c r="V16214" s="122"/>
      <c r="W16214" s="123"/>
      <c r="AC16214" s="123"/>
    </row>
    <row r="16215" spans="5:29" s="2" customFormat="1">
      <c r="E16215" s="120"/>
      <c r="M16215" s="120"/>
      <c r="N16215" s="120"/>
      <c r="U16215" s="121"/>
      <c r="V16215" s="122"/>
      <c r="W16215" s="123"/>
      <c r="AC16215" s="123"/>
    </row>
    <row r="16216" spans="5:29" s="2" customFormat="1">
      <c r="E16216" s="120"/>
      <c r="M16216" s="120"/>
      <c r="N16216" s="120"/>
      <c r="U16216" s="121"/>
      <c r="V16216" s="122"/>
      <c r="W16216" s="123"/>
      <c r="AC16216" s="123"/>
    </row>
    <row r="16217" spans="5:29" s="2" customFormat="1">
      <c r="E16217" s="120"/>
      <c r="M16217" s="120"/>
      <c r="N16217" s="120"/>
      <c r="U16217" s="121"/>
      <c r="V16217" s="122"/>
      <c r="W16217" s="123"/>
      <c r="AC16217" s="123"/>
    </row>
    <row r="16218" spans="5:29" s="2" customFormat="1">
      <c r="E16218" s="120"/>
      <c r="M16218" s="120"/>
      <c r="N16218" s="120"/>
      <c r="U16218" s="121"/>
      <c r="V16218" s="122"/>
      <c r="W16218" s="123"/>
      <c r="AC16218" s="123"/>
    </row>
    <row r="16219" spans="5:29" s="2" customFormat="1">
      <c r="E16219" s="120"/>
      <c r="M16219" s="120"/>
      <c r="N16219" s="120"/>
      <c r="U16219" s="121"/>
      <c r="V16219" s="122"/>
      <c r="W16219" s="123"/>
      <c r="AC16219" s="123"/>
    </row>
    <row r="16220" spans="5:29" s="2" customFormat="1">
      <c r="E16220" s="120"/>
      <c r="M16220" s="120"/>
      <c r="N16220" s="120"/>
      <c r="U16220" s="121"/>
      <c r="V16220" s="122"/>
      <c r="W16220" s="123"/>
      <c r="AC16220" s="123"/>
    </row>
    <row r="16221" spans="5:29" s="2" customFormat="1">
      <c r="E16221" s="120"/>
      <c r="M16221" s="120"/>
      <c r="N16221" s="120"/>
      <c r="U16221" s="121"/>
      <c r="V16221" s="122"/>
      <c r="W16221" s="123"/>
      <c r="AC16221" s="123"/>
    </row>
    <row r="16222" spans="5:29" s="2" customFormat="1">
      <c r="E16222" s="120"/>
      <c r="M16222" s="120"/>
      <c r="N16222" s="120"/>
      <c r="U16222" s="121"/>
      <c r="V16222" s="122"/>
      <c r="W16222" s="123"/>
      <c r="AC16222" s="123"/>
    </row>
    <row r="16223" spans="5:29" s="2" customFormat="1">
      <c r="E16223" s="120"/>
      <c r="M16223" s="120"/>
      <c r="N16223" s="120"/>
      <c r="U16223" s="121"/>
      <c r="V16223" s="122"/>
      <c r="W16223" s="123"/>
      <c r="AC16223" s="123"/>
    </row>
    <row r="16224" spans="5:29" s="2" customFormat="1">
      <c r="E16224" s="120"/>
      <c r="M16224" s="120"/>
      <c r="N16224" s="120"/>
      <c r="U16224" s="121"/>
      <c r="V16224" s="122"/>
      <c r="W16224" s="123"/>
      <c r="AC16224" s="123"/>
    </row>
    <row r="16225" spans="5:29" s="2" customFormat="1">
      <c r="E16225" s="120"/>
      <c r="M16225" s="120"/>
      <c r="N16225" s="120"/>
      <c r="U16225" s="121"/>
      <c r="V16225" s="122"/>
      <c r="W16225" s="123"/>
      <c r="AC16225" s="123"/>
    </row>
    <row r="16226" spans="5:29" s="2" customFormat="1">
      <c r="E16226" s="120"/>
      <c r="M16226" s="120"/>
      <c r="N16226" s="120"/>
      <c r="U16226" s="121"/>
      <c r="V16226" s="122"/>
      <c r="W16226" s="123"/>
      <c r="AC16226" s="123"/>
    </row>
    <row r="16227" spans="5:29" s="2" customFormat="1">
      <c r="E16227" s="120"/>
      <c r="M16227" s="120"/>
      <c r="N16227" s="120"/>
      <c r="U16227" s="121"/>
      <c r="V16227" s="122"/>
      <c r="W16227" s="123"/>
      <c r="AC16227" s="123"/>
    </row>
    <row r="16228" spans="5:29" s="2" customFormat="1">
      <c r="E16228" s="120"/>
      <c r="M16228" s="120"/>
      <c r="N16228" s="120"/>
      <c r="U16228" s="121"/>
      <c r="V16228" s="122"/>
      <c r="W16228" s="123"/>
      <c r="AC16228" s="123"/>
    </row>
    <row r="16229" spans="5:29" s="2" customFormat="1">
      <c r="E16229" s="120"/>
      <c r="M16229" s="120"/>
      <c r="N16229" s="120"/>
      <c r="U16229" s="121"/>
      <c r="V16229" s="122"/>
      <c r="W16229" s="123"/>
      <c r="AC16229" s="123"/>
    </row>
    <row r="16230" spans="5:29" s="2" customFormat="1">
      <c r="E16230" s="120"/>
      <c r="M16230" s="120"/>
      <c r="N16230" s="120"/>
      <c r="U16230" s="121"/>
      <c r="V16230" s="122"/>
      <c r="W16230" s="123"/>
      <c r="AC16230" s="123"/>
    </row>
    <row r="16231" spans="5:29" s="2" customFormat="1">
      <c r="E16231" s="120"/>
      <c r="M16231" s="120"/>
      <c r="N16231" s="120"/>
      <c r="U16231" s="121"/>
      <c r="V16231" s="122"/>
      <c r="W16231" s="123"/>
      <c r="AC16231" s="123"/>
    </row>
    <row r="16232" spans="5:29" s="2" customFormat="1">
      <c r="E16232" s="120"/>
      <c r="M16232" s="120"/>
      <c r="N16232" s="120"/>
      <c r="U16232" s="121"/>
      <c r="V16232" s="122"/>
      <c r="W16232" s="123"/>
      <c r="AC16232" s="123"/>
    </row>
    <row r="16233" spans="5:29" s="2" customFormat="1">
      <c r="E16233" s="120"/>
      <c r="M16233" s="120"/>
      <c r="N16233" s="120"/>
      <c r="U16233" s="121"/>
      <c r="V16233" s="122"/>
      <c r="W16233" s="123"/>
      <c r="AC16233" s="123"/>
    </row>
    <row r="16234" spans="5:29" s="2" customFormat="1">
      <c r="E16234" s="120"/>
      <c r="M16234" s="120"/>
      <c r="N16234" s="120"/>
      <c r="U16234" s="121"/>
      <c r="V16234" s="122"/>
      <c r="W16234" s="123"/>
      <c r="AC16234" s="123"/>
    </row>
    <row r="16235" spans="5:29" s="2" customFormat="1">
      <c r="E16235" s="120"/>
      <c r="M16235" s="120"/>
      <c r="N16235" s="120"/>
      <c r="U16235" s="121"/>
      <c r="V16235" s="122"/>
      <c r="W16235" s="123"/>
      <c r="AC16235" s="123"/>
    </row>
    <row r="16236" spans="5:29" s="2" customFormat="1">
      <c r="E16236" s="120"/>
      <c r="M16236" s="120"/>
      <c r="N16236" s="120"/>
      <c r="U16236" s="121"/>
      <c r="V16236" s="122"/>
      <c r="W16236" s="123"/>
      <c r="AC16236" s="123"/>
    </row>
    <row r="16237" spans="5:29" s="2" customFormat="1">
      <c r="E16237" s="120"/>
      <c r="M16237" s="120"/>
      <c r="N16237" s="120"/>
      <c r="U16237" s="121"/>
      <c r="V16237" s="122"/>
      <c r="W16237" s="123"/>
      <c r="AC16237" s="123"/>
    </row>
    <row r="16238" spans="5:29" s="2" customFormat="1">
      <c r="E16238" s="120"/>
      <c r="M16238" s="120"/>
      <c r="N16238" s="120"/>
      <c r="U16238" s="121"/>
      <c r="V16238" s="122"/>
      <c r="W16238" s="123"/>
      <c r="AC16238" s="123"/>
    </row>
    <row r="16239" spans="5:29" s="2" customFormat="1">
      <c r="E16239" s="120"/>
      <c r="M16239" s="120"/>
      <c r="N16239" s="120"/>
      <c r="U16239" s="121"/>
      <c r="V16239" s="122"/>
      <c r="W16239" s="123"/>
      <c r="AC16239" s="123"/>
    </row>
    <row r="16240" spans="5:29" s="2" customFormat="1">
      <c r="E16240" s="120"/>
      <c r="M16240" s="120"/>
      <c r="N16240" s="120"/>
      <c r="U16240" s="121"/>
      <c r="V16240" s="122"/>
      <c r="W16240" s="123"/>
      <c r="AC16240" s="123"/>
    </row>
    <row r="16241" spans="5:29" s="2" customFormat="1">
      <c r="E16241" s="120"/>
      <c r="M16241" s="120"/>
      <c r="N16241" s="120"/>
      <c r="U16241" s="121"/>
      <c r="V16241" s="122"/>
      <c r="W16241" s="123"/>
      <c r="AC16241" s="123"/>
    </row>
    <row r="16242" spans="5:29" s="2" customFormat="1">
      <c r="E16242" s="120"/>
      <c r="M16242" s="120"/>
      <c r="N16242" s="120"/>
      <c r="U16242" s="121"/>
      <c r="V16242" s="122"/>
      <c r="W16242" s="123"/>
      <c r="AC16242" s="123"/>
    </row>
    <row r="16243" spans="5:29" s="2" customFormat="1">
      <c r="E16243" s="120"/>
      <c r="M16243" s="120"/>
      <c r="N16243" s="120"/>
      <c r="U16243" s="121"/>
      <c r="V16243" s="122"/>
      <c r="W16243" s="123"/>
      <c r="AC16243" s="123"/>
    </row>
    <row r="16244" spans="5:29" s="2" customFormat="1">
      <c r="E16244" s="120"/>
      <c r="M16244" s="120"/>
      <c r="N16244" s="120"/>
      <c r="U16244" s="121"/>
      <c r="V16244" s="122"/>
      <c r="W16244" s="123"/>
      <c r="AC16244" s="123"/>
    </row>
    <row r="16245" spans="5:29" s="2" customFormat="1">
      <c r="E16245" s="120"/>
      <c r="M16245" s="120"/>
      <c r="N16245" s="120"/>
      <c r="U16245" s="121"/>
      <c r="V16245" s="122"/>
      <c r="W16245" s="123"/>
      <c r="AC16245" s="123"/>
    </row>
    <row r="16246" spans="5:29" s="2" customFormat="1">
      <c r="E16246" s="120"/>
      <c r="M16246" s="120"/>
      <c r="N16246" s="120"/>
      <c r="U16246" s="121"/>
      <c r="V16246" s="122"/>
      <c r="W16246" s="123"/>
      <c r="AC16246" s="123"/>
    </row>
    <row r="16247" spans="5:29" s="2" customFormat="1">
      <c r="E16247" s="120"/>
      <c r="M16247" s="120"/>
      <c r="N16247" s="120"/>
      <c r="U16247" s="121"/>
      <c r="V16247" s="122"/>
      <c r="W16247" s="123"/>
      <c r="AC16247" s="123"/>
    </row>
    <row r="16248" spans="5:29" s="2" customFormat="1">
      <c r="E16248" s="120"/>
      <c r="M16248" s="120"/>
      <c r="N16248" s="120"/>
      <c r="U16248" s="121"/>
      <c r="V16248" s="122"/>
      <c r="W16248" s="123"/>
      <c r="AC16248" s="123"/>
    </row>
    <row r="16249" spans="5:29" s="2" customFormat="1">
      <c r="E16249" s="120"/>
      <c r="M16249" s="120"/>
      <c r="N16249" s="120"/>
      <c r="U16249" s="121"/>
      <c r="V16249" s="122"/>
      <c r="W16249" s="123"/>
      <c r="AC16249" s="123"/>
    </row>
    <row r="16250" spans="5:29" s="2" customFormat="1">
      <c r="E16250" s="120"/>
      <c r="M16250" s="120"/>
      <c r="N16250" s="120"/>
      <c r="U16250" s="121"/>
      <c r="V16250" s="122"/>
      <c r="W16250" s="123"/>
      <c r="AC16250" s="123"/>
    </row>
    <row r="16251" spans="5:29" s="2" customFormat="1">
      <c r="E16251" s="120"/>
      <c r="M16251" s="120"/>
      <c r="N16251" s="120"/>
      <c r="U16251" s="121"/>
      <c r="V16251" s="122"/>
      <c r="W16251" s="123"/>
      <c r="AC16251" s="123"/>
    </row>
    <row r="16252" spans="5:29" s="2" customFormat="1">
      <c r="E16252" s="120"/>
      <c r="M16252" s="120"/>
      <c r="N16252" s="120"/>
      <c r="U16252" s="121"/>
      <c r="V16252" s="122"/>
      <c r="W16252" s="123"/>
      <c r="AC16252" s="123"/>
    </row>
    <row r="16253" spans="5:29" s="2" customFormat="1">
      <c r="E16253" s="120"/>
      <c r="M16253" s="120"/>
      <c r="N16253" s="120"/>
      <c r="U16253" s="121"/>
      <c r="V16253" s="122"/>
      <c r="W16253" s="123"/>
      <c r="AC16253" s="123"/>
    </row>
    <row r="16254" spans="5:29" s="2" customFormat="1">
      <c r="E16254" s="120"/>
      <c r="M16254" s="120"/>
      <c r="N16254" s="120"/>
      <c r="U16254" s="121"/>
      <c r="V16254" s="122"/>
      <c r="W16254" s="123"/>
      <c r="AC16254" s="123"/>
    </row>
    <row r="16255" spans="5:29" s="2" customFormat="1">
      <c r="E16255" s="120"/>
      <c r="M16255" s="120"/>
      <c r="N16255" s="120"/>
      <c r="U16255" s="121"/>
      <c r="V16255" s="122"/>
      <c r="W16255" s="123"/>
      <c r="AC16255" s="123"/>
    </row>
    <row r="16256" spans="5:29" s="2" customFormat="1">
      <c r="E16256" s="120"/>
      <c r="M16256" s="120"/>
      <c r="N16256" s="120"/>
      <c r="U16256" s="121"/>
      <c r="V16256" s="122"/>
      <c r="W16256" s="123"/>
      <c r="AC16256" s="123"/>
    </row>
    <row r="16257" spans="5:29" s="2" customFormat="1">
      <c r="E16257" s="120"/>
      <c r="M16257" s="120"/>
      <c r="N16257" s="120"/>
      <c r="U16257" s="121"/>
      <c r="V16257" s="122"/>
      <c r="W16257" s="123"/>
      <c r="AC16257" s="123"/>
    </row>
    <row r="16258" spans="5:29" s="2" customFormat="1">
      <c r="E16258" s="120"/>
      <c r="M16258" s="120"/>
      <c r="N16258" s="120"/>
      <c r="U16258" s="121"/>
      <c r="V16258" s="122"/>
      <c r="W16258" s="123"/>
      <c r="AC16258" s="123"/>
    </row>
    <row r="16259" spans="5:29" s="2" customFormat="1">
      <c r="E16259" s="120"/>
      <c r="M16259" s="120"/>
      <c r="N16259" s="120"/>
      <c r="U16259" s="121"/>
      <c r="V16259" s="122"/>
      <c r="W16259" s="123"/>
      <c r="AC16259" s="123"/>
    </row>
    <row r="16260" spans="5:29" s="2" customFormat="1">
      <c r="E16260" s="120"/>
      <c r="M16260" s="120"/>
      <c r="N16260" s="120"/>
      <c r="U16260" s="121"/>
      <c r="V16260" s="122"/>
      <c r="W16260" s="123"/>
      <c r="AC16260" s="123"/>
    </row>
    <row r="16261" spans="5:29" s="2" customFormat="1">
      <c r="E16261" s="120"/>
      <c r="M16261" s="120"/>
      <c r="N16261" s="120"/>
      <c r="U16261" s="121"/>
      <c r="V16261" s="122"/>
      <c r="W16261" s="123"/>
      <c r="AC16261" s="123"/>
    </row>
    <row r="16262" spans="5:29" s="2" customFormat="1">
      <c r="E16262" s="120"/>
      <c r="M16262" s="120"/>
      <c r="N16262" s="120"/>
      <c r="U16262" s="121"/>
      <c r="V16262" s="122"/>
      <c r="W16262" s="123"/>
      <c r="AC16262" s="123"/>
    </row>
    <row r="16263" spans="5:29" s="2" customFormat="1">
      <c r="E16263" s="120"/>
      <c r="M16263" s="120"/>
      <c r="N16263" s="120"/>
      <c r="U16263" s="121"/>
      <c r="V16263" s="122"/>
      <c r="W16263" s="123"/>
      <c r="AC16263" s="123"/>
    </row>
    <row r="16264" spans="5:29" s="2" customFormat="1">
      <c r="E16264" s="120"/>
      <c r="M16264" s="120"/>
      <c r="N16264" s="120"/>
      <c r="U16264" s="121"/>
      <c r="V16264" s="122"/>
      <c r="W16264" s="123"/>
      <c r="AC16264" s="123"/>
    </row>
    <row r="16265" spans="5:29" s="2" customFormat="1">
      <c r="E16265" s="120"/>
      <c r="M16265" s="120"/>
      <c r="N16265" s="120"/>
      <c r="U16265" s="121"/>
      <c r="V16265" s="122"/>
      <c r="W16265" s="123"/>
      <c r="AC16265" s="123"/>
    </row>
    <row r="16266" spans="5:29" s="2" customFormat="1">
      <c r="E16266" s="120"/>
      <c r="M16266" s="120"/>
      <c r="N16266" s="120"/>
      <c r="U16266" s="121"/>
      <c r="V16266" s="122"/>
      <c r="W16266" s="123"/>
      <c r="AC16266" s="123"/>
    </row>
    <row r="16267" spans="5:29" s="2" customFormat="1">
      <c r="E16267" s="120"/>
      <c r="M16267" s="120"/>
      <c r="N16267" s="120"/>
      <c r="U16267" s="121"/>
      <c r="V16267" s="122"/>
      <c r="W16267" s="123"/>
      <c r="AC16267" s="123"/>
    </row>
    <row r="16268" spans="5:29" s="2" customFormat="1">
      <c r="E16268" s="120"/>
      <c r="M16268" s="120"/>
      <c r="N16268" s="120"/>
      <c r="U16268" s="121"/>
      <c r="V16268" s="122"/>
      <c r="W16268" s="123"/>
      <c r="AC16268" s="123"/>
    </row>
    <row r="16269" spans="5:29" s="2" customFormat="1">
      <c r="E16269" s="120"/>
      <c r="M16269" s="120"/>
      <c r="N16269" s="120"/>
      <c r="U16269" s="121"/>
      <c r="V16269" s="122"/>
      <c r="W16269" s="123"/>
      <c r="AC16269" s="123"/>
    </row>
    <row r="16270" spans="5:29" s="2" customFormat="1">
      <c r="E16270" s="120"/>
      <c r="M16270" s="120"/>
      <c r="N16270" s="120"/>
      <c r="U16270" s="121"/>
      <c r="V16270" s="122"/>
      <c r="W16270" s="123"/>
      <c r="AC16270" s="123"/>
    </row>
    <row r="16271" spans="5:29" s="2" customFormat="1">
      <c r="E16271" s="120"/>
      <c r="M16271" s="120"/>
      <c r="N16271" s="120"/>
      <c r="U16271" s="121"/>
      <c r="V16271" s="122"/>
      <c r="W16271" s="123"/>
      <c r="AC16271" s="123"/>
    </row>
    <row r="16272" spans="5:29" s="2" customFormat="1">
      <c r="E16272" s="120"/>
      <c r="M16272" s="120"/>
      <c r="N16272" s="120"/>
      <c r="U16272" s="121"/>
      <c r="V16272" s="122"/>
      <c r="W16272" s="123"/>
      <c r="AC16272" s="123"/>
    </row>
    <row r="16273" spans="5:29" s="2" customFormat="1">
      <c r="E16273" s="120"/>
      <c r="M16273" s="120"/>
      <c r="N16273" s="120"/>
      <c r="U16273" s="121"/>
      <c r="V16273" s="122"/>
      <c r="W16273" s="123"/>
      <c r="AC16273" s="123"/>
    </row>
    <row r="16274" spans="5:29" s="2" customFormat="1">
      <c r="E16274" s="120"/>
      <c r="M16274" s="120"/>
      <c r="N16274" s="120"/>
      <c r="U16274" s="121"/>
      <c r="V16274" s="122"/>
      <c r="W16274" s="123"/>
      <c r="AC16274" s="123"/>
    </row>
    <row r="16275" spans="5:29" s="2" customFormat="1">
      <c r="E16275" s="120"/>
      <c r="M16275" s="120"/>
      <c r="N16275" s="120"/>
      <c r="U16275" s="121"/>
      <c r="V16275" s="122"/>
      <c r="W16275" s="123"/>
      <c r="AC16275" s="123"/>
    </row>
    <row r="16276" spans="5:29" s="2" customFormat="1">
      <c r="E16276" s="120"/>
      <c r="M16276" s="120"/>
      <c r="N16276" s="120"/>
      <c r="U16276" s="121"/>
      <c r="V16276" s="122"/>
      <c r="W16276" s="123"/>
      <c r="AC16276" s="123"/>
    </row>
    <row r="16277" spans="5:29" s="2" customFormat="1">
      <c r="E16277" s="120"/>
      <c r="M16277" s="120"/>
      <c r="N16277" s="120"/>
      <c r="U16277" s="121"/>
      <c r="V16277" s="122"/>
      <c r="W16277" s="123"/>
      <c r="AC16277" s="123"/>
    </row>
    <row r="16278" spans="5:29" s="2" customFormat="1">
      <c r="E16278" s="120"/>
      <c r="M16278" s="120"/>
      <c r="N16278" s="120"/>
      <c r="U16278" s="121"/>
      <c r="V16278" s="122"/>
      <c r="W16278" s="123"/>
      <c r="AC16278" s="123"/>
    </row>
    <row r="16279" spans="5:29" s="2" customFormat="1">
      <c r="E16279" s="120"/>
      <c r="M16279" s="120"/>
      <c r="N16279" s="120"/>
      <c r="U16279" s="121"/>
      <c r="V16279" s="122"/>
      <c r="W16279" s="123"/>
      <c r="AC16279" s="123"/>
    </row>
    <row r="16280" spans="5:29" s="2" customFormat="1">
      <c r="E16280" s="120"/>
      <c r="M16280" s="120"/>
      <c r="N16280" s="120"/>
      <c r="U16280" s="121"/>
      <c r="V16280" s="122"/>
      <c r="W16280" s="123"/>
      <c r="AC16280" s="123"/>
    </row>
    <row r="16281" spans="5:29" s="2" customFormat="1">
      <c r="E16281" s="120"/>
      <c r="M16281" s="120"/>
      <c r="N16281" s="120"/>
      <c r="U16281" s="121"/>
      <c r="V16281" s="122"/>
      <c r="W16281" s="123"/>
      <c r="AC16281" s="123"/>
    </row>
    <row r="16282" spans="5:29" s="2" customFormat="1">
      <c r="E16282" s="120"/>
      <c r="M16282" s="120"/>
      <c r="N16282" s="120"/>
      <c r="U16282" s="121"/>
      <c r="V16282" s="122"/>
      <c r="W16282" s="123"/>
      <c r="AC16282" s="123"/>
    </row>
    <row r="16283" spans="5:29" s="2" customFormat="1">
      <c r="E16283" s="120"/>
      <c r="M16283" s="120"/>
      <c r="N16283" s="120"/>
      <c r="U16283" s="121"/>
      <c r="V16283" s="122"/>
      <c r="W16283" s="123"/>
      <c r="AC16283" s="123"/>
    </row>
    <row r="16284" spans="5:29" s="2" customFormat="1">
      <c r="E16284" s="120"/>
      <c r="M16284" s="120"/>
      <c r="N16284" s="120"/>
      <c r="U16284" s="121"/>
      <c r="V16284" s="122"/>
      <c r="W16284" s="123"/>
      <c r="AC16284" s="123"/>
    </row>
    <row r="16285" spans="5:29" s="2" customFormat="1">
      <c r="E16285" s="120"/>
      <c r="M16285" s="120"/>
      <c r="N16285" s="120"/>
      <c r="U16285" s="121"/>
      <c r="V16285" s="122"/>
      <c r="W16285" s="123"/>
      <c r="AC16285" s="123"/>
    </row>
    <row r="16286" spans="5:29" s="2" customFormat="1">
      <c r="E16286" s="120"/>
      <c r="M16286" s="120"/>
      <c r="N16286" s="120"/>
      <c r="U16286" s="121"/>
      <c r="V16286" s="122"/>
      <c r="W16286" s="123"/>
      <c r="AC16286" s="123"/>
    </row>
    <row r="16287" spans="5:29" s="2" customFormat="1">
      <c r="E16287" s="120"/>
      <c r="M16287" s="120"/>
      <c r="N16287" s="120"/>
      <c r="U16287" s="121"/>
      <c r="V16287" s="122"/>
      <c r="W16287" s="123"/>
      <c r="AC16287" s="123"/>
    </row>
    <row r="16288" spans="5:29" s="2" customFormat="1">
      <c r="E16288" s="120"/>
      <c r="M16288" s="120"/>
      <c r="N16288" s="120"/>
      <c r="U16288" s="121"/>
      <c r="V16288" s="122"/>
      <c r="W16288" s="123"/>
      <c r="AC16288" s="123"/>
    </row>
    <row r="16289" spans="5:29" s="2" customFormat="1">
      <c r="E16289" s="120"/>
      <c r="M16289" s="120"/>
      <c r="N16289" s="120"/>
      <c r="U16289" s="121"/>
      <c r="V16289" s="122"/>
      <c r="W16289" s="123"/>
      <c r="AC16289" s="123"/>
    </row>
    <row r="16290" spans="5:29" s="2" customFormat="1">
      <c r="E16290" s="120"/>
      <c r="M16290" s="120"/>
      <c r="N16290" s="120"/>
      <c r="U16290" s="121"/>
      <c r="V16290" s="122"/>
      <c r="W16290" s="123"/>
      <c r="AC16290" s="123"/>
    </row>
    <row r="16291" spans="5:29" s="2" customFormat="1">
      <c r="E16291" s="120"/>
      <c r="M16291" s="120"/>
      <c r="N16291" s="120"/>
      <c r="U16291" s="121"/>
      <c r="V16291" s="122"/>
      <c r="W16291" s="123"/>
      <c r="AC16291" s="123"/>
    </row>
    <row r="16292" spans="5:29" s="2" customFormat="1">
      <c r="E16292" s="120"/>
      <c r="M16292" s="120"/>
      <c r="N16292" s="120"/>
      <c r="U16292" s="121"/>
      <c r="V16292" s="122"/>
      <c r="W16292" s="123"/>
      <c r="AC16292" s="123"/>
    </row>
    <row r="16293" spans="5:29" s="2" customFormat="1">
      <c r="E16293" s="120"/>
      <c r="M16293" s="120"/>
      <c r="N16293" s="120"/>
      <c r="U16293" s="121"/>
      <c r="V16293" s="122"/>
      <c r="W16293" s="123"/>
      <c r="AC16293" s="123"/>
    </row>
    <row r="16294" spans="5:29" s="2" customFormat="1">
      <c r="E16294" s="120"/>
      <c r="M16294" s="120"/>
      <c r="N16294" s="120"/>
      <c r="U16294" s="121"/>
      <c r="V16294" s="122"/>
      <c r="W16294" s="123"/>
      <c r="AC16294" s="123"/>
    </row>
    <row r="16295" spans="5:29" s="2" customFormat="1">
      <c r="E16295" s="120"/>
      <c r="M16295" s="120"/>
      <c r="N16295" s="120"/>
      <c r="U16295" s="121"/>
      <c r="V16295" s="122"/>
      <c r="W16295" s="123"/>
      <c r="AC16295" s="123"/>
    </row>
    <row r="16296" spans="5:29" s="2" customFormat="1">
      <c r="E16296" s="120"/>
      <c r="M16296" s="120"/>
      <c r="N16296" s="120"/>
      <c r="U16296" s="121"/>
      <c r="V16296" s="122"/>
      <c r="W16296" s="123"/>
      <c r="AC16296" s="123"/>
    </row>
    <row r="16297" spans="5:29" s="2" customFormat="1">
      <c r="E16297" s="120"/>
      <c r="M16297" s="120"/>
      <c r="N16297" s="120"/>
      <c r="U16297" s="121"/>
      <c r="V16297" s="122"/>
      <c r="W16297" s="123"/>
      <c r="AC16297" s="123"/>
    </row>
    <row r="16298" spans="5:29" s="2" customFormat="1">
      <c r="E16298" s="120"/>
      <c r="M16298" s="120"/>
      <c r="N16298" s="120"/>
      <c r="U16298" s="121"/>
      <c r="V16298" s="122"/>
      <c r="W16298" s="123"/>
      <c r="AC16298" s="123"/>
    </row>
    <row r="16299" spans="5:29" s="2" customFormat="1">
      <c r="E16299" s="120"/>
      <c r="M16299" s="120"/>
      <c r="N16299" s="120"/>
      <c r="U16299" s="121"/>
      <c r="V16299" s="122"/>
      <c r="W16299" s="123"/>
      <c r="AC16299" s="123"/>
    </row>
    <row r="16300" spans="5:29" s="2" customFormat="1">
      <c r="E16300" s="120"/>
      <c r="M16300" s="120"/>
      <c r="N16300" s="120"/>
      <c r="U16300" s="121"/>
      <c r="V16300" s="122"/>
      <c r="W16300" s="123"/>
      <c r="AC16300" s="123"/>
    </row>
    <row r="16301" spans="5:29" s="2" customFormat="1">
      <c r="E16301" s="120"/>
      <c r="M16301" s="120"/>
      <c r="N16301" s="120"/>
      <c r="U16301" s="121"/>
      <c r="V16301" s="122"/>
      <c r="W16301" s="123"/>
      <c r="AC16301" s="123"/>
    </row>
    <row r="16302" spans="5:29" s="2" customFormat="1">
      <c r="E16302" s="120"/>
      <c r="M16302" s="120"/>
      <c r="N16302" s="120"/>
      <c r="U16302" s="121"/>
      <c r="V16302" s="122"/>
      <c r="W16302" s="123"/>
      <c r="AC16302" s="123"/>
    </row>
    <row r="16303" spans="5:29" s="2" customFormat="1">
      <c r="E16303" s="120"/>
      <c r="M16303" s="120"/>
      <c r="N16303" s="120"/>
      <c r="U16303" s="121"/>
      <c r="V16303" s="122"/>
      <c r="W16303" s="123"/>
      <c r="AC16303" s="123"/>
    </row>
    <row r="16304" spans="5:29" s="2" customFormat="1">
      <c r="E16304" s="120"/>
      <c r="M16304" s="120"/>
      <c r="N16304" s="120"/>
      <c r="U16304" s="121"/>
      <c r="V16304" s="122"/>
      <c r="W16304" s="123"/>
      <c r="AC16304" s="123"/>
    </row>
    <row r="16305" spans="5:29" s="2" customFormat="1">
      <c r="E16305" s="120"/>
      <c r="M16305" s="120"/>
      <c r="N16305" s="120"/>
      <c r="U16305" s="121"/>
      <c r="V16305" s="122"/>
      <c r="W16305" s="123"/>
      <c r="AC16305" s="123"/>
    </row>
    <row r="16306" spans="5:29" s="2" customFormat="1">
      <c r="E16306" s="120"/>
      <c r="M16306" s="120"/>
      <c r="N16306" s="120"/>
      <c r="U16306" s="121"/>
      <c r="V16306" s="122"/>
      <c r="W16306" s="123"/>
      <c r="AC16306" s="123"/>
    </row>
    <row r="16307" spans="5:29" s="2" customFormat="1">
      <c r="E16307" s="120"/>
      <c r="M16307" s="120"/>
      <c r="N16307" s="120"/>
      <c r="U16307" s="121"/>
      <c r="V16307" s="122"/>
      <c r="W16307" s="123"/>
      <c r="AC16307" s="123"/>
    </row>
    <row r="16308" spans="5:29" s="2" customFormat="1">
      <c r="E16308" s="120"/>
      <c r="M16308" s="120"/>
      <c r="N16308" s="120"/>
      <c r="U16308" s="121"/>
      <c r="V16308" s="122"/>
      <c r="W16308" s="123"/>
      <c r="AC16308" s="123"/>
    </row>
    <row r="16309" spans="5:29" s="2" customFormat="1">
      <c r="E16309" s="120"/>
      <c r="M16309" s="120"/>
      <c r="N16309" s="120"/>
      <c r="U16309" s="121"/>
      <c r="V16309" s="122"/>
      <c r="W16309" s="123"/>
      <c r="AC16309" s="123"/>
    </row>
    <row r="16310" spans="5:29" s="2" customFormat="1">
      <c r="E16310" s="120"/>
      <c r="M16310" s="120"/>
      <c r="N16310" s="120"/>
      <c r="U16310" s="121"/>
      <c r="V16310" s="122"/>
      <c r="W16310" s="123"/>
      <c r="AC16310" s="123"/>
    </row>
    <row r="16311" spans="5:29" s="2" customFormat="1">
      <c r="E16311" s="120"/>
      <c r="M16311" s="120"/>
      <c r="N16311" s="120"/>
      <c r="U16311" s="121"/>
      <c r="V16311" s="122"/>
      <c r="W16311" s="123"/>
      <c r="AC16311" s="123"/>
    </row>
    <row r="16312" spans="5:29" s="2" customFormat="1">
      <c r="E16312" s="120"/>
      <c r="M16312" s="120"/>
      <c r="N16312" s="120"/>
      <c r="U16312" s="121"/>
      <c r="V16312" s="122"/>
      <c r="W16312" s="123"/>
      <c r="AC16312" s="123"/>
    </row>
    <row r="16313" spans="5:29" s="2" customFormat="1">
      <c r="E16313" s="120"/>
      <c r="M16313" s="120"/>
      <c r="N16313" s="120"/>
      <c r="U16313" s="121"/>
      <c r="V16313" s="122"/>
      <c r="W16313" s="123"/>
      <c r="AC16313" s="123"/>
    </row>
    <row r="16314" spans="5:29" s="2" customFormat="1">
      <c r="E16314" s="120"/>
      <c r="M16314" s="120"/>
      <c r="N16314" s="120"/>
      <c r="U16314" s="121"/>
      <c r="V16314" s="122"/>
      <c r="W16314" s="123"/>
      <c r="AC16314" s="123"/>
    </row>
    <row r="16315" spans="5:29" s="2" customFormat="1">
      <c r="E16315" s="120"/>
      <c r="M16315" s="120"/>
      <c r="N16315" s="120"/>
      <c r="U16315" s="121"/>
      <c r="V16315" s="122"/>
      <c r="W16315" s="123"/>
      <c r="AC16315" s="123"/>
    </row>
    <row r="16316" spans="5:29" s="2" customFormat="1">
      <c r="E16316" s="120"/>
      <c r="M16316" s="120"/>
      <c r="N16316" s="120"/>
      <c r="U16316" s="121"/>
      <c r="V16316" s="122"/>
      <c r="W16316" s="123"/>
      <c r="AC16316" s="123"/>
    </row>
    <row r="16317" spans="5:29" s="2" customFormat="1">
      <c r="E16317" s="120"/>
      <c r="M16317" s="120"/>
      <c r="N16317" s="120"/>
      <c r="U16317" s="121"/>
      <c r="V16317" s="122"/>
      <c r="W16317" s="123"/>
      <c r="AC16317" s="123"/>
    </row>
    <row r="16318" spans="5:29" s="2" customFormat="1">
      <c r="E16318" s="120"/>
      <c r="M16318" s="120"/>
      <c r="N16318" s="120"/>
      <c r="U16318" s="121"/>
      <c r="V16318" s="122"/>
      <c r="W16318" s="123"/>
      <c r="AC16318" s="123"/>
    </row>
    <row r="16319" spans="5:29" s="2" customFormat="1">
      <c r="E16319" s="120"/>
      <c r="M16319" s="120"/>
      <c r="N16319" s="120"/>
      <c r="U16319" s="121"/>
      <c r="V16319" s="122"/>
      <c r="W16319" s="123"/>
      <c r="AC16319" s="123"/>
    </row>
    <row r="16320" spans="5:29" s="2" customFormat="1">
      <c r="E16320" s="120"/>
      <c r="M16320" s="120"/>
      <c r="N16320" s="120"/>
      <c r="U16320" s="121"/>
      <c r="V16320" s="122"/>
      <c r="W16320" s="123"/>
      <c r="AC16320" s="123"/>
    </row>
    <row r="16321" spans="5:29" s="2" customFormat="1">
      <c r="E16321" s="120"/>
      <c r="M16321" s="120"/>
      <c r="N16321" s="120"/>
      <c r="U16321" s="121"/>
      <c r="V16321" s="122"/>
      <c r="W16321" s="123"/>
      <c r="AC16321" s="123"/>
    </row>
    <row r="16322" spans="5:29" s="2" customFormat="1">
      <c r="E16322" s="120"/>
      <c r="M16322" s="120"/>
      <c r="N16322" s="120"/>
      <c r="U16322" s="121"/>
      <c r="V16322" s="122"/>
      <c r="W16322" s="123"/>
      <c r="AC16322" s="123"/>
    </row>
    <row r="16323" spans="5:29" s="2" customFormat="1">
      <c r="E16323" s="120"/>
      <c r="M16323" s="120"/>
      <c r="N16323" s="120"/>
      <c r="U16323" s="121"/>
      <c r="V16323" s="122"/>
      <c r="W16323" s="123"/>
      <c r="AC16323" s="123"/>
    </row>
    <row r="16324" spans="5:29" s="2" customFormat="1">
      <c r="E16324" s="120"/>
      <c r="M16324" s="120"/>
      <c r="N16324" s="120"/>
      <c r="U16324" s="121"/>
      <c r="V16324" s="122"/>
      <c r="W16324" s="123"/>
      <c r="AC16324" s="123"/>
    </row>
    <row r="16325" spans="5:29" s="2" customFormat="1">
      <c r="E16325" s="120"/>
      <c r="M16325" s="120"/>
      <c r="N16325" s="120"/>
      <c r="U16325" s="121"/>
      <c r="V16325" s="122"/>
      <c r="W16325" s="123"/>
      <c r="AC16325" s="123"/>
    </row>
    <row r="16326" spans="5:29" s="2" customFormat="1">
      <c r="E16326" s="120"/>
      <c r="M16326" s="120"/>
      <c r="N16326" s="120"/>
      <c r="U16326" s="121"/>
      <c r="V16326" s="122"/>
      <c r="W16326" s="123"/>
      <c r="AC16326" s="123"/>
    </row>
    <row r="16327" spans="5:29" s="2" customFormat="1">
      <c r="E16327" s="120"/>
      <c r="M16327" s="120"/>
      <c r="N16327" s="120"/>
      <c r="U16327" s="121"/>
      <c r="V16327" s="122"/>
      <c r="W16327" s="123"/>
      <c r="AC16327" s="123"/>
    </row>
    <row r="16328" spans="5:29" s="2" customFormat="1">
      <c r="E16328" s="120"/>
      <c r="M16328" s="120"/>
      <c r="N16328" s="120"/>
      <c r="U16328" s="121"/>
      <c r="V16328" s="122"/>
      <c r="W16328" s="123"/>
      <c r="AC16328" s="123"/>
    </row>
    <row r="16329" spans="5:29" s="2" customFormat="1">
      <c r="E16329" s="120"/>
      <c r="M16329" s="120"/>
      <c r="N16329" s="120"/>
      <c r="U16329" s="121"/>
      <c r="V16329" s="122"/>
      <c r="W16329" s="123"/>
      <c r="AC16329" s="123"/>
    </row>
    <row r="16330" spans="5:29" s="2" customFormat="1">
      <c r="E16330" s="120"/>
      <c r="M16330" s="120"/>
      <c r="N16330" s="120"/>
      <c r="U16330" s="121"/>
      <c r="V16330" s="122"/>
      <c r="W16330" s="123"/>
      <c r="AC16330" s="123"/>
    </row>
    <row r="16331" spans="5:29" s="2" customFormat="1">
      <c r="E16331" s="120"/>
      <c r="M16331" s="120"/>
      <c r="N16331" s="120"/>
      <c r="U16331" s="121"/>
      <c r="V16331" s="122"/>
      <c r="W16331" s="123"/>
      <c r="AC16331" s="123"/>
    </row>
    <row r="16332" spans="5:29" s="2" customFormat="1">
      <c r="E16332" s="120"/>
      <c r="M16332" s="120"/>
      <c r="N16332" s="120"/>
      <c r="U16332" s="121"/>
      <c r="V16332" s="122"/>
      <c r="W16332" s="123"/>
      <c r="AC16332" s="123"/>
    </row>
    <row r="16333" spans="5:29" s="2" customFormat="1">
      <c r="E16333" s="120"/>
      <c r="M16333" s="120"/>
      <c r="N16333" s="120"/>
      <c r="U16333" s="121"/>
      <c r="V16333" s="122"/>
      <c r="W16333" s="123"/>
      <c r="AC16333" s="123"/>
    </row>
    <row r="16334" spans="5:29" s="2" customFormat="1">
      <c r="E16334" s="120"/>
      <c r="M16334" s="120"/>
      <c r="N16334" s="120"/>
      <c r="U16334" s="121"/>
      <c r="V16334" s="122"/>
      <c r="W16334" s="123"/>
      <c r="AC16334" s="123"/>
    </row>
    <row r="16335" spans="5:29" s="2" customFormat="1">
      <c r="E16335" s="120"/>
      <c r="M16335" s="120"/>
      <c r="N16335" s="120"/>
      <c r="U16335" s="121"/>
      <c r="V16335" s="122"/>
      <c r="W16335" s="123"/>
      <c r="AC16335" s="123"/>
    </row>
    <row r="16336" spans="5:29" s="2" customFormat="1">
      <c r="E16336" s="120"/>
      <c r="M16336" s="120"/>
      <c r="N16336" s="120"/>
      <c r="U16336" s="121"/>
      <c r="V16336" s="122"/>
      <c r="W16336" s="123"/>
      <c r="AC16336" s="123"/>
    </row>
    <row r="16337" spans="5:29" s="2" customFormat="1">
      <c r="E16337" s="120"/>
      <c r="M16337" s="120"/>
      <c r="N16337" s="120"/>
      <c r="U16337" s="121"/>
      <c r="V16337" s="122"/>
      <c r="W16337" s="123"/>
      <c r="AC16337" s="123"/>
    </row>
    <row r="16338" spans="5:29" s="2" customFormat="1">
      <c r="E16338" s="120"/>
      <c r="M16338" s="120"/>
      <c r="N16338" s="120"/>
      <c r="U16338" s="121"/>
      <c r="V16338" s="122"/>
      <c r="W16338" s="123"/>
      <c r="AC16338" s="123"/>
    </row>
    <row r="16339" spans="5:29" s="2" customFormat="1">
      <c r="E16339" s="120"/>
      <c r="M16339" s="120"/>
      <c r="N16339" s="120"/>
      <c r="U16339" s="121"/>
      <c r="V16339" s="122"/>
      <c r="W16339" s="123"/>
      <c r="AC16339" s="123"/>
    </row>
    <row r="16340" spans="5:29" s="2" customFormat="1">
      <c r="E16340" s="120"/>
      <c r="M16340" s="120"/>
      <c r="N16340" s="120"/>
      <c r="U16340" s="121"/>
      <c r="V16340" s="122"/>
      <c r="W16340" s="123"/>
      <c r="AC16340" s="123"/>
    </row>
    <row r="16341" spans="5:29" s="2" customFormat="1">
      <c r="E16341" s="120"/>
      <c r="M16341" s="120"/>
      <c r="N16341" s="120"/>
      <c r="U16341" s="121"/>
      <c r="V16341" s="122"/>
      <c r="W16341" s="123"/>
      <c r="AC16341" s="123"/>
    </row>
    <row r="16342" spans="5:29" s="2" customFormat="1">
      <c r="E16342" s="120"/>
      <c r="M16342" s="120"/>
      <c r="N16342" s="120"/>
      <c r="U16342" s="121"/>
      <c r="V16342" s="122"/>
      <c r="W16342" s="123"/>
      <c r="AC16342" s="123"/>
    </row>
    <row r="16343" spans="5:29" s="2" customFormat="1">
      <c r="E16343" s="120"/>
      <c r="M16343" s="120"/>
      <c r="N16343" s="120"/>
      <c r="U16343" s="121"/>
      <c r="V16343" s="122"/>
      <c r="W16343" s="123"/>
      <c r="AC16343" s="123"/>
    </row>
    <row r="16344" spans="5:29" s="2" customFormat="1">
      <c r="E16344" s="120"/>
      <c r="M16344" s="120"/>
      <c r="N16344" s="120"/>
      <c r="U16344" s="121"/>
      <c r="V16344" s="122"/>
      <c r="W16344" s="123"/>
      <c r="AC16344" s="123"/>
    </row>
    <row r="16345" spans="5:29" s="2" customFormat="1">
      <c r="E16345" s="120"/>
      <c r="M16345" s="120"/>
      <c r="N16345" s="120"/>
      <c r="U16345" s="121"/>
      <c r="V16345" s="122"/>
      <c r="W16345" s="123"/>
      <c r="AC16345" s="123"/>
    </row>
    <row r="16346" spans="5:29" s="2" customFormat="1">
      <c r="E16346" s="120"/>
      <c r="M16346" s="120"/>
      <c r="N16346" s="120"/>
      <c r="U16346" s="121"/>
      <c r="V16346" s="122"/>
      <c r="W16346" s="123"/>
      <c r="AC16346" s="123"/>
    </row>
    <row r="16347" spans="5:29" s="2" customFormat="1">
      <c r="E16347" s="120"/>
      <c r="M16347" s="120"/>
      <c r="N16347" s="120"/>
      <c r="U16347" s="121"/>
      <c r="V16347" s="122"/>
      <c r="W16347" s="123"/>
      <c r="AC16347" s="123"/>
    </row>
    <row r="16348" spans="5:29" s="2" customFormat="1">
      <c r="E16348" s="120"/>
      <c r="M16348" s="120"/>
      <c r="N16348" s="120"/>
      <c r="U16348" s="121"/>
      <c r="V16348" s="122"/>
      <c r="W16348" s="123"/>
      <c r="AC16348" s="123"/>
    </row>
    <row r="16349" spans="5:29" s="2" customFormat="1">
      <c r="E16349" s="120"/>
      <c r="M16349" s="120"/>
      <c r="N16349" s="120"/>
      <c r="U16349" s="121"/>
      <c r="V16349" s="122"/>
      <c r="W16349" s="123"/>
      <c r="AC16349" s="123"/>
    </row>
    <row r="16350" spans="5:29" s="2" customFormat="1">
      <c r="E16350" s="120"/>
      <c r="M16350" s="120"/>
      <c r="N16350" s="120"/>
      <c r="U16350" s="121"/>
      <c r="V16350" s="122"/>
      <c r="W16350" s="123"/>
      <c r="AC16350" s="123"/>
    </row>
    <row r="16351" spans="5:29" s="2" customFormat="1">
      <c r="E16351" s="120"/>
      <c r="M16351" s="120"/>
      <c r="N16351" s="120"/>
      <c r="U16351" s="121"/>
      <c r="V16351" s="122"/>
      <c r="W16351" s="123"/>
      <c r="AC16351" s="123"/>
    </row>
    <row r="16352" spans="5:29" s="2" customFormat="1">
      <c r="E16352" s="120"/>
      <c r="M16352" s="120"/>
      <c r="N16352" s="120"/>
      <c r="U16352" s="121"/>
      <c r="V16352" s="122"/>
      <c r="W16352" s="123"/>
      <c r="AC16352" s="123"/>
    </row>
    <row r="16353" spans="5:29" s="2" customFormat="1">
      <c r="E16353" s="120"/>
      <c r="M16353" s="120"/>
      <c r="N16353" s="120"/>
      <c r="U16353" s="121"/>
      <c r="V16353" s="122"/>
      <c r="W16353" s="123"/>
      <c r="AC16353" s="123"/>
    </row>
    <row r="16354" spans="5:29" s="2" customFormat="1">
      <c r="E16354" s="120"/>
      <c r="M16354" s="120"/>
      <c r="N16354" s="120"/>
      <c r="U16354" s="121"/>
      <c r="V16354" s="122"/>
      <c r="W16354" s="123"/>
      <c r="AC16354" s="123"/>
    </row>
    <row r="16355" spans="5:29" s="2" customFormat="1">
      <c r="E16355" s="120"/>
      <c r="M16355" s="120"/>
      <c r="N16355" s="120"/>
      <c r="U16355" s="121"/>
      <c r="V16355" s="122"/>
      <c r="W16355" s="123"/>
      <c r="AC16355" s="123"/>
    </row>
    <row r="16356" spans="5:29" s="2" customFormat="1">
      <c r="E16356" s="120"/>
      <c r="M16356" s="120"/>
      <c r="N16356" s="120"/>
      <c r="U16356" s="121"/>
      <c r="V16356" s="122"/>
      <c r="W16356" s="123"/>
      <c r="AC16356" s="123"/>
    </row>
    <row r="16357" spans="5:29" s="2" customFormat="1">
      <c r="E16357" s="120"/>
      <c r="M16357" s="120"/>
      <c r="N16357" s="120"/>
      <c r="U16357" s="121"/>
      <c r="V16357" s="122"/>
      <c r="W16357" s="123"/>
      <c r="AC16357" s="123"/>
    </row>
    <row r="16358" spans="5:29" s="2" customFormat="1">
      <c r="E16358" s="120"/>
      <c r="M16358" s="120"/>
      <c r="N16358" s="120"/>
      <c r="U16358" s="121"/>
      <c r="V16358" s="122"/>
      <c r="W16358" s="123"/>
      <c r="AC16358" s="123"/>
    </row>
    <row r="16359" spans="5:29" s="2" customFormat="1">
      <c r="E16359" s="120"/>
      <c r="M16359" s="120"/>
      <c r="N16359" s="120"/>
      <c r="U16359" s="121"/>
      <c r="V16359" s="122"/>
      <c r="W16359" s="123"/>
      <c r="AC16359" s="123"/>
    </row>
    <row r="16360" spans="5:29" s="2" customFormat="1">
      <c r="E16360" s="120"/>
      <c r="M16360" s="120"/>
      <c r="N16360" s="120"/>
      <c r="U16360" s="121"/>
      <c r="V16360" s="122"/>
      <c r="W16360" s="123"/>
      <c r="AC16360" s="123"/>
    </row>
    <row r="16361" spans="5:29" s="2" customFormat="1">
      <c r="E16361" s="120"/>
      <c r="M16361" s="120"/>
      <c r="N16361" s="120"/>
      <c r="U16361" s="121"/>
      <c r="V16361" s="122"/>
      <c r="W16361" s="123"/>
      <c r="AC16361" s="123"/>
    </row>
    <row r="16362" spans="5:29" s="2" customFormat="1">
      <c r="E16362" s="120"/>
      <c r="M16362" s="120"/>
      <c r="N16362" s="120"/>
      <c r="U16362" s="121"/>
      <c r="V16362" s="122"/>
      <c r="W16362" s="123"/>
      <c r="AC16362" s="123"/>
    </row>
    <row r="16363" spans="5:29" s="2" customFormat="1">
      <c r="E16363" s="120"/>
      <c r="M16363" s="120"/>
      <c r="N16363" s="120"/>
      <c r="U16363" s="121"/>
      <c r="V16363" s="122"/>
      <c r="W16363" s="123"/>
      <c r="AC16363" s="123"/>
    </row>
    <row r="16364" spans="5:29" s="2" customFormat="1">
      <c r="E16364" s="120"/>
      <c r="M16364" s="120"/>
      <c r="N16364" s="120"/>
      <c r="U16364" s="121"/>
      <c r="V16364" s="122"/>
      <c r="W16364" s="123"/>
      <c r="AC16364" s="123"/>
    </row>
    <row r="16365" spans="5:29" s="2" customFormat="1">
      <c r="E16365" s="120"/>
      <c r="M16365" s="120"/>
      <c r="N16365" s="120"/>
      <c r="U16365" s="121"/>
      <c r="V16365" s="122"/>
      <c r="W16365" s="123"/>
      <c r="AC16365" s="123"/>
    </row>
    <row r="16366" spans="5:29" s="2" customFormat="1">
      <c r="E16366" s="120"/>
      <c r="M16366" s="120"/>
      <c r="N16366" s="120"/>
      <c r="U16366" s="121"/>
      <c r="V16366" s="122"/>
      <c r="W16366" s="123"/>
      <c r="AC16366" s="123"/>
    </row>
    <row r="16367" spans="5:29" s="2" customFormat="1">
      <c r="E16367" s="120"/>
      <c r="M16367" s="120"/>
      <c r="N16367" s="120"/>
      <c r="U16367" s="121"/>
      <c r="V16367" s="122"/>
      <c r="W16367" s="123"/>
      <c r="AC16367" s="123"/>
    </row>
    <row r="16368" spans="5:29" s="2" customFormat="1">
      <c r="E16368" s="120"/>
      <c r="M16368" s="120"/>
      <c r="N16368" s="120"/>
      <c r="U16368" s="121"/>
      <c r="V16368" s="122"/>
      <c r="W16368" s="123"/>
      <c r="AC16368" s="123"/>
    </row>
    <row r="16369" spans="5:29" s="2" customFormat="1">
      <c r="E16369" s="120"/>
      <c r="M16369" s="120"/>
      <c r="N16369" s="120"/>
      <c r="U16369" s="121"/>
      <c r="V16369" s="122"/>
      <c r="W16369" s="123"/>
      <c r="AC16369" s="123"/>
    </row>
    <row r="16370" spans="5:29" s="2" customFormat="1">
      <c r="E16370" s="120"/>
      <c r="M16370" s="120"/>
      <c r="N16370" s="120"/>
      <c r="U16370" s="121"/>
      <c r="V16370" s="122"/>
      <c r="W16370" s="123"/>
      <c r="AC16370" s="123"/>
    </row>
    <row r="16371" spans="5:29" s="2" customFormat="1">
      <c r="E16371" s="120"/>
      <c r="M16371" s="120"/>
      <c r="N16371" s="120"/>
      <c r="U16371" s="121"/>
      <c r="V16371" s="122"/>
      <c r="W16371" s="123"/>
      <c r="AC16371" s="123"/>
    </row>
    <row r="16372" spans="5:29" s="2" customFormat="1">
      <c r="E16372" s="120"/>
      <c r="M16372" s="120"/>
      <c r="N16372" s="120"/>
      <c r="U16372" s="121"/>
      <c r="V16372" s="122"/>
      <c r="W16372" s="123"/>
      <c r="AC16372" s="123"/>
    </row>
    <row r="16373" spans="5:29" s="2" customFormat="1">
      <c r="E16373" s="120"/>
      <c r="M16373" s="120"/>
      <c r="N16373" s="120"/>
      <c r="U16373" s="121"/>
      <c r="V16373" s="122"/>
      <c r="W16373" s="123"/>
      <c r="AC16373" s="123"/>
    </row>
    <row r="16374" spans="5:29" s="2" customFormat="1">
      <c r="E16374" s="120"/>
      <c r="M16374" s="120"/>
      <c r="N16374" s="120"/>
      <c r="U16374" s="121"/>
      <c r="V16374" s="122"/>
      <c r="W16374" s="123"/>
      <c r="AC16374" s="123"/>
    </row>
    <row r="16375" spans="5:29" s="2" customFormat="1">
      <c r="E16375" s="120"/>
      <c r="M16375" s="120"/>
      <c r="N16375" s="120"/>
      <c r="U16375" s="121"/>
      <c r="V16375" s="122"/>
      <c r="W16375" s="123"/>
      <c r="AC16375" s="123"/>
    </row>
    <row r="16376" spans="5:29" s="2" customFormat="1">
      <c r="E16376" s="120"/>
      <c r="M16376" s="120"/>
      <c r="N16376" s="120"/>
      <c r="U16376" s="121"/>
      <c r="V16376" s="122"/>
      <c r="W16376" s="123"/>
      <c r="AC16376" s="123"/>
    </row>
    <row r="16377" spans="5:29" s="2" customFormat="1">
      <c r="E16377" s="120"/>
      <c r="M16377" s="120"/>
      <c r="N16377" s="120"/>
      <c r="U16377" s="121"/>
      <c r="V16377" s="122"/>
      <c r="W16377" s="123"/>
      <c r="AC16377" s="123"/>
    </row>
    <row r="16378" spans="5:29" s="2" customFormat="1">
      <c r="E16378" s="120"/>
      <c r="M16378" s="120"/>
      <c r="N16378" s="120"/>
      <c r="U16378" s="121"/>
      <c r="V16378" s="122"/>
      <c r="W16378" s="123"/>
      <c r="AC16378" s="123"/>
    </row>
    <row r="16379" spans="5:29" s="2" customFormat="1">
      <c r="E16379" s="120"/>
      <c r="M16379" s="120"/>
      <c r="N16379" s="120"/>
      <c r="U16379" s="121"/>
      <c r="V16379" s="122"/>
      <c r="W16379" s="123"/>
      <c r="AC16379" s="123"/>
    </row>
    <row r="16380" spans="5:29" s="2" customFormat="1">
      <c r="E16380" s="120"/>
      <c r="M16380" s="120"/>
      <c r="N16380" s="120"/>
      <c r="U16380" s="121"/>
      <c r="V16380" s="122"/>
      <c r="W16380" s="123"/>
      <c r="AC16380" s="123"/>
    </row>
    <row r="16381" spans="5:29" s="2" customFormat="1">
      <c r="E16381" s="120"/>
      <c r="M16381" s="120"/>
      <c r="N16381" s="120"/>
      <c r="U16381" s="121"/>
      <c r="V16381" s="122"/>
      <c r="W16381" s="123"/>
      <c r="AC16381" s="123"/>
    </row>
    <row r="16382" spans="5:29" s="2" customFormat="1">
      <c r="E16382" s="120"/>
      <c r="M16382" s="120"/>
      <c r="N16382" s="120"/>
      <c r="U16382" s="121"/>
      <c r="V16382" s="122"/>
      <c r="W16382" s="123"/>
      <c r="AC16382" s="123"/>
    </row>
    <row r="16383" spans="5:29" s="2" customFormat="1">
      <c r="E16383" s="120"/>
      <c r="M16383" s="120"/>
      <c r="N16383" s="120"/>
      <c r="U16383" s="121"/>
      <c r="V16383" s="122"/>
      <c r="W16383" s="123"/>
      <c r="AC16383" s="123"/>
    </row>
    <row r="16384" spans="5:29" s="2" customFormat="1">
      <c r="E16384" s="120"/>
      <c r="M16384" s="120"/>
      <c r="N16384" s="120"/>
      <c r="U16384" s="121"/>
      <c r="V16384" s="122"/>
      <c r="W16384" s="123"/>
      <c r="AC16384" s="123"/>
    </row>
    <row r="16385" spans="5:29" s="2" customFormat="1">
      <c r="E16385" s="120"/>
      <c r="M16385" s="120"/>
      <c r="N16385" s="120"/>
      <c r="U16385" s="121"/>
      <c r="V16385" s="122"/>
      <c r="W16385" s="123"/>
      <c r="AC16385" s="123"/>
    </row>
    <row r="16386" spans="5:29" s="2" customFormat="1">
      <c r="E16386" s="120"/>
      <c r="M16386" s="120"/>
      <c r="N16386" s="120"/>
      <c r="U16386" s="121"/>
      <c r="V16386" s="122"/>
      <c r="W16386" s="123"/>
      <c r="AC16386" s="123"/>
    </row>
    <row r="16387" spans="5:29" s="2" customFormat="1">
      <c r="E16387" s="120"/>
      <c r="M16387" s="120"/>
      <c r="N16387" s="120"/>
      <c r="U16387" s="121"/>
      <c r="V16387" s="122"/>
      <c r="W16387" s="123"/>
      <c r="AC16387" s="123"/>
    </row>
    <row r="16388" spans="5:29" s="2" customFormat="1">
      <c r="E16388" s="120"/>
      <c r="M16388" s="120"/>
      <c r="N16388" s="120"/>
      <c r="U16388" s="121"/>
      <c r="V16388" s="122"/>
      <c r="W16388" s="123"/>
      <c r="AC16388" s="123"/>
    </row>
    <row r="16389" spans="5:29" s="2" customFormat="1">
      <c r="E16389" s="120"/>
      <c r="M16389" s="120"/>
      <c r="N16389" s="120"/>
      <c r="U16389" s="121"/>
      <c r="V16389" s="122"/>
      <c r="W16389" s="123"/>
      <c r="AC16389" s="123"/>
    </row>
    <row r="16390" spans="5:29" s="2" customFormat="1">
      <c r="E16390" s="120"/>
      <c r="M16390" s="120"/>
      <c r="N16390" s="120"/>
      <c r="U16390" s="121"/>
      <c r="V16390" s="122"/>
      <c r="W16390" s="123"/>
      <c r="AC16390" s="123"/>
    </row>
    <row r="16391" spans="5:29" s="2" customFormat="1">
      <c r="E16391" s="120"/>
      <c r="M16391" s="120"/>
      <c r="N16391" s="120"/>
      <c r="U16391" s="121"/>
      <c r="V16391" s="122"/>
      <c r="W16391" s="123"/>
      <c r="AC16391" s="123"/>
    </row>
    <row r="16392" spans="5:29" s="2" customFormat="1">
      <c r="E16392" s="120"/>
      <c r="M16392" s="120"/>
      <c r="N16392" s="120"/>
      <c r="U16392" s="121"/>
      <c r="V16392" s="122"/>
      <c r="W16392" s="123"/>
      <c r="AC16392" s="123"/>
    </row>
    <row r="16393" spans="5:29" s="2" customFormat="1">
      <c r="E16393" s="120"/>
      <c r="M16393" s="120"/>
      <c r="N16393" s="120"/>
      <c r="U16393" s="121"/>
      <c r="V16393" s="122"/>
      <c r="W16393" s="123"/>
      <c r="AC16393" s="123"/>
    </row>
    <row r="16394" spans="5:29" s="2" customFormat="1">
      <c r="E16394" s="120"/>
      <c r="M16394" s="120"/>
      <c r="N16394" s="120"/>
      <c r="U16394" s="121"/>
      <c r="V16394" s="122"/>
      <c r="W16394" s="123"/>
      <c r="AC16394" s="123"/>
    </row>
    <row r="16395" spans="5:29" s="2" customFormat="1">
      <c r="E16395" s="120"/>
      <c r="M16395" s="120"/>
      <c r="N16395" s="120"/>
      <c r="U16395" s="121"/>
      <c r="V16395" s="122"/>
      <c r="W16395" s="123"/>
      <c r="AC16395" s="123"/>
    </row>
    <row r="16396" spans="5:29" s="2" customFormat="1">
      <c r="E16396" s="120"/>
      <c r="M16396" s="120"/>
      <c r="N16396" s="120"/>
      <c r="U16396" s="121"/>
      <c r="V16396" s="122"/>
      <c r="W16396" s="123"/>
      <c r="AC16396" s="123"/>
    </row>
    <row r="16397" spans="5:29" s="2" customFormat="1">
      <c r="E16397" s="120"/>
      <c r="M16397" s="120"/>
      <c r="N16397" s="120"/>
      <c r="U16397" s="121"/>
      <c r="V16397" s="122"/>
      <c r="W16397" s="123"/>
      <c r="AC16397" s="123"/>
    </row>
    <row r="16398" spans="5:29" s="2" customFormat="1">
      <c r="E16398" s="120"/>
      <c r="M16398" s="120"/>
      <c r="N16398" s="120"/>
      <c r="U16398" s="121"/>
      <c r="V16398" s="122"/>
      <c r="W16398" s="123"/>
      <c r="AC16398" s="123"/>
    </row>
    <row r="16399" spans="5:29" s="2" customFormat="1">
      <c r="E16399" s="120"/>
      <c r="M16399" s="120"/>
      <c r="N16399" s="120"/>
      <c r="U16399" s="121"/>
      <c r="V16399" s="122"/>
      <c r="W16399" s="123"/>
      <c r="AC16399" s="123"/>
    </row>
    <row r="16400" spans="5:29" s="2" customFormat="1">
      <c r="E16400" s="120"/>
      <c r="M16400" s="120"/>
      <c r="N16400" s="120"/>
      <c r="U16400" s="121"/>
      <c r="V16400" s="122"/>
      <c r="W16400" s="123"/>
      <c r="AC16400" s="123"/>
    </row>
    <row r="16401" spans="5:29" s="2" customFormat="1">
      <c r="E16401" s="120"/>
      <c r="M16401" s="120"/>
      <c r="N16401" s="120"/>
      <c r="U16401" s="121"/>
      <c r="V16401" s="122"/>
      <c r="W16401" s="123"/>
      <c r="AC16401" s="123"/>
    </row>
    <row r="16402" spans="5:29" s="2" customFormat="1">
      <c r="E16402" s="120"/>
      <c r="M16402" s="120"/>
      <c r="N16402" s="120"/>
      <c r="U16402" s="121"/>
      <c r="V16402" s="122"/>
      <c r="W16402" s="123"/>
      <c r="AC16402" s="123"/>
    </row>
    <row r="16403" spans="5:29" s="2" customFormat="1">
      <c r="E16403" s="120"/>
      <c r="M16403" s="120"/>
      <c r="N16403" s="120"/>
      <c r="U16403" s="121"/>
      <c r="V16403" s="122"/>
      <c r="W16403" s="123"/>
      <c r="AC16403" s="123"/>
    </row>
    <row r="16404" spans="5:29" s="2" customFormat="1">
      <c r="E16404" s="120"/>
      <c r="M16404" s="120"/>
      <c r="N16404" s="120"/>
      <c r="U16404" s="121"/>
      <c r="V16404" s="122"/>
      <c r="W16404" s="123"/>
      <c r="AC16404" s="123"/>
    </row>
    <row r="16405" spans="5:29" s="2" customFormat="1">
      <c r="E16405" s="120"/>
      <c r="M16405" s="120"/>
      <c r="N16405" s="120"/>
      <c r="U16405" s="121"/>
      <c r="V16405" s="122"/>
      <c r="W16405" s="123"/>
      <c r="AC16405" s="123"/>
    </row>
    <row r="16406" spans="5:29" s="2" customFormat="1">
      <c r="E16406" s="120"/>
      <c r="M16406" s="120"/>
      <c r="N16406" s="120"/>
      <c r="U16406" s="121"/>
      <c r="V16406" s="122"/>
      <c r="W16406" s="123"/>
      <c r="AC16406" s="123"/>
    </row>
    <row r="16407" spans="5:29" s="2" customFormat="1">
      <c r="E16407" s="120"/>
      <c r="M16407" s="120"/>
      <c r="N16407" s="120"/>
      <c r="U16407" s="121"/>
      <c r="V16407" s="122"/>
      <c r="W16407" s="123"/>
      <c r="AC16407" s="123"/>
    </row>
    <row r="16408" spans="5:29" s="2" customFormat="1">
      <c r="E16408" s="120"/>
      <c r="M16408" s="120"/>
      <c r="N16408" s="120"/>
      <c r="U16408" s="121"/>
      <c r="V16408" s="122"/>
      <c r="W16408" s="123"/>
      <c r="AC16408" s="123"/>
    </row>
    <row r="16409" spans="5:29" s="2" customFormat="1">
      <c r="E16409" s="120"/>
      <c r="M16409" s="120"/>
      <c r="N16409" s="120"/>
      <c r="U16409" s="121"/>
      <c r="V16409" s="122"/>
      <c r="W16409" s="123"/>
      <c r="AC16409" s="123"/>
    </row>
    <row r="16410" spans="5:29" s="2" customFormat="1">
      <c r="E16410" s="120"/>
      <c r="M16410" s="120"/>
      <c r="N16410" s="120"/>
      <c r="U16410" s="121"/>
      <c r="V16410" s="122"/>
      <c r="W16410" s="123"/>
      <c r="AC16410" s="123"/>
    </row>
    <row r="16411" spans="5:29" s="2" customFormat="1">
      <c r="E16411" s="120"/>
      <c r="M16411" s="120"/>
      <c r="N16411" s="120"/>
      <c r="U16411" s="121"/>
      <c r="V16411" s="122"/>
      <c r="W16411" s="123"/>
      <c r="AC16411" s="123"/>
    </row>
    <row r="16412" spans="5:29" s="2" customFormat="1">
      <c r="E16412" s="120"/>
      <c r="M16412" s="120"/>
      <c r="N16412" s="120"/>
      <c r="U16412" s="121"/>
      <c r="V16412" s="122"/>
      <c r="W16412" s="123"/>
      <c r="AC16412" s="123"/>
    </row>
    <row r="16413" spans="5:29" s="2" customFormat="1">
      <c r="E16413" s="120"/>
      <c r="M16413" s="120"/>
      <c r="N16413" s="120"/>
      <c r="U16413" s="121"/>
      <c r="V16413" s="122"/>
      <c r="W16413" s="123"/>
      <c r="AC16413" s="123"/>
    </row>
    <row r="16414" spans="5:29" s="2" customFormat="1">
      <c r="E16414" s="120"/>
      <c r="M16414" s="120"/>
      <c r="N16414" s="120"/>
      <c r="U16414" s="121"/>
      <c r="V16414" s="122"/>
      <c r="W16414" s="123"/>
      <c r="AC16414" s="123"/>
    </row>
    <row r="16415" spans="5:29" s="2" customFormat="1">
      <c r="E16415" s="120"/>
      <c r="M16415" s="120"/>
      <c r="N16415" s="120"/>
      <c r="U16415" s="121"/>
      <c r="V16415" s="122"/>
      <c r="W16415" s="123"/>
      <c r="AC16415" s="123"/>
    </row>
    <row r="16416" spans="5:29" s="2" customFormat="1">
      <c r="E16416" s="120"/>
      <c r="M16416" s="120"/>
      <c r="N16416" s="120"/>
      <c r="U16416" s="121"/>
      <c r="V16416" s="122"/>
      <c r="W16416" s="123"/>
      <c r="AC16416" s="123"/>
    </row>
    <row r="16417" spans="5:29" s="2" customFormat="1">
      <c r="E16417" s="120"/>
      <c r="M16417" s="120"/>
      <c r="N16417" s="120"/>
      <c r="U16417" s="121"/>
      <c r="V16417" s="122"/>
      <c r="W16417" s="123"/>
      <c r="AC16417" s="123"/>
    </row>
    <row r="16418" spans="5:29" s="2" customFormat="1">
      <c r="E16418" s="120"/>
      <c r="M16418" s="120"/>
      <c r="N16418" s="120"/>
      <c r="U16418" s="121"/>
      <c r="V16418" s="122"/>
      <c r="W16418" s="123"/>
      <c r="AC16418" s="123"/>
    </row>
    <row r="16419" spans="5:29" s="2" customFormat="1">
      <c r="E16419" s="120"/>
      <c r="M16419" s="120"/>
      <c r="N16419" s="120"/>
      <c r="U16419" s="121"/>
      <c r="V16419" s="122"/>
      <c r="W16419" s="123"/>
      <c r="AC16419" s="123"/>
    </row>
    <row r="16420" spans="5:29" s="2" customFormat="1">
      <c r="E16420" s="120"/>
      <c r="M16420" s="120"/>
      <c r="N16420" s="120"/>
      <c r="U16420" s="121"/>
      <c r="V16420" s="122"/>
      <c r="W16420" s="123"/>
      <c r="AC16420" s="123"/>
    </row>
    <row r="16421" spans="5:29" s="2" customFormat="1">
      <c r="E16421" s="120"/>
      <c r="M16421" s="120"/>
      <c r="N16421" s="120"/>
      <c r="U16421" s="121"/>
      <c r="V16421" s="122"/>
      <c r="W16421" s="123"/>
      <c r="AC16421" s="123"/>
    </row>
    <row r="16422" spans="5:29" s="2" customFormat="1">
      <c r="E16422" s="120"/>
      <c r="M16422" s="120"/>
      <c r="N16422" s="120"/>
      <c r="U16422" s="121"/>
      <c r="V16422" s="122"/>
      <c r="W16422" s="123"/>
      <c r="AC16422" s="123"/>
    </row>
    <row r="16423" spans="5:29" s="2" customFormat="1">
      <c r="E16423" s="120"/>
      <c r="M16423" s="120"/>
      <c r="N16423" s="120"/>
      <c r="U16423" s="121"/>
      <c r="V16423" s="122"/>
      <c r="W16423" s="123"/>
      <c r="AC16423" s="123"/>
    </row>
    <row r="16424" spans="5:29" s="2" customFormat="1">
      <c r="E16424" s="120"/>
      <c r="M16424" s="120"/>
      <c r="N16424" s="120"/>
      <c r="U16424" s="121"/>
      <c r="V16424" s="122"/>
      <c r="W16424" s="123"/>
      <c r="AC16424" s="123"/>
    </row>
    <row r="16425" spans="5:29" s="2" customFormat="1">
      <c r="E16425" s="120"/>
      <c r="M16425" s="120"/>
      <c r="N16425" s="120"/>
      <c r="U16425" s="121"/>
      <c r="V16425" s="122"/>
      <c r="W16425" s="123"/>
      <c r="AC16425" s="123"/>
    </row>
    <row r="16426" spans="5:29" s="2" customFormat="1">
      <c r="E16426" s="120"/>
      <c r="M16426" s="120"/>
      <c r="N16426" s="120"/>
      <c r="U16426" s="121"/>
      <c r="V16426" s="122"/>
      <c r="W16426" s="123"/>
      <c r="AC16426" s="123"/>
    </row>
    <row r="16427" spans="5:29" s="2" customFormat="1">
      <c r="E16427" s="120"/>
      <c r="M16427" s="120"/>
      <c r="N16427" s="120"/>
      <c r="U16427" s="121"/>
      <c r="V16427" s="122"/>
      <c r="W16427" s="123"/>
      <c r="AC16427" s="123"/>
    </row>
    <row r="16428" spans="5:29" s="2" customFormat="1">
      <c r="E16428" s="120"/>
      <c r="M16428" s="120"/>
      <c r="N16428" s="120"/>
      <c r="U16428" s="121"/>
      <c r="V16428" s="122"/>
      <c r="W16428" s="123"/>
      <c r="AC16428" s="123"/>
    </row>
    <row r="16429" spans="5:29" s="2" customFormat="1">
      <c r="E16429" s="120"/>
      <c r="M16429" s="120"/>
      <c r="N16429" s="120"/>
      <c r="U16429" s="121"/>
      <c r="V16429" s="122"/>
      <c r="W16429" s="123"/>
      <c r="AC16429" s="123"/>
    </row>
    <row r="16430" spans="5:29" s="2" customFormat="1">
      <c r="E16430" s="120"/>
      <c r="M16430" s="120"/>
      <c r="N16430" s="120"/>
      <c r="U16430" s="121"/>
      <c r="V16430" s="122"/>
      <c r="W16430" s="123"/>
      <c r="AC16430" s="123"/>
    </row>
    <row r="16431" spans="5:29" s="2" customFormat="1">
      <c r="E16431" s="120"/>
      <c r="M16431" s="120"/>
      <c r="N16431" s="120"/>
      <c r="U16431" s="121"/>
      <c r="V16431" s="122"/>
      <c r="W16431" s="123"/>
      <c r="AC16431" s="123"/>
    </row>
    <row r="16432" spans="5:29" s="2" customFormat="1">
      <c r="E16432" s="120"/>
      <c r="M16432" s="120"/>
      <c r="N16432" s="120"/>
      <c r="U16432" s="121"/>
      <c r="V16432" s="122"/>
      <c r="W16432" s="123"/>
      <c r="AC16432" s="123"/>
    </row>
    <row r="16433" spans="5:29" s="2" customFormat="1">
      <c r="E16433" s="120"/>
      <c r="M16433" s="120"/>
      <c r="N16433" s="120"/>
      <c r="U16433" s="121"/>
      <c r="V16433" s="122"/>
      <c r="W16433" s="123"/>
      <c r="AC16433" s="123"/>
    </row>
    <row r="16434" spans="5:29" s="2" customFormat="1">
      <c r="E16434" s="120"/>
      <c r="M16434" s="120"/>
      <c r="N16434" s="120"/>
      <c r="U16434" s="121"/>
      <c r="V16434" s="122"/>
      <c r="W16434" s="123"/>
      <c r="AC16434" s="123"/>
    </row>
    <row r="16435" spans="5:29" s="2" customFormat="1">
      <c r="E16435" s="120"/>
      <c r="M16435" s="120"/>
      <c r="N16435" s="120"/>
      <c r="U16435" s="121"/>
      <c r="V16435" s="122"/>
      <c r="W16435" s="123"/>
      <c r="AC16435" s="123"/>
    </row>
    <row r="16436" spans="5:29" s="2" customFormat="1">
      <c r="E16436" s="120"/>
      <c r="M16436" s="120"/>
      <c r="N16436" s="120"/>
      <c r="U16436" s="121"/>
      <c r="V16436" s="122"/>
      <c r="W16436" s="123"/>
      <c r="AC16436" s="123"/>
    </row>
    <row r="16437" spans="5:29" s="2" customFormat="1">
      <c r="E16437" s="120"/>
      <c r="M16437" s="120"/>
      <c r="N16437" s="120"/>
      <c r="U16437" s="121"/>
      <c r="V16437" s="122"/>
      <c r="W16437" s="123"/>
      <c r="AC16437" s="123"/>
    </row>
    <row r="16438" spans="5:29" s="2" customFormat="1">
      <c r="E16438" s="120"/>
      <c r="M16438" s="120"/>
      <c r="N16438" s="120"/>
      <c r="U16438" s="121"/>
      <c r="V16438" s="122"/>
      <c r="W16438" s="123"/>
      <c r="AC16438" s="123"/>
    </row>
    <row r="16439" spans="5:29" s="2" customFormat="1">
      <c r="E16439" s="120"/>
      <c r="M16439" s="120"/>
      <c r="N16439" s="120"/>
      <c r="U16439" s="121"/>
      <c r="V16439" s="122"/>
      <c r="W16439" s="123"/>
      <c r="AC16439" s="123"/>
    </row>
    <row r="16440" spans="5:29" s="2" customFormat="1">
      <c r="E16440" s="120"/>
      <c r="M16440" s="120"/>
      <c r="N16440" s="120"/>
      <c r="U16440" s="121"/>
      <c r="V16440" s="122"/>
      <c r="W16440" s="123"/>
      <c r="AC16440" s="123"/>
    </row>
    <row r="16441" spans="5:29" s="2" customFormat="1">
      <c r="E16441" s="120"/>
      <c r="M16441" s="120"/>
      <c r="N16441" s="120"/>
      <c r="U16441" s="121"/>
      <c r="V16441" s="122"/>
      <c r="W16441" s="123"/>
      <c r="AC16441" s="123"/>
    </row>
    <row r="16442" spans="5:29" s="2" customFormat="1">
      <c r="E16442" s="120"/>
      <c r="M16442" s="120"/>
      <c r="N16442" s="120"/>
      <c r="U16442" s="121"/>
      <c r="V16442" s="122"/>
      <c r="W16442" s="123"/>
      <c r="AC16442" s="123"/>
    </row>
    <row r="16443" spans="5:29" s="2" customFormat="1">
      <c r="E16443" s="120"/>
      <c r="M16443" s="120"/>
      <c r="N16443" s="120"/>
      <c r="U16443" s="121"/>
      <c r="V16443" s="122"/>
      <c r="W16443" s="123"/>
      <c r="AC16443" s="123"/>
    </row>
    <row r="16444" spans="5:29" s="2" customFormat="1">
      <c r="E16444" s="120"/>
      <c r="M16444" s="120"/>
      <c r="N16444" s="120"/>
      <c r="U16444" s="121"/>
      <c r="V16444" s="122"/>
      <c r="W16444" s="123"/>
      <c r="AC16444" s="123"/>
    </row>
    <row r="16445" spans="5:29" s="2" customFormat="1">
      <c r="E16445" s="120"/>
      <c r="M16445" s="120"/>
      <c r="N16445" s="120"/>
      <c r="U16445" s="121"/>
      <c r="V16445" s="122"/>
      <c r="W16445" s="123"/>
      <c r="AC16445" s="123"/>
    </row>
    <row r="16446" spans="5:29" s="2" customFormat="1">
      <c r="E16446" s="120"/>
      <c r="M16446" s="120"/>
      <c r="N16446" s="120"/>
      <c r="U16446" s="121"/>
      <c r="V16446" s="122"/>
      <c r="W16446" s="123"/>
      <c r="AC16446" s="123"/>
    </row>
    <row r="16447" spans="5:29" s="2" customFormat="1">
      <c r="E16447" s="120"/>
      <c r="M16447" s="120"/>
      <c r="N16447" s="120"/>
      <c r="U16447" s="121"/>
      <c r="V16447" s="122"/>
      <c r="W16447" s="123"/>
      <c r="AC16447" s="123"/>
    </row>
    <row r="16448" spans="5:29" s="2" customFormat="1">
      <c r="E16448" s="120"/>
      <c r="M16448" s="120"/>
      <c r="N16448" s="120"/>
      <c r="U16448" s="121"/>
      <c r="V16448" s="122"/>
      <c r="W16448" s="123"/>
      <c r="AC16448" s="123"/>
    </row>
    <row r="16449" spans="5:29" s="2" customFormat="1">
      <c r="E16449" s="120"/>
      <c r="M16449" s="120"/>
      <c r="N16449" s="120"/>
      <c r="U16449" s="121"/>
      <c r="V16449" s="122"/>
      <c r="W16449" s="123"/>
      <c r="AC16449" s="123"/>
    </row>
    <row r="16450" spans="5:29" s="2" customFormat="1">
      <c r="E16450" s="120"/>
      <c r="M16450" s="120"/>
      <c r="N16450" s="120"/>
      <c r="U16450" s="121"/>
      <c r="V16450" s="122"/>
      <c r="W16450" s="123"/>
      <c r="AC16450" s="123"/>
    </row>
    <row r="16451" spans="5:29" s="2" customFormat="1">
      <c r="E16451" s="120"/>
      <c r="M16451" s="120"/>
      <c r="N16451" s="120"/>
      <c r="U16451" s="121"/>
      <c r="V16451" s="122"/>
      <c r="W16451" s="123"/>
      <c r="AC16451" s="123"/>
    </row>
    <row r="16452" spans="5:29" s="2" customFormat="1">
      <c r="E16452" s="120"/>
      <c r="M16452" s="120"/>
      <c r="N16452" s="120"/>
      <c r="U16452" s="121"/>
      <c r="V16452" s="122"/>
      <c r="W16452" s="123"/>
      <c r="AC16452" s="123"/>
    </row>
    <row r="16453" spans="5:29" s="2" customFormat="1">
      <c r="E16453" s="120"/>
      <c r="M16453" s="120"/>
      <c r="N16453" s="120"/>
      <c r="U16453" s="121"/>
      <c r="V16453" s="122"/>
      <c r="W16453" s="123"/>
      <c r="AC16453" s="123"/>
    </row>
    <row r="16454" spans="5:29" s="2" customFormat="1">
      <c r="E16454" s="120"/>
      <c r="M16454" s="120"/>
      <c r="N16454" s="120"/>
      <c r="U16454" s="121"/>
      <c r="V16454" s="122"/>
      <c r="W16454" s="123"/>
      <c r="AC16454" s="123"/>
    </row>
    <row r="16455" spans="5:29" s="2" customFormat="1">
      <c r="E16455" s="120"/>
      <c r="M16455" s="120"/>
      <c r="N16455" s="120"/>
      <c r="U16455" s="121"/>
      <c r="V16455" s="122"/>
      <c r="W16455" s="123"/>
      <c r="AC16455" s="123"/>
    </row>
    <row r="16456" spans="5:29" s="2" customFormat="1">
      <c r="E16456" s="120"/>
      <c r="M16456" s="120"/>
      <c r="N16456" s="120"/>
      <c r="U16456" s="121"/>
      <c r="V16456" s="122"/>
      <c r="W16456" s="123"/>
      <c r="AC16456" s="123"/>
    </row>
    <row r="16457" spans="5:29" s="2" customFormat="1">
      <c r="E16457" s="120"/>
      <c r="M16457" s="120"/>
      <c r="N16457" s="120"/>
      <c r="U16457" s="121"/>
      <c r="V16457" s="122"/>
      <c r="W16457" s="123"/>
      <c r="AC16457" s="123"/>
    </row>
    <row r="16458" spans="5:29" s="2" customFormat="1">
      <c r="E16458" s="120"/>
      <c r="M16458" s="120"/>
      <c r="N16458" s="120"/>
      <c r="U16458" s="121"/>
      <c r="V16458" s="122"/>
      <c r="W16458" s="123"/>
      <c r="AC16458" s="123"/>
    </row>
    <row r="16459" spans="5:29" s="2" customFormat="1">
      <c r="E16459" s="120"/>
      <c r="M16459" s="120"/>
      <c r="N16459" s="120"/>
      <c r="U16459" s="121"/>
      <c r="V16459" s="122"/>
      <c r="W16459" s="123"/>
      <c r="AC16459" s="123"/>
    </row>
    <row r="16460" spans="5:29" s="2" customFormat="1">
      <c r="E16460" s="120"/>
      <c r="M16460" s="120"/>
      <c r="N16460" s="120"/>
      <c r="U16460" s="121"/>
      <c r="V16460" s="122"/>
      <c r="W16460" s="123"/>
      <c r="AC16460" s="123"/>
    </row>
    <row r="16461" spans="5:29" s="2" customFormat="1">
      <c r="E16461" s="120"/>
      <c r="M16461" s="120"/>
      <c r="N16461" s="120"/>
      <c r="U16461" s="121"/>
      <c r="V16461" s="122"/>
      <c r="W16461" s="123"/>
      <c r="AC16461" s="123"/>
    </row>
    <row r="16462" spans="5:29" s="2" customFormat="1">
      <c r="E16462" s="120"/>
      <c r="M16462" s="120"/>
      <c r="N16462" s="120"/>
      <c r="U16462" s="121"/>
      <c r="V16462" s="122"/>
      <c r="W16462" s="123"/>
      <c r="AC16462" s="123"/>
    </row>
    <row r="16463" spans="5:29" s="2" customFormat="1">
      <c r="E16463" s="120"/>
      <c r="M16463" s="120"/>
      <c r="N16463" s="120"/>
      <c r="U16463" s="121"/>
      <c r="V16463" s="122"/>
      <c r="W16463" s="123"/>
      <c r="AC16463" s="123"/>
    </row>
    <row r="16464" spans="5:29" s="2" customFormat="1">
      <c r="E16464" s="120"/>
      <c r="M16464" s="120"/>
      <c r="N16464" s="120"/>
      <c r="U16464" s="121"/>
      <c r="V16464" s="122"/>
      <c r="W16464" s="123"/>
      <c r="AC16464" s="123"/>
    </row>
    <row r="16465" spans="5:29" s="2" customFormat="1">
      <c r="E16465" s="120"/>
      <c r="M16465" s="120"/>
      <c r="N16465" s="120"/>
      <c r="U16465" s="121"/>
      <c r="V16465" s="122"/>
      <c r="W16465" s="123"/>
      <c r="AC16465" s="123"/>
    </row>
    <row r="16466" spans="5:29" s="2" customFormat="1">
      <c r="E16466" s="120"/>
      <c r="M16466" s="120"/>
      <c r="N16466" s="120"/>
      <c r="U16466" s="121"/>
      <c r="V16466" s="122"/>
      <c r="W16466" s="123"/>
      <c r="AC16466" s="123"/>
    </row>
    <row r="16467" spans="5:29" s="2" customFormat="1">
      <c r="E16467" s="120"/>
      <c r="M16467" s="120"/>
      <c r="N16467" s="120"/>
      <c r="U16467" s="121"/>
      <c r="V16467" s="122"/>
      <c r="W16467" s="123"/>
      <c r="AC16467" s="123"/>
    </row>
    <row r="16468" spans="5:29" s="2" customFormat="1">
      <c r="E16468" s="120"/>
      <c r="M16468" s="120"/>
      <c r="N16468" s="120"/>
      <c r="U16468" s="121"/>
      <c r="V16468" s="122"/>
      <c r="W16468" s="123"/>
      <c r="AC16468" s="123"/>
    </row>
    <row r="16469" spans="5:29" s="2" customFormat="1">
      <c r="E16469" s="120"/>
      <c r="M16469" s="120"/>
      <c r="N16469" s="120"/>
      <c r="U16469" s="121"/>
      <c r="V16469" s="122"/>
      <c r="W16469" s="123"/>
      <c r="AC16469" s="123"/>
    </row>
    <row r="16470" spans="5:29" s="2" customFormat="1">
      <c r="E16470" s="120"/>
      <c r="M16470" s="120"/>
      <c r="N16470" s="120"/>
      <c r="U16470" s="121"/>
      <c r="V16470" s="122"/>
      <c r="W16470" s="123"/>
      <c r="AC16470" s="123"/>
    </row>
    <row r="16471" spans="5:29" s="2" customFormat="1">
      <c r="E16471" s="120"/>
      <c r="M16471" s="120"/>
      <c r="N16471" s="120"/>
      <c r="U16471" s="121"/>
      <c r="V16471" s="122"/>
      <c r="W16471" s="123"/>
      <c r="AC16471" s="123"/>
    </row>
    <row r="16472" spans="5:29" s="2" customFormat="1">
      <c r="E16472" s="120"/>
      <c r="M16472" s="120"/>
      <c r="N16472" s="120"/>
      <c r="U16472" s="121"/>
      <c r="V16472" s="122"/>
      <c r="W16472" s="123"/>
      <c r="AC16472" s="123"/>
    </row>
    <row r="16473" spans="5:29" s="2" customFormat="1">
      <c r="E16473" s="120"/>
      <c r="M16473" s="120"/>
      <c r="N16473" s="120"/>
      <c r="U16473" s="121"/>
      <c r="V16473" s="122"/>
      <c r="W16473" s="123"/>
      <c r="AC16473" s="123"/>
    </row>
    <row r="16474" spans="5:29" s="2" customFormat="1">
      <c r="E16474" s="120"/>
      <c r="M16474" s="120"/>
      <c r="N16474" s="120"/>
      <c r="U16474" s="121"/>
      <c r="V16474" s="122"/>
      <c r="W16474" s="123"/>
      <c r="AC16474" s="123"/>
    </row>
    <row r="16475" spans="5:29" s="2" customFormat="1">
      <c r="E16475" s="120"/>
      <c r="M16475" s="120"/>
      <c r="N16475" s="120"/>
      <c r="U16475" s="121"/>
      <c r="V16475" s="122"/>
      <c r="W16475" s="123"/>
      <c r="AC16475" s="123"/>
    </row>
    <row r="16476" spans="5:29" s="2" customFormat="1">
      <c r="E16476" s="120"/>
      <c r="M16476" s="120"/>
      <c r="N16476" s="120"/>
      <c r="U16476" s="121"/>
      <c r="V16476" s="122"/>
      <c r="W16476" s="123"/>
      <c r="AC16476" s="123"/>
    </row>
    <row r="16477" spans="5:29" s="2" customFormat="1">
      <c r="E16477" s="120"/>
      <c r="M16477" s="120"/>
      <c r="N16477" s="120"/>
      <c r="U16477" s="121"/>
      <c r="V16477" s="122"/>
      <c r="W16477" s="123"/>
      <c r="AC16477" s="123"/>
    </row>
    <row r="16478" spans="5:29" s="2" customFormat="1">
      <c r="E16478" s="120"/>
      <c r="M16478" s="120"/>
      <c r="N16478" s="120"/>
      <c r="U16478" s="121"/>
      <c r="V16478" s="122"/>
      <c r="W16478" s="123"/>
      <c r="AC16478" s="123"/>
    </row>
    <row r="16479" spans="5:29" s="2" customFormat="1">
      <c r="E16479" s="120"/>
      <c r="M16479" s="120"/>
      <c r="N16479" s="120"/>
      <c r="U16479" s="121"/>
      <c r="V16479" s="122"/>
      <c r="W16479" s="123"/>
      <c r="AC16479" s="123"/>
    </row>
    <row r="16480" spans="5:29" s="2" customFormat="1">
      <c r="E16480" s="120"/>
      <c r="M16480" s="120"/>
      <c r="N16480" s="120"/>
      <c r="U16480" s="121"/>
      <c r="V16480" s="122"/>
      <c r="W16480" s="123"/>
      <c r="AC16480" s="123"/>
    </row>
    <row r="16481" spans="5:29" s="2" customFormat="1">
      <c r="E16481" s="120"/>
      <c r="M16481" s="120"/>
      <c r="N16481" s="120"/>
      <c r="U16481" s="121"/>
      <c r="V16481" s="122"/>
      <c r="W16481" s="123"/>
      <c r="AC16481" s="123"/>
    </row>
    <row r="16482" spans="5:29" s="2" customFormat="1">
      <c r="E16482" s="120"/>
      <c r="M16482" s="120"/>
      <c r="N16482" s="120"/>
      <c r="U16482" s="121"/>
      <c r="V16482" s="122"/>
      <c r="W16482" s="123"/>
      <c r="AC16482" s="123"/>
    </row>
    <row r="16483" spans="5:29" s="2" customFormat="1">
      <c r="E16483" s="120"/>
      <c r="M16483" s="120"/>
      <c r="N16483" s="120"/>
      <c r="U16483" s="121"/>
      <c r="V16483" s="122"/>
      <c r="W16483" s="123"/>
      <c r="AC16483" s="123"/>
    </row>
    <row r="16484" spans="5:29" s="2" customFormat="1">
      <c r="E16484" s="120"/>
      <c r="M16484" s="120"/>
      <c r="N16484" s="120"/>
      <c r="U16484" s="121"/>
      <c r="V16484" s="122"/>
      <c r="W16484" s="123"/>
      <c r="AC16484" s="123"/>
    </row>
    <row r="16485" spans="5:29" s="2" customFormat="1">
      <c r="E16485" s="120"/>
      <c r="M16485" s="120"/>
      <c r="N16485" s="120"/>
      <c r="U16485" s="121"/>
      <c r="V16485" s="122"/>
      <c r="W16485" s="123"/>
      <c r="AC16485" s="123"/>
    </row>
    <row r="16486" spans="5:29" s="2" customFormat="1">
      <c r="E16486" s="120"/>
      <c r="M16486" s="120"/>
      <c r="N16486" s="120"/>
      <c r="U16486" s="121"/>
      <c r="V16486" s="122"/>
      <c r="W16486" s="123"/>
      <c r="AC16486" s="123"/>
    </row>
    <row r="16487" spans="5:29" s="2" customFormat="1">
      <c r="E16487" s="120"/>
      <c r="M16487" s="120"/>
      <c r="N16487" s="120"/>
      <c r="U16487" s="121"/>
      <c r="V16487" s="122"/>
      <c r="W16487" s="123"/>
      <c r="AC16487" s="123"/>
    </row>
    <row r="16488" spans="5:29" s="2" customFormat="1">
      <c r="E16488" s="120"/>
      <c r="M16488" s="120"/>
      <c r="N16488" s="120"/>
      <c r="U16488" s="121"/>
      <c r="V16488" s="122"/>
      <c r="W16488" s="123"/>
      <c r="AC16488" s="123"/>
    </row>
    <row r="16489" spans="5:29" s="2" customFormat="1">
      <c r="E16489" s="120"/>
      <c r="M16489" s="120"/>
      <c r="N16489" s="120"/>
      <c r="U16489" s="121"/>
      <c r="V16489" s="122"/>
      <c r="W16489" s="123"/>
      <c r="AC16489" s="123"/>
    </row>
    <row r="16490" spans="5:29" s="2" customFormat="1">
      <c r="E16490" s="120"/>
      <c r="M16490" s="120"/>
      <c r="N16490" s="120"/>
      <c r="U16490" s="121"/>
      <c r="V16490" s="122"/>
      <c r="W16490" s="123"/>
      <c r="AC16490" s="123"/>
    </row>
    <row r="16491" spans="5:29" s="2" customFormat="1">
      <c r="E16491" s="120"/>
      <c r="M16491" s="120"/>
      <c r="N16491" s="120"/>
      <c r="U16491" s="121"/>
      <c r="V16491" s="122"/>
      <c r="W16491" s="123"/>
      <c r="AC16491" s="123"/>
    </row>
    <row r="16492" spans="5:29" s="2" customFormat="1">
      <c r="E16492" s="120"/>
      <c r="M16492" s="120"/>
      <c r="N16492" s="120"/>
      <c r="U16492" s="121"/>
      <c r="V16492" s="122"/>
      <c r="W16492" s="123"/>
      <c r="AC16492" s="123"/>
    </row>
    <row r="16493" spans="5:29" s="2" customFormat="1">
      <c r="E16493" s="120"/>
      <c r="M16493" s="120"/>
      <c r="N16493" s="120"/>
      <c r="U16493" s="121"/>
      <c r="V16493" s="122"/>
      <c r="W16493" s="123"/>
      <c r="AC16493" s="123"/>
    </row>
    <row r="16494" spans="5:29" s="2" customFormat="1">
      <c r="E16494" s="120"/>
      <c r="M16494" s="120"/>
      <c r="N16494" s="120"/>
      <c r="U16494" s="121"/>
      <c r="V16494" s="122"/>
      <c r="W16494" s="123"/>
      <c r="AC16494" s="123"/>
    </row>
    <row r="16495" spans="5:29" s="2" customFormat="1">
      <c r="E16495" s="120"/>
      <c r="M16495" s="120"/>
      <c r="N16495" s="120"/>
      <c r="U16495" s="121"/>
      <c r="V16495" s="122"/>
      <c r="W16495" s="123"/>
      <c r="AC16495" s="123"/>
    </row>
    <row r="16496" spans="5:29" s="2" customFormat="1">
      <c r="E16496" s="120"/>
      <c r="M16496" s="120"/>
      <c r="N16496" s="120"/>
      <c r="U16496" s="121"/>
      <c r="V16496" s="122"/>
      <c r="W16496" s="123"/>
      <c r="AC16496" s="123"/>
    </row>
    <row r="16497" spans="5:29" s="2" customFormat="1">
      <c r="E16497" s="120"/>
      <c r="M16497" s="120"/>
      <c r="N16497" s="120"/>
      <c r="U16497" s="121"/>
      <c r="V16497" s="122"/>
      <c r="W16497" s="123"/>
      <c r="AC16497" s="123"/>
    </row>
    <row r="16498" spans="5:29" s="2" customFormat="1">
      <c r="E16498" s="120"/>
      <c r="M16498" s="120"/>
      <c r="N16498" s="120"/>
      <c r="U16498" s="121"/>
      <c r="V16498" s="122"/>
      <c r="W16498" s="123"/>
      <c r="AC16498" s="123"/>
    </row>
    <row r="16499" spans="5:29" s="2" customFormat="1">
      <c r="E16499" s="120"/>
      <c r="M16499" s="120"/>
      <c r="N16499" s="120"/>
      <c r="U16499" s="121"/>
      <c r="V16499" s="122"/>
      <c r="W16499" s="123"/>
      <c r="AC16499" s="123"/>
    </row>
    <row r="16500" spans="5:29" s="2" customFormat="1">
      <c r="E16500" s="120"/>
      <c r="M16500" s="120"/>
      <c r="N16500" s="120"/>
      <c r="U16500" s="121"/>
      <c r="V16500" s="122"/>
      <c r="W16500" s="123"/>
      <c r="AC16500" s="123"/>
    </row>
    <row r="16501" spans="5:29" s="2" customFormat="1">
      <c r="E16501" s="120"/>
      <c r="M16501" s="120"/>
      <c r="N16501" s="120"/>
      <c r="U16501" s="121"/>
      <c r="V16501" s="122"/>
      <c r="W16501" s="123"/>
      <c r="AC16501" s="123"/>
    </row>
    <row r="16502" spans="5:29" s="2" customFormat="1">
      <c r="E16502" s="120"/>
      <c r="M16502" s="120"/>
      <c r="N16502" s="120"/>
      <c r="U16502" s="121"/>
      <c r="V16502" s="122"/>
      <c r="W16502" s="123"/>
      <c r="AC16502" s="123"/>
    </row>
    <row r="16503" spans="5:29" s="2" customFormat="1">
      <c r="E16503" s="120"/>
      <c r="M16503" s="120"/>
      <c r="N16503" s="120"/>
      <c r="U16503" s="121"/>
      <c r="V16503" s="122"/>
      <c r="W16503" s="123"/>
      <c r="AC16503" s="123"/>
    </row>
    <row r="16504" spans="5:29" s="2" customFormat="1">
      <c r="E16504" s="120"/>
      <c r="M16504" s="120"/>
      <c r="N16504" s="120"/>
      <c r="U16504" s="121"/>
      <c r="V16504" s="122"/>
      <c r="W16504" s="123"/>
      <c r="AC16504" s="123"/>
    </row>
    <row r="16505" spans="5:29" s="2" customFormat="1">
      <c r="E16505" s="120"/>
      <c r="M16505" s="120"/>
      <c r="N16505" s="120"/>
      <c r="U16505" s="121"/>
      <c r="V16505" s="122"/>
      <c r="W16505" s="123"/>
      <c r="AC16505" s="123"/>
    </row>
    <row r="16506" spans="5:29" s="2" customFormat="1">
      <c r="E16506" s="120"/>
      <c r="M16506" s="120"/>
      <c r="N16506" s="120"/>
      <c r="U16506" s="121"/>
      <c r="V16506" s="122"/>
      <c r="W16506" s="123"/>
      <c r="AC16506" s="123"/>
    </row>
    <row r="16507" spans="5:29" s="2" customFormat="1">
      <c r="E16507" s="120"/>
      <c r="M16507" s="120"/>
      <c r="N16507" s="120"/>
      <c r="U16507" s="121"/>
      <c r="V16507" s="122"/>
      <c r="W16507" s="123"/>
      <c r="AC16507" s="123"/>
    </row>
    <row r="16508" spans="5:29" s="2" customFormat="1">
      <c r="E16508" s="120"/>
      <c r="M16508" s="120"/>
      <c r="N16508" s="120"/>
      <c r="U16508" s="121"/>
      <c r="V16508" s="122"/>
      <c r="W16508" s="123"/>
      <c r="AC16508" s="123"/>
    </row>
    <row r="16509" spans="5:29" s="2" customFormat="1">
      <c r="E16509" s="120"/>
      <c r="M16509" s="120"/>
      <c r="N16509" s="120"/>
      <c r="U16509" s="121"/>
      <c r="V16509" s="122"/>
      <c r="W16509" s="123"/>
      <c r="AC16509" s="123"/>
    </row>
    <row r="16510" spans="5:29" s="2" customFormat="1">
      <c r="E16510" s="120"/>
      <c r="M16510" s="120"/>
      <c r="N16510" s="120"/>
      <c r="U16510" s="121"/>
      <c r="V16510" s="122"/>
      <c r="W16510" s="123"/>
      <c r="AC16510" s="123"/>
    </row>
    <row r="16511" spans="5:29" s="2" customFormat="1">
      <c r="E16511" s="120"/>
      <c r="M16511" s="120"/>
      <c r="N16511" s="120"/>
      <c r="U16511" s="121"/>
      <c r="V16511" s="122"/>
      <c r="W16511" s="123"/>
      <c r="AC16511" s="123"/>
    </row>
    <row r="16512" spans="5:29" s="2" customFormat="1">
      <c r="E16512" s="120"/>
      <c r="M16512" s="120"/>
      <c r="N16512" s="120"/>
      <c r="U16512" s="121"/>
      <c r="V16512" s="122"/>
      <c r="W16512" s="123"/>
      <c r="AC16512" s="123"/>
    </row>
    <row r="16513" spans="5:29" s="2" customFormat="1">
      <c r="E16513" s="120"/>
      <c r="M16513" s="120"/>
      <c r="N16513" s="120"/>
      <c r="U16513" s="121"/>
      <c r="V16513" s="122"/>
      <c r="W16513" s="123"/>
      <c r="AC16513" s="123"/>
    </row>
    <row r="16514" spans="5:29" s="2" customFormat="1">
      <c r="E16514" s="120"/>
      <c r="M16514" s="120"/>
      <c r="N16514" s="120"/>
      <c r="U16514" s="121"/>
      <c r="V16514" s="122"/>
      <c r="W16514" s="123"/>
      <c r="AC16514" s="123"/>
    </row>
    <row r="16515" spans="5:29" s="2" customFormat="1">
      <c r="E16515" s="120"/>
      <c r="M16515" s="120"/>
      <c r="N16515" s="120"/>
      <c r="U16515" s="121"/>
      <c r="V16515" s="122"/>
      <c r="W16515" s="123"/>
      <c r="AC16515" s="123"/>
    </row>
    <row r="16516" spans="5:29" s="2" customFormat="1">
      <c r="E16516" s="120"/>
      <c r="M16516" s="120"/>
      <c r="N16516" s="120"/>
      <c r="U16516" s="121"/>
      <c r="V16516" s="122"/>
      <c r="W16516" s="123"/>
      <c r="AC16516" s="123"/>
    </row>
    <row r="16517" spans="5:29" s="2" customFormat="1">
      <c r="E16517" s="120"/>
      <c r="M16517" s="120"/>
      <c r="N16517" s="120"/>
      <c r="U16517" s="121"/>
      <c r="V16517" s="122"/>
      <c r="W16517" s="123"/>
      <c r="AC16517" s="123"/>
    </row>
    <row r="16518" spans="5:29" s="2" customFormat="1">
      <c r="E16518" s="120"/>
      <c r="M16518" s="120"/>
      <c r="N16518" s="120"/>
      <c r="U16518" s="121"/>
      <c r="V16518" s="122"/>
      <c r="W16518" s="123"/>
      <c r="AC16518" s="123"/>
    </row>
    <row r="16519" spans="5:29" s="2" customFormat="1">
      <c r="E16519" s="120"/>
      <c r="M16519" s="120"/>
      <c r="N16519" s="120"/>
      <c r="U16519" s="121"/>
      <c r="V16519" s="122"/>
      <c r="W16519" s="123"/>
      <c r="AC16519" s="123"/>
    </row>
    <row r="16520" spans="5:29" s="2" customFormat="1">
      <c r="E16520" s="120"/>
      <c r="M16520" s="120"/>
      <c r="N16520" s="120"/>
      <c r="U16520" s="121"/>
      <c r="V16520" s="122"/>
      <c r="W16520" s="123"/>
      <c r="AC16520" s="123"/>
    </row>
    <row r="16521" spans="5:29" s="2" customFormat="1">
      <c r="E16521" s="120"/>
      <c r="M16521" s="120"/>
      <c r="N16521" s="120"/>
      <c r="U16521" s="121"/>
      <c r="V16521" s="122"/>
      <c r="W16521" s="123"/>
      <c r="AC16521" s="123"/>
    </row>
    <row r="16522" spans="5:29" s="2" customFormat="1">
      <c r="E16522" s="120"/>
      <c r="M16522" s="120"/>
      <c r="N16522" s="120"/>
      <c r="U16522" s="121"/>
      <c r="V16522" s="122"/>
      <c r="W16522" s="123"/>
      <c r="AC16522" s="123"/>
    </row>
    <row r="16523" spans="5:29" s="2" customFormat="1">
      <c r="E16523" s="120"/>
      <c r="M16523" s="120"/>
      <c r="N16523" s="120"/>
      <c r="U16523" s="121"/>
      <c r="V16523" s="122"/>
      <c r="W16523" s="123"/>
      <c r="AC16523" s="123"/>
    </row>
    <row r="16524" spans="5:29" s="2" customFormat="1">
      <c r="E16524" s="120"/>
      <c r="M16524" s="120"/>
      <c r="N16524" s="120"/>
      <c r="U16524" s="121"/>
      <c r="V16524" s="122"/>
      <c r="W16524" s="123"/>
      <c r="AC16524" s="123"/>
    </row>
    <row r="16525" spans="5:29" s="2" customFormat="1">
      <c r="E16525" s="120"/>
      <c r="M16525" s="120"/>
      <c r="N16525" s="120"/>
      <c r="U16525" s="121"/>
      <c r="V16525" s="122"/>
      <c r="W16525" s="123"/>
      <c r="AC16525" s="123"/>
    </row>
    <row r="16526" spans="5:29" s="2" customFormat="1">
      <c r="E16526" s="120"/>
      <c r="M16526" s="120"/>
      <c r="N16526" s="120"/>
      <c r="U16526" s="121"/>
      <c r="V16526" s="122"/>
      <c r="W16526" s="123"/>
      <c r="AC16526" s="123"/>
    </row>
    <row r="16527" spans="5:29" s="2" customFormat="1">
      <c r="E16527" s="120"/>
      <c r="M16527" s="120"/>
      <c r="N16527" s="120"/>
      <c r="U16527" s="121"/>
      <c r="V16527" s="122"/>
      <c r="W16527" s="123"/>
      <c r="AC16527" s="123"/>
    </row>
    <row r="16528" spans="5:29" s="2" customFormat="1">
      <c r="E16528" s="120"/>
      <c r="M16528" s="120"/>
      <c r="N16528" s="120"/>
      <c r="U16528" s="121"/>
      <c r="V16528" s="122"/>
      <c r="W16528" s="123"/>
      <c r="AC16528" s="123"/>
    </row>
    <row r="16529" spans="5:29" s="2" customFormat="1">
      <c r="E16529" s="120"/>
      <c r="M16529" s="120"/>
      <c r="N16529" s="120"/>
      <c r="U16529" s="121"/>
      <c r="V16529" s="122"/>
      <c r="W16529" s="123"/>
      <c r="AC16529" s="123"/>
    </row>
    <row r="16530" spans="5:29" s="2" customFormat="1">
      <c r="E16530" s="120"/>
      <c r="M16530" s="120"/>
      <c r="N16530" s="120"/>
      <c r="U16530" s="121"/>
      <c r="V16530" s="122"/>
      <c r="W16530" s="123"/>
      <c r="AC16530" s="123"/>
    </row>
    <row r="16531" spans="5:29" s="2" customFormat="1">
      <c r="E16531" s="120"/>
      <c r="M16531" s="120"/>
      <c r="N16531" s="120"/>
      <c r="U16531" s="121"/>
      <c r="V16531" s="122"/>
      <c r="W16531" s="123"/>
      <c r="AC16531" s="123"/>
    </row>
    <row r="16532" spans="5:29" s="2" customFormat="1">
      <c r="E16532" s="120"/>
      <c r="M16532" s="120"/>
      <c r="N16532" s="120"/>
      <c r="U16532" s="121"/>
      <c r="V16532" s="122"/>
      <c r="W16532" s="123"/>
      <c r="AC16532" s="123"/>
    </row>
    <row r="16533" spans="5:29" s="2" customFormat="1">
      <c r="E16533" s="120"/>
      <c r="M16533" s="120"/>
      <c r="N16533" s="120"/>
      <c r="U16533" s="121"/>
      <c r="V16533" s="122"/>
      <c r="W16533" s="123"/>
      <c r="AC16533" s="123"/>
    </row>
    <row r="16534" spans="5:29" s="2" customFormat="1">
      <c r="E16534" s="120"/>
      <c r="M16534" s="120"/>
      <c r="N16534" s="120"/>
      <c r="U16534" s="121"/>
      <c r="V16534" s="122"/>
      <c r="W16534" s="123"/>
      <c r="AC16534" s="123"/>
    </row>
    <row r="16535" spans="5:29" s="2" customFormat="1">
      <c r="E16535" s="120"/>
      <c r="M16535" s="120"/>
      <c r="N16535" s="120"/>
      <c r="U16535" s="121"/>
      <c r="V16535" s="122"/>
      <c r="W16535" s="123"/>
      <c r="AC16535" s="123"/>
    </row>
    <row r="16536" spans="5:29" s="2" customFormat="1">
      <c r="E16536" s="120"/>
      <c r="M16536" s="120"/>
      <c r="N16536" s="120"/>
      <c r="U16536" s="121"/>
      <c r="V16536" s="122"/>
      <c r="W16536" s="123"/>
      <c r="AC16536" s="123"/>
    </row>
    <row r="16537" spans="5:29" s="2" customFormat="1">
      <c r="E16537" s="120"/>
      <c r="M16537" s="120"/>
      <c r="N16537" s="120"/>
      <c r="U16537" s="121"/>
      <c r="V16537" s="122"/>
      <c r="W16537" s="123"/>
      <c r="AC16537" s="123"/>
    </row>
    <row r="16538" spans="5:29" s="2" customFormat="1">
      <c r="E16538" s="120"/>
      <c r="M16538" s="120"/>
      <c r="N16538" s="120"/>
      <c r="U16538" s="121"/>
      <c r="V16538" s="122"/>
      <c r="W16538" s="123"/>
      <c r="AC16538" s="123"/>
    </row>
    <row r="16539" spans="5:29" s="2" customFormat="1">
      <c r="E16539" s="120"/>
      <c r="M16539" s="120"/>
      <c r="N16539" s="120"/>
      <c r="U16539" s="121"/>
      <c r="V16539" s="122"/>
      <c r="W16539" s="123"/>
      <c r="AC16539" s="123"/>
    </row>
    <row r="16540" spans="5:29" s="2" customFormat="1">
      <c r="E16540" s="120"/>
      <c r="M16540" s="120"/>
      <c r="N16540" s="120"/>
      <c r="U16540" s="121"/>
      <c r="V16540" s="122"/>
      <c r="W16540" s="123"/>
      <c r="AC16540" s="123"/>
    </row>
    <row r="16541" spans="5:29" s="2" customFormat="1">
      <c r="E16541" s="120"/>
      <c r="M16541" s="120"/>
      <c r="N16541" s="120"/>
      <c r="U16541" s="121"/>
      <c r="V16541" s="122"/>
      <c r="W16541" s="123"/>
      <c r="AC16541" s="123"/>
    </row>
    <row r="16542" spans="5:29" s="2" customFormat="1">
      <c r="E16542" s="120"/>
      <c r="M16542" s="120"/>
      <c r="N16542" s="120"/>
      <c r="U16542" s="121"/>
      <c r="V16542" s="122"/>
      <c r="W16542" s="123"/>
      <c r="AC16542" s="123"/>
    </row>
    <row r="16543" spans="5:29" s="2" customFormat="1">
      <c r="E16543" s="120"/>
      <c r="M16543" s="120"/>
      <c r="N16543" s="120"/>
      <c r="U16543" s="121"/>
      <c r="V16543" s="122"/>
      <c r="W16543" s="123"/>
      <c r="AC16543" s="123"/>
    </row>
    <row r="16544" spans="5:29" s="2" customFormat="1">
      <c r="E16544" s="120"/>
      <c r="M16544" s="120"/>
      <c r="N16544" s="120"/>
      <c r="U16544" s="121"/>
      <c r="V16544" s="122"/>
      <c r="W16544" s="123"/>
      <c r="AC16544" s="123"/>
    </row>
    <row r="16545" spans="5:29" s="2" customFormat="1">
      <c r="E16545" s="120"/>
      <c r="M16545" s="120"/>
      <c r="N16545" s="120"/>
      <c r="U16545" s="121"/>
      <c r="V16545" s="122"/>
      <c r="W16545" s="123"/>
      <c r="AC16545" s="123"/>
    </row>
    <row r="16546" spans="5:29" s="2" customFormat="1">
      <c r="E16546" s="120"/>
      <c r="M16546" s="120"/>
      <c r="N16546" s="120"/>
      <c r="U16546" s="121"/>
      <c r="V16546" s="122"/>
      <c r="W16546" s="123"/>
      <c r="AC16546" s="123"/>
    </row>
    <row r="16547" spans="5:29" s="2" customFormat="1">
      <c r="E16547" s="120"/>
      <c r="M16547" s="120"/>
      <c r="N16547" s="120"/>
      <c r="U16547" s="121"/>
      <c r="V16547" s="122"/>
      <c r="W16547" s="123"/>
      <c r="AC16547" s="123"/>
    </row>
    <row r="16548" spans="5:29" s="2" customFormat="1">
      <c r="E16548" s="120"/>
      <c r="M16548" s="120"/>
      <c r="N16548" s="120"/>
      <c r="U16548" s="121"/>
      <c r="V16548" s="122"/>
      <c r="W16548" s="123"/>
      <c r="AC16548" s="123"/>
    </row>
    <row r="16549" spans="5:29" s="2" customFormat="1">
      <c r="E16549" s="120"/>
      <c r="M16549" s="120"/>
      <c r="N16549" s="120"/>
      <c r="U16549" s="121"/>
      <c r="V16549" s="122"/>
      <c r="W16549" s="123"/>
      <c r="AC16549" s="123"/>
    </row>
    <row r="16550" spans="5:29" s="2" customFormat="1">
      <c r="E16550" s="120"/>
      <c r="M16550" s="120"/>
      <c r="N16550" s="120"/>
      <c r="U16550" s="121"/>
      <c r="V16550" s="122"/>
      <c r="W16550" s="123"/>
      <c r="AC16550" s="123"/>
    </row>
    <row r="16551" spans="5:29" s="2" customFormat="1">
      <c r="E16551" s="120"/>
      <c r="M16551" s="120"/>
      <c r="N16551" s="120"/>
      <c r="U16551" s="121"/>
      <c r="V16551" s="122"/>
      <c r="W16551" s="123"/>
      <c r="AC16551" s="123"/>
    </row>
    <row r="16552" spans="5:29" s="2" customFormat="1">
      <c r="E16552" s="120"/>
      <c r="M16552" s="120"/>
      <c r="N16552" s="120"/>
      <c r="U16552" s="121"/>
      <c r="V16552" s="122"/>
      <c r="W16552" s="123"/>
      <c r="AC16552" s="123"/>
    </row>
    <row r="16553" spans="5:29" s="2" customFormat="1">
      <c r="E16553" s="120"/>
      <c r="M16553" s="120"/>
      <c r="N16553" s="120"/>
      <c r="U16553" s="121"/>
      <c r="V16553" s="122"/>
      <c r="W16553" s="123"/>
      <c r="AC16553" s="123"/>
    </row>
    <row r="16554" spans="5:29" s="2" customFormat="1">
      <c r="E16554" s="120"/>
      <c r="M16554" s="120"/>
      <c r="N16554" s="120"/>
      <c r="U16554" s="121"/>
      <c r="V16554" s="122"/>
      <c r="W16554" s="123"/>
      <c r="AC16554" s="123"/>
    </row>
    <row r="16555" spans="5:29" s="2" customFormat="1">
      <c r="E16555" s="120"/>
      <c r="M16555" s="120"/>
      <c r="N16555" s="120"/>
      <c r="U16555" s="121"/>
      <c r="V16555" s="122"/>
      <c r="W16555" s="123"/>
      <c r="AC16555" s="123"/>
    </row>
    <row r="16556" spans="5:29" s="2" customFormat="1">
      <c r="E16556" s="120"/>
      <c r="M16556" s="120"/>
      <c r="N16556" s="120"/>
      <c r="U16556" s="121"/>
      <c r="V16556" s="122"/>
      <c r="W16556" s="123"/>
      <c r="AC16556" s="123"/>
    </row>
    <row r="16557" spans="5:29" s="2" customFormat="1">
      <c r="E16557" s="120"/>
      <c r="M16557" s="120"/>
      <c r="N16557" s="120"/>
      <c r="U16557" s="121"/>
      <c r="V16557" s="122"/>
      <c r="W16557" s="123"/>
      <c r="AC16557" s="123"/>
    </row>
    <row r="16558" spans="5:29" s="2" customFormat="1">
      <c r="E16558" s="120"/>
      <c r="M16558" s="120"/>
      <c r="N16558" s="120"/>
      <c r="U16558" s="121"/>
      <c r="V16558" s="122"/>
      <c r="W16558" s="123"/>
      <c r="AC16558" s="123"/>
    </row>
    <row r="16559" spans="5:29" s="2" customFormat="1">
      <c r="E16559" s="120"/>
      <c r="M16559" s="120"/>
      <c r="N16559" s="120"/>
      <c r="U16559" s="121"/>
      <c r="V16559" s="122"/>
      <c r="W16559" s="123"/>
      <c r="AC16559" s="123"/>
    </row>
    <row r="16560" spans="5:29" s="2" customFormat="1">
      <c r="E16560" s="120"/>
      <c r="M16560" s="120"/>
      <c r="N16560" s="120"/>
      <c r="U16560" s="121"/>
      <c r="V16560" s="122"/>
      <c r="W16560" s="123"/>
      <c r="AC16560" s="123"/>
    </row>
    <row r="16561" spans="5:29" s="2" customFormat="1">
      <c r="E16561" s="120"/>
      <c r="M16561" s="120"/>
      <c r="N16561" s="120"/>
      <c r="U16561" s="121"/>
      <c r="V16561" s="122"/>
      <c r="W16561" s="123"/>
      <c r="AC16561" s="123"/>
    </row>
    <row r="16562" spans="5:29" s="2" customFormat="1">
      <c r="E16562" s="120"/>
      <c r="M16562" s="120"/>
      <c r="N16562" s="120"/>
      <c r="U16562" s="121"/>
      <c r="V16562" s="122"/>
      <c r="W16562" s="123"/>
      <c r="AC16562" s="123"/>
    </row>
    <row r="16563" spans="5:29" s="2" customFormat="1">
      <c r="E16563" s="120"/>
      <c r="M16563" s="120"/>
      <c r="N16563" s="120"/>
      <c r="U16563" s="121"/>
      <c r="V16563" s="122"/>
      <c r="W16563" s="123"/>
      <c r="AC16563" s="123"/>
    </row>
    <row r="16564" spans="5:29" s="2" customFormat="1">
      <c r="E16564" s="120"/>
      <c r="M16564" s="120"/>
      <c r="N16564" s="120"/>
      <c r="U16564" s="121"/>
      <c r="V16564" s="122"/>
      <c r="W16564" s="123"/>
      <c r="AC16564" s="123"/>
    </row>
    <row r="16565" spans="5:29" s="2" customFormat="1">
      <c r="E16565" s="120"/>
      <c r="M16565" s="120"/>
      <c r="N16565" s="120"/>
      <c r="U16565" s="121"/>
      <c r="V16565" s="122"/>
      <c r="W16565" s="123"/>
      <c r="AC16565" s="123"/>
    </row>
    <row r="16566" spans="5:29" s="2" customFormat="1">
      <c r="E16566" s="120"/>
      <c r="M16566" s="120"/>
      <c r="N16566" s="120"/>
      <c r="U16566" s="121"/>
      <c r="V16566" s="122"/>
      <c r="W16566" s="123"/>
      <c r="AC16566" s="123"/>
    </row>
    <row r="16567" spans="5:29" s="2" customFormat="1">
      <c r="E16567" s="120"/>
      <c r="M16567" s="120"/>
      <c r="N16567" s="120"/>
      <c r="U16567" s="121"/>
      <c r="V16567" s="122"/>
      <c r="W16567" s="123"/>
      <c r="AC16567" s="123"/>
    </row>
    <row r="16568" spans="5:29" s="2" customFormat="1">
      <c r="E16568" s="120"/>
      <c r="M16568" s="120"/>
      <c r="N16568" s="120"/>
      <c r="U16568" s="121"/>
      <c r="V16568" s="122"/>
      <c r="W16568" s="123"/>
      <c r="AC16568" s="123"/>
    </row>
    <row r="16569" spans="5:29" s="2" customFormat="1">
      <c r="E16569" s="120"/>
      <c r="M16569" s="120"/>
      <c r="N16569" s="120"/>
      <c r="U16569" s="121"/>
      <c r="V16569" s="122"/>
      <c r="W16569" s="123"/>
      <c r="AC16569" s="123"/>
    </row>
    <row r="16570" spans="5:29" s="2" customFormat="1">
      <c r="E16570" s="120"/>
      <c r="M16570" s="120"/>
      <c r="N16570" s="120"/>
      <c r="U16570" s="121"/>
      <c r="V16570" s="122"/>
      <c r="W16570" s="123"/>
      <c r="AC16570" s="123"/>
    </row>
    <row r="16571" spans="5:29" s="2" customFormat="1">
      <c r="E16571" s="120"/>
      <c r="M16571" s="120"/>
      <c r="N16571" s="120"/>
      <c r="U16571" s="121"/>
      <c r="V16571" s="122"/>
      <c r="W16571" s="123"/>
      <c r="AC16571" s="123"/>
    </row>
    <row r="16572" spans="5:29" s="2" customFormat="1">
      <c r="E16572" s="120"/>
      <c r="M16572" s="120"/>
      <c r="N16572" s="120"/>
      <c r="U16572" s="121"/>
      <c r="V16572" s="122"/>
      <c r="W16572" s="123"/>
      <c r="AC16572" s="123"/>
    </row>
    <row r="16573" spans="5:29" s="2" customFormat="1">
      <c r="E16573" s="120"/>
      <c r="M16573" s="120"/>
      <c r="N16573" s="120"/>
      <c r="U16573" s="121"/>
      <c r="V16573" s="122"/>
      <c r="W16573" s="123"/>
      <c r="AC16573" s="123"/>
    </row>
    <row r="16574" spans="5:29" s="2" customFormat="1">
      <c r="E16574" s="120"/>
      <c r="M16574" s="120"/>
      <c r="N16574" s="120"/>
      <c r="U16574" s="121"/>
      <c r="V16574" s="122"/>
      <c r="W16574" s="123"/>
      <c r="AC16574" s="123"/>
    </row>
    <row r="16575" spans="5:29" s="2" customFormat="1">
      <c r="E16575" s="120"/>
      <c r="M16575" s="120"/>
      <c r="N16575" s="120"/>
      <c r="U16575" s="121"/>
      <c r="V16575" s="122"/>
      <c r="W16575" s="123"/>
      <c r="AC16575" s="123"/>
    </row>
    <row r="16576" spans="5:29" s="2" customFormat="1">
      <c r="E16576" s="120"/>
      <c r="M16576" s="120"/>
      <c r="N16576" s="120"/>
      <c r="U16576" s="121"/>
      <c r="V16576" s="122"/>
      <c r="W16576" s="123"/>
      <c r="AC16576" s="123"/>
    </row>
    <row r="16577" spans="5:29" s="2" customFormat="1">
      <c r="E16577" s="120"/>
      <c r="M16577" s="120"/>
      <c r="N16577" s="120"/>
      <c r="U16577" s="121"/>
      <c r="V16577" s="122"/>
      <c r="W16577" s="123"/>
      <c r="AC16577" s="123"/>
    </row>
    <row r="16578" spans="5:29" s="2" customFormat="1">
      <c r="E16578" s="120"/>
      <c r="M16578" s="120"/>
      <c r="N16578" s="120"/>
      <c r="U16578" s="121"/>
      <c r="V16578" s="122"/>
      <c r="W16578" s="123"/>
      <c r="AC16578" s="123"/>
    </row>
    <row r="16579" spans="5:29" s="2" customFormat="1">
      <c r="E16579" s="120"/>
      <c r="M16579" s="120"/>
      <c r="N16579" s="120"/>
      <c r="U16579" s="121"/>
      <c r="V16579" s="122"/>
      <c r="W16579" s="123"/>
      <c r="AC16579" s="123"/>
    </row>
    <row r="16580" spans="5:29" s="2" customFormat="1">
      <c r="E16580" s="120"/>
      <c r="M16580" s="120"/>
      <c r="N16580" s="120"/>
      <c r="U16580" s="121"/>
      <c r="V16580" s="122"/>
      <c r="W16580" s="123"/>
      <c r="AC16580" s="123"/>
    </row>
    <row r="16581" spans="5:29" s="2" customFormat="1">
      <c r="E16581" s="120"/>
      <c r="M16581" s="120"/>
      <c r="N16581" s="120"/>
      <c r="U16581" s="121"/>
      <c r="V16581" s="122"/>
      <c r="W16581" s="123"/>
      <c r="AC16581" s="123"/>
    </row>
    <row r="16582" spans="5:29" s="2" customFormat="1">
      <c r="E16582" s="120"/>
      <c r="M16582" s="120"/>
      <c r="N16582" s="120"/>
      <c r="U16582" s="121"/>
      <c r="V16582" s="122"/>
      <c r="W16582" s="123"/>
      <c r="AC16582" s="123"/>
    </row>
    <row r="16583" spans="5:29" s="2" customFormat="1">
      <c r="E16583" s="120"/>
      <c r="M16583" s="120"/>
      <c r="N16583" s="120"/>
      <c r="U16583" s="121"/>
      <c r="V16583" s="122"/>
      <c r="W16583" s="123"/>
      <c r="AC16583" s="123"/>
    </row>
    <row r="16584" spans="5:29" s="2" customFormat="1">
      <c r="E16584" s="120"/>
      <c r="M16584" s="120"/>
      <c r="N16584" s="120"/>
      <c r="U16584" s="121"/>
      <c r="V16584" s="122"/>
      <c r="W16584" s="123"/>
      <c r="AC16584" s="123"/>
    </row>
    <row r="16585" spans="5:29" s="2" customFormat="1">
      <c r="E16585" s="120"/>
      <c r="M16585" s="120"/>
      <c r="N16585" s="120"/>
      <c r="U16585" s="121"/>
      <c r="V16585" s="122"/>
      <c r="W16585" s="123"/>
      <c r="AC16585" s="123"/>
    </row>
    <row r="16586" spans="5:29" s="2" customFormat="1">
      <c r="E16586" s="120"/>
      <c r="M16586" s="120"/>
      <c r="N16586" s="120"/>
      <c r="U16586" s="121"/>
      <c r="V16586" s="122"/>
      <c r="W16586" s="123"/>
      <c r="AC16586" s="123"/>
    </row>
    <row r="16587" spans="5:29" s="2" customFormat="1">
      <c r="E16587" s="120"/>
      <c r="M16587" s="120"/>
      <c r="N16587" s="120"/>
      <c r="U16587" s="121"/>
      <c r="V16587" s="122"/>
      <c r="W16587" s="123"/>
      <c r="AC16587" s="123"/>
    </row>
    <row r="16588" spans="5:29" s="2" customFormat="1">
      <c r="E16588" s="120"/>
      <c r="M16588" s="120"/>
      <c r="N16588" s="120"/>
      <c r="U16588" s="121"/>
      <c r="V16588" s="122"/>
      <c r="W16588" s="123"/>
      <c r="AC16588" s="123"/>
    </row>
    <row r="16589" spans="5:29" s="2" customFormat="1">
      <c r="E16589" s="120"/>
      <c r="M16589" s="120"/>
      <c r="N16589" s="120"/>
      <c r="U16589" s="121"/>
      <c r="V16589" s="122"/>
      <c r="W16589" s="123"/>
      <c r="AC16589" s="123"/>
    </row>
    <row r="16590" spans="5:29" s="2" customFormat="1">
      <c r="E16590" s="120"/>
      <c r="M16590" s="120"/>
      <c r="N16590" s="120"/>
      <c r="U16590" s="121"/>
      <c r="V16590" s="122"/>
      <c r="W16590" s="123"/>
      <c r="AC16590" s="123"/>
    </row>
    <row r="16591" spans="5:29" s="2" customFormat="1">
      <c r="E16591" s="120"/>
      <c r="M16591" s="120"/>
      <c r="N16591" s="120"/>
      <c r="U16591" s="121"/>
      <c r="V16591" s="122"/>
      <c r="W16591" s="123"/>
      <c r="AC16591" s="123"/>
    </row>
    <row r="16592" spans="5:29" s="2" customFormat="1">
      <c r="E16592" s="120"/>
      <c r="M16592" s="120"/>
      <c r="N16592" s="120"/>
      <c r="U16592" s="121"/>
      <c r="V16592" s="122"/>
      <c r="W16592" s="123"/>
      <c r="AC16592" s="123"/>
    </row>
    <row r="16593" spans="5:29" s="2" customFormat="1">
      <c r="E16593" s="120"/>
      <c r="M16593" s="120"/>
      <c r="N16593" s="120"/>
      <c r="U16593" s="121"/>
      <c r="V16593" s="122"/>
      <c r="W16593" s="123"/>
      <c r="AC16593" s="123"/>
    </row>
    <row r="16594" spans="5:29" s="2" customFormat="1">
      <c r="E16594" s="120"/>
      <c r="M16594" s="120"/>
      <c r="N16594" s="120"/>
      <c r="U16594" s="121"/>
      <c r="V16594" s="122"/>
      <c r="W16594" s="123"/>
      <c r="AC16594" s="123"/>
    </row>
    <row r="16595" spans="5:29" s="2" customFormat="1">
      <c r="E16595" s="120"/>
      <c r="M16595" s="120"/>
      <c r="N16595" s="120"/>
      <c r="U16595" s="121"/>
      <c r="V16595" s="122"/>
      <c r="W16595" s="123"/>
      <c r="AC16595" s="123"/>
    </row>
    <row r="16596" spans="5:29" s="2" customFormat="1">
      <c r="E16596" s="120"/>
      <c r="M16596" s="120"/>
      <c r="N16596" s="120"/>
      <c r="U16596" s="121"/>
      <c r="V16596" s="122"/>
      <c r="W16596" s="123"/>
      <c r="AC16596" s="123"/>
    </row>
    <row r="16597" spans="5:29" s="2" customFormat="1">
      <c r="E16597" s="120"/>
      <c r="M16597" s="120"/>
      <c r="N16597" s="120"/>
      <c r="U16597" s="121"/>
      <c r="V16597" s="122"/>
      <c r="W16597" s="123"/>
      <c r="AC16597" s="123"/>
    </row>
    <row r="16598" spans="5:29" s="2" customFormat="1">
      <c r="E16598" s="120"/>
      <c r="M16598" s="120"/>
      <c r="N16598" s="120"/>
      <c r="U16598" s="121"/>
      <c r="V16598" s="122"/>
      <c r="W16598" s="123"/>
      <c r="AC16598" s="123"/>
    </row>
    <row r="16599" spans="5:29" s="2" customFormat="1">
      <c r="E16599" s="120"/>
      <c r="M16599" s="120"/>
      <c r="N16599" s="120"/>
      <c r="U16599" s="121"/>
      <c r="V16599" s="122"/>
      <c r="W16599" s="123"/>
      <c r="AC16599" s="123"/>
    </row>
    <row r="16600" spans="5:29" s="2" customFormat="1">
      <c r="E16600" s="120"/>
      <c r="M16600" s="120"/>
      <c r="N16600" s="120"/>
      <c r="U16600" s="121"/>
      <c r="V16600" s="122"/>
      <c r="W16600" s="123"/>
      <c r="AC16600" s="123"/>
    </row>
    <row r="16601" spans="5:29" s="2" customFormat="1">
      <c r="E16601" s="120"/>
      <c r="M16601" s="120"/>
      <c r="N16601" s="120"/>
      <c r="U16601" s="121"/>
      <c r="V16601" s="122"/>
      <c r="W16601" s="123"/>
      <c r="AC16601" s="123"/>
    </row>
    <row r="16602" spans="5:29" s="2" customFormat="1">
      <c r="E16602" s="120"/>
      <c r="M16602" s="120"/>
      <c r="N16602" s="120"/>
      <c r="U16602" s="121"/>
      <c r="V16602" s="122"/>
      <c r="W16602" s="123"/>
      <c r="AC16602" s="123"/>
    </row>
    <row r="16603" spans="5:29" s="2" customFormat="1">
      <c r="E16603" s="120"/>
      <c r="M16603" s="120"/>
      <c r="N16603" s="120"/>
      <c r="U16603" s="121"/>
      <c r="V16603" s="122"/>
      <c r="W16603" s="123"/>
      <c r="AC16603" s="123"/>
    </row>
    <row r="16604" spans="5:29" s="2" customFormat="1">
      <c r="E16604" s="120"/>
      <c r="M16604" s="120"/>
      <c r="N16604" s="120"/>
      <c r="U16604" s="121"/>
      <c r="V16604" s="122"/>
      <c r="W16604" s="123"/>
      <c r="AC16604" s="123"/>
    </row>
    <row r="16605" spans="5:29" s="2" customFormat="1">
      <c r="E16605" s="120"/>
      <c r="M16605" s="120"/>
      <c r="N16605" s="120"/>
      <c r="U16605" s="121"/>
      <c r="V16605" s="122"/>
      <c r="W16605" s="123"/>
      <c r="AC16605" s="123"/>
    </row>
    <row r="16606" spans="5:29" s="2" customFormat="1">
      <c r="E16606" s="120"/>
      <c r="M16606" s="120"/>
      <c r="N16606" s="120"/>
      <c r="U16606" s="121"/>
      <c r="V16606" s="122"/>
      <c r="W16606" s="123"/>
      <c r="AC16606" s="123"/>
    </row>
    <row r="16607" spans="5:29" s="2" customFormat="1">
      <c r="E16607" s="120"/>
      <c r="M16607" s="120"/>
      <c r="N16607" s="120"/>
      <c r="U16607" s="121"/>
      <c r="V16607" s="122"/>
      <c r="W16607" s="123"/>
      <c r="AC16607" s="123"/>
    </row>
    <row r="16608" spans="5:29" s="2" customFormat="1">
      <c r="E16608" s="120"/>
      <c r="M16608" s="120"/>
      <c r="N16608" s="120"/>
      <c r="U16608" s="121"/>
      <c r="V16608" s="122"/>
      <c r="W16608" s="123"/>
      <c r="AC16608" s="123"/>
    </row>
    <row r="16609" spans="5:29" s="2" customFormat="1">
      <c r="E16609" s="120"/>
      <c r="M16609" s="120"/>
      <c r="N16609" s="120"/>
      <c r="U16609" s="121"/>
      <c r="V16609" s="122"/>
      <c r="W16609" s="123"/>
      <c r="AC16609" s="123"/>
    </row>
    <row r="16610" spans="5:29" s="2" customFormat="1">
      <c r="E16610" s="120"/>
      <c r="M16610" s="120"/>
      <c r="N16610" s="120"/>
      <c r="U16610" s="121"/>
      <c r="V16610" s="122"/>
      <c r="W16610" s="123"/>
      <c r="AC16610" s="123"/>
    </row>
    <row r="16611" spans="5:29" s="2" customFormat="1">
      <c r="E16611" s="120"/>
      <c r="M16611" s="120"/>
      <c r="N16611" s="120"/>
      <c r="U16611" s="121"/>
      <c r="V16611" s="122"/>
      <c r="W16611" s="123"/>
      <c r="AC16611" s="123"/>
    </row>
    <row r="16612" spans="5:29" s="2" customFormat="1">
      <c r="E16612" s="120"/>
      <c r="M16612" s="120"/>
      <c r="N16612" s="120"/>
      <c r="U16612" s="121"/>
      <c r="V16612" s="122"/>
      <c r="W16612" s="123"/>
      <c r="AC16612" s="123"/>
    </row>
    <row r="16613" spans="5:29" s="2" customFormat="1">
      <c r="E16613" s="120"/>
      <c r="M16613" s="120"/>
      <c r="N16613" s="120"/>
      <c r="U16613" s="121"/>
      <c r="V16613" s="122"/>
      <c r="W16613" s="123"/>
      <c r="AC16613" s="123"/>
    </row>
    <row r="16614" spans="5:29" s="2" customFormat="1">
      <c r="E16614" s="120"/>
      <c r="M16614" s="120"/>
      <c r="N16614" s="120"/>
      <c r="U16614" s="121"/>
      <c r="V16614" s="122"/>
      <c r="W16614" s="123"/>
      <c r="AC16614" s="123"/>
    </row>
    <row r="16615" spans="5:29" s="2" customFormat="1">
      <c r="E16615" s="120"/>
      <c r="M16615" s="120"/>
      <c r="N16615" s="120"/>
      <c r="U16615" s="121"/>
      <c r="V16615" s="122"/>
      <c r="W16615" s="123"/>
      <c r="AC16615" s="123"/>
    </row>
    <row r="16616" spans="5:29" s="2" customFormat="1">
      <c r="E16616" s="120"/>
      <c r="M16616" s="120"/>
      <c r="N16616" s="120"/>
      <c r="U16616" s="121"/>
      <c r="V16616" s="122"/>
      <c r="W16616" s="123"/>
      <c r="AC16616" s="123"/>
    </row>
    <row r="16617" spans="5:29" s="2" customFormat="1">
      <c r="E16617" s="120"/>
      <c r="M16617" s="120"/>
      <c r="N16617" s="120"/>
      <c r="U16617" s="121"/>
      <c r="V16617" s="122"/>
      <c r="W16617" s="123"/>
      <c r="AC16617" s="123"/>
    </row>
    <row r="16618" spans="5:29" s="2" customFormat="1">
      <c r="E16618" s="120"/>
      <c r="M16618" s="120"/>
      <c r="N16618" s="120"/>
      <c r="U16618" s="121"/>
      <c r="V16618" s="122"/>
      <c r="W16618" s="123"/>
      <c r="AC16618" s="123"/>
    </row>
    <row r="16619" spans="5:29" s="2" customFormat="1">
      <c r="E16619" s="120"/>
      <c r="M16619" s="120"/>
      <c r="N16619" s="120"/>
      <c r="U16619" s="121"/>
      <c r="V16619" s="122"/>
      <c r="W16619" s="123"/>
      <c r="AC16619" s="123"/>
    </row>
    <row r="16620" spans="5:29" s="2" customFormat="1">
      <c r="E16620" s="120"/>
      <c r="M16620" s="120"/>
      <c r="N16620" s="120"/>
      <c r="U16620" s="121"/>
      <c r="V16620" s="122"/>
      <c r="W16620" s="123"/>
      <c r="AC16620" s="123"/>
    </row>
    <row r="16621" spans="5:29" s="2" customFormat="1">
      <c r="E16621" s="120"/>
      <c r="M16621" s="120"/>
      <c r="N16621" s="120"/>
      <c r="U16621" s="121"/>
      <c r="V16621" s="122"/>
      <c r="W16621" s="123"/>
      <c r="AC16621" s="123"/>
    </row>
    <row r="16622" spans="5:29" s="2" customFormat="1">
      <c r="E16622" s="120"/>
      <c r="M16622" s="120"/>
      <c r="N16622" s="120"/>
      <c r="U16622" s="121"/>
      <c r="V16622" s="122"/>
      <c r="W16622" s="123"/>
      <c r="AC16622" s="123"/>
    </row>
    <row r="16623" spans="5:29" s="2" customFormat="1">
      <c r="E16623" s="120"/>
      <c r="M16623" s="120"/>
      <c r="N16623" s="120"/>
      <c r="U16623" s="121"/>
      <c r="V16623" s="122"/>
      <c r="W16623" s="123"/>
      <c r="AC16623" s="123"/>
    </row>
    <row r="16624" spans="5:29" s="2" customFormat="1">
      <c r="E16624" s="120"/>
      <c r="M16624" s="120"/>
      <c r="N16624" s="120"/>
      <c r="U16624" s="121"/>
      <c r="V16624" s="122"/>
      <c r="W16624" s="123"/>
      <c r="AC16624" s="123"/>
    </row>
    <row r="16625" spans="5:29" s="2" customFormat="1">
      <c r="E16625" s="120"/>
      <c r="M16625" s="120"/>
      <c r="N16625" s="120"/>
      <c r="U16625" s="121"/>
      <c r="V16625" s="122"/>
      <c r="W16625" s="123"/>
      <c r="AC16625" s="123"/>
    </row>
    <row r="16626" spans="5:29" s="2" customFormat="1">
      <c r="E16626" s="120"/>
      <c r="M16626" s="120"/>
      <c r="N16626" s="120"/>
      <c r="U16626" s="121"/>
      <c r="V16626" s="122"/>
      <c r="W16626" s="123"/>
      <c r="AC16626" s="123"/>
    </row>
    <row r="16627" spans="5:29" s="2" customFormat="1">
      <c r="E16627" s="120"/>
      <c r="M16627" s="120"/>
      <c r="N16627" s="120"/>
      <c r="U16627" s="121"/>
      <c r="V16627" s="122"/>
      <c r="W16627" s="123"/>
      <c r="AC16627" s="123"/>
    </row>
    <row r="16628" spans="5:29" s="2" customFormat="1">
      <c r="E16628" s="120"/>
      <c r="M16628" s="120"/>
      <c r="N16628" s="120"/>
      <c r="U16628" s="121"/>
      <c r="V16628" s="122"/>
      <c r="W16628" s="123"/>
      <c r="AC16628" s="123"/>
    </row>
    <row r="16629" spans="5:29" s="2" customFormat="1">
      <c r="E16629" s="120"/>
      <c r="M16629" s="120"/>
      <c r="N16629" s="120"/>
      <c r="U16629" s="121"/>
      <c r="V16629" s="122"/>
      <c r="W16629" s="123"/>
      <c r="AC16629" s="123"/>
    </row>
    <row r="16630" spans="5:29" s="2" customFormat="1">
      <c r="E16630" s="120"/>
      <c r="M16630" s="120"/>
      <c r="N16630" s="120"/>
      <c r="U16630" s="121"/>
      <c r="V16630" s="122"/>
      <c r="W16630" s="123"/>
      <c r="AC16630" s="123"/>
    </row>
    <row r="16631" spans="5:29" s="2" customFormat="1">
      <c r="E16631" s="120"/>
      <c r="M16631" s="120"/>
      <c r="N16631" s="120"/>
      <c r="U16631" s="121"/>
      <c r="V16631" s="122"/>
      <c r="W16631" s="123"/>
      <c r="AC16631" s="123"/>
    </row>
    <row r="16632" spans="5:29" s="2" customFormat="1">
      <c r="E16632" s="120"/>
      <c r="M16632" s="120"/>
      <c r="N16632" s="120"/>
      <c r="U16632" s="121"/>
      <c r="V16632" s="122"/>
      <c r="W16632" s="123"/>
      <c r="AC16632" s="123"/>
    </row>
    <row r="16633" spans="5:29" s="2" customFormat="1">
      <c r="E16633" s="120"/>
      <c r="M16633" s="120"/>
      <c r="N16633" s="120"/>
      <c r="U16633" s="121"/>
      <c r="V16633" s="122"/>
      <c r="W16633" s="123"/>
      <c r="AC16633" s="123"/>
    </row>
    <row r="16634" spans="5:29" s="2" customFormat="1">
      <c r="E16634" s="120"/>
      <c r="M16634" s="120"/>
      <c r="N16634" s="120"/>
      <c r="U16634" s="121"/>
      <c r="V16634" s="122"/>
      <c r="W16634" s="123"/>
      <c r="AC16634" s="123"/>
    </row>
    <row r="16635" spans="5:29" s="2" customFormat="1">
      <c r="E16635" s="120"/>
      <c r="M16635" s="120"/>
      <c r="N16635" s="120"/>
      <c r="U16635" s="121"/>
      <c r="V16635" s="122"/>
      <c r="W16635" s="123"/>
      <c r="AC16635" s="123"/>
    </row>
    <row r="16636" spans="5:29" s="2" customFormat="1">
      <c r="E16636" s="120"/>
      <c r="M16636" s="120"/>
      <c r="N16636" s="120"/>
      <c r="U16636" s="121"/>
      <c r="V16636" s="122"/>
      <c r="W16636" s="123"/>
      <c r="AC16636" s="123"/>
    </row>
    <row r="16637" spans="5:29" s="2" customFormat="1">
      <c r="E16637" s="120"/>
      <c r="M16637" s="120"/>
      <c r="N16637" s="120"/>
      <c r="U16637" s="121"/>
      <c r="V16637" s="122"/>
      <c r="W16637" s="123"/>
      <c r="AC16637" s="123"/>
    </row>
    <row r="16638" spans="5:29" s="2" customFormat="1">
      <c r="E16638" s="120"/>
      <c r="M16638" s="120"/>
      <c r="N16638" s="120"/>
      <c r="U16638" s="121"/>
      <c r="V16638" s="122"/>
      <c r="W16638" s="123"/>
      <c r="AC16638" s="123"/>
    </row>
    <row r="16639" spans="5:29" s="2" customFormat="1">
      <c r="E16639" s="120"/>
      <c r="M16639" s="120"/>
      <c r="N16639" s="120"/>
      <c r="U16639" s="121"/>
      <c r="V16639" s="122"/>
      <c r="W16639" s="123"/>
      <c r="AC16639" s="123"/>
    </row>
    <row r="16640" spans="5:29" s="2" customFormat="1">
      <c r="E16640" s="120"/>
      <c r="M16640" s="120"/>
      <c r="N16640" s="120"/>
      <c r="U16640" s="121"/>
      <c r="V16640" s="122"/>
      <c r="W16640" s="123"/>
      <c r="AC16640" s="123"/>
    </row>
    <row r="16641" spans="5:29" s="2" customFormat="1">
      <c r="E16641" s="120"/>
      <c r="M16641" s="120"/>
      <c r="N16641" s="120"/>
      <c r="U16641" s="121"/>
      <c r="V16641" s="122"/>
      <c r="W16641" s="123"/>
      <c r="AC16641" s="123"/>
    </row>
    <row r="16642" spans="5:29" s="2" customFormat="1">
      <c r="E16642" s="120"/>
      <c r="M16642" s="120"/>
      <c r="N16642" s="120"/>
      <c r="U16642" s="121"/>
      <c r="V16642" s="122"/>
      <c r="W16642" s="123"/>
      <c r="AC16642" s="123"/>
    </row>
    <row r="16643" spans="5:29" s="2" customFormat="1">
      <c r="E16643" s="120"/>
      <c r="M16643" s="120"/>
      <c r="N16643" s="120"/>
      <c r="U16643" s="121"/>
      <c r="V16643" s="122"/>
      <c r="W16643" s="123"/>
      <c r="AC16643" s="123"/>
    </row>
    <row r="16644" spans="5:29" s="2" customFormat="1">
      <c r="E16644" s="120"/>
      <c r="M16644" s="120"/>
      <c r="N16644" s="120"/>
      <c r="U16644" s="121"/>
      <c r="V16644" s="122"/>
      <c r="W16644" s="123"/>
      <c r="AC16644" s="123"/>
    </row>
    <row r="16645" spans="5:29" s="2" customFormat="1">
      <c r="E16645" s="120"/>
      <c r="M16645" s="120"/>
      <c r="N16645" s="120"/>
      <c r="U16645" s="121"/>
      <c r="V16645" s="122"/>
      <c r="W16645" s="123"/>
      <c r="AC16645" s="123"/>
    </row>
    <row r="16646" spans="5:29" s="2" customFormat="1">
      <c r="E16646" s="120"/>
      <c r="M16646" s="120"/>
      <c r="N16646" s="120"/>
      <c r="U16646" s="121"/>
      <c r="V16646" s="122"/>
      <c r="W16646" s="123"/>
      <c r="AC16646" s="123"/>
    </row>
    <row r="16647" spans="5:29" s="2" customFormat="1">
      <c r="E16647" s="120"/>
      <c r="M16647" s="120"/>
      <c r="N16647" s="120"/>
      <c r="U16647" s="121"/>
      <c r="V16647" s="122"/>
      <c r="W16647" s="123"/>
      <c r="AC16647" s="123"/>
    </row>
    <row r="16648" spans="5:29" s="2" customFormat="1">
      <c r="E16648" s="120"/>
      <c r="M16648" s="120"/>
      <c r="N16648" s="120"/>
      <c r="U16648" s="121"/>
      <c r="V16648" s="122"/>
      <c r="W16648" s="123"/>
      <c r="AC16648" s="123"/>
    </row>
    <row r="16649" spans="5:29" s="2" customFormat="1">
      <c r="E16649" s="120"/>
      <c r="M16649" s="120"/>
      <c r="N16649" s="120"/>
      <c r="U16649" s="121"/>
      <c r="V16649" s="122"/>
      <c r="W16649" s="123"/>
      <c r="AC16649" s="123"/>
    </row>
    <row r="16650" spans="5:29" s="2" customFormat="1">
      <c r="E16650" s="120"/>
      <c r="M16650" s="120"/>
      <c r="N16650" s="120"/>
      <c r="U16650" s="121"/>
      <c r="V16650" s="122"/>
      <c r="W16650" s="123"/>
      <c r="AC16650" s="123"/>
    </row>
    <row r="16651" spans="5:29" s="2" customFormat="1">
      <c r="E16651" s="120"/>
      <c r="M16651" s="120"/>
      <c r="N16651" s="120"/>
      <c r="U16651" s="121"/>
      <c r="V16651" s="122"/>
      <c r="W16651" s="123"/>
      <c r="AC16651" s="123"/>
    </row>
    <row r="16652" spans="5:29" s="2" customFormat="1">
      <c r="E16652" s="120"/>
      <c r="M16652" s="120"/>
      <c r="N16652" s="120"/>
      <c r="U16652" s="121"/>
      <c r="V16652" s="122"/>
      <c r="W16652" s="123"/>
      <c r="AC16652" s="123"/>
    </row>
    <row r="16653" spans="5:29" s="2" customFormat="1">
      <c r="E16653" s="120"/>
      <c r="M16653" s="120"/>
      <c r="N16653" s="120"/>
      <c r="U16653" s="121"/>
      <c r="V16653" s="122"/>
      <c r="W16653" s="123"/>
      <c r="AC16653" s="123"/>
    </row>
    <row r="16654" spans="5:29" s="2" customFormat="1">
      <c r="E16654" s="120"/>
      <c r="M16654" s="120"/>
      <c r="N16654" s="120"/>
      <c r="U16654" s="121"/>
      <c r="V16654" s="122"/>
      <c r="W16654" s="123"/>
      <c r="AC16654" s="123"/>
    </row>
    <row r="16655" spans="5:29" s="2" customFormat="1">
      <c r="E16655" s="120"/>
      <c r="M16655" s="120"/>
      <c r="N16655" s="120"/>
      <c r="U16655" s="121"/>
      <c r="V16655" s="122"/>
      <c r="W16655" s="123"/>
      <c r="AC16655" s="123"/>
    </row>
    <row r="16656" spans="5:29" s="2" customFormat="1">
      <c r="E16656" s="120"/>
      <c r="M16656" s="120"/>
      <c r="N16656" s="120"/>
      <c r="U16656" s="121"/>
      <c r="V16656" s="122"/>
      <c r="W16656" s="123"/>
      <c r="AC16656" s="123"/>
    </row>
    <row r="16657" spans="5:29" s="2" customFormat="1">
      <c r="E16657" s="120"/>
      <c r="M16657" s="120"/>
      <c r="N16657" s="120"/>
      <c r="U16657" s="121"/>
      <c r="V16657" s="122"/>
      <c r="W16657" s="123"/>
      <c r="AC16657" s="123"/>
    </row>
    <row r="16658" spans="5:29" s="2" customFormat="1">
      <c r="E16658" s="120"/>
      <c r="M16658" s="120"/>
      <c r="N16658" s="120"/>
      <c r="U16658" s="121"/>
      <c r="V16658" s="122"/>
      <c r="W16658" s="123"/>
      <c r="AC16658" s="123"/>
    </row>
    <row r="16659" spans="5:29" s="2" customFormat="1">
      <c r="E16659" s="120"/>
      <c r="M16659" s="120"/>
      <c r="N16659" s="120"/>
      <c r="U16659" s="121"/>
      <c r="V16659" s="122"/>
      <c r="W16659" s="123"/>
      <c r="AC16659" s="123"/>
    </row>
    <row r="16660" spans="5:29" s="2" customFormat="1">
      <c r="E16660" s="120"/>
      <c r="M16660" s="120"/>
      <c r="N16660" s="120"/>
      <c r="U16660" s="121"/>
      <c r="V16660" s="122"/>
      <c r="W16660" s="123"/>
      <c r="AC16660" s="123"/>
    </row>
    <row r="16661" spans="5:29" s="2" customFormat="1">
      <c r="E16661" s="120"/>
      <c r="M16661" s="120"/>
      <c r="N16661" s="120"/>
      <c r="U16661" s="121"/>
      <c r="V16661" s="122"/>
      <c r="W16661" s="123"/>
      <c r="AC16661" s="123"/>
    </row>
    <row r="16662" spans="5:29" s="2" customFormat="1">
      <c r="E16662" s="120"/>
      <c r="M16662" s="120"/>
      <c r="N16662" s="120"/>
      <c r="U16662" s="121"/>
      <c r="V16662" s="122"/>
      <c r="W16662" s="123"/>
      <c r="AC16662" s="123"/>
    </row>
    <row r="16663" spans="5:29" s="2" customFormat="1">
      <c r="E16663" s="120"/>
      <c r="M16663" s="120"/>
      <c r="N16663" s="120"/>
      <c r="U16663" s="121"/>
      <c r="V16663" s="122"/>
      <c r="W16663" s="123"/>
      <c r="AC16663" s="123"/>
    </row>
    <row r="16664" spans="5:29" s="2" customFormat="1">
      <c r="E16664" s="120"/>
      <c r="M16664" s="120"/>
      <c r="N16664" s="120"/>
      <c r="U16664" s="121"/>
      <c r="V16664" s="122"/>
      <c r="W16664" s="123"/>
      <c r="AC16664" s="123"/>
    </row>
    <row r="16665" spans="5:29" s="2" customFormat="1">
      <c r="E16665" s="120"/>
      <c r="M16665" s="120"/>
      <c r="N16665" s="120"/>
      <c r="U16665" s="121"/>
      <c r="V16665" s="122"/>
      <c r="W16665" s="123"/>
      <c r="AC16665" s="123"/>
    </row>
    <row r="16666" spans="5:29" s="2" customFormat="1">
      <c r="E16666" s="120"/>
      <c r="M16666" s="120"/>
      <c r="N16666" s="120"/>
      <c r="U16666" s="121"/>
      <c r="V16666" s="122"/>
      <c r="W16666" s="123"/>
      <c r="AC16666" s="123"/>
    </row>
    <row r="16667" spans="5:29" s="2" customFormat="1">
      <c r="E16667" s="120"/>
      <c r="M16667" s="120"/>
      <c r="N16667" s="120"/>
      <c r="U16667" s="121"/>
      <c r="V16667" s="122"/>
      <c r="W16667" s="123"/>
      <c r="AC16667" s="123"/>
    </row>
    <row r="16668" spans="5:29" s="2" customFormat="1">
      <c r="E16668" s="120"/>
      <c r="M16668" s="120"/>
      <c r="N16668" s="120"/>
      <c r="U16668" s="121"/>
      <c r="V16668" s="122"/>
      <c r="W16668" s="123"/>
      <c r="AC16668" s="123"/>
    </row>
    <row r="16669" spans="5:29" s="2" customFormat="1">
      <c r="E16669" s="120"/>
      <c r="M16669" s="120"/>
      <c r="N16669" s="120"/>
      <c r="U16669" s="121"/>
      <c r="V16669" s="122"/>
      <c r="W16669" s="123"/>
      <c r="AC16669" s="123"/>
    </row>
    <row r="16670" spans="5:29" s="2" customFormat="1">
      <c r="E16670" s="120"/>
      <c r="M16670" s="120"/>
      <c r="N16670" s="120"/>
      <c r="U16670" s="121"/>
      <c r="V16670" s="122"/>
      <c r="W16670" s="123"/>
      <c r="AC16670" s="123"/>
    </row>
    <row r="16671" spans="5:29" s="2" customFormat="1">
      <c r="E16671" s="120"/>
      <c r="M16671" s="120"/>
      <c r="N16671" s="120"/>
      <c r="U16671" s="121"/>
      <c r="V16671" s="122"/>
      <c r="W16671" s="123"/>
      <c r="AC16671" s="123"/>
    </row>
    <row r="16672" spans="5:29" s="2" customFormat="1">
      <c r="E16672" s="120"/>
      <c r="M16672" s="120"/>
      <c r="N16672" s="120"/>
      <c r="U16672" s="121"/>
      <c r="V16672" s="122"/>
      <c r="W16672" s="123"/>
      <c r="AC16672" s="123"/>
    </row>
    <row r="16673" spans="5:29" s="2" customFormat="1">
      <c r="E16673" s="120"/>
      <c r="M16673" s="120"/>
      <c r="N16673" s="120"/>
      <c r="U16673" s="121"/>
      <c r="V16673" s="122"/>
      <c r="W16673" s="123"/>
      <c r="AC16673" s="123"/>
    </row>
    <row r="16674" spans="5:29" s="2" customFormat="1">
      <c r="E16674" s="120"/>
      <c r="M16674" s="120"/>
      <c r="N16674" s="120"/>
      <c r="U16674" s="121"/>
      <c r="V16674" s="122"/>
      <c r="W16674" s="123"/>
      <c r="AC16674" s="123"/>
    </row>
    <row r="16675" spans="5:29" s="2" customFormat="1">
      <c r="E16675" s="120"/>
      <c r="M16675" s="120"/>
      <c r="N16675" s="120"/>
      <c r="U16675" s="121"/>
      <c r="V16675" s="122"/>
      <c r="W16675" s="123"/>
      <c r="AC16675" s="123"/>
    </row>
    <row r="16676" spans="5:29" s="2" customFormat="1">
      <c r="E16676" s="120"/>
      <c r="M16676" s="120"/>
      <c r="N16676" s="120"/>
      <c r="U16676" s="121"/>
      <c r="V16676" s="122"/>
      <c r="W16676" s="123"/>
      <c r="AC16676" s="123"/>
    </row>
    <row r="16677" spans="5:29" s="2" customFormat="1">
      <c r="E16677" s="120"/>
      <c r="M16677" s="120"/>
      <c r="N16677" s="120"/>
      <c r="U16677" s="121"/>
      <c r="V16677" s="122"/>
      <c r="W16677" s="123"/>
      <c r="AC16677" s="123"/>
    </row>
    <row r="16678" spans="5:29" s="2" customFormat="1">
      <c r="E16678" s="120"/>
      <c r="M16678" s="120"/>
      <c r="N16678" s="120"/>
      <c r="U16678" s="121"/>
      <c r="V16678" s="122"/>
      <c r="W16678" s="123"/>
      <c r="AC16678" s="123"/>
    </row>
    <row r="16679" spans="5:29" s="2" customFormat="1">
      <c r="E16679" s="120"/>
      <c r="M16679" s="120"/>
      <c r="N16679" s="120"/>
      <c r="U16679" s="121"/>
      <c r="V16679" s="122"/>
      <c r="W16679" s="123"/>
      <c r="AC16679" s="123"/>
    </row>
    <row r="16680" spans="5:29" s="2" customFormat="1">
      <c r="E16680" s="120"/>
      <c r="M16680" s="120"/>
      <c r="N16680" s="120"/>
      <c r="U16680" s="121"/>
      <c r="V16680" s="122"/>
      <c r="W16680" s="123"/>
      <c r="AC16680" s="123"/>
    </row>
    <row r="16681" spans="5:29" s="2" customFormat="1">
      <c r="E16681" s="120"/>
      <c r="M16681" s="120"/>
      <c r="N16681" s="120"/>
      <c r="U16681" s="121"/>
      <c r="V16681" s="122"/>
      <c r="W16681" s="123"/>
      <c r="AC16681" s="123"/>
    </row>
    <row r="16682" spans="5:29" s="2" customFormat="1">
      <c r="E16682" s="120"/>
      <c r="M16682" s="120"/>
      <c r="N16682" s="120"/>
      <c r="U16682" s="121"/>
      <c r="V16682" s="122"/>
      <c r="W16682" s="123"/>
      <c r="AC16682" s="123"/>
    </row>
    <row r="16683" spans="5:29" s="2" customFormat="1">
      <c r="E16683" s="120"/>
      <c r="M16683" s="120"/>
      <c r="N16683" s="120"/>
      <c r="U16683" s="121"/>
      <c r="V16683" s="122"/>
      <c r="W16683" s="123"/>
      <c r="AC16683" s="123"/>
    </row>
    <row r="16684" spans="5:29" s="2" customFormat="1">
      <c r="E16684" s="120"/>
      <c r="M16684" s="120"/>
      <c r="N16684" s="120"/>
      <c r="U16684" s="121"/>
      <c r="V16684" s="122"/>
      <c r="W16684" s="123"/>
      <c r="AC16684" s="123"/>
    </row>
    <row r="16685" spans="5:29" s="2" customFormat="1">
      <c r="E16685" s="120"/>
      <c r="M16685" s="120"/>
      <c r="N16685" s="120"/>
      <c r="U16685" s="121"/>
      <c r="V16685" s="122"/>
      <c r="W16685" s="123"/>
      <c r="AC16685" s="123"/>
    </row>
    <row r="16686" spans="5:29" s="2" customFormat="1">
      <c r="E16686" s="120"/>
      <c r="M16686" s="120"/>
      <c r="N16686" s="120"/>
      <c r="U16686" s="121"/>
      <c r="V16686" s="122"/>
      <c r="W16686" s="123"/>
      <c r="AC16686" s="123"/>
    </row>
    <row r="16687" spans="5:29" s="2" customFormat="1">
      <c r="E16687" s="120"/>
      <c r="M16687" s="120"/>
      <c r="N16687" s="120"/>
      <c r="U16687" s="121"/>
      <c r="V16687" s="122"/>
      <c r="W16687" s="123"/>
      <c r="AC16687" s="123"/>
    </row>
    <row r="16688" spans="5:29" s="2" customFormat="1">
      <c r="E16688" s="120"/>
      <c r="M16688" s="120"/>
      <c r="N16688" s="120"/>
      <c r="U16688" s="121"/>
      <c r="V16688" s="122"/>
      <c r="W16688" s="123"/>
      <c r="AC16688" s="123"/>
    </row>
    <row r="16689" spans="5:29" s="2" customFormat="1">
      <c r="E16689" s="120"/>
      <c r="M16689" s="120"/>
      <c r="N16689" s="120"/>
      <c r="U16689" s="121"/>
      <c r="V16689" s="122"/>
      <c r="W16689" s="123"/>
      <c r="AC16689" s="123"/>
    </row>
    <row r="16690" spans="5:29" s="2" customFormat="1">
      <c r="E16690" s="120"/>
      <c r="M16690" s="120"/>
      <c r="N16690" s="120"/>
      <c r="U16690" s="121"/>
      <c r="V16690" s="122"/>
      <c r="W16690" s="123"/>
      <c r="AC16690" s="123"/>
    </row>
    <row r="16691" spans="5:29" s="2" customFormat="1">
      <c r="E16691" s="120"/>
      <c r="M16691" s="120"/>
      <c r="N16691" s="120"/>
      <c r="U16691" s="121"/>
      <c r="V16691" s="122"/>
      <c r="W16691" s="123"/>
      <c r="AC16691" s="123"/>
    </row>
    <row r="16692" spans="5:29" s="2" customFormat="1">
      <c r="E16692" s="120"/>
      <c r="M16692" s="120"/>
      <c r="N16692" s="120"/>
      <c r="U16692" s="121"/>
      <c r="V16692" s="122"/>
      <c r="W16692" s="123"/>
      <c r="AC16692" s="123"/>
    </row>
    <row r="16693" spans="5:29" s="2" customFormat="1">
      <c r="E16693" s="120"/>
      <c r="M16693" s="120"/>
      <c r="N16693" s="120"/>
      <c r="U16693" s="121"/>
      <c r="V16693" s="122"/>
      <c r="W16693" s="123"/>
      <c r="AC16693" s="123"/>
    </row>
    <row r="16694" spans="5:29" s="2" customFormat="1">
      <c r="E16694" s="120"/>
      <c r="M16694" s="120"/>
      <c r="N16694" s="120"/>
      <c r="U16694" s="121"/>
      <c r="V16694" s="122"/>
      <c r="W16694" s="123"/>
      <c r="AC16694" s="123"/>
    </row>
    <row r="16695" spans="5:29" s="2" customFormat="1">
      <c r="E16695" s="120"/>
      <c r="M16695" s="120"/>
      <c r="N16695" s="120"/>
      <c r="U16695" s="121"/>
      <c r="V16695" s="122"/>
      <c r="W16695" s="123"/>
      <c r="AC16695" s="123"/>
    </row>
    <row r="16696" spans="5:29" s="2" customFormat="1">
      <c r="E16696" s="120"/>
      <c r="M16696" s="120"/>
      <c r="N16696" s="120"/>
      <c r="U16696" s="121"/>
      <c r="V16696" s="122"/>
      <c r="W16696" s="123"/>
      <c r="AC16696" s="123"/>
    </row>
    <row r="16697" spans="5:29" s="2" customFormat="1">
      <c r="E16697" s="120"/>
      <c r="M16697" s="120"/>
      <c r="N16697" s="120"/>
      <c r="U16697" s="121"/>
      <c r="V16697" s="122"/>
      <c r="W16697" s="123"/>
      <c r="AC16697" s="123"/>
    </row>
    <row r="16698" spans="5:29" s="2" customFormat="1">
      <c r="E16698" s="120"/>
      <c r="M16698" s="120"/>
      <c r="N16698" s="120"/>
      <c r="U16698" s="121"/>
      <c r="V16698" s="122"/>
      <c r="W16698" s="123"/>
      <c r="AC16698" s="123"/>
    </row>
    <row r="16699" spans="5:29" s="2" customFormat="1">
      <c r="E16699" s="120"/>
      <c r="M16699" s="120"/>
      <c r="N16699" s="120"/>
      <c r="U16699" s="121"/>
      <c r="V16699" s="122"/>
      <c r="W16699" s="123"/>
      <c r="AC16699" s="123"/>
    </row>
    <row r="16700" spans="5:29" s="2" customFormat="1">
      <c r="E16700" s="120"/>
      <c r="M16700" s="120"/>
      <c r="N16700" s="120"/>
      <c r="U16700" s="121"/>
      <c r="V16700" s="122"/>
      <c r="W16700" s="123"/>
      <c r="AC16700" s="123"/>
    </row>
    <row r="16701" spans="5:29" s="2" customFormat="1">
      <c r="E16701" s="120"/>
      <c r="M16701" s="120"/>
      <c r="N16701" s="120"/>
      <c r="U16701" s="121"/>
      <c r="V16701" s="122"/>
      <c r="W16701" s="123"/>
      <c r="AC16701" s="123"/>
    </row>
    <row r="16702" spans="5:29" s="2" customFormat="1">
      <c r="E16702" s="120"/>
      <c r="M16702" s="120"/>
      <c r="N16702" s="120"/>
      <c r="U16702" s="121"/>
      <c r="V16702" s="122"/>
      <c r="W16702" s="123"/>
      <c r="AC16702" s="123"/>
    </row>
    <row r="16703" spans="5:29" s="2" customFormat="1">
      <c r="E16703" s="120"/>
      <c r="M16703" s="120"/>
      <c r="N16703" s="120"/>
      <c r="U16703" s="121"/>
      <c r="V16703" s="122"/>
      <c r="W16703" s="123"/>
      <c r="AC16703" s="123"/>
    </row>
    <row r="16704" spans="5:29" s="2" customFormat="1">
      <c r="E16704" s="120"/>
      <c r="M16704" s="120"/>
      <c r="N16704" s="120"/>
      <c r="U16704" s="121"/>
      <c r="V16704" s="122"/>
      <c r="W16704" s="123"/>
      <c r="AC16704" s="123"/>
    </row>
    <row r="16705" spans="5:29" s="2" customFormat="1">
      <c r="E16705" s="120"/>
      <c r="M16705" s="120"/>
      <c r="N16705" s="120"/>
      <c r="U16705" s="121"/>
      <c r="V16705" s="122"/>
      <c r="W16705" s="123"/>
      <c r="AC16705" s="123"/>
    </row>
    <row r="16706" spans="5:29" s="2" customFormat="1">
      <c r="E16706" s="120"/>
      <c r="M16706" s="120"/>
      <c r="N16706" s="120"/>
      <c r="U16706" s="121"/>
      <c r="V16706" s="122"/>
      <c r="W16706" s="123"/>
      <c r="AC16706" s="123"/>
    </row>
    <row r="16707" spans="5:29" s="2" customFormat="1">
      <c r="E16707" s="120"/>
      <c r="M16707" s="120"/>
      <c r="N16707" s="120"/>
      <c r="U16707" s="121"/>
      <c r="V16707" s="122"/>
      <c r="W16707" s="123"/>
      <c r="AC16707" s="123"/>
    </row>
    <row r="16708" spans="5:29" s="2" customFormat="1">
      <c r="E16708" s="120"/>
      <c r="M16708" s="120"/>
      <c r="N16708" s="120"/>
      <c r="U16708" s="121"/>
      <c r="V16708" s="122"/>
      <c r="W16708" s="123"/>
      <c r="AC16708" s="123"/>
    </row>
    <row r="16709" spans="5:29" s="2" customFormat="1">
      <c r="E16709" s="120"/>
      <c r="M16709" s="120"/>
      <c r="N16709" s="120"/>
      <c r="U16709" s="121"/>
      <c r="V16709" s="122"/>
      <c r="W16709" s="123"/>
      <c r="AC16709" s="123"/>
    </row>
    <row r="16710" spans="5:29" s="2" customFormat="1">
      <c r="E16710" s="120"/>
      <c r="M16710" s="120"/>
      <c r="N16710" s="120"/>
      <c r="U16710" s="121"/>
      <c r="V16710" s="122"/>
      <c r="W16710" s="123"/>
      <c r="AC16710" s="123"/>
    </row>
    <row r="16711" spans="5:29" s="2" customFormat="1">
      <c r="E16711" s="120"/>
      <c r="M16711" s="120"/>
      <c r="N16711" s="120"/>
      <c r="U16711" s="121"/>
      <c r="V16711" s="122"/>
      <c r="W16711" s="123"/>
      <c r="AC16711" s="123"/>
    </row>
    <row r="16712" spans="5:29" s="2" customFormat="1">
      <c r="E16712" s="120"/>
      <c r="M16712" s="120"/>
      <c r="N16712" s="120"/>
      <c r="U16712" s="121"/>
      <c r="V16712" s="122"/>
      <c r="W16712" s="123"/>
      <c r="AC16712" s="123"/>
    </row>
    <row r="16713" spans="5:29" s="2" customFormat="1">
      <c r="E16713" s="120"/>
      <c r="M16713" s="120"/>
      <c r="N16713" s="120"/>
      <c r="U16713" s="121"/>
      <c r="V16713" s="122"/>
      <c r="W16713" s="123"/>
      <c r="AC16713" s="123"/>
    </row>
    <row r="16714" spans="5:29" s="2" customFormat="1">
      <c r="E16714" s="120"/>
      <c r="M16714" s="120"/>
      <c r="N16714" s="120"/>
      <c r="U16714" s="121"/>
      <c r="V16714" s="122"/>
      <c r="W16714" s="123"/>
      <c r="AC16714" s="123"/>
    </row>
    <row r="16715" spans="5:29" s="2" customFormat="1">
      <c r="E16715" s="120"/>
      <c r="M16715" s="120"/>
      <c r="N16715" s="120"/>
      <c r="U16715" s="121"/>
      <c r="V16715" s="122"/>
      <c r="W16715" s="123"/>
      <c r="AC16715" s="123"/>
    </row>
    <row r="16716" spans="5:29" s="2" customFormat="1">
      <c r="E16716" s="120"/>
      <c r="M16716" s="120"/>
      <c r="N16716" s="120"/>
      <c r="U16716" s="121"/>
      <c r="V16716" s="122"/>
      <c r="W16716" s="123"/>
      <c r="AC16716" s="123"/>
    </row>
    <row r="16717" spans="5:29" s="2" customFormat="1">
      <c r="E16717" s="120"/>
      <c r="M16717" s="120"/>
      <c r="N16717" s="120"/>
      <c r="U16717" s="121"/>
      <c r="V16717" s="122"/>
      <c r="W16717" s="123"/>
      <c r="AC16717" s="123"/>
    </row>
    <row r="16718" spans="5:29" s="2" customFormat="1">
      <c r="E16718" s="120"/>
      <c r="M16718" s="120"/>
      <c r="N16718" s="120"/>
      <c r="U16718" s="121"/>
      <c r="V16718" s="122"/>
      <c r="W16718" s="123"/>
      <c r="AC16718" s="123"/>
    </row>
    <row r="16719" spans="5:29" s="2" customFormat="1">
      <c r="E16719" s="120"/>
      <c r="M16719" s="120"/>
      <c r="N16719" s="120"/>
      <c r="U16719" s="121"/>
      <c r="V16719" s="122"/>
      <c r="W16719" s="123"/>
      <c r="AC16719" s="123"/>
    </row>
    <row r="16720" spans="5:29" s="2" customFormat="1">
      <c r="E16720" s="120"/>
      <c r="M16720" s="120"/>
      <c r="N16720" s="120"/>
      <c r="U16720" s="121"/>
      <c r="V16720" s="122"/>
      <c r="W16720" s="123"/>
      <c r="AC16720" s="123"/>
    </row>
    <row r="16721" spans="5:29" s="2" customFormat="1">
      <c r="E16721" s="120"/>
      <c r="M16721" s="120"/>
      <c r="N16721" s="120"/>
      <c r="U16721" s="121"/>
      <c r="V16721" s="122"/>
      <c r="W16721" s="123"/>
      <c r="AC16721" s="123"/>
    </row>
    <row r="16722" spans="5:29" s="2" customFormat="1">
      <c r="E16722" s="120"/>
      <c r="M16722" s="120"/>
      <c r="N16722" s="120"/>
      <c r="U16722" s="121"/>
      <c r="V16722" s="122"/>
      <c r="W16722" s="123"/>
      <c r="AC16722" s="123"/>
    </row>
    <row r="16723" spans="5:29" s="2" customFormat="1">
      <c r="E16723" s="120"/>
      <c r="M16723" s="120"/>
      <c r="N16723" s="120"/>
      <c r="U16723" s="121"/>
      <c r="V16723" s="122"/>
      <c r="W16723" s="123"/>
      <c r="AC16723" s="123"/>
    </row>
    <row r="16724" spans="5:29" s="2" customFormat="1">
      <c r="E16724" s="120"/>
      <c r="M16724" s="120"/>
      <c r="N16724" s="120"/>
      <c r="U16724" s="121"/>
      <c r="V16724" s="122"/>
      <c r="W16724" s="123"/>
      <c r="AC16724" s="123"/>
    </row>
    <row r="16725" spans="5:29" s="2" customFormat="1">
      <c r="E16725" s="120"/>
      <c r="M16725" s="120"/>
      <c r="N16725" s="120"/>
      <c r="U16725" s="121"/>
      <c r="V16725" s="122"/>
      <c r="W16725" s="123"/>
      <c r="AC16725" s="123"/>
    </row>
    <row r="16726" spans="5:29" s="2" customFormat="1">
      <c r="E16726" s="120"/>
      <c r="M16726" s="120"/>
      <c r="N16726" s="120"/>
      <c r="U16726" s="121"/>
      <c r="V16726" s="122"/>
      <c r="W16726" s="123"/>
      <c r="AC16726" s="123"/>
    </row>
    <row r="16727" spans="5:29" s="2" customFormat="1">
      <c r="E16727" s="120"/>
      <c r="M16727" s="120"/>
      <c r="N16727" s="120"/>
      <c r="U16727" s="121"/>
      <c r="V16727" s="122"/>
      <c r="W16727" s="123"/>
      <c r="AC16727" s="123"/>
    </row>
    <row r="16728" spans="5:29" s="2" customFormat="1">
      <c r="E16728" s="120"/>
      <c r="M16728" s="120"/>
      <c r="N16728" s="120"/>
      <c r="U16728" s="121"/>
      <c r="V16728" s="122"/>
      <c r="W16728" s="123"/>
      <c r="AC16728" s="123"/>
    </row>
    <row r="16729" spans="5:29" s="2" customFormat="1">
      <c r="E16729" s="120"/>
      <c r="M16729" s="120"/>
      <c r="N16729" s="120"/>
      <c r="U16729" s="121"/>
      <c r="V16729" s="122"/>
      <c r="W16729" s="123"/>
      <c r="AC16729" s="123"/>
    </row>
    <row r="16730" spans="5:29" s="2" customFormat="1">
      <c r="E16730" s="120"/>
      <c r="M16730" s="120"/>
      <c r="N16730" s="120"/>
      <c r="U16730" s="121"/>
      <c r="V16730" s="122"/>
      <c r="W16730" s="123"/>
      <c r="AC16730" s="123"/>
    </row>
    <row r="16731" spans="5:29" s="2" customFormat="1">
      <c r="E16731" s="120"/>
      <c r="M16731" s="120"/>
      <c r="N16731" s="120"/>
      <c r="U16731" s="121"/>
      <c r="V16731" s="122"/>
      <c r="W16731" s="123"/>
      <c r="AC16731" s="123"/>
    </row>
    <row r="16732" spans="5:29" s="2" customFormat="1">
      <c r="E16732" s="120"/>
      <c r="M16732" s="120"/>
      <c r="N16732" s="120"/>
      <c r="U16732" s="121"/>
      <c r="V16732" s="122"/>
      <c r="W16732" s="123"/>
      <c r="AC16732" s="123"/>
    </row>
    <row r="16733" spans="5:29" s="2" customFormat="1">
      <c r="E16733" s="120"/>
      <c r="M16733" s="120"/>
      <c r="N16733" s="120"/>
      <c r="U16733" s="121"/>
      <c r="V16733" s="122"/>
      <c r="W16733" s="123"/>
      <c r="AC16733" s="123"/>
    </row>
    <row r="16734" spans="5:29" s="2" customFormat="1">
      <c r="E16734" s="120"/>
      <c r="M16734" s="120"/>
      <c r="N16734" s="120"/>
      <c r="U16734" s="121"/>
      <c r="V16734" s="122"/>
      <c r="W16734" s="123"/>
      <c r="AC16734" s="123"/>
    </row>
    <row r="16735" spans="5:29" s="2" customFormat="1">
      <c r="E16735" s="120"/>
      <c r="M16735" s="120"/>
      <c r="N16735" s="120"/>
      <c r="U16735" s="121"/>
      <c r="V16735" s="122"/>
      <c r="W16735" s="123"/>
      <c r="AC16735" s="123"/>
    </row>
    <row r="16736" spans="5:29" s="2" customFormat="1">
      <c r="E16736" s="120"/>
      <c r="M16736" s="120"/>
      <c r="N16736" s="120"/>
      <c r="U16736" s="121"/>
      <c r="V16736" s="122"/>
      <c r="W16736" s="123"/>
      <c r="AC16736" s="123"/>
    </row>
    <row r="16737" spans="5:29" s="2" customFormat="1">
      <c r="E16737" s="120"/>
      <c r="M16737" s="120"/>
      <c r="N16737" s="120"/>
      <c r="U16737" s="121"/>
      <c r="V16737" s="122"/>
      <c r="W16737" s="123"/>
      <c r="AC16737" s="123"/>
    </row>
    <row r="16738" spans="5:29" s="2" customFormat="1">
      <c r="E16738" s="120"/>
      <c r="M16738" s="120"/>
      <c r="N16738" s="120"/>
      <c r="U16738" s="121"/>
      <c r="V16738" s="122"/>
      <c r="W16738" s="123"/>
      <c r="AC16738" s="123"/>
    </row>
    <row r="16739" spans="5:29" s="2" customFormat="1">
      <c r="E16739" s="120"/>
      <c r="M16739" s="120"/>
      <c r="N16739" s="120"/>
      <c r="U16739" s="121"/>
      <c r="V16739" s="122"/>
      <c r="W16739" s="123"/>
      <c r="AC16739" s="123"/>
    </row>
    <row r="16740" spans="5:29" s="2" customFormat="1">
      <c r="E16740" s="120"/>
      <c r="M16740" s="120"/>
      <c r="N16740" s="120"/>
      <c r="U16740" s="121"/>
      <c r="V16740" s="122"/>
      <c r="W16740" s="123"/>
      <c r="AC16740" s="123"/>
    </row>
    <row r="16741" spans="5:29" s="2" customFormat="1">
      <c r="E16741" s="120"/>
      <c r="M16741" s="120"/>
      <c r="N16741" s="120"/>
      <c r="U16741" s="121"/>
      <c r="V16741" s="122"/>
      <c r="W16741" s="123"/>
      <c r="AC16741" s="123"/>
    </row>
    <row r="16742" spans="5:29" s="2" customFormat="1">
      <c r="E16742" s="120"/>
      <c r="M16742" s="120"/>
      <c r="N16742" s="120"/>
      <c r="U16742" s="121"/>
      <c r="V16742" s="122"/>
      <c r="W16742" s="123"/>
      <c r="AC16742" s="123"/>
    </row>
    <row r="16743" spans="5:29" s="2" customFormat="1">
      <c r="E16743" s="120"/>
      <c r="M16743" s="120"/>
      <c r="N16743" s="120"/>
      <c r="U16743" s="121"/>
      <c r="V16743" s="122"/>
      <c r="W16743" s="123"/>
      <c r="AC16743" s="123"/>
    </row>
    <row r="16744" spans="5:29" s="2" customFormat="1">
      <c r="E16744" s="120"/>
      <c r="M16744" s="120"/>
      <c r="N16744" s="120"/>
      <c r="U16744" s="121"/>
      <c r="V16744" s="122"/>
      <c r="W16744" s="123"/>
      <c r="AC16744" s="123"/>
    </row>
    <row r="16745" spans="5:29" s="2" customFormat="1">
      <c r="E16745" s="120"/>
      <c r="M16745" s="120"/>
      <c r="N16745" s="120"/>
      <c r="U16745" s="121"/>
      <c r="V16745" s="122"/>
      <c r="W16745" s="123"/>
      <c r="AC16745" s="123"/>
    </row>
    <row r="16746" spans="5:29" s="2" customFormat="1">
      <c r="E16746" s="120"/>
      <c r="M16746" s="120"/>
      <c r="N16746" s="120"/>
      <c r="U16746" s="121"/>
      <c r="V16746" s="122"/>
      <c r="W16746" s="123"/>
      <c r="AC16746" s="123"/>
    </row>
    <row r="16747" spans="5:29" s="2" customFormat="1">
      <c r="E16747" s="120"/>
      <c r="M16747" s="120"/>
      <c r="N16747" s="120"/>
      <c r="U16747" s="121"/>
      <c r="V16747" s="122"/>
      <c r="W16747" s="123"/>
      <c r="AC16747" s="123"/>
    </row>
    <row r="16748" spans="5:29" s="2" customFormat="1">
      <c r="E16748" s="120"/>
      <c r="M16748" s="120"/>
      <c r="N16748" s="120"/>
      <c r="U16748" s="121"/>
      <c r="V16748" s="122"/>
      <c r="W16748" s="123"/>
      <c r="AC16748" s="123"/>
    </row>
    <row r="16749" spans="5:29" s="2" customFormat="1">
      <c r="E16749" s="120"/>
      <c r="M16749" s="120"/>
      <c r="N16749" s="120"/>
      <c r="U16749" s="121"/>
      <c r="V16749" s="122"/>
      <c r="W16749" s="123"/>
      <c r="AC16749" s="123"/>
    </row>
    <row r="16750" spans="5:29" s="2" customFormat="1">
      <c r="E16750" s="120"/>
      <c r="M16750" s="120"/>
      <c r="N16750" s="120"/>
      <c r="U16750" s="121"/>
      <c r="V16750" s="122"/>
      <c r="W16750" s="123"/>
      <c r="AC16750" s="123"/>
    </row>
    <row r="16751" spans="5:29" s="2" customFormat="1">
      <c r="E16751" s="120"/>
      <c r="M16751" s="120"/>
      <c r="N16751" s="120"/>
      <c r="U16751" s="121"/>
      <c r="V16751" s="122"/>
      <c r="W16751" s="123"/>
      <c r="AC16751" s="123"/>
    </row>
    <row r="16752" spans="5:29" s="2" customFormat="1">
      <c r="E16752" s="120"/>
      <c r="M16752" s="120"/>
      <c r="N16752" s="120"/>
      <c r="U16752" s="121"/>
      <c r="V16752" s="122"/>
      <c r="W16752" s="123"/>
      <c r="AC16752" s="123"/>
    </row>
    <row r="16753" spans="5:29" s="2" customFormat="1">
      <c r="E16753" s="120"/>
      <c r="M16753" s="120"/>
      <c r="N16753" s="120"/>
      <c r="U16753" s="121"/>
      <c r="V16753" s="122"/>
      <c r="W16753" s="123"/>
      <c r="AC16753" s="123"/>
    </row>
    <row r="16754" spans="5:29" s="2" customFormat="1">
      <c r="E16754" s="120"/>
      <c r="M16754" s="120"/>
      <c r="N16754" s="120"/>
      <c r="U16754" s="121"/>
      <c r="V16754" s="122"/>
      <c r="W16754" s="123"/>
      <c r="AC16754" s="123"/>
    </row>
    <row r="16755" spans="5:29" s="2" customFormat="1">
      <c r="E16755" s="120"/>
      <c r="M16755" s="120"/>
      <c r="N16755" s="120"/>
      <c r="U16755" s="121"/>
      <c r="V16755" s="122"/>
      <c r="W16755" s="123"/>
      <c r="AC16755" s="123"/>
    </row>
    <row r="16756" spans="5:29" s="2" customFormat="1">
      <c r="E16756" s="120"/>
      <c r="M16756" s="120"/>
      <c r="N16756" s="120"/>
      <c r="U16756" s="121"/>
      <c r="V16756" s="122"/>
      <c r="W16756" s="123"/>
      <c r="AC16756" s="123"/>
    </row>
    <row r="16757" spans="5:29" s="2" customFormat="1">
      <c r="E16757" s="120"/>
      <c r="M16757" s="120"/>
      <c r="N16757" s="120"/>
      <c r="U16757" s="121"/>
      <c r="V16757" s="122"/>
      <c r="W16757" s="123"/>
      <c r="AC16757" s="123"/>
    </row>
    <row r="16758" spans="5:29" s="2" customFormat="1">
      <c r="E16758" s="120"/>
      <c r="M16758" s="120"/>
      <c r="N16758" s="120"/>
      <c r="U16758" s="121"/>
      <c r="V16758" s="122"/>
      <c r="W16758" s="123"/>
      <c r="AC16758" s="123"/>
    </row>
    <row r="16759" spans="5:29" s="2" customFormat="1">
      <c r="E16759" s="120"/>
      <c r="M16759" s="120"/>
      <c r="N16759" s="120"/>
      <c r="U16759" s="121"/>
      <c r="V16759" s="122"/>
      <c r="W16759" s="123"/>
      <c r="AC16759" s="123"/>
    </row>
    <row r="16760" spans="5:29" s="2" customFormat="1">
      <c r="E16760" s="120"/>
      <c r="M16760" s="120"/>
      <c r="N16760" s="120"/>
      <c r="U16760" s="121"/>
      <c r="V16760" s="122"/>
      <c r="W16760" s="123"/>
      <c r="AC16760" s="123"/>
    </row>
    <row r="16761" spans="5:29" s="2" customFormat="1">
      <c r="E16761" s="120"/>
      <c r="M16761" s="120"/>
      <c r="N16761" s="120"/>
      <c r="U16761" s="121"/>
      <c r="V16761" s="122"/>
      <c r="W16761" s="123"/>
      <c r="AC16761" s="123"/>
    </row>
    <row r="16762" spans="5:29" s="2" customFormat="1">
      <c r="E16762" s="120"/>
      <c r="M16762" s="120"/>
      <c r="N16762" s="120"/>
      <c r="U16762" s="121"/>
      <c r="V16762" s="122"/>
      <c r="W16762" s="123"/>
      <c r="AC16762" s="123"/>
    </row>
    <row r="16763" spans="5:29" s="2" customFormat="1">
      <c r="E16763" s="120"/>
      <c r="M16763" s="120"/>
      <c r="N16763" s="120"/>
      <c r="U16763" s="121"/>
      <c r="V16763" s="122"/>
      <c r="W16763" s="123"/>
      <c r="AC16763" s="123"/>
    </row>
    <row r="16764" spans="5:29" s="2" customFormat="1">
      <c r="E16764" s="120"/>
      <c r="M16764" s="120"/>
      <c r="N16764" s="120"/>
      <c r="U16764" s="121"/>
      <c r="V16764" s="122"/>
      <c r="W16764" s="123"/>
      <c r="AC16764" s="123"/>
    </row>
    <row r="16765" spans="5:29" s="2" customFormat="1">
      <c r="E16765" s="120"/>
      <c r="M16765" s="120"/>
      <c r="N16765" s="120"/>
      <c r="U16765" s="121"/>
      <c r="V16765" s="122"/>
      <c r="W16765" s="123"/>
      <c r="AC16765" s="123"/>
    </row>
    <row r="16766" spans="5:29" s="2" customFormat="1">
      <c r="E16766" s="120"/>
      <c r="M16766" s="120"/>
      <c r="N16766" s="120"/>
      <c r="U16766" s="121"/>
      <c r="V16766" s="122"/>
      <c r="W16766" s="123"/>
      <c r="AC16766" s="123"/>
    </row>
    <row r="16767" spans="5:29" s="2" customFormat="1">
      <c r="E16767" s="120"/>
      <c r="M16767" s="120"/>
      <c r="N16767" s="120"/>
      <c r="U16767" s="121"/>
      <c r="V16767" s="122"/>
      <c r="W16767" s="123"/>
      <c r="AC16767" s="123"/>
    </row>
    <row r="16768" spans="5:29" s="2" customFormat="1">
      <c r="E16768" s="120"/>
      <c r="M16768" s="120"/>
      <c r="N16768" s="120"/>
      <c r="U16768" s="121"/>
      <c r="V16768" s="122"/>
      <c r="W16768" s="123"/>
      <c r="AC16768" s="123"/>
    </row>
    <row r="16769" spans="5:29" s="2" customFormat="1">
      <c r="E16769" s="120"/>
      <c r="M16769" s="120"/>
      <c r="N16769" s="120"/>
      <c r="U16769" s="121"/>
      <c r="V16769" s="122"/>
      <c r="W16769" s="123"/>
      <c r="AC16769" s="123"/>
    </row>
    <row r="16770" spans="5:29" s="2" customFormat="1">
      <c r="E16770" s="120"/>
      <c r="M16770" s="120"/>
      <c r="N16770" s="120"/>
      <c r="U16770" s="121"/>
      <c r="V16770" s="122"/>
      <c r="W16770" s="123"/>
      <c r="AC16770" s="123"/>
    </row>
    <row r="16771" spans="5:29" s="2" customFormat="1">
      <c r="E16771" s="120"/>
      <c r="M16771" s="120"/>
      <c r="N16771" s="120"/>
      <c r="U16771" s="121"/>
      <c r="V16771" s="122"/>
      <c r="W16771" s="123"/>
      <c r="AC16771" s="123"/>
    </row>
    <row r="16772" spans="5:29" s="2" customFormat="1">
      <c r="E16772" s="120"/>
      <c r="M16772" s="120"/>
      <c r="N16772" s="120"/>
      <c r="U16772" s="121"/>
      <c r="V16772" s="122"/>
      <c r="W16772" s="123"/>
      <c r="AC16772" s="123"/>
    </row>
    <row r="16773" spans="5:29" s="2" customFormat="1">
      <c r="E16773" s="120"/>
      <c r="M16773" s="120"/>
      <c r="N16773" s="120"/>
      <c r="U16773" s="121"/>
      <c r="V16773" s="122"/>
      <c r="W16773" s="123"/>
      <c r="AC16773" s="123"/>
    </row>
    <row r="16774" spans="5:29" s="2" customFormat="1">
      <c r="E16774" s="120"/>
      <c r="M16774" s="120"/>
      <c r="N16774" s="120"/>
      <c r="U16774" s="121"/>
      <c r="V16774" s="122"/>
      <c r="W16774" s="123"/>
      <c r="AC16774" s="123"/>
    </row>
    <row r="16775" spans="5:29" s="2" customFormat="1">
      <c r="E16775" s="120"/>
      <c r="M16775" s="120"/>
      <c r="N16775" s="120"/>
      <c r="U16775" s="121"/>
      <c r="V16775" s="122"/>
      <c r="W16775" s="123"/>
      <c r="AC16775" s="123"/>
    </row>
    <row r="16776" spans="5:29" s="2" customFormat="1">
      <c r="E16776" s="120"/>
      <c r="M16776" s="120"/>
      <c r="N16776" s="120"/>
      <c r="U16776" s="121"/>
      <c r="V16776" s="122"/>
      <c r="W16776" s="123"/>
      <c r="AC16776" s="123"/>
    </row>
    <row r="16777" spans="5:29" s="2" customFormat="1">
      <c r="E16777" s="120"/>
      <c r="M16777" s="120"/>
      <c r="N16777" s="120"/>
      <c r="U16777" s="121"/>
      <c r="V16777" s="122"/>
      <c r="W16777" s="123"/>
      <c r="AC16777" s="123"/>
    </row>
    <row r="16778" spans="5:29" s="2" customFormat="1">
      <c r="E16778" s="120"/>
      <c r="M16778" s="120"/>
      <c r="N16778" s="120"/>
      <c r="U16778" s="121"/>
      <c r="V16778" s="122"/>
      <c r="W16778" s="123"/>
      <c r="AC16778" s="123"/>
    </row>
    <row r="16779" spans="5:29" s="2" customFormat="1">
      <c r="E16779" s="120"/>
      <c r="M16779" s="120"/>
      <c r="N16779" s="120"/>
      <c r="U16779" s="121"/>
      <c r="V16779" s="122"/>
      <c r="W16779" s="123"/>
      <c r="AC16779" s="123"/>
    </row>
    <row r="16780" spans="5:29" s="2" customFormat="1">
      <c r="E16780" s="120"/>
      <c r="M16780" s="120"/>
      <c r="N16780" s="120"/>
      <c r="U16780" s="121"/>
      <c r="V16780" s="122"/>
      <c r="W16780" s="123"/>
      <c r="AC16780" s="123"/>
    </row>
    <row r="16781" spans="5:29" s="2" customFormat="1">
      <c r="E16781" s="120"/>
      <c r="M16781" s="120"/>
      <c r="N16781" s="120"/>
      <c r="U16781" s="121"/>
      <c r="V16781" s="122"/>
      <c r="W16781" s="123"/>
      <c r="AC16781" s="123"/>
    </row>
    <row r="16782" spans="5:29" s="2" customFormat="1">
      <c r="E16782" s="120"/>
      <c r="M16782" s="120"/>
      <c r="N16782" s="120"/>
      <c r="U16782" s="121"/>
      <c r="V16782" s="122"/>
      <c r="W16782" s="123"/>
      <c r="AC16782" s="123"/>
    </row>
    <row r="16783" spans="5:29" s="2" customFormat="1">
      <c r="E16783" s="120"/>
      <c r="M16783" s="120"/>
      <c r="N16783" s="120"/>
      <c r="U16783" s="121"/>
      <c r="V16783" s="122"/>
      <c r="W16783" s="123"/>
      <c r="AC16783" s="123"/>
    </row>
    <row r="16784" spans="5:29" s="2" customFormat="1">
      <c r="E16784" s="120"/>
      <c r="M16784" s="120"/>
      <c r="N16784" s="120"/>
      <c r="U16784" s="121"/>
      <c r="V16784" s="122"/>
      <c r="W16784" s="123"/>
      <c r="AC16784" s="123"/>
    </row>
    <row r="16785" spans="5:29" s="2" customFormat="1">
      <c r="E16785" s="120"/>
      <c r="M16785" s="120"/>
      <c r="N16785" s="120"/>
      <c r="U16785" s="121"/>
      <c r="V16785" s="122"/>
      <c r="W16785" s="123"/>
      <c r="AC16785" s="123"/>
    </row>
    <row r="16786" spans="5:29" s="2" customFormat="1">
      <c r="E16786" s="120"/>
      <c r="M16786" s="120"/>
      <c r="N16786" s="120"/>
      <c r="U16786" s="121"/>
      <c r="V16786" s="122"/>
      <c r="W16786" s="123"/>
      <c r="AC16786" s="123"/>
    </row>
    <row r="16787" spans="5:29" s="2" customFormat="1">
      <c r="E16787" s="120"/>
      <c r="M16787" s="120"/>
      <c r="N16787" s="120"/>
      <c r="U16787" s="121"/>
      <c r="V16787" s="122"/>
      <c r="W16787" s="123"/>
      <c r="AC16787" s="123"/>
    </row>
    <row r="16788" spans="5:29" s="2" customFormat="1">
      <c r="E16788" s="120"/>
      <c r="M16788" s="120"/>
      <c r="N16788" s="120"/>
      <c r="U16788" s="121"/>
      <c r="V16788" s="122"/>
      <c r="W16788" s="123"/>
      <c r="AC16788" s="123"/>
    </row>
    <row r="16789" spans="5:29" s="2" customFormat="1">
      <c r="E16789" s="120"/>
      <c r="M16789" s="120"/>
      <c r="N16789" s="120"/>
      <c r="U16789" s="121"/>
      <c r="V16789" s="122"/>
      <c r="W16789" s="123"/>
      <c r="AC16789" s="123"/>
    </row>
    <row r="16790" spans="5:29" s="2" customFormat="1">
      <c r="E16790" s="120"/>
      <c r="M16790" s="120"/>
      <c r="N16790" s="120"/>
      <c r="U16790" s="121"/>
      <c r="V16790" s="122"/>
      <c r="W16790" s="123"/>
      <c r="AC16790" s="123"/>
    </row>
    <row r="16791" spans="5:29" s="2" customFormat="1">
      <c r="E16791" s="120"/>
      <c r="M16791" s="120"/>
      <c r="N16791" s="120"/>
      <c r="U16791" s="121"/>
      <c r="V16791" s="122"/>
      <c r="W16791" s="123"/>
      <c r="AC16791" s="123"/>
    </row>
    <row r="16792" spans="5:29" s="2" customFormat="1">
      <c r="E16792" s="120"/>
      <c r="M16792" s="120"/>
      <c r="N16792" s="120"/>
      <c r="U16792" s="121"/>
      <c r="V16792" s="122"/>
      <c r="W16792" s="123"/>
      <c r="AC16792" s="123"/>
    </row>
    <row r="16793" spans="5:29" s="2" customFormat="1">
      <c r="E16793" s="120"/>
      <c r="M16793" s="120"/>
      <c r="N16793" s="120"/>
      <c r="U16793" s="121"/>
      <c r="V16793" s="122"/>
      <c r="W16793" s="123"/>
      <c r="AC16793" s="123"/>
    </row>
    <row r="16794" spans="5:29" s="2" customFormat="1">
      <c r="E16794" s="120"/>
      <c r="M16794" s="120"/>
      <c r="N16794" s="120"/>
      <c r="U16794" s="121"/>
      <c r="V16794" s="122"/>
      <c r="W16794" s="123"/>
      <c r="AC16794" s="123"/>
    </row>
    <row r="16795" spans="5:29" s="2" customFormat="1">
      <c r="E16795" s="120"/>
      <c r="M16795" s="120"/>
      <c r="N16795" s="120"/>
      <c r="U16795" s="121"/>
      <c r="V16795" s="122"/>
      <c r="W16795" s="123"/>
      <c r="AC16795" s="123"/>
    </row>
    <row r="16796" spans="5:29" s="2" customFormat="1">
      <c r="E16796" s="120"/>
      <c r="M16796" s="120"/>
      <c r="N16796" s="120"/>
      <c r="U16796" s="121"/>
      <c r="V16796" s="122"/>
      <c r="W16796" s="123"/>
      <c r="AC16796" s="123"/>
    </row>
    <row r="16797" spans="5:29" s="2" customFormat="1">
      <c r="E16797" s="120"/>
      <c r="M16797" s="120"/>
      <c r="N16797" s="120"/>
      <c r="U16797" s="121"/>
      <c r="V16797" s="122"/>
      <c r="W16797" s="123"/>
      <c r="AC16797" s="123"/>
    </row>
    <row r="16798" spans="5:29" s="2" customFormat="1">
      <c r="E16798" s="120"/>
      <c r="M16798" s="120"/>
      <c r="N16798" s="120"/>
      <c r="U16798" s="121"/>
      <c r="V16798" s="122"/>
      <c r="W16798" s="123"/>
      <c r="AC16798" s="123"/>
    </row>
    <row r="16799" spans="5:29" s="2" customFormat="1">
      <c r="E16799" s="120"/>
      <c r="M16799" s="120"/>
      <c r="N16799" s="120"/>
      <c r="U16799" s="121"/>
      <c r="V16799" s="122"/>
      <c r="W16799" s="123"/>
      <c r="AC16799" s="123"/>
    </row>
    <row r="16800" spans="5:29" s="2" customFormat="1">
      <c r="E16800" s="120"/>
      <c r="M16800" s="120"/>
      <c r="N16800" s="120"/>
      <c r="U16800" s="121"/>
      <c r="V16800" s="122"/>
      <c r="W16800" s="123"/>
      <c r="AC16800" s="123"/>
    </row>
    <row r="16801" spans="5:29" s="2" customFormat="1">
      <c r="E16801" s="120"/>
      <c r="M16801" s="120"/>
      <c r="N16801" s="120"/>
      <c r="U16801" s="121"/>
      <c r="V16801" s="122"/>
      <c r="W16801" s="123"/>
      <c r="AC16801" s="123"/>
    </row>
    <row r="16802" spans="5:29" s="2" customFormat="1">
      <c r="E16802" s="120"/>
      <c r="M16802" s="120"/>
      <c r="N16802" s="120"/>
      <c r="U16802" s="121"/>
      <c r="V16802" s="122"/>
      <c r="W16802" s="123"/>
      <c r="AC16802" s="123"/>
    </row>
    <row r="16803" spans="5:29" s="2" customFormat="1">
      <c r="E16803" s="120"/>
      <c r="M16803" s="120"/>
      <c r="N16803" s="120"/>
      <c r="U16803" s="121"/>
      <c r="V16803" s="122"/>
      <c r="W16803" s="123"/>
      <c r="AC16803" s="123"/>
    </row>
    <row r="16804" spans="5:29" s="2" customFormat="1">
      <c r="E16804" s="120"/>
      <c r="M16804" s="120"/>
      <c r="N16804" s="120"/>
      <c r="U16804" s="121"/>
      <c r="V16804" s="122"/>
      <c r="W16804" s="123"/>
      <c r="AC16804" s="123"/>
    </row>
    <row r="16805" spans="5:29" s="2" customFormat="1">
      <c r="E16805" s="120"/>
      <c r="M16805" s="120"/>
      <c r="N16805" s="120"/>
      <c r="U16805" s="121"/>
      <c r="V16805" s="122"/>
      <c r="W16805" s="123"/>
      <c r="AC16805" s="123"/>
    </row>
    <row r="16806" spans="5:29" s="2" customFormat="1">
      <c r="E16806" s="120"/>
      <c r="M16806" s="120"/>
      <c r="N16806" s="120"/>
      <c r="U16806" s="121"/>
      <c r="V16806" s="122"/>
      <c r="W16806" s="123"/>
      <c r="AC16806" s="123"/>
    </row>
    <row r="16807" spans="5:29" s="2" customFormat="1">
      <c r="E16807" s="120"/>
      <c r="M16807" s="120"/>
      <c r="N16807" s="120"/>
      <c r="U16807" s="121"/>
      <c r="V16807" s="122"/>
      <c r="W16807" s="123"/>
      <c r="AC16807" s="123"/>
    </row>
    <row r="16808" spans="5:29" s="2" customFormat="1">
      <c r="E16808" s="120"/>
      <c r="M16808" s="120"/>
      <c r="N16808" s="120"/>
      <c r="U16808" s="121"/>
      <c r="V16808" s="122"/>
      <c r="W16808" s="123"/>
      <c r="AC16808" s="123"/>
    </row>
    <row r="16809" spans="5:29" s="2" customFormat="1">
      <c r="E16809" s="120"/>
      <c r="M16809" s="120"/>
      <c r="N16809" s="120"/>
      <c r="U16809" s="121"/>
      <c r="V16809" s="122"/>
      <c r="W16809" s="123"/>
      <c r="AC16809" s="123"/>
    </row>
    <row r="16810" spans="5:29" s="2" customFormat="1">
      <c r="E16810" s="120"/>
      <c r="M16810" s="120"/>
      <c r="N16810" s="120"/>
      <c r="U16810" s="121"/>
      <c r="V16810" s="122"/>
      <c r="W16810" s="123"/>
      <c r="AC16810" s="123"/>
    </row>
    <row r="16811" spans="5:29" s="2" customFormat="1">
      <c r="E16811" s="120"/>
      <c r="M16811" s="120"/>
      <c r="N16811" s="120"/>
      <c r="U16811" s="121"/>
      <c r="V16811" s="122"/>
      <c r="W16811" s="123"/>
      <c r="AC16811" s="123"/>
    </row>
    <row r="16812" spans="5:29" s="2" customFormat="1">
      <c r="E16812" s="120"/>
      <c r="M16812" s="120"/>
      <c r="N16812" s="120"/>
      <c r="U16812" s="121"/>
      <c r="V16812" s="122"/>
      <c r="W16812" s="123"/>
      <c r="AC16812" s="123"/>
    </row>
    <row r="16813" spans="5:29" s="2" customFormat="1">
      <c r="E16813" s="120"/>
      <c r="M16813" s="120"/>
      <c r="N16813" s="120"/>
      <c r="U16813" s="121"/>
      <c r="V16813" s="122"/>
      <c r="W16813" s="123"/>
      <c r="AC16813" s="123"/>
    </row>
    <row r="16814" spans="5:29" s="2" customFormat="1">
      <c r="E16814" s="120"/>
      <c r="M16814" s="120"/>
      <c r="N16814" s="120"/>
      <c r="U16814" s="121"/>
      <c r="V16814" s="122"/>
      <c r="W16814" s="123"/>
      <c r="AC16814" s="123"/>
    </row>
    <row r="16815" spans="5:29" s="2" customFormat="1">
      <c r="E16815" s="120"/>
      <c r="M16815" s="120"/>
      <c r="N16815" s="120"/>
      <c r="U16815" s="121"/>
      <c r="V16815" s="122"/>
      <c r="W16815" s="123"/>
      <c r="AC16815" s="123"/>
    </row>
    <row r="16816" spans="5:29" s="2" customFormat="1">
      <c r="E16816" s="120"/>
      <c r="M16816" s="120"/>
      <c r="N16816" s="120"/>
      <c r="U16816" s="121"/>
      <c r="V16816" s="122"/>
      <c r="W16816" s="123"/>
      <c r="AC16816" s="123"/>
    </row>
    <row r="16817" spans="5:29" s="2" customFormat="1">
      <c r="E16817" s="120"/>
      <c r="M16817" s="120"/>
      <c r="N16817" s="120"/>
      <c r="U16817" s="121"/>
      <c r="V16817" s="122"/>
      <c r="W16817" s="123"/>
      <c r="AC16817" s="123"/>
    </row>
    <row r="16818" spans="5:29" s="2" customFormat="1">
      <c r="E16818" s="120"/>
      <c r="M16818" s="120"/>
      <c r="N16818" s="120"/>
      <c r="U16818" s="121"/>
      <c r="V16818" s="122"/>
      <c r="W16818" s="123"/>
      <c r="AC16818" s="123"/>
    </row>
    <row r="16819" spans="5:29" s="2" customFormat="1">
      <c r="E16819" s="120"/>
      <c r="M16819" s="120"/>
      <c r="N16819" s="120"/>
      <c r="U16819" s="121"/>
      <c r="V16819" s="122"/>
      <c r="W16819" s="123"/>
      <c r="AC16819" s="123"/>
    </row>
    <row r="16820" spans="5:29" s="2" customFormat="1">
      <c r="E16820" s="120"/>
      <c r="M16820" s="120"/>
      <c r="N16820" s="120"/>
      <c r="U16820" s="121"/>
      <c r="V16820" s="122"/>
      <c r="W16820" s="123"/>
      <c r="AC16820" s="123"/>
    </row>
    <row r="16821" spans="5:29" s="2" customFormat="1">
      <c r="E16821" s="120"/>
      <c r="M16821" s="120"/>
      <c r="N16821" s="120"/>
      <c r="U16821" s="121"/>
      <c r="V16821" s="122"/>
      <c r="W16821" s="123"/>
      <c r="AC16821" s="123"/>
    </row>
    <row r="16822" spans="5:29" s="2" customFormat="1">
      <c r="E16822" s="120"/>
      <c r="M16822" s="120"/>
      <c r="N16822" s="120"/>
      <c r="U16822" s="121"/>
      <c r="V16822" s="122"/>
      <c r="W16822" s="123"/>
      <c r="AC16822" s="123"/>
    </row>
    <row r="16823" spans="5:29" s="2" customFormat="1">
      <c r="E16823" s="120"/>
      <c r="M16823" s="120"/>
      <c r="N16823" s="120"/>
      <c r="U16823" s="121"/>
      <c r="V16823" s="122"/>
      <c r="W16823" s="123"/>
      <c r="AC16823" s="123"/>
    </row>
    <row r="16824" spans="5:29" s="2" customFormat="1">
      <c r="E16824" s="120"/>
      <c r="M16824" s="120"/>
      <c r="N16824" s="120"/>
      <c r="U16824" s="121"/>
      <c r="V16824" s="122"/>
      <c r="W16824" s="123"/>
      <c r="AC16824" s="123"/>
    </row>
    <row r="16825" spans="5:29" s="2" customFormat="1">
      <c r="E16825" s="120"/>
      <c r="M16825" s="120"/>
      <c r="N16825" s="120"/>
      <c r="U16825" s="121"/>
      <c r="V16825" s="122"/>
      <c r="W16825" s="123"/>
      <c r="AC16825" s="123"/>
    </row>
    <row r="16826" spans="5:29" s="2" customFormat="1">
      <c r="E16826" s="120"/>
      <c r="M16826" s="120"/>
      <c r="N16826" s="120"/>
      <c r="U16826" s="121"/>
      <c r="V16826" s="122"/>
      <c r="W16826" s="123"/>
      <c r="AC16826" s="123"/>
    </row>
    <row r="16827" spans="5:29" s="2" customFormat="1">
      <c r="E16827" s="120"/>
      <c r="M16827" s="120"/>
      <c r="N16827" s="120"/>
      <c r="U16827" s="121"/>
      <c r="V16827" s="122"/>
      <c r="W16827" s="123"/>
      <c r="AC16827" s="123"/>
    </row>
    <row r="16828" spans="5:29" s="2" customFormat="1">
      <c r="E16828" s="120"/>
      <c r="M16828" s="120"/>
      <c r="N16828" s="120"/>
      <c r="U16828" s="121"/>
      <c r="V16828" s="122"/>
      <c r="W16828" s="123"/>
      <c r="AC16828" s="123"/>
    </row>
    <row r="16829" spans="5:29" s="2" customFormat="1">
      <c r="E16829" s="120"/>
      <c r="M16829" s="120"/>
      <c r="N16829" s="120"/>
      <c r="U16829" s="121"/>
      <c r="V16829" s="122"/>
      <c r="W16829" s="123"/>
      <c r="AC16829" s="123"/>
    </row>
    <row r="16830" spans="5:29" s="2" customFormat="1">
      <c r="E16830" s="120"/>
      <c r="M16830" s="120"/>
      <c r="N16830" s="120"/>
      <c r="U16830" s="121"/>
      <c r="V16830" s="122"/>
      <c r="W16830" s="123"/>
      <c r="AC16830" s="123"/>
    </row>
    <row r="16831" spans="5:29" s="2" customFormat="1">
      <c r="E16831" s="120"/>
      <c r="M16831" s="120"/>
      <c r="N16831" s="120"/>
      <c r="U16831" s="121"/>
      <c r="V16831" s="122"/>
      <c r="W16831" s="123"/>
      <c r="AC16831" s="123"/>
    </row>
    <row r="16832" spans="5:29" s="2" customFormat="1">
      <c r="E16832" s="120"/>
      <c r="M16832" s="120"/>
      <c r="N16832" s="120"/>
      <c r="U16832" s="121"/>
      <c r="V16832" s="122"/>
      <c r="W16832" s="123"/>
      <c r="AC16832" s="123"/>
    </row>
    <row r="16833" spans="5:29" s="2" customFormat="1">
      <c r="E16833" s="120"/>
      <c r="M16833" s="120"/>
      <c r="N16833" s="120"/>
      <c r="U16833" s="121"/>
      <c r="V16833" s="122"/>
      <c r="W16833" s="123"/>
      <c r="AC16833" s="123"/>
    </row>
    <row r="16834" spans="5:29" s="2" customFormat="1">
      <c r="E16834" s="120"/>
      <c r="M16834" s="120"/>
      <c r="N16834" s="120"/>
      <c r="U16834" s="121"/>
      <c r="V16834" s="122"/>
      <c r="W16834" s="123"/>
      <c r="AC16834" s="123"/>
    </row>
    <row r="16835" spans="5:29" s="2" customFormat="1">
      <c r="E16835" s="120"/>
      <c r="M16835" s="120"/>
      <c r="N16835" s="120"/>
      <c r="U16835" s="121"/>
      <c r="V16835" s="122"/>
      <c r="W16835" s="123"/>
      <c r="AC16835" s="123"/>
    </row>
    <row r="16836" spans="5:29" s="2" customFormat="1">
      <c r="E16836" s="120"/>
      <c r="M16836" s="120"/>
      <c r="N16836" s="120"/>
      <c r="U16836" s="121"/>
      <c r="V16836" s="122"/>
      <c r="W16836" s="123"/>
      <c r="AC16836" s="123"/>
    </row>
    <row r="16837" spans="5:29" s="2" customFormat="1">
      <c r="E16837" s="120"/>
      <c r="M16837" s="120"/>
      <c r="N16837" s="120"/>
      <c r="U16837" s="121"/>
      <c r="V16837" s="122"/>
      <c r="W16837" s="123"/>
      <c r="AC16837" s="123"/>
    </row>
    <row r="16838" spans="5:29" s="2" customFormat="1">
      <c r="E16838" s="120"/>
      <c r="M16838" s="120"/>
      <c r="N16838" s="120"/>
      <c r="U16838" s="121"/>
      <c r="V16838" s="122"/>
      <c r="W16838" s="123"/>
      <c r="AC16838" s="123"/>
    </row>
    <row r="16839" spans="5:29" s="2" customFormat="1">
      <c r="E16839" s="120"/>
      <c r="M16839" s="120"/>
      <c r="N16839" s="120"/>
      <c r="U16839" s="121"/>
      <c r="V16839" s="122"/>
      <c r="W16839" s="123"/>
      <c r="AC16839" s="123"/>
    </row>
    <row r="16840" spans="5:29" s="2" customFormat="1">
      <c r="E16840" s="120"/>
      <c r="M16840" s="120"/>
      <c r="N16840" s="120"/>
      <c r="U16840" s="121"/>
      <c r="V16840" s="122"/>
      <c r="W16840" s="123"/>
      <c r="AC16840" s="123"/>
    </row>
    <row r="16841" spans="5:29" s="2" customFormat="1">
      <c r="E16841" s="120"/>
      <c r="M16841" s="120"/>
      <c r="N16841" s="120"/>
      <c r="U16841" s="121"/>
      <c r="V16841" s="122"/>
      <c r="W16841" s="123"/>
      <c r="AC16841" s="123"/>
    </row>
    <row r="16842" spans="5:29" s="2" customFormat="1">
      <c r="E16842" s="120"/>
      <c r="M16842" s="120"/>
      <c r="N16842" s="120"/>
      <c r="U16842" s="121"/>
      <c r="V16842" s="122"/>
      <c r="W16842" s="123"/>
      <c r="AC16842" s="123"/>
    </row>
    <row r="16843" spans="5:29" s="2" customFormat="1">
      <c r="E16843" s="120"/>
      <c r="M16843" s="120"/>
      <c r="N16843" s="120"/>
      <c r="U16843" s="121"/>
      <c r="V16843" s="122"/>
      <c r="W16843" s="123"/>
      <c r="AC16843" s="123"/>
    </row>
    <row r="16844" spans="5:29" s="2" customFormat="1">
      <c r="E16844" s="120"/>
      <c r="M16844" s="120"/>
      <c r="N16844" s="120"/>
      <c r="U16844" s="121"/>
      <c r="V16844" s="122"/>
      <c r="W16844" s="123"/>
      <c r="AC16844" s="123"/>
    </row>
    <row r="16845" spans="5:29" s="2" customFormat="1">
      <c r="E16845" s="120"/>
      <c r="M16845" s="120"/>
      <c r="N16845" s="120"/>
      <c r="U16845" s="121"/>
      <c r="V16845" s="122"/>
      <c r="W16845" s="123"/>
      <c r="AC16845" s="123"/>
    </row>
    <row r="16846" spans="5:29" s="2" customFormat="1">
      <c r="E16846" s="120"/>
      <c r="M16846" s="120"/>
      <c r="N16846" s="120"/>
      <c r="U16846" s="121"/>
      <c r="V16846" s="122"/>
      <c r="W16846" s="123"/>
      <c r="AC16846" s="123"/>
    </row>
    <row r="16847" spans="5:29" s="2" customFormat="1">
      <c r="E16847" s="120"/>
      <c r="M16847" s="120"/>
      <c r="N16847" s="120"/>
      <c r="U16847" s="121"/>
      <c r="V16847" s="122"/>
      <c r="W16847" s="123"/>
      <c r="AC16847" s="123"/>
    </row>
    <row r="16848" spans="5:29" s="2" customFormat="1">
      <c r="E16848" s="120"/>
      <c r="M16848" s="120"/>
      <c r="N16848" s="120"/>
      <c r="U16848" s="121"/>
      <c r="V16848" s="122"/>
      <c r="W16848" s="123"/>
      <c r="AC16848" s="123"/>
    </row>
    <row r="16849" spans="5:29" s="2" customFormat="1">
      <c r="E16849" s="120"/>
      <c r="M16849" s="120"/>
      <c r="N16849" s="120"/>
      <c r="U16849" s="121"/>
      <c r="V16849" s="122"/>
      <c r="W16849" s="123"/>
      <c r="AC16849" s="123"/>
    </row>
    <row r="16850" spans="5:29" s="2" customFormat="1">
      <c r="E16850" s="120"/>
      <c r="M16850" s="120"/>
      <c r="N16850" s="120"/>
      <c r="U16850" s="121"/>
      <c r="V16850" s="122"/>
      <c r="W16850" s="123"/>
      <c r="AC16850" s="123"/>
    </row>
    <row r="16851" spans="5:29" s="2" customFormat="1">
      <c r="E16851" s="120"/>
      <c r="M16851" s="120"/>
      <c r="N16851" s="120"/>
      <c r="U16851" s="121"/>
      <c r="V16851" s="122"/>
      <c r="W16851" s="123"/>
      <c r="AC16851" s="123"/>
    </row>
    <row r="16852" spans="5:29" s="2" customFormat="1">
      <c r="E16852" s="120"/>
      <c r="M16852" s="120"/>
      <c r="N16852" s="120"/>
      <c r="U16852" s="121"/>
      <c r="V16852" s="122"/>
      <c r="W16852" s="123"/>
      <c r="AC16852" s="123"/>
    </row>
    <row r="16853" spans="5:29" s="2" customFormat="1">
      <c r="E16853" s="120"/>
      <c r="M16853" s="120"/>
      <c r="N16853" s="120"/>
      <c r="U16853" s="121"/>
      <c r="V16853" s="122"/>
      <c r="W16853" s="123"/>
      <c r="AC16853" s="123"/>
    </row>
    <row r="16854" spans="5:29" s="2" customFormat="1">
      <c r="E16854" s="120"/>
      <c r="M16854" s="120"/>
      <c r="N16854" s="120"/>
      <c r="U16854" s="121"/>
      <c r="V16854" s="122"/>
      <c r="W16854" s="123"/>
      <c r="AC16854" s="123"/>
    </row>
    <row r="16855" spans="5:29" s="2" customFormat="1">
      <c r="E16855" s="120"/>
      <c r="M16855" s="120"/>
      <c r="N16855" s="120"/>
      <c r="U16855" s="121"/>
      <c r="V16855" s="122"/>
      <c r="W16855" s="123"/>
      <c r="AC16855" s="123"/>
    </row>
    <row r="16856" spans="5:29" s="2" customFormat="1">
      <c r="E16856" s="120"/>
      <c r="M16856" s="120"/>
      <c r="N16856" s="120"/>
      <c r="U16856" s="121"/>
      <c r="V16856" s="122"/>
      <c r="W16856" s="123"/>
      <c r="AC16856" s="123"/>
    </row>
    <row r="16857" spans="5:29" s="2" customFormat="1">
      <c r="E16857" s="120"/>
      <c r="M16857" s="120"/>
      <c r="N16857" s="120"/>
      <c r="U16857" s="121"/>
      <c r="V16857" s="122"/>
      <c r="W16857" s="123"/>
      <c r="AC16857" s="123"/>
    </row>
    <row r="16858" spans="5:29" s="2" customFormat="1">
      <c r="E16858" s="120"/>
      <c r="M16858" s="120"/>
      <c r="N16858" s="120"/>
      <c r="U16858" s="121"/>
      <c r="V16858" s="122"/>
      <c r="W16858" s="123"/>
      <c r="AC16858" s="123"/>
    </row>
    <row r="16859" spans="5:29" s="2" customFormat="1">
      <c r="E16859" s="120"/>
      <c r="M16859" s="120"/>
      <c r="N16859" s="120"/>
      <c r="U16859" s="121"/>
      <c r="V16859" s="122"/>
      <c r="W16859" s="123"/>
      <c r="AC16859" s="123"/>
    </row>
    <row r="16860" spans="5:29" s="2" customFormat="1">
      <c r="E16860" s="120"/>
      <c r="M16860" s="120"/>
      <c r="N16860" s="120"/>
      <c r="U16860" s="121"/>
      <c r="V16860" s="122"/>
      <c r="W16860" s="123"/>
      <c r="AC16860" s="123"/>
    </row>
    <row r="16861" spans="5:29" s="2" customFormat="1">
      <c r="E16861" s="120"/>
      <c r="M16861" s="120"/>
      <c r="N16861" s="120"/>
      <c r="U16861" s="121"/>
      <c r="V16861" s="122"/>
      <c r="W16861" s="123"/>
      <c r="AC16861" s="123"/>
    </row>
    <row r="16862" spans="5:29" s="2" customFormat="1">
      <c r="E16862" s="120"/>
      <c r="M16862" s="120"/>
      <c r="N16862" s="120"/>
      <c r="U16862" s="121"/>
      <c r="V16862" s="122"/>
      <c r="W16862" s="123"/>
      <c r="AC16862" s="123"/>
    </row>
    <row r="16863" spans="5:29" s="2" customFormat="1">
      <c r="E16863" s="120"/>
      <c r="M16863" s="120"/>
      <c r="N16863" s="120"/>
      <c r="U16863" s="121"/>
      <c r="V16863" s="122"/>
      <c r="W16863" s="123"/>
      <c r="AC16863" s="123"/>
    </row>
    <row r="16864" spans="5:29" s="2" customFormat="1">
      <c r="E16864" s="120"/>
      <c r="M16864" s="120"/>
      <c r="N16864" s="120"/>
      <c r="U16864" s="121"/>
      <c r="V16864" s="122"/>
      <c r="W16864" s="123"/>
      <c r="AC16864" s="123"/>
    </row>
    <row r="16865" spans="5:29" s="2" customFormat="1">
      <c r="E16865" s="120"/>
      <c r="M16865" s="120"/>
      <c r="N16865" s="120"/>
      <c r="U16865" s="121"/>
      <c r="V16865" s="122"/>
      <c r="W16865" s="123"/>
      <c r="AC16865" s="123"/>
    </row>
    <row r="16866" spans="5:29" s="2" customFormat="1">
      <c r="E16866" s="120"/>
      <c r="M16866" s="120"/>
      <c r="N16866" s="120"/>
      <c r="U16866" s="121"/>
      <c r="V16866" s="122"/>
      <c r="W16866" s="123"/>
      <c r="AC16866" s="123"/>
    </row>
    <row r="16867" spans="5:29" s="2" customFormat="1">
      <c r="E16867" s="120"/>
      <c r="M16867" s="120"/>
      <c r="N16867" s="120"/>
      <c r="U16867" s="121"/>
      <c r="V16867" s="122"/>
      <c r="W16867" s="123"/>
      <c r="AC16867" s="123"/>
    </row>
    <row r="16868" spans="5:29" s="2" customFormat="1">
      <c r="E16868" s="120"/>
      <c r="M16868" s="120"/>
      <c r="N16868" s="120"/>
      <c r="U16868" s="121"/>
      <c r="V16868" s="122"/>
      <c r="W16868" s="123"/>
      <c r="AC16868" s="123"/>
    </row>
    <row r="16869" spans="5:29" s="2" customFormat="1">
      <c r="E16869" s="120"/>
      <c r="M16869" s="120"/>
      <c r="N16869" s="120"/>
      <c r="U16869" s="121"/>
      <c r="V16869" s="122"/>
      <c r="W16869" s="123"/>
      <c r="AC16869" s="123"/>
    </row>
    <row r="16870" spans="5:29" s="2" customFormat="1">
      <c r="E16870" s="120"/>
      <c r="M16870" s="120"/>
      <c r="N16870" s="120"/>
      <c r="U16870" s="121"/>
      <c r="V16870" s="122"/>
      <c r="W16870" s="123"/>
      <c r="AC16870" s="123"/>
    </row>
    <row r="16871" spans="5:29" s="2" customFormat="1">
      <c r="E16871" s="120"/>
      <c r="M16871" s="120"/>
      <c r="N16871" s="120"/>
      <c r="U16871" s="121"/>
      <c r="V16871" s="122"/>
      <c r="W16871" s="123"/>
      <c r="AC16871" s="123"/>
    </row>
    <row r="16872" spans="5:29" s="2" customFormat="1">
      <c r="E16872" s="120"/>
      <c r="M16872" s="120"/>
      <c r="N16872" s="120"/>
      <c r="U16872" s="121"/>
      <c r="V16872" s="122"/>
      <c r="W16872" s="123"/>
      <c r="AC16872" s="123"/>
    </row>
    <row r="16873" spans="5:29" s="2" customFormat="1">
      <c r="E16873" s="120"/>
      <c r="M16873" s="120"/>
      <c r="N16873" s="120"/>
      <c r="U16873" s="121"/>
      <c r="V16873" s="122"/>
      <c r="W16873" s="123"/>
      <c r="AC16873" s="123"/>
    </row>
    <row r="16874" spans="5:29" s="2" customFormat="1">
      <c r="E16874" s="120"/>
      <c r="M16874" s="120"/>
      <c r="N16874" s="120"/>
      <c r="U16874" s="121"/>
      <c r="V16874" s="122"/>
      <c r="W16874" s="123"/>
      <c r="AC16874" s="123"/>
    </row>
    <row r="16875" spans="5:29" s="2" customFormat="1">
      <c r="E16875" s="120"/>
      <c r="M16875" s="120"/>
      <c r="N16875" s="120"/>
      <c r="U16875" s="121"/>
      <c r="V16875" s="122"/>
      <c r="W16875" s="123"/>
      <c r="AC16875" s="123"/>
    </row>
    <row r="16876" spans="5:29" s="2" customFormat="1">
      <c r="E16876" s="120"/>
      <c r="M16876" s="120"/>
      <c r="N16876" s="120"/>
      <c r="U16876" s="121"/>
      <c r="V16876" s="122"/>
      <c r="W16876" s="123"/>
      <c r="AC16876" s="123"/>
    </row>
    <row r="16877" spans="5:29" s="2" customFormat="1">
      <c r="E16877" s="120"/>
      <c r="M16877" s="120"/>
      <c r="N16877" s="120"/>
      <c r="U16877" s="121"/>
      <c r="V16877" s="122"/>
      <c r="W16877" s="123"/>
      <c r="AC16877" s="123"/>
    </row>
    <row r="16878" spans="5:29" s="2" customFormat="1">
      <c r="E16878" s="120"/>
      <c r="M16878" s="120"/>
      <c r="N16878" s="120"/>
      <c r="U16878" s="121"/>
      <c r="V16878" s="122"/>
      <c r="W16878" s="123"/>
      <c r="AC16878" s="123"/>
    </row>
    <row r="16879" spans="5:29" s="2" customFormat="1">
      <c r="E16879" s="120"/>
      <c r="M16879" s="120"/>
      <c r="N16879" s="120"/>
      <c r="U16879" s="121"/>
      <c r="V16879" s="122"/>
      <c r="W16879" s="123"/>
      <c r="AC16879" s="123"/>
    </row>
    <row r="16880" spans="5:29" s="2" customFormat="1">
      <c r="E16880" s="120"/>
      <c r="M16880" s="120"/>
      <c r="N16880" s="120"/>
      <c r="U16880" s="121"/>
      <c r="V16880" s="122"/>
      <c r="W16880" s="123"/>
      <c r="AC16880" s="123"/>
    </row>
    <row r="16881" spans="5:29" s="2" customFormat="1">
      <c r="E16881" s="120"/>
      <c r="M16881" s="120"/>
      <c r="N16881" s="120"/>
      <c r="U16881" s="121"/>
      <c r="V16881" s="122"/>
      <c r="W16881" s="123"/>
      <c r="AC16881" s="123"/>
    </row>
    <row r="16882" spans="5:29" s="2" customFormat="1">
      <c r="E16882" s="120"/>
      <c r="M16882" s="120"/>
      <c r="N16882" s="120"/>
      <c r="U16882" s="121"/>
      <c r="V16882" s="122"/>
      <c r="W16882" s="123"/>
      <c r="AC16882" s="123"/>
    </row>
    <row r="16883" spans="5:29" s="2" customFormat="1">
      <c r="E16883" s="120"/>
      <c r="M16883" s="120"/>
      <c r="N16883" s="120"/>
      <c r="U16883" s="121"/>
      <c r="V16883" s="122"/>
      <c r="W16883" s="123"/>
      <c r="AC16883" s="123"/>
    </row>
    <row r="16884" spans="5:29" s="2" customFormat="1">
      <c r="E16884" s="120"/>
      <c r="M16884" s="120"/>
      <c r="N16884" s="120"/>
      <c r="U16884" s="121"/>
      <c r="V16884" s="122"/>
      <c r="W16884" s="123"/>
      <c r="AC16884" s="123"/>
    </row>
    <row r="16885" spans="5:29" s="2" customFormat="1">
      <c r="E16885" s="120"/>
      <c r="M16885" s="120"/>
      <c r="N16885" s="120"/>
      <c r="U16885" s="121"/>
      <c r="V16885" s="122"/>
      <c r="W16885" s="123"/>
      <c r="AC16885" s="123"/>
    </row>
    <row r="16886" spans="5:29" s="2" customFormat="1">
      <c r="E16886" s="120"/>
      <c r="M16886" s="120"/>
      <c r="N16886" s="120"/>
      <c r="U16886" s="121"/>
      <c r="V16886" s="122"/>
      <c r="W16886" s="123"/>
      <c r="AC16886" s="123"/>
    </row>
    <row r="16887" spans="5:29" s="2" customFormat="1">
      <c r="E16887" s="120"/>
      <c r="M16887" s="120"/>
      <c r="N16887" s="120"/>
      <c r="U16887" s="121"/>
      <c r="V16887" s="122"/>
      <c r="W16887" s="123"/>
      <c r="AC16887" s="123"/>
    </row>
    <row r="16888" spans="5:29" s="2" customFormat="1">
      <c r="E16888" s="120"/>
      <c r="M16888" s="120"/>
      <c r="N16888" s="120"/>
      <c r="U16888" s="121"/>
      <c r="V16888" s="122"/>
      <c r="W16888" s="123"/>
      <c r="AC16888" s="123"/>
    </row>
    <row r="16889" spans="5:29" s="2" customFormat="1">
      <c r="E16889" s="120"/>
      <c r="M16889" s="120"/>
      <c r="N16889" s="120"/>
      <c r="U16889" s="121"/>
      <c r="V16889" s="122"/>
      <c r="W16889" s="123"/>
      <c r="AC16889" s="123"/>
    </row>
    <row r="16890" spans="5:29" s="2" customFormat="1">
      <c r="E16890" s="120"/>
      <c r="M16890" s="120"/>
      <c r="N16890" s="120"/>
      <c r="U16890" s="121"/>
      <c r="V16890" s="122"/>
      <c r="W16890" s="123"/>
      <c r="AC16890" s="123"/>
    </row>
    <row r="16891" spans="5:29" s="2" customFormat="1">
      <c r="E16891" s="120"/>
      <c r="M16891" s="120"/>
      <c r="N16891" s="120"/>
      <c r="U16891" s="121"/>
      <c r="V16891" s="122"/>
      <c r="W16891" s="123"/>
      <c r="AC16891" s="123"/>
    </row>
    <row r="16892" spans="5:29" s="2" customFormat="1">
      <c r="E16892" s="120"/>
      <c r="M16892" s="120"/>
      <c r="N16892" s="120"/>
      <c r="U16892" s="121"/>
      <c r="V16892" s="122"/>
      <c r="W16892" s="123"/>
      <c r="AC16892" s="123"/>
    </row>
    <row r="16893" spans="5:29" s="2" customFormat="1">
      <c r="E16893" s="120"/>
      <c r="M16893" s="120"/>
      <c r="N16893" s="120"/>
      <c r="U16893" s="121"/>
      <c r="V16893" s="122"/>
      <c r="W16893" s="123"/>
      <c r="AC16893" s="123"/>
    </row>
    <row r="16894" spans="5:29" s="2" customFormat="1">
      <c r="E16894" s="120"/>
      <c r="M16894" s="120"/>
      <c r="N16894" s="120"/>
      <c r="U16894" s="121"/>
      <c r="V16894" s="122"/>
      <c r="W16894" s="123"/>
      <c r="AC16894" s="123"/>
    </row>
    <row r="16895" spans="5:29" s="2" customFormat="1">
      <c r="E16895" s="120"/>
      <c r="M16895" s="120"/>
      <c r="N16895" s="120"/>
      <c r="U16895" s="121"/>
      <c r="V16895" s="122"/>
      <c r="W16895" s="123"/>
      <c r="AC16895" s="123"/>
    </row>
    <row r="16896" spans="5:29" s="2" customFormat="1">
      <c r="E16896" s="120"/>
      <c r="M16896" s="120"/>
      <c r="N16896" s="120"/>
      <c r="U16896" s="121"/>
      <c r="V16896" s="122"/>
      <c r="W16896" s="123"/>
      <c r="AC16896" s="123"/>
    </row>
    <row r="16897" spans="5:29" s="2" customFormat="1">
      <c r="E16897" s="120"/>
      <c r="M16897" s="120"/>
      <c r="N16897" s="120"/>
      <c r="U16897" s="121"/>
      <c r="V16897" s="122"/>
      <c r="W16897" s="123"/>
      <c r="AC16897" s="123"/>
    </row>
    <row r="16898" spans="5:29" s="2" customFormat="1">
      <c r="E16898" s="120"/>
      <c r="M16898" s="120"/>
      <c r="N16898" s="120"/>
      <c r="U16898" s="121"/>
      <c r="V16898" s="122"/>
      <c r="W16898" s="123"/>
      <c r="AC16898" s="123"/>
    </row>
    <row r="16899" spans="5:29" s="2" customFormat="1">
      <c r="E16899" s="120"/>
      <c r="M16899" s="120"/>
      <c r="N16899" s="120"/>
      <c r="U16899" s="121"/>
      <c r="V16899" s="122"/>
      <c r="W16899" s="123"/>
      <c r="AC16899" s="123"/>
    </row>
    <row r="16900" spans="5:29" s="2" customFormat="1">
      <c r="E16900" s="120"/>
      <c r="M16900" s="120"/>
      <c r="N16900" s="120"/>
      <c r="U16900" s="121"/>
      <c r="V16900" s="122"/>
      <c r="W16900" s="123"/>
      <c r="AC16900" s="123"/>
    </row>
    <row r="16901" spans="5:29" s="2" customFormat="1">
      <c r="E16901" s="120"/>
      <c r="M16901" s="120"/>
      <c r="N16901" s="120"/>
      <c r="U16901" s="121"/>
      <c r="V16901" s="122"/>
      <c r="W16901" s="123"/>
      <c r="AC16901" s="123"/>
    </row>
    <row r="16902" spans="5:29" s="2" customFormat="1">
      <c r="E16902" s="120"/>
      <c r="M16902" s="120"/>
      <c r="N16902" s="120"/>
      <c r="U16902" s="121"/>
      <c r="V16902" s="122"/>
      <c r="W16902" s="123"/>
      <c r="AC16902" s="123"/>
    </row>
    <row r="16903" spans="5:29" s="2" customFormat="1">
      <c r="E16903" s="120"/>
      <c r="M16903" s="120"/>
      <c r="N16903" s="120"/>
      <c r="U16903" s="121"/>
      <c r="V16903" s="122"/>
      <c r="W16903" s="123"/>
      <c r="AC16903" s="123"/>
    </row>
    <row r="16904" spans="5:29" s="2" customFormat="1">
      <c r="E16904" s="120"/>
      <c r="M16904" s="120"/>
      <c r="N16904" s="120"/>
      <c r="U16904" s="121"/>
      <c r="V16904" s="122"/>
      <c r="W16904" s="123"/>
      <c r="AC16904" s="123"/>
    </row>
    <row r="16905" spans="5:29" s="2" customFormat="1">
      <c r="E16905" s="120"/>
      <c r="M16905" s="120"/>
      <c r="N16905" s="120"/>
      <c r="U16905" s="121"/>
      <c r="V16905" s="122"/>
      <c r="W16905" s="123"/>
      <c r="AC16905" s="123"/>
    </row>
    <row r="16906" spans="5:29" s="2" customFormat="1">
      <c r="E16906" s="120"/>
      <c r="M16906" s="120"/>
      <c r="N16906" s="120"/>
      <c r="U16906" s="121"/>
      <c r="V16906" s="122"/>
      <c r="W16906" s="123"/>
      <c r="AC16906" s="123"/>
    </row>
    <row r="16907" spans="5:29" s="2" customFormat="1">
      <c r="E16907" s="120"/>
      <c r="M16907" s="120"/>
      <c r="N16907" s="120"/>
      <c r="U16907" s="121"/>
      <c r="V16907" s="122"/>
      <c r="W16907" s="123"/>
      <c r="AC16907" s="123"/>
    </row>
    <row r="16908" spans="5:29" s="2" customFormat="1">
      <c r="E16908" s="120"/>
      <c r="M16908" s="120"/>
      <c r="N16908" s="120"/>
      <c r="U16908" s="121"/>
      <c r="V16908" s="122"/>
      <c r="W16908" s="123"/>
      <c r="AC16908" s="123"/>
    </row>
    <row r="16909" spans="5:29" s="2" customFormat="1">
      <c r="E16909" s="120"/>
      <c r="M16909" s="120"/>
      <c r="N16909" s="120"/>
      <c r="U16909" s="121"/>
      <c r="V16909" s="122"/>
      <c r="W16909" s="123"/>
      <c r="AC16909" s="123"/>
    </row>
    <row r="16910" spans="5:29" s="2" customFormat="1">
      <c r="E16910" s="120"/>
      <c r="M16910" s="120"/>
      <c r="N16910" s="120"/>
      <c r="U16910" s="121"/>
      <c r="V16910" s="122"/>
      <c r="W16910" s="123"/>
      <c r="AC16910" s="123"/>
    </row>
    <row r="16911" spans="5:29" s="2" customFormat="1">
      <c r="E16911" s="120"/>
      <c r="M16911" s="120"/>
      <c r="N16911" s="120"/>
      <c r="U16911" s="121"/>
      <c r="V16911" s="122"/>
      <c r="W16911" s="123"/>
      <c r="AC16911" s="123"/>
    </row>
    <row r="16912" spans="5:29" s="2" customFormat="1">
      <c r="E16912" s="120"/>
      <c r="M16912" s="120"/>
      <c r="N16912" s="120"/>
      <c r="U16912" s="121"/>
      <c r="V16912" s="122"/>
      <c r="W16912" s="123"/>
      <c r="AC16912" s="123"/>
    </row>
    <row r="16913" spans="5:29" s="2" customFormat="1">
      <c r="E16913" s="120"/>
      <c r="M16913" s="120"/>
      <c r="N16913" s="120"/>
      <c r="U16913" s="121"/>
      <c r="V16913" s="122"/>
      <c r="W16913" s="123"/>
      <c r="AC16913" s="123"/>
    </row>
    <row r="16914" spans="5:29" s="2" customFormat="1">
      <c r="E16914" s="120"/>
      <c r="M16914" s="120"/>
      <c r="N16914" s="120"/>
      <c r="U16914" s="121"/>
      <c r="V16914" s="122"/>
      <c r="W16914" s="123"/>
      <c r="AC16914" s="123"/>
    </row>
    <row r="16915" spans="5:29" s="2" customFormat="1">
      <c r="E16915" s="120"/>
      <c r="M16915" s="120"/>
      <c r="N16915" s="120"/>
      <c r="U16915" s="121"/>
      <c r="V16915" s="122"/>
      <c r="W16915" s="123"/>
      <c r="AC16915" s="123"/>
    </row>
    <row r="16916" spans="5:29" s="2" customFormat="1">
      <c r="E16916" s="120"/>
      <c r="M16916" s="120"/>
      <c r="N16916" s="120"/>
      <c r="U16916" s="121"/>
      <c r="V16916" s="122"/>
      <c r="W16916" s="123"/>
      <c r="AC16916" s="123"/>
    </row>
    <row r="16917" spans="5:29" s="2" customFormat="1">
      <c r="E16917" s="120"/>
      <c r="M16917" s="120"/>
      <c r="N16917" s="120"/>
      <c r="U16917" s="121"/>
      <c r="V16917" s="122"/>
      <c r="W16917" s="123"/>
      <c r="AC16917" s="123"/>
    </row>
    <row r="16918" spans="5:29" s="2" customFormat="1">
      <c r="E16918" s="120"/>
      <c r="M16918" s="120"/>
      <c r="N16918" s="120"/>
      <c r="U16918" s="121"/>
      <c r="V16918" s="122"/>
      <c r="W16918" s="123"/>
      <c r="AC16918" s="123"/>
    </row>
    <row r="16919" spans="5:29" s="2" customFormat="1">
      <c r="E16919" s="120"/>
      <c r="M16919" s="120"/>
      <c r="N16919" s="120"/>
      <c r="U16919" s="121"/>
      <c r="V16919" s="122"/>
      <c r="W16919" s="123"/>
      <c r="AC16919" s="123"/>
    </row>
    <row r="16920" spans="5:29" s="2" customFormat="1">
      <c r="E16920" s="120"/>
      <c r="M16920" s="120"/>
      <c r="N16920" s="120"/>
      <c r="U16920" s="121"/>
      <c r="V16920" s="122"/>
      <c r="W16920" s="123"/>
      <c r="AC16920" s="123"/>
    </row>
    <row r="16921" spans="5:29" s="2" customFormat="1">
      <c r="E16921" s="120"/>
      <c r="M16921" s="120"/>
      <c r="N16921" s="120"/>
      <c r="U16921" s="121"/>
      <c r="V16921" s="122"/>
      <c r="W16921" s="123"/>
      <c r="AC16921" s="123"/>
    </row>
    <row r="16922" spans="5:29" s="2" customFormat="1">
      <c r="E16922" s="120"/>
      <c r="M16922" s="120"/>
      <c r="N16922" s="120"/>
      <c r="U16922" s="121"/>
      <c r="V16922" s="122"/>
      <c r="W16922" s="123"/>
      <c r="AC16922" s="123"/>
    </row>
    <row r="16923" spans="5:29" s="2" customFormat="1">
      <c r="E16923" s="120"/>
      <c r="M16923" s="120"/>
      <c r="N16923" s="120"/>
      <c r="U16923" s="121"/>
      <c r="V16923" s="122"/>
      <c r="W16923" s="123"/>
      <c r="AC16923" s="123"/>
    </row>
    <row r="16924" spans="5:29" s="2" customFormat="1">
      <c r="E16924" s="120"/>
      <c r="M16924" s="120"/>
      <c r="N16924" s="120"/>
      <c r="U16924" s="121"/>
      <c r="V16924" s="122"/>
      <c r="W16924" s="123"/>
      <c r="AC16924" s="123"/>
    </row>
    <row r="16925" spans="5:29" s="2" customFormat="1">
      <c r="E16925" s="120"/>
      <c r="M16925" s="120"/>
      <c r="N16925" s="120"/>
      <c r="U16925" s="121"/>
      <c r="V16925" s="122"/>
      <c r="W16925" s="123"/>
      <c r="AC16925" s="123"/>
    </row>
    <row r="16926" spans="5:29" s="2" customFormat="1">
      <c r="E16926" s="120"/>
      <c r="M16926" s="120"/>
      <c r="N16926" s="120"/>
      <c r="U16926" s="121"/>
      <c r="V16926" s="122"/>
      <c r="W16926" s="123"/>
      <c r="AC16926" s="123"/>
    </row>
    <row r="16927" spans="5:29" s="2" customFormat="1">
      <c r="E16927" s="120"/>
      <c r="M16927" s="120"/>
      <c r="N16927" s="120"/>
      <c r="U16927" s="121"/>
      <c r="V16927" s="122"/>
      <c r="W16927" s="123"/>
      <c r="AC16927" s="123"/>
    </row>
    <row r="16928" spans="5:29" s="2" customFormat="1">
      <c r="E16928" s="120"/>
      <c r="M16928" s="120"/>
      <c r="N16928" s="120"/>
      <c r="U16928" s="121"/>
      <c r="V16928" s="122"/>
      <c r="W16928" s="123"/>
      <c r="AC16928" s="123"/>
    </row>
    <row r="16929" spans="5:29" s="2" customFormat="1">
      <c r="E16929" s="120"/>
      <c r="M16929" s="120"/>
      <c r="N16929" s="120"/>
      <c r="U16929" s="121"/>
      <c r="V16929" s="122"/>
      <c r="W16929" s="123"/>
      <c r="AC16929" s="123"/>
    </row>
    <row r="16930" spans="5:29" s="2" customFormat="1">
      <c r="E16930" s="120"/>
      <c r="M16930" s="120"/>
      <c r="N16930" s="120"/>
      <c r="U16930" s="121"/>
      <c r="V16930" s="122"/>
      <c r="W16930" s="123"/>
      <c r="AC16930" s="123"/>
    </row>
    <row r="16931" spans="5:29" s="2" customFormat="1">
      <c r="E16931" s="120"/>
      <c r="M16931" s="120"/>
      <c r="N16931" s="120"/>
      <c r="U16931" s="121"/>
      <c r="V16931" s="122"/>
      <c r="W16931" s="123"/>
      <c r="AC16931" s="123"/>
    </row>
    <row r="16932" spans="5:29" s="2" customFormat="1">
      <c r="E16932" s="120"/>
      <c r="M16932" s="120"/>
      <c r="N16932" s="120"/>
      <c r="U16932" s="121"/>
      <c r="V16932" s="122"/>
      <c r="W16932" s="123"/>
      <c r="AC16932" s="123"/>
    </row>
    <row r="16933" spans="5:29" s="2" customFormat="1">
      <c r="E16933" s="120"/>
      <c r="M16933" s="120"/>
      <c r="N16933" s="120"/>
      <c r="U16933" s="121"/>
      <c r="V16933" s="122"/>
      <c r="W16933" s="123"/>
      <c r="AC16933" s="123"/>
    </row>
    <row r="16934" spans="5:29" s="2" customFormat="1">
      <c r="E16934" s="120"/>
      <c r="M16934" s="120"/>
      <c r="N16934" s="120"/>
      <c r="U16934" s="121"/>
      <c r="V16934" s="122"/>
      <c r="W16934" s="123"/>
      <c r="AC16934" s="123"/>
    </row>
    <row r="16935" spans="5:29" s="2" customFormat="1">
      <c r="E16935" s="120"/>
      <c r="M16935" s="120"/>
      <c r="N16935" s="120"/>
      <c r="U16935" s="121"/>
      <c r="V16935" s="122"/>
      <c r="W16935" s="123"/>
      <c r="AC16935" s="123"/>
    </row>
    <row r="16936" spans="5:29" s="2" customFormat="1">
      <c r="E16936" s="120"/>
      <c r="M16936" s="120"/>
      <c r="N16936" s="120"/>
      <c r="U16936" s="121"/>
      <c r="V16936" s="122"/>
      <c r="W16936" s="123"/>
      <c r="AC16936" s="123"/>
    </row>
    <row r="16937" spans="5:29" s="2" customFormat="1">
      <c r="E16937" s="120"/>
      <c r="M16937" s="120"/>
      <c r="N16937" s="120"/>
      <c r="U16937" s="121"/>
      <c r="V16937" s="122"/>
      <c r="W16937" s="123"/>
      <c r="AC16937" s="123"/>
    </row>
    <row r="16938" spans="5:29" s="2" customFormat="1">
      <c r="E16938" s="120"/>
      <c r="M16938" s="120"/>
      <c r="N16938" s="120"/>
      <c r="U16938" s="121"/>
      <c r="V16938" s="122"/>
      <c r="W16938" s="123"/>
      <c r="AC16938" s="123"/>
    </row>
    <row r="16939" spans="5:29" s="2" customFormat="1">
      <c r="E16939" s="120"/>
      <c r="M16939" s="120"/>
      <c r="N16939" s="120"/>
      <c r="U16939" s="121"/>
      <c r="V16939" s="122"/>
      <c r="W16939" s="123"/>
      <c r="AC16939" s="123"/>
    </row>
    <row r="16940" spans="5:29" s="2" customFormat="1">
      <c r="E16940" s="120"/>
      <c r="M16940" s="120"/>
      <c r="N16940" s="120"/>
      <c r="U16940" s="121"/>
      <c r="V16940" s="122"/>
      <c r="W16940" s="123"/>
      <c r="AC16940" s="123"/>
    </row>
    <row r="16941" spans="5:29" s="2" customFormat="1">
      <c r="E16941" s="120"/>
      <c r="M16941" s="120"/>
      <c r="N16941" s="120"/>
      <c r="U16941" s="121"/>
      <c r="V16941" s="122"/>
      <c r="W16941" s="123"/>
      <c r="AC16941" s="123"/>
    </row>
    <row r="16942" spans="5:29" s="2" customFormat="1">
      <c r="E16942" s="120"/>
      <c r="M16942" s="120"/>
      <c r="N16942" s="120"/>
      <c r="U16942" s="121"/>
      <c r="V16942" s="122"/>
      <c r="W16942" s="123"/>
      <c r="AC16942" s="123"/>
    </row>
    <row r="16943" spans="5:29" s="2" customFormat="1">
      <c r="E16943" s="120"/>
      <c r="M16943" s="120"/>
      <c r="N16943" s="120"/>
      <c r="U16943" s="121"/>
      <c r="V16943" s="122"/>
      <c r="W16943" s="123"/>
      <c r="AC16943" s="123"/>
    </row>
    <row r="16944" spans="5:29" s="2" customFormat="1">
      <c r="E16944" s="120"/>
      <c r="M16944" s="120"/>
      <c r="N16944" s="120"/>
      <c r="U16944" s="121"/>
      <c r="V16944" s="122"/>
      <c r="W16944" s="123"/>
      <c r="AC16944" s="123"/>
    </row>
    <row r="16945" spans="5:29" s="2" customFormat="1">
      <c r="E16945" s="120"/>
      <c r="M16945" s="120"/>
      <c r="N16945" s="120"/>
      <c r="U16945" s="121"/>
      <c r="V16945" s="122"/>
      <c r="W16945" s="123"/>
      <c r="AC16945" s="123"/>
    </row>
    <row r="16946" spans="5:29" s="2" customFormat="1">
      <c r="E16946" s="120"/>
      <c r="M16946" s="120"/>
      <c r="N16946" s="120"/>
      <c r="U16946" s="121"/>
      <c r="V16946" s="122"/>
      <c r="W16946" s="123"/>
      <c r="AC16946" s="123"/>
    </row>
    <row r="16947" spans="5:29" s="2" customFormat="1">
      <c r="E16947" s="120"/>
      <c r="M16947" s="120"/>
      <c r="N16947" s="120"/>
      <c r="U16947" s="121"/>
      <c r="V16947" s="122"/>
      <c r="W16947" s="123"/>
      <c r="AC16947" s="123"/>
    </row>
    <row r="16948" spans="5:29" s="2" customFormat="1">
      <c r="E16948" s="120"/>
      <c r="M16948" s="120"/>
      <c r="N16948" s="120"/>
      <c r="U16948" s="121"/>
      <c r="V16948" s="122"/>
      <c r="W16948" s="123"/>
      <c r="AC16948" s="123"/>
    </row>
    <row r="16949" spans="5:29" s="2" customFormat="1">
      <c r="E16949" s="120"/>
      <c r="M16949" s="120"/>
      <c r="N16949" s="120"/>
      <c r="U16949" s="121"/>
      <c r="V16949" s="122"/>
      <c r="W16949" s="123"/>
      <c r="AC16949" s="123"/>
    </row>
    <row r="16950" spans="5:29" s="2" customFormat="1">
      <c r="E16950" s="120"/>
      <c r="M16950" s="120"/>
      <c r="N16950" s="120"/>
      <c r="U16950" s="121"/>
      <c r="V16950" s="122"/>
      <c r="W16950" s="123"/>
      <c r="AC16950" s="123"/>
    </row>
    <row r="16951" spans="5:29" s="2" customFormat="1">
      <c r="E16951" s="120"/>
      <c r="M16951" s="120"/>
      <c r="N16951" s="120"/>
      <c r="U16951" s="121"/>
      <c r="V16951" s="122"/>
      <c r="W16951" s="123"/>
      <c r="AC16951" s="123"/>
    </row>
    <row r="16952" spans="5:29" s="2" customFormat="1">
      <c r="E16952" s="120"/>
      <c r="M16952" s="120"/>
      <c r="N16952" s="120"/>
      <c r="U16952" s="121"/>
      <c r="V16952" s="122"/>
      <c r="W16952" s="123"/>
      <c r="AC16952" s="123"/>
    </row>
    <row r="16953" spans="5:29" s="2" customFormat="1">
      <c r="E16953" s="120"/>
      <c r="M16953" s="120"/>
      <c r="N16953" s="120"/>
      <c r="U16953" s="121"/>
      <c r="V16953" s="122"/>
      <c r="W16953" s="123"/>
      <c r="AC16953" s="123"/>
    </row>
    <row r="16954" spans="5:29" s="2" customFormat="1">
      <c r="E16954" s="120"/>
      <c r="M16954" s="120"/>
      <c r="N16954" s="120"/>
      <c r="U16954" s="121"/>
      <c r="V16954" s="122"/>
      <c r="W16954" s="123"/>
      <c r="AC16954" s="123"/>
    </row>
    <row r="16955" spans="5:29" s="2" customFormat="1">
      <c r="E16955" s="120"/>
      <c r="M16955" s="120"/>
      <c r="N16955" s="120"/>
      <c r="U16955" s="121"/>
      <c r="V16955" s="122"/>
      <c r="W16955" s="123"/>
      <c r="AC16955" s="123"/>
    </row>
    <row r="16956" spans="5:29" s="2" customFormat="1">
      <c r="E16956" s="120"/>
      <c r="M16956" s="120"/>
      <c r="N16956" s="120"/>
      <c r="U16956" s="121"/>
      <c r="V16956" s="122"/>
      <c r="W16956" s="123"/>
      <c r="AC16956" s="123"/>
    </row>
    <row r="16957" spans="5:29" s="2" customFormat="1">
      <c r="E16957" s="120"/>
      <c r="M16957" s="120"/>
      <c r="N16957" s="120"/>
      <c r="U16957" s="121"/>
      <c r="V16957" s="122"/>
      <c r="W16957" s="123"/>
      <c r="AC16957" s="123"/>
    </row>
    <row r="16958" spans="5:29" s="2" customFormat="1">
      <c r="E16958" s="120"/>
      <c r="M16958" s="120"/>
      <c r="N16958" s="120"/>
      <c r="U16958" s="121"/>
      <c r="V16958" s="122"/>
      <c r="W16958" s="123"/>
      <c r="AC16958" s="123"/>
    </row>
    <row r="16959" spans="5:29" s="2" customFormat="1">
      <c r="E16959" s="120"/>
      <c r="M16959" s="120"/>
      <c r="N16959" s="120"/>
      <c r="U16959" s="121"/>
      <c r="V16959" s="122"/>
      <c r="W16959" s="123"/>
      <c r="AC16959" s="123"/>
    </row>
    <row r="16960" spans="5:29" s="2" customFormat="1">
      <c r="E16960" s="120"/>
      <c r="M16960" s="120"/>
      <c r="N16960" s="120"/>
      <c r="U16960" s="121"/>
      <c r="V16960" s="122"/>
      <c r="W16960" s="123"/>
      <c r="AC16960" s="123"/>
    </row>
    <row r="16961" spans="5:29" s="2" customFormat="1">
      <c r="E16961" s="120"/>
      <c r="M16961" s="120"/>
      <c r="N16961" s="120"/>
      <c r="U16961" s="121"/>
      <c r="V16961" s="122"/>
      <c r="W16961" s="123"/>
      <c r="AC16961" s="123"/>
    </row>
    <row r="16962" spans="5:29" s="2" customFormat="1">
      <c r="E16962" s="120"/>
      <c r="M16962" s="120"/>
      <c r="N16962" s="120"/>
      <c r="U16962" s="121"/>
      <c r="V16962" s="122"/>
      <c r="W16962" s="123"/>
      <c r="AC16962" s="123"/>
    </row>
    <row r="16963" spans="5:29" s="2" customFormat="1">
      <c r="E16963" s="120"/>
      <c r="M16963" s="120"/>
      <c r="N16963" s="120"/>
      <c r="U16963" s="121"/>
      <c r="V16963" s="122"/>
      <c r="W16963" s="123"/>
      <c r="AC16963" s="123"/>
    </row>
    <row r="16964" spans="5:29" s="2" customFormat="1">
      <c r="E16964" s="120"/>
      <c r="M16964" s="120"/>
      <c r="N16964" s="120"/>
      <c r="U16964" s="121"/>
      <c r="V16964" s="122"/>
      <c r="W16964" s="123"/>
      <c r="AC16964" s="123"/>
    </row>
    <row r="16965" spans="5:29" s="2" customFormat="1">
      <c r="E16965" s="120"/>
      <c r="M16965" s="120"/>
      <c r="N16965" s="120"/>
      <c r="U16965" s="121"/>
      <c r="V16965" s="122"/>
      <c r="W16965" s="123"/>
      <c r="AC16965" s="123"/>
    </row>
    <row r="16966" spans="5:29" s="2" customFormat="1">
      <c r="E16966" s="120"/>
      <c r="M16966" s="120"/>
      <c r="N16966" s="120"/>
      <c r="U16966" s="121"/>
      <c r="V16966" s="122"/>
      <c r="W16966" s="123"/>
      <c r="AC16966" s="123"/>
    </row>
    <row r="16967" spans="5:29" s="2" customFormat="1">
      <c r="E16967" s="120"/>
      <c r="M16967" s="120"/>
      <c r="N16967" s="120"/>
      <c r="U16967" s="121"/>
      <c r="V16967" s="122"/>
      <c r="W16967" s="123"/>
      <c r="AC16967" s="123"/>
    </row>
    <row r="16968" spans="5:29" s="2" customFormat="1">
      <c r="E16968" s="120"/>
      <c r="M16968" s="120"/>
      <c r="N16968" s="120"/>
      <c r="U16968" s="121"/>
      <c r="V16968" s="122"/>
      <c r="W16968" s="123"/>
      <c r="AC16968" s="123"/>
    </row>
    <row r="16969" spans="5:29" s="2" customFormat="1">
      <c r="E16969" s="120"/>
      <c r="M16969" s="120"/>
      <c r="N16969" s="120"/>
      <c r="U16969" s="121"/>
      <c r="V16969" s="122"/>
      <c r="W16969" s="123"/>
      <c r="AC16969" s="123"/>
    </row>
    <row r="16970" spans="5:29" s="2" customFormat="1">
      <c r="E16970" s="120"/>
      <c r="M16970" s="120"/>
      <c r="N16970" s="120"/>
      <c r="U16970" s="121"/>
      <c r="V16970" s="122"/>
      <c r="W16970" s="123"/>
      <c r="AC16970" s="123"/>
    </row>
    <row r="16971" spans="5:29" s="2" customFormat="1">
      <c r="E16971" s="120"/>
      <c r="M16971" s="120"/>
      <c r="N16971" s="120"/>
      <c r="U16971" s="121"/>
      <c r="V16971" s="122"/>
      <c r="W16971" s="123"/>
      <c r="AC16971" s="123"/>
    </row>
    <row r="16972" spans="5:29" s="2" customFormat="1">
      <c r="E16972" s="120"/>
      <c r="M16972" s="120"/>
      <c r="N16972" s="120"/>
      <c r="U16972" s="121"/>
      <c r="V16972" s="122"/>
      <c r="W16972" s="123"/>
      <c r="AC16972" s="123"/>
    </row>
    <row r="16973" spans="5:29" s="2" customFormat="1">
      <c r="E16973" s="120"/>
      <c r="M16973" s="120"/>
      <c r="N16973" s="120"/>
      <c r="U16973" s="121"/>
      <c r="V16973" s="122"/>
      <c r="W16973" s="123"/>
      <c r="AC16973" s="123"/>
    </row>
    <row r="16974" spans="5:29" s="2" customFormat="1">
      <c r="E16974" s="120"/>
      <c r="M16974" s="120"/>
      <c r="N16974" s="120"/>
      <c r="U16974" s="121"/>
      <c r="V16974" s="122"/>
      <c r="W16974" s="123"/>
      <c r="AC16974" s="123"/>
    </row>
    <row r="16975" spans="5:29" s="2" customFormat="1">
      <c r="E16975" s="120"/>
      <c r="M16975" s="120"/>
      <c r="N16975" s="120"/>
      <c r="U16975" s="121"/>
      <c r="V16975" s="122"/>
      <c r="W16975" s="123"/>
      <c r="AC16975" s="123"/>
    </row>
    <row r="16976" spans="5:29" s="2" customFormat="1">
      <c r="E16976" s="120"/>
      <c r="M16976" s="120"/>
      <c r="N16976" s="120"/>
      <c r="U16976" s="121"/>
      <c r="V16976" s="122"/>
      <c r="W16976" s="123"/>
      <c r="AC16976" s="123"/>
    </row>
    <row r="16977" spans="5:29" s="2" customFormat="1">
      <c r="E16977" s="120"/>
      <c r="M16977" s="120"/>
      <c r="N16977" s="120"/>
      <c r="U16977" s="121"/>
      <c r="V16977" s="122"/>
      <c r="W16977" s="123"/>
      <c r="AC16977" s="123"/>
    </row>
    <row r="16978" spans="5:29" s="2" customFormat="1">
      <c r="E16978" s="120"/>
      <c r="M16978" s="120"/>
      <c r="N16978" s="120"/>
      <c r="U16978" s="121"/>
      <c r="V16978" s="122"/>
      <c r="W16978" s="123"/>
      <c r="AC16978" s="123"/>
    </row>
    <row r="16979" spans="5:29" s="2" customFormat="1">
      <c r="E16979" s="120"/>
      <c r="M16979" s="120"/>
      <c r="N16979" s="120"/>
      <c r="U16979" s="121"/>
      <c r="V16979" s="122"/>
      <c r="W16979" s="123"/>
      <c r="AC16979" s="123"/>
    </row>
    <row r="16980" spans="5:29" s="2" customFormat="1">
      <c r="E16980" s="120"/>
      <c r="M16980" s="120"/>
      <c r="N16980" s="120"/>
      <c r="U16980" s="121"/>
      <c r="V16980" s="122"/>
      <c r="W16980" s="123"/>
      <c r="AC16980" s="123"/>
    </row>
    <row r="16981" spans="5:29" s="2" customFormat="1">
      <c r="E16981" s="120"/>
      <c r="M16981" s="120"/>
      <c r="N16981" s="120"/>
      <c r="U16981" s="121"/>
      <c r="V16981" s="122"/>
      <c r="W16981" s="123"/>
      <c r="AC16981" s="123"/>
    </row>
    <row r="16982" spans="5:29" s="2" customFormat="1">
      <c r="E16982" s="120"/>
      <c r="M16982" s="120"/>
      <c r="N16982" s="120"/>
      <c r="U16982" s="121"/>
      <c r="V16982" s="122"/>
      <c r="W16982" s="123"/>
      <c r="AC16982" s="123"/>
    </row>
    <row r="16983" spans="5:29" s="2" customFormat="1">
      <c r="E16983" s="120"/>
      <c r="M16983" s="120"/>
      <c r="N16983" s="120"/>
      <c r="U16983" s="121"/>
      <c r="V16983" s="122"/>
      <c r="W16983" s="123"/>
      <c r="AC16983" s="123"/>
    </row>
    <row r="16984" spans="5:29" s="2" customFormat="1">
      <c r="E16984" s="120"/>
      <c r="M16984" s="120"/>
      <c r="N16984" s="120"/>
      <c r="U16984" s="121"/>
      <c r="V16984" s="122"/>
      <c r="W16984" s="123"/>
      <c r="AC16984" s="123"/>
    </row>
    <row r="16985" spans="5:29" s="2" customFormat="1">
      <c r="E16985" s="120"/>
      <c r="M16985" s="120"/>
      <c r="N16985" s="120"/>
      <c r="U16985" s="121"/>
      <c r="V16985" s="122"/>
      <c r="W16985" s="123"/>
      <c r="AC16985" s="123"/>
    </row>
    <row r="16986" spans="5:29" s="2" customFormat="1">
      <c r="E16986" s="120"/>
      <c r="M16986" s="120"/>
      <c r="N16986" s="120"/>
      <c r="U16986" s="121"/>
      <c r="V16986" s="122"/>
      <c r="W16986" s="123"/>
      <c r="AC16986" s="123"/>
    </row>
    <row r="16987" spans="5:29" s="2" customFormat="1">
      <c r="E16987" s="120"/>
      <c r="M16987" s="120"/>
      <c r="N16987" s="120"/>
      <c r="U16987" s="121"/>
      <c r="V16987" s="122"/>
      <c r="W16987" s="123"/>
      <c r="AC16987" s="123"/>
    </row>
    <row r="16988" spans="5:29" s="2" customFormat="1">
      <c r="E16988" s="120"/>
      <c r="M16988" s="120"/>
      <c r="N16988" s="120"/>
      <c r="U16988" s="121"/>
      <c r="V16988" s="122"/>
      <c r="W16988" s="123"/>
      <c r="AC16988" s="123"/>
    </row>
    <row r="16989" spans="5:29" s="2" customFormat="1">
      <c r="E16989" s="120"/>
      <c r="M16989" s="120"/>
      <c r="N16989" s="120"/>
      <c r="U16989" s="121"/>
      <c r="V16989" s="122"/>
      <c r="W16989" s="123"/>
      <c r="AC16989" s="123"/>
    </row>
    <row r="16990" spans="5:29" s="2" customFormat="1">
      <c r="E16990" s="120"/>
      <c r="M16990" s="120"/>
      <c r="N16990" s="120"/>
      <c r="U16990" s="121"/>
      <c r="V16990" s="122"/>
      <c r="W16990" s="123"/>
      <c r="AC16990" s="123"/>
    </row>
    <row r="16991" spans="5:29" s="2" customFormat="1">
      <c r="E16991" s="120"/>
      <c r="M16991" s="120"/>
      <c r="N16991" s="120"/>
      <c r="U16991" s="121"/>
      <c r="V16991" s="122"/>
      <c r="W16991" s="123"/>
      <c r="AC16991" s="123"/>
    </row>
    <row r="16992" spans="5:29" s="2" customFormat="1">
      <c r="E16992" s="120"/>
      <c r="M16992" s="120"/>
      <c r="N16992" s="120"/>
      <c r="U16992" s="121"/>
      <c r="V16992" s="122"/>
      <c r="W16992" s="123"/>
      <c r="AC16992" s="123"/>
    </row>
    <row r="16993" spans="5:29" s="2" customFormat="1">
      <c r="E16993" s="120"/>
      <c r="M16993" s="120"/>
      <c r="N16993" s="120"/>
      <c r="U16993" s="121"/>
      <c r="V16993" s="122"/>
      <c r="W16993" s="123"/>
      <c r="AC16993" s="123"/>
    </row>
    <row r="16994" spans="5:29" s="2" customFormat="1">
      <c r="E16994" s="120"/>
      <c r="M16994" s="120"/>
      <c r="N16994" s="120"/>
      <c r="U16994" s="121"/>
      <c r="V16994" s="122"/>
      <c r="W16994" s="123"/>
      <c r="AC16994" s="123"/>
    </row>
    <row r="16995" spans="5:29" s="2" customFormat="1">
      <c r="E16995" s="120"/>
      <c r="M16995" s="120"/>
      <c r="N16995" s="120"/>
      <c r="U16995" s="121"/>
      <c r="V16995" s="122"/>
      <c r="W16995" s="123"/>
      <c r="AC16995" s="123"/>
    </row>
    <row r="16996" spans="5:29" s="2" customFormat="1">
      <c r="E16996" s="120"/>
      <c r="M16996" s="120"/>
      <c r="N16996" s="120"/>
      <c r="U16996" s="121"/>
      <c r="V16996" s="122"/>
      <c r="W16996" s="123"/>
      <c r="AC16996" s="123"/>
    </row>
    <row r="16997" spans="5:29" s="2" customFormat="1">
      <c r="E16997" s="120"/>
      <c r="M16997" s="120"/>
      <c r="N16997" s="120"/>
      <c r="U16997" s="121"/>
      <c r="V16997" s="122"/>
      <c r="W16997" s="123"/>
      <c r="AC16997" s="123"/>
    </row>
    <row r="16998" spans="5:29" s="2" customFormat="1">
      <c r="E16998" s="120"/>
      <c r="M16998" s="120"/>
      <c r="N16998" s="120"/>
      <c r="U16998" s="121"/>
      <c r="V16998" s="122"/>
      <c r="W16998" s="123"/>
      <c r="AC16998" s="123"/>
    </row>
    <row r="16999" spans="5:29" s="2" customFormat="1">
      <c r="E16999" s="120"/>
      <c r="M16999" s="120"/>
      <c r="N16999" s="120"/>
      <c r="U16999" s="121"/>
      <c r="V16999" s="122"/>
      <c r="W16999" s="123"/>
      <c r="AC16999" s="123"/>
    </row>
    <row r="17000" spans="5:29" s="2" customFormat="1">
      <c r="E17000" s="120"/>
      <c r="M17000" s="120"/>
      <c r="N17000" s="120"/>
      <c r="U17000" s="121"/>
      <c r="V17000" s="122"/>
      <c r="W17000" s="123"/>
      <c r="AC17000" s="123"/>
    </row>
    <row r="17001" spans="5:29" s="2" customFormat="1">
      <c r="E17001" s="120"/>
      <c r="M17001" s="120"/>
      <c r="N17001" s="120"/>
      <c r="U17001" s="121"/>
      <c r="V17001" s="122"/>
      <c r="W17001" s="123"/>
      <c r="AC17001" s="123"/>
    </row>
    <row r="17002" spans="5:29" s="2" customFormat="1">
      <c r="E17002" s="120"/>
      <c r="M17002" s="120"/>
      <c r="N17002" s="120"/>
      <c r="U17002" s="121"/>
      <c r="V17002" s="122"/>
      <c r="W17002" s="123"/>
      <c r="AC17002" s="123"/>
    </row>
    <row r="17003" spans="5:29" s="2" customFormat="1">
      <c r="E17003" s="120"/>
      <c r="M17003" s="120"/>
      <c r="N17003" s="120"/>
      <c r="U17003" s="121"/>
      <c r="V17003" s="122"/>
      <c r="W17003" s="123"/>
      <c r="AC17003" s="123"/>
    </row>
    <row r="17004" spans="5:29" s="2" customFormat="1">
      <c r="E17004" s="120"/>
      <c r="M17004" s="120"/>
      <c r="N17004" s="120"/>
      <c r="U17004" s="121"/>
      <c r="V17004" s="122"/>
      <c r="W17004" s="123"/>
      <c r="AC17004" s="123"/>
    </row>
    <row r="17005" spans="5:29" s="2" customFormat="1">
      <c r="E17005" s="120"/>
      <c r="M17005" s="120"/>
      <c r="N17005" s="120"/>
      <c r="U17005" s="121"/>
      <c r="V17005" s="122"/>
      <c r="W17005" s="123"/>
      <c r="AC17005" s="123"/>
    </row>
    <row r="17006" spans="5:29" s="2" customFormat="1">
      <c r="E17006" s="120"/>
      <c r="M17006" s="120"/>
      <c r="N17006" s="120"/>
      <c r="U17006" s="121"/>
      <c r="V17006" s="122"/>
      <c r="W17006" s="123"/>
      <c r="AC17006" s="123"/>
    </row>
    <row r="17007" spans="5:29" s="2" customFormat="1">
      <c r="E17007" s="120"/>
      <c r="M17007" s="120"/>
      <c r="N17007" s="120"/>
      <c r="U17007" s="121"/>
      <c r="V17007" s="122"/>
      <c r="W17007" s="123"/>
      <c r="AC17007" s="123"/>
    </row>
    <row r="17008" spans="5:29" s="2" customFormat="1">
      <c r="E17008" s="120"/>
      <c r="M17008" s="120"/>
      <c r="N17008" s="120"/>
      <c r="U17008" s="121"/>
      <c r="V17008" s="122"/>
      <c r="W17008" s="123"/>
      <c r="AC17008" s="123"/>
    </row>
    <row r="17009" spans="5:29" s="2" customFormat="1">
      <c r="E17009" s="120"/>
      <c r="M17009" s="120"/>
      <c r="N17009" s="120"/>
      <c r="U17009" s="121"/>
      <c r="V17009" s="122"/>
      <c r="W17009" s="123"/>
      <c r="AC17009" s="123"/>
    </row>
    <row r="17010" spans="5:29" s="2" customFormat="1">
      <c r="E17010" s="120"/>
      <c r="M17010" s="120"/>
      <c r="N17010" s="120"/>
      <c r="U17010" s="121"/>
      <c r="V17010" s="122"/>
      <c r="W17010" s="123"/>
      <c r="AC17010" s="123"/>
    </row>
    <row r="17011" spans="5:29" s="2" customFormat="1">
      <c r="E17011" s="120"/>
      <c r="M17011" s="120"/>
      <c r="N17011" s="120"/>
      <c r="U17011" s="121"/>
      <c r="V17011" s="122"/>
      <c r="W17011" s="123"/>
      <c r="AC17011" s="123"/>
    </row>
    <row r="17012" spans="5:29" s="2" customFormat="1">
      <c r="E17012" s="120"/>
      <c r="M17012" s="120"/>
      <c r="N17012" s="120"/>
      <c r="U17012" s="121"/>
      <c r="V17012" s="122"/>
      <c r="W17012" s="123"/>
      <c r="AC17012" s="123"/>
    </row>
    <row r="17013" spans="5:29" s="2" customFormat="1">
      <c r="E17013" s="120"/>
      <c r="M17013" s="120"/>
      <c r="N17013" s="120"/>
      <c r="U17013" s="121"/>
      <c r="V17013" s="122"/>
      <c r="W17013" s="123"/>
      <c r="AC17013" s="123"/>
    </row>
    <row r="17014" spans="5:29" s="2" customFormat="1">
      <c r="E17014" s="120"/>
      <c r="M17014" s="120"/>
      <c r="N17014" s="120"/>
      <c r="U17014" s="121"/>
      <c r="V17014" s="122"/>
      <c r="W17014" s="123"/>
      <c r="AC17014" s="123"/>
    </row>
    <row r="17015" spans="5:29" s="2" customFormat="1">
      <c r="E17015" s="120"/>
      <c r="M17015" s="120"/>
      <c r="N17015" s="120"/>
      <c r="U17015" s="121"/>
      <c r="V17015" s="122"/>
      <c r="W17015" s="123"/>
      <c r="AC17015" s="123"/>
    </row>
    <row r="17016" spans="5:29" s="2" customFormat="1">
      <c r="E17016" s="120"/>
      <c r="M17016" s="120"/>
      <c r="N17016" s="120"/>
      <c r="U17016" s="121"/>
      <c r="V17016" s="122"/>
      <c r="W17016" s="123"/>
      <c r="AC17016" s="123"/>
    </row>
    <row r="17017" spans="5:29" s="2" customFormat="1">
      <c r="E17017" s="120"/>
      <c r="M17017" s="120"/>
      <c r="N17017" s="120"/>
      <c r="U17017" s="121"/>
      <c r="V17017" s="122"/>
      <c r="W17017" s="123"/>
      <c r="AC17017" s="123"/>
    </row>
    <row r="17018" spans="5:29" s="2" customFormat="1">
      <c r="E17018" s="120"/>
      <c r="M17018" s="120"/>
      <c r="N17018" s="120"/>
      <c r="U17018" s="121"/>
      <c r="V17018" s="122"/>
      <c r="W17018" s="123"/>
      <c r="AC17018" s="123"/>
    </row>
    <row r="17019" spans="5:29" s="2" customFormat="1">
      <c r="E17019" s="120"/>
      <c r="M17019" s="120"/>
      <c r="N17019" s="120"/>
      <c r="U17019" s="121"/>
      <c r="V17019" s="122"/>
      <c r="W17019" s="123"/>
      <c r="AC17019" s="123"/>
    </row>
    <row r="17020" spans="5:29" s="2" customFormat="1">
      <c r="E17020" s="120"/>
      <c r="M17020" s="120"/>
      <c r="N17020" s="120"/>
      <c r="U17020" s="121"/>
      <c r="V17020" s="122"/>
      <c r="W17020" s="123"/>
      <c r="AC17020" s="123"/>
    </row>
    <row r="17021" spans="5:29" s="2" customFormat="1">
      <c r="E17021" s="120"/>
      <c r="M17021" s="120"/>
      <c r="N17021" s="120"/>
      <c r="U17021" s="121"/>
      <c r="V17021" s="122"/>
      <c r="W17021" s="123"/>
      <c r="AC17021" s="123"/>
    </row>
    <row r="17022" spans="5:29" s="2" customFormat="1">
      <c r="E17022" s="120"/>
      <c r="M17022" s="120"/>
      <c r="N17022" s="120"/>
      <c r="U17022" s="121"/>
      <c r="V17022" s="122"/>
      <c r="W17022" s="123"/>
      <c r="AC17022" s="123"/>
    </row>
    <row r="17023" spans="5:29" s="2" customFormat="1">
      <c r="E17023" s="120"/>
      <c r="M17023" s="120"/>
      <c r="N17023" s="120"/>
      <c r="U17023" s="121"/>
      <c r="V17023" s="122"/>
      <c r="W17023" s="123"/>
      <c r="AC17023" s="123"/>
    </row>
    <row r="17024" spans="5:29" s="2" customFormat="1">
      <c r="E17024" s="120"/>
      <c r="M17024" s="120"/>
      <c r="N17024" s="120"/>
      <c r="U17024" s="121"/>
      <c r="V17024" s="122"/>
      <c r="W17024" s="123"/>
      <c r="AC17024" s="123"/>
    </row>
    <row r="17025" spans="5:29" s="2" customFormat="1">
      <c r="E17025" s="120"/>
      <c r="M17025" s="120"/>
      <c r="N17025" s="120"/>
      <c r="U17025" s="121"/>
      <c r="V17025" s="122"/>
      <c r="W17025" s="123"/>
      <c r="AC17025" s="123"/>
    </row>
    <row r="17026" spans="5:29" s="2" customFormat="1">
      <c r="E17026" s="120"/>
      <c r="M17026" s="120"/>
      <c r="N17026" s="120"/>
      <c r="U17026" s="121"/>
      <c r="V17026" s="122"/>
      <c r="W17026" s="123"/>
      <c r="AC17026" s="123"/>
    </row>
    <row r="17027" spans="5:29" s="2" customFormat="1">
      <c r="E17027" s="120"/>
      <c r="M17027" s="120"/>
      <c r="N17027" s="120"/>
      <c r="U17027" s="121"/>
      <c r="V17027" s="122"/>
      <c r="W17027" s="123"/>
      <c r="AC17027" s="123"/>
    </row>
    <row r="17028" spans="5:29" s="2" customFormat="1">
      <c r="E17028" s="120"/>
      <c r="M17028" s="120"/>
      <c r="N17028" s="120"/>
      <c r="U17028" s="121"/>
      <c r="V17028" s="122"/>
      <c r="W17028" s="123"/>
      <c r="AC17028" s="123"/>
    </row>
    <row r="17029" spans="5:29" s="2" customFormat="1">
      <c r="E17029" s="120"/>
      <c r="M17029" s="120"/>
      <c r="N17029" s="120"/>
      <c r="U17029" s="121"/>
      <c r="V17029" s="122"/>
      <c r="W17029" s="123"/>
      <c r="AC17029" s="123"/>
    </row>
    <row r="17030" spans="5:29" s="2" customFormat="1">
      <c r="E17030" s="120"/>
      <c r="M17030" s="120"/>
      <c r="N17030" s="120"/>
      <c r="U17030" s="121"/>
      <c r="V17030" s="122"/>
      <c r="W17030" s="123"/>
      <c r="AC17030" s="123"/>
    </row>
    <row r="17031" spans="5:29" s="2" customFormat="1">
      <c r="E17031" s="120"/>
      <c r="M17031" s="120"/>
      <c r="N17031" s="120"/>
      <c r="U17031" s="121"/>
      <c r="V17031" s="122"/>
      <c r="W17031" s="123"/>
      <c r="AC17031" s="123"/>
    </row>
    <row r="17032" spans="5:29" s="2" customFormat="1">
      <c r="E17032" s="120"/>
      <c r="M17032" s="120"/>
      <c r="N17032" s="120"/>
      <c r="U17032" s="121"/>
      <c r="V17032" s="122"/>
      <c r="W17032" s="123"/>
      <c r="AC17032" s="123"/>
    </row>
    <row r="17033" spans="5:29" s="2" customFormat="1">
      <c r="E17033" s="120"/>
      <c r="M17033" s="120"/>
      <c r="N17033" s="120"/>
      <c r="U17033" s="121"/>
      <c r="V17033" s="122"/>
      <c r="W17033" s="123"/>
      <c r="AC17033" s="123"/>
    </row>
    <row r="17034" spans="5:29" s="2" customFormat="1">
      <c r="E17034" s="120"/>
      <c r="M17034" s="120"/>
      <c r="N17034" s="120"/>
      <c r="U17034" s="121"/>
      <c r="V17034" s="122"/>
      <c r="W17034" s="123"/>
      <c r="AC17034" s="123"/>
    </row>
    <row r="17035" spans="5:29" s="2" customFormat="1">
      <c r="E17035" s="120"/>
      <c r="M17035" s="120"/>
      <c r="N17035" s="120"/>
      <c r="U17035" s="121"/>
      <c r="V17035" s="122"/>
      <c r="W17035" s="123"/>
      <c r="AC17035" s="123"/>
    </row>
    <row r="17036" spans="5:29" s="2" customFormat="1">
      <c r="E17036" s="120"/>
      <c r="M17036" s="120"/>
      <c r="N17036" s="120"/>
      <c r="U17036" s="121"/>
      <c r="V17036" s="122"/>
      <c r="W17036" s="123"/>
      <c r="AC17036" s="123"/>
    </row>
    <row r="17037" spans="5:29" s="2" customFormat="1">
      <c r="E17037" s="120"/>
      <c r="M17037" s="120"/>
      <c r="N17037" s="120"/>
      <c r="U17037" s="121"/>
      <c r="V17037" s="122"/>
      <c r="W17037" s="123"/>
      <c r="AC17037" s="123"/>
    </row>
    <row r="17038" spans="5:29" s="2" customFormat="1">
      <c r="E17038" s="120"/>
      <c r="M17038" s="120"/>
      <c r="N17038" s="120"/>
      <c r="U17038" s="121"/>
      <c r="V17038" s="122"/>
      <c r="W17038" s="123"/>
      <c r="AC17038" s="123"/>
    </row>
    <row r="17039" spans="5:29" s="2" customFormat="1">
      <c r="E17039" s="120"/>
      <c r="M17039" s="120"/>
      <c r="N17039" s="120"/>
      <c r="U17039" s="121"/>
      <c r="V17039" s="122"/>
      <c r="W17039" s="123"/>
      <c r="AC17039" s="123"/>
    </row>
    <row r="17040" spans="5:29" s="2" customFormat="1">
      <c r="E17040" s="120"/>
      <c r="M17040" s="120"/>
      <c r="N17040" s="120"/>
      <c r="U17040" s="121"/>
      <c r="V17040" s="122"/>
      <c r="W17040" s="123"/>
      <c r="AC17040" s="123"/>
    </row>
    <row r="17041" spans="5:29" s="2" customFormat="1">
      <c r="E17041" s="120"/>
      <c r="M17041" s="120"/>
      <c r="N17041" s="120"/>
      <c r="U17041" s="121"/>
      <c r="V17041" s="122"/>
      <c r="W17041" s="123"/>
      <c r="AC17041" s="123"/>
    </row>
    <row r="17042" spans="5:29" s="2" customFormat="1">
      <c r="E17042" s="120"/>
      <c r="M17042" s="120"/>
      <c r="N17042" s="120"/>
      <c r="U17042" s="121"/>
      <c r="V17042" s="122"/>
      <c r="W17042" s="123"/>
      <c r="AC17042" s="123"/>
    </row>
    <row r="17043" spans="5:29" s="2" customFormat="1">
      <c r="E17043" s="120"/>
      <c r="M17043" s="120"/>
      <c r="N17043" s="120"/>
      <c r="U17043" s="121"/>
      <c r="V17043" s="122"/>
      <c r="W17043" s="123"/>
      <c r="AC17043" s="123"/>
    </row>
    <row r="17044" spans="5:29" s="2" customFormat="1">
      <c r="E17044" s="120"/>
      <c r="M17044" s="120"/>
      <c r="N17044" s="120"/>
      <c r="U17044" s="121"/>
      <c r="V17044" s="122"/>
      <c r="W17044" s="123"/>
      <c r="AC17044" s="123"/>
    </row>
    <row r="17045" spans="5:29" s="2" customFormat="1">
      <c r="E17045" s="120"/>
      <c r="M17045" s="120"/>
      <c r="N17045" s="120"/>
      <c r="U17045" s="121"/>
      <c r="V17045" s="122"/>
      <c r="W17045" s="123"/>
      <c r="AC17045" s="123"/>
    </row>
    <row r="17046" spans="5:29" s="2" customFormat="1">
      <c r="E17046" s="120"/>
      <c r="M17046" s="120"/>
      <c r="N17046" s="120"/>
      <c r="U17046" s="121"/>
      <c r="V17046" s="122"/>
      <c r="W17046" s="123"/>
      <c r="AC17046" s="123"/>
    </row>
    <row r="17047" spans="5:29" s="2" customFormat="1">
      <c r="E17047" s="120"/>
      <c r="M17047" s="120"/>
      <c r="N17047" s="120"/>
      <c r="U17047" s="121"/>
      <c r="V17047" s="122"/>
      <c r="W17047" s="123"/>
      <c r="AC17047" s="123"/>
    </row>
    <row r="17048" spans="5:29" s="2" customFormat="1">
      <c r="E17048" s="120"/>
      <c r="M17048" s="120"/>
      <c r="N17048" s="120"/>
      <c r="U17048" s="121"/>
      <c r="V17048" s="122"/>
      <c r="W17048" s="123"/>
      <c r="AC17048" s="123"/>
    </row>
    <row r="17049" spans="5:29" s="2" customFormat="1">
      <c r="E17049" s="120"/>
      <c r="M17049" s="120"/>
      <c r="N17049" s="120"/>
      <c r="U17049" s="121"/>
      <c r="V17049" s="122"/>
      <c r="W17049" s="123"/>
      <c r="AC17049" s="123"/>
    </row>
    <row r="17050" spans="5:29" s="2" customFormat="1">
      <c r="E17050" s="120"/>
      <c r="M17050" s="120"/>
      <c r="N17050" s="120"/>
      <c r="U17050" s="121"/>
      <c r="V17050" s="122"/>
      <c r="W17050" s="123"/>
      <c r="AC17050" s="123"/>
    </row>
    <row r="17051" spans="5:29" s="2" customFormat="1">
      <c r="E17051" s="120"/>
      <c r="M17051" s="120"/>
      <c r="N17051" s="120"/>
      <c r="U17051" s="121"/>
      <c r="V17051" s="122"/>
      <c r="W17051" s="123"/>
      <c r="AC17051" s="123"/>
    </row>
    <row r="17052" spans="5:29" s="2" customFormat="1">
      <c r="E17052" s="120"/>
      <c r="M17052" s="120"/>
      <c r="N17052" s="120"/>
      <c r="U17052" s="121"/>
      <c r="V17052" s="122"/>
      <c r="W17052" s="123"/>
      <c r="AC17052" s="123"/>
    </row>
    <row r="17053" spans="5:29" s="2" customFormat="1">
      <c r="E17053" s="120"/>
      <c r="M17053" s="120"/>
      <c r="N17053" s="120"/>
      <c r="U17053" s="121"/>
      <c r="V17053" s="122"/>
      <c r="W17053" s="123"/>
      <c r="AC17053" s="123"/>
    </row>
    <row r="17054" spans="5:29" s="2" customFormat="1">
      <c r="E17054" s="120"/>
      <c r="M17054" s="120"/>
      <c r="N17054" s="120"/>
      <c r="U17054" s="121"/>
      <c r="V17054" s="122"/>
      <c r="W17054" s="123"/>
      <c r="AC17054" s="123"/>
    </row>
    <row r="17055" spans="5:29" s="2" customFormat="1">
      <c r="E17055" s="120"/>
      <c r="M17055" s="120"/>
      <c r="N17055" s="120"/>
      <c r="U17055" s="121"/>
      <c r="V17055" s="122"/>
      <c r="W17055" s="123"/>
      <c r="AC17055" s="123"/>
    </row>
    <row r="17056" spans="5:29" s="2" customFormat="1">
      <c r="E17056" s="120"/>
      <c r="M17056" s="120"/>
      <c r="N17056" s="120"/>
      <c r="U17056" s="121"/>
      <c r="V17056" s="122"/>
      <c r="W17056" s="123"/>
      <c r="AC17056" s="123"/>
    </row>
    <row r="17057" spans="5:29" s="2" customFormat="1">
      <c r="E17057" s="120"/>
      <c r="M17057" s="120"/>
      <c r="N17057" s="120"/>
      <c r="U17057" s="121"/>
      <c r="V17057" s="122"/>
      <c r="W17057" s="123"/>
      <c r="AC17057" s="123"/>
    </row>
    <row r="17058" spans="5:29" s="2" customFormat="1">
      <c r="E17058" s="120"/>
      <c r="M17058" s="120"/>
      <c r="N17058" s="120"/>
      <c r="U17058" s="121"/>
      <c r="V17058" s="122"/>
      <c r="W17058" s="123"/>
      <c r="AC17058" s="123"/>
    </row>
    <row r="17059" spans="5:29" s="2" customFormat="1">
      <c r="E17059" s="120"/>
      <c r="M17059" s="120"/>
      <c r="N17059" s="120"/>
      <c r="U17059" s="121"/>
      <c r="V17059" s="122"/>
      <c r="W17059" s="123"/>
      <c r="AC17059" s="123"/>
    </row>
    <row r="17060" spans="5:29" s="2" customFormat="1">
      <c r="E17060" s="120"/>
      <c r="M17060" s="120"/>
      <c r="N17060" s="120"/>
      <c r="U17060" s="121"/>
      <c r="V17060" s="122"/>
      <c r="W17060" s="123"/>
      <c r="AC17060" s="123"/>
    </row>
    <row r="17061" spans="5:29" s="2" customFormat="1">
      <c r="E17061" s="120"/>
      <c r="M17061" s="120"/>
      <c r="N17061" s="120"/>
      <c r="U17061" s="121"/>
      <c r="V17061" s="122"/>
      <c r="W17061" s="123"/>
      <c r="AC17061" s="123"/>
    </row>
    <row r="17062" spans="5:29" s="2" customFormat="1">
      <c r="E17062" s="120"/>
      <c r="M17062" s="120"/>
      <c r="N17062" s="120"/>
      <c r="U17062" s="121"/>
      <c r="V17062" s="122"/>
      <c r="W17062" s="123"/>
      <c r="AC17062" s="123"/>
    </row>
    <row r="17063" spans="5:29" s="2" customFormat="1">
      <c r="E17063" s="120"/>
      <c r="M17063" s="120"/>
      <c r="N17063" s="120"/>
      <c r="U17063" s="121"/>
      <c r="V17063" s="122"/>
      <c r="W17063" s="123"/>
      <c r="AC17063" s="123"/>
    </row>
    <row r="17064" spans="5:29" s="2" customFormat="1">
      <c r="E17064" s="120"/>
      <c r="M17064" s="120"/>
      <c r="N17064" s="120"/>
      <c r="U17064" s="121"/>
      <c r="V17064" s="122"/>
      <c r="W17064" s="123"/>
      <c r="AC17064" s="123"/>
    </row>
    <row r="17065" spans="5:29" s="2" customFormat="1">
      <c r="E17065" s="120"/>
      <c r="M17065" s="120"/>
      <c r="N17065" s="120"/>
      <c r="U17065" s="121"/>
      <c r="V17065" s="122"/>
      <c r="W17065" s="123"/>
      <c r="AC17065" s="123"/>
    </row>
    <row r="17066" spans="5:29" s="2" customFormat="1">
      <c r="E17066" s="120"/>
      <c r="M17066" s="120"/>
      <c r="N17066" s="120"/>
      <c r="U17066" s="121"/>
      <c r="V17066" s="122"/>
      <c r="W17066" s="123"/>
      <c r="AC17066" s="123"/>
    </row>
    <row r="17067" spans="5:29" s="2" customFormat="1">
      <c r="E17067" s="120"/>
      <c r="M17067" s="120"/>
      <c r="N17067" s="120"/>
      <c r="U17067" s="121"/>
      <c r="V17067" s="122"/>
      <c r="W17067" s="123"/>
      <c r="AC17067" s="123"/>
    </row>
    <row r="17068" spans="5:29" s="2" customFormat="1">
      <c r="E17068" s="120"/>
      <c r="M17068" s="120"/>
      <c r="N17068" s="120"/>
      <c r="U17068" s="121"/>
      <c r="V17068" s="122"/>
      <c r="W17068" s="123"/>
      <c r="AC17068" s="123"/>
    </row>
    <row r="17069" spans="5:29" s="2" customFormat="1">
      <c r="E17069" s="120"/>
      <c r="M17069" s="120"/>
      <c r="N17069" s="120"/>
      <c r="U17069" s="121"/>
      <c r="V17069" s="122"/>
      <c r="W17069" s="123"/>
      <c r="AC17069" s="123"/>
    </row>
    <row r="17070" spans="5:29" s="2" customFormat="1">
      <c r="E17070" s="120"/>
      <c r="M17070" s="120"/>
      <c r="N17070" s="120"/>
      <c r="U17070" s="121"/>
      <c r="V17070" s="122"/>
      <c r="W17070" s="123"/>
      <c r="AC17070" s="123"/>
    </row>
    <row r="17071" spans="5:29" s="2" customFormat="1">
      <c r="E17071" s="120"/>
      <c r="M17071" s="120"/>
      <c r="N17071" s="120"/>
      <c r="U17071" s="121"/>
      <c r="V17071" s="122"/>
      <c r="W17071" s="123"/>
      <c r="AC17071" s="123"/>
    </row>
    <row r="17072" spans="5:29" s="2" customFormat="1">
      <c r="E17072" s="120"/>
      <c r="M17072" s="120"/>
      <c r="N17072" s="120"/>
      <c r="U17072" s="121"/>
      <c r="V17072" s="122"/>
      <c r="W17072" s="123"/>
      <c r="AC17072" s="123"/>
    </row>
    <row r="17073" spans="5:29" s="2" customFormat="1">
      <c r="E17073" s="120"/>
      <c r="M17073" s="120"/>
      <c r="N17073" s="120"/>
      <c r="U17073" s="121"/>
      <c r="V17073" s="122"/>
      <c r="W17073" s="123"/>
      <c r="AC17073" s="123"/>
    </row>
    <row r="17074" spans="5:29" s="2" customFormat="1">
      <c r="E17074" s="120"/>
      <c r="M17074" s="120"/>
      <c r="N17074" s="120"/>
      <c r="U17074" s="121"/>
      <c r="V17074" s="122"/>
      <c r="W17074" s="123"/>
      <c r="AC17074" s="123"/>
    </row>
    <row r="17075" spans="5:29" s="2" customFormat="1">
      <c r="E17075" s="120"/>
      <c r="M17075" s="120"/>
      <c r="N17075" s="120"/>
      <c r="U17075" s="121"/>
      <c r="V17075" s="122"/>
      <c r="W17075" s="123"/>
      <c r="AC17075" s="123"/>
    </row>
    <row r="17076" spans="5:29" s="2" customFormat="1">
      <c r="E17076" s="120"/>
      <c r="M17076" s="120"/>
      <c r="N17076" s="120"/>
      <c r="U17076" s="121"/>
      <c r="V17076" s="122"/>
      <c r="W17076" s="123"/>
      <c r="AC17076" s="123"/>
    </row>
    <row r="17077" spans="5:29" s="2" customFormat="1">
      <c r="E17077" s="120"/>
      <c r="M17077" s="120"/>
      <c r="N17077" s="120"/>
      <c r="U17077" s="121"/>
      <c r="V17077" s="122"/>
      <c r="W17077" s="123"/>
      <c r="AC17077" s="123"/>
    </row>
    <row r="17078" spans="5:29" s="2" customFormat="1">
      <c r="E17078" s="120"/>
      <c r="M17078" s="120"/>
      <c r="N17078" s="120"/>
      <c r="U17078" s="121"/>
      <c r="V17078" s="122"/>
      <c r="W17078" s="123"/>
      <c r="AC17078" s="123"/>
    </row>
    <row r="17079" spans="5:29" s="2" customFormat="1">
      <c r="E17079" s="120"/>
      <c r="M17079" s="120"/>
      <c r="N17079" s="120"/>
      <c r="U17079" s="121"/>
      <c r="V17079" s="122"/>
      <c r="W17079" s="123"/>
      <c r="AC17079" s="123"/>
    </row>
    <row r="17080" spans="5:29" s="2" customFormat="1">
      <c r="E17080" s="120"/>
      <c r="M17080" s="120"/>
      <c r="N17080" s="120"/>
      <c r="U17080" s="121"/>
      <c r="V17080" s="122"/>
      <c r="W17080" s="123"/>
      <c r="AC17080" s="123"/>
    </row>
    <row r="17081" spans="5:29" s="2" customFormat="1">
      <c r="E17081" s="120"/>
      <c r="M17081" s="120"/>
      <c r="N17081" s="120"/>
      <c r="U17081" s="121"/>
      <c r="V17081" s="122"/>
      <c r="W17081" s="123"/>
      <c r="AC17081" s="123"/>
    </row>
    <row r="17082" spans="5:29" s="2" customFormat="1">
      <c r="E17082" s="120"/>
      <c r="M17082" s="120"/>
      <c r="N17082" s="120"/>
      <c r="U17082" s="121"/>
      <c r="V17082" s="122"/>
      <c r="W17082" s="123"/>
      <c r="AC17082" s="123"/>
    </row>
    <row r="17083" spans="5:29" s="2" customFormat="1">
      <c r="E17083" s="120"/>
      <c r="M17083" s="120"/>
      <c r="N17083" s="120"/>
      <c r="U17083" s="121"/>
      <c r="V17083" s="122"/>
      <c r="W17083" s="123"/>
      <c r="AC17083" s="123"/>
    </row>
    <row r="17084" spans="5:29" s="2" customFormat="1">
      <c r="E17084" s="120"/>
      <c r="M17084" s="120"/>
      <c r="N17084" s="120"/>
      <c r="U17084" s="121"/>
      <c r="V17084" s="122"/>
      <c r="W17084" s="123"/>
      <c r="AC17084" s="123"/>
    </row>
    <row r="17085" spans="5:29" s="2" customFormat="1">
      <c r="E17085" s="120"/>
      <c r="M17085" s="120"/>
      <c r="N17085" s="120"/>
      <c r="U17085" s="121"/>
      <c r="V17085" s="122"/>
      <c r="W17085" s="123"/>
      <c r="AC17085" s="123"/>
    </row>
    <row r="17086" spans="5:29" s="2" customFormat="1">
      <c r="E17086" s="120"/>
      <c r="M17086" s="120"/>
      <c r="N17086" s="120"/>
      <c r="U17086" s="121"/>
      <c r="V17086" s="122"/>
      <c r="W17086" s="123"/>
      <c r="AC17086" s="123"/>
    </row>
    <row r="17087" spans="5:29" s="2" customFormat="1">
      <c r="E17087" s="120"/>
      <c r="M17087" s="120"/>
      <c r="N17087" s="120"/>
      <c r="U17087" s="121"/>
      <c r="V17087" s="122"/>
      <c r="W17087" s="123"/>
      <c r="AC17087" s="123"/>
    </row>
    <row r="17088" spans="5:29" s="2" customFormat="1">
      <c r="E17088" s="120"/>
      <c r="M17088" s="120"/>
      <c r="N17088" s="120"/>
      <c r="U17088" s="121"/>
      <c r="V17088" s="122"/>
      <c r="W17088" s="123"/>
      <c r="AC17088" s="123"/>
    </row>
    <row r="17089" spans="5:29" s="2" customFormat="1">
      <c r="E17089" s="120"/>
      <c r="M17089" s="120"/>
      <c r="N17089" s="120"/>
      <c r="U17089" s="121"/>
      <c r="V17089" s="122"/>
      <c r="W17089" s="123"/>
      <c r="AC17089" s="123"/>
    </row>
    <row r="17090" spans="5:29" s="2" customFormat="1">
      <c r="E17090" s="120"/>
      <c r="M17090" s="120"/>
      <c r="N17090" s="120"/>
      <c r="U17090" s="121"/>
      <c r="V17090" s="122"/>
      <c r="W17090" s="123"/>
      <c r="AC17090" s="123"/>
    </row>
    <row r="17091" spans="5:29" s="2" customFormat="1">
      <c r="E17091" s="120"/>
      <c r="M17091" s="120"/>
      <c r="N17091" s="120"/>
      <c r="U17091" s="121"/>
      <c r="V17091" s="122"/>
      <c r="W17091" s="123"/>
      <c r="AC17091" s="123"/>
    </row>
    <row r="17092" spans="5:29" s="2" customFormat="1">
      <c r="E17092" s="120"/>
      <c r="M17092" s="120"/>
      <c r="N17092" s="120"/>
      <c r="U17092" s="121"/>
      <c r="V17092" s="122"/>
      <c r="W17092" s="123"/>
      <c r="AC17092" s="123"/>
    </row>
    <row r="17093" spans="5:29" s="2" customFormat="1">
      <c r="E17093" s="120"/>
      <c r="M17093" s="120"/>
      <c r="N17093" s="120"/>
      <c r="U17093" s="121"/>
      <c r="V17093" s="122"/>
      <c r="W17093" s="123"/>
      <c r="AC17093" s="123"/>
    </row>
    <row r="17094" spans="5:29" s="2" customFormat="1">
      <c r="E17094" s="120"/>
      <c r="M17094" s="120"/>
      <c r="N17094" s="120"/>
      <c r="U17094" s="121"/>
      <c r="V17094" s="122"/>
      <c r="W17094" s="123"/>
      <c r="AC17094" s="123"/>
    </row>
    <row r="17095" spans="5:29" s="2" customFormat="1">
      <c r="E17095" s="120"/>
      <c r="M17095" s="120"/>
      <c r="N17095" s="120"/>
      <c r="U17095" s="121"/>
      <c r="V17095" s="122"/>
      <c r="W17095" s="123"/>
      <c r="AC17095" s="123"/>
    </row>
    <row r="17096" spans="5:29" s="2" customFormat="1">
      <c r="E17096" s="120"/>
      <c r="M17096" s="120"/>
      <c r="N17096" s="120"/>
      <c r="U17096" s="121"/>
      <c r="V17096" s="122"/>
      <c r="W17096" s="123"/>
      <c r="AC17096" s="123"/>
    </row>
    <row r="17097" spans="5:29" s="2" customFormat="1">
      <c r="E17097" s="120"/>
      <c r="M17097" s="120"/>
      <c r="N17097" s="120"/>
      <c r="U17097" s="121"/>
      <c r="V17097" s="122"/>
      <c r="W17097" s="123"/>
      <c r="AC17097" s="123"/>
    </row>
    <row r="17098" spans="5:29" s="2" customFormat="1">
      <c r="E17098" s="120"/>
      <c r="M17098" s="120"/>
      <c r="N17098" s="120"/>
      <c r="U17098" s="121"/>
      <c r="V17098" s="122"/>
      <c r="W17098" s="123"/>
      <c r="AC17098" s="123"/>
    </row>
    <row r="17099" spans="5:29" s="2" customFormat="1">
      <c r="E17099" s="120"/>
      <c r="M17099" s="120"/>
      <c r="N17099" s="120"/>
      <c r="U17099" s="121"/>
      <c r="V17099" s="122"/>
      <c r="W17099" s="123"/>
      <c r="AC17099" s="123"/>
    </row>
    <row r="17100" spans="5:29" s="2" customFormat="1">
      <c r="E17100" s="120"/>
      <c r="M17100" s="120"/>
      <c r="N17100" s="120"/>
      <c r="U17100" s="121"/>
      <c r="V17100" s="122"/>
      <c r="W17100" s="123"/>
      <c r="AC17100" s="123"/>
    </row>
    <row r="17101" spans="5:29" s="2" customFormat="1">
      <c r="E17101" s="120"/>
      <c r="M17101" s="120"/>
      <c r="N17101" s="120"/>
      <c r="U17101" s="121"/>
      <c r="V17101" s="122"/>
      <c r="W17101" s="123"/>
      <c r="AC17101" s="123"/>
    </row>
    <row r="17102" spans="5:29" s="2" customFormat="1">
      <c r="E17102" s="120"/>
      <c r="M17102" s="120"/>
      <c r="N17102" s="120"/>
      <c r="U17102" s="121"/>
      <c r="V17102" s="122"/>
      <c r="W17102" s="123"/>
      <c r="AC17102" s="123"/>
    </row>
    <row r="17103" spans="5:29" s="2" customFormat="1">
      <c r="E17103" s="120"/>
      <c r="M17103" s="120"/>
      <c r="N17103" s="120"/>
      <c r="U17103" s="121"/>
      <c r="V17103" s="122"/>
      <c r="W17103" s="123"/>
      <c r="AC17103" s="123"/>
    </row>
    <row r="17104" spans="5:29" s="2" customFormat="1">
      <c r="E17104" s="120"/>
      <c r="M17104" s="120"/>
      <c r="N17104" s="120"/>
      <c r="U17104" s="121"/>
      <c r="V17104" s="122"/>
      <c r="W17104" s="123"/>
      <c r="AC17104" s="123"/>
    </row>
    <row r="17105" spans="5:29" s="2" customFormat="1">
      <c r="E17105" s="120"/>
      <c r="M17105" s="120"/>
      <c r="N17105" s="120"/>
      <c r="U17105" s="121"/>
      <c r="V17105" s="122"/>
      <c r="W17105" s="123"/>
      <c r="AC17105" s="123"/>
    </row>
    <row r="17106" spans="5:29" s="2" customFormat="1">
      <c r="E17106" s="120"/>
      <c r="M17106" s="120"/>
      <c r="N17106" s="120"/>
      <c r="U17106" s="121"/>
      <c r="V17106" s="122"/>
      <c r="W17106" s="123"/>
      <c r="AC17106" s="123"/>
    </row>
    <row r="17107" spans="5:29" s="2" customFormat="1">
      <c r="E17107" s="120"/>
      <c r="M17107" s="120"/>
      <c r="N17107" s="120"/>
      <c r="U17107" s="121"/>
      <c r="V17107" s="122"/>
      <c r="W17107" s="123"/>
      <c r="AC17107" s="123"/>
    </row>
    <row r="17108" spans="5:29" s="2" customFormat="1">
      <c r="E17108" s="120"/>
      <c r="M17108" s="120"/>
      <c r="N17108" s="120"/>
      <c r="U17108" s="121"/>
      <c r="V17108" s="122"/>
      <c r="W17108" s="123"/>
      <c r="AC17108" s="123"/>
    </row>
    <row r="17109" spans="5:29" s="2" customFormat="1">
      <c r="E17109" s="120"/>
      <c r="M17109" s="120"/>
      <c r="N17109" s="120"/>
      <c r="U17109" s="121"/>
      <c r="V17109" s="122"/>
      <c r="W17109" s="123"/>
      <c r="AC17109" s="123"/>
    </row>
    <row r="17110" spans="5:29" s="2" customFormat="1">
      <c r="E17110" s="120"/>
      <c r="M17110" s="120"/>
      <c r="N17110" s="120"/>
      <c r="U17110" s="121"/>
      <c r="V17110" s="122"/>
      <c r="W17110" s="123"/>
      <c r="AC17110" s="123"/>
    </row>
    <row r="17111" spans="5:29" s="2" customFormat="1">
      <c r="E17111" s="120"/>
      <c r="M17111" s="120"/>
      <c r="N17111" s="120"/>
      <c r="U17111" s="121"/>
      <c r="V17111" s="122"/>
      <c r="W17111" s="123"/>
      <c r="AC17111" s="123"/>
    </row>
    <row r="17112" spans="5:29" s="2" customFormat="1">
      <c r="E17112" s="120"/>
      <c r="M17112" s="120"/>
      <c r="N17112" s="120"/>
      <c r="U17112" s="121"/>
      <c r="V17112" s="122"/>
      <c r="W17112" s="123"/>
      <c r="AC17112" s="123"/>
    </row>
    <row r="17113" spans="5:29" s="2" customFormat="1">
      <c r="E17113" s="120"/>
      <c r="M17113" s="120"/>
      <c r="N17113" s="120"/>
      <c r="U17113" s="121"/>
      <c r="V17113" s="122"/>
      <c r="W17113" s="123"/>
      <c r="AC17113" s="123"/>
    </row>
    <row r="17114" spans="5:29" s="2" customFormat="1">
      <c r="E17114" s="120"/>
      <c r="M17114" s="120"/>
      <c r="N17114" s="120"/>
      <c r="U17114" s="121"/>
      <c r="V17114" s="122"/>
      <c r="W17114" s="123"/>
      <c r="AC17114" s="123"/>
    </row>
    <row r="17115" spans="5:29" s="2" customFormat="1">
      <c r="E17115" s="120"/>
      <c r="M17115" s="120"/>
      <c r="N17115" s="120"/>
      <c r="U17115" s="121"/>
      <c r="V17115" s="122"/>
      <c r="W17115" s="123"/>
      <c r="AC17115" s="123"/>
    </row>
    <row r="17116" spans="5:29" s="2" customFormat="1">
      <c r="E17116" s="120"/>
      <c r="M17116" s="120"/>
      <c r="N17116" s="120"/>
      <c r="U17116" s="121"/>
      <c r="V17116" s="122"/>
      <c r="W17116" s="123"/>
      <c r="AC17116" s="123"/>
    </row>
    <row r="17117" spans="5:29" s="2" customFormat="1">
      <c r="E17117" s="120"/>
      <c r="M17117" s="120"/>
      <c r="N17117" s="120"/>
      <c r="U17117" s="121"/>
      <c r="V17117" s="122"/>
      <c r="W17117" s="123"/>
      <c r="AC17117" s="123"/>
    </row>
    <row r="17118" spans="5:29" s="2" customFormat="1">
      <c r="E17118" s="120"/>
      <c r="M17118" s="120"/>
      <c r="N17118" s="120"/>
      <c r="U17118" s="121"/>
      <c r="V17118" s="122"/>
      <c r="W17118" s="123"/>
      <c r="AC17118" s="123"/>
    </row>
    <row r="17119" spans="5:29" s="2" customFormat="1">
      <c r="E17119" s="120"/>
      <c r="M17119" s="120"/>
      <c r="N17119" s="120"/>
      <c r="U17119" s="121"/>
      <c r="V17119" s="122"/>
      <c r="W17119" s="123"/>
      <c r="AC17119" s="123"/>
    </row>
    <row r="17120" spans="5:29" s="2" customFormat="1">
      <c r="E17120" s="120"/>
      <c r="M17120" s="120"/>
      <c r="N17120" s="120"/>
      <c r="U17120" s="121"/>
      <c r="V17120" s="122"/>
      <c r="W17120" s="123"/>
      <c r="AC17120" s="123"/>
    </row>
    <row r="17121" spans="5:29" s="2" customFormat="1">
      <c r="E17121" s="120"/>
      <c r="M17121" s="120"/>
      <c r="N17121" s="120"/>
      <c r="U17121" s="121"/>
      <c r="V17121" s="122"/>
      <c r="W17121" s="123"/>
      <c r="AC17121" s="123"/>
    </row>
    <row r="17122" spans="5:29" s="2" customFormat="1">
      <c r="E17122" s="120"/>
      <c r="M17122" s="120"/>
      <c r="N17122" s="120"/>
      <c r="U17122" s="121"/>
      <c r="V17122" s="122"/>
      <c r="W17122" s="123"/>
      <c r="AC17122" s="123"/>
    </row>
    <row r="17123" spans="5:29" s="2" customFormat="1">
      <c r="E17123" s="120"/>
      <c r="M17123" s="120"/>
      <c r="N17123" s="120"/>
      <c r="U17123" s="121"/>
      <c r="V17123" s="122"/>
      <c r="W17123" s="123"/>
      <c r="AC17123" s="123"/>
    </row>
    <row r="17124" spans="5:29" s="2" customFormat="1">
      <c r="E17124" s="120"/>
      <c r="M17124" s="120"/>
      <c r="N17124" s="120"/>
      <c r="U17124" s="121"/>
      <c r="V17124" s="122"/>
      <c r="W17124" s="123"/>
      <c r="AC17124" s="123"/>
    </row>
    <row r="17125" spans="5:29" s="2" customFormat="1">
      <c r="E17125" s="120"/>
      <c r="M17125" s="120"/>
      <c r="N17125" s="120"/>
      <c r="U17125" s="121"/>
      <c r="V17125" s="122"/>
      <c r="W17125" s="123"/>
      <c r="AC17125" s="123"/>
    </row>
    <row r="17126" spans="5:29" s="2" customFormat="1">
      <c r="E17126" s="120"/>
      <c r="M17126" s="120"/>
      <c r="N17126" s="120"/>
      <c r="U17126" s="121"/>
      <c r="V17126" s="122"/>
      <c r="W17126" s="123"/>
      <c r="AC17126" s="123"/>
    </row>
    <row r="17127" spans="5:29" s="2" customFormat="1">
      <c r="E17127" s="120"/>
      <c r="M17127" s="120"/>
      <c r="N17127" s="120"/>
      <c r="U17127" s="121"/>
      <c r="V17127" s="122"/>
      <c r="W17127" s="123"/>
      <c r="AC17127" s="123"/>
    </row>
    <row r="17128" spans="5:29" s="2" customFormat="1">
      <c r="E17128" s="120"/>
      <c r="M17128" s="120"/>
      <c r="N17128" s="120"/>
      <c r="U17128" s="121"/>
      <c r="V17128" s="122"/>
      <c r="W17128" s="123"/>
      <c r="AC17128" s="123"/>
    </row>
    <row r="17129" spans="5:29" s="2" customFormat="1">
      <c r="E17129" s="120"/>
      <c r="M17129" s="120"/>
      <c r="N17129" s="120"/>
      <c r="U17129" s="121"/>
      <c r="V17129" s="122"/>
      <c r="W17129" s="123"/>
      <c r="AC17129" s="123"/>
    </row>
    <row r="17130" spans="5:29" s="2" customFormat="1">
      <c r="E17130" s="120"/>
      <c r="M17130" s="120"/>
      <c r="N17130" s="120"/>
      <c r="U17130" s="121"/>
      <c r="V17130" s="122"/>
      <c r="W17130" s="123"/>
      <c r="AC17130" s="123"/>
    </row>
    <row r="17131" spans="5:29" s="2" customFormat="1">
      <c r="E17131" s="120"/>
      <c r="M17131" s="120"/>
      <c r="N17131" s="120"/>
      <c r="U17131" s="121"/>
      <c r="V17131" s="122"/>
      <c r="W17131" s="123"/>
      <c r="AC17131" s="123"/>
    </row>
    <row r="17132" spans="5:29" s="2" customFormat="1">
      <c r="E17132" s="120"/>
      <c r="M17132" s="120"/>
      <c r="N17132" s="120"/>
      <c r="U17132" s="121"/>
      <c r="V17132" s="122"/>
      <c r="W17132" s="123"/>
      <c r="AC17132" s="123"/>
    </row>
    <row r="17133" spans="5:29" s="2" customFormat="1">
      <c r="E17133" s="120"/>
      <c r="M17133" s="120"/>
      <c r="N17133" s="120"/>
      <c r="U17133" s="121"/>
      <c r="V17133" s="122"/>
      <c r="W17133" s="123"/>
      <c r="AC17133" s="123"/>
    </row>
    <row r="17134" spans="5:29" s="2" customFormat="1">
      <c r="E17134" s="120"/>
      <c r="M17134" s="120"/>
      <c r="N17134" s="120"/>
      <c r="U17134" s="121"/>
      <c r="V17134" s="122"/>
      <c r="W17134" s="123"/>
      <c r="AC17134" s="123"/>
    </row>
    <row r="17135" spans="5:29" s="2" customFormat="1">
      <c r="E17135" s="120"/>
      <c r="M17135" s="120"/>
      <c r="N17135" s="120"/>
      <c r="U17135" s="121"/>
      <c r="V17135" s="122"/>
      <c r="W17135" s="123"/>
      <c r="AC17135" s="123"/>
    </row>
    <row r="17136" spans="5:29" s="2" customFormat="1">
      <c r="E17136" s="120"/>
      <c r="M17136" s="120"/>
      <c r="N17136" s="120"/>
      <c r="U17136" s="121"/>
      <c r="V17136" s="122"/>
      <c r="W17136" s="123"/>
      <c r="AC17136" s="123"/>
    </row>
    <row r="17137" spans="5:29" s="2" customFormat="1">
      <c r="E17137" s="120"/>
      <c r="M17137" s="120"/>
      <c r="N17137" s="120"/>
      <c r="U17137" s="121"/>
      <c r="V17137" s="122"/>
      <c r="W17137" s="123"/>
      <c r="AC17137" s="123"/>
    </row>
    <row r="17138" spans="5:29" s="2" customFormat="1">
      <c r="E17138" s="120"/>
      <c r="M17138" s="120"/>
      <c r="N17138" s="120"/>
      <c r="U17138" s="121"/>
      <c r="V17138" s="122"/>
      <c r="W17138" s="123"/>
      <c r="AC17138" s="123"/>
    </row>
    <row r="17139" spans="5:29" s="2" customFormat="1">
      <c r="E17139" s="120"/>
      <c r="M17139" s="120"/>
      <c r="N17139" s="120"/>
      <c r="U17139" s="121"/>
      <c r="V17139" s="122"/>
      <c r="W17139" s="123"/>
      <c r="AC17139" s="123"/>
    </row>
    <row r="17140" spans="5:29" s="2" customFormat="1">
      <c r="E17140" s="120"/>
      <c r="M17140" s="120"/>
      <c r="N17140" s="120"/>
      <c r="U17140" s="121"/>
      <c r="V17140" s="122"/>
      <c r="W17140" s="123"/>
      <c r="AC17140" s="123"/>
    </row>
    <row r="17141" spans="5:29" s="2" customFormat="1">
      <c r="E17141" s="120"/>
      <c r="M17141" s="120"/>
      <c r="N17141" s="120"/>
      <c r="U17141" s="121"/>
      <c r="V17141" s="122"/>
      <c r="W17141" s="123"/>
      <c r="AC17141" s="123"/>
    </row>
    <row r="17142" spans="5:29" s="2" customFormat="1">
      <c r="E17142" s="120"/>
      <c r="M17142" s="120"/>
      <c r="N17142" s="120"/>
      <c r="U17142" s="121"/>
      <c r="V17142" s="122"/>
      <c r="W17142" s="123"/>
      <c r="AC17142" s="123"/>
    </row>
    <row r="17143" spans="5:29" s="2" customFormat="1">
      <c r="E17143" s="120"/>
      <c r="M17143" s="120"/>
      <c r="N17143" s="120"/>
      <c r="U17143" s="121"/>
      <c r="V17143" s="122"/>
      <c r="W17143" s="123"/>
      <c r="AC17143" s="123"/>
    </row>
    <row r="17144" spans="5:29" s="2" customFormat="1">
      <c r="E17144" s="120"/>
      <c r="M17144" s="120"/>
      <c r="N17144" s="120"/>
      <c r="U17144" s="121"/>
      <c r="V17144" s="122"/>
      <c r="W17144" s="123"/>
      <c r="AC17144" s="123"/>
    </row>
    <row r="17145" spans="5:29" s="2" customFormat="1">
      <c r="E17145" s="120"/>
      <c r="M17145" s="120"/>
      <c r="N17145" s="120"/>
      <c r="U17145" s="121"/>
      <c r="V17145" s="122"/>
      <c r="W17145" s="123"/>
      <c r="AC17145" s="123"/>
    </row>
    <row r="17146" spans="5:29" s="2" customFormat="1">
      <c r="E17146" s="120"/>
      <c r="M17146" s="120"/>
      <c r="N17146" s="120"/>
      <c r="U17146" s="121"/>
      <c r="V17146" s="122"/>
      <c r="W17146" s="123"/>
      <c r="AC17146" s="123"/>
    </row>
    <row r="17147" spans="5:29" s="2" customFormat="1">
      <c r="E17147" s="120"/>
      <c r="M17147" s="120"/>
      <c r="N17147" s="120"/>
      <c r="U17147" s="121"/>
      <c r="V17147" s="122"/>
      <c r="W17147" s="123"/>
      <c r="AC17147" s="123"/>
    </row>
    <row r="17148" spans="5:29" s="2" customFormat="1">
      <c r="E17148" s="120"/>
      <c r="M17148" s="120"/>
      <c r="N17148" s="120"/>
      <c r="U17148" s="121"/>
      <c r="V17148" s="122"/>
      <c r="W17148" s="123"/>
      <c r="AC17148" s="123"/>
    </row>
    <row r="17149" spans="5:29" s="2" customFormat="1">
      <c r="E17149" s="120"/>
      <c r="M17149" s="120"/>
      <c r="N17149" s="120"/>
      <c r="U17149" s="121"/>
      <c r="V17149" s="122"/>
      <c r="W17149" s="123"/>
      <c r="AC17149" s="123"/>
    </row>
    <row r="17150" spans="5:29" s="2" customFormat="1">
      <c r="E17150" s="120"/>
      <c r="M17150" s="120"/>
      <c r="N17150" s="120"/>
      <c r="U17150" s="121"/>
      <c r="V17150" s="122"/>
      <c r="W17150" s="123"/>
      <c r="AC17150" s="123"/>
    </row>
    <row r="17151" spans="5:29" s="2" customFormat="1">
      <c r="E17151" s="120"/>
      <c r="M17151" s="120"/>
      <c r="N17151" s="120"/>
      <c r="U17151" s="121"/>
      <c r="V17151" s="122"/>
      <c r="W17151" s="123"/>
      <c r="AC17151" s="123"/>
    </row>
    <row r="17152" spans="5:29" s="2" customFormat="1">
      <c r="E17152" s="120"/>
      <c r="M17152" s="120"/>
      <c r="N17152" s="120"/>
      <c r="U17152" s="121"/>
      <c r="V17152" s="122"/>
      <c r="W17152" s="123"/>
      <c r="AC17152" s="123"/>
    </row>
    <row r="17153" spans="5:29" s="2" customFormat="1">
      <c r="E17153" s="120"/>
      <c r="M17153" s="120"/>
      <c r="N17153" s="120"/>
      <c r="U17153" s="121"/>
      <c r="V17153" s="122"/>
      <c r="W17153" s="123"/>
      <c r="AC17153" s="123"/>
    </row>
    <row r="17154" spans="5:29" s="2" customFormat="1">
      <c r="E17154" s="120"/>
      <c r="M17154" s="120"/>
      <c r="N17154" s="120"/>
      <c r="U17154" s="121"/>
      <c r="V17154" s="122"/>
      <c r="W17154" s="123"/>
      <c r="AC17154" s="123"/>
    </row>
    <row r="17155" spans="5:29" s="2" customFormat="1">
      <c r="E17155" s="120"/>
      <c r="M17155" s="120"/>
      <c r="N17155" s="120"/>
      <c r="U17155" s="121"/>
      <c r="V17155" s="122"/>
      <c r="W17155" s="123"/>
      <c r="AC17155" s="123"/>
    </row>
    <row r="17156" spans="5:29" s="2" customFormat="1">
      <c r="E17156" s="120"/>
      <c r="M17156" s="120"/>
      <c r="N17156" s="120"/>
      <c r="U17156" s="121"/>
      <c r="V17156" s="122"/>
      <c r="W17156" s="123"/>
      <c r="AC17156" s="123"/>
    </row>
    <row r="17157" spans="5:29" s="2" customFormat="1">
      <c r="E17157" s="120"/>
      <c r="M17157" s="120"/>
      <c r="N17157" s="120"/>
      <c r="U17157" s="121"/>
      <c r="V17157" s="122"/>
      <c r="W17157" s="123"/>
      <c r="AC17157" s="123"/>
    </row>
    <row r="17158" spans="5:29" s="2" customFormat="1">
      <c r="E17158" s="120"/>
      <c r="M17158" s="120"/>
      <c r="N17158" s="120"/>
      <c r="U17158" s="121"/>
      <c r="V17158" s="122"/>
      <c r="W17158" s="123"/>
      <c r="AC17158" s="123"/>
    </row>
    <row r="17159" spans="5:29" s="2" customFormat="1">
      <c r="E17159" s="120"/>
      <c r="M17159" s="120"/>
      <c r="N17159" s="120"/>
      <c r="U17159" s="121"/>
      <c r="V17159" s="122"/>
      <c r="W17159" s="123"/>
      <c r="AC17159" s="123"/>
    </row>
    <row r="17160" spans="5:29" s="2" customFormat="1">
      <c r="E17160" s="120"/>
      <c r="M17160" s="120"/>
      <c r="N17160" s="120"/>
      <c r="U17160" s="121"/>
      <c r="V17160" s="122"/>
      <c r="W17160" s="123"/>
      <c r="AC17160" s="123"/>
    </row>
    <row r="17161" spans="5:29" s="2" customFormat="1">
      <c r="E17161" s="120"/>
      <c r="M17161" s="120"/>
      <c r="N17161" s="120"/>
      <c r="U17161" s="121"/>
      <c r="V17161" s="122"/>
      <c r="W17161" s="123"/>
      <c r="AC17161" s="123"/>
    </row>
    <row r="17162" spans="5:29" s="2" customFormat="1">
      <c r="E17162" s="120"/>
      <c r="M17162" s="120"/>
      <c r="N17162" s="120"/>
      <c r="U17162" s="121"/>
      <c r="V17162" s="122"/>
      <c r="W17162" s="123"/>
      <c r="AC17162" s="123"/>
    </row>
    <row r="17163" spans="5:29" s="2" customFormat="1">
      <c r="E17163" s="120"/>
      <c r="M17163" s="120"/>
      <c r="N17163" s="120"/>
      <c r="U17163" s="121"/>
      <c r="V17163" s="122"/>
      <c r="W17163" s="123"/>
      <c r="AC17163" s="123"/>
    </row>
    <row r="17164" spans="5:29" s="2" customFormat="1">
      <c r="E17164" s="120"/>
      <c r="M17164" s="120"/>
      <c r="N17164" s="120"/>
      <c r="U17164" s="121"/>
      <c r="V17164" s="122"/>
      <c r="W17164" s="123"/>
      <c r="AC17164" s="123"/>
    </row>
    <row r="17165" spans="5:29" s="2" customFormat="1">
      <c r="E17165" s="120"/>
      <c r="M17165" s="120"/>
      <c r="N17165" s="120"/>
      <c r="U17165" s="121"/>
      <c r="V17165" s="122"/>
      <c r="W17165" s="123"/>
      <c r="AC17165" s="123"/>
    </row>
    <row r="17166" spans="5:29" s="2" customFormat="1">
      <c r="E17166" s="120"/>
      <c r="M17166" s="120"/>
      <c r="N17166" s="120"/>
      <c r="U17166" s="121"/>
      <c r="V17166" s="122"/>
      <c r="W17166" s="123"/>
      <c r="AC17166" s="123"/>
    </row>
    <row r="17167" spans="5:29" s="2" customFormat="1">
      <c r="E17167" s="120"/>
      <c r="M17167" s="120"/>
      <c r="N17167" s="120"/>
      <c r="U17167" s="121"/>
      <c r="V17167" s="122"/>
      <c r="W17167" s="123"/>
      <c r="AC17167" s="123"/>
    </row>
    <row r="17168" spans="5:29" s="2" customFormat="1">
      <c r="E17168" s="120"/>
      <c r="M17168" s="120"/>
      <c r="N17168" s="120"/>
      <c r="U17168" s="121"/>
      <c r="V17168" s="122"/>
      <c r="W17168" s="123"/>
      <c r="AC17168" s="123"/>
    </row>
    <row r="17169" spans="5:29" s="2" customFormat="1">
      <c r="E17169" s="120"/>
      <c r="M17169" s="120"/>
      <c r="N17169" s="120"/>
      <c r="U17169" s="121"/>
      <c r="V17169" s="122"/>
      <c r="W17169" s="123"/>
      <c r="AC17169" s="123"/>
    </row>
    <row r="17170" spans="5:29" s="2" customFormat="1">
      <c r="E17170" s="120"/>
      <c r="M17170" s="120"/>
      <c r="N17170" s="120"/>
      <c r="U17170" s="121"/>
      <c r="V17170" s="122"/>
      <c r="W17170" s="123"/>
      <c r="AC17170" s="123"/>
    </row>
    <row r="17171" spans="5:29" s="2" customFormat="1">
      <c r="E17171" s="120"/>
      <c r="M17171" s="120"/>
      <c r="N17171" s="120"/>
      <c r="U17171" s="121"/>
      <c r="V17171" s="122"/>
      <c r="W17171" s="123"/>
      <c r="AC17171" s="123"/>
    </row>
    <row r="17172" spans="5:29" s="2" customFormat="1">
      <c r="E17172" s="120"/>
      <c r="M17172" s="120"/>
      <c r="N17172" s="120"/>
      <c r="U17172" s="121"/>
      <c r="V17172" s="122"/>
      <c r="W17172" s="123"/>
      <c r="AC17172" s="123"/>
    </row>
    <row r="17173" spans="5:29" s="2" customFormat="1">
      <c r="E17173" s="120"/>
      <c r="M17173" s="120"/>
      <c r="N17173" s="120"/>
      <c r="U17173" s="121"/>
      <c r="V17173" s="122"/>
      <c r="W17173" s="123"/>
      <c r="AC17173" s="123"/>
    </row>
    <row r="17174" spans="5:29" s="2" customFormat="1">
      <c r="E17174" s="120"/>
      <c r="M17174" s="120"/>
      <c r="N17174" s="120"/>
      <c r="U17174" s="121"/>
      <c r="V17174" s="122"/>
      <c r="W17174" s="123"/>
      <c r="AC17174" s="123"/>
    </row>
    <row r="17175" spans="5:29" s="2" customFormat="1">
      <c r="E17175" s="120"/>
      <c r="M17175" s="120"/>
      <c r="N17175" s="120"/>
      <c r="U17175" s="121"/>
      <c r="V17175" s="122"/>
      <c r="W17175" s="123"/>
      <c r="AC17175" s="123"/>
    </row>
    <row r="17176" spans="5:29" s="2" customFormat="1">
      <c r="E17176" s="120"/>
      <c r="M17176" s="120"/>
      <c r="N17176" s="120"/>
      <c r="U17176" s="121"/>
      <c r="V17176" s="122"/>
      <c r="W17176" s="123"/>
      <c r="AC17176" s="123"/>
    </row>
    <row r="17177" spans="5:29" s="2" customFormat="1">
      <c r="E17177" s="120"/>
      <c r="M17177" s="120"/>
      <c r="N17177" s="120"/>
      <c r="U17177" s="121"/>
      <c r="V17177" s="122"/>
      <c r="W17177" s="123"/>
      <c r="AC17177" s="123"/>
    </row>
    <row r="17178" spans="5:29" s="2" customFormat="1">
      <c r="E17178" s="120"/>
      <c r="M17178" s="120"/>
      <c r="N17178" s="120"/>
      <c r="U17178" s="121"/>
      <c r="V17178" s="122"/>
      <c r="W17178" s="123"/>
      <c r="AC17178" s="123"/>
    </row>
    <row r="17179" spans="5:29" s="2" customFormat="1">
      <c r="E17179" s="120"/>
      <c r="M17179" s="120"/>
      <c r="N17179" s="120"/>
      <c r="U17179" s="121"/>
      <c r="V17179" s="122"/>
      <c r="W17179" s="123"/>
      <c r="AC17179" s="123"/>
    </row>
    <row r="17180" spans="5:29" s="2" customFormat="1">
      <c r="E17180" s="120"/>
      <c r="M17180" s="120"/>
      <c r="N17180" s="120"/>
      <c r="U17180" s="121"/>
      <c r="V17180" s="122"/>
      <c r="W17180" s="123"/>
      <c r="AC17180" s="123"/>
    </row>
    <row r="17181" spans="5:29" s="2" customFormat="1">
      <c r="E17181" s="120"/>
      <c r="M17181" s="120"/>
      <c r="N17181" s="120"/>
      <c r="U17181" s="121"/>
      <c r="V17181" s="122"/>
      <c r="W17181" s="123"/>
      <c r="AC17181" s="123"/>
    </row>
    <row r="17182" spans="5:29" s="2" customFormat="1">
      <c r="E17182" s="120"/>
      <c r="M17182" s="120"/>
      <c r="N17182" s="120"/>
      <c r="U17182" s="121"/>
      <c r="V17182" s="122"/>
      <c r="W17182" s="123"/>
      <c r="AC17182" s="123"/>
    </row>
    <row r="17183" spans="5:29" s="2" customFormat="1">
      <c r="E17183" s="120"/>
      <c r="M17183" s="120"/>
      <c r="N17183" s="120"/>
      <c r="U17183" s="121"/>
      <c r="V17183" s="122"/>
      <c r="W17183" s="123"/>
      <c r="AC17183" s="123"/>
    </row>
    <row r="17184" spans="5:29" s="2" customFormat="1">
      <c r="E17184" s="120"/>
      <c r="M17184" s="120"/>
      <c r="N17184" s="120"/>
      <c r="U17184" s="121"/>
      <c r="V17184" s="122"/>
      <c r="W17184" s="123"/>
      <c r="AC17184" s="123"/>
    </row>
    <row r="17185" spans="5:29" s="2" customFormat="1">
      <c r="E17185" s="120"/>
      <c r="M17185" s="120"/>
      <c r="N17185" s="120"/>
      <c r="U17185" s="121"/>
      <c r="V17185" s="122"/>
      <c r="W17185" s="123"/>
      <c r="AC17185" s="123"/>
    </row>
    <row r="17186" spans="5:29" s="2" customFormat="1">
      <c r="E17186" s="120"/>
      <c r="M17186" s="120"/>
      <c r="N17186" s="120"/>
      <c r="U17186" s="121"/>
      <c r="V17186" s="122"/>
      <c r="W17186" s="123"/>
      <c r="AC17186" s="123"/>
    </row>
    <row r="17187" spans="5:29" s="2" customFormat="1">
      <c r="E17187" s="120"/>
      <c r="M17187" s="120"/>
      <c r="N17187" s="120"/>
      <c r="U17187" s="121"/>
      <c r="V17187" s="122"/>
      <c r="W17187" s="123"/>
      <c r="AC17187" s="123"/>
    </row>
    <row r="17188" spans="5:29" s="2" customFormat="1">
      <c r="E17188" s="120"/>
      <c r="M17188" s="120"/>
      <c r="N17188" s="120"/>
      <c r="U17188" s="121"/>
      <c r="V17188" s="122"/>
      <c r="W17188" s="123"/>
      <c r="AC17188" s="123"/>
    </row>
    <row r="17189" spans="5:29" s="2" customFormat="1">
      <c r="E17189" s="120"/>
      <c r="M17189" s="120"/>
      <c r="N17189" s="120"/>
      <c r="U17189" s="121"/>
      <c r="V17189" s="122"/>
      <c r="W17189" s="123"/>
      <c r="AC17189" s="123"/>
    </row>
    <row r="17190" spans="5:29" s="2" customFormat="1">
      <c r="E17190" s="120"/>
      <c r="M17190" s="120"/>
      <c r="N17190" s="120"/>
      <c r="U17190" s="121"/>
      <c r="V17190" s="122"/>
      <c r="W17190" s="123"/>
      <c r="AC17190" s="123"/>
    </row>
    <row r="17191" spans="5:29" s="2" customFormat="1">
      <c r="E17191" s="120"/>
      <c r="M17191" s="120"/>
      <c r="N17191" s="120"/>
      <c r="U17191" s="121"/>
      <c r="V17191" s="122"/>
      <c r="W17191" s="123"/>
      <c r="AC17191" s="123"/>
    </row>
    <row r="17192" spans="5:29" s="2" customFormat="1">
      <c r="E17192" s="120"/>
      <c r="M17192" s="120"/>
      <c r="N17192" s="120"/>
      <c r="U17192" s="121"/>
      <c r="V17192" s="122"/>
      <c r="W17192" s="123"/>
      <c r="AC17192" s="123"/>
    </row>
    <row r="17193" spans="5:29" s="2" customFormat="1">
      <c r="E17193" s="120"/>
      <c r="M17193" s="120"/>
      <c r="N17193" s="120"/>
      <c r="U17193" s="121"/>
      <c r="V17193" s="122"/>
      <c r="W17193" s="123"/>
      <c r="AC17193" s="123"/>
    </row>
    <row r="17194" spans="5:29" s="2" customFormat="1">
      <c r="E17194" s="120"/>
      <c r="M17194" s="120"/>
      <c r="N17194" s="120"/>
      <c r="U17194" s="121"/>
      <c r="V17194" s="122"/>
      <c r="W17194" s="123"/>
      <c r="AC17194" s="123"/>
    </row>
    <row r="17195" spans="5:29" s="2" customFormat="1">
      <c r="E17195" s="120"/>
      <c r="M17195" s="120"/>
      <c r="N17195" s="120"/>
      <c r="U17195" s="121"/>
      <c r="V17195" s="122"/>
      <c r="W17195" s="123"/>
      <c r="AC17195" s="123"/>
    </row>
    <row r="17196" spans="5:29" s="2" customFormat="1">
      <c r="E17196" s="120"/>
      <c r="M17196" s="120"/>
      <c r="N17196" s="120"/>
      <c r="U17196" s="121"/>
      <c r="V17196" s="122"/>
      <c r="W17196" s="123"/>
      <c r="AC17196" s="123"/>
    </row>
    <row r="17197" spans="5:29" s="2" customFormat="1">
      <c r="E17197" s="120"/>
      <c r="M17197" s="120"/>
      <c r="N17197" s="120"/>
      <c r="U17197" s="121"/>
      <c r="V17197" s="122"/>
      <c r="W17197" s="123"/>
      <c r="AC17197" s="123"/>
    </row>
    <row r="17198" spans="5:29" s="2" customFormat="1">
      <c r="E17198" s="120"/>
      <c r="M17198" s="120"/>
      <c r="N17198" s="120"/>
      <c r="U17198" s="121"/>
      <c r="V17198" s="122"/>
      <c r="W17198" s="123"/>
      <c r="AC17198" s="123"/>
    </row>
    <row r="17199" spans="5:29" s="2" customFormat="1">
      <c r="E17199" s="120"/>
      <c r="M17199" s="120"/>
      <c r="N17199" s="120"/>
      <c r="U17199" s="121"/>
      <c r="V17199" s="122"/>
      <c r="W17199" s="123"/>
      <c r="AC17199" s="123"/>
    </row>
    <row r="17200" spans="5:29" s="2" customFormat="1">
      <c r="E17200" s="120"/>
      <c r="M17200" s="120"/>
      <c r="N17200" s="120"/>
      <c r="U17200" s="121"/>
      <c r="V17200" s="122"/>
      <c r="W17200" s="123"/>
      <c r="AC17200" s="123"/>
    </row>
    <row r="17201" spans="5:29" s="2" customFormat="1">
      <c r="E17201" s="120"/>
      <c r="M17201" s="120"/>
      <c r="N17201" s="120"/>
      <c r="U17201" s="121"/>
      <c r="V17201" s="122"/>
      <c r="W17201" s="123"/>
      <c r="AC17201" s="123"/>
    </row>
    <row r="17202" spans="5:29" s="2" customFormat="1">
      <c r="E17202" s="120"/>
      <c r="M17202" s="120"/>
      <c r="N17202" s="120"/>
      <c r="U17202" s="121"/>
      <c r="V17202" s="122"/>
      <c r="W17202" s="123"/>
      <c r="AC17202" s="123"/>
    </row>
    <row r="17203" spans="5:29" s="2" customFormat="1">
      <c r="E17203" s="120"/>
      <c r="M17203" s="120"/>
      <c r="N17203" s="120"/>
      <c r="U17203" s="121"/>
      <c r="V17203" s="122"/>
      <c r="W17203" s="123"/>
      <c r="AC17203" s="123"/>
    </row>
    <row r="17204" spans="5:29" s="2" customFormat="1">
      <c r="E17204" s="120"/>
      <c r="M17204" s="120"/>
      <c r="N17204" s="120"/>
      <c r="U17204" s="121"/>
      <c r="V17204" s="122"/>
      <c r="W17204" s="123"/>
      <c r="AC17204" s="123"/>
    </row>
    <row r="17205" spans="5:29" s="2" customFormat="1">
      <c r="E17205" s="120"/>
      <c r="M17205" s="120"/>
      <c r="N17205" s="120"/>
      <c r="U17205" s="121"/>
      <c r="V17205" s="122"/>
      <c r="W17205" s="123"/>
      <c r="AC17205" s="123"/>
    </row>
    <row r="17206" spans="5:29" s="2" customFormat="1">
      <c r="E17206" s="120"/>
      <c r="M17206" s="120"/>
      <c r="N17206" s="120"/>
      <c r="U17206" s="121"/>
      <c r="V17206" s="122"/>
      <c r="W17206" s="123"/>
      <c r="AC17206" s="123"/>
    </row>
    <row r="17207" spans="5:29" s="2" customFormat="1">
      <c r="E17207" s="120"/>
      <c r="M17207" s="120"/>
      <c r="N17207" s="120"/>
      <c r="U17207" s="121"/>
      <c r="V17207" s="122"/>
      <c r="W17207" s="123"/>
      <c r="AC17207" s="123"/>
    </row>
    <row r="17208" spans="5:29" s="2" customFormat="1">
      <c r="E17208" s="120"/>
      <c r="M17208" s="120"/>
      <c r="N17208" s="120"/>
      <c r="U17208" s="121"/>
      <c r="V17208" s="122"/>
      <c r="W17208" s="123"/>
      <c r="AC17208" s="123"/>
    </row>
    <row r="17209" spans="5:29" s="2" customFormat="1">
      <c r="E17209" s="120"/>
      <c r="M17209" s="120"/>
      <c r="N17209" s="120"/>
      <c r="U17209" s="121"/>
      <c r="V17209" s="122"/>
      <c r="W17209" s="123"/>
      <c r="AC17209" s="123"/>
    </row>
    <row r="17210" spans="5:29" s="2" customFormat="1">
      <c r="E17210" s="120"/>
      <c r="M17210" s="120"/>
      <c r="N17210" s="120"/>
      <c r="U17210" s="121"/>
      <c r="V17210" s="122"/>
      <c r="W17210" s="123"/>
      <c r="AC17210" s="123"/>
    </row>
    <row r="17211" spans="5:29" s="2" customFormat="1">
      <c r="E17211" s="120"/>
      <c r="M17211" s="120"/>
      <c r="N17211" s="120"/>
      <c r="U17211" s="121"/>
      <c r="V17211" s="122"/>
      <c r="W17211" s="123"/>
      <c r="AC17211" s="123"/>
    </row>
    <row r="17212" spans="5:29" s="2" customFormat="1">
      <c r="E17212" s="120"/>
      <c r="M17212" s="120"/>
      <c r="N17212" s="120"/>
      <c r="U17212" s="121"/>
      <c r="V17212" s="122"/>
      <c r="W17212" s="123"/>
      <c r="AC17212" s="123"/>
    </row>
    <row r="17213" spans="5:29" s="2" customFormat="1">
      <c r="E17213" s="120"/>
      <c r="M17213" s="120"/>
      <c r="N17213" s="120"/>
      <c r="U17213" s="121"/>
      <c r="V17213" s="122"/>
      <c r="W17213" s="123"/>
      <c r="AC17213" s="123"/>
    </row>
    <row r="17214" spans="5:29" s="2" customFormat="1">
      <c r="E17214" s="120"/>
      <c r="M17214" s="120"/>
      <c r="N17214" s="120"/>
      <c r="U17214" s="121"/>
      <c r="V17214" s="122"/>
      <c r="W17214" s="123"/>
      <c r="AC17214" s="123"/>
    </row>
    <row r="17215" spans="5:29" s="2" customFormat="1">
      <c r="E17215" s="120"/>
      <c r="M17215" s="120"/>
      <c r="N17215" s="120"/>
      <c r="U17215" s="121"/>
      <c r="V17215" s="122"/>
      <c r="W17215" s="123"/>
      <c r="AC17215" s="123"/>
    </row>
    <row r="17216" spans="5:29" s="2" customFormat="1">
      <c r="E17216" s="120"/>
      <c r="M17216" s="120"/>
      <c r="N17216" s="120"/>
      <c r="U17216" s="121"/>
      <c r="V17216" s="122"/>
      <c r="W17216" s="123"/>
      <c r="AC17216" s="123"/>
    </row>
    <row r="17217" spans="5:29" s="2" customFormat="1">
      <c r="E17217" s="120"/>
      <c r="M17217" s="120"/>
      <c r="N17217" s="120"/>
      <c r="U17217" s="121"/>
      <c r="V17217" s="122"/>
      <c r="W17217" s="123"/>
      <c r="AC17217" s="123"/>
    </row>
    <row r="17218" spans="5:29" s="2" customFormat="1">
      <c r="E17218" s="120"/>
      <c r="M17218" s="120"/>
      <c r="N17218" s="120"/>
      <c r="U17218" s="121"/>
      <c r="V17218" s="122"/>
      <c r="W17218" s="123"/>
      <c r="AC17218" s="123"/>
    </row>
    <row r="17219" spans="5:29" s="2" customFormat="1">
      <c r="E17219" s="120"/>
      <c r="M17219" s="120"/>
      <c r="N17219" s="120"/>
      <c r="U17219" s="121"/>
      <c r="V17219" s="122"/>
      <c r="W17219" s="123"/>
      <c r="AC17219" s="123"/>
    </row>
    <row r="17220" spans="5:29" s="2" customFormat="1">
      <c r="E17220" s="120"/>
      <c r="M17220" s="120"/>
      <c r="N17220" s="120"/>
      <c r="U17220" s="121"/>
      <c r="V17220" s="122"/>
      <c r="W17220" s="123"/>
      <c r="AC17220" s="123"/>
    </row>
    <row r="17221" spans="5:29" s="2" customFormat="1">
      <c r="E17221" s="120"/>
      <c r="M17221" s="120"/>
      <c r="N17221" s="120"/>
      <c r="U17221" s="121"/>
      <c r="V17221" s="122"/>
      <c r="W17221" s="123"/>
      <c r="AC17221" s="123"/>
    </row>
    <row r="17222" spans="5:29" s="2" customFormat="1">
      <c r="E17222" s="120"/>
      <c r="M17222" s="120"/>
      <c r="N17222" s="120"/>
      <c r="U17222" s="121"/>
      <c r="V17222" s="122"/>
      <c r="W17222" s="123"/>
      <c r="AC17222" s="123"/>
    </row>
    <row r="17223" spans="5:29" s="2" customFormat="1">
      <c r="E17223" s="120"/>
      <c r="M17223" s="120"/>
      <c r="N17223" s="120"/>
      <c r="U17223" s="121"/>
      <c r="V17223" s="122"/>
      <c r="W17223" s="123"/>
      <c r="AC17223" s="123"/>
    </row>
    <row r="17224" spans="5:29" s="2" customFormat="1">
      <c r="E17224" s="120"/>
      <c r="M17224" s="120"/>
      <c r="N17224" s="120"/>
      <c r="U17224" s="121"/>
      <c r="V17224" s="122"/>
      <c r="W17224" s="123"/>
      <c r="AC17224" s="123"/>
    </row>
    <row r="17225" spans="5:29" s="2" customFormat="1">
      <c r="E17225" s="120"/>
      <c r="M17225" s="120"/>
      <c r="N17225" s="120"/>
      <c r="U17225" s="121"/>
      <c r="V17225" s="122"/>
      <c r="W17225" s="123"/>
      <c r="AC17225" s="123"/>
    </row>
    <row r="17226" spans="5:29" s="2" customFormat="1">
      <c r="E17226" s="120"/>
      <c r="M17226" s="120"/>
      <c r="N17226" s="120"/>
      <c r="U17226" s="121"/>
      <c r="V17226" s="122"/>
      <c r="W17226" s="123"/>
      <c r="AC17226" s="123"/>
    </row>
    <row r="17227" spans="5:29" s="2" customFormat="1">
      <c r="E17227" s="120"/>
      <c r="M17227" s="120"/>
      <c r="N17227" s="120"/>
      <c r="U17227" s="121"/>
      <c r="V17227" s="122"/>
      <c r="W17227" s="123"/>
      <c r="AC17227" s="123"/>
    </row>
    <row r="17228" spans="5:29" s="2" customFormat="1">
      <c r="E17228" s="120"/>
      <c r="M17228" s="120"/>
      <c r="N17228" s="120"/>
      <c r="U17228" s="121"/>
      <c r="V17228" s="122"/>
      <c r="W17228" s="123"/>
      <c r="AC17228" s="123"/>
    </row>
    <row r="17229" spans="5:29" s="2" customFormat="1">
      <c r="E17229" s="120"/>
      <c r="M17229" s="120"/>
      <c r="N17229" s="120"/>
      <c r="U17229" s="121"/>
      <c r="V17229" s="122"/>
      <c r="W17229" s="123"/>
      <c r="AC17229" s="123"/>
    </row>
    <row r="17230" spans="5:29" s="2" customFormat="1">
      <c r="E17230" s="120"/>
      <c r="M17230" s="120"/>
      <c r="N17230" s="120"/>
      <c r="U17230" s="121"/>
      <c r="V17230" s="122"/>
      <c r="W17230" s="123"/>
      <c r="AC17230" s="123"/>
    </row>
    <row r="17231" spans="5:29" s="2" customFormat="1">
      <c r="E17231" s="120"/>
      <c r="M17231" s="120"/>
      <c r="N17231" s="120"/>
      <c r="U17231" s="121"/>
      <c r="V17231" s="122"/>
      <c r="W17231" s="123"/>
      <c r="AC17231" s="123"/>
    </row>
    <row r="17232" spans="5:29" s="2" customFormat="1">
      <c r="E17232" s="120"/>
      <c r="M17232" s="120"/>
      <c r="N17232" s="120"/>
      <c r="U17232" s="121"/>
      <c r="V17232" s="122"/>
      <c r="W17232" s="123"/>
      <c r="AC17232" s="123"/>
    </row>
    <row r="17233" spans="5:29" s="2" customFormat="1">
      <c r="E17233" s="120"/>
      <c r="M17233" s="120"/>
      <c r="N17233" s="120"/>
      <c r="U17233" s="121"/>
      <c r="V17233" s="122"/>
      <c r="W17233" s="123"/>
      <c r="AC17233" s="123"/>
    </row>
    <row r="17234" spans="5:29" s="2" customFormat="1">
      <c r="E17234" s="120"/>
      <c r="M17234" s="120"/>
      <c r="N17234" s="120"/>
      <c r="U17234" s="121"/>
      <c r="V17234" s="122"/>
      <c r="W17234" s="123"/>
      <c r="AC17234" s="123"/>
    </row>
    <row r="17235" spans="5:29" s="2" customFormat="1">
      <c r="E17235" s="120"/>
      <c r="M17235" s="120"/>
      <c r="N17235" s="120"/>
      <c r="U17235" s="121"/>
      <c r="V17235" s="122"/>
      <c r="W17235" s="123"/>
      <c r="AC17235" s="123"/>
    </row>
    <row r="17236" spans="5:29" s="2" customFormat="1">
      <c r="E17236" s="120"/>
      <c r="M17236" s="120"/>
      <c r="N17236" s="120"/>
      <c r="U17236" s="121"/>
      <c r="V17236" s="122"/>
      <c r="W17236" s="123"/>
      <c r="AC17236" s="123"/>
    </row>
    <row r="17237" spans="5:29" s="2" customFormat="1">
      <c r="E17237" s="120"/>
      <c r="M17237" s="120"/>
      <c r="N17237" s="120"/>
      <c r="U17237" s="121"/>
      <c r="V17237" s="122"/>
      <c r="W17237" s="123"/>
      <c r="AC17237" s="123"/>
    </row>
    <row r="17238" spans="5:29" s="2" customFormat="1">
      <c r="E17238" s="120"/>
      <c r="M17238" s="120"/>
      <c r="N17238" s="120"/>
      <c r="U17238" s="121"/>
      <c r="V17238" s="122"/>
      <c r="W17238" s="123"/>
      <c r="AC17238" s="123"/>
    </row>
    <row r="17239" spans="5:29" s="2" customFormat="1">
      <c r="E17239" s="120"/>
      <c r="M17239" s="120"/>
      <c r="N17239" s="120"/>
      <c r="U17239" s="121"/>
      <c r="V17239" s="122"/>
      <c r="W17239" s="123"/>
      <c r="AC17239" s="123"/>
    </row>
    <row r="17240" spans="5:29" s="2" customFormat="1">
      <c r="E17240" s="120"/>
      <c r="M17240" s="120"/>
      <c r="N17240" s="120"/>
      <c r="U17240" s="121"/>
      <c r="V17240" s="122"/>
      <c r="W17240" s="123"/>
      <c r="AC17240" s="123"/>
    </row>
    <row r="17241" spans="5:29" s="2" customFormat="1">
      <c r="E17241" s="120"/>
      <c r="M17241" s="120"/>
      <c r="N17241" s="120"/>
      <c r="U17241" s="121"/>
      <c r="V17241" s="122"/>
      <c r="W17241" s="123"/>
      <c r="AC17241" s="123"/>
    </row>
    <row r="17242" spans="5:29" s="2" customFormat="1">
      <c r="E17242" s="120"/>
      <c r="M17242" s="120"/>
      <c r="N17242" s="120"/>
      <c r="U17242" s="121"/>
      <c r="V17242" s="122"/>
      <c r="W17242" s="123"/>
      <c r="AC17242" s="123"/>
    </row>
    <row r="17243" spans="5:29" s="2" customFormat="1">
      <c r="E17243" s="120"/>
      <c r="M17243" s="120"/>
      <c r="N17243" s="120"/>
      <c r="U17243" s="121"/>
      <c r="V17243" s="122"/>
      <c r="W17243" s="123"/>
      <c r="AC17243" s="123"/>
    </row>
    <row r="17244" spans="5:29" s="2" customFormat="1">
      <c r="E17244" s="120"/>
      <c r="M17244" s="120"/>
      <c r="N17244" s="120"/>
      <c r="U17244" s="121"/>
      <c r="V17244" s="122"/>
      <c r="W17244" s="123"/>
      <c r="AC17244" s="123"/>
    </row>
    <row r="17245" spans="5:29" s="2" customFormat="1">
      <c r="E17245" s="120"/>
      <c r="M17245" s="120"/>
      <c r="N17245" s="120"/>
      <c r="U17245" s="121"/>
      <c r="V17245" s="122"/>
      <c r="W17245" s="123"/>
      <c r="AC17245" s="123"/>
    </row>
    <row r="17246" spans="5:29" s="2" customFormat="1">
      <c r="E17246" s="120"/>
      <c r="M17246" s="120"/>
      <c r="N17246" s="120"/>
      <c r="U17246" s="121"/>
      <c r="V17246" s="122"/>
      <c r="W17246" s="123"/>
      <c r="AC17246" s="123"/>
    </row>
    <row r="17247" spans="5:29" s="2" customFormat="1">
      <c r="E17247" s="120"/>
      <c r="M17247" s="120"/>
      <c r="N17247" s="120"/>
      <c r="U17247" s="121"/>
      <c r="V17247" s="122"/>
      <c r="W17247" s="123"/>
      <c r="AC17247" s="123"/>
    </row>
    <row r="17248" spans="5:29" s="2" customFormat="1">
      <c r="E17248" s="120"/>
      <c r="M17248" s="120"/>
      <c r="N17248" s="120"/>
      <c r="U17248" s="121"/>
      <c r="V17248" s="122"/>
      <c r="W17248" s="123"/>
      <c r="AC17248" s="123"/>
    </row>
    <row r="17249" spans="5:29" s="2" customFormat="1">
      <c r="E17249" s="120"/>
      <c r="M17249" s="120"/>
      <c r="N17249" s="120"/>
      <c r="U17249" s="121"/>
      <c r="V17249" s="122"/>
      <c r="W17249" s="123"/>
      <c r="AC17249" s="123"/>
    </row>
    <row r="17250" spans="5:29" s="2" customFormat="1">
      <c r="E17250" s="120"/>
      <c r="M17250" s="120"/>
      <c r="N17250" s="120"/>
      <c r="U17250" s="121"/>
      <c r="V17250" s="122"/>
      <c r="W17250" s="123"/>
      <c r="AC17250" s="123"/>
    </row>
    <row r="17251" spans="5:29" s="2" customFormat="1">
      <c r="E17251" s="120"/>
      <c r="M17251" s="120"/>
      <c r="N17251" s="120"/>
      <c r="U17251" s="121"/>
      <c r="V17251" s="122"/>
      <c r="W17251" s="123"/>
      <c r="AC17251" s="123"/>
    </row>
    <row r="17252" spans="5:29" s="2" customFormat="1">
      <c r="E17252" s="120"/>
      <c r="M17252" s="120"/>
      <c r="N17252" s="120"/>
      <c r="U17252" s="121"/>
      <c r="V17252" s="122"/>
      <c r="W17252" s="123"/>
      <c r="AC17252" s="123"/>
    </row>
    <row r="17253" spans="5:29" s="2" customFormat="1">
      <c r="E17253" s="120"/>
      <c r="M17253" s="120"/>
      <c r="N17253" s="120"/>
      <c r="U17253" s="121"/>
      <c r="V17253" s="122"/>
      <c r="W17253" s="123"/>
      <c r="AC17253" s="123"/>
    </row>
    <row r="17254" spans="5:29" s="2" customFormat="1">
      <c r="E17254" s="120"/>
      <c r="M17254" s="120"/>
      <c r="N17254" s="120"/>
      <c r="U17254" s="121"/>
      <c r="V17254" s="122"/>
      <c r="W17254" s="123"/>
      <c r="AC17254" s="123"/>
    </row>
    <row r="17255" spans="5:29" s="2" customFormat="1">
      <c r="E17255" s="120"/>
      <c r="M17255" s="120"/>
      <c r="N17255" s="120"/>
      <c r="U17255" s="121"/>
      <c r="V17255" s="122"/>
      <c r="W17255" s="123"/>
      <c r="AC17255" s="123"/>
    </row>
    <row r="17256" spans="5:29" s="2" customFormat="1">
      <c r="E17256" s="120"/>
      <c r="M17256" s="120"/>
      <c r="N17256" s="120"/>
      <c r="U17256" s="121"/>
      <c r="V17256" s="122"/>
      <c r="W17256" s="123"/>
      <c r="AC17256" s="123"/>
    </row>
    <row r="17257" spans="5:29" s="2" customFormat="1">
      <c r="E17257" s="120"/>
      <c r="M17257" s="120"/>
      <c r="N17257" s="120"/>
      <c r="U17257" s="121"/>
      <c r="V17257" s="122"/>
      <c r="W17257" s="123"/>
      <c r="AC17257" s="123"/>
    </row>
    <row r="17258" spans="5:29" s="2" customFormat="1">
      <c r="E17258" s="120"/>
      <c r="M17258" s="120"/>
      <c r="N17258" s="120"/>
      <c r="U17258" s="121"/>
      <c r="V17258" s="122"/>
      <c r="W17258" s="123"/>
      <c r="AC17258" s="123"/>
    </row>
    <row r="17259" spans="5:29" s="2" customFormat="1">
      <c r="E17259" s="120"/>
      <c r="M17259" s="120"/>
      <c r="N17259" s="120"/>
      <c r="U17259" s="121"/>
      <c r="V17259" s="122"/>
      <c r="W17259" s="123"/>
      <c r="AC17259" s="123"/>
    </row>
    <row r="17260" spans="5:29" s="2" customFormat="1">
      <c r="E17260" s="120"/>
      <c r="M17260" s="120"/>
      <c r="N17260" s="120"/>
      <c r="U17260" s="121"/>
      <c r="V17260" s="122"/>
      <c r="W17260" s="123"/>
      <c r="AC17260" s="123"/>
    </row>
    <row r="17261" spans="5:29" s="2" customFormat="1">
      <c r="E17261" s="120"/>
      <c r="M17261" s="120"/>
      <c r="N17261" s="120"/>
      <c r="U17261" s="121"/>
      <c r="V17261" s="122"/>
      <c r="W17261" s="123"/>
      <c r="AC17261" s="123"/>
    </row>
    <row r="17262" spans="5:29" s="2" customFormat="1">
      <c r="E17262" s="120"/>
      <c r="M17262" s="120"/>
      <c r="N17262" s="120"/>
      <c r="U17262" s="121"/>
      <c r="V17262" s="122"/>
      <c r="W17262" s="123"/>
      <c r="AC17262" s="123"/>
    </row>
    <row r="17263" spans="5:29" s="2" customFormat="1">
      <c r="E17263" s="120"/>
      <c r="M17263" s="120"/>
      <c r="N17263" s="120"/>
      <c r="U17263" s="121"/>
      <c r="V17263" s="122"/>
      <c r="W17263" s="123"/>
      <c r="AC17263" s="123"/>
    </row>
    <row r="17264" spans="5:29" s="2" customFormat="1">
      <c r="E17264" s="120"/>
      <c r="M17264" s="120"/>
      <c r="N17264" s="120"/>
      <c r="U17264" s="121"/>
      <c r="V17264" s="122"/>
      <c r="W17264" s="123"/>
      <c r="AC17264" s="123"/>
    </row>
    <row r="17265" spans="5:29" s="2" customFormat="1">
      <c r="E17265" s="120"/>
      <c r="M17265" s="120"/>
      <c r="N17265" s="120"/>
      <c r="U17265" s="121"/>
      <c r="V17265" s="122"/>
      <c r="W17265" s="123"/>
      <c r="AC17265" s="123"/>
    </row>
    <row r="17266" spans="5:29" s="2" customFormat="1">
      <c r="E17266" s="120"/>
      <c r="M17266" s="120"/>
      <c r="N17266" s="120"/>
      <c r="U17266" s="121"/>
      <c r="V17266" s="122"/>
      <c r="W17266" s="123"/>
      <c r="AC17266" s="123"/>
    </row>
    <row r="17267" spans="5:29" s="2" customFormat="1">
      <c r="E17267" s="120"/>
      <c r="M17267" s="120"/>
      <c r="N17267" s="120"/>
      <c r="U17267" s="121"/>
      <c r="V17267" s="122"/>
      <c r="W17267" s="123"/>
      <c r="AC17267" s="123"/>
    </row>
    <row r="17268" spans="5:29" s="2" customFormat="1">
      <c r="E17268" s="120"/>
      <c r="M17268" s="120"/>
      <c r="N17268" s="120"/>
      <c r="U17268" s="121"/>
      <c r="V17268" s="122"/>
      <c r="W17268" s="123"/>
      <c r="AC17268" s="123"/>
    </row>
    <row r="17269" spans="5:29" s="2" customFormat="1">
      <c r="E17269" s="120"/>
      <c r="M17269" s="120"/>
      <c r="N17269" s="120"/>
      <c r="U17269" s="121"/>
      <c r="V17269" s="122"/>
      <c r="W17269" s="123"/>
      <c r="AC17269" s="123"/>
    </row>
    <row r="17270" spans="5:29" s="2" customFormat="1">
      <c r="E17270" s="120"/>
      <c r="M17270" s="120"/>
      <c r="N17270" s="120"/>
      <c r="U17270" s="121"/>
      <c r="V17270" s="122"/>
      <c r="W17270" s="123"/>
      <c r="AC17270" s="123"/>
    </row>
    <row r="17271" spans="5:29" s="2" customFormat="1">
      <c r="E17271" s="120"/>
      <c r="M17271" s="120"/>
      <c r="N17271" s="120"/>
      <c r="U17271" s="121"/>
      <c r="V17271" s="122"/>
      <c r="W17271" s="123"/>
      <c r="AC17271" s="123"/>
    </row>
    <row r="17272" spans="5:29" s="2" customFormat="1">
      <c r="E17272" s="120"/>
      <c r="M17272" s="120"/>
      <c r="N17272" s="120"/>
      <c r="U17272" s="121"/>
      <c r="V17272" s="122"/>
      <c r="W17272" s="123"/>
      <c r="AC17272" s="123"/>
    </row>
    <row r="17273" spans="5:29" s="2" customFormat="1">
      <c r="E17273" s="120"/>
      <c r="M17273" s="120"/>
      <c r="N17273" s="120"/>
      <c r="U17273" s="121"/>
      <c r="V17273" s="122"/>
      <c r="W17273" s="123"/>
      <c r="AC17273" s="123"/>
    </row>
    <row r="17274" spans="5:29" s="2" customFormat="1">
      <c r="E17274" s="120"/>
      <c r="M17274" s="120"/>
      <c r="N17274" s="120"/>
      <c r="U17274" s="121"/>
      <c r="V17274" s="122"/>
      <c r="W17274" s="123"/>
      <c r="AC17274" s="123"/>
    </row>
    <row r="17275" spans="5:29" s="2" customFormat="1">
      <c r="E17275" s="120"/>
      <c r="M17275" s="120"/>
      <c r="N17275" s="120"/>
      <c r="U17275" s="121"/>
      <c r="V17275" s="122"/>
      <c r="W17275" s="123"/>
      <c r="AC17275" s="123"/>
    </row>
    <row r="17276" spans="5:29" s="2" customFormat="1">
      <c r="E17276" s="120"/>
      <c r="M17276" s="120"/>
      <c r="N17276" s="120"/>
      <c r="U17276" s="121"/>
      <c r="V17276" s="122"/>
      <c r="W17276" s="123"/>
      <c r="AC17276" s="123"/>
    </row>
    <row r="17277" spans="5:29" s="2" customFormat="1">
      <c r="E17277" s="120"/>
      <c r="M17277" s="120"/>
      <c r="N17277" s="120"/>
      <c r="U17277" s="121"/>
      <c r="V17277" s="122"/>
      <c r="W17277" s="123"/>
      <c r="AC17277" s="123"/>
    </row>
    <row r="17278" spans="5:29" s="2" customFormat="1">
      <c r="E17278" s="120"/>
      <c r="M17278" s="120"/>
      <c r="N17278" s="120"/>
      <c r="U17278" s="121"/>
      <c r="V17278" s="122"/>
      <c r="W17278" s="123"/>
      <c r="AC17278" s="123"/>
    </row>
    <row r="17279" spans="5:29" s="2" customFormat="1">
      <c r="E17279" s="120"/>
      <c r="M17279" s="120"/>
      <c r="N17279" s="120"/>
      <c r="U17279" s="121"/>
      <c r="V17279" s="122"/>
      <c r="W17279" s="123"/>
      <c r="AC17279" s="123"/>
    </row>
    <row r="17280" spans="5:29" s="2" customFormat="1">
      <c r="E17280" s="120"/>
      <c r="M17280" s="120"/>
      <c r="N17280" s="120"/>
      <c r="U17280" s="121"/>
      <c r="V17280" s="122"/>
      <c r="W17280" s="123"/>
      <c r="AC17280" s="123"/>
    </row>
    <row r="17281" spans="5:29" s="2" customFormat="1">
      <c r="E17281" s="120"/>
      <c r="M17281" s="120"/>
      <c r="N17281" s="120"/>
      <c r="U17281" s="121"/>
      <c r="V17281" s="122"/>
      <c r="W17281" s="123"/>
      <c r="AC17281" s="123"/>
    </row>
    <row r="17282" spans="5:29" s="2" customFormat="1">
      <c r="E17282" s="120"/>
      <c r="M17282" s="120"/>
      <c r="N17282" s="120"/>
      <c r="U17282" s="121"/>
      <c r="V17282" s="122"/>
      <c r="W17282" s="123"/>
      <c r="AC17282" s="123"/>
    </row>
    <row r="17283" spans="5:29" s="2" customFormat="1">
      <c r="E17283" s="120"/>
      <c r="M17283" s="120"/>
      <c r="N17283" s="120"/>
      <c r="U17283" s="121"/>
      <c r="V17283" s="122"/>
      <c r="W17283" s="123"/>
      <c r="AC17283" s="123"/>
    </row>
    <row r="17284" spans="5:29" s="2" customFormat="1">
      <c r="E17284" s="120"/>
      <c r="M17284" s="120"/>
      <c r="N17284" s="120"/>
      <c r="U17284" s="121"/>
      <c r="V17284" s="122"/>
      <c r="W17284" s="123"/>
      <c r="AC17284" s="123"/>
    </row>
    <row r="17285" spans="5:29" s="2" customFormat="1">
      <c r="E17285" s="120"/>
      <c r="M17285" s="120"/>
      <c r="N17285" s="120"/>
      <c r="U17285" s="121"/>
      <c r="V17285" s="122"/>
      <c r="W17285" s="123"/>
      <c r="AC17285" s="123"/>
    </row>
    <row r="17286" spans="5:29" s="2" customFormat="1">
      <c r="E17286" s="120"/>
      <c r="M17286" s="120"/>
      <c r="N17286" s="120"/>
      <c r="U17286" s="121"/>
      <c r="V17286" s="122"/>
      <c r="W17286" s="123"/>
      <c r="AC17286" s="123"/>
    </row>
    <row r="17287" spans="5:29" s="2" customFormat="1">
      <c r="E17287" s="120"/>
      <c r="M17287" s="120"/>
      <c r="N17287" s="120"/>
      <c r="U17287" s="121"/>
      <c r="V17287" s="122"/>
      <c r="W17287" s="123"/>
      <c r="AC17287" s="123"/>
    </row>
    <row r="17288" spans="5:29" s="2" customFormat="1">
      <c r="E17288" s="120"/>
      <c r="M17288" s="120"/>
      <c r="N17288" s="120"/>
      <c r="U17288" s="121"/>
      <c r="V17288" s="122"/>
      <c r="W17288" s="123"/>
      <c r="AC17288" s="123"/>
    </row>
    <row r="17289" spans="5:29" s="2" customFormat="1">
      <c r="E17289" s="120"/>
      <c r="M17289" s="120"/>
      <c r="N17289" s="120"/>
      <c r="U17289" s="121"/>
      <c r="V17289" s="122"/>
      <c r="W17289" s="123"/>
      <c r="AC17289" s="123"/>
    </row>
    <row r="17290" spans="5:29" s="2" customFormat="1">
      <c r="E17290" s="120"/>
      <c r="M17290" s="120"/>
      <c r="N17290" s="120"/>
      <c r="U17290" s="121"/>
      <c r="V17290" s="122"/>
      <c r="W17290" s="123"/>
      <c r="AC17290" s="123"/>
    </row>
    <row r="17291" spans="5:29" s="2" customFormat="1">
      <c r="E17291" s="120"/>
      <c r="M17291" s="120"/>
      <c r="N17291" s="120"/>
      <c r="U17291" s="121"/>
      <c r="V17291" s="122"/>
      <c r="W17291" s="123"/>
      <c r="AC17291" s="123"/>
    </row>
    <row r="17292" spans="5:29" s="2" customFormat="1">
      <c r="E17292" s="120"/>
      <c r="M17292" s="120"/>
      <c r="N17292" s="120"/>
      <c r="U17292" s="121"/>
      <c r="V17292" s="122"/>
      <c r="W17292" s="123"/>
      <c r="AC17292" s="123"/>
    </row>
    <row r="17293" spans="5:29" s="2" customFormat="1">
      <c r="E17293" s="120"/>
      <c r="M17293" s="120"/>
      <c r="N17293" s="120"/>
      <c r="U17293" s="121"/>
      <c r="V17293" s="122"/>
      <c r="W17293" s="123"/>
      <c r="AC17293" s="123"/>
    </row>
    <row r="17294" spans="5:29" s="2" customFormat="1">
      <c r="E17294" s="120"/>
      <c r="M17294" s="120"/>
      <c r="N17294" s="120"/>
      <c r="U17294" s="121"/>
      <c r="V17294" s="122"/>
      <c r="W17294" s="123"/>
      <c r="AC17294" s="123"/>
    </row>
    <row r="17295" spans="5:29" s="2" customFormat="1">
      <c r="E17295" s="120"/>
      <c r="M17295" s="120"/>
      <c r="N17295" s="120"/>
      <c r="U17295" s="121"/>
      <c r="V17295" s="122"/>
      <c r="W17295" s="123"/>
      <c r="AC17295" s="123"/>
    </row>
    <row r="17296" spans="5:29" s="2" customFormat="1">
      <c r="E17296" s="120"/>
      <c r="M17296" s="120"/>
      <c r="N17296" s="120"/>
      <c r="U17296" s="121"/>
      <c r="V17296" s="122"/>
      <c r="W17296" s="123"/>
      <c r="AC17296" s="123"/>
    </row>
    <row r="17297" spans="5:29" s="2" customFormat="1">
      <c r="E17297" s="120"/>
      <c r="M17297" s="120"/>
      <c r="N17297" s="120"/>
      <c r="U17297" s="121"/>
      <c r="V17297" s="122"/>
      <c r="W17297" s="123"/>
      <c r="AC17297" s="123"/>
    </row>
    <row r="17298" spans="5:29" s="2" customFormat="1">
      <c r="E17298" s="120"/>
      <c r="M17298" s="120"/>
      <c r="N17298" s="120"/>
      <c r="U17298" s="121"/>
      <c r="V17298" s="122"/>
      <c r="W17298" s="123"/>
      <c r="AC17298" s="123"/>
    </row>
    <row r="17299" spans="5:29" s="2" customFormat="1">
      <c r="E17299" s="120"/>
      <c r="M17299" s="120"/>
      <c r="N17299" s="120"/>
      <c r="U17299" s="121"/>
      <c r="V17299" s="122"/>
      <c r="W17299" s="123"/>
      <c r="AC17299" s="123"/>
    </row>
    <row r="17300" spans="5:29" s="2" customFormat="1">
      <c r="E17300" s="120"/>
      <c r="M17300" s="120"/>
      <c r="N17300" s="120"/>
      <c r="U17300" s="121"/>
      <c r="V17300" s="122"/>
      <c r="W17300" s="123"/>
      <c r="AC17300" s="123"/>
    </row>
    <row r="17301" spans="5:29" s="2" customFormat="1">
      <c r="E17301" s="120"/>
      <c r="M17301" s="120"/>
      <c r="N17301" s="120"/>
      <c r="U17301" s="121"/>
      <c r="V17301" s="122"/>
      <c r="W17301" s="123"/>
      <c r="AC17301" s="123"/>
    </row>
    <row r="17302" spans="5:29" s="2" customFormat="1">
      <c r="E17302" s="120"/>
      <c r="M17302" s="120"/>
      <c r="N17302" s="120"/>
      <c r="U17302" s="121"/>
      <c r="V17302" s="122"/>
      <c r="W17302" s="123"/>
      <c r="AC17302" s="123"/>
    </row>
    <row r="17303" spans="5:29" s="2" customFormat="1">
      <c r="E17303" s="120"/>
      <c r="M17303" s="120"/>
      <c r="N17303" s="120"/>
      <c r="U17303" s="121"/>
      <c r="V17303" s="122"/>
      <c r="W17303" s="123"/>
      <c r="AC17303" s="123"/>
    </row>
    <row r="17304" spans="5:29" s="2" customFormat="1">
      <c r="E17304" s="120"/>
      <c r="M17304" s="120"/>
      <c r="N17304" s="120"/>
      <c r="U17304" s="121"/>
      <c r="V17304" s="122"/>
      <c r="W17304" s="123"/>
      <c r="AC17304" s="123"/>
    </row>
    <row r="17305" spans="5:29" s="2" customFormat="1">
      <c r="E17305" s="120"/>
      <c r="M17305" s="120"/>
      <c r="N17305" s="120"/>
      <c r="U17305" s="121"/>
      <c r="V17305" s="122"/>
      <c r="W17305" s="123"/>
      <c r="AC17305" s="123"/>
    </row>
    <row r="17306" spans="5:29" s="2" customFormat="1">
      <c r="E17306" s="120"/>
      <c r="M17306" s="120"/>
      <c r="N17306" s="120"/>
      <c r="U17306" s="121"/>
      <c r="V17306" s="122"/>
      <c r="W17306" s="123"/>
      <c r="AC17306" s="123"/>
    </row>
    <row r="17307" spans="5:29" s="2" customFormat="1">
      <c r="E17307" s="120"/>
      <c r="M17307" s="120"/>
      <c r="N17307" s="120"/>
      <c r="U17307" s="121"/>
      <c r="V17307" s="122"/>
      <c r="W17307" s="123"/>
      <c r="AC17307" s="123"/>
    </row>
    <row r="17308" spans="5:29" s="2" customFormat="1">
      <c r="E17308" s="120"/>
      <c r="M17308" s="120"/>
      <c r="N17308" s="120"/>
      <c r="U17308" s="121"/>
      <c r="V17308" s="122"/>
      <c r="W17308" s="123"/>
      <c r="AC17308" s="123"/>
    </row>
    <row r="17309" spans="5:29" s="2" customFormat="1">
      <c r="E17309" s="120"/>
      <c r="M17309" s="120"/>
      <c r="N17309" s="120"/>
      <c r="U17309" s="121"/>
      <c r="V17309" s="122"/>
      <c r="W17309" s="123"/>
      <c r="AC17309" s="123"/>
    </row>
    <row r="17310" spans="5:29" s="2" customFormat="1">
      <c r="E17310" s="120"/>
      <c r="M17310" s="120"/>
      <c r="N17310" s="120"/>
      <c r="U17310" s="121"/>
      <c r="V17310" s="122"/>
      <c r="W17310" s="123"/>
      <c r="AC17310" s="123"/>
    </row>
    <row r="17311" spans="5:29" s="2" customFormat="1">
      <c r="E17311" s="120"/>
      <c r="M17311" s="120"/>
      <c r="N17311" s="120"/>
      <c r="U17311" s="121"/>
      <c r="V17311" s="122"/>
      <c r="W17311" s="123"/>
      <c r="AC17311" s="123"/>
    </row>
    <row r="17312" spans="5:29" s="2" customFormat="1">
      <c r="E17312" s="120"/>
      <c r="M17312" s="120"/>
      <c r="N17312" s="120"/>
      <c r="U17312" s="121"/>
      <c r="V17312" s="122"/>
      <c r="W17312" s="123"/>
      <c r="AC17312" s="123"/>
    </row>
    <row r="17313" spans="5:29" s="2" customFormat="1">
      <c r="E17313" s="120"/>
      <c r="M17313" s="120"/>
      <c r="N17313" s="120"/>
      <c r="U17313" s="121"/>
      <c r="V17313" s="122"/>
      <c r="W17313" s="123"/>
      <c r="AC17313" s="123"/>
    </row>
    <row r="17314" spans="5:29" s="2" customFormat="1">
      <c r="E17314" s="120"/>
      <c r="M17314" s="120"/>
      <c r="N17314" s="120"/>
      <c r="U17314" s="121"/>
      <c r="V17314" s="122"/>
      <c r="W17314" s="123"/>
      <c r="AC17314" s="123"/>
    </row>
    <row r="17315" spans="5:29" s="2" customFormat="1">
      <c r="E17315" s="120"/>
      <c r="M17315" s="120"/>
      <c r="N17315" s="120"/>
      <c r="U17315" s="121"/>
      <c r="V17315" s="122"/>
      <c r="W17315" s="123"/>
      <c r="AC17315" s="123"/>
    </row>
    <row r="17316" spans="5:29" s="2" customFormat="1">
      <c r="E17316" s="120"/>
      <c r="M17316" s="120"/>
      <c r="N17316" s="120"/>
      <c r="U17316" s="121"/>
      <c r="V17316" s="122"/>
      <c r="W17316" s="123"/>
      <c r="AC17316" s="123"/>
    </row>
    <row r="17317" spans="5:29" s="2" customFormat="1">
      <c r="E17317" s="120"/>
      <c r="M17317" s="120"/>
      <c r="N17317" s="120"/>
      <c r="U17317" s="121"/>
      <c r="V17317" s="122"/>
      <c r="W17317" s="123"/>
      <c r="AC17317" s="123"/>
    </row>
    <row r="17318" spans="5:29" s="2" customFormat="1">
      <c r="E17318" s="120"/>
      <c r="M17318" s="120"/>
      <c r="N17318" s="120"/>
      <c r="U17318" s="121"/>
      <c r="V17318" s="122"/>
      <c r="W17318" s="123"/>
      <c r="AC17318" s="123"/>
    </row>
    <row r="17319" spans="5:29" s="2" customFormat="1">
      <c r="E17319" s="120"/>
      <c r="M17319" s="120"/>
      <c r="N17319" s="120"/>
      <c r="U17319" s="121"/>
      <c r="V17319" s="122"/>
      <c r="W17319" s="123"/>
      <c r="AC17319" s="123"/>
    </row>
    <row r="17320" spans="5:29" s="2" customFormat="1">
      <c r="E17320" s="120"/>
      <c r="M17320" s="120"/>
      <c r="N17320" s="120"/>
      <c r="U17320" s="121"/>
      <c r="V17320" s="122"/>
      <c r="W17320" s="123"/>
      <c r="AC17320" s="123"/>
    </row>
    <row r="17321" spans="5:29" s="2" customFormat="1">
      <c r="E17321" s="120"/>
      <c r="M17321" s="120"/>
      <c r="N17321" s="120"/>
      <c r="U17321" s="121"/>
      <c r="V17321" s="122"/>
      <c r="W17321" s="123"/>
      <c r="AC17321" s="123"/>
    </row>
    <row r="17322" spans="5:29" s="2" customFormat="1">
      <c r="E17322" s="120"/>
      <c r="M17322" s="120"/>
      <c r="N17322" s="120"/>
      <c r="U17322" s="121"/>
      <c r="V17322" s="122"/>
      <c r="W17322" s="123"/>
      <c r="AC17322" s="123"/>
    </row>
    <row r="17323" spans="5:29" s="2" customFormat="1">
      <c r="E17323" s="120"/>
      <c r="M17323" s="120"/>
      <c r="N17323" s="120"/>
      <c r="U17323" s="121"/>
      <c r="V17323" s="122"/>
      <c r="W17323" s="123"/>
      <c r="AC17323" s="123"/>
    </row>
    <row r="17324" spans="5:29" s="2" customFormat="1">
      <c r="E17324" s="120"/>
      <c r="M17324" s="120"/>
      <c r="N17324" s="120"/>
      <c r="U17324" s="121"/>
      <c r="V17324" s="122"/>
      <c r="W17324" s="123"/>
      <c r="AC17324" s="123"/>
    </row>
    <row r="17325" spans="5:29" s="2" customFormat="1">
      <c r="E17325" s="120"/>
      <c r="M17325" s="120"/>
      <c r="N17325" s="120"/>
      <c r="U17325" s="121"/>
      <c r="V17325" s="122"/>
      <c r="W17325" s="123"/>
      <c r="AC17325" s="123"/>
    </row>
    <row r="17326" spans="5:29" s="2" customFormat="1">
      <c r="E17326" s="120"/>
      <c r="M17326" s="120"/>
      <c r="N17326" s="120"/>
      <c r="U17326" s="121"/>
      <c r="V17326" s="122"/>
      <c r="W17326" s="123"/>
      <c r="AC17326" s="123"/>
    </row>
    <row r="17327" spans="5:29" s="2" customFormat="1">
      <c r="E17327" s="120"/>
      <c r="M17327" s="120"/>
      <c r="N17327" s="120"/>
      <c r="U17327" s="121"/>
      <c r="V17327" s="122"/>
      <c r="W17327" s="123"/>
      <c r="AC17327" s="123"/>
    </row>
    <row r="17328" spans="5:29" s="2" customFormat="1">
      <c r="E17328" s="120"/>
      <c r="M17328" s="120"/>
      <c r="N17328" s="120"/>
      <c r="U17328" s="121"/>
      <c r="V17328" s="122"/>
      <c r="W17328" s="123"/>
      <c r="AC17328" s="123"/>
    </row>
    <row r="17329" spans="5:29" s="2" customFormat="1">
      <c r="E17329" s="120"/>
      <c r="M17329" s="120"/>
      <c r="N17329" s="120"/>
      <c r="U17329" s="121"/>
      <c r="V17329" s="122"/>
      <c r="W17329" s="123"/>
      <c r="AC17329" s="123"/>
    </row>
    <row r="17330" spans="5:29" s="2" customFormat="1">
      <c r="E17330" s="120"/>
      <c r="M17330" s="120"/>
      <c r="N17330" s="120"/>
      <c r="U17330" s="121"/>
      <c r="V17330" s="122"/>
      <c r="W17330" s="123"/>
      <c r="AC17330" s="123"/>
    </row>
    <row r="17331" spans="5:29" s="2" customFormat="1">
      <c r="E17331" s="120"/>
      <c r="M17331" s="120"/>
      <c r="N17331" s="120"/>
      <c r="U17331" s="121"/>
      <c r="V17331" s="122"/>
      <c r="W17331" s="123"/>
      <c r="AC17331" s="123"/>
    </row>
    <row r="17332" spans="5:29" s="2" customFormat="1">
      <c r="E17332" s="120"/>
      <c r="M17332" s="120"/>
      <c r="N17332" s="120"/>
      <c r="U17332" s="121"/>
      <c r="V17332" s="122"/>
      <c r="W17332" s="123"/>
      <c r="AC17332" s="123"/>
    </row>
    <row r="17333" spans="5:29" s="2" customFormat="1">
      <c r="E17333" s="120"/>
      <c r="M17333" s="120"/>
      <c r="N17333" s="120"/>
      <c r="U17333" s="121"/>
      <c r="V17333" s="122"/>
      <c r="W17333" s="123"/>
      <c r="AC17333" s="123"/>
    </row>
    <row r="17334" spans="5:29" s="2" customFormat="1">
      <c r="E17334" s="120"/>
      <c r="M17334" s="120"/>
      <c r="N17334" s="120"/>
      <c r="U17334" s="121"/>
      <c r="V17334" s="122"/>
      <c r="W17334" s="123"/>
      <c r="AC17334" s="123"/>
    </row>
    <row r="17335" spans="5:29" s="2" customFormat="1">
      <c r="E17335" s="120"/>
      <c r="M17335" s="120"/>
      <c r="N17335" s="120"/>
      <c r="U17335" s="121"/>
      <c r="V17335" s="122"/>
      <c r="W17335" s="123"/>
      <c r="AC17335" s="123"/>
    </row>
    <row r="17336" spans="5:29" s="2" customFormat="1">
      <c r="E17336" s="120"/>
      <c r="M17336" s="120"/>
      <c r="N17336" s="120"/>
      <c r="U17336" s="121"/>
      <c r="V17336" s="122"/>
      <c r="W17336" s="123"/>
      <c r="AC17336" s="123"/>
    </row>
    <row r="17337" spans="5:29" s="2" customFormat="1">
      <c r="E17337" s="120"/>
      <c r="M17337" s="120"/>
      <c r="N17337" s="120"/>
      <c r="U17337" s="121"/>
      <c r="V17337" s="122"/>
      <c r="W17337" s="123"/>
      <c r="AC17337" s="123"/>
    </row>
    <row r="17338" spans="5:29" s="2" customFormat="1">
      <c r="E17338" s="120"/>
      <c r="M17338" s="120"/>
      <c r="N17338" s="120"/>
      <c r="U17338" s="121"/>
      <c r="V17338" s="122"/>
      <c r="W17338" s="123"/>
      <c r="AC17338" s="123"/>
    </row>
    <row r="17339" spans="5:29" s="2" customFormat="1">
      <c r="E17339" s="120"/>
      <c r="M17339" s="120"/>
      <c r="N17339" s="120"/>
      <c r="U17339" s="121"/>
      <c r="V17339" s="122"/>
      <c r="W17339" s="123"/>
      <c r="AC17339" s="123"/>
    </row>
    <row r="17340" spans="5:29" s="2" customFormat="1">
      <c r="E17340" s="120"/>
      <c r="M17340" s="120"/>
      <c r="N17340" s="120"/>
      <c r="U17340" s="121"/>
      <c r="V17340" s="122"/>
      <c r="W17340" s="123"/>
      <c r="AC17340" s="123"/>
    </row>
    <row r="17341" spans="5:29" s="2" customFormat="1">
      <c r="E17341" s="120"/>
      <c r="M17341" s="120"/>
      <c r="N17341" s="120"/>
      <c r="U17341" s="121"/>
      <c r="V17341" s="122"/>
      <c r="W17341" s="123"/>
      <c r="AC17341" s="123"/>
    </row>
    <row r="17342" spans="5:29" s="2" customFormat="1">
      <c r="E17342" s="120"/>
      <c r="M17342" s="120"/>
      <c r="N17342" s="120"/>
      <c r="U17342" s="121"/>
      <c r="V17342" s="122"/>
      <c r="W17342" s="123"/>
      <c r="AC17342" s="123"/>
    </row>
    <row r="17343" spans="5:29" s="2" customFormat="1">
      <c r="E17343" s="120"/>
      <c r="M17343" s="120"/>
      <c r="N17343" s="120"/>
      <c r="U17343" s="121"/>
      <c r="V17343" s="122"/>
      <c r="W17343" s="123"/>
      <c r="AC17343" s="123"/>
    </row>
    <row r="17344" spans="5:29" s="2" customFormat="1">
      <c r="E17344" s="120"/>
      <c r="M17344" s="120"/>
      <c r="N17344" s="120"/>
      <c r="U17344" s="121"/>
      <c r="V17344" s="122"/>
      <c r="W17344" s="123"/>
      <c r="AC17344" s="123"/>
    </row>
    <row r="17345" spans="5:29" s="2" customFormat="1">
      <c r="E17345" s="120"/>
      <c r="M17345" s="120"/>
      <c r="N17345" s="120"/>
      <c r="U17345" s="121"/>
      <c r="V17345" s="122"/>
      <c r="W17345" s="123"/>
      <c r="AC17345" s="123"/>
    </row>
    <row r="17346" spans="5:29" s="2" customFormat="1">
      <c r="E17346" s="120"/>
      <c r="M17346" s="120"/>
      <c r="N17346" s="120"/>
      <c r="U17346" s="121"/>
      <c r="V17346" s="122"/>
      <c r="W17346" s="123"/>
      <c r="AC17346" s="123"/>
    </row>
    <row r="17347" spans="5:29" s="2" customFormat="1">
      <c r="E17347" s="120"/>
      <c r="M17347" s="120"/>
      <c r="N17347" s="120"/>
      <c r="U17347" s="121"/>
      <c r="V17347" s="122"/>
      <c r="W17347" s="123"/>
      <c r="AC17347" s="123"/>
    </row>
    <row r="17348" spans="5:29" s="2" customFormat="1">
      <c r="E17348" s="120"/>
      <c r="M17348" s="120"/>
      <c r="N17348" s="120"/>
      <c r="U17348" s="121"/>
      <c r="V17348" s="122"/>
      <c r="W17348" s="123"/>
      <c r="AC17348" s="123"/>
    </row>
    <row r="17349" spans="5:29" s="2" customFormat="1">
      <c r="E17349" s="120"/>
      <c r="M17349" s="120"/>
      <c r="N17349" s="120"/>
      <c r="U17349" s="121"/>
      <c r="V17349" s="122"/>
      <c r="W17349" s="123"/>
      <c r="AC17349" s="123"/>
    </row>
    <row r="17350" spans="5:29" s="2" customFormat="1">
      <c r="E17350" s="120"/>
      <c r="M17350" s="120"/>
      <c r="N17350" s="120"/>
      <c r="U17350" s="121"/>
      <c r="V17350" s="122"/>
      <c r="W17350" s="123"/>
      <c r="AC17350" s="123"/>
    </row>
    <row r="17351" spans="5:29" s="2" customFormat="1">
      <c r="E17351" s="120"/>
      <c r="M17351" s="120"/>
      <c r="N17351" s="120"/>
      <c r="U17351" s="121"/>
      <c r="V17351" s="122"/>
      <c r="W17351" s="123"/>
      <c r="AC17351" s="123"/>
    </row>
    <row r="17352" spans="5:29" s="2" customFormat="1">
      <c r="E17352" s="120"/>
      <c r="M17352" s="120"/>
      <c r="N17352" s="120"/>
      <c r="U17352" s="121"/>
      <c r="V17352" s="122"/>
      <c r="W17352" s="123"/>
      <c r="AC17352" s="123"/>
    </row>
    <row r="17353" spans="5:29" s="2" customFormat="1">
      <c r="E17353" s="120"/>
      <c r="M17353" s="120"/>
      <c r="N17353" s="120"/>
      <c r="U17353" s="121"/>
      <c r="V17353" s="122"/>
      <c r="W17353" s="123"/>
      <c r="AC17353" s="123"/>
    </row>
    <row r="17354" spans="5:29" s="2" customFormat="1">
      <c r="E17354" s="120"/>
      <c r="M17354" s="120"/>
      <c r="N17354" s="120"/>
      <c r="U17354" s="121"/>
      <c r="V17354" s="122"/>
      <c r="W17354" s="123"/>
      <c r="AC17354" s="123"/>
    </row>
    <row r="17355" spans="5:29" s="2" customFormat="1">
      <c r="E17355" s="120"/>
      <c r="M17355" s="120"/>
      <c r="N17355" s="120"/>
      <c r="U17355" s="121"/>
      <c r="V17355" s="122"/>
      <c r="W17355" s="123"/>
      <c r="AC17355" s="123"/>
    </row>
    <row r="17356" spans="5:29" s="2" customFormat="1">
      <c r="E17356" s="120"/>
      <c r="M17356" s="120"/>
      <c r="N17356" s="120"/>
      <c r="U17356" s="121"/>
      <c r="V17356" s="122"/>
      <c r="W17356" s="123"/>
      <c r="AC17356" s="123"/>
    </row>
    <row r="17357" spans="5:29" s="2" customFormat="1">
      <c r="E17357" s="120"/>
      <c r="M17357" s="120"/>
      <c r="N17357" s="120"/>
      <c r="U17357" s="121"/>
      <c r="V17357" s="122"/>
      <c r="W17357" s="123"/>
      <c r="AC17357" s="123"/>
    </row>
    <row r="17358" spans="5:29" s="2" customFormat="1">
      <c r="E17358" s="120"/>
      <c r="M17358" s="120"/>
      <c r="N17358" s="120"/>
      <c r="U17358" s="121"/>
      <c r="V17358" s="122"/>
      <c r="W17358" s="123"/>
      <c r="AC17358" s="123"/>
    </row>
    <row r="17359" spans="5:29" s="2" customFormat="1">
      <c r="E17359" s="120"/>
      <c r="M17359" s="120"/>
      <c r="N17359" s="120"/>
      <c r="U17359" s="121"/>
      <c r="V17359" s="122"/>
      <c r="W17359" s="123"/>
      <c r="AC17359" s="123"/>
    </row>
    <row r="17360" spans="5:29" s="2" customFormat="1">
      <c r="E17360" s="120"/>
      <c r="M17360" s="120"/>
      <c r="N17360" s="120"/>
      <c r="U17360" s="121"/>
      <c r="V17360" s="122"/>
      <c r="W17360" s="123"/>
      <c r="AC17360" s="123"/>
    </row>
    <row r="17361" spans="5:29" s="2" customFormat="1">
      <c r="E17361" s="120"/>
      <c r="M17361" s="120"/>
      <c r="N17361" s="120"/>
      <c r="U17361" s="121"/>
      <c r="V17361" s="122"/>
      <c r="W17361" s="123"/>
      <c r="AC17361" s="123"/>
    </row>
    <row r="17362" spans="5:29" s="2" customFormat="1">
      <c r="E17362" s="120"/>
      <c r="M17362" s="120"/>
      <c r="N17362" s="120"/>
      <c r="U17362" s="121"/>
      <c r="V17362" s="122"/>
      <c r="W17362" s="123"/>
      <c r="AC17362" s="123"/>
    </row>
    <row r="17363" spans="5:29" s="2" customFormat="1">
      <c r="E17363" s="120"/>
      <c r="M17363" s="120"/>
      <c r="N17363" s="120"/>
      <c r="U17363" s="121"/>
      <c r="V17363" s="122"/>
      <c r="W17363" s="123"/>
      <c r="AC17363" s="123"/>
    </row>
    <row r="17364" spans="5:29" s="2" customFormat="1">
      <c r="E17364" s="120"/>
      <c r="M17364" s="120"/>
      <c r="N17364" s="120"/>
      <c r="U17364" s="121"/>
      <c r="V17364" s="122"/>
      <c r="W17364" s="123"/>
      <c r="AC17364" s="123"/>
    </row>
    <row r="17365" spans="5:29" s="2" customFormat="1">
      <c r="E17365" s="120"/>
      <c r="M17365" s="120"/>
      <c r="N17365" s="120"/>
      <c r="U17365" s="121"/>
      <c r="V17365" s="122"/>
      <c r="W17365" s="123"/>
      <c r="AC17365" s="123"/>
    </row>
    <row r="17366" spans="5:29" s="2" customFormat="1">
      <c r="E17366" s="120"/>
      <c r="M17366" s="120"/>
      <c r="N17366" s="120"/>
      <c r="U17366" s="121"/>
      <c r="V17366" s="122"/>
      <c r="W17366" s="123"/>
      <c r="AC17366" s="123"/>
    </row>
    <row r="17367" spans="5:29" s="2" customFormat="1">
      <c r="E17367" s="120"/>
      <c r="M17367" s="120"/>
      <c r="N17367" s="120"/>
      <c r="U17367" s="121"/>
      <c r="V17367" s="122"/>
      <c r="W17367" s="123"/>
      <c r="AC17367" s="123"/>
    </row>
    <row r="17368" spans="5:29" s="2" customFormat="1">
      <c r="E17368" s="120"/>
      <c r="M17368" s="120"/>
      <c r="N17368" s="120"/>
      <c r="U17368" s="121"/>
      <c r="V17368" s="122"/>
      <c r="W17368" s="123"/>
      <c r="AC17368" s="123"/>
    </row>
    <row r="17369" spans="5:29" s="2" customFormat="1">
      <c r="E17369" s="120"/>
      <c r="M17369" s="120"/>
      <c r="N17369" s="120"/>
      <c r="U17369" s="121"/>
      <c r="V17369" s="122"/>
      <c r="W17369" s="123"/>
      <c r="AC17369" s="123"/>
    </row>
    <row r="17370" spans="5:29" s="2" customFormat="1">
      <c r="E17370" s="120"/>
      <c r="M17370" s="120"/>
      <c r="N17370" s="120"/>
      <c r="U17370" s="121"/>
      <c r="V17370" s="122"/>
      <c r="W17370" s="123"/>
      <c r="AC17370" s="123"/>
    </row>
    <row r="17371" spans="5:29" s="2" customFormat="1">
      <c r="E17371" s="120"/>
      <c r="M17371" s="120"/>
      <c r="N17371" s="120"/>
      <c r="U17371" s="121"/>
      <c r="V17371" s="122"/>
      <c r="W17371" s="123"/>
      <c r="AC17371" s="123"/>
    </row>
    <row r="17372" spans="5:29" s="2" customFormat="1">
      <c r="E17372" s="120"/>
      <c r="M17372" s="120"/>
      <c r="N17372" s="120"/>
      <c r="U17372" s="121"/>
      <c r="V17372" s="122"/>
      <c r="W17372" s="123"/>
      <c r="AC17372" s="123"/>
    </row>
    <row r="17373" spans="5:29" s="2" customFormat="1">
      <c r="E17373" s="120"/>
      <c r="M17373" s="120"/>
      <c r="N17373" s="120"/>
      <c r="U17373" s="121"/>
      <c r="V17373" s="122"/>
      <c r="W17373" s="123"/>
      <c r="AC17373" s="123"/>
    </row>
    <row r="17374" spans="5:29" s="2" customFormat="1">
      <c r="E17374" s="120"/>
      <c r="M17374" s="120"/>
      <c r="N17374" s="120"/>
      <c r="U17374" s="121"/>
      <c r="V17374" s="122"/>
      <c r="W17374" s="123"/>
      <c r="AC17374" s="123"/>
    </row>
    <row r="17375" spans="5:29" s="2" customFormat="1">
      <c r="E17375" s="120"/>
      <c r="M17375" s="120"/>
      <c r="N17375" s="120"/>
      <c r="U17375" s="121"/>
      <c r="V17375" s="122"/>
      <c r="W17375" s="123"/>
      <c r="AC17375" s="123"/>
    </row>
    <row r="17376" spans="5:29" s="2" customFormat="1">
      <c r="E17376" s="120"/>
      <c r="M17376" s="120"/>
      <c r="N17376" s="120"/>
      <c r="U17376" s="121"/>
      <c r="V17376" s="122"/>
      <c r="W17376" s="123"/>
      <c r="AC17376" s="123"/>
    </row>
    <row r="17377" spans="5:29" s="2" customFormat="1">
      <c r="E17377" s="120"/>
      <c r="M17377" s="120"/>
      <c r="N17377" s="120"/>
      <c r="U17377" s="121"/>
      <c r="V17377" s="122"/>
      <c r="W17377" s="123"/>
      <c r="AC17377" s="123"/>
    </row>
    <row r="17378" spans="5:29" s="2" customFormat="1">
      <c r="E17378" s="120"/>
      <c r="M17378" s="120"/>
      <c r="N17378" s="120"/>
      <c r="U17378" s="121"/>
      <c r="V17378" s="122"/>
      <c r="W17378" s="123"/>
      <c r="AC17378" s="123"/>
    </row>
    <row r="17379" spans="5:29" s="2" customFormat="1">
      <c r="E17379" s="120"/>
      <c r="M17379" s="120"/>
      <c r="N17379" s="120"/>
      <c r="U17379" s="121"/>
      <c r="V17379" s="122"/>
      <c r="W17379" s="123"/>
      <c r="AC17379" s="123"/>
    </row>
    <row r="17380" spans="5:29" s="2" customFormat="1">
      <c r="E17380" s="120"/>
      <c r="M17380" s="120"/>
      <c r="N17380" s="120"/>
      <c r="U17380" s="121"/>
      <c r="V17380" s="122"/>
      <c r="W17380" s="123"/>
      <c r="AC17380" s="123"/>
    </row>
    <row r="17381" spans="5:29" s="2" customFormat="1">
      <c r="E17381" s="120"/>
      <c r="M17381" s="120"/>
      <c r="N17381" s="120"/>
      <c r="U17381" s="121"/>
      <c r="V17381" s="122"/>
      <c r="W17381" s="123"/>
      <c r="AC17381" s="123"/>
    </row>
    <row r="17382" spans="5:29" s="2" customFormat="1">
      <c r="E17382" s="120"/>
      <c r="M17382" s="120"/>
      <c r="N17382" s="120"/>
      <c r="U17382" s="121"/>
      <c r="V17382" s="122"/>
      <c r="W17382" s="123"/>
      <c r="AC17382" s="123"/>
    </row>
    <row r="17383" spans="5:29" s="2" customFormat="1">
      <c r="E17383" s="120"/>
      <c r="M17383" s="120"/>
      <c r="N17383" s="120"/>
      <c r="U17383" s="121"/>
      <c r="V17383" s="122"/>
      <c r="W17383" s="123"/>
      <c r="AC17383" s="123"/>
    </row>
    <row r="17384" spans="5:29" s="2" customFormat="1">
      <c r="E17384" s="120"/>
      <c r="M17384" s="120"/>
      <c r="N17384" s="120"/>
      <c r="U17384" s="121"/>
      <c r="V17384" s="122"/>
      <c r="W17384" s="123"/>
      <c r="AC17384" s="123"/>
    </row>
    <row r="17385" spans="5:29" s="2" customFormat="1">
      <c r="E17385" s="120"/>
      <c r="M17385" s="120"/>
      <c r="N17385" s="120"/>
      <c r="U17385" s="121"/>
      <c r="V17385" s="122"/>
      <c r="W17385" s="123"/>
      <c r="AC17385" s="123"/>
    </row>
    <row r="17386" spans="5:29" s="2" customFormat="1">
      <c r="E17386" s="120"/>
      <c r="M17386" s="120"/>
      <c r="N17386" s="120"/>
      <c r="U17386" s="121"/>
      <c r="V17386" s="122"/>
      <c r="W17386" s="123"/>
      <c r="AC17386" s="123"/>
    </row>
    <row r="17387" spans="5:29" s="2" customFormat="1">
      <c r="E17387" s="120"/>
      <c r="M17387" s="120"/>
      <c r="N17387" s="120"/>
      <c r="U17387" s="121"/>
      <c r="V17387" s="122"/>
      <c r="W17387" s="123"/>
      <c r="AC17387" s="123"/>
    </row>
    <row r="17388" spans="5:29" s="2" customFormat="1">
      <c r="E17388" s="120"/>
      <c r="M17388" s="120"/>
      <c r="N17388" s="120"/>
      <c r="U17388" s="121"/>
      <c r="V17388" s="122"/>
      <c r="W17388" s="123"/>
      <c r="AC17388" s="123"/>
    </row>
    <row r="17389" spans="5:29" s="2" customFormat="1">
      <c r="E17389" s="120"/>
      <c r="M17389" s="120"/>
      <c r="N17389" s="120"/>
      <c r="U17389" s="121"/>
      <c r="V17389" s="122"/>
      <c r="W17389" s="123"/>
      <c r="AC17389" s="123"/>
    </row>
    <row r="17390" spans="5:29" s="2" customFormat="1">
      <c r="E17390" s="120"/>
      <c r="M17390" s="120"/>
      <c r="N17390" s="120"/>
      <c r="U17390" s="121"/>
      <c r="V17390" s="122"/>
      <c r="W17390" s="123"/>
      <c r="AC17390" s="123"/>
    </row>
    <row r="17391" spans="5:29" s="2" customFormat="1">
      <c r="E17391" s="120"/>
      <c r="M17391" s="120"/>
      <c r="N17391" s="120"/>
      <c r="U17391" s="121"/>
      <c r="V17391" s="122"/>
      <c r="W17391" s="123"/>
      <c r="AC17391" s="123"/>
    </row>
    <row r="17392" spans="5:29" s="2" customFormat="1">
      <c r="E17392" s="120"/>
      <c r="M17392" s="120"/>
      <c r="N17392" s="120"/>
      <c r="U17392" s="121"/>
      <c r="V17392" s="122"/>
      <c r="W17392" s="123"/>
      <c r="AC17392" s="123"/>
    </row>
    <row r="17393" spans="5:29" s="2" customFormat="1">
      <c r="E17393" s="120"/>
      <c r="M17393" s="120"/>
      <c r="N17393" s="120"/>
      <c r="U17393" s="121"/>
      <c r="V17393" s="122"/>
      <c r="W17393" s="123"/>
      <c r="AC17393" s="123"/>
    </row>
    <row r="17394" spans="5:29" s="2" customFormat="1">
      <c r="E17394" s="120"/>
      <c r="M17394" s="120"/>
      <c r="N17394" s="120"/>
      <c r="U17394" s="121"/>
      <c r="V17394" s="122"/>
      <c r="W17394" s="123"/>
      <c r="AC17394" s="123"/>
    </row>
    <row r="17395" spans="5:29" s="2" customFormat="1">
      <c r="E17395" s="120"/>
      <c r="M17395" s="120"/>
      <c r="N17395" s="120"/>
      <c r="U17395" s="121"/>
      <c r="V17395" s="122"/>
      <c r="W17395" s="123"/>
      <c r="AC17395" s="123"/>
    </row>
    <row r="17396" spans="5:29" s="2" customFormat="1">
      <c r="E17396" s="120"/>
      <c r="M17396" s="120"/>
      <c r="N17396" s="120"/>
      <c r="U17396" s="121"/>
      <c r="V17396" s="122"/>
      <c r="W17396" s="123"/>
      <c r="AC17396" s="123"/>
    </row>
    <row r="17397" spans="5:29" s="2" customFormat="1">
      <c r="E17397" s="120"/>
      <c r="M17397" s="120"/>
      <c r="N17397" s="120"/>
      <c r="U17397" s="121"/>
      <c r="V17397" s="122"/>
      <c r="W17397" s="123"/>
      <c r="AC17397" s="123"/>
    </row>
    <row r="17398" spans="5:29" s="2" customFormat="1">
      <c r="E17398" s="120"/>
      <c r="M17398" s="120"/>
      <c r="N17398" s="120"/>
      <c r="U17398" s="121"/>
      <c r="V17398" s="122"/>
      <c r="W17398" s="123"/>
      <c r="AC17398" s="123"/>
    </row>
    <row r="17399" spans="5:29" s="2" customFormat="1">
      <c r="E17399" s="120"/>
      <c r="M17399" s="120"/>
      <c r="N17399" s="120"/>
      <c r="U17399" s="121"/>
      <c r="V17399" s="122"/>
      <c r="W17399" s="123"/>
      <c r="AC17399" s="123"/>
    </row>
    <row r="17400" spans="5:29" s="2" customFormat="1">
      <c r="E17400" s="120"/>
      <c r="M17400" s="120"/>
      <c r="N17400" s="120"/>
      <c r="U17400" s="121"/>
      <c r="V17400" s="122"/>
      <c r="W17400" s="123"/>
      <c r="AC17400" s="123"/>
    </row>
    <row r="17401" spans="5:29" s="2" customFormat="1">
      <c r="E17401" s="120"/>
      <c r="M17401" s="120"/>
      <c r="N17401" s="120"/>
      <c r="U17401" s="121"/>
      <c r="V17401" s="122"/>
      <c r="W17401" s="123"/>
      <c r="AC17401" s="123"/>
    </row>
    <row r="17402" spans="5:29" s="2" customFormat="1">
      <c r="E17402" s="120"/>
      <c r="M17402" s="120"/>
      <c r="N17402" s="120"/>
      <c r="U17402" s="121"/>
      <c r="V17402" s="122"/>
      <c r="W17402" s="123"/>
      <c r="AC17402" s="123"/>
    </row>
    <row r="17403" spans="5:29" s="2" customFormat="1">
      <c r="E17403" s="120"/>
      <c r="M17403" s="120"/>
      <c r="N17403" s="120"/>
      <c r="U17403" s="121"/>
      <c r="V17403" s="122"/>
      <c r="W17403" s="123"/>
      <c r="AC17403" s="123"/>
    </row>
    <row r="17404" spans="5:29" s="2" customFormat="1">
      <c r="E17404" s="120"/>
      <c r="M17404" s="120"/>
      <c r="N17404" s="120"/>
      <c r="U17404" s="121"/>
      <c r="V17404" s="122"/>
      <c r="W17404" s="123"/>
      <c r="AC17404" s="123"/>
    </row>
    <row r="17405" spans="5:29" s="2" customFormat="1">
      <c r="E17405" s="120"/>
      <c r="M17405" s="120"/>
      <c r="N17405" s="120"/>
      <c r="U17405" s="121"/>
      <c r="V17405" s="122"/>
      <c r="W17405" s="123"/>
      <c r="AC17405" s="123"/>
    </row>
    <row r="17406" spans="5:29" s="2" customFormat="1">
      <c r="E17406" s="120"/>
      <c r="M17406" s="120"/>
      <c r="N17406" s="120"/>
      <c r="U17406" s="121"/>
      <c r="V17406" s="122"/>
      <c r="W17406" s="123"/>
      <c r="AC17406" s="123"/>
    </row>
    <row r="17407" spans="5:29" s="2" customFormat="1">
      <c r="E17407" s="120"/>
      <c r="M17407" s="120"/>
      <c r="N17407" s="120"/>
      <c r="U17407" s="121"/>
      <c r="V17407" s="122"/>
      <c r="W17407" s="123"/>
      <c r="AC17407" s="123"/>
    </row>
    <row r="17408" spans="5:29" s="2" customFormat="1">
      <c r="E17408" s="120"/>
      <c r="M17408" s="120"/>
      <c r="N17408" s="120"/>
      <c r="U17408" s="121"/>
      <c r="V17408" s="122"/>
      <c r="W17408" s="123"/>
      <c r="AC17408" s="123"/>
    </row>
    <row r="17409" spans="5:29" s="2" customFormat="1">
      <c r="E17409" s="120"/>
      <c r="M17409" s="120"/>
      <c r="N17409" s="120"/>
      <c r="U17409" s="121"/>
      <c r="V17409" s="122"/>
      <c r="W17409" s="123"/>
      <c r="AC17409" s="123"/>
    </row>
    <row r="17410" spans="5:29" s="2" customFormat="1">
      <c r="E17410" s="120"/>
      <c r="M17410" s="120"/>
      <c r="N17410" s="120"/>
      <c r="U17410" s="121"/>
      <c r="V17410" s="122"/>
      <c r="W17410" s="123"/>
      <c r="AC17410" s="123"/>
    </row>
    <row r="17411" spans="5:29" s="2" customFormat="1">
      <c r="E17411" s="120"/>
      <c r="M17411" s="120"/>
      <c r="N17411" s="120"/>
      <c r="U17411" s="121"/>
      <c r="V17411" s="122"/>
      <c r="W17411" s="123"/>
      <c r="AC17411" s="123"/>
    </row>
    <row r="17412" spans="5:29" s="2" customFormat="1">
      <c r="E17412" s="120"/>
      <c r="M17412" s="120"/>
      <c r="N17412" s="120"/>
      <c r="U17412" s="121"/>
      <c r="V17412" s="122"/>
      <c r="W17412" s="123"/>
      <c r="AC17412" s="123"/>
    </row>
    <row r="17413" spans="5:29" s="2" customFormat="1">
      <c r="E17413" s="120"/>
      <c r="M17413" s="120"/>
      <c r="N17413" s="120"/>
      <c r="U17413" s="121"/>
      <c r="V17413" s="122"/>
      <c r="W17413" s="123"/>
      <c r="AC17413" s="123"/>
    </row>
    <row r="17414" spans="5:29" s="2" customFormat="1">
      <c r="E17414" s="120"/>
      <c r="M17414" s="120"/>
      <c r="N17414" s="120"/>
      <c r="U17414" s="121"/>
      <c r="V17414" s="122"/>
      <c r="W17414" s="123"/>
      <c r="AC17414" s="123"/>
    </row>
    <row r="17415" spans="5:29" s="2" customFormat="1">
      <c r="E17415" s="120"/>
      <c r="M17415" s="120"/>
      <c r="N17415" s="120"/>
      <c r="U17415" s="121"/>
      <c r="V17415" s="122"/>
      <c r="W17415" s="123"/>
      <c r="AC17415" s="123"/>
    </row>
    <row r="17416" spans="5:29" s="2" customFormat="1">
      <c r="E17416" s="120"/>
      <c r="M17416" s="120"/>
      <c r="N17416" s="120"/>
      <c r="U17416" s="121"/>
      <c r="V17416" s="122"/>
      <c r="W17416" s="123"/>
      <c r="AC17416" s="123"/>
    </row>
    <row r="17417" spans="5:29" s="2" customFormat="1">
      <c r="E17417" s="120"/>
      <c r="M17417" s="120"/>
      <c r="N17417" s="120"/>
      <c r="U17417" s="121"/>
      <c r="V17417" s="122"/>
      <c r="W17417" s="123"/>
      <c r="AC17417" s="123"/>
    </row>
    <row r="17418" spans="5:29" s="2" customFormat="1">
      <c r="E17418" s="120"/>
      <c r="M17418" s="120"/>
      <c r="N17418" s="120"/>
      <c r="U17418" s="121"/>
      <c r="V17418" s="122"/>
      <c r="W17418" s="123"/>
      <c r="AC17418" s="123"/>
    </row>
    <row r="17419" spans="5:29" s="2" customFormat="1">
      <c r="E17419" s="120"/>
      <c r="M17419" s="120"/>
      <c r="N17419" s="120"/>
      <c r="U17419" s="121"/>
      <c r="V17419" s="122"/>
      <c r="W17419" s="123"/>
      <c r="AC17419" s="123"/>
    </row>
    <row r="17420" spans="5:29" s="2" customFormat="1">
      <c r="E17420" s="120"/>
      <c r="M17420" s="120"/>
      <c r="N17420" s="120"/>
      <c r="U17420" s="121"/>
      <c r="V17420" s="122"/>
      <c r="W17420" s="123"/>
      <c r="AC17420" s="123"/>
    </row>
    <row r="17421" spans="5:29" s="2" customFormat="1">
      <c r="E17421" s="120"/>
      <c r="M17421" s="120"/>
      <c r="N17421" s="120"/>
      <c r="U17421" s="121"/>
      <c r="V17421" s="122"/>
      <c r="W17421" s="123"/>
      <c r="AC17421" s="123"/>
    </row>
    <row r="17422" spans="5:29" s="2" customFormat="1">
      <c r="E17422" s="120"/>
      <c r="M17422" s="120"/>
      <c r="N17422" s="120"/>
      <c r="U17422" s="121"/>
      <c r="V17422" s="122"/>
      <c r="W17422" s="123"/>
      <c r="AC17422" s="123"/>
    </row>
    <row r="17423" spans="5:29" s="2" customFormat="1">
      <c r="E17423" s="120"/>
      <c r="M17423" s="120"/>
      <c r="N17423" s="120"/>
      <c r="U17423" s="121"/>
      <c r="V17423" s="122"/>
      <c r="W17423" s="123"/>
      <c r="AC17423" s="123"/>
    </row>
    <row r="17424" spans="5:29" s="2" customFormat="1">
      <c r="E17424" s="120"/>
      <c r="M17424" s="120"/>
      <c r="N17424" s="120"/>
      <c r="U17424" s="121"/>
      <c r="V17424" s="122"/>
      <c r="W17424" s="123"/>
      <c r="AC17424" s="123"/>
    </row>
    <row r="17425" spans="5:29" s="2" customFormat="1">
      <c r="E17425" s="120"/>
      <c r="M17425" s="120"/>
      <c r="N17425" s="120"/>
      <c r="U17425" s="121"/>
      <c r="V17425" s="122"/>
      <c r="W17425" s="123"/>
      <c r="AC17425" s="123"/>
    </row>
    <row r="17426" spans="5:29" s="2" customFormat="1">
      <c r="E17426" s="120"/>
      <c r="M17426" s="120"/>
      <c r="N17426" s="120"/>
      <c r="U17426" s="121"/>
      <c r="V17426" s="122"/>
      <c r="W17426" s="123"/>
      <c r="AC17426" s="123"/>
    </row>
    <row r="17427" spans="5:29" s="2" customFormat="1">
      <c r="E17427" s="120"/>
      <c r="M17427" s="120"/>
      <c r="N17427" s="120"/>
      <c r="U17427" s="121"/>
      <c r="V17427" s="122"/>
      <c r="W17427" s="123"/>
      <c r="AC17427" s="123"/>
    </row>
    <row r="17428" spans="5:29" s="2" customFormat="1">
      <c r="E17428" s="120"/>
      <c r="M17428" s="120"/>
      <c r="N17428" s="120"/>
      <c r="U17428" s="121"/>
      <c r="V17428" s="122"/>
      <c r="W17428" s="123"/>
      <c r="AC17428" s="123"/>
    </row>
    <row r="17429" spans="5:29" s="2" customFormat="1">
      <c r="E17429" s="120"/>
      <c r="M17429" s="120"/>
      <c r="N17429" s="120"/>
      <c r="U17429" s="121"/>
      <c r="V17429" s="122"/>
      <c r="W17429" s="123"/>
      <c r="AC17429" s="123"/>
    </row>
    <row r="17430" spans="5:29" s="2" customFormat="1">
      <c r="E17430" s="120"/>
      <c r="M17430" s="120"/>
      <c r="N17430" s="120"/>
      <c r="U17430" s="121"/>
      <c r="V17430" s="122"/>
      <c r="W17430" s="123"/>
      <c r="AC17430" s="123"/>
    </row>
    <row r="17431" spans="5:29" s="2" customFormat="1">
      <c r="E17431" s="120"/>
      <c r="M17431" s="120"/>
      <c r="N17431" s="120"/>
      <c r="U17431" s="121"/>
      <c r="V17431" s="122"/>
      <c r="W17431" s="123"/>
      <c r="AC17431" s="123"/>
    </row>
    <row r="17432" spans="5:29" s="2" customFormat="1">
      <c r="E17432" s="120"/>
      <c r="M17432" s="120"/>
      <c r="N17432" s="120"/>
      <c r="U17432" s="121"/>
      <c r="V17432" s="122"/>
      <c r="W17432" s="123"/>
      <c r="AC17432" s="123"/>
    </row>
    <row r="17433" spans="5:29" s="2" customFormat="1">
      <c r="E17433" s="120"/>
      <c r="M17433" s="120"/>
      <c r="N17433" s="120"/>
      <c r="U17433" s="121"/>
      <c r="V17433" s="122"/>
      <c r="W17433" s="123"/>
      <c r="AC17433" s="123"/>
    </row>
    <row r="17434" spans="5:29" s="2" customFormat="1">
      <c r="E17434" s="120"/>
      <c r="M17434" s="120"/>
      <c r="N17434" s="120"/>
      <c r="U17434" s="121"/>
      <c r="V17434" s="122"/>
      <c r="W17434" s="123"/>
      <c r="AC17434" s="123"/>
    </row>
    <row r="17435" spans="5:29" s="2" customFormat="1">
      <c r="E17435" s="120"/>
      <c r="M17435" s="120"/>
      <c r="N17435" s="120"/>
      <c r="U17435" s="121"/>
      <c r="V17435" s="122"/>
      <c r="W17435" s="123"/>
      <c r="AC17435" s="123"/>
    </row>
    <row r="17436" spans="5:29" s="2" customFormat="1">
      <c r="E17436" s="120"/>
      <c r="M17436" s="120"/>
      <c r="N17436" s="120"/>
      <c r="U17436" s="121"/>
      <c r="V17436" s="122"/>
      <c r="W17436" s="123"/>
      <c r="AC17436" s="123"/>
    </row>
    <row r="17437" spans="5:29" s="2" customFormat="1">
      <c r="E17437" s="120"/>
      <c r="M17437" s="120"/>
      <c r="N17437" s="120"/>
      <c r="U17437" s="121"/>
      <c r="V17437" s="122"/>
      <c r="W17437" s="123"/>
      <c r="AC17437" s="123"/>
    </row>
    <row r="17438" spans="5:29" s="2" customFormat="1">
      <c r="E17438" s="120"/>
      <c r="M17438" s="120"/>
      <c r="N17438" s="120"/>
      <c r="U17438" s="121"/>
      <c r="V17438" s="122"/>
      <c r="W17438" s="123"/>
      <c r="AC17438" s="123"/>
    </row>
    <row r="17439" spans="5:29" s="2" customFormat="1">
      <c r="E17439" s="120"/>
      <c r="M17439" s="120"/>
      <c r="N17439" s="120"/>
      <c r="U17439" s="121"/>
      <c r="V17439" s="122"/>
      <c r="W17439" s="123"/>
      <c r="AC17439" s="123"/>
    </row>
    <row r="17440" spans="5:29" s="2" customFormat="1">
      <c r="E17440" s="120"/>
      <c r="M17440" s="120"/>
      <c r="N17440" s="120"/>
      <c r="U17440" s="121"/>
      <c r="V17440" s="122"/>
      <c r="W17440" s="123"/>
      <c r="AC17440" s="123"/>
    </row>
    <row r="17441" spans="5:29" s="2" customFormat="1">
      <c r="E17441" s="120"/>
      <c r="M17441" s="120"/>
      <c r="N17441" s="120"/>
      <c r="U17441" s="121"/>
      <c r="V17441" s="122"/>
      <c r="W17441" s="123"/>
      <c r="AC17441" s="123"/>
    </row>
    <row r="17442" spans="5:29" s="2" customFormat="1">
      <c r="E17442" s="120"/>
      <c r="M17442" s="120"/>
      <c r="N17442" s="120"/>
      <c r="U17442" s="121"/>
      <c r="V17442" s="122"/>
      <c r="W17442" s="123"/>
      <c r="AC17442" s="123"/>
    </row>
    <row r="17443" spans="5:29" s="2" customFormat="1">
      <c r="E17443" s="120"/>
      <c r="M17443" s="120"/>
      <c r="N17443" s="120"/>
      <c r="U17443" s="121"/>
      <c r="V17443" s="122"/>
      <c r="W17443" s="123"/>
      <c r="AC17443" s="123"/>
    </row>
    <row r="17444" spans="5:29" s="2" customFormat="1">
      <c r="E17444" s="120"/>
      <c r="M17444" s="120"/>
      <c r="N17444" s="120"/>
      <c r="U17444" s="121"/>
      <c r="V17444" s="122"/>
      <c r="W17444" s="123"/>
      <c r="AC17444" s="123"/>
    </row>
    <row r="17445" spans="5:29" s="2" customFormat="1">
      <c r="E17445" s="120"/>
      <c r="M17445" s="120"/>
      <c r="N17445" s="120"/>
      <c r="U17445" s="121"/>
      <c r="V17445" s="122"/>
      <c r="W17445" s="123"/>
      <c r="AC17445" s="123"/>
    </row>
    <row r="17446" spans="5:29" s="2" customFormat="1">
      <c r="E17446" s="120"/>
      <c r="M17446" s="120"/>
      <c r="N17446" s="120"/>
      <c r="U17446" s="121"/>
      <c r="V17446" s="122"/>
      <c r="W17446" s="123"/>
      <c r="AC17446" s="123"/>
    </row>
    <row r="17447" spans="5:29" s="2" customFormat="1">
      <c r="E17447" s="120"/>
      <c r="M17447" s="120"/>
      <c r="N17447" s="120"/>
      <c r="U17447" s="121"/>
      <c r="V17447" s="122"/>
      <c r="W17447" s="123"/>
      <c r="AC17447" s="123"/>
    </row>
    <row r="17448" spans="5:29" s="2" customFormat="1">
      <c r="E17448" s="120"/>
      <c r="M17448" s="120"/>
      <c r="N17448" s="120"/>
      <c r="U17448" s="121"/>
      <c r="V17448" s="122"/>
      <c r="W17448" s="123"/>
      <c r="AC17448" s="123"/>
    </row>
    <row r="17449" spans="5:29" s="2" customFormat="1">
      <c r="E17449" s="120"/>
      <c r="M17449" s="120"/>
      <c r="N17449" s="120"/>
      <c r="U17449" s="121"/>
      <c r="V17449" s="122"/>
      <c r="W17449" s="123"/>
      <c r="AC17449" s="123"/>
    </row>
    <row r="17450" spans="5:29" s="2" customFormat="1">
      <c r="E17450" s="120"/>
      <c r="M17450" s="120"/>
      <c r="N17450" s="120"/>
      <c r="U17450" s="121"/>
      <c r="V17450" s="122"/>
      <c r="W17450" s="123"/>
      <c r="AC17450" s="123"/>
    </row>
    <row r="17451" spans="5:29" s="2" customFormat="1">
      <c r="E17451" s="120"/>
      <c r="M17451" s="120"/>
      <c r="N17451" s="120"/>
      <c r="U17451" s="121"/>
      <c r="V17451" s="122"/>
      <c r="W17451" s="123"/>
      <c r="AC17451" s="123"/>
    </row>
    <row r="17452" spans="5:29" s="2" customFormat="1">
      <c r="E17452" s="120"/>
      <c r="M17452" s="120"/>
      <c r="N17452" s="120"/>
      <c r="U17452" s="121"/>
      <c r="V17452" s="122"/>
      <c r="W17452" s="123"/>
      <c r="AC17452" s="123"/>
    </row>
    <row r="17453" spans="5:29" s="2" customFormat="1">
      <c r="E17453" s="120"/>
      <c r="M17453" s="120"/>
      <c r="N17453" s="120"/>
      <c r="U17453" s="121"/>
      <c r="V17453" s="122"/>
      <c r="W17453" s="123"/>
      <c r="AC17453" s="123"/>
    </row>
    <row r="17454" spans="5:29" s="2" customFormat="1">
      <c r="E17454" s="120"/>
      <c r="M17454" s="120"/>
      <c r="N17454" s="120"/>
      <c r="U17454" s="121"/>
      <c r="V17454" s="122"/>
      <c r="W17454" s="123"/>
      <c r="AC17454" s="123"/>
    </row>
    <row r="17455" spans="5:29" s="2" customFormat="1">
      <c r="E17455" s="120"/>
      <c r="M17455" s="120"/>
      <c r="N17455" s="120"/>
      <c r="U17455" s="121"/>
      <c r="V17455" s="122"/>
      <c r="W17455" s="123"/>
      <c r="AC17455" s="123"/>
    </row>
    <row r="17456" spans="5:29" s="2" customFormat="1">
      <c r="E17456" s="120"/>
      <c r="M17456" s="120"/>
      <c r="N17456" s="120"/>
      <c r="U17456" s="121"/>
      <c r="V17456" s="122"/>
      <c r="W17456" s="123"/>
      <c r="AC17456" s="123"/>
    </row>
    <row r="17457" spans="5:29" s="2" customFormat="1">
      <c r="E17457" s="120"/>
      <c r="M17457" s="120"/>
      <c r="N17457" s="120"/>
      <c r="U17457" s="121"/>
      <c r="V17457" s="122"/>
      <c r="W17457" s="123"/>
      <c r="AC17457" s="123"/>
    </row>
    <row r="17458" spans="5:29" s="2" customFormat="1">
      <c r="E17458" s="120"/>
      <c r="M17458" s="120"/>
      <c r="N17458" s="120"/>
      <c r="U17458" s="121"/>
      <c r="V17458" s="122"/>
      <c r="W17458" s="123"/>
      <c r="AC17458" s="123"/>
    </row>
    <row r="17459" spans="5:29" s="2" customFormat="1">
      <c r="E17459" s="120"/>
      <c r="M17459" s="120"/>
      <c r="N17459" s="120"/>
      <c r="U17459" s="121"/>
      <c r="V17459" s="122"/>
      <c r="W17459" s="123"/>
      <c r="AC17459" s="123"/>
    </row>
    <row r="17460" spans="5:29" s="2" customFormat="1">
      <c r="E17460" s="120"/>
      <c r="M17460" s="120"/>
      <c r="N17460" s="120"/>
      <c r="U17460" s="121"/>
      <c r="V17460" s="122"/>
      <c r="W17460" s="123"/>
      <c r="AC17460" s="123"/>
    </row>
    <row r="17461" spans="5:29" s="2" customFormat="1">
      <c r="E17461" s="120"/>
      <c r="M17461" s="120"/>
      <c r="N17461" s="120"/>
      <c r="U17461" s="121"/>
      <c r="V17461" s="122"/>
      <c r="W17461" s="123"/>
      <c r="AC17461" s="123"/>
    </row>
    <row r="17462" spans="5:29" s="2" customFormat="1">
      <c r="E17462" s="120"/>
      <c r="M17462" s="120"/>
      <c r="N17462" s="120"/>
      <c r="U17462" s="121"/>
      <c r="V17462" s="122"/>
      <c r="W17462" s="123"/>
      <c r="AC17462" s="123"/>
    </row>
    <row r="17463" spans="5:29" s="2" customFormat="1">
      <c r="E17463" s="120"/>
      <c r="M17463" s="120"/>
      <c r="N17463" s="120"/>
      <c r="U17463" s="121"/>
      <c r="V17463" s="122"/>
      <c r="W17463" s="123"/>
      <c r="AC17463" s="123"/>
    </row>
    <row r="17464" spans="5:29" s="2" customFormat="1">
      <c r="E17464" s="120"/>
      <c r="M17464" s="120"/>
      <c r="N17464" s="120"/>
      <c r="U17464" s="121"/>
      <c r="V17464" s="122"/>
      <c r="W17464" s="123"/>
      <c r="AC17464" s="123"/>
    </row>
    <row r="17465" spans="5:29" s="2" customFormat="1">
      <c r="E17465" s="120"/>
      <c r="M17465" s="120"/>
      <c r="N17465" s="120"/>
      <c r="U17465" s="121"/>
      <c r="V17465" s="122"/>
      <c r="W17465" s="123"/>
      <c r="AC17465" s="123"/>
    </row>
    <row r="17466" spans="5:29" s="2" customFormat="1">
      <c r="E17466" s="120"/>
      <c r="M17466" s="120"/>
      <c r="N17466" s="120"/>
      <c r="U17466" s="121"/>
      <c r="V17466" s="122"/>
      <c r="W17466" s="123"/>
      <c r="AC17466" s="123"/>
    </row>
    <row r="17467" spans="5:29" s="2" customFormat="1">
      <c r="E17467" s="120"/>
      <c r="M17467" s="120"/>
      <c r="N17467" s="120"/>
      <c r="U17467" s="121"/>
      <c r="V17467" s="122"/>
      <c r="W17467" s="123"/>
      <c r="AC17467" s="123"/>
    </row>
    <row r="17468" spans="5:29" s="2" customFormat="1">
      <c r="E17468" s="120"/>
      <c r="M17468" s="120"/>
      <c r="N17468" s="120"/>
      <c r="U17468" s="121"/>
      <c r="V17468" s="122"/>
      <c r="W17468" s="123"/>
      <c r="AC17468" s="123"/>
    </row>
    <row r="17469" spans="5:29" s="2" customFormat="1">
      <c r="E17469" s="120"/>
      <c r="M17469" s="120"/>
      <c r="N17469" s="120"/>
      <c r="U17469" s="121"/>
      <c r="V17469" s="122"/>
      <c r="W17469" s="123"/>
      <c r="AC17469" s="123"/>
    </row>
    <row r="17470" spans="5:29" s="2" customFormat="1">
      <c r="E17470" s="120"/>
      <c r="M17470" s="120"/>
      <c r="N17470" s="120"/>
      <c r="U17470" s="121"/>
      <c r="V17470" s="122"/>
      <c r="W17470" s="123"/>
      <c r="AC17470" s="123"/>
    </row>
    <row r="17471" spans="5:29" s="2" customFormat="1">
      <c r="E17471" s="120"/>
      <c r="M17471" s="120"/>
      <c r="N17471" s="120"/>
      <c r="U17471" s="121"/>
      <c r="V17471" s="122"/>
      <c r="W17471" s="123"/>
      <c r="AC17471" s="123"/>
    </row>
    <row r="17472" spans="5:29" s="2" customFormat="1">
      <c r="E17472" s="120"/>
      <c r="M17472" s="120"/>
      <c r="N17472" s="120"/>
      <c r="U17472" s="121"/>
      <c r="V17472" s="122"/>
      <c r="W17472" s="123"/>
      <c r="AC17472" s="123"/>
    </row>
    <row r="17473" spans="5:29" s="2" customFormat="1">
      <c r="E17473" s="120"/>
      <c r="M17473" s="120"/>
      <c r="N17473" s="120"/>
      <c r="U17473" s="121"/>
      <c r="V17473" s="122"/>
      <c r="W17473" s="123"/>
      <c r="AC17473" s="123"/>
    </row>
    <row r="17474" spans="5:29" s="2" customFormat="1">
      <c r="E17474" s="120"/>
      <c r="M17474" s="120"/>
      <c r="N17474" s="120"/>
      <c r="U17474" s="121"/>
      <c r="V17474" s="122"/>
      <c r="W17474" s="123"/>
      <c r="AC17474" s="123"/>
    </row>
    <row r="17475" spans="5:29" s="2" customFormat="1">
      <c r="E17475" s="120"/>
      <c r="M17475" s="120"/>
      <c r="N17475" s="120"/>
      <c r="U17475" s="121"/>
      <c r="V17475" s="122"/>
      <c r="W17475" s="123"/>
      <c r="AC17475" s="123"/>
    </row>
    <row r="17476" spans="5:29" s="2" customFormat="1">
      <c r="E17476" s="120"/>
      <c r="M17476" s="120"/>
      <c r="N17476" s="120"/>
      <c r="U17476" s="121"/>
      <c r="V17476" s="122"/>
      <c r="W17476" s="123"/>
      <c r="AC17476" s="123"/>
    </row>
    <row r="17477" spans="5:29" s="2" customFormat="1">
      <c r="E17477" s="120"/>
      <c r="M17477" s="120"/>
      <c r="N17477" s="120"/>
      <c r="U17477" s="121"/>
      <c r="V17477" s="122"/>
      <c r="W17477" s="123"/>
      <c r="AC17477" s="123"/>
    </row>
    <row r="17478" spans="5:29" s="2" customFormat="1">
      <c r="E17478" s="120"/>
      <c r="M17478" s="120"/>
      <c r="N17478" s="120"/>
      <c r="U17478" s="121"/>
      <c r="V17478" s="122"/>
      <c r="W17478" s="123"/>
      <c r="AC17478" s="123"/>
    </row>
    <row r="17479" spans="5:29" s="2" customFormat="1">
      <c r="E17479" s="120"/>
      <c r="M17479" s="120"/>
      <c r="N17479" s="120"/>
      <c r="U17479" s="121"/>
      <c r="V17479" s="122"/>
      <c r="W17479" s="123"/>
      <c r="AC17479" s="123"/>
    </row>
    <row r="17480" spans="5:29" s="2" customFormat="1">
      <c r="E17480" s="120"/>
      <c r="M17480" s="120"/>
      <c r="N17480" s="120"/>
      <c r="U17480" s="121"/>
      <c r="V17480" s="122"/>
      <c r="W17480" s="123"/>
      <c r="AC17480" s="123"/>
    </row>
    <row r="17481" spans="5:29" s="2" customFormat="1">
      <c r="E17481" s="120"/>
      <c r="M17481" s="120"/>
      <c r="N17481" s="120"/>
      <c r="U17481" s="121"/>
      <c r="V17481" s="122"/>
      <c r="W17481" s="123"/>
      <c r="AC17481" s="123"/>
    </row>
    <row r="17482" spans="5:29" s="2" customFormat="1">
      <c r="E17482" s="120"/>
      <c r="M17482" s="120"/>
      <c r="N17482" s="120"/>
      <c r="U17482" s="121"/>
      <c r="V17482" s="122"/>
      <c r="W17482" s="123"/>
      <c r="AC17482" s="123"/>
    </row>
    <row r="17483" spans="5:29" s="2" customFormat="1">
      <c r="E17483" s="120"/>
      <c r="M17483" s="120"/>
      <c r="N17483" s="120"/>
      <c r="U17483" s="121"/>
      <c r="V17483" s="122"/>
      <c r="W17483" s="123"/>
      <c r="AC17483" s="123"/>
    </row>
    <row r="17484" spans="5:29" s="2" customFormat="1">
      <c r="E17484" s="120"/>
      <c r="M17484" s="120"/>
      <c r="N17484" s="120"/>
      <c r="U17484" s="121"/>
      <c r="V17484" s="122"/>
      <c r="W17484" s="123"/>
      <c r="AC17484" s="123"/>
    </row>
    <row r="17485" spans="5:29" s="2" customFormat="1">
      <c r="E17485" s="120"/>
      <c r="M17485" s="120"/>
      <c r="N17485" s="120"/>
      <c r="U17485" s="121"/>
      <c r="V17485" s="122"/>
      <c r="W17485" s="123"/>
      <c r="AC17485" s="123"/>
    </row>
    <row r="17486" spans="5:29" s="2" customFormat="1">
      <c r="E17486" s="120"/>
      <c r="M17486" s="120"/>
      <c r="N17486" s="120"/>
      <c r="U17486" s="121"/>
      <c r="V17486" s="122"/>
      <c r="W17486" s="123"/>
      <c r="AC17486" s="123"/>
    </row>
    <row r="17487" spans="5:29" s="2" customFormat="1">
      <c r="E17487" s="120"/>
      <c r="M17487" s="120"/>
      <c r="N17487" s="120"/>
      <c r="U17487" s="121"/>
      <c r="V17487" s="122"/>
      <c r="W17487" s="123"/>
      <c r="AC17487" s="123"/>
    </row>
    <row r="17488" spans="5:29" s="2" customFormat="1">
      <c r="E17488" s="120"/>
      <c r="M17488" s="120"/>
      <c r="N17488" s="120"/>
      <c r="U17488" s="121"/>
      <c r="V17488" s="122"/>
      <c r="W17488" s="123"/>
      <c r="AC17488" s="123"/>
    </row>
    <row r="17489" spans="5:29" s="2" customFormat="1">
      <c r="E17489" s="120"/>
      <c r="M17489" s="120"/>
      <c r="N17489" s="120"/>
      <c r="U17489" s="121"/>
      <c r="V17489" s="122"/>
      <c r="W17489" s="123"/>
      <c r="AC17489" s="123"/>
    </row>
    <row r="17490" spans="5:29" s="2" customFormat="1">
      <c r="E17490" s="120"/>
      <c r="M17490" s="120"/>
      <c r="N17490" s="120"/>
      <c r="U17490" s="121"/>
      <c r="V17490" s="122"/>
      <c r="W17490" s="123"/>
      <c r="AC17490" s="123"/>
    </row>
    <row r="17491" spans="5:29" s="2" customFormat="1">
      <c r="E17491" s="120"/>
      <c r="M17491" s="120"/>
      <c r="N17491" s="120"/>
      <c r="U17491" s="121"/>
      <c r="V17491" s="122"/>
      <c r="W17491" s="123"/>
      <c r="AC17491" s="123"/>
    </row>
    <row r="17492" spans="5:29" s="2" customFormat="1">
      <c r="E17492" s="120"/>
      <c r="M17492" s="120"/>
      <c r="N17492" s="120"/>
      <c r="U17492" s="121"/>
      <c r="V17492" s="122"/>
      <c r="W17492" s="123"/>
      <c r="AC17492" s="123"/>
    </row>
    <row r="17493" spans="5:29" s="2" customFormat="1">
      <c r="E17493" s="120"/>
      <c r="M17493" s="120"/>
      <c r="N17493" s="120"/>
      <c r="U17493" s="121"/>
      <c r="V17493" s="122"/>
      <c r="W17493" s="123"/>
      <c r="AC17493" s="123"/>
    </row>
    <row r="17494" spans="5:29" s="2" customFormat="1">
      <c r="E17494" s="120"/>
      <c r="M17494" s="120"/>
      <c r="N17494" s="120"/>
      <c r="U17494" s="121"/>
      <c r="V17494" s="122"/>
      <c r="W17494" s="123"/>
      <c r="AC17494" s="123"/>
    </row>
    <row r="17495" spans="5:29" s="2" customFormat="1">
      <c r="E17495" s="120"/>
      <c r="M17495" s="120"/>
      <c r="N17495" s="120"/>
      <c r="U17495" s="121"/>
      <c r="V17495" s="122"/>
      <c r="W17495" s="123"/>
      <c r="AC17495" s="123"/>
    </row>
    <row r="17496" spans="5:29" s="2" customFormat="1">
      <c r="E17496" s="120"/>
      <c r="M17496" s="120"/>
      <c r="N17496" s="120"/>
      <c r="U17496" s="121"/>
      <c r="V17496" s="122"/>
      <c r="W17496" s="123"/>
      <c r="AC17496" s="123"/>
    </row>
    <row r="17497" spans="5:29" s="2" customFormat="1">
      <c r="E17497" s="120"/>
      <c r="M17497" s="120"/>
      <c r="N17497" s="120"/>
      <c r="U17497" s="121"/>
      <c r="V17497" s="122"/>
      <c r="W17497" s="123"/>
      <c r="AC17497" s="123"/>
    </row>
    <row r="17498" spans="5:29" s="2" customFormat="1">
      <c r="E17498" s="120"/>
      <c r="M17498" s="120"/>
      <c r="N17498" s="120"/>
      <c r="U17498" s="121"/>
      <c r="V17498" s="122"/>
      <c r="W17498" s="123"/>
      <c r="AC17498" s="123"/>
    </row>
    <row r="17499" spans="5:29" s="2" customFormat="1">
      <c r="E17499" s="120"/>
      <c r="M17499" s="120"/>
      <c r="N17499" s="120"/>
      <c r="U17499" s="121"/>
      <c r="V17499" s="122"/>
      <c r="W17499" s="123"/>
      <c r="AC17499" s="123"/>
    </row>
    <row r="17500" spans="5:29" s="2" customFormat="1">
      <c r="E17500" s="120"/>
      <c r="M17500" s="120"/>
      <c r="N17500" s="120"/>
      <c r="U17500" s="121"/>
      <c r="V17500" s="122"/>
      <c r="W17500" s="123"/>
      <c r="AC17500" s="123"/>
    </row>
    <row r="17501" spans="5:29" s="2" customFormat="1">
      <c r="E17501" s="120"/>
      <c r="M17501" s="120"/>
      <c r="N17501" s="120"/>
      <c r="U17501" s="121"/>
      <c r="V17501" s="122"/>
      <c r="W17501" s="123"/>
      <c r="AC17501" s="123"/>
    </row>
    <row r="17502" spans="5:29" s="2" customFormat="1">
      <c r="E17502" s="120"/>
      <c r="M17502" s="120"/>
      <c r="N17502" s="120"/>
      <c r="U17502" s="121"/>
      <c r="V17502" s="122"/>
      <c r="W17502" s="123"/>
      <c r="AC17502" s="123"/>
    </row>
    <row r="17503" spans="5:29" s="2" customFormat="1">
      <c r="E17503" s="120"/>
      <c r="M17503" s="120"/>
      <c r="N17503" s="120"/>
      <c r="U17503" s="121"/>
      <c r="V17503" s="122"/>
      <c r="W17503" s="123"/>
      <c r="AC17503" s="123"/>
    </row>
    <row r="17504" spans="5:29" s="2" customFormat="1">
      <c r="E17504" s="120"/>
      <c r="M17504" s="120"/>
      <c r="N17504" s="120"/>
      <c r="U17504" s="121"/>
      <c r="V17504" s="122"/>
      <c r="W17504" s="123"/>
      <c r="AC17504" s="123"/>
    </row>
    <row r="17505" spans="5:29" s="2" customFormat="1">
      <c r="E17505" s="120"/>
      <c r="M17505" s="120"/>
      <c r="N17505" s="120"/>
      <c r="U17505" s="121"/>
      <c r="V17505" s="122"/>
      <c r="W17505" s="123"/>
      <c r="AC17505" s="123"/>
    </row>
    <row r="17506" spans="5:29" s="2" customFormat="1">
      <c r="E17506" s="120"/>
      <c r="M17506" s="120"/>
      <c r="N17506" s="120"/>
      <c r="U17506" s="121"/>
      <c r="V17506" s="122"/>
      <c r="W17506" s="123"/>
      <c r="AC17506" s="123"/>
    </row>
    <row r="17507" spans="5:29" s="2" customFormat="1">
      <c r="E17507" s="120"/>
      <c r="M17507" s="120"/>
      <c r="N17507" s="120"/>
      <c r="U17507" s="121"/>
      <c r="V17507" s="122"/>
      <c r="W17507" s="123"/>
      <c r="AC17507" s="123"/>
    </row>
    <row r="17508" spans="5:29" s="2" customFormat="1">
      <c r="E17508" s="120"/>
      <c r="M17508" s="120"/>
      <c r="N17508" s="120"/>
      <c r="U17508" s="121"/>
      <c r="V17508" s="122"/>
      <c r="W17508" s="123"/>
      <c r="AC17508" s="123"/>
    </row>
    <row r="17509" spans="5:29" s="2" customFormat="1">
      <c r="E17509" s="120"/>
      <c r="M17509" s="120"/>
      <c r="N17509" s="120"/>
      <c r="U17509" s="121"/>
      <c r="V17509" s="122"/>
      <c r="W17509" s="123"/>
      <c r="AC17509" s="123"/>
    </row>
    <row r="17510" spans="5:29" s="2" customFormat="1">
      <c r="E17510" s="120"/>
      <c r="M17510" s="120"/>
      <c r="N17510" s="120"/>
      <c r="U17510" s="121"/>
      <c r="V17510" s="122"/>
      <c r="W17510" s="123"/>
      <c r="AC17510" s="123"/>
    </row>
    <row r="17511" spans="5:29" s="2" customFormat="1">
      <c r="E17511" s="120"/>
      <c r="M17511" s="120"/>
      <c r="N17511" s="120"/>
      <c r="U17511" s="121"/>
      <c r="V17511" s="122"/>
      <c r="W17511" s="123"/>
      <c r="AC17511" s="123"/>
    </row>
    <row r="17512" spans="5:29" s="2" customFormat="1">
      <c r="E17512" s="120"/>
      <c r="M17512" s="120"/>
      <c r="N17512" s="120"/>
      <c r="U17512" s="121"/>
      <c r="V17512" s="122"/>
      <c r="W17512" s="123"/>
      <c r="AC17512" s="123"/>
    </row>
    <row r="17513" spans="5:29" s="2" customFormat="1">
      <c r="E17513" s="120"/>
      <c r="M17513" s="120"/>
      <c r="N17513" s="120"/>
      <c r="U17513" s="121"/>
      <c r="V17513" s="122"/>
      <c r="W17513" s="123"/>
      <c r="AC17513" s="123"/>
    </row>
    <row r="17514" spans="5:29" s="2" customFormat="1">
      <c r="E17514" s="120"/>
      <c r="M17514" s="120"/>
      <c r="N17514" s="120"/>
      <c r="U17514" s="121"/>
      <c r="V17514" s="122"/>
      <c r="W17514" s="123"/>
      <c r="AC17514" s="123"/>
    </row>
    <row r="17515" spans="5:29" s="2" customFormat="1">
      <c r="E17515" s="120"/>
      <c r="M17515" s="120"/>
      <c r="N17515" s="120"/>
      <c r="U17515" s="121"/>
      <c r="V17515" s="122"/>
      <c r="W17515" s="123"/>
      <c r="AC17515" s="123"/>
    </row>
    <row r="17516" spans="5:29" s="2" customFormat="1">
      <c r="E17516" s="120"/>
      <c r="M17516" s="120"/>
      <c r="N17516" s="120"/>
      <c r="U17516" s="121"/>
      <c r="V17516" s="122"/>
      <c r="W17516" s="123"/>
      <c r="AC17516" s="123"/>
    </row>
    <row r="17517" spans="5:29" s="2" customFormat="1">
      <c r="E17517" s="120"/>
      <c r="M17517" s="120"/>
      <c r="N17517" s="120"/>
      <c r="U17517" s="121"/>
      <c r="V17517" s="122"/>
      <c r="W17517" s="123"/>
      <c r="AC17517" s="123"/>
    </row>
    <row r="17518" spans="5:29" s="2" customFormat="1">
      <c r="E17518" s="120"/>
      <c r="M17518" s="120"/>
      <c r="N17518" s="120"/>
      <c r="U17518" s="121"/>
      <c r="V17518" s="122"/>
      <c r="W17518" s="123"/>
      <c r="AC17518" s="123"/>
    </row>
    <row r="17519" spans="5:29" s="2" customFormat="1">
      <c r="E17519" s="120"/>
      <c r="M17519" s="120"/>
      <c r="N17519" s="120"/>
      <c r="U17519" s="121"/>
      <c r="V17519" s="122"/>
      <c r="W17519" s="123"/>
      <c r="AC17519" s="123"/>
    </row>
    <row r="17520" spans="5:29" s="2" customFormat="1">
      <c r="E17520" s="120"/>
      <c r="M17520" s="120"/>
      <c r="N17520" s="120"/>
      <c r="U17520" s="121"/>
      <c r="V17520" s="122"/>
      <c r="W17520" s="123"/>
      <c r="AC17520" s="123"/>
    </row>
    <row r="17521" spans="5:29" s="2" customFormat="1">
      <c r="E17521" s="120"/>
      <c r="M17521" s="120"/>
      <c r="N17521" s="120"/>
      <c r="U17521" s="121"/>
      <c r="V17521" s="122"/>
      <c r="W17521" s="123"/>
      <c r="AC17521" s="123"/>
    </row>
    <row r="17522" spans="5:29" s="2" customFormat="1">
      <c r="E17522" s="120"/>
      <c r="M17522" s="120"/>
      <c r="N17522" s="120"/>
      <c r="U17522" s="121"/>
      <c r="V17522" s="122"/>
      <c r="W17522" s="123"/>
      <c r="AC17522" s="123"/>
    </row>
    <row r="17523" spans="5:29" s="2" customFormat="1">
      <c r="E17523" s="120"/>
      <c r="M17523" s="120"/>
      <c r="N17523" s="120"/>
      <c r="U17523" s="121"/>
      <c r="V17523" s="122"/>
      <c r="W17523" s="123"/>
      <c r="AC17523" s="123"/>
    </row>
    <row r="17524" spans="5:29" s="2" customFormat="1">
      <c r="E17524" s="120"/>
      <c r="M17524" s="120"/>
      <c r="N17524" s="120"/>
      <c r="U17524" s="121"/>
      <c r="V17524" s="122"/>
      <c r="W17524" s="123"/>
      <c r="AC17524" s="123"/>
    </row>
    <row r="17525" spans="5:29" s="2" customFormat="1">
      <c r="E17525" s="120"/>
      <c r="M17525" s="120"/>
      <c r="N17525" s="120"/>
      <c r="U17525" s="121"/>
      <c r="V17525" s="122"/>
      <c r="W17525" s="123"/>
      <c r="AC17525" s="123"/>
    </row>
    <row r="17526" spans="5:29" s="2" customFormat="1">
      <c r="E17526" s="120"/>
      <c r="M17526" s="120"/>
      <c r="N17526" s="120"/>
      <c r="U17526" s="121"/>
      <c r="V17526" s="122"/>
      <c r="W17526" s="123"/>
      <c r="AC17526" s="123"/>
    </row>
    <row r="17527" spans="5:29" s="2" customFormat="1">
      <c r="E17527" s="120"/>
      <c r="M17527" s="120"/>
      <c r="N17527" s="120"/>
      <c r="U17527" s="121"/>
      <c r="V17527" s="122"/>
      <c r="W17527" s="123"/>
      <c r="AC17527" s="123"/>
    </row>
    <row r="17528" spans="5:29" s="2" customFormat="1">
      <c r="E17528" s="120"/>
      <c r="M17528" s="120"/>
      <c r="N17528" s="120"/>
      <c r="U17528" s="121"/>
      <c r="V17528" s="122"/>
      <c r="W17528" s="123"/>
      <c r="AC17528" s="123"/>
    </row>
    <row r="17529" spans="5:29" s="2" customFormat="1">
      <c r="E17529" s="120"/>
      <c r="M17529" s="120"/>
      <c r="N17529" s="120"/>
      <c r="U17529" s="121"/>
      <c r="V17529" s="122"/>
      <c r="W17529" s="123"/>
      <c r="AC17529" s="123"/>
    </row>
    <row r="17530" spans="5:29" s="2" customFormat="1">
      <c r="E17530" s="120"/>
      <c r="M17530" s="120"/>
      <c r="N17530" s="120"/>
      <c r="U17530" s="121"/>
      <c r="V17530" s="122"/>
      <c r="W17530" s="123"/>
      <c r="AC17530" s="123"/>
    </row>
    <row r="17531" spans="5:29" s="2" customFormat="1">
      <c r="E17531" s="120"/>
      <c r="M17531" s="120"/>
      <c r="N17531" s="120"/>
      <c r="U17531" s="121"/>
      <c r="V17531" s="122"/>
      <c r="W17531" s="123"/>
      <c r="AC17531" s="123"/>
    </row>
    <row r="17532" spans="5:29" s="2" customFormat="1">
      <c r="E17532" s="120"/>
      <c r="M17532" s="120"/>
      <c r="N17532" s="120"/>
      <c r="U17532" s="121"/>
      <c r="V17532" s="122"/>
      <c r="W17532" s="123"/>
      <c r="AC17532" s="123"/>
    </row>
    <row r="17533" spans="5:29" s="2" customFormat="1">
      <c r="E17533" s="120"/>
      <c r="M17533" s="120"/>
      <c r="N17533" s="120"/>
      <c r="U17533" s="121"/>
      <c r="V17533" s="122"/>
      <c r="W17533" s="123"/>
      <c r="AC17533" s="123"/>
    </row>
    <row r="17534" spans="5:29" s="2" customFormat="1">
      <c r="E17534" s="120"/>
      <c r="M17534" s="120"/>
      <c r="N17534" s="120"/>
      <c r="U17534" s="121"/>
      <c r="V17534" s="122"/>
      <c r="W17534" s="123"/>
      <c r="AC17534" s="123"/>
    </row>
    <row r="17535" spans="5:29" s="2" customFormat="1">
      <c r="E17535" s="120"/>
      <c r="M17535" s="120"/>
      <c r="N17535" s="120"/>
      <c r="U17535" s="121"/>
      <c r="V17535" s="122"/>
      <c r="W17535" s="123"/>
      <c r="AC17535" s="123"/>
    </row>
    <row r="17536" spans="5:29" s="2" customFormat="1">
      <c r="E17536" s="120"/>
      <c r="M17536" s="120"/>
      <c r="N17536" s="120"/>
      <c r="U17536" s="121"/>
      <c r="V17536" s="122"/>
      <c r="W17536" s="123"/>
      <c r="AC17536" s="123"/>
    </row>
    <row r="17537" spans="5:29" s="2" customFormat="1">
      <c r="E17537" s="120"/>
      <c r="M17537" s="120"/>
      <c r="N17537" s="120"/>
      <c r="U17537" s="121"/>
      <c r="V17537" s="122"/>
      <c r="W17537" s="123"/>
      <c r="AC17537" s="123"/>
    </row>
    <row r="17538" spans="5:29" s="2" customFormat="1">
      <c r="E17538" s="120"/>
      <c r="M17538" s="120"/>
      <c r="N17538" s="120"/>
      <c r="U17538" s="121"/>
      <c r="V17538" s="122"/>
      <c r="W17538" s="123"/>
      <c r="AC17538" s="123"/>
    </row>
    <row r="17539" spans="5:29" s="2" customFormat="1">
      <c r="E17539" s="120"/>
      <c r="M17539" s="120"/>
      <c r="N17539" s="120"/>
      <c r="U17539" s="121"/>
      <c r="V17539" s="122"/>
      <c r="W17539" s="123"/>
      <c r="AC17539" s="123"/>
    </row>
    <row r="17540" spans="5:29" s="2" customFormat="1">
      <c r="E17540" s="120"/>
      <c r="M17540" s="120"/>
      <c r="N17540" s="120"/>
      <c r="U17540" s="121"/>
      <c r="V17540" s="122"/>
      <c r="W17540" s="123"/>
      <c r="AC17540" s="123"/>
    </row>
    <row r="17541" spans="5:29" s="2" customFormat="1">
      <c r="E17541" s="120"/>
      <c r="M17541" s="120"/>
      <c r="N17541" s="120"/>
      <c r="U17541" s="121"/>
      <c r="V17541" s="122"/>
      <c r="W17541" s="123"/>
      <c r="AC17541" s="123"/>
    </row>
    <row r="17542" spans="5:29" s="2" customFormat="1">
      <c r="E17542" s="120"/>
      <c r="M17542" s="120"/>
      <c r="N17542" s="120"/>
      <c r="U17542" s="121"/>
      <c r="V17542" s="122"/>
      <c r="W17542" s="123"/>
      <c r="AC17542" s="123"/>
    </row>
    <row r="17543" spans="5:29" s="2" customFormat="1">
      <c r="E17543" s="120"/>
      <c r="M17543" s="120"/>
      <c r="N17543" s="120"/>
      <c r="U17543" s="121"/>
      <c r="V17543" s="122"/>
      <c r="W17543" s="123"/>
      <c r="AC17543" s="123"/>
    </row>
    <row r="17544" spans="5:29" s="2" customFormat="1">
      <c r="E17544" s="120"/>
      <c r="M17544" s="120"/>
      <c r="N17544" s="120"/>
      <c r="U17544" s="121"/>
      <c r="V17544" s="122"/>
      <c r="W17544" s="123"/>
      <c r="AC17544" s="123"/>
    </row>
    <row r="17545" spans="5:29" s="2" customFormat="1">
      <c r="E17545" s="120"/>
      <c r="M17545" s="120"/>
      <c r="N17545" s="120"/>
      <c r="U17545" s="121"/>
      <c r="V17545" s="122"/>
      <c r="W17545" s="123"/>
      <c r="AC17545" s="123"/>
    </row>
    <row r="17546" spans="5:29" s="2" customFormat="1">
      <c r="E17546" s="120"/>
      <c r="M17546" s="120"/>
      <c r="N17546" s="120"/>
      <c r="U17546" s="121"/>
      <c r="V17546" s="122"/>
      <c r="W17546" s="123"/>
      <c r="AC17546" s="123"/>
    </row>
    <row r="17547" spans="5:29" s="2" customFormat="1">
      <c r="E17547" s="120"/>
      <c r="M17547" s="120"/>
      <c r="N17547" s="120"/>
      <c r="U17547" s="121"/>
      <c r="V17547" s="122"/>
      <c r="W17547" s="123"/>
      <c r="AC17547" s="123"/>
    </row>
    <row r="17548" spans="5:29" s="2" customFormat="1">
      <c r="E17548" s="120"/>
      <c r="M17548" s="120"/>
      <c r="N17548" s="120"/>
      <c r="U17548" s="121"/>
      <c r="V17548" s="122"/>
      <c r="W17548" s="123"/>
      <c r="AC17548" s="123"/>
    </row>
    <row r="17549" spans="5:29" s="2" customFormat="1">
      <c r="E17549" s="120"/>
      <c r="M17549" s="120"/>
      <c r="N17549" s="120"/>
      <c r="U17549" s="121"/>
      <c r="V17549" s="122"/>
      <c r="W17549" s="123"/>
      <c r="AC17549" s="123"/>
    </row>
    <row r="17550" spans="5:29" s="2" customFormat="1">
      <c r="E17550" s="120"/>
      <c r="M17550" s="120"/>
      <c r="N17550" s="120"/>
      <c r="U17550" s="121"/>
      <c r="V17550" s="122"/>
      <c r="W17550" s="123"/>
      <c r="AC17550" s="123"/>
    </row>
    <row r="17551" spans="5:29" s="2" customFormat="1">
      <c r="E17551" s="120"/>
      <c r="M17551" s="120"/>
      <c r="N17551" s="120"/>
      <c r="U17551" s="121"/>
      <c r="V17551" s="122"/>
      <c r="W17551" s="123"/>
      <c r="AC17551" s="123"/>
    </row>
    <row r="17552" spans="5:29" s="2" customFormat="1">
      <c r="E17552" s="120"/>
      <c r="M17552" s="120"/>
      <c r="N17552" s="120"/>
      <c r="U17552" s="121"/>
      <c r="V17552" s="122"/>
      <c r="W17552" s="123"/>
      <c r="AC17552" s="123"/>
    </row>
    <row r="17553" spans="5:29" s="2" customFormat="1">
      <c r="E17553" s="120"/>
      <c r="M17553" s="120"/>
      <c r="N17553" s="120"/>
      <c r="U17553" s="121"/>
      <c r="V17553" s="122"/>
      <c r="W17553" s="123"/>
      <c r="AC17553" s="123"/>
    </row>
    <row r="17554" spans="5:29" s="2" customFormat="1">
      <c r="E17554" s="120"/>
      <c r="M17554" s="120"/>
      <c r="N17554" s="120"/>
      <c r="U17554" s="121"/>
      <c r="V17554" s="122"/>
      <c r="W17554" s="123"/>
      <c r="AC17554" s="123"/>
    </row>
    <row r="17555" spans="5:29" s="2" customFormat="1">
      <c r="E17555" s="120"/>
      <c r="M17555" s="120"/>
      <c r="N17555" s="120"/>
      <c r="U17555" s="121"/>
      <c r="V17555" s="122"/>
      <c r="W17555" s="123"/>
      <c r="AC17555" s="123"/>
    </row>
    <row r="17556" spans="5:29" s="2" customFormat="1">
      <c r="E17556" s="120"/>
      <c r="M17556" s="120"/>
      <c r="N17556" s="120"/>
      <c r="U17556" s="121"/>
      <c r="V17556" s="122"/>
      <c r="W17556" s="123"/>
      <c r="AC17556" s="123"/>
    </row>
    <row r="17557" spans="5:29" s="2" customFormat="1">
      <c r="E17557" s="120"/>
      <c r="M17557" s="120"/>
      <c r="N17557" s="120"/>
      <c r="U17557" s="121"/>
      <c r="V17557" s="122"/>
      <c r="W17557" s="123"/>
      <c r="AC17557" s="123"/>
    </row>
    <row r="17558" spans="5:29" s="2" customFormat="1">
      <c r="E17558" s="120"/>
      <c r="M17558" s="120"/>
      <c r="N17558" s="120"/>
      <c r="U17558" s="121"/>
      <c r="V17558" s="122"/>
      <c r="W17558" s="123"/>
      <c r="AC17558" s="123"/>
    </row>
    <row r="17559" spans="5:29" s="2" customFormat="1">
      <c r="E17559" s="120"/>
      <c r="M17559" s="120"/>
      <c r="N17559" s="120"/>
      <c r="U17559" s="121"/>
      <c r="V17559" s="122"/>
      <c r="W17559" s="123"/>
      <c r="AC17559" s="123"/>
    </row>
    <row r="17560" spans="5:29" s="2" customFormat="1">
      <c r="E17560" s="120"/>
      <c r="M17560" s="120"/>
      <c r="N17560" s="120"/>
      <c r="U17560" s="121"/>
      <c r="V17560" s="122"/>
      <c r="W17560" s="123"/>
      <c r="AC17560" s="123"/>
    </row>
    <row r="17561" spans="5:29" s="2" customFormat="1">
      <c r="E17561" s="120"/>
      <c r="M17561" s="120"/>
      <c r="N17561" s="120"/>
      <c r="U17561" s="121"/>
      <c r="V17561" s="122"/>
      <c r="W17561" s="123"/>
      <c r="AC17561" s="123"/>
    </row>
    <row r="17562" spans="5:29" s="2" customFormat="1">
      <c r="E17562" s="120"/>
      <c r="M17562" s="120"/>
      <c r="N17562" s="120"/>
      <c r="U17562" s="121"/>
      <c r="V17562" s="122"/>
      <c r="W17562" s="123"/>
      <c r="AC17562" s="123"/>
    </row>
    <row r="17563" spans="5:29" s="2" customFormat="1">
      <c r="E17563" s="120"/>
      <c r="M17563" s="120"/>
      <c r="N17563" s="120"/>
      <c r="U17563" s="121"/>
      <c r="V17563" s="122"/>
      <c r="W17563" s="123"/>
      <c r="AC17563" s="123"/>
    </row>
    <row r="17564" spans="5:29" s="2" customFormat="1">
      <c r="E17564" s="120"/>
      <c r="M17564" s="120"/>
      <c r="N17564" s="120"/>
      <c r="U17564" s="121"/>
      <c r="V17564" s="122"/>
      <c r="W17564" s="123"/>
      <c r="AC17564" s="123"/>
    </row>
    <row r="17565" spans="5:29" s="2" customFormat="1">
      <c r="E17565" s="120"/>
      <c r="M17565" s="120"/>
      <c r="N17565" s="120"/>
      <c r="U17565" s="121"/>
      <c r="V17565" s="122"/>
      <c r="W17565" s="123"/>
      <c r="AC17565" s="123"/>
    </row>
    <row r="17566" spans="5:29" s="2" customFormat="1">
      <c r="E17566" s="120"/>
      <c r="M17566" s="120"/>
      <c r="N17566" s="120"/>
      <c r="U17566" s="121"/>
      <c r="V17566" s="122"/>
      <c r="W17566" s="123"/>
      <c r="AC17566" s="123"/>
    </row>
    <row r="17567" spans="5:29" s="2" customFormat="1">
      <c r="E17567" s="120"/>
      <c r="M17567" s="120"/>
      <c r="N17567" s="120"/>
      <c r="U17567" s="121"/>
      <c r="V17567" s="122"/>
      <c r="W17567" s="123"/>
      <c r="AC17567" s="123"/>
    </row>
    <row r="17568" spans="5:29" s="2" customFormat="1">
      <c r="E17568" s="120"/>
      <c r="M17568" s="120"/>
      <c r="N17568" s="120"/>
      <c r="U17568" s="121"/>
      <c r="V17568" s="122"/>
      <c r="W17568" s="123"/>
      <c r="AC17568" s="123"/>
    </row>
    <row r="17569" spans="5:29" s="2" customFormat="1">
      <c r="E17569" s="120"/>
      <c r="M17569" s="120"/>
      <c r="N17569" s="120"/>
      <c r="U17569" s="121"/>
      <c r="V17569" s="122"/>
      <c r="W17569" s="123"/>
      <c r="AC17569" s="123"/>
    </row>
    <row r="17570" spans="5:29" s="2" customFormat="1">
      <c r="E17570" s="120"/>
      <c r="M17570" s="120"/>
      <c r="N17570" s="120"/>
      <c r="U17570" s="121"/>
      <c r="V17570" s="122"/>
      <c r="W17570" s="123"/>
      <c r="AC17570" s="123"/>
    </row>
    <row r="17571" spans="5:29" s="2" customFormat="1">
      <c r="E17571" s="120"/>
      <c r="M17571" s="120"/>
      <c r="N17571" s="120"/>
      <c r="U17571" s="121"/>
      <c r="V17571" s="122"/>
      <c r="W17571" s="123"/>
      <c r="AC17571" s="123"/>
    </row>
    <row r="17572" spans="5:29" s="2" customFormat="1">
      <c r="E17572" s="120"/>
      <c r="M17572" s="120"/>
      <c r="N17572" s="120"/>
      <c r="U17572" s="121"/>
      <c r="V17572" s="122"/>
      <c r="W17572" s="123"/>
      <c r="AC17572" s="123"/>
    </row>
    <row r="17573" spans="5:29" s="2" customFormat="1">
      <c r="E17573" s="120"/>
      <c r="M17573" s="120"/>
      <c r="N17573" s="120"/>
      <c r="U17573" s="121"/>
      <c r="V17573" s="122"/>
      <c r="W17573" s="123"/>
      <c r="AC17573" s="123"/>
    </row>
    <row r="17574" spans="5:29" s="2" customFormat="1">
      <c r="E17574" s="120"/>
      <c r="M17574" s="120"/>
      <c r="N17574" s="120"/>
      <c r="U17574" s="121"/>
      <c r="V17574" s="122"/>
      <c r="W17574" s="123"/>
      <c r="AC17574" s="123"/>
    </row>
    <row r="17575" spans="5:29" s="2" customFormat="1">
      <c r="E17575" s="120"/>
      <c r="M17575" s="120"/>
      <c r="N17575" s="120"/>
      <c r="U17575" s="121"/>
      <c r="V17575" s="122"/>
      <c r="W17575" s="123"/>
      <c r="AC17575" s="123"/>
    </row>
    <row r="17576" spans="5:29" s="2" customFormat="1">
      <c r="E17576" s="120"/>
      <c r="M17576" s="120"/>
      <c r="N17576" s="120"/>
      <c r="U17576" s="121"/>
      <c r="V17576" s="122"/>
      <c r="W17576" s="123"/>
      <c r="AC17576" s="123"/>
    </row>
    <row r="17577" spans="5:29" s="2" customFormat="1">
      <c r="E17577" s="120"/>
      <c r="M17577" s="120"/>
      <c r="N17577" s="120"/>
      <c r="U17577" s="121"/>
      <c r="V17577" s="122"/>
      <c r="W17577" s="123"/>
      <c r="AC17577" s="123"/>
    </row>
    <row r="17578" spans="5:29" s="2" customFormat="1">
      <c r="E17578" s="120"/>
      <c r="M17578" s="120"/>
      <c r="N17578" s="120"/>
      <c r="U17578" s="121"/>
      <c r="V17578" s="122"/>
      <c r="W17578" s="123"/>
      <c r="AC17578" s="123"/>
    </row>
    <row r="17579" spans="5:29" s="2" customFormat="1">
      <c r="E17579" s="120"/>
      <c r="M17579" s="120"/>
      <c r="N17579" s="120"/>
      <c r="U17579" s="121"/>
      <c r="V17579" s="122"/>
      <c r="W17579" s="123"/>
      <c r="AC17579" s="123"/>
    </row>
    <row r="17580" spans="5:29" s="2" customFormat="1">
      <c r="E17580" s="120"/>
      <c r="M17580" s="120"/>
      <c r="N17580" s="120"/>
      <c r="U17580" s="121"/>
      <c r="V17580" s="122"/>
      <c r="W17580" s="123"/>
      <c r="AC17580" s="123"/>
    </row>
    <row r="17581" spans="5:29" s="2" customFormat="1">
      <c r="E17581" s="120"/>
      <c r="M17581" s="120"/>
      <c r="N17581" s="120"/>
      <c r="U17581" s="121"/>
      <c r="V17581" s="122"/>
      <c r="W17581" s="123"/>
      <c r="AC17581" s="123"/>
    </row>
    <row r="17582" spans="5:29" s="2" customFormat="1">
      <c r="E17582" s="120"/>
      <c r="M17582" s="120"/>
      <c r="N17582" s="120"/>
      <c r="U17582" s="121"/>
      <c r="V17582" s="122"/>
      <c r="W17582" s="123"/>
      <c r="AC17582" s="123"/>
    </row>
    <row r="17583" spans="5:29" s="2" customFormat="1">
      <c r="E17583" s="120"/>
      <c r="M17583" s="120"/>
      <c r="N17583" s="120"/>
      <c r="U17583" s="121"/>
      <c r="V17583" s="122"/>
      <c r="W17583" s="123"/>
      <c r="AC17583" s="123"/>
    </row>
    <row r="17584" spans="5:29" s="2" customFormat="1">
      <c r="E17584" s="120"/>
      <c r="M17584" s="120"/>
      <c r="N17584" s="120"/>
      <c r="U17584" s="121"/>
      <c r="V17584" s="122"/>
      <c r="W17584" s="123"/>
      <c r="AC17584" s="123"/>
    </row>
    <row r="17585" spans="5:29" s="2" customFormat="1">
      <c r="E17585" s="120"/>
      <c r="M17585" s="120"/>
      <c r="N17585" s="120"/>
      <c r="U17585" s="121"/>
      <c r="V17585" s="122"/>
      <c r="W17585" s="123"/>
      <c r="AC17585" s="123"/>
    </row>
    <row r="17586" spans="5:29" s="2" customFormat="1">
      <c r="E17586" s="120"/>
      <c r="M17586" s="120"/>
      <c r="N17586" s="120"/>
      <c r="U17586" s="121"/>
      <c r="V17586" s="122"/>
      <c r="W17586" s="123"/>
      <c r="AC17586" s="123"/>
    </row>
    <row r="17587" spans="5:29" s="2" customFormat="1">
      <c r="E17587" s="120"/>
      <c r="M17587" s="120"/>
      <c r="N17587" s="120"/>
      <c r="U17587" s="121"/>
      <c r="V17587" s="122"/>
      <c r="W17587" s="123"/>
      <c r="AC17587" s="123"/>
    </row>
    <row r="17588" spans="5:29" s="2" customFormat="1">
      <c r="E17588" s="120"/>
      <c r="M17588" s="120"/>
      <c r="N17588" s="120"/>
      <c r="U17588" s="121"/>
      <c r="V17588" s="122"/>
      <c r="W17588" s="123"/>
      <c r="AC17588" s="123"/>
    </row>
    <row r="17589" spans="5:29" s="2" customFormat="1">
      <c r="E17589" s="120"/>
      <c r="M17589" s="120"/>
      <c r="N17589" s="120"/>
      <c r="U17589" s="121"/>
      <c r="V17589" s="122"/>
      <c r="W17589" s="123"/>
      <c r="AC17589" s="123"/>
    </row>
    <row r="17590" spans="5:29" s="2" customFormat="1">
      <c r="E17590" s="120"/>
      <c r="M17590" s="120"/>
      <c r="N17590" s="120"/>
      <c r="U17590" s="121"/>
      <c r="V17590" s="122"/>
      <c r="W17590" s="123"/>
      <c r="AC17590" s="123"/>
    </row>
    <row r="17591" spans="5:29" s="2" customFormat="1">
      <c r="E17591" s="120"/>
      <c r="M17591" s="120"/>
      <c r="N17591" s="120"/>
      <c r="U17591" s="121"/>
      <c r="V17591" s="122"/>
      <c r="W17591" s="123"/>
      <c r="AC17591" s="123"/>
    </row>
    <row r="17592" spans="5:29" s="2" customFormat="1">
      <c r="E17592" s="120"/>
      <c r="M17592" s="120"/>
      <c r="N17592" s="120"/>
      <c r="U17592" s="121"/>
      <c r="V17592" s="122"/>
      <c r="W17592" s="123"/>
      <c r="AC17592" s="123"/>
    </row>
    <row r="17593" spans="5:29" s="2" customFormat="1">
      <c r="E17593" s="120"/>
      <c r="M17593" s="120"/>
      <c r="N17593" s="120"/>
      <c r="U17593" s="121"/>
      <c r="V17593" s="122"/>
      <c r="W17593" s="123"/>
      <c r="AC17593" s="123"/>
    </row>
    <row r="17594" spans="5:29" s="2" customFormat="1">
      <c r="E17594" s="120"/>
      <c r="M17594" s="120"/>
      <c r="N17594" s="120"/>
      <c r="U17594" s="121"/>
      <c r="V17594" s="122"/>
      <c r="W17594" s="123"/>
      <c r="AC17594" s="123"/>
    </row>
    <row r="17595" spans="5:29" s="2" customFormat="1">
      <c r="E17595" s="120"/>
      <c r="M17595" s="120"/>
      <c r="N17595" s="120"/>
      <c r="U17595" s="121"/>
      <c r="V17595" s="122"/>
      <c r="W17595" s="123"/>
      <c r="AC17595" s="123"/>
    </row>
    <row r="17596" spans="5:29" s="2" customFormat="1">
      <c r="E17596" s="120"/>
      <c r="M17596" s="120"/>
      <c r="N17596" s="120"/>
      <c r="U17596" s="121"/>
      <c r="V17596" s="122"/>
      <c r="W17596" s="123"/>
      <c r="AC17596" s="123"/>
    </row>
    <row r="17597" spans="5:29" s="2" customFormat="1">
      <c r="E17597" s="120"/>
      <c r="M17597" s="120"/>
      <c r="N17597" s="120"/>
      <c r="U17597" s="121"/>
      <c r="V17597" s="122"/>
      <c r="W17597" s="123"/>
      <c r="AC17597" s="123"/>
    </row>
    <row r="17598" spans="5:29" s="2" customFormat="1">
      <c r="E17598" s="120"/>
      <c r="M17598" s="120"/>
      <c r="N17598" s="120"/>
      <c r="U17598" s="121"/>
      <c r="V17598" s="122"/>
      <c r="W17598" s="123"/>
      <c r="AC17598" s="123"/>
    </row>
    <row r="17599" spans="5:29" s="2" customFormat="1">
      <c r="E17599" s="120"/>
      <c r="M17599" s="120"/>
      <c r="N17599" s="120"/>
      <c r="U17599" s="121"/>
      <c r="V17599" s="122"/>
      <c r="W17599" s="123"/>
      <c r="AC17599" s="123"/>
    </row>
    <row r="17600" spans="5:29" s="2" customFormat="1">
      <c r="E17600" s="120"/>
      <c r="M17600" s="120"/>
      <c r="N17600" s="120"/>
      <c r="U17600" s="121"/>
      <c r="V17600" s="122"/>
      <c r="W17600" s="123"/>
      <c r="AC17600" s="123"/>
    </row>
    <row r="17601" spans="5:29" s="2" customFormat="1">
      <c r="E17601" s="120"/>
      <c r="M17601" s="120"/>
      <c r="N17601" s="120"/>
      <c r="U17601" s="121"/>
      <c r="V17601" s="122"/>
      <c r="W17601" s="123"/>
      <c r="AC17601" s="123"/>
    </row>
    <row r="17602" spans="5:29" s="2" customFormat="1">
      <c r="E17602" s="120"/>
      <c r="M17602" s="120"/>
      <c r="N17602" s="120"/>
      <c r="U17602" s="121"/>
      <c r="V17602" s="122"/>
      <c r="W17602" s="123"/>
      <c r="AC17602" s="123"/>
    </row>
    <row r="17603" spans="5:29" s="2" customFormat="1">
      <c r="E17603" s="120"/>
      <c r="M17603" s="120"/>
      <c r="N17603" s="120"/>
      <c r="U17603" s="121"/>
      <c r="V17603" s="122"/>
      <c r="W17603" s="123"/>
      <c r="AC17603" s="123"/>
    </row>
    <row r="17604" spans="5:29" s="2" customFormat="1">
      <c r="E17604" s="120"/>
      <c r="M17604" s="120"/>
      <c r="N17604" s="120"/>
      <c r="U17604" s="121"/>
      <c r="V17604" s="122"/>
      <c r="W17604" s="123"/>
      <c r="AC17604" s="123"/>
    </row>
    <row r="17605" spans="5:29" s="2" customFormat="1">
      <c r="E17605" s="120"/>
      <c r="M17605" s="120"/>
      <c r="N17605" s="120"/>
      <c r="U17605" s="121"/>
      <c r="V17605" s="122"/>
      <c r="W17605" s="123"/>
      <c r="AC17605" s="123"/>
    </row>
    <row r="17606" spans="5:29" s="2" customFormat="1">
      <c r="E17606" s="120"/>
      <c r="M17606" s="120"/>
      <c r="N17606" s="120"/>
      <c r="U17606" s="121"/>
      <c r="V17606" s="122"/>
      <c r="W17606" s="123"/>
      <c r="AC17606" s="123"/>
    </row>
    <row r="17607" spans="5:29" s="2" customFormat="1">
      <c r="E17607" s="120"/>
      <c r="M17607" s="120"/>
      <c r="N17607" s="120"/>
      <c r="U17607" s="121"/>
      <c r="V17607" s="122"/>
      <c r="W17607" s="123"/>
      <c r="AC17607" s="123"/>
    </row>
    <row r="17608" spans="5:29" s="2" customFormat="1">
      <c r="E17608" s="120"/>
      <c r="M17608" s="120"/>
      <c r="N17608" s="120"/>
      <c r="U17608" s="121"/>
      <c r="V17608" s="122"/>
      <c r="W17608" s="123"/>
      <c r="AC17608" s="123"/>
    </row>
    <row r="17609" spans="5:29" s="2" customFormat="1">
      <c r="E17609" s="120"/>
      <c r="M17609" s="120"/>
      <c r="N17609" s="120"/>
      <c r="U17609" s="121"/>
      <c r="V17609" s="122"/>
      <c r="W17609" s="123"/>
      <c r="AC17609" s="123"/>
    </row>
    <row r="17610" spans="5:29" s="2" customFormat="1">
      <c r="E17610" s="120"/>
      <c r="M17610" s="120"/>
      <c r="N17610" s="120"/>
      <c r="U17610" s="121"/>
      <c r="V17610" s="122"/>
      <c r="W17610" s="123"/>
      <c r="AC17610" s="123"/>
    </row>
    <row r="17611" spans="5:29" s="2" customFormat="1">
      <c r="E17611" s="120"/>
      <c r="M17611" s="120"/>
      <c r="N17611" s="120"/>
      <c r="U17611" s="121"/>
      <c r="V17611" s="122"/>
      <c r="W17611" s="123"/>
      <c r="AC17611" s="123"/>
    </row>
    <row r="17612" spans="5:29" s="2" customFormat="1">
      <c r="E17612" s="120"/>
      <c r="M17612" s="120"/>
      <c r="N17612" s="120"/>
      <c r="U17612" s="121"/>
      <c r="V17612" s="122"/>
      <c r="W17612" s="123"/>
      <c r="AC17612" s="123"/>
    </row>
    <row r="17613" spans="5:29" s="2" customFormat="1">
      <c r="E17613" s="120"/>
      <c r="M17613" s="120"/>
      <c r="N17613" s="120"/>
      <c r="U17613" s="121"/>
      <c r="V17613" s="122"/>
      <c r="W17613" s="123"/>
      <c r="AC17613" s="123"/>
    </row>
    <row r="17614" spans="5:29" s="2" customFormat="1">
      <c r="E17614" s="120"/>
      <c r="M17614" s="120"/>
      <c r="N17614" s="120"/>
      <c r="U17614" s="121"/>
      <c r="V17614" s="122"/>
      <c r="W17614" s="123"/>
      <c r="AC17614" s="123"/>
    </row>
    <row r="17615" spans="5:29" s="2" customFormat="1">
      <c r="E17615" s="120"/>
      <c r="M17615" s="120"/>
      <c r="N17615" s="120"/>
      <c r="U17615" s="121"/>
      <c r="V17615" s="122"/>
      <c r="W17615" s="123"/>
      <c r="AC17615" s="123"/>
    </row>
    <row r="17616" spans="5:29" s="2" customFormat="1">
      <c r="E17616" s="120"/>
      <c r="M17616" s="120"/>
      <c r="N17616" s="120"/>
      <c r="U17616" s="121"/>
      <c r="V17616" s="122"/>
      <c r="W17616" s="123"/>
      <c r="AC17616" s="123"/>
    </row>
    <row r="17617" spans="5:29" s="2" customFormat="1">
      <c r="E17617" s="120"/>
      <c r="M17617" s="120"/>
      <c r="N17617" s="120"/>
      <c r="U17617" s="121"/>
      <c r="V17617" s="122"/>
      <c r="W17617" s="123"/>
      <c r="AC17617" s="123"/>
    </row>
    <row r="17618" spans="5:29" s="2" customFormat="1">
      <c r="E17618" s="120"/>
      <c r="M17618" s="120"/>
      <c r="N17618" s="120"/>
      <c r="U17618" s="121"/>
      <c r="V17618" s="122"/>
      <c r="W17618" s="123"/>
      <c r="AC17618" s="123"/>
    </row>
    <row r="17619" spans="5:29" s="2" customFormat="1">
      <c r="E17619" s="120"/>
      <c r="M17619" s="120"/>
      <c r="N17619" s="120"/>
      <c r="U17619" s="121"/>
      <c r="V17619" s="122"/>
      <c r="W17619" s="123"/>
      <c r="AC17619" s="123"/>
    </row>
    <row r="17620" spans="5:29" s="2" customFormat="1">
      <c r="E17620" s="120"/>
      <c r="M17620" s="120"/>
      <c r="N17620" s="120"/>
      <c r="U17620" s="121"/>
      <c r="V17620" s="122"/>
      <c r="W17620" s="123"/>
      <c r="AC17620" s="123"/>
    </row>
    <row r="17621" spans="5:29" s="2" customFormat="1">
      <c r="E17621" s="120"/>
      <c r="M17621" s="120"/>
      <c r="N17621" s="120"/>
      <c r="U17621" s="121"/>
      <c r="V17621" s="122"/>
      <c r="W17621" s="123"/>
      <c r="AC17621" s="123"/>
    </row>
    <row r="17622" spans="5:29" s="2" customFormat="1">
      <c r="E17622" s="120"/>
      <c r="M17622" s="120"/>
      <c r="N17622" s="120"/>
      <c r="U17622" s="121"/>
      <c r="V17622" s="122"/>
      <c r="W17622" s="123"/>
      <c r="AC17622" s="123"/>
    </row>
    <row r="17623" spans="5:29" s="2" customFormat="1">
      <c r="E17623" s="120"/>
      <c r="M17623" s="120"/>
      <c r="N17623" s="120"/>
      <c r="U17623" s="121"/>
      <c r="V17623" s="122"/>
      <c r="W17623" s="123"/>
      <c r="AC17623" s="123"/>
    </row>
    <row r="17624" spans="5:29" s="2" customFormat="1">
      <c r="E17624" s="120"/>
      <c r="M17624" s="120"/>
      <c r="N17624" s="120"/>
      <c r="U17624" s="121"/>
      <c r="V17624" s="122"/>
      <c r="W17624" s="123"/>
      <c r="AC17624" s="123"/>
    </row>
    <row r="17625" spans="5:29" s="2" customFormat="1">
      <c r="E17625" s="120"/>
      <c r="M17625" s="120"/>
      <c r="N17625" s="120"/>
      <c r="U17625" s="121"/>
      <c r="V17625" s="122"/>
      <c r="W17625" s="123"/>
      <c r="AC17625" s="123"/>
    </row>
    <row r="17626" spans="5:29" s="2" customFormat="1">
      <c r="E17626" s="120"/>
      <c r="M17626" s="120"/>
      <c r="N17626" s="120"/>
      <c r="U17626" s="121"/>
      <c r="V17626" s="122"/>
      <c r="W17626" s="123"/>
      <c r="AC17626" s="123"/>
    </row>
    <row r="17627" spans="5:29" s="2" customFormat="1">
      <c r="E17627" s="120"/>
      <c r="M17627" s="120"/>
      <c r="N17627" s="120"/>
      <c r="U17627" s="121"/>
      <c r="V17627" s="122"/>
      <c r="W17627" s="123"/>
      <c r="AC17627" s="123"/>
    </row>
    <row r="17628" spans="5:29" s="2" customFormat="1">
      <c r="E17628" s="120"/>
      <c r="M17628" s="120"/>
      <c r="N17628" s="120"/>
      <c r="U17628" s="121"/>
      <c r="V17628" s="122"/>
      <c r="W17628" s="123"/>
      <c r="AC17628" s="123"/>
    </row>
    <row r="17629" spans="5:29" s="2" customFormat="1">
      <c r="E17629" s="120"/>
      <c r="M17629" s="120"/>
      <c r="N17629" s="120"/>
      <c r="U17629" s="121"/>
      <c r="V17629" s="122"/>
      <c r="W17629" s="123"/>
      <c r="AC17629" s="123"/>
    </row>
    <row r="17630" spans="5:29" s="2" customFormat="1">
      <c r="E17630" s="120"/>
      <c r="M17630" s="120"/>
      <c r="N17630" s="120"/>
      <c r="U17630" s="121"/>
      <c r="V17630" s="122"/>
      <c r="W17630" s="123"/>
      <c r="AC17630" s="123"/>
    </row>
    <row r="17631" spans="5:29" s="2" customFormat="1">
      <c r="E17631" s="120"/>
      <c r="M17631" s="120"/>
      <c r="N17631" s="120"/>
      <c r="U17631" s="121"/>
      <c r="V17631" s="122"/>
      <c r="W17631" s="123"/>
      <c r="AC17631" s="123"/>
    </row>
    <row r="17632" spans="5:29" s="2" customFormat="1">
      <c r="E17632" s="120"/>
      <c r="M17632" s="120"/>
      <c r="N17632" s="120"/>
      <c r="U17632" s="121"/>
      <c r="V17632" s="122"/>
      <c r="W17632" s="123"/>
      <c r="AC17632" s="123"/>
    </row>
    <row r="17633" spans="5:29" s="2" customFormat="1">
      <c r="E17633" s="120"/>
      <c r="M17633" s="120"/>
      <c r="N17633" s="120"/>
      <c r="U17633" s="121"/>
      <c r="V17633" s="122"/>
      <c r="W17633" s="123"/>
      <c r="AC17633" s="123"/>
    </row>
    <row r="17634" spans="5:29" s="2" customFormat="1">
      <c r="E17634" s="120"/>
      <c r="M17634" s="120"/>
      <c r="N17634" s="120"/>
      <c r="U17634" s="121"/>
      <c r="V17634" s="122"/>
      <c r="W17634" s="123"/>
      <c r="AC17634" s="123"/>
    </row>
    <row r="17635" spans="5:29" s="2" customFormat="1">
      <c r="E17635" s="120"/>
      <c r="M17635" s="120"/>
      <c r="N17635" s="120"/>
      <c r="U17635" s="121"/>
      <c r="V17635" s="122"/>
      <c r="W17635" s="123"/>
      <c r="AC17635" s="123"/>
    </row>
    <row r="17636" spans="5:29" s="2" customFormat="1">
      <c r="E17636" s="120"/>
      <c r="M17636" s="120"/>
      <c r="N17636" s="120"/>
      <c r="U17636" s="121"/>
      <c r="V17636" s="122"/>
      <c r="W17636" s="123"/>
      <c r="AC17636" s="123"/>
    </row>
    <row r="17637" spans="5:29" s="2" customFormat="1">
      <c r="E17637" s="120"/>
      <c r="M17637" s="120"/>
      <c r="N17637" s="120"/>
      <c r="U17637" s="121"/>
      <c r="V17637" s="122"/>
      <c r="W17637" s="123"/>
      <c r="AC17637" s="123"/>
    </row>
    <row r="17638" spans="5:29" s="2" customFormat="1">
      <c r="E17638" s="120"/>
      <c r="M17638" s="120"/>
      <c r="N17638" s="120"/>
      <c r="U17638" s="121"/>
      <c r="V17638" s="122"/>
      <c r="W17638" s="123"/>
      <c r="AC17638" s="123"/>
    </row>
    <row r="17639" spans="5:29" s="2" customFormat="1">
      <c r="E17639" s="120"/>
      <c r="M17639" s="120"/>
      <c r="N17639" s="120"/>
      <c r="U17639" s="121"/>
      <c r="V17639" s="122"/>
      <c r="W17639" s="123"/>
      <c r="AC17639" s="123"/>
    </row>
    <row r="17640" spans="5:29" s="2" customFormat="1">
      <c r="E17640" s="120"/>
      <c r="M17640" s="120"/>
      <c r="N17640" s="120"/>
      <c r="U17640" s="121"/>
      <c r="V17640" s="122"/>
      <c r="W17640" s="123"/>
      <c r="AC17640" s="123"/>
    </row>
    <row r="17641" spans="5:29" s="2" customFormat="1">
      <c r="E17641" s="120"/>
      <c r="M17641" s="120"/>
      <c r="N17641" s="120"/>
      <c r="U17641" s="121"/>
      <c r="V17641" s="122"/>
      <c r="W17641" s="123"/>
      <c r="AC17641" s="123"/>
    </row>
    <row r="17642" spans="5:29" s="2" customFormat="1">
      <c r="E17642" s="120"/>
      <c r="M17642" s="120"/>
      <c r="N17642" s="120"/>
      <c r="U17642" s="121"/>
      <c r="V17642" s="122"/>
      <c r="W17642" s="123"/>
      <c r="AC17642" s="123"/>
    </row>
    <row r="17643" spans="5:29" s="2" customFormat="1">
      <c r="E17643" s="120"/>
      <c r="M17643" s="120"/>
      <c r="N17643" s="120"/>
      <c r="U17643" s="121"/>
      <c r="V17643" s="122"/>
      <c r="W17643" s="123"/>
      <c r="AC17643" s="123"/>
    </row>
    <row r="17644" spans="5:29" s="2" customFormat="1">
      <c r="E17644" s="120"/>
      <c r="M17644" s="120"/>
      <c r="N17644" s="120"/>
      <c r="U17644" s="121"/>
      <c r="V17644" s="122"/>
      <c r="W17644" s="123"/>
      <c r="AC17644" s="123"/>
    </row>
    <row r="17645" spans="5:29" s="2" customFormat="1">
      <c r="E17645" s="120"/>
      <c r="M17645" s="120"/>
      <c r="N17645" s="120"/>
      <c r="U17645" s="121"/>
      <c r="V17645" s="122"/>
      <c r="W17645" s="123"/>
      <c r="AC17645" s="123"/>
    </row>
    <row r="17646" spans="5:29" s="2" customFormat="1">
      <c r="E17646" s="120"/>
      <c r="M17646" s="120"/>
      <c r="N17646" s="120"/>
      <c r="U17646" s="121"/>
      <c r="V17646" s="122"/>
      <c r="W17646" s="123"/>
      <c r="AC17646" s="123"/>
    </row>
    <row r="17647" spans="5:29" s="2" customFormat="1">
      <c r="E17647" s="120"/>
      <c r="M17647" s="120"/>
      <c r="N17647" s="120"/>
      <c r="U17647" s="121"/>
      <c r="V17647" s="122"/>
      <c r="W17647" s="123"/>
      <c r="AC17647" s="123"/>
    </row>
    <row r="17648" spans="5:29" s="2" customFormat="1">
      <c r="E17648" s="120"/>
      <c r="M17648" s="120"/>
      <c r="N17648" s="120"/>
      <c r="U17648" s="121"/>
      <c r="V17648" s="122"/>
      <c r="W17648" s="123"/>
      <c r="AC17648" s="123"/>
    </row>
    <row r="17649" spans="5:29" s="2" customFormat="1">
      <c r="E17649" s="120"/>
      <c r="M17649" s="120"/>
      <c r="N17649" s="120"/>
      <c r="U17649" s="121"/>
      <c r="V17649" s="122"/>
      <c r="W17649" s="123"/>
      <c r="AC17649" s="123"/>
    </row>
    <row r="17650" spans="5:29" s="2" customFormat="1">
      <c r="E17650" s="120"/>
      <c r="M17650" s="120"/>
      <c r="N17650" s="120"/>
      <c r="U17650" s="121"/>
      <c r="V17650" s="122"/>
      <c r="W17650" s="123"/>
      <c r="AC17650" s="123"/>
    </row>
    <row r="17651" spans="5:29" s="2" customFormat="1">
      <c r="E17651" s="120"/>
      <c r="M17651" s="120"/>
      <c r="N17651" s="120"/>
      <c r="U17651" s="121"/>
      <c r="V17651" s="122"/>
      <c r="W17651" s="123"/>
      <c r="AC17651" s="123"/>
    </row>
    <row r="17652" spans="5:29" s="2" customFormat="1">
      <c r="E17652" s="120"/>
      <c r="M17652" s="120"/>
      <c r="N17652" s="120"/>
      <c r="U17652" s="121"/>
      <c r="V17652" s="122"/>
      <c r="W17652" s="123"/>
      <c r="AC17652" s="123"/>
    </row>
    <row r="17653" spans="5:29" s="2" customFormat="1">
      <c r="E17653" s="120"/>
      <c r="M17653" s="120"/>
      <c r="N17653" s="120"/>
      <c r="U17653" s="121"/>
      <c r="V17653" s="122"/>
      <c r="W17653" s="123"/>
      <c r="AC17653" s="123"/>
    </row>
    <row r="17654" spans="5:29" s="2" customFormat="1">
      <c r="E17654" s="120"/>
      <c r="M17654" s="120"/>
      <c r="N17654" s="120"/>
      <c r="U17654" s="121"/>
      <c r="V17654" s="122"/>
      <c r="W17654" s="123"/>
      <c r="AC17654" s="123"/>
    </row>
    <row r="17655" spans="5:29" s="2" customFormat="1">
      <c r="E17655" s="120"/>
      <c r="M17655" s="120"/>
      <c r="N17655" s="120"/>
      <c r="U17655" s="121"/>
      <c r="V17655" s="122"/>
      <c r="W17655" s="123"/>
      <c r="AC17655" s="123"/>
    </row>
    <row r="17656" spans="5:29" s="2" customFormat="1">
      <c r="E17656" s="120"/>
      <c r="M17656" s="120"/>
      <c r="N17656" s="120"/>
      <c r="U17656" s="121"/>
      <c r="V17656" s="122"/>
      <c r="W17656" s="123"/>
      <c r="AC17656" s="123"/>
    </row>
    <row r="17657" spans="5:29" s="2" customFormat="1">
      <c r="E17657" s="120"/>
      <c r="M17657" s="120"/>
      <c r="N17657" s="120"/>
      <c r="U17657" s="121"/>
      <c r="V17657" s="122"/>
      <c r="W17657" s="123"/>
      <c r="AC17657" s="123"/>
    </row>
    <row r="17658" spans="5:29" s="2" customFormat="1">
      <c r="E17658" s="120"/>
      <c r="M17658" s="120"/>
      <c r="N17658" s="120"/>
      <c r="U17658" s="121"/>
      <c r="V17658" s="122"/>
      <c r="W17658" s="123"/>
      <c r="AC17658" s="123"/>
    </row>
    <row r="17659" spans="5:29" s="2" customFormat="1">
      <c r="E17659" s="120"/>
      <c r="M17659" s="120"/>
      <c r="N17659" s="120"/>
      <c r="U17659" s="121"/>
      <c r="V17659" s="122"/>
      <c r="W17659" s="123"/>
      <c r="AC17659" s="123"/>
    </row>
    <row r="17660" spans="5:29" s="2" customFormat="1">
      <c r="E17660" s="120"/>
      <c r="M17660" s="120"/>
      <c r="N17660" s="120"/>
      <c r="U17660" s="121"/>
      <c r="V17660" s="122"/>
      <c r="W17660" s="123"/>
      <c r="AC17660" s="123"/>
    </row>
    <row r="17661" spans="5:29" s="2" customFormat="1">
      <c r="E17661" s="120"/>
      <c r="M17661" s="120"/>
      <c r="N17661" s="120"/>
      <c r="U17661" s="121"/>
      <c r="V17661" s="122"/>
      <c r="W17661" s="123"/>
      <c r="AC17661" s="123"/>
    </row>
    <row r="17662" spans="5:29" s="2" customFormat="1">
      <c r="E17662" s="120"/>
      <c r="M17662" s="120"/>
      <c r="N17662" s="120"/>
      <c r="U17662" s="121"/>
      <c r="V17662" s="122"/>
      <c r="W17662" s="123"/>
      <c r="AC17662" s="123"/>
    </row>
    <row r="17663" spans="5:29" s="2" customFormat="1">
      <c r="E17663" s="120"/>
      <c r="M17663" s="120"/>
      <c r="N17663" s="120"/>
      <c r="U17663" s="121"/>
      <c r="V17663" s="122"/>
      <c r="W17663" s="123"/>
      <c r="AC17663" s="123"/>
    </row>
    <row r="17664" spans="5:29" s="2" customFormat="1">
      <c r="E17664" s="120"/>
      <c r="M17664" s="120"/>
      <c r="N17664" s="120"/>
      <c r="U17664" s="121"/>
      <c r="V17664" s="122"/>
      <c r="W17664" s="123"/>
      <c r="AC17664" s="123"/>
    </row>
    <row r="17665" spans="5:29" s="2" customFormat="1">
      <c r="E17665" s="120"/>
      <c r="M17665" s="120"/>
      <c r="N17665" s="120"/>
      <c r="U17665" s="121"/>
      <c r="V17665" s="122"/>
      <c r="W17665" s="123"/>
      <c r="AC17665" s="123"/>
    </row>
    <row r="17666" spans="5:29" s="2" customFormat="1">
      <c r="E17666" s="120"/>
      <c r="M17666" s="120"/>
      <c r="N17666" s="120"/>
      <c r="U17666" s="121"/>
      <c r="V17666" s="122"/>
      <c r="W17666" s="123"/>
      <c r="AC17666" s="123"/>
    </row>
    <row r="17667" spans="5:29" s="2" customFormat="1">
      <c r="E17667" s="120"/>
      <c r="M17667" s="120"/>
      <c r="N17667" s="120"/>
      <c r="U17667" s="121"/>
      <c r="V17667" s="122"/>
      <c r="W17667" s="123"/>
      <c r="AC17667" s="123"/>
    </row>
    <row r="17668" spans="5:29" s="2" customFormat="1">
      <c r="E17668" s="120"/>
      <c r="M17668" s="120"/>
      <c r="N17668" s="120"/>
      <c r="U17668" s="121"/>
      <c r="V17668" s="122"/>
      <c r="W17668" s="123"/>
      <c r="AC17668" s="123"/>
    </row>
    <row r="17669" spans="5:29" s="2" customFormat="1">
      <c r="E17669" s="120"/>
      <c r="M17669" s="120"/>
      <c r="N17669" s="120"/>
      <c r="U17669" s="121"/>
      <c r="V17669" s="122"/>
      <c r="W17669" s="123"/>
      <c r="AC17669" s="123"/>
    </row>
    <row r="17670" spans="5:29" s="2" customFormat="1">
      <c r="E17670" s="120"/>
      <c r="M17670" s="120"/>
      <c r="N17670" s="120"/>
      <c r="U17670" s="121"/>
      <c r="V17670" s="122"/>
      <c r="W17670" s="123"/>
      <c r="AC17670" s="123"/>
    </row>
    <row r="17671" spans="5:29" s="2" customFormat="1">
      <c r="E17671" s="120"/>
      <c r="M17671" s="120"/>
      <c r="N17671" s="120"/>
      <c r="U17671" s="121"/>
      <c r="V17671" s="122"/>
      <c r="W17671" s="123"/>
      <c r="AC17671" s="123"/>
    </row>
    <row r="17672" spans="5:29" s="2" customFormat="1">
      <c r="E17672" s="120"/>
      <c r="M17672" s="120"/>
      <c r="N17672" s="120"/>
      <c r="U17672" s="121"/>
      <c r="V17672" s="122"/>
      <c r="W17672" s="123"/>
      <c r="AC17672" s="123"/>
    </row>
    <row r="17673" spans="5:29" s="2" customFormat="1">
      <c r="E17673" s="120"/>
      <c r="M17673" s="120"/>
      <c r="N17673" s="120"/>
      <c r="U17673" s="121"/>
      <c r="V17673" s="122"/>
      <c r="W17673" s="123"/>
      <c r="AC17673" s="123"/>
    </row>
    <row r="17674" spans="5:29" s="2" customFormat="1">
      <c r="E17674" s="120"/>
      <c r="M17674" s="120"/>
      <c r="N17674" s="120"/>
      <c r="U17674" s="121"/>
      <c r="V17674" s="122"/>
      <c r="W17674" s="123"/>
      <c r="AC17674" s="123"/>
    </row>
    <row r="17675" spans="5:29" s="2" customFormat="1">
      <c r="E17675" s="120"/>
      <c r="M17675" s="120"/>
      <c r="N17675" s="120"/>
      <c r="U17675" s="121"/>
      <c r="V17675" s="122"/>
      <c r="W17675" s="123"/>
      <c r="AC17675" s="123"/>
    </row>
    <row r="17676" spans="5:29" s="2" customFormat="1">
      <c r="E17676" s="120"/>
      <c r="M17676" s="120"/>
      <c r="N17676" s="120"/>
      <c r="U17676" s="121"/>
      <c r="V17676" s="122"/>
      <c r="W17676" s="123"/>
      <c r="AC17676" s="123"/>
    </row>
    <row r="17677" spans="5:29" s="2" customFormat="1">
      <c r="E17677" s="120"/>
      <c r="M17677" s="120"/>
      <c r="N17677" s="120"/>
      <c r="U17677" s="121"/>
      <c r="V17677" s="122"/>
      <c r="W17677" s="123"/>
      <c r="AC17677" s="123"/>
    </row>
    <row r="17678" spans="5:29" s="2" customFormat="1">
      <c r="E17678" s="120"/>
      <c r="M17678" s="120"/>
      <c r="N17678" s="120"/>
      <c r="U17678" s="121"/>
      <c r="V17678" s="122"/>
      <c r="W17678" s="123"/>
      <c r="AC17678" s="123"/>
    </row>
    <row r="17679" spans="5:29" s="2" customFormat="1">
      <c r="E17679" s="120"/>
      <c r="M17679" s="120"/>
      <c r="N17679" s="120"/>
      <c r="U17679" s="121"/>
      <c r="V17679" s="122"/>
      <c r="W17679" s="123"/>
      <c r="AC17679" s="123"/>
    </row>
    <row r="17680" spans="5:29" s="2" customFormat="1">
      <c r="E17680" s="120"/>
      <c r="M17680" s="120"/>
      <c r="N17680" s="120"/>
      <c r="U17680" s="121"/>
      <c r="V17680" s="122"/>
      <c r="W17680" s="123"/>
      <c r="AC17680" s="123"/>
    </row>
    <row r="17681" spans="5:29" s="2" customFormat="1">
      <c r="E17681" s="120"/>
      <c r="M17681" s="120"/>
      <c r="N17681" s="120"/>
      <c r="U17681" s="121"/>
      <c r="V17681" s="122"/>
      <c r="W17681" s="123"/>
      <c r="AC17681" s="123"/>
    </row>
    <row r="17682" spans="5:29" s="2" customFormat="1">
      <c r="E17682" s="120"/>
      <c r="M17682" s="120"/>
      <c r="N17682" s="120"/>
      <c r="U17682" s="121"/>
      <c r="V17682" s="122"/>
      <c r="W17682" s="123"/>
      <c r="AC17682" s="123"/>
    </row>
    <row r="17683" spans="5:29" s="2" customFormat="1">
      <c r="E17683" s="120"/>
      <c r="M17683" s="120"/>
      <c r="N17683" s="120"/>
      <c r="U17683" s="121"/>
      <c r="V17683" s="122"/>
      <c r="W17683" s="123"/>
      <c r="AC17683" s="123"/>
    </row>
    <row r="17684" spans="5:29" s="2" customFormat="1">
      <c r="E17684" s="120"/>
      <c r="M17684" s="120"/>
      <c r="N17684" s="120"/>
      <c r="U17684" s="121"/>
      <c r="V17684" s="122"/>
      <c r="W17684" s="123"/>
      <c r="AC17684" s="123"/>
    </row>
    <row r="17685" spans="5:29" s="2" customFormat="1">
      <c r="E17685" s="120"/>
      <c r="M17685" s="120"/>
      <c r="N17685" s="120"/>
      <c r="U17685" s="121"/>
      <c r="V17685" s="122"/>
      <c r="W17685" s="123"/>
      <c r="AC17685" s="123"/>
    </row>
    <row r="17686" spans="5:29" s="2" customFormat="1">
      <c r="E17686" s="120"/>
      <c r="M17686" s="120"/>
      <c r="N17686" s="120"/>
      <c r="U17686" s="121"/>
      <c r="V17686" s="122"/>
      <c r="W17686" s="123"/>
      <c r="AC17686" s="123"/>
    </row>
    <row r="17687" spans="5:29" s="2" customFormat="1">
      <c r="E17687" s="120"/>
      <c r="M17687" s="120"/>
      <c r="N17687" s="120"/>
      <c r="U17687" s="121"/>
      <c r="V17687" s="122"/>
      <c r="W17687" s="123"/>
      <c r="AC17687" s="123"/>
    </row>
    <row r="17688" spans="5:29" s="2" customFormat="1">
      <c r="E17688" s="120"/>
      <c r="M17688" s="120"/>
      <c r="N17688" s="120"/>
      <c r="U17688" s="121"/>
      <c r="V17688" s="122"/>
      <c r="W17688" s="123"/>
      <c r="AC17688" s="123"/>
    </row>
    <row r="17689" spans="5:29" s="2" customFormat="1">
      <c r="E17689" s="120"/>
      <c r="M17689" s="120"/>
      <c r="N17689" s="120"/>
      <c r="U17689" s="121"/>
      <c r="V17689" s="122"/>
      <c r="W17689" s="123"/>
      <c r="AC17689" s="123"/>
    </row>
    <row r="17690" spans="5:29" s="2" customFormat="1">
      <c r="E17690" s="120"/>
      <c r="M17690" s="120"/>
      <c r="N17690" s="120"/>
      <c r="U17690" s="121"/>
      <c r="V17690" s="122"/>
      <c r="W17690" s="123"/>
      <c r="AC17690" s="123"/>
    </row>
    <row r="17691" spans="5:29" s="2" customFormat="1">
      <c r="E17691" s="120"/>
      <c r="M17691" s="120"/>
      <c r="N17691" s="120"/>
      <c r="U17691" s="121"/>
      <c r="V17691" s="122"/>
      <c r="W17691" s="123"/>
      <c r="AC17691" s="123"/>
    </row>
    <row r="17692" spans="5:29" s="2" customFormat="1">
      <c r="E17692" s="120"/>
      <c r="M17692" s="120"/>
      <c r="N17692" s="120"/>
      <c r="U17692" s="121"/>
      <c r="V17692" s="122"/>
      <c r="W17692" s="123"/>
      <c r="AC17692" s="123"/>
    </row>
    <row r="17693" spans="5:29" s="2" customFormat="1">
      <c r="E17693" s="120"/>
      <c r="M17693" s="120"/>
      <c r="N17693" s="120"/>
      <c r="U17693" s="121"/>
      <c r="V17693" s="122"/>
      <c r="W17693" s="123"/>
      <c r="AC17693" s="123"/>
    </row>
    <row r="17694" spans="5:29" s="2" customFormat="1">
      <c r="E17694" s="120"/>
      <c r="M17694" s="120"/>
      <c r="N17694" s="120"/>
      <c r="U17694" s="121"/>
      <c r="V17694" s="122"/>
      <c r="W17694" s="123"/>
      <c r="AC17694" s="123"/>
    </row>
    <row r="17695" spans="5:29" s="2" customFormat="1">
      <c r="E17695" s="120"/>
      <c r="M17695" s="120"/>
      <c r="N17695" s="120"/>
      <c r="U17695" s="121"/>
      <c r="V17695" s="122"/>
      <c r="W17695" s="123"/>
      <c r="AC17695" s="123"/>
    </row>
    <row r="17696" spans="5:29" s="2" customFormat="1">
      <c r="E17696" s="120"/>
      <c r="M17696" s="120"/>
      <c r="N17696" s="120"/>
      <c r="U17696" s="121"/>
      <c r="V17696" s="122"/>
      <c r="W17696" s="123"/>
      <c r="AC17696" s="123"/>
    </row>
    <row r="17697" spans="5:29" s="2" customFormat="1">
      <c r="E17697" s="120"/>
      <c r="M17697" s="120"/>
      <c r="N17697" s="120"/>
      <c r="U17697" s="121"/>
      <c r="V17697" s="122"/>
      <c r="W17697" s="123"/>
      <c r="AC17697" s="123"/>
    </row>
    <row r="17698" spans="5:29" s="2" customFormat="1">
      <c r="E17698" s="120"/>
      <c r="M17698" s="120"/>
      <c r="N17698" s="120"/>
      <c r="U17698" s="121"/>
      <c r="V17698" s="122"/>
      <c r="W17698" s="123"/>
      <c r="AC17698" s="123"/>
    </row>
    <row r="17699" spans="5:29" s="2" customFormat="1">
      <c r="E17699" s="120"/>
      <c r="M17699" s="120"/>
      <c r="N17699" s="120"/>
      <c r="U17699" s="121"/>
      <c r="V17699" s="122"/>
      <c r="W17699" s="123"/>
      <c r="AC17699" s="123"/>
    </row>
    <row r="17700" spans="5:29" s="2" customFormat="1">
      <c r="E17700" s="120"/>
      <c r="M17700" s="120"/>
      <c r="N17700" s="120"/>
      <c r="U17700" s="121"/>
      <c r="V17700" s="122"/>
      <c r="W17700" s="123"/>
      <c r="AC17700" s="123"/>
    </row>
    <row r="17701" spans="5:29" s="2" customFormat="1">
      <c r="E17701" s="120"/>
      <c r="M17701" s="120"/>
      <c r="N17701" s="120"/>
      <c r="U17701" s="121"/>
      <c r="V17701" s="122"/>
      <c r="W17701" s="123"/>
      <c r="AC17701" s="123"/>
    </row>
    <row r="17702" spans="5:29" s="2" customFormat="1">
      <c r="E17702" s="120"/>
      <c r="M17702" s="120"/>
      <c r="N17702" s="120"/>
      <c r="U17702" s="121"/>
      <c r="V17702" s="122"/>
      <c r="W17702" s="123"/>
      <c r="AC17702" s="123"/>
    </row>
    <row r="17703" spans="5:29" s="2" customFormat="1">
      <c r="E17703" s="120"/>
      <c r="M17703" s="120"/>
      <c r="N17703" s="120"/>
      <c r="U17703" s="121"/>
      <c r="V17703" s="122"/>
      <c r="W17703" s="123"/>
      <c r="AC17703" s="123"/>
    </row>
    <row r="17704" spans="5:29" s="2" customFormat="1">
      <c r="E17704" s="120"/>
      <c r="M17704" s="120"/>
      <c r="N17704" s="120"/>
      <c r="U17704" s="121"/>
      <c r="V17704" s="122"/>
      <c r="W17704" s="123"/>
      <c r="AC17704" s="123"/>
    </row>
    <row r="17705" spans="5:29" s="2" customFormat="1">
      <c r="E17705" s="120"/>
      <c r="M17705" s="120"/>
      <c r="N17705" s="120"/>
      <c r="U17705" s="121"/>
      <c r="V17705" s="122"/>
      <c r="W17705" s="123"/>
      <c r="AC17705" s="123"/>
    </row>
    <row r="17706" spans="5:29" s="2" customFormat="1">
      <c r="E17706" s="120"/>
      <c r="M17706" s="120"/>
      <c r="N17706" s="120"/>
      <c r="U17706" s="121"/>
      <c r="V17706" s="122"/>
      <c r="W17706" s="123"/>
      <c r="AC17706" s="123"/>
    </row>
    <row r="17707" spans="5:29" s="2" customFormat="1">
      <c r="E17707" s="120"/>
      <c r="M17707" s="120"/>
      <c r="N17707" s="120"/>
      <c r="U17707" s="121"/>
      <c r="V17707" s="122"/>
      <c r="W17707" s="123"/>
      <c r="AC17707" s="123"/>
    </row>
    <row r="17708" spans="5:29" s="2" customFormat="1">
      <c r="E17708" s="120"/>
      <c r="M17708" s="120"/>
      <c r="N17708" s="120"/>
      <c r="U17708" s="121"/>
      <c r="V17708" s="122"/>
      <c r="W17708" s="123"/>
      <c r="AC17708" s="123"/>
    </row>
    <row r="17709" spans="5:29" s="2" customFormat="1">
      <c r="E17709" s="120"/>
      <c r="M17709" s="120"/>
      <c r="N17709" s="120"/>
      <c r="U17709" s="121"/>
      <c r="V17709" s="122"/>
      <c r="W17709" s="123"/>
      <c r="AC17709" s="123"/>
    </row>
    <row r="17710" spans="5:29" s="2" customFormat="1">
      <c r="E17710" s="120"/>
      <c r="M17710" s="120"/>
      <c r="N17710" s="120"/>
      <c r="U17710" s="121"/>
      <c r="V17710" s="122"/>
      <c r="W17710" s="123"/>
      <c r="AC17710" s="123"/>
    </row>
    <row r="17711" spans="5:29" s="2" customFormat="1">
      <c r="E17711" s="120"/>
      <c r="M17711" s="120"/>
      <c r="N17711" s="120"/>
      <c r="U17711" s="121"/>
      <c r="V17711" s="122"/>
      <c r="W17711" s="123"/>
      <c r="AC17711" s="123"/>
    </row>
    <row r="17712" spans="5:29" s="2" customFormat="1">
      <c r="E17712" s="120"/>
      <c r="M17712" s="120"/>
      <c r="N17712" s="120"/>
      <c r="U17712" s="121"/>
      <c r="V17712" s="122"/>
      <c r="W17712" s="123"/>
      <c r="AC17712" s="123"/>
    </row>
    <row r="17713" spans="5:29" s="2" customFormat="1">
      <c r="E17713" s="120"/>
      <c r="M17713" s="120"/>
      <c r="N17713" s="120"/>
      <c r="U17713" s="121"/>
      <c r="V17713" s="122"/>
      <c r="W17713" s="123"/>
      <c r="AC17713" s="123"/>
    </row>
    <row r="17714" spans="5:29" s="2" customFormat="1">
      <c r="E17714" s="120"/>
      <c r="M17714" s="120"/>
      <c r="N17714" s="120"/>
      <c r="U17714" s="121"/>
      <c r="V17714" s="122"/>
      <c r="W17714" s="123"/>
      <c r="AC17714" s="123"/>
    </row>
    <row r="17715" spans="5:29" s="2" customFormat="1">
      <c r="E17715" s="120"/>
      <c r="M17715" s="120"/>
      <c r="N17715" s="120"/>
      <c r="U17715" s="121"/>
      <c r="V17715" s="122"/>
      <c r="W17715" s="123"/>
      <c r="AC17715" s="123"/>
    </row>
    <row r="17716" spans="5:29" s="2" customFormat="1">
      <c r="E17716" s="120"/>
      <c r="M17716" s="120"/>
      <c r="N17716" s="120"/>
      <c r="U17716" s="121"/>
      <c r="V17716" s="122"/>
      <c r="W17716" s="123"/>
      <c r="AC17716" s="123"/>
    </row>
    <row r="17717" spans="5:29" s="2" customFormat="1">
      <c r="E17717" s="120"/>
      <c r="M17717" s="120"/>
      <c r="N17717" s="120"/>
      <c r="U17717" s="121"/>
      <c r="V17717" s="122"/>
      <c r="W17717" s="123"/>
      <c r="AC17717" s="123"/>
    </row>
    <row r="17718" spans="5:29" s="2" customFormat="1">
      <c r="E17718" s="120"/>
      <c r="M17718" s="120"/>
      <c r="N17718" s="120"/>
      <c r="U17718" s="121"/>
      <c r="V17718" s="122"/>
      <c r="W17718" s="123"/>
      <c r="AC17718" s="123"/>
    </row>
    <row r="17719" spans="5:29" s="2" customFormat="1">
      <c r="E17719" s="120"/>
      <c r="M17719" s="120"/>
      <c r="N17719" s="120"/>
      <c r="U17719" s="121"/>
      <c r="V17719" s="122"/>
      <c r="W17719" s="123"/>
      <c r="AC17719" s="123"/>
    </row>
    <row r="17720" spans="5:29" s="2" customFormat="1">
      <c r="E17720" s="120"/>
      <c r="M17720" s="120"/>
      <c r="N17720" s="120"/>
      <c r="U17720" s="121"/>
      <c r="V17720" s="122"/>
      <c r="W17720" s="123"/>
      <c r="AC17720" s="123"/>
    </row>
    <row r="17721" spans="5:29" s="2" customFormat="1">
      <c r="E17721" s="120"/>
      <c r="M17721" s="120"/>
      <c r="N17721" s="120"/>
      <c r="U17721" s="121"/>
      <c r="V17721" s="122"/>
      <c r="W17721" s="123"/>
      <c r="AC17721" s="123"/>
    </row>
    <row r="17722" spans="5:29" s="2" customFormat="1">
      <c r="E17722" s="120"/>
      <c r="M17722" s="120"/>
      <c r="N17722" s="120"/>
      <c r="U17722" s="121"/>
      <c r="V17722" s="122"/>
      <c r="W17722" s="123"/>
      <c r="AC17722" s="123"/>
    </row>
    <row r="17723" spans="5:29" s="2" customFormat="1">
      <c r="E17723" s="120"/>
      <c r="M17723" s="120"/>
      <c r="N17723" s="120"/>
      <c r="U17723" s="121"/>
      <c r="V17723" s="122"/>
      <c r="W17723" s="123"/>
      <c r="AC17723" s="123"/>
    </row>
    <row r="17724" spans="5:29" s="2" customFormat="1">
      <c r="E17724" s="120"/>
      <c r="M17724" s="120"/>
      <c r="N17724" s="120"/>
      <c r="U17724" s="121"/>
      <c r="V17724" s="122"/>
      <c r="W17724" s="123"/>
      <c r="AC17724" s="123"/>
    </row>
    <row r="17725" spans="5:29" s="2" customFormat="1">
      <c r="E17725" s="120"/>
      <c r="M17725" s="120"/>
      <c r="N17725" s="120"/>
      <c r="U17725" s="121"/>
      <c r="V17725" s="122"/>
      <c r="W17725" s="123"/>
      <c r="AC17725" s="123"/>
    </row>
    <row r="17726" spans="5:29" s="2" customFormat="1">
      <c r="E17726" s="120"/>
      <c r="M17726" s="120"/>
      <c r="N17726" s="120"/>
      <c r="U17726" s="121"/>
      <c r="V17726" s="122"/>
      <c r="W17726" s="123"/>
      <c r="AC17726" s="123"/>
    </row>
    <row r="17727" spans="5:29" s="2" customFormat="1">
      <c r="E17727" s="120"/>
      <c r="M17727" s="120"/>
      <c r="N17727" s="120"/>
      <c r="U17727" s="121"/>
      <c r="V17727" s="122"/>
      <c r="W17727" s="123"/>
      <c r="AC17727" s="123"/>
    </row>
    <row r="17728" spans="5:29" s="2" customFormat="1">
      <c r="E17728" s="120"/>
      <c r="M17728" s="120"/>
      <c r="N17728" s="120"/>
      <c r="U17728" s="121"/>
      <c r="V17728" s="122"/>
      <c r="W17728" s="123"/>
      <c r="AC17728" s="123"/>
    </row>
    <row r="17729" spans="5:29" s="2" customFormat="1">
      <c r="E17729" s="120"/>
      <c r="M17729" s="120"/>
      <c r="N17729" s="120"/>
      <c r="U17729" s="121"/>
      <c r="V17729" s="122"/>
      <c r="W17729" s="123"/>
      <c r="AC17729" s="123"/>
    </row>
    <row r="17730" spans="5:29" s="2" customFormat="1">
      <c r="E17730" s="120"/>
      <c r="M17730" s="120"/>
      <c r="N17730" s="120"/>
      <c r="U17730" s="121"/>
      <c r="V17730" s="122"/>
      <c r="W17730" s="123"/>
      <c r="AC17730" s="123"/>
    </row>
    <row r="17731" spans="5:29" s="2" customFormat="1">
      <c r="E17731" s="120"/>
      <c r="M17731" s="120"/>
      <c r="N17731" s="120"/>
      <c r="U17731" s="121"/>
      <c r="V17731" s="122"/>
      <c r="W17731" s="123"/>
      <c r="AC17731" s="123"/>
    </row>
    <row r="17732" spans="5:29" s="2" customFormat="1">
      <c r="E17732" s="120"/>
      <c r="M17732" s="120"/>
      <c r="N17732" s="120"/>
      <c r="U17732" s="121"/>
      <c r="V17732" s="122"/>
      <c r="W17732" s="123"/>
      <c r="AC17732" s="123"/>
    </row>
    <row r="17733" spans="5:29" s="2" customFormat="1">
      <c r="E17733" s="120"/>
      <c r="M17733" s="120"/>
      <c r="N17733" s="120"/>
      <c r="U17733" s="121"/>
      <c r="V17733" s="122"/>
      <c r="W17733" s="123"/>
      <c r="AC17733" s="123"/>
    </row>
    <row r="17734" spans="5:29" s="2" customFormat="1">
      <c r="E17734" s="120"/>
      <c r="M17734" s="120"/>
      <c r="N17734" s="120"/>
      <c r="U17734" s="121"/>
      <c r="V17734" s="122"/>
      <c r="W17734" s="123"/>
      <c r="AC17734" s="123"/>
    </row>
    <row r="17735" spans="5:29" s="2" customFormat="1">
      <c r="E17735" s="120"/>
      <c r="M17735" s="120"/>
      <c r="N17735" s="120"/>
      <c r="U17735" s="121"/>
      <c r="V17735" s="122"/>
      <c r="W17735" s="123"/>
      <c r="AC17735" s="123"/>
    </row>
    <row r="17736" spans="5:29" s="2" customFormat="1">
      <c r="E17736" s="120"/>
      <c r="M17736" s="120"/>
      <c r="N17736" s="120"/>
      <c r="U17736" s="121"/>
      <c r="V17736" s="122"/>
      <c r="W17736" s="123"/>
      <c r="AC17736" s="123"/>
    </row>
    <row r="17737" spans="5:29" s="2" customFormat="1">
      <c r="E17737" s="120"/>
      <c r="M17737" s="120"/>
      <c r="N17737" s="120"/>
      <c r="U17737" s="121"/>
      <c r="V17737" s="122"/>
      <c r="W17737" s="123"/>
      <c r="AC17737" s="123"/>
    </row>
    <row r="17738" spans="5:29" s="2" customFormat="1">
      <c r="E17738" s="120"/>
      <c r="M17738" s="120"/>
      <c r="N17738" s="120"/>
      <c r="U17738" s="121"/>
      <c r="V17738" s="122"/>
      <c r="W17738" s="123"/>
      <c r="AC17738" s="123"/>
    </row>
    <row r="17739" spans="5:29" s="2" customFormat="1">
      <c r="E17739" s="120"/>
      <c r="M17739" s="120"/>
      <c r="N17739" s="120"/>
      <c r="U17739" s="121"/>
      <c r="V17739" s="122"/>
      <c r="W17739" s="123"/>
      <c r="AC17739" s="123"/>
    </row>
    <row r="17740" spans="5:29" s="2" customFormat="1">
      <c r="E17740" s="120"/>
      <c r="M17740" s="120"/>
      <c r="N17740" s="120"/>
      <c r="U17740" s="121"/>
      <c r="V17740" s="122"/>
      <c r="W17740" s="123"/>
      <c r="AC17740" s="123"/>
    </row>
    <row r="17741" spans="5:29" s="2" customFormat="1">
      <c r="E17741" s="120"/>
      <c r="M17741" s="120"/>
      <c r="N17741" s="120"/>
      <c r="U17741" s="121"/>
      <c r="V17741" s="122"/>
      <c r="W17741" s="123"/>
      <c r="AC17741" s="123"/>
    </row>
    <row r="17742" spans="5:29" s="2" customFormat="1">
      <c r="E17742" s="120"/>
      <c r="M17742" s="120"/>
      <c r="N17742" s="120"/>
      <c r="U17742" s="121"/>
      <c r="V17742" s="122"/>
      <c r="W17742" s="123"/>
      <c r="AC17742" s="123"/>
    </row>
    <row r="17743" spans="5:29" s="2" customFormat="1">
      <c r="E17743" s="120"/>
      <c r="M17743" s="120"/>
      <c r="N17743" s="120"/>
      <c r="U17743" s="121"/>
      <c r="V17743" s="122"/>
      <c r="W17743" s="123"/>
      <c r="AC17743" s="123"/>
    </row>
    <row r="17744" spans="5:29" s="2" customFormat="1">
      <c r="E17744" s="120"/>
      <c r="M17744" s="120"/>
      <c r="N17744" s="120"/>
      <c r="U17744" s="121"/>
      <c r="V17744" s="122"/>
      <c r="W17744" s="123"/>
      <c r="AC17744" s="123"/>
    </row>
    <row r="17745" spans="5:29" s="2" customFormat="1">
      <c r="E17745" s="120"/>
      <c r="M17745" s="120"/>
      <c r="N17745" s="120"/>
      <c r="U17745" s="121"/>
      <c r="V17745" s="122"/>
      <c r="W17745" s="123"/>
      <c r="AC17745" s="123"/>
    </row>
    <row r="17746" spans="5:29" s="2" customFormat="1">
      <c r="E17746" s="120"/>
      <c r="M17746" s="120"/>
      <c r="N17746" s="120"/>
      <c r="U17746" s="121"/>
      <c r="V17746" s="122"/>
      <c r="W17746" s="123"/>
      <c r="AC17746" s="123"/>
    </row>
    <row r="17747" spans="5:29" s="2" customFormat="1">
      <c r="E17747" s="120"/>
      <c r="M17747" s="120"/>
      <c r="N17747" s="120"/>
      <c r="U17747" s="121"/>
      <c r="V17747" s="122"/>
      <c r="W17747" s="123"/>
      <c r="AC17747" s="123"/>
    </row>
    <row r="17748" spans="5:29" s="2" customFormat="1">
      <c r="E17748" s="120"/>
      <c r="M17748" s="120"/>
      <c r="N17748" s="120"/>
      <c r="U17748" s="121"/>
      <c r="V17748" s="122"/>
      <c r="W17748" s="123"/>
      <c r="AC17748" s="123"/>
    </row>
    <row r="17749" spans="5:29" s="2" customFormat="1">
      <c r="E17749" s="120"/>
      <c r="M17749" s="120"/>
      <c r="N17749" s="120"/>
      <c r="U17749" s="121"/>
      <c r="V17749" s="122"/>
      <c r="W17749" s="123"/>
      <c r="AC17749" s="123"/>
    </row>
    <row r="17750" spans="5:29" s="2" customFormat="1">
      <c r="E17750" s="120"/>
      <c r="M17750" s="120"/>
      <c r="N17750" s="120"/>
      <c r="U17750" s="121"/>
      <c r="V17750" s="122"/>
      <c r="W17750" s="123"/>
      <c r="AC17750" s="123"/>
    </row>
    <row r="17751" spans="5:29" s="2" customFormat="1">
      <c r="E17751" s="120"/>
      <c r="M17751" s="120"/>
      <c r="N17751" s="120"/>
      <c r="U17751" s="121"/>
      <c r="V17751" s="122"/>
      <c r="W17751" s="123"/>
      <c r="AC17751" s="123"/>
    </row>
    <row r="17752" spans="5:29" s="2" customFormat="1">
      <c r="E17752" s="120"/>
      <c r="M17752" s="120"/>
      <c r="N17752" s="120"/>
      <c r="U17752" s="121"/>
      <c r="V17752" s="122"/>
      <c r="W17752" s="123"/>
      <c r="AC17752" s="123"/>
    </row>
    <row r="17753" spans="5:29" s="2" customFormat="1">
      <c r="E17753" s="120"/>
      <c r="M17753" s="120"/>
      <c r="N17753" s="120"/>
      <c r="U17753" s="121"/>
      <c r="V17753" s="122"/>
      <c r="W17753" s="123"/>
      <c r="AC17753" s="123"/>
    </row>
    <row r="17754" spans="5:29" s="2" customFormat="1">
      <c r="E17754" s="120"/>
      <c r="M17754" s="120"/>
      <c r="N17754" s="120"/>
      <c r="U17754" s="121"/>
      <c r="V17754" s="122"/>
      <c r="W17754" s="123"/>
      <c r="AC17754" s="123"/>
    </row>
    <row r="17755" spans="5:29" s="2" customFormat="1">
      <c r="E17755" s="120"/>
      <c r="M17755" s="120"/>
      <c r="N17755" s="120"/>
      <c r="U17755" s="121"/>
      <c r="V17755" s="122"/>
      <c r="W17755" s="123"/>
      <c r="AC17755" s="123"/>
    </row>
    <row r="17756" spans="5:29" s="2" customFormat="1">
      <c r="E17756" s="120"/>
      <c r="M17756" s="120"/>
      <c r="N17756" s="120"/>
      <c r="U17756" s="121"/>
      <c r="V17756" s="122"/>
      <c r="W17756" s="123"/>
      <c r="AC17756" s="123"/>
    </row>
    <row r="17757" spans="5:29" s="2" customFormat="1">
      <c r="E17757" s="120"/>
      <c r="M17757" s="120"/>
      <c r="N17757" s="120"/>
      <c r="U17757" s="121"/>
      <c r="V17757" s="122"/>
      <c r="W17757" s="123"/>
      <c r="AC17757" s="123"/>
    </row>
    <row r="17758" spans="5:29" s="2" customFormat="1">
      <c r="E17758" s="120"/>
      <c r="M17758" s="120"/>
      <c r="N17758" s="120"/>
      <c r="U17758" s="121"/>
      <c r="V17758" s="122"/>
      <c r="W17758" s="123"/>
      <c r="AC17758" s="123"/>
    </row>
    <row r="17759" spans="5:29" s="2" customFormat="1">
      <c r="E17759" s="120"/>
      <c r="M17759" s="120"/>
      <c r="N17759" s="120"/>
      <c r="U17759" s="121"/>
      <c r="V17759" s="122"/>
      <c r="W17759" s="123"/>
      <c r="AC17759" s="123"/>
    </row>
    <row r="17760" spans="5:29" s="2" customFormat="1">
      <c r="E17760" s="120"/>
      <c r="M17760" s="120"/>
      <c r="N17760" s="120"/>
      <c r="U17760" s="121"/>
      <c r="V17760" s="122"/>
      <c r="W17760" s="123"/>
      <c r="AC17760" s="123"/>
    </row>
    <row r="17761" spans="5:29" s="2" customFormat="1">
      <c r="E17761" s="120"/>
      <c r="M17761" s="120"/>
      <c r="N17761" s="120"/>
      <c r="U17761" s="121"/>
      <c r="V17761" s="122"/>
      <c r="W17761" s="123"/>
      <c r="AC17761" s="123"/>
    </row>
    <row r="17762" spans="5:29" s="2" customFormat="1">
      <c r="E17762" s="120"/>
      <c r="M17762" s="120"/>
      <c r="N17762" s="120"/>
      <c r="U17762" s="121"/>
      <c r="V17762" s="122"/>
      <c r="W17762" s="123"/>
      <c r="AC17762" s="123"/>
    </row>
    <row r="17763" spans="5:29" s="2" customFormat="1">
      <c r="E17763" s="120"/>
      <c r="M17763" s="120"/>
      <c r="N17763" s="120"/>
      <c r="U17763" s="121"/>
      <c r="V17763" s="122"/>
      <c r="W17763" s="123"/>
      <c r="AC17763" s="123"/>
    </row>
    <row r="17764" spans="5:29" s="2" customFormat="1">
      <c r="E17764" s="120"/>
      <c r="M17764" s="120"/>
      <c r="N17764" s="120"/>
      <c r="U17764" s="121"/>
      <c r="V17764" s="122"/>
      <c r="W17764" s="123"/>
      <c r="AC17764" s="123"/>
    </row>
    <row r="17765" spans="5:29" s="2" customFormat="1">
      <c r="E17765" s="120"/>
      <c r="M17765" s="120"/>
      <c r="N17765" s="120"/>
      <c r="U17765" s="121"/>
      <c r="V17765" s="122"/>
      <c r="W17765" s="123"/>
      <c r="AC17765" s="123"/>
    </row>
    <row r="17766" spans="5:29" s="2" customFormat="1">
      <c r="E17766" s="120"/>
      <c r="M17766" s="120"/>
      <c r="N17766" s="120"/>
      <c r="U17766" s="121"/>
      <c r="V17766" s="122"/>
      <c r="W17766" s="123"/>
      <c r="AC17766" s="123"/>
    </row>
    <row r="17767" spans="5:29" s="2" customFormat="1">
      <c r="E17767" s="120"/>
      <c r="M17767" s="120"/>
      <c r="N17767" s="120"/>
      <c r="U17767" s="121"/>
      <c r="V17767" s="122"/>
      <c r="W17767" s="123"/>
      <c r="AC17767" s="123"/>
    </row>
    <row r="17768" spans="5:29" s="2" customFormat="1">
      <c r="E17768" s="120"/>
      <c r="M17768" s="120"/>
      <c r="N17768" s="120"/>
      <c r="U17768" s="121"/>
      <c r="V17768" s="122"/>
      <c r="W17768" s="123"/>
      <c r="AC17768" s="123"/>
    </row>
    <row r="17769" spans="5:29" s="2" customFormat="1">
      <c r="E17769" s="120"/>
      <c r="M17769" s="120"/>
      <c r="N17769" s="120"/>
      <c r="U17769" s="121"/>
      <c r="V17769" s="122"/>
      <c r="W17769" s="123"/>
      <c r="AC17769" s="123"/>
    </row>
    <row r="17770" spans="5:29" s="2" customFormat="1">
      <c r="E17770" s="120"/>
      <c r="M17770" s="120"/>
      <c r="N17770" s="120"/>
      <c r="U17770" s="121"/>
      <c r="V17770" s="122"/>
      <c r="W17770" s="123"/>
      <c r="AC17770" s="123"/>
    </row>
    <row r="17771" spans="5:29" s="2" customFormat="1">
      <c r="E17771" s="120"/>
      <c r="M17771" s="120"/>
      <c r="N17771" s="120"/>
      <c r="U17771" s="121"/>
      <c r="V17771" s="122"/>
      <c r="W17771" s="123"/>
      <c r="AC17771" s="123"/>
    </row>
    <row r="17772" spans="5:29" s="2" customFormat="1">
      <c r="E17772" s="120"/>
      <c r="M17772" s="120"/>
      <c r="N17772" s="120"/>
      <c r="U17772" s="121"/>
      <c r="V17772" s="122"/>
      <c r="W17772" s="123"/>
      <c r="AC17772" s="123"/>
    </row>
    <row r="17773" spans="5:29" s="2" customFormat="1">
      <c r="E17773" s="120"/>
      <c r="M17773" s="120"/>
      <c r="N17773" s="120"/>
      <c r="U17773" s="121"/>
      <c r="V17773" s="122"/>
      <c r="W17773" s="123"/>
      <c r="AC17773" s="123"/>
    </row>
    <row r="17774" spans="5:29" s="2" customFormat="1">
      <c r="E17774" s="120"/>
      <c r="M17774" s="120"/>
      <c r="N17774" s="120"/>
      <c r="U17774" s="121"/>
      <c r="V17774" s="122"/>
      <c r="W17774" s="123"/>
      <c r="AC17774" s="123"/>
    </row>
    <row r="17775" spans="5:29" s="2" customFormat="1">
      <c r="E17775" s="120"/>
      <c r="M17775" s="120"/>
      <c r="N17775" s="120"/>
      <c r="U17775" s="121"/>
      <c r="V17775" s="122"/>
      <c r="W17775" s="123"/>
      <c r="AC17775" s="123"/>
    </row>
    <row r="17776" spans="5:29" s="2" customFormat="1">
      <c r="E17776" s="120"/>
      <c r="M17776" s="120"/>
      <c r="N17776" s="120"/>
      <c r="U17776" s="121"/>
      <c r="V17776" s="122"/>
      <c r="W17776" s="123"/>
      <c r="AC17776" s="123"/>
    </row>
    <row r="17777" spans="5:29" s="2" customFormat="1">
      <c r="E17777" s="120"/>
      <c r="M17777" s="120"/>
      <c r="N17777" s="120"/>
      <c r="U17777" s="121"/>
      <c r="V17777" s="122"/>
      <c r="W17777" s="123"/>
      <c r="AC17777" s="123"/>
    </row>
    <row r="17778" spans="5:29" s="2" customFormat="1">
      <c r="E17778" s="120"/>
      <c r="M17778" s="120"/>
      <c r="N17778" s="120"/>
      <c r="U17778" s="121"/>
      <c r="V17778" s="122"/>
      <c r="W17778" s="123"/>
      <c r="AC17778" s="123"/>
    </row>
    <row r="17779" spans="5:29" s="2" customFormat="1">
      <c r="E17779" s="120"/>
      <c r="M17779" s="120"/>
      <c r="N17779" s="120"/>
      <c r="U17779" s="121"/>
      <c r="V17779" s="122"/>
      <c r="W17779" s="123"/>
      <c r="AC17779" s="123"/>
    </row>
    <row r="17780" spans="5:29" s="2" customFormat="1">
      <c r="E17780" s="120"/>
      <c r="M17780" s="120"/>
      <c r="N17780" s="120"/>
      <c r="U17780" s="121"/>
      <c r="V17780" s="122"/>
      <c r="W17780" s="123"/>
      <c r="AC17780" s="123"/>
    </row>
    <row r="17781" spans="5:29" s="2" customFormat="1">
      <c r="E17781" s="120"/>
      <c r="M17781" s="120"/>
      <c r="N17781" s="120"/>
      <c r="U17781" s="121"/>
      <c r="V17781" s="122"/>
      <c r="W17781" s="123"/>
      <c r="AC17781" s="123"/>
    </row>
    <row r="17782" spans="5:29" s="2" customFormat="1">
      <c r="E17782" s="120"/>
      <c r="M17782" s="120"/>
      <c r="N17782" s="120"/>
      <c r="U17782" s="121"/>
      <c r="V17782" s="122"/>
      <c r="W17782" s="123"/>
      <c r="AC17782" s="123"/>
    </row>
    <row r="17783" spans="5:29" s="2" customFormat="1">
      <c r="E17783" s="120"/>
      <c r="M17783" s="120"/>
      <c r="N17783" s="120"/>
      <c r="U17783" s="121"/>
      <c r="V17783" s="122"/>
      <c r="W17783" s="123"/>
      <c r="AC17783" s="123"/>
    </row>
    <row r="17784" spans="5:29" s="2" customFormat="1">
      <c r="E17784" s="120"/>
      <c r="M17784" s="120"/>
      <c r="N17784" s="120"/>
      <c r="U17784" s="121"/>
      <c r="V17784" s="122"/>
      <c r="W17784" s="123"/>
      <c r="AC17784" s="123"/>
    </row>
    <row r="17785" spans="5:29" s="2" customFormat="1">
      <c r="E17785" s="120"/>
      <c r="M17785" s="120"/>
      <c r="N17785" s="120"/>
      <c r="U17785" s="121"/>
      <c r="V17785" s="122"/>
      <c r="W17785" s="123"/>
      <c r="AC17785" s="123"/>
    </row>
    <row r="17786" spans="5:29" s="2" customFormat="1">
      <c r="E17786" s="120"/>
      <c r="M17786" s="120"/>
      <c r="N17786" s="120"/>
      <c r="U17786" s="121"/>
      <c r="V17786" s="122"/>
      <c r="W17786" s="123"/>
      <c r="AC17786" s="123"/>
    </row>
    <row r="17787" spans="5:29" s="2" customFormat="1">
      <c r="E17787" s="120"/>
      <c r="M17787" s="120"/>
      <c r="N17787" s="120"/>
      <c r="U17787" s="121"/>
      <c r="V17787" s="122"/>
      <c r="W17787" s="123"/>
      <c r="AC17787" s="123"/>
    </row>
    <row r="17788" spans="5:29" s="2" customFormat="1">
      <c r="E17788" s="120"/>
      <c r="M17788" s="120"/>
      <c r="N17788" s="120"/>
      <c r="U17788" s="121"/>
      <c r="V17788" s="122"/>
      <c r="W17788" s="123"/>
      <c r="AC17788" s="123"/>
    </row>
    <row r="17789" spans="5:29" s="2" customFormat="1">
      <c r="E17789" s="120"/>
      <c r="M17789" s="120"/>
      <c r="N17789" s="120"/>
      <c r="U17789" s="121"/>
      <c r="V17789" s="122"/>
      <c r="W17789" s="123"/>
      <c r="AC17789" s="123"/>
    </row>
    <row r="17790" spans="5:29" s="2" customFormat="1">
      <c r="E17790" s="120"/>
      <c r="M17790" s="120"/>
      <c r="N17790" s="120"/>
      <c r="U17790" s="121"/>
      <c r="V17790" s="122"/>
      <c r="W17790" s="123"/>
      <c r="AC17790" s="123"/>
    </row>
    <row r="17791" spans="5:29" s="2" customFormat="1">
      <c r="E17791" s="120"/>
      <c r="M17791" s="120"/>
      <c r="N17791" s="120"/>
      <c r="U17791" s="121"/>
      <c r="V17791" s="122"/>
      <c r="W17791" s="123"/>
      <c r="AC17791" s="123"/>
    </row>
    <row r="17792" spans="5:29" s="2" customFormat="1">
      <c r="E17792" s="120"/>
      <c r="M17792" s="120"/>
      <c r="N17792" s="120"/>
      <c r="U17792" s="121"/>
      <c r="V17792" s="122"/>
      <c r="W17792" s="123"/>
      <c r="AC17792" s="123"/>
    </row>
    <row r="17793" spans="5:29" s="2" customFormat="1">
      <c r="E17793" s="120"/>
      <c r="M17793" s="120"/>
      <c r="N17793" s="120"/>
      <c r="U17793" s="121"/>
      <c r="V17793" s="122"/>
      <c r="W17793" s="123"/>
      <c r="AC17793" s="123"/>
    </row>
    <row r="17794" spans="5:29" s="2" customFormat="1">
      <c r="E17794" s="120"/>
      <c r="M17794" s="120"/>
      <c r="N17794" s="120"/>
      <c r="U17794" s="121"/>
      <c r="V17794" s="122"/>
      <c r="W17794" s="123"/>
      <c r="AC17794" s="123"/>
    </row>
    <row r="17795" spans="5:29" s="2" customFormat="1">
      <c r="E17795" s="120"/>
      <c r="M17795" s="120"/>
      <c r="N17795" s="120"/>
      <c r="U17795" s="121"/>
      <c r="V17795" s="122"/>
      <c r="W17795" s="123"/>
      <c r="AC17795" s="123"/>
    </row>
    <row r="17796" spans="5:29" s="2" customFormat="1">
      <c r="E17796" s="120"/>
      <c r="M17796" s="120"/>
      <c r="N17796" s="120"/>
      <c r="U17796" s="121"/>
      <c r="V17796" s="122"/>
      <c r="W17796" s="123"/>
      <c r="AC17796" s="123"/>
    </row>
    <row r="17797" spans="5:29" s="2" customFormat="1">
      <c r="E17797" s="120"/>
      <c r="M17797" s="120"/>
      <c r="N17797" s="120"/>
      <c r="U17797" s="121"/>
      <c r="V17797" s="122"/>
      <c r="W17797" s="123"/>
      <c r="AC17797" s="123"/>
    </row>
    <row r="17798" spans="5:29" s="2" customFormat="1">
      <c r="E17798" s="120"/>
      <c r="M17798" s="120"/>
      <c r="N17798" s="120"/>
      <c r="U17798" s="121"/>
      <c r="V17798" s="122"/>
      <c r="W17798" s="123"/>
      <c r="AC17798" s="123"/>
    </row>
    <row r="17799" spans="5:29" s="2" customFormat="1">
      <c r="E17799" s="120"/>
      <c r="M17799" s="120"/>
      <c r="N17799" s="120"/>
      <c r="U17799" s="121"/>
      <c r="V17799" s="122"/>
      <c r="W17799" s="123"/>
      <c r="AC17799" s="123"/>
    </row>
    <row r="17800" spans="5:29" s="2" customFormat="1">
      <c r="E17800" s="120"/>
      <c r="M17800" s="120"/>
      <c r="N17800" s="120"/>
      <c r="U17800" s="121"/>
      <c r="V17800" s="122"/>
      <c r="W17800" s="123"/>
      <c r="AC17800" s="123"/>
    </row>
    <row r="17801" spans="5:29" s="2" customFormat="1">
      <c r="E17801" s="120"/>
      <c r="M17801" s="120"/>
      <c r="N17801" s="120"/>
      <c r="U17801" s="121"/>
      <c r="V17801" s="122"/>
      <c r="W17801" s="123"/>
      <c r="AC17801" s="123"/>
    </row>
    <row r="17802" spans="5:29" s="2" customFormat="1">
      <c r="E17802" s="120"/>
      <c r="M17802" s="120"/>
      <c r="N17802" s="120"/>
      <c r="U17802" s="121"/>
      <c r="V17802" s="122"/>
      <c r="W17802" s="123"/>
      <c r="AC17802" s="123"/>
    </row>
    <row r="17803" spans="5:29" s="2" customFormat="1">
      <c r="E17803" s="120"/>
      <c r="M17803" s="120"/>
      <c r="N17803" s="120"/>
      <c r="U17803" s="121"/>
      <c r="V17803" s="122"/>
      <c r="W17803" s="123"/>
      <c r="AC17803" s="123"/>
    </row>
    <row r="17804" spans="5:29" s="2" customFormat="1">
      <c r="E17804" s="120"/>
      <c r="M17804" s="120"/>
      <c r="N17804" s="120"/>
      <c r="U17804" s="121"/>
      <c r="V17804" s="122"/>
      <c r="W17804" s="123"/>
      <c r="AC17804" s="123"/>
    </row>
    <row r="17805" spans="5:29" s="2" customFormat="1">
      <c r="E17805" s="120"/>
      <c r="M17805" s="120"/>
      <c r="N17805" s="120"/>
      <c r="U17805" s="121"/>
      <c r="V17805" s="122"/>
      <c r="W17805" s="123"/>
      <c r="AC17805" s="123"/>
    </row>
    <row r="17806" spans="5:29" s="2" customFormat="1">
      <c r="E17806" s="120"/>
      <c r="M17806" s="120"/>
      <c r="N17806" s="120"/>
      <c r="U17806" s="121"/>
      <c r="V17806" s="122"/>
      <c r="W17806" s="123"/>
      <c r="AC17806" s="123"/>
    </row>
    <row r="17807" spans="5:29" s="2" customFormat="1">
      <c r="E17807" s="120"/>
      <c r="M17807" s="120"/>
      <c r="N17807" s="120"/>
      <c r="U17807" s="121"/>
      <c r="V17807" s="122"/>
      <c r="W17807" s="123"/>
      <c r="AC17807" s="123"/>
    </row>
    <row r="17808" spans="5:29" s="2" customFormat="1">
      <c r="E17808" s="120"/>
      <c r="M17808" s="120"/>
      <c r="N17808" s="120"/>
      <c r="U17808" s="121"/>
      <c r="V17808" s="122"/>
      <c r="W17808" s="123"/>
      <c r="AC17808" s="123"/>
    </row>
    <row r="17809" spans="5:29" s="2" customFormat="1">
      <c r="E17809" s="120"/>
      <c r="M17809" s="120"/>
      <c r="N17809" s="120"/>
      <c r="U17809" s="121"/>
      <c r="V17809" s="122"/>
      <c r="W17809" s="123"/>
      <c r="AC17809" s="123"/>
    </row>
    <row r="17810" spans="5:29" s="2" customFormat="1">
      <c r="E17810" s="120"/>
      <c r="M17810" s="120"/>
      <c r="N17810" s="120"/>
      <c r="U17810" s="121"/>
      <c r="V17810" s="122"/>
      <c r="W17810" s="123"/>
      <c r="AC17810" s="123"/>
    </row>
    <row r="17811" spans="5:29" s="2" customFormat="1">
      <c r="E17811" s="120"/>
      <c r="M17811" s="120"/>
      <c r="N17811" s="120"/>
      <c r="U17811" s="121"/>
      <c r="V17811" s="122"/>
      <c r="W17811" s="123"/>
      <c r="AC17811" s="123"/>
    </row>
    <row r="17812" spans="5:29" s="2" customFormat="1">
      <c r="E17812" s="120"/>
      <c r="M17812" s="120"/>
      <c r="N17812" s="120"/>
      <c r="U17812" s="121"/>
      <c r="V17812" s="122"/>
      <c r="W17812" s="123"/>
      <c r="AC17812" s="123"/>
    </row>
    <row r="17813" spans="5:29" s="2" customFormat="1">
      <c r="E17813" s="120"/>
      <c r="M17813" s="120"/>
      <c r="N17813" s="120"/>
      <c r="U17813" s="121"/>
      <c r="V17813" s="122"/>
      <c r="W17813" s="123"/>
      <c r="AC17813" s="123"/>
    </row>
    <row r="17814" spans="5:29" s="2" customFormat="1">
      <c r="E17814" s="120"/>
      <c r="M17814" s="120"/>
      <c r="N17814" s="120"/>
      <c r="U17814" s="121"/>
      <c r="V17814" s="122"/>
      <c r="W17814" s="123"/>
      <c r="AC17814" s="123"/>
    </row>
    <row r="17815" spans="5:29" s="2" customFormat="1">
      <c r="E17815" s="120"/>
      <c r="M17815" s="120"/>
      <c r="N17815" s="120"/>
      <c r="U17815" s="121"/>
      <c r="V17815" s="122"/>
      <c r="W17815" s="123"/>
      <c r="AC17815" s="123"/>
    </row>
    <row r="17816" spans="5:29" s="2" customFormat="1">
      <c r="E17816" s="120"/>
      <c r="M17816" s="120"/>
      <c r="N17816" s="120"/>
      <c r="U17816" s="121"/>
      <c r="V17816" s="122"/>
      <c r="W17816" s="123"/>
      <c r="AC17816" s="123"/>
    </row>
    <row r="17817" spans="5:29" s="2" customFormat="1">
      <c r="E17817" s="120"/>
      <c r="M17817" s="120"/>
      <c r="N17817" s="120"/>
      <c r="U17817" s="121"/>
      <c r="V17817" s="122"/>
      <c r="W17817" s="123"/>
      <c r="AC17817" s="123"/>
    </row>
    <row r="17818" spans="5:29" s="2" customFormat="1">
      <c r="E17818" s="120"/>
      <c r="M17818" s="120"/>
      <c r="N17818" s="120"/>
      <c r="U17818" s="121"/>
      <c r="V17818" s="122"/>
      <c r="W17818" s="123"/>
      <c r="AC17818" s="123"/>
    </row>
    <row r="17819" spans="5:29" s="2" customFormat="1">
      <c r="E17819" s="120"/>
      <c r="M17819" s="120"/>
      <c r="N17819" s="120"/>
      <c r="U17819" s="121"/>
      <c r="V17819" s="122"/>
      <c r="W17819" s="123"/>
      <c r="AC17819" s="123"/>
    </row>
    <row r="17820" spans="5:29" s="2" customFormat="1">
      <c r="E17820" s="120"/>
      <c r="M17820" s="120"/>
      <c r="N17820" s="120"/>
      <c r="U17820" s="121"/>
      <c r="V17820" s="122"/>
      <c r="W17820" s="123"/>
      <c r="AC17820" s="123"/>
    </row>
    <row r="17821" spans="5:29" s="2" customFormat="1">
      <c r="E17821" s="120"/>
      <c r="M17821" s="120"/>
      <c r="N17821" s="120"/>
      <c r="U17821" s="121"/>
      <c r="V17821" s="122"/>
      <c r="W17821" s="123"/>
      <c r="AC17821" s="123"/>
    </row>
    <row r="17822" spans="5:29" s="2" customFormat="1">
      <c r="E17822" s="120"/>
      <c r="M17822" s="120"/>
      <c r="N17822" s="120"/>
      <c r="U17822" s="121"/>
      <c r="V17822" s="122"/>
      <c r="W17822" s="123"/>
      <c r="AC17822" s="123"/>
    </row>
    <row r="17823" spans="5:29" s="2" customFormat="1">
      <c r="E17823" s="120"/>
      <c r="M17823" s="120"/>
      <c r="N17823" s="120"/>
      <c r="U17823" s="121"/>
      <c r="V17823" s="122"/>
      <c r="W17823" s="123"/>
      <c r="AC17823" s="123"/>
    </row>
    <row r="17824" spans="5:29" s="2" customFormat="1">
      <c r="E17824" s="120"/>
      <c r="M17824" s="120"/>
      <c r="N17824" s="120"/>
      <c r="U17824" s="121"/>
      <c r="V17824" s="122"/>
      <c r="W17824" s="123"/>
      <c r="AC17824" s="123"/>
    </row>
    <row r="17825" spans="5:29" s="2" customFormat="1">
      <c r="E17825" s="120"/>
      <c r="M17825" s="120"/>
      <c r="N17825" s="120"/>
      <c r="U17825" s="121"/>
      <c r="V17825" s="122"/>
      <c r="W17825" s="123"/>
      <c r="AC17825" s="123"/>
    </row>
    <row r="17826" spans="5:29" s="2" customFormat="1">
      <c r="E17826" s="120"/>
      <c r="M17826" s="120"/>
      <c r="N17826" s="120"/>
      <c r="U17826" s="121"/>
      <c r="V17826" s="122"/>
      <c r="W17826" s="123"/>
      <c r="AC17826" s="123"/>
    </row>
    <row r="17827" spans="5:29" s="2" customFormat="1">
      <c r="E17827" s="120"/>
      <c r="M17827" s="120"/>
      <c r="N17827" s="120"/>
      <c r="U17827" s="121"/>
      <c r="V17827" s="122"/>
      <c r="W17827" s="123"/>
      <c r="AC17827" s="123"/>
    </row>
    <row r="17828" spans="5:29" s="2" customFormat="1">
      <c r="E17828" s="120"/>
      <c r="M17828" s="120"/>
      <c r="N17828" s="120"/>
      <c r="U17828" s="121"/>
      <c r="V17828" s="122"/>
      <c r="W17828" s="123"/>
      <c r="AC17828" s="123"/>
    </row>
    <row r="17829" spans="5:29" s="2" customFormat="1">
      <c r="E17829" s="120"/>
      <c r="M17829" s="120"/>
      <c r="N17829" s="120"/>
      <c r="U17829" s="121"/>
      <c r="V17829" s="122"/>
      <c r="W17829" s="123"/>
      <c r="AC17829" s="123"/>
    </row>
    <row r="17830" spans="5:29" s="2" customFormat="1">
      <c r="E17830" s="120"/>
      <c r="M17830" s="120"/>
      <c r="N17830" s="120"/>
      <c r="U17830" s="121"/>
      <c r="V17830" s="122"/>
      <c r="W17830" s="123"/>
      <c r="AC17830" s="123"/>
    </row>
    <row r="17831" spans="5:29" s="2" customFormat="1">
      <c r="E17831" s="120"/>
      <c r="M17831" s="120"/>
      <c r="N17831" s="120"/>
      <c r="U17831" s="121"/>
      <c r="V17831" s="122"/>
      <c r="W17831" s="123"/>
      <c r="AC17831" s="123"/>
    </row>
    <row r="17832" spans="5:29" s="2" customFormat="1">
      <c r="E17832" s="120"/>
      <c r="M17832" s="120"/>
      <c r="N17832" s="120"/>
      <c r="U17832" s="121"/>
      <c r="V17832" s="122"/>
      <c r="W17832" s="123"/>
      <c r="AC17832" s="123"/>
    </row>
    <row r="17833" spans="5:29" s="2" customFormat="1">
      <c r="E17833" s="120"/>
      <c r="M17833" s="120"/>
      <c r="N17833" s="120"/>
      <c r="U17833" s="121"/>
      <c r="V17833" s="122"/>
      <c r="W17833" s="123"/>
      <c r="AC17833" s="123"/>
    </row>
    <row r="17834" spans="5:29" s="2" customFormat="1">
      <c r="E17834" s="120"/>
      <c r="M17834" s="120"/>
      <c r="N17834" s="120"/>
      <c r="U17834" s="121"/>
      <c r="V17834" s="122"/>
      <c r="W17834" s="123"/>
      <c r="AC17834" s="123"/>
    </row>
    <row r="17835" spans="5:29" s="2" customFormat="1">
      <c r="E17835" s="120"/>
      <c r="M17835" s="120"/>
      <c r="N17835" s="120"/>
      <c r="U17835" s="121"/>
      <c r="V17835" s="122"/>
      <c r="W17835" s="123"/>
      <c r="AC17835" s="123"/>
    </row>
    <row r="17836" spans="5:29" s="2" customFormat="1">
      <c r="E17836" s="120"/>
      <c r="M17836" s="120"/>
      <c r="N17836" s="120"/>
      <c r="U17836" s="121"/>
      <c r="V17836" s="122"/>
      <c r="W17836" s="123"/>
      <c r="AC17836" s="123"/>
    </row>
    <row r="17837" spans="5:29" s="2" customFormat="1">
      <c r="E17837" s="120"/>
      <c r="M17837" s="120"/>
      <c r="N17837" s="120"/>
      <c r="U17837" s="121"/>
      <c r="V17837" s="122"/>
      <c r="W17837" s="123"/>
      <c r="AC17837" s="123"/>
    </row>
    <row r="17838" spans="5:29" s="2" customFormat="1">
      <c r="E17838" s="120"/>
      <c r="M17838" s="120"/>
      <c r="N17838" s="120"/>
      <c r="U17838" s="121"/>
      <c r="V17838" s="122"/>
      <c r="W17838" s="123"/>
      <c r="AC17838" s="123"/>
    </row>
    <row r="17839" spans="5:29" s="2" customFormat="1">
      <c r="E17839" s="120"/>
      <c r="M17839" s="120"/>
      <c r="N17839" s="120"/>
      <c r="U17839" s="121"/>
      <c r="V17839" s="122"/>
      <c r="W17839" s="123"/>
      <c r="AC17839" s="123"/>
    </row>
    <row r="17840" spans="5:29" s="2" customFormat="1">
      <c r="E17840" s="120"/>
      <c r="M17840" s="120"/>
      <c r="N17840" s="120"/>
      <c r="U17840" s="121"/>
      <c r="V17840" s="122"/>
      <c r="W17840" s="123"/>
      <c r="AC17840" s="123"/>
    </row>
    <row r="17841" spans="5:29" s="2" customFormat="1">
      <c r="E17841" s="120"/>
      <c r="M17841" s="120"/>
      <c r="N17841" s="120"/>
      <c r="U17841" s="121"/>
      <c r="V17841" s="122"/>
      <c r="W17841" s="123"/>
      <c r="AC17841" s="123"/>
    </row>
    <row r="17842" spans="5:29" s="2" customFormat="1">
      <c r="E17842" s="120"/>
      <c r="M17842" s="120"/>
      <c r="N17842" s="120"/>
      <c r="U17842" s="121"/>
      <c r="V17842" s="122"/>
      <c r="W17842" s="123"/>
      <c r="AC17842" s="123"/>
    </row>
    <row r="17843" spans="5:29" s="2" customFormat="1">
      <c r="E17843" s="120"/>
      <c r="M17843" s="120"/>
      <c r="N17843" s="120"/>
      <c r="U17843" s="121"/>
      <c r="V17843" s="122"/>
      <c r="W17843" s="123"/>
      <c r="AC17843" s="123"/>
    </row>
    <row r="17844" spans="5:29" s="2" customFormat="1">
      <c r="E17844" s="120"/>
      <c r="M17844" s="120"/>
      <c r="N17844" s="120"/>
      <c r="U17844" s="121"/>
      <c r="V17844" s="122"/>
      <c r="W17844" s="123"/>
      <c r="AC17844" s="123"/>
    </row>
    <row r="17845" spans="5:29" s="2" customFormat="1">
      <c r="E17845" s="120"/>
      <c r="M17845" s="120"/>
      <c r="N17845" s="120"/>
      <c r="U17845" s="121"/>
      <c r="V17845" s="122"/>
      <c r="W17845" s="123"/>
      <c r="AC17845" s="123"/>
    </row>
    <row r="17846" spans="5:29" s="2" customFormat="1">
      <c r="E17846" s="120"/>
      <c r="M17846" s="120"/>
      <c r="N17846" s="120"/>
      <c r="U17846" s="121"/>
      <c r="V17846" s="122"/>
      <c r="W17846" s="123"/>
      <c r="AC17846" s="123"/>
    </row>
    <row r="17847" spans="5:29" s="2" customFormat="1">
      <c r="E17847" s="120"/>
      <c r="M17847" s="120"/>
      <c r="N17847" s="120"/>
      <c r="U17847" s="121"/>
      <c r="V17847" s="122"/>
      <c r="W17847" s="123"/>
      <c r="AC17847" s="123"/>
    </row>
    <row r="17848" spans="5:29" s="2" customFormat="1">
      <c r="E17848" s="120"/>
      <c r="M17848" s="120"/>
      <c r="N17848" s="120"/>
      <c r="U17848" s="121"/>
      <c r="V17848" s="122"/>
      <c r="W17848" s="123"/>
      <c r="AC17848" s="123"/>
    </row>
    <row r="17849" spans="5:29" s="2" customFormat="1">
      <c r="E17849" s="120"/>
      <c r="M17849" s="120"/>
      <c r="N17849" s="120"/>
      <c r="U17849" s="121"/>
      <c r="V17849" s="122"/>
      <c r="W17849" s="123"/>
      <c r="AC17849" s="123"/>
    </row>
    <row r="17850" spans="5:29" s="2" customFormat="1">
      <c r="E17850" s="120"/>
      <c r="M17850" s="120"/>
      <c r="N17850" s="120"/>
      <c r="U17850" s="121"/>
      <c r="V17850" s="122"/>
      <c r="W17850" s="123"/>
      <c r="AC17850" s="123"/>
    </row>
    <row r="17851" spans="5:29" s="2" customFormat="1">
      <c r="E17851" s="120"/>
      <c r="M17851" s="120"/>
      <c r="N17851" s="120"/>
      <c r="U17851" s="121"/>
      <c r="V17851" s="122"/>
      <c r="W17851" s="123"/>
      <c r="AC17851" s="123"/>
    </row>
    <row r="17852" spans="5:29" s="2" customFormat="1">
      <c r="E17852" s="120"/>
      <c r="M17852" s="120"/>
      <c r="N17852" s="120"/>
      <c r="U17852" s="121"/>
      <c r="V17852" s="122"/>
      <c r="W17852" s="123"/>
      <c r="AC17852" s="123"/>
    </row>
    <row r="17853" spans="5:29" s="2" customFormat="1">
      <c r="E17853" s="120"/>
      <c r="M17853" s="120"/>
      <c r="N17853" s="120"/>
      <c r="U17853" s="121"/>
      <c r="V17853" s="122"/>
      <c r="W17853" s="123"/>
      <c r="AC17853" s="123"/>
    </row>
    <row r="17854" spans="5:29" s="2" customFormat="1">
      <c r="E17854" s="120"/>
      <c r="M17854" s="120"/>
      <c r="N17854" s="120"/>
      <c r="U17854" s="121"/>
      <c r="V17854" s="122"/>
      <c r="W17854" s="123"/>
      <c r="AC17854" s="123"/>
    </row>
    <row r="17855" spans="5:29" s="2" customFormat="1">
      <c r="E17855" s="120"/>
      <c r="M17855" s="120"/>
      <c r="N17855" s="120"/>
      <c r="U17855" s="121"/>
      <c r="V17855" s="122"/>
      <c r="W17855" s="123"/>
      <c r="AC17855" s="123"/>
    </row>
    <row r="17856" spans="5:29" s="2" customFormat="1">
      <c r="E17856" s="120"/>
      <c r="M17856" s="120"/>
      <c r="N17856" s="120"/>
      <c r="U17856" s="121"/>
      <c r="V17856" s="122"/>
      <c r="W17856" s="123"/>
      <c r="AC17856" s="123"/>
    </row>
    <row r="17857" spans="5:29" s="2" customFormat="1">
      <c r="E17857" s="120"/>
      <c r="M17857" s="120"/>
      <c r="N17857" s="120"/>
      <c r="U17857" s="121"/>
      <c r="V17857" s="122"/>
      <c r="W17857" s="123"/>
      <c r="AC17857" s="123"/>
    </row>
    <row r="17858" spans="5:29" s="2" customFormat="1">
      <c r="E17858" s="120"/>
      <c r="M17858" s="120"/>
      <c r="N17858" s="120"/>
      <c r="U17858" s="121"/>
      <c r="V17858" s="122"/>
      <c r="W17858" s="123"/>
      <c r="AC17858" s="123"/>
    </row>
    <row r="17859" spans="5:29" s="2" customFormat="1">
      <c r="E17859" s="120"/>
      <c r="M17859" s="120"/>
      <c r="N17859" s="120"/>
      <c r="U17859" s="121"/>
      <c r="V17859" s="122"/>
      <c r="W17859" s="123"/>
      <c r="AC17859" s="123"/>
    </row>
    <row r="17860" spans="5:29" s="2" customFormat="1">
      <c r="E17860" s="120"/>
      <c r="M17860" s="120"/>
      <c r="N17860" s="120"/>
      <c r="U17860" s="121"/>
      <c r="V17860" s="122"/>
      <c r="W17860" s="123"/>
      <c r="AC17860" s="123"/>
    </row>
    <row r="17861" spans="5:29" s="2" customFormat="1">
      <c r="E17861" s="120"/>
      <c r="M17861" s="120"/>
      <c r="N17861" s="120"/>
      <c r="U17861" s="121"/>
      <c r="V17861" s="122"/>
      <c r="W17861" s="123"/>
      <c r="AC17861" s="123"/>
    </row>
    <row r="17862" spans="5:29" s="2" customFormat="1">
      <c r="E17862" s="120"/>
      <c r="M17862" s="120"/>
      <c r="N17862" s="120"/>
      <c r="U17862" s="121"/>
      <c r="V17862" s="122"/>
      <c r="W17862" s="123"/>
      <c r="AC17862" s="123"/>
    </row>
    <row r="17863" spans="5:29" s="2" customFormat="1">
      <c r="E17863" s="120"/>
      <c r="M17863" s="120"/>
      <c r="N17863" s="120"/>
      <c r="U17863" s="121"/>
      <c r="V17863" s="122"/>
      <c r="W17863" s="123"/>
      <c r="AC17863" s="123"/>
    </row>
    <row r="17864" spans="5:29" s="2" customFormat="1">
      <c r="E17864" s="120"/>
      <c r="M17864" s="120"/>
      <c r="N17864" s="120"/>
      <c r="U17864" s="121"/>
      <c r="V17864" s="122"/>
      <c r="W17864" s="123"/>
      <c r="AC17864" s="123"/>
    </row>
    <row r="17865" spans="5:29" s="2" customFormat="1">
      <c r="E17865" s="120"/>
      <c r="M17865" s="120"/>
      <c r="N17865" s="120"/>
      <c r="U17865" s="121"/>
      <c r="V17865" s="122"/>
      <c r="W17865" s="123"/>
      <c r="AC17865" s="123"/>
    </row>
    <row r="17866" spans="5:29" s="2" customFormat="1">
      <c r="E17866" s="120"/>
      <c r="M17866" s="120"/>
      <c r="N17866" s="120"/>
      <c r="U17866" s="121"/>
      <c r="V17866" s="122"/>
      <c r="W17866" s="123"/>
      <c r="AC17866" s="123"/>
    </row>
    <row r="17867" spans="5:29" s="2" customFormat="1">
      <c r="E17867" s="120"/>
      <c r="M17867" s="120"/>
      <c r="N17867" s="120"/>
      <c r="U17867" s="121"/>
      <c r="V17867" s="122"/>
      <c r="W17867" s="123"/>
      <c r="AC17867" s="123"/>
    </row>
    <row r="17868" spans="5:29" s="2" customFormat="1">
      <c r="E17868" s="120"/>
      <c r="M17868" s="120"/>
      <c r="N17868" s="120"/>
      <c r="U17868" s="121"/>
      <c r="V17868" s="122"/>
      <c r="W17868" s="123"/>
      <c r="AC17868" s="123"/>
    </row>
    <row r="17869" spans="5:29" s="2" customFormat="1">
      <c r="E17869" s="120"/>
      <c r="M17869" s="120"/>
      <c r="N17869" s="120"/>
      <c r="U17869" s="121"/>
      <c r="V17869" s="122"/>
      <c r="W17869" s="123"/>
      <c r="AC17869" s="123"/>
    </row>
    <row r="17870" spans="5:29" s="2" customFormat="1">
      <c r="E17870" s="120"/>
      <c r="M17870" s="120"/>
      <c r="N17870" s="120"/>
      <c r="U17870" s="121"/>
      <c r="V17870" s="122"/>
      <c r="W17870" s="123"/>
      <c r="AC17870" s="123"/>
    </row>
    <row r="17871" spans="5:29" s="2" customFormat="1">
      <c r="E17871" s="120"/>
      <c r="M17871" s="120"/>
      <c r="N17871" s="120"/>
      <c r="U17871" s="121"/>
      <c r="V17871" s="122"/>
      <c r="W17871" s="123"/>
      <c r="AC17871" s="123"/>
    </row>
    <row r="17872" spans="5:29" s="2" customFormat="1">
      <c r="E17872" s="120"/>
      <c r="M17872" s="120"/>
      <c r="N17872" s="120"/>
      <c r="U17872" s="121"/>
      <c r="V17872" s="122"/>
      <c r="W17872" s="123"/>
      <c r="AC17872" s="123"/>
    </row>
    <row r="17873" spans="5:29" s="2" customFormat="1">
      <c r="E17873" s="120"/>
      <c r="M17873" s="120"/>
      <c r="N17873" s="120"/>
      <c r="U17873" s="121"/>
      <c r="V17873" s="122"/>
      <c r="W17873" s="123"/>
      <c r="AC17873" s="123"/>
    </row>
    <row r="17874" spans="5:29" s="2" customFormat="1">
      <c r="E17874" s="120"/>
      <c r="M17874" s="120"/>
      <c r="N17874" s="120"/>
      <c r="U17874" s="121"/>
      <c r="V17874" s="122"/>
      <c r="W17874" s="123"/>
      <c r="AC17874" s="123"/>
    </row>
    <row r="17875" spans="5:29" s="2" customFormat="1">
      <c r="E17875" s="120"/>
      <c r="M17875" s="120"/>
      <c r="N17875" s="120"/>
      <c r="U17875" s="121"/>
      <c r="V17875" s="122"/>
      <c r="W17875" s="123"/>
      <c r="AC17875" s="123"/>
    </row>
    <row r="17876" spans="5:29" s="2" customFormat="1">
      <c r="E17876" s="120"/>
      <c r="M17876" s="120"/>
      <c r="N17876" s="120"/>
      <c r="U17876" s="121"/>
      <c r="V17876" s="122"/>
      <c r="W17876" s="123"/>
      <c r="AC17876" s="123"/>
    </row>
    <row r="17877" spans="5:29" s="2" customFormat="1">
      <c r="E17877" s="120"/>
      <c r="M17877" s="120"/>
      <c r="N17877" s="120"/>
      <c r="U17877" s="121"/>
      <c r="V17877" s="122"/>
      <c r="W17877" s="123"/>
      <c r="AC17877" s="123"/>
    </row>
    <row r="17878" spans="5:29" s="2" customFormat="1">
      <c r="E17878" s="120"/>
      <c r="M17878" s="120"/>
      <c r="N17878" s="120"/>
      <c r="U17878" s="121"/>
      <c r="V17878" s="122"/>
      <c r="W17878" s="123"/>
      <c r="AC17878" s="123"/>
    </row>
    <row r="17879" spans="5:29" s="2" customFormat="1">
      <c r="E17879" s="120"/>
      <c r="M17879" s="120"/>
      <c r="N17879" s="120"/>
      <c r="U17879" s="121"/>
      <c r="V17879" s="122"/>
      <c r="W17879" s="123"/>
      <c r="AC17879" s="123"/>
    </row>
    <row r="17880" spans="5:29" s="2" customFormat="1">
      <c r="E17880" s="120"/>
      <c r="M17880" s="120"/>
      <c r="N17880" s="120"/>
      <c r="U17880" s="121"/>
      <c r="V17880" s="122"/>
      <c r="W17880" s="123"/>
      <c r="AC17880" s="123"/>
    </row>
    <row r="17881" spans="5:29" s="2" customFormat="1">
      <c r="E17881" s="120"/>
      <c r="M17881" s="120"/>
      <c r="N17881" s="120"/>
      <c r="U17881" s="121"/>
      <c r="V17881" s="122"/>
      <c r="W17881" s="123"/>
      <c r="AC17881" s="123"/>
    </row>
    <row r="17882" spans="5:29" s="2" customFormat="1">
      <c r="E17882" s="120"/>
      <c r="M17882" s="120"/>
      <c r="N17882" s="120"/>
      <c r="U17882" s="121"/>
      <c r="V17882" s="122"/>
      <c r="W17882" s="123"/>
      <c r="AC17882" s="123"/>
    </row>
    <row r="17883" spans="5:29" s="2" customFormat="1">
      <c r="E17883" s="120"/>
      <c r="M17883" s="120"/>
      <c r="N17883" s="120"/>
      <c r="U17883" s="121"/>
      <c r="V17883" s="122"/>
      <c r="W17883" s="123"/>
      <c r="AC17883" s="123"/>
    </row>
    <row r="17884" spans="5:29" s="2" customFormat="1">
      <c r="E17884" s="120"/>
      <c r="M17884" s="120"/>
      <c r="N17884" s="120"/>
      <c r="U17884" s="121"/>
      <c r="V17884" s="122"/>
      <c r="W17884" s="123"/>
      <c r="AC17884" s="123"/>
    </row>
    <row r="17885" spans="5:29" s="2" customFormat="1">
      <c r="E17885" s="120"/>
      <c r="M17885" s="120"/>
      <c r="N17885" s="120"/>
      <c r="U17885" s="121"/>
      <c r="V17885" s="122"/>
      <c r="W17885" s="123"/>
      <c r="AC17885" s="123"/>
    </row>
    <row r="17886" spans="5:29" s="2" customFormat="1">
      <c r="E17886" s="120"/>
      <c r="M17886" s="120"/>
      <c r="N17886" s="120"/>
      <c r="U17886" s="121"/>
      <c r="V17886" s="122"/>
      <c r="W17886" s="123"/>
      <c r="AC17886" s="123"/>
    </row>
    <row r="17887" spans="5:29" s="2" customFormat="1">
      <c r="E17887" s="120"/>
      <c r="M17887" s="120"/>
      <c r="N17887" s="120"/>
      <c r="U17887" s="121"/>
      <c r="V17887" s="122"/>
      <c r="W17887" s="123"/>
      <c r="AC17887" s="123"/>
    </row>
    <row r="17888" spans="5:29" s="2" customFormat="1">
      <c r="E17888" s="120"/>
      <c r="M17888" s="120"/>
      <c r="N17888" s="120"/>
      <c r="U17888" s="121"/>
      <c r="V17888" s="122"/>
      <c r="W17888" s="123"/>
      <c r="AC17888" s="123"/>
    </row>
    <row r="17889" spans="5:29" s="2" customFormat="1">
      <c r="E17889" s="120"/>
      <c r="M17889" s="120"/>
      <c r="N17889" s="120"/>
      <c r="U17889" s="121"/>
      <c r="V17889" s="122"/>
      <c r="W17889" s="123"/>
      <c r="AC17889" s="123"/>
    </row>
    <row r="17890" spans="5:29" s="2" customFormat="1">
      <c r="E17890" s="120"/>
      <c r="M17890" s="120"/>
      <c r="N17890" s="120"/>
      <c r="U17890" s="121"/>
      <c r="V17890" s="122"/>
      <c r="W17890" s="123"/>
      <c r="AC17890" s="123"/>
    </row>
    <row r="17891" spans="5:29" s="2" customFormat="1">
      <c r="E17891" s="120"/>
      <c r="M17891" s="120"/>
      <c r="N17891" s="120"/>
      <c r="U17891" s="121"/>
      <c r="V17891" s="122"/>
      <c r="W17891" s="123"/>
      <c r="AC17891" s="123"/>
    </row>
    <row r="17892" spans="5:29" s="2" customFormat="1">
      <c r="E17892" s="120"/>
      <c r="M17892" s="120"/>
      <c r="N17892" s="120"/>
      <c r="U17892" s="121"/>
      <c r="V17892" s="122"/>
      <c r="W17892" s="123"/>
      <c r="AC17892" s="123"/>
    </row>
    <row r="17893" spans="5:29" s="2" customFormat="1">
      <c r="E17893" s="120"/>
      <c r="M17893" s="120"/>
      <c r="N17893" s="120"/>
      <c r="U17893" s="121"/>
      <c r="V17893" s="122"/>
      <c r="W17893" s="123"/>
      <c r="AC17893" s="123"/>
    </row>
    <row r="17894" spans="5:29" s="2" customFormat="1">
      <c r="E17894" s="120"/>
      <c r="M17894" s="120"/>
      <c r="N17894" s="120"/>
      <c r="U17894" s="121"/>
      <c r="V17894" s="122"/>
      <c r="W17894" s="123"/>
      <c r="AC17894" s="123"/>
    </row>
    <row r="17895" spans="5:29" s="2" customFormat="1">
      <c r="E17895" s="120"/>
      <c r="M17895" s="120"/>
      <c r="N17895" s="120"/>
      <c r="U17895" s="121"/>
      <c r="V17895" s="122"/>
      <c r="W17895" s="123"/>
      <c r="AC17895" s="123"/>
    </row>
    <row r="17896" spans="5:29" s="2" customFormat="1">
      <c r="E17896" s="120"/>
      <c r="M17896" s="120"/>
      <c r="N17896" s="120"/>
      <c r="U17896" s="121"/>
      <c r="V17896" s="122"/>
      <c r="W17896" s="123"/>
      <c r="AC17896" s="123"/>
    </row>
    <row r="17897" spans="5:29" s="2" customFormat="1">
      <c r="E17897" s="120"/>
      <c r="M17897" s="120"/>
      <c r="N17897" s="120"/>
      <c r="U17897" s="121"/>
      <c r="V17897" s="122"/>
      <c r="W17897" s="123"/>
      <c r="AC17897" s="123"/>
    </row>
    <row r="17898" spans="5:29" s="2" customFormat="1">
      <c r="E17898" s="120"/>
      <c r="M17898" s="120"/>
      <c r="N17898" s="120"/>
      <c r="U17898" s="121"/>
      <c r="V17898" s="122"/>
      <c r="W17898" s="123"/>
      <c r="AC17898" s="123"/>
    </row>
    <row r="17899" spans="5:29" s="2" customFormat="1">
      <c r="E17899" s="120"/>
      <c r="M17899" s="120"/>
      <c r="N17899" s="120"/>
      <c r="U17899" s="121"/>
      <c r="V17899" s="122"/>
      <c r="W17899" s="123"/>
      <c r="AC17899" s="123"/>
    </row>
    <row r="17900" spans="5:29" s="2" customFormat="1">
      <c r="E17900" s="120"/>
      <c r="M17900" s="120"/>
      <c r="N17900" s="120"/>
      <c r="U17900" s="121"/>
      <c r="V17900" s="122"/>
      <c r="W17900" s="123"/>
      <c r="AC17900" s="123"/>
    </row>
    <row r="17901" spans="5:29" s="2" customFormat="1">
      <c r="E17901" s="120"/>
      <c r="M17901" s="120"/>
      <c r="N17901" s="120"/>
      <c r="U17901" s="121"/>
      <c r="V17901" s="122"/>
      <c r="W17901" s="123"/>
      <c r="AC17901" s="123"/>
    </row>
    <row r="17902" spans="5:29" s="2" customFormat="1">
      <c r="E17902" s="120"/>
      <c r="M17902" s="120"/>
      <c r="N17902" s="120"/>
      <c r="U17902" s="121"/>
      <c r="V17902" s="122"/>
      <c r="W17902" s="123"/>
      <c r="AC17902" s="123"/>
    </row>
    <row r="17903" spans="5:29" s="2" customFormat="1">
      <c r="E17903" s="120"/>
      <c r="M17903" s="120"/>
      <c r="N17903" s="120"/>
      <c r="U17903" s="121"/>
      <c r="V17903" s="122"/>
      <c r="W17903" s="123"/>
      <c r="AC17903" s="123"/>
    </row>
    <row r="17904" spans="5:29" s="2" customFormat="1">
      <c r="E17904" s="120"/>
      <c r="M17904" s="120"/>
      <c r="N17904" s="120"/>
      <c r="U17904" s="121"/>
      <c r="V17904" s="122"/>
      <c r="W17904" s="123"/>
      <c r="AC17904" s="123"/>
    </row>
    <row r="17905" spans="5:29" s="2" customFormat="1">
      <c r="E17905" s="120"/>
      <c r="M17905" s="120"/>
      <c r="N17905" s="120"/>
      <c r="U17905" s="121"/>
      <c r="V17905" s="122"/>
      <c r="W17905" s="123"/>
      <c r="AC17905" s="123"/>
    </row>
    <row r="17906" spans="5:29" s="2" customFormat="1">
      <c r="E17906" s="120"/>
      <c r="M17906" s="120"/>
      <c r="N17906" s="120"/>
      <c r="U17906" s="121"/>
      <c r="V17906" s="122"/>
      <c r="W17906" s="123"/>
      <c r="AC17906" s="123"/>
    </row>
    <row r="17907" spans="5:29" s="2" customFormat="1">
      <c r="E17907" s="120"/>
      <c r="M17907" s="120"/>
      <c r="N17907" s="120"/>
      <c r="U17907" s="121"/>
      <c r="V17907" s="122"/>
      <c r="W17907" s="123"/>
      <c r="AC17907" s="123"/>
    </row>
    <row r="17908" spans="5:29" s="2" customFormat="1">
      <c r="E17908" s="120"/>
      <c r="M17908" s="120"/>
      <c r="N17908" s="120"/>
      <c r="U17908" s="121"/>
      <c r="V17908" s="122"/>
      <c r="W17908" s="123"/>
      <c r="AC17908" s="123"/>
    </row>
    <row r="17909" spans="5:29" s="2" customFormat="1">
      <c r="E17909" s="120"/>
      <c r="M17909" s="120"/>
      <c r="N17909" s="120"/>
      <c r="U17909" s="121"/>
      <c r="V17909" s="122"/>
      <c r="W17909" s="123"/>
      <c r="AC17909" s="123"/>
    </row>
    <row r="17910" spans="5:29" s="2" customFormat="1">
      <c r="E17910" s="120"/>
      <c r="M17910" s="120"/>
      <c r="N17910" s="120"/>
      <c r="U17910" s="121"/>
      <c r="V17910" s="122"/>
      <c r="W17910" s="123"/>
      <c r="AC17910" s="123"/>
    </row>
    <row r="17911" spans="5:29" s="2" customFormat="1">
      <c r="E17911" s="120"/>
      <c r="M17911" s="120"/>
      <c r="N17911" s="120"/>
      <c r="U17911" s="121"/>
      <c r="V17911" s="122"/>
      <c r="W17911" s="123"/>
      <c r="AC17911" s="123"/>
    </row>
    <row r="17912" spans="5:29" s="2" customFormat="1">
      <c r="E17912" s="120"/>
      <c r="M17912" s="120"/>
      <c r="N17912" s="120"/>
      <c r="U17912" s="121"/>
      <c r="V17912" s="122"/>
      <c r="W17912" s="123"/>
      <c r="AC17912" s="123"/>
    </row>
    <row r="17913" spans="5:29" s="2" customFormat="1">
      <c r="E17913" s="120"/>
      <c r="M17913" s="120"/>
      <c r="N17913" s="120"/>
      <c r="U17913" s="121"/>
      <c r="V17913" s="122"/>
      <c r="W17913" s="123"/>
      <c r="AC17913" s="123"/>
    </row>
    <row r="17914" spans="5:29" s="2" customFormat="1">
      <c r="E17914" s="120"/>
      <c r="M17914" s="120"/>
      <c r="N17914" s="120"/>
      <c r="U17914" s="121"/>
      <c r="V17914" s="122"/>
      <c r="W17914" s="123"/>
      <c r="AC17914" s="123"/>
    </row>
    <row r="17915" spans="5:29" s="2" customFormat="1">
      <c r="E17915" s="120"/>
      <c r="M17915" s="120"/>
      <c r="N17915" s="120"/>
      <c r="U17915" s="121"/>
      <c r="V17915" s="122"/>
      <c r="W17915" s="123"/>
      <c r="AC17915" s="123"/>
    </row>
    <row r="17916" spans="5:29" s="2" customFormat="1">
      <c r="E17916" s="120"/>
      <c r="M17916" s="120"/>
      <c r="N17916" s="120"/>
      <c r="U17916" s="121"/>
      <c r="V17916" s="122"/>
      <c r="W17916" s="123"/>
      <c r="AC17916" s="123"/>
    </row>
    <row r="17917" spans="5:29" s="2" customFormat="1">
      <c r="E17917" s="120"/>
      <c r="M17917" s="120"/>
      <c r="N17917" s="120"/>
      <c r="U17917" s="121"/>
      <c r="V17917" s="122"/>
      <c r="W17917" s="123"/>
      <c r="AC17917" s="123"/>
    </row>
    <row r="17918" spans="5:29" s="2" customFormat="1">
      <c r="E17918" s="120"/>
      <c r="M17918" s="120"/>
      <c r="N17918" s="120"/>
      <c r="U17918" s="121"/>
      <c r="V17918" s="122"/>
      <c r="W17918" s="123"/>
      <c r="AC17918" s="123"/>
    </row>
    <row r="17919" spans="5:29" s="2" customFormat="1">
      <c r="E17919" s="120"/>
      <c r="M17919" s="120"/>
      <c r="N17919" s="120"/>
      <c r="U17919" s="121"/>
      <c r="V17919" s="122"/>
      <c r="W17919" s="123"/>
      <c r="AC17919" s="123"/>
    </row>
    <row r="17920" spans="5:29" s="2" customFormat="1">
      <c r="E17920" s="120"/>
      <c r="M17920" s="120"/>
      <c r="N17920" s="120"/>
      <c r="U17920" s="121"/>
      <c r="V17920" s="122"/>
      <c r="W17920" s="123"/>
      <c r="AC17920" s="123"/>
    </row>
    <row r="17921" spans="5:29" s="2" customFormat="1">
      <c r="E17921" s="120"/>
      <c r="M17921" s="120"/>
      <c r="N17921" s="120"/>
      <c r="U17921" s="121"/>
      <c r="V17921" s="122"/>
      <c r="W17921" s="123"/>
      <c r="AC17921" s="123"/>
    </row>
    <row r="17922" spans="5:29" s="2" customFormat="1">
      <c r="E17922" s="120"/>
      <c r="M17922" s="120"/>
      <c r="N17922" s="120"/>
      <c r="U17922" s="121"/>
      <c r="V17922" s="122"/>
      <c r="W17922" s="123"/>
      <c r="AC17922" s="123"/>
    </row>
    <row r="17923" spans="5:29" s="2" customFormat="1">
      <c r="E17923" s="120"/>
      <c r="M17923" s="120"/>
      <c r="N17923" s="120"/>
      <c r="U17923" s="121"/>
      <c r="V17923" s="122"/>
      <c r="W17923" s="123"/>
      <c r="AC17923" s="123"/>
    </row>
    <row r="17924" spans="5:29" s="2" customFormat="1">
      <c r="E17924" s="120"/>
      <c r="M17924" s="120"/>
      <c r="N17924" s="120"/>
      <c r="U17924" s="121"/>
      <c r="V17924" s="122"/>
      <c r="W17924" s="123"/>
      <c r="AC17924" s="123"/>
    </row>
    <row r="17925" spans="5:29" s="2" customFormat="1">
      <c r="E17925" s="120"/>
      <c r="M17925" s="120"/>
      <c r="N17925" s="120"/>
      <c r="U17925" s="121"/>
      <c r="V17925" s="122"/>
      <c r="W17925" s="123"/>
      <c r="AC17925" s="123"/>
    </row>
    <row r="17926" spans="5:29" s="2" customFormat="1">
      <c r="E17926" s="120"/>
      <c r="M17926" s="120"/>
      <c r="N17926" s="120"/>
      <c r="U17926" s="121"/>
      <c r="V17926" s="122"/>
      <c r="W17926" s="123"/>
      <c r="AC17926" s="123"/>
    </row>
    <row r="17927" spans="5:29" s="2" customFormat="1">
      <c r="E17927" s="120"/>
      <c r="M17927" s="120"/>
      <c r="N17927" s="120"/>
      <c r="U17927" s="121"/>
      <c r="V17927" s="122"/>
      <c r="W17927" s="123"/>
      <c r="AC17927" s="123"/>
    </row>
    <row r="17928" spans="5:29" s="2" customFormat="1">
      <c r="E17928" s="120"/>
      <c r="M17928" s="120"/>
      <c r="N17928" s="120"/>
      <c r="U17928" s="121"/>
      <c r="V17928" s="122"/>
      <c r="W17928" s="123"/>
      <c r="AC17928" s="123"/>
    </row>
    <row r="17929" spans="5:29" s="2" customFormat="1">
      <c r="E17929" s="120"/>
      <c r="M17929" s="120"/>
      <c r="N17929" s="120"/>
      <c r="U17929" s="121"/>
      <c r="V17929" s="122"/>
      <c r="W17929" s="123"/>
      <c r="AC17929" s="123"/>
    </row>
    <row r="17930" spans="5:29" s="2" customFormat="1">
      <c r="E17930" s="120"/>
      <c r="M17930" s="120"/>
      <c r="N17930" s="120"/>
      <c r="U17930" s="121"/>
      <c r="V17930" s="122"/>
      <c r="W17930" s="123"/>
      <c r="AC17930" s="123"/>
    </row>
    <row r="17931" spans="5:29" s="2" customFormat="1">
      <c r="E17931" s="120"/>
      <c r="M17931" s="120"/>
      <c r="N17931" s="120"/>
      <c r="U17931" s="121"/>
      <c r="V17931" s="122"/>
      <c r="W17931" s="123"/>
      <c r="AC17931" s="123"/>
    </row>
    <row r="17932" spans="5:29" s="2" customFormat="1">
      <c r="E17932" s="120"/>
      <c r="M17932" s="120"/>
      <c r="N17932" s="120"/>
      <c r="U17932" s="121"/>
      <c r="V17932" s="122"/>
      <c r="W17932" s="123"/>
      <c r="AC17932" s="123"/>
    </row>
    <row r="17933" spans="5:29" s="2" customFormat="1">
      <c r="E17933" s="120"/>
      <c r="M17933" s="120"/>
      <c r="N17933" s="120"/>
      <c r="U17933" s="121"/>
      <c r="V17933" s="122"/>
      <c r="W17933" s="123"/>
      <c r="AC17933" s="123"/>
    </row>
    <row r="17934" spans="5:29" s="2" customFormat="1">
      <c r="E17934" s="120"/>
      <c r="M17934" s="120"/>
      <c r="N17934" s="120"/>
      <c r="U17934" s="121"/>
      <c r="V17934" s="122"/>
      <c r="W17934" s="123"/>
      <c r="AC17934" s="123"/>
    </row>
    <row r="17935" spans="5:29" s="2" customFormat="1">
      <c r="E17935" s="120"/>
      <c r="M17935" s="120"/>
      <c r="N17935" s="120"/>
      <c r="U17935" s="121"/>
      <c r="V17935" s="122"/>
      <c r="W17935" s="123"/>
      <c r="AC17935" s="123"/>
    </row>
    <row r="17936" spans="5:29" s="2" customFormat="1">
      <c r="E17936" s="120"/>
      <c r="M17936" s="120"/>
      <c r="N17936" s="120"/>
      <c r="U17936" s="121"/>
      <c r="V17936" s="122"/>
      <c r="W17936" s="123"/>
      <c r="AC17936" s="123"/>
    </row>
    <row r="17937" spans="5:29" s="2" customFormat="1">
      <c r="E17937" s="120"/>
      <c r="M17937" s="120"/>
      <c r="N17937" s="120"/>
      <c r="U17937" s="121"/>
      <c r="V17937" s="122"/>
      <c r="W17937" s="123"/>
      <c r="AC17937" s="123"/>
    </row>
    <row r="17938" spans="5:29" s="2" customFormat="1">
      <c r="E17938" s="120"/>
      <c r="M17938" s="120"/>
      <c r="N17938" s="120"/>
      <c r="U17938" s="121"/>
      <c r="V17938" s="122"/>
      <c r="W17938" s="123"/>
      <c r="AC17938" s="123"/>
    </row>
    <row r="17939" spans="5:29" s="2" customFormat="1">
      <c r="E17939" s="120"/>
      <c r="M17939" s="120"/>
      <c r="N17939" s="120"/>
      <c r="U17939" s="121"/>
      <c r="V17939" s="122"/>
      <c r="W17939" s="123"/>
      <c r="AC17939" s="123"/>
    </row>
    <row r="17940" spans="5:29" s="2" customFormat="1">
      <c r="E17940" s="120"/>
      <c r="M17940" s="120"/>
      <c r="N17940" s="120"/>
      <c r="U17940" s="121"/>
      <c r="V17940" s="122"/>
      <c r="W17940" s="123"/>
      <c r="AC17940" s="123"/>
    </row>
    <row r="17941" spans="5:29" s="2" customFormat="1">
      <c r="E17941" s="120"/>
      <c r="M17941" s="120"/>
      <c r="N17941" s="120"/>
      <c r="U17941" s="121"/>
      <c r="V17941" s="122"/>
      <c r="W17941" s="123"/>
      <c r="AC17941" s="123"/>
    </row>
    <row r="17942" spans="5:29" s="2" customFormat="1">
      <c r="E17942" s="120"/>
      <c r="M17942" s="120"/>
      <c r="N17942" s="120"/>
      <c r="U17942" s="121"/>
      <c r="V17942" s="122"/>
      <c r="W17942" s="123"/>
      <c r="AC17942" s="123"/>
    </row>
    <row r="17943" spans="5:29" s="2" customFormat="1">
      <c r="E17943" s="120"/>
      <c r="M17943" s="120"/>
      <c r="N17943" s="120"/>
      <c r="U17943" s="121"/>
      <c r="V17943" s="122"/>
      <c r="W17943" s="123"/>
      <c r="AC17943" s="123"/>
    </row>
    <row r="17944" spans="5:29" s="2" customFormat="1">
      <c r="E17944" s="120"/>
      <c r="M17944" s="120"/>
      <c r="N17944" s="120"/>
      <c r="U17944" s="121"/>
      <c r="V17944" s="122"/>
      <c r="W17944" s="123"/>
      <c r="AC17944" s="123"/>
    </row>
    <row r="17945" spans="5:29" s="2" customFormat="1">
      <c r="E17945" s="120"/>
      <c r="M17945" s="120"/>
      <c r="N17945" s="120"/>
      <c r="U17945" s="121"/>
      <c r="V17945" s="122"/>
      <c r="W17945" s="123"/>
      <c r="AC17945" s="123"/>
    </row>
    <row r="17946" spans="5:29" s="2" customFormat="1">
      <c r="E17946" s="120"/>
      <c r="M17946" s="120"/>
      <c r="N17946" s="120"/>
      <c r="U17946" s="121"/>
      <c r="V17946" s="122"/>
      <c r="W17946" s="123"/>
      <c r="AC17946" s="123"/>
    </row>
    <row r="17947" spans="5:29" s="2" customFormat="1">
      <c r="E17947" s="120"/>
      <c r="M17947" s="120"/>
      <c r="N17947" s="120"/>
      <c r="U17947" s="121"/>
      <c r="V17947" s="122"/>
      <c r="W17947" s="123"/>
      <c r="AC17947" s="123"/>
    </row>
    <row r="17948" spans="5:29" s="2" customFormat="1">
      <c r="E17948" s="120"/>
      <c r="M17948" s="120"/>
      <c r="N17948" s="120"/>
      <c r="U17948" s="121"/>
      <c r="V17948" s="122"/>
      <c r="W17948" s="123"/>
      <c r="AC17948" s="123"/>
    </row>
    <row r="17949" spans="5:29" s="2" customFormat="1">
      <c r="E17949" s="120"/>
      <c r="M17949" s="120"/>
      <c r="N17949" s="120"/>
      <c r="U17949" s="121"/>
      <c r="V17949" s="122"/>
      <c r="W17949" s="123"/>
      <c r="AC17949" s="123"/>
    </row>
    <row r="17950" spans="5:29" s="2" customFormat="1">
      <c r="E17950" s="120"/>
      <c r="M17950" s="120"/>
      <c r="N17950" s="120"/>
      <c r="U17950" s="121"/>
      <c r="V17950" s="122"/>
      <c r="W17950" s="123"/>
      <c r="AC17950" s="123"/>
    </row>
    <row r="17951" spans="5:29" s="2" customFormat="1">
      <c r="E17951" s="120"/>
      <c r="M17951" s="120"/>
      <c r="N17951" s="120"/>
      <c r="U17951" s="121"/>
      <c r="V17951" s="122"/>
      <c r="W17951" s="123"/>
      <c r="AC17951" s="123"/>
    </row>
    <row r="17952" spans="5:29" s="2" customFormat="1">
      <c r="E17952" s="120"/>
      <c r="M17952" s="120"/>
      <c r="N17952" s="120"/>
      <c r="U17952" s="121"/>
      <c r="V17952" s="122"/>
      <c r="W17952" s="123"/>
      <c r="AC17952" s="123"/>
    </row>
    <row r="17953" spans="5:29" s="2" customFormat="1">
      <c r="E17953" s="120"/>
      <c r="M17953" s="120"/>
      <c r="N17953" s="120"/>
      <c r="U17953" s="121"/>
      <c r="V17953" s="122"/>
      <c r="W17953" s="123"/>
      <c r="AC17953" s="123"/>
    </row>
    <row r="17954" spans="5:29" s="2" customFormat="1">
      <c r="E17954" s="120"/>
      <c r="M17954" s="120"/>
      <c r="N17954" s="120"/>
      <c r="U17954" s="121"/>
      <c r="V17954" s="122"/>
      <c r="W17954" s="123"/>
      <c r="AC17954" s="123"/>
    </row>
    <row r="17955" spans="5:29" s="2" customFormat="1">
      <c r="E17955" s="120"/>
      <c r="M17955" s="120"/>
      <c r="N17955" s="120"/>
      <c r="U17955" s="121"/>
      <c r="V17955" s="122"/>
      <c r="W17955" s="123"/>
      <c r="AC17955" s="123"/>
    </row>
    <row r="17956" spans="5:29" s="2" customFormat="1">
      <c r="E17956" s="120"/>
      <c r="M17956" s="120"/>
      <c r="N17956" s="120"/>
      <c r="U17956" s="121"/>
      <c r="V17956" s="122"/>
      <c r="W17956" s="123"/>
      <c r="AC17956" s="123"/>
    </row>
    <row r="17957" spans="5:29" s="2" customFormat="1">
      <c r="E17957" s="120"/>
      <c r="M17957" s="120"/>
      <c r="N17957" s="120"/>
      <c r="U17957" s="121"/>
      <c r="V17957" s="122"/>
      <c r="W17957" s="123"/>
      <c r="AC17957" s="123"/>
    </row>
    <row r="17958" spans="5:29" s="2" customFormat="1">
      <c r="E17958" s="120"/>
      <c r="M17958" s="120"/>
      <c r="N17958" s="120"/>
      <c r="U17958" s="121"/>
      <c r="V17958" s="122"/>
      <c r="W17958" s="123"/>
      <c r="AC17958" s="123"/>
    </row>
    <row r="17959" spans="5:29" s="2" customFormat="1">
      <c r="E17959" s="120"/>
      <c r="M17959" s="120"/>
      <c r="N17959" s="120"/>
      <c r="U17959" s="121"/>
      <c r="V17959" s="122"/>
      <c r="W17959" s="123"/>
      <c r="AC17959" s="123"/>
    </row>
    <row r="17960" spans="5:29" s="2" customFormat="1">
      <c r="E17960" s="120"/>
      <c r="M17960" s="120"/>
      <c r="N17960" s="120"/>
      <c r="U17960" s="121"/>
      <c r="V17960" s="122"/>
      <c r="W17960" s="123"/>
      <c r="AC17960" s="123"/>
    </row>
    <row r="17961" spans="5:29" s="2" customFormat="1">
      <c r="E17961" s="120"/>
      <c r="M17961" s="120"/>
      <c r="N17961" s="120"/>
      <c r="U17961" s="121"/>
      <c r="V17961" s="122"/>
      <c r="W17961" s="123"/>
      <c r="AC17961" s="123"/>
    </row>
    <row r="17962" spans="5:29" s="2" customFormat="1">
      <c r="E17962" s="120"/>
      <c r="M17962" s="120"/>
      <c r="N17962" s="120"/>
      <c r="U17962" s="121"/>
      <c r="V17962" s="122"/>
      <c r="W17962" s="123"/>
      <c r="AC17962" s="123"/>
    </row>
    <row r="17963" spans="5:29" s="2" customFormat="1">
      <c r="E17963" s="120"/>
      <c r="M17963" s="120"/>
      <c r="N17963" s="120"/>
      <c r="U17963" s="121"/>
      <c r="V17963" s="122"/>
      <c r="W17963" s="123"/>
      <c r="AC17963" s="123"/>
    </row>
    <row r="17964" spans="5:29" s="2" customFormat="1">
      <c r="E17964" s="120"/>
      <c r="M17964" s="120"/>
      <c r="N17964" s="120"/>
      <c r="U17964" s="121"/>
      <c r="V17964" s="122"/>
      <c r="W17964" s="123"/>
      <c r="AC17964" s="123"/>
    </row>
    <row r="17965" spans="5:29" s="2" customFormat="1">
      <c r="E17965" s="120"/>
      <c r="M17965" s="120"/>
      <c r="N17965" s="120"/>
      <c r="U17965" s="121"/>
      <c r="V17965" s="122"/>
      <c r="W17965" s="123"/>
      <c r="AC17965" s="123"/>
    </row>
    <row r="17966" spans="5:29" s="2" customFormat="1">
      <c r="E17966" s="120"/>
      <c r="M17966" s="120"/>
      <c r="N17966" s="120"/>
      <c r="U17966" s="121"/>
      <c r="V17966" s="122"/>
      <c r="W17966" s="123"/>
      <c r="AC17966" s="123"/>
    </row>
    <row r="17967" spans="5:29" s="2" customFormat="1">
      <c r="E17967" s="120"/>
      <c r="M17967" s="120"/>
      <c r="N17967" s="120"/>
      <c r="U17967" s="121"/>
      <c r="V17967" s="122"/>
      <c r="W17967" s="123"/>
      <c r="AC17967" s="123"/>
    </row>
    <row r="17968" spans="5:29" s="2" customFormat="1">
      <c r="E17968" s="120"/>
      <c r="M17968" s="120"/>
      <c r="N17968" s="120"/>
      <c r="U17968" s="121"/>
      <c r="V17968" s="122"/>
      <c r="W17968" s="123"/>
      <c r="AC17968" s="123"/>
    </row>
    <row r="17969" spans="5:29" s="2" customFormat="1">
      <c r="E17969" s="120"/>
      <c r="M17969" s="120"/>
      <c r="N17969" s="120"/>
      <c r="U17969" s="121"/>
      <c r="V17969" s="122"/>
      <c r="W17969" s="123"/>
      <c r="AC17969" s="123"/>
    </row>
    <row r="17970" spans="5:29" s="2" customFormat="1">
      <c r="E17970" s="120"/>
      <c r="M17970" s="120"/>
      <c r="N17970" s="120"/>
      <c r="U17970" s="121"/>
      <c r="V17970" s="122"/>
      <c r="W17970" s="123"/>
      <c r="AC17970" s="123"/>
    </row>
    <row r="17971" spans="5:29" s="2" customFormat="1">
      <c r="E17971" s="120"/>
      <c r="M17971" s="120"/>
      <c r="N17971" s="120"/>
      <c r="U17971" s="121"/>
      <c r="V17971" s="122"/>
      <c r="W17971" s="123"/>
      <c r="AC17971" s="123"/>
    </row>
    <row r="17972" spans="5:29" s="2" customFormat="1">
      <c r="E17972" s="120"/>
      <c r="M17972" s="120"/>
      <c r="N17972" s="120"/>
      <c r="U17972" s="121"/>
      <c r="V17972" s="122"/>
      <c r="W17972" s="123"/>
      <c r="AC17972" s="123"/>
    </row>
    <row r="17973" spans="5:29" s="2" customFormat="1">
      <c r="E17973" s="120"/>
      <c r="M17973" s="120"/>
      <c r="N17973" s="120"/>
      <c r="U17973" s="121"/>
      <c r="V17973" s="122"/>
      <c r="W17973" s="123"/>
      <c r="AC17973" s="123"/>
    </row>
    <row r="17974" spans="5:29" s="2" customFormat="1">
      <c r="E17974" s="120"/>
      <c r="M17974" s="120"/>
      <c r="N17974" s="120"/>
      <c r="U17974" s="121"/>
      <c r="V17974" s="122"/>
      <c r="W17974" s="123"/>
      <c r="AC17974" s="123"/>
    </row>
    <row r="17975" spans="5:29" s="2" customFormat="1">
      <c r="E17975" s="120"/>
      <c r="M17975" s="120"/>
      <c r="N17975" s="120"/>
      <c r="U17975" s="121"/>
      <c r="V17975" s="122"/>
      <c r="W17975" s="123"/>
      <c r="AC17975" s="123"/>
    </row>
    <row r="17976" spans="5:29" s="2" customFormat="1">
      <c r="E17976" s="120"/>
      <c r="M17976" s="120"/>
      <c r="N17976" s="120"/>
      <c r="U17976" s="121"/>
      <c r="V17976" s="122"/>
      <c r="W17976" s="123"/>
      <c r="AC17976" s="123"/>
    </row>
    <row r="17977" spans="5:29" s="2" customFormat="1">
      <c r="E17977" s="120"/>
      <c r="M17977" s="120"/>
      <c r="N17977" s="120"/>
      <c r="U17977" s="121"/>
      <c r="V17977" s="122"/>
      <c r="W17977" s="123"/>
      <c r="AC17977" s="123"/>
    </row>
    <row r="17978" spans="5:29" s="2" customFormat="1">
      <c r="E17978" s="120"/>
      <c r="M17978" s="120"/>
      <c r="N17978" s="120"/>
      <c r="U17978" s="121"/>
      <c r="V17978" s="122"/>
      <c r="W17978" s="123"/>
      <c r="AC17978" s="123"/>
    </row>
    <row r="17979" spans="5:29" s="2" customFormat="1">
      <c r="E17979" s="120"/>
      <c r="M17979" s="120"/>
      <c r="N17979" s="120"/>
      <c r="U17979" s="121"/>
      <c r="V17979" s="122"/>
      <c r="W17979" s="123"/>
      <c r="AC17979" s="123"/>
    </row>
    <row r="17980" spans="5:29" s="2" customFormat="1">
      <c r="E17980" s="120"/>
      <c r="M17980" s="120"/>
      <c r="N17980" s="120"/>
      <c r="U17980" s="121"/>
      <c r="V17980" s="122"/>
      <c r="W17980" s="123"/>
      <c r="AC17980" s="123"/>
    </row>
    <row r="17981" spans="5:29" s="2" customFormat="1">
      <c r="E17981" s="120"/>
      <c r="M17981" s="120"/>
      <c r="N17981" s="120"/>
      <c r="U17981" s="121"/>
      <c r="V17981" s="122"/>
      <c r="W17981" s="123"/>
      <c r="AC17981" s="123"/>
    </row>
    <row r="17982" spans="5:29" s="2" customFormat="1">
      <c r="E17982" s="120"/>
      <c r="M17982" s="120"/>
      <c r="N17982" s="120"/>
      <c r="U17982" s="121"/>
      <c r="V17982" s="122"/>
      <c r="W17982" s="123"/>
      <c r="AC17982" s="123"/>
    </row>
    <row r="17983" spans="5:29" s="2" customFormat="1">
      <c r="E17983" s="120"/>
      <c r="M17983" s="120"/>
      <c r="N17983" s="120"/>
      <c r="U17983" s="121"/>
      <c r="V17983" s="122"/>
      <c r="W17983" s="123"/>
      <c r="AC17983" s="123"/>
    </row>
    <row r="17984" spans="5:29" s="2" customFormat="1">
      <c r="E17984" s="120"/>
      <c r="M17984" s="120"/>
      <c r="N17984" s="120"/>
      <c r="U17984" s="121"/>
      <c r="V17984" s="122"/>
      <c r="W17984" s="123"/>
      <c r="AC17984" s="123"/>
    </row>
    <row r="17985" spans="5:29" s="2" customFormat="1">
      <c r="E17985" s="120"/>
      <c r="M17985" s="120"/>
      <c r="N17985" s="120"/>
      <c r="U17985" s="121"/>
      <c r="V17985" s="122"/>
      <c r="W17985" s="123"/>
      <c r="AC17985" s="123"/>
    </row>
    <row r="17986" spans="5:29" s="2" customFormat="1">
      <c r="E17986" s="120"/>
      <c r="M17986" s="120"/>
      <c r="N17986" s="120"/>
      <c r="U17986" s="121"/>
      <c r="V17986" s="122"/>
      <c r="W17986" s="123"/>
      <c r="AC17986" s="123"/>
    </row>
    <row r="17987" spans="5:29" s="2" customFormat="1">
      <c r="E17987" s="120"/>
      <c r="M17987" s="120"/>
      <c r="N17987" s="120"/>
      <c r="U17987" s="121"/>
      <c r="V17987" s="122"/>
      <c r="W17987" s="123"/>
      <c r="AC17987" s="123"/>
    </row>
    <row r="17988" spans="5:29" s="2" customFormat="1">
      <c r="E17988" s="120"/>
      <c r="M17988" s="120"/>
      <c r="N17988" s="120"/>
      <c r="U17988" s="121"/>
      <c r="V17988" s="122"/>
      <c r="W17988" s="123"/>
      <c r="AC17988" s="123"/>
    </row>
    <row r="17989" spans="5:29" s="2" customFormat="1">
      <c r="E17989" s="120"/>
      <c r="M17989" s="120"/>
      <c r="N17989" s="120"/>
      <c r="U17989" s="121"/>
      <c r="V17989" s="122"/>
      <c r="W17989" s="123"/>
      <c r="AC17989" s="123"/>
    </row>
    <row r="17990" spans="5:29" s="2" customFormat="1">
      <c r="E17990" s="120"/>
      <c r="M17990" s="120"/>
      <c r="N17990" s="120"/>
      <c r="U17990" s="121"/>
      <c r="V17990" s="122"/>
      <c r="W17990" s="123"/>
      <c r="AC17990" s="123"/>
    </row>
    <row r="17991" spans="5:29" s="2" customFormat="1">
      <c r="E17991" s="120"/>
      <c r="M17991" s="120"/>
      <c r="N17991" s="120"/>
      <c r="U17991" s="121"/>
      <c r="V17991" s="122"/>
      <c r="W17991" s="123"/>
      <c r="AC17991" s="123"/>
    </row>
    <row r="17992" spans="5:29" s="2" customFormat="1">
      <c r="E17992" s="120"/>
      <c r="M17992" s="120"/>
      <c r="N17992" s="120"/>
      <c r="U17992" s="121"/>
      <c r="V17992" s="122"/>
      <c r="W17992" s="123"/>
      <c r="AC17992" s="123"/>
    </row>
    <row r="17993" spans="5:29" s="2" customFormat="1">
      <c r="E17993" s="120"/>
      <c r="M17993" s="120"/>
      <c r="N17993" s="120"/>
      <c r="U17993" s="121"/>
      <c r="V17993" s="122"/>
      <c r="W17993" s="123"/>
      <c r="AC17993" s="123"/>
    </row>
    <row r="17994" spans="5:29" s="2" customFormat="1">
      <c r="E17994" s="120"/>
      <c r="M17994" s="120"/>
      <c r="N17994" s="120"/>
      <c r="U17994" s="121"/>
      <c r="V17994" s="122"/>
      <c r="W17994" s="123"/>
      <c r="AC17994" s="123"/>
    </row>
    <row r="17995" spans="5:29" s="2" customFormat="1">
      <c r="E17995" s="120"/>
      <c r="M17995" s="120"/>
      <c r="N17995" s="120"/>
      <c r="U17995" s="121"/>
      <c r="V17995" s="122"/>
      <c r="W17995" s="123"/>
      <c r="AC17995" s="123"/>
    </row>
    <row r="17996" spans="5:29" s="2" customFormat="1">
      <c r="E17996" s="120"/>
      <c r="M17996" s="120"/>
      <c r="N17996" s="120"/>
      <c r="U17996" s="121"/>
      <c r="V17996" s="122"/>
      <c r="W17996" s="123"/>
      <c r="AC17996" s="123"/>
    </row>
    <row r="17997" spans="5:29" s="2" customFormat="1">
      <c r="E17997" s="120"/>
      <c r="M17997" s="120"/>
      <c r="N17997" s="120"/>
      <c r="U17997" s="121"/>
      <c r="V17997" s="122"/>
      <c r="W17997" s="123"/>
      <c r="AC17997" s="123"/>
    </row>
    <row r="17998" spans="5:29" s="2" customFormat="1">
      <c r="E17998" s="120"/>
      <c r="M17998" s="120"/>
      <c r="N17998" s="120"/>
      <c r="U17998" s="121"/>
      <c r="V17998" s="122"/>
      <c r="W17998" s="123"/>
      <c r="AC17998" s="123"/>
    </row>
    <row r="17999" spans="5:29" s="2" customFormat="1">
      <c r="E17999" s="120"/>
      <c r="M17999" s="120"/>
      <c r="N17999" s="120"/>
      <c r="U17999" s="121"/>
      <c r="V17999" s="122"/>
      <c r="W17999" s="123"/>
      <c r="AC17999" s="123"/>
    </row>
    <row r="18000" spans="5:29" s="2" customFormat="1">
      <c r="E18000" s="120"/>
      <c r="M18000" s="120"/>
      <c r="N18000" s="120"/>
      <c r="U18000" s="121"/>
      <c r="V18000" s="122"/>
      <c r="W18000" s="123"/>
      <c r="AC18000" s="123"/>
    </row>
    <row r="18001" spans="5:29" s="2" customFormat="1">
      <c r="E18001" s="120"/>
      <c r="M18001" s="120"/>
      <c r="N18001" s="120"/>
      <c r="U18001" s="121"/>
      <c r="V18001" s="122"/>
      <c r="W18001" s="123"/>
      <c r="AC18001" s="123"/>
    </row>
    <row r="18002" spans="5:29" s="2" customFormat="1">
      <c r="E18002" s="120"/>
      <c r="M18002" s="120"/>
      <c r="N18002" s="120"/>
      <c r="U18002" s="121"/>
      <c r="V18002" s="122"/>
      <c r="W18002" s="123"/>
      <c r="AC18002" s="123"/>
    </row>
    <row r="18003" spans="5:29" s="2" customFormat="1">
      <c r="E18003" s="120"/>
      <c r="M18003" s="120"/>
      <c r="N18003" s="120"/>
      <c r="U18003" s="121"/>
      <c r="V18003" s="122"/>
      <c r="W18003" s="123"/>
      <c r="AC18003" s="123"/>
    </row>
    <row r="18004" spans="5:29" s="2" customFormat="1">
      <c r="E18004" s="120"/>
      <c r="M18004" s="120"/>
      <c r="N18004" s="120"/>
      <c r="U18004" s="121"/>
      <c r="V18004" s="122"/>
      <c r="W18004" s="123"/>
      <c r="AC18004" s="123"/>
    </row>
    <row r="18005" spans="5:29" s="2" customFormat="1">
      <c r="E18005" s="120"/>
      <c r="M18005" s="120"/>
      <c r="N18005" s="120"/>
      <c r="U18005" s="121"/>
      <c r="V18005" s="122"/>
      <c r="W18005" s="123"/>
      <c r="AC18005" s="123"/>
    </row>
    <row r="18006" spans="5:29" s="2" customFormat="1">
      <c r="E18006" s="120"/>
      <c r="M18006" s="120"/>
      <c r="N18006" s="120"/>
      <c r="U18006" s="121"/>
      <c r="V18006" s="122"/>
      <c r="W18006" s="123"/>
      <c r="AC18006" s="123"/>
    </row>
    <row r="18007" spans="5:29" s="2" customFormat="1">
      <c r="E18007" s="120"/>
      <c r="M18007" s="120"/>
      <c r="N18007" s="120"/>
      <c r="U18007" s="121"/>
      <c r="V18007" s="122"/>
      <c r="W18007" s="123"/>
      <c r="AC18007" s="123"/>
    </row>
    <row r="18008" spans="5:29" s="2" customFormat="1">
      <c r="E18008" s="120"/>
      <c r="M18008" s="120"/>
      <c r="N18008" s="120"/>
      <c r="U18008" s="121"/>
      <c r="V18008" s="122"/>
      <c r="W18008" s="123"/>
      <c r="AC18008" s="123"/>
    </row>
    <row r="18009" spans="5:29" s="2" customFormat="1">
      <c r="E18009" s="120"/>
      <c r="M18009" s="120"/>
      <c r="N18009" s="120"/>
      <c r="U18009" s="121"/>
      <c r="V18009" s="122"/>
      <c r="W18009" s="123"/>
      <c r="AC18009" s="123"/>
    </row>
    <row r="18010" spans="5:29" s="2" customFormat="1">
      <c r="E18010" s="120"/>
      <c r="M18010" s="120"/>
      <c r="N18010" s="120"/>
      <c r="U18010" s="121"/>
      <c r="V18010" s="122"/>
      <c r="W18010" s="123"/>
      <c r="AC18010" s="123"/>
    </row>
    <row r="18011" spans="5:29" s="2" customFormat="1">
      <c r="E18011" s="120"/>
      <c r="M18011" s="120"/>
      <c r="N18011" s="120"/>
      <c r="U18011" s="121"/>
      <c r="V18011" s="122"/>
      <c r="W18011" s="123"/>
      <c r="AC18011" s="123"/>
    </row>
    <row r="18012" spans="5:29" s="2" customFormat="1">
      <c r="E18012" s="120"/>
      <c r="M18012" s="120"/>
      <c r="N18012" s="120"/>
      <c r="U18012" s="121"/>
      <c r="V18012" s="122"/>
      <c r="W18012" s="123"/>
      <c r="AC18012" s="123"/>
    </row>
    <row r="18013" spans="5:29" s="2" customFormat="1">
      <c r="E18013" s="120"/>
      <c r="M18013" s="120"/>
      <c r="N18013" s="120"/>
      <c r="U18013" s="121"/>
      <c r="V18013" s="122"/>
      <c r="W18013" s="123"/>
      <c r="AC18013" s="123"/>
    </row>
    <row r="18014" spans="5:29" s="2" customFormat="1">
      <c r="E18014" s="120"/>
      <c r="M18014" s="120"/>
      <c r="N18014" s="120"/>
      <c r="U18014" s="121"/>
      <c r="V18014" s="122"/>
      <c r="W18014" s="123"/>
      <c r="AC18014" s="123"/>
    </row>
    <row r="18015" spans="5:29" s="2" customFormat="1">
      <c r="E18015" s="120"/>
      <c r="M18015" s="120"/>
      <c r="N18015" s="120"/>
      <c r="U18015" s="121"/>
      <c r="V18015" s="122"/>
      <c r="W18015" s="123"/>
      <c r="AC18015" s="123"/>
    </row>
    <row r="18016" spans="5:29" s="2" customFormat="1">
      <c r="E18016" s="120"/>
      <c r="M18016" s="120"/>
      <c r="N18016" s="120"/>
      <c r="U18016" s="121"/>
      <c r="V18016" s="122"/>
      <c r="W18016" s="123"/>
      <c r="AC18016" s="123"/>
    </row>
    <row r="18017" spans="5:29" s="2" customFormat="1">
      <c r="E18017" s="120"/>
      <c r="M18017" s="120"/>
      <c r="N18017" s="120"/>
      <c r="U18017" s="121"/>
      <c r="V18017" s="122"/>
      <c r="W18017" s="123"/>
      <c r="AC18017" s="123"/>
    </row>
    <row r="18018" spans="5:29" s="2" customFormat="1">
      <c r="E18018" s="120"/>
      <c r="M18018" s="120"/>
      <c r="N18018" s="120"/>
      <c r="U18018" s="121"/>
      <c r="V18018" s="122"/>
      <c r="W18018" s="123"/>
      <c r="AC18018" s="123"/>
    </row>
    <row r="18019" spans="5:29" s="2" customFormat="1">
      <c r="E18019" s="120"/>
      <c r="M18019" s="120"/>
      <c r="N18019" s="120"/>
      <c r="U18019" s="121"/>
      <c r="V18019" s="122"/>
      <c r="W18019" s="123"/>
      <c r="AC18019" s="123"/>
    </row>
    <row r="18020" spans="5:29" s="2" customFormat="1">
      <c r="E18020" s="120"/>
      <c r="M18020" s="120"/>
      <c r="N18020" s="120"/>
      <c r="U18020" s="121"/>
      <c r="V18020" s="122"/>
      <c r="W18020" s="123"/>
      <c r="AC18020" s="123"/>
    </row>
    <row r="18021" spans="5:29" s="2" customFormat="1">
      <c r="E18021" s="120"/>
      <c r="M18021" s="120"/>
      <c r="N18021" s="120"/>
      <c r="U18021" s="121"/>
      <c r="V18021" s="122"/>
      <c r="W18021" s="123"/>
      <c r="AC18021" s="123"/>
    </row>
    <row r="18022" spans="5:29" s="2" customFormat="1">
      <c r="E18022" s="120"/>
      <c r="M18022" s="120"/>
      <c r="N18022" s="120"/>
      <c r="U18022" s="121"/>
      <c r="V18022" s="122"/>
      <c r="W18022" s="123"/>
      <c r="AC18022" s="123"/>
    </row>
    <row r="18023" spans="5:29" s="2" customFormat="1">
      <c r="E18023" s="120"/>
      <c r="M18023" s="120"/>
      <c r="N18023" s="120"/>
      <c r="U18023" s="121"/>
      <c r="V18023" s="122"/>
      <c r="W18023" s="123"/>
      <c r="AC18023" s="123"/>
    </row>
    <row r="18024" spans="5:29" s="2" customFormat="1">
      <c r="E18024" s="120"/>
      <c r="M18024" s="120"/>
      <c r="N18024" s="120"/>
      <c r="U18024" s="121"/>
      <c r="V18024" s="122"/>
      <c r="W18024" s="123"/>
      <c r="AC18024" s="123"/>
    </row>
    <row r="18025" spans="5:29" s="2" customFormat="1">
      <c r="E18025" s="120"/>
      <c r="M18025" s="120"/>
      <c r="N18025" s="120"/>
      <c r="U18025" s="121"/>
      <c r="V18025" s="122"/>
      <c r="W18025" s="123"/>
      <c r="AC18025" s="123"/>
    </row>
    <row r="18026" spans="5:29" s="2" customFormat="1">
      <c r="E18026" s="120"/>
      <c r="M18026" s="120"/>
      <c r="N18026" s="120"/>
      <c r="U18026" s="121"/>
      <c r="V18026" s="122"/>
      <c r="W18026" s="123"/>
      <c r="AC18026" s="123"/>
    </row>
    <row r="18027" spans="5:29" s="2" customFormat="1">
      <c r="E18027" s="120"/>
      <c r="M18027" s="120"/>
      <c r="N18027" s="120"/>
      <c r="U18027" s="121"/>
      <c r="V18027" s="122"/>
      <c r="W18027" s="123"/>
      <c r="AC18027" s="123"/>
    </row>
    <row r="18028" spans="5:29" s="2" customFormat="1">
      <c r="E18028" s="120"/>
      <c r="M18028" s="120"/>
      <c r="N18028" s="120"/>
      <c r="U18028" s="121"/>
      <c r="V18028" s="122"/>
      <c r="W18028" s="123"/>
      <c r="AC18028" s="123"/>
    </row>
    <row r="18029" spans="5:29" s="2" customFormat="1">
      <c r="E18029" s="120"/>
      <c r="M18029" s="120"/>
      <c r="N18029" s="120"/>
      <c r="U18029" s="121"/>
      <c r="V18029" s="122"/>
      <c r="W18029" s="123"/>
      <c r="AC18029" s="123"/>
    </row>
    <row r="18030" spans="5:29" s="2" customFormat="1">
      <c r="E18030" s="120"/>
      <c r="M18030" s="120"/>
      <c r="N18030" s="120"/>
      <c r="U18030" s="121"/>
      <c r="V18030" s="122"/>
      <c r="W18030" s="123"/>
      <c r="AC18030" s="123"/>
    </row>
    <row r="18031" spans="5:29" s="2" customFormat="1">
      <c r="E18031" s="120"/>
      <c r="M18031" s="120"/>
      <c r="N18031" s="120"/>
      <c r="U18031" s="121"/>
      <c r="V18031" s="122"/>
      <c r="W18031" s="123"/>
      <c r="AC18031" s="123"/>
    </row>
    <row r="18032" spans="5:29" s="2" customFormat="1">
      <c r="E18032" s="120"/>
      <c r="M18032" s="120"/>
      <c r="N18032" s="120"/>
      <c r="U18032" s="121"/>
      <c r="V18032" s="122"/>
      <c r="W18032" s="123"/>
      <c r="AC18032" s="123"/>
    </row>
    <row r="18033" spans="5:29" s="2" customFormat="1">
      <c r="E18033" s="120"/>
      <c r="M18033" s="120"/>
      <c r="N18033" s="120"/>
      <c r="U18033" s="121"/>
      <c r="V18033" s="122"/>
      <c r="W18033" s="123"/>
      <c r="AC18033" s="123"/>
    </row>
    <row r="18034" spans="5:29" s="2" customFormat="1">
      <c r="E18034" s="120"/>
      <c r="M18034" s="120"/>
      <c r="N18034" s="120"/>
      <c r="U18034" s="121"/>
      <c r="V18034" s="122"/>
      <c r="W18034" s="123"/>
      <c r="AC18034" s="123"/>
    </row>
    <row r="18035" spans="5:29" s="2" customFormat="1">
      <c r="E18035" s="120"/>
      <c r="M18035" s="120"/>
      <c r="N18035" s="120"/>
      <c r="U18035" s="121"/>
      <c r="V18035" s="122"/>
      <c r="W18035" s="123"/>
      <c r="AC18035" s="123"/>
    </row>
    <row r="18036" spans="5:29" s="2" customFormat="1">
      <c r="E18036" s="120"/>
      <c r="M18036" s="120"/>
      <c r="N18036" s="120"/>
      <c r="U18036" s="121"/>
      <c r="V18036" s="122"/>
      <c r="W18036" s="123"/>
      <c r="AC18036" s="123"/>
    </row>
    <row r="18037" spans="5:29" s="2" customFormat="1">
      <c r="E18037" s="120"/>
      <c r="M18037" s="120"/>
      <c r="N18037" s="120"/>
      <c r="U18037" s="121"/>
      <c r="V18037" s="122"/>
      <c r="W18037" s="123"/>
      <c r="AC18037" s="123"/>
    </row>
    <row r="18038" spans="5:29" s="2" customFormat="1">
      <c r="E18038" s="120"/>
      <c r="M18038" s="120"/>
      <c r="N18038" s="120"/>
      <c r="U18038" s="121"/>
      <c r="V18038" s="122"/>
      <c r="W18038" s="123"/>
      <c r="AC18038" s="123"/>
    </row>
    <row r="18039" spans="5:29" s="2" customFormat="1">
      <c r="E18039" s="120"/>
      <c r="M18039" s="120"/>
      <c r="N18039" s="120"/>
      <c r="U18039" s="121"/>
      <c r="V18039" s="122"/>
      <c r="W18039" s="123"/>
      <c r="AC18039" s="123"/>
    </row>
    <row r="18040" spans="5:29" s="2" customFormat="1">
      <c r="E18040" s="120"/>
      <c r="M18040" s="120"/>
      <c r="N18040" s="120"/>
      <c r="U18040" s="121"/>
      <c r="V18040" s="122"/>
      <c r="W18040" s="123"/>
      <c r="AC18040" s="123"/>
    </row>
    <row r="18041" spans="5:29" s="2" customFormat="1">
      <c r="E18041" s="120"/>
      <c r="M18041" s="120"/>
      <c r="N18041" s="120"/>
      <c r="U18041" s="121"/>
      <c r="V18041" s="122"/>
      <c r="W18041" s="123"/>
      <c r="AC18041" s="123"/>
    </row>
    <row r="18042" spans="5:29" s="2" customFormat="1">
      <c r="E18042" s="120"/>
      <c r="M18042" s="120"/>
      <c r="N18042" s="120"/>
      <c r="U18042" s="121"/>
      <c r="V18042" s="122"/>
      <c r="W18042" s="123"/>
      <c r="AC18042" s="123"/>
    </row>
    <row r="18043" spans="5:29" s="2" customFormat="1">
      <c r="E18043" s="120"/>
      <c r="M18043" s="120"/>
      <c r="N18043" s="120"/>
      <c r="U18043" s="121"/>
      <c r="V18043" s="122"/>
      <c r="W18043" s="123"/>
      <c r="AC18043" s="123"/>
    </row>
    <row r="18044" spans="5:29" s="2" customFormat="1">
      <c r="E18044" s="120"/>
      <c r="M18044" s="120"/>
      <c r="N18044" s="120"/>
      <c r="U18044" s="121"/>
      <c r="V18044" s="122"/>
      <c r="W18044" s="123"/>
      <c r="AC18044" s="123"/>
    </row>
    <row r="18045" spans="5:29" s="2" customFormat="1">
      <c r="E18045" s="120"/>
      <c r="M18045" s="120"/>
      <c r="N18045" s="120"/>
      <c r="U18045" s="121"/>
      <c r="V18045" s="122"/>
      <c r="W18045" s="123"/>
      <c r="AC18045" s="123"/>
    </row>
    <row r="18046" spans="5:29" s="2" customFormat="1">
      <c r="E18046" s="120"/>
      <c r="M18046" s="120"/>
      <c r="N18046" s="120"/>
      <c r="U18046" s="121"/>
      <c r="V18046" s="122"/>
      <c r="W18046" s="123"/>
      <c r="AC18046" s="123"/>
    </row>
    <row r="18047" spans="5:29" s="2" customFormat="1">
      <c r="E18047" s="120"/>
      <c r="M18047" s="120"/>
      <c r="N18047" s="120"/>
      <c r="U18047" s="121"/>
      <c r="V18047" s="122"/>
      <c r="W18047" s="123"/>
      <c r="AC18047" s="123"/>
    </row>
    <row r="18048" spans="5:29" s="2" customFormat="1">
      <c r="E18048" s="120"/>
      <c r="M18048" s="120"/>
      <c r="N18048" s="120"/>
      <c r="U18048" s="121"/>
      <c r="V18048" s="122"/>
      <c r="W18048" s="123"/>
      <c r="AC18048" s="123"/>
    </row>
    <row r="18049" spans="5:29" s="2" customFormat="1">
      <c r="E18049" s="120"/>
      <c r="M18049" s="120"/>
      <c r="N18049" s="120"/>
      <c r="U18049" s="121"/>
      <c r="V18049" s="122"/>
      <c r="W18049" s="123"/>
      <c r="AC18049" s="123"/>
    </row>
    <row r="18050" spans="5:29" s="2" customFormat="1">
      <c r="E18050" s="120"/>
      <c r="M18050" s="120"/>
      <c r="N18050" s="120"/>
      <c r="U18050" s="121"/>
      <c r="V18050" s="122"/>
      <c r="W18050" s="123"/>
      <c r="AC18050" s="123"/>
    </row>
    <row r="18051" spans="5:29" s="2" customFormat="1">
      <c r="E18051" s="120"/>
      <c r="M18051" s="120"/>
      <c r="N18051" s="120"/>
      <c r="U18051" s="121"/>
      <c r="V18051" s="122"/>
      <c r="W18051" s="123"/>
      <c r="AC18051" s="123"/>
    </row>
    <row r="18052" spans="5:29" s="2" customFormat="1">
      <c r="E18052" s="120"/>
      <c r="M18052" s="120"/>
      <c r="N18052" s="120"/>
      <c r="U18052" s="121"/>
      <c r="V18052" s="122"/>
      <c r="W18052" s="123"/>
      <c r="AC18052" s="123"/>
    </row>
    <row r="18053" spans="5:29" s="2" customFormat="1">
      <c r="E18053" s="120"/>
      <c r="M18053" s="120"/>
      <c r="N18053" s="120"/>
      <c r="U18053" s="121"/>
      <c r="V18053" s="122"/>
      <c r="W18053" s="123"/>
      <c r="AC18053" s="123"/>
    </row>
    <row r="18054" spans="5:29" s="2" customFormat="1">
      <c r="E18054" s="120"/>
      <c r="M18054" s="120"/>
      <c r="N18054" s="120"/>
      <c r="U18054" s="121"/>
      <c r="V18054" s="122"/>
      <c r="W18054" s="123"/>
      <c r="AC18054" s="123"/>
    </row>
    <row r="18055" spans="5:29" s="2" customFormat="1">
      <c r="E18055" s="120"/>
      <c r="M18055" s="120"/>
      <c r="N18055" s="120"/>
      <c r="U18055" s="121"/>
      <c r="V18055" s="122"/>
      <c r="W18055" s="123"/>
      <c r="AC18055" s="123"/>
    </row>
    <row r="18056" spans="5:29" s="2" customFormat="1">
      <c r="E18056" s="120"/>
      <c r="M18056" s="120"/>
      <c r="N18056" s="120"/>
      <c r="U18056" s="121"/>
      <c r="V18056" s="122"/>
      <c r="W18056" s="123"/>
      <c r="AC18056" s="123"/>
    </row>
    <row r="18057" spans="5:29" s="2" customFormat="1">
      <c r="E18057" s="120"/>
      <c r="M18057" s="120"/>
      <c r="N18057" s="120"/>
      <c r="U18057" s="121"/>
      <c r="V18057" s="122"/>
      <c r="W18057" s="123"/>
      <c r="AC18057" s="123"/>
    </row>
    <row r="18058" spans="5:29" s="2" customFormat="1">
      <c r="E18058" s="120"/>
      <c r="M18058" s="120"/>
      <c r="N18058" s="120"/>
      <c r="U18058" s="121"/>
      <c r="V18058" s="122"/>
      <c r="W18058" s="123"/>
      <c r="AC18058" s="123"/>
    </row>
    <row r="18059" spans="5:29" s="2" customFormat="1">
      <c r="E18059" s="120"/>
      <c r="M18059" s="120"/>
      <c r="N18059" s="120"/>
      <c r="U18059" s="121"/>
      <c r="V18059" s="122"/>
      <c r="W18059" s="123"/>
      <c r="AC18059" s="123"/>
    </row>
    <row r="18060" spans="5:29" s="2" customFormat="1">
      <c r="E18060" s="120"/>
      <c r="M18060" s="120"/>
      <c r="N18060" s="120"/>
      <c r="U18060" s="121"/>
      <c r="V18060" s="122"/>
      <c r="W18060" s="123"/>
      <c r="AC18060" s="123"/>
    </row>
    <row r="18061" spans="5:29" s="2" customFormat="1">
      <c r="E18061" s="120"/>
      <c r="M18061" s="120"/>
      <c r="N18061" s="120"/>
      <c r="U18061" s="121"/>
      <c r="V18061" s="122"/>
      <c r="W18061" s="123"/>
      <c r="AC18061" s="123"/>
    </row>
    <row r="18062" spans="5:29" s="2" customFormat="1">
      <c r="E18062" s="120"/>
      <c r="M18062" s="120"/>
      <c r="N18062" s="120"/>
      <c r="U18062" s="121"/>
      <c r="V18062" s="122"/>
      <c r="W18062" s="123"/>
      <c r="AC18062" s="123"/>
    </row>
    <row r="18063" spans="5:29" s="2" customFormat="1">
      <c r="E18063" s="120"/>
      <c r="M18063" s="120"/>
      <c r="N18063" s="120"/>
      <c r="U18063" s="121"/>
      <c r="V18063" s="122"/>
      <c r="W18063" s="123"/>
      <c r="AC18063" s="123"/>
    </row>
    <row r="18064" spans="5:29" s="2" customFormat="1">
      <c r="E18064" s="120"/>
      <c r="M18064" s="120"/>
      <c r="N18064" s="120"/>
      <c r="U18064" s="121"/>
      <c r="V18064" s="122"/>
      <c r="W18064" s="123"/>
      <c r="AC18064" s="123"/>
    </row>
    <row r="18065" spans="5:29" s="2" customFormat="1">
      <c r="E18065" s="120"/>
      <c r="M18065" s="120"/>
      <c r="N18065" s="120"/>
      <c r="U18065" s="121"/>
      <c r="V18065" s="122"/>
      <c r="W18065" s="123"/>
      <c r="AC18065" s="123"/>
    </row>
    <row r="18066" spans="5:29" s="2" customFormat="1">
      <c r="E18066" s="120"/>
      <c r="M18066" s="120"/>
      <c r="N18066" s="120"/>
      <c r="U18066" s="121"/>
      <c r="V18066" s="122"/>
      <c r="W18066" s="123"/>
      <c r="AC18066" s="123"/>
    </row>
    <row r="18067" spans="5:29" s="2" customFormat="1">
      <c r="E18067" s="120"/>
      <c r="M18067" s="120"/>
      <c r="N18067" s="120"/>
      <c r="U18067" s="121"/>
      <c r="V18067" s="122"/>
      <c r="W18067" s="123"/>
      <c r="AC18067" s="123"/>
    </row>
    <row r="18068" spans="5:29" s="2" customFormat="1">
      <c r="E18068" s="120"/>
      <c r="M18068" s="120"/>
      <c r="N18068" s="120"/>
      <c r="U18068" s="121"/>
      <c r="V18068" s="122"/>
      <c r="W18068" s="123"/>
      <c r="AC18068" s="123"/>
    </row>
    <row r="18069" spans="5:29" s="2" customFormat="1">
      <c r="E18069" s="120"/>
      <c r="M18069" s="120"/>
      <c r="N18069" s="120"/>
      <c r="U18069" s="121"/>
      <c r="V18069" s="122"/>
      <c r="W18069" s="123"/>
      <c r="AC18069" s="123"/>
    </row>
    <row r="18070" spans="5:29" s="2" customFormat="1">
      <c r="E18070" s="120"/>
      <c r="M18070" s="120"/>
      <c r="N18070" s="120"/>
      <c r="U18070" s="121"/>
      <c r="V18070" s="122"/>
      <c r="W18070" s="123"/>
      <c r="AC18070" s="123"/>
    </row>
    <row r="18071" spans="5:29" s="2" customFormat="1">
      <c r="E18071" s="120"/>
      <c r="M18071" s="120"/>
      <c r="N18071" s="120"/>
      <c r="U18071" s="121"/>
      <c r="V18071" s="122"/>
      <c r="W18071" s="123"/>
      <c r="AC18071" s="123"/>
    </row>
    <row r="18072" spans="5:29" s="2" customFormat="1">
      <c r="E18072" s="120"/>
      <c r="M18072" s="120"/>
      <c r="N18072" s="120"/>
      <c r="U18072" s="121"/>
      <c r="V18072" s="122"/>
      <c r="W18072" s="123"/>
      <c r="AC18072" s="123"/>
    </row>
    <row r="18073" spans="5:29" s="2" customFormat="1">
      <c r="E18073" s="120"/>
      <c r="M18073" s="120"/>
      <c r="N18073" s="120"/>
      <c r="U18073" s="121"/>
      <c r="V18073" s="122"/>
      <c r="W18073" s="123"/>
      <c r="AC18073" s="123"/>
    </row>
    <row r="18074" spans="5:29" s="2" customFormat="1">
      <c r="E18074" s="120"/>
      <c r="M18074" s="120"/>
      <c r="N18074" s="120"/>
      <c r="U18074" s="121"/>
      <c r="V18074" s="122"/>
      <c r="W18074" s="123"/>
      <c r="AC18074" s="123"/>
    </row>
    <row r="18075" spans="5:29" s="2" customFormat="1">
      <c r="E18075" s="120"/>
      <c r="M18075" s="120"/>
      <c r="N18075" s="120"/>
      <c r="U18075" s="121"/>
      <c r="V18075" s="122"/>
      <c r="W18075" s="123"/>
      <c r="AC18075" s="123"/>
    </row>
    <row r="18076" spans="5:29" s="2" customFormat="1">
      <c r="E18076" s="120"/>
      <c r="M18076" s="120"/>
      <c r="N18076" s="120"/>
      <c r="U18076" s="121"/>
      <c r="V18076" s="122"/>
      <c r="W18076" s="123"/>
      <c r="AC18076" s="123"/>
    </row>
    <row r="18077" spans="5:29" s="2" customFormat="1">
      <c r="E18077" s="120"/>
      <c r="M18077" s="120"/>
      <c r="N18077" s="120"/>
      <c r="U18077" s="121"/>
      <c r="V18077" s="122"/>
      <c r="W18077" s="123"/>
      <c r="AC18077" s="123"/>
    </row>
    <row r="18078" spans="5:29" s="2" customFormat="1">
      <c r="E18078" s="120"/>
      <c r="M18078" s="120"/>
      <c r="N18078" s="120"/>
      <c r="U18078" s="121"/>
      <c r="V18078" s="122"/>
      <c r="W18078" s="123"/>
      <c r="AC18078" s="123"/>
    </row>
    <row r="18079" spans="5:29" s="2" customFormat="1">
      <c r="E18079" s="120"/>
      <c r="M18079" s="120"/>
      <c r="N18079" s="120"/>
      <c r="U18079" s="121"/>
      <c r="V18079" s="122"/>
      <c r="W18079" s="123"/>
      <c r="AC18079" s="123"/>
    </row>
    <row r="18080" spans="5:29" s="2" customFormat="1">
      <c r="E18080" s="120"/>
      <c r="M18080" s="120"/>
      <c r="N18080" s="120"/>
      <c r="U18080" s="121"/>
      <c r="V18080" s="122"/>
      <c r="W18080" s="123"/>
      <c r="AC18080" s="123"/>
    </row>
    <row r="18081" spans="5:29" s="2" customFormat="1">
      <c r="E18081" s="120"/>
      <c r="M18081" s="120"/>
      <c r="N18081" s="120"/>
      <c r="U18081" s="121"/>
      <c r="V18081" s="122"/>
      <c r="W18081" s="123"/>
      <c r="AC18081" s="123"/>
    </row>
    <row r="18082" spans="5:29" s="2" customFormat="1">
      <c r="E18082" s="120"/>
      <c r="M18082" s="120"/>
      <c r="N18082" s="120"/>
      <c r="U18082" s="121"/>
      <c r="V18082" s="122"/>
      <c r="W18082" s="123"/>
      <c r="AC18082" s="123"/>
    </row>
    <row r="18083" spans="5:29" s="2" customFormat="1">
      <c r="E18083" s="120"/>
      <c r="M18083" s="120"/>
      <c r="N18083" s="120"/>
      <c r="U18083" s="121"/>
      <c r="V18083" s="122"/>
      <c r="W18083" s="123"/>
      <c r="AC18083" s="123"/>
    </row>
    <row r="18084" spans="5:29" s="2" customFormat="1">
      <c r="E18084" s="120"/>
      <c r="M18084" s="120"/>
      <c r="N18084" s="120"/>
      <c r="U18084" s="121"/>
      <c r="V18084" s="122"/>
      <c r="W18084" s="123"/>
      <c r="AC18084" s="123"/>
    </row>
    <row r="18085" spans="5:29" s="2" customFormat="1">
      <c r="E18085" s="120"/>
      <c r="M18085" s="120"/>
      <c r="N18085" s="120"/>
      <c r="U18085" s="121"/>
      <c r="V18085" s="122"/>
      <c r="W18085" s="123"/>
      <c r="AC18085" s="123"/>
    </row>
    <row r="18086" spans="5:29" s="2" customFormat="1">
      <c r="E18086" s="120"/>
      <c r="M18086" s="120"/>
      <c r="N18086" s="120"/>
      <c r="U18086" s="121"/>
      <c r="V18086" s="122"/>
      <c r="W18086" s="123"/>
      <c r="AC18086" s="123"/>
    </row>
    <row r="18087" spans="5:29" s="2" customFormat="1">
      <c r="E18087" s="120"/>
      <c r="M18087" s="120"/>
      <c r="N18087" s="120"/>
      <c r="U18087" s="121"/>
      <c r="V18087" s="122"/>
      <c r="W18087" s="123"/>
      <c r="AC18087" s="123"/>
    </row>
    <row r="18088" spans="5:29" s="2" customFormat="1">
      <c r="E18088" s="120"/>
      <c r="M18088" s="120"/>
      <c r="N18088" s="120"/>
      <c r="U18088" s="121"/>
      <c r="V18088" s="122"/>
      <c r="W18088" s="123"/>
      <c r="AC18088" s="123"/>
    </row>
    <row r="18089" spans="5:29" s="2" customFormat="1">
      <c r="E18089" s="120"/>
      <c r="M18089" s="120"/>
      <c r="N18089" s="120"/>
      <c r="U18089" s="121"/>
      <c r="V18089" s="122"/>
      <c r="W18089" s="123"/>
      <c r="AC18089" s="123"/>
    </row>
    <row r="18090" spans="5:29" s="2" customFormat="1">
      <c r="E18090" s="120"/>
      <c r="M18090" s="120"/>
      <c r="N18090" s="120"/>
      <c r="U18090" s="121"/>
      <c r="V18090" s="122"/>
      <c r="W18090" s="123"/>
      <c r="AC18090" s="123"/>
    </row>
    <row r="18091" spans="5:29" s="2" customFormat="1">
      <c r="E18091" s="120"/>
      <c r="M18091" s="120"/>
      <c r="N18091" s="120"/>
      <c r="U18091" s="121"/>
      <c r="V18091" s="122"/>
      <c r="W18091" s="123"/>
      <c r="AC18091" s="123"/>
    </row>
    <row r="18092" spans="5:29" s="2" customFormat="1">
      <c r="E18092" s="120"/>
      <c r="M18092" s="120"/>
      <c r="N18092" s="120"/>
      <c r="U18092" s="121"/>
      <c r="V18092" s="122"/>
      <c r="W18092" s="123"/>
      <c r="AC18092" s="123"/>
    </row>
    <row r="18093" spans="5:29" s="2" customFormat="1">
      <c r="E18093" s="120"/>
      <c r="M18093" s="120"/>
      <c r="N18093" s="120"/>
      <c r="U18093" s="121"/>
      <c r="V18093" s="122"/>
      <c r="W18093" s="123"/>
      <c r="AC18093" s="123"/>
    </row>
    <row r="18094" spans="5:29" s="2" customFormat="1">
      <c r="E18094" s="120"/>
      <c r="M18094" s="120"/>
      <c r="N18094" s="120"/>
      <c r="U18094" s="121"/>
      <c r="V18094" s="122"/>
      <c r="W18094" s="123"/>
      <c r="AC18094" s="123"/>
    </row>
    <row r="18095" spans="5:29" s="2" customFormat="1">
      <c r="E18095" s="120"/>
      <c r="M18095" s="120"/>
      <c r="N18095" s="120"/>
      <c r="U18095" s="121"/>
      <c r="V18095" s="122"/>
      <c r="W18095" s="123"/>
      <c r="AC18095" s="123"/>
    </row>
    <row r="18096" spans="5:29" s="2" customFormat="1">
      <c r="E18096" s="120"/>
      <c r="M18096" s="120"/>
      <c r="N18096" s="120"/>
      <c r="U18096" s="121"/>
      <c r="V18096" s="122"/>
      <c r="W18096" s="123"/>
      <c r="AC18096" s="123"/>
    </row>
    <row r="18097" spans="5:29" s="2" customFormat="1">
      <c r="E18097" s="120"/>
      <c r="M18097" s="120"/>
      <c r="N18097" s="120"/>
      <c r="U18097" s="121"/>
      <c r="V18097" s="122"/>
      <c r="W18097" s="123"/>
      <c r="AC18097" s="123"/>
    </row>
    <row r="18098" spans="5:29" s="2" customFormat="1">
      <c r="E18098" s="120"/>
      <c r="M18098" s="120"/>
      <c r="N18098" s="120"/>
      <c r="U18098" s="121"/>
      <c r="V18098" s="122"/>
      <c r="W18098" s="123"/>
      <c r="AC18098" s="123"/>
    </row>
    <row r="18099" spans="5:29" s="2" customFormat="1">
      <c r="E18099" s="120"/>
      <c r="M18099" s="120"/>
      <c r="N18099" s="120"/>
      <c r="U18099" s="121"/>
      <c r="V18099" s="122"/>
      <c r="W18099" s="123"/>
      <c r="AC18099" s="123"/>
    </row>
    <row r="18100" spans="5:29" s="2" customFormat="1">
      <c r="E18100" s="120"/>
      <c r="M18100" s="120"/>
      <c r="N18100" s="120"/>
      <c r="U18100" s="121"/>
      <c r="V18100" s="122"/>
      <c r="W18100" s="123"/>
      <c r="AC18100" s="123"/>
    </row>
    <row r="18101" spans="5:29" s="2" customFormat="1">
      <c r="E18101" s="120"/>
      <c r="M18101" s="120"/>
      <c r="N18101" s="120"/>
      <c r="U18101" s="121"/>
      <c r="V18101" s="122"/>
      <c r="W18101" s="123"/>
      <c r="AC18101" s="123"/>
    </row>
    <row r="18102" spans="5:29" s="2" customFormat="1">
      <c r="E18102" s="120"/>
      <c r="M18102" s="120"/>
      <c r="N18102" s="120"/>
      <c r="U18102" s="121"/>
      <c r="V18102" s="122"/>
      <c r="W18102" s="123"/>
      <c r="AC18102" s="123"/>
    </row>
    <row r="18103" spans="5:29" s="2" customFormat="1">
      <c r="E18103" s="120"/>
      <c r="M18103" s="120"/>
      <c r="N18103" s="120"/>
      <c r="U18103" s="121"/>
      <c r="V18103" s="122"/>
      <c r="W18103" s="123"/>
      <c r="AC18103" s="123"/>
    </row>
    <row r="18104" spans="5:29" s="2" customFormat="1">
      <c r="E18104" s="120"/>
      <c r="M18104" s="120"/>
      <c r="N18104" s="120"/>
      <c r="U18104" s="121"/>
      <c r="V18104" s="122"/>
      <c r="W18104" s="123"/>
      <c r="AC18104" s="123"/>
    </row>
    <row r="18105" spans="5:29" s="2" customFormat="1">
      <c r="E18105" s="120"/>
      <c r="M18105" s="120"/>
      <c r="N18105" s="120"/>
      <c r="U18105" s="121"/>
      <c r="V18105" s="122"/>
      <c r="W18105" s="123"/>
      <c r="AC18105" s="123"/>
    </row>
    <row r="18106" spans="5:29" s="2" customFormat="1">
      <c r="E18106" s="120"/>
      <c r="M18106" s="120"/>
      <c r="N18106" s="120"/>
      <c r="U18106" s="121"/>
      <c r="V18106" s="122"/>
      <c r="W18106" s="123"/>
      <c r="AC18106" s="123"/>
    </row>
    <row r="18107" spans="5:29" s="2" customFormat="1">
      <c r="E18107" s="120"/>
      <c r="M18107" s="120"/>
      <c r="N18107" s="120"/>
      <c r="U18107" s="121"/>
      <c r="V18107" s="122"/>
      <c r="W18107" s="123"/>
      <c r="AC18107" s="123"/>
    </row>
    <row r="18108" spans="5:29" s="2" customFormat="1">
      <c r="E18108" s="120"/>
      <c r="M18108" s="120"/>
      <c r="N18108" s="120"/>
      <c r="U18108" s="121"/>
      <c r="V18108" s="122"/>
      <c r="W18108" s="123"/>
      <c r="AC18108" s="123"/>
    </row>
    <row r="18109" spans="5:29" s="2" customFormat="1">
      <c r="E18109" s="120"/>
      <c r="M18109" s="120"/>
      <c r="N18109" s="120"/>
      <c r="U18109" s="121"/>
      <c r="V18109" s="122"/>
      <c r="W18109" s="123"/>
      <c r="AC18109" s="123"/>
    </row>
    <row r="18110" spans="5:29" s="2" customFormat="1">
      <c r="E18110" s="120"/>
      <c r="M18110" s="120"/>
      <c r="N18110" s="120"/>
      <c r="U18110" s="121"/>
      <c r="V18110" s="122"/>
      <c r="W18110" s="123"/>
      <c r="AC18110" s="123"/>
    </row>
    <row r="18111" spans="5:29" s="2" customFormat="1">
      <c r="E18111" s="120"/>
      <c r="M18111" s="120"/>
      <c r="N18111" s="120"/>
      <c r="U18111" s="121"/>
      <c r="V18111" s="122"/>
      <c r="W18111" s="123"/>
      <c r="AC18111" s="123"/>
    </row>
    <row r="18112" spans="5:29" s="2" customFormat="1">
      <c r="E18112" s="120"/>
      <c r="M18112" s="120"/>
      <c r="N18112" s="120"/>
      <c r="U18112" s="121"/>
      <c r="V18112" s="122"/>
      <c r="W18112" s="123"/>
      <c r="AC18112" s="123"/>
    </row>
    <row r="18113" spans="5:29" s="2" customFormat="1">
      <c r="E18113" s="120"/>
      <c r="M18113" s="120"/>
      <c r="N18113" s="120"/>
      <c r="U18113" s="121"/>
      <c r="V18113" s="122"/>
      <c r="W18113" s="123"/>
      <c r="AC18113" s="123"/>
    </row>
    <row r="18114" spans="5:29" s="2" customFormat="1">
      <c r="E18114" s="120"/>
      <c r="M18114" s="120"/>
      <c r="N18114" s="120"/>
      <c r="U18114" s="121"/>
      <c r="V18114" s="122"/>
      <c r="W18114" s="123"/>
      <c r="AC18114" s="123"/>
    </row>
    <row r="18115" spans="5:29" s="2" customFormat="1">
      <c r="E18115" s="120"/>
      <c r="M18115" s="120"/>
      <c r="N18115" s="120"/>
      <c r="U18115" s="121"/>
      <c r="V18115" s="122"/>
      <c r="W18115" s="123"/>
      <c r="AC18115" s="123"/>
    </row>
    <row r="18116" spans="5:29" s="2" customFormat="1">
      <c r="E18116" s="120"/>
      <c r="M18116" s="120"/>
      <c r="N18116" s="120"/>
      <c r="U18116" s="121"/>
      <c r="V18116" s="122"/>
      <c r="W18116" s="123"/>
      <c r="AC18116" s="123"/>
    </row>
    <row r="18117" spans="5:29" s="2" customFormat="1">
      <c r="E18117" s="120"/>
      <c r="M18117" s="120"/>
      <c r="N18117" s="120"/>
      <c r="U18117" s="121"/>
      <c r="V18117" s="122"/>
      <c r="W18117" s="123"/>
      <c r="AC18117" s="123"/>
    </row>
    <row r="18118" spans="5:29" s="2" customFormat="1">
      <c r="E18118" s="120"/>
      <c r="M18118" s="120"/>
      <c r="N18118" s="120"/>
      <c r="U18118" s="121"/>
      <c r="V18118" s="122"/>
      <c r="W18118" s="123"/>
      <c r="AC18118" s="123"/>
    </row>
    <row r="18119" spans="5:29" s="2" customFormat="1">
      <c r="E18119" s="120"/>
      <c r="M18119" s="120"/>
      <c r="N18119" s="120"/>
      <c r="U18119" s="121"/>
      <c r="V18119" s="122"/>
      <c r="W18119" s="123"/>
      <c r="AC18119" s="123"/>
    </row>
    <row r="18120" spans="5:29" s="2" customFormat="1">
      <c r="E18120" s="120"/>
      <c r="M18120" s="120"/>
      <c r="N18120" s="120"/>
      <c r="U18120" s="121"/>
      <c r="V18120" s="122"/>
      <c r="W18120" s="123"/>
      <c r="AC18120" s="123"/>
    </row>
    <row r="18121" spans="5:29" s="2" customFormat="1">
      <c r="E18121" s="120"/>
      <c r="M18121" s="120"/>
      <c r="N18121" s="120"/>
      <c r="U18121" s="121"/>
      <c r="V18121" s="122"/>
      <c r="W18121" s="123"/>
      <c r="AC18121" s="123"/>
    </row>
    <row r="18122" spans="5:29" s="2" customFormat="1">
      <c r="E18122" s="120"/>
      <c r="M18122" s="120"/>
      <c r="N18122" s="120"/>
      <c r="U18122" s="121"/>
      <c r="V18122" s="122"/>
      <c r="W18122" s="123"/>
      <c r="AC18122" s="123"/>
    </row>
    <row r="18123" spans="5:29" s="2" customFormat="1">
      <c r="E18123" s="120"/>
      <c r="M18123" s="120"/>
      <c r="N18123" s="120"/>
      <c r="U18123" s="121"/>
      <c r="V18123" s="122"/>
      <c r="W18123" s="123"/>
      <c r="AC18123" s="123"/>
    </row>
    <row r="18124" spans="5:29" s="2" customFormat="1">
      <c r="E18124" s="120"/>
      <c r="M18124" s="120"/>
      <c r="N18124" s="120"/>
      <c r="U18124" s="121"/>
      <c r="V18124" s="122"/>
      <c r="W18124" s="123"/>
      <c r="AC18124" s="123"/>
    </row>
    <row r="18125" spans="5:29" s="2" customFormat="1">
      <c r="E18125" s="120"/>
      <c r="M18125" s="120"/>
      <c r="N18125" s="120"/>
      <c r="U18125" s="121"/>
      <c r="V18125" s="122"/>
      <c r="W18125" s="123"/>
      <c r="AC18125" s="123"/>
    </row>
    <row r="18126" spans="5:29" s="2" customFormat="1">
      <c r="E18126" s="120"/>
      <c r="M18126" s="120"/>
      <c r="N18126" s="120"/>
      <c r="U18126" s="121"/>
      <c r="V18126" s="122"/>
      <c r="W18126" s="123"/>
      <c r="AC18126" s="123"/>
    </row>
    <row r="18127" spans="5:29" s="2" customFormat="1">
      <c r="E18127" s="120"/>
      <c r="M18127" s="120"/>
      <c r="N18127" s="120"/>
      <c r="U18127" s="121"/>
      <c r="V18127" s="122"/>
      <c r="W18127" s="123"/>
      <c r="AC18127" s="123"/>
    </row>
    <row r="18128" spans="5:29" s="2" customFormat="1">
      <c r="E18128" s="120"/>
      <c r="M18128" s="120"/>
      <c r="N18128" s="120"/>
      <c r="U18128" s="121"/>
      <c r="V18128" s="122"/>
      <c r="W18128" s="123"/>
      <c r="AC18128" s="123"/>
    </row>
    <row r="18129" spans="5:29" s="2" customFormat="1">
      <c r="E18129" s="120"/>
      <c r="M18129" s="120"/>
      <c r="N18129" s="120"/>
      <c r="U18129" s="121"/>
      <c r="V18129" s="122"/>
      <c r="W18129" s="123"/>
      <c r="AC18129" s="123"/>
    </row>
    <row r="18130" spans="5:29" s="2" customFormat="1">
      <c r="E18130" s="120"/>
      <c r="M18130" s="120"/>
      <c r="N18130" s="120"/>
      <c r="U18130" s="121"/>
      <c r="V18130" s="122"/>
      <c r="W18130" s="123"/>
      <c r="AC18130" s="123"/>
    </row>
    <row r="18131" spans="5:29" s="2" customFormat="1">
      <c r="E18131" s="120"/>
      <c r="M18131" s="120"/>
      <c r="N18131" s="120"/>
      <c r="U18131" s="121"/>
      <c r="V18131" s="122"/>
      <c r="W18131" s="123"/>
      <c r="AC18131" s="123"/>
    </row>
    <row r="18132" spans="5:29" s="2" customFormat="1">
      <c r="E18132" s="120"/>
      <c r="M18132" s="120"/>
      <c r="N18132" s="120"/>
      <c r="U18132" s="121"/>
      <c r="V18132" s="122"/>
      <c r="W18132" s="123"/>
      <c r="AC18132" s="123"/>
    </row>
    <row r="18133" spans="5:29" s="2" customFormat="1">
      <c r="E18133" s="120"/>
      <c r="M18133" s="120"/>
      <c r="N18133" s="120"/>
      <c r="U18133" s="121"/>
      <c r="V18133" s="122"/>
      <c r="W18133" s="123"/>
      <c r="AC18133" s="123"/>
    </row>
    <row r="18134" spans="5:29" s="2" customFormat="1">
      <c r="E18134" s="120"/>
      <c r="M18134" s="120"/>
      <c r="N18134" s="120"/>
      <c r="U18134" s="121"/>
      <c r="V18134" s="122"/>
      <c r="W18134" s="123"/>
      <c r="AC18134" s="123"/>
    </row>
    <row r="18135" spans="5:29" s="2" customFormat="1">
      <c r="E18135" s="120"/>
      <c r="M18135" s="120"/>
      <c r="N18135" s="120"/>
      <c r="U18135" s="121"/>
      <c r="V18135" s="122"/>
      <c r="W18135" s="123"/>
      <c r="AC18135" s="123"/>
    </row>
    <row r="18136" spans="5:29" s="2" customFormat="1">
      <c r="E18136" s="120"/>
      <c r="M18136" s="120"/>
      <c r="N18136" s="120"/>
      <c r="U18136" s="121"/>
      <c r="V18136" s="122"/>
      <c r="W18136" s="123"/>
      <c r="AC18136" s="123"/>
    </row>
    <row r="18137" spans="5:29" s="2" customFormat="1">
      <c r="E18137" s="120"/>
      <c r="M18137" s="120"/>
      <c r="N18137" s="120"/>
      <c r="U18137" s="121"/>
      <c r="V18137" s="122"/>
      <c r="W18137" s="123"/>
      <c r="AC18137" s="123"/>
    </row>
    <row r="18138" spans="5:29" s="2" customFormat="1">
      <c r="E18138" s="120"/>
      <c r="M18138" s="120"/>
      <c r="N18138" s="120"/>
      <c r="U18138" s="121"/>
      <c r="V18138" s="122"/>
      <c r="W18138" s="123"/>
      <c r="AC18138" s="123"/>
    </row>
    <row r="18139" spans="5:29" s="2" customFormat="1">
      <c r="E18139" s="120"/>
      <c r="M18139" s="120"/>
      <c r="N18139" s="120"/>
      <c r="U18139" s="121"/>
      <c r="V18139" s="122"/>
      <c r="W18139" s="123"/>
      <c r="AC18139" s="123"/>
    </row>
    <row r="18140" spans="5:29" s="2" customFormat="1">
      <c r="E18140" s="120"/>
      <c r="M18140" s="120"/>
      <c r="N18140" s="120"/>
      <c r="U18140" s="121"/>
      <c r="V18140" s="122"/>
      <c r="W18140" s="123"/>
      <c r="AC18140" s="123"/>
    </row>
    <row r="18141" spans="5:29" s="2" customFormat="1">
      <c r="E18141" s="120"/>
      <c r="M18141" s="120"/>
      <c r="N18141" s="120"/>
      <c r="U18141" s="121"/>
      <c r="V18141" s="122"/>
      <c r="W18141" s="123"/>
      <c r="AC18141" s="123"/>
    </row>
    <row r="18142" spans="5:29" s="2" customFormat="1">
      <c r="E18142" s="120"/>
      <c r="M18142" s="120"/>
      <c r="N18142" s="120"/>
      <c r="U18142" s="121"/>
      <c r="V18142" s="122"/>
      <c r="W18142" s="123"/>
      <c r="AC18142" s="123"/>
    </row>
    <row r="18143" spans="5:29" s="2" customFormat="1">
      <c r="E18143" s="120"/>
      <c r="M18143" s="120"/>
      <c r="N18143" s="120"/>
      <c r="U18143" s="121"/>
      <c r="V18143" s="122"/>
      <c r="W18143" s="123"/>
      <c r="AC18143" s="123"/>
    </row>
    <row r="18144" spans="5:29" s="2" customFormat="1">
      <c r="E18144" s="120"/>
      <c r="M18144" s="120"/>
      <c r="N18144" s="120"/>
      <c r="U18144" s="121"/>
      <c r="V18144" s="122"/>
      <c r="W18144" s="123"/>
      <c r="AC18144" s="123"/>
    </row>
    <row r="18145" spans="5:29" s="2" customFormat="1">
      <c r="E18145" s="120"/>
      <c r="M18145" s="120"/>
      <c r="N18145" s="120"/>
      <c r="U18145" s="121"/>
      <c r="V18145" s="122"/>
      <c r="W18145" s="123"/>
      <c r="AC18145" s="123"/>
    </row>
    <row r="18146" spans="5:29" s="2" customFormat="1">
      <c r="E18146" s="120"/>
      <c r="M18146" s="120"/>
      <c r="N18146" s="120"/>
      <c r="U18146" s="121"/>
      <c r="V18146" s="122"/>
      <c r="W18146" s="123"/>
      <c r="AC18146" s="123"/>
    </row>
    <row r="18147" spans="5:29" s="2" customFormat="1">
      <c r="E18147" s="120"/>
      <c r="M18147" s="120"/>
      <c r="N18147" s="120"/>
      <c r="U18147" s="121"/>
      <c r="V18147" s="122"/>
      <c r="W18147" s="123"/>
      <c r="AC18147" s="123"/>
    </row>
    <row r="18148" spans="5:29" s="2" customFormat="1">
      <c r="E18148" s="120"/>
      <c r="M18148" s="120"/>
      <c r="N18148" s="120"/>
      <c r="U18148" s="121"/>
      <c r="V18148" s="122"/>
      <c r="W18148" s="123"/>
      <c r="AC18148" s="123"/>
    </row>
    <row r="18149" spans="5:29" s="2" customFormat="1">
      <c r="E18149" s="120"/>
      <c r="M18149" s="120"/>
      <c r="N18149" s="120"/>
      <c r="U18149" s="121"/>
      <c r="V18149" s="122"/>
      <c r="W18149" s="123"/>
      <c r="AC18149" s="123"/>
    </row>
    <row r="18150" spans="5:29" s="2" customFormat="1">
      <c r="E18150" s="120"/>
      <c r="M18150" s="120"/>
      <c r="N18150" s="120"/>
      <c r="U18150" s="121"/>
      <c r="V18150" s="122"/>
      <c r="W18150" s="123"/>
      <c r="AC18150" s="123"/>
    </row>
    <row r="18151" spans="5:29" s="2" customFormat="1">
      <c r="E18151" s="120"/>
      <c r="M18151" s="120"/>
      <c r="N18151" s="120"/>
      <c r="U18151" s="121"/>
      <c r="V18151" s="122"/>
      <c r="W18151" s="123"/>
      <c r="AC18151" s="123"/>
    </row>
    <row r="18152" spans="5:29" s="2" customFormat="1">
      <c r="E18152" s="120"/>
      <c r="M18152" s="120"/>
      <c r="N18152" s="120"/>
      <c r="U18152" s="121"/>
      <c r="V18152" s="122"/>
      <c r="W18152" s="123"/>
      <c r="AC18152" s="123"/>
    </row>
    <row r="18153" spans="5:29" s="2" customFormat="1">
      <c r="E18153" s="120"/>
      <c r="M18153" s="120"/>
      <c r="N18153" s="120"/>
      <c r="U18153" s="121"/>
      <c r="V18153" s="122"/>
      <c r="W18153" s="123"/>
      <c r="AC18153" s="123"/>
    </row>
    <row r="18154" spans="5:29" s="2" customFormat="1">
      <c r="E18154" s="120"/>
      <c r="M18154" s="120"/>
      <c r="N18154" s="120"/>
      <c r="U18154" s="121"/>
      <c r="V18154" s="122"/>
      <c r="W18154" s="123"/>
      <c r="AC18154" s="123"/>
    </row>
    <row r="18155" spans="5:29" s="2" customFormat="1">
      <c r="E18155" s="120"/>
      <c r="M18155" s="120"/>
      <c r="N18155" s="120"/>
      <c r="U18155" s="121"/>
      <c r="V18155" s="122"/>
      <c r="W18155" s="123"/>
      <c r="AC18155" s="123"/>
    </row>
    <row r="18156" spans="5:29" s="2" customFormat="1">
      <c r="E18156" s="120"/>
      <c r="M18156" s="120"/>
      <c r="N18156" s="120"/>
      <c r="U18156" s="121"/>
      <c r="V18156" s="122"/>
      <c r="W18156" s="123"/>
      <c r="AC18156" s="123"/>
    </row>
    <row r="18157" spans="5:29" s="2" customFormat="1">
      <c r="E18157" s="120"/>
      <c r="M18157" s="120"/>
      <c r="N18157" s="120"/>
      <c r="U18157" s="121"/>
      <c r="V18157" s="122"/>
      <c r="W18157" s="123"/>
      <c r="AC18157" s="123"/>
    </row>
    <row r="18158" spans="5:29" s="2" customFormat="1">
      <c r="E18158" s="120"/>
      <c r="M18158" s="120"/>
      <c r="N18158" s="120"/>
      <c r="U18158" s="121"/>
      <c r="V18158" s="122"/>
      <c r="W18158" s="123"/>
      <c r="AC18158" s="123"/>
    </row>
    <row r="18159" spans="5:29" s="2" customFormat="1">
      <c r="E18159" s="120"/>
      <c r="M18159" s="120"/>
      <c r="N18159" s="120"/>
      <c r="U18159" s="121"/>
      <c r="V18159" s="122"/>
      <c r="W18159" s="123"/>
      <c r="AC18159" s="123"/>
    </row>
    <row r="18160" spans="5:29" s="2" customFormat="1">
      <c r="E18160" s="120"/>
      <c r="M18160" s="120"/>
      <c r="N18160" s="120"/>
      <c r="U18160" s="121"/>
      <c r="V18160" s="122"/>
      <c r="W18160" s="123"/>
      <c r="AC18160" s="123"/>
    </row>
    <row r="18161" spans="5:29" s="2" customFormat="1">
      <c r="E18161" s="120"/>
      <c r="M18161" s="120"/>
      <c r="N18161" s="120"/>
      <c r="U18161" s="121"/>
      <c r="V18161" s="122"/>
      <c r="W18161" s="123"/>
      <c r="AC18161" s="123"/>
    </row>
    <row r="18162" spans="5:29" s="2" customFormat="1">
      <c r="E18162" s="120"/>
      <c r="M18162" s="120"/>
      <c r="N18162" s="120"/>
      <c r="U18162" s="121"/>
      <c r="V18162" s="122"/>
      <c r="W18162" s="123"/>
      <c r="AC18162" s="123"/>
    </row>
    <row r="18163" spans="5:29" s="2" customFormat="1">
      <c r="E18163" s="120"/>
      <c r="M18163" s="120"/>
      <c r="N18163" s="120"/>
      <c r="U18163" s="121"/>
      <c r="V18163" s="122"/>
      <c r="W18163" s="123"/>
      <c r="AC18163" s="123"/>
    </row>
    <row r="18164" spans="5:29" s="2" customFormat="1">
      <c r="E18164" s="120"/>
      <c r="M18164" s="120"/>
      <c r="N18164" s="120"/>
      <c r="U18164" s="121"/>
      <c r="V18164" s="122"/>
      <c r="W18164" s="123"/>
      <c r="AC18164" s="123"/>
    </row>
    <row r="18165" spans="5:29" s="2" customFormat="1">
      <c r="E18165" s="120"/>
      <c r="M18165" s="120"/>
      <c r="N18165" s="120"/>
      <c r="U18165" s="121"/>
      <c r="V18165" s="122"/>
      <c r="W18165" s="123"/>
      <c r="AC18165" s="123"/>
    </row>
    <row r="18166" spans="5:29" s="2" customFormat="1">
      <c r="E18166" s="120"/>
      <c r="M18166" s="120"/>
      <c r="N18166" s="120"/>
      <c r="U18166" s="121"/>
      <c r="V18166" s="122"/>
      <c r="W18166" s="123"/>
      <c r="AC18166" s="123"/>
    </row>
    <row r="18167" spans="5:29" s="2" customFormat="1">
      <c r="E18167" s="120"/>
      <c r="M18167" s="120"/>
      <c r="N18167" s="120"/>
      <c r="U18167" s="121"/>
      <c r="V18167" s="122"/>
      <c r="W18167" s="123"/>
      <c r="AC18167" s="123"/>
    </row>
    <row r="18168" spans="5:29" s="2" customFormat="1">
      <c r="E18168" s="120"/>
      <c r="M18168" s="120"/>
      <c r="N18168" s="120"/>
      <c r="U18168" s="121"/>
      <c r="V18168" s="122"/>
      <c r="W18168" s="123"/>
      <c r="AC18168" s="123"/>
    </row>
    <row r="18169" spans="5:29" s="2" customFormat="1">
      <c r="E18169" s="120"/>
      <c r="M18169" s="120"/>
      <c r="N18169" s="120"/>
      <c r="U18169" s="121"/>
      <c r="V18169" s="122"/>
      <c r="W18169" s="123"/>
      <c r="AC18169" s="123"/>
    </row>
    <row r="18170" spans="5:29" s="2" customFormat="1">
      <c r="E18170" s="120"/>
      <c r="M18170" s="120"/>
      <c r="N18170" s="120"/>
      <c r="U18170" s="121"/>
      <c r="V18170" s="122"/>
      <c r="W18170" s="123"/>
      <c r="AC18170" s="123"/>
    </row>
    <row r="18171" spans="5:29" s="2" customFormat="1">
      <c r="E18171" s="120"/>
      <c r="M18171" s="120"/>
      <c r="N18171" s="120"/>
      <c r="U18171" s="121"/>
      <c r="V18171" s="122"/>
      <c r="W18171" s="123"/>
      <c r="AC18171" s="123"/>
    </row>
    <row r="18172" spans="5:29" s="2" customFormat="1">
      <c r="E18172" s="120"/>
      <c r="M18172" s="120"/>
      <c r="N18172" s="120"/>
      <c r="U18172" s="121"/>
      <c r="V18172" s="122"/>
      <c r="W18172" s="123"/>
      <c r="AC18172" s="123"/>
    </row>
    <row r="18173" spans="5:29" s="2" customFormat="1">
      <c r="E18173" s="120"/>
      <c r="M18173" s="120"/>
      <c r="N18173" s="120"/>
      <c r="U18173" s="121"/>
      <c r="V18173" s="122"/>
      <c r="W18173" s="123"/>
      <c r="AC18173" s="123"/>
    </row>
    <row r="18174" spans="5:29" s="2" customFormat="1">
      <c r="E18174" s="120"/>
      <c r="M18174" s="120"/>
      <c r="N18174" s="120"/>
      <c r="U18174" s="121"/>
      <c r="V18174" s="122"/>
      <c r="W18174" s="123"/>
      <c r="AC18174" s="123"/>
    </row>
    <row r="18175" spans="5:29" s="2" customFormat="1">
      <c r="E18175" s="120"/>
      <c r="M18175" s="120"/>
      <c r="N18175" s="120"/>
      <c r="U18175" s="121"/>
      <c r="V18175" s="122"/>
      <c r="W18175" s="123"/>
      <c r="AC18175" s="123"/>
    </row>
    <row r="18176" spans="5:29" s="2" customFormat="1">
      <c r="E18176" s="120"/>
      <c r="M18176" s="120"/>
      <c r="N18176" s="120"/>
      <c r="U18176" s="121"/>
      <c r="V18176" s="122"/>
      <c r="W18176" s="123"/>
      <c r="AC18176" s="123"/>
    </row>
    <row r="18177" spans="5:29" s="2" customFormat="1">
      <c r="E18177" s="120"/>
      <c r="M18177" s="120"/>
      <c r="N18177" s="120"/>
      <c r="U18177" s="121"/>
      <c r="V18177" s="122"/>
      <c r="W18177" s="123"/>
      <c r="AC18177" s="123"/>
    </row>
    <row r="18178" spans="5:29" s="2" customFormat="1">
      <c r="E18178" s="120"/>
      <c r="M18178" s="120"/>
      <c r="N18178" s="120"/>
      <c r="U18178" s="121"/>
      <c r="V18178" s="122"/>
      <c r="W18178" s="123"/>
      <c r="AC18178" s="123"/>
    </row>
    <row r="18179" spans="5:29" s="2" customFormat="1">
      <c r="E18179" s="120"/>
      <c r="M18179" s="120"/>
      <c r="N18179" s="120"/>
      <c r="U18179" s="121"/>
      <c r="V18179" s="122"/>
      <c r="W18179" s="123"/>
      <c r="AC18179" s="123"/>
    </row>
    <row r="18180" spans="5:29" s="2" customFormat="1">
      <c r="E18180" s="120"/>
      <c r="M18180" s="120"/>
      <c r="N18180" s="120"/>
      <c r="U18180" s="121"/>
      <c r="V18180" s="122"/>
      <c r="W18180" s="123"/>
      <c r="AC18180" s="123"/>
    </row>
    <row r="18181" spans="5:29" s="2" customFormat="1">
      <c r="E18181" s="120"/>
      <c r="M18181" s="120"/>
      <c r="N18181" s="120"/>
      <c r="U18181" s="121"/>
      <c r="V18181" s="122"/>
      <c r="W18181" s="123"/>
      <c r="AC18181" s="123"/>
    </row>
    <row r="18182" spans="5:29" s="2" customFormat="1">
      <c r="E18182" s="120"/>
      <c r="M18182" s="120"/>
      <c r="N18182" s="120"/>
      <c r="U18182" s="121"/>
      <c r="V18182" s="122"/>
      <c r="W18182" s="123"/>
      <c r="AC18182" s="123"/>
    </row>
    <row r="18183" spans="5:29" s="2" customFormat="1">
      <c r="E18183" s="120"/>
      <c r="M18183" s="120"/>
      <c r="N18183" s="120"/>
      <c r="U18183" s="121"/>
      <c r="V18183" s="122"/>
      <c r="W18183" s="123"/>
      <c r="AC18183" s="123"/>
    </row>
    <row r="18184" spans="5:29" s="2" customFormat="1">
      <c r="E18184" s="120"/>
      <c r="M18184" s="120"/>
      <c r="N18184" s="120"/>
      <c r="U18184" s="121"/>
      <c r="V18184" s="122"/>
      <c r="W18184" s="123"/>
      <c r="AC18184" s="123"/>
    </row>
    <row r="18185" spans="5:29" s="2" customFormat="1">
      <c r="E18185" s="120"/>
      <c r="M18185" s="120"/>
      <c r="N18185" s="120"/>
      <c r="U18185" s="121"/>
      <c r="V18185" s="122"/>
      <c r="W18185" s="123"/>
      <c r="AC18185" s="123"/>
    </row>
    <row r="18186" spans="5:29" s="2" customFormat="1">
      <c r="E18186" s="120"/>
      <c r="M18186" s="120"/>
      <c r="N18186" s="120"/>
      <c r="U18186" s="121"/>
      <c r="V18186" s="122"/>
      <c r="W18186" s="123"/>
      <c r="AC18186" s="123"/>
    </row>
    <row r="18187" spans="5:29" s="2" customFormat="1">
      <c r="E18187" s="120"/>
      <c r="M18187" s="120"/>
      <c r="N18187" s="120"/>
      <c r="U18187" s="121"/>
      <c r="V18187" s="122"/>
      <c r="W18187" s="123"/>
      <c r="AC18187" s="123"/>
    </row>
    <row r="18188" spans="5:29" s="2" customFormat="1">
      <c r="E18188" s="120"/>
      <c r="M18188" s="120"/>
      <c r="N18188" s="120"/>
      <c r="U18188" s="121"/>
      <c r="V18188" s="122"/>
      <c r="W18188" s="123"/>
      <c r="AC18188" s="123"/>
    </row>
    <row r="18189" spans="5:29" s="2" customFormat="1">
      <c r="E18189" s="120"/>
      <c r="M18189" s="120"/>
      <c r="N18189" s="120"/>
      <c r="U18189" s="121"/>
      <c r="V18189" s="122"/>
      <c r="W18189" s="123"/>
      <c r="AC18189" s="123"/>
    </row>
    <row r="18190" spans="5:29" s="2" customFormat="1">
      <c r="E18190" s="120"/>
      <c r="M18190" s="120"/>
      <c r="N18190" s="120"/>
      <c r="U18190" s="121"/>
      <c r="V18190" s="122"/>
      <c r="W18190" s="123"/>
      <c r="AC18190" s="123"/>
    </row>
    <row r="18191" spans="5:29" s="2" customFormat="1">
      <c r="E18191" s="120"/>
      <c r="M18191" s="120"/>
      <c r="N18191" s="120"/>
      <c r="U18191" s="121"/>
      <c r="V18191" s="122"/>
      <c r="W18191" s="123"/>
      <c r="AC18191" s="123"/>
    </row>
    <row r="18192" spans="5:29" s="2" customFormat="1">
      <c r="E18192" s="120"/>
      <c r="M18192" s="120"/>
      <c r="N18192" s="120"/>
      <c r="U18192" s="121"/>
      <c r="V18192" s="122"/>
      <c r="W18192" s="123"/>
      <c r="AC18192" s="123"/>
    </row>
    <row r="18193" spans="5:29" s="2" customFormat="1">
      <c r="E18193" s="120"/>
      <c r="M18193" s="120"/>
      <c r="N18193" s="120"/>
      <c r="U18193" s="121"/>
      <c r="V18193" s="122"/>
      <c r="W18193" s="123"/>
      <c r="AC18193" s="123"/>
    </row>
    <row r="18194" spans="5:29" s="2" customFormat="1">
      <c r="E18194" s="120"/>
      <c r="M18194" s="120"/>
      <c r="N18194" s="120"/>
      <c r="U18194" s="121"/>
      <c r="V18194" s="122"/>
      <c r="W18194" s="123"/>
      <c r="AC18194" s="123"/>
    </row>
    <row r="18195" spans="5:29" s="2" customFormat="1">
      <c r="E18195" s="120"/>
      <c r="M18195" s="120"/>
      <c r="N18195" s="120"/>
      <c r="U18195" s="121"/>
      <c r="V18195" s="122"/>
      <c r="W18195" s="123"/>
      <c r="AC18195" s="123"/>
    </row>
    <row r="18196" spans="5:29" s="2" customFormat="1">
      <c r="E18196" s="120"/>
      <c r="M18196" s="120"/>
      <c r="N18196" s="120"/>
      <c r="U18196" s="121"/>
      <c r="V18196" s="122"/>
      <c r="W18196" s="123"/>
      <c r="AC18196" s="123"/>
    </row>
    <row r="18197" spans="5:29" s="2" customFormat="1">
      <c r="E18197" s="120"/>
      <c r="M18197" s="120"/>
      <c r="N18197" s="120"/>
      <c r="U18197" s="121"/>
      <c r="V18197" s="122"/>
      <c r="W18197" s="123"/>
      <c r="AC18197" s="123"/>
    </row>
    <row r="18198" spans="5:29" s="2" customFormat="1">
      <c r="E18198" s="120"/>
      <c r="M18198" s="120"/>
      <c r="N18198" s="120"/>
      <c r="U18198" s="121"/>
      <c r="V18198" s="122"/>
      <c r="W18198" s="123"/>
      <c r="AC18198" s="123"/>
    </row>
    <row r="18199" spans="5:29" s="2" customFormat="1">
      <c r="E18199" s="120"/>
      <c r="M18199" s="120"/>
      <c r="N18199" s="120"/>
      <c r="U18199" s="121"/>
      <c r="V18199" s="122"/>
      <c r="W18199" s="123"/>
      <c r="AC18199" s="123"/>
    </row>
    <row r="18200" spans="5:29" s="2" customFormat="1">
      <c r="E18200" s="120"/>
      <c r="M18200" s="120"/>
      <c r="N18200" s="120"/>
      <c r="U18200" s="121"/>
      <c r="V18200" s="122"/>
      <c r="W18200" s="123"/>
      <c r="AC18200" s="123"/>
    </row>
    <row r="18201" spans="5:29" s="2" customFormat="1">
      <c r="E18201" s="120"/>
      <c r="M18201" s="120"/>
      <c r="N18201" s="120"/>
      <c r="U18201" s="121"/>
      <c r="V18201" s="122"/>
      <c r="W18201" s="123"/>
      <c r="AC18201" s="123"/>
    </row>
    <row r="18202" spans="5:29" s="2" customFormat="1">
      <c r="E18202" s="120"/>
      <c r="M18202" s="120"/>
      <c r="N18202" s="120"/>
      <c r="U18202" s="121"/>
      <c r="V18202" s="122"/>
      <c r="W18202" s="123"/>
      <c r="AC18202" s="123"/>
    </row>
    <row r="18203" spans="5:29" s="2" customFormat="1">
      <c r="E18203" s="120"/>
      <c r="M18203" s="120"/>
      <c r="N18203" s="120"/>
      <c r="U18203" s="121"/>
      <c r="V18203" s="122"/>
      <c r="W18203" s="123"/>
      <c r="AC18203" s="123"/>
    </row>
    <row r="18204" spans="5:29" s="2" customFormat="1">
      <c r="E18204" s="120"/>
      <c r="M18204" s="120"/>
      <c r="N18204" s="120"/>
      <c r="U18204" s="121"/>
      <c r="V18204" s="122"/>
      <c r="W18204" s="123"/>
      <c r="AC18204" s="123"/>
    </row>
    <row r="18205" spans="5:29" s="2" customFormat="1">
      <c r="E18205" s="120"/>
      <c r="M18205" s="120"/>
      <c r="N18205" s="120"/>
      <c r="U18205" s="121"/>
      <c r="V18205" s="122"/>
      <c r="W18205" s="123"/>
      <c r="AC18205" s="123"/>
    </row>
    <row r="18206" spans="5:29" s="2" customFormat="1">
      <c r="E18206" s="120"/>
      <c r="M18206" s="120"/>
      <c r="N18206" s="120"/>
      <c r="U18206" s="121"/>
      <c r="V18206" s="122"/>
      <c r="W18206" s="123"/>
      <c r="AC18206" s="123"/>
    </row>
    <row r="18207" spans="5:29" s="2" customFormat="1">
      <c r="E18207" s="120"/>
      <c r="M18207" s="120"/>
      <c r="N18207" s="120"/>
      <c r="U18207" s="121"/>
      <c r="V18207" s="122"/>
      <c r="W18207" s="123"/>
      <c r="AC18207" s="123"/>
    </row>
    <row r="18208" spans="5:29" s="2" customFormat="1">
      <c r="E18208" s="120"/>
      <c r="M18208" s="120"/>
      <c r="N18208" s="120"/>
      <c r="U18208" s="121"/>
      <c r="V18208" s="122"/>
      <c r="W18208" s="123"/>
      <c r="AC18208" s="123"/>
    </row>
    <row r="18209" spans="5:29" s="2" customFormat="1">
      <c r="E18209" s="120"/>
      <c r="M18209" s="120"/>
      <c r="N18209" s="120"/>
      <c r="U18209" s="121"/>
      <c r="V18209" s="122"/>
      <c r="W18209" s="123"/>
      <c r="AC18209" s="123"/>
    </row>
    <row r="18210" spans="5:29" s="2" customFormat="1">
      <c r="E18210" s="120"/>
      <c r="M18210" s="120"/>
      <c r="N18210" s="120"/>
      <c r="U18210" s="121"/>
      <c r="V18210" s="122"/>
      <c r="W18210" s="123"/>
      <c r="AC18210" s="123"/>
    </row>
    <row r="18211" spans="5:29" s="2" customFormat="1">
      <c r="E18211" s="120"/>
      <c r="M18211" s="120"/>
      <c r="N18211" s="120"/>
      <c r="U18211" s="121"/>
      <c r="V18211" s="122"/>
      <c r="W18211" s="123"/>
      <c r="AC18211" s="123"/>
    </row>
    <row r="18212" spans="5:29" s="2" customFormat="1">
      <c r="E18212" s="120"/>
      <c r="M18212" s="120"/>
      <c r="N18212" s="120"/>
      <c r="U18212" s="121"/>
      <c r="V18212" s="122"/>
      <c r="W18212" s="123"/>
      <c r="AC18212" s="123"/>
    </row>
    <row r="18213" spans="5:29" s="2" customFormat="1">
      <c r="E18213" s="120"/>
      <c r="M18213" s="120"/>
      <c r="N18213" s="120"/>
      <c r="U18213" s="121"/>
      <c r="V18213" s="122"/>
      <c r="W18213" s="123"/>
      <c r="AC18213" s="123"/>
    </row>
    <row r="18214" spans="5:29" s="2" customFormat="1">
      <c r="E18214" s="120"/>
      <c r="M18214" s="120"/>
      <c r="N18214" s="120"/>
      <c r="U18214" s="121"/>
      <c r="V18214" s="122"/>
      <c r="W18214" s="123"/>
      <c r="AC18214" s="123"/>
    </row>
    <row r="18215" spans="5:29" s="2" customFormat="1">
      <c r="E18215" s="120"/>
      <c r="M18215" s="120"/>
      <c r="N18215" s="120"/>
      <c r="U18215" s="121"/>
      <c r="V18215" s="122"/>
      <c r="W18215" s="123"/>
      <c r="AC18215" s="123"/>
    </row>
    <row r="18216" spans="5:29" s="2" customFormat="1">
      <c r="E18216" s="120"/>
      <c r="M18216" s="120"/>
      <c r="N18216" s="120"/>
      <c r="U18216" s="121"/>
      <c r="V18216" s="122"/>
      <c r="W18216" s="123"/>
      <c r="AC18216" s="123"/>
    </row>
    <row r="18217" spans="5:29" s="2" customFormat="1">
      <c r="E18217" s="120"/>
      <c r="M18217" s="120"/>
      <c r="N18217" s="120"/>
      <c r="U18217" s="121"/>
      <c r="V18217" s="122"/>
      <c r="W18217" s="123"/>
      <c r="AC18217" s="123"/>
    </row>
    <row r="18218" spans="5:29" s="2" customFormat="1">
      <c r="E18218" s="120"/>
      <c r="M18218" s="120"/>
      <c r="N18218" s="120"/>
      <c r="U18218" s="121"/>
      <c r="V18218" s="122"/>
      <c r="W18218" s="123"/>
      <c r="AC18218" s="123"/>
    </row>
    <row r="18219" spans="5:29" s="2" customFormat="1">
      <c r="E18219" s="120"/>
      <c r="M18219" s="120"/>
      <c r="N18219" s="120"/>
      <c r="U18219" s="121"/>
      <c r="V18219" s="122"/>
      <c r="W18219" s="123"/>
      <c r="AC18219" s="123"/>
    </row>
    <row r="18220" spans="5:29" s="2" customFormat="1">
      <c r="E18220" s="120"/>
      <c r="M18220" s="120"/>
      <c r="N18220" s="120"/>
      <c r="U18220" s="121"/>
      <c r="V18220" s="122"/>
      <c r="W18220" s="123"/>
      <c r="AC18220" s="123"/>
    </row>
    <row r="18221" spans="5:29" s="2" customFormat="1">
      <c r="E18221" s="120"/>
      <c r="M18221" s="120"/>
      <c r="N18221" s="120"/>
      <c r="U18221" s="121"/>
      <c r="V18221" s="122"/>
      <c r="W18221" s="123"/>
      <c r="AC18221" s="123"/>
    </row>
    <row r="18222" spans="5:29" s="2" customFormat="1">
      <c r="E18222" s="120"/>
      <c r="M18222" s="120"/>
      <c r="N18222" s="120"/>
      <c r="U18222" s="121"/>
      <c r="V18222" s="122"/>
      <c r="W18222" s="123"/>
      <c r="AC18222" s="123"/>
    </row>
    <row r="18223" spans="5:29" s="2" customFormat="1">
      <c r="E18223" s="120"/>
      <c r="M18223" s="120"/>
      <c r="N18223" s="120"/>
      <c r="U18223" s="121"/>
      <c r="V18223" s="122"/>
      <c r="W18223" s="123"/>
      <c r="AC18223" s="123"/>
    </row>
    <row r="18224" spans="5:29" s="2" customFormat="1">
      <c r="E18224" s="120"/>
      <c r="M18224" s="120"/>
      <c r="N18224" s="120"/>
      <c r="U18224" s="121"/>
      <c r="V18224" s="122"/>
      <c r="W18224" s="123"/>
      <c r="AC18224" s="123"/>
    </row>
    <row r="18225" spans="5:29" s="2" customFormat="1">
      <c r="E18225" s="120"/>
      <c r="M18225" s="120"/>
      <c r="N18225" s="120"/>
      <c r="U18225" s="121"/>
      <c r="V18225" s="122"/>
      <c r="W18225" s="123"/>
      <c r="AC18225" s="123"/>
    </row>
    <row r="18226" spans="5:29" s="2" customFormat="1">
      <c r="E18226" s="120"/>
      <c r="M18226" s="120"/>
      <c r="N18226" s="120"/>
      <c r="U18226" s="121"/>
      <c r="V18226" s="122"/>
      <c r="W18226" s="123"/>
      <c r="AC18226" s="123"/>
    </row>
    <row r="18227" spans="5:29" s="2" customFormat="1">
      <c r="E18227" s="120"/>
      <c r="M18227" s="120"/>
      <c r="N18227" s="120"/>
      <c r="U18227" s="121"/>
      <c r="V18227" s="122"/>
      <c r="W18227" s="123"/>
      <c r="AC18227" s="123"/>
    </row>
    <row r="18228" spans="5:29" s="2" customFormat="1">
      <c r="E18228" s="120"/>
      <c r="M18228" s="120"/>
      <c r="N18228" s="120"/>
      <c r="U18228" s="121"/>
      <c r="V18228" s="122"/>
      <c r="W18228" s="123"/>
      <c r="AC18228" s="123"/>
    </row>
    <row r="18229" spans="5:29" s="2" customFormat="1">
      <c r="E18229" s="120"/>
      <c r="M18229" s="120"/>
      <c r="N18229" s="120"/>
      <c r="U18229" s="121"/>
      <c r="V18229" s="122"/>
      <c r="W18229" s="123"/>
      <c r="AC18229" s="123"/>
    </row>
    <row r="18230" spans="5:29" s="2" customFormat="1">
      <c r="E18230" s="120"/>
      <c r="M18230" s="120"/>
      <c r="N18230" s="120"/>
      <c r="U18230" s="121"/>
      <c r="V18230" s="122"/>
      <c r="W18230" s="123"/>
      <c r="AC18230" s="123"/>
    </row>
    <row r="18231" spans="5:29" s="2" customFormat="1">
      <c r="E18231" s="120"/>
      <c r="M18231" s="120"/>
      <c r="N18231" s="120"/>
      <c r="U18231" s="121"/>
      <c r="V18231" s="122"/>
      <c r="W18231" s="123"/>
      <c r="AC18231" s="123"/>
    </row>
    <row r="18232" spans="5:29" s="2" customFormat="1">
      <c r="E18232" s="120"/>
      <c r="M18232" s="120"/>
      <c r="N18232" s="120"/>
      <c r="U18232" s="121"/>
      <c r="V18232" s="122"/>
      <c r="W18232" s="123"/>
      <c r="AC18232" s="123"/>
    </row>
    <row r="18233" spans="5:29" s="2" customFormat="1">
      <c r="E18233" s="120"/>
      <c r="M18233" s="120"/>
      <c r="N18233" s="120"/>
      <c r="U18233" s="121"/>
      <c r="V18233" s="122"/>
      <c r="W18233" s="123"/>
      <c r="AC18233" s="123"/>
    </row>
    <row r="18234" spans="5:29" s="2" customFormat="1">
      <c r="E18234" s="120"/>
      <c r="M18234" s="120"/>
      <c r="N18234" s="120"/>
      <c r="U18234" s="121"/>
      <c r="V18234" s="122"/>
      <c r="W18234" s="123"/>
      <c r="AC18234" s="123"/>
    </row>
    <row r="18235" spans="5:29" s="2" customFormat="1">
      <c r="E18235" s="120"/>
      <c r="M18235" s="120"/>
      <c r="N18235" s="120"/>
      <c r="U18235" s="121"/>
      <c r="V18235" s="122"/>
      <c r="W18235" s="123"/>
      <c r="AC18235" s="123"/>
    </row>
    <row r="18236" spans="5:29" s="2" customFormat="1">
      <c r="E18236" s="120"/>
      <c r="M18236" s="120"/>
      <c r="N18236" s="120"/>
      <c r="U18236" s="121"/>
      <c r="V18236" s="122"/>
      <c r="W18236" s="123"/>
      <c r="AC18236" s="123"/>
    </row>
    <row r="18237" spans="5:29" s="2" customFormat="1">
      <c r="E18237" s="120"/>
      <c r="M18237" s="120"/>
      <c r="N18237" s="120"/>
      <c r="U18237" s="121"/>
      <c r="V18237" s="122"/>
      <c r="W18237" s="123"/>
      <c r="AC18237" s="123"/>
    </row>
    <row r="18238" spans="5:29" s="2" customFormat="1">
      <c r="E18238" s="120"/>
      <c r="M18238" s="120"/>
      <c r="N18238" s="120"/>
      <c r="U18238" s="121"/>
      <c r="V18238" s="122"/>
      <c r="W18238" s="123"/>
      <c r="AC18238" s="123"/>
    </row>
    <row r="18239" spans="5:29" s="2" customFormat="1">
      <c r="E18239" s="120"/>
      <c r="M18239" s="120"/>
      <c r="N18239" s="120"/>
      <c r="U18239" s="121"/>
      <c r="V18239" s="122"/>
      <c r="W18239" s="123"/>
      <c r="AC18239" s="123"/>
    </row>
    <row r="18240" spans="5:29" s="2" customFormat="1">
      <c r="E18240" s="120"/>
      <c r="M18240" s="120"/>
      <c r="N18240" s="120"/>
      <c r="U18240" s="121"/>
      <c r="V18240" s="122"/>
      <c r="W18240" s="123"/>
      <c r="AC18240" s="123"/>
    </row>
    <row r="18241" spans="5:29" s="2" customFormat="1">
      <c r="E18241" s="120"/>
      <c r="M18241" s="120"/>
      <c r="N18241" s="120"/>
      <c r="U18241" s="121"/>
      <c r="V18241" s="122"/>
      <c r="W18241" s="123"/>
      <c r="AC18241" s="123"/>
    </row>
    <row r="18242" spans="5:29" s="2" customFormat="1">
      <c r="E18242" s="120"/>
      <c r="M18242" s="120"/>
      <c r="N18242" s="120"/>
      <c r="U18242" s="121"/>
      <c r="V18242" s="122"/>
      <c r="W18242" s="123"/>
      <c r="AC18242" s="123"/>
    </row>
    <row r="18243" spans="5:29" s="2" customFormat="1">
      <c r="E18243" s="120"/>
      <c r="M18243" s="120"/>
      <c r="N18243" s="120"/>
      <c r="U18243" s="121"/>
      <c r="V18243" s="122"/>
      <c r="W18243" s="123"/>
      <c r="AC18243" s="123"/>
    </row>
    <row r="18244" spans="5:29" s="2" customFormat="1">
      <c r="E18244" s="120"/>
      <c r="M18244" s="120"/>
      <c r="N18244" s="120"/>
      <c r="U18244" s="121"/>
      <c r="V18244" s="122"/>
      <c r="W18244" s="123"/>
      <c r="AC18244" s="123"/>
    </row>
    <row r="18245" spans="5:29" s="2" customFormat="1">
      <c r="E18245" s="120"/>
      <c r="M18245" s="120"/>
      <c r="N18245" s="120"/>
      <c r="U18245" s="121"/>
      <c r="V18245" s="122"/>
      <c r="W18245" s="123"/>
      <c r="AC18245" s="123"/>
    </row>
    <row r="18246" spans="5:29" s="2" customFormat="1">
      <c r="E18246" s="120"/>
      <c r="M18246" s="120"/>
      <c r="N18246" s="120"/>
      <c r="U18246" s="121"/>
      <c r="V18246" s="122"/>
      <c r="W18246" s="123"/>
      <c r="AC18246" s="123"/>
    </row>
    <row r="18247" spans="5:29" s="2" customFormat="1">
      <c r="E18247" s="120"/>
      <c r="M18247" s="120"/>
      <c r="N18247" s="120"/>
      <c r="U18247" s="121"/>
      <c r="V18247" s="122"/>
      <c r="W18247" s="123"/>
      <c r="AC18247" s="123"/>
    </row>
    <row r="18248" spans="5:29" s="2" customFormat="1">
      <c r="E18248" s="120"/>
      <c r="M18248" s="120"/>
      <c r="N18248" s="120"/>
      <c r="U18248" s="121"/>
      <c r="V18248" s="122"/>
      <c r="W18248" s="123"/>
      <c r="AC18248" s="123"/>
    </row>
    <row r="18249" spans="5:29" s="2" customFormat="1">
      <c r="E18249" s="120"/>
      <c r="M18249" s="120"/>
      <c r="N18249" s="120"/>
      <c r="U18249" s="121"/>
      <c r="V18249" s="122"/>
      <c r="W18249" s="123"/>
      <c r="AC18249" s="123"/>
    </row>
    <row r="18250" spans="5:29" s="2" customFormat="1">
      <c r="E18250" s="120"/>
      <c r="M18250" s="120"/>
      <c r="N18250" s="120"/>
      <c r="U18250" s="121"/>
      <c r="V18250" s="122"/>
      <c r="W18250" s="123"/>
      <c r="AC18250" s="123"/>
    </row>
    <row r="18251" spans="5:29" s="2" customFormat="1">
      <c r="E18251" s="120"/>
      <c r="M18251" s="120"/>
      <c r="N18251" s="120"/>
      <c r="U18251" s="121"/>
      <c r="V18251" s="122"/>
      <c r="W18251" s="123"/>
      <c r="AC18251" s="123"/>
    </row>
    <row r="18252" spans="5:29" s="2" customFormat="1">
      <c r="E18252" s="120"/>
      <c r="M18252" s="120"/>
      <c r="N18252" s="120"/>
      <c r="U18252" s="121"/>
      <c r="V18252" s="122"/>
      <c r="W18252" s="123"/>
      <c r="AC18252" s="123"/>
    </row>
    <row r="18253" spans="5:29" s="2" customFormat="1">
      <c r="E18253" s="120"/>
      <c r="M18253" s="120"/>
      <c r="N18253" s="120"/>
      <c r="U18253" s="121"/>
      <c r="V18253" s="122"/>
      <c r="W18253" s="123"/>
      <c r="AC18253" s="123"/>
    </row>
    <row r="18254" spans="5:29" s="2" customFormat="1">
      <c r="E18254" s="120"/>
      <c r="M18254" s="120"/>
      <c r="N18254" s="120"/>
      <c r="U18254" s="121"/>
      <c r="V18254" s="122"/>
      <c r="W18254" s="123"/>
      <c r="AC18254" s="123"/>
    </row>
    <row r="18255" spans="5:29" s="2" customFormat="1">
      <c r="E18255" s="120"/>
      <c r="M18255" s="120"/>
      <c r="N18255" s="120"/>
      <c r="U18255" s="121"/>
      <c r="V18255" s="122"/>
      <c r="W18255" s="123"/>
      <c r="AC18255" s="123"/>
    </row>
    <row r="18256" spans="5:29" s="2" customFormat="1">
      <c r="E18256" s="120"/>
      <c r="M18256" s="120"/>
      <c r="N18256" s="120"/>
      <c r="U18256" s="121"/>
      <c r="V18256" s="122"/>
      <c r="W18256" s="123"/>
      <c r="AC18256" s="123"/>
    </row>
    <row r="18257" spans="5:29" s="2" customFormat="1">
      <c r="E18257" s="120"/>
      <c r="M18257" s="120"/>
      <c r="N18257" s="120"/>
      <c r="U18257" s="121"/>
      <c r="V18257" s="122"/>
      <c r="W18257" s="123"/>
      <c r="AC18257" s="123"/>
    </row>
    <row r="18258" spans="5:29" s="2" customFormat="1">
      <c r="E18258" s="120"/>
      <c r="M18258" s="120"/>
      <c r="N18258" s="120"/>
      <c r="U18258" s="121"/>
      <c r="V18258" s="122"/>
      <c r="W18258" s="123"/>
      <c r="AC18258" s="123"/>
    </row>
    <row r="18259" spans="5:29" s="2" customFormat="1">
      <c r="E18259" s="120"/>
      <c r="M18259" s="120"/>
      <c r="N18259" s="120"/>
      <c r="U18259" s="121"/>
      <c r="V18259" s="122"/>
      <c r="W18259" s="123"/>
      <c r="AC18259" s="123"/>
    </row>
    <row r="18260" spans="5:29" s="2" customFormat="1">
      <c r="E18260" s="120"/>
      <c r="M18260" s="120"/>
      <c r="N18260" s="120"/>
      <c r="U18260" s="121"/>
      <c r="V18260" s="122"/>
      <c r="W18260" s="123"/>
      <c r="AC18260" s="123"/>
    </row>
    <row r="18261" spans="5:29" s="2" customFormat="1">
      <c r="E18261" s="120"/>
      <c r="M18261" s="120"/>
      <c r="N18261" s="120"/>
      <c r="U18261" s="121"/>
      <c r="V18261" s="122"/>
      <c r="W18261" s="123"/>
      <c r="AC18261" s="123"/>
    </row>
    <row r="18262" spans="5:29" s="2" customFormat="1">
      <c r="E18262" s="120"/>
      <c r="M18262" s="120"/>
      <c r="N18262" s="120"/>
      <c r="U18262" s="121"/>
      <c r="V18262" s="122"/>
      <c r="W18262" s="123"/>
      <c r="AC18262" s="123"/>
    </row>
    <row r="18263" spans="5:29" s="2" customFormat="1">
      <c r="E18263" s="120"/>
      <c r="M18263" s="120"/>
      <c r="N18263" s="120"/>
      <c r="U18263" s="121"/>
      <c r="V18263" s="122"/>
      <c r="W18263" s="123"/>
      <c r="AC18263" s="123"/>
    </row>
    <row r="18264" spans="5:29" s="2" customFormat="1">
      <c r="E18264" s="120"/>
      <c r="M18264" s="120"/>
      <c r="N18264" s="120"/>
      <c r="U18264" s="121"/>
      <c r="V18264" s="122"/>
      <c r="W18264" s="123"/>
      <c r="AC18264" s="123"/>
    </row>
    <row r="18265" spans="5:29" s="2" customFormat="1">
      <c r="E18265" s="120"/>
      <c r="M18265" s="120"/>
      <c r="N18265" s="120"/>
      <c r="U18265" s="121"/>
      <c r="V18265" s="122"/>
      <c r="W18265" s="123"/>
      <c r="AC18265" s="123"/>
    </row>
    <row r="18266" spans="5:29" s="2" customFormat="1">
      <c r="E18266" s="120"/>
      <c r="M18266" s="120"/>
      <c r="N18266" s="120"/>
      <c r="U18266" s="121"/>
      <c r="V18266" s="122"/>
      <c r="W18266" s="123"/>
      <c r="AC18266" s="123"/>
    </row>
    <row r="18267" spans="5:29" s="2" customFormat="1">
      <c r="E18267" s="120"/>
      <c r="M18267" s="120"/>
      <c r="N18267" s="120"/>
      <c r="U18267" s="121"/>
      <c r="V18267" s="122"/>
      <c r="W18267" s="123"/>
      <c r="AC18267" s="123"/>
    </row>
    <row r="18268" spans="5:29" s="2" customFormat="1">
      <c r="E18268" s="120"/>
      <c r="M18268" s="120"/>
      <c r="N18268" s="120"/>
      <c r="U18268" s="121"/>
      <c r="V18268" s="122"/>
      <c r="W18268" s="123"/>
      <c r="AC18268" s="123"/>
    </row>
    <row r="18269" spans="5:29" s="2" customFormat="1">
      <c r="E18269" s="120"/>
      <c r="M18269" s="120"/>
      <c r="N18269" s="120"/>
      <c r="U18269" s="121"/>
      <c r="V18269" s="122"/>
      <c r="W18269" s="123"/>
      <c r="AC18269" s="123"/>
    </row>
    <row r="18270" spans="5:29" s="2" customFormat="1">
      <c r="E18270" s="120"/>
      <c r="M18270" s="120"/>
      <c r="N18270" s="120"/>
      <c r="U18270" s="121"/>
      <c r="V18270" s="122"/>
      <c r="W18270" s="123"/>
      <c r="AC18270" s="123"/>
    </row>
    <row r="18271" spans="5:29" s="2" customFormat="1">
      <c r="E18271" s="120"/>
      <c r="M18271" s="120"/>
      <c r="N18271" s="120"/>
      <c r="U18271" s="121"/>
      <c r="V18271" s="122"/>
      <c r="W18271" s="123"/>
      <c r="AC18271" s="123"/>
    </row>
    <row r="18272" spans="5:29" s="2" customFormat="1">
      <c r="E18272" s="120"/>
      <c r="M18272" s="120"/>
      <c r="N18272" s="120"/>
      <c r="U18272" s="121"/>
      <c r="V18272" s="122"/>
      <c r="W18272" s="123"/>
      <c r="AC18272" s="123"/>
    </row>
    <row r="18273" spans="5:29" s="2" customFormat="1">
      <c r="E18273" s="120"/>
      <c r="M18273" s="120"/>
      <c r="N18273" s="120"/>
      <c r="U18273" s="121"/>
      <c r="V18273" s="122"/>
      <c r="W18273" s="123"/>
      <c r="AC18273" s="123"/>
    </row>
    <row r="18274" spans="5:29" s="2" customFormat="1">
      <c r="E18274" s="120"/>
      <c r="M18274" s="120"/>
      <c r="N18274" s="120"/>
      <c r="U18274" s="121"/>
      <c r="V18274" s="122"/>
      <c r="W18274" s="123"/>
      <c r="AC18274" s="123"/>
    </row>
    <row r="18275" spans="5:29" s="2" customFormat="1">
      <c r="E18275" s="120"/>
      <c r="M18275" s="120"/>
      <c r="N18275" s="120"/>
      <c r="U18275" s="121"/>
      <c r="V18275" s="122"/>
      <c r="W18275" s="123"/>
      <c r="AC18275" s="123"/>
    </row>
    <row r="18276" spans="5:29" s="2" customFormat="1">
      <c r="E18276" s="120"/>
      <c r="M18276" s="120"/>
      <c r="N18276" s="120"/>
      <c r="U18276" s="121"/>
      <c r="V18276" s="122"/>
      <c r="W18276" s="123"/>
      <c r="AC18276" s="123"/>
    </row>
    <row r="18277" spans="5:29" s="2" customFormat="1">
      <c r="E18277" s="120"/>
      <c r="M18277" s="120"/>
      <c r="N18277" s="120"/>
      <c r="U18277" s="121"/>
      <c r="V18277" s="122"/>
      <c r="W18277" s="123"/>
      <c r="AC18277" s="123"/>
    </row>
    <row r="18278" spans="5:29" s="2" customFormat="1">
      <c r="E18278" s="120"/>
      <c r="M18278" s="120"/>
      <c r="N18278" s="120"/>
      <c r="U18278" s="121"/>
      <c r="V18278" s="122"/>
      <c r="W18278" s="123"/>
      <c r="AC18278" s="123"/>
    </row>
    <row r="18279" spans="5:29" s="2" customFormat="1">
      <c r="E18279" s="120"/>
      <c r="M18279" s="120"/>
      <c r="N18279" s="120"/>
      <c r="U18279" s="121"/>
      <c r="V18279" s="122"/>
      <c r="W18279" s="123"/>
      <c r="AC18279" s="123"/>
    </row>
    <row r="18280" spans="5:29" s="2" customFormat="1">
      <c r="E18280" s="120"/>
      <c r="M18280" s="120"/>
      <c r="N18280" s="120"/>
      <c r="U18280" s="121"/>
      <c r="V18280" s="122"/>
      <c r="W18280" s="123"/>
      <c r="AC18280" s="123"/>
    </row>
    <row r="18281" spans="5:29" s="2" customFormat="1">
      <c r="E18281" s="120"/>
      <c r="M18281" s="120"/>
      <c r="N18281" s="120"/>
      <c r="U18281" s="121"/>
      <c r="V18281" s="122"/>
      <c r="W18281" s="123"/>
      <c r="AC18281" s="123"/>
    </row>
    <row r="18282" spans="5:29" s="2" customFormat="1">
      <c r="E18282" s="120"/>
      <c r="M18282" s="120"/>
      <c r="N18282" s="120"/>
      <c r="U18282" s="121"/>
      <c r="V18282" s="122"/>
      <c r="W18282" s="123"/>
      <c r="AC18282" s="123"/>
    </row>
    <row r="18283" spans="5:29" s="2" customFormat="1">
      <c r="E18283" s="120"/>
      <c r="M18283" s="120"/>
      <c r="N18283" s="120"/>
      <c r="U18283" s="121"/>
      <c r="V18283" s="122"/>
      <c r="W18283" s="123"/>
      <c r="AC18283" s="123"/>
    </row>
    <row r="18284" spans="5:29" s="2" customFormat="1">
      <c r="E18284" s="120"/>
      <c r="M18284" s="120"/>
      <c r="N18284" s="120"/>
      <c r="U18284" s="121"/>
      <c r="V18284" s="122"/>
      <c r="W18284" s="123"/>
      <c r="AC18284" s="123"/>
    </row>
    <row r="18285" spans="5:29" s="2" customFormat="1">
      <c r="E18285" s="120"/>
      <c r="M18285" s="120"/>
      <c r="N18285" s="120"/>
      <c r="U18285" s="121"/>
      <c r="V18285" s="122"/>
      <c r="W18285" s="123"/>
      <c r="AC18285" s="123"/>
    </row>
    <row r="18286" spans="5:29" s="2" customFormat="1">
      <c r="E18286" s="120"/>
      <c r="M18286" s="120"/>
      <c r="N18286" s="120"/>
      <c r="U18286" s="121"/>
      <c r="V18286" s="122"/>
      <c r="W18286" s="123"/>
      <c r="AC18286" s="123"/>
    </row>
    <row r="18287" spans="5:29" s="2" customFormat="1">
      <c r="E18287" s="120"/>
      <c r="M18287" s="120"/>
      <c r="N18287" s="120"/>
      <c r="U18287" s="121"/>
      <c r="V18287" s="122"/>
      <c r="W18287" s="123"/>
      <c r="AC18287" s="123"/>
    </row>
    <row r="18288" spans="5:29" s="2" customFormat="1">
      <c r="E18288" s="120"/>
      <c r="M18288" s="120"/>
      <c r="N18288" s="120"/>
      <c r="U18288" s="121"/>
      <c r="V18288" s="122"/>
      <c r="W18288" s="123"/>
      <c r="AC18288" s="123"/>
    </row>
    <row r="18289" spans="5:29" s="2" customFormat="1">
      <c r="E18289" s="120"/>
      <c r="M18289" s="120"/>
      <c r="N18289" s="120"/>
      <c r="U18289" s="121"/>
      <c r="V18289" s="122"/>
      <c r="W18289" s="123"/>
      <c r="AC18289" s="123"/>
    </row>
    <row r="18290" spans="5:29" s="2" customFormat="1">
      <c r="E18290" s="120"/>
      <c r="M18290" s="120"/>
      <c r="N18290" s="120"/>
      <c r="U18290" s="121"/>
      <c r="V18290" s="122"/>
      <c r="W18290" s="123"/>
      <c r="AC18290" s="123"/>
    </row>
    <row r="18291" spans="5:29" s="2" customFormat="1">
      <c r="E18291" s="120"/>
      <c r="M18291" s="120"/>
      <c r="N18291" s="120"/>
      <c r="U18291" s="121"/>
      <c r="V18291" s="122"/>
      <c r="W18291" s="123"/>
      <c r="AC18291" s="123"/>
    </row>
    <row r="18292" spans="5:29" s="2" customFormat="1">
      <c r="E18292" s="120"/>
      <c r="M18292" s="120"/>
      <c r="N18292" s="120"/>
      <c r="U18292" s="121"/>
      <c r="V18292" s="122"/>
      <c r="W18292" s="123"/>
      <c r="AC18292" s="123"/>
    </row>
    <row r="18293" spans="5:29" s="2" customFormat="1">
      <c r="E18293" s="120"/>
      <c r="M18293" s="120"/>
      <c r="N18293" s="120"/>
      <c r="U18293" s="121"/>
      <c r="V18293" s="122"/>
      <c r="W18293" s="123"/>
      <c r="AC18293" s="123"/>
    </row>
    <row r="18294" spans="5:29" s="2" customFormat="1">
      <c r="E18294" s="120"/>
      <c r="M18294" s="120"/>
      <c r="N18294" s="120"/>
      <c r="U18294" s="121"/>
      <c r="V18294" s="122"/>
      <c r="W18294" s="123"/>
      <c r="AC18294" s="123"/>
    </row>
    <row r="18295" spans="5:29" s="2" customFormat="1">
      <c r="E18295" s="120"/>
      <c r="M18295" s="120"/>
      <c r="N18295" s="120"/>
      <c r="U18295" s="121"/>
      <c r="V18295" s="122"/>
      <c r="W18295" s="123"/>
      <c r="AC18295" s="123"/>
    </row>
    <row r="18296" spans="5:29" s="2" customFormat="1">
      <c r="E18296" s="120"/>
      <c r="M18296" s="120"/>
      <c r="N18296" s="120"/>
      <c r="U18296" s="121"/>
      <c r="V18296" s="122"/>
      <c r="W18296" s="123"/>
      <c r="AC18296" s="123"/>
    </row>
    <row r="18297" spans="5:29" s="2" customFormat="1">
      <c r="E18297" s="120"/>
      <c r="M18297" s="120"/>
      <c r="N18297" s="120"/>
      <c r="U18297" s="121"/>
      <c r="V18297" s="122"/>
      <c r="W18297" s="123"/>
      <c r="AC18297" s="123"/>
    </row>
    <row r="18298" spans="5:29" s="2" customFormat="1">
      <c r="E18298" s="120"/>
      <c r="M18298" s="120"/>
      <c r="N18298" s="120"/>
      <c r="U18298" s="121"/>
      <c r="V18298" s="122"/>
      <c r="W18298" s="123"/>
      <c r="AC18298" s="123"/>
    </row>
    <row r="18299" spans="5:29" s="2" customFormat="1">
      <c r="E18299" s="120"/>
      <c r="M18299" s="120"/>
      <c r="N18299" s="120"/>
      <c r="U18299" s="121"/>
      <c r="V18299" s="122"/>
      <c r="W18299" s="123"/>
      <c r="AC18299" s="123"/>
    </row>
    <row r="18300" spans="5:29" s="2" customFormat="1">
      <c r="E18300" s="120"/>
      <c r="M18300" s="120"/>
      <c r="N18300" s="120"/>
      <c r="U18300" s="121"/>
      <c r="V18300" s="122"/>
      <c r="W18300" s="123"/>
      <c r="AC18300" s="123"/>
    </row>
    <row r="18301" spans="5:29" s="2" customFormat="1">
      <c r="E18301" s="120"/>
      <c r="M18301" s="120"/>
      <c r="N18301" s="120"/>
      <c r="U18301" s="121"/>
      <c r="V18301" s="122"/>
      <c r="W18301" s="123"/>
      <c r="AC18301" s="123"/>
    </row>
    <row r="18302" spans="5:29" s="2" customFormat="1">
      <c r="E18302" s="120"/>
      <c r="M18302" s="120"/>
      <c r="N18302" s="120"/>
      <c r="U18302" s="121"/>
      <c r="V18302" s="122"/>
      <c r="W18302" s="123"/>
      <c r="AC18302" s="123"/>
    </row>
    <row r="18303" spans="5:29" s="2" customFormat="1">
      <c r="E18303" s="120"/>
      <c r="M18303" s="120"/>
      <c r="N18303" s="120"/>
      <c r="U18303" s="121"/>
      <c r="V18303" s="122"/>
      <c r="W18303" s="123"/>
      <c r="AC18303" s="123"/>
    </row>
    <row r="18304" spans="5:29" s="2" customFormat="1">
      <c r="E18304" s="120"/>
      <c r="M18304" s="120"/>
      <c r="N18304" s="120"/>
      <c r="U18304" s="121"/>
      <c r="V18304" s="122"/>
      <c r="W18304" s="123"/>
      <c r="AC18304" s="123"/>
    </row>
    <row r="18305" spans="5:29" s="2" customFormat="1">
      <c r="E18305" s="120"/>
      <c r="M18305" s="120"/>
      <c r="N18305" s="120"/>
      <c r="U18305" s="121"/>
      <c r="V18305" s="122"/>
      <c r="W18305" s="123"/>
      <c r="AC18305" s="123"/>
    </row>
    <row r="18306" spans="5:29" s="2" customFormat="1">
      <c r="E18306" s="120"/>
      <c r="M18306" s="120"/>
      <c r="N18306" s="120"/>
      <c r="U18306" s="121"/>
      <c r="V18306" s="122"/>
      <c r="W18306" s="123"/>
      <c r="AC18306" s="123"/>
    </row>
    <row r="18307" spans="5:29" s="2" customFormat="1">
      <c r="E18307" s="120"/>
      <c r="M18307" s="120"/>
      <c r="N18307" s="120"/>
      <c r="U18307" s="121"/>
      <c r="V18307" s="122"/>
      <c r="W18307" s="123"/>
      <c r="AC18307" s="123"/>
    </row>
    <row r="18308" spans="5:29" s="2" customFormat="1">
      <c r="E18308" s="120"/>
      <c r="M18308" s="120"/>
      <c r="N18308" s="120"/>
      <c r="U18308" s="121"/>
      <c r="V18308" s="122"/>
      <c r="W18308" s="123"/>
      <c r="AC18308" s="123"/>
    </row>
    <row r="18309" spans="5:29" s="2" customFormat="1">
      <c r="E18309" s="120"/>
      <c r="M18309" s="120"/>
      <c r="N18309" s="120"/>
      <c r="U18309" s="121"/>
      <c r="V18309" s="122"/>
      <c r="W18309" s="123"/>
      <c r="AC18309" s="123"/>
    </row>
    <row r="18310" spans="5:29" s="2" customFormat="1">
      <c r="E18310" s="120"/>
      <c r="M18310" s="120"/>
      <c r="N18310" s="120"/>
      <c r="U18310" s="121"/>
      <c r="V18310" s="122"/>
      <c r="W18310" s="123"/>
      <c r="AC18310" s="123"/>
    </row>
    <row r="18311" spans="5:29" s="2" customFormat="1">
      <c r="E18311" s="120"/>
      <c r="M18311" s="120"/>
      <c r="N18311" s="120"/>
      <c r="U18311" s="121"/>
      <c r="V18311" s="122"/>
      <c r="W18311" s="123"/>
      <c r="AC18311" s="123"/>
    </row>
    <row r="18312" spans="5:29" s="2" customFormat="1">
      <c r="E18312" s="120"/>
      <c r="M18312" s="120"/>
      <c r="N18312" s="120"/>
      <c r="U18312" s="121"/>
      <c r="V18312" s="122"/>
      <c r="W18312" s="123"/>
      <c r="AC18312" s="123"/>
    </row>
    <row r="18313" spans="5:29" s="2" customFormat="1">
      <c r="E18313" s="120"/>
      <c r="M18313" s="120"/>
      <c r="N18313" s="120"/>
      <c r="U18313" s="121"/>
      <c r="V18313" s="122"/>
      <c r="W18313" s="123"/>
      <c r="AC18313" s="123"/>
    </row>
    <row r="18314" spans="5:29" s="2" customFormat="1">
      <c r="E18314" s="120"/>
      <c r="M18314" s="120"/>
      <c r="N18314" s="120"/>
      <c r="U18314" s="121"/>
      <c r="V18314" s="122"/>
      <c r="W18314" s="123"/>
      <c r="AC18314" s="123"/>
    </row>
    <row r="18315" spans="5:29" s="2" customFormat="1">
      <c r="E18315" s="120"/>
      <c r="M18315" s="120"/>
      <c r="N18315" s="120"/>
      <c r="U18315" s="121"/>
      <c r="V18315" s="122"/>
      <c r="W18315" s="123"/>
      <c r="AC18315" s="123"/>
    </row>
    <row r="18316" spans="5:29" s="2" customFormat="1">
      <c r="E18316" s="120"/>
      <c r="M18316" s="120"/>
      <c r="N18316" s="120"/>
      <c r="U18316" s="121"/>
      <c r="V18316" s="122"/>
      <c r="W18316" s="123"/>
      <c r="AC18316" s="123"/>
    </row>
    <row r="18317" spans="5:29" s="2" customFormat="1">
      <c r="E18317" s="120"/>
      <c r="M18317" s="120"/>
      <c r="N18317" s="120"/>
      <c r="U18317" s="121"/>
      <c r="V18317" s="122"/>
      <c r="W18317" s="123"/>
      <c r="AC18317" s="123"/>
    </row>
    <row r="18318" spans="5:29" s="2" customFormat="1">
      <c r="E18318" s="120"/>
      <c r="M18318" s="120"/>
      <c r="N18318" s="120"/>
      <c r="U18318" s="121"/>
      <c r="V18318" s="122"/>
      <c r="W18318" s="123"/>
      <c r="AC18318" s="123"/>
    </row>
    <row r="18319" spans="5:29" s="2" customFormat="1">
      <c r="E18319" s="120"/>
      <c r="M18319" s="120"/>
      <c r="N18319" s="120"/>
      <c r="U18319" s="121"/>
      <c r="V18319" s="122"/>
      <c r="W18319" s="123"/>
      <c r="AC18319" s="123"/>
    </row>
    <row r="18320" spans="5:29" s="2" customFormat="1">
      <c r="E18320" s="120"/>
      <c r="M18320" s="120"/>
      <c r="N18320" s="120"/>
      <c r="U18320" s="121"/>
      <c r="V18320" s="122"/>
      <c r="W18320" s="123"/>
      <c r="AC18320" s="123"/>
    </row>
    <row r="18321" spans="5:29" s="2" customFormat="1">
      <c r="E18321" s="120"/>
      <c r="M18321" s="120"/>
      <c r="N18321" s="120"/>
      <c r="U18321" s="121"/>
      <c r="V18321" s="122"/>
      <c r="W18321" s="123"/>
      <c r="AC18321" s="123"/>
    </row>
    <row r="18322" spans="5:29" s="2" customFormat="1">
      <c r="E18322" s="120"/>
      <c r="M18322" s="120"/>
      <c r="N18322" s="120"/>
      <c r="U18322" s="121"/>
      <c r="V18322" s="122"/>
      <c r="W18322" s="123"/>
      <c r="AC18322" s="123"/>
    </row>
    <row r="18323" spans="5:29" s="2" customFormat="1">
      <c r="E18323" s="120"/>
      <c r="M18323" s="120"/>
      <c r="N18323" s="120"/>
      <c r="U18323" s="121"/>
      <c r="V18323" s="122"/>
      <c r="W18323" s="123"/>
      <c r="AC18323" s="123"/>
    </row>
    <row r="18324" spans="5:29" s="2" customFormat="1">
      <c r="E18324" s="120"/>
      <c r="M18324" s="120"/>
      <c r="N18324" s="120"/>
      <c r="U18324" s="121"/>
      <c r="V18324" s="122"/>
      <c r="W18324" s="123"/>
      <c r="AC18324" s="123"/>
    </row>
    <row r="18325" spans="5:29" s="2" customFormat="1">
      <c r="E18325" s="120"/>
      <c r="M18325" s="120"/>
      <c r="N18325" s="120"/>
      <c r="U18325" s="121"/>
      <c r="V18325" s="122"/>
      <c r="W18325" s="123"/>
      <c r="AC18325" s="123"/>
    </row>
    <row r="18326" spans="5:29" s="2" customFormat="1">
      <c r="E18326" s="120"/>
      <c r="M18326" s="120"/>
      <c r="N18326" s="120"/>
      <c r="U18326" s="121"/>
      <c r="V18326" s="122"/>
      <c r="W18326" s="123"/>
      <c r="AC18326" s="123"/>
    </row>
    <row r="18327" spans="5:29" s="2" customFormat="1">
      <c r="E18327" s="120"/>
      <c r="M18327" s="120"/>
      <c r="N18327" s="120"/>
      <c r="U18327" s="121"/>
      <c r="V18327" s="122"/>
      <c r="W18327" s="123"/>
      <c r="AC18327" s="123"/>
    </row>
    <row r="18328" spans="5:29" s="2" customFormat="1">
      <c r="E18328" s="120"/>
      <c r="M18328" s="120"/>
      <c r="N18328" s="120"/>
      <c r="U18328" s="121"/>
      <c r="V18328" s="122"/>
      <c r="W18328" s="123"/>
      <c r="AC18328" s="123"/>
    </row>
    <row r="18329" spans="5:29" s="2" customFormat="1">
      <c r="E18329" s="120"/>
      <c r="M18329" s="120"/>
      <c r="N18329" s="120"/>
      <c r="U18329" s="121"/>
      <c r="V18329" s="122"/>
      <c r="W18329" s="123"/>
      <c r="AC18329" s="123"/>
    </row>
    <row r="18330" spans="5:29" s="2" customFormat="1">
      <c r="E18330" s="120"/>
      <c r="M18330" s="120"/>
      <c r="N18330" s="120"/>
      <c r="U18330" s="121"/>
      <c r="V18330" s="122"/>
      <c r="W18330" s="123"/>
      <c r="AC18330" s="123"/>
    </row>
    <row r="18331" spans="5:29" s="2" customFormat="1">
      <c r="E18331" s="120"/>
      <c r="M18331" s="120"/>
      <c r="N18331" s="120"/>
      <c r="U18331" s="121"/>
      <c r="V18331" s="122"/>
      <c r="W18331" s="123"/>
      <c r="AC18331" s="123"/>
    </row>
    <row r="18332" spans="5:29" s="2" customFormat="1">
      <c r="E18332" s="120"/>
      <c r="M18332" s="120"/>
      <c r="N18332" s="120"/>
      <c r="U18332" s="121"/>
      <c r="V18332" s="122"/>
      <c r="W18332" s="123"/>
      <c r="AC18332" s="123"/>
    </row>
    <row r="18333" spans="5:29" s="2" customFormat="1">
      <c r="E18333" s="120"/>
      <c r="M18333" s="120"/>
      <c r="N18333" s="120"/>
      <c r="U18333" s="121"/>
      <c r="V18333" s="122"/>
      <c r="W18333" s="123"/>
      <c r="AC18333" s="123"/>
    </row>
    <row r="18334" spans="5:29" s="2" customFormat="1">
      <c r="E18334" s="120"/>
      <c r="M18334" s="120"/>
      <c r="N18334" s="120"/>
      <c r="U18334" s="121"/>
      <c r="V18334" s="122"/>
      <c r="W18334" s="123"/>
      <c r="AC18334" s="123"/>
    </row>
    <row r="18335" spans="5:29" s="2" customFormat="1">
      <c r="E18335" s="120"/>
      <c r="M18335" s="120"/>
      <c r="N18335" s="120"/>
      <c r="U18335" s="121"/>
      <c r="V18335" s="122"/>
      <c r="W18335" s="123"/>
      <c r="AC18335" s="123"/>
    </row>
    <row r="18336" spans="5:29" s="2" customFormat="1">
      <c r="E18336" s="120"/>
      <c r="M18336" s="120"/>
      <c r="N18336" s="120"/>
      <c r="U18336" s="121"/>
      <c r="V18336" s="122"/>
      <c r="W18336" s="123"/>
      <c r="AC18336" s="123"/>
    </row>
    <row r="18337" spans="5:29" s="2" customFormat="1">
      <c r="E18337" s="120"/>
      <c r="M18337" s="120"/>
      <c r="N18337" s="120"/>
      <c r="U18337" s="121"/>
      <c r="V18337" s="122"/>
      <c r="W18337" s="123"/>
      <c r="AC18337" s="123"/>
    </row>
    <row r="18338" spans="5:29" s="2" customFormat="1">
      <c r="E18338" s="120"/>
      <c r="M18338" s="120"/>
      <c r="N18338" s="120"/>
      <c r="U18338" s="121"/>
      <c r="V18338" s="122"/>
      <c r="W18338" s="123"/>
      <c r="AC18338" s="123"/>
    </row>
    <row r="18339" spans="5:29" s="2" customFormat="1">
      <c r="E18339" s="120"/>
      <c r="M18339" s="120"/>
      <c r="N18339" s="120"/>
      <c r="U18339" s="121"/>
      <c r="V18339" s="122"/>
      <c r="W18339" s="123"/>
      <c r="AC18339" s="123"/>
    </row>
    <row r="18340" spans="5:29" s="2" customFormat="1">
      <c r="E18340" s="120"/>
      <c r="M18340" s="120"/>
      <c r="N18340" s="120"/>
      <c r="U18340" s="121"/>
      <c r="V18340" s="122"/>
      <c r="W18340" s="123"/>
      <c r="AC18340" s="123"/>
    </row>
    <row r="18341" spans="5:29" s="2" customFormat="1">
      <c r="E18341" s="120"/>
      <c r="M18341" s="120"/>
      <c r="N18341" s="120"/>
      <c r="U18341" s="121"/>
      <c r="V18341" s="122"/>
      <c r="W18341" s="123"/>
      <c r="AC18341" s="123"/>
    </row>
    <row r="18342" spans="5:29" s="2" customFormat="1">
      <c r="E18342" s="120"/>
      <c r="M18342" s="120"/>
      <c r="N18342" s="120"/>
      <c r="U18342" s="121"/>
      <c r="V18342" s="122"/>
      <c r="W18342" s="123"/>
      <c r="AC18342" s="123"/>
    </row>
    <row r="18343" spans="5:29" s="2" customFormat="1">
      <c r="E18343" s="120"/>
      <c r="M18343" s="120"/>
      <c r="N18343" s="120"/>
      <c r="U18343" s="121"/>
      <c r="V18343" s="122"/>
      <c r="W18343" s="123"/>
      <c r="AC18343" s="123"/>
    </row>
    <row r="18344" spans="5:29" s="2" customFormat="1">
      <c r="E18344" s="120"/>
      <c r="M18344" s="120"/>
      <c r="N18344" s="120"/>
      <c r="U18344" s="121"/>
      <c r="V18344" s="122"/>
      <c r="W18344" s="123"/>
      <c r="AC18344" s="123"/>
    </row>
    <row r="18345" spans="5:29" s="2" customFormat="1">
      <c r="E18345" s="120"/>
      <c r="M18345" s="120"/>
      <c r="N18345" s="120"/>
      <c r="U18345" s="121"/>
      <c r="V18345" s="122"/>
      <c r="W18345" s="123"/>
      <c r="AC18345" s="123"/>
    </row>
    <row r="18346" spans="5:29" s="2" customFormat="1">
      <c r="E18346" s="120"/>
      <c r="M18346" s="120"/>
      <c r="N18346" s="120"/>
      <c r="U18346" s="121"/>
      <c r="V18346" s="122"/>
      <c r="W18346" s="123"/>
      <c r="AC18346" s="123"/>
    </row>
    <row r="18347" spans="5:29" s="2" customFormat="1">
      <c r="E18347" s="120"/>
      <c r="M18347" s="120"/>
      <c r="N18347" s="120"/>
      <c r="U18347" s="121"/>
      <c r="V18347" s="122"/>
      <c r="W18347" s="123"/>
      <c r="AC18347" s="123"/>
    </row>
    <row r="18348" spans="5:29" s="2" customFormat="1">
      <c r="E18348" s="120"/>
      <c r="M18348" s="120"/>
      <c r="N18348" s="120"/>
      <c r="U18348" s="121"/>
      <c r="V18348" s="122"/>
      <c r="W18348" s="123"/>
      <c r="AC18348" s="123"/>
    </row>
    <row r="18349" spans="5:29" s="2" customFormat="1">
      <c r="E18349" s="120"/>
      <c r="M18349" s="120"/>
      <c r="N18349" s="120"/>
      <c r="U18349" s="121"/>
      <c r="V18349" s="122"/>
      <c r="W18349" s="123"/>
      <c r="AC18349" s="123"/>
    </row>
    <row r="18350" spans="5:29" s="2" customFormat="1">
      <c r="E18350" s="120"/>
      <c r="M18350" s="120"/>
      <c r="N18350" s="120"/>
      <c r="U18350" s="121"/>
      <c r="V18350" s="122"/>
      <c r="W18350" s="123"/>
      <c r="AC18350" s="123"/>
    </row>
    <row r="18351" spans="5:29" s="2" customFormat="1">
      <c r="E18351" s="120"/>
      <c r="M18351" s="120"/>
      <c r="N18351" s="120"/>
      <c r="U18351" s="121"/>
      <c r="V18351" s="122"/>
      <c r="W18351" s="123"/>
      <c r="AC18351" s="123"/>
    </row>
    <row r="18352" spans="5:29" s="2" customFormat="1">
      <c r="E18352" s="120"/>
      <c r="M18352" s="120"/>
      <c r="N18352" s="120"/>
      <c r="U18352" s="121"/>
      <c r="V18352" s="122"/>
      <c r="W18352" s="123"/>
      <c r="AC18352" s="123"/>
    </row>
    <row r="18353" spans="5:29" s="2" customFormat="1">
      <c r="E18353" s="120"/>
      <c r="M18353" s="120"/>
      <c r="N18353" s="120"/>
      <c r="U18353" s="121"/>
      <c r="V18353" s="122"/>
      <c r="W18353" s="123"/>
      <c r="AC18353" s="123"/>
    </row>
    <row r="18354" spans="5:29" s="2" customFormat="1">
      <c r="E18354" s="120"/>
      <c r="M18354" s="120"/>
      <c r="N18354" s="120"/>
      <c r="U18354" s="121"/>
      <c r="V18354" s="122"/>
      <c r="W18354" s="123"/>
      <c r="AC18354" s="123"/>
    </row>
    <row r="18355" spans="5:29" s="2" customFormat="1">
      <c r="E18355" s="120"/>
      <c r="M18355" s="120"/>
      <c r="N18355" s="120"/>
      <c r="U18355" s="121"/>
      <c r="V18355" s="122"/>
      <c r="W18355" s="123"/>
      <c r="AC18355" s="123"/>
    </row>
    <row r="18356" spans="5:29" s="2" customFormat="1">
      <c r="E18356" s="120"/>
      <c r="M18356" s="120"/>
      <c r="N18356" s="120"/>
      <c r="U18356" s="121"/>
      <c r="V18356" s="122"/>
      <c r="W18356" s="123"/>
      <c r="AC18356" s="123"/>
    </row>
    <row r="18357" spans="5:29" s="2" customFormat="1">
      <c r="E18357" s="120"/>
      <c r="M18357" s="120"/>
      <c r="N18357" s="120"/>
      <c r="U18357" s="121"/>
      <c r="V18357" s="122"/>
      <c r="W18357" s="123"/>
      <c r="AC18357" s="123"/>
    </row>
    <row r="18358" spans="5:29" s="2" customFormat="1">
      <c r="E18358" s="120"/>
      <c r="M18358" s="120"/>
      <c r="N18358" s="120"/>
      <c r="U18358" s="121"/>
      <c r="V18358" s="122"/>
      <c r="W18358" s="123"/>
      <c r="AC18358" s="123"/>
    </row>
    <row r="18359" spans="5:29" s="2" customFormat="1">
      <c r="E18359" s="120"/>
      <c r="M18359" s="120"/>
      <c r="N18359" s="120"/>
      <c r="U18359" s="121"/>
      <c r="V18359" s="122"/>
      <c r="W18359" s="123"/>
      <c r="AC18359" s="123"/>
    </row>
    <row r="18360" spans="5:29" s="2" customFormat="1">
      <c r="E18360" s="120"/>
      <c r="M18360" s="120"/>
      <c r="N18360" s="120"/>
      <c r="U18360" s="121"/>
      <c r="V18360" s="122"/>
      <c r="W18360" s="123"/>
      <c r="AC18360" s="123"/>
    </row>
    <row r="18361" spans="5:29" s="2" customFormat="1">
      <c r="E18361" s="120"/>
      <c r="M18361" s="120"/>
      <c r="N18361" s="120"/>
      <c r="U18361" s="121"/>
      <c r="V18361" s="122"/>
      <c r="W18361" s="123"/>
      <c r="AC18361" s="123"/>
    </row>
    <row r="18362" spans="5:29" s="2" customFormat="1">
      <c r="E18362" s="120"/>
      <c r="M18362" s="120"/>
      <c r="N18362" s="120"/>
      <c r="U18362" s="121"/>
      <c r="V18362" s="122"/>
      <c r="W18362" s="123"/>
      <c r="AC18362" s="123"/>
    </row>
    <row r="18363" spans="5:29" s="2" customFormat="1">
      <c r="E18363" s="120"/>
      <c r="M18363" s="120"/>
      <c r="N18363" s="120"/>
      <c r="U18363" s="121"/>
      <c r="V18363" s="122"/>
      <c r="W18363" s="123"/>
      <c r="AC18363" s="123"/>
    </row>
    <row r="18364" spans="5:29" s="2" customFormat="1">
      <c r="E18364" s="120"/>
      <c r="M18364" s="120"/>
      <c r="N18364" s="120"/>
      <c r="U18364" s="121"/>
      <c r="V18364" s="122"/>
      <c r="W18364" s="123"/>
      <c r="AC18364" s="123"/>
    </row>
    <row r="18365" spans="5:29" s="2" customFormat="1">
      <c r="E18365" s="120"/>
      <c r="M18365" s="120"/>
      <c r="N18365" s="120"/>
      <c r="U18365" s="121"/>
      <c r="V18365" s="122"/>
      <c r="W18365" s="123"/>
      <c r="AC18365" s="123"/>
    </row>
    <row r="18366" spans="5:29" s="2" customFormat="1">
      <c r="E18366" s="120"/>
      <c r="M18366" s="120"/>
      <c r="N18366" s="120"/>
      <c r="U18366" s="121"/>
      <c r="V18366" s="122"/>
      <c r="W18366" s="123"/>
      <c r="AC18366" s="123"/>
    </row>
    <row r="18367" spans="5:29" s="2" customFormat="1">
      <c r="E18367" s="120"/>
      <c r="M18367" s="120"/>
      <c r="N18367" s="120"/>
      <c r="U18367" s="121"/>
      <c r="V18367" s="122"/>
      <c r="W18367" s="123"/>
      <c r="AC18367" s="123"/>
    </row>
    <row r="18368" spans="5:29" s="2" customFormat="1">
      <c r="E18368" s="120"/>
      <c r="M18368" s="120"/>
      <c r="N18368" s="120"/>
      <c r="U18368" s="121"/>
      <c r="V18368" s="122"/>
      <c r="W18368" s="123"/>
      <c r="AC18368" s="123"/>
    </row>
    <row r="18369" spans="5:29" s="2" customFormat="1">
      <c r="E18369" s="120"/>
      <c r="M18369" s="120"/>
      <c r="N18369" s="120"/>
      <c r="U18369" s="121"/>
      <c r="V18369" s="122"/>
      <c r="W18369" s="123"/>
      <c r="AC18369" s="123"/>
    </row>
    <row r="18370" spans="5:29" s="2" customFormat="1">
      <c r="E18370" s="120"/>
      <c r="M18370" s="120"/>
      <c r="N18370" s="120"/>
      <c r="U18370" s="121"/>
      <c r="V18370" s="122"/>
      <c r="W18370" s="123"/>
      <c r="AC18370" s="123"/>
    </row>
    <row r="18371" spans="5:29" s="2" customFormat="1">
      <c r="E18371" s="120"/>
      <c r="M18371" s="120"/>
      <c r="N18371" s="120"/>
      <c r="U18371" s="121"/>
      <c r="V18371" s="122"/>
      <c r="W18371" s="123"/>
      <c r="AC18371" s="123"/>
    </row>
    <row r="18372" spans="5:29" s="2" customFormat="1">
      <c r="E18372" s="120"/>
      <c r="M18372" s="120"/>
      <c r="N18372" s="120"/>
      <c r="U18372" s="121"/>
      <c r="V18372" s="122"/>
      <c r="W18372" s="123"/>
      <c r="AC18372" s="123"/>
    </row>
    <row r="18373" spans="5:29" s="2" customFormat="1">
      <c r="E18373" s="120"/>
      <c r="M18373" s="120"/>
      <c r="N18373" s="120"/>
      <c r="U18373" s="121"/>
      <c r="V18373" s="122"/>
      <c r="W18373" s="123"/>
      <c r="AC18373" s="123"/>
    </row>
    <row r="18374" spans="5:29" s="2" customFormat="1">
      <c r="E18374" s="120"/>
      <c r="M18374" s="120"/>
      <c r="N18374" s="120"/>
      <c r="U18374" s="121"/>
      <c r="V18374" s="122"/>
      <c r="W18374" s="123"/>
      <c r="AC18374" s="123"/>
    </row>
    <row r="18375" spans="5:29" s="2" customFormat="1">
      <c r="E18375" s="120"/>
      <c r="M18375" s="120"/>
      <c r="N18375" s="120"/>
      <c r="U18375" s="121"/>
      <c r="V18375" s="122"/>
      <c r="W18375" s="123"/>
      <c r="AC18375" s="123"/>
    </row>
    <row r="18376" spans="5:29" s="2" customFormat="1">
      <c r="E18376" s="120"/>
      <c r="M18376" s="120"/>
      <c r="N18376" s="120"/>
      <c r="U18376" s="121"/>
      <c r="V18376" s="122"/>
      <c r="W18376" s="123"/>
      <c r="AC18376" s="123"/>
    </row>
    <row r="18377" spans="5:29" s="2" customFormat="1">
      <c r="E18377" s="120"/>
      <c r="M18377" s="120"/>
      <c r="N18377" s="120"/>
      <c r="U18377" s="121"/>
      <c r="V18377" s="122"/>
      <c r="W18377" s="123"/>
      <c r="AC18377" s="123"/>
    </row>
    <row r="18378" spans="5:29" s="2" customFormat="1">
      <c r="E18378" s="120"/>
      <c r="M18378" s="120"/>
      <c r="N18378" s="120"/>
      <c r="U18378" s="121"/>
      <c r="V18378" s="122"/>
      <c r="W18378" s="123"/>
      <c r="AC18378" s="123"/>
    </row>
    <row r="18379" spans="5:29" s="2" customFormat="1">
      <c r="E18379" s="120"/>
      <c r="M18379" s="120"/>
      <c r="N18379" s="120"/>
      <c r="U18379" s="121"/>
      <c r="V18379" s="122"/>
      <c r="W18379" s="123"/>
      <c r="AC18379" s="123"/>
    </row>
    <row r="18380" spans="5:29" s="2" customFormat="1">
      <c r="E18380" s="120"/>
      <c r="M18380" s="120"/>
      <c r="N18380" s="120"/>
      <c r="U18380" s="121"/>
      <c r="V18380" s="122"/>
      <c r="W18380" s="123"/>
      <c r="AC18380" s="123"/>
    </row>
    <row r="18381" spans="5:29" s="2" customFormat="1">
      <c r="E18381" s="120"/>
      <c r="M18381" s="120"/>
      <c r="N18381" s="120"/>
      <c r="U18381" s="121"/>
      <c r="V18381" s="122"/>
      <c r="W18381" s="123"/>
      <c r="AC18381" s="123"/>
    </row>
    <row r="18382" spans="5:29" s="2" customFormat="1">
      <c r="E18382" s="120"/>
      <c r="M18382" s="120"/>
      <c r="N18382" s="120"/>
      <c r="U18382" s="121"/>
      <c r="V18382" s="122"/>
      <c r="W18382" s="123"/>
      <c r="AC18382" s="123"/>
    </row>
    <row r="18383" spans="5:29" s="2" customFormat="1">
      <c r="E18383" s="120"/>
      <c r="M18383" s="120"/>
      <c r="N18383" s="120"/>
      <c r="U18383" s="121"/>
      <c r="V18383" s="122"/>
      <c r="W18383" s="123"/>
      <c r="AC18383" s="123"/>
    </row>
    <row r="18384" spans="5:29" s="2" customFormat="1">
      <c r="E18384" s="120"/>
      <c r="M18384" s="120"/>
      <c r="N18384" s="120"/>
      <c r="U18384" s="121"/>
      <c r="V18384" s="122"/>
      <c r="W18384" s="123"/>
      <c r="AC18384" s="123"/>
    </row>
    <row r="18385" spans="5:29" s="2" customFormat="1">
      <c r="E18385" s="120"/>
      <c r="M18385" s="120"/>
      <c r="N18385" s="120"/>
      <c r="U18385" s="121"/>
      <c r="V18385" s="122"/>
      <c r="W18385" s="123"/>
      <c r="AC18385" s="123"/>
    </row>
    <row r="18386" spans="5:29" s="2" customFormat="1">
      <c r="E18386" s="120"/>
      <c r="M18386" s="120"/>
      <c r="N18386" s="120"/>
      <c r="U18386" s="121"/>
      <c r="V18386" s="122"/>
      <c r="W18386" s="123"/>
      <c r="AC18386" s="123"/>
    </row>
    <row r="18387" spans="5:29" s="2" customFormat="1">
      <c r="E18387" s="120"/>
      <c r="M18387" s="120"/>
      <c r="N18387" s="120"/>
      <c r="U18387" s="121"/>
      <c r="V18387" s="122"/>
      <c r="W18387" s="123"/>
      <c r="AC18387" s="123"/>
    </row>
    <row r="18388" spans="5:29" s="2" customFormat="1">
      <c r="E18388" s="120"/>
      <c r="M18388" s="120"/>
      <c r="N18388" s="120"/>
      <c r="U18388" s="121"/>
      <c r="V18388" s="122"/>
      <c r="W18388" s="123"/>
      <c r="AC18388" s="123"/>
    </row>
    <row r="18389" spans="5:29" s="2" customFormat="1">
      <c r="E18389" s="120"/>
      <c r="M18389" s="120"/>
      <c r="N18389" s="120"/>
      <c r="U18389" s="121"/>
      <c r="V18389" s="122"/>
      <c r="W18389" s="123"/>
      <c r="AC18389" s="123"/>
    </row>
    <row r="18390" spans="5:29" s="2" customFormat="1">
      <c r="E18390" s="120"/>
      <c r="M18390" s="120"/>
      <c r="N18390" s="120"/>
      <c r="U18390" s="121"/>
      <c r="V18390" s="122"/>
      <c r="W18390" s="123"/>
      <c r="AC18390" s="123"/>
    </row>
    <row r="18391" spans="5:29" s="2" customFormat="1">
      <c r="E18391" s="120"/>
      <c r="M18391" s="120"/>
      <c r="N18391" s="120"/>
      <c r="U18391" s="121"/>
      <c r="V18391" s="122"/>
      <c r="W18391" s="123"/>
      <c r="AC18391" s="123"/>
    </row>
    <row r="18392" spans="5:29" s="2" customFormat="1">
      <c r="E18392" s="120"/>
      <c r="M18392" s="120"/>
      <c r="N18392" s="120"/>
      <c r="U18392" s="121"/>
      <c r="V18392" s="122"/>
      <c r="W18392" s="123"/>
      <c r="AC18392" s="123"/>
    </row>
    <row r="18393" spans="5:29" s="2" customFormat="1">
      <c r="E18393" s="120"/>
      <c r="M18393" s="120"/>
      <c r="N18393" s="120"/>
      <c r="U18393" s="121"/>
      <c r="V18393" s="122"/>
      <c r="W18393" s="123"/>
      <c r="AC18393" s="123"/>
    </row>
    <row r="18394" spans="5:29" s="2" customFormat="1">
      <c r="E18394" s="120"/>
      <c r="M18394" s="120"/>
      <c r="N18394" s="120"/>
      <c r="U18394" s="121"/>
      <c r="V18394" s="122"/>
      <c r="W18394" s="123"/>
      <c r="AC18394" s="123"/>
    </row>
    <row r="18395" spans="5:29" s="2" customFormat="1">
      <c r="E18395" s="120"/>
      <c r="M18395" s="120"/>
      <c r="N18395" s="120"/>
      <c r="U18395" s="121"/>
      <c r="V18395" s="122"/>
      <c r="W18395" s="123"/>
      <c r="AC18395" s="123"/>
    </row>
    <row r="18396" spans="5:29" s="2" customFormat="1">
      <c r="E18396" s="120"/>
      <c r="M18396" s="120"/>
      <c r="N18396" s="120"/>
      <c r="U18396" s="121"/>
      <c r="V18396" s="122"/>
      <c r="W18396" s="123"/>
      <c r="AC18396" s="123"/>
    </row>
    <row r="18397" spans="5:29" s="2" customFormat="1">
      <c r="E18397" s="120"/>
      <c r="M18397" s="120"/>
      <c r="N18397" s="120"/>
      <c r="U18397" s="121"/>
      <c r="V18397" s="122"/>
      <c r="W18397" s="123"/>
      <c r="AC18397" s="123"/>
    </row>
    <row r="18398" spans="5:29" s="2" customFormat="1">
      <c r="E18398" s="120"/>
      <c r="M18398" s="120"/>
      <c r="N18398" s="120"/>
      <c r="U18398" s="121"/>
      <c r="V18398" s="122"/>
      <c r="W18398" s="123"/>
      <c r="AC18398" s="123"/>
    </row>
    <row r="18399" spans="5:29" s="2" customFormat="1">
      <c r="E18399" s="120"/>
      <c r="M18399" s="120"/>
      <c r="N18399" s="120"/>
      <c r="U18399" s="121"/>
      <c r="V18399" s="122"/>
      <c r="W18399" s="123"/>
      <c r="AC18399" s="123"/>
    </row>
    <row r="18400" spans="5:29" s="2" customFormat="1">
      <c r="E18400" s="120"/>
      <c r="M18400" s="120"/>
      <c r="N18400" s="120"/>
      <c r="U18400" s="121"/>
      <c r="V18400" s="122"/>
      <c r="W18400" s="123"/>
      <c r="AC18400" s="123"/>
    </row>
    <row r="18401" spans="5:29" s="2" customFormat="1">
      <c r="E18401" s="120"/>
      <c r="M18401" s="120"/>
      <c r="N18401" s="120"/>
      <c r="U18401" s="121"/>
      <c r="V18401" s="122"/>
      <c r="W18401" s="123"/>
      <c r="AC18401" s="123"/>
    </row>
    <row r="18402" spans="5:29" s="2" customFormat="1">
      <c r="E18402" s="120"/>
      <c r="M18402" s="120"/>
      <c r="N18402" s="120"/>
      <c r="U18402" s="121"/>
      <c r="V18402" s="122"/>
      <c r="W18402" s="123"/>
      <c r="AC18402" s="123"/>
    </row>
    <row r="18403" spans="5:29" s="2" customFormat="1">
      <c r="E18403" s="120"/>
      <c r="M18403" s="120"/>
      <c r="N18403" s="120"/>
      <c r="U18403" s="121"/>
      <c r="V18403" s="122"/>
      <c r="W18403" s="123"/>
      <c r="AC18403" s="123"/>
    </row>
    <row r="18404" spans="5:29" s="2" customFormat="1">
      <c r="E18404" s="120"/>
      <c r="M18404" s="120"/>
      <c r="N18404" s="120"/>
      <c r="U18404" s="121"/>
      <c r="V18404" s="122"/>
      <c r="W18404" s="123"/>
      <c r="AC18404" s="123"/>
    </row>
    <row r="18405" spans="5:29" s="2" customFormat="1">
      <c r="E18405" s="120"/>
      <c r="M18405" s="120"/>
      <c r="N18405" s="120"/>
      <c r="U18405" s="121"/>
      <c r="V18405" s="122"/>
      <c r="W18405" s="123"/>
      <c r="AC18405" s="123"/>
    </row>
    <row r="18406" spans="5:29" s="2" customFormat="1">
      <c r="E18406" s="120"/>
      <c r="M18406" s="120"/>
      <c r="N18406" s="120"/>
      <c r="U18406" s="121"/>
      <c r="V18406" s="122"/>
      <c r="W18406" s="123"/>
      <c r="AC18406" s="123"/>
    </row>
    <row r="18407" spans="5:29" s="2" customFormat="1">
      <c r="E18407" s="120"/>
      <c r="M18407" s="120"/>
      <c r="N18407" s="120"/>
      <c r="U18407" s="121"/>
      <c r="V18407" s="122"/>
      <c r="W18407" s="123"/>
      <c r="AC18407" s="123"/>
    </row>
    <row r="18408" spans="5:29" s="2" customFormat="1">
      <c r="E18408" s="120"/>
      <c r="M18408" s="120"/>
      <c r="N18408" s="120"/>
      <c r="U18408" s="121"/>
      <c r="V18408" s="122"/>
      <c r="W18408" s="123"/>
      <c r="AC18408" s="123"/>
    </row>
    <row r="18409" spans="5:29" s="2" customFormat="1">
      <c r="E18409" s="120"/>
      <c r="M18409" s="120"/>
      <c r="N18409" s="120"/>
      <c r="U18409" s="121"/>
      <c r="V18409" s="122"/>
      <c r="W18409" s="123"/>
      <c r="AC18409" s="123"/>
    </row>
    <row r="18410" spans="5:29" s="2" customFormat="1">
      <c r="E18410" s="120"/>
      <c r="M18410" s="120"/>
      <c r="N18410" s="120"/>
      <c r="U18410" s="121"/>
      <c r="V18410" s="122"/>
      <c r="W18410" s="123"/>
      <c r="AC18410" s="123"/>
    </row>
    <row r="18411" spans="5:29" s="2" customFormat="1">
      <c r="E18411" s="120"/>
      <c r="M18411" s="120"/>
      <c r="N18411" s="120"/>
      <c r="U18411" s="121"/>
      <c r="V18411" s="122"/>
      <c r="W18411" s="123"/>
      <c r="AC18411" s="123"/>
    </row>
    <row r="18412" spans="5:29" s="2" customFormat="1">
      <c r="E18412" s="120"/>
      <c r="M18412" s="120"/>
      <c r="N18412" s="120"/>
      <c r="U18412" s="121"/>
      <c r="V18412" s="122"/>
      <c r="W18412" s="123"/>
      <c r="AC18412" s="123"/>
    </row>
    <row r="18413" spans="5:29" s="2" customFormat="1">
      <c r="E18413" s="120"/>
      <c r="M18413" s="120"/>
      <c r="N18413" s="120"/>
      <c r="U18413" s="121"/>
      <c r="V18413" s="122"/>
      <c r="W18413" s="123"/>
      <c r="AC18413" s="123"/>
    </row>
    <row r="18414" spans="5:29" s="2" customFormat="1">
      <c r="E18414" s="120"/>
      <c r="M18414" s="120"/>
      <c r="N18414" s="120"/>
      <c r="U18414" s="121"/>
      <c r="V18414" s="122"/>
      <c r="W18414" s="123"/>
      <c r="AC18414" s="123"/>
    </row>
    <row r="18415" spans="5:29" s="2" customFormat="1">
      <c r="E18415" s="120"/>
      <c r="M18415" s="120"/>
      <c r="N18415" s="120"/>
      <c r="U18415" s="121"/>
      <c r="V18415" s="122"/>
      <c r="W18415" s="123"/>
      <c r="AC18415" s="123"/>
    </row>
    <row r="18416" spans="5:29" s="2" customFormat="1">
      <c r="E18416" s="120"/>
      <c r="M18416" s="120"/>
      <c r="N18416" s="120"/>
      <c r="U18416" s="121"/>
      <c r="V18416" s="122"/>
      <c r="W18416" s="123"/>
      <c r="AC18416" s="123"/>
    </row>
    <row r="18417" spans="5:29" s="2" customFormat="1">
      <c r="E18417" s="120"/>
      <c r="M18417" s="120"/>
      <c r="N18417" s="120"/>
      <c r="U18417" s="121"/>
      <c r="V18417" s="122"/>
      <c r="W18417" s="123"/>
      <c r="AC18417" s="123"/>
    </row>
    <row r="18418" spans="5:29" s="2" customFormat="1">
      <c r="E18418" s="120"/>
      <c r="M18418" s="120"/>
      <c r="N18418" s="120"/>
      <c r="U18418" s="121"/>
      <c r="V18418" s="122"/>
      <c r="W18418" s="123"/>
      <c r="AC18418" s="123"/>
    </row>
    <row r="18419" spans="5:29" s="2" customFormat="1">
      <c r="E18419" s="120"/>
      <c r="M18419" s="120"/>
      <c r="N18419" s="120"/>
      <c r="U18419" s="121"/>
      <c r="V18419" s="122"/>
      <c r="W18419" s="123"/>
      <c r="AC18419" s="123"/>
    </row>
    <row r="18420" spans="5:29" s="2" customFormat="1">
      <c r="E18420" s="120"/>
      <c r="M18420" s="120"/>
      <c r="N18420" s="120"/>
      <c r="U18420" s="121"/>
      <c r="V18420" s="122"/>
      <c r="W18420" s="123"/>
      <c r="AC18420" s="123"/>
    </row>
    <row r="18421" spans="5:29" s="2" customFormat="1">
      <c r="E18421" s="120"/>
      <c r="M18421" s="120"/>
      <c r="N18421" s="120"/>
      <c r="U18421" s="121"/>
      <c r="V18421" s="122"/>
      <c r="W18421" s="123"/>
      <c r="AC18421" s="123"/>
    </row>
    <row r="18422" spans="5:29" s="2" customFormat="1">
      <c r="E18422" s="120"/>
      <c r="M18422" s="120"/>
      <c r="N18422" s="120"/>
      <c r="U18422" s="121"/>
      <c r="V18422" s="122"/>
      <c r="W18422" s="123"/>
      <c r="AC18422" s="123"/>
    </row>
    <row r="18423" spans="5:29" s="2" customFormat="1">
      <c r="E18423" s="120"/>
      <c r="M18423" s="120"/>
      <c r="N18423" s="120"/>
      <c r="U18423" s="121"/>
      <c r="V18423" s="122"/>
      <c r="W18423" s="123"/>
      <c r="AC18423" s="123"/>
    </row>
    <row r="18424" spans="5:29" s="2" customFormat="1">
      <c r="E18424" s="120"/>
      <c r="M18424" s="120"/>
      <c r="N18424" s="120"/>
      <c r="U18424" s="121"/>
      <c r="V18424" s="122"/>
      <c r="W18424" s="123"/>
      <c r="AC18424" s="123"/>
    </row>
    <row r="18425" spans="5:29" s="2" customFormat="1">
      <c r="E18425" s="120"/>
      <c r="M18425" s="120"/>
      <c r="N18425" s="120"/>
      <c r="U18425" s="121"/>
      <c r="V18425" s="122"/>
      <c r="W18425" s="123"/>
      <c r="AC18425" s="123"/>
    </row>
    <row r="18426" spans="5:29" s="2" customFormat="1">
      <c r="E18426" s="120"/>
      <c r="M18426" s="120"/>
      <c r="N18426" s="120"/>
      <c r="U18426" s="121"/>
      <c r="V18426" s="122"/>
      <c r="W18426" s="123"/>
      <c r="AC18426" s="123"/>
    </row>
    <row r="18427" spans="5:29" s="2" customFormat="1">
      <c r="E18427" s="120"/>
      <c r="M18427" s="120"/>
      <c r="N18427" s="120"/>
      <c r="U18427" s="121"/>
      <c r="V18427" s="122"/>
      <c r="W18427" s="123"/>
      <c r="AC18427" s="123"/>
    </row>
    <row r="18428" spans="5:29" s="2" customFormat="1">
      <c r="E18428" s="120"/>
      <c r="M18428" s="120"/>
      <c r="N18428" s="120"/>
      <c r="U18428" s="121"/>
      <c r="V18428" s="122"/>
      <c r="W18428" s="123"/>
      <c r="AC18428" s="123"/>
    </row>
    <row r="18429" spans="5:29" s="2" customFormat="1">
      <c r="E18429" s="120"/>
      <c r="M18429" s="120"/>
      <c r="N18429" s="120"/>
      <c r="U18429" s="121"/>
      <c r="V18429" s="122"/>
      <c r="W18429" s="123"/>
      <c r="AC18429" s="123"/>
    </row>
    <row r="18430" spans="5:29" s="2" customFormat="1">
      <c r="E18430" s="120"/>
      <c r="M18430" s="120"/>
      <c r="N18430" s="120"/>
      <c r="U18430" s="121"/>
      <c r="V18430" s="122"/>
      <c r="W18430" s="123"/>
      <c r="AC18430" s="123"/>
    </row>
    <row r="18431" spans="5:29" s="2" customFormat="1">
      <c r="E18431" s="120"/>
      <c r="M18431" s="120"/>
      <c r="N18431" s="120"/>
      <c r="U18431" s="121"/>
      <c r="V18431" s="122"/>
      <c r="W18431" s="123"/>
      <c r="AC18431" s="123"/>
    </row>
    <row r="18432" spans="5:29" s="2" customFormat="1">
      <c r="E18432" s="120"/>
      <c r="M18432" s="120"/>
      <c r="N18432" s="120"/>
      <c r="U18432" s="121"/>
      <c r="V18432" s="122"/>
      <c r="W18432" s="123"/>
      <c r="AC18432" s="123"/>
    </row>
    <row r="18433" spans="5:29" s="2" customFormat="1">
      <c r="E18433" s="120"/>
      <c r="M18433" s="120"/>
      <c r="N18433" s="120"/>
      <c r="U18433" s="121"/>
      <c r="V18433" s="122"/>
      <c r="W18433" s="123"/>
      <c r="AC18433" s="123"/>
    </row>
    <row r="18434" spans="5:29" s="2" customFormat="1">
      <c r="E18434" s="120"/>
      <c r="M18434" s="120"/>
      <c r="N18434" s="120"/>
      <c r="U18434" s="121"/>
      <c r="V18434" s="122"/>
      <c r="W18434" s="123"/>
      <c r="AC18434" s="123"/>
    </row>
    <row r="18435" spans="5:29" s="2" customFormat="1">
      <c r="E18435" s="120"/>
      <c r="M18435" s="120"/>
      <c r="N18435" s="120"/>
      <c r="U18435" s="121"/>
      <c r="V18435" s="122"/>
      <c r="W18435" s="123"/>
      <c r="AC18435" s="123"/>
    </row>
    <row r="18436" spans="5:29" s="2" customFormat="1">
      <c r="E18436" s="120"/>
      <c r="M18436" s="120"/>
      <c r="N18436" s="120"/>
      <c r="U18436" s="121"/>
      <c r="V18436" s="122"/>
      <c r="W18436" s="123"/>
      <c r="AC18436" s="123"/>
    </row>
    <row r="18437" spans="5:29" s="2" customFormat="1">
      <c r="E18437" s="120"/>
      <c r="M18437" s="120"/>
      <c r="N18437" s="120"/>
      <c r="U18437" s="121"/>
      <c r="V18437" s="122"/>
      <c r="W18437" s="123"/>
      <c r="AC18437" s="123"/>
    </row>
    <row r="18438" spans="5:29" s="2" customFormat="1">
      <c r="E18438" s="120"/>
      <c r="M18438" s="120"/>
      <c r="N18438" s="120"/>
      <c r="U18438" s="121"/>
      <c r="V18438" s="122"/>
      <c r="W18438" s="123"/>
      <c r="AC18438" s="123"/>
    </row>
    <row r="18439" spans="5:29" s="2" customFormat="1">
      <c r="E18439" s="120"/>
      <c r="M18439" s="120"/>
      <c r="N18439" s="120"/>
      <c r="U18439" s="121"/>
      <c r="V18439" s="122"/>
      <c r="W18439" s="123"/>
      <c r="AC18439" s="123"/>
    </row>
    <row r="18440" spans="5:29" s="2" customFormat="1">
      <c r="E18440" s="120"/>
      <c r="M18440" s="120"/>
      <c r="N18440" s="120"/>
      <c r="U18440" s="121"/>
      <c r="V18440" s="122"/>
      <c r="W18440" s="123"/>
      <c r="AC18440" s="123"/>
    </row>
    <row r="18441" spans="5:29" s="2" customFormat="1">
      <c r="E18441" s="120"/>
      <c r="M18441" s="120"/>
      <c r="N18441" s="120"/>
      <c r="U18441" s="121"/>
      <c r="V18441" s="122"/>
      <c r="W18441" s="123"/>
      <c r="AC18441" s="123"/>
    </row>
    <row r="18442" spans="5:29" s="2" customFormat="1">
      <c r="E18442" s="120"/>
      <c r="M18442" s="120"/>
      <c r="N18442" s="120"/>
      <c r="U18442" s="121"/>
      <c r="V18442" s="122"/>
      <c r="W18442" s="123"/>
      <c r="AC18442" s="123"/>
    </row>
    <row r="18443" spans="5:29" s="2" customFormat="1">
      <c r="E18443" s="120"/>
      <c r="M18443" s="120"/>
      <c r="N18443" s="120"/>
      <c r="U18443" s="121"/>
      <c r="V18443" s="122"/>
      <c r="W18443" s="123"/>
      <c r="AC18443" s="123"/>
    </row>
    <row r="18444" spans="5:29" s="2" customFormat="1">
      <c r="E18444" s="120"/>
      <c r="M18444" s="120"/>
      <c r="N18444" s="120"/>
      <c r="U18444" s="121"/>
      <c r="V18444" s="122"/>
      <c r="W18444" s="123"/>
      <c r="AC18444" s="123"/>
    </row>
    <row r="18445" spans="5:29" s="2" customFormat="1">
      <c r="E18445" s="120"/>
      <c r="M18445" s="120"/>
      <c r="N18445" s="120"/>
      <c r="U18445" s="121"/>
      <c r="V18445" s="122"/>
      <c r="W18445" s="123"/>
      <c r="AC18445" s="123"/>
    </row>
    <row r="18446" spans="5:29" s="2" customFormat="1">
      <c r="E18446" s="120"/>
      <c r="M18446" s="120"/>
      <c r="N18446" s="120"/>
      <c r="U18446" s="121"/>
      <c r="V18446" s="122"/>
      <c r="W18446" s="123"/>
      <c r="AC18446" s="123"/>
    </row>
    <row r="18447" spans="5:29" s="2" customFormat="1">
      <c r="E18447" s="120"/>
      <c r="M18447" s="120"/>
      <c r="N18447" s="120"/>
      <c r="U18447" s="121"/>
      <c r="V18447" s="122"/>
      <c r="W18447" s="123"/>
      <c r="AC18447" s="123"/>
    </row>
    <row r="18448" spans="5:29" s="2" customFormat="1">
      <c r="E18448" s="120"/>
      <c r="M18448" s="120"/>
      <c r="N18448" s="120"/>
      <c r="U18448" s="121"/>
      <c r="V18448" s="122"/>
      <c r="W18448" s="123"/>
      <c r="AC18448" s="123"/>
    </row>
    <row r="18449" spans="5:29" s="2" customFormat="1">
      <c r="E18449" s="120"/>
      <c r="M18449" s="120"/>
      <c r="N18449" s="120"/>
      <c r="U18449" s="121"/>
      <c r="V18449" s="122"/>
      <c r="W18449" s="123"/>
      <c r="AC18449" s="123"/>
    </row>
    <row r="18450" spans="5:29" s="2" customFormat="1">
      <c r="E18450" s="120"/>
      <c r="M18450" s="120"/>
      <c r="N18450" s="120"/>
      <c r="U18450" s="121"/>
      <c r="V18450" s="122"/>
      <c r="W18450" s="123"/>
      <c r="AC18450" s="123"/>
    </row>
    <row r="18451" spans="5:29" s="2" customFormat="1">
      <c r="E18451" s="120"/>
      <c r="M18451" s="120"/>
      <c r="N18451" s="120"/>
      <c r="U18451" s="121"/>
      <c r="V18451" s="122"/>
      <c r="W18451" s="123"/>
      <c r="AC18451" s="123"/>
    </row>
    <row r="18452" spans="5:29" s="2" customFormat="1">
      <c r="E18452" s="120"/>
      <c r="M18452" s="120"/>
      <c r="N18452" s="120"/>
      <c r="U18452" s="121"/>
      <c r="V18452" s="122"/>
      <c r="W18452" s="123"/>
      <c r="AC18452" s="123"/>
    </row>
    <row r="18453" spans="5:29" s="2" customFormat="1">
      <c r="E18453" s="120"/>
      <c r="M18453" s="120"/>
      <c r="N18453" s="120"/>
      <c r="U18453" s="121"/>
      <c r="V18453" s="122"/>
      <c r="W18453" s="123"/>
      <c r="AC18453" s="123"/>
    </row>
    <row r="18454" spans="5:29" s="2" customFormat="1">
      <c r="E18454" s="120"/>
      <c r="M18454" s="120"/>
      <c r="N18454" s="120"/>
      <c r="U18454" s="121"/>
      <c r="V18454" s="122"/>
      <c r="W18454" s="123"/>
      <c r="AC18454" s="123"/>
    </row>
    <row r="18455" spans="5:29" s="2" customFormat="1">
      <c r="E18455" s="120"/>
      <c r="M18455" s="120"/>
      <c r="N18455" s="120"/>
      <c r="U18455" s="121"/>
      <c r="V18455" s="122"/>
      <c r="W18455" s="123"/>
      <c r="AC18455" s="123"/>
    </row>
    <row r="18456" spans="5:29" s="2" customFormat="1">
      <c r="E18456" s="120"/>
      <c r="M18456" s="120"/>
      <c r="N18456" s="120"/>
      <c r="U18456" s="121"/>
      <c r="V18456" s="122"/>
      <c r="W18456" s="123"/>
      <c r="AC18456" s="123"/>
    </row>
    <row r="18457" spans="5:29" s="2" customFormat="1">
      <c r="E18457" s="120"/>
      <c r="M18457" s="120"/>
      <c r="N18457" s="120"/>
      <c r="U18457" s="121"/>
      <c r="V18457" s="122"/>
      <c r="W18457" s="123"/>
      <c r="AC18457" s="123"/>
    </row>
    <row r="18458" spans="5:29" s="2" customFormat="1">
      <c r="E18458" s="120"/>
      <c r="M18458" s="120"/>
      <c r="N18458" s="120"/>
      <c r="U18458" s="121"/>
      <c r="V18458" s="122"/>
      <c r="W18458" s="123"/>
      <c r="AC18458" s="123"/>
    </row>
    <row r="18459" spans="5:29" s="2" customFormat="1">
      <c r="E18459" s="120"/>
      <c r="M18459" s="120"/>
      <c r="N18459" s="120"/>
      <c r="U18459" s="121"/>
      <c r="V18459" s="122"/>
      <c r="W18459" s="123"/>
      <c r="AC18459" s="123"/>
    </row>
    <row r="18460" spans="5:29" s="2" customFormat="1">
      <c r="E18460" s="120"/>
      <c r="M18460" s="120"/>
      <c r="N18460" s="120"/>
      <c r="U18460" s="121"/>
      <c r="V18460" s="122"/>
      <c r="W18460" s="123"/>
      <c r="AC18460" s="123"/>
    </row>
    <row r="18461" spans="5:29" s="2" customFormat="1">
      <c r="E18461" s="120"/>
      <c r="M18461" s="120"/>
      <c r="N18461" s="120"/>
      <c r="U18461" s="121"/>
      <c r="V18461" s="122"/>
      <c r="W18461" s="123"/>
      <c r="AC18461" s="123"/>
    </row>
    <row r="18462" spans="5:29" s="2" customFormat="1">
      <c r="E18462" s="120"/>
      <c r="M18462" s="120"/>
      <c r="N18462" s="120"/>
      <c r="U18462" s="121"/>
      <c r="V18462" s="122"/>
      <c r="W18462" s="123"/>
      <c r="AC18462" s="123"/>
    </row>
    <row r="18463" spans="5:29" s="2" customFormat="1">
      <c r="E18463" s="120"/>
      <c r="M18463" s="120"/>
      <c r="N18463" s="120"/>
      <c r="U18463" s="121"/>
      <c r="V18463" s="122"/>
      <c r="W18463" s="123"/>
      <c r="AC18463" s="123"/>
    </row>
    <row r="18464" spans="5:29" s="2" customFormat="1">
      <c r="E18464" s="120"/>
      <c r="M18464" s="120"/>
      <c r="N18464" s="120"/>
      <c r="U18464" s="121"/>
      <c r="V18464" s="122"/>
      <c r="W18464" s="123"/>
      <c r="AC18464" s="123"/>
    </row>
    <row r="18465" spans="5:29" s="2" customFormat="1">
      <c r="E18465" s="120"/>
      <c r="M18465" s="120"/>
      <c r="N18465" s="120"/>
      <c r="U18465" s="121"/>
      <c r="V18465" s="122"/>
      <c r="W18465" s="123"/>
      <c r="AC18465" s="123"/>
    </row>
    <row r="18466" spans="5:29" s="2" customFormat="1">
      <c r="E18466" s="120"/>
      <c r="M18466" s="120"/>
      <c r="N18466" s="120"/>
      <c r="U18466" s="121"/>
      <c r="V18466" s="122"/>
      <c r="W18466" s="123"/>
      <c r="AC18466" s="123"/>
    </row>
    <row r="18467" spans="5:29" s="2" customFormat="1">
      <c r="E18467" s="120"/>
      <c r="M18467" s="120"/>
      <c r="N18467" s="120"/>
      <c r="U18467" s="121"/>
      <c r="V18467" s="122"/>
      <c r="W18467" s="123"/>
      <c r="AC18467" s="123"/>
    </row>
    <row r="18468" spans="5:29" s="2" customFormat="1">
      <c r="E18468" s="120"/>
      <c r="M18468" s="120"/>
      <c r="N18468" s="120"/>
      <c r="U18468" s="121"/>
      <c r="V18468" s="122"/>
      <c r="W18468" s="123"/>
      <c r="AC18468" s="123"/>
    </row>
    <row r="18469" spans="5:29" s="2" customFormat="1">
      <c r="E18469" s="120"/>
      <c r="M18469" s="120"/>
      <c r="N18469" s="120"/>
      <c r="U18469" s="121"/>
      <c r="V18469" s="122"/>
      <c r="W18469" s="123"/>
      <c r="AC18469" s="123"/>
    </row>
    <row r="18470" spans="5:29" s="2" customFormat="1">
      <c r="E18470" s="120"/>
      <c r="M18470" s="120"/>
      <c r="N18470" s="120"/>
      <c r="U18470" s="121"/>
      <c r="V18470" s="122"/>
      <c r="W18470" s="123"/>
      <c r="AC18470" s="123"/>
    </row>
    <row r="18471" spans="5:29" s="2" customFormat="1">
      <c r="E18471" s="120"/>
      <c r="M18471" s="120"/>
      <c r="N18471" s="120"/>
      <c r="U18471" s="121"/>
      <c r="V18471" s="122"/>
      <c r="W18471" s="123"/>
      <c r="AC18471" s="123"/>
    </row>
    <row r="18472" spans="5:29" s="2" customFormat="1">
      <c r="E18472" s="120"/>
      <c r="M18472" s="120"/>
      <c r="N18472" s="120"/>
      <c r="U18472" s="121"/>
      <c r="V18472" s="122"/>
      <c r="W18472" s="123"/>
      <c r="AC18472" s="123"/>
    </row>
    <row r="18473" spans="5:29" s="2" customFormat="1">
      <c r="E18473" s="120"/>
      <c r="M18473" s="120"/>
      <c r="N18473" s="120"/>
      <c r="U18473" s="121"/>
      <c r="V18473" s="122"/>
      <c r="W18473" s="123"/>
      <c r="AC18473" s="123"/>
    </row>
    <row r="18474" spans="5:29" s="2" customFormat="1">
      <c r="E18474" s="120"/>
      <c r="M18474" s="120"/>
      <c r="N18474" s="120"/>
      <c r="U18474" s="121"/>
      <c r="V18474" s="122"/>
      <c r="W18474" s="123"/>
      <c r="AC18474" s="123"/>
    </row>
    <row r="18475" spans="5:29" s="2" customFormat="1">
      <c r="E18475" s="120"/>
      <c r="M18475" s="120"/>
      <c r="N18475" s="120"/>
      <c r="U18475" s="121"/>
      <c r="V18475" s="122"/>
      <c r="W18475" s="123"/>
      <c r="AC18475" s="123"/>
    </row>
    <row r="18476" spans="5:29" s="2" customFormat="1">
      <c r="E18476" s="120"/>
      <c r="M18476" s="120"/>
      <c r="N18476" s="120"/>
      <c r="U18476" s="121"/>
      <c r="V18476" s="122"/>
      <c r="W18476" s="123"/>
      <c r="AC18476" s="123"/>
    </row>
    <row r="18477" spans="5:29" s="2" customFormat="1">
      <c r="E18477" s="120"/>
      <c r="M18477" s="120"/>
      <c r="N18477" s="120"/>
      <c r="U18477" s="121"/>
      <c r="V18477" s="122"/>
      <c r="W18477" s="123"/>
      <c r="AC18477" s="123"/>
    </row>
    <row r="18478" spans="5:29" s="2" customFormat="1">
      <c r="E18478" s="120"/>
      <c r="M18478" s="120"/>
      <c r="N18478" s="120"/>
      <c r="U18478" s="121"/>
      <c r="V18478" s="122"/>
      <c r="W18478" s="123"/>
      <c r="AC18478" s="123"/>
    </row>
    <row r="18479" spans="5:29" s="2" customFormat="1">
      <c r="E18479" s="120"/>
      <c r="M18479" s="120"/>
      <c r="N18479" s="120"/>
      <c r="U18479" s="121"/>
      <c r="V18479" s="122"/>
      <c r="W18479" s="123"/>
      <c r="AC18479" s="123"/>
    </row>
    <row r="18480" spans="5:29" s="2" customFormat="1">
      <c r="E18480" s="120"/>
      <c r="M18480" s="120"/>
      <c r="N18480" s="120"/>
      <c r="U18480" s="121"/>
      <c r="V18480" s="122"/>
      <c r="W18480" s="123"/>
      <c r="AC18480" s="123"/>
    </row>
    <row r="18481" spans="5:29" s="2" customFormat="1">
      <c r="E18481" s="120"/>
      <c r="M18481" s="120"/>
      <c r="N18481" s="120"/>
      <c r="U18481" s="121"/>
      <c r="V18481" s="122"/>
      <c r="W18481" s="123"/>
      <c r="AC18481" s="123"/>
    </row>
    <row r="18482" spans="5:29" s="2" customFormat="1">
      <c r="E18482" s="120"/>
      <c r="M18482" s="120"/>
      <c r="N18482" s="120"/>
      <c r="U18482" s="121"/>
      <c r="V18482" s="122"/>
      <c r="W18482" s="123"/>
      <c r="AC18482" s="123"/>
    </row>
    <row r="18483" spans="5:29" s="2" customFormat="1">
      <c r="E18483" s="120"/>
      <c r="M18483" s="120"/>
      <c r="N18483" s="120"/>
      <c r="U18483" s="121"/>
      <c r="V18483" s="122"/>
      <c r="W18483" s="123"/>
      <c r="AC18483" s="123"/>
    </row>
    <row r="18484" spans="5:29" s="2" customFormat="1">
      <c r="E18484" s="120"/>
      <c r="M18484" s="120"/>
      <c r="N18484" s="120"/>
      <c r="U18484" s="121"/>
      <c r="V18484" s="122"/>
      <c r="W18484" s="123"/>
      <c r="AC18484" s="123"/>
    </row>
    <row r="18485" spans="5:29" s="2" customFormat="1">
      <c r="E18485" s="120"/>
      <c r="M18485" s="120"/>
      <c r="N18485" s="120"/>
      <c r="U18485" s="121"/>
      <c r="V18485" s="122"/>
      <c r="W18485" s="123"/>
      <c r="AC18485" s="123"/>
    </row>
    <row r="18486" spans="5:29" s="2" customFormat="1">
      <c r="E18486" s="120"/>
      <c r="M18486" s="120"/>
      <c r="N18486" s="120"/>
      <c r="U18486" s="121"/>
      <c r="V18486" s="122"/>
      <c r="W18486" s="123"/>
      <c r="AC18486" s="123"/>
    </row>
    <row r="18487" spans="5:29" s="2" customFormat="1">
      <c r="E18487" s="120"/>
      <c r="M18487" s="120"/>
      <c r="N18487" s="120"/>
      <c r="U18487" s="121"/>
      <c r="V18487" s="122"/>
      <c r="W18487" s="123"/>
      <c r="AC18487" s="123"/>
    </row>
    <row r="18488" spans="5:29" s="2" customFormat="1">
      <c r="E18488" s="120"/>
      <c r="M18488" s="120"/>
      <c r="N18488" s="120"/>
      <c r="U18488" s="121"/>
      <c r="V18488" s="122"/>
      <c r="W18488" s="123"/>
      <c r="AC18488" s="123"/>
    </row>
    <row r="18489" spans="5:29" s="2" customFormat="1">
      <c r="E18489" s="120"/>
      <c r="M18489" s="120"/>
      <c r="N18489" s="120"/>
      <c r="U18489" s="121"/>
      <c r="V18489" s="122"/>
      <c r="W18489" s="123"/>
      <c r="AC18489" s="123"/>
    </row>
    <row r="18490" spans="5:29" s="2" customFormat="1">
      <c r="E18490" s="120"/>
      <c r="M18490" s="120"/>
      <c r="N18490" s="120"/>
      <c r="U18490" s="121"/>
      <c r="V18490" s="122"/>
      <c r="W18490" s="123"/>
      <c r="AC18490" s="123"/>
    </row>
    <row r="18491" spans="5:29" s="2" customFormat="1">
      <c r="E18491" s="120"/>
      <c r="M18491" s="120"/>
      <c r="N18491" s="120"/>
      <c r="U18491" s="121"/>
      <c r="V18491" s="122"/>
      <c r="W18491" s="123"/>
      <c r="AC18491" s="123"/>
    </row>
    <row r="18492" spans="5:29" s="2" customFormat="1">
      <c r="E18492" s="120"/>
      <c r="M18492" s="120"/>
      <c r="N18492" s="120"/>
      <c r="U18492" s="121"/>
      <c r="V18492" s="122"/>
      <c r="W18492" s="123"/>
      <c r="AC18492" s="123"/>
    </row>
    <row r="18493" spans="5:29" s="2" customFormat="1">
      <c r="E18493" s="120"/>
      <c r="M18493" s="120"/>
      <c r="N18493" s="120"/>
      <c r="U18493" s="121"/>
      <c r="V18493" s="122"/>
      <c r="W18493" s="123"/>
      <c r="AC18493" s="123"/>
    </row>
    <row r="18494" spans="5:29" s="2" customFormat="1">
      <c r="E18494" s="120"/>
      <c r="M18494" s="120"/>
      <c r="N18494" s="120"/>
      <c r="U18494" s="121"/>
      <c r="V18494" s="122"/>
      <c r="W18494" s="123"/>
      <c r="AC18494" s="123"/>
    </row>
    <row r="18495" spans="5:29" s="2" customFormat="1">
      <c r="E18495" s="120"/>
      <c r="M18495" s="120"/>
      <c r="N18495" s="120"/>
      <c r="U18495" s="121"/>
      <c r="V18495" s="122"/>
      <c r="W18495" s="123"/>
      <c r="AC18495" s="123"/>
    </row>
    <row r="18496" spans="5:29" s="2" customFormat="1">
      <c r="E18496" s="120"/>
      <c r="M18496" s="120"/>
      <c r="N18496" s="120"/>
      <c r="U18496" s="121"/>
      <c r="V18496" s="122"/>
      <c r="W18496" s="123"/>
      <c r="AC18496" s="123"/>
    </row>
    <row r="18497" spans="5:29" s="2" customFormat="1">
      <c r="E18497" s="120"/>
      <c r="M18497" s="120"/>
      <c r="N18497" s="120"/>
      <c r="U18497" s="121"/>
      <c r="V18497" s="122"/>
      <c r="W18497" s="123"/>
      <c r="AC18497" s="123"/>
    </row>
    <row r="18498" spans="5:29" s="2" customFormat="1">
      <c r="E18498" s="120"/>
      <c r="M18498" s="120"/>
      <c r="N18498" s="120"/>
      <c r="U18498" s="121"/>
      <c r="V18498" s="122"/>
      <c r="W18498" s="123"/>
      <c r="AC18498" s="123"/>
    </row>
    <row r="18499" spans="5:29" s="2" customFormat="1">
      <c r="E18499" s="120"/>
      <c r="M18499" s="120"/>
      <c r="N18499" s="120"/>
      <c r="U18499" s="121"/>
      <c r="V18499" s="122"/>
      <c r="W18499" s="123"/>
      <c r="AC18499" s="123"/>
    </row>
    <row r="18500" spans="5:29" s="2" customFormat="1">
      <c r="E18500" s="120"/>
      <c r="M18500" s="120"/>
      <c r="N18500" s="120"/>
      <c r="U18500" s="121"/>
      <c r="V18500" s="122"/>
      <c r="W18500" s="123"/>
      <c r="AC18500" s="123"/>
    </row>
    <row r="18501" spans="5:29" s="2" customFormat="1">
      <c r="E18501" s="120"/>
      <c r="M18501" s="120"/>
      <c r="N18501" s="120"/>
      <c r="U18501" s="121"/>
      <c r="V18501" s="122"/>
      <c r="W18501" s="123"/>
      <c r="AC18501" s="123"/>
    </row>
    <row r="18502" spans="5:29" s="2" customFormat="1">
      <c r="E18502" s="120"/>
      <c r="M18502" s="120"/>
      <c r="N18502" s="120"/>
      <c r="U18502" s="121"/>
      <c r="V18502" s="122"/>
      <c r="W18502" s="123"/>
      <c r="AC18502" s="123"/>
    </row>
    <row r="18503" spans="5:29" s="2" customFormat="1">
      <c r="E18503" s="120"/>
      <c r="M18503" s="120"/>
      <c r="N18503" s="120"/>
      <c r="U18503" s="121"/>
      <c r="V18503" s="122"/>
      <c r="W18503" s="123"/>
      <c r="AC18503" s="123"/>
    </row>
    <row r="18504" spans="5:29" s="2" customFormat="1">
      <c r="E18504" s="120"/>
      <c r="M18504" s="120"/>
      <c r="N18504" s="120"/>
      <c r="U18504" s="121"/>
      <c r="V18504" s="122"/>
      <c r="W18504" s="123"/>
      <c r="AC18504" s="123"/>
    </row>
    <row r="18505" spans="5:29" s="2" customFormat="1">
      <c r="E18505" s="120"/>
      <c r="M18505" s="120"/>
      <c r="N18505" s="120"/>
      <c r="U18505" s="121"/>
      <c r="V18505" s="122"/>
      <c r="W18505" s="123"/>
      <c r="AC18505" s="123"/>
    </row>
    <row r="18506" spans="5:29" s="2" customFormat="1">
      <c r="E18506" s="120"/>
      <c r="M18506" s="120"/>
      <c r="N18506" s="120"/>
      <c r="U18506" s="121"/>
      <c r="V18506" s="122"/>
      <c r="W18506" s="123"/>
      <c r="AC18506" s="123"/>
    </row>
    <row r="18507" spans="5:29" s="2" customFormat="1">
      <c r="E18507" s="120"/>
      <c r="M18507" s="120"/>
      <c r="N18507" s="120"/>
      <c r="U18507" s="121"/>
      <c r="V18507" s="122"/>
      <c r="W18507" s="123"/>
      <c r="AC18507" s="123"/>
    </row>
    <row r="18508" spans="5:29" s="2" customFormat="1">
      <c r="E18508" s="120"/>
      <c r="M18508" s="120"/>
      <c r="N18508" s="120"/>
      <c r="U18508" s="121"/>
      <c r="V18508" s="122"/>
      <c r="W18508" s="123"/>
      <c r="AC18508" s="123"/>
    </row>
    <row r="18509" spans="5:29" s="2" customFormat="1">
      <c r="E18509" s="120"/>
      <c r="M18509" s="120"/>
      <c r="N18509" s="120"/>
      <c r="U18509" s="121"/>
      <c r="V18509" s="122"/>
      <c r="W18509" s="123"/>
      <c r="AC18509" s="123"/>
    </row>
    <row r="18510" spans="5:29" s="2" customFormat="1">
      <c r="E18510" s="120"/>
      <c r="M18510" s="120"/>
      <c r="N18510" s="120"/>
      <c r="U18510" s="121"/>
      <c r="V18510" s="122"/>
      <c r="W18510" s="123"/>
      <c r="AC18510" s="123"/>
    </row>
    <row r="18511" spans="5:29" s="2" customFormat="1">
      <c r="E18511" s="120"/>
      <c r="M18511" s="120"/>
      <c r="N18511" s="120"/>
      <c r="U18511" s="121"/>
      <c r="V18511" s="122"/>
      <c r="W18511" s="123"/>
      <c r="AC18511" s="123"/>
    </row>
    <row r="18512" spans="5:29" s="2" customFormat="1">
      <c r="E18512" s="120"/>
      <c r="M18512" s="120"/>
      <c r="N18512" s="120"/>
      <c r="U18512" s="121"/>
      <c r="V18512" s="122"/>
      <c r="W18512" s="123"/>
      <c r="AC18512" s="123"/>
    </row>
    <row r="18513" spans="5:29" s="2" customFormat="1">
      <c r="E18513" s="120"/>
      <c r="M18513" s="120"/>
      <c r="N18513" s="120"/>
      <c r="U18513" s="121"/>
      <c r="V18513" s="122"/>
      <c r="W18513" s="123"/>
      <c r="AC18513" s="123"/>
    </row>
    <row r="18514" spans="5:29" s="2" customFormat="1">
      <c r="E18514" s="120"/>
      <c r="M18514" s="120"/>
      <c r="N18514" s="120"/>
      <c r="U18514" s="121"/>
      <c r="V18514" s="122"/>
      <c r="W18514" s="123"/>
      <c r="AC18514" s="123"/>
    </row>
    <row r="18515" spans="5:29" s="2" customFormat="1">
      <c r="E18515" s="120"/>
      <c r="M18515" s="120"/>
      <c r="N18515" s="120"/>
      <c r="U18515" s="121"/>
      <c r="V18515" s="122"/>
      <c r="W18515" s="123"/>
      <c r="AC18515" s="123"/>
    </row>
    <row r="18516" spans="5:29" s="2" customFormat="1">
      <c r="E18516" s="120"/>
      <c r="M18516" s="120"/>
      <c r="N18516" s="120"/>
      <c r="U18516" s="121"/>
      <c r="V18516" s="122"/>
      <c r="W18516" s="123"/>
      <c r="AC18516" s="123"/>
    </row>
    <row r="18517" spans="5:29" s="2" customFormat="1">
      <c r="E18517" s="120"/>
      <c r="M18517" s="120"/>
      <c r="N18517" s="120"/>
      <c r="U18517" s="121"/>
      <c r="V18517" s="122"/>
      <c r="W18517" s="123"/>
      <c r="AC18517" s="123"/>
    </row>
    <row r="18518" spans="5:29" s="2" customFormat="1">
      <c r="E18518" s="120"/>
      <c r="M18518" s="120"/>
      <c r="N18518" s="120"/>
      <c r="U18518" s="121"/>
      <c r="V18518" s="122"/>
      <c r="W18518" s="123"/>
      <c r="AC18518" s="123"/>
    </row>
    <row r="18519" spans="5:29" s="2" customFormat="1">
      <c r="E18519" s="120"/>
      <c r="M18519" s="120"/>
      <c r="N18519" s="120"/>
      <c r="U18519" s="121"/>
      <c r="V18519" s="122"/>
      <c r="W18519" s="123"/>
      <c r="AC18519" s="123"/>
    </row>
    <row r="18520" spans="5:29" s="2" customFormat="1">
      <c r="E18520" s="120"/>
      <c r="M18520" s="120"/>
      <c r="N18520" s="120"/>
      <c r="U18520" s="121"/>
      <c r="V18520" s="122"/>
      <c r="W18520" s="123"/>
      <c r="AC18520" s="123"/>
    </row>
    <row r="18521" spans="5:29" s="2" customFormat="1">
      <c r="E18521" s="120"/>
      <c r="M18521" s="120"/>
      <c r="N18521" s="120"/>
      <c r="U18521" s="121"/>
      <c r="V18521" s="122"/>
      <c r="W18521" s="123"/>
      <c r="AC18521" s="123"/>
    </row>
    <row r="18522" spans="5:29" s="2" customFormat="1">
      <c r="E18522" s="120"/>
      <c r="M18522" s="120"/>
      <c r="N18522" s="120"/>
      <c r="U18522" s="121"/>
      <c r="V18522" s="122"/>
      <c r="W18522" s="123"/>
      <c r="AC18522" s="123"/>
    </row>
    <row r="18523" spans="5:29" s="2" customFormat="1">
      <c r="E18523" s="120"/>
      <c r="M18523" s="120"/>
      <c r="N18523" s="120"/>
      <c r="U18523" s="121"/>
      <c r="V18523" s="122"/>
      <c r="W18523" s="123"/>
      <c r="AC18523" s="123"/>
    </row>
    <row r="18524" spans="5:29" s="2" customFormat="1">
      <c r="E18524" s="120"/>
      <c r="M18524" s="120"/>
      <c r="N18524" s="120"/>
      <c r="U18524" s="121"/>
      <c r="V18524" s="122"/>
      <c r="W18524" s="123"/>
      <c r="AC18524" s="123"/>
    </row>
    <row r="18525" spans="5:29" s="2" customFormat="1">
      <c r="E18525" s="120"/>
      <c r="M18525" s="120"/>
      <c r="N18525" s="120"/>
      <c r="U18525" s="121"/>
      <c r="V18525" s="122"/>
      <c r="W18525" s="123"/>
      <c r="AC18525" s="123"/>
    </row>
    <row r="18526" spans="5:29" s="2" customFormat="1">
      <c r="E18526" s="120"/>
      <c r="M18526" s="120"/>
      <c r="N18526" s="120"/>
      <c r="U18526" s="121"/>
      <c r="V18526" s="122"/>
      <c r="W18526" s="123"/>
      <c r="AC18526" s="123"/>
    </row>
    <row r="18527" spans="5:29" s="2" customFormat="1">
      <c r="E18527" s="120"/>
      <c r="M18527" s="120"/>
      <c r="N18527" s="120"/>
      <c r="U18527" s="121"/>
      <c r="V18527" s="122"/>
      <c r="W18527" s="123"/>
      <c r="AC18527" s="123"/>
    </row>
    <row r="18528" spans="5:29" s="2" customFormat="1">
      <c r="E18528" s="120"/>
      <c r="M18528" s="120"/>
      <c r="N18528" s="120"/>
      <c r="U18528" s="121"/>
      <c r="V18528" s="122"/>
      <c r="W18528" s="123"/>
      <c r="AC18528" s="123"/>
    </row>
    <row r="18529" spans="5:29" s="2" customFormat="1">
      <c r="E18529" s="120"/>
      <c r="M18529" s="120"/>
      <c r="N18529" s="120"/>
      <c r="U18529" s="121"/>
      <c r="V18529" s="122"/>
      <c r="W18529" s="123"/>
      <c r="AC18529" s="123"/>
    </row>
    <row r="18530" spans="5:29" s="2" customFormat="1">
      <c r="E18530" s="120"/>
      <c r="M18530" s="120"/>
      <c r="N18530" s="120"/>
      <c r="U18530" s="121"/>
      <c r="V18530" s="122"/>
      <c r="W18530" s="123"/>
      <c r="AC18530" s="123"/>
    </row>
    <row r="18531" spans="5:29" s="2" customFormat="1">
      <c r="E18531" s="120"/>
      <c r="M18531" s="120"/>
      <c r="N18531" s="120"/>
      <c r="U18531" s="121"/>
      <c r="V18531" s="122"/>
      <c r="W18531" s="123"/>
      <c r="AC18531" s="123"/>
    </row>
    <row r="18532" spans="5:29" s="2" customFormat="1">
      <c r="E18532" s="120"/>
      <c r="M18532" s="120"/>
      <c r="N18532" s="120"/>
      <c r="U18532" s="121"/>
      <c r="V18532" s="122"/>
      <c r="W18532" s="123"/>
      <c r="AC18532" s="123"/>
    </row>
    <row r="18533" spans="5:29" s="2" customFormat="1">
      <c r="E18533" s="120"/>
      <c r="M18533" s="120"/>
      <c r="N18533" s="120"/>
      <c r="U18533" s="121"/>
      <c r="V18533" s="122"/>
      <c r="W18533" s="123"/>
      <c r="AC18533" s="123"/>
    </row>
    <row r="18534" spans="5:29" s="2" customFormat="1">
      <c r="E18534" s="120"/>
      <c r="M18534" s="120"/>
      <c r="N18534" s="120"/>
      <c r="U18534" s="121"/>
      <c r="V18534" s="122"/>
      <c r="W18534" s="123"/>
      <c r="AC18534" s="123"/>
    </row>
    <row r="18535" spans="5:29" s="2" customFormat="1">
      <c r="E18535" s="120"/>
      <c r="M18535" s="120"/>
      <c r="N18535" s="120"/>
      <c r="U18535" s="121"/>
      <c r="V18535" s="122"/>
      <c r="W18535" s="123"/>
      <c r="AC18535" s="123"/>
    </row>
    <row r="18536" spans="5:29" s="2" customFormat="1">
      <c r="E18536" s="120"/>
      <c r="M18536" s="120"/>
      <c r="N18536" s="120"/>
      <c r="U18536" s="121"/>
      <c r="V18536" s="122"/>
      <c r="W18536" s="123"/>
      <c r="AC18536" s="123"/>
    </row>
    <row r="18537" spans="5:29" s="2" customFormat="1">
      <c r="E18537" s="120"/>
      <c r="M18537" s="120"/>
      <c r="N18537" s="120"/>
      <c r="U18537" s="121"/>
      <c r="V18537" s="122"/>
      <c r="W18537" s="123"/>
      <c r="AC18537" s="123"/>
    </row>
    <row r="18538" spans="5:29" s="2" customFormat="1">
      <c r="E18538" s="120"/>
      <c r="M18538" s="120"/>
      <c r="N18538" s="120"/>
      <c r="U18538" s="121"/>
      <c r="V18538" s="122"/>
      <c r="W18538" s="123"/>
      <c r="AC18538" s="123"/>
    </row>
    <row r="18539" spans="5:29" s="2" customFormat="1">
      <c r="E18539" s="120"/>
      <c r="M18539" s="120"/>
      <c r="N18539" s="120"/>
      <c r="U18539" s="121"/>
      <c r="V18539" s="122"/>
      <c r="W18539" s="123"/>
      <c r="AC18539" s="123"/>
    </row>
    <row r="18540" spans="5:29" s="2" customFormat="1">
      <c r="E18540" s="120"/>
      <c r="M18540" s="120"/>
      <c r="N18540" s="120"/>
      <c r="U18540" s="121"/>
      <c r="V18540" s="122"/>
      <c r="W18540" s="123"/>
      <c r="AC18540" s="123"/>
    </row>
    <row r="18541" spans="5:29" s="2" customFormat="1">
      <c r="E18541" s="120"/>
      <c r="M18541" s="120"/>
      <c r="N18541" s="120"/>
      <c r="U18541" s="121"/>
      <c r="V18541" s="122"/>
      <c r="W18541" s="123"/>
      <c r="AC18541" s="123"/>
    </row>
    <row r="18542" spans="5:29" s="2" customFormat="1">
      <c r="E18542" s="120"/>
      <c r="M18542" s="120"/>
      <c r="N18542" s="120"/>
      <c r="U18542" s="121"/>
      <c r="V18542" s="122"/>
      <c r="W18542" s="123"/>
      <c r="AC18542" s="123"/>
    </row>
    <row r="18543" spans="5:29" s="2" customFormat="1">
      <c r="E18543" s="120"/>
      <c r="M18543" s="120"/>
      <c r="N18543" s="120"/>
      <c r="U18543" s="121"/>
      <c r="V18543" s="122"/>
      <c r="W18543" s="123"/>
      <c r="AC18543" s="123"/>
    </row>
    <row r="18544" spans="5:29" s="2" customFormat="1">
      <c r="E18544" s="120"/>
      <c r="M18544" s="120"/>
      <c r="N18544" s="120"/>
      <c r="U18544" s="121"/>
      <c r="V18544" s="122"/>
      <c r="W18544" s="123"/>
      <c r="AC18544" s="123"/>
    </row>
    <row r="18545" spans="5:29" s="2" customFormat="1">
      <c r="E18545" s="120"/>
      <c r="M18545" s="120"/>
      <c r="N18545" s="120"/>
      <c r="U18545" s="121"/>
      <c r="V18545" s="122"/>
      <c r="W18545" s="123"/>
      <c r="AC18545" s="123"/>
    </row>
    <row r="18546" spans="5:29" s="2" customFormat="1">
      <c r="E18546" s="120"/>
      <c r="M18546" s="120"/>
      <c r="N18546" s="120"/>
      <c r="U18546" s="121"/>
      <c r="V18546" s="122"/>
      <c r="W18546" s="123"/>
      <c r="AC18546" s="123"/>
    </row>
    <row r="18547" spans="5:29" s="2" customFormat="1">
      <c r="E18547" s="120"/>
      <c r="M18547" s="120"/>
      <c r="N18547" s="120"/>
      <c r="U18547" s="121"/>
      <c r="V18547" s="122"/>
      <c r="W18547" s="123"/>
      <c r="AC18547" s="123"/>
    </row>
    <row r="18548" spans="5:29" s="2" customFormat="1">
      <c r="E18548" s="120"/>
      <c r="M18548" s="120"/>
      <c r="N18548" s="120"/>
      <c r="U18548" s="121"/>
      <c r="V18548" s="122"/>
      <c r="W18548" s="123"/>
      <c r="AC18548" s="123"/>
    </row>
    <row r="18549" spans="5:29" s="2" customFormat="1">
      <c r="E18549" s="120"/>
      <c r="M18549" s="120"/>
      <c r="N18549" s="120"/>
      <c r="U18549" s="121"/>
      <c r="V18549" s="122"/>
      <c r="W18549" s="123"/>
      <c r="AC18549" s="123"/>
    </row>
    <row r="18550" spans="5:29" s="2" customFormat="1">
      <c r="E18550" s="120"/>
      <c r="M18550" s="120"/>
      <c r="N18550" s="120"/>
      <c r="U18550" s="121"/>
      <c r="V18550" s="122"/>
      <c r="W18550" s="123"/>
      <c r="AC18550" s="123"/>
    </row>
    <row r="18551" spans="5:29" s="2" customFormat="1">
      <c r="E18551" s="120"/>
      <c r="M18551" s="120"/>
      <c r="N18551" s="120"/>
      <c r="U18551" s="121"/>
      <c r="V18551" s="122"/>
      <c r="W18551" s="123"/>
      <c r="AC18551" s="123"/>
    </row>
    <row r="18552" spans="5:29" s="2" customFormat="1">
      <c r="E18552" s="120"/>
      <c r="M18552" s="120"/>
      <c r="N18552" s="120"/>
      <c r="U18552" s="121"/>
      <c r="V18552" s="122"/>
      <c r="W18552" s="123"/>
      <c r="AC18552" s="123"/>
    </row>
    <row r="18553" spans="5:29" s="2" customFormat="1">
      <c r="E18553" s="120"/>
      <c r="M18553" s="120"/>
      <c r="N18553" s="120"/>
      <c r="U18553" s="121"/>
      <c r="V18553" s="122"/>
      <c r="W18553" s="123"/>
      <c r="AC18553" s="123"/>
    </row>
    <row r="18554" spans="5:29" s="2" customFormat="1">
      <c r="E18554" s="120"/>
      <c r="M18554" s="120"/>
      <c r="N18554" s="120"/>
      <c r="U18554" s="121"/>
      <c r="V18554" s="122"/>
      <c r="W18554" s="123"/>
      <c r="AC18554" s="123"/>
    </row>
    <row r="18555" spans="5:29" s="2" customFormat="1">
      <c r="E18555" s="120"/>
      <c r="M18555" s="120"/>
      <c r="N18555" s="120"/>
      <c r="U18555" s="121"/>
      <c r="V18555" s="122"/>
      <c r="W18555" s="123"/>
      <c r="AC18555" s="123"/>
    </row>
    <row r="18556" spans="5:29" s="2" customFormat="1">
      <c r="E18556" s="120"/>
      <c r="M18556" s="120"/>
      <c r="N18556" s="120"/>
      <c r="U18556" s="121"/>
      <c r="V18556" s="122"/>
      <c r="W18556" s="123"/>
      <c r="AC18556" s="123"/>
    </row>
    <row r="18557" spans="5:29" s="2" customFormat="1">
      <c r="E18557" s="120"/>
      <c r="M18557" s="120"/>
      <c r="N18557" s="120"/>
      <c r="U18557" s="121"/>
      <c r="V18557" s="122"/>
      <c r="W18557" s="123"/>
      <c r="AC18557" s="123"/>
    </row>
    <row r="18558" spans="5:29" s="2" customFormat="1">
      <c r="E18558" s="120"/>
      <c r="M18558" s="120"/>
      <c r="N18558" s="120"/>
      <c r="U18558" s="121"/>
      <c r="V18558" s="122"/>
      <c r="W18558" s="123"/>
      <c r="AC18558" s="123"/>
    </row>
    <row r="18559" spans="5:29" s="2" customFormat="1">
      <c r="E18559" s="120"/>
      <c r="M18559" s="120"/>
      <c r="N18559" s="120"/>
      <c r="U18559" s="121"/>
      <c r="V18559" s="122"/>
      <c r="W18559" s="123"/>
      <c r="AC18559" s="123"/>
    </row>
    <row r="18560" spans="5:29" s="2" customFormat="1">
      <c r="E18560" s="120"/>
      <c r="M18560" s="120"/>
      <c r="N18560" s="120"/>
      <c r="U18560" s="121"/>
      <c r="V18560" s="122"/>
      <c r="W18560" s="123"/>
      <c r="AC18560" s="123"/>
    </row>
    <row r="18561" spans="5:29" s="2" customFormat="1">
      <c r="E18561" s="120"/>
      <c r="M18561" s="120"/>
      <c r="N18561" s="120"/>
      <c r="U18561" s="121"/>
      <c r="V18561" s="122"/>
      <c r="W18561" s="123"/>
      <c r="AC18561" s="123"/>
    </row>
    <row r="18562" spans="5:29" s="2" customFormat="1">
      <c r="E18562" s="120"/>
      <c r="M18562" s="120"/>
      <c r="N18562" s="120"/>
      <c r="U18562" s="121"/>
      <c r="V18562" s="122"/>
      <c r="W18562" s="123"/>
      <c r="AC18562" s="123"/>
    </row>
    <row r="18563" spans="5:29" s="2" customFormat="1">
      <c r="E18563" s="120"/>
      <c r="M18563" s="120"/>
      <c r="N18563" s="120"/>
      <c r="U18563" s="121"/>
      <c r="V18563" s="122"/>
      <c r="W18563" s="123"/>
      <c r="AC18563" s="123"/>
    </row>
    <row r="18564" spans="5:29" s="2" customFormat="1">
      <c r="E18564" s="120"/>
      <c r="M18564" s="120"/>
      <c r="N18564" s="120"/>
      <c r="U18564" s="121"/>
      <c r="V18564" s="122"/>
      <c r="W18564" s="123"/>
      <c r="AC18564" s="123"/>
    </row>
    <row r="18565" spans="5:29" s="2" customFormat="1">
      <c r="E18565" s="120"/>
      <c r="M18565" s="120"/>
      <c r="N18565" s="120"/>
      <c r="U18565" s="121"/>
      <c r="V18565" s="122"/>
      <c r="W18565" s="123"/>
      <c r="AC18565" s="123"/>
    </row>
    <row r="18566" spans="5:29" s="2" customFormat="1">
      <c r="E18566" s="120"/>
      <c r="M18566" s="120"/>
      <c r="N18566" s="120"/>
      <c r="U18566" s="121"/>
      <c r="V18566" s="122"/>
      <c r="W18566" s="123"/>
      <c r="AC18566" s="123"/>
    </row>
    <row r="18567" spans="5:29" s="2" customFormat="1">
      <c r="E18567" s="120"/>
      <c r="M18567" s="120"/>
      <c r="N18567" s="120"/>
      <c r="U18567" s="121"/>
      <c r="V18567" s="122"/>
      <c r="W18567" s="123"/>
      <c r="AC18567" s="123"/>
    </row>
    <row r="18568" spans="5:29" s="2" customFormat="1">
      <c r="E18568" s="120"/>
      <c r="M18568" s="120"/>
      <c r="N18568" s="120"/>
      <c r="U18568" s="121"/>
      <c r="V18568" s="122"/>
      <c r="W18568" s="123"/>
      <c r="AC18568" s="123"/>
    </row>
    <row r="18569" spans="5:29" s="2" customFormat="1">
      <c r="E18569" s="120"/>
      <c r="M18569" s="120"/>
      <c r="N18569" s="120"/>
      <c r="U18569" s="121"/>
      <c r="V18569" s="122"/>
      <c r="W18569" s="123"/>
      <c r="AC18569" s="123"/>
    </row>
    <row r="18570" spans="5:29" s="2" customFormat="1">
      <c r="E18570" s="120"/>
      <c r="M18570" s="120"/>
      <c r="N18570" s="120"/>
      <c r="U18570" s="121"/>
      <c r="V18570" s="122"/>
      <c r="W18570" s="123"/>
      <c r="AC18570" s="123"/>
    </row>
    <row r="18571" spans="5:29" s="2" customFormat="1">
      <c r="E18571" s="120"/>
      <c r="M18571" s="120"/>
      <c r="N18571" s="120"/>
      <c r="U18571" s="121"/>
      <c r="V18571" s="122"/>
      <c r="W18571" s="123"/>
      <c r="AC18571" s="123"/>
    </row>
    <row r="18572" spans="5:29" s="2" customFormat="1">
      <c r="E18572" s="120"/>
      <c r="M18572" s="120"/>
      <c r="N18572" s="120"/>
      <c r="U18572" s="121"/>
      <c r="V18572" s="122"/>
      <c r="W18572" s="123"/>
      <c r="AC18572" s="123"/>
    </row>
    <row r="18573" spans="5:29" s="2" customFormat="1">
      <c r="E18573" s="120"/>
      <c r="M18573" s="120"/>
      <c r="N18573" s="120"/>
      <c r="U18573" s="121"/>
      <c r="V18573" s="122"/>
      <c r="W18573" s="123"/>
      <c r="AC18573" s="123"/>
    </row>
    <row r="18574" spans="5:29" s="2" customFormat="1">
      <c r="E18574" s="120"/>
      <c r="M18574" s="120"/>
      <c r="N18574" s="120"/>
      <c r="U18574" s="121"/>
      <c r="V18574" s="122"/>
      <c r="W18574" s="123"/>
      <c r="AC18574" s="123"/>
    </row>
    <row r="18575" spans="5:29" s="2" customFormat="1">
      <c r="E18575" s="120"/>
      <c r="M18575" s="120"/>
      <c r="N18575" s="120"/>
      <c r="U18575" s="121"/>
      <c r="V18575" s="122"/>
      <c r="W18575" s="123"/>
      <c r="AC18575" s="123"/>
    </row>
    <row r="18576" spans="5:29" s="2" customFormat="1">
      <c r="E18576" s="120"/>
      <c r="M18576" s="120"/>
      <c r="N18576" s="120"/>
      <c r="U18576" s="121"/>
      <c r="V18576" s="122"/>
      <c r="W18576" s="123"/>
      <c r="AC18576" s="123"/>
    </row>
    <row r="18577" spans="5:29" s="2" customFormat="1">
      <c r="E18577" s="120"/>
      <c r="M18577" s="120"/>
      <c r="N18577" s="120"/>
      <c r="U18577" s="121"/>
      <c r="V18577" s="122"/>
      <c r="W18577" s="123"/>
      <c r="AC18577" s="123"/>
    </row>
    <row r="18578" spans="5:29" s="2" customFormat="1">
      <c r="E18578" s="120"/>
      <c r="M18578" s="120"/>
      <c r="N18578" s="120"/>
      <c r="U18578" s="121"/>
      <c r="V18578" s="122"/>
      <c r="W18578" s="123"/>
      <c r="AC18578" s="123"/>
    </row>
    <row r="18579" spans="5:29" s="2" customFormat="1">
      <c r="E18579" s="120"/>
      <c r="M18579" s="120"/>
      <c r="N18579" s="120"/>
      <c r="U18579" s="121"/>
      <c r="V18579" s="122"/>
      <c r="W18579" s="123"/>
      <c r="AC18579" s="123"/>
    </row>
    <row r="18580" spans="5:29" s="2" customFormat="1">
      <c r="E18580" s="120"/>
      <c r="M18580" s="120"/>
      <c r="N18580" s="120"/>
      <c r="U18580" s="121"/>
      <c r="V18580" s="122"/>
      <c r="W18580" s="123"/>
      <c r="AC18580" s="123"/>
    </row>
    <row r="18581" spans="5:29" s="2" customFormat="1">
      <c r="E18581" s="120"/>
      <c r="M18581" s="120"/>
      <c r="N18581" s="120"/>
      <c r="U18581" s="121"/>
      <c r="V18581" s="122"/>
      <c r="W18581" s="123"/>
      <c r="AC18581" s="123"/>
    </row>
    <row r="18582" spans="5:29" s="2" customFormat="1">
      <c r="E18582" s="120"/>
      <c r="M18582" s="120"/>
      <c r="N18582" s="120"/>
      <c r="U18582" s="121"/>
      <c r="V18582" s="122"/>
      <c r="W18582" s="123"/>
      <c r="AC18582" s="123"/>
    </row>
    <row r="18583" spans="5:29" s="2" customFormat="1">
      <c r="E18583" s="120"/>
      <c r="M18583" s="120"/>
      <c r="N18583" s="120"/>
      <c r="U18583" s="121"/>
      <c r="V18583" s="122"/>
      <c r="W18583" s="123"/>
      <c r="AC18583" s="123"/>
    </row>
    <row r="18584" spans="5:29" s="2" customFormat="1">
      <c r="E18584" s="120"/>
      <c r="M18584" s="120"/>
      <c r="N18584" s="120"/>
      <c r="U18584" s="121"/>
      <c r="V18584" s="122"/>
      <c r="W18584" s="123"/>
      <c r="AC18584" s="123"/>
    </row>
    <row r="18585" spans="5:29" s="2" customFormat="1">
      <c r="E18585" s="120"/>
      <c r="M18585" s="120"/>
      <c r="N18585" s="120"/>
      <c r="U18585" s="121"/>
      <c r="V18585" s="122"/>
      <c r="W18585" s="123"/>
      <c r="AC18585" s="123"/>
    </row>
    <row r="18586" spans="5:29" s="2" customFormat="1">
      <c r="E18586" s="120"/>
      <c r="M18586" s="120"/>
      <c r="N18586" s="120"/>
      <c r="U18586" s="121"/>
      <c r="V18586" s="122"/>
      <c r="W18586" s="123"/>
      <c r="AC18586" s="123"/>
    </row>
    <row r="18587" spans="5:29" s="2" customFormat="1">
      <c r="E18587" s="120"/>
      <c r="M18587" s="120"/>
      <c r="N18587" s="120"/>
      <c r="U18587" s="121"/>
      <c r="V18587" s="122"/>
      <c r="W18587" s="123"/>
      <c r="AC18587" s="123"/>
    </row>
    <row r="18588" spans="5:29" s="2" customFormat="1">
      <c r="E18588" s="120"/>
      <c r="M18588" s="120"/>
      <c r="N18588" s="120"/>
      <c r="U18588" s="121"/>
      <c r="V18588" s="122"/>
      <c r="W18588" s="123"/>
      <c r="AC18588" s="123"/>
    </row>
    <row r="18589" spans="5:29" s="2" customFormat="1">
      <c r="E18589" s="120"/>
      <c r="M18589" s="120"/>
      <c r="N18589" s="120"/>
      <c r="U18589" s="121"/>
      <c r="V18589" s="122"/>
      <c r="W18589" s="123"/>
      <c r="AC18589" s="123"/>
    </row>
    <row r="18590" spans="5:29" s="2" customFormat="1">
      <c r="E18590" s="120"/>
      <c r="M18590" s="120"/>
      <c r="N18590" s="120"/>
      <c r="U18590" s="121"/>
      <c r="V18590" s="122"/>
      <c r="W18590" s="123"/>
      <c r="AC18590" s="123"/>
    </row>
    <row r="18591" spans="5:29" s="2" customFormat="1">
      <c r="E18591" s="120"/>
      <c r="M18591" s="120"/>
      <c r="N18591" s="120"/>
      <c r="U18591" s="121"/>
      <c r="V18591" s="122"/>
      <c r="W18591" s="123"/>
      <c r="AC18591" s="123"/>
    </row>
    <row r="18592" spans="5:29" s="2" customFormat="1">
      <c r="E18592" s="120"/>
      <c r="M18592" s="120"/>
      <c r="N18592" s="120"/>
      <c r="U18592" s="121"/>
      <c r="V18592" s="122"/>
      <c r="W18592" s="123"/>
      <c r="AC18592" s="123"/>
    </row>
    <row r="18593" spans="5:29" s="2" customFormat="1">
      <c r="E18593" s="120"/>
      <c r="M18593" s="120"/>
      <c r="N18593" s="120"/>
      <c r="U18593" s="121"/>
      <c r="V18593" s="122"/>
      <c r="W18593" s="123"/>
      <c r="AC18593" s="123"/>
    </row>
    <row r="18594" spans="5:29" s="2" customFormat="1">
      <c r="E18594" s="120"/>
      <c r="M18594" s="120"/>
      <c r="N18594" s="120"/>
      <c r="U18594" s="121"/>
      <c r="V18594" s="122"/>
      <c r="W18594" s="123"/>
      <c r="AC18594" s="123"/>
    </row>
    <row r="18595" spans="5:29" s="2" customFormat="1">
      <c r="E18595" s="120"/>
      <c r="M18595" s="120"/>
      <c r="N18595" s="120"/>
      <c r="U18595" s="121"/>
      <c r="V18595" s="122"/>
      <c r="W18595" s="123"/>
      <c r="AC18595" s="123"/>
    </row>
    <row r="18596" spans="5:29" s="2" customFormat="1">
      <c r="E18596" s="120"/>
      <c r="M18596" s="120"/>
      <c r="N18596" s="120"/>
      <c r="U18596" s="121"/>
      <c r="V18596" s="122"/>
      <c r="W18596" s="123"/>
      <c r="AC18596" s="123"/>
    </row>
    <row r="18597" spans="5:29" s="2" customFormat="1">
      <c r="E18597" s="120"/>
      <c r="M18597" s="120"/>
      <c r="N18597" s="120"/>
      <c r="U18597" s="121"/>
      <c r="V18597" s="122"/>
      <c r="W18597" s="123"/>
      <c r="AC18597" s="123"/>
    </row>
    <row r="18598" spans="5:29" s="2" customFormat="1">
      <c r="E18598" s="120"/>
      <c r="M18598" s="120"/>
      <c r="N18598" s="120"/>
      <c r="U18598" s="121"/>
      <c r="V18598" s="122"/>
      <c r="W18598" s="123"/>
      <c r="AC18598" s="123"/>
    </row>
    <row r="18599" spans="5:29" s="2" customFormat="1">
      <c r="E18599" s="120"/>
      <c r="M18599" s="120"/>
      <c r="N18599" s="120"/>
      <c r="U18599" s="121"/>
      <c r="V18599" s="122"/>
      <c r="W18599" s="123"/>
      <c r="AC18599" s="123"/>
    </row>
    <row r="18600" spans="5:29" s="2" customFormat="1">
      <c r="E18600" s="120"/>
      <c r="M18600" s="120"/>
      <c r="N18600" s="120"/>
      <c r="U18600" s="121"/>
      <c r="V18600" s="122"/>
      <c r="W18600" s="123"/>
      <c r="AC18600" s="123"/>
    </row>
    <row r="18601" spans="5:29" s="2" customFormat="1">
      <c r="E18601" s="120"/>
      <c r="M18601" s="120"/>
      <c r="N18601" s="120"/>
      <c r="U18601" s="121"/>
      <c r="V18601" s="122"/>
      <c r="W18601" s="123"/>
      <c r="AC18601" s="123"/>
    </row>
    <row r="18602" spans="5:29" s="2" customFormat="1">
      <c r="E18602" s="120"/>
      <c r="M18602" s="120"/>
      <c r="N18602" s="120"/>
      <c r="U18602" s="121"/>
      <c r="V18602" s="122"/>
      <c r="W18602" s="123"/>
      <c r="AC18602" s="123"/>
    </row>
    <row r="18603" spans="5:29" s="2" customFormat="1">
      <c r="E18603" s="120"/>
      <c r="M18603" s="120"/>
      <c r="N18603" s="120"/>
      <c r="U18603" s="121"/>
      <c r="V18603" s="122"/>
      <c r="W18603" s="123"/>
      <c r="AC18603" s="123"/>
    </row>
    <row r="18604" spans="5:29" s="2" customFormat="1">
      <c r="E18604" s="120"/>
      <c r="M18604" s="120"/>
      <c r="N18604" s="120"/>
      <c r="U18604" s="121"/>
      <c r="V18604" s="122"/>
      <c r="W18604" s="123"/>
      <c r="AC18604" s="123"/>
    </row>
    <row r="18605" spans="5:29" s="2" customFormat="1">
      <c r="E18605" s="120"/>
      <c r="M18605" s="120"/>
      <c r="N18605" s="120"/>
      <c r="U18605" s="121"/>
      <c r="V18605" s="122"/>
      <c r="W18605" s="123"/>
      <c r="AC18605" s="123"/>
    </row>
    <row r="18606" spans="5:29" s="2" customFormat="1">
      <c r="E18606" s="120"/>
      <c r="M18606" s="120"/>
      <c r="N18606" s="120"/>
      <c r="U18606" s="121"/>
      <c r="V18606" s="122"/>
      <c r="W18606" s="123"/>
      <c r="AC18606" s="123"/>
    </row>
    <row r="18607" spans="5:29" s="2" customFormat="1">
      <c r="E18607" s="120"/>
      <c r="M18607" s="120"/>
      <c r="N18607" s="120"/>
      <c r="U18607" s="121"/>
      <c r="V18607" s="122"/>
      <c r="W18607" s="123"/>
      <c r="AC18607" s="123"/>
    </row>
    <row r="18608" spans="5:29" s="2" customFormat="1">
      <c r="E18608" s="120"/>
      <c r="M18608" s="120"/>
      <c r="N18608" s="120"/>
      <c r="U18608" s="121"/>
      <c r="V18608" s="122"/>
      <c r="W18608" s="123"/>
      <c r="AC18608" s="123"/>
    </row>
    <row r="18609" spans="5:29" s="2" customFormat="1">
      <c r="E18609" s="120"/>
      <c r="M18609" s="120"/>
      <c r="N18609" s="120"/>
      <c r="U18609" s="121"/>
      <c r="V18609" s="122"/>
      <c r="W18609" s="123"/>
      <c r="AC18609" s="123"/>
    </row>
    <row r="18610" spans="5:29" s="2" customFormat="1">
      <c r="E18610" s="120"/>
      <c r="M18610" s="120"/>
      <c r="N18610" s="120"/>
      <c r="U18610" s="121"/>
      <c r="V18610" s="122"/>
      <c r="W18610" s="123"/>
      <c r="AC18610" s="123"/>
    </row>
    <row r="18611" spans="5:29" s="2" customFormat="1">
      <c r="E18611" s="120"/>
      <c r="M18611" s="120"/>
      <c r="N18611" s="120"/>
      <c r="U18611" s="121"/>
      <c r="V18611" s="122"/>
      <c r="W18611" s="123"/>
      <c r="AC18611" s="123"/>
    </row>
    <row r="18612" spans="5:29" s="2" customFormat="1">
      <c r="E18612" s="120"/>
      <c r="M18612" s="120"/>
      <c r="N18612" s="120"/>
      <c r="U18612" s="121"/>
      <c r="V18612" s="122"/>
      <c r="W18612" s="123"/>
      <c r="AC18612" s="123"/>
    </row>
    <row r="18613" spans="5:29" s="2" customFormat="1">
      <c r="E18613" s="120"/>
      <c r="M18613" s="120"/>
      <c r="N18613" s="120"/>
      <c r="U18613" s="121"/>
      <c r="V18613" s="122"/>
      <c r="W18613" s="123"/>
      <c r="AC18613" s="123"/>
    </row>
    <row r="18614" spans="5:29" s="2" customFormat="1">
      <c r="E18614" s="120"/>
      <c r="M18614" s="120"/>
      <c r="N18614" s="120"/>
      <c r="U18614" s="121"/>
      <c r="V18614" s="122"/>
      <c r="W18614" s="123"/>
      <c r="AC18614" s="123"/>
    </row>
    <row r="18615" spans="5:29" s="2" customFormat="1">
      <c r="E18615" s="120"/>
      <c r="M18615" s="120"/>
      <c r="N18615" s="120"/>
      <c r="U18615" s="121"/>
      <c r="V18615" s="122"/>
      <c r="W18615" s="123"/>
      <c r="AC18615" s="123"/>
    </row>
    <row r="18616" spans="5:29" s="2" customFormat="1">
      <c r="E18616" s="120"/>
      <c r="M18616" s="120"/>
      <c r="N18616" s="120"/>
      <c r="U18616" s="121"/>
      <c r="V18616" s="122"/>
      <c r="W18616" s="123"/>
      <c r="AC18616" s="123"/>
    </row>
    <row r="18617" spans="5:29" s="2" customFormat="1">
      <c r="E18617" s="120"/>
      <c r="M18617" s="120"/>
      <c r="N18617" s="120"/>
      <c r="U18617" s="121"/>
      <c r="V18617" s="122"/>
      <c r="W18617" s="123"/>
      <c r="AC18617" s="123"/>
    </row>
    <row r="18618" spans="5:29" s="2" customFormat="1">
      <c r="E18618" s="120"/>
      <c r="M18618" s="120"/>
      <c r="N18618" s="120"/>
      <c r="U18618" s="121"/>
      <c r="V18618" s="122"/>
      <c r="W18618" s="123"/>
      <c r="AC18618" s="123"/>
    </row>
    <row r="18619" spans="5:29" s="2" customFormat="1">
      <c r="E18619" s="120"/>
      <c r="M18619" s="120"/>
      <c r="N18619" s="120"/>
      <c r="U18619" s="121"/>
      <c r="V18619" s="122"/>
      <c r="W18619" s="123"/>
      <c r="AC18619" s="123"/>
    </row>
    <row r="18620" spans="5:29" s="2" customFormat="1">
      <c r="E18620" s="120"/>
      <c r="M18620" s="120"/>
      <c r="N18620" s="120"/>
      <c r="U18620" s="121"/>
      <c r="V18620" s="122"/>
      <c r="W18620" s="123"/>
      <c r="AC18620" s="123"/>
    </row>
    <row r="18621" spans="5:29" s="2" customFormat="1">
      <c r="E18621" s="120"/>
      <c r="M18621" s="120"/>
      <c r="N18621" s="120"/>
      <c r="U18621" s="121"/>
      <c r="V18621" s="122"/>
      <c r="W18621" s="123"/>
      <c r="AC18621" s="123"/>
    </row>
    <row r="18622" spans="5:29" s="2" customFormat="1">
      <c r="E18622" s="120"/>
      <c r="M18622" s="120"/>
      <c r="N18622" s="120"/>
      <c r="U18622" s="121"/>
      <c r="V18622" s="122"/>
      <c r="W18622" s="123"/>
      <c r="AC18622" s="123"/>
    </row>
    <row r="18623" spans="5:29" s="2" customFormat="1">
      <c r="E18623" s="120"/>
      <c r="M18623" s="120"/>
      <c r="N18623" s="120"/>
      <c r="U18623" s="121"/>
      <c r="V18623" s="122"/>
      <c r="W18623" s="123"/>
      <c r="AC18623" s="123"/>
    </row>
    <row r="18624" spans="5:29" s="2" customFormat="1">
      <c r="E18624" s="120"/>
      <c r="M18624" s="120"/>
      <c r="N18624" s="120"/>
      <c r="U18624" s="121"/>
      <c r="V18624" s="122"/>
      <c r="W18624" s="123"/>
      <c r="AC18624" s="123"/>
    </row>
    <row r="18625" spans="5:29" s="2" customFormat="1">
      <c r="E18625" s="120"/>
      <c r="M18625" s="120"/>
      <c r="N18625" s="120"/>
      <c r="U18625" s="121"/>
      <c r="V18625" s="122"/>
      <c r="W18625" s="123"/>
      <c r="AC18625" s="123"/>
    </row>
    <row r="18626" spans="5:29" s="2" customFormat="1">
      <c r="E18626" s="120"/>
      <c r="M18626" s="120"/>
      <c r="N18626" s="120"/>
      <c r="U18626" s="121"/>
      <c r="V18626" s="122"/>
      <c r="W18626" s="123"/>
      <c r="AC18626" s="123"/>
    </row>
    <row r="18627" spans="5:29" s="2" customFormat="1">
      <c r="E18627" s="120"/>
      <c r="M18627" s="120"/>
      <c r="N18627" s="120"/>
      <c r="U18627" s="121"/>
      <c r="V18627" s="122"/>
      <c r="W18627" s="123"/>
      <c r="AC18627" s="123"/>
    </row>
    <row r="18628" spans="5:29" s="2" customFormat="1">
      <c r="E18628" s="120"/>
      <c r="M18628" s="120"/>
      <c r="N18628" s="120"/>
      <c r="U18628" s="121"/>
      <c r="V18628" s="122"/>
      <c r="W18628" s="123"/>
      <c r="AC18628" s="123"/>
    </row>
    <row r="18629" spans="5:29" s="2" customFormat="1">
      <c r="E18629" s="120"/>
      <c r="M18629" s="120"/>
      <c r="N18629" s="120"/>
      <c r="U18629" s="121"/>
      <c r="V18629" s="122"/>
      <c r="W18629" s="123"/>
      <c r="AC18629" s="123"/>
    </row>
    <row r="18630" spans="5:29" s="2" customFormat="1">
      <c r="E18630" s="120"/>
      <c r="M18630" s="120"/>
      <c r="N18630" s="120"/>
      <c r="U18630" s="121"/>
      <c r="V18630" s="122"/>
      <c r="W18630" s="123"/>
      <c r="AC18630" s="123"/>
    </row>
    <row r="18631" spans="5:29" s="2" customFormat="1">
      <c r="E18631" s="120"/>
      <c r="M18631" s="120"/>
      <c r="N18631" s="120"/>
      <c r="U18631" s="121"/>
      <c r="V18631" s="122"/>
      <c r="W18631" s="123"/>
      <c r="AC18631" s="123"/>
    </row>
    <row r="18632" spans="5:29" s="2" customFormat="1">
      <c r="E18632" s="120"/>
      <c r="M18632" s="120"/>
      <c r="N18632" s="120"/>
      <c r="U18632" s="121"/>
      <c r="V18632" s="122"/>
      <c r="W18632" s="123"/>
      <c r="AC18632" s="123"/>
    </row>
    <row r="18633" spans="5:29" s="2" customFormat="1">
      <c r="E18633" s="120"/>
      <c r="M18633" s="120"/>
      <c r="N18633" s="120"/>
      <c r="U18633" s="121"/>
      <c r="V18633" s="122"/>
      <c r="W18633" s="123"/>
      <c r="AC18633" s="123"/>
    </row>
    <row r="18634" spans="5:29" s="2" customFormat="1">
      <c r="E18634" s="120"/>
      <c r="M18634" s="120"/>
      <c r="N18634" s="120"/>
      <c r="U18634" s="121"/>
      <c r="V18634" s="122"/>
      <c r="W18634" s="123"/>
      <c r="AC18634" s="123"/>
    </row>
    <row r="18635" spans="5:29" s="2" customFormat="1">
      <c r="E18635" s="120"/>
      <c r="M18635" s="120"/>
      <c r="N18635" s="120"/>
      <c r="U18635" s="121"/>
      <c r="V18635" s="122"/>
      <c r="W18635" s="123"/>
      <c r="AC18635" s="123"/>
    </row>
    <row r="18636" spans="5:29" s="2" customFormat="1">
      <c r="E18636" s="120"/>
      <c r="M18636" s="120"/>
      <c r="N18636" s="120"/>
      <c r="U18636" s="121"/>
      <c r="V18636" s="122"/>
      <c r="W18636" s="123"/>
      <c r="AC18636" s="123"/>
    </row>
    <row r="18637" spans="5:29" s="2" customFormat="1">
      <c r="E18637" s="120"/>
      <c r="M18637" s="120"/>
      <c r="N18637" s="120"/>
      <c r="U18637" s="121"/>
      <c r="V18637" s="122"/>
      <c r="W18637" s="123"/>
      <c r="AC18637" s="123"/>
    </row>
    <row r="18638" spans="5:29" s="2" customFormat="1">
      <c r="E18638" s="120"/>
      <c r="M18638" s="120"/>
      <c r="N18638" s="120"/>
      <c r="U18638" s="121"/>
      <c r="V18638" s="122"/>
      <c r="W18638" s="123"/>
      <c r="AC18638" s="123"/>
    </row>
    <row r="18639" spans="5:29" s="2" customFormat="1">
      <c r="E18639" s="120"/>
      <c r="M18639" s="120"/>
      <c r="N18639" s="120"/>
      <c r="U18639" s="121"/>
      <c r="V18639" s="122"/>
      <c r="W18639" s="123"/>
      <c r="AC18639" s="123"/>
    </row>
    <row r="18640" spans="5:29" s="2" customFormat="1">
      <c r="E18640" s="120"/>
      <c r="M18640" s="120"/>
      <c r="N18640" s="120"/>
      <c r="U18640" s="121"/>
      <c r="V18640" s="122"/>
      <c r="W18640" s="123"/>
      <c r="AC18640" s="123"/>
    </row>
    <row r="18641" spans="5:29" s="2" customFormat="1">
      <c r="E18641" s="120"/>
      <c r="M18641" s="120"/>
      <c r="N18641" s="120"/>
      <c r="U18641" s="121"/>
      <c r="V18641" s="122"/>
      <c r="W18641" s="123"/>
      <c r="AC18641" s="123"/>
    </row>
    <row r="18642" spans="5:29" s="2" customFormat="1">
      <c r="E18642" s="120"/>
      <c r="M18642" s="120"/>
      <c r="N18642" s="120"/>
      <c r="U18642" s="121"/>
      <c r="V18642" s="122"/>
      <c r="W18642" s="123"/>
      <c r="AC18642" s="123"/>
    </row>
    <row r="18643" spans="5:29" s="2" customFormat="1">
      <c r="E18643" s="120"/>
      <c r="M18643" s="120"/>
      <c r="N18643" s="120"/>
      <c r="U18643" s="121"/>
      <c r="V18643" s="122"/>
      <c r="W18643" s="123"/>
      <c r="AC18643" s="123"/>
    </row>
    <row r="18644" spans="5:29" s="2" customFormat="1">
      <c r="E18644" s="120"/>
      <c r="M18644" s="120"/>
      <c r="N18644" s="120"/>
      <c r="U18644" s="121"/>
      <c r="V18644" s="122"/>
      <c r="W18644" s="123"/>
      <c r="AC18644" s="123"/>
    </row>
    <row r="18645" spans="5:29" s="2" customFormat="1">
      <c r="E18645" s="120"/>
      <c r="M18645" s="120"/>
      <c r="N18645" s="120"/>
      <c r="U18645" s="121"/>
      <c r="V18645" s="122"/>
      <c r="W18645" s="123"/>
      <c r="AC18645" s="123"/>
    </row>
    <row r="18646" spans="5:29" s="2" customFormat="1">
      <c r="E18646" s="120"/>
      <c r="M18646" s="120"/>
      <c r="N18646" s="120"/>
      <c r="U18646" s="121"/>
      <c r="V18646" s="122"/>
      <c r="W18646" s="123"/>
      <c r="AC18646" s="123"/>
    </row>
    <row r="18647" spans="5:29" s="2" customFormat="1">
      <c r="E18647" s="120"/>
      <c r="M18647" s="120"/>
      <c r="N18647" s="120"/>
      <c r="U18647" s="121"/>
      <c r="V18647" s="122"/>
      <c r="W18647" s="123"/>
      <c r="AC18647" s="123"/>
    </row>
    <row r="18648" spans="5:29" s="2" customFormat="1">
      <c r="E18648" s="120"/>
      <c r="M18648" s="120"/>
      <c r="N18648" s="120"/>
      <c r="U18648" s="121"/>
      <c r="V18648" s="122"/>
      <c r="W18648" s="123"/>
      <c r="AC18648" s="123"/>
    </row>
    <row r="18649" spans="5:29" s="2" customFormat="1">
      <c r="E18649" s="120"/>
      <c r="M18649" s="120"/>
      <c r="N18649" s="120"/>
      <c r="U18649" s="121"/>
      <c r="V18649" s="122"/>
      <c r="W18649" s="123"/>
      <c r="AC18649" s="123"/>
    </row>
    <row r="18650" spans="5:29" s="2" customFormat="1">
      <c r="E18650" s="120"/>
      <c r="M18650" s="120"/>
      <c r="N18650" s="120"/>
      <c r="U18650" s="121"/>
      <c r="V18650" s="122"/>
      <c r="W18650" s="123"/>
      <c r="AC18650" s="123"/>
    </row>
    <row r="18651" spans="5:29" s="2" customFormat="1">
      <c r="E18651" s="120"/>
      <c r="M18651" s="120"/>
      <c r="N18651" s="120"/>
      <c r="U18651" s="121"/>
      <c r="V18651" s="122"/>
      <c r="W18651" s="123"/>
      <c r="AC18651" s="123"/>
    </row>
    <row r="18652" spans="5:29" s="2" customFormat="1">
      <c r="E18652" s="120"/>
      <c r="M18652" s="120"/>
      <c r="N18652" s="120"/>
      <c r="U18652" s="121"/>
      <c r="V18652" s="122"/>
      <c r="W18652" s="123"/>
      <c r="AC18652" s="123"/>
    </row>
    <row r="18653" spans="5:29" s="2" customFormat="1">
      <c r="E18653" s="120"/>
      <c r="M18653" s="120"/>
      <c r="N18653" s="120"/>
      <c r="U18653" s="121"/>
      <c r="V18653" s="122"/>
      <c r="W18653" s="123"/>
      <c r="AC18653" s="123"/>
    </row>
    <row r="18654" spans="5:29" s="2" customFormat="1">
      <c r="E18654" s="120"/>
      <c r="M18654" s="120"/>
      <c r="N18654" s="120"/>
      <c r="U18654" s="121"/>
      <c r="V18654" s="122"/>
      <c r="W18654" s="123"/>
      <c r="AC18654" s="123"/>
    </row>
    <row r="18655" spans="5:29" s="2" customFormat="1">
      <c r="E18655" s="120"/>
      <c r="M18655" s="120"/>
      <c r="N18655" s="120"/>
      <c r="U18655" s="121"/>
      <c r="V18655" s="122"/>
      <c r="W18655" s="123"/>
      <c r="AC18655" s="123"/>
    </row>
    <row r="18656" spans="5:29" s="2" customFormat="1">
      <c r="E18656" s="120"/>
      <c r="M18656" s="120"/>
      <c r="N18656" s="120"/>
      <c r="U18656" s="121"/>
      <c r="V18656" s="122"/>
      <c r="W18656" s="123"/>
      <c r="AC18656" s="123"/>
    </row>
    <row r="18657" spans="5:29" s="2" customFormat="1">
      <c r="E18657" s="120"/>
      <c r="M18657" s="120"/>
      <c r="N18657" s="120"/>
      <c r="U18657" s="121"/>
      <c r="V18657" s="122"/>
      <c r="W18657" s="123"/>
      <c r="AC18657" s="123"/>
    </row>
    <row r="18658" spans="5:29" s="2" customFormat="1">
      <c r="E18658" s="120"/>
      <c r="M18658" s="120"/>
      <c r="N18658" s="120"/>
      <c r="U18658" s="121"/>
      <c r="V18658" s="122"/>
      <c r="W18658" s="123"/>
      <c r="AC18658" s="123"/>
    </row>
    <row r="18659" spans="5:29" s="2" customFormat="1">
      <c r="E18659" s="120"/>
      <c r="M18659" s="120"/>
      <c r="N18659" s="120"/>
      <c r="U18659" s="121"/>
      <c r="V18659" s="122"/>
      <c r="W18659" s="123"/>
      <c r="AC18659" s="123"/>
    </row>
    <row r="18660" spans="5:29" s="2" customFormat="1">
      <c r="E18660" s="120"/>
      <c r="M18660" s="120"/>
      <c r="N18660" s="120"/>
      <c r="U18660" s="121"/>
      <c r="V18660" s="122"/>
      <c r="W18660" s="123"/>
      <c r="AC18660" s="123"/>
    </row>
    <row r="18661" spans="5:29" s="2" customFormat="1">
      <c r="E18661" s="120"/>
      <c r="M18661" s="120"/>
      <c r="N18661" s="120"/>
      <c r="U18661" s="121"/>
      <c r="V18661" s="122"/>
      <c r="W18661" s="123"/>
      <c r="AC18661" s="123"/>
    </row>
    <row r="18662" spans="5:29" s="2" customFormat="1">
      <c r="E18662" s="120"/>
      <c r="M18662" s="120"/>
      <c r="N18662" s="120"/>
      <c r="U18662" s="121"/>
      <c r="V18662" s="122"/>
      <c r="W18662" s="123"/>
      <c r="AC18662" s="123"/>
    </row>
    <row r="18663" spans="5:29" s="2" customFormat="1">
      <c r="E18663" s="120"/>
      <c r="M18663" s="120"/>
      <c r="N18663" s="120"/>
      <c r="U18663" s="121"/>
      <c r="V18663" s="122"/>
      <c r="W18663" s="123"/>
      <c r="AC18663" s="123"/>
    </row>
    <row r="18664" spans="5:29" s="2" customFormat="1">
      <c r="E18664" s="120"/>
      <c r="M18664" s="120"/>
      <c r="N18664" s="120"/>
      <c r="U18664" s="121"/>
      <c r="V18664" s="122"/>
      <c r="W18664" s="123"/>
      <c r="AC18664" s="123"/>
    </row>
    <row r="18665" spans="5:29" s="2" customFormat="1">
      <c r="E18665" s="120"/>
      <c r="M18665" s="120"/>
      <c r="N18665" s="120"/>
      <c r="U18665" s="121"/>
      <c r="V18665" s="122"/>
      <c r="W18665" s="123"/>
      <c r="AC18665" s="123"/>
    </row>
    <row r="18666" spans="5:29" s="2" customFormat="1">
      <c r="E18666" s="120"/>
      <c r="M18666" s="120"/>
      <c r="N18666" s="120"/>
      <c r="U18666" s="121"/>
      <c r="V18666" s="122"/>
      <c r="W18666" s="123"/>
      <c r="AC18666" s="123"/>
    </row>
    <row r="18667" spans="5:29" s="2" customFormat="1">
      <c r="E18667" s="120"/>
      <c r="M18667" s="120"/>
      <c r="N18667" s="120"/>
      <c r="U18667" s="121"/>
      <c r="V18667" s="122"/>
      <c r="W18667" s="123"/>
      <c r="AC18667" s="123"/>
    </row>
    <row r="18668" spans="5:29" s="2" customFormat="1">
      <c r="E18668" s="120"/>
      <c r="M18668" s="120"/>
      <c r="N18668" s="120"/>
      <c r="U18668" s="121"/>
      <c r="V18668" s="122"/>
      <c r="W18668" s="123"/>
      <c r="AC18668" s="123"/>
    </row>
    <row r="18669" spans="5:29" s="2" customFormat="1">
      <c r="E18669" s="120"/>
      <c r="M18669" s="120"/>
      <c r="N18669" s="120"/>
      <c r="U18669" s="121"/>
      <c r="V18669" s="122"/>
      <c r="W18669" s="123"/>
      <c r="AC18669" s="123"/>
    </row>
    <row r="18670" spans="5:29" s="2" customFormat="1">
      <c r="E18670" s="120"/>
      <c r="M18670" s="120"/>
      <c r="N18670" s="120"/>
      <c r="U18670" s="121"/>
      <c r="V18670" s="122"/>
      <c r="W18670" s="123"/>
      <c r="AC18670" s="123"/>
    </row>
    <row r="18671" spans="5:29" s="2" customFormat="1">
      <c r="E18671" s="120"/>
      <c r="M18671" s="120"/>
      <c r="N18671" s="120"/>
      <c r="U18671" s="121"/>
      <c r="V18671" s="122"/>
      <c r="W18671" s="123"/>
      <c r="AC18671" s="123"/>
    </row>
    <row r="18672" spans="5:29" s="2" customFormat="1">
      <c r="E18672" s="120"/>
      <c r="M18672" s="120"/>
      <c r="N18672" s="120"/>
      <c r="U18672" s="121"/>
      <c r="V18672" s="122"/>
      <c r="W18672" s="123"/>
      <c r="AC18672" s="123"/>
    </row>
    <row r="18673" spans="5:29" s="2" customFormat="1">
      <c r="E18673" s="120"/>
      <c r="M18673" s="120"/>
      <c r="N18673" s="120"/>
      <c r="U18673" s="121"/>
      <c r="V18673" s="122"/>
      <c r="W18673" s="123"/>
      <c r="AC18673" s="123"/>
    </row>
    <row r="18674" spans="5:29" s="2" customFormat="1">
      <c r="E18674" s="120"/>
      <c r="M18674" s="120"/>
      <c r="N18674" s="120"/>
      <c r="U18674" s="121"/>
      <c r="V18674" s="122"/>
      <c r="W18674" s="123"/>
      <c r="AC18674" s="123"/>
    </row>
    <row r="18675" spans="5:29" s="2" customFormat="1">
      <c r="E18675" s="120"/>
      <c r="M18675" s="120"/>
      <c r="N18675" s="120"/>
      <c r="U18675" s="121"/>
      <c r="V18675" s="122"/>
      <c r="W18675" s="123"/>
      <c r="AC18675" s="123"/>
    </row>
    <row r="18676" spans="5:29" s="2" customFormat="1">
      <c r="E18676" s="120"/>
      <c r="M18676" s="120"/>
      <c r="N18676" s="120"/>
      <c r="U18676" s="121"/>
      <c r="V18676" s="122"/>
      <c r="W18676" s="123"/>
      <c r="AC18676" s="123"/>
    </row>
    <row r="18677" spans="5:29" s="2" customFormat="1">
      <c r="E18677" s="120"/>
      <c r="M18677" s="120"/>
      <c r="N18677" s="120"/>
      <c r="U18677" s="121"/>
      <c r="V18677" s="122"/>
      <c r="W18677" s="123"/>
      <c r="AC18677" s="123"/>
    </row>
    <row r="18678" spans="5:29" s="2" customFormat="1">
      <c r="E18678" s="120"/>
      <c r="M18678" s="120"/>
      <c r="N18678" s="120"/>
      <c r="U18678" s="121"/>
      <c r="V18678" s="122"/>
      <c r="W18678" s="123"/>
      <c r="AC18678" s="123"/>
    </row>
    <row r="18679" spans="5:29" s="2" customFormat="1">
      <c r="E18679" s="120"/>
      <c r="M18679" s="120"/>
      <c r="N18679" s="120"/>
      <c r="U18679" s="121"/>
      <c r="V18679" s="122"/>
      <c r="W18679" s="123"/>
      <c r="AC18679" s="123"/>
    </row>
    <row r="18680" spans="5:29" s="2" customFormat="1">
      <c r="E18680" s="120"/>
      <c r="M18680" s="120"/>
      <c r="N18680" s="120"/>
      <c r="U18680" s="121"/>
      <c r="V18680" s="122"/>
      <c r="W18680" s="123"/>
      <c r="AC18680" s="123"/>
    </row>
    <row r="18681" spans="5:29" s="2" customFormat="1">
      <c r="E18681" s="120"/>
      <c r="M18681" s="120"/>
      <c r="N18681" s="120"/>
      <c r="U18681" s="121"/>
      <c r="V18681" s="122"/>
      <c r="W18681" s="123"/>
      <c r="AC18681" s="123"/>
    </row>
    <row r="18682" spans="5:29" s="2" customFormat="1">
      <c r="E18682" s="120"/>
      <c r="M18682" s="120"/>
      <c r="N18682" s="120"/>
      <c r="U18682" s="121"/>
      <c r="V18682" s="122"/>
      <c r="W18682" s="123"/>
      <c r="AC18682" s="123"/>
    </row>
    <row r="18683" spans="5:29" s="2" customFormat="1">
      <c r="E18683" s="120"/>
      <c r="M18683" s="120"/>
      <c r="N18683" s="120"/>
      <c r="U18683" s="121"/>
      <c r="V18683" s="122"/>
      <c r="W18683" s="123"/>
      <c r="AC18683" s="123"/>
    </row>
    <row r="18684" spans="5:29" s="2" customFormat="1">
      <c r="E18684" s="120"/>
      <c r="M18684" s="120"/>
      <c r="N18684" s="120"/>
      <c r="U18684" s="121"/>
      <c r="V18684" s="122"/>
      <c r="W18684" s="123"/>
      <c r="AC18684" s="123"/>
    </row>
    <row r="18685" spans="5:29" s="2" customFormat="1">
      <c r="E18685" s="120"/>
      <c r="M18685" s="120"/>
      <c r="N18685" s="120"/>
      <c r="U18685" s="121"/>
      <c r="V18685" s="122"/>
      <c r="W18685" s="123"/>
      <c r="AC18685" s="123"/>
    </row>
    <row r="18686" spans="5:29" s="2" customFormat="1">
      <c r="E18686" s="120"/>
      <c r="M18686" s="120"/>
      <c r="N18686" s="120"/>
      <c r="U18686" s="121"/>
      <c r="V18686" s="122"/>
      <c r="W18686" s="123"/>
      <c r="AC18686" s="123"/>
    </row>
    <row r="18687" spans="5:29" s="2" customFormat="1">
      <c r="E18687" s="120"/>
      <c r="M18687" s="120"/>
      <c r="N18687" s="120"/>
      <c r="U18687" s="121"/>
      <c r="V18687" s="122"/>
      <c r="W18687" s="123"/>
      <c r="AC18687" s="123"/>
    </row>
    <row r="18688" spans="5:29" s="2" customFormat="1">
      <c r="E18688" s="120"/>
      <c r="M18688" s="120"/>
      <c r="N18688" s="120"/>
      <c r="U18688" s="121"/>
      <c r="V18688" s="122"/>
      <c r="W18688" s="123"/>
      <c r="AC18688" s="123"/>
    </row>
    <row r="18689" spans="5:29" s="2" customFormat="1">
      <c r="E18689" s="120"/>
      <c r="M18689" s="120"/>
      <c r="N18689" s="120"/>
      <c r="U18689" s="121"/>
      <c r="V18689" s="122"/>
      <c r="W18689" s="123"/>
      <c r="AC18689" s="123"/>
    </row>
    <row r="18690" spans="5:29" s="2" customFormat="1">
      <c r="E18690" s="120"/>
      <c r="M18690" s="120"/>
      <c r="N18690" s="120"/>
      <c r="U18690" s="121"/>
      <c r="V18690" s="122"/>
      <c r="W18690" s="123"/>
      <c r="AC18690" s="123"/>
    </row>
    <row r="18691" spans="5:29" s="2" customFormat="1">
      <c r="E18691" s="120"/>
      <c r="M18691" s="120"/>
      <c r="N18691" s="120"/>
      <c r="U18691" s="121"/>
      <c r="V18691" s="122"/>
      <c r="W18691" s="123"/>
      <c r="AC18691" s="123"/>
    </row>
    <row r="18692" spans="5:29" s="2" customFormat="1">
      <c r="E18692" s="120"/>
      <c r="M18692" s="120"/>
      <c r="N18692" s="120"/>
      <c r="U18692" s="121"/>
      <c r="V18692" s="122"/>
      <c r="W18692" s="123"/>
      <c r="AC18692" s="123"/>
    </row>
    <row r="18693" spans="5:29" s="2" customFormat="1">
      <c r="E18693" s="120"/>
      <c r="M18693" s="120"/>
      <c r="N18693" s="120"/>
      <c r="U18693" s="121"/>
      <c r="V18693" s="122"/>
      <c r="W18693" s="123"/>
      <c r="AC18693" s="123"/>
    </row>
    <row r="18694" spans="5:29" s="2" customFormat="1">
      <c r="E18694" s="120"/>
      <c r="M18694" s="120"/>
      <c r="N18694" s="120"/>
      <c r="U18694" s="121"/>
      <c r="V18694" s="122"/>
      <c r="W18694" s="123"/>
      <c r="AC18694" s="123"/>
    </row>
    <row r="18695" spans="5:29" s="2" customFormat="1">
      <c r="E18695" s="120"/>
      <c r="M18695" s="120"/>
      <c r="N18695" s="120"/>
      <c r="U18695" s="121"/>
      <c r="V18695" s="122"/>
      <c r="W18695" s="123"/>
      <c r="AC18695" s="123"/>
    </row>
    <row r="18696" spans="5:29" s="2" customFormat="1">
      <c r="E18696" s="120"/>
      <c r="M18696" s="120"/>
      <c r="N18696" s="120"/>
      <c r="U18696" s="121"/>
      <c r="V18696" s="122"/>
      <c r="W18696" s="123"/>
      <c r="AC18696" s="123"/>
    </row>
    <row r="18697" spans="5:29" s="2" customFormat="1">
      <c r="E18697" s="120"/>
      <c r="M18697" s="120"/>
      <c r="N18697" s="120"/>
      <c r="U18697" s="121"/>
      <c r="V18697" s="122"/>
      <c r="W18697" s="123"/>
      <c r="AC18697" s="123"/>
    </row>
    <row r="18698" spans="5:29" s="2" customFormat="1">
      <c r="E18698" s="120"/>
      <c r="M18698" s="120"/>
      <c r="N18698" s="120"/>
      <c r="U18698" s="121"/>
      <c r="V18698" s="122"/>
      <c r="W18698" s="123"/>
      <c r="AC18698" s="123"/>
    </row>
    <row r="18699" spans="5:29" s="2" customFormat="1">
      <c r="E18699" s="120"/>
      <c r="M18699" s="120"/>
      <c r="N18699" s="120"/>
      <c r="U18699" s="121"/>
      <c r="V18699" s="122"/>
      <c r="W18699" s="123"/>
      <c r="AC18699" s="123"/>
    </row>
    <row r="18700" spans="5:29" s="2" customFormat="1">
      <c r="E18700" s="120"/>
      <c r="M18700" s="120"/>
      <c r="N18700" s="120"/>
      <c r="U18700" s="121"/>
      <c r="V18700" s="122"/>
      <c r="W18700" s="123"/>
      <c r="AC18700" s="123"/>
    </row>
    <row r="18701" spans="5:29" s="2" customFormat="1">
      <c r="E18701" s="120"/>
      <c r="M18701" s="120"/>
      <c r="N18701" s="120"/>
      <c r="U18701" s="121"/>
      <c r="V18701" s="122"/>
      <c r="W18701" s="123"/>
      <c r="AC18701" s="123"/>
    </row>
    <row r="18702" spans="5:29" s="2" customFormat="1">
      <c r="E18702" s="120"/>
      <c r="M18702" s="120"/>
      <c r="N18702" s="120"/>
      <c r="U18702" s="121"/>
      <c r="V18702" s="122"/>
      <c r="W18702" s="123"/>
      <c r="AC18702" s="123"/>
    </row>
    <row r="18703" spans="5:29" s="2" customFormat="1">
      <c r="E18703" s="120"/>
      <c r="M18703" s="120"/>
      <c r="N18703" s="120"/>
      <c r="U18703" s="121"/>
      <c r="V18703" s="122"/>
      <c r="W18703" s="123"/>
      <c r="AC18703" s="123"/>
    </row>
    <row r="18704" spans="5:29" s="2" customFormat="1">
      <c r="E18704" s="120"/>
      <c r="M18704" s="120"/>
      <c r="N18704" s="120"/>
      <c r="U18704" s="121"/>
      <c r="V18704" s="122"/>
      <c r="W18704" s="123"/>
      <c r="AC18704" s="123"/>
    </row>
    <row r="18705" spans="5:29" s="2" customFormat="1">
      <c r="E18705" s="120"/>
      <c r="M18705" s="120"/>
      <c r="N18705" s="120"/>
      <c r="U18705" s="121"/>
      <c r="V18705" s="122"/>
      <c r="W18705" s="123"/>
      <c r="AC18705" s="123"/>
    </row>
    <row r="18706" spans="5:29" s="2" customFormat="1">
      <c r="E18706" s="120"/>
      <c r="M18706" s="120"/>
      <c r="N18706" s="120"/>
      <c r="U18706" s="121"/>
      <c r="V18706" s="122"/>
      <c r="W18706" s="123"/>
      <c r="AC18706" s="123"/>
    </row>
    <row r="18707" spans="5:29" s="2" customFormat="1">
      <c r="E18707" s="120"/>
      <c r="M18707" s="120"/>
      <c r="N18707" s="120"/>
      <c r="U18707" s="121"/>
      <c r="V18707" s="122"/>
      <c r="W18707" s="123"/>
      <c r="AC18707" s="123"/>
    </row>
    <row r="18708" spans="5:29" s="2" customFormat="1">
      <c r="E18708" s="120"/>
      <c r="M18708" s="120"/>
      <c r="N18708" s="120"/>
      <c r="U18708" s="121"/>
      <c r="V18708" s="122"/>
      <c r="W18708" s="123"/>
      <c r="AC18708" s="123"/>
    </row>
    <row r="18709" spans="5:29" s="2" customFormat="1">
      <c r="E18709" s="120"/>
      <c r="M18709" s="120"/>
      <c r="N18709" s="120"/>
      <c r="U18709" s="121"/>
      <c r="V18709" s="122"/>
      <c r="W18709" s="123"/>
      <c r="AC18709" s="123"/>
    </row>
    <row r="18710" spans="5:29" s="2" customFormat="1">
      <c r="E18710" s="120"/>
      <c r="M18710" s="120"/>
      <c r="N18710" s="120"/>
      <c r="U18710" s="121"/>
      <c r="V18710" s="122"/>
      <c r="W18710" s="123"/>
      <c r="AC18710" s="123"/>
    </row>
    <row r="18711" spans="5:29" s="2" customFormat="1">
      <c r="E18711" s="120"/>
      <c r="M18711" s="120"/>
      <c r="N18711" s="120"/>
      <c r="U18711" s="121"/>
      <c r="V18711" s="122"/>
      <c r="W18711" s="123"/>
      <c r="AC18711" s="123"/>
    </row>
    <row r="18712" spans="5:29" s="2" customFormat="1">
      <c r="E18712" s="120"/>
      <c r="M18712" s="120"/>
      <c r="N18712" s="120"/>
      <c r="U18712" s="121"/>
      <c r="V18712" s="122"/>
      <c r="W18712" s="123"/>
      <c r="AC18712" s="123"/>
    </row>
    <row r="18713" spans="5:29" s="2" customFormat="1">
      <c r="E18713" s="120"/>
      <c r="M18713" s="120"/>
      <c r="N18713" s="120"/>
      <c r="U18713" s="121"/>
      <c r="V18713" s="122"/>
      <c r="W18713" s="123"/>
      <c r="AC18713" s="123"/>
    </row>
    <row r="18714" spans="5:29" s="2" customFormat="1">
      <c r="E18714" s="120"/>
      <c r="M18714" s="120"/>
      <c r="N18714" s="120"/>
      <c r="U18714" s="121"/>
      <c r="V18714" s="122"/>
      <c r="W18714" s="123"/>
      <c r="AC18714" s="123"/>
    </row>
    <row r="18715" spans="5:29" s="2" customFormat="1">
      <c r="E18715" s="120"/>
      <c r="M18715" s="120"/>
      <c r="N18715" s="120"/>
      <c r="U18715" s="121"/>
      <c r="V18715" s="122"/>
      <c r="W18715" s="123"/>
      <c r="AC18715" s="123"/>
    </row>
    <row r="18716" spans="5:29" s="2" customFormat="1">
      <c r="E18716" s="120"/>
      <c r="M18716" s="120"/>
      <c r="N18716" s="120"/>
      <c r="U18716" s="121"/>
      <c r="V18716" s="122"/>
      <c r="W18716" s="123"/>
      <c r="AC18716" s="123"/>
    </row>
    <row r="18717" spans="5:29" s="2" customFormat="1">
      <c r="E18717" s="120"/>
      <c r="M18717" s="120"/>
      <c r="N18717" s="120"/>
      <c r="U18717" s="121"/>
      <c r="V18717" s="122"/>
      <c r="W18717" s="123"/>
      <c r="AC18717" s="123"/>
    </row>
    <row r="18718" spans="5:29" s="2" customFormat="1">
      <c r="E18718" s="120"/>
      <c r="M18718" s="120"/>
      <c r="N18718" s="120"/>
      <c r="U18718" s="121"/>
      <c r="V18718" s="122"/>
      <c r="W18718" s="123"/>
      <c r="AC18718" s="123"/>
    </row>
    <row r="18719" spans="5:29" s="2" customFormat="1">
      <c r="E18719" s="120"/>
      <c r="M18719" s="120"/>
      <c r="N18719" s="120"/>
      <c r="U18719" s="121"/>
      <c r="V18719" s="122"/>
      <c r="W18719" s="123"/>
      <c r="AC18719" s="123"/>
    </row>
    <row r="18720" spans="5:29" s="2" customFormat="1">
      <c r="E18720" s="120"/>
      <c r="M18720" s="120"/>
      <c r="N18720" s="120"/>
      <c r="U18720" s="121"/>
      <c r="V18720" s="122"/>
      <c r="W18720" s="123"/>
      <c r="AC18720" s="123"/>
    </row>
    <row r="18721" spans="5:29" s="2" customFormat="1">
      <c r="E18721" s="120"/>
      <c r="M18721" s="120"/>
      <c r="N18721" s="120"/>
      <c r="U18721" s="121"/>
      <c r="V18721" s="122"/>
      <c r="W18721" s="123"/>
      <c r="AC18721" s="123"/>
    </row>
    <row r="18722" spans="5:29" s="2" customFormat="1">
      <c r="E18722" s="120"/>
      <c r="M18722" s="120"/>
      <c r="N18722" s="120"/>
      <c r="U18722" s="121"/>
      <c r="V18722" s="122"/>
      <c r="W18722" s="123"/>
      <c r="AC18722" s="123"/>
    </row>
    <row r="18723" spans="5:29" s="2" customFormat="1">
      <c r="E18723" s="120"/>
      <c r="M18723" s="120"/>
      <c r="N18723" s="120"/>
      <c r="U18723" s="121"/>
      <c r="V18723" s="122"/>
      <c r="W18723" s="123"/>
      <c r="AC18723" s="123"/>
    </row>
    <row r="18724" spans="5:29" s="2" customFormat="1">
      <c r="E18724" s="120"/>
      <c r="M18724" s="120"/>
      <c r="N18724" s="120"/>
      <c r="U18724" s="121"/>
      <c r="V18724" s="122"/>
      <c r="W18724" s="123"/>
      <c r="AC18724" s="123"/>
    </row>
    <row r="18725" spans="5:29" s="2" customFormat="1">
      <c r="E18725" s="120"/>
      <c r="M18725" s="120"/>
      <c r="N18725" s="120"/>
      <c r="U18725" s="121"/>
      <c r="V18725" s="122"/>
      <c r="W18725" s="123"/>
      <c r="AC18725" s="123"/>
    </row>
    <row r="18726" spans="5:29" s="2" customFormat="1">
      <c r="E18726" s="120"/>
      <c r="M18726" s="120"/>
      <c r="N18726" s="120"/>
      <c r="U18726" s="121"/>
      <c r="V18726" s="122"/>
      <c r="W18726" s="123"/>
      <c r="AC18726" s="123"/>
    </row>
    <row r="18727" spans="5:29" s="2" customFormat="1">
      <c r="E18727" s="120"/>
      <c r="M18727" s="120"/>
      <c r="N18727" s="120"/>
      <c r="U18727" s="121"/>
      <c r="V18727" s="122"/>
      <c r="W18727" s="123"/>
      <c r="AC18727" s="123"/>
    </row>
    <row r="18728" spans="5:29" s="2" customFormat="1">
      <c r="E18728" s="120"/>
      <c r="M18728" s="120"/>
      <c r="N18728" s="120"/>
      <c r="U18728" s="121"/>
      <c r="V18728" s="122"/>
      <c r="W18728" s="123"/>
      <c r="AC18728" s="123"/>
    </row>
    <row r="18729" spans="5:29" s="2" customFormat="1">
      <c r="E18729" s="120"/>
      <c r="M18729" s="120"/>
      <c r="N18729" s="120"/>
      <c r="U18729" s="121"/>
      <c r="V18729" s="122"/>
      <c r="W18729" s="123"/>
      <c r="AC18729" s="123"/>
    </row>
    <row r="18730" spans="5:29" s="2" customFormat="1">
      <c r="E18730" s="120"/>
      <c r="M18730" s="120"/>
      <c r="N18730" s="120"/>
      <c r="U18730" s="121"/>
      <c r="V18730" s="122"/>
      <c r="W18730" s="123"/>
      <c r="AC18730" s="123"/>
    </row>
    <row r="18731" spans="5:29" s="2" customFormat="1">
      <c r="E18731" s="120"/>
      <c r="M18731" s="120"/>
      <c r="N18731" s="120"/>
      <c r="U18731" s="121"/>
      <c r="V18731" s="122"/>
      <c r="W18731" s="123"/>
      <c r="AC18731" s="123"/>
    </row>
    <row r="18732" spans="5:29" s="2" customFormat="1">
      <c r="E18732" s="120"/>
      <c r="M18732" s="120"/>
      <c r="N18732" s="120"/>
      <c r="U18732" s="121"/>
      <c r="V18732" s="122"/>
      <c r="W18732" s="123"/>
      <c r="AC18732" s="123"/>
    </row>
    <row r="18733" spans="5:29" s="2" customFormat="1">
      <c r="E18733" s="120"/>
      <c r="M18733" s="120"/>
      <c r="N18733" s="120"/>
      <c r="U18733" s="121"/>
      <c r="V18733" s="122"/>
      <c r="W18733" s="123"/>
      <c r="AC18733" s="123"/>
    </row>
    <row r="18734" spans="5:29" s="2" customFormat="1">
      <c r="E18734" s="120"/>
      <c r="M18734" s="120"/>
      <c r="N18734" s="120"/>
      <c r="U18734" s="121"/>
      <c r="V18734" s="122"/>
      <c r="W18734" s="123"/>
      <c r="AC18734" s="123"/>
    </row>
    <row r="18735" spans="5:29" s="2" customFormat="1">
      <c r="E18735" s="120"/>
      <c r="M18735" s="120"/>
      <c r="N18735" s="120"/>
      <c r="U18735" s="121"/>
      <c r="V18735" s="122"/>
      <c r="W18735" s="123"/>
      <c r="AC18735" s="123"/>
    </row>
    <row r="18736" spans="5:29" s="2" customFormat="1">
      <c r="E18736" s="120"/>
      <c r="M18736" s="120"/>
      <c r="N18736" s="120"/>
      <c r="U18736" s="121"/>
      <c r="V18736" s="122"/>
      <c r="W18736" s="123"/>
      <c r="AC18736" s="123"/>
    </row>
    <row r="18737" spans="5:29" s="2" customFormat="1">
      <c r="E18737" s="120"/>
      <c r="M18737" s="120"/>
      <c r="N18737" s="120"/>
      <c r="U18737" s="121"/>
      <c r="V18737" s="122"/>
      <c r="W18737" s="123"/>
      <c r="AC18737" s="123"/>
    </row>
    <row r="18738" spans="5:29" s="2" customFormat="1">
      <c r="E18738" s="120"/>
      <c r="M18738" s="120"/>
      <c r="N18738" s="120"/>
      <c r="U18738" s="121"/>
      <c r="V18738" s="122"/>
      <c r="W18738" s="123"/>
      <c r="AC18738" s="123"/>
    </row>
    <row r="18739" spans="5:29" s="2" customFormat="1">
      <c r="E18739" s="120"/>
      <c r="M18739" s="120"/>
      <c r="N18739" s="120"/>
      <c r="U18739" s="121"/>
      <c r="V18739" s="122"/>
      <c r="W18739" s="123"/>
      <c r="AC18739" s="123"/>
    </row>
    <row r="18740" spans="5:29" s="2" customFormat="1">
      <c r="E18740" s="120"/>
      <c r="M18740" s="120"/>
      <c r="N18740" s="120"/>
      <c r="U18740" s="121"/>
      <c r="V18740" s="122"/>
      <c r="W18740" s="123"/>
      <c r="AC18740" s="123"/>
    </row>
    <row r="18741" spans="5:29" s="2" customFormat="1">
      <c r="E18741" s="120"/>
      <c r="M18741" s="120"/>
      <c r="N18741" s="120"/>
      <c r="U18741" s="121"/>
      <c r="V18741" s="122"/>
      <c r="W18741" s="123"/>
      <c r="AC18741" s="123"/>
    </row>
    <row r="18742" spans="5:29" s="2" customFormat="1">
      <c r="E18742" s="120"/>
      <c r="M18742" s="120"/>
      <c r="N18742" s="120"/>
      <c r="U18742" s="121"/>
      <c r="V18742" s="122"/>
      <c r="W18742" s="123"/>
      <c r="AC18742" s="123"/>
    </row>
    <row r="18743" spans="5:29" s="2" customFormat="1">
      <c r="E18743" s="120"/>
      <c r="M18743" s="120"/>
      <c r="N18743" s="120"/>
      <c r="U18743" s="121"/>
      <c r="V18743" s="122"/>
      <c r="W18743" s="123"/>
      <c r="AC18743" s="123"/>
    </row>
    <row r="18744" spans="5:29" s="2" customFormat="1">
      <c r="E18744" s="120"/>
      <c r="M18744" s="120"/>
      <c r="N18744" s="120"/>
      <c r="U18744" s="121"/>
      <c r="V18744" s="122"/>
      <c r="W18744" s="123"/>
      <c r="AC18744" s="123"/>
    </row>
    <row r="18745" spans="5:29" s="2" customFormat="1">
      <c r="E18745" s="120"/>
      <c r="M18745" s="120"/>
      <c r="N18745" s="120"/>
      <c r="U18745" s="121"/>
      <c r="V18745" s="122"/>
      <c r="W18745" s="123"/>
      <c r="AC18745" s="123"/>
    </row>
    <row r="18746" spans="5:29" s="2" customFormat="1">
      <c r="E18746" s="120"/>
      <c r="M18746" s="120"/>
      <c r="N18746" s="120"/>
      <c r="U18746" s="121"/>
      <c r="V18746" s="122"/>
      <c r="W18746" s="123"/>
      <c r="AC18746" s="123"/>
    </row>
    <row r="18747" spans="5:29" s="2" customFormat="1">
      <c r="E18747" s="120"/>
      <c r="M18747" s="120"/>
      <c r="N18747" s="120"/>
      <c r="U18747" s="121"/>
      <c r="V18747" s="122"/>
      <c r="W18747" s="123"/>
      <c r="AC18747" s="123"/>
    </row>
    <row r="18748" spans="5:29" s="2" customFormat="1">
      <c r="E18748" s="120"/>
      <c r="M18748" s="120"/>
      <c r="N18748" s="120"/>
      <c r="U18748" s="121"/>
      <c r="V18748" s="122"/>
      <c r="W18748" s="123"/>
      <c r="AC18748" s="123"/>
    </row>
    <row r="18749" spans="5:29" s="2" customFormat="1">
      <c r="E18749" s="120"/>
      <c r="M18749" s="120"/>
      <c r="N18749" s="120"/>
      <c r="U18749" s="121"/>
      <c r="V18749" s="122"/>
      <c r="W18749" s="123"/>
      <c r="AC18749" s="123"/>
    </row>
    <row r="18750" spans="5:29" s="2" customFormat="1">
      <c r="E18750" s="120"/>
      <c r="M18750" s="120"/>
      <c r="N18750" s="120"/>
      <c r="U18750" s="121"/>
      <c r="V18750" s="122"/>
      <c r="W18750" s="123"/>
      <c r="AC18750" s="123"/>
    </row>
    <row r="18751" spans="5:29" s="2" customFormat="1">
      <c r="E18751" s="120"/>
      <c r="M18751" s="120"/>
      <c r="N18751" s="120"/>
      <c r="U18751" s="121"/>
      <c r="V18751" s="122"/>
      <c r="W18751" s="123"/>
      <c r="AC18751" s="123"/>
    </row>
    <row r="18752" spans="5:29" s="2" customFormat="1">
      <c r="E18752" s="120"/>
      <c r="M18752" s="120"/>
      <c r="N18752" s="120"/>
      <c r="U18752" s="121"/>
      <c r="V18752" s="122"/>
      <c r="W18752" s="123"/>
      <c r="AC18752" s="123"/>
    </row>
    <row r="18753" spans="5:29" s="2" customFormat="1">
      <c r="E18753" s="120"/>
      <c r="M18753" s="120"/>
      <c r="N18753" s="120"/>
      <c r="U18753" s="121"/>
      <c r="V18753" s="122"/>
      <c r="W18753" s="123"/>
      <c r="AC18753" s="123"/>
    </row>
    <row r="18754" spans="5:29" s="2" customFormat="1">
      <c r="E18754" s="120"/>
      <c r="M18754" s="120"/>
      <c r="N18754" s="120"/>
      <c r="U18754" s="121"/>
      <c r="V18754" s="122"/>
      <c r="W18754" s="123"/>
      <c r="AC18754" s="123"/>
    </row>
    <row r="18755" spans="5:29" s="2" customFormat="1">
      <c r="E18755" s="120"/>
      <c r="M18755" s="120"/>
      <c r="N18755" s="120"/>
      <c r="U18755" s="121"/>
      <c r="V18755" s="122"/>
      <c r="W18755" s="123"/>
      <c r="AC18755" s="123"/>
    </row>
    <row r="18756" spans="5:29" s="2" customFormat="1">
      <c r="E18756" s="120"/>
      <c r="M18756" s="120"/>
      <c r="N18756" s="120"/>
      <c r="U18756" s="121"/>
      <c r="V18756" s="122"/>
      <c r="W18756" s="123"/>
      <c r="AC18756" s="123"/>
    </row>
    <row r="18757" spans="5:29" s="2" customFormat="1">
      <c r="E18757" s="120"/>
      <c r="M18757" s="120"/>
      <c r="N18757" s="120"/>
      <c r="U18757" s="121"/>
      <c r="V18757" s="122"/>
      <c r="W18757" s="123"/>
      <c r="AC18757" s="123"/>
    </row>
    <row r="18758" spans="5:29" s="2" customFormat="1">
      <c r="E18758" s="120"/>
      <c r="M18758" s="120"/>
      <c r="N18758" s="120"/>
      <c r="U18758" s="121"/>
      <c r="V18758" s="122"/>
      <c r="W18758" s="123"/>
      <c r="AC18758" s="123"/>
    </row>
    <row r="18759" spans="5:29" s="2" customFormat="1">
      <c r="E18759" s="120"/>
      <c r="M18759" s="120"/>
      <c r="N18759" s="120"/>
      <c r="U18759" s="121"/>
      <c r="V18759" s="122"/>
      <c r="W18759" s="123"/>
      <c r="AC18759" s="123"/>
    </row>
    <row r="18760" spans="5:29" s="2" customFormat="1">
      <c r="E18760" s="120"/>
      <c r="M18760" s="120"/>
      <c r="N18760" s="120"/>
      <c r="U18760" s="121"/>
      <c r="V18760" s="122"/>
      <c r="W18760" s="123"/>
      <c r="AC18760" s="123"/>
    </row>
    <row r="18761" spans="5:29" s="2" customFormat="1">
      <c r="E18761" s="120"/>
      <c r="M18761" s="120"/>
      <c r="N18761" s="120"/>
      <c r="U18761" s="121"/>
      <c r="V18761" s="122"/>
      <c r="W18761" s="123"/>
      <c r="AC18761" s="123"/>
    </row>
    <row r="18762" spans="5:29" s="2" customFormat="1">
      <c r="E18762" s="120"/>
      <c r="M18762" s="120"/>
      <c r="N18762" s="120"/>
      <c r="U18762" s="121"/>
      <c r="V18762" s="122"/>
      <c r="W18762" s="123"/>
      <c r="AC18762" s="123"/>
    </row>
    <row r="18763" spans="5:29" s="2" customFormat="1">
      <c r="E18763" s="120"/>
      <c r="M18763" s="120"/>
      <c r="N18763" s="120"/>
      <c r="U18763" s="121"/>
      <c r="V18763" s="122"/>
      <c r="W18763" s="123"/>
      <c r="AC18763" s="123"/>
    </row>
    <row r="18764" spans="5:29" s="2" customFormat="1">
      <c r="E18764" s="120"/>
      <c r="M18764" s="120"/>
      <c r="N18764" s="120"/>
      <c r="U18764" s="121"/>
      <c r="V18764" s="122"/>
      <c r="W18764" s="123"/>
      <c r="AC18764" s="123"/>
    </row>
    <row r="18765" spans="5:29" s="2" customFormat="1">
      <c r="E18765" s="120"/>
      <c r="M18765" s="120"/>
      <c r="N18765" s="120"/>
      <c r="U18765" s="121"/>
      <c r="V18765" s="122"/>
      <c r="W18765" s="123"/>
      <c r="AC18765" s="123"/>
    </row>
    <row r="18766" spans="5:29" s="2" customFormat="1">
      <c r="E18766" s="120"/>
      <c r="M18766" s="120"/>
      <c r="N18766" s="120"/>
      <c r="U18766" s="121"/>
      <c r="V18766" s="122"/>
      <c r="W18766" s="123"/>
      <c r="AC18766" s="123"/>
    </row>
    <row r="18767" spans="5:29" s="2" customFormat="1">
      <c r="E18767" s="120"/>
      <c r="M18767" s="120"/>
      <c r="N18767" s="120"/>
      <c r="U18767" s="121"/>
      <c r="V18767" s="122"/>
      <c r="W18767" s="123"/>
      <c r="AC18767" s="123"/>
    </row>
    <row r="18768" spans="5:29" s="2" customFormat="1">
      <c r="E18768" s="120"/>
      <c r="M18768" s="120"/>
      <c r="N18768" s="120"/>
      <c r="U18768" s="121"/>
      <c r="V18768" s="122"/>
      <c r="W18768" s="123"/>
      <c r="AC18768" s="123"/>
    </row>
    <row r="18769" spans="5:29" s="2" customFormat="1">
      <c r="E18769" s="120"/>
      <c r="M18769" s="120"/>
      <c r="N18769" s="120"/>
      <c r="U18769" s="121"/>
      <c r="V18769" s="122"/>
      <c r="W18769" s="123"/>
      <c r="AC18769" s="123"/>
    </row>
    <row r="18770" spans="5:29" s="2" customFormat="1">
      <c r="E18770" s="120"/>
      <c r="M18770" s="120"/>
      <c r="N18770" s="120"/>
      <c r="U18770" s="121"/>
      <c r="V18770" s="122"/>
      <c r="W18770" s="123"/>
      <c r="AC18770" s="123"/>
    </row>
    <row r="18771" spans="5:29" s="2" customFormat="1">
      <c r="E18771" s="120"/>
      <c r="M18771" s="120"/>
      <c r="N18771" s="120"/>
      <c r="U18771" s="121"/>
      <c r="V18771" s="122"/>
      <c r="W18771" s="123"/>
      <c r="AC18771" s="123"/>
    </row>
    <row r="18772" spans="5:29" s="2" customFormat="1">
      <c r="E18772" s="120"/>
      <c r="M18772" s="120"/>
      <c r="N18772" s="120"/>
      <c r="U18772" s="121"/>
      <c r="V18772" s="122"/>
      <c r="W18772" s="123"/>
      <c r="AC18772" s="123"/>
    </row>
    <row r="18773" spans="5:29" s="2" customFormat="1">
      <c r="E18773" s="120"/>
      <c r="M18773" s="120"/>
      <c r="N18773" s="120"/>
      <c r="U18773" s="121"/>
      <c r="V18773" s="122"/>
      <c r="W18773" s="123"/>
      <c r="AC18773" s="123"/>
    </row>
    <row r="18774" spans="5:29" s="2" customFormat="1">
      <c r="E18774" s="120"/>
      <c r="M18774" s="120"/>
      <c r="N18774" s="120"/>
      <c r="U18774" s="121"/>
      <c r="V18774" s="122"/>
      <c r="W18774" s="123"/>
      <c r="AC18774" s="123"/>
    </row>
    <row r="18775" spans="5:29" s="2" customFormat="1">
      <c r="E18775" s="120"/>
      <c r="M18775" s="120"/>
      <c r="N18775" s="120"/>
      <c r="U18775" s="121"/>
      <c r="V18775" s="122"/>
      <c r="W18775" s="123"/>
      <c r="AC18775" s="123"/>
    </row>
    <row r="18776" spans="5:29" s="2" customFormat="1">
      <c r="E18776" s="120"/>
      <c r="M18776" s="120"/>
      <c r="N18776" s="120"/>
      <c r="U18776" s="121"/>
      <c r="V18776" s="122"/>
      <c r="W18776" s="123"/>
      <c r="AC18776" s="123"/>
    </row>
    <row r="18777" spans="5:29" s="2" customFormat="1">
      <c r="E18777" s="120"/>
      <c r="M18777" s="120"/>
      <c r="N18777" s="120"/>
      <c r="U18777" s="121"/>
      <c r="V18777" s="122"/>
      <c r="W18777" s="123"/>
      <c r="AC18777" s="123"/>
    </row>
    <row r="18778" spans="5:29" s="2" customFormat="1">
      <c r="E18778" s="120"/>
      <c r="M18778" s="120"/>
      <c r="N18778" s="120"/>
      <c r="U18778" s="121"/>
      <c r="V18778" s="122"/>
      <c r="W18778" s="123"/>
      <c r="AC18778" s="123"/>
    </row>
    <row r="18779" spans="5:29" s="2" customFormat="1">
      <c r="E18779" s="120"/>
      <c r="M18779" s="120"/>
      <c r="N18779" s="120"/>
      <c r="U18779" s="121"/>
      <c r="V18779" s="122"/>
      <c r="W18779" s="123"/>
      <c r="AC18779" s="123"/>
    </row>
    <row r="18780" spans="5:29" s="2" customFormat="1">
      <c r="E18780" s="120"/>
      <c r="M18780" s="120"/>
      <c r="N18780" s="120"/>
      <c r="U18780" s="121"/>
      <c r="V18780" s="122"/>
      <c r="W18780" s="123"/>
      <c r="AC18780" s="123"/>
    </row>
    <row r="18781" spans="5:29" s="2" customFormat="1">
      <c r="E18781" s="120"/>
      <c r="M18781" s="120"/>
      <c r="N18781" s="120"/>
      <c r="U18781" s="121"/>
      <c r="V18781" s="122"/>
      <c r="W18781" s="123"/>
      <c r="AC18781" s="123"/>
    </row>
    <row r="18782" spans="5:29" s="2" customFormat="1">
      <c r="E18782" s="120"/>
      <c r="M18782" s="120"/>
      <c r="N18782" s="120"/>
      <c r="U18782" s="121"/>
      <c r="V18782" s="122"/>
      <c r="W18782" s="123"/>
      <c r="AC18782" s="123"/>
    </row>
    <row r="18783" spans="5:29" s="2" customFormat="1">
      <c r="E18783" s="120"/>
      <c r="M18783" s="120"/>
      <c r="N18783" s="120"/>
      <c r="U18783" s="121"/>
      <c r="V18783" s="122"/>
      <c r="W18783" s="123"/>
      <c r="AC18783" s="123"/>
    </row>
    <row r="18784" spans="5:29" s="2" customFormat="1">
      <c r="E18784" s="120"/>
      <c r="M18784" s="120"/>
      <c r="N18784" s="120"/>
      <c r="U18784" s="121"/>
      <c r="V18784" s="122"/>
      <c r="W18784" s="123"/>
      <c r="AC18784" s="123"/>
    </row>
    <row r="18785" spans="5:29" s="2" customFormat="1">
      <c r="E18785" s="120"/>
      <c r="M18785" s="120"/>
      <c r="N18785" s="120"/>
      <c r="U18785" s="121"/>
      <c r="V18785" s="122"/>
      <c r="W18785" s="123"/>
      <c r="AC18785" s="123"/>
    </row>
    <row r="18786" spans="5:29" s="2" customFormat="1">
      <c r="E18786" s="120"/>
      <c r="M18786" s="120"/>
      <c r="N18786" s="120"/>
      <c r="U18786" s="121"/>
      <c r="V18786" s="122"/>
      <c r="W18786" s="123"/>
      <c r="AC18786" s="123"/>
    </row>
    <row r="18787" spans="5:29" s="2" customFormat="1">
      <c r="E18787" s="120"/>
      <c r="M18787" s="120"/>
      <c r="N18787" s="120"/>
      <c r="U18787" s="121"/>
      <c r="V18787" s="122"/>
      <c r="W18787" s="123"/>
      <c r="AC18787" s="123"/>
    </row>
    <row r="18788" spans="5:29" s="2" customFormat="1">
      <c r="E18788" s="120"/>
      <c r="M18788" s="120"/>
      <c r="N18788" s="120"/>
      <c r="U18788" s="121"/>
      <c r="V18788" s="122"/>
      <c r="W18788" s="123"/>
      <c r="AC18788" s="123"/>
    </row>
    <row r="18789" spans="5:29" s="2" customFormat="1">
      <c r="E18789" s="120"/>
      <c r="M18789" s="120"/>
      <c r="N18789" s="120"/>
      <c r="U18789" s="121"/>
      <c r="V18789" s="122"/>
      <c r="W18789" s="123"/>
      <c r="AC18789" s="123"/>
    </row>
    <row r="18790" spans="5:29" s="2" customFormat="1">
      <c r="E18790" s="120"/>
      <c r="M18790" s="120"/>
      <c r="N18790" s="120"/>
      <c r="U18790" s="121"/>
      <c r="V18790" s="122"/>
      <c r="W18790" s="123"/>
      <c r="AC18790" s="123"/>
    </row>
    <row r="18791" spans="5:29" s="2" customFormat="1">
      <c r="E18791" s="120"/>
      <c r="M18791" s="120"/>
      <c r="N18791" s="120"/>
      <c r="U18791" s="121"/>
      <c r="V18791" s="122"/>
      <c r="W18791" s="123"/>
      <c r="AC18791" s="123"/>
    </row>
    <row r="18792" spans="5:29" s="2" customFormat="1">
      <c r="E18792" s="120"/>
      <c r="M18792" s="120"/>
      <c r="N18792" s="120"/>
      <c r="U18792" s="121"/>
      <c r="V18792" s="122"/>
      <c r="W18792" s="123"/>
      <c r="AC18792" s="123"/>
    </row>
    <row r="18793" spans="5:29" s="2" customFormat="1">
      <c r="E18793" s="120"/>
      <c r="M18793" s="120"/>
      <c r="N18793" s="120"/>
      <c r="U18793" s="121"/>
      <c r="V18793" s="122"/>
      <c r="W18793" s="123"/>
      <c r="AC18793" s="123"/>
    </row>
    <row r="18794" spans="5:29" s="2" customFormat="1">
      <c r="E18794" s="120"/>
      <c r="M18794" s="120"/>
      <c r="N18794" s="120"/>
      <c r="U18794" s="121"/>
      <c r="V18794" s="122"/>
      <c r="W18794" s="123"/>
      <c r="AC18794" s="123"/>
    </row>
    <row r="18795" spans="5:29" s="2" customFormat="1">
      <c r="E18795" s="120"/>
      <c r="M18795" s="120"/>
      <c r="N18795" s="120"/>
      <c r="U18795" s="121"/>
      <c r="V18795" s="122"/>
      <c r="W18795" s="123"/>
      <c r="AC18795" s="123"/>
    </row>
    <row r="18796" spans="5:29" s="2" customFormat="1">
      <c r="E18796" s="120"/>
      <c r="M18796" s="120"/>
      <c r="N18796" s="120"/>
      <c r="U18796" s="121"/>
      <c r="V18796" s="122"/>
      <c r="W18796" s="123"/>
      <c r="AC18796" s="123"/>
    </row>
    <row r="18797" spans="5:29" s="2" customFormat="1">
      <c r="E18797" s="120"/>
      <c r="M18797" s="120"/>
      <c r="N18797" s="120"/>
      <c r="U18797" s="121"/>
      <c r="V18797" s="122"/>
      <c r="W18797" s="123"/>
      <c r="AC18797" s="123"/>
    </row>
    <row r="18798" spans="5:29" s="2" customFormat="1">
      <c r="E18798" s="120"/>
      <c r="M18798" s="120"/>
      <c r="N18798" s="120"/>
      <c r="U18798" s="121"/>
      <c r="V18798" s="122"/>
      <c r="W18798" s="123"/>
      <c r="AC18798" s="123"/>
    </row>
    <row r="18799" spans="5:29" s="2" customFormat="1">
      <c r="E18799" s="120"/>
      <c r="M18799" s="120"/>
      <c r="N18799" s="120"/>
      <c r="U18799" s="121"/>
      <c r="V18799" s="122"/>
      <c r="W18799" s="123"/>
      <c r="AC18799" s="123"/>
    </row>
    <row r="18800" spans="5:29" s="2" customFormat="1">
      <c r="E18800" s="120"/>
      <c r="M18800" s="120"/>
      <c r="N18800" s="120"/>
      <c r="U18800" s="121"/>
      <c r="V18800" s="122"/>
      <c r="W18800" s="123"/>
      <c r="AC18800" s="123"/>
    </row>
    <row r="18801" spans="5:29" s="2" customFormat="1">
      <c r="E18801" s="120"/>
      <c r="M18801" s="120"/>
      <c r="N18801" s="120"/>
      <c r="U18801" s="121"/>
      <c r="V18801" s="122"/>
      <c r="W18801" s="123"/>
      <c r="AC18801" s="123"/>
    </row>
    <row r="18802" spans="5:29" s="2" customFormat="1">
      <c r="E18802" s="120"/>
      <c r="M18802" s="120"/>
      <c r="N18802" s="120"/>
      <c r="U18802" s="121"/>
      <c r="V18802" s="122"/>
      <c r="W18802" s="123"/>
      <c r="AC18802" s="123"/>
    </row>
    <row r="18803" spans="5:29" s="2" customFormat="1">
      <c r="E18803" s="120"/>
      <c r="M18803" s="120"/>
      <c r="N18803" s="120"/>
      <c r="U18803" s="121"/>
      <c r="V18803" s="122"/>
      <c r="W18803" s="123"/>
      <c r="AC18803" s="123"/>
    </row>
    <row r="18804" spans="5:29" s="2" customFormat="1">
      <c r="E18804" s="120"/>
      <c r="M18804" s="120"/>
      <c r="N18804" s="120"/>
      <c r="U18804" s="121"/>
      <c r="V18804" s="122"/>
      <c r="W18804" s="123"/>
      <c r="AC18804" s="123"/>
    </row>
    <row r="18805" spans="5:29" s="2" customFormat="1">
      <c r="E18805" s="120"/>
      <c r="M18805" s="120"/>
      <c r="N18805" s="120"/>
      <c r="U18805" s="121"/>
      <c r="V18805" s="122"/>
      <c r="W18805" s="123"/>
      <c r="AC18805" s="123"/>
    </row>
    <row r="18806" spans="5:29" s="2" customFormat="1">
      <c r="E18806" s="120"/>
      <c r="M18806" s="120"/>
      <c r="N18806" s="120"/>
      <c r="U18806" s="121"/>
      <c r="V18806" s="122"/>
      <c r="W18806" s="123"/>
      <c r="AC18806" s="123"/>
    </row>
    <row r="18807" spans="5:29" s="2" customFormat="1">
      <c r="E18807" s="120"/>
      <c r="M18807" s="120"/>
      <c r="N18807" s="120"/>
      <c r="U18807" s="121"/>
      <c r="V18807" s="122"/>
      <c r="W18807" s="123"/>
      <c r="AC18807" s="123"/>
    </row>
    <row r="18808" spans="5:29" s="2" customFormat="1">
      <c r="E18808" s="120"/>
      <c r="M18808" s="120"/>
      <c r="N18808" s="120"/>
      <c r="U18808" s="121"/>
      <c r="V18808" s="122"/>
      <c r="W18808" s="123"/>
      <c r="AC18808" s="123"/>
    </row>
    <row r="18809" spans="5:29" s="2" customFormat="1">
      <c r="E18809" s="120"/>
      <c r="M18809" s="120"/>
      <c r="N18809" s="120"/>
      <c r="U18809" s="121"/>
      <c r="V18809" s="122"/>
      <c r="W18809" s="123"/>
      <c r="AC18809" s="123"/>
    </row>
    <row r="18810" spans="5:29" s="2" customFormat="1">
      <c r="E18810" s="120"/>
      <c r="M18810" s="120"/>
      <c r="N18810" s="120"/>
      <c r="U18810" s="121"/>
      <c r="V18810" s="122"/>
      <c r="W18810" s="123"/>
      <c r="AC18810" s="123"/>
    </row>
    <row r="18811" spans="5:29" s="2" customFormat="1">
      <c r="E18811" s="120"/>
      <c r="M18811" s="120"/>
      <c r="N18811" s="120"/>
      <c r="U18811" s="121"/>
      <c r="V18811" s="122"/>
      <c r="W18811" s="123"/>
      <c r="AC18811" s="123"/>
    </row>
    <row r="18812" spans="5:29" s="2" customFormat="1">
      <c r="E18812" s="120"/>
      <c r="M18812" s="120"/>
      <c r="N18812" s="120"/>
      <c r="U18812" s="121"/>
      <c r="V18812" s="122"/>
      <c r="W18812" s="123"/>
      <c r="AC18812" s="123"/>
    </row>
    <row r="18813" spans="5:29" s="2" customFormat="1">
      <c r="E18813" s="120"/>
      <c r="M18813" s="120"/>
      <c r="N18813" s="120"/>
      <c r="U18813" s="121"/>
      <c r="V18813" s="122"/>
      <c r="W18813" s="123"/>
      <c r="AC18813" s="123"/>
    </row>
    <row r="18814" spans="5:29" s="2" customFormat="1">
      <c r="E18814" s="120"/>
      <c r="M18814" s="120"/>
      <c r="N18814" s="120"/>
      <c r="U18814" s="121"/>
      <c r="V18814" s="122"/>
      <c r="W18814" s="123"/>
      <c r="AC18814" s="123"/>
    </row>
    <row r="18815" spans="5:29" s="2" customFormat="1">
      <c r="E18815" s="120"/>
      <c r="M18815" s="120"/>
      <c r="N18815" s="120"/>
      <c r="U18815" s="121"/>
      <c r="V18815" s="122"/>
      <c r="W18815" s="123"/>
      <c r="AC18815" s="123"/>
    </row>
    <row r="18816" spans="5:29" s="2" customFormat="1">
      <c r="E18816" s="120"/>
      <c r="M18816" s="120"/>
      <c r="N18816" s="120"/>
      <c r="U18816" s="121"/>
      <c r="V18816" s="122"/>
      <c r="W18816" s="123"/>
      <c r="AC18816" s="123"/>
    </row>
    <row r="18817" spans="5:29" s="2" customFormat="1">
      <c r="E18817" s="120"/>
      <c r="M18817" s="120"/>
      <c r="N18817" s="120"/>
      <c r="U18817" s="121"/>
      <c r="V18817" s="122"/>
      <c r="W18817" s="123"/>
      <c r="AC18817" s="123"/>
    </row>
    <row r="18818" spans="5:29" s="2" customFormat="1">
      <c r="E18818" s="120"/>
      <c r="M18818" s="120"/>
      <c r="N18818" s="120"/>
      <c r="U18818" s="121"/>
      <c r="V18818" s="122"/>
      <c r="W18818" s="123"/>
      <c r="AC18818" s="123"/>
    </row>
    <row r="18819" spans="5:29" s="2" customFormat="1">
      <c r="E18819" s="120"/>
      <c r="M18819" s="120"/>
      <c r="N18819" s="120"/>
      <c r="U18819" s="121"/>
      <c r="V18819" s="122"/>
      <c r="W18819" s="123"/>
      <c r="AC18819" s="123"/>
    </row>
    <row r="18820" spans="5:29" s="2" customFormat="1">
      <c r="E18820" s="120"/>
      <c r="M18820" s="120"/>
      <c r="N18820" s="120"/>
      <c r="U18820" s="121"/>
      <c r="V18820" s="122"/>
      <c r="W18820" s="123"/>
      <c r="AC18820" s="123"/>
    </row>
    <row r="18821" spans="5:29" s="2" customFormat="1">
      <c r="E18821" s="120"/>
      <c r="M18821" s="120"/>
      <c r="N18821" s="120"/>
      <c r="U18821" s="121"/>
      <c r="V18821" s="122"/>
      <c r="W18821" s="123"/>
      <c r="AC18821" s="123"/>
    </row>
    <row r="18822" spans="5:29" s="2" customFormat="1">
      <c r="E18822" s="120"/>
      <c r="M18822" s="120"/>
      <c r="N18822" s="120"/>
      <c r="U18822" s="121"/>
      <c r="V18822" s="122"/>
      <c r="W18822" s="123"/>
      <c r="AC18822" s="123"/>
    </row>
    <row r="18823" spans="5:29" s="2" customFormat="1">
      <c r="E18823" s="120"/>
      <c r="M18823" s="120"/>
      <c r="N18823" s="120"/>
      <c r="U18823" s="121"/>
      <c r="V18823" s="122"/>
      <c r="W18823" s="123"/>
      <c r="AC18823" s="123"/>
    </row>
    <row r="18824" spans="5:29" s="2" customFormat="1">
      <c r="E18824" s="120"/>
      <c r="M18824" s="120"/>
      <c r="N18824" s="120"/>
      <c r="U18824" s="121"/>
      <c r="V18824" s="122"/>
      <c r="W18824" s="123"/>
      <c r="AC18824" s="123"/>
    </row>
    <row r="18825" spans="5:29" s="2" customFormat="1">
      <c r="E18825" s="120"/>
      <c r="M18825" s="120"/>
      <c r="N18825" s="120"/>
      <c r="U18825" s="121"/>
      <c r="V18825" s="122"/>
      <c r="W18825" s="123"/>
      <c r="AC18825" s="123"/>
    </row>
    <row r="18826" spans="5:29" s="2" customFormat="1">
      <c r="E18826" s="120"/>
      <c r="M18826" s="120"/>
      <c r="N18826" s="120"/>
      <c r="U18826" s="121"/>
      <c r="V18826" s="122"/>
      <c r="W18826" s="123"/>
      <c r="AC18826" s="123"/>
    </row>
    <row r="18827" spans="5:29" s="2" customFormat="1">
      <c r="E18827" s="120"/>
      <c r="M18827" s="120"/>
      <c r="N18827" s="120"/>
      <c r="U18827" s="121"/>
      <c r="V18827" s="122"/>
      <c r="W18827" s="123"/>
      <c r="AC18827" s="123"/>
    </row>
    <row r="18828" spans="5:29" s="2" customFormat="1">
      <c r="E18828" s="120"/>
      <c r="M18828" s="120"/>
      <c r="N18828" s="120"/>
      <c r="U18828" s="121"/>
      <c r="V18828" s="122"/>
      <c r="W18828" s="123"/>
      <c r="AC18828" s="123"/>
    </row>
    <row r="18829" spans="5:29" s="2" customFormat="1">
      <c r="E18829" s="120"/>
      <c r="M18829" s="120"/>
      <c r="N18829" s="120"/>
      <c r="U18829" s="121"/>
      <c r="V18829" s="122"/>
      <c r="W18829" s="123"/>
      <c r="AC18829" s="123"/>
    </row>
    <row r="18830" spans="5:29" s="2" customFormat="1">
      <c r="E18830" s="120"/>
      <c r="M18830" s="120"/>
      <c r="N18830" s="120"/>
      <c r="U18830" s="121"/>
      <c r="V18830" s="122"/>
      <c r="W18830" s="123"/>
      <c r="AC18830" s="123"/>
    </row>
    <row r="18831" spans="5:29" s="2" customFormat="1">
      <c r="E18831" s="120"/>
      <c r="M18831" s="120"/>
      <c r="N18831" s="120"/>
      <c r="U18831" s="121"/>
      <c r="V18831" s="122"/>
      <c r="W18831" s="123"/>
      <c r="AC18831" s="123"/>
    </row>
    <row r="18832" spans="5:29" s="2" customFormat="1">
      <c r="E18832" s="120"/>
      <c r="M18832" s="120"/>
      <c r="N18832" s="120"/>
      <c r="U18832" s="121"/>
      <c r="V18832" s="122"/>
      <c r="W18832" s="123"/>
      <c r="AC18832" s="123"/>
    </row>
    <row r="18833" spans="5:29" s="2" customFormat="1">
      <c r="E18833" s="120"/>
      <c r="M18833" s="120"/>
      <c r="N18833" s="120"/>
      <c r="U18833" s="121"/>
      <c r="V18833" s="122"/>
      <c r="W18833" s="123"/>
      <c r="AC18833" s="123"/>
    </row>
    <row r="18834" spans="5:29" s="2" customFormat="1">
      <c r="E18834" s="120"/>
      <c r="M18834" s="120"/>
      <c r="N18834" s="120"/>
      <c r="U18834" s="121"/>
      <c r="V18834" s="122"/>
      <c r="W18834" s="123"/>
      <c r="AC18834" s="123"/>
    </row>
    <row r="18835" spans="5:29" s="2" customFormat="1">
      <c r="E18835" s="120"/>
      <c r="M18835" s="120"/>
      <c r="N18835" s="120"/>
      <c r="U18835" s="121"/>
      <c r="V18835" s="122"/>
      <c r="W18835" s="123"/>
      <c r="AC18835" s="123"/>
    </row>
    <row r="18836" spans="5:29" s="2" customFormat="1">
      <c r="E18836" s="120"/>
      <c r="M18836" s="120"/>
      <c r="N18836" s="120"/>
      <c r="U18836" s="121"/>
      <c r="V18836" s="122"/>
      <c r="W18836" s="123"/>
      <c r="AC18836" s="123"/>
    </row>
    <row r="18837" spans="5:29" s="2" customFormat="1">
      <c r="E18837" s="120"/>
      <c r="M18837" s="120"/>
      <c r="N18837" s="120"/>
      <c r="U18837" s="121"/>
      <c r="V18837" s="122"/>
      <c r="W18837" s="123"/>
      <c r="AC18837" s="123"/>
    </row>
    <row r="18838" spans="5:29" s="2" customFormat="1">
      <c r="E18838" s="120"/>
      <c r="M18838" s="120"/>
      <c r="N18838" s="120"/>
      <c r="U18838" s="121"/>
      <c r="V18838" s="122"/>
      <c r="W18838" s="123"/>
      <c r="AC18838" s="123"/>
    </row>
    <row r="18839" spans="5:29" s="2" customFormat="1">
      <c r="E18839" s="120"/>
      <c r="M18839" s="120"/>
      <c r="N18839" s="120"/>
      <c r="U18839" s="121"/>
      <c r="V18839" s="122"/>
      <c r="W18839" s="123"/>
      <c r="AC18839" s="123"/>
    </row>
    <row r="18840" spans="5:29" s="2" customFormat="1">
      <c r="E18840" s="120"/>
      <c r="M18840" s="120"/>
      <c r="N18840" s="120"/>
      <c r="U18840" s="121"/>
      <c r="V18840" s="122"/>
      <c r="W18840" s="123"/>
      <c r="AC18840" s="123"/>
    </row>
    <row r="18841" spans="5:29" s="2" customFormat="1">
      <c r="E18841" s="120"/>
      <c r="M18841" s="120"/>
      <c r="N18841" s="120"/>
      <c r="U18841" s="121"/>
      <c r="V18841" s="122"/>
      <c r="W18841" s="123"/>
      <c r="AC18841" s="123"/>
    </row>
    <row r="18842" spans="5:29" s="2" customFormat="1">
      <c r="E18842" s="120"/>
      <c r="M18842" s="120"/>
      <c r="N18842" s="120"/>
      <c r="U18842" s="121"/>
      <c r="V18842" s="122"/>
      <c r="W18842" s="123"/>
      <c r="AC18842" s="123"/>
    </row>
    <row r="18843" spans="5:29" s="2" customFormat="1">
      <c r="E18843" s="120"/>
      <c r="M18843" s="120"/>
      <c r="N18843" s="120"/>
      <c r="U18843" s="121"/>
      <c r="V18843" s="122"/>
      <c r="W18843" s="123"/>
      <c r="AC18843" s="123"/>
    </row>
    <row r="18844" spans="5:29" s="2" customFormat="1">
      <c r="E18844" s="120"/>
      <c r="M18844" s="120"/>
      <c r="N18844" s="120"/>
      <c r="U18844" s="121"/>
      <c r="V18844" s="122"/>
      <c r="W18844" s="123"/>
      <c r="AC18844" s="123"/>
    </row>
    <row r="18845" spans="5:29" s="2" customFormat="1">
      <c r="E18845" s="120"/>
      <c r="M18845" s="120"/>
      <c r="N18845" s="120"/>
      <c r="U18845" s="121"/>
      <c r="V18845" s="122"/>
      <c r="W18845" s="123"/>
      <c r="AC18845" s="123"/>
    </row>
    <row r="18846" spans="5:29" s="2" customFormat="1">
      <c r="E18846" s="120"/>
      <c r="M18846" s="120"/>
      <c r="N18846" s="120"/>
      <c r="U18846" s="121"/>
      <c r="V18846" s="122"/>
      <c r="W18846" s="123"/>
      <c r="AC18846" s="123"/>
    </row>
    <row r="18847" spans="5:29" s="2" customFormat="1">
      <c r="E18847" s="120"/>
      <c r="M18847" s="120"/>
      <c r="N18847" s="120"/>
      <c r="U18847" s="121"/>
      <c r="V18847" s="122"/>
      <c r="W18847" s="123"/>
      <c r="AC18847" s="123"/>
    </row>
    <row r="18848" spans="5:29" s="2" customFormat="1">
      <c r="E18848" s="120"/>
      <c r="M18848" s="120"/>
      <c r="N18848" s="120"/>
      <c r="U18848" s="121"/>
      <c r="V18848" s="122"/>
      <c r="W18848" s="123"/>
      <c r="AC18848" s="123"/>
    </row>
    <row r="18849" spans="5:29" s="2" customFormat="1">
      <c r="E18849" s="120"/>
      <c r="M18849" s="120"/>
      <c r="N18849" s="120"/>
      <c r="U18849" s="121"/>
      <c r="V18849" s="122"/>
      <c r="W18849" s="123"/>
      <c r="AC18849" s="123"/>
    </row>
    <row r="18850" spans="5:29" s="2" customFormat="1">
      <c r="E18850" s="120"/>
      <c r="M18850" s="120"/>
      <c r="N18850" s="120"/>
      <c r="U18850" s="121"/>
      <c r="V18850" s="122"/>
      <c r="W18850" s="123"/>
      <c r="AC18850" s="123"/>
    </row>
    <row r="18851" spans="5:29" s="2" customFormat="1">
      <c r="E18851" s="120"/>
      <c r="M18851" s="120"/>
      <c r="N18851" s="120"/>
      <c r="U18851" s="121"/>
      <c r="V18851" s="122"/>
      <c r="W18851" s="123"/>
      <c r="AC18851" s="123"/>
    </row>
    <row r="18852" spans="5:29" s="2" customFormat="1">
      <c r="E18852" s="120"/>
      <c r="M18852" s="120"/>
      <c r="N18852" s="120"/>
      <c r="U18852" s="121"/>
      <c r="V18852" s="122"/>
      <c r="W18852" s="123"/>
      <c r="AC18852" s="123"/>
    </row>
    <row r="18853" spans="5:29" s="2" customFormat="1">
      <c r="E18853" s="120"/>
      <c r="M18853" s="120"/>
      <c r="N18853" s="120"/>
      <c r="U18853" s="121"/>
      <c r="V18853" s="122"/>
      <c r="W18853" s="123"/>
      <c r="AC18853" s="123"/>
    </row>
    <row r="18854" spans="5:29" s="2" customFormat="1">
      <c r="E18854" s="120"/>
      <c r="M18854" s="120"/>
      <c r="N18854" s="120"/>
      <c r="U18854" s="121"/>
      <c r="V18854" s="122"/>
      <c r="W18854" s="123"/>
      <c r="AC18854" s="123"/>
    </row>
    <row r="18855" spans="5:29" s="2" customFormat="1">
      <c r="E18855" s="120"/>
      <c r="M18855" s="120"/>
      <c r="N18855" s="120"/>
      <c r="U18855" s="121"/>
      <c r="V18855" s="122"/>
      <c r="W18855" s="123"/>
      <c r="AC18855" s="123"/>
    </row>
    <row r="18856" spans="5:29" s="2" customFormat="1">
      <c r="E18856" s="120"/>
      <c r="M18856" s="120"/>
      <c r="N18856" s="120"/>
      <c r="U18856" s="121"/>
      <c r="V18856" s="122"/>
      <c r="W18856" s="123"/>
      <c r="AC18856" s="123"/>
    </row>
    <row r="18857" spans="5:29" s="2" customFormat="1">
      <c r="E18857" s="120"/>
      <c r="M18857" s="120"/>
      <c r="N18857" s="120"/>
      <c r="U18857" s="121"/>
      <c r="V18857" s="122"/>
      <c r="W18857" s="123"/>
      <c r="AC18857" s="123"/>
    </row>
    <row r="18858" spans="5:29" s="2" customFormat="1">
      <c r="E18858" s="120"/>
      <c r="M18858" s="120"/>
      <c r="N18858" s="120"/>
      <c r="U18858" s="121"/>
      <c r="V18858" s="122"/>
      <c r="W18858" s="123"/>
      <c r="AC18858" s="123"/>
    </row>
    <row r="18859" spans="5:29" s="2" customFormat="1">
      <c r="E18859" s="120"/>
      <c r="M18859" s="120"/>
      <c r="N18859" s="120"/>
      <c r="U18859" s="121"/>
      <c r="V18859" s="122"/>
      <c r="W18859" s="123"/>
      <c r="AC18859" s="123"/>
    </row>
    <row r="18860" spans="5:29" s="2" customFormat="1">
      <c r="E18860" s="120"/>
      <c r="M18860" s="120"/>
      <c r="N18860" s="120"/>
      <c r="U18860" s="121"/>
      <c r="V18860" s="122"/>
      <c r="W18860" s="123"/>
      <c r="AC18860" s="123"/>
    </row>
    <row r="18861" spans="5:29" s="2" customFormat="1">
      <c r="E18861" s="120"/>
      <c r="M18861" s="120"/>
      <c r="N18861" s="120"/>
      <c r="U18861" s="121"/>
      <c r="V18861" s="122"/>
      <c r="W18861" s="123"/>
      <c r="AC18861" s="123"/>
    </row>
    <row r="18862" spans="5:29" s="2" customFormat="1">
      <c r="E18862" s="120"/>
      <c r="M18862" s="120"/>
      <c r="N18862" s="120"/>
      <c r="U18862" s="121"/>
      <c r="V18862" s="122"/>
      <c r="W18862" s="123"/>
      <c r="AC18862" s="123"/>
    </row>
    <row r="18863" spans="5:29" s="2" customFormat="1">
      <c r="E18863" s="120"/>
      <c r="M18863" s="120"/>
      <c r="N18863" s="120"/>
      <c r="U18863" s="121"/>
      <c r="V18863" s="122"/>
      <c r="W18863" s="123"/>
      <c r="AC18863" s="123"/>
    </row>
    <row r="18864" spans="5:29" s="2" customFormat="1">
      <c r="E18864" s="120"/>
      <c r="M18864" s="120"/>
      <c r="N18864" s="120"/>
      <c r="U18864" s="121"/>
      <c r="V18864" s="122"/>
      <c r="W18864" s="123"/>
      <c r="AC18864" s="123"/>
    </row>
    <row r="18865" spans="5:29" s="2" customFormat="1">
      <c r="E18865" s="120"/>
      <c r="M18865" s="120"/>
      <c r="N18865" s="120"/>
      <c r="U18865" s="121"/>
      <c r="V18865" s="122"/>
      <c r="W18865" s="123"/>
      <c r="AC18865" s="123"/>
    </row>
    <row r="18866" spans="5:29" s="2" customFormat="1">
      <c r="E18866" s="120"/>
      <c r="M18866" s="120"/>
      <c r="N18866" s="120"/>
      <c r="U18866" s="121"/>
      <c r="V18866" s="122"/>
      <c r="W18866" s="123"/>
      <c r="AC18866" s="123"/>
    </row>
    <row r="18867" spans="5:29" s="2" customFormat="1">
      <c r="E18867" s="120"/>
      <c r="M18867" s="120"/>
      <c r="N18867" s="120"/>
      <c r="U18867" s="121"/>
      <c r="V18867" s="122"/>
      <c r="W18867" s="123"/>
      <c r="AC18867" s="123"/>
    </row>
    <row r="18868" spans="5:29" s="2" customFormat="1">
      <c r="E18868" s="120"/>
      <c r="M18868" s="120"/>
      <c r="N18868" s="120"/>
      <c r="U18868" s="121"/>
      <c r="V18868" s="122"/>
      <c r="W18868" s="123"/>
      <c r="AC18868" s="123"/>
    </row>
    <row r="18869" spans="5:29" s="2" customFormat="1">
      <c r="E18869" s="120"/>
      <c r="M18869" s="120"/>
      <c r="N18869" s="120"/>
      <c r="U18869" s="121"/>
      <c r="V18869" s="122"/>
      <c r="W18869" s="123"/>
      <c r="AC18869" s="123"/>
    </row>
    <row r="18870" spans="5:29" s="2" customFormat="1">
      <c r="E18870" s="120"/>
      <c r="M18870" s="120"/>
      <c r="N18870" s="120"/>
      <c r="U18870" s="121"/>
      <c r="V18870" s="122"/>
      <c r="W18870" s="123"/>
      <c r="AC18870" s="123"/>
    </row>
    <row r="18871" spans="5:29" s="2" customFormat="1">
      <c r="E18871" s="120"/>
      <c r="M18871" s="120"/>
      <c r="N18871" s="120"/>
      <c r="U18871" s="121"/>
      <c r="V18871" s="122"/>
      <c r="W18871" s="123"/>
      <c r="AC18871" s="123"/>
    </row>
    <row r="18872" spans="5:29" s="2" customFormat="1">
      <c r="E18872" s="120"/>
      <c r="M18872" s="120"/>
      <c r="N18872" s="120"/>
      <c r="U18872" s="121"/>
      <c r="V18872" s="122"/>
      <c r="W18872" s="123"/>
      <c r="AC18872" s="123"/>
    </row>
    <row r="18873" spans="5:29" s="2" customFormat="1">
      <c r="E18873" s="120"/>
      <c r="M18873" s="120"/>
      <c r="N18873" s="120"/>
      <c r="U18873" s="121"/>
      <c r="V18873" s="122"/>
      <c r="W18873" s="123"/>
      <c r="AC18873" s="123"/>
    </row>
    <row r="18874" spans="5:29" s="2" customFormat="1">
      <c r="E18874" s="120"/>
      <c r="M18874" s="120"/>
      <c r="N18874" s="120"/>
      <c r="U18874" s="121"/>
      <c r="V18874" s="122"/>
      <c r="W18874" s="123"/>
      <c r="AC18874" s="123"/>
    </row>
    <row r="18875" spans="5:29" s="2" customFormat="1">
      <c r="E18875" s="120"/>
      <c r="M18875" s="120"/>
      <c r="N18875" s="120"/>
      <c r="U18875" s="121"/>
      <c r="V18875" s="122"/>
      <c r="W18875" s="123"/>
      <c r="AC18875" s="123"/>
    </row>
    <row r="18876" spans="5:29" s="2" customFormat="1">
      <c r="E18876" s="120"/>
      <c r="M18876" s="120"/>
      <c r="N18876" s="120"/>
      <c r="U18876" s="121"/>
      <c r="V18876" s="122"/>
      <c r="W18876" s="123"/>
      <c r="AC18876" s="123"/>
    </row>
    <row r="18877" spans="5:29" s="2" customFormat="1">
      <c r="E18877" s="120"/>
      <c r="M18877" s="120"/>
      <c r="N18877" s="120"/>
      <c r="U18877" s="121"/>
      <c r="V18877" s="122"/>
      <c r="W18877" s="123"/>
      <c r="AC18877" s="123"/>
    </row>
    <row r="18878" spans="5:29" s="2" customFormat="1">
      <c r="E18878" s="120"/>
      <c r="M18878" s="120"/>
      <c r="N18878" s="120"/>
      <c r="U18878" s="121"/>
      <c r="V18878" s="122"/>
      <c r="W18878" s="123"/>
      <c r="AC18878" s="123"/>
    </row>
    <row r="18879" spans="5:29" s="2" customFormat="1">
      <c r="E18879" s="120"/>
      <c r="M18879" s="120"/>
      <c r="N18879" s="120"/>
      <c r="U18879" s="121"/>
      <c r="V18879" s="122"/>
      <c r="W18879" s="123"/>
      <c r="AC18879" s="123"/>
    </row>
    <row r="18880" spans="5:29" s="2" customFormat="1">
      <c r="E18880" s="120"/>
      <c r="M18880" s="120"/>
      <c r="N18880" s="120"/>
      <c r="U18880" s="121"/>
      <c r="V18880" s="122"/>
      <c r="W18880" s="123"/>
      <c r="AC18880" s="123"/>
    </row>
    <row r="18881" spans="5:29" s="2" customFormat="1">
      <c r="E18881" s="120"/>
      <c r="M18881" s="120"/>
      <c r="N18881" s="120"/>
      <c r="U18881" s="121"/>
      <c r="V18881" s="122"/>
      <c r="W18881" s="123"/>
      <c r="AC18881" s="123"/>
    </row>
    <row r="18882" spans="5:29" s="2" customFormat="1">
      <c r="E18882" s="120"/>
      <c r="M18882" s="120"/>
      <c r="N18882" s="120"/>
      <c r="U18882" s="121"/>
      <c r="V18882" s="122"/>
      <c r="W18882" s="123"/>
      <c r="AC18882" s="123"/>
    </row>
    <row r="18883" spans="5:29" s="2" customFormat="1">
      <c r="E18883" s="120"/>
      <c r="M18883" s="120"/>
      <c r="N18883" s="120"/>
      <c r="U18883" s="121"/>
      <c r="V18883" s="122"/>
      <c r="W18883" s="123"/>
      <c r="AC18883" s="123"/>
    </row>
    <row r="18884" spans="5:29" s="2" customFormat="1">
      <c r="E18884" s="120"/>
      <c r="M18884" s="120"/>
      <c r="N18884" s="120"/>
      <c r="U18884" s="121"/>
      <c r="V18884" s="122"/>
      <c r="W18884" s="123"/>
      <c r="AC18884" s="123"/>
    </row>
    <row r="18885" spans="5:29" s="2" customFormat="1">
      <c r="E18885" s="120"/>
      <c r="M18885" s="120"/>
      <c r="N18885" s="120"/>
      <c r="U18885" s="121"/>
      <c r="V18885" s="122"/>
      <c r="W18885" s="123"/>
      <c r="AC18885" s="123"/>
    </row>
    <row r="18886" spans="5:29" s="2" customFormat="1">
      <c r="E18886" s="120"/>
      <c r="M18886" s="120"/>
      <c r="N18886" s="120"/>
      <c r="U18886" s="121"/>
      <c r="V18886" s="122"/>
      <c r="W18886" s="123"/>
      <c r="AC18886" s="123"/>
    </row>
    <row r="18887" spans="5:29" s="2" customFormat="1">
      <c r="E18887" s="120"/>
      <c r="M18887" s="120"/>
      <c r="N18887" s="120"/>
      <c r="U18887" s="121"/>
      <c r="V18887" s="122"/>
      <c r="W18887" s="123"/>
      <c r="AC18887" s="123"/>
    </row>
    <row r="18888" spans="5:29" s="2" customFormat="1">
      <c r="E18888" s="120"/>
      <c r="M18888" s="120"/>
      <c r="N18888" s="120"/>
      <c r="U18888" s="121"/>
      <c r="V18888" s="122"/>
      <c r="W18888" s="123"/>
      <c r="AC18888" s="123"/>
    </row>
    <row r="18889" spans="5:29" s="2" customFormat="1">
      <c r="E18889" s="120"/>
      <c r="M18889" s="120"/>
      <c r="N18889" s="120"/>
      <c r="U18889" s="121"/>
      <c r="V18889" s="122"/>
      <c r="W18889" s="123"/>
      <c r="AC18889" s="123"/>
    </row>
    <row r="18890" spans="5:29" s="2" customFormat="1">
      <c r="E18890" s="120"/>
      <c r="M18890" s="120"/>
      <c r="N18890" s="120"/>
      <c r="U18890" s="121"/>
      <c r="V18890" s="122"/>
      <c r="W18890" s="123"/>
      <c r="AC18890" s="123"/>
    </row>
    <row r="18891" spans="5:29" s="2" customFormat="1">
      <c r="E18891" s="120"/>
      <c r="M18891" s="120"/>
      <c r="N18891" s="120"/>
      <c r="U18891" s="121"/>
      <c r="V18891" s="122"/>
      <c r="W18891" s="123"/>
      <c r="AC18891" s="123"/>
    </row>
    <row r="18892" spans="5:29" s="2" customFormat="1">
      <c r="E18892" s="120"/>
      <c r="M18892" s="120"/>
      <c r="N18892" s="120"/>
      <c r="U18892" s="121"/>
      <c r="V18892" s="122"/>
      <c r="W18892" s="123"/>
      <c r="AC18892" s="123"/>
    </row>
    <row r="18893" spans="5:29" s="2" customFormat="1">
      <c r="E18893" s="120"/>
      <c r="M18893" s="120"/>
      <c r="N18893" s="120"/>
      <c r="U18893" s="121"/>
      <c r="V18893" s="122"/>
      <c r="W18893" s="123"/>
      <c r="AC18893" s="123"/>
    </row>
    <row r="18894" spans="5:29" s="2" customFormat="1">
      <c r="E18894" s="120"/>
      <c r="M18894" s="120"/>
      <c r="N18894" s="120"/>
      <c r="U18894" s="121"/>
      <c r="V18894" s="122"/>
      <c r="W18894" s="123"/>
      <c r="AC18894" s="123"/>
    </row>
    <row r="18895" spans="5:29" s="2" customFormat="1">
      <c r="E18895" s="120"/>
      <c r="M18895" s="120"/>
      <c r="N18895" s="120"/>
      <c r="U18895" s="121"/>
      <c r="V18895" s="122"/>
      <c r="W18895" s="123"/>
      <c r="AC18895" s="123"/>
    </row>
    <row r="18896" spans="5:29" s="2" customFormat="1">
      <c r="E18896" s="120"/>
      <c r="M18896" s="120"/>
      <c r="N18896" s="120"/>
      <c r="U18896" s="121"/>
      <c r="V18896" s="122"/>
      <c r="W18896" s="123"/>
      <c r="AC18896" s="123"/>
    </row>
    <row r="18897" spans="5:29" s="2" customFormat="1">
      <c r="E18897" s="120"/>
      <c r="M18897" s="120"/>
      <c r="N18897" s="120"/>
      <c r="U18897" s="121"/>
      <c r="V18897" s="122"/>
      <c r="W18897" s="123"/>
      <c r="AC18897" s="123"/>
    </row>
    <row r="18898" spans="5:29" s="2" customFormat="1">
      <c r="E18898" s="120"/>
      <c r="M18898" s="120"/>
      <c r="N18898" s="120"/>
      <c r="U18898" s="121"/>
      <c r="V18898" s="122"/>
      <c r="W18898" s="123"/>
      <c r="AC18898" s="123"/>
    </row>
    <row r="18899" spans="5:29" s="2" customFormat="1">
      <c r="E18899" s="120"/>
      <c r="M18899" s="120"/>
      <c r="N18899" s="120"/>
      <c r="U18899" s="121"/>
      <c r="V18899" s="122"/>
      <c r="W18899" s="123"/>
      <c r="AC18899" s="123"/>
    </row>
    <row r="18900" spans="5:29" s="2" customFormat="1">
      <c r="E18900" s="120"/>
      <c r="M18900" s="120"/>
      <c r="N18900" s="120"/>
      <c r="U18900" s="121"/>
      <c r="V18900" s="122"/>
      <c r="W18900" s="123"/>
      <c r="AC18900" s="123"/>
    </row>
    <row r="18901" spans="5:29" s="2" customFormat="1">
      <c r="E18901" s="120"/>
      <c r="M18901" s="120"/>
      <c r="N18901" s="120"/>
      <c r="U18901" s="121"/>
      <c r="V18901" s="122"/>
      <c r="W18901" s="123"/>
      <c r="AC18901" s="123"/>
    </row>
    <row r="18902" spans="5:29" s="2" customFormat="1">
      <c r="E18902" s="120"/>
      <c r="M18902" s="120"/>
      <c r="N18902" s="120"/>
      <c r="U18902" s="121"/>
      <c r="V18902" s="122"/>
      <c r="W18902" s="123"/>
      <c r="AC18902" s="123"/>
    </row>
    <row r="18903" spans="5:29" s="2" customFormat="1">
      <c r="E18903" s="120"/>
      <c r="M18903" s="120"/>
      <c r="N18903" s="120"/>
      <c r="U18903" s="121"/>
      <c r="V18903" s="122"/>
      <c r="W18903" s="123"/>
      <c r="AC18903" s="123"/>
    </row>
    <row r="18904" spans="5:29" s="2" customFormat="1">
      <c r="E18904" s="120"/>
      <c r="M18904" s="120"/>
      <c r="N18904" s="120"/>
      <c r="U18904" s="121"/>
      <c r="V18904" s="122"/>
      <c r="W18904" s="123"/>
      <c r="AC18904" s="123"/>
    </row>
    <row r="18905" spans="5:29" s="2" customFormat="1">
      <c r="E18905" s="120"/>
      <c r="M18905" s="120"/>
      <c r="N18905" s="120"/>
      <c r="U18905" s="121"/>
      <c r="V18905" s="122"/>
      <c r="W18905" s="123"/>
      <c r="AC18905" s="123"/>
    </row>
    <row r="18906" spans="5:29" s="2" customFormat="1">
      <c r="E18906" s="120"/>
      <c r="M18906" s="120"/>
      <c r="N18906" s="120"/>
      <c r="U18906" s="121"/>
      <c r="V18906" s="122"/>
      <c r="W18906" s="123"/>
      <c r="AC18906" s="123"/>
    </row>
    <row r="18907" spans="5:29" s="2" customFormat="1">
      <c r="E18907" s="120"/>
      <c r="M18907" s="120"/>
      <c r="N18907" s="120"/>
      <c r="U18907" s="121"/>
      <c r="V18907" s="122"/>
      <c r="W18907" s="123"/>
      <c r="AC18907" s="123"/>
    </row>
    <row r="18908" spans="5:29" s="2" customFormat="1">
      <c r="E18908" s="120"/>
      <c r="M18908" s="120"/>
      <c r="N18908" s="120"/>
      <c r="U18908" s="121"/>
      <c r="V18908" s="122"/>
      <c r="W18908" s="123"/>
      <c r="AC18908" s="123"/>
    </row>
    <row r="18909" spans="5:29" s="2" customFormat="1">
      <c r="E18909" s="120"/>
      <c r="M18909" s="120"/>
      <c r="N18909" s="120"/>
      <c r="U18909" s="121"/>
      <c r="V18909" s="122"/>
      <c r="W18909" s="123"/>
      <c r="AC18909" s="123"/>
    </row>
    <row r="18910" spans="5:29" s="2" customFormat="1">
      <c r="E18910" s="120"/>
      <c r="M18910" s="120"/>
      <c r="N18910" s="120"/>
      <c r="U18910" s="121"/>
      <c r="V18910" s="122"/>
      <c r="W18910" s="123"/>
      <c r="AC18910" s="123"/>
    </row>
    <row r="18911" spans="5:29" s="2" customFormat="1">
      <c r="E18911" s="120"/>
      <c r="M18911" s="120"/>
      <c r="N18911" s="120"/>
      <c r="U18911" s="121"/>
      <c r="V18911" s="122"/>
      <c r="W18911" s="123"/>
      <c r="AC18911" s="123"/>
    </row>
    <row r="18912" spans="5:29" s="2" customFormat="1">
      <c r="E18912" s="120"/>
      <c r="M18912" s="120"/>
      <c r="N18912" s="120"/>
      <c r="U18912" s="121"/>
      <c r="V18912" s="122"/>
      <c r="W18912" s="123"/>
      <c r="AC18912" s="123"/>
    </row>
    <row r="18913" spans="5:29" s="2" customFormat="1">
      <c r="E18913" s="120"/>
      <c r="M18913" s="120"/>
      <c r="N18913" s="120"/>
      <c r="U18913" s="121"/>
      <c r="V18913" s="122"/>
      <c r="W18913" s="123"/>
      <c r="AC18913" s="123"/>
    </row>
    <row r="18914" spans="5:29" s="2" customFormat="1">
      <c r="E18914" s="120"/>
      <c r="M18914" s="120"/>
      <c r="N18914" s="120"/>
      <c r="U18914" s="121"/>
      <c r="V18914" s="122"/>
      <c r="W18914" s="123"/>
      <c r="AC18914" s="123"/>
    </row>
    <row r="18915" spans="5:29" s="2" customFormat="1">
      <c r="E18915" s="120"/>
      <c r="M18915" s="120"/>
      <c r="N18915" s="120"/>
      <c r="U18915" s="121"/>
      <c r="V18915" s="122"/>
      <c r="W18915" s="123"/>
      <c r="AC18915" s="123"/>
    </row>
    <row r="18916" spans="5:29" s="2" customFormat="1">
      <c r="E18916" s="120"/>
      <c r="M18916" s="120"/>
      <c r="N18916" s="120"/>
      <c r="U18916" s="121"/>
      <c r="V18916" s="122"/>
      <c r="W18916" s="123"/>
      <c r="AC18916" s="123"/>
    </row>
    <row r="18917" spans="5:29" s="2" customFormat="1">
      <c r="E18917" s="120"/>
      <c r="M18917" s="120"/>
      <c r="N18917" s="120"/>
      <c r="U18917" s="121"/>
      <c r="V18917" s="122"/>
      <c r="W18917" s="123"/>
      <c r="AC18917" s="123"/>
    </row>
    <row r="18918" spans="5:29" s="2" customFormat="1">
      <c r="E18918" s="120"/>
      <c r="M18918" s="120"/>
      <c r="N18918" s="120"/>
      <c r="U18918" s="121"/>
      <c r="V18918" s="122"/>
      <c r="W18918" s="123"/>
      <c r="AC18918" s="123"/>
    </row>
    <row r="18919" spans="5:29" s="2" customFormat="1">
      <c r="E18919" s="120"/>
      <c r="M18919" s="120"/>
      <c r="N18919" s="120"/>
      <c r="U18919" s="121"/>
      <c r="V18919" s="122"/>
      <c r="W18919" s="123"/>
      <c r="AC18919" s="123"/>
    </row>
    <row r="18920" spans="5:29" s="2" customFormat="1">
      <c r="E18920" s="120"/>
      <c r="M18920" s="120"/>
      <c r="N18920" s="120"/>
      <c r="U18920" s="121"/>
      <c r="V18920" s="122"/>
      <c r="W18920" s="123"/>
      <c r="AC18920" s="123"/>
    </row>
    <row r="18921" spans="5:29" s="2" customFormat="1">
      <c r="E18921" s="120"/>
      <c r="M18921" s="120"/>
      <c r="N18921" s="120"/>
      <c r="U18921" s="121"/>
      <c r="V18921" s="122"/>
      <c r="W18921" s="123"/>
      <c r="AC18921" s="123"/>
    </row>
    <row r="18922" spans="5:29" s="2" customFormat="1">
      <c r="E18922" s="120"/>
      <c r="M18922" s="120"/>
      <c r="N18922" s="120"/>
      <c r="U18922" s="121"/>
      <c r="V18922" s="122"/>
      <c r="W18922" s="123"/>
      <c r="AC18922" s="123"/>
    </row>
    <row r="18923" spans="5:29" s="2" customFormat="1">
      <c r="E18923" s="120"/>
      <c r="M18923" s="120"/>
      <c r="N18923" s="120"/>
      <c r="U18923" s="121"/>
      <c r="V18923" s="122"/>
      <c r="W18923" s="123"/>
      <c r="AC18923" s="123"/>
    </row>
    <row r="18924" spans="5:29" s="2" customFormat="1">
      <c r="E18924" s="120"/>
      <c r="M18924" s="120"/>
      <c r="N18924" s="120"/>
      <c r="U18924" s="121"/>
      <c r="V18924" s="122"/>
      <c r="W18924" s="123"/>
      <c r="AC18924" s="123"/>
    </row>
    <row r="18925" spans="5:29" s="2" customFormat="1">
      <c r="E18925" s="120"/>
      <c r="M18925" s="120"/>
      <c r="N18925" s="120"/>
      <c r="U18925" s="121"/>
      <c r="V18925" s="122"/>
      <c r="W18925" s="123"/>
      <c r="AC18925" s="123"/>
    </row>
    <row r="18926" spans="5:29" s="2" customFormat="1">
      <c r="E18926" s="120"/>
      <c r="M18926" s="120"/>
      <c r="N18926" s="120"/>
      <c r="U18926" s="121"/>
      <c r="V18926" s="122"/>
      <c r="W18926" s="123"/>
      <c r="AC18926" s="123"/>
    </row>
    <row r="18927" spans="5:29" s="2" customFormat="1">
      <c r="E18927" s="120"/>
      <c r="M18927" s="120"/>
      <c r="N18927" s="120"/>
      <c r="U18927" s="121"/>
      <c r="V18927" s="122"/>
      <c r="W18927" s="123"/>
      <c r="AC18927" s="123"/>
    </row>
    <row r="18928" spans="5:29" s="2" customFormat="1">
      <c r="E18928" s="120"/>
      <c r="M18928" s="120"/>
      <c r="N18928" s="120"/>
      <c r="U18928" s="121"/>
      <c r="V18928" s="122"/>
      <c r="W18928" s="123"/>
      <c r="AC18928" s="123"/>
    </row>
    <row r="18929" spans="5:29" s="2" customFormat="1">
      <c r="E18929" s="120"/>
      <c r="M18929" s="120"/>
      <c r="N18929" s="120"/>
      <c r="U18929" s="121"/>
      <c r="V18929" s="122"/>
      <c r="W18929" s="123"/>
      <c r="AC18929" s="123"/>
    </row>
    <row r="18930" spans="5:29" s="2" customFormat="1">
      <c r="E18930" s="120"/>
      <c r="M18930" s="120"/>
      <c r="N18930" s="120"/>
      <c r="U18930" s="121"/>
      <c r="V18930" s="122"/>
      <c r="W18930" s="123"/>
      <c r="AC18930" s="123"/>
    </row>
    <row r="18931" spans="5:29" s="2" customFormat="1">
      <c r="E18931" s="120"/>
      <c r="M18931" s="120"/>
      <c r="N18931" s="120"/>
      <c r="U18931" s="121"/>
      <c r="V18931" s="122"/>
      <c r="W18931" s="123"/>
      <c r="AC18931" s="123"/>
    </row>
    <row r="18932" spans="5:29" s="2" customFormat="1">
      <c r="E18932" s="120"/>
      <c r="M18932" s="120"/>
      <c r="N18932" s="120"/>
      <c r="U18932" s="121"/>
      <c r="V18932" s="122"/>
      <c r="W18932" s="123"/>
      <c r="AC18932" s="123"/>
    </row>
    <row r="18933" spans="5:29" s="2" customFormat="1">
      <c r="E18933" s="120"/>
      <c r="M18933" s="120"/>
      <c r="N18933" s="120"/>
      <c r="U18933" s="121"/>
      <c r="V18933" s="122"/>
      <c r="W18933" s="123"/>
      <c r="AC18933" s="123"/>
    </row>
    <row r="18934" spans="5:29" s="2" customFormat="1">
      <c r="E18934" s="120"/>
      <c r="M18934" s="120"/>
      <c r="N18934" s="120"/>
      <c r="U18934" s="121"/>
      <c r="V18934" s="122"/>
      <c r="W18934" s="123"/>
      <c r="AC18934" s="123"/>
    </row>
    <row r="18935" spans="5:29" s="2" customFormat="1">
      <c r="E18935" s="120"/>
      <c r="M18935" s="120"/>
      <c r="N18935" s="120"/>
      <c r="U18935" s="121"/>
      <c r="V18935" s="122"/>
      <c r="W18935" s="123"/>
      <c r="AC18935" s="123"/>
    </row>
    <row r="18936" spans="5:29" s="2" customFormat="1">
      <c r="E18936" s="120"/>
      <c r="M18936" s="120"/>
      <c r="N18936" s="120"/>
      <c r="U18936" s="121"/>
      <c r="V18936" s="122"/>
      <c r="W18936" s="123"/>
      <c r="AC18936" s="123"/>
    </row>
    <row r="18937" spans="5:29" s="2" customFormat="1">
      <c r="E18937" s="120"/>
      <c r="M18937" s="120"/>
      <c r="N18937" s="120"/>
      <c r="U18937" s="121"/>
      <c r="V18937" s="122"/>
      <c r="W18937" s="123"/>
      <c r="AC18937" s="123"/>
    </row>
    <row r="18938" spans="5:29" s="2" customFormat="1">
      <c r="E18938" s="120"/>
      <c r="M18938" s="120"/>
      <c r="N18938" s="120"/>
      <c r="U18938" s="121"/>
      <c r="V18938" s="122"/>
      <c r="W18938" s="123"/>
      <c r="AC18938" s="123"/>
    </row>
    <row r="18939" spans="5:29" s="2" customFormat="1">
      <c r="E18939" s="120"/>
      <c r="M18939" s="120"/>
      <c r="N18939" s="120"/>
      <c r="U18939" s="121"/>
      <c r="V18939" s="122"/>
      <c r="W18939" s="123"/>
      <c r="AC18939" s="123"/>
    </row>
    <row r="18940" spans="5:29" s="2" customFormat="1">
      <c r="E18940" s="120"/>
      <c r="M18940" s="120"/>
      <c r="N18940" s="120"/>
      <c r="U18940" s="121"/>
      <c r="V18940" s="122"/>
      <c r="W18940" s="123"/>
      <c r="AC18940" s="123"/>
    </row>
    <row r="18941" spans="5:29" s="2" customFormat="1">
      <c r="E18941" s="120"/>
      <c r="M18941" s="120"/>
      <c r="N18941" s="120"/>
      <c r="U18941" s="121"/>
      <c r="V18941" s="122"/>
      <c r="W18941" s="123"/>
      <c r="AC18941" s="123"/>
    </row>
    <row r="18942" spans="5:29" s="2" customFormat="1">
      <c r="E18942" s="120"/>
      <c r="M18942" s="120"/>
      <c r="N18942" s="120"/>
      <c r="U18942" s="121"/>
      <c r="V18942" s="122"/>
      <c r="W18942" s="123"/>
      <c r="AC18942" s="123"/>
    </row>
    <row r="18943" spans="5:29" s="2" customFormat="1">
      <c r="E18943" s="120"/>
      <c r="M18943" s="120"/>
      <c r="N18943" s="120"/>
      <c r="U18943" s="121"/>
      <c r="V18943" s="122"/>
      <c r="W18943" s="123"/>
      <c r="AC18943" s="123"/>
    </row>
    <row r="18944" spans="5:29" s="2" customFormat="1">
      <c r="E18944" s="120"/>
      <c r="M18944" s="120"/>
      <c r="N18944" s="120"/>
      <c r="U18944" s="121"/>
      <c r="V18944" s="122"/>
      <c r="W18944" s="123"/>
      <c r="AC18944" s="123"/>
    </row>
    <row r="18945" spans="5:29" s="2" customFormat="1">
      <c r="E18945" s="120"/>
      <c r="M18945" s="120"/>
      <c r="N18945" s="120"/>
      <c r="U18945" s="121"/>
      <c r="V18945" s="122"/>
      <c r="W18945" s="123"/>
      <c r="AC18945" s="123"/>
    </row>
    <row r="18946" spans="5:29" s="2" customFormat="1">
      <c r="E18946" s="120"/>
      <c r="M18946" s="120"/>
      <c r="N18946" s="120"/>
      <c r="U18946" s="121"/>
      <c r="V18946" s="122"/>
      <c r="W18946" s="123"/>
      <c r="AC18946" s="123"/>
    </row>
    <row r="18947" spans="5:29" s="2" customFormat="1">
      <c r="E18947" s="120"/>
      <c r="M18947" s="120"/>
      <c r="N18947" s="120"/>
      <c r="U18947" s="121"/>
      <c r="V18947" s="122"/>
      <c r="W18947" s="123"/>
      <c r="AC18947" s="123"/>
    </row>
    <row r="18948" spans="5:29" s="2" customFormat="1">
      <c r="E18948" s="120"/>
      <c r="M18948" s="120"/>
      <c r="N18948" s="120"/>
      <c r="U18948" s="121"/>
      <c r="V18948" s="122"/>
      <c r="W18948" s="123"/>
      <c r="AC18948" s="123"/>
    </row>
    <row r="18949" spans="5:29" s="2" customFormat="1">
      <c r="E18949" s="120"/>
      <c r="M18949" s="120"/>
      <c r="N18949" s="120"/>
      <c r="U18949" s="121"/>
      <c r="V18949" s="122"/>
      <c r="W18949" s="123"/>
      <c r="AC18949" s="123"/>
    </row>
    <row r="18950" spans="5:29" s="2" customFormat="1">
      <c r="E18950" s="120"/>
      <c r="M18950" s="120"/>
      <c r="N18950" s="120"/>
      <c r="U18950" s="121"/>
      <c r="V18950" s="122"/>
      <c r="W18950" s="123"/>
      <c r="AC18950" s="123"/>
    </row>
    <row r="18951" spans="5:29" s="2" customFormat="1">
      <c r="E18951" s="120"/>
      <c r="M18951" s="120"/>
      <c r="N18951" s="120"/>
      <c r="U18951" s="121"/>
      <c r="V18951" s="122"/>
      <c r="W18951" s="123"/>
      <c r="AC18951" s="123"/>
    </row>
    <row r="18952" spans="5:29" s="2" customFormat="1">
      <c r="E18952" s="120"/>
      <c r="M18952" s="120"/>
      <c r="N18952" s="120"/>
      <c r="U18952" s="121"/>
      <c r="V18952" s="122"/>
      <c r="W18952" s="123"/>
      <c r="AC18952" s="123"/>
    </row>
    <row r="18953" spans="5:29" s="2" customFormat="1">
      <c r="E18953" s="120"/>
      <c r="M18953" s="120"/>
      <c r="N18953" s="120"/>
      <c r="U18953" s="121"/>
      <c r="V18953" s="122"/>
      <c r="W18953" s="123"/>
      <c r="AC18953" s="123"/>
    </row>
    <row r="18954" spans="5:29" s="2" customFormat="1">
      <c r="E18954" s="120"/>
      <c r="M18954" s="120"/>
      <c r="N18954" s="120"/>
      <c r="U18954" s="121"/>
      <c r="V18954" s="122"/>
      <c r="W18954" s="123"/>
      <c r="AC18954" s="123"/>
    </row>
    <row r="18955" spans="5:29" s="2" customFormat="1">
      <c r="E18955" s="120"/>
      <c r="M18955" s="120"/>
      <c r="N18955" s="120"/>
      <c r="U18955" s="121"/>
      <c r="V18955" s="122"/>
      <c r="W18955" s="123"/>
      <c r="AC18955" s="123"/>
    </row>
    <row r="18956" spans="5:29" s="2" customFormat="1">
      <c r="E18956" s="120"/>
      <c r="M18956" s="120"/>
      <c r="N18956" s="120"/>
      <c r="U18956" s="121"/>
      <c r="V18956" s="122"/>
      <c r="W18956" s="123"/>
      <c r="AC18956" s="123"/>
    </row>
    <row r="18957" spans="5:29" s="2" customFormat="1">
      <c r="E18957" s="120"/>
      <c r="M18957" s="120"/>
      <c r="N18957" s="120"/>
      <c r="U18957" s="121"/>
      <c r="V18957" s="122"/>
      <c r="W18957" s="123"/>
      <c r="AC18957" s="123"/>
    </row>
    <row r="18958" spans="5:29" s="2" customFormat="1">
      <c r="E18958" s="120"/>
      <c r="M18958" s="120"/>
      <c r="N18958" s="120"/>
      <c r="U18958" s="121"/>
      <c r="V18958" s="122"/>
      <c r="W18958" s="123"/>
      <c r="AC18958" s="123"/>
    </row>
    <row r="18959" spans="5:29" s="2" customFormat="1">
      <c r="E18959" s="120"/>
      <c r="M18959" s="120"/>
      <c r="N18959" s="120"/>
      <c r="U18959" s="121"/>
      <c r="V18959" s="122"/>
      <c r="W18959" s="123"/>
      <c r="AC18959" s="123"/>
    </row>
    <row r="18960" spans="5:29" s="2" customFormat="1">
      <c r="E18960" s="120"/>
      <c r="M18960" s="120"/>
      <c r="N18960" s="120"/>
      <c r="U18960" s="121"/>
      <c r="V18960" s="122"/>
      <c r="W18960" s="123"/>
      <c r="AC18960" s="123"/>
    </row>
    <row r="18961" spans="5:29" s="2" customFormat="1">
      <c r="E18961" s="120"/>
      <c r="M18961" s="120"/>
      <c r="N18961" s="120"/>
      <c r="U18961" s="121"/>
      <c r="V18961" s="122"/>
      <c r="W18961" s="123"/>
      <c r="AC18961" s="123"/>
    </row>
    <row r="18962" spans="5:29" s="2" customFormat="1">
      <c r="E18962" s="120"/>
      <c r="M18962" s="120"/>
      <c r="N18962" s="120"/>
      <c r="U18962" s="121"/>
      <c r="V18962" s="122"/>
      <c r="W18962" s="123"/>
      <c r="AC18962" s="123"/>
    </row>
    <row r="18963" spans="5:29" s="2" customFormat="1">
      <c r="E18963" s="120"/>
      <c r="M18963" s="120"/>
      <c r="N18963" s="120"/>
      <c r="U18963" s="121"/>
      <c r="V18963" s="122"/>
      <c r="W18963" s="123"/>
      <c r="AC18963" s="123"/>
    </row>
    <row r="18964" spans="5:29" s="2" customFormat="1">
      <c r="E18964" s="120"/>
      <c r="M18964" s="120"/>
      <c r="N18964" s="120"/>
      <c r="U18964" s="121"/>
      <c r="V18964" s="122"/>
      <c r="W18964" s="123"/>
      <c r="AC18964" s="123"/>
    </row>
    <row r="18965" spans="5:29" s="2" customFormat="1">
      <c r="E18965" s="120"/>
      <c r="M18965" s="120"/>
      <c r="N18965" s="120"/>
      <c r="U18965" s="121"/>
      <c r="V18965" s="122"/>
      <c r="W18965" s="123"/>
      <c r="AC18965" s="123"/>
    </row>
    <row r="18966" spans="5:29" s="2" customFormat="1">
      <c r="E18966" s="120"/>
      <c r="M18966" s="120"/>
      <c r="N18966" s="120"/>
      <c r="U18966" s="121"/>
      <c r="V18966" s="122"/>
      <c r="W18966" s="123"/>
      <c r="AC18966" s="123"/>
    </row>
    <row r="18967" spans="5:29" s="2" customFormat="1">
      <c r="E18967" s="120"/>
      <c r="M18967" s="120"/>
      <c r="N18967" s="120"/>
      <c r="U18967" s="121"/>
      <c r="V18967" s="122"/>
      <c r="W18967" s="123"/>
      <c r="AC18967" s="123"/>
    </row>
    <row r="18968" spans="5:29" s="2" customFormat="1">
      <c r="E18968" s="120"/>
      <c r="M18968" s="120"/>
      <c r="N18968" s="120"/>
      <c r="U18968" s="121"/>
      <c r="V18968" s="122"/>
      <c r="W18968" s="123"/>
      <c r="AC18968" s="123"/>
    </row>
    <row r="18969" spans="5:29" s="2" customFormat="1">
      <c r="E18969" s="120"/>
      <c r="M18969" s="120"/>
      <c r="N18969" s="120"/>
      <c r="U18969" s="121"/>
      <c r="V18969" s="122"/>
      <c r="W18969" s="123"/>
      <c r="AC18969" s="123"/>
    </row>
    <row r="18970" spans="5:29" s="2" customFormat="1">
      <c r="E18970" s="120"/>
      <c r="M18970" s="120"/>
      <c r="N18970" s="120"/>
      <c r="U18970" s="121"/>
      <c r="V18970" s="122"/>
      <c r="W18970" s="123"/>
      <c r="AC18970" s="123"/>
    </row>
    <row r="18971" spans="5:29" s="2" customFormat="1">
      <c r="E18971" s="120"/>
      <c r="M18971" s="120"/>
      <c r="N18971" s="120"/>
      <c r="U18971" s="121"/>
      <c r="V18971" s="122"/>
      <c r="W18971" s="123"/>
      <c r="AC18971" s="123"/>
    </row>
    <row r="18972" spans="5:29" s="2" customFormat="1">
      <c r="E18972" s="120"/>
      <c r="M18972" s="120"/>
      <c r="N18972" s="120"/>
      <c r="U18972" s="121"/>
      <c r="V18972" s="122"/>
      <c r="W18972" s="123"/>
      <c r="AC18972" s="123"/>
    </row>
    <row r="18973" spans="5:29" s="2" customFormat="1">
      <c r="E18973" s="120"/>
      <c r="M18973" s="120"/>
      <c r="N18973" s="120"/>
      <c r="U18973" s="121"/>
      <c r="V18973" s="122"/>
      <c r="W18973" s="123"/>
      <c r="AC18973" s="123"/>
    </row>
    <row r="18974" spans="5:29" s="2" customFormat="1">
      <c r="E18974" s="120"/>
      <c r="M18974" s="120"/>
      <c r="N18974" s="120"/>
      <c r="U18974" s="121"/>
      <c r="V18974" s="122"/>
      <c r="W18974" s="123"/>
      <c r="AC18974" s="123"/>
    </row>
    <row r="18975" spans="5:29" s="2" customFormat="1">
      <c r="E18975" s="120"/>
      <c r="M18975" s="120"/>
      <c r="N18975" s="120"/>
      <c r="U18975" s="121"/>
      <c r="V18975" s="122"/>
      <c r="W18975" s="123"/>
      <c r="AC18975" s="123"/>
    </row>
    <row r="18976" spans="5:29" s="2" customFormat="1">
      <c r="E18976" s="120"/>
      <c r="M18976" s="120"/>
      <c r="N18976" s="120"/>
      <c r="U18976" s="121"/>
      <c r="V18976" s="122"/>
      <c r="W18976" s="123"/>
      <c r="AC18976" s="123"/>
    </row>
    <row r="18977" spans="5:29" s="2" customFormat="1">
      <c r="E18977" s="120"/>
      <c r="M18977" s="120"/>
      <c r="N18977" s="120"/>
      <c r="U18977" s="121"/>
      <c r="V18977" s="122"/>
      <c r="W18977" s="123"/>
      <c r="AC18977" s="123"/>
    </row>
    <row r="18978" spans="5:29" s="2" customFormat="1">
      <c r="E18978" s="120"/>
      <c r="M18978" s="120"/>
      <c r="N18978" s="120"/>
      <c r="U18978" s="121"/>
      <c r="V18978" s="122"/>
      <c r="W18978" s="123"/>
      <c r="AC18978" s="123"/>
    </row>
    <row r="18979" spans="5:29" s="2" customFormat="1">
      <c r="E18979" s="120"/>
      <c r="M18979" s="120"/>
      <c r="N18979" s="120"/>
      <c r="U18979" s="121"/>
      <c r="V18979" s="122"/>
      <c r="W18979" s="123"/>
      <c r="AC18979" s="123"/>
    </row>
    <row r="18980" spans="5:29" s="2" customFormat="1">
      <c r="E18980" s="120"/>
      <c r="M18980" s="120"/>
      <c r="N18980" s="120"/>
      <c r="U18980" s="121"/>
      <c r="V18980" s="122"/>
      <c r="W18980" s="123"/>
      <c r="AC18980" s="123"/>
    </row>
    <row r="18981" spans="5:29" s="2" customFormat="1">
      <c r="E18981" s="120"/>
      <c r="M18981" s="120"/>
      <c r="N18981" s="120"/>
      <c r="U18981" s="121"/>
      <c r="V18981" s="122"/>
      <c r="W18981" s="123"/>
      <c r="AC18981" s="123"/>
    </row>
    <row r="18982" spans="5:29" s="2" customFormat="1">
      <c r="E18982" s="120"/>
      <c r="M18982" s="120"/>
      <c r="N18982" s="120"/>
      <c r="U18982" s="121"/>
      <c r="V18982" s="122"/>
      <c r="W18982" s="123"/>
      <c r="AC18982" s="123"/>
    </row>
    <row r="18983" spans="5:29" s="2" customFormat="1">
      <c r="E18983" s="120"/>
      <c r="M18983" s="120"/>
      <c r="N18983" s="120"/>
      <c r="U18983" s="121"/>
      <c r="V18983" s="122"/>
      <c r="W18983" s="123"/>
      <c r="AC18983" s="123"/>
    </row>
    <row r="18984" spans="5:29" s="2" customFormat="1">
      <c r="E18984" s="120"/>
      <c r="M18984" s="120"/>
      <c r="N18984" s="120"/>
      <c r="U18984" s="121"/>
      <c r="V18984" s="122"/>
      <c r="W18984" s="123"/>
      <c r="AC18984" s="123"/>
    </row>
    <row r="18985" spans="5:29" s="2" customFormat="1">
      <c r="E18985" s="120"/>
      <c r="M18985" s="120"/>
      <c r="N18985" s="120"/>
      <c r="U18985" s="121"/>
      <c r="V18985" s="122"/>
      <c r="W18985" s="123"/>
      <c r="AC18985" s="123"/>
    </row>
    <row r="18986" spans="5:29" s="2" customFormat="1">
      <c r="E18986" s="120"/>
      <c r="M18986" s="120"/>
      <c r="N18986" s="120"/>
      <c r="U18986" s="121"/>
      <c r="V18986" s="122"/>
      <c r="W18986" s="123"/>
      <c r="AC18986" s="123"/>
    </row>
    <row r="18987" spans="5:29" s="2" customFormat="1">
      <c r="E18987" s="120"/>
      <c r="M18987" s="120"/>
      <c r="N18987" s="120"/>
      <c r="U18987" s="121"/>
      <c r="V18987" s="122"/>
      <c r="W18987" s="123"/>
      <c r="AC18987" s="123"/>
    </row>
    <row r="18988" spans="5:29" s="2" customFormat="1">
      <c r="E18988" s="120"/>
      <c r="M18988" s="120"/>
      <c r="N18988" s="120"/>
      <c r="U18988" s="121"/>
      <c r="V18988" s="122"/>
      <c r="W18988" s="123"/>
      <c r="AC18988" s="123"/>
    </row>
    <row r="18989" spans="5:29" s="2" customFormat="1">
      <c r="E18989" s="120"/>
      <c r="M18989" s="120"/>
      <c r="N18989" s="120"/>
      <c r="U18989" s="121"/>
      <c r="V18989" s="122"/>
      <c r="W18989" s="123"/>
      <c r="AC18989" s="123"/>
    </row>
    <row r="18990" spans="5:29" s="2" customFormat="1">
      <c r="E18990" s="120"/>
      <c r="M18990" s="120"/>
      <c r="N18990" s="120"/>
      <c r="U18990" s="121"/>
      <c r="V18990" s="122"/>
      <c r="W18990" s="123"/>
      <c r="AC18990" s="123"/>
    </row>
    <row r="18991" spans="5:29" s="2" customFormat="1">
      <c r="E18991" s="120"/>
      <c r="M18991" s="120"/>
      <c r="N18991" s="120"/>
      <c r="U18991" s="121"/>
      <c r="V18991" s="122"/>
      <c r="W18991" s="123"/>
      <c r="AC18991" s="123"/>
    </row>
    <row r="18992" spans="5:29" s="2" customFormat="1">
      <c r="E18992" s="120"/>
      <c r="M18992" s="120"/>
      <c r="N18992" s="120"/>
      <c r="U18992" s="121"/>
      <c r="V18992" s="122"/>
      <c r="W18992" s="123"/>
      <c r="AC18992" s="123"/>
    </row>
    <row r="18993" spans="5:29" s="2" customFormat="1">
      <c r="E18993" s="120"/>
      <c r="M18993" s="120"/>
      <c r="N18993" s="120"/>
      <c r="U18993" s="121"/>
      <c r="V18993" s="122"/>
      <c r="W18993" s="123"/>
      <c r="AC18993" s="123"/>
    </row>
    <row r="18994" spans="5:29" s="2" customFormat="1">
      <c r="E18994" s="120"/>
      <c r="M18994" s="120"/>
      <c r="N18994" s="120"/>
      <c r="U18994" s="121"/>
      <c r="V18994" s="122"/>
      <c r="W18994" s="123"/>
      <c r="AC18994" s="123"/>
    </row>
    <row r="18995" spans="5:29" s="2" customFormat="1">
      <c r="E18995" s="120"/>
      <c r="M18995" s="120"/>
      <c r="N18995" s="120"/>
      <c r="U18995" s="121"/>
      <c r="V18995" s="122"/>
      <c r="W18995" s="123"/>
      <c r="AC18995" s="123"/>
    </row>
    <row r="18996" spans="5:29" s="2" customFormat="1">
      <c r="E18996" s="120"/>
      <c r="M18996" s="120"/>
      <c r="N18996" s="120"/>
      <c r="U18996" s="121"/>
      <c r="V18996" s="122"/>
      <c r="W18996" s="123"/>
      <c r="AC18996" s="123"/>
    </row>
    <row r="18997" spans="5:29" s="2" customFormat="1">
      <c r="E18997" s="120"/>
      <c r="M18997" s="120"/>
      <c r="N18997" s="120"/>
      <c r="U18997" s="121"/>
      <c r="V18997" s="122"/>
      <c r="W18997" s="123"/>
      <c r="AC18997" s="123"/>
    </row>
    <row r="18998" spans="5:29" s="2" customFormat="1">
      <c r="E18998" s="120"/>
      <c r="M18998" s="120"/>
      <c r="N18998" s="120"/>
      <c r="U18998" s="121"/>
      <c r="V18998" s="122"/>
      <c r="W18998" s="123"/>
      <c r="AC18998" s="123"/>
    </row>
    <row r="18999" spans="5:29" s="2" customFormat="1">
      <c r="E18999" s="120"/>
      <c r="M18999" s="120"/>
      <c r="N18999" s="120"/>
      <c r="U18999" s="121"/>
      <c r="V18999" s="122"/>
      <c r="W18999" s="123"/>
      <c r="AC18999" s="123"/>
    </row>
    <row r="19000" spans="5:29" s="2" customFormat="1">
      <c r="E19000" s="120"/>
      <c r="M19000" s="120"/>
      <c r="N19000" s="120"/>
      <c r="U19000" s="121"/>
      <c r="V19000" s="122"/>
      <c r="W19000" s="123"/>
      <c r="AC19000" s="123"/>
    </row>
    <row r="19001" spans="5:29" s="2" customFormat="1">
      <c r="E19001" s="120"/>
      <c r="M19001" s="120"/>
      <c r="N19001" s="120"/>
      <c r="U19001" s="121"/>
      <c r="V19001" s="122"/>
      <c r="W19001" s="123"/>
      <c r="AC19001" s="123"/>
    </row>
    <row r="19002" spans="5:29" s="2" customFormat="1">
      <c r="E19002" s="120"/>
      <c r="M19002" s="120"/>
      <c r="N19002" s="120"/>
      <c r="U19002" s="121"/>
      <c r="V19002" s="122"/>
      <c r="W19002" s="123"/>
      <c r="AC19002" s="123"/>
    </row>
    <row r="19003" spans="5:29" s="2" customFormat="1">
      <c r="E19003" s="120"/>
      <c r="M19003" s="120"/>
      <c r="N19003" s="120"/>
      <c r="U19003" s="121"/>
      <c r="V19003" s="122"/>
      <c r="W19003" s="123"/>
      <c r="AC19003" s="123"/>
    </row>
    <row r="19004" spans="5:29" s="2" customFormat="1">
      <c r="E19004" s="120"/>
      <c r="M19004" s="120"/>
      <c r="N19004" s="120"/>
      <c r="U19004" s="121"/>
      <c r="V19004" s="122"/>
      <c r="W19004" s="123"/>
      <c r="AC19004" s="123"/>
    </row>
    <row r="19005" spans="5:29" s="2" customFormat="1">
      <c r="E19005" s="120"/>
      <c r="M19005" s="120"/>
      <c r="N19005" s="120"/>
      <c r="U19005" s="121"/>
      <c r="V19005" s="122"/>
      <c r="W19005" s="123"/>
      <c r="AC19005" s="123"/>
    </row>
    <row r="19006" spans="5:29" s="2" customFormat="1">
      <c r="E19006" s="120"/>
      <c r="M19006" s="120"/>
      <c r="N19006" s="120"/>
      <c r="U19006" s="121"/>
      <c r="V19006" s="122"/>
      <c r="W19006" s="123"/>
      <c r="AC19006" s="123"/>
    </row>
    <row r="19007" spans="5:29" s="2" customFormat="1">
      <c r="E19007" s="120"/>
      <c r="M19007" s="120"/>
      <c r="N19007" s="120"/>
      <c r="U19007" s="121"/>
      <c r="V19007" s="122"/>
      <c r="W19007" s="123"/>
      <c r="AC19007" s="123"/>
    </row>
    <row r="19008" spans="5:29" s="2" customFormat="1">
      <c r="E19008" s="120"/>
      <c r="M19008" s="120"/>
      <c r="N19008" s="120"/>
      <c r="U19008" s="121"/>
      <c r="V19008" s="122"/>
      <c r="W19008" s="123"/>
      <c r="AC19008" s="123"/>
    </row>
    <row r="19009" spans="5:29" s="2" customFormat="1">
      <c r="E19009" s="120"/>
      <c r="M19009" s="120"/>
      <c r="N19009" s="120"/>
      <c r="U19009" s="121"/>
      <c r="V19009" s="122"/>
      <c r="W19009" s="123"/>
      <c r="AC19009" s="123"/>
    </row>
    <row r="19010" spans="5:29" s="2" customFormat="1">
      <c r="E19010" s="120"/>
      <c r="M19010" s="120"/>
      <c r="N19010" s="120"/>
      <c r="U19010" s="121"/>
      <c r="V19010" s="122"/>
      <c r="W19010" s="123"/>
      <c r="AC19010" s="123"/>
    </row>
    <row r="19011" spans="5:29" s="2" customFormat="1">
      <c r="E19011" s="120"/>
      <c r="M19011" s="120"/>
      <c r="N19011" s="120"/>
      <c r="U19011" s="121"/>
      <c r="V19011" s="122"/>
      <c r="W19011" s="123"/>
      <c r="AC19011" s="123"/>
    </row>
    <row r="19012" spans="5:29" s="2" customFormat="1">
      <c r="E19012" s="120"/>
      <c r="M19012" s="120"/>
      <c r="N19012" s="120"/>
      <c r="U19012" s="121"/>
      <c r="V19012" s="122"/>
      <c r="W19012" s="123"/>
      <c r="AC19012" s="123"/>
    </row>
    <row r="19013" spans="5:29" s="2" customFormat="1">
      <c r="E19013" s="120"/>
      <c r="M19013" s="120"/>
      <c r="N19013" s="120"/>
      <c r="U19013" s="121"/>
      <c r="V19013" s="122"/>
      <c r="W19013" s="123"/>
      <c r="AC19013" s="123"/>
    </row>
    <row r="19014" spans="5:29" s="2" customFormat="1">
      <c r="E19014" s="120"/>
      <c r="M19014" s="120"/>
      <c r="N19014" s="120"/>
      <c r="U19014" s="121"/>
      <c r="V19014" s="122"/>
      <c r="W19014" s="123"/>
      <c r="AC19014" s="123"/>
    </row>
    <row r="19015" spans="5:29" s="2" customFormat="1">
      <c r="E19015" s="120"/>
      <c r="M19015" s="120"/>
      <c r="N19015" s="120"/>
      <c r="U19015" s="121"/>
      <c r="V19015" s="122"/>
      <c r="W19015" s="123"/>
      <c r="AC19015" s="123"/>
    </row>
    <row r="19016" spans="5:29" s="2" customFormat="1">
      <c r="E19016" s="120"/>
      <c r="M19016" s="120"/>
      <c r="N19016" s="120"/>
      <c r="U19016" s="121"/>
      <c r="V19016" s="122"/>
      <c r="W19016" s="123"/>
      <c r="AC19016" s="123"/>
    </row>
    <row r="19017" spans="5:29" s="2" customFormat="1">
      <c r="E19017" s="120"/>
      <c r="M19017" s="120"/>
      <c r="N19017" s="120"/>
      <c r="U19017" s="121"/>
      <c r="V19017" s="122"/>
      <c r="W19017" s="123"/>
      <c r="AC19017" s="123"/>
    </row>
    <row r="19018" spans="5:29" s="2" customFormat="1">
      <c r="E19018" s="120"/>
      <c r="M19018" s="120"/>
      <c r="N19018" s="120"/>
      <c r="U19018" s="121"/>
      <c r="V19018" s="122"/>
      <c r="W19018" s="123"/>
      <c r="AC19018" s="123"/>
    </row>
    <row r="19019" spans="5:29" s="2" customFormat="1">
      <c r="E19019" s="120"/>
      <c r="M19019" s="120"/>
      <c r="N19019" s="120"/>
      <c r="U19019" s="121"/>
      <c r="V19019" s="122"/>
      <c r="W19019" s="123"/>
      <c r="AC19019" s="123"/>
    </row>
    <row r="19020" spans="5:29" s="2" customFormat="1">
      <c r="E19020" s="120"/>
      <c r="M19020" s="120"/>
      <c r="N19020" s="120"/>
      <c r="U19020" s="121"/>
      <c r="V19020" s="122"/>
      <c r="W19020" s="123"/>
      <c r="AC19020" s="123"/>
    </row>
    <row r="19021" spans="5:29" s="2" customFormat="1">
      <c r="E19021" s="120"/>
      <c r="M19021" s="120"/>
      <c r="N19021" s="120"/>
      <c r="U19021" s="121"/>
      <c r="V19021" s="122"/>
      <c r="W19021" s="123"/>
      <c r="AC19021" s="123"/>
    </row>
    <row r="19022" spans="5:29" s="2" customFormat="1">
      <c r="E19022" s="120"/>
      <c r="M19022" s="120"/>
      <c r="N19022" s="120"/>
      <c r="U19022" s="121"/>
      <c r="V19022" s="122"/>
      <c r="W19022" s="123"/>
      <c r="AC19022" s="123"/>
    </row>
    <row r="19023" spans="5:29" s="2" customFormat="1">
      <c r="E19023" s="120"/>
      <c r="M19023" s="120"/>
      <c r="N19023" s="120"/>
      <c r="U19023" s="121"/>
      <c r="V19023" s="122"/>
      <c r="W19023" s="123"/>
      <c r="AC19023" s="123"/>
    </row>
    <row r="19024" spans="5:29" s="2" customFormat="1">
      <c r="E19024" s="120"/>
      <c r="M19024" s="120"/>
      <c r="N19024" s="120"/>
      <c r="U19024" s="121"/>
      <c r="V19024" s="122"/>
      <c r="W19024" s="123"/>
      <c r="AC19024" s="123"/>
    </row>
    <row r="19025" spans="5:29" s="2" customFormat="1">
      <c r="E19025" s="120"/>
      <c r="M19025" s="120"/>
      <c r="N19025" s="120"/>
      <c r="U19025" s="121"/>
      <c r="V19025" s="122"/>
      <c r="W19025" s="123"/>
      <c r="AC19025" s="123"/>
    </row>
    <row r="19026" spans="5:29" s="2" customFormat="1">
      <c r="E19026" s="120"/>
      <c r="M19026" s="120"/>
      <c r="N19026" s="120"/>
      <c r="U19026" s="121"/>
      <c r="V19026" s="122"/>
      <c r="W19026" s="123"/>
      <c r="AC19026" s="123"/>
    </row>
    <row r="19027" spans="5:29" s="2" customFormat="1">
      <c r="E19027" s="120"/>
      <c r="M19027" s="120"/>
      <c r="N19027" s="120"/>
      <c r="U19027" s="121"/>
      <c r="V19027" s="122"/>
      <c r="W19027" s="123"/>
      <c r="AC19027" s="123"/>
    </row>
    <row r="19028" spans="5:29" s="2" customFormat="1">
      <c r="E19028" s="120"/>
      <c r="M19028" s="120"/>
      <c r="N19028" s="120"/>
      <c r="U19028" s="121"/>
      <c r="V19028" s="122"/>
      <c r="W19028" s="123"/>
      <c r="AC19028" s="123"/>
    </row>
    <row r="19029" spans="5:29" s="2" customFormat="1">
      <c r="E19029" s="120"/>
      <c r="M19029" s="120"/>
      <c r="N19029" s="120"/>
      <c r="U19029" s="121"/>
      <c r="V19029" s="122"/>
      <c r="W19029" s="123"/>
      <c r="AC19029" s="123"/>
    </row>
    <row r="19030" spans="5:29" s="2" customFormat="1">
      <c r="E19030" s="120"/>
      <c r="M19030" s="120"/>
      <c r="N19030" s="120"/>
      <c r="U19030" s="121"/>
      <c r="V19030" s="122"/>
      <c r="W19030" s="123"/>
      <c r="AC19030" s="123"/>
    </row>
    <row r="19031" spans="5:29" s="2" customFormat="1">
      <c r="E19031" s="120"/>
      <c r="M19031" s="120"/>
      <c r="N19031" s="120"/>
      <c r="U19031" s="121"/>
      <c r="V19031" s="122"/>
      <c r="W19031" s="123"/>
      <c r="AC19031" s="123"/>
    </row>
    <row r="19032" spans="5:29" s="2" customFormat="1">
      <c r="E19032" s="120"/>
      <c r="M19032" s="120"/>
      <c r="N19032" s="120"/>
      <c r="U19032" s="121"/>
      <c r="V19032" s="122"/>
      <c r="W19032" s="123"/>
      <c r="AC19032" s="123"/>
    </row>
    <row r="19033" spans="5:29" s="2" customFormat="1">
      <c r="E19033" s="120"/>
      <c r="M19033" s="120"/>
      <c r="N19033" s="120"/>
      <c r="U19033" s="121"/>
      <c r="V19033" s="122"/>
      <c r="W19033" s="123"/>
      <c r="AC19033" s="123"/>
    </row>
    <row r="19034" spans="5:29" s="2" customFormat="1">
      <c r="E19034" s="120"/>
      <c r="M19034" s="120"/>
      <c r="N19034" s="120"/>
      <c r="U19034" s="121"/>
      <c r="V19034" s="122"/>
      <c r="W19034" s="123"/>
      <c r="AC19034" s="123"/>
    </row>
    <row r="19035" spans="5:29" s="2" customFormat="1">
      <c r="E19035" s="120"/>
      <c r="M19035" s="120"/>
      <c r="N19035" s="120"/>
      <c r="U19035" s="121"/>
      <c r="V19035" s="122"/>
      <c r="W19035" s="123"/>
      <c r="AC19035" s="123"/>
    </row>
    <row r="19036" spans="5:29" s="2" customFormat="1">
      <c r="E19036" s="120"/>
      <c r="M19036" s="120"/>
      <c r="N19036" s="120"/>
      <c r="U19036" s="121"/>
      <c r="V19036" s="122"/>
      <c r="W19036" s="123"/>
      <c r="AC19036" s="123"/>
    </row>
    <row r="19037" spans="5:29" s="2" customFormat="1">
      <c r="E19037" s="120"/>
      <c r="M19037" s="120"/>
      <c r="N19037" s="120"/>
      <c r="U19037" s="121"/>
      <c r="V19037" s="122"/>
      <c r="W19037" s="123"/>
      <c r="AC19037" s="123"/>
    </row>
    <row r="19038" spans="5:29" s="2" customFormat="1">
      <c r="E19038" s="120"/>
      <c r="M19038" s="120"/>
      <c r="N19038" s="120"/>
      <c r="U19038" s="121"/>
      <c r="V19038" s="122"/>
      <c r="W19038" s="123"/>
      <c r="AC19038" s="123"/>
    </row>
    <row r="19039" spans="5:29" s="2" customFormat="1">
      <c r="E19039" s="120"/>
      <c r="M19039" s="120"/>
      <c r="N19039" s="120"/>
      <c r="U19039" s="121"/>
      <c r="V19039" s="122"/>
      <c r="W19039" s="123"/>
      <c r="AC19039" s="123"/>
    </row>
    <row r="19040" spans="5:29" s="2" customFormat="1">
      <c r="E19040" s="120"/>
      <c r="M19040" s="120"/>
      <c r="N19040" s="120"/>
      <c r="U19040" s="121"/>
      <c r="V19040" s="122"/>
      <c r="W19040" s="123"/>
      <c r="AC19040" s="123"/>
    </row>
    <row r="19041" spans="5:29" s="2" customFormat="1">
      <c r="E19041" s="120"/>
      <c r="M19041" s="120"/>
      <c r="N19041" s="120"/>
      <c r="U19041" s="121"/>
      <c r="V19041" s="122"/>
      <c r="W19041" s="123"/>
      <c r="AC19041" s="123"/>
    </row>
    <row r="19042" spans="5:29" s="2" customFormat="1">
      <c r="E19042" s="120"/>
      <c r="M19042" s="120"/>
      <c r="N19042" s="120"/>
      <c r="U19042" s="121"/>
      <c r="V19042" s="122"/>
      <c r="W19042" s="123"/>
      <c r="AC19042" s="123"/>
    </row>
    <row r="19043" spans="5:29" s="2" customFormat="1">
      <c r="E19043" s="120"/>
      <c r="M19043" s="120"/>
      <c r="N19043" s="120"/>
      <c r="U19043" s="121"/>
      <c r="V19043" s="122"/>
      <c r="W19043" s="123"/>
      <c r="AC19043" s="123"/>
    </row>
    <row r="19044" spans="5:29" s="2" customFormat="1">
      <c r="E19044" s="120"/>
      <c r="M19044" s="120"/>
      <c r="N19044" s="120"/>
      <c r="U19044" s="121"/>
      <c r="V19044" s="122"/>
      <c r="W19044" s="123"/>
      <c r="AC19044" s="123"/>
    </row>
    <row r="19045" spans="5:29" s="2" customFormat="1">
      <c r="E19045" s="120"/>
      <c r="M19045" s="120"/>
      <c r="N19045" s="120"/>
      <c r="U19045" s="121"/>
      <c r="V19045" s="122"/>
      <c r="W19045" s="123"/>
      <c r="AC19045" s="123"/>
    </row>
    <row r="19046" spans="5:29" s="2" customFormat="1">
      <c r="E19046" s="120"/>
      <c r="M19046" s="120"/>
      <c r="N19046" s="120"/>
      <c r="U19046" s="121"/>
      <c r="V19046" s="122"/>
      <c r="W19046" s="123"/>
      <c r="AC19046" s="123"/>
    </row>
    <row r="19047" spans="5:29" s="2" customFormat="1">
      <c r="E19047" s="120"/>
      <c r="M19047" s="120"/>
      <c r="N19047" s="120"/>
      <c r="U19047" s="121"/>
      <c r="V19047" s="122"/>
      <c r="W19047" s="123"/>
      <c r="AC19047" s="123"/>
    </row>
    <row r="19048" spans="5:29" s="2" customFormat="1">
      <c r="E19048" s="120"/>
      <c r="M19048" s="120"/>
      <c r="N19048" s="120"/>
      <c r="U19048" s="121"/>
      <c r="V19048" s="122"/>
      <c r="W19048" s="123"/>
      <c r="AC19048" s="123"/>
    </row>
    <row r="19049" spans="5:29" s="2" customFormat="1">
      <c r="E19049" s="120"/>
      <c r="M19049" s="120"/>
      <c r="N19049" s="120"/>
      <c r="U19049" s="121"/>
      <c r="V19049" s="122"/>
      <c r="W19049" s="123"/>
      <c r="AC19049" s="123"/>
    </row>
    <row r="19050" spans="5:29" s="2" customFormat="1">
      <c r="E19050" s="120"/>
      <c r="M19050" s="120"/>
      <c r="N19050" s="120"/>
      <c r="U19050" s="121"/>
      <c r="V19050" s="122"/>
      <c r="W19050" s="123"/>
      <c r="AC19050" s="123"/>
    </row>
    <row r="19051" spans="5:29" s="2" customFormat="1">
      <c r="E19051" s="120"/>
      <c r="M19051" s="120"/>
      <c r="N19051" s="120"/>
      <c r="U19051" s="121"/>
      <c r="V19051" s="122"/>
      <c r="W19051" s="123"/>
      <c r="AC19051" s="123"/>
    </row>
    <row r="19052" spans="5:29" s="2" customFormat="1">
      <c r="E19052" s="120"/>
      <c r="M19052" s="120"/>
      <c r="N19052" s="120"/>
      <c r="U19052" s="121"/>
      <c r="V19052" s="122"/>
      <c r="W19052" s="123"/>
      <c r="AC19052" s="123"/>
    </row>
    <row r="19053" spans="5:29" s="2" customFormat="1">
      <c r="E19053" s="120"/>
      <c r="M19053" s="120"/>
      <c r="N19053" s="120"/>
      <c r="U19053" s="121"/>
      <c r="V19053" s="122"/>
      <c r="W19053" s="123"/>
      <c r="AC19053" s="123"/>
    </row>
    <row r="19054" spans="5:29" s="2" customFormat="1">
      <c r="E19054" s="120"/>
      <c r="M19054" s="120"/>
      <c r="N19054" s="120"/>
      <c r="U19054" s="121"/>
      <c r="V19054" s="122"/>
      <c r="W19054" s="123"/>
      <c r="AC19054" s="123"/>
    </row>
    <row r="19055" spans="5:29" s="2" customFormat="1">
      <c r="E19055" s="120"/>
      <c r="M19055" s="120"/>
      <c r="N19055" s="120"/>
      <c r="U19055" s="121"/>
      <c r="V19055" s="122"/>
      <c r="W19055" s="123"/>
      <c r="AC19055" s="123"/>
    </row>
    <row r="19056" spans="5:29" s="2" customFormat="1">
      <c r="E19056" s="120"/>
      <c r="M19056" s="120"/>
      <c r="N19056" s="120"/>
      <c r="U19056" s="121"/>
      <c r="V19056" s="122"/>
      <c r="W19056" s="123"/>
      <c r="AC19056" s="123"/>
    </row>
    <row r="19057" spans="5:29" s="2" customFormat="1">
      <c r="E19057" s="120"/>
      <c r="M19057" s="120"/>
      <c r="N19057" s="120"/>
      <c r="U19057" s="121"/>
      <c r="V19057" s="122"/>
      <c r="W19057" s="123"/>
      <c r="AC19057" s="123"/>
    </row>
    <row r="19058" spans="5:29" s="2" customFormat="1">
      <c r="E19058" s="120"/>
      <c r="M19058" s="120"/>
      <c r="N19058" s="120"/>
      <c r="U19058" s="121"/>
      <c r="V19058" s="122"/>
      <c r="W19058" s="123"/>
      <c r="AC19058" s="123"/>
    </row>
    <row r="19059" spans="5:29" s="2" customFormat="1">
      <c r="E19059" s="120"/>
      <c r="M19059" s="120"/>
      <c r="N19059" s="120"/>
      <c r="U19059" s="121"/>
      <c r="V19059" s="122"/>
      <c r="W19059" s="123"/>
      <c r="AC19059" s="123"/>
    </row>
    <row r="19060" spans="5:29" s="2" customFormat="1">
      <c r="E19060" s="120"/>
      <c r="M19060" s="120"/>
      <c r="N19060" s="120"/>
      <c r="U19060" s="121"/>
      <c r="V19060" s="122"/>
      <c r="W19060" s="123"/>
      <c r="AC19060" s="123"/>
    </row>
    <row r="19061" spans="5:29" s="2" customFormat="1">
      <c r="E19061" s="120"/>
      <c r="M19061" s="120"/>
      <c r="N19061" s="120"/>
      <c r="U19061" s="121"/>
      <c r="V19061" s="122"/>
      <c r="W19061" s="123"/>
      <c r="AC19061" s="123"/>
    </row>
    <row r="19062" spans="5:29" s="2" customFormat="1">
      <c r="E19062" s="120"/>
      <c r="M19062" s="120"/>
      <c r="N19062" s="120"/>
      <c r="U19062" s="121"/>
      <c r="V19062" s="122"/>
      <c r="W19062" s="123"/>
      <c r="AC19062" s="123"/>
    </row>
    <row r="19063" spans="5:29" s="2" customFormat="1">
      <c r="E19063" s="120"/>
      <c r="M19063" s="120"/>
      <c r="N19063" s="120"/>
      <c r="U19063" s="121"/>
      <c r="V19063" s="122"/>
      <c r="W19063" s="123"/>
      <c r="AC19063" s="123"/>
    </row>
    <row r="19064" spans="5:29" s="2" customFormat="1">
      <c r="E19064" s="120"/>
      <c r="M19064" s="120"/>
      <c r="N19064" s="120"/>
      <c r="U19064" s="121"/>
      <c r="V19064" s="122"/>
      <c r="W19064" s="123"/>
      <c r="AC19064" s="123"/>
    </row>
    <row r="19065" spans="5:29" s="2" customFormat="1">
      <c r="E19065" s="120"/>
      <c r="M19065" s="120"/>
      <c r="N19065" s="120"/>
      <c r="U19065" s="121"/>
      <c r="V19065" s="122"/>
      <c r="W19065" s="123"/>
      <c r="AC19065" s="123"/>
    </row>
    <row r="19066" spans="5:29" s="2" customFormat="1">
      <c r="E19066" s="120"/>
      <c r="M19066" s="120"/>
      <c r="N19066" s="120"/>
      <c r="U19066" s="121"/>
      <c r="V19066" s="122"/>
      <c r="W19066" s="123"/>
      <c r="AC19066" s="123"/>
    </row>
    <row r="19067" spans="5:29" s="2" customFormat="1">
      <c r="E19067" s="120"/>
      <c r="M19067" s="120"/>
      <c r="N19067" s="120"/>
      <c r="U19067" s="121"/>
      <c r="V19067" s="122"/>
      <c r="W19067" s="123"/>
      <c r="AC19067" s="123"/>
    </row>
    <row r="19068" spans="5:29" s="2" customFormat="1">
      <c r="E19068" s="120"/>
      <c r="M19068" s="120"/>
      <c r="N19068" s="120"/>
      <c r="U19068" s="121"/>
      <c r="V19068" s="122"/>
      <c r="W19068" s="123"/>
      <c r="AC19068" s="123"/>
    </row>
    <row r="19069" spans="5:29" s="2" customFormat="1">
      <c r="E19069" s="120"/>
      <c r="M19069" s="120"/>
      <c r="N19069" s="120"/>
      <c r="U19069" s="121"/>
      <c r="V19069" s="122"/>
      <c r="W19069" s="123"/>
      <c r="AC19069" s="123"/>
    </row>
    <row r="19070" spans="5:29" s="2" customFormat="1">
      <c r="E19070" s="120"/>
      <c r="M19070" s="120"/>
      <c r="N19070" s="120"/>
      <c r="U19070" s="121"/>
      <c r="V19070" s="122"/>
      <c r="W19070" s="123"/>
      <c r="AC19070" s="123"/>
    </row>
    <row r="19071" spans="5:29" s="2" customFormat="1">
      <c r="E19071" s="120"/>
      <c r="M19071" s="120"/>
      <c r="N19071" s="120"/>
      <c r="U19071" s="121"/>
      <c r="V19071" s="122"/>
      <c r="W19071" s="123"/>
      <c r="AC19071" s="123"/>
    </row>
    <row r="19072" spans="5:29" s="2" customFormat="1">
      <c r="E19072" s="120"/>
      <c r="M19072" s="120"/>
      <c r="N19072" s="120"/>
      <c r="U19072" s="121"/>
      <c r="V19072" s="122"/>
      <c r="W19072" s="123"/>
      <c r="AC19072" s="123"/>
    </row>
    <row r="19073" spans="5:29" s="2" customFormat="1">
      <c r="E19073" s="120"/>
      <c r="M19073" s="120"/>
      <c r="N19073" s="120"/>
      <c r="U19073" s="121"/>
      <c r="V19073" s="122"/>
      <c r="W19073" s="123"/>
      <c r="AC19073" s="123"/>
    </row>
    <row r="19074" spans="5:29" s="2" customFormat="1">
      <c r="E19074" s="120"/>
      <c r="M19074" s="120"/>
      <c r="N19074" s="120"/>
      <c r="U19074" s="121"/>
      <c r="V19074" s="122"/>
      <c r="W19074" s="123"/>
      <c r="AC19074" s="123"/>
    </row>
    <row r="19075" spans="5:29" s="2" customFormat="1">
      <c r="E19075" s="120"/>
      <c r="M19075" s="120"/>
      <c r="N19075" s="120"/>
      <c r="U19075" s="121"/>
      <c r="V19075" s="122"/>
      <c r="W19075" s="123"/>
      <c r="AC19075" s="123"/>
    </row>
    <row r="19076" spans="5:29" s="2" customFormat="1">
      <c r="E19076" s="120"/>
      <c r="M19076" s="120"/>
      <c r="N19076" s="120"/>
      <c r="U19076" s="121"/>
      <c r="V19076" s="122"/>
      <c r="W19076" s="123"/>
      <c r="AC19076" s="123"/>
    </row>
    <row r="19077" spans="5:29" s="2" customFormat="1">
      <c r="E19077" s="120"/>
      <c r="M19077" s="120"/>
      <c r="N19077" s="120"/>
      <c r="U19077" s="121"/>
      <c r="V19077" s="122"/>
      <c r="W19077" s="123"/>
      <c r="AC19077" s="123"/>
    </row>
    <row r="19078" spans="5:29" s="2" customFormat="1">
      <c r="E19078" s="120"/>
      <c r="M19078" s="120"/>
      <c r="N19078" s="120"/>
      <c r="U19078" s="121"/>
      <c r="V19078" s="122"/>
      <c r="W19078" s="123"/>
      <c r="AC19078" s="123"/>
    </row>
    <row r="19079" spans="5:29" s="2" customFormat="1">
      <c r="E19079" s="120"/>
      <c r="M19079" s="120"/>
      <c r="N19079" s="120"/>
      <c r="U19079" s="121"/>
      <c r="V19079" s="122"/>
      <c r="W19079" s="123"/>
      <c r="AC19079" s="123"/>
    </row>
    <row r="19080" spans="5:29" s="2" customFormat="1">
      <c r="E19080" s="120"/>
      <c r="M19080" s="120"/>
      <c r="N19080" s="120"/>
      <c r="U19080" s="121"/>
      <c r="V19080" s="122"/>
      <c r="W19080" s="123"/>
      <c r="AC19080" s="123"/>
    </row>
    <row r="19081" spans="5:29" s="2" customFormat="1">
      <c r="E19081" s="120"/>
      <c r="M19081" s="120"/>
      <c r="N19081" s="120"/>
      <c r="U19081" s="121"/>
      <c r="V19081" s="122"/>
      <c r="W19081" s="123"/>
      <c r="AC19081" s="123"/>
    </row>
    <row r="19082" spans="5:29" s="2" customFormat="1">
      <c r="E19082" s="120"/>
      <c r="M19082" s="120"/>
      <c r="N19082" s="120"/>
      <c r="U19082" s="121"/>
      <c r="V19082" s="122"/>
      <c r="W19082" s="123"/>
      <c r="AC19082" s="123"/>
    </row>
    <row r="19083" spans="5:29" s="2" customFormat="1">
      <c r="E19083" s="120"/>
      <c r="M19083" s="120"/>
      <c r="N19083" s="120"/>
      <c r="U19083" s="121"/>
      <c r="V19083" s="122"/>
      <c r="W19083" s="123"/>
      <c r="AC19083" s="123"/>
    </row>
    <row r="19084" spans="5:29" s="2" customFormat="1">
      <c r="E19084" s="120"/>
      <c r="M19084" s="120"/>
      <c r="N19084" s="120"/>
      <c r="U19084" s="121"/>
      <c r="V19084" s="122"/>
      <c r="W19084" s="123"/>
      <c r="AC19084" s="123"/>
    </row>
    <row r="19085" spans="5:29" s="2" customFormat="1">
      <c r="E19085" s="120"/>
      <c r="M19085" s="120"/>
      <c r="N19085" s="120"/>
      <c r="U19085" s="121"/>
      <c r="V19085" s="122"/>
      <c r="W19085" s="123"/>
      <c r="AC19085" s="123"/>
    </row>
    <row r="19086" spans="5:29" s="2" customFormat="1">
      <c r="E19086" s="120"/>
      <c r="M19086" s="120"/>
      <c r="N19086" s="120"/>
      <c r="U19086" s="121"/>
      <c r="V19086" s="122"/>
      <c r="W19086" s="123"/>
      <c r="AC19086" s="123"/>
    </row>
    <row r="19087" spans="5:29" s="2" customFormat="1">
      <c r="E19087" s="120"/>
      <c r="M19087" s="120"/>
      <c r="N19087" s="120"/>
      <c r="U19087" s="121"/>
      <c r="V19087" s="122"/>
      <c r="W19087" s="123"/>
      <c r="AC19087" s="123"/>
    </row>
    <row r="19088" spans="5:29" s="2" customFormat="1">
      <c r="E19088" s="120"/>
      <c r="M19088" s="120"/>
      <c r="N19088" s="120"/>
      <c r="U19088" s="121"/>
      <c r="V19088" s="122"/>
      <c r="W19088" s="123"/>
      <c r="AC19088" s="123"/>
    </row>
    <row r="19089" spans="5:29" s="2" customFormat="1">
      <c r="E19089" s="120"/>
      <c r="M19089" s="120"/>
      <c r="N19089" s="120"/>
      <c r="U19089" s="121"/>
      <c r="V19089" s="122"/>
      <c r="W19089" s="123"/>
      <c r="AC19089" s="123"/>
    </row>
    <row r="19090" spans="5:29" s="2" customFormat="1">
      <c r="E19090" s="120"/>
      <c r="M19090" s="120"/>
      <c r="N19090" s="120"/>
      <c r="U19090" s="121"/>
      <c r="V19090" s="122"/>
      <c r="W19090" s="123"/>
      <c r="AC19090" s="123"/>
    </row>
    <row r="19091" spans="5:29" s="2" customFormat="1">
      <c r="E19091" s="120"/>
      <c r="M19091" s="120"/>
      <c r="N19091" s="120"/>
      <c r="U19091" s="121"/>
      <c r="V19091" s="122"/>
      <c r="W19091" s="123"/>
      <c r="AC19091" s="123"/>
    </row>
    <row r="19092" spans="5:29" s="2" customFormat="1">
      <c r="E19092" s="120"/>
      <c r="M19092" s="120"/>
      <c r="N19092" s="120"/>
      <c r="U19092" s="121"/>
      <c r="V19092" s="122"/>
      <c r="W19092" s="123"/>
      <c r="AC19092" s="123"/>
    </row>
    <row r="19093" spans="5:29" s="2" customFormat="1">
      <c r="E19093" s="120"/>
      <c r="M19093" s="120"/>
      <c r="N19093" s="120"/>
      <c r="U19093" s="121"/>
      <c r="V19093" s="122"/>
      <c r="W19093" s="123"/>
      <c r="AC19093" s="123"/>
    </row>
    <row r="19094" spans="5:29" s="2" customFormat="1">
      <c r="E19094" s="120"/>
      <c r="M19094" s="120"/>
      <c r="N19094" s="120"/>
      <c r="U19094" s="121"/>
      <c r="V19094" s="122"/>
      <c r="W19094" s="123"/>
      <c r="AC19094" s="123"/>
    </row>
    <row r="19095" spans="5:29" s="2" customFormat="1">
      <c r="E19095" s="120"/>
      <c r="M19095" s="120"/>
      <c r="N19095" s="120"/>
      <c r="U19095" s="121"/>
      <c r="V19095" s="122"/>
      <c r="W19095" s="123"/>
      <c r="AC19095" s="123"/>
    </row>
    <row r="19096" spans="5:29" s="2" customFormat="1">
      <c r="E19096" s="120"/>
      <c r="M19096" s="120"/>
      <c r="N19096" s="120"/>
      <c r="U19096" s="121"/>
      <c r="V19096" s="122"/>
      <c r="W19096" s="123"/>
      <c r="AC19096" s="123"/>
    </row>
    <row r="19097" spans="5:29" s="2" customFormat="1">
      <c r="E19097" s="120"/>
      <c r="M19097" s="120"/>
      <c r="N19097" s="120"/>
      <c r="U19097" s="121"/>
      <c r="V19097" s="122"/>
      <c r="W19097" s="123"/>
      <c r="AC19097" s="123"/>
    </row>
    <row r="19098" spans="5:29" s="2" customFormat="1">
      <c r="E19098" s="120"/>
      <c r="M19098" s="120"/>
      <c r="N19098" s="120"/>
      <c r="U19098" s="121"/>
      <c r="V19098" s="122"/>
      <c r="W19098" s="123"/>
      <c r="AC19098" s="123"/>
    </row>
    <row r="19099" spans="5:29" s="2" customFormat="1">
      <c r="E19099" s="120"/>
      <c r="M19099" s="120"/>
      <c r="N19099" s="120"/>
      <c r="U19099" s="121"/>
      <c r="V19099" s="122"/>
      <c r="W19099" s="123"/>
      <c r="AC19099" s="123"/>
    </row>
    <row r="19100" spans="5:29" s="2" customFormat="1">
      <c r="E19100" s="120"/>
      <c r="M19100" s="120"/>
      <c r="N19100" s="120"/>
      <c r="U19100" s="121"/>
      <c r="V19100" s="122"/>
      <c r="W19100" s="123"/>
      <c r="AC19100" s="123"/>
    </row>
    <row r="19101" spans="5:29" s="2" customFormat="1">
      <c r="E19101" s="120"/>
      <c r="M19101" s="120"/>
      <c r="N19101" s="120"/>
      <c r="U19101" s="121"/>
      <c r="V19101" s="122"/>
      <c r="W19101" s="123"/>
      <c r="AC19101" s="123"/>
    </row>
    <row r="19102" spans="5:29" s="2" customFormat="1">
      <c r="E19102" s="120"/>
      <c r="M19102" s="120"/>
      <c r="N19102" s="120"/>
      <c r="U19102" s="121"/>
      <c r="V19102" s="122"/>
      <c r="W19102" s="123"/>
      <c r="AC19102" s="123"/>
    </row>
    <row r="19103" spans="5:29" s="2" customFormat="1">
      <c r="E19103" s="120"/>
      <c r="M19103" s="120"/>
      <c r="N19103" s="120"/>
      <c r="U19103" s="121"/>
      <c r="V19103" s="122"/>
      <c r="W19103" s="123"/>
      <c r="AC19103" s="123"/>
    </row>
    <row r="19104" spans="5:29" s="2" customFormat="1">
      <c r="E19104" s="120"/>
      <c r="M19104" s="120"/>
      <c r="N19104" s="120"/>
      <c r="U19104" s="121"/>
      <c r="V19104" s="122"/>
      <c r="W19104" s="123"/>
      <c r="AC19104" s="123"/>
    </row>
    <row r="19105" spans="5:29" s="2" customFormat="1">
      <c r="E19105" s="120"/>
      <c r="M19105" s="120"/>
      <c r="N19105" s="120"/>
      <c r="U19105" s="121"/>
      <c r="V19105" s="122"/>
      <c r="W19105" s="123"/>
      <c r="AC19105" s="123"/>
    </row>
    <row r="19106" spans="5:29" s="2" customFormat="1">
      <c r="E19106" s="120"/>
      <c r="M19106" s="120"/>
      <c r="N19106" s="120"/>
      <c r="U19106" s="121"/>
      <c r="V19106" s="122"/>
      <c r="W19106" s="123"/>
      <c r="AC19106" s="123"/>
    </row>
    <row r="19107" spans="5:29" s="2" customFormat="1">
      <c r="E19107" s="120"/>
      <c r="M19107" s="120"/>
      <c r="N19107" s="120"/>
      <c r="U19107" s="121"/>
      <c r="V19107" s="122"/>
      <c r="W19107" s="123"/>
      <c r="AC19107" s="123"/>
    </row>
    <row r="19108" spans="5:29" s="2" customFormat="1">
      <c r="E19108" s="120"/>
      <c r="M19108" s="120"/>
      <c r="N19108" s="120"/>
      <c r="U19108" s="121"/>
      <c r="V19108" s="122"/>
      <c r="W19108" s="123"/>
      <c r="AC19108" s="123"/>
    </row>
    <row r="19109" spans="5:29" s="2" customFormat="1">
      <c r="E19109" s="120"/>
      <c r="M19109" s="120"/>
      <c r="N19109" s="120"/>
      <c r="U19109" s="121"/>
      <c r="V19109" s="122"/>
      <c r="W19109" s="123"/>
      <c r="AC19109" s="123"/>
    </row>
    <row r="19110" spans="5:29" s="2" customFormat="1">
      <c r="E19110" s="120"/>
      <c r="M19110" s="120"/>
      <c r="N19110" s="120"/>
      <c r="U19110" s="121"/>
      <c r="V19110" s="122"/>
      <c r="W19110" s="123"/>
      <c r="AC19110" s="123"/>
    </row>
    <row r="19111" spans="5:29" s="2" customFormat="1">
      <c r="E19111" s="120"/>
      <c r="M19111" s="120"/>
      <c r="N19111" s="120"/>
      <c r="U19111" s="121"/>
      <c r="V19111" s="122"/>
      <c r="W19111" s="123"/>
      <c r="AC19111" s="123"/>
    </row>
    <row r="19112" spans="5:29" s="2" customFormat="1">
      <c r="E19112" s="120"/>
      <c r="M19112" s="120"/>
      <c r="N19112" s="120"/>
      <c r="U19112" s="121"/>
      <c r="V19112" s="122"/>
      <c r="W19112" s="123"/>
      <c r="AC19112" s="123"/>
    </row>
    <row r="19113" spans="5:29" s="2" customFormat="1">
      <c r="E19113" s="120"/>
      <c r="M19113" s="120"/>
      <c r="N19113" s="120"/>
      <c r="U19113" s="121"/>
      <c r="V19113" s="122"/>
      <c r="W19113" s="123"/>
      <c r="AC19113" s="123"/>
    </row>
    <row r="19114" spans="5:29" s="2" customFormat="1">
      <c r="E19114" s="120"/>
      <c r="M19114" s="120"/>
      <c r="N19114" s="120"/>
      <c r="U19114" s="121"/>
      <c r="V19114" s="122"/>
      <c r="W19114" s="123"/>
      <c r="AC19114" s="123"/>
    </row>
    <row r="19115" spans="5:29" s="2" customFormat="1">
      <c r="E19115" s="120"/>
      <c r="M19115" s="120"/>
      <c r="N19115" s="120"/>
      <c r="U19115" s="121"/>
      <c r="V19115" s="122"/>
      <c r="W19115" s="123"/>
      <c r="AC19115" s="123"/>
    </row>
    <row r="19116" spans="5:29" s="2" customFormat="1">
      <c r="E19116" s="120"/>
      <c r="M19116" s="120"/>
      <c r="N19116" s="120"/>
      <c r="U19116" s="121"/>
      <c r="V19116" s="122"/>
      <c r="W19116" s="123"/>
      <c r="AC19116" s="123"/>
    </row>
    <row r="19117" spans="5:29" s="2" customFormat="1">
      <c r="E19117" s="120"/>
      <c r="M19117" s="120"/>
      <c r="N19117" s="120"/>
      <c r="U19117" s="121"/>
      <c r="V19117" s="122"/>
      <c r="W19117" s="123"/>
      <c r="AC19117" s="123"/>
    </row>
    <row r="19118" spans="5:29" s="2" customFormat="1">
      <c r="E19118" s="120"/>
      <c r="M19118" s="120"/>
      <c r="N19118" s="120"/>
      <c r="U19118" s="121"/>
      <c r="V19118" s="122"/>
      <c r="W19118" s="123"/>
      <c r="AC19118" s="123"/>
    </row>
    <row r="19119" spans="5:29" s="2" customFormat="1">
      <c r="E19119" s="120"/>
      <c r="M19119" s="120"/>
      <c r="N19119" s="120"/>
      <c r="U19119" s="121"/>
      <c r="V19119" s="122"/>
      <c r="W19119" s="123"/>
      <c r="AC19119" s="123"/>
    </row>
    <row r="19120" spans="5:29" s="2" customFormat="1">
      <c r="E19120" s="120"/>
      <c r="M19120" s="120"/>
      <c r="N19120" s="120"/>
      <c r="U19120" s="121"/>
      <c r="V19120" s="122"/>
      <c r="W19120" s="123"/>
      <c r="AC19120" s="123"/>
    </row>
    <row r="19121" spans="5:29" s="2" customFormat="1">
      <c r="E19121" s="120"/>
      <c r="M19121" s="120"/>
      <c r="N19121" s="120"/>
      <c r="U19121" s="121"/>
      <c r="V19121" s="122"/>
      <c r="W19121" s="123"/>
      <c r="AC19121" s="123"/>
    </row>
    <row r="19122" spans="5:29" s="2" customFormat="1">
      <c r="E19122" s="120"/>
      <c r="M19122" s="120"/>
      <c r="N19122" s="120"/>
      <c r="U19122" s="121"/>
      <c r="V19122" s="122"/>
      <c r="W19122" s="123"/>
      <c r="AC19122" s="123"/>
    </row>
    <row r="19123" spans="5:29" s="2" customFormat="1">
      <c r="E19123" s="120"/>
      <c r="M19123" s="120"/>
      <c r="N19123" s="120"/>
      <c r="U19123" s="121"/>
      <c r="V19123" s="122"/>
      <c r="W19123" s="123"/>
      <c r="AC19123" s="123"/>
    </row>
    <row r="19124" spans="5:29" s="2" customFormat="1">
      <c r="E19124" s="120"/>
      <c r="M19124" s="120"/>
      <c r="N19124" s="120"/>
      <c r="U19124" s="121"/>
      <c r="V19124" s="122"/>
      <c r="W19124" s="123"/>
      <c r="AC19124" s="123"/>
    </row>
    <row r="19125" spans="5:29" s="2" customFormat="1">
      <c r="E19125" s="120"/>
      <c r="M19125" s="120"/>
      <c r="N19125" s="120"/>
      <c r="U19125" s="121"/>
      <c r="V19125" s="122"/>
      <c r="W19125" s="123"/>
      <c r="AC19125" s="123"/>
    </row>
    <row r="19126" spans="5:29" s="2" customFormat="1">
      <c r="E19126" s="120"/>
      <c r="M19126" s="120"/>
      <c r="N19126" s="120"/>
      <c r="U19126" s="121"/>
      <c r="V19126" s="122"/>
      <c r="W19126" s="123"/>
      <c r="AC19126" s="123"/>
    </row>
    <row r="19127" spans="5:29" s="2" customFormat="1">
      <c r="E19127" s="120"/>
      <c r="M19127" s="120"/>
      <c r="N19127" s="120"/>
      <c r="U19127" s="121"/>
      <c r="V19127" s="122"/>
      <c r="W19127" s="123"/>
      <c r="AC19127" s="123"/>
    </row>
    <row r="19128" spans="5:29" s="2" customFormat="1">
      <c r="E19128" s="120"/>
      <c r="M19128" s="120"/>
      <c r="N19128" s="120"/>
      <c r="U19128" s="121"/>
      <c r="V19128" s="122"/>
      <c r="W19128" s="123"/>
      <c r="AC19128" s="123"/>
    </row>
    <row r="19129" spans="5:29" s="2" customFormat="1">
      <c r="E19129" s="120"/>
      <c r="M19129" s="120"/>
      <c r="N19129" s="120"/>
      <c r="U19129" s="121"/>
      <c r="V19129" s="122"/>
      <c r="W19129" s="123"/>
      <c r="AC19129" s="123"/>
    </row>
    <row r="19130" spans="5:29" s="2" customFormat="1">
      <c r="E19130" s="120"/>
      <c r="M19130" s="120"/>
      <c r="N19130" s="120"/>
      <c r="U19130" s="121"/>
      <c r="V19130" s="122"/>
      <c r="W19130" s="123"/>
      <c r="AC19130" s="123"/>
    </row>
    <row r="19131" spans="5:29" s="2" customFormat="1">
      <c r="E19131" s="120"/>
      <c r="M19131" s="120"/>
      <c r="N19131" s="120"/>
      <c r="U19131" s="121"/>
      <c r="V19131" s="122"/>
      <c r="W19131" s="123"/>
      <c r="AC19131" s="123"/>
    </row>
    <row r="19132" spans="5:29" s="2" customFormat="1">
      <c r="E19132" s="120"/>
      <c r="M19132" s="120"/>
      <c r="N19132" s="120"/>
      <c r="U19132" s="121"/>
      <c r="V19132" s="122"/>
      <c r="W19132" s="123"/>
      <c r="AC19132" s="123"/>
    </row>
    <row r="19133" spans="5:29" s="2" customFormat="1">
      <c r="E19133" s="120"/>
      <c r="M19133" s="120"/>
      <c r="N19133" s="120"/>
      <c r="U19133" s="121"/>
      <c r="V19133" s="122"/>
      <c r="W19133" s="123"/>
      <c r="AC19133" s="123"/>
    </row>
    <row r="19134" spans="5:29" s="2" customFormat="1">
      <c r="E19134" s="120"/>
      <c r="M19134" s="120"/>
      <c r="N19134" s="120"/>
      <c r="U19134" s="121"/>
      <c r="V19134" s="122"/>
      <c r="W19134" s="123"/>
      <c r="AC19134" s="123"/>
    </row>
    <row r="19135" spans="5:29" s="2" customFormat="1">
      <c r="E19135" s="120"/>
      <c r="M19135" s="120"/>
      <c r="N19135" s="120"/>
      <c r="U19135" s="121"/>
      <c r="V19135" s="122"/>
      <c r="W19135" s="123"/>
      <c r="AC19135" s="123"/>
    </row>
    <row r="19136" spans="5:29" s="2" customFormat="1">
      <c r="E19136" s="120"/>
      <c r="M19136" s="120"/>
      <c r="N19136" s="120"/>
      <c r="U19136" s="121"/>
      <c r="V19136" s="122"/>
      <c r="W19136" s="123"/>
      <c r="AC19136" s="123"/>
    </row>
    <row r="19137" spans="5:29" s="2" customFormat="1">
      <c r="E19137" s="120"/>
      <c r="M19137" s="120"/>
      <c r="N19137" s="120"/>
      <c r="U19137" s="121"/>
      <c r="V19137" s="122"/>
      <c r="W19137" s="123"/>
      <c r="AC19137" s="123"/>
    </row>
    <row r="19138" spans="5:29" s="2" customFormat="1">
      <c r="E19138" s="120"/>
      <c r="M19138" s="120"/>
      <c r="N19138" s="120"/>
      <c r="U19138" s="121"/>
      <c r="V19138" s="122"/>
      <c r="W19138" s="123"/>
      <c r="AC19138" s="123"/>
    </row>
    <row r="19139" spans="5:29" s="2" customFormat="1">
      <c r="E19139" s="120"/>
      <c r="M19139" s="120"/>
      <c r="N19139" s="120"/>
      <c r="U19139" s="121"/>
      <c r="V19139" s="122"/>
      <c r="W19139" s="123"/>
      <c r="AC19139" s="123"/>
    </row>
    <row r="19140" spans="5:29" s="2" customFormat="1">
      <c r="E19140" s="120"/>
      <c r="M19140" s="120"/>
      <c r="N19140" s="120"/>
      <c r="U19140" s="121"/>
      <c r="V19140" s="122"/>
      <c r="W19140" s="123"/>
      <c r="AC19140" s="123"/>
    </row>
    <row r="19141" spans="5:29" s="2" customFormat="1">
      <c r="E19141" s="120"/>
      <c r="M19141" s="120"/>
      <c r="N19141" s="120"/>
      <c r="U19141" s="121"/>
      <c r="V19141" s="122"/>
      <c r="W19141" s="123"/>
      <c r="AC19141" s="123"/>
    </row>
    <row r="19142" spans="5:29" s="2" customFormat="1">
      <c r="E19142" s="120"/>
      <c r="M19142" s="120"/>
      <c r="N19142" s="120"/>
      <c r="U19142" s="121"/>
      <c r="V19142" s="122"/>
      <c r="W19142" s="123"/>
      <c r="AC19142" s="123"/>
    </row>
    <row r="19143" spans="5:29" s="2" customFormat="1">
      <c r="E19143" s="120"/>
      <c r="M19143" s="120"/>
      <c r="N19143" s="120"/>
      <c r="U19143" s="121"/>
      <c r="V19143" s="122"/>
      <c r="W19143" s="123"/>
      <c r="AC19143" s="123"/>
    </row>
    <row r="19144" spans="5:29" s="2" customFormat="1">
      <c r="E19144" s="120"/>
      <c r="M19144" s="120"/>
      <c r="N19144" s="120"/>
      <c r="U19144" s="121"/>
      <c r="V19144" s="122"/>
      <c r="W19144" s="123"/>
      <c r="AC19144" s="123"/>
    </row>
    <row r="19145" spans="5:29" s="2" customFormat="1">
      <c r="E19145" s="120"/>
      <c r="M19145" s="120"/>
      <c r="N19145" s="120"/>
      <c r="U19145" s="121"/>
      <c r="V19145" s="122"/>
      <c r="W19145" s="123"/>
      <c r="AC19145" s="123"/>
    </row>
    <row r="19146" spans="5:29" s="2" customFormat="1">
      <c r="E19146" s="120"/>
      <c r="M19146" s="120"/>
      <c r="N19146" s="120"/>
      <c r="U19146" s="121"/>
      <c r="V19146" s="122"/>
      <c r="W19146" s="123"/>
      <c r="AC19146" s="123"/>
    </row>
    <row r="19147" spans="5:29" s="2" customFormat="1">
      <c r="E19147" s="120"/>
      <c r="M19147" s="120"/>
      <c r="N19147" s="120"/>
      <c r="U19147" s="121"/>
      <c r="V19147" s="122"/>
      <c r="W19147" s="123"/>
      <c r="AC19147" s="123"/>
    </row>
    <row r="19148" spans="5:29" s="2" customFormat="1">
      <c r="E19148" s="120"/>
      <c r="M19148" s="120"/>
      <c r="N19148" s="120"/>
      <c r="U19148" s="121"/>
      <c r="V19148" s="122"/>
      <c r="W19148" s="123"/>
      <c r="AC19148" s="123"/>
    </row>
    <row r="19149" spans="5:29" s="2" customFormat="1">
      <c r="E19149" s="120"/>
      <c r="M19149" s="120"/>
      <c r="N19149" s="120"/>
      <c r="U19149" s="121"/>
      <c r="V19149" s="122"/>
      <c r="W19149" s="123"/>
      <c r="AC19149" s="123"/>
    </row>
    <row r="19150" spans="5:29" s="2" customFormat="1">
      <c r="E19150" s="120"/>
      <c r="M19150" s="120"/>
      <c r="N19150" s="120"/>
      <c r="U19150" s="121"/>
      <c r="V19150" s="122"/>
      <c r="W19150" s="123"/>
      <c r="AC19150" s="123"/>
    </row>
    <row r="19151" spans="5:29" s="2" customFormat="1">
      <c r="E19151" s="120"/>
      <c r="M19151" s="120"/>
      <c r="N19151" s="120"/>
      <c r="U19151" s="121"/>
      <c r="V19151" s="122"/>
      <c r="W19151" s="123"/>
      <c r="AC19151" s="123"/>
    </row>
    <row r="19152" spans="5:29" s="2" customFormat="1">
      <c r="E19152" s="120"/>
      <c r="M19152" s="120"/>
      <c r="N19152" s="120"/>
      <c r="U19152" s="121"/>
      <c r="V19152" s="122"/>
      <c r="W19152" s="123"/>
      <c r="AC19152" s="123"/>
    </row>
    <row r="19153" spans="5:29" s="2" customFormat="1">
      <c r="E19153" s="120"/>
      <c r="M19153" s="120"/>
      <c r="N19153" s="120"/>
      <c r="U19153" s="121"/>
      <c r="V19153" s="122"/>
      <c r="W19153" s="123"/>
      <c r="AC19153" s="123"/>
    </row>
    <row r="19154" spans="5:29" s="2" customFormat="1">
      <c r="E19154" s="120"/>
      <c r="M19154" s="120"/>
      <c r="N19154" s="120"/>
      <c r="U19154" s="121"/>
      <c r="V19154" s="122"/>
      <c r="W19154" s="123"/>
      <c r="AC19154" s="123"/>
    </row>
    <row r="19155" spans="5:29" s="2" customFormat="1">
      <c r="E19155" s="120"/>
      <c r="M19155" s="120"/>
      <c r="N19155" s="120"/>
      <c r="U19155" s="121"/>
      <c r="V19155" s="122"/>
      <c r="W19155" s="123"/>
      <c r="AC19155" s="123"/>
    </row>
    <row r="19156" spans="5:29" s="2" customFormat="1">
      <c r="E19156" s="120"/>
      <c r="M19156" s="120"/>
      <c r="N19156" s="120"/>
      <c r="U19156" s="121"/>
      <c r="V19156" s="122"/>
      <c r="W19156" s="123"/>
      <c r="AC19156" s="123"/>
    </row>
    <row r="19157" spans="5:29" s="2" customFormat="1">
      <c r="E19157" s="120"/>
      <c r="M19157" s="120"/>
      <c r="N19157" s="120"/>
      <c r="U19157" s="121"/>
      <c r="V19157" s="122"/>
      <c r="W19157" s="123"/>
      <c r="AC19157" s="123"/>
    </row>
    <row r="19158" spans="5:29" s="2" customFormat="1">
      <c r="E19158" s="120"/>
      <c r="M19158" s="120"/>
      <c r="N19158" s="120"/>
      <c r="U19158" s="121"/>
      <c r="V19158" s="122"/>
      <c r="W19158" s="123"/>
      <c r="AC19158" s="123"/>
    </row>
    <row r="19159" spans="5:29" s="2" customFormat="1">
      <c r="E19159" s="120"/>
      <c r="M19159" s="120"/>
      <c r="N19159" s="120"/>
      <c r="U19159" s="121"/>
      <c r="V19159" s="122"/>
      <c r="W19159" s="123"/>
      <c r="AC19159" s="123"/>
    </row>
    <row r="19160" spans="5:29" s="2" customFormat="1">
      <c r="E19160" s="120"/>
      <c r="M19160" s="120"/>
      <c r="N19160" s="120"/>
      <c r="U19160" s="121"/>
      <c r="V19160" s="122"/>
      <c r="W19160" s="123"/>
      <c r="AC19160" s="123"/>
    </row>
    <row r="19161" spans="5:29" s="2" customFormat="1">
      <c r="E19161" s="120"/>
      <c r="M19161" s="120"/>
      <c r="N19161" s="120"/>
      <c r="U19161" s="121"/>
      <c r="V19161" s="122"/>
      <c r="W19161" s="123"/>
      <c r="AC19161" s="123"/>
    </row>
    <row r="19162" spans="5:29" s="2" customFormat="1">
      <c r="E19162" s="120"/>
      <c r="M19162" s="120"/>
      <c r="N19162" s="120"/>
      <c r="U19162" s="121"/>
      <c r="V19162" s="122"/>
      <c r="W19162" s="123"/>
      <c r="AC19162" s="123"/>
    </row>
    <row r="19163" spans="5:29" s="2" customFormat="1">
      <c r="E19163" s="120"/>
      <c r="M19163" s="120"/>
      <c r="N19163" s="120"/>
      <c r="U19163" s="121"/>
      <c r="V19163" s="122"/>
      <c r="W19163" s="123"/>
      <c r="AC19163" s="123"/>
    </row>
    <row r="19164" spans="5:29" s="2" customFormat="1">
      <c r="E19164" s="120"/>
      <c r="M19164" s="120"/>
      <c r="N19164" s="120"/>
      <c r="U19164" s="121"/>
      <c r="V19164" s="122"/>
      <c r="W19164" s="123"/>
      <c r="AC19164" s="123"/>
    </row>
    <row r="19165" spans="5:29" s="2" customFormat="1">
      <c r="E19165" s="120"/>
      <c r="M19165" s="120"/>
      <c r="N19165" s="120"/>
      <c r="U19165" s="121"/>
      <c r="V19165" s="122"/>
      <c r="W19165" s="123"/>
      <c r="AC19165" s="123"/>
    </row>
    <row r="19166" spans="5:29" s="2" customFormat="1">
      <c r="E19166" s="120"/>
      <c r="M19166" s="120"/>
      <c r="N19166" s="120"/>
      <c r="U19166" s="121"/>
      <c r="V19166" s="122"/>
      <c r="W19166" s="123"/>
      <c r="AC19166" s="123"/>
    </row>
    <row r="19167" spans="5:29" s="2" customFormat="1">
      <c r="E19167" s="120"/>
      <c r="M19167" s="120"/>
      <c r="N19167" s="120"/>
      <c r="U19167" s="121"/>
      <c r="V19167" s="122"/>
      <c r="W19167" s="123"/>
      <c r="AC19167" s="123"/>
    </row>
    <row r="19168" spans="5:29" s="2" customFormat="1">
      <c r="E19168" s="120"/>
      <c r="M19168" s="120"/>
      <c r="N19168" s="120"/>
      <c r="U19168" s="121"/>
      <c r="V19168" s="122"/>
      <c r="W19168" s="123"/>
      <c r="AC19168" s="123"/>
    </row>
    <row r="19169" spans="5:29" s="2" customFormat="1">
      <c r="E19169" s="120"/>
      <c r="M19169" s="120"/>
      <c r="N19169" s="120"/>
      <c r="U19169" s="121"/>
      <c r="V19169" s="122"/>
      <c r="W19169" s="123"/>
      <c r="AC19169" s="123"/>
    </row>
    <row r="19170" spans="5:29" s="2" customFormat="1">
      <c r="E19170" s="120"/>
      <c r="M19170" s="120"/>
      <c r="N19170" s="120"/>
      <c r="U19170" s="121"/>
      <c r="V19170" s="122"/>
      <c r="W19170" s="123"/>
      <c r="AC19170" s="123"/>
    </row>
    <row r="19171" spans="5:29" s="2" customFormat="1">
      <c r="E19171" s="120"/>
      <c r="M19171" s="120"/>
      <c r="N19171" s="120"/>
      <c r="U19171" s="121"/>
      <c r="V19171" s="122"/>
      <c r="W19171" s="123"/>
      <c r="AC19171" s="123"/>
    </row>
    <row r="19172" spans="5:29" s="2" customFormat="1">
      <c r="E19172" s="120"/>
      <c r="M19172" s="120"/>
      <c r="N19172" s="120"/>
      <c r="U19172" s="121"/>
      <c r="V19172" s="122"/>
      <c r="W19172" s="123"/>
      <c r="AC19172" s="123"/>
    </row>
    <row r="19173" spans="5:29" s="2" customFormat="1">
      <c r="E19173" s="120"/>
      <c r="M19173" s="120"/>
      <c r="N19173" s="120"/>
      <c r="U19173" s="121"/>
      <c r="V19173" s="122"/>
      <c r="W19173" s="123"/>
      <c r="AC19173" s="123"/>
    </row>
    <row r="19174" spans="5:29" s="2" customFormat="1">
      <c r="E19174" s="120"/>
      <c r="M19174" s="120"/>
      <c r="N19174" s="120"/>
      <c r="U19174" s="121"/>
      <c r="V19174" s="122"/>
      <c r="W19174" s="123"/>
      <c r="AC19174" s="123"/>
    </row>
    <row r="19175" spans="5:29" s="2" customFormat="1">
      <c r="E19175" s="120"/>
      <c r="M19175" s="120"/>
      <c r="N19175" s="120"/>
      <c r="U19175" s="121"/>
      <c r="V19175" s="122"/>
      <c r="W19175" s="123"/>
      <c r="AC19175" s="123"/>
    </row>
    <row r="19176" spans="5:29" s="2" customFormat="1">
      <c r="E19176" s="120"/>
      <c r="M19176" s="120"/>
      <c r="N19176" s="120"/>
      <c r="U19176" s="121"/>
      <c r="V19176" s="122"/>
      <c r="W19176" s="123"/>
      <c r="AC19176" s="123"/>
    </row>
    <row r="19177" spans="5:29" s="2" customFormat="1">
      <c r="E19177" s="120"/>
      <c r="M19177" s="120"/>
      <c r="N19177" s="120"/>
      <c r="U19177" s="121"/>
      <c r="V19177" s="122"/>
      <c r="W19177" s="123"/>
      <c r="AC19177" s="123"/>
    </row>
    <row r="19178" spans="5:29" s="2" customFormat="1">
      <c r="E19178" s="120"/>
      <c r="M19178" s="120"/>
      <c r="N19178" s="120"/>
      <c r="U19178" s="121"/>
      <c r="V19178" s="122"/>
      <c r="W19178" s="123"/>
      <c r="AC19178" s="123"/>
    </row>
    <row r="19179" spans="5:29" s="2" customFormat="1">
      <c r="E19179" s="120"/>
      <c r="M19179" s="120"/>
      <c r="N19179" s="120"/>
      <c r="U19179" s="121"/>
      <c r="V19179" s="122"/>
      <c r="W19179" s="123"/>
      <c r="AC19179" s="123"/>
    </row>
    <row r="19180" spans="5:29" s="2" customFormat="1">
      <c r="E19180" s="120"/>
      <c r="M19180" s="120"/>
      <c r="N19180" s="120"/>
      <c r="U19180" s="121"/>
      <c r="V19180" s="122"/>
      <c r="W19180" s="123"/>
      <c r="AC19180" s="123"/>
    </row>
    <row r="19181" spans="5:29" s="2" customFormat="1">
      <c r="E19181" s="120"/>
      <c r="M19181" s="120"/>
      <c r="N19181" s="120"/>
      <c r="U19181" s="121"/>
      <c r="V19181" s="122"/>
      <c r="W19181" s="123"/>
      <c r="AC19181" s="123"/>
    </row>
    <row r="19182" spans="5:29" s="2" customFormat="1">
      <c r="E19182" s="120"/>
      <c r="M19182" s="120"/>
      <c r="N19182" s="120"/>
      <c r="U19182" s="121"/>
      <c r="V19182" s="122"/>
      <c r="W19182" s="123"/>
      <c r="AC19182" s="123"/>
    </row>
    <row r="19183" spans="5:29" s="2" customFormat="1">
      <c r="E19183" s="120"/>
      <c r="M19183" s="120"/>
      <c r="N19183" s="120"/>
      <c r="U19183" s="121"/>
      <c r="V19183" s="122"/>
      <c r="W19183" s="123"/>
      <c r="AC19183" s="123"/>
    </row>
    <row r="19184" spans="5:29" s="2" customFormat="1">
      <c r="E19184" s="120"/>
      <c r="M19184" s="120"/>
      <c r="N19184" s="120"/>
      <c r="U19184" s="121"/>
      <c r="V19184" s="122"/>
      <c r="W19184" s="123"/>
      <c r="AC19184" s="123"/>
    </row>
    <row r="19185" spans="5:29" s="2" customFormat="1">
      <c r="E19185" s="120"/>
      <c r="M19185" s="120"/>
      <c r="N19185" s="120"/>
      <c r="U19185" s="121"/>
      <c r="V19185" s="122"/>
      <c r="W19185" s="123"/>
      <c r="AC19185" s="123"/>
    </row>
    <row r="19186" spans="5:29" s="2" customFormat="1">
      <c r="E19186" s="120"/>
      <c r="M19186" s="120"/>
      <c r="N19186" s="120"/>
      <c r="U19186" s="121"/>
      <c r="V19186" s="122"/>
      <c r="W19186" s="123"/>
      <c r="AC19186" s="123"/>
    </row>
    <row r="19187" spans="5:29" s="2" customFormat="1">
      <c r="E19187" s="120"/>
      <c r="M19187" s="120"/>
      <c r="N19187" s="120"/>
      <c r="U19187" s="121"/>
      <c r="V19187" s="122"/>
      <c r="W19187" s="123"/>
      <c r="AC19187" s="123"/>
    </row>
    <row r="19188" spans="5:29" s="2" customFormat="1">
      <c r="E19188" s="120"/>
      <c r="M19188" s="120"/>
      <c r="N19188" s="120"/>
      <c r="U19188" s="121"/>
      <c r="V19188" s="122"/>
      <c r="W19188" s="123"/>
      <c r="AC19188" s="123"/>
    </row>
    <row r="19189" spans="5:29" s="2" customFormat="1">
      <c r="E19189" s="120"/>
      <c r="M19189" s="120"/>
      <c r="N19189" s="120"/>
      <c r="U19189" s="121"/>
      <c r="V19189" s="122"/>
      <c r="W19189" s="123"/>
      <c r="AC19189" s="123"/>
    </row>
    <row r="19190" spans="5:29" s="2" customFormat="1">
      <c r="E19190" s="120"/>
      <c r="M19190" s="120"/>
      <c r="N19190" s="120"/>
      <c r="U19190" s="121"/>
      <c r="V19190" s="122"/>
      <c r="W19190" s="123"/>
      <c r="AC19190" s="123"/>
    </row>
    <row r="19191" spans="5:29" s="2" customFormat="1">
      <c r="E19191" s="120"/>
      <c r="M19191" s="120"/>
      <c r="N19191" s="120"/>
      <c r="U19191" s="121"/>
      <c r="V19191" s="122"/>
      <c r="W19191" s="123"/>
      <c r="AC19191" s="123"/>
    </row>
    <row r="19192" spans="5:29" s="2" customFormat="1">
      <c r="E19192" s="120"/>
      <c r="M19192" s="120"/>
      <c r="N19192" s="120"/>
      <c r="U19192" s="121"/>
      <c r="V19192" s="122"/>
      <c r="W19192" s="123"/>
      <c r="AC19192" s="123"/>
    </row>
    <row r="19193" spans="5:29" s="2" customFormat="1">
      <c r="E19193" s="120"/>
      <c r="M19193" s="120"/>
      <c r="N19193" s="120"/>
      <c r="U19193" s="121"/>
      <c r="V19193" s="122"/>
      <c r="W19193" s="123"/>
      <c r="AC19193" s="123"/>
    </row>
    <row r="19194" spans="5:29" s="2" customFormat="1">
      <c r="E19194" s="120"/>
      <c r="M19194" s="120"/>
      <c r="N19194" s="120"/>
      <c r="U19194" s="121"/>
      <c r="V19194" s="122"/>
      <c r="W19194" s="123"/>
      <c r="AC19194" s="123"/>
    </row>
    <row r="19195" spans="5:29" s="2" customFormat="1">
      <c r="E19195" s="120"/>
      <c r="M19195" s="120"/>
      <c r="N19195" s="120"/>
      <c r="U19195" s="121"/>
      <c r="V19195" s="122"/>
      <c r="W19195" s="123"/>
      <c r="AC19195" s="123"/>
    </row>
    <row r="19196" spans="5:29" s="2" customFormat="1">
      <c r="E19196" s="120"/>
      <c r="M19196" s="120"/>
      <c r="N19196" s="120"/>
      <c r="U19196" s="121"/>
      <c r="V19196" s="122"/>
      <c r="W19196" s="123"/>
      <c r="AC19196" s="123"/>
    </row>
    <row r="19197" spans="5:29" s="2" customFormat="1">
      <c r="E19197" s="120"/>
      <c r="M19197" s="120"/>
      <c r="N19197" s="120"/>
      <c r="U19197" s="121"/>
      <c r="V19197" s="122"/>
      <c r="W19197" s="123"/>
      <c r="AC19197" s="123"/>
    </row>
    <row r="19198" spans="5:29" s="2" customFormat="1">
      <c r="E19198" s="120"/>
      <c r="M19198" s="120"/>
      <c r="N19198" s="120"/>
      <c r="U19198" s="121"/>
      <c r="V19198" s="122"/>
      <c r="W19198" s="123"/>
      <c r="AC19198" s="123"/>
    </row>
    <row r="19199" spans="5:29" s="2" customFormat="1">
      <c r="E19199" s="120"/>
      <c r="M19199" s="120"/>
      <c r="N19199" s="120"/>
      <c r="U19199" s="121"/>
      <c r="V19199" s="122"/>
      <c r="W19199" s="123"/>
      <c r="AC19199" s="123"/>
    </row>
    <row r="19200" spans="5:29" s="2" customFormat="1">
      <c r="E19200" s="120"/>
      <c r="M19200" s="120"/>
      <c r="N19200" s="120"/>
      <c r="U19200" s="121"/>
      <c r="V19200" s="122"/>
      <c r="W19200" s="123"/>
      <c r="AC19200" s="123"/>
    </row>
    <row r="19201" spans="5:29" s="2" customFormat="1">
      <c r="E19201" s="120"/>
      <c r="M19201" s="120"/>
      <c r="N19201" s="120"/>
      <c r="U19201" s="121"/>
      <c r="V19201" s="122"/>
      <c r="W19201" s="123"/>
      <c r="AC19201" s="123"/>
    </row>
    <row r="19202" spans="5:29" s="2" customFormat="1">
      <c r="E19202" s="120"/>
      <c r="M19202" s="120"/>
      <c r="N19202" s="120"/>
      <c r="U19202" s="121"/>
      <c r="V19202" s="122"/>
      <c r="W19202" s="123"/>
      <c r="AC19202" s="123"/>
    </row>
    <row r="19203" spans="5:29" s="2" customFormat="1">
      <c r="E19203" s="120"/>
      <c r="M19203" s="120"/>
      <c r="N19203" s="120"/>
      <c r="U19203" s="121"/>
      <c r="V19203" s="122"/>
      <c r="W19203" s="123"/>
      <c r="AC19203" s="123"/>
    </row>
    <row r="19204" spans="5:29" s="2" customFormat="1">
      <c r="E19204" s="120"/>
      <c r="M19204" s="120"/>
      <c r="N19204" s="120"/>
      <c r="U19204" s="121"/>
      <c r="V19204" s="122"/>
      <c r="W19204" s="123"/>
      <c r="AC19204" s="123"/>
    </row>
    <row r="19205" spans="5:29" s="2" customFormat="1">
      <c r="E19205" s="120"/>
      <c r="M19205" s="120"/>
      <c r="N19205" s="120"/>
      <c r="U19205" s="121"/>
      <c r="V19205" s="122"/>
      <c r="W19205" s="123"/>
      <c r="AC19205" s="123"/>
    </row>
    <row r="19206" spans="5:29" s="2" customFormat="1">
      <c r="E19206" s="120"/>
      <c r="M19206" s="120"/>
      <c r="N19206" s="120"/>
      <c r="U19206" s="121"/>
      <c r="V19206" s="122"/>
      <c r="W19206" s="123"/>
      <c r="AC19206" s="123"/>
    </row>
    <row r="19207" spans="5:29" s="2" customFormat="1">
      <c r="E19207" s="120"/>
      <c r="M19207" s="120"/>
      <c r="N19207" s="120"/>
      <c r="U19207" s="121"/>
      <c r="V19207" s="122"/>
      <c r="W19207" s="123"/>
      <c r="AC19207" s="123"/>
    </row>
    <row r="19208" spans="5:29" s="2" customFormat="1">
      <c r="E19208" s="120"/>
      <c r="M19208" s="120"/>
      <c r="N19208" s="120"/>
      <c r="U19208" s="121"/>
      <c r="V19208" s="122"/>
      <c r="W19208" s="123"/>
      <c r="AC19208" s="123"/>
    </row>
    <row r="19209" spans="5:29" s="2" customFormat="1">
      <c r="E19209" s="120"/>
      <c r="M19209" s="120"/>
      <c r="N19209" s="120"/>
      <c r="U19209" s="121"/>
      <c r="V19209" s="122"/>
      <c r="W19209" s="123"/>
      <c r="AC19209" s="123"/>
    </row>
    <row r="19210" spans="5:29" s="2" customFormat="1">
      <c r="E19210" s="120"/>
      <c r="M19210" s="120"/>
      <c r="N19210" s="120"/>
      <c r="U19210" s="121"/>
      <c r="V19210" s="122"/>
      <c r="W19210" s="123"/>
      <c r="AC19210" s="123"/>
    </row>
    <row r="19211" spans="5:29" s="2" customFormat="1">
      <c r="E19211" s="120"/>
      <c r="M19211" s="120"/>
      <c r="N19211" s="120"/>
      <c r="U19211" s="121"/>
      <c r="V19211" s="122"/>
      <c r="W19211" s="123"/>
      <c r="AC19211" s="123"/>
    </row>
    <row r="19212" spans="5:29" s="2" customFormat="1">
      <c r="E19212" s="120"/>
      <c r="M19212" s="120"/>
      <c r="N19212" s="120"/>
      <c r="U19212" s="121"/>
      <c r="V19212" s="122"/>
      <c r="W19212" s="123"/>
      <c r="AC19212" s="123"/>
    </row>
    <row r="19213" spans="5:29" s="2" customFormat="1">
      <c r="E19213" s="120"/>
      <c r="M19213" s="120"/>
      <c r="N19213" s="120"/>
      <c r="U19213" s="121"/>
      <c r="V19213" s="122"/>
      <c r="W19213" s="123"/>
      <c r="AC19213" s="123"/>
    </row>
    <row r="19214" spans="5:29" s="2" customFormat="1">
      <c r="E19214" s="120"/>
      <c r="M19214" s="120"/>
      <c r="N19214" s="120"/>
      <c r="U19214" s="121"/>
      <c r="V19214" s="122"/>
      <c r="W19214" s="123"/>
      <c r="AC19214" s="123"/>
    </row>
    <row r="19215" spans="5:29" s="2" customFormat="1">
      <c r="E19215" s="120"/>
      <c r="M19215" s="120"/>
      <c r="N19215" s="120"/>
      <c r="U19215" s="121"/>
      <c r="V19215" s="122"/>
      <c r="W19215" s="123"/>
      <c r="AC19215" s="123"/>
    </row>
    <row r="19216" spans="5:29" s="2" customFormat="1">
      <c r="E19216" s="120"/>
      <c r="M19216" s="120"/>
      <c r="N19216" s="120"/>
      <c r="U19216" s="121"/>
      <c r="V19216" s="122"/>
      <c r="W19216" s="123"/>
      <c r="AC19216" s="123"/>
    </row>
    <row r="19217" spans="5:29" s="2" customFormat="1">
      <c r="E19217" s="120"/>
      <c r="M19217" s="120"/>
      <c r="N19217" s="120"/>
      <c r="U19217" s="121"/>
      <c r="V19217" s="122"/>
      <c r="W19217" s="123"/>
      <c r="AC19217" s="123"/>
    </row>
    <row r="19218" spans="5:29" s="2" customFormat="1">
      <c r="E19218" s="120"/>
      <c r="M19218" s="120"/>
      <c r="N19218" s="120"/>
      <c r="U19218" s="121"/>
      <c r="V19218" s="122"/>
      <c r="W19218" s="123"/>
      <c r="AC19218" s="123"/>
    </row>
    <row r="19219" spans="5:29" s="2" customFormat="1">
      <c r="E19219" s="120"/>
      <c r="M19219" s="120"/>
      <c r="N19219" s="120"/>
      <c r="U19219" s="121"/>
      <c r="V19219" s="122"/>
      <c r="W19219" s="123"/>
      <c r="AC19219" s="123"/>
    </row>
    <row r="19220" spans="5:29" s="2" customFormat="1">
      <c r="E19220" s="120"/>
      <c r="M19220" s="120"/>
      <c r="N19220" s="120"/>
      <c r="U19220" s="121"/>
      <c r="V19220" s="122"/>
      <c r="W19220" s="123"/>
      <c r="AC19220" s="123"/>
    </row>
    <row r="19221" spans="5:29" s="2" customFormat="1">
      <c r="E19221" s="120"/>
      <c r="M19221" s="120"/>
      <c r="N19221" s="120"/>
      <c r="U19221" s="121"/>
      <c r="V19221" s="122"/>
      <c r="W19221" s="123"/>
      <c r="AC19221" s="123"/>
    </row>
    <row r="19222" spans="5:29" s="2" customFormat="1">
      <c r="E19222" s="120"/>
      <c r="M19222" s="120"/>
      <c r="N19222" s="120"/>
      <c r="U19222" s="121"/>
      <c r="V19222" s="122"/>
      <c r="W19222" s="123"/>
      <c r="AC19222" s="123"/>
    </row>
    <row r="19223" spans="5:29" s="2" customFormat="1">
      <c r="E19223" s="120"/>
      <c r="M19223" s="120"/>
      <c r="N19223" s="120"/>
      <c r="U19223" s="121"/>
      <c r="V19223" s="122"/>
      <c r="W19223" s="123"/>
      <c r="AC19223" s="123"/>
    </row>
    <row r="19224" spans="5:29" s="2" customFormat="1">
      <c r="E19224" s="120"/>
      <c r="M19224" s="120"/>
      <c r="N19224" s="120"/>
      <c r="U19224" s="121"/>
      <c r="V19224" s="122"/>
      <c r="W19224" s="123"/>
      <c r="AC19224" s="123"/>
    </row>
    <row r="19225" spans="5:29" s="2" customFormat="1">
      <c r="E19225" s="120"/>
      <c r="M19225" s="120"/>
      <c r="N19225" s="120"/>
      <c r="U19225" s="121"/>
      <c r="V19225" s="122"/>
      <c r="W19225" s="123"/>
      <c r="AC19225" s="123"/>
    </row>
    <row r="19226" spans="5:29" s="2" customFormat="1">
      <c r="E19226" s="120"/>
      <c r="M19226" s="120"/>
      <c r="N19226" s="120"/>
      <c r="U19226" s="121"/>
      <c r="V19226" s="122"/>
      <c r="W19226" s="123"/>
      <c r="AC19226" s="123"/>
    </row>
    <row r="19227" spans="5:29" s="2" customFormat="1">
      <c r="E19227" s="120"/>
      <c r="M19227" s="120"/>
      <c r="N19227" s="120"/>
      <c r="U19227" s="121"/>
      <c r="V19227" s="122"/>
      <c r="W19227" s="123"/>
      <c r="AC19227" s="123"/>
    </row>
    <row r="19228" spans="5:29" s="2" customFormat="1">
      <c r="E19228" s="120"/>
      <c r="M19228" s="120"/>
      <c r="N19228" s="120"/>
      <c r="U19228" s="121"/>
      <c r="V19228" s="122"/>
      <c r="W19228" s="123"/>
      <c r="AC19228" s="123"/>
    </row>
    <row r="19229" spans="5:29" s="2" customFormat="1">
      <c r="E19229" s="120"/>
      <c r="M19229" s="120"/>
      <c r="N19229" s="120"/>
      <c r="U19229" s="121"/>
      <c r="V19229" s="122"/>
      <c r="W19229" s="123"/>
      <c r="AC19229" s="123"/>
    </row>
    <row r="19230" spans="5:29" s="2" customFormat="1">
      <c r="E19230" s="120"/>
      <c r="M19230" s="120"/>
      <c r="N19230" s="120"/>
      <c r="U19230" s="121"/>
      <c r="V19230" s="122"/>
      <c r="W19230" s="123"/>
      <c r="AC19230" s="123"/>
    </row>
    <row r="19231" spans="5:29" s="2" customFormat="1">
      <c r="E19231" s="120"/>
      <c r="M19231" s="120"/>
      <c r="N19231" s="120"/>
      <c r="U19231" s="121"/>
      <c r="V19231" s="122"/>
      <c r="W19231" s="123"/>
      <c r="AC19231" s="123"/>
    </row>
    <row r="19232" spans="5:29" s="2" customFormat="1">
      <c r="E19232" s="120"/>
      <c r="M19232" s="120"/>
      <c r="N19232" s="120"/>
      <c r="U19232" s="121"/>
      <c r="V19232" s="122"/>
      <c r="W19232" s="123"/>
      <c r="AC19232" s="123"/>
    </row>
    <row r="19233" spans="5:29" s="2" customFormat="1">
      <c r="E19233" s="120"/>
      <c r="M19233" s="120"/>
      <c r="N19233" s="120"/>
      <c r="U19233" s="121"/>
      <c r="V19233" s="122"/>
      <c r="W19233" s="123"/>
      <c r="AC19233" s="123"/>
    </row>
    <row r="19234" spans="5:29" s="2" customFormat="1">
      <c r="E19234" s="120"/>
      <c r="M19234" s="120"/>
      <c r="N19234" s="120"/>
      <c r="U19234" s="121"/>
      <c r="V19234" s="122"/>
      <c r="W19234" s="123"/>
      <c r="AC19234" s="123"/>
    </row>
    <row r="19235" spans="5:29" s="2" customFormat="1">
      <c r="E19235" s="120"/>
      <c r="M19235" s="120"/>
      <c r="N19235" s="120"/>
      <c r="U19235" s="121"/>
      <c r="V19235" s="122"/>
      <c r="W19235" s="123"/>
      <c r="AC19235" s="123"/>
    </row>
    <row r="19236" spans="5:29" s="2" customFormat="1">
      <c r="E19236" s="120"/>
      <c r="M19236" s="120"/>
      <c r="N19236" s="120"/>
      <c r="U19236" s="121"/>
      <c r="V19236" s="122"/>
      <c r="W19236" s="123"/>
      <c r="AC19236" s="123"/>
    </row>
    <row r="19237" spans="5:29" s="2" customFormat="1">
      <c r="E19237" s="120"/>
      <c r="M19237" s="120"/>
      <c r="N19237" s="120"/>
      <c r="U19237" s="121"/>
      <c r="V19237" s="122"/>
      <c r="W19237" s="123"/>
      <c r="AC19237" s="123"/>
    </row>
    <row r="19238" spans="5:29" s="2" customFormat="1">
      <c r="E19238" s="120"/>
      <c r="M19238" s="120"/>
      <c r="N19238" s="120"/>
      <c r="U19238" s="121"/>
      <c r="V19238" s="122"/>
      <c r="W19238" s="123"/>
      <c r="AC19238" s="123"/>
    </row>
    <row r="19239" spans="5:29" s="2" customFormat="1">
      <c r="E19239" s="120"/>
      <c r="M19239" s="120"/>
      <c r="N19239" s="120"/>
      <c r="U19239" s="121"/>
      <c r="V19239" s="122"/>
      <c r="W19239" s="123"/>
      <c r="AC19239" s="123"/>
    </row>
    <row r="19240" spans="5:29" s="2" customFormat="1">
      <c r="E19240" s="120"/>
      <c r="M19240" s="120"/>
      <c r="N19240" s="120"/>
      <c r="U19240" s="121"/>
      <c r="V19240" s="122"/>
      <c r="W19240" s="123"/>
      <c r="AC19240" s="123"/>
    </row>
    <row r="19241" spans="5:29" s="2" customFormat="1">
      <c r="E19241" s="120"/>
      <c r="M19241" s="120"/>
      <c r="N19241" s="120"/>
      <c r="U19241" s="121"/>
      <c r="V19241" s="122"/>
      <c r="W19241" s="123"/>
      <c r="AC19241" s="123"/>
    </row>
    <row r="19242" spans="5:29" s="2" customFormat="1">
      <c r="E19242" s="120"/>
      <c r="M19242" s="120"/>
      <c r="N19242" s="120"/>
      <c r="U19242" s="121"/>
      <c r="V19242" s="122"/>
      <c r="W19242" s="123"/>
      <c r="AC19242" s="123"/>
    </row>
    <row r="19243" spans="5:29" s="2" customFormat="1">
      <c r="E19243" s="120"/>
      <c r="M19243" s="120"/>
      <c r="N19243" s="120"/>
      <c r="U19243" s="121"/>
      <c r="V19243" s="122"/>
      <c r="W19243" s="123"/>
      <c r="AC19243" s="123"/>
    </row>
    <row r="19244" spans="5:29" s="2" customFormat="1">
      <c r="E19244" s="120"/>
      <c r="M19244" s="120"/>
      <c r="N19244" s="120"/>
      <c r="U19244" s="121"/>
      <c r="V19244" s="122"/>
      <c r="W19244" s="123"/>
      <c r="AC19244" s="123"/>
    </row>
    <row r="19245" spans="5:29" s="2" customFormat="1">
      <c r="E19245" s="120"/>
      <c r="M19245" s="120"/>
      <c r="N19245" s="120"/>
      <c r="U19245" s="121"/>
      <c r="V19245" s="122"/>
      <c r="W19245" s="123"/>
      <c r="AC19245" s="123"/>
    </row>
    <row r="19246" spans="5:29" s="2" customFormat="1">
      <c r="E19246" s="120"/>
      <c r="M19246" s="120"/>
      <c r="N19246" s="120"/>
      <c r="U19246" s="121"/>
      <c r="V19246" s="122"/>
      <c r="W19246" s="123"/>
      <c r="AC19246" s="123"/>
    </row>
    <row r="19247" spans="5:29" s="2" customFormat="1">
      <c r="E19247" s="120"/>
      <c r="M19247" s="120"/>
      <c r="N19247" s="120"/>
      <c r="U19247" s="121"/>
      <c r="V19247" s="122"/>
      <c r="W19247" s="123"/>
      <c r="AC19247" s="123"/>
    </row>
    <row r="19248" spans="5:29" s="2" customFormat="1">
      <c r="E19248" s="120"/>
      <c r="M19248" s="120"/>
      <c r="N19248" s="120"/>
      <c r="U19248" s="121"/>
      <c r="V19248" s="122"/>
      <c r="W19248" s="123"/>
      <c r="AC19248" s="123"/>
    </row>
    <row r="19249" spans="5:29" s="2" customFormat="1">
      <c r="E19249" s="120"/>
      <c r="M19249" s="120"/>
      <c r="N19249" s="120"/>
      <c r="U19249" s="121"/>
      <c r="V19249" s="122"/>
      <c r="W19249" s="123"/>
      <c r="AC19249" s="123"/>
    </row>
    <row r="19250" spans="5:29" s="2" customFormat="1">
      <c r="E19250" s="120"/>
      <c r="M19250" s="120"/>
      <c r="N19250" s="120"/>
      <c r="U19250" s="121"/>
      <c r="V19250" s="122"/>
      <c r="W19250" s="123"/>
      <c r="AC19250" s="123"/>
    </row>
    <row r="19251" spans="5:29" s="2" customFormat="1">
      <c r="E19251" s="120"/>
      <c r="M19251" s="120"/>
      <c r="N19251" s="120"/>
      <c r="U19251" s="121"/>
      <c r="V19251" s="122"/>
      <c r="W19251" s="123"/>
      <c r="AC19251" s="123"/>
    </row>
    <row r="19252" spans="5:29" s="2" customFormat="1">
      <c r="E19252" s="120"/>
      <c r="M19252" s="120"/>
      <c r="N19252" s="120"/>
      <c r="U19252" s="121"/>
      <c r="V19252" s="122"/>
      <c r="W19252" s="123"/>
      <c r="AC19252" s="123"/>
    </row>
    <row r="19253" spans="5:29" s="2" customFormat="1">
      <c r="E19253" s="120"/>
      <c r="M19253" s="120"/>
      <c r="N19253" s="120"/>
      <c r="U19253" s="121"/>
      <c r="V19253" s="122"/>
      <c r="W19253" s="123"/>
      <c r="AC19253" s="123"/>
    </row>
    <row r="19254" spans="5:29" s="2" customFormat="1">
      <c r="E19254" s="120"/>
      <c r="M19254" s="120"/>
      <c r="N19254" s="120"/>
      <c r="U19254" s="121"/>
      <c r="V19254" s="122"/>
      <c r="W19254" s="123"/>
      <c r="AC19254" s="123"/>
    </row>
    <row r="19255" spans="5:29" s="2" customFormat="1">
      <c r="E19255" s="120"/>
      <c r="M19255" s="120"/>
      <c r="N19255" s="120"/>
      <c r="U19255" s="121"/>
      <c r="V19255" s="122"/>
      <c r="W19255" s="123"/>
      <c r="AC19255" s="123"/>
    </row>
    <row r="19256" spans="5:29" s="2" customFormat="1">
      <c r="E19256" s="120"/>
      <c r="M19256" s="120"/>
      <c r="N19256" s="120"/>
      <c r="U19256" s="121"/>
      <c r="V19256" s="122"/>
      <c r="W19256" s="123"/>
      <c r="AC19256" s="123"/>
    </row>
    <row r="19257" spans="5:29" s="2" customFormat="1">
      <c r="E19257" s="120"/>
      <c r="M19257" s="120"/>
      <c r="N19257" s="120"/>
      <c r="U19257" s="121"/>
      <c r="V19257" s="122"/>
      <c r="W19257" s="123"/>
      <c r="AC19257" s="123"/>
    </row>
    <row r="19258" spans="5:29" s="2" customFormat="1">
      <c r="E19258" s="120"/>
      <c r="M19258" s="120"/>
      <c r="N19258" s="120"/>
      <c r="U19258" s="121"/>
      <c r="V19258" s="122"/>
      <c r="W19258" s="123"/>
      <c r="AC19258" s="123"/>
    </row>
    <row r="19259" spans="5:29" s="2" customFormat="1">
      <c r="E19259" s="120"/>
      <c r="M19259" s="120"/>
      <c r="N19259" s="120"/>
      <c r="U19259" s="121"/>
      <c r="V19259" s="122"/>
      <c r="W19259" s="123"/>
      <c r="AC19259" s="123"/>
    </row>
    <row r="19260" spans="5:29" s="2" customFormat="1">
      <c r="E19260" s="120"/>
      <c r="M19260" s="120"/>
      <c r="N19260" s="120"/>
      <c r="U19260" s="121"/>
      <c r="V19260" s="122"/>
      <c r="W19260" s="123"/>
      <c r="AC19260" s="123"/>
    </row>
    <row r="19261" spans="5:29" s="2" customFormat="1">
      <c r="E19261" s="120"/>
      <c r="M19261" s="120"/>
      <c r="N19261" s="120"/>
      <c r="U19261" s="121"/>
      <c r="V19261" s="122"/>
      <c r="W19261" s="123"/>
      <c r="AC19261" s="123"/>
    </row>
    <row r="19262" spans="5:29" s="2" customFormat="1">
      <c r="E19262" s="120"/>
      <c r="M19262" s="120"/>
      <c r="N19262" s="120"/>
      <c r="U19262" s="121"/>
      <c r="V19262" s="122"/>
      <c r="W19262" s="123"/>
      <c r="AC19262" s="123"/>
    </row>
    <row r="19263" spans="5:29" s="2" customFormat="1">
      <c r="E19263" s="120"/>
      <c r="M19263" s="120"/>
      <c r="N19263" s="120"/>
      <c r="U19263" s="121"/>
      <c r="V19263" s="122"/>
      <c r="W19263" s="123"/>
      <c r="AC19263" s="123"/>
    </row>
    <row r="19264" spans="5:29" s="2" customFormat="1">
      <c r="E19264" s="120"/>
      <c r="M19264" s="120"/>
      <c r="N19264" s="120"/>
      <c r="U19264" s="121"/>
      <c r="V19264" s="122"/>
      <c r="W19264" s="123"/>
      <c r="AC19264" s="123"/>
    </row>
    <row r="19265" spans="5:29" s="2" customFormat="1">
      <c r="E19265" s="120"/>
      <c r="M19265" s="120"/>
      <c r="N19265" s="120"/>
      <c r="U19265" s="121"/>
      <c r="V19265" s="122"/>
      <c r="W19265" s="123"/>
      <c r="AC19265" s="123"/>
    </row>
    <row r="19266" spans="5:29" s="2" customFormat="1">
      <c r="E19266" s="120"/>
      <c r="M19266" s="120"/>
      <c r="N19266" s="120"/>
      <c r="U19266" s="121"/>
      <c r="V19266" s="122"/>
      <c r="W19266" s="123"/>
      <c r="AC19266" s="123"/>
    </row>
    <row r="19267" spans="5:29" s="2" customFormat="1">
      <c r="E19267" s="120"/>
      <c r="M19267" s="120"/>
      <c r="N19267" s="120"/>
      <c r="U19267" s="121"/>
      <c r="V19267" s="122"/>
      <c r="W19267" s="123"/>
      <c r="AC19267" s="123"/>
    </row>
    <row r="19268" spans="5:29" s="2" customFormat="1">
      <c r="E19268" s="120"/>
      <c r="M19268" s="120"/>
      <c r="N19268" s="120"/>
      <c r="U19268" s="121"/>
      <c r="V19268" s="122"/>
      <c r="W19268" s="123"/>
      <c r="AC19268" s="123"/>
    </row>
    <row r="19269" spans="5:29" s="2" customFormat="1">
      <c r="E19269" s="120"/>
      <c r="M19269" s="120"/>
      <c r="N19269" s="120"/>
      <c r="U19269" s="121"/>
      <c r="V19269" s="122"/>
      <c r="W19269" s="123"/>
      <c r="AC19269" s="123"/>
    </row>
    <row r="19270" spans="5:29" s="2" customFormat="1">
      <c r="E19270" s="120"/>
      <c r="M19270" s="120"/>
      <c r="N19270" s="120"/>
      <c r="U19270" s="121"/>
      <c r="V19270" s="122"/>
      <c r="W19270" s="123"/>
      <c r="AC19270" s="123"/>
    </row>
    <row r="19271" spans="5:29" s="2" customFormat="1">
      <c r="E19271" s="120"/>
      <c r="M19271" s="120"/>
      <c r="N19271" s="120"/>
      <c r="U19271" s="121"/>
      <c r="V19271" s="122"/>
      <c r="W19271" s="123"/>
      <c r="AC19271" s="123"/>
    </row>
    <row r="19272" spans="5:29" s="2" customFormat="1">
      <c r="E19272" s="120"/>
      <c r="M19272" s="120"/>
      <c r="N19272" s="120"/>
      <c r="U19272" s="121"/>
      <c r="V19272" s="122"/>
      <c r="W19272" s="123"/>
      <c r="AC19272" s="123"/>
    </row>
    <row r="19273" spans="5:29" s="2" customFormat="1">
      <c r="E19273" s="120"/>
      <c r="M19273" s="120"/>
      <c r="N19273" s="120"/>
      <c r="U19273" s="121"/>
      <c r="V19273" s="122"/>
      <c r="W19273" s="123"/>
      <c r="AC19273" s="123"/>
    </row>
    <row r="19274" spans="5:29" s="2" customFormat="1">
      <c r="E19274" s="120"/>
      <c r="M19274" s="120"/>
      <c r="N19274" s="120"/>
      <c r="U19274" s="121"/>
      <c r="V19274" s="122"/>
      <c r="W19274" s="123"/>
      <c r="AC19274" s="123"/>
    </row>
    <row r="19275" spans="5:29" s="2" customFormat="1">
      <c r="E19275" s="120"/>
      <c r="M19275" s="120"/>
      <c r="N19275" s="120"/>
      <c r="U19275" s="121"/>
      <c r="V19275" s="122"/>
      <c r="W19275" s="123"/>
      <c r="AC19275" s="123"/>
    </row>
    <row r="19276" spans="5:29" s="2" customFormat="1">
      <c r="E19276" s="120"/>
      <c r="M19276" s="120"/>
      <c r="N19276" s="120"/>
      <c r="U19276" s="121"/>
      <c r="V19276" s="122"/>
      <c r="W19276" s="123"/>
      <c r="AC19276" s="123"/>
    </row>
    <row r="19277" spans="5:29" s="2" customFormat="1">
      <c r="E19277" s="120"/>
      <c r="M19277" s="120"/>
      <c r="N19277" s="120"/>
      <c r="U19277" s="121"/>
      <c r="V19277" s="122"/>
      <c r="W19277" s="123"/>
      <c r="AC19277" s="123"/>
    </row>
    <row r="19278" spans="5:29" s="2" customFormat="1">
      <c r="E19278" s="120"/>
      <c r="M19278" s="120"/>
      <c r="N19278" s="120"/>
      <c r="U19278" s="121"/>
      <c r="V19278" s="122"/>
      <c r="W19278" s="123"/>
      <c r="AC19278" s="123"/>
    </row>
    <row r="19279" spans="5:29" s="2" customFormat="1">
      <c r="E19279" s="120"/>
      <c r="M19279" s="120"/>
      <c r="N19279" s="120"/>
      <c r="U19279" s="121"/>
      <c r="V19279" s="122"/>
      <c r="W19279" s="123"/>
      <c r="AC19279" s="123"/>
    </row>
    <row r="19280" spans="5:29" s="2" customFormat="1">
      <c r="E19280" s="120"/>
      <c r="M19280" s="120"/>
      <c r="N19280" s="120"/>
      <c r="U19280" s="121"/>
      <c r="V19280" s="122"/>
      <c r="W19280" s="123"/>
      <c r="AC19280" s="123"/>
    </row>
    <row r="19281" spans="5:29" s="2" customFormat="1">
      <c r="E19281" s="120"/>
      <c r="M19281" s="120"/>
      <c r="N19281" s="120"/>
      <c r="U19281" s="121"/>
      <c r="V19281" s="122"/>
      <c r="W19281" s="123"/>
      <c r="AC19281" s="123"/>
    </row>
    <row r="19282" spans="5:29" s="2" customFormat="1">
      <c r="E19282" s="120"/>
      <c r="M19282" s="120"/>
      <c r="N19282" s="120"/>
      <c r="U19282" s="121"/>
      <c r="V19282" s="122"/>
      <c r="W19282" s="123"/>
      <c r="AC19282" s="123"/>
    </row>
    <row r="19283" spans="5:29" s="2" customFormat="1">
      <c r="E19283" s="120"/>
      <c r="M19283" s="120"/>
      <c r="N19283" s="120"/>
      <c r="U19283" s="121"/>
      <c r="V19283" s="122"/>
      <c r="W19283" s="123"/>
      <c r="AC19283" s="123"/>
    </row>
    <row r="19284" spans="5:29" s="2" customFormat="1">
      <c r="E19284" s="120"/>
      <c r="M19284" s="120"/>
      <c r="N19284" s="120"/>
      <c r="U19284" s="121"/>
      <c r="V19284" s="122"/>
      <c r="W19284" s="123"/>
      <c r="AC19284" s="123"/>
    </row>
    <row r="19285" spans="5:29" s="2" customFormat="1">
      <c r="E19285" s="120"/>
      <c r="M19285" s="120"/>
      <c r="N19285" s="120"/>
      <c r="U19285" s="121"/>
      <c r="V19285" s="122"/>
      <c r="W19285" s="123"/>
      <c r="AC19285" s="123"/>
    </row>
    <row r="19286" spans="5:29" s="2" customFormat="1">
      <c r="E19286" s="120"/>
      <c r="M19286" s="120"/>
      <c r="N19286" s="120"/>
      <c r="U19286" s="121"/>
      <c r="V19286" s="122"/>
      <c r="W19286" s="123"/>
      <c r="AC19286" s="123"/>
    </row>
    <row r="19287" spans="5:29" s="2" customFormat="1">
      <c r="E19287" s="120"/>
      <c r="M19287" s="120"/>
      <c r="N19287" s="120"/>
      <c r="U19287" s="121"/>
      <c r="V19287" s="122"/>
      <c r="W19287" s="123"/>
      <c r="AC19287" s="123"/>
    </row>
    <row r="19288" spans="5:29" s="2" customFormat="1">
      <c r="E19288" s="120"/>
      <c r="M19288" s="120"/>
      <c r="N19288" s="120"/>
      <c r="U19288" s="121"/>
      <c r="V19288" s="122"/>
      <c r="W19288" s="123"/>
      <c r="AC19288" s="123"/>
    </row>
    <row r="19289" spans="5:29" s="2" customFormat="1">
      <c r="E19289" s="120"/>
      <c r="M19289" s="120"/>
      <c r="N19289" s="120"/>
      <c r="U19289" s="121"/>
      <c r="V19289" s="122"/>
      <c r="W19289" s="123"/>
      <c r="AC19289" s="123"/>
    </row>
    <row r="19290" spans="5:29" s="2" customFormat="1">
      <c r="E19290" s="120"/>
      <c r="M19290" s="120"/>
      <c r="N19290" s="120"/>
      <c r="U19290" s="121"/>
      <c r="V19290" s="122"/>
      <c r="W19290" s="123"/>
      <c r="AC19290" s="123"/>
    </row>
    <row r="19291" spans="5:29" s="2" customFormat="1">
      <c r="E19291" s="120"/>
      <c r="M19291" s="120"/>
      <c r="N19291" s="120"/>
      <c r="U19291" s="121"/>
      <c r="V19291" s="122"/>
      <c r="W19291" s="123"/>
      <c r="AC19291" s="123"/>
    </row>
    <row r="19292" spans="5:29" s="2" customFormat="1">
      <c r="E19292" s="120"/>
      <c r="M19292" s="120"/>
      <c r="N19292" s="120"/>
      <c r="U19292" s="121"/>
      <c r="V19292" s="122"/>
      <c r="W19292" s="123"/>
      <c r="AC19292" s="123"/>
    </row>
    <row r="19293" spans="5:29" s="2" customFormat="1">
      <c r="E19293" s="120"/>
      <c r="M19293" s="120"/>
      <c r="N19293" s="120"/>
      <c r="U19293" s="121"/>
      <c r="V19293" s="122"/>
      <c r="W19293" s="123"/>
      <c r="AC19293" s="123"/>
    </row>
    <row r="19294" spans="5:29" s="2" customFormat="1">
      <c r="E19294" s="120"/>
      <c r="M19294" s="120"/>
      <c r="N19294" s="120"/>
      <c r="U19294" s="121"/>
      <c r="V19294" s="122"/>
      <c r="W19294" s="123"/>
      <c r="AC19294" s="123"/>
    </row>
    <row r="19295" spans="5:29" s="2" customFormat="1">
      <c r="E19295" s="120"/>
      <c r="M19295" s="120"/>
      <c r="N19295" s="120"/>
      <c r="U19295" s="121"/>
      <c r="V19295" s="122"/>
      <c r="W19295" s="123"/>
      <c r="AC19295" s="123"/>
    </row>
    <row r="19296" spans="5:29" s="2" customFormat="1">
      <c r="E19296" s="120"/>
      <c r="M19296" s="120"/>
      <c r="N19296" s="120"/>
      <c r="U19296" s="121"/>
      <c r="V19296" s="122"/>
      <c r="W19296" s="123"/>
      <c r="AC19296" s="123"/>
    </row>
    <row r="19297" spans="5:29" s="2" customFormat="1">
      <c r="E19297" s="120"/>
      <c r="M19297" s="120"/>
      <c r="N19297" s="120"/>
      <c r="U19297" s="121"/>
      <c r="V19297" s="122"/>
      <c r="W19297" s="123"/>
      <c r="AC19297" s="123"/>
    </row>
    <row r="19298" spans="5:29" s="2" customFormat="1">
      <c r="E19298" s="120"/>
      <c r="M19298" s="120"/>
      <c r="N19298" s="120"/>
      <c r="U19298" s="121"/>
      <c r="V19298" s="122"/>
      <c r="W19298" s="123"/>
      <c r="AC19298" s="123"/>
    </row>
    <row r="19299" spans="5:29" s="2" customFormat="1">
      <c r="E19299" s="120"/>
      <c r="M19299" s="120"/>
      <c r="N19299" s="120"/>
      <c r="U19299" s="121"/>
      <c r="V19299" s="122"/>
      <c r="W19299" s="123"/>
      <c r="AC19299" s="123"/>
    </row>
    <row r="19300" spans="5:29" s="2" customFormat="1">
      <c r="E19300" s="120"/>
      <c r="M19300" s="120"/>
      <c r="N19300" s="120"/>
      <c r="U19300" s="121"/>
      <c r="V19300" s="122"/>
      <c r="W19300" s="123"/>
      <c r="AC19300" s="123"/>
    </row>
    <row r="19301" spans="5:29" s="2" customFormat="1">
      <c r="E19301" s="120"/>
      <c r="M19301" s="120"/>
      <c r="N19301" s="120"/>
      <c r="U19301" s="121"/>
      <c r="V19301" s="122"/>
      <c r="W19301" s="123"/>
      <c r="AC19301" s="123"/>
    </row>
    <row r="19302" spans="5:29" s="2" customFormat="1">
      <c r="E19302" s="120"/>
      <c r="M19302" s="120"/>
      <c r="N19302" s="120"/>
      <c r="U19302" s="121"/>
      <c r="V19302" s="122"/>
      <c r="W19302" s="123"/>
      <c r="AC19302" s="123"/>
    </row>
    <row r="19303" spans="5:29" s="2" customFormat="1">
      <c r="E19303" s="120"/>
      <c r="M19303" s="120"/>
      <c r="N19303" s="120"/>
      <c r="U19303" s="121"/>
      <c r="V19303" s="122"/>
      <c r="W19303" s="123"/>
      <c r="AC19303" s="123"/>
    </row>
    <row r="19304" spans="5:29" s="2" customFormat="1">
      <c r="E19304" s="120"/>
      <c r="M19304" s="120"/>
      <c r="N19304" s="120"/>
      <c r="U19304" s="121"/>
      <c r="V19304" s="122"/>
      <c r="W19304" s="123"/>
      <c r="AC19304" s="123"/>
    </row>
    <row r="19305" spans="5:29" s="2" customFormat="1">
      <c r="E19305" s="120"/>
      <c r="M19305" s="120"/>
      <c r="N19305" s="120"/>
      <c r="U19305" s="121"/>
      <c r="V19305" s="122"/>
      <c r="W19305" s="123"/>
      <c r="AC19305" s="123"/>
    </row>
    <row r="19306" spans="5:29" s="2" customFormat="1">
      <c r="E19306" s="120"/>
      <c r="M19306" s="120"/>
      <c r="N19306" s="120"/>
      <c r="U19306" s="121"/>
      <c r="V19306" s="122"/>
      <c r="W19306" s="123"/>
      <c r="AC19306" s="123"/>
    </row>
    <row r="19307" spans="5:29" s="2" customFormat="1">
      <c r="E19307" s="120"/>
      <c r="M19307" s="120"/>
      <c r="N19307" s="120"/>
      <c r="U19307" s="121"/>
      <c r="V19307" s="122"/>
      <c r="W19307" s="123"/>
      <c r="AC19307" s="123"/>
    </row>
    <row r="19308" spans="5:29" s="2" customFormat="1">
      <c r="E19308" s="120"/>
      <c r="M19308" s="120"/>
      <c r="N19308" s="120"/>
      <c r="U19308" s="121"/>
      <c r="V19308" s="122"/>
      <c r="W19308" s="123"/>
      <c r="AC19308" s="123"/>
    </row>
    <row r="19309" spans="5:29" s="2" customFormat="1">
      <c r="E19309" s="120"/>
      <c r="M19309" s="120"/>
      <c r="N19309" s="120"/>
      <c r="U19309" s="121"/>
      <c r="V19309" s="122"/>
      <c r="W19309" s="123"/>
      <c r="AC19309" s="123"/>
    </row>
    <row r="19310" spans="5:29" s="2" customFormat="1">
      <c r="E19310" s="120"/>
      <c r="M19310" s="120"/>
      <c r="N19310" s="120"/>
      <c r="U19310" s="121"/>
      <c r="V19310" s="122"/>
      <c r="W19310" s="123"/>
      <c r="AC19310" s="123"/>
    </row>
    <row r="19311" spans="5:29" s="2" customFormat="1">
      <c r="E19311" s="120"/>
      <c r="M19311" s="120"/>
      <c r="N19311" s="120"/>
      <c r="U19311" s="121"/>
      <c r="V19311" s="122"/>
      <c r="W19311" s="123"/>
      <c r="AC19311" s="123"/>
    </row>
    <row r="19312" spans="5:29" s="2" customFormat="1">
      <c r="E19312" s="120"/>
      <c r="M19312" s="120"/>
      <c r="N19312" s="120"/>
      <c r="U19312" s="121"/>
      <c r="V19312" s="122"/>
      <c r="W19312" s="123"/>
      <c r="AC19312" s="123"/>
    </row>
    <row r="19313" spans="5:29" s="2" customFormat="1">
      <c r="E19313" s="120"/>
      <c r="M19313" s="120"/>
      <c r="N19313" s="120"/>
      <c r="U19313" s="121"/>
      <c r="V19313" s="122"/>
      <c r="W19313" s="123"/>
      <c r="AC19313" s="123"/>
    </row>
    <row r="19314" spans="5:29" s="2" customFormat="1">
      <c r="E19314" s="120"/>
      <c r="M19314" s="120"/>
      <c r="N19314" s="120"/>
      <c r="U19314" s="121"/>
      <c r="V19314" s="122"/>
      <c r="W19314" s="123"/>
      <c r="AC19314" s="123"/>
    </row>
    <row r="19315" spans="5:29" s="2" customFormat="1">
      <c r="E19315" s="120"/>
      <c r="M19315" s="120"/>
      <c r="N19315" s="120"/>
      <c r="U19315" s="121"/>
      <c r="V19315" s="122"/>
      <c r="W19315" s="123"/>
      <c r="AC19315" s="123"/>
    </row>
    <row r="19316" spans="5:29" s="2" customFormat="1">
      <c r="E19316" s="120"/>
      <c r="M19316" s="120"/>
      <c r="N19316" s="120"/>
      <c r="U19316" s="121"/>
      <c r="V19316" s="122"/>
      <c r="W19316" s="123"/>
      <c r="AC19316" s="123"/>
    </row>
    <row r="19317" spans="5:29" s="2" customFormat="1">
      <c r="E19317" s="120"/>
      <c r="M19317" s="120"/>
      <c r="N19317" s="120"/>
      <c r="U19317" s="121"/>
      <c r="V19317" s="122"/>
      <c r="W19317" s="123"/>
      <c r="AC19317" s="123"/>
    </row>
    <row r="19318" spans="5:29" s="2" customFormat="1">
      <c r="E19318" s="120"/>
      <c r="M19318" s="120"/>
      <c r="N19318" s="120"/>
      <c r="U19318" s="121"/>
      <c r="V19318" s="122"/>
      <c r="W19318" s="123"/>
      <c r="AC19318" s="123"/>
    </row>
    <row r="19319" spans="5:29" s="2" customFormat="1">
      <c r="E19319" s="120"/>
      <c r="M19319" s="120"/>
      <c r="N19319" s="120"/>
      <c r="U19319" s="121"/>
      <c r="V19319" s="122"/>
      <c r="W19319" s="123"/>
      <c r="AC19319" s="123"/>
    </row>
    <row r="19320" spans="5:29" s="2" customFormat="1">
      <c r="E19320" s="120"/>
      <c r="M19320" s="120"/>
      <c r="N19320" s="120"/>
      <c r="U19320" s="121"/>
      <c r="V19320" s="122"/>
      <c r="W19320" s="123"/>
      <c r="AC19320" s="123"/>
    </row>
    <row r="19321" spans="5:29" s="2" customFormat="1">
      <c r="E19321" s="120"/>
      <c r="M19321" s="120"/>
      <c r="N19321" s="120"/>
      <c r="U19321" s="121"/>
      <c r="V19321" s="122"/>
      <c r="W19321" s="123"/>
      <c r="AC19321" s="123"/>
    </row>
    <row r="19322" spans="5:29" s="2" customFormat="1">
      <c r="E19322" s="120"/>
      <c r="M19322" s="120"/>
      <c r="N19322" s="120"/>
      <c r="U19322" s="121"/>
      <c r="V19322" s="122"/>
      <c r="W19322" s="123"/>
      <c r="AC19322" s="123"/>
    </row>
    <row r="19323" spans="5:29" s="2" customFormat="1">
      <c r="E19323" s="120"/>
      <c r="M19323" s="120"/>
      <c r="N19323" s="120"/>
      <c r="U19323" s="121"/>
      <c r="V19323" s="122"/>
      <c r="W19323" s="123"/>
      <c r="AC19323" s="123"/>
    </row>
    <row r="19324" spans="5:29" s="2" customFormat="1">
      <c r="E19324" s="120"/>
      <c r="M19324" s="120"/>
      <c r="N19324" s="120"/>
      <c r="U19324" s="121"/>
      <c r="V19324" s="122"/>
      <c r="W19324" s="123"/>
      <c r="AC19324" s="123"/>
    </row>
    <row r="19325" spans="5:29" s="2" customFormat="1">
      <c r="E19325" s="120"/>
      <c r="M19325" s="120"/>
      <c r="N19325" s="120"/>
      <c r="U19325" s="121"/>
      <c r="V19325" s="122"/>
      <c r="W19325" s="123"/>
      <c r="AC19325" s="123"/>
    </row>
    <row r="19326" spans="5:29" s="2" customFormat="1">
      <c r="E19326" s="120"/>
      <c r="M19326" s="120"/>
      <c r="N19326" s="120"/>
      <c r="U19326" s="121"/>
      <c r="V19326" s="122"/>
      <c r="W19326" s="123"/>
      <c r="AC19326" s="123"/>
    </row>
    <row r="19327" spans="5:29" s="2" customFormat="1">
      <c r="E19327" s="120"/>
      <c r="M19327" s="120"/>
      <c r="N19327" s="120"/>
      <c r="U19327" s="121"/>
      <c r="V19327" s="122"/>
      <c r="W19327" s="123"/>
      <c r="AC19327" s="123"/>
    </row>
    <row r="19328" spans="5:29" s="2" customFormat="1">
      <c r="E19328" s="120"/>
      <c r="M19328" s="120"/>
      <c r="N19328" s="120"/>
      <c r="U19328" s="121"/>
      <c r="V19328" s="122"/>
      <c r="W19328" s="123"/>
      <c r="AC19328" s="123"/>
    </row>
    <row r="19329" spans="5:29" s="2" customFormat="1">
      <c r="E19329" s="120"/>
      <c r="M19329" s="120"/>
      <c r="N19329" s="120"/>
      <c r="U19329" s="121"/>
      <c r="V19329" s="122"/>
      <c r="W19329" s="123"/>
      <c r="AC19329" s="123"/>
    </row>
    <row r="19330" spans="5:29" s="2" customFormat="1">
      <c r="E19330" s="120"/>
      <c r="M19330" s="120"/>
      <c r="N19330" s="120"/>
      <c r="U19330" s="121"/>
      <c r="V19330" s="122"/>
      <c r="W19330" s="123"/>
      <c r="AC19330" s="123"/>
    </row>
    <row r="19331" spans="5:29" s="2" customFormat="1">
      <c r="E19331" s="120"/>
      <c r="M19331" s="120"/>
      <c r="N19331" s="120"/>
      <c r="U19331" s="121"/>
      <c r="V19331" s="122"/>
      <c r="W19331" s="123"/>
      <c r="AC19331" s="123"/>
    </row>
    <row r="19332" spans="5:29" s="2" customFormat="1">
      <c r="E19332" s="120"/>
      <c r="M19332" s="120"/>
      <c r="N19332" s="120"/>
      <c r="U19332" s="121"/>
      <c r="V19332" s="122"/>
      <c r="W19332" s="123"/>
      <c r="AC19332" s="123"/>
    </row>
    <row r="19333" spans="5:29" s="2" customFormat="1">
      <c r="E19333" s="120"/>
      <c r="M19333" s="120"/>
      <c r="N19333" s="120"/>
      <c r="U19333" s="121"/>
      <c r="V19333" s="122"/>
      <c r="W19333" s="123"/>
      <c r="AC19333" s="123"/>
    </row>
    <row r="19334" spans="5:29" s="2" customFormat="1">
      <c r="E19334" s="120"/>
      <c r="M19334" s="120"/>
      <c r="N19334" s="120"/>
      <c r="U19334" s="121"/>
      <c r="V19334" s="122"/>
      <c r="W19334" s="123"/>
      <c r="AC19334" s="123"/>
    </row>
    <row r="19335" spans="5:29" s="2" customFormat="1">
      <c r="E19335" s="120"/>
      <c r="M19335" s="120"/>
      <c r="N19335" s="120"/>
      <c r="U19335" s="121"/>
      <c r="V19335" s="122"/>
      <c r="W19335" s="123"/>
      <c r="AC19335" s="123"/>
    </row>
    <row r="19336" spans="5:29" s="2" customFormat="1">
      <c r="E19336" s="120"/>
      <c r="M19336" s="120"/>
      <c r="N19336" s="120"/>
      <c r="U19336" s="121"/>
      <c r="V19336" s="122"/>
      <c r="W19336" s="123"/>
      <c r="AC19336" s="123"/>
    </row>
    <row r="19337" spans="5:29" s="2" customFormat="1">
      <c r="E19337" s="120"/>
      <c r="M19337" s="120"/>
      <c r="N19337" s="120"/>
      <c r="U19337" s="121"/>
      <c r="V19337" s="122"/>
      <c r="W19337" s="123"/>
      <c r="AC19337" s="123"/>
    </row>
    <row r="19338" spans="5:29" s="2" customFormat="1">
      <c r="E19338" s="120"/>
      <c r="M19338" s="120"/>
      <c r="N19338" s="120"/>
      <c r="U19338" s="121"/>
      <c r="V19338" s="122"/>
      <c r="W19338" s="123"/>
      <c r="AC19338" s="123"/>
    </row>
    <row r="19339" spans="5:29" s="2" customFormat="1">
      <c r="E19339" s="120"/>
      <c r="M19339" s="120"/>
      <c r="N19339" s="120"/>
      <c r="U19339" s="121"/>
      <c r="V19339" s="122"/>
      <c r="W19339" s="123"/>
      <c r="AC19339" s="123"/>
    </row>
    <row r="19340" spans="5:29" s="2" customFormat="1">
      <c r="E19340" s="120"/>
      <c r="M19340" s="120"/>
      <c r="N19340" s="120"/>
      <c r="U19340" s="121"/>
      <c r="V19340" s="122"/>
      <c r="W19340" s="123"/>
      <c r="AC19340" s="123"/>
    </row>
    <row r="19341" spans="5:29" s="2" customFormat="1">
      <c r="E19341" s="120"/>
      <c r="M19341" s="120"/>
      <c r="N19341" s="120"/>
      <c r="U19341" s="121"/>
      <c r="V19341" s="122"/>
      <c r="W19341" s="123"/>
      <c r="AC19341" s="123"/>
    </row>
    <row r="19342" spans="5:29" s="2" customFormat="1">
      <c r="E19342" s="120"/>
      <c r="M19342" s="120"/>
      <c r="N19342" s="120"/>
      <c r="U19342" s="121"/>
      <c r="V19342" s="122"/>
      <c r="W19342" s="123"/>
      <c r="AC19342" s="123"/>
    </row>
    <row r="19343" spans="5:29" s="2" customFormat="1">
      <c r="E19343" s="120"/>
      <c r="M19343" s="120"/>
      <c r="N19343" s="120"/>
      <c r="U19343" s="121"/>
      <c r="V19343" s="122"/>
      <c r="W19343" s="123"/>
      <c r="AC19343" s="123"/>
    </row>
    <row r="19344" spans="5:29" s="2" customFormat="1">
      <c r="E19344" s="120"/>
      <c r="M19344" s="120"/>
      <c r="N19344" s="120"/>
      <c r="U19344" s="121"/>
      <c r="V19344" s="122"/>
      <c r="W19344" s="123"/>
      <c r="AC19344" s="123"/>
    </row>
    <row r="19345" spans="5:29" s="2" customFormat="1">
      <c r="E19345" s="120"/>
      <c r="M19345" s="120"/>
      <c r="N19345" s="120"/>
      <c r="U19345" s="121"/>
      <c r="V19345" s="122"/>
      <c r="W19345" s="123"/>
      <c r="AC19345" s="123"/>
    </row>
    <row r="19346" spans="5:29" s="2" customFormat="1">
      <c r="E19346" s="120"/>
      <c r="M19346" s="120"/>
      <c r="N19346" s="120"/>
      <c r="U19346" s="121"/>
      <c r="V19346" s="122"/>
      <c r="W19346" s="123"/>
      <c r="AC19346" s="123"/>
    </row>
    <row r="19347" spans="5:29" s="2" customFormat="1">
      <c r="E19347" s="120"/>
      <c r="M19347" s="120"/>
      <c r="N19347" s="120"/>
      <c r="U19347" s="121"/>
      <c r="V19347" s="122"/>
      <c r="W19347" s="123"/>
      <c r="AC19347" s="123"/>
    </row>
    <row r="19348" spans="5:29" s="2" customFormat="1">
      <c r="E19348" s="120"/>
      <c r="M19348" s="120"/>
      <c r="N19348" s="120"/>
      <c r="U19348" s="121"/>
      <c r="V19348" s="122"/>
      <c r="W19348" s="123"/>
      <c r="AC19348" s="123"/>
    </row>
    <row r="19349" spans="5:29" s="2" customFormat="1">
      <c r="E19349" s="120"/>
      <c r="M19349" s="120"/>
      <c r="N19349" s="120"/>
      <c r="U19349" s="121"/>
      <c r="V19349" s="122"/>
      <c r="W19349" s="123"/>
      <c r="AC19349" s="123"/>
    </row>
    <row r="19350" spans="5:29" s="2" customFormat="1">
      <c r="E19350" s="120"/>
      <c r="M19350" s="120"/>
      <c r="N19350" s="120"/>
      <c r="U19350" s="121"/>
      <c r="V19350" s="122"/>
      <c r="W19350" s="123"/>
      <c r="AC19350" s="123"/>
    </row>
    <row r="19351" spans="5:29" s="2" customFormat="1">
      <c r="E19351" s="120"/>
      <c r="M19351" s="120"/>
      <c r="N19351" s="120"/>
      <c r="U19351" s="121"/>
      <c r="V19351" s="122"/>
      <c r="W19351" s="123"/>
      <c r="AC19351" s="123"/>
    </row>
    <row r="19352" spans="5:29" s="2" customFormat="1">
      <c r="E19352" s="120"/>
      <c r="M19352" s="120"/>
      <c r="N19352" s="120"/>
      <c r="U19352" s="121"/>
      <c r="V19352" s="122"/>
      <c r="W19352" s="123"/>
      <c r="AC19352" s="123"/>
    </row>
    <row r="19353" spans="5:29" s="2" customFormat="1">
      <c r="E19353" s="120"/>
      <c r="M19353" s="120"/>
      <c r="N19353" s="120"/>
      <c r="U19353" s="121"/>
      <c r="V19353" s="122"/>
      <c r="W19353" s="123"/>
      <c r="AC19353" s="123"/>
    </row>
    <row r="19354" spans="5:29" s="2" customFormat="1">
      <c r="E19354" s="120"/>
      <c r="M19354" s="120"/>
      <c r="N19354" s="120"/>
      <c r="U19354" s="121"/>
      <c r="V19354" s="122"/>
      <c r="W19354" s="123"/>
      <c r="AC19354" s="123"/>
    </row>
    <row r="19355" spans="5:29" s="2" customFormat="1">
      <c r="E19355" s="120"/>
      <c r="M19355" s="120"/>
      <c r="N19355" s="120"/>
      <c r="U19355" s="121"/>
      <c r="V19355" s="122"/>
      <c r="W19355" s="123"/>
      <c r="AC19355" s="123"/>
    </row>
    <row r="19356" spans="5:29" s="2" customFormat="1">
      <c r="E19356" s="120"/>
      <c r="M19356" s="120"/>
      <c r="N19356" s="120"/>
      <c r="U19356" s="121"/>
      <c r="V19356" s="122"/>
      <c r="W19356" s="123"/>
      <c r="AC19356" s="123"/>
    </row>
    <row r="19357" spans="5:29" s="2" customFormat="1">
      <c r="E19357" s="120"/>
      <c r="M19357" s="120"/>
      <c r="N19357" s="120"/>
      <c r="U19357" s="121"/>
      <c r="V19357" s="122"/>
      <c r="W19357" s="123"/>
      <c r="AC19357" s="123"/>
    </row>
    <row r="19358" spans="5:29" s="2" customFormat="1">
      <c r="E19358" s="120"/>
      <c r="M19358" s="120"/>
      <c r="N19358" s="120"/>
      <c r="U19358" s="121"/>
      <c r="V19358" s="122"/>
      <c r="W19358" s="123"/>
      <c r="AC19358" s="123"/>
    </row>
    <row r="19359" spans="5:29" s="2" customFormat="1">
      <c r="E19359" s="120"/>
      <c r="M19359" s="120"/>
      <c r="N19359" s="120"/>
      <c r="U19359" s="121"/>
      <c r="V19359" s="122"/>
      <c r="W19359" s="123"/>
      <c r="AC19359" s="123"/>
    </row>
    <row r="19360" spans="5:29" s="2" customFormat="1">
      <c r="E19360" s="120"/>
      <c r="M19360" s="120"/>
      <c r="N19360" s="120"/>
      <c r="U19360" s="121"/>
      <c r="V19360" s="122"/>
      <c r="W19360" s="123"/>
      <c r="AC19360" s="123"/>
    </row>
    <row r="19361" spans="5:29" s="2" customFormat="1">
      <c r="E19361" s="120"/>
      <c r="M19361" s="120"/>
      <c r="N19361" s="120"/>
      <c r="U19361" s="121"/>
      <c r="V19361" s="122"/>
      <c r="W19361" s="123"/>
      <c r="AC19361" s="123"/>
    </row>
    <row r="19362" spans="5:29" s="2" customFormat="1">
      <c r="E19362" s="120"/>
      <c r="M19362" s="120"/>
      <c r="N19362" s="120"/>
      <c r="U19362" s="121"/>
      <c r="V19362" s="122"/>
      <c r="W19362" s="123"/>
      <c r="AC19362" s="123"/>
    </row>
    <row r="19363" spans="5:29" s="2" customFormat="1">
      <c r="E19363" s="120"/>
      <c r="M19363" s="120"/>
      <c r="N19363" s="120"/>
      <c r="U19363" s="121"/>
      <c r="V19363" s="122"/>
      <c r="W19363" s="123"/>
      <c r="AC19363" s="123"/>
    </row>
    <row r="19364" spans="5:29" s="2" customFormat="1">
      <c r="E19364" s="120"/>
      <c r="M19364" s="120"/>
      <c r="N19364" s="120"/>
      <c r="U19364" s="121"/>
      <c r="V19364" s="122"/>
      <c r="W19364" s="123"/>
      <c r="AC19364" s="123"/>
    </row>
    <row r="19365" spans="5:29" s="2" customFormat="1">
      <c r="E19365" s="120"/>
      <c r="M19365" s="120"/>
      <c r="N19365" s="120"/>
      <c r="U19365" s="121"/>
      <c r="V19365" s="122"/>
      <c r="W19365" s="123"/>
      <c r="AC19365" s="123"/>
    </row>
    <row r="19366" spans="5:29" s="2" customFormat="1">
      <c r="E19366" s="120"/>
      <c r="M19366" s="120"/>
      <c r="N19366" s="120"/>
      <c r="U19366" s="121"/>
      <c r="V19366" s="122"/>
      <c r="W19366" s="123"/>
      <c r="AC19366" s="123"/>
    </row>
    <row r="19367" spans="5:29" s="2" customFormat="1">
      <c r="E19367" s="120"/>
      <c r="M19367" s="120"/>
      <c r="N19367" s="120"/>
      <c r="U19367" s="121"/>
      <c r="V19367" s="122"/>
      <c r="W19367" s="123"/>
      <c r="AC19367" s="123"/>
    </row>
    <row r="19368" spans="5:29" s="2" customFormat="1">
      <c r="E19368" s="120"/>
      <c r="M19368" s="120"/>
      <c r="N19368" s="120"/>
      <c r="U19368" s="121"/>
      <c r="V19368" s="122"/>
      <c r="W19368" s="123"/>
      <c r="AC19368" s="123"/>
    </row>
    <row r="19369" spans="5:29" s="2" customFormat="1">
      <c r="E19369" s="120"/>
      <c r="M19369" s="120"/>
      <c r="N19369" s="120"/>
      <c r="U19369" s="121"/>
      <c r="V19369" s="122"/>
      <c r="W19369" s="123"/>
      <c r="AC19369" s="123"/>
    </row>
    <row r="19370" spans="5:29" s="2" customFormat="1">
      <c r="E19370" s="120"/>
      <c r="M19370" s="120"/>
      <c r="N19370" s="120"/>
      <c r="U19370" s="121"/>
      <c r="V19370" s="122"/>
      <c r="W19370" s="123"/>
      <c r="AC19370" s="123"/>
    </row>
    <row r="19371" spans="5:29" s="2" customFormat="1">
      <c r="E19371" s="120"/>
      <c r="M19371" s="120"/>
      <c r="N19371" s="120"/>
      <c r="U19371" s="121"/>
      <c r="V19371" s="122"/>
      <c r="W19371" s="123"/>
      <c r="AC19371" s="123"/>
    </row>
    <row r="19372" spans="5:29" s="2" customFormat="1">
      <c r="E19372" s="120"/>
      <c r="M19372" s="120"/>
      <c r="N19372" s="120"/>
      <c r="U19372" s="121"/>
      <c r="V19372" s="122"/>
      <c r="W19372" s="123"/>
      <c r="AC19372" s="123"/>
    </row>
    <row r="19373" spans="5:29" s="2" customFormat="1">
      <c r="E19373" s="120"/>
      <c r="M19373" s="120"/>
      <c r="N19373" s="120"/>
      <c r="U19373" s="121"/>
      <c r="V19373" s="122"/>
      <c r="W19373" s="123"/>
      <c r="AC19373" s="123"/>
    </row>
    <row r="19374" spans="5:29" s="2" customFormat="1">
      <c r="E19374" s="120"/>
      <c r="M19374" s="120"/>
      <c r="N19374" s="120"/>
      <c r="U19374" s="121"/>
      <c r="V19374" s="122"/>
      <c r="W19374" s="123"/>
      <c r="AC19374" s="123"/>
    </row>
    <row r="19375" spans="5:29" s="2" customFormat="1">
      <c r="E19375" s="120"/>
      <c r="M19375" s="120"/>
      <c r="N19375" s="120"/>
      <c r="U19375" s="121"/>
      <c r="V19375" s="122"/>
      <c r="W19375" s="123"/>
      <c r="AC19375" s="123"/>
    </row>
    <row r="19376" spans="5:29" s="2" customFormat="1">
      <c r="E19376" s="120"/>
      <c r="M19376" s="120"/>
      <c r="N19376" s="120"/>
      <c r="U19376" s="121"/>
      <c r="V19376" s="122"/>
      <c r="W19376" s="123"/>
      <c r="AC19376" s="123"/>
    </row>
    <row r="19377" spans="5:29" s="2" customFormat="1">
      <c r="E19377" s="120"/>
      <c r="M19377" s="120"/>
      <c r="N19377" s="120"/>
      <c r="U19377" s="121"/>
      <c r="V19377" s="122"/>
      <c r="W19377" s="123"/>
      <c r="AC19377" s="123"/>
    </row>
    <row r="19378" spans="5:29" s="2" customFormat="1">
      <c r="E19378" s="120"/>
      <c r="M19378" s="120"/>
      <c r="N19378" s="120"/>
      <c r="U19378" s="121"/>
      <c r="V19378" s="122"/>
      <c r="W19378" s="123"/>
      <c r="AC19378" s="123"/>
    </row>
    <row r="19379" spans="5:29" s="2" customFormat="1">
      <c r="E19379" s="120"/>
      <c r="M19379" s="120"/>
      <c r="N19379" s="120"/>
      <c r="U19379" s="121"/>
      <c r="V19379" s="122"/>
      <c r="W19379" s="123"/>
      <c r="AC19379" s="123"/>
    </row>
    <row r="19380" spans="5:29" s="2" customFormat="1">
      <c r="E19380" s="120"/>
      <c r="M19380" s="120"/>
      <c r="N19380" s="120"/>
      <c r="U19380" s="121"/>
      <c r="V19380" s="122"/>
      <c r="W19380" s="123"/>
      <c r="AC19380" s="123"/>
    </row>
    <row r="19381" spans="5:29" s="2" customFormat="1">
      <c r="E19381" s="120"/>
      <c r="M19381" s="120"/>
      <c r="N19381" s="120"/>
      <c r="U19381" s="121"/>
      <c r="V19381" s="122"/>
      <c r="W19381" s="123"/>
      <c r="AC19381" s="123"/>
    </row>
    <row r="19382" spans="5:29" s="2" customFormat="1">
      <c r="E19382" s="120"/>
      <c r="M19382" s="120"/>
      <c r="N19382" s="120"/>
      <c r="U19382" s="121"/>
      <c r="V19382" s="122"/>
      <c r="W19382" s="123"/>
      <c r="AC19382" s="123"/>
    </row>
    <row r="19383" spans="5:29" s="2" customFormat="1">
      <c r="E19383" s="120"/>
      <c r="M19383" s="120"/>
      <c r="N19383" s="120"/>
      <c r="U19383" s="121"/>
      <c r="V19383" s="122"/>
      <c r="W19383" s="123"/>
      <c r="AC19383" s="123"/>
    </row>
    <row r="19384" spans="5:29" s="2" customFormat="1">
      <c r="E19384" s="120"/>
      <c r="M19384" s="120"/>
      <c r="N19384" s="120"/>
      <c r="U19384" s="121"/>
      <c r="V19384" s="122"/>
      <c r="W19384" s="123"/>
      <c r="AC19384" s="123"/>
    </row>
    <row r="19385" spans="5:29" s="2" customFormat="1">
      <c r="E19385" s="120"/>
      <c r="M19385" s="120"/>
      <c r="N19385" s="120"/>
      <c r="U19385" s="121"/>
      <c r="V19385" s="122"/>
      <c r="W19385" s="123"/>
      <c r="AC19385" s="123"/>
    </row>
    <row r="19386" spans="5:29" s="2" customFormat="1">
      <c r="E19386" s="120"/>
      <c r="M19386" s="120"/>
      <c r="N19386" s="120"/>
      <c r="U19386" s="121"/>
      <c r="V19386" s="122"/>
      <c r="W19386" s="123"/>
      <c r="AC19386" s="123"/>
    </row>
    <row r="19387" spans="5:29" s="2" customFormat="1">
      <c r="E19387" s="120"/>
      <c r="M19387" s="120"/>
      <c r="N19387" s="120"/>
      <c r="U19387" s="121"/>
      <c r="V19387" s="122"/>
      <c r="W19387" s="123"/>
      <c r="AC19387" s="123"/>
    </row>
    <row r="19388" spans="5:29" s="2" customFormat="1">
      <c r="E19388" s="120"/>
      <c r="M19388" s="120"/>
      <c r="N19388" s="120"/>
      <c r="U19388" s="121"/>
      <c r="V19388" s="122"/>
      <c r="W19388" s="123"/>
      <c r="AC19388" s="123"/>
    </row>
    <row r="19389" spans="5:29" s="2" customFormat="1">
      <c r="E19389" s="120"/>
      <c r="M19389" s="120"/>
      <c r="N19389" s="120"/>
      <c r="U19389" s="121"/>
      <c r="V19389" s="122"/>
      <c r="W19389" s="123"/>
      <c r="AC19389" s="123"/>
    </row>
    <row r="19390" spans="5:29" s="2" customFormat="1">
      <c r="E19390" s="120"/>
      <c r="M19390" s="120"/>
      <c r="N19390" s="120"/>
      <c r="U19390" s="121"/>
      <c r="V19390" s="122"/>
      <c r="W19390" s="123"/>
      <c r="AC19390" s="123"/>
    </row>
    <row r="19391" spans="5:29" s="2" customFormat="1">
      <c r="E19391" s="120"/>
      <c r="M19391" s="120"/>
      <c r="N19391" s="120"/>
      <c r="U19391" s="121"/>
      <c r="V19391" s="122"/>
      <c r="W19391" s="123"/>
      <c r="AC19391" s="123"/>
    </row>
    <row r="19392" spans="5:29" s="2" customFormat="1">
      <c r="E19392" s="120"/>
      <c r="M19392" s="120"/>
      <c r="N19392" s="120"/>
      <c r="U19392" s="121"/>
      <c r="V19392" s="122"/>
      <c r="W19392" s="123"/>
      <c r="AC19392" s="123"/>
    </row>
    <row r="19393" spans="5:29" s="2" customFormat="1">
      <c r="E19393" s="120"/>
      <c r="M19393" s="120"/>
      <c r="N19393" s="120"/>
      <c r="U19393" s="121"/>
      <c r="V19393" s="122"/>
      <c r="W19393" s="123"/>
      <c r="AC19393" s="123"/>
    </row>
    <row r="19394" spans="5:29" s="2" customFormat="1">
      <c r="E19394" s="120"/>
      <c r="M19394" s="120"/>
      <c r="N19394" s="120"/>
      <c r="U19394" s="121"/>
      <c r="V19394" s="122"/>
      <c r="W19394" s="123"/>
      <c r="AC19394" s="123"/>
    </row>
    <row r="19395" spans="5:29" s="2" customFormat="1">
      <c r="E19395" s="120"/>
      <c r="M19395" s="120"/>
      <c r="N19395" s="120"/>
      <c r="U19395" s="121"/>
      <c r="V19395" s="122"/>
      <c r="W19395" s="123"/>
      <c r="AC19395" s="123"/>
    </row>
    <row r="19396" spans="5:29" s="2" customFormat="1">
      <c r="E19396" s="120"/>
      <c r="M19396" s="120"/>
      <c r="N19396" s="120"/>
      <c r="U19396" s="121"/>
      <c r="V19396" s="122"/>
      <c r="W19396" s="123"/>
      <c r="AC19396" s="123"/>
    </row>
    <row r="19397" spans="5:29" s="2" customFormat="1">
      <c r="E19397" s="120"/>
      <c r="M19397" s="120"/>
      <c r="N19397" s="120"/>
      <c r="U19397" s="121"/>
      <c r="V19397" s="122"/>
      <c r="W19397" s="123"/>
      <c r="AC19397" s="123"/>
    </row>
    <row r="19398" spans="5:29" s="2" customFormat="1">
      <c r="E19398" s="120"/>
      <c r="M19398" s="120"/>
      <c r="N19398" s="120"/>
      <c r="U19398" s="121"/>
      <c r="V19398" s="122"/>
      <c r="W19398" s="123"/>
      <c r="AC19398" s="123"/>
    </row>
    <row r="19399" spans="5:29" s="2" customFormat="1">
      <c r="E19399" s="120"/>
      <c r="M19399" s="120"/>
      <c r="N19399" s="120"/>
      <c r="U19399" s="121"/>
      <c r="V19399" s="122"/>
      <c r="W19399" s="123"/>
      <c r="AC19399" s="123"/>
    </row>
    <row r="19400" spans="5:29" s="2" customFormat="1">
      <c r="E19400" s="120"/>
      <c r="M19400" s="120"/>
      <c r="N19400" s="120"/>
      <c r="U19400" s="121"/>
      <c r="V19400" s="122"/>
      <c r="W19400" s="123"/>
      <c r="AC19400" s="123"/>
    </row>
    <row r="19401" spans="5:29" s="2" customFormat="1">
      <c r="E19401" s="120"/>
      <c r="M19401" s="120"/>
      <c r="N19401" s="120"/>
      <c r="U19401" s="121"/>
      <c r="V19401" s="122"/>
      <c r="W19401" s="123"/>
      <c r="AC19401" s="123"/>
    </row>
    <row r="19402" spans="5:29" s="2" customFormat="1">
      <c r="E19402" s="120"/>
      <c r="M19402" s="120"/>
      <c r="N19402" s="120"/>
      <c r="U19402" s="121"/>
      <c r="V19402" s="122"/>
      <c r="W19402" s="123"/>
      <c r="AC19402" s="123"/>
    </row>
    <row r="19403" spans="5:29" s="2" customFormat="1">
      <c r="E19403" s="120"/>
      <c r="M19403" s="120"/>
      <c r="N19403" s="120"/>
      <c r="U19403" s="121"/>
      <c r="V19403" s="122"/>
      <c r="W19403" s="123"/>
      <c r="AC19403" s="123"/>
    </row>
    <row r="19404" spans="5:29" s="2" customFormat="1">
      <c r="E19404" s="120"/>
      <c r="M19404" s="120"/>
      <c r="N19404" s="120"/>
      <c r="U19404" s="121"/>
      <c r="V19404" s="122"/>
      <c r="W19404" s="123"/>
      <c r="AC19404" s="123"/>
    </row>
    <row r="19405" spans="5:29" s="2" customFormat="1">
      <c r="E19405" s="120"/>
      <c r="M19405" s="120"/>
      <c r="N19405" s="120"/>
      <c r="U19405" s="121"/>
      <c r="V19405" s="122"/>
      <c r="W19405" s="123"/>
      <c r="AC19405" s="123"/>
    </row>
    <row r="19406" spans="5:29" s="2" customFormat="1">
      <c r="E19406" s="120"/>
      <c r="M19406" s="120"/>
      <c r="N19406" s="120"/>
      <c r="U19406" s="121"/>
      <c r="V19406" s="122"/>
      <c r="W19406" s="123"/>
      <c r="AC19406" s="123"/>
    </row>
    <row r="19407" spans="5:29" s="2" customFormat="1">
      <c r="E19407" s="120"/>
      <c r="M19407" s="120"/>
      <c r="N19407" s="120"/>
      <c r="U19407" s="121"/>
      <c r="V19407" s="122"/>
      <c r="W19407" s="123"/>
      <c r="AC19407" s="123"/>
    </row>
    <row r="19408" spans="5:29" s="2" customFormat="1">
      <c r="E19408" s="120"/>
      <c r="M19408" s="120"/>
      <c r="N19408" s="120"/>
      <c r="U19408" s="121"/>
      <c r="V19408" s="122"/>
      <c r="W19408" s="123"/>
      <c r="AC19408" s="123"/>
    </row>
    <row r="19409" spans="5:29" s="2" customFormat="1">
      <c r="E19409" s="120"/>
      <c r="M19409" s="120"/>
      <c r="N19409" s="120"/>
      <c r="U19409" s="121"/>
      <c r="V19409" s="122"/>
      <c r="W19409" s="123"/>
      <c r="AC19409" s="123"/>
    </row>
    <row r="19410" spans="5:29" s="2" customFormat="1">
      <c r="E19410" s="120"/>
      <c r="M19410" s="120"/>
      <c r="N19410" s="120"/>
      <c r="U19410" s="121"/>
      <c r="V19410" s="122"/>
      <c r="W19410" s="123"/>
      <c r="AC19410" s="123"/>
    </row>
    <row r="19411" spans="5:29" s="2" customFormat="1">
      <c r="E19411" s="120"/>
      <c r="M19411" s="120"/>
      <c r="N19411" s="120"/>
      <c r="U19411" s="121"/>
      <c r="V19411" s="122"/>
      <c r="W19411" s="123"/>
      <c r="AC19411" s="123"/>
    </row>
    <row r="19412" spans="5:29" s="2" customFormat="1">
      <c r="E19412" s="120"/>
      <c r="M19412" s="120"/>
      <c r="N19412" s="120"/>
      <c r="U19412" s="121"/>
      <c r="V19412" s="122"/>
      <c r="W19412" s="123"/>
      <c r="AC19412" s="123"/>
    </row>
    <row r="19413" spans="5:29" s="2" customFormat="1">
      <c r="E19413" s="120"/>
      <c r="M19413" s="120"/>
      <c r="N19413" s="120"/>
      <c r="U19413" s="121"/>
      <c r="V19413" s="122"/>
      <c r="W19413" s="123"/>
      <c r="AC19413" s="123"/>
    </row>
    <row r="19414" spans="5:29" s="2" customFormat="1">
      <c r="E19414" s="120"/>
      <c r="M19414" s="120"/>
      <c r="N19414" s="120"/>
      <c r="U19414" s="121"/>
      <c r="V19414" s="122"/>
      <c r="W19414" s="123"/>
      <c r="AC19414" s="123"/>
    </row>
    <row r="19415" spans="5:29" s="2" customFormat="1">
      <c r="E19415" s="120"/>
      <c r="M19415" s="120"/>
      <c r="N19415" s="120"/>
      <c r="U19415" s="121"/>
      <c r="V19415" s="122"/>
      <c r="W19415" s="123"/>
      <c r="AC19415" s="123"/>
    </row>
    <row r="19416" spans="5:29" s="2" customFormat="1">
      <c r="E19416" s="120"/>
      <c r="M19416" s="120"/>
      <c r="N19416" s="120"/>
      <c r="U19416" s="121"/>
      <c r="V19416" s="122"/>
      <c r="W19416" s="123"/>
      <c r="AC19416" s="123"/>
    </row>
    <row r="19417" spans="5:29" s="2" customFormat="1">
      <c r="E19417" s="120"/>
      <c r="M19417" s="120"/>
      <c r="N19417" s="120"/>
      <c r="U19417" s="121"/>
      <c r="V19417" s="122"/>
      <c r="W19417" s="123"/>
      <c r="AC19417" s="123"/>
    </row>
    <row r="19418" spans="5:29" s="2" customFormat="1">
      <c r="E19418" s="120"/>
      <c r="M19418" s="120"/>
      <c r="N19418" s="120"/>
      <c r="U19418" s="121"/>
      <c r="V19418" s="122"/>
      <c r="W19418" s="123"/>
      <c r="AC19418" s="123"/>
    </row>
    <row r="19419" spans="5:29" s="2" customFormat="1">
      <c r="E19419" s="120"/>
      <c r="M19419" s="120"/>
      <c r="N19419" s="120"/>
      <c r="U19419" s="121"/>
      <c r="V19419" s="122"/>
      <c r="W19419" s="123"/>
      <c r="AC19419" s="123"/>
    </row>
    <row r="19420" spans="5:29" s="2" customFormat="1">
      <c r="E19420" s="120"/>
      <c r="M19420" s="120"/>
      <c r="N19420" s="120"/>
      <c r="U19420" s="121"/>
      <c r="V19420" s="122"/>
      <c r="W19420" s="123"/>
      <c r="AC19420" s="123"/>
    </row>
    <row r="19421" spans="5:29" s="2" customFormat="1">
      <c r="E19421" s="120"/>
      <c r="M19421" s="120"/>
      <c r="N19421" s="120"/>
      <c r="U19421" s="121"/>
      <c r="V19421" s="122"/>
      <c r="W19421" s="123"/>
      <c r="AC19421" s="123"/>
    </row>
    <row r="19422" spans="5:29" s="2" customFormat="1">
      <c r="E19422" s="120"/>
      <c r="M19422" s="120"/>
      <c r="N19422" s="120"/>
      <c r="U19422" s="121"/>
      <c r="V19422" s="122"/>
      <c r="W19422" s="123"/>
      <c r="AC19422" s="123"/>
    </row>
    <row r="19423" spans="5:29" s="2" customFormat="1">
      <c r="E19423" s="120"/>
      <c r="M19423" s="120"/>
      <c r="N19423" s="120"/>
      <c r="U19423" s="121"/>
      <c r="V19423" s="122"/>
      <c r="W19423" s="123"/>
      <c r="AC19423" s="123"/>
    </row>
    <row r="19424" spans="5:29" s="2" customFormat="1">
      <c r="E19424" s="120"/>
      <c r="M19424" s="120"/>
      <c r="N19424" s="120"/>
      <c r="U19424" s="121"/>
      <c r="V19424" s="122"/>
      <c r="W19424" s="123"/>
      <c r="AC19424" s="123"/>
    </row>
    <row r="19425" spans="5:29" s="2" customFormat="1">
      <c r="E19425" s="120"/>
      <c r="M19425" s="120"/>
      <c r="N19425" s="120"/>
      <c r="U19425" s="121"/>
      <c r="V19425" s="122"/>
      <c r="W19425" s="123"/>
      <c r="AC19425" s="123"/>
    </row>
    <row r="19426" spans="5:29" s="2" customFormat="1">
      <c r="E19426" s="120"/>
      <c r="M19426" s="120"/>
      <c r="N19426" s="120"/>
      <c r="U19426" s="121"/>
      <c r="V19426" s="122"/>
      <c r="W19426" s="123"/>
      <c r="AC19426" s="123"/>
    </row>
    <row r="19427" spans="5:29" s="2" customFormat="1">
      <c r="E19427" s="120"/>
      <c r="M19427" s="120"/>
      <c r="N19427" s="120"/>
      <c r="U19427" s="121"/>
      <c r="V19427" s="122"/>
      <c r="W19427" s="123"/>
      <c r="AC19427" s="123"/>
    </row>
    <row r="19428" spans="5:29" s="2" customFormat="1">
      <c r="E19428" s="120"/>
      <c r="M19428" s="120"/>
      <c r="N19428" s="120"/>
      <c r="U19428" s="121"/>
      <c r="V19428" s="122"/>
      <c r="W19428" s="123"/>
      <c r="AC19428" s="123"/>
    </row>
    <row r="19429" spans="5:29" s="2" customFormat="1">
      <c r="E19429" s="120"/>
      <c r="M19429" s="120"/>
      <c r="N19429" s="120"/>
      <c r="U19429" s="121"/>
      <c r="V19429" s="122"/>
      <c r="W19429" s="123"/>
      <c r="AC19429" s="123"/>
    </row>
    <row r="19430" spans="5:29" s="2" customFormat="1">
      <c r="E19430" s="120"/>
      <c r="M19430" s="120"/>
      <c r="N19430" s="120"/>
      <c r="U19430" s="121"/>
      <c r="V19430" s="122"/>
      <c r="W19430" s="123"/>
      <c r="AC19430" s="123"/>
    </row>
    <row r="19431" spans="5:29" s="2" customFormat="1">
      <c r="E19431" s="120"/>
      <c r="M19431" s="120"/>
      <c r="N19431" s="120"/>
      <c r="U19431" s="121"/>
      <c r="V19431" s="122"/>
      <c r="W19431" s="123"/>
      <c r="AC19431" s="123"/>
    </row>
    <row r="19432" spans="5:29" s="2" customFormat="1">
      <c r="E19432" s="120"/>
      <c r="M19432" s="120"/>
      <c r="N19432" s="120"/>
      <c r="U19432" s="121"/>
      <c r="V19432" s="122"/>
      <c r="W19432" s="123"/>
      <c r="AC19432" s="123"/>
    </row>
    <row r="19433" spans="5:29" s="2" customFormat="1">
      <c r="E19433" s="120"/>
      <c r="M19433" s="120"/>
      <c r="N19433" s="120"/>
      <c r="U19433" s="121"/>
      <c r="V19433" s="122"/>
      <c r="W19433" s="123"/>
      <c r="AC19433" s="123"/>
    </row>
    <row r="19434" spans="5:29" s="2" customFormat="1">
      <c r="E19434" s="120"/>
      <c r="M19434" s="120"/>
      <c r="N19434" s="120"/>
      <c r="U19434" s="121"/>
      <c r="V19434" s="122"/>
      <c r="W19434" s="123"/>
      <c r="AC19434" s="123"/>
    </row>
    <row r="19435" spans="5:29" s="2" customFormat="1">
      <c r="E19435" s="120"/>
      <c r="M19435" s="120"/>
      <c r="N19435" s="120"/>
      <c r="U19435" s="121"/>
      <c r="V19435" s="122"/>
      <c r="W19435" s="123"/>
      <c r="AC19435" s="123"/>
    </row>
    <row r="19436" spans="5:29" s="2" customFormat="1">
      <c r="E19436" s="120"/>
      <c r="M19436" s="120"/>
      <c r="N19436" s="120"/>
      <c r="U19436" s="121"/>
      <c r="V19436" s="122"/>
      <c r="W19436" s="123"/>
      <c r="AC19436" s="123"/>
    </row>
    <row r="19437" spans="5:29" s="2" customFormat="1">
      <c r="E19437" s="120"/>
      <c r="M19437" s="120"/>
      <c r="N19437" s="120"/>
      <c r="U19437" s="121"/>
      <c r="V19437" s="122"/>
      <c r="W19437" s="123"/>
      <c r="AC19437" s="123"/>
    </row>
    <row r="19438" spans="5:29" s="2" customFormat="1">
      <c r="E19438" s="120"/>
      <c r="M19438" s="120"/>
      <c r="N19438" s="120"/>
      <c r="U19438" s="121"/>
      <c r="V19438" s="122"/>
      <c r="W19438" s="123"/>
      <c r="AC19438" s="123"/>
    </row>
    <row r="19439" spans="5:29" s="2" customFormat="1">
      <c r="E19439" s="120"/>
      <c r="M19439" s="120"/>
      <c r="N19439" s="120"/>
      <c r="U19439" s="121"/>
      <c r="V19439" s="122"/>
      <c r="W19439" s="123"/>
      <c r="AC19439" s="123"/>
    </row>
    <row r="19440" spans="5:29" s="2" customFormat="1">
      <c r="E19440" s="120"/>
      <c r="M19440" s="120"/>
      <c r="N19440" s="120"/>
      <c r="U19440" s="121"/>
      <c r="V19440" s="122"/>
      <c r="W19440" s="123"/>
      <c r="AC19440" s="123"/>
    </row>
    <row r="19441" spans="5:29" s="2" customFormat="1">
      <c r="E19441" s="120"/>
      <c r="M19441" s="120"/>
      <c r="N19441" s="120"/>
      <c r="U19441" s="121"/>
      <c r="V19441" s="122"/>
      <c r="W19441" s="123"/>
      <c r="AC19441" s="123"/>
    </row>
    <row r="19442" spans="5:29" s="2" customFormat="1">
      <c r="E19442" s="120"/>
      <c r="M19442" s="120"/>
      <c r="N19442" s="120"/>
      <c r="U19442" s="121"/>
      <c r="V19442" s="122"/>
      <c r="W19442" s="123"/>
      <c r="AC19442" s="123"/>
    </row>
    <row r="19443" spans="5:29" s="2" customFormat="1">
      <c r="E19443" s="120"/>
      <c r="M19443" s="120"/>
      <c r="N19443" s="120"/>
      <c r="U19443" s="121"/>
      <c r="V19443" s="122"/>
      <c r="W19443" s="123"/>
      <c r="AC19443" s="123"/>
    </row>
    <row r="19444" spans="5:29" s="2" customFormat="1">
      <c r="E19444" s="120"/>
      <c r="M19444" s="120"/>
      <c r="N19444" s="120"/>
      <c r="U19444" s="121"/>
      <c r="V19444" s="122"/>
      <c r="W19444" s="123"/>
      <c r="AC19444" s="123"/>
    </row>
    <row r="19445" spans="5:29" s="2" customFormat="1">
      <c r="E19445" s="120"/>
      <c r="M19445" s="120"/>
      <c r="N19445" s="120"/>
      <c r="U19445" s="121"/>
      <c r="V19445" s="122"/>
      <c r="W19445" s="123"/>
      <c r="AC19445" s="123"/>
    </row>
    <row r="19446" spans="5:29" s="2" customFormat="1">
      <c r="E19446" s="120"/>
      <c r="M19446" s="120"/>
      <c r="N19446" s="120"/>
      <c r="U19446" s="121"/>
      <c r="V19446" s="122"/>
      <c r="W19446" s="123"/>
      <c r="AC19446" s="123"/>
    </row>
    <row r="19447" spans="5:29" s="2" customFormat="1">
      <c r="E19447" s="120"/>
      <c r="M19447" s="120"/>
      <c r="N19447" s="120"/>
      <c r="U19447" s="121"/>
      <c r="V19447" s="122"/>
      <c r="W19447" s="123"/>
      <c r="AC19447" s="123"/>
    </row>
    <row r="19448" spans="5:29" s="2" customFormat="1">
      <c r="E19448" s="120"/>
      <c r="M19448" s="120"/>
      <c r="N19448" s="120"/>
      <c r="U19448" s="121"/>
      <c r="V19448" s="122"/>
      <c r="W19448" s="123"/>
      <c r="AC19448" s="123"/>
    </row>
    <row r="19449" spans="5:29" s="2" customFormat="1">
      <c r="E19449" s="120"/>
      <c r="M19449" s="120"/>
      <c r="N19449" s="120"/>
      <c r="U19449" s="121"/>
      <c r="V19449" s="122"/>
      <c r="W19449" s="123"/>
      <c r="AC19449" s="123"/>
    </row>
    <row r="19450" spans="5:29" s="2" customFormat="1">
      <c r="E19450" s="120"/>
      <c r="M19450" s="120"/>
      <c r="N19450" s="120"/>
      <c r="U19450" s="121"/>
      <c r="V19450" s="122"/>
      <c r="W19450" s="123"/>
      <c r="AC19450" s="123"/>
    </row>
    <row r="19451" spans="5:29" s="2" customFormat="1">
      <c r="E19451" s="120"/>
      <c r="M19451" s="120"/>
      <c r="N19451" s="120"/>
      <c r="U19451" s="121"/>
      <c r="V19451" s="122"/>
      <c r="W19451" s="123"/>
      <c r="AC19451" s="123"/>
    </row>
    <row r="19452" spans="5:29" s="2" customFormat="1">
      <c r="E19452" s="120"/>
      <c r="M19452" s="120"/>
      <c r="N19452" s="120"/>
      <c r="U19452" s="121"/>
      <c r="V19452" s="122"/>
      <c r="W19452" s="123"/>
      <c r="AC19452" s="123"/>
    </row>
    <row r="19453" spans="5:29" s="2" customFormat="1">
      <c r="E19453" s="120"/>
      <c r="M19453" s="120"/>
      <c r="N19453" s="120"/>
      <c r="U19453" s="121"/>
      <c r="V19453" s="122"/>
      <c r="W19453" s="123"/>
      <c r="AC19453" s="123"/>
    </row>
    <row r="19454" spans="5:29" s="2" customFormat="1">
      <c r="E19454" s="120"/>
      <c r="M19454" s="120"/>
      <c r="N19454" s="120"/>
      <c r="U19454" s="121"/>
      <c r="V19454" s="122"/>
      <c r="W19454" s="123"/>
      <c r="AC19454" s="123"/>
    </row>
    <row r="19455" spans="5:29" s="2" customFormat="1">
      <c r="E19455" s="120"/>
      <c r="M19455" s="120"/>
      <c r="N19455" s="120"/>
      <c r="U19455" s="121"/>
      <c r="V19455" s="122"/>
      <c r="W19455" s="123"/>
      <c r="AC19455" s="123"/>
    </row>
    <row r="19456" spans="5:29" s="2" customFormat="1">
      <c r="E19456" s="120"/>
      <c r="M19456" s="120"/>
      <c r="N19456" s="120"/>
      <c r="U19456" s="121"/>
      <c r="V19456" s="122"/>
      <c r="W19456" s="123"/>
      <c r="AC19456" s="123"/>
    </row>
    <row r="19457" spans="5:29" s="2" customFormat="1">
      <c r="E19457" s="120"/>
      <c r="M19457" s="120"/>
      <c r="N19457" s="120"/>
      <c r="U19457" s="121"/>
      <c r="V19457" s="122"/>
      <c r="W19457" s="123"/>
      <c r="AC19457" s="123"/>
    </row>
    <row r="19458" spans="5:29" s="2" customFormat="1">
      <c r="E19458" s="120"/>
      <c r="M19458" s="120"/>
      <c r="N19458" s="120"/>
      <c r="U19458" s="121"/>
      <c r="V19458" s="122"/>
      <c r="W19458" s="123"/>
      <c r="AC19458" s="123"/>
    </row>
    <row r="19459" spans="5:29" s="2" customFormat="1">
      <c r="E19459" s="120"/>
      <c r="M19459" s="120"/>
      <c r="N19459" s="120"/>
      <c r="U19459" s="121"/>
      <c r="V19459" s="122"/>
      <c r="W19459" s="123"/>
      <c r="AC19459" s="123"/>
    </row>
    <row r="19460" spans="5:29" s="2" customFormat="1">
      <c r="E19460" s="120"/>
      <c r="M19460" s="120"/>
      <c r="N19460" s="120"/>
      <c r="U19460" s="121"/>
      <c r="V19460" s="122"/>
      <c r="W19460" s="123"/>
      <c r="AC19460" s="123"/>
    </row>
    <row r="19461" spans="5:29" s="2" customFormat="1">
      <c r="E19461" s="120"/>
      <c r="M19461" s="120"/>
      <c r="N19461" s="120"/>
      <c r="U19461" s="121"/>
      <c r="V19461" s="122"/>
      <c r="W19461" s="123"/>
      <c r="AC19461" s="123"/>
    </row>
    <row r="19462" spans="5:29" s="2" customFormat="1">
      <c r="E19462" s="120"/>
      <c r="M19462" s="120"/>
      <c r="N19462" s="120"/>
      <c r="U19462" s="121"/>
      <c r="V19462" s="122"/>
      <c r="W19462" s="123"/>
      <c r="AC19462" s="123"/>
    </row>
    <row r="19463" spans="5:29" s="2" customFormat="1">
      <c r="E19463" s="120"/>
      <c r="M19463" s="120"/>
      <c r="N19463" s="120"/>
      <c r="U19463" s="121"/>
      <c r="V19463" s="122"/>
      <c r="W19463" s="123"/>
      <c r="AC19463" s="123"/>
    </row>
    <row r="19464" spans="5:29" s="2" customFormat="1">
      <c r="E19464" s="120"/>
      <c r="M19464" s="120"/>
      <c r="N19464" s="120"/>
      <c r="U19464" s="121"/>
      <c r="V19464" s="122"/>
      <c r="W19464" s="123"/>
      <c r="AC19464" s="123"/>
    </row>
    <row r="19465" spans="5:29" s="2" customFormat="1">
      <c r="E19465" s="120"/>
      <c r="M19465" s="120"/>
      <c r="N19465" s="120"/>
      <c r="U19465" s="121"/>
      <c r="V19465" s="122"/>
      <c r="W19465" s="123"/>
      <c r="AC19465" s="123"/>
    </row>
    <row r="19466" spans="5:29" s="2" customFormat="1">
      <c r="E19466" s="120"/>
      <c r="M19466" s="120"/>
      <c r="N19466" s="120"/>
      <c r="U19466" s="121"/>
      <c r="V19466" s="122"/>
      <c r="W19466" s="123"/>
      <c r="AC19466" s="123"/>
    </row>
    <row r="19467" spans="5:29" s="2" customFormat="1">
      <c r="E19467" s="120"/>
      <c r="M19467" s="120"/>
      <c r="N19467" s="120"/>
      <c r="U19467" s="121"/>
      <c r="V19467" s="122"/>
      <c r="W19467" s="123"/>
      <c r="AC19467" s="123"/>
    </row>
    <row r="19468" spans="5:29" s="2" customFormat="1">
      <c r="E19468" s="120"/>
      <c r="M19468" s="120"/>
      <c r="N19468" s="120"/>
      <c r="U19468" s="121"/>
      <c r="V19468" s="122"/>
      <c r="W19468" s="123"/>
      <c r="AC19468" s="123"/>
    </row>
    <row r="19469" spans="5:29" s="2" customFormat="1">
      <c r="E19469" s="120"/>
      <c r="M19469" s="120"/>
      <c r="N19469" s="120"/>
      <c r="U19469" s="121"/>
      <c r="V19469" s="122"/>
      <c r="W19469" s="123"/>
      <c r="AC19469" s="123"/>
    </row>
    <row r="19470" spans="5:29" s="2" customFormat="1">
      <c r="E19470" s="120"/>
      <c r="M19470" s="120"/>
      <c r="N19470" s="120"/>
      <c r="U19470" s="121"/>
      <c r="V19470" s="122"/>
      <c r="W19470" s="123"/>
      <c r="AC19470" s="123"/>
    </row>
    <row r="19471" spans="5:29" s="2" customFormat="1">
      <c r="E19471" s="120"/>
      <c r="M19471" s="120"/>
      <c r="N19471" s="120"/>
      <c r="U19471" s="121"/>
      <c r="V19471" s="122"/>
      <c r="W19471" s="123"/>
      <c r="AC19471" s="123"/>
    </row>
    <row r="19472" spans="5:29" s="2" customFormat="1">
      <c r="E19472" s="120"/>
      <c r="M19472" s="120"/>
      <c r="N19472" s="120"/>
      <c r="U19472" s="121"/>
      <c r="V19472" s="122"/>
      <c r="W19472" s="123"/>
      <c r="AC19472" s="123"/>
    </row>
    <row r="19473" spans="5:29" s="2" customFormat="1">
      <c r="E19473" s="120"/>
      <c r="M19473" s="120"/>
      <c r="N19473" s="120"/>
      <c r="U19473" s="121"/>
      <c r="V19473" s="122"/>
      <c r="W19473" s="123"/>
      <c r="AC19473" s="123"/>
    </row>
    <row r="19474" spans="5:29" s="2" customFormat="1">
      <c r="E19474" s="120"/>
      <c r="M19474" s="120"/>
      <c r="N19474" s="120"/>
      <c r="U19474" s="121"/>
      <c r="V19474" s="122"/>
      <c r="W19474" s="123"/>
      <c r="AC19474" s="123"/>
    </row>
    <row r="19475" spans="5:29" s="2" customFormat="1">
      <c r="E19475" s="120"/>
      <c r="M19475" s="120"/>
      <c r="N19475" s="120"/>
      <c r="U19475" s="121"/>
      <c r="V19475" s="122"/>
      <c r="W19475" s="123"/>
      <c r="AC19475" s="123"/>
    </row>
    <row r="19476" spans="5:29" s="2" customFormat="1">
      <c r="E19476" s="120"/>
      <c r="M19476" s="120"/>
      <c r="N19476" s="120"/>
      <c r="U19476" s="121"/>
      <c r="V19476" s="122"/>
      <c r="W19476" s="123"/>
      <c r="AC19476" s="123"/>
    </row>
    <row r="19477" spans="5:29" s="2" customFormat="1">
      <c r="E19477" s="120"/>
      <c r="M19477" s="120"/>
      <c r="N19477" s="120"/>
      <c r="U19477" s="121"/>
      <c r="V19477" s="122"/>
      <c r="W19477" s="123"/>
      <c r="AC19477" s="123"/>
    </row>
    <row r="19478" spans="5:29" s="2" customFormat="1">
      <c r="E19478" s="120"/>
      <c r="M19478" s="120"/>
      <c r="N19478" s="120"/>
      <c r="U19478" s="121"/>
      <c r="V19478" s="122"/>
      <c r="W19478" s="123"/>
      <c r="AC19478" s="123"/>
    </row>
    <row r="19479" spans="5:29" s="2" customFormat="1">
      <c r="E19479" s="120"/>
      <c r="M19479" s="120"/>
      <c r="N19479" s="120"/>
      <c r="U19479" s="121"/>
      <c r="V19479" s="122"/>
      <c r="W19479" s="123"/>
      <c r="AC19479" s="123"/>
    </row>
    <row r="19480" spans="5:29" s="2" customFormat="1">
      <c r="E19480" s="120"/>
      <c r="M19480" s="120"/>
      <c r="N19480" s="120"/>
      <c r="U19480" s="121"/>
      <c r="V19480" s="122"/>
      <c r="W19480" s="123"/>
      <c r="AC19480" s="123"/>
    </row>
    <row r="19481" spans="5:29" s="2" customFormat="1">
      <c r="E19481" s="120"/>
      <c r="M19481" s="120"/>
      <c r="N19481" s="120"/>
      <c r="U19481" s="121"/>
      <c r="V19481" s="122"/>
      <c r="W19481" s="123"/>
      <c r="AC19481" s="123"/>
    </row>
    <row r="19482" spans="5:29" s="2" customFormat="1">
      <c r="E19482" s="120"/>
      <c r="M19482" s="120"/>
      <c r="N19482" s="120"/>
      <c r="U19482" s="121"/>
      <c r="V19482" s="122"/>
      <c r="W19482" s="123"/>
      <c r="AC19482" s="123"/>
    </row>
    <row r="19483" spans="5:29" s="2" customFormat="1">
      <c r="E19483" s="120"/>
      <c r="M19483" s="120"/>
      <c r="N19483" s="120"/>
      <c r="U19483" s="121"/>
      <c r="V19483" s="122"/>
      <c r="W19483" s="123"/>
      <c r="AC19483" s="123"/>
    </row>
    <row r="19484" spans="5:29" s="2" customFormat="1">
      <c r="E19484" s="120"/>
      <c r="M19484" s="120"/>
      <c r="N19484" s="120"/>
      <c r="U19484" s="121"/>
      <c r="V19484" s="122"/>
      <c r="W19484" s="123"/>
      <c r="AC19484" s="123"/>
    </row>
    <row r="19485" spans="5:29" s="2" customFormat="1">
      <c r="E19485" s="120"/>
      <c r="M19485" s="120"/>
      <c r="N19485" s="120"/>
      <c r="U19485" s="121"/>
      <c r="V19485" s="122"/>
      <c r="W19485" s="123"/>
      <c r="AC19485" s="123"/>
    </row>
    <row r="19486" spans="5:29" s="2" customFormat="1">
      <c r="E19486" s="120"/>
      <c r="M19486" s="120"/>
      <c r="N19486" s="120"/>
      <c r="U19486" s="121"/>
      <c r="V19486" s="122"/>
      <c r="W19486" s="123"/>
      <c r="AC19486" s="123"/>
    </row>
    <row r="19487" spans="5:29" s="2" customFormat="1">
      <c r="E19487" s="120"/>
      <c r="M19487" s="120"/>
      <c r="N19487" s="120"/>
      <c r="U19487" s="121"/>
      <c r="V19487" s="122"/>
      <c r="W19487" s="123"/>
      <c r="AC19487" s="123"/>
    </row>
    <row r="19488" spans="5:29" s="2" customFormat="1">
      <c r="E19488" s="120"/>
      <c r="M19488" s="120"/>
      <c r="N19488" s="120"/>
      <c r="U19488" s="121"/>
      <c r="V19488" s="122"/>
      <c r="W19488" s="123"/>
      <c r="AC19488" s="123"/>
    </row>
    <row r="19489" spans="5:29" s="2" customFormat="1">
      <c r="E19489" s="120"/>
      <c r="M19489" s="120"/>
      <c r="N19489" s="120"/>
      <c r="U19489" s="121"/>
      <c r="V19489" s="122"/>
      <c r="W19489" s="123"/>
      <c r="AC19489" s="123"/>
    </row>
    <row r="19490" spans="5:29" s="2" customFormat="1">
      <c r="E19490" s="120"/>
      <c r="M19490" s="120"/>
      <c r="N19490" s="120"/>
      <c r="U19490" s="121"/>
      <c r="V19490" s="122"/>
      <c r="W19490" s="123"/>
      <c r="AC19490" s="123"/>
    </row>
    <row r="19491" spans="5:29" s="2" customFormat="1">
      <c r="E19491" s="120"/>
      <c r="M19491" s="120"/>
      <c r="N19491" s="120"/>
      <c r="U19491" s="121"/>
      <c r="V19491" s="122"/>
      <c r="W19491" s="123"/>
      <c r="AC19491" s="123"/>
    </row>
    <row r="19492" spans="5:29" s="2" customFormat="1">
      <c r="E19492" s="120"/>
      <c r="M19492" s="120"/>
      <c r="N19492" s="120"/>
      <c r="U19492" s="121"/>
      <c r="V19492" s="122"/>
      <c r="W19492" s="123"/>
      <c r="AC19492" s="123"/>
    </row>
    <row r="19493" spans="5:29" s="2" customFormat="1">
      <c r="E19493" s="120"/>
      <c r="M19493" s="120"/>
      <c r="N19493" s="120"/>
      <c r="U19493" s="121"/>
      <c r="V19493" s="122"/>
      <c r="W19493" s="123"/>
      <c r="AC19493" s="123"/>
    </row>
    <row r="19494" spans="5:29" s="2" customFormat="1">
      <c r="E19494" s="120"/>
      <c r="M19494" s="120"/>
      <c r="N19494" s="120"/>
      <c r="U19494" s="121"/>
      <c r="V19494" s="122"/>
      <c r="W19494" s="123"/>
      <c r="AC19494" s="123"/>
    </row>
    <row r="19495" spans="5:29" s="2" customFormat="1">
      <c r="E19495" s="120"/>
      <c r="M19495" s="120"/>
      <c r="N19495" s="120"/>
      <c r="U19495" s="121"/>
      <c r="V19495" s="122"/>
      <c r="W19495" s="123"/>
      <c r="AC19495" s="123"/>
    </row>
    <row r="19496" spans="5:29" s="2" customFormat="1">
      <c r="E19496" s="120"/>
      <c r="M19496" s="120"/>
      <c r="N19496" s="120"/>
      <c r="U19496" s="121"/>
      <c r="V19496" s="122"/>
      <c r="W19496" s="123"/>
      <c r="AC19496" s="123"/>
    </row>
    <row r="19497" spans="5:29" s="2" customFormat="1">
      <c r="E19497" s="120"/>
      <c r="M19497" s="120"/>
      <c r="N19497" s="120"/>
      <c r="U19497" s="121"/>
      <c r="V19497" s="122"/>
      <c r="W19497" s="123"/>
      <c r="AC19497" s="123"/>
    </row>
    <row r="19498" spans="5:29" s="2" customFormat="1">
      <c r="E19498" s="120"/>
      <c r="M19498" s="120"/>
      <c r="N19498" s="120"/>
      <c r="U19498" s="121"/>
      <c r="V19498" s="122"/>
      <c r="W19498" s="123"/>
      <c r="AC19498" s="123"/>
    </row>
    <row r="19499" spans="5:29" s="2" customFormat="1">
      <c r="E19499" s="120"/>
      <c r="M19499" s="120"/>
      <c r="N19499" s="120"/>
      <c r="U19499" s="121"/>
      <c r="V19499" s="122"/>
      <c r="W19499" s="123"/>
      <c r="AC19499" s="123"/>
    </row>
    <row r="19500" spans="5:29" s="2" customFormat="1">
      <c r="E19500" s="120"/>
      <c r="M19500" s="120"/>
      <c r="N19500" s="120"/>
      <c r="U19500" s="121"/>
      <c r="V19500" s="122"/>
      <c r="W19500" s="123"/>
      <c r="AC19500" s="123"/>
    </row>
    <row r="19501" spans="5:29" s="2" customFormat="1">
      <c r="E19501" s="120"/>
      <c r="M19501" s="120"/>
      <c r="N19501" s="120"/>
      <c r="U19501" s="121"/>
      <c r="V19501" s="122"/>
      <c r="W19501" s="123"/>
      <c r="AC19501" s="123"/>
    </row>
    <row r="19502" spans="5:29" s="2" customFormat="1">
      <c r="E19502" s="120"/>
      <c r="M19502" s="120"/>
      <c r="N19502" s="120"/>
      <c r="U19502" s="121"/>
      <c r="V19502" s="122"/>
      <c r="W19502" s="123"/>
      <c r="AC19502" s="123"/>
    </row>
    <row r="19503" spans="5:29" s="2" customFormat="1">
      <c r="E19503" s="120"/>
      <c r="M19503" s="120"/>
      <c r="N19503" s="120"/>
      <c r="U19503" s="121"/>
      <c r="V19503" s="122"/>
      <c r="W19503" s="123"/>
      <c r="AC19503" s="123"/>
    </row>
    <row r="19504" spans="5:29" s="2" customFormat="1">
      <c r="E19504" s="120"/>
      <c r="M19504" s="120"/>
      <c r="N19504" s="120"/>
      <c r="U19504" s="121"/>
      <c r="V19504" s="122"/>
      <c r="W19504" s="123"/>
      <c r="AC19504" s="123"/>
    </row>
    <row r="19505" spans="5:29" s="2" customFormat="1">
      <c r="E19505" s="120"/>
      <c r="M19505" s="120"/>
      <c r="N19505" s="120"/>
      <c r="U19505" s="121"/>
      <c r="V19505" s="122"/>
      <c r="W19505" s="123"/>
      <c r="AC19505" s="123"/>
    </row>
    <row r="19506" spans="5:29" s="2" customFormat="1">
      <c r="E19506" s="120"/>
      <c r="M19506" s="120"/>
      <c r="N19506" s="120"/>
      <c r="U19506" s="121"/>
      <c r="V19506" s="122"/>
      <c r="W19506" s="123"/>
      <c r="AC19506" s="123"/>
    </row>
    <row r="19507" spans="5:29" s="2" customFormat="1">
      <c r="E19507" s="120"/>
      <c r="M19507" s="120"/>
      <c r="N19507" s="120"/>
      <c r="U19507" s="121"/>
      <c r="V19507" s="122"/>
      <c r="W19507" s="123"/>
      <c r="AC19507" s="123"/>
    </row>
    <row r="19508" spans="5:29" s="2" customFormat="1">
      <c r="E19508" s="120"/>
      <c r="M19508" s="120"/>
      <c r="N19508" s="120"/>
      <c r="U19508" s="121"/>
      <c r="V19508" s="122"/>
      <c r="W19508" s="123"/>
      <c r="AC19508" s="123"/>
    </row>
    <row r="19509" spans="5:29" s="2" customFormat="1">
      <c r="E19509" s="120"/>
      <c r="M19509" s="120"/>
      <c r="N19509" s="120"/>
      <c r="U19509" s="121"/>
      <c r="V19509" s="122"/>
      <c r="W19509" s="123"/>
      <c r="AC19509" s="123"/>
    </row>
    <row r="19510" spans="5:29" s="2" customFormat="1">
      <c r="E19510" s="120"/>
      <c r="M19510" s="120"/>
      <c r="N19510" s="120"/>
      <c r="U19510" s="121"/>
      <c r="V19510" s="122"/>
      <c r="W19510" s="123"/>
      <c r="AC19510" s="123"/>
    </row>
    <row r="19511" spans="5:29" s="2" customFormat="1">
      <c r="E19511" s="120"/>
      <c r="M19511" s="120"/>
      <c r="N19511" s="120"/>
      <c r="U19511" s="121"/>
      <c r="V19511" s="122"/>
      <c r="W19511" s="123"/>
      <c r="AC19511" s="123"/>
    </row>
    <row r="19512" spans="5:29" s="2" customFormat="1">
      <c r="E19512" s="120"/>
      <c r="M19512" s="120"/>
      <c r="N19512" s="120"/>
      <c r="U19512" s="121"/>
      <c r="V19512" s="122"/>
      <c r="W19512" s="123"/>
      <c r="AC19512" s="123"/>
    </row>
    <row r="19513" spans="5:29" s="2" customFormat="1">
      <c r="E19513" s="120"/>
      <c r="M19513" s="120"/>
      <c r="N19513" s="120"/>
      <c r="U19513" s="121"/>
      <c r="V19513" s="122"/>
      <c r="W19513" s="123"/>
      <c r="AC19513" s="123"/>
    </row>
    <row r="19514" spans="5:29" s="2" customFormat="1">
      <c r="E19514" s="120"/>
      <c r="M19514" s="120"/>
      <c r="N19514" s="120"/>
      <c r="U19514" s="121"/>
      <c r="V19514" s="122"/>
      <c r="W19514" s="123"/>
      <c r="AC19514" s="123"/>
    </row>
    <row r="19515" spans="5:29" s="2" customFormat="1">
      <c r="E19515" s="120"/>
      <c r="M19515" s="120"/>
      <c r="N19515" s="120"/>
      <c r="U19515" s="121"/>
      <c r="V19515" s="122"/>
      <c r="W19515" s="123"/>
      <c r="AC19515" s="123"/>
    </row>
    <row r="19516" spans="5:29" s="2" customFormat="1">
      <c r="E19516" s="120"/>
      <c r="M19516" s="120"/>
      <c r="N19516" s="120"/>
      <c r="U19516" s="121"/>
      <c r="V19516" s="122"/>
      <c r="W19516" s="123"/>
      <c r="AC19516" s="123"/>
    </row>
    <row r="19517" spans="5:29" s="2" customFormat="1">
      <c r="E19517" s="120"/>
      <c r="M19517" s="120"/>
      <c r="N19517" s="120"/>
      <c r="U19517" s="121"/>
      <c r="V19517" s="122"/>
      <c r="W19517" s="123"/>
      <c r="AC19517" s="123"/>
    </row>
    <row r="19518" spans="5:29" s="2" customFormat="1">
      <c r="E19518" s="120"/>
      <c r="M19518" s="120"/>
      <c r="N19518" s="120"/>
      <c r="U19518" s="121"/>
      <c r="V19518" s="122"/>
      <c r="W19518" s="123"/>
      <c r="AC19518" s="123"/>
    </row>
    <row r="19519" spans="5:29" s="2" customFormat="1">
      <c r="E19519" s="120"/>
      <c r="M19519" s="120"/>
      <c r="N19519" s="120"/>
      <c r="U19519" s="121"/>
      <c r="V19519" s="122"/>
      <c r="W19519" s="123"/>
      <c r="AC19519" s="123"/>
    </row>
    <row r="19520" spans="5:29" s="2" customFormat="1">
      <c r="E19520" s="120"/>
      <c r="M19520" s="120"/>
      <c r="N19520" s="120"/>
      <c r="U19520" s="121"/>
      <c r="V19520" s="122"/>
      <c r="W19520" s="123"/>
      <c r="AC19520" s="123"/>
    </row>
    <row r="19521" spans="5:29" s="2" customFormat="1">
      <c r="E19521" s="120"/>
      <c r="M19521" s="120"/>
      <c r="N19521" s="120"/>
      <c r="U19521" s="121"/>
      <c r="V19521" s="122"/>
      <c r="W19521" s="123"/>
      <c r="AC19521" s="123"/>
    </row>
    <row r="19522" spans="5:29" s="2" customFormat="1">
      <c r="E19522" s="120"/>
      <c r="M19522" s="120"/>
      <c r="N19522" s="120"/>
      <c r="U19522" s="121"/>
      <c r="V19522" s="122"/>
      <c r="W19522" s="123"/>
      <c r="AC19522" s="123"/>
    </row>
    <row r="19523" spans="5:29" s="2" customFormat="1">
      <c r="E19523" s="120"/>
      <c r="M19523" s="120"/>
      <c r="N19523" s="120"/>
      <c r="U19523" s="121"/>
      <c r="V19523" s="122"/>
      <c r="W19523" s="123"/>
      <c r="AC19523" s="123"/>
    </row>
    <row r="19524" spans="5:29" s="2" customFormat="1">
      <c r="E19524" s="120"/>
      <c r="M19524" s="120"/>
      <c r="N19524" s="120"/>
      <c r="U19524" s="121"/>
      <c r="V19524" s="122"/>
      <c r="W19524" s="123"/>
      <c r="AC19524" s="123"/>
    </row>
    <row r="19525" spans="5:29" s="2" customFormat="1">
      <c r="E19525" s="120"/>
      <c r="M19525" s="120"/>
      <c r="N19525" s="120"/>
      <c r="U19525" s="121"/>
      <c r="V19525" s="122"/>
      <c r="W19525" s="123"/>
      <c r="AC19525" s="123"/>
    </row>
    <row r="19526" spans="5:29" s="2" customFormat="1">
      <c r="E19526" s="120"/>
      <c r="M19526" s="120"/>
      <c r="N19526" s="120"/>
      <c r="U19526" s="121"/>
      <c r="V19526" s="122"/>
      <c r="W19526" s="123"/>
      <c r="AC19526" s="123"/>
    </row>
    <row r="19527" spans="5:29" s="2" customFormat="1">
      <c r="E19527" s="120"/>
      <c r="M19527" s="120"/>
      <c r="N19527" s="120"/>
      <c r="U19527" s="121"/>
      <c r="V19527" s="122"/>
      <c r="W19527" s="123"/>
      <c r="AC19527" s="123"/>
    </row>
    <row r="19528" spans="5:29" s="2" customFormat="1">
      <c r="E19528" s="120"/>
      <c r="M19528" s="120"/>
      <c r="N19528" s="120"/>
      <c r="U19528" s="121"/>
      <c r="V19528" s="122"/>
      <c r="W19528" s="123"/>
      <c r="AC19528" s="123"/>
    </row>
    <row r="19529" spans="5:29" s="2" customFormat="1">
      <c r="E19529" s="120"/>
      <c r="M19529" s="120"/>
      <c r="N19529" s="120"/>
      <c r="U19529" s="121"/>
      <c r="V19529" s="122"/>
      <c r="W19529" s="123"/>
      <c r="AC19529" s="123"/>
    </row>
    <row r="19530" spans="5:29" s="2" customFormat="1">
      <c r="E19530" s="120"/>
      <c r="M19530" s="120"/>
      <c r="N19530" s="120"/>
      <c r="U19530" s="121"/>
      <c r="V19530" s="122"/>
      <c r="W19530" s="123"/>
      <c r="AC19530" s="123"/>
    </row>
    <row r="19531" spans="5:29" s="2" customFormat="1">
      <c r="E19531" s="120"/>
      <c r="M19531" s="120"/>
      <c r="N19531" s="120"/>
      <c r="U19531" s="121"/>
      <c r="V19531" s="122"/>
      <c r="W19531" s="123"/>
      <c r="AC19531" s="123"/>
    </row>
    <row r="19532" spans="5:29" s="2" customFormat="1">
      <c r="E19532" s="120"/>
      <c r="M19532" s="120"/>
      <c r="N19532" s="120"/>
      <c r="U19532" s="121"/>
      <c r="V19532" s="122"/>
      <c r="W19532" s="123"/>
      <c r="AC19532" s="123"/>
    </row>
    <row r="19533" spans="5:29" s="2" customFormat="1">
      <c r="E19533" s="120"/>
      <c r="M19533" s="120"/>
      <c r="N19533" s="120"/>
      <c r="U19533" s="121"/>
      <c r="V19533" s="122"/>
      <c r="W19533" s="123"/>
      <c r="AC19533" s="123"/>
    </row>
    <row r="19534" spans="5:29" s="2" customFormat="1">
      <c r="E19534" s="120"/>
      <c r="M19534" s="120"/>
      <c r="N19534" s="120"/>
      <c r="U19534" s="121"/>
      <c r="V19534" s="122"/>
      <c r="W19534" s="123"/>
      <c r="AC19534" s="123"/>
    </row>
    <row r="19535" spans="5:29" s="2" customFormat="1">
      <c r="E19535" s="120"/>
      <c r="M19535" s="120"/>
      <c r="N19535" s="120"/>
      <c r="U19535" s="121"/>
      <c r="V19535" s="122"/>
      <c r="W19535" s="123"/>
      <c r="AC19535" s="123"/>
    </row>
    <row r="19536" spans="5:29" s="2" customFormat="1">
      <c r="E19536" s="120"/>
      <c r="M19536" s="120"/>
      <c r="N19536" s="120"/>
      <c r="U19536" s="121"/>
      <c r="V19536" s="122"/>
      <c r="W19536" s="123"/>
      <c r="AC19536" s="123"/>
    </row>
    <row r="19537" spans="5:29" s="2" customFormat="1">
      <c r="E19537" s="120"/>
      <c r="M19537" s="120"/>
      <c r="N19537" s="120"/>
      <c r="U19537" s="121"/>
      <c r="V19537" s="122"/>
      <c r="W19537" s="123"/>
      <c r="AC19537" s="123"/>
    </row>
    <row r="19538" spans="5:29" s="2" customFormat="1">
      <c r="E19538" s="120"/>
      <c r="M19538" s="120"/>
      <c r="N19538" s="120"/>
      <c r="U19538" s="121"/>
      <c r="V19538" s="122"/>
      <c r="W19538" s="123"/>
      <c r="AC19538" s="123"/>
    </row>
    <row r="19539" spans="5:29" s="2" customFormat="1">
      <c r="E19539" s="120"/>
      <c r="M19539" s="120"/>
      <c r="N19539" s="120"/>
      <c r="U19539" s="121"/>
      <c r="V19539" s="122"/>
      <c r="W19539" s="123"/>
      <c r="AC19539" s="123"/>
    </row>
    <row r="19540" spans="5:29" s="2" customFormat="1">
      <c r="E19540" s="120"/>
      <c r="M19540" s="120"/>
      <c r="N19540" s="120"/>
      <c r="U19540" s="121"/>
      <c r="V19540" s="122"/>
      <c r="W19540" s="123"/>
      <c r="AC19540" s="123"/>
    </row>
    <row r="19541" spans="5:29" s="2" customFormat="1">
      <c r="E19541" s="120"/>
      <c r="M19541" s="120"/>
      <c r="N19541" s="120"/>
      <c r="U19541" s="121"/>
      <c r="V19541" s="122"/>
      <c r="W19541" s="123"/>
      <c r="AC19541" s="123"/>
    </row>
    <row r="19542" spans="5:29" s="2" customFormat="1">
      <c r="E19542" s="120"/>
      <c r="M19542" s="120"/>
      <c r="N19542" s="120"/>
      <c r="U19542" s="121"/>
      <c r="V19542" s="122"/>
      <c r="W19542" s="123"/>
      <c r="AC19542" s="123"/>
    </row>
    <row r="19543" spans="5:29" s="2" customFormat="1">
      <c r="E19543" s="120"/>
      <c r="M19543" s="120"/>
      <c r="N19543" s="120"/>
      <c r="U19543" s="121"/>
      <c r="V19543" s="122"/>
      <c r="W19543" s="123"/>
      <c r="AC19543" s="123"/>
    </row>
    <row r="19544" spans="5:29" s="2" customFormat="1">
      <c r="E19544" s="120"/>
      <c r="M19544" s="120"/>
      <c r="N19544" s="120"/>
      <c r="U19544" s="121"/>
      <c r="V19544" s="122"/>
      <c r="W19544" s="123"/>
      <c r="AC19544" s="123"/>
    </row>
    <row r="19545" spans="5:29" s="2" customFormat="1">
      <c r="E19545" s="120"/>
      <c r="M19545" s="120"/>
      <c r="N19545" s="120"/>
      <c r="U19545" s="121"/>
      <c r="V19545" s="122"/>
      <c r="W19545" s="123"/>
      <c r="AC19545" s="123"/>
    </row>
    <row r="19546" spans="5:29" s="2" customFormat="1">
      <c r="E19546" s="120"/>
      <c r="M19546" s="120"/>
      <c r="N19546" s="120"/>
      <c r="U19546" s="121"/>
      <c r="V19546" s="122"/>
      <c r="W19546" s="123"/>
      <c r="AC19546" s="123"/>
    </row>
    <row r="19547" spans="5:29" s="2" customFormat="1">
      <c r="E19547" s="120"/>
      <c r="M19547" s="120"/>
      <c r="N19547" s="120"/>
      <c r="U19547" s="121"/>
      <c r="V19547" s="122"/>
      <c r="W19547" s="123"/>
      <c r="AC19547" s="123"/>
    </row>
    <row r="19548" spans="5:29" s="2" customFormat="1">
      <c r="E19548" s="120"/>
      <c r="M19548" s="120"/>
      <c r="N19548" s="120"/>
      <c r="U19548" s="121"/>
      <c r="V19548" s="122"/>
      <c r="W19548" s="123"/>
      <c r="AC19548" s="123"/>
    </row>
    <row r="19549" spans="5:29" s="2" customFormat="1">
      <c r="E19549" s="120"/>
      <c r="M19549" s="120"/>
      <c r="N19549" s="120"/>
      <c r="U19549" s="121"/>
      <c r="V19549" s="122"/>
      <c r="W19549" s="123"/>
      <c r="AC19549" s="123"/>
    </row>
    <row r="19550" spans="5:29" s="2" customFormat="1">
      <c r="E19550" s="120"/>
      <c r="M19550" s="120"/>
      <c r="N19550" s="120"/>
      <c r="U19550" s="121"/>
      <c r="V19550" s="122"/>
      <c r="W19550" s="123"/>
      <c r="AC19550" s="123"/>
    </row>
    <row r="19551" spans="5:29" s="2" customFormat="1">
      <c r="E19551" s="120"/>
      <c r="M19551" s="120"/>
      <c r="N19551" s="120"/>
      <c r="U19551" s="121"/>
      <c r="V19551" s="122"/>
      <c r="W19551" s="123"/>
      <c r="AC19551" s="123"/>
    </row>
    <row r="19552" spans="5:29" s="2" customFormat="1">
      <c r="E19552" s="120"/>
      <c r="M19552" s="120"/>
      <c r="N19552" s="120"/>
      <c r="U19552" s="121"/>
      <c r="V19552" s="122"/>
      <c r="W19552" s="123"/>
      <c r="AC19552" s="123"/>
    </row>
    <row r="19553" spans="5:29" s="2" customFormat="1">
      <c r="E19553" s="120"/>
      <c r="M19553" s="120"/>
      <c r="N19553" s="120"/>
      <c r="U19553" s="121"/>
      <c r="V19553" s="122"/>
      <c r="W19553" s="123"/>
      <c r="AC19553" s="123"/>
    </row>
    <row r="19554" spans="5:29" s="2" customFormat="1">
      <c r="E19554" s="120"/>
      <c r="M19554" s="120"/>
      <c r="N19554" s="120"/>
      <c r="U19554" s="121"/>
      <c r="V19554" s="122"/>
      <c r="W19554" s="123"/>
      <c r="AC19554" s="123"/>
    </row>
    <row r="19555" spans="5:29" s="2" customFormat="1">
      <c r="E19555" s="120"/>
      <c r="M19555" s="120"/>
      <c r="N19555" s="120"/>
      <c r="U19555" s="121"/>
      <c r="V19555" s="122"/>
      <c r="W19555" s="123"/>
      <c r="AC19555" s="123"/>
    </row>
    <row r="19556" spans="5:29" s="2" customFormat="1">
      <c r="E19556" s="120"/>
      <c r="M19556" s="120"/>
      <c r="N19556" s="120"/>
      <c r="U19556" s="121"/>
      <c r="V19556" s="122"/>
      <c r="W19556" s="123"/>
      <c r="AC19556" s="123"/>
    </row>
    <row r="19557" spans="5:29" s="2" customFormat="1">
      <c r="E19557" s="120"/>
      <c r="M19557" s="120"/>
      <c r="N19557" s="120"/>
      <c r="U19557" s="121"/>
      <c r="V19557" s="122"/>
      <c r="W19557" s="123"/>
      <c r="AC19557" s="123"/>
    </row>
    <row r="19558" spans="5:29" s="2" customFormat="1">
      <c r="E19558" s="120"/>
      <c r="M19558" s="120"/>
      <c r="N19558" s="120"/>
      <c r="U19558" s="121"/>
      <c r="V19558" s="122"/>
      <c r="W19558" s="123"/>
      <c r="AC19558" s="123"/>
    </row>
    <row r="19559" spans="5:29" s="2" customFormat="1">
      <c r="E19559" s="120"/>
      <c r="M19559" s="120"/>
      <c r="N19559" s="120"/>
      <c r="U19559" s="121"/>
      <c r="V19559" s="122"/>
      <c r="W19559" s="123"/>
      <c r="AC19559" s="123"/>
    </row>
    <row r="19560" spans="5:29" s="2" customFormat="1">
      <c r="E19560" s="120"/>
      <c r="M19560" s="120"/>
      <c r="N19560" s="120"/>
      <c r="U19560" s="121"/>
      <c r="V19560" s="122"/>
      <c r="W19560" s="123"/>
      <c r="AC19560" s="123"/>
    </row>
    <row r="19561" spans="5:29" s="2" customFormat="1">
      <c r="E19561" s="120"/>
      <c r="M19561" s="120"/>
      <c r="N19561" s="120"/>
      <c r="U19561" s="121"/>
      <c r="V19561" s="122"/>
      <c r="W19561" s="123"/>
      <c r="AC19561" s="123"/>
    </row>
    <row r="19562" spans="5:29" s="2" customFormat="1">
      <c r="E19562" s="120"/>
      <c r="M19562" s="120"/>
      <c r="N19562" s="120"/>
      <c r="U19562" s="121"/>
      <c r="V19562" s="122"/>
      <c r="W19562" s="123"/>
      <c r="AC19562" s="123"/>
    </row>
    <row r="19563" spans="5:29" s="2" customFormat="1">
      <c r="E19563" s="120"/>
      <c r="M19563" s="120"/>
      <c r="N19563" s="120"/>
      <c r="U19563" s="121"/>
      <c r="V19563" s="122"/>
      <c r="W19563" s="123"/>
      <c r="AC19563" s="123"/>
    </row>
    <row r="19564" spans="5:29" s="2" customFormat="1">
      <c r="E19564" s="120"/>
      <c r="M19564" s="120"/>
      <c r="N19564" s="120"/>
      <c r="U19564" s="121"/>
      <c r="V19564" s="122"/>
      <c r="W19564" s="123"/>
      <c r="AC19564" s="123"/>
    </row>
    <row r="19565" spans="5:29" s="2" customFormat="1">
      <c r="E19565" s="120"/>
      <c r="M19565" s="120"/>
      <c r="N19565" s="120"/>
      <c r="U19565" s="121"/>
      <c r="V19565" s="122"/>
      <c r="W19565" s="123"/>
      <c r="AC19565" s="123"/>
    </row>
    <row r="19566" spans="5:29" s="2" customFormat="1">
      <c r="E19566" s="120"/>
      <c r="M19566" s="120"/>
      <c r="N19566" s="120"/>
      <c r="U19566" s="121"/>
      <c r="V19566" s="122"/>
      <c r="W19566" s="123"/>
      <c r="AC19566" s="123"/>
    </row>
    <row r="19567" spans="5:29" s="2" customFormat="1">
      <c r="E19567" s="120"/>
      <c r="M19567" s="120"/>
      <c r="N19567" s="120"/>
      <c r="U19567" s="121"/>
      <c r="V19567" s="122"/>
      <c r="W19567" s="123"/>
      <c r="AC19567" s="123"/>
    </row>
    <row r="19568" spans="5:29" s="2" customFormat="1">
      <c r="E19568" s="120"/>
      <c r="M19568" s="120"/>
      <c r="N19568" s="120"/>
      <c r="U19568" s="121"/>
      <c r="V19568" s="122"/>
      <c r="W19568" s="123"/>
      <c r="AC19568" s="123"/>
    </row>
    <row r="19569" spans="5:29" s="2" customFormat="1">
      <c r="E19569" s="120"/>
      <c r="M19569" s="120"/>
      <c r="N19569" s="120"/>
      <c r="U19569" s="121"/>
      <c r="V19569" s="122"/>
      <c r="W19569" s="123"/>
      <c r="AC19569" s="123"/>
    </row>
    <row r="19570" spans="5:29" s="2" customFormat="1">
      <c r="E19570" s="120"/>
      <c r="M19570" s="120"/>
      <c r="N19570" s="120"/>
      <c r="U19570" s="121"/>
      <c r="V19570" s="122"/>
      <c r="W19570" s="123"/>
      <c r="AC19570" s="123"/>
    </row>
    <row r="19571" spans="5:29" s="2" customFormat="1">
      <c r="E19571" s="120"/>
      <c r="M19571" s="120"/>
      <c r="N19571" s="120"/>
      <c r="U19571" s="121"/>
      <c r="V19571" s="122"/>
      <c r="W19571" s="123"/>
      <c r="AC19571" s="123"/>
    </row>
    <row r="19572" spans="5:29" s="2" customFormat="1">
      <c r="E19572" s="120"/>
      <c r="M19572" s="120"/>
      <c r="N19572" s="120"/>
      <c r="U19572" s="121"/>
      <c r="V19572" s="122"/>
      <c r="W19572" s="123"/>
      <c r="AC19572" s="123"/>
    </row>
    <row r="19573" spans="5:29" s="2" customFormat="1">
      <c r="E19573" s="120"/>
      <c r="M19573" s="120"/>
      <c r="N19573" s="120"/>
      <c r="U19573" s="121"/>
      <c r="V19573" s="122"/>
      <c r="W19573" s="123"/>
      <c r="AC19573" s="123"/>
    </row>
    <row r="19574" spans="5:29" s="2" customFormat="1">
      <c r="E19574" s="120"/>
      <c r="M19574" s="120"/>
      <c r="N19574" s="120"/>
      <c r="U19574" s="121"/>
      <c r="V19574" s="122"/>
      <c r="W19574" s="123"/>
      <c r="AC19574" s="123"/>
    </row>
    <row r="19575" spans="5:29" s="2" customFormat="1">
      <c r="E19575" s="120"/>
      <c r="M19575" s="120"/>
      <c r="N19575" s="120"/>
      <c r="U19575" s="121"/>
      <c r="V19575" s="122"/>
      <c r="W19575" s="123"/>
      <c r="AC19575" s="123"/>
    </row>
    <row r="19576" spans="5:29" s="2" customFormat="1">
      <c r="E19576" s="120"/>
      <c r="M19576" s="120"/>
      <c r="N19576" s="120"/>
      <c r="U19576" s="121"/>
      <c r="V19576" s="122"/>
      <c r="W19576" s="123"/>
      <c r="AC19576" s="123"/>
    </row>
    <row r="19577" spans="5:29" s="2" customFormat="1">
      <c r="E19577" s="120"/>
      <c r="M19577" s="120"/>
      <c r="N19577" s="120"/>
      <c r="U19577" s="121"/>
      <c r="V19577" s="122"/>
      <c r="W19577" s="123"/>
      <c r="AC19577" s="123"/>
    </row>
    <row r="19578" spans="5:29" s="2" customFormat="1">
      <c r="E19578" s="120"/>
      <c r="M19578" s="120"/>
      <c r="N19578" s="120"/>
      <c r="U19578" s="121"/>
      <c r="V19578" s="122"/>
      <c r="W19578" s="123"/>
      <c r="AC19578" s="123"/>
    </row>
    <row r="19579" spans="5:29" s="2" customFormat="1">
      <c r="E19579" s="120"/>
      <c r="M19579" s="120"/>
      <c r="N19579" s="120"/>
      <c r="U19579" s="121"/>
      <c r="V19579" s="122"/>
      <c r="W19579" s="123"/>
      <c r="AC19579" s="123"/>
    </row>
    <row r="19580" spans="5:29" s="2" customFormat="1">
      <c r="E19580" s="120"/>
      <c r="M19580" s="120"/>
      <c r="N19580" s="120"/>
      <c r="U19580" s="121"/>
      <c r="V19580" s="122"/>
      <c r="W19580" s="123"/>
      <c r="AC19580" s="123"/>
    </row>
    <row r="19581" spans="5:29" s="2" customFormat="1">
      <c r="E19581" s="120"/>
      <c r="M19581" s="120"/>
      <c r="N19581" s="120"/>
      <c r="U19581" s="121"/>
      <c r="V19581" s="122"/>
      <c r="W19581" s="123"/>
      <c r="AC19581" s="123"/>
    </row>
    <row r="19582" spans="5:29" s="2" customFormat="1">
      <c r="E19582" s="120"/>
      <c r="M19582" s="120"/>
      <c r="N19582" s="120"/>
      <c r="U19582" s="121"/>
      <c r="V19582" s="122"/>
      <c r="W19582" s="123"/>
      <c r="AC19582" s="123"/>
    </row>
    <row r="19583" spans="5:29" s="2" customFormat="1">
      <c r="E19583" s="120"/>
      <c r="M19583" s="120"/>
      <c r="N19583" s="120"/>
      <c r="U19583" s="121"/>
      <c r="V19583" s="122"/>
      <c r="W19583" s="123"/>
      <c r="AC19583" s="123"/>
    </row>
    <row r="19584" spans="5:29" s="2" customFormat="1">
      <c r="E19584" s="120"/>
      <c r="M19584" s="120"/>
      <c r="N19584" s="120"/>
      <c r="U19584" s="121"/>
      <c r="V19584" s="122"/>
      <c r="W19584" s="123"/>
      <c r="AC19584" s="123"/>
    </row>
    <row r="19585" spans="5:29" s="2" customFormat="1">
      <c r="E19585" s="120"/>
      <c r="M19585" s="120"/>
      <c r="N19585" s="120"/>
      <c r="U19585" s="121"/>
      <c r="V19585" s="122"/>
      <c r="W19585" s="123"/>
      <c r="AC19585" s="123"/>
    </row>
    <row r="19586" spans="5:29" s="2" customFormat="1">
      <c r="E19586" s="120"/>
      <c r="M19586" s="120"/>
      <c r="N19586" s="120"/>
      <c r="U19586" s="121"/>
      <c r="V19586" s="122"/>
      <c r="W19586" s="123"/>
      <c r="AC19586" s="123"/>
    </row>
    <row r="19587" spans="5:29" s="2" customFormat="1">
      <c r="E19587" s="120"/>
      <c r="M19587" s="120"/>
      <c r="N19587" s="120"/>
      <c r="U19587" s="121"/>
      <c r="V19587" s="122"/>
      <c r="W19587" s="123"/>
      <c r="AC19587" s="123"/>
    </row>
    <row r="19588" spans="5:29" s="2" customFormat="1">
      <c r="E19588" s="120"/>
      <c r="M19588" s="120"/>
      <c r="N19588" s="120"/>
      <c r="U19588" s="121"/>
      <c r="V19588" s="122"/>
      <c r="W19588" s="123"/>
      <c r="AC19588" s="123"/>
    </row>
    <row r="19589" spans="5:29" s="2" customFormat="1">
      <c r="E19589" s="120"/>
      <c r="M19589" s="120"/>
      <c r="N19589" s="120"/>
      <c r="U19589" s="121"/>
      <c r="V19589" s="122"/>
      <c r="W19589" s="123"/>
      <c r="AC19589" s="123"/>
    </row>
    <row r="19590" spans="5:29" s="2" customFormat="1">
      <c r="E19590" s="120"/>
      <c r="M19590" s="120"/>
      <c r="N19590" s="120"/>
      <c r="U19590" s="121"/>
      <c r="V19590" s="122"/>
      <c r="W19590" s="123"/>
      <c r="AC19590" s="123"/>
    </row>
    <row r="19591" spans="5:29" s="2" customFormat="1">
      <c r="E19591" s="120"/>
      <c r="M19591" s="120"/>
      <c r="N19591" s="120"/>
      <c r="U19591" s="121"/>
      <c r="V19591" s="122"/>
      <c r="W19591" s="123"/>
      <c r="AC19591" s="123"/>
    </row>
    <row r="19592" spans="5:29" s="2" customFormat="1">
      <c r="E19592" s="120"/>
      <c r="M19592" s="120"/>
      <c r="N19592" s="120"/>
      <c r="U19592" s="121"/>
      <c r="V19592" s="122"/>
      <c r="W19592" s="123"/>
      <c r="AC19592" s="123"/>
    </row>
    <row r="19593" spans="5:29" s="2" customFormat="1">
      <c r="E19593" s="120"/>
      <c r="M19593" s="120"/>
      <c r="N19593" s="120"/>
      <c r="U19593" s="121"/>
      <c r="V19593" s="122"/>
      <c r="W19593" s="123"/>
      <c r="AC19593" s="123"/>
    </row>
    <row r="19594" spans="5:29" s="2" customFormat="1">
      <c r="E19594" s="120"/>
      <c r="M19594" s="120"/>
      <c r="N19594" s="120"/>
      <c r="U19594" s="121"/>
      <c r="V19594" s="122"/>
      <c r="W19594" s="123"/>
      <c r="AC19594" s="123"/>
    </row>
    <row r="19595" spans="5:29" s="2" customFormat="1">
      <c r="E19595" s="120"/>
      <c r="M19595" s="120"/>
      <c r="N19595" s="120"/>
      <c r="U19595" s="121"/>
      <c r="V19595" s="122"/>
      <c r="W19595" s="123"/>
      <c r="AC19595" s="123"/>
    </row>
    <row r="19596" spans="5:29" s="2" customFormat="1">
      <c r="E19596" s="120"/>
      <c r="M19596" s="120"/>
      <c r="N19596" s="120"/>
      <c r="U19596" s="121"/>
      <c r="V19596" s="122"/>
      <c r="W19596" s="123"/>
      <c r="AC19596" s="123"/>
    </row>
    <row r="19597" spans="5:29" s="2" customFormat="1">
      <c r="E19597" s="120"/>
      <c r="M19597" s="120"/>
      <c r="N19597" s="120"/>
      <c r="U19597" s="121"/>
      <c r="V19597" s="122"/>
      <c r="W19597" s="123"/>
      <c r="AC19597" s="123"/>
    </row>
    <row r="19598" spans="5:29" s="2" customFormat="1">
      <c r="E19598" s="120"/>
      <c r="M19598" s="120"/>
      <c r="N19598" s="120"/>
      <c r="U19598" s="121"/>
      <c r="V19598" s="122"/>
      <c r="W19598" s="123"/>
      <c r="AC19598" s="123"/>
    </row>
    <row r="19599" spans="5:29" s="2" customFormat="1">
      <c r="E19599" s="120"/>
      <c r="M19599" s="120"/>
      <c r="N19599" s="120"/>
      <c r="U19599" s="121"/>
      <c r="V19599" s="122"/>
      <c r="W19599" s="123"/>
      <c r="AC19599" s="123"/>
    </row>
    <row r="19600" spans="5:29" s="2" customFormat="1">
      <c r="E19600" s="120"/>
      <c r="M19600" s="120"/>
      <c r="N19600" s="120"/>
      <c r="U19600" s="121"/>
      <c r="V19600" s="122"/>
      <c r="W19600" s="123"/>
      <c r="AC19600" s="123"/>
    </row>
    <row r="19601" spans="5:29" s="2" customFormat="1">
      <c r="E19601" s="120"/>
      <c r="M19601" s="120"/>
      <c r="N19601" s="120"/>
      <c r="U19601" s="121"/>
      <c r="V19601" s="122"/>
      <c r="W19601" s="123"/>
      <c r="AC19601" s="123"/>
    </row>
    <row r="19602" spans="5:29" s="2" customFormat="1">
      <c r="E19602" s="120"/>
      <c r="M19602" s="120"/>
      <c r="N19602" s="120"/>
      <c r="U19602" s="121"/>
      <c r="V19602" s="122"/>
      <c r="W19602" s="123"/>
      <c r="AC19602" s="123"/>
    </row>
    <row r="19603" spans="5:29" s="2" customFormat="1">
      <c r="E19603" s="120"/>
      <c r="M19603" s="120"/>
      <c r="N19603" s="120"/>
      <c r="U19603" s="121"/>
      <c r="V19603" s="122"/>
      <c r="W19603" s="123"/>
      <c r="AC19603" s="123"/>
    </row>
    <row r="19604" spans="5:29" s="2" customFormat="1">
      <c r="E19604" s="120"/>
      <c r="M19604" s="120"/>
      <c r="N19604" s="120"/>
      <c r="U19604" s="121"/>
      <c r="V19604" s="122"/>
      <c r="W19604" s="123"/>
      <c r="AC19604" s="123"/>
    </row>
    <row r="19605" spans="5:29" s="2" customFormat="1">
      <c r="E19605" s="120"/>
      <c r="M19605" s="120"/>
      <c r="N19605" s="120"/>
      <c r="U19605" s="121"/>
      <c r="V19605" s="122"/>
      <c r="W19605" s="123"/>
      <c r="AC19605" s="123"/>
    </row>
    <row r="19606" spans="5:29" s="2" customFormat="1">
      <c r="E19606" s="120"/>
      <c r="M19606" s="120"/>
      <c r="N19606" s="120"/>
      <c r="U19606" s="121"/>
      <c r="V19606" s="122"/>
      <c r="W19606" s="123"/>
      <c r="AC19606" s="123"/>
    </row>
    <row r="19607" spans="5:29" s="2" customFormat="1">
      <c r="E19607" s="120"/>
      <c r="M19607" s="120"/>
      <c r="N19607" s="120"/>
      <c r="U19607" s="121"/>
      <c r="V19607" s="122"/>
      <c r="W19607" s="123"/>
      <c r="AC19607" s="123"/>
    </row>
    <row r="19608" spans="5:29" s="2" customFormat="1">
      <c r="E19608" s="120"/>
      <c r="M19608" s="120"/>
      <c r="N19608" s="120"/>
      <c r="U19608" s="121"/>
      <c r="V19608" s="122"/>
      <c r="W19608" s="123"/>
      <c r="AC19608" s="123"/>
    </row>
    <row r="19609" spans="5:29" s="2" customFormat="1">
      <c r="E19609" s="120"/>
      <c r="M19609" s="120"/>
      <c r="N19609" s="120"/>
      <c r="U19609" s="121"/>
      <c r="V19609" s="122"/>
      <c r="W19609" s="123"/>
      <c r="AC19609" s="123"/>
    </row>
    <row r="19610" spans="5:29" s="2" customFormat="1">
      <c r="E19610" s="120"/>
      <c r="M19610" s="120"/>
      <c r="N19610" s="120"/>
      <c r="U19610" s="121"/>
      <c r="V19610" s="122"/>
      <c r="W19610" s="123"/>
      <c r="AC19610" s="123"/>
    </row>
    <row r="19611" spans="5:29" s="2" customFormat="1">
      <c r="E19611" s="120"/>
      <c r="M19611" s="120"/>
      <c r="N19611" s="120"/>
      <c r="U19611" s="121"/>
      <c r="V19611" s="122"/>
      <c r="W19611" s="123"/>
      <c r="AC19611" s="123"/>
    </row>
    <row r="19612" spans="5:29" s="2" customFormat="1">
      <c r="E19612" s="120"/>
      <c r="M19612" s="120"/>
      <c r="N19612" s="120"/>
      <c r="U19612" s="121"/>
      <c r="V19612" s="122"/>
      <c r="W19612" s="123"/>
      <c r="AC19612" s="123"/>
    </row>
    <row r="19613" spans="5:29" s="2" customFormat="1">
      <c r="E19613" s="120"/>
      <c r="M19613" s="120"/>
      <c r="N19613" s="120"/>
      <c r="U19613" s="121"/>
      <c r="V19613" s="122"/>
      <c r="W19613" s="123"/>
      <c r="AC19613" s="123"/>
    </row>
    <row r="19614" spans="5:29" s="2" customFormat="1">
      <c r="E19614" s="120"/>
      <c r="M19614" s="120"/>
      <c r="N19614" s="120"/>
      <c r="U19614" s="121"/>
      <c r="V19614" s="122"/>
      <c r="W19614" s="123"/>
      <c r="AC19614" s="123"/>
    </row>
    <row r="19615" spans="5:29" s="2" customFormat="1">
      <c r="E19615" s="120"/>
      <c r="M19615" s="120"/>
      <c r="N19615" s="120"/>
      <c r="U19615" s="121"/>
      <c r="V19615" s="122"/>
      <c r="W19615" s="123"/>
      <c r="AC19615" s="123"/>
    </row>
    <row r="19616" spans="5:29" s="2" customFormat="1">
      <c r="E19616" s="120"/>
      <c r="M19616" s="120"/>
      <c r="N19616" s="120"/>
      <c r="U19616" s="121"/>
      <c r="V19616" s="122"/>
      <c r="W19616" s="123"/>
      <c r="AC19616" s="123"/>
    </row>
    <row r="19617" spans="5:29" s="2" customFormat="1">
      <c r="E19617" s="120"/>
      <c r="M19617" s="120"/>
      <c r="N19617" s="120"/>
      <c r="U19617" s="121"/>
      <c r="V19617" s="122"/>
      <c r="W19617" s="123"/>
      <c r="AC19617" s="123"/>
    </row>
    <row r="19618" spans="5:29" s="2" customFormat="1">
      <c r="E19618" s="120"/>
      <c r="M19618" s="120"/>
      <c r="N19618" s="120"/>
      <c r="U19618" s="121"/>
      <c r="V19618" s="122"/>
      <c r="W19618" s="123"/>
      <c r="AC19618" s="123"/>
    </row>
    <row r="19619" spans="5:29" s="2" customFormat="1">
      <c r="E19619" s="120"/>
      <c r="M19619" s="120"/>
      <c r="N19619" s="120"/>
      <c r="U19619" s="121"/>
      <c r="V19619" s="122"/>
      <c r="W19619" s="123"/>
      <c r="AC19619" s="123"/>
    </row>
    <row r="19620" spans="5:29" s="2" customFormat="1">
      <c r="E19620" s="120"/>
      <c r="M19620" s="120"/>
      <c r="N19620" s="120"/>
      <c r="U19620" s="121"/>
      <c r="V19620" s="122"/>
      <c r="W19620" s="123"/>
      <c r="AC19620" s="123"/>
    </row>
    <row r="19621" spans="5:29" s="2" customFormat="1">
      <c r="E19621" s="120"/>
      <c r="M19621" s="120"/>
      <c r="N19621" s="120"/>
      <c r="U19621" s="121"/>
      <c r="V19621" s="122"/>
      <c r="W19621" s="123"/>
      <c r="AC19621" s="123"/>
    </row>
    <row r="19622" spans="5:29" s="2" customFormat="1">
      <c r="E19622" s="120"/>
      <c r="M19622" s="120"/>
      <c r="N19622" s="120"/>
      <c r="U19622" s="121"/>
      <c r="V19622" s="122"/>
      <c r="W19622" s="123"/>
      <c r="AC19622" s="123"/>
    </row>
    <row r="19623" spans="5:29" s="2" customFormat="1">
      <c r="E19623" s="120"/>
      <c r="M19623" s="120"/>
      <c r="N19623" s="120"/>
      <c r="U19623" s="121"/>
      <c r="V19623" s="122"/>
      <c r="W19623" s="123"/>
      <c r="AC19623" s="123"/>
    </row>
    <row r="19624" spans="5:29" s="2" customFormat="1">
      <c r="E19624" s="120"/>
      <c r="M19624" s="120"/>
      <c r="N19624" s="120"/>
      <c r="U19624" s="121"/>
      <c r="V19624" s="122"/>
      <c r="W19624" s="123"/>
      <c r="AC19624" s="123"/>
    </row>
    <row r="19625" spans="5:29" s="2" customFormat="1">
      <c r="E19625" s="120"/>
      <c r="M19625" s="120"/>
      <c r="N19625" s="120"/>
      <c r="U19625" s="121"/>
      <c r="V19625" s="122"/>
      <c r="W19625" s="123"/>
      <c r="AC19625" s="123"/>
    </row>
    <row r="19626" spans="5:29" s="2" customFormat="1">
      <c r="E19626" s="120"/>
      <c r="M19626" s="120"/>
      <c r="N19626" s="120"/>
      <c r="U19626" s="121"/>
      <c r="V19626" s="122"/>
      <c r="W19626" s="123"/>
      <c r="AC19626" s="123"/>
    </row>
    <row r="19627" spans="5:29" s="2" customFormat="1">
      <c r="E19627" s="120"/>
      <c r="M19627" s="120"/>
      <c r="N19627" s="120"/>
      <c r="U19627" s="121"/>
      <c r="V19627" s="122"/>
      <c r="W19627" s="123"/>
      <c r="AC19627" s="123"/>
    </row>
    <row r="19628" spans="5:29" s="2" customFormat="1">
      <c r="E19628" s="120"/>
      <c r="M19628" s="120"/>
      <c r="N19628" s="120"/>
      <c r="U19628" s="121"/>
      <c r="V19628" s="122"/>
      <c r="W19628" s="123"/>
      <c r="AC19628" s="123"/>
    </row>
    <row r="19629" spans="5:29" s="2" customFormat="1">
      <c r="E19629" s="120"/>
      <c r="M19629" s="120"/>
      <c r="N19629" s="120"/>
      <c r="U19629" s="121"/>
      <c r="V19629" s="122"/>
      <c r="W19629" s="123"/>
      <c r="AC19629" s="123"/>
    </row>
    <row r="19630" spans="5:29" s="2" customFormat="1">
      <c r="E19630" s="120"/>
      <c r="M19630" s="120"/>
      <c r="N19630" s="120"/>
      <c r="U19630" s="121"/>
      <c r="V19630" s="122"/>
      <c r="W19630" s="123"/>
      <c r="AC19630" s="123"/>
    </row>
    <row r="19631" spans="5:29" s="2" customFormat="1">
      <c r="E19631" s="120"/>
      <c r="M19631" s="120"/>
      <c r="N19631" s="120"/>
      <c r="U19631" s="121"/>
      <c r="V19631" s="122"/>
      <c r="W19631" s="123"/>
      <c r="AC19631" s="123"/>
    </row>
    <row r="19632" spans="5:29" s="2" customFormat="1">
      <c r="E19632" s="120"/>
      <c r="M19632" s="120"/>
      <c r="N19632" s="120"/>
      <c r="U19632" s="121"/>
      <c r="V19632" s="122"/>
      <c r="W19632" s="123"/>
      <c r="AC19632" s="123"/>
    </row>
    <row r="19633" spans="5:29" s="2" customFormat="1">
      <c r="E19633" s="120"/>
      <c r="M19633" s="120"/>
      <c r="N19633" s="120"/>
      <c r="U19633" s="121"/>
      <c r="V19633" s="122"/>
      <c r="W19633" s="123"/>
      <c r="AC19633" s="123"/>
    </row>
    <row r="19634" spans="5:29" s="2" customFormat="1">
      <c r="E19634" s="120"/>
      <c r="M19634" s="120"/>
      <c r="N19634" s="120"/>
      <c r="U19634" s="121"/>
      <c r="V19634" s="122"/>
      <c r="W19634" s="123"/>
      <c r="AC19634" s="123"/>
    </row>
    <row r="19635" spans="5:29" s="2" customFormat="1">
      <c r="E19635" s="120"/>
      <c r="M19635" s="120"/>
      <c r="N19635" s="120"/>
      <c r="U19635" s="121"/>
      <c r="V19635" s="122"/>
      <c r="W19635" s="123"/>
      <c r="AC19635" s="123"/>
    </row>
    <row r="19636" spans="5:29" s="2" customFormat="1">
      <c r="E19636" s="120"/>
      <c r="M19636" s="120"/>
      <c r="N19636" s="120"/>
      <c r="U19636" s="121"/>
      <c r="V19636" s="122"/>
      <c r="W19636" s="123"/>
      <c r="AC19636" s="123"/>
    </row>
    <row r="19637" spans="5:29" s="2" customFormat="1">
      <c r="E19637" s="120"/>
      <c r="M19637" s="120"/>
      <c r="N19637" s="120"/>
      <c r="U19637" s="121"/>
      <c r="V19637" s="122"/>
      <c r="W19637" s="123"/>
      <c r="AC19637" s="123"/>
    </row>
    <row r="19638" spans="5:29" s="2" customFormat="1">
      <c r="E19638" s="120"/>
      <c r="M19638" s="120"/>
      <c r="N19638" s="120"/>
      <c r="U19638" s="121"/>
      <c r="V19638" s="122"/>
      <c r="W19638" s="123"/>
      <c r="AC19638" s="123"/>
    </row>
    <row r="19639" spans="5:29" s="2" customFormat="1">
      <c r="E19639" s="120"/>
      <c r="M19639" s="120"/>
      <c r="N19639" s="120"/>
      <c r="U19639" s="121"/>
      <c r="V19639" s="122"/>
      <c r="W19639" s="123"/>
      <c r="AC19639" s="123"/>
    </row>
    <row r="19640" spans="5:29" s="2" customFormat="1">
      <c r="E19640" s="120"/>
      <c r="M19640" s="120"/>
      <c r="N19640" s="120"/>
      <c r="U19640" s="121"/>
      <c r="V19640" s="122"/>
      <c r="W19640" s="123"/>
      <c r="AC19640" s="123"/>
    </row>
    <row r="19641" spans="5:29" s="2" customFormat="1">
      <c r="E19641" s="120"/>
      <c r="M19641" s="120"/>
      <c r="N19641" s="120"/>
      <c r="U19641" s="121"/>
      <c r="V19641" s="122"/>
      <c r="W19641" s="123"/>
      <c r="AC19641" s="123"/>
    </row>
    <row r="19642" spans="5:29" s="2" customFormat="1">
      <c r="E19642" s="120"/>
      <c r="M19642" s="120"/>
      <c r="N19642" s="120"/>
      <c r="U19642" s="121"/>
      <c r="V19642" s="122"/>
      <c r="W19642" s="123"/>
      <c r="AC19642" s="123"/>
    </row>
    <row r="19643" spans="5:29" s="2" customFormat="1">
      <c r="E19643" s="120"/>
      <c r="M19643" s="120"/>
      <c r="N19643" s="120"/>
      <c r="U19643" s="121"/>
      <c r="V19643" s="122"/>
      <c r="W19643" s="123"/>
      <c r="AC19643" s="123"/>
    </row>
    <row r="19644" spans="5:29" s="2" customFormat="1">
      <c r="E19644" s="120"/>
      <c r="M19644" s="120"/>
      <c r="N19644" s="120"/>
      <c r="U19644" s="121"/>
      <c r="V19644" s="122"/>
      <c r="W19644" s="123"/>
      <c r="AC19644" s="123"/>
    </row>
    <row r="19645" spans="5:29" s="2" customFormat="1">
      <c r="E19645" s="120"/>
      <c r="M19645" s="120"/>
      <c r="N19645" s="120"/>
      <c r="U19645" s="121"/>
      <c r="V19645" s="122"/>
      <c r="W19645" s="123"/>
      <c r="AC19645" s="123"/>
    </row>
    <row r="19646" spans="5:29" s="2" customFormat="1">
      <c r="E19646" s="120"/>
      <c r="M19646" s="120"/>
      <c r="N19646" s="120"/>
      <c r="U19646" s="121"/>
      <c r="V19646" s="122"/>
      <c r="W19646" s="123"/>
      <c r="AC19646" s="123"/>
    </row>
    <row r="19647" spans="5:29" s="2" customFormat="1">
      <c r="E19647" s="120"/>
      <c r="M19647" s="120"/>
      <c r="N19647" s="120"/>
      <c r="U19647" s="121"/>
      <c r="V19647" s="122"/>
      <c r="W19647" s="123"/>
      <c r="AC19647" s="123"/>
    </row>
    <row r="19648" spans="5:29" s="2" customFormat="1">
      <c r="E19648" s="120"/>
      <c r="M19648" s="120"/>
      <c r="N19648" s="120"/>
      <c r="U19648" s="121"/>
      <c r="V19648" s="122"/>
      <c r="W19648" s="123"/>
      <c r="AC19648" s="123"/>
    </row>
    <row r="19649" spans="5:29" s="2" customFormat="1">
      <c r="E19649" s="120"/>
      <c r="M19649" s="120"/>
      <c r="N19649" s="120"/>
      <c r="U19649" s="121"/>
      <c r="V19649" s="122"/>
      <c r="W19649" s="123"/>
      <c r="AC19649" s="123"/>
    </row>
    <row r="19650" spans="5:29" s="2" customFormat="1">
      <c r="E19650" s="120"/>
      <c r="M19650" s="120"/>
      <c r="N19650" s="120"/>
      <c r="U19650" s="121"/>
      <c r="V19650" s="122"/>
      <c r="W19650" s="123"/>
      <c r="AC19650" s="123"/>
    </row>
    <row r="19651" spans="5:29" s="2" customFormat="1">
      <c r="E19651" s="120"/>
      <c r="M19651" s="120"/>
      <c r="N19651" s="120"/>
      <c r="U19651" s="121"/>
      <c r="V19651" s="122"/>
      <c r="W19651" s="123"/>
      <c r="AC19651" s="123"/>
    </row>
    <row r="19652" spans="5:29" s="2" customFormat="1">
      <c r="E19652" s="120"/>
      <c r="M19652" s="120"/>
      <c r="N19652" s="120"/>
      <c r="U19652" s="121"/>
      <c r="V19652" s="122"/>
      <c r="W19652" s="123"/>
      <c r="AC19652" s="123"/>
    </row>
    <row r="19653" spans="5:29" s="2" customFormat="1">
      <c r="E19653" s="120"/>
      <c r="M19653" s="120"/>
      <c r="N19653" s="120"/>
      <c r="U19653" s="121"/>
      <c r="V19653" s="122"/>
      <c r="W19653" s="123"/>
      <c r="AC19653" s="123"/>
    </row>
    <row r="19654" spans="5:29" s="2" customFormat="1">
      <c r="E19654" s="120"/>
      <c r="M19654" s="120"/>
      <c r="N19654" s="120"/>
      <c r="U19654" s="121"/>
      <c r="V19654" s="122"/>
      <c r="W19654" s="123"/>
      <c r="AC19654" s="123"/>
    </row>
    <row r="19655" spans="5:29" s="2" customFormat="1">
      <c r="E19655" s="120"/>
      <c r="M19655" s="120"/>
      <c r="N19655" s="120"/>
      <c r="U19655" s="121"/>
      <c r="V19655" s="122"/>
      <c r="W19655" s="123"/>
      <c r="AC19655" s="123"/>
    </row>
    <row r="19656" spans="5:29" s="2" customFormat="1">
      <c r="E19656" s="120"/>
      <c r="M19656" s="120"/>
      <c r="N19656" s="120"/>
      <c r="U19656" s="121"/>
      <c r="V19656" s="122"/>
      <c r="W19656" s="123"/>
      <c r="AC19656" s="123"/>
    </row>
    <row r="19657" spans="5:29" s="2" customFormat="1">
      <c r="E19657" s="120"/>
      <c r="M19657" s="120"/>
      <c r="N19657" s="120"/>
      <c r="U19657" s="121"/>
      <c r="V19657" s="122"/>
      <c r="W19657" s="123"/>
      <c r="AC19657" s="123"/>
    </row>
    <row r="19658" spans="5:29" s="2" customFormat="1">
      <c r="E19658" s="120"/>
      <c r="M19658" s="120"/>
      <c r="N19658" s="120"/>
      <c r="U19658" s="121"/>
      <c r="V19658" s="122"/>
      <c r="W19658" s="123"/>
      <c r="AC19658" s="123"/>
    </row>
    <row r="19659" spans="5:29" s="2" customFormat="1">
      <c r="E19659" s="120"/>
      <c r="M19659" s="120"/>
      <c r="N19659" s="120"/>
      <c r="U19659" s="121"/>
      <c r="V19659" s="122"/>
      <c r="W19659" s="123"/>
      <c r="AC19659" s="123"/>
    </row>
    <row r="19660" spans="5:29" s="2" customFormat="1">
      <c r="E19660" s="120"/>
      <c r="M19660" s="120"/>
      <c r="N19660" s="120"/>
      <c r="U19660" s="121"/>
      <c r="V19660" s="122"/>
      <c r="W19660" s="123"/>
      <c r="AC19660" s="123"/>
    </row>
    <row r="19661" spans="5:29" s="2" customFormat="1">
      <c r="E19661" s="120"/>
      <c r="M19661" s="120"/>
      <c r="N19661" s="120"/>
      <c r="U19661" s="121"/>
      <c r="V19661" s="122"/>
      <c r="W19661" s="123"/>
      <c r="AC19661" s="123"/>
    </row>
    <row r="19662" spans="5:29" s="2" customFormat="1">
      <c r="E19662" s="120"/>
      <c r="M19662" s="120"/>
      <c r="N19662" s="120"/>
      <c r="U19662" s="121"/>
      <c r="V19662" s="122"/>
      <c r="W19662" s="123"/>
      <c r="AC19662" s="123"/>
    </row>
    <row r="19663" spans="5:29" s="2" customFormat="1">
      <c r="E19663" s="120"/>
      <c r="M19663" s="120"/>
      <c r="N19663" s="120"/>
      <c r="U19663" s="121"/>
      <c r="V19663" s="122"/>
      <c r="W19663" s="123"/>
      <c r="AC19663" s="123"/>
    </row>
    <row r="19664" spans="5:29" s="2" customFormat="1">
      <c r="E19664" s="120"/>
      <c r="M19664" s="120"/>
      <c r="N19664" s="120"/>
      <c r="U19664" s="121"/>
      <c r="V19664" s="122"/>
      <c r="W19664" s="123"/>
      <c r="AC19664" s="123"/>
    </row>
    <row r="19665" spans="5:29" s="2" customFormat="1">
      <c r="E19665" s="120"/>
      <c r="M19665" s="120"/>
      <c r="N19665" s="120"/>
      <c r="U19665" s="121"/>
      <c r="V19665" s="122"/>
      <c r="W19665" s="123"/>
      <c r="AC19665" s="123"/>
    </row>
    <row r="19666" spans="5:29" s="2" customFormat="1">
      <c r="E19666" s="120"/>
      <c r="M19666" s="120"/>
      <c r="N19666" s="120"/>
      <c r="U19666" s="121"/>
      <c r="V19666" s="122"/>
      <c r="W19666" s="123"/>
      <c r="AC19666" s="123"/>
    </row>
    <row r="19667" spans="5:29" s="2" customFormat="1">
      <c r="E19667" s="120"/>
      <c r="M19667" s="120"/>
      <c r="N19667" s="120"/>
      <c r="U19667" s="121"/>
      <c r="V19667" s="122"/>
      <c r="W19667" s="123"/>
      <c r="AC19667" s="123"/>
    </row>
    <row r="19668" spans="5:29" s="2" customFormat="1">
      <c r="E19668" s="120"/>
      <c r="M19668" s="120"/>
      <c r="N19668" s="120"/>
      <c r="U19668" s="121"/>
      <c r="V19668" s="122"/>
      <c r="W19668" s="123"/>
      <c r="AC19668" s="123"/>
    </row>
    <row r="19669" spans="5:29" s="2" customFormat="1">
      <c r="E19669" s="120"/>
      <c r="M19669" s="120"/>
      <c r="N19669" s="120"/>
      <c r="U19669" s="121"/>
      <c r="V19669" s="122"/>
      <c r="W19669" s="123"/>
      <c r="AC19669" s="123"/>
    </row>
    <row r="19670" spans="5:29" s="2" customFormat="1">
      <c r="E19670" s="120"/>
      <c r="M19670" s="120"/>
      <c r="N19670" s="120"/>
      <c r="U19670" s="121"/>
      <c r="V19670" s="122"/>
      <c r="W19670" s="123"/>
      <c r="AC19670" s="123"/>
    </row>
    <row r="19671" spans="5:29" s="2" customFormat="1">
      <c r="E19671" s="120"/>
      <c r="M19671" s="120"/>
      <c r="N19671" s="120"/>
      <c r="U19671" s="121"/>
      <c r="V19671" s="122"/>
      <c r="W19671" s="123"/>
      <c r="AC19671" s="123"/>
    </row>
    <row r="19672" spans="5:29" s="2" customFormat="1">
      <c r="E19672" s="120"/>
      <c r="M19672" s="120"/>
      <c r="N19672" s="120"/>
      <c r="U19672" s="121"/>
      <c r="V19672" s="122"/>
      <c r="W19672" s="123"/>
      <c r="AC19672" s="123"/>
    </row>
    <row r="19673" spans="5:29" s="2" customFormat="1">
      <c r="E19673" s="120"/>
      <c r="M19673" s="120"/>
      <c r="N19673" s="120"/>
      <c r="U19673" s="121"/>
      <c r="V19673" s="122"/>
      <c r="W19673" s="123"/>
      <c r="AC19673" s="123"/>
    </row>
    <row r="19674" spans="5:29" s="2" customFormat="1">
      <c r="E19674" s="120"/>
      <c r="M19674" s="120"/>
      <c r="N19674" s="120"/>
      <c r="U19674" s="121"/>
      <c r="V19674" s="122"/>
      <c r="W19674" s="123"/>
      <c r="AC19674" s="123"/>
    </row>
    <row r="19675" spans="5:29" s="2" customFormat="1">
      <c r="E19675" s="120"/>
      <c r="M19675" s="120"/>
      <c r="N19675" s="120"/>
      <c r="U19675" s="121"/>
      <c r="V19675" s="122"/>
      <c r="W19675" s="123"/>
      <c r="AC19675" s="123"/>
    </row>
    <row r="19676" spans="5:29" s="2" customFormat="1">
      <c r="E19676" s="120"/>
      <c r="M19676" s="120"/>
      <c r="N19676" s="120"/>
      <c r="U19676" s="121"/>
      <c r="V19676" s="122"/>
      <c r="W19676" s="123"/>
      <c r="AC19676" s="123"/>
    </row>
    <row r="19677" spans="5:29" s="2" customFormat="1">
      <c r="E19677" s="120"/>
      <c r="M19677" s="120"/>
      <c r="N19677" s="120"/>
      <c r="U19677" s="121"/>
      <c r="V19677" s="122"/>
      <c r="W19677" s="123"/>
      <c r="AC19677" s="123"/>
    </row>
    <row r="19678" spans="5:29" s="2" customFormat="1">
      <c r="E19678" s="120"/>
      <c r="M19678" s="120"/>
      <c r="N19678" s="120"/>
      <c r="U19678" s="121"/>
      <c r="V19678" s="122"/>
      <c r="W19678" s="123"/>
      <c r="AC19678" s="123"/>
    </row>
    <row r="19679" spans="5:29" s="2" customFormat="1">
      <c r="E19679" s="120"/>
      <c r="M19679" s="120"/>
      <c r="N19679" s="120"/>
      <c r="U19679" s="121"/>
      <c r="V19679" s="122"/>
      <c r="W19679" s="123"/>
      <c r="AC19679" s="123"/>
    </row>
    <row r="19680" spans="5:29" s="2" customFormat="1">
      <c r="E19680" s="120"/>
      <c r="M19680" s="120"/>
      <c r="N19680" s="120"/>
      <c r="U19680" s="121"/>
      <c r="V19680" s="122"/>
      <c r="W19680" s="123"/>
      <c r="AC19680" s="123"/>
    </row>
    <row r="19681" spans="5:29" s="2" customFormat="1">
      <c r="E19681" s="120"/>
      <c r="M19681" s="120"/>
      <c r="N19681" s="120"/>
      <c r="U19681" s="121"/>
      <c r="V19681" s="122"/>
      <c r="W19681" s="123"/>
      <c r="AC19681" s="123"/>
    </row>
    <row r="19682" spans="5:29" s="2" customFormat="1">
      <c r="E19682" s="120"/>
      <c r="M19682" s="120"/>
      <c r="N19682" s="120"/>
      <c r="U19682" s="121"/>
      <c r="V19682" s="122"/>
      <c r="W19682" s="123"/>
      <c r="AC19682" s="123"/>
    </row>
    <row r="19683" spans="5:29" s="2" customFormat="1">
      <c r="E19683" s="120"/>
      <c r="M19683" s="120"/>
      <c r="N19683" s="120"/>
      <c r="U19683" s="121"/>
      <c r="V19683" s="122"/>
      <c r="W19683" s="123"/>
      <c r="AC19683" s="123"/>
    </row>
    <row r="19684" spans="5:29" s="2" customFormat="1">
      <c r="E19684" s="120"/>
      <c r="M19684" s="120"/>
      <c r="N19684" s="120"/>
      <c r="U19684" s="121"/>
      <c r="V19684" s="122"/>
      <c r="W19684" s="123"/>
      <c r="AC19684" s="123"/>
    </row>
    <row r="19685" spans="5:29" s="2" customFormat="1">
      <c r="E19685" s="120"/>
      <c r="M19685" s="120"/>
      <c r="N19685" s="120"/>
      <c r="U19685" s="121"/>
      <c r="V19685" s="122"/>
      <c r="W19685" s="123"/>
      <c r="AC19685" s="123"/>
    </row>
    <row r="19686" spans="5:29" s="2" customFormat="1">
      <c r="E19686" s="120"/>
      <c r="M19686" s="120"/>
      <c r="N19686" s="120"/>
      <c r="U19686" s="121"/>
      <c r="V19686" s="122"/>
      <c r="W19686" s="123"/>
      <c r="AC19686" s="123"/>
    </row>
    <row r="19687" spans="5:29" s="2" customFormat="1">
      <c r="E19687" s="120"/>
      <c r="M19687" s="120"/>
      <c r="N19687" s="120"/>
      <c r="U19687" s="121"/>
      <c r="V19687" s="122"/>
      <c r="W19687" s="123"/>
      <c r="AC19687" s="123"/>
    </row>
    <row r="19688" spans="5:29" s="2" customFormat="1">
      <c r="E19688" s="120"/>
      <c r="M19688" s="120"/>
      <c r="N19688" s="120"/>
      <c r="U19688" s="121"/>
      <c r="V19688" s="122"/>
      <c r="W19688" s="123"/>
      <c r="AC19688" s="123"/>
    </row>
    <row r="19689" spans="5:29" s="2" customFormat="1">
      <c r="E19689" s="120"/>
      <c r="M19689" s="120"/>
      <c r="N19689" s="120"/>
      <c r="U19689" s="121"/>
      <c r="V19689" s="122"/>
      <c r="W19689" s="123"/>
      <c r="AC19689" s="123"/>
    </row>
    <row r="19690" spans="5:29" s="2" customFormat="1">
      <c r="E19690" s="120"/>
      <c r="M19690" s="120"/>
      <c r="N19690" s="120"/>
      <c r="U19690" s="121"/>
      <c r="V19690" s="122"/>
      <c r="W19690" s="123"/>
      <c r="AC19690" s="123"/>
    </row>
    <row r="19691" spans="5:29" s="2" customFormat="1">
      <c r="E19691" s="120"/>
      <c r="M19691" s="120"/>
      <c r="N19691" s="120"/>
      <c r="U19691" s="121"/>
      <c r="V19691" s="122"/>
      <c r="W19691" s="123"/>
      <c r="AC19691" s="123"/>
    </row>
    <row r="19692" spans="5:29" s="2" customFormat="1">
      <c r="E19692" s="120"/>
      <c r="M19692" s="120"/>
      <c r="N19692" s="120"/>
      <c r="U19692" s="121"/>
      <c r="V19692" s="122"/>
      <c r="W19692" s="123"/>
      <c r="AC19692" s="123"/>
    </row>
    <row r="19693" spans="5:29" s="2" customFormat="1">
      <c r="E19693" s="120"/>
      <c r="M19693" s="120"/>
      <c r="N19693" s="120"/>
      <c r="U19693" s="121"/>
      <c r="V19693" s="122"/>
      <c r="W19693" s="123"/>
      <c r="AC19693" s="123"/>
    </row>
    <row r="19694" spans="5:29" s="2" customFormat="1">
      <c r="E19694" s="120"/>
      <c r="M19694" s="120"/>
      <c r="N19694" s="120"/>
      <c r="U19694" s="121"/>
      <c r="V19694" s="122"/>
      <c r="W19694" s="123"/>
      <c r="AC19694" s="123"/>
    </row>
    <row r="19695" spans="5:29" s="2" customFormat="1">
      <c r="E19695" s="120"/>
      <c r="M19695" s="120"/>
      <c r="N19695" s="120"/>
      <c r="U19695" s="121"/>
      <c r="V19695" s="122"/>
      <c r="W19695" s="123"/>
      <c r="AC19695" s="123"/>
    </row>
    <row r="19696" spans="5:29" s="2" customFormat="1">
      <c r="E19696" s="120"/>
      <c r="M19696" s="120"/>
      <c r="N19696" s="120"/>
      <c r="U19696" s="121"/>
      <c r="V19696" s="122"/>
      <c r="W19696" s="123"/>
      <c r="AC19696" s="123"/>
    </row>
    <row r="19697" spans="5:29" s="2" customFormat="1">
      <c r="E19697" s="120"/>
      <c r="M19697" s="120"/>
      <c r="N19697" s="120"/>
      <c r="U19697" s="121"/>
      <c r="V19697" s="122"/>
      <c r="W19697" s="123"/>
      <c r="AC19697" s="123"/>
    </row>
    <row r="19698" spans="5:29" s="2" customFormat="1">
      <c r="E19698" s="120"/>
      <c r="M19698" s="120"/>
      <c r="N19698" s="120"/>
      <c r="U19698" s="121"/>
      <c r="V19698" s="122"/>
      <c r="W19698" s="123"/>
      <c r="AC19698" s="123"/>
    </row>
    <row r="19699" spans="5:29" s="2" customFormat="1">
      <c r="E19699" s="120"/>
      <c r="M19699" s="120"/>
      <c r="N19699" s="120"/>
      <c r="U19699" s="121"/>
      <c r="V19699" s="122"/>
      <c r="W19699" s="123"/>
      <c r="AC19699" s="123"/>
    </row>
    <row r="19700" spans="5:29" s="2" customFormat="1">
      <c r="E19700" s="120"/>
      <c r="M19700" s="120"/>
      <c r="N19700" s="120"/>
      <c r="U19700" s="121"/>
      <c r="V19700" s="122"/>
      <c r="W19700" s="123"/>
      <c r="AC19700" s="123"/>
    </row>
    <row r="19701" spans="5:29" s="2" customFormat="1">
      <c r="E19701" s="120"/>
      <c r="M19701" s="120"/>
      <c r="N19701" s="120"/>
      <c r="U19701" s="121"/>
      <c r="V19701" s="122"/>
      <c r="W19701" s="123"/>
      <c r="AC19701" s="123"/>
    </row>
    <row r="19702" spans="5:29" s="2" customFormat="1">
      <c r="E19702" s="120"/>
      <c r="M19702" s="120"/>
      <c r="N19702" s="120"/>
      <c r="U19702" s="121"/>
      <c r="V19702" s="122"/>
      <c r="W19702" s="123"/>
      <c r="AC19702" s="123"/>
    </row>
    <row r="19703" spans="5:29" s="2" customFormat="1">
      <c r="E19703" s="120"/>
      <c r="M19703" s="120"/>
      <c r="N19703" s="120"/>
      <c r="U19703" s="121"/>
      <c r="V19703" s="122"/>
      <c r="W19703" s="123"/>
      <c r="AC19703" s="123"/>
    </row>
    <row r="19704" spans="5:29" s="2" customFormat="1">
      <c r="E19704" s="120"/>
      <c r="M19704" s="120"/>
      <c r="N19704" s="120"/>
      <c r="U19704" s="121"/>
      <c r="V19704" s="122"/>
      <c r="W19704" s="123"/>
      <c r="AC19704" s="123"/>
    </row>
    <row r="19705" spans="5:29" s="2" customFormat="1">
      <c r="E19705" s="120"/>
      <c r="M19705" s="120"/>
      <c r="N19705" s="120"/>
      <c r="U19705" s="121"/>
      <c r="V19705" s="122"/>
      <c r="W19705" s="123"/>
      <c r="AC19705" s="123"/>
    </row>
    <row r="19706" spans="5:29" s="2" customFormat="1">
      <c r="E19706" s="120"/>
      <c r="M19706" s="120"/>
      <c r="N19706" s="120"/>
      <c r="U19706" s="121"/>
      <c r="V19706" s="122"/>
      <c r="W19706" s="123"/>
      <c r="AC19706" s="123"/>
    </row>
    <row r="19707" spans="5:29" s="2" customFormat="1">
      <c r="E19707" s="120"/>
      <c r="M19707" s="120"/>
      <c r="N19707" s="120"/>
      <c r="U19707" s="121"/>
      <c r="V19707" s="122"/>
      <c r="W19707" s="123"/>
      <c r="AC19707" s="123"/>
    </row>
    <row r="19708" spans="5:29" s="2" customFormat="1">
      <c r="E19708" s="120"/>
      <c r="M19708" s="120"/>
      <c r="N19708" s="120"/>
      <c r="U19708" s="121"/>
      <c r="V19708" s="122"/>
      <c r="W19708" s="123"/>
      <c r="AC19708" s="123"/>
    </row>
    <row r="19709" spans="5:29" s="2" customFormat="1">
      <c r="E19709" s="120"/>
      <c r="M19709" s="120"/>
      <c r="N19709" s="120"/>
      <c r="U19709" s="121"/>
      <c r="V19709" s="122"/>
      <c r="W19709" s="123"/>
      <c r="AC19709" s="123"/>
    </row>
    <row r="19710" spans="5:29" s="2" customFormat="1">
      <c r="E19710" s="120"/>
      <c r="M19710" s="120"/>
      <c r="N19710" s="120"/>
      <c r="U19710" s="121"/>
      <c r="V19710" s="122"/>
      <c r="W19710" s="123"/>
      <c r="AC19710" s="123"/>
    </row>
    <row r="19711" spans="5:29" s="2" customFormat="1">
      <c r="E19711" s="120"/>
      <c r="M19711" s="120"/>
      <c r="N19711" s="120"/>
      <c r="U19711" s="121"/>
      <c r="V19711" s="122"/>
      <c r="W19711" s="123"/>
      <c r="AC19711" s="123"/>
    </row>
    <row r="19712" spans="5:29" s="2" customFormat="1">
      <c r="E19712" s="120"/>
      <c r="M19712" s="120"/>
      <c r="N19712" s="120"/>
      <c r="U19712" s="121"/>
      <c r="V19712" s="122"/>
      <c r="W19712" s="123"/>
      <c r="AC19712" s="123"/>
    </row>
    <row r="19713" spans="5:29" s="2" customFormat="1">
      <c r="E19713" s="120"/>
      <c r="M19713" s="120"/>
      <c r="N19713" s="120"/>
      <c r="U19713" s="121"/>
      <c r="V19713" s="122"/>
      <c r="W19713" s="123"/>
      <c r="AC19713" s="123"/>
    </row>
    <row r="19714" spans="5:29" s="2" customFormat="1">
      <c r="E19714" s="120"/>
      <c r="M19714" s="120"/>
      <c r="N19714" s="120"/>
      <c r="U19714" s="121"/>
      <c r="V19714" s="122"/>
      <c r="W19714" s="123"/>
      <c r="AC19714" s="123"/>
    </row>
    <row r="19715" spans="5:29" s="2" customFormat="1">
      <c r="E19715" s="120"/>
      <c r="M19715" s="120"/>
      <c r="N19715" s="120"/>
      <c r="U19715" s="121"/>
      <c r="V19715" s="122"/>
      <c r="W19715" s="123"/>
      <c r="AC19715" s="123"/>
    </row>
    <row r="19716" spans="5:29" s="2" customFormat="1">
      <c r="E19716" s="120"/>
      <c r="M19716" s="120"/>
      <c r="N19716" s="120"/>
      <c r="U19716" s="121"/>
      <c r="V19716" s="122"/>
      <c r="W19716" s="123"/>
      <c r="AC19716" s="123"/>
    </row>
    <row r="19717" spans="5:29" s="2" customFormat="1">
      <c r="E19717" s="120"/>
      <c r="M19717" s="120"/>
      <c r="N19717" s="120"/>
      <c r="U19717" s="121"/>
      <c r="V19717" s="122"/>
      <c r="W19717" s="123"/>
      <c r="AC19717" s="123"/>
    </row>
    <row r="19718" spans="5:29" s="2" customFormat="1">
      <c r="E19718" s="120"/>
      <c r="M19718" s="120"/>
      <c r="N19718" s="120"/>
      <c r="U19718" s="121"/>
      <c r="V19718" s="122"/>
      <c r="W19718" s="123"/>
      <c r="AC19718" s="123"/>
    </row>
    <row r="19719" spans="5:29" s="2" customFormat="1">
      <c r="E19719" s="120"/>
      <c r="M19719" s="120"/>
      <c r="N19719" s="120"/>
      <c r="U19719" s="121"/>
      <c r="V19719" s="122"/>
      <c r="W19719" s="123"/>
      <c r="AC19719" s="123"/>
    </row>
    <row r="19720" spans="5:29" s="2" customFormat="1">
      <c r="E19720" s="120"/>
      <c r="M19720" s="120"/>
      <c r="N19720" s="120"/>
      <c r="U19720" s="121"/>
      <c r="V19720" s="122"/>
      <c r="W19720" s="123"/>
      <c r="AC19720" s="123"/>
    </row>
    <row r="19721" spans="5:29" s="2" customFormat="1">
      <c r="E19721" s="120"/>
      <c r="M19721" s="120"/>
      <c r="N19721" s="120"/>
      <c r="U19721" s="121"/>
      <c r="V19721" s="122"/>
      <c r="W19721" s="123"/>
      <c r="AC19721" s="123"/>
    </row>
    <row r="19722" spans="5:29" s="2" customFormat="1">
      <c r="E19722" s="120"/>
      <c r="M19722" s="120"/>
      <c r="N19722" s="120"/>
      <c r="U19722" s="121"/>
      <c r="V19722" s="122"/>
      <c r="W19722" s="123"/>
      <c r="AC19722" s="123"/>
    </row>
    <row r="19723" spans="5:29" s="2" customFormat="1">
      <c r="E19723" s="120"/>
      <c r="M19723" s="120"/>
      <c r="N19723" s="120"/>
      <c r="U19723" s="121"/>
      <c r="V19723" s="122"/>
      <c r="W19723" s="123"/>
      <c r="AC19723" s="123"/>
    </row>
    <row r="19724" spans="5:29" s="2" customFormat="1">
      <c r="E19724" s="120"/>
      <c r="M19724" s="120"/>
      <c r="N19724" s="120"/>
      <c r="U19724" s="121"/>
      <c r="V19724" s="122"/>
      <c r="W19724" s="123"/>
      <c r="AC19724" s="123"/>
    </row>
    <row r="19725" spans="5:29" s="2" customFormat="1">
      <c r="E19725" s="120"/>
      <c r="M19725" s="120"/>
      <c r="N19725" s="120"/>
      <c r="U19725" s="121"/>
      <c r="V19725" s="122"/>
      <c r="W19725" s="123"/>
      <c r="AC19725" s="123"/>
    </row>
    <row r="19726" spans="5:29" s="2" customFormat="1">
      <c r="E19726" s="120"/>
      <c r="M19726" s="120"/>
      <c r="N19726" s="120"/>
      <c r="U19726" s="121"/>
      <c r="V19726" s="122"/>
      <c r="W19726" s="123"/>
      <c r="AC19726" s="123"/>
    </row>
    <row r="19727" spans="5:29" s="2" customFormat="1">
      <c r="E19727" s="120"/>
      <c r="M19727" s="120"/>
      <c r="N19727" s="120"/>
      <c r="U19727" s="121"/>
      <c r="V19727" s="122"/>
      <c r="W19727" s="123"/>
      <c r="AC19727" s="123"/>
    </row>
    <row r="19728" spans="5:29" s="2" customFormat="1">
      <c r="E19728" s="120"/>
      <c r="M19728" s="120"/>
      <c r="N19728" s="120"/>
      <c r="U19728" s="121"/>
      <c r="V19728" s="122"/>
      <c r="W19728" s="123"/>
      <c r="AC19728" s="123"/>
    </row>
    <row r="19729" spans="5:29" s="2" customFormat="1">
      <c r="E19729" s="120"/>
      <c r="M19729" s="120"/>
      <c r="N19729" s="120"/>
      <c r="U19729" s="121"/>
      <c r="V19729" s="122"/>
      <c r="W19729" s="123"/>
      <c r="AC19729" s="123"/>
    </row>
    <row r="19730" spans="5:29" s="2" customFormat="1">
      <c r="E19730" s="120"/>
      <c r="M19730" s="120"/>
      <c r="N19730" s="120"/>
      <c r="U19730" s="121"/>
      <c r="V19730" s="122"/>
      <c r="W19730" s="123"/>
      <c r="AC19730" s="123"/>
    </row>
    <row r="19731" spans="5:29" s="2" customFormat="1">
      <c r="E19731" s="120"/>
      <c r="M19731" s="120"/>
      <c r="N19731" s="120"/>
      <c r="U19731" s="121"/>
      <c r="V19731" s="122"/>
      <c r="W19731" s="123"/>
      <c r="AC19731" s="123"/>
    </row>
    <row r="19732" spans="5:29" s="2" customFormat="1">
      <c r="E19732" s="120"/>
      <c r="M19732" s="120"/>
      <c r="N19732" s="120"/>
      <c r="U19732" s="121"/>
      <c r="V19732" s="122"/>
      <c r="W19732" s="123"/>
      <c r="AC19732" s="123"/>
    </row>
    <row r="19733" spans="5:29" s="2" customFormat="1">
      <c r="E19733" s="120"/>
      <c r="M19733" s="120"/>
      <c r="N19733" s="120"/>
      <c r="U19733" s="121"/>
      <c r="V19733" s="122"/>
      <c r="W19733" s="123"/>
      <c r="AC19733" s="123"/>
    </row>
    <row r="19734" spans="5:29" s="2" customFormat="1">
      <c r="E19734" s="120"/>
      <c r="M19734" s="120"/>
      <c r="N19734" s="120"/>
      <c r="U19734" s="121"/>
      <c r="V19734" s="122"/>
      <c r="W19734" s="123"/>
      <c r="AC19734" s="123"/>
    </row>
    <row r="19735" spans="5:29" s="2" customFormat="1">
      <c r="E19735" s="120"/>
      <c r="M19735" s="120"/>
      <c r="N19735" s="120"/>
      <c r="U19735" s="121"/>
      <c r="V19735" s="122"/>
      <c r="W19735" s="123"/>
      <c r="AC19735" s="123"/>
    </row>
    <row r="19736" spans="5:29" s="2" customFormat="1">
      <c r="E19736" s="120"/>
      <c r="M19736" s="120"/>
      <c r="N19736" s="120"/>
      <c r="U19736" s="121"/>
      <c r="V19736" s="122"/>
      <c r="W19736" s="123"/>
      <c r="AC19736" s="123"/>
    </row>
    <row r="19737" spans="5:29" s="2" customFormat="1">
      <c r="E19737" s="120"/>
      <c r="M19737" s="120"/>
      <c r="N19737" s="120"/>
      <c r="U19737" s="121"/>
      <c r="V19737" s="122"/>
      <c r="W19737" s="123"/>
      <c r="AC19737" s="123"/>
    </row>
    <row r="19738" spans="5:29" s="2" customFormat="1">
      <c r="E19738" s="120"/>
      <c r="M19738" s="120"/>
      <c r="N19738" s="120"/>
      <c r="U19738" s="121"/>
      <c r="V19738" s="122"/>
      <c r="W19738" s="123"/>
      <c r="AC19738" s="123"/>
    </row>
    <row r="19739" spans="5:29" s="2" customFormat="1">
      <c r="E19739" s="120"/>
      <c r="M19739" s="120"/>
      <c r="N19739" s="120"/>
      <c r="U19739" s="121"/>
      <c r="V19739" s="122"/>
      <c r="W19739" s="123"/>
      <c r="AC19739" s="123"/>
    </row>
    <row r="19740" spans="5:29" s="2" customFormat="1">
      <c r="E19740" s="120"/>
      <c r="M19740" s="120"/>
      <c r="N19740" s="120"/>
      <c r="U19740" s="121"/>
      <c r="V19740" s="122"/>
      <c r="W19740" s="123"/>
      <c r="AC19740" s="123"/>
    </row>
    <row r="19741" spans="5:29" s="2" customFormat="1">
      <c r="E19741" s="120"/>
      <c r="M19741" s="120"/>
      <c r="N19741" s="120"/>
      <c r="U19741" s="121"/>
      <c r="V19741" s="122"/>
      <c r="W19741" s="123"/>
      <c r="AC19741" s="123"/>
    </row>
    <row r="19742" spans="5:29" s="2" customFormat="1">
      <c r="E19742" s="120"/>
      <c r="M19742" s="120"/>
      <c r="N19742" s="120"/>
      <c r="U19742" s="121"/>
      <c r="V19742" s="122"/>
      <c r="W19742" s="123"/>
      <c r="AC19742" s="123"/>
    </row>
    <row r="19743" spans="5:29" s="2" customFormat="1">
      <c r="E19743" s="120"/>
      <c r="M19743" s="120"/>
      <c r="N19743" s="120"/>
      <c r="U19743" s="121"/>
      <c r="V19743" s="122"/>
      <c r="W19743" s="123"/>
      <c r="AC19743" s="123"/>
    </row>
    <row r="19744" spans="5:29" s="2" customFormat="1">
      <c r="E19744" s="120"/>
      <c r="M19744" s="120"/>
      <c r="N19744" s="120"/>
      <c r="U19744" s="121"/>
      <c r="V19744" s="122"/>
      <c r="W19744" s="123"/>
      <c r="AC19744" s="123"/>
    </row>
    <row r="19745" spans="5:29" s="2" customFormat="1">
      <c r="E19745" s="120"/>
      <c r="M19745" s="120"/>
      <c r="N19745" s="120"/>
      <c r="U19745" s="121"/>
      <c r="V19745" s="122"/>
      <c r="W19745" s="123"/>
      <c r="AC19745" s="123"/>
    </row>
    <row r="19746" spans="5:29" s="2" customFormat="1">
      <c r="E19746" s="120"/>
      <c r="M19746" s="120"/>
      <c r="N19746" s="120"/>
      <c r="U19746" s="121"/>
      <c r="V19746" s="122"/>
      <c r="W19746" s="123"/>
      <c r="AC19746" s="123"/>
    </row>
    <row r="19747" spans="5:29" s="2" customFormat="1">
      <c r="E19747" s="120"/>
      <c r="M19747" s="120"/>
      <c r="N19747" s="120"/>
      <c r="U19747" s="121"/>
      <c r="V19747" s="122"/>
      <c r="W19747" s="123"/>
      <c r="AC19747" s="123"/>
    </row>
    <row r="19748" spans="5:29" s="2" customFormat="1">
      <c r="E19748" s="120"/>
      <c r="M19748" s="120"/>
      <c r="N19748" s="120"/>
      <c r="U19748" s="121"/>
      <c r="V19748" s="122"/>
      <c r="W19748" s="123"/>
      <c r="AC19748" s="123"/>
    </row>
    <row r="19749" spans="5:29" s="2" customFormat="1">
      <c r="E19749" s="120"/>
      <c r="M19749" s="120"/>
      <c r="N19749" s="120"/>
      <c r="U19749" s="121"/>
      <c r="V19749" s="122"/>
      <c r="W19749" s="123"/>
      <c r="AC19749" s="123"/>
    </row>
    <row r="19750" spans="5:29" s="2" customFormat="1">
      <c r="E19750" s="120"/>
      <c r="M19750" s="120"/>
      <c r="N19750" s="120"/>
      <c r="U19750" s="121"/>
      <c r="V19750" s="122"/>
      <c r="W19750" s="123"/>
      <c r="AC19750" s="123"/>
    </row>
    <row r="19751" spans="5:29" s="2" customFormat="1">
      <c r="E19751" s="120"/>
      <c r="M19751" s="120"/>
      <c r="N19751" s="120"/>
      <c r="U19751" s="121"/>
      <c r="V19751" s="122"/>
      <c r="W19751" s="123"/>
      <c r="AC19751" s="123"/>
    </row>
    <row r="19752" spans="5:29" s="2" customFormat="1">
      <c r="E19752" s="120"/>
      <c r="M19752" s="120"/>
      <c r="N19752" s="120"/>
      <c r="U19752" s="121"/>
      <c r="V19752" s="122"/>
      <c r="W19752" s="123"/>
      <c r="AC19752" s="123"/>
    </row>
    <row r="19753" spans="5:29" s="2" customFormat="1">
      <c r="E19753" s="120"/>
      <c r="M19753" s="120"/>
      <c r="N19753" s="120"/>
      <c r="U19753" s="121"/>
      <c r="V19753" s="122"/>
      <c r="W19753" s="123"/>
      <c r="AC19753" s="123"/>
    </row>
    <row r="19754" spans="5:29" s="2" customFormat="1">
      <c r="E19754" s="120"/>
      <c r="M19754" s="120"/>
      <c r="N19754" s="120"/>
      <c r="U19754" s="121"/>
      <c r="V19754" s="122"/>
      <c r="W19754" s="123"/>
      <c r="AC19754" s="123"/>
    </row>
    <row r="19755" spans="5:29" s="2" customFormat="1">
      <c r="E19755" s="120"/>
      <c r="M19755" s="120"/>
      <c r="N19755" s="120"/>
      <c r="U19755" s="121"/>
      <c r="V19755" s="122"/>
      <c r="W19755" s="123"/>
      <c r="AC19755" s="123"/>
    </row>
    <row r="19756" spans="5:29" s="2" customFormat="1">
      <c r="E19756" s="120"/>
      <c r="M19756" s="120"/>
      <c r="N19756" s="120"/>
      <c r="U19756" s="121"/>
      <c r="V19756" s="122"/>
      <c r="W19756" s="123"/>
      <c r="AC19756" s="123"/>
    </row>
    <row r="19757" spans="5:29" s="2" customFormat="1">
      <c r="E19757" s="120"/>
      <c r="M19757" s="120"/>
      <c r="N19757" s="120"/>
      <c r="U19757" s="121"/>
      <c r="V19757" s="122"/>
      <c r="W19757" s="123"/>
      <c r="AC19757" s="123"/>
    </row>
    <row r="19758" spans="5:29" s="2" customFormat="1">
      <c r="E19758" s="120"/>
      <c r="M19758" s="120"/>
      <c r="N19758" s="120"/>
      <c r="U19758" s="121"/>
      <c r="V19758" s="122"/>
      <c r="W19758" s="123"/>
      <c r="AC19758" s="123"/>
    </row>
    <row r="19759" spans="5:29" s="2" customFormat="1">
      <c r="E19759" s="120"/>
      <c r="M19759" s="120"/>
      <c r="N19759" s="120"/>
      <c r="U19759" s="121"/>
      <c r="V19759" s="122"/>
      <c r="W19759" s="123"/>
      <c r="AC19759" s="123"/>
    </row>
    <row r="19760" spans="5:29" s="2" customFormat="1">
      <c r="E19760" s="120"/>
      <c r="M19760" s="120"/>
      <c r="N19760" s="120"/>
      <c r="U19760" s="121"/>
      <c r="V19760" s="122"/>
      <c r="W19760" s="123"/>
      <c r="AC19760" s="123"/>
    </row>
    <row r="19761" spans="5:29" s="2" customFormat="1">
      <c r="E19761" s="120"/>
      <c r="M19761" s="120"/>
      <c r="N19761" s="120"/>
      <c r="U19761" s="121"/>
      <c r="V19761" s="122"/>
      <c r="W19761" s="123"/>
      <c r="AC19761" s="123"/>
    </row>
    <row r="19762" spans="5:29" s="2" customFormat="1">
      <c r="E19762" s="120"/>
      <c r="M19762" s="120"/>
      <c r="N19762" s="120"/>
      <c r="U19762" s="121"/>
      <c r="V19762" s="122"/>
      <c r="W19762" s="123"/>
      <c r="AC19762" s="123"/>
    </row>
    <row r="19763" spans="5:29" s="2" customFormat="1">
      <c r="E19763" s="120"/>
      <c r="M19763" s="120"/>
      <c r="N19763" s="120"/>
      <c r="U19763" s="121"/>
      <c r="V19763" s="122"/>
      <c r="W19763" s="123"/>
      <c r="AC19763" s="123"/>
    </row>
    <row r="19764" spans="5:29" s="2" customFormat="1">
      <c r="E19764" s="120"/>
      <c r="M19764" s="120"/>
      <c r="N19764" s="120"/>
      <c r="U19764" s="121"/>
      <c r="V19764" s="122"/>
      <c r="W19764" s="123"/>
      <c r="AC19764" s="123"/>
    </row>
    <row r="19765" spans="5:29" s="2" customFormat="1">
      <c r="E19765" s="120"/>
      <c r="M19765" s="120"/>
      <c r="N19765" s="120"/>
      <c r="U19765" s="121"/>
      <c r="V19765" s="122"/>
      <c r="W19765" s="123"/>
      <c r="AC19765" s="123"/>
    </row>
    <row r="19766" spans="5:29" s="2" customFormat="1">
      <c r="E19766" s="120"/>
      <c r="M19766" s="120"/>
      <c r="N19766" s="120"/>
      <c r="U19766" s="121"/>
      <c r="V19766" s="122"/>
      <c r="W19766" s="123"/>
      <c r="AC19766" s="123"/>
    </row>
    <row r="19767" spans="5:29" s="2" customFormat="1">
      <c r="E19767" s="120"/>
      <c r="M19767" s="120"/>
      <c r="N19767" s="120"/>
      <c r="U19767" s="121"/>
      <c r="V19767" s="122"/>
      <c r="W19767" s="123"/>
      <c r="AC19767" s="123"/>
    </row>
    <row r="19768" spans="5:29" s="2" customFormat="1">
      <c r="E19768" s="120"/>
      <c r="M19768" s="120"/>
      <c r="N19768" s="120"/>
      <c r="U19768" s="121"/>
      <c r="V19768" s="122"/>
      <c r="W19768" s="123"/>
      <c r="AC19768" s="123"/>
    </row>
    <row r="19769" spans="5:29" s="2" customFormat="1">
      <c r="E19769" s="120"/>
      <c r="M19769" s="120"/>
      <c r="N19769" s="120"/>
      <c r="U19769" s="121"/>
      <c r="V19769" s="122"/>
      <c r="W19769" s="123"/>
      <c r="AC19769" s="123"/>
    </row>
    <row r="19770" spans="5:29" s="2" customFormat="1">
      <c r="E19770" s="120"/>
      <c r="M19770" s="120"/>
      <c r="N19770" s="120"/>
      <c r="U19770" s="121"/>
      <c r="V19770" s="122"/>
      <c r="W19770" s="123"/>
      <c r="AC19770" s="123"/>
    </row>
    <row r="19771" spans="5:29" s="2" customFormat="1">
      <c r="E19771" s="120"/>
      <c r="M19771" s="120"/>
      <c r="N19771" s="120"/>
      <c r="U19771" s="121"/>
      <c r="V19771" s="122"/>
      <c r="W19771" s="123"/>
      <c r="AC19771" s="123"/>
    </row>
    <row r="19772" spans="5:29" s="2" customFormat="1">
      <c r="E19772" s="120"/>
      <c r="M19772" s="120"/>
      <c r="N19772" s="120"/>
      <c r="U19772" s="121"/>
      <c r="V19772" s="122"/>
      <c r="W19772" s="123"/>
      <c r="AC19772" s="123"/>
    </row>
    <row r="19773" spans="5:29" s="2" customFormat="1">
      <c r="E19773" s="120"/>
      <c r="M19773" s="120"/>
      <c r="N19773" s="120"/>
      <c r="U19773" s="121"/>
      <c r="V19773" s="122"/>
      <c r="W19773" s="123"/>
      <c r="AC19773" s="123"/>
    </row>
    <row r="19774" spans="5:29" s="2" customFormat="1">
      <c r="E19774" s="120"/>
      <c r="M19774" s="120"/>
      <c r="N19774" s="120"/>
      <c r="U19774" s="121"/>
      <c r="V19774" s="122"/>
      <c r="W19774" s="123"/>
      <c r="AC19774" s="123"/>
    </row>
    <row r="19775" spans="5:29" s="2" customFormat="1">
      <c r="E19775" s="120"/>
      <c r="M19775" s="120"/>
      <c r="N19775" s="120"/>
      <c r="U19775" s="121"/>
      <c r="V19775" s="122"/>
      <c r="W19775" s="123"/>
      <c r="AC19775" s="123"/>
    </row>
    <row r="19776" spans="5:29" s="2" customFormat="1">
      <c r="E19776" s="120"/>
      <c r="M19776" s="120"/>
      <c r="N19776" s="120"/>
      <c r="U19776" s="121"/>
      <c r="V19776" s="122"/>
      <c r="W19776" s="123"/>
      <c r="AC19776" s="123"/>
    </row>
    <row r="19777" spans="5:29" s="2" customFormat="1">
      <c r="E19777" s="120"/>
      <c r="M19777" s="120"/>
      <c r="N19777" s="120"/>
      <c r="U19777" s="121"/>
      <c r="V19777" s="122"/>
      <c r="W19777" s="123"/>
      <c r="AC19777" s="123"/>
    </row>
    <row r="19778" spans="5:29" s="2" customFormat="1">
      <c r="E19778" s="120"/>
      <c r="M19778" s="120"/>
      <c r="N19778" s="120"/>
      <c r="U19778" s="121"/>
      <c r="V19778" s="122"/>
      <c r="W19778" s="123"/>
      <c r="AC19778" s="123"/>
    </row>
    <row r="19779" spans="5:29" s="2" customFormat="1">
      <c r="E19779" s="120"/>
      <c r="M19779" s="120"/>
      <c r="N19779" s="120"/>
      <c r="U19779" s="121"/>
      <c r="V19779" s="122"/>
      <c r="W19779" s="123"/>
      <c r="AC19779" s="123"/>
    </row>
    <row r="19780" spans="5:29" s="2" customFormat="1">
      <c r="E19780" s="120"/>
      <c r="M19780" s="120"/>
      <c r="N19780" s="120"/>
      <c r="U19780" s="121"/>
      <c r="V19780" s="122"/>
      <c r="W19780" s="123"/>
      <c r="AC19780" s="123"/>
    </row>
    <row r="19781" spans="5:29" s="2" customFormat="1">
      <c r="E19781" s="120"/>
      <c r="M19781" s="120"/>
      <c r="N19781" s="120"/>
      <c r="U19781" s="121"/>
      <c r="V19781" s="122"/>
      <c r="W19781" s="123"/>
      <c r="AC19781" s="123"/>
    </row>
    <row r="19782" spans="5:29" s="2" customFormat="1">
      <c r="E19782" s="120"/>
      <c r="M19782" s="120"/>
      <c r="N19782" s="120"/>
      <c r="U19782" s="121"/>
      <c r="V19782" s="122"/>
      <c r="W19782" s="123"/>
      <c r="AC19782" s="123"/>
    </row>
    <row r="19783" spans="5:29" s="2" customFormat="1">
      <c r="E19783" s="120"/>
      <c r="M19783" s="120"/>
      <c r="N19783" s="120"/>
      <c r="U19783" s="121"/>
      <c r="V19783" s="122"/>
      <c r="W19783" s="123"/>
      <c r="AC19783" s="123"/>
    </row>
    <row r="19784" spans="5:29" s="2" customFormat="1">
      <c r="E19784" s="120"/>
      <c r="M19784" s="120"/>
      <c r="N19784" s="120"/>
      <c r="U19784" s="121"/>
      <c r="V19784" s="122"/>
      <c r="W19784" s="123"/>
      <c r="AC19784" s="123"/>
    </row>
    <row r="19785" spans="5:29" s="2" customFormat="1">
      <c r="E19785" s="120"/>
      <c r="M19785" s="120"/>
      <c r="N19785" s="120"/>
      <c r="U19785" s="121"/>
      <c r="V19785" s="122"/>
      <c r="W19785" s="123"/>
      <c r="AC19785" s="123"/>
    </row>
    <row r="19786" spans="5:29" s="2" customFormat="1">
      <c r="E19786" s="120"/>
      <c r="M19786" s="120"/>
      <c r="N19786" s="120"/>
      <c r="U19786" s="121"/>
      <c r="V19786" s="122"/>
      <c r="W19786" s="123"/>
      <c r="AC19786" s="123"/>
    </row>
    <row r="19787" spans="5:29" s="2" customFormat="1">
      <c r="E19787" s="120"/>
      <c r="M19787" s="120"/>
      <c r="N19787" s="120"/>
      <c r="U19787" s="121"/>
      <c r="V19787" s="122"/>
      <c r="W19787" s="123"/>
      <c r="AC19787" s="123"/>
    </row>
    <row r="19788" spans="5:29" s="2" customFormat="1">
      <c r="E19788" s="120"/>
      <c r="M19788" s="120"/>
      <c r="N19788" s="120"/>
      <c r="U19788" s="121"/>
      <c r="V19788" s="122"/>
      <c r="W19788" s="123"/>
      <c r="AC19788" s="123"/>
    </row>
    <row r="19789" spans="5:29" s="2" customFormat="1">
      <c r="E19789" s="120"/>
      <c r="M19789" s="120"/>
      <c r="N19789" s="120"/>
      <c r="U19789" s="121"/>
      <c r="V19789" s="122"/>
      <c r="W19789" s="123"/>
      <c r="AC19789" s="123"/>
    </row>
    <row r="19790" spans="5:29" s="2" customFormat="1">
      <c r="E19790" s="120"/>
      <c r="M19790" s="120"/>
      <c r="N19790" s="120"/>
      <c r="U19790" s="121"/>
      <c r="V19790" s="122"/>
      <c r="W19790" s="123"/>
      <c r="AC19790" s="123"/>
    </row>
    <row r="19791" spans="5:29" s="2" customFormat="1">
      <c r="E19791" s="120"/>
      <c r="M19791" s="120"/>
      <c r="N19791" s="120"/>
      <c r="U19791" s="121"/>
      <c r="V19791" s="122"/>
      <c r="W19791" s="123"/>
      <c r="AC19791" s="123"/>
    </row>
    <row r="19792" spans="5:29" s="2" customFormat="1">
      <c r="E19792" s="120"/>
      <c r="M19792" s="120"/>
      <c r="N19792" s="120"/>
      <c r="U19792" s="121"/>
      <c r="V19792" s="122"/>
      <c r="W19792" s="123"/>
      <c r="AC19792" s="123"/>
    </row>
    <row r="19793" spans="5:29" s="2" customFormat="1">
      <c r="E19793" s="120"/>
      <c r="M19793" s="120"/>
      <c r="N19793" s="120"/>
      <c r="U19793" s="121"/>
      <c r="V19793" s="122"/>
      <c r="W19793" s="123"/>
      <c r="AC19793" s="123"/>
    </row>
    <row r="19794" spans="5:29" s="2" customFormat="1">
      <c r="E19794" s="120"/>
      <c r="M19794" s="120"/>
      <c r="N19794" s="120"/>
      <c r="U19794" s="121"/>
      <c r="V19794" s="122"/>
      <c r="W19794" s="123"/>
      <c r="AC19794" s="123"/>
    </row>
    <row r="19795" spans="5:29" s="2" customFormat="1">
      <c r="E19795" s="120"/>
      <c r="M19795" s="120"/>
      <c r="N19795" s="120"/>
      <c r="U19795" s="121"/>
      <c r="V19795" s="122"/>
      <c r="W19795" s="123"/>
      <c r="AC19795" s="123"/>
    </row>
    <row r="19796" spans="5:29" s="2" customFormat="1">
      <c r="E19796" s="120"/>
      <c r="M19796" s="120"/>
      <c r="N19796" s="120"/>
      <c r="U19796" s="121"/>
      <c r="V19796" s="122"/>
      <c r="W19796" s="123"/>
      <c r="AC19796" s="123"/>
    </row>
    <row r="19797" spans="5:29" s="2" customFormat="1">
      <c r="E19797" s="120"/>
      <c r="M19797" s="120"/>
      <c r="N19797" s="120"/>
      <c r="U19797" s="121"/>
      <c r="V19797" s="122"/>
      <c r="W19797" s="123"/>
      <c r="AC19797" s="123"/>
    </row>
    <row r="19798" spans="5:29" s="2" customFormat="1">
      <c r="E19798" s="120"/>
      <c r="M19798" s="120"/>
      <c r="N19798" s="120"/>
      <c r="U19798" s="121"/>
      <c r="V19798" s="122"/>
      <c r="W19798" s="123"/>
      <c r="AC19798" s="123"/>
    </row>
    <row r="19799" spans="5:29" s="2" customFormat="1">
      <c r="E19799" s="120"/>
      <c r="M19799" s="120"/>
      <c r="N19799" s="120"/>
      <c r="U19799" s="121"/>
      <c r="V19799" s="122"/>
      <c r="W19799" s="123"/>
      <c r="AC19799" s="123"/>
    </row>
    <row r="19800" spans="5:29" s="2" customFormat="1">
      <c r="E19800" s="120"/>
      <c r="M19800" s="120"/>
      <c r="N19800" s="120"/>
      <c r="U19800" s="121"/>
      <c r="V19800" s="122"/>
      <c r="W19800" s="123"/>
      <c r="AC19800" s="123"/>
    </row>
    <row r="19801" spans="5:29" s="2" customFormat="1">
      <c r="E19801" s="120"/>
      <c r="M19801" s="120"/>
      <c r="N19801" s="120"/>
      <c r="U19801" s="121"/>
      <c r="V19801" s="122"/>
      <c r="W19801" s="123"/>
      <c r="AC19801" s="123"/>
    </row>
    <row r="19802" spans="5:29" s="2" customFormat="1">
      <c r="E19802" s="120"/>
      <c r="M19802" s="120"/>
      <c r="N19802" s="120"/>
      <c r="U19802" s="121"/>
      <c r="V19802" s="122"/>
      <c r="W19802" s="123"/>
      <c r="AC19802" s="123"/>
    </row>
    <row r="19803" spans="5:29" s="2" customFormat="1">
      <c r="E19803" s="120"/>
      <c r="M19803" s="120"/>
      <c r="N19803" s="120"/>
      <c r="U19803" s="121"/>
      <c r="V19803" s="122"/>
      <c r="W19803" s="123"/>
      <c r="AC19803" s="123"/>
    </row>
    <row r="19804" spans="5:29" s="2" customFormat="1">
      <c r="E19804" s="120"/>
      <c r="M19804" s="120"/>
      <c r="N19804" s="120"/>
      <c r="U19804" s="121"/>
      <c r="V19804" s="122"/>
      <c r="W19804" s="123"/>
      <c r="AC19804" s="123"/>
    </row>
    <row r="19805" spans="5:29" s="2" customFormat="1">
      <c r="E19805" s="120"/>
      <c r="M19805" s="120"/>
      <c r="N19805" s="120"/>
      <c r="U19805" s="121"/>
      <c r="V19805" s="122"/>
      <c r="W19805" s="123"/>
      <c r="AC19805" s="123"/>
    </row>
    <row r="19806" spans="5:29" s="2" customFormat="1">
      <c r="E19806" s="120"/>
      <c r="M19806" s="120"/>
      <c r="N19806" s="120"/>
      <c r="U19806" s="121"/>
      <c r="V19806" s="122"/>
      <c r="W19806" s="123"/>
      <c r="AC19806" s="123"/>
    </row>
    <row r="19807" spans="5:29" s="2" customFormat="1">
      <c r="E19807" s="120"/>
      <c r="M19807" s="120"/>
      <c r="N19807" s="120"/>
      <c r="U19807" s="121"/>
      <c r="V19807" s="122"/>
      <c r="W19807" s="123"/>
      <c r="AC19807" s="123"/>
    </row>
    <row r="19808" spans="5:29" s="2" customFormat="1">
      <c r="E19808" s="120"/>
      <c r="M19808" s="120"/>
      <c r="N19808" s="120"/>
      <c r="U19808" s="121"/>
      <c r="V19808" s="122"/>
      <c r="W19808" s="123"/>
      <c r="AC19808" s="123"/>
    </row>
    <row r="19809" spans="5:29" s="2" customFormat="1">
      <c r="E19809" s="120"/>
      <c r="M19809" s="120"/>
      <c r="N19809" s="120"/>
      <c r="U19809" s="121"/>
      <c r="V19809" s="122"/>
      <c r="W19809" s="123"/>
      <c r="AC19809" s="123"/>
    </row>
    <row r="19810" spans="5:29" s="2" customFormat="1">
      <c r="E19810" s="120"/>
      <c r="M19810" s="120"/>
      <c r="N19810" s="120"/>
      <c r="U19810" s="121"/>
      <c r="V19810" s="122"/>
      <c r="W19810" s="123"/>
      <c r="AC19810" s="123"/>
    </row>
    <row r="19811" spans="5:29" s="2" customFormat="1">
      <c r="E19811" s="120"/>
      <c r="M19811" s="120"/>
      <c r="N19811" s="120"/>
      <c r="U19811" s="121"/>
      <c r="V19811" s="122"/>
      <c r="W19811" s="123"/>
      <c r="AC19811" s="123"/>
    </row>
    <row r="19812" spans="5:29" s="2" customFormat="1">
      <c r="E19812" s="120"/>
      <c r="M19812" s="120"/>
      <c r="N19812" s="120"/>
      <c r="U19812" s="121"/>
      <c r="V19812" s="122"/>
      <c r="W19812" s="123"/>
      <c r="AC19812" s="123"/>
    </row>
    <row r="19813" spans="5:29" s="2" customFormat="1">
      <c r="E19813" s="120"/>
      <c r="M19813" s="120"/>
      <c r="N19813" s="120"/>
      <c r="U19813" s="121"/>
      <c r="V19813" s="122"/>
      <c r="W19813" s="123"/>
      <c r="AC19813" s="123"/>
    </row>
    <row r="19814" spans="5:29" s="2" customFormat="1">
      <c r="E19814" s="120"/>
      <c r="M19814" s="120"/>
      <c r="N19814" s="120"/>
      <c r="U19814" s="121"/>
      <c r="V19814" s="122"/>
      <c r="W19814" s="123"/>
      <c r="AC19814" s="123"/>
    </row>
    <row r="19815" spans="5:29" s="2" customFormat="1">
      <c r="E19815" s="120"/>
      <c r="M19815" s="120"/>
      <c r="N19815" s="120"/>
      <c r="U19815" s="121"/>
      <c r="V19815" s="122"/>
      <c r="W19815" s="123"/>
      <c r="AC19815" s="123"/>
    </row>
    <row r="19816" spans="5:29" s="2" customFormat="1">
      <c r="E19816" s="120"/>
      <c r="M19816" s="120"/>
      <c r="N19816" s="120"/>
      <c r="U19816" s="121"/>
      <c r="V19816" s="122"/>
      <c r="W19816" s="123"/>
      <c r="AC19816" s="123"/>
    </row>
    <row r="19817" spans="5:29" s="2" customFormat="1">
      <c r="E19817" s="120"/>
      <c r="M19817" s="120"/>
      <c r="N19817" s="120"/>
      <c r="U19817" s="121"/>
      <c r="V19817" s="122"/>
      <c r="W19817" s="123"/>
      <c r="AC19817" s="123"/>
    </row>
    <row r="19818" spans="5:29" s="2" customFormat="1">
      <c r="E19818" s="120"/>
      <c r="M19818" s="120"/>
      <c r="N19818" s="120"/>
      <c r="U19818" s="121"/>
      <c r="V19818" s="122"/>
      <c r="W19818" s="123"/>
      <c r="AC19818" s="123"/>
    </row>
    <row r="19819" spans="5:29" s="2" customFormat="1">
      <c r="E19819" s="120"/>
      <c r="M19819" s="120"/>
      <c r="N19819" s="120"/>
      <c r="U19819" s="121"/>
      <c r="V19819" s="122"/>
      <c r="W19819" s="123"/>
      <c r="AC19819" s="123"/>
    </row>
    <row r="19820" spans="5:29" s="2" customFormat="1">
      <c r="E19820" s="120"/>
      <c r="M19820" s="120"/>
      <c r="N19820" s="120"/>
      <c r="U19820" s="121"/>
      <c r="V19820" s="122"/>
      <c r="W19820" s="123"/>
      <c r="AC19820" s="123"/>
    </row>
    <row r="19821" spans="5:29" s="2" customFormat="1">
      <c r="E19821" s="120"/>
      <c r="M19821" s="120"/>
      <c r="N19821" s="120"/>
      <c r="U19821" s="121"/>
      <c r="V19821" s="122"/>
      <c r="W19821" s="123"/>
      <c r="AC19821" s="123"/>
    </row>
    <row r="19822" spans="5:29" s="2" customFormat="1">
      <c r="E19822" s="120"/>
      <c r="M19822" s="120"/>
      <c r="N19822" s="120"/>
      <c r="U19822" s="121"/>
      <c r="V19822" s="122"/>
      <c r="W19822" s="123"/>
      <c r="AC19822" s="123"/>
    </row>
    <row r="19823" spans="5:29" s="2" customFormat="1">
      <c r="E19823" s="120"/>
      <c r="M19823" s="120"/>
      <c r="N19823" s="120"/>
      <c r="U19823" s="121"/>
      <c r="V19823" s="122"/>
      <c r="W19823" s="123"/>
      <c r="AC19823" s="123"/>
    </row>
    <row r="19824" spans="5:29" s="2" customFormat="1">
      <c r="E19824" s="120"/>
      <c r="M19824" s="120"/>
      <c r="N19824" s="120"/>
      <c r="U19824" s="121"/>
      <c r="V19824" s="122"/>
      <c r="W19824" s="123"/>
      <c r="AC19824" s="123"/>
    </row>
    <row r="19825" spans="5:29" s="2" customFormat="1">
      <c r="E19825" s="120"/>
      <c r="M19825" s="120"/>
      <c r="N19825" s="120"/>
      <c r="U19825" s="121"/>
      <c r="V19825" s="122"/>
      <c r="W19825" s="123"/>
      <c r="AC19825" s="123"/>
    </row>
    <row r="19826" spans="5:29" s="2" customFormat="1">
      <c r="E19826" s="120"/>
      <c r="M19826" s="120"/>
      <c r="N19826" s="120"/>
      <c r="U19826" s="121"/>
      <c r="V19826" s="122"/>
      <c r="W19826" s="123"/>
      <c r="AC19826" s="123"/>
    </row>
    <row r="19827" spans="5:29" s="2" customFormat="1">
      <c r="E19827" s="120"/>
      <c r="M19827" s="120"/>
      <c r="N19827" s="120"/>
      <c r="U19827" s="121"/>
      <c r="V19827" s="122"/>
      <c r="W19827" s="123"/>
      <c r="AC19827" s="123"/>
    </row>
    <row r="19828" spans="5:29" s="2" customFormat="1">
      <c r="E19828" s="120"/>
      <c r="M19828" s="120"/>
      <c r="N19828" s="120"/>
      <c r="U19828" s="121"/>
      <c r="V19828" s="122"/>
      <c r="W19828" s="123"/>
      <c r="AC19828" s="123"/>
    </row>
    <row r="19829" spans="5:29" s="2" customFormat="1">
      <c r="E19829" s="120"/>
      <c r="M19829" s="120"/>
      <c r="N19829" s="120"/>
      <c r="U19829" s="121"/>
      <c r="V19829" s="122"/>
      <c r="W19829" s="123"/>
      <c r="AC19829" s="123"/>
    </row>
    <row r="19830" spans="5:29" s="2" customFormat="1">
      <c r="E19830" s="120"/>
      <c r="M19830" s="120"/>
      <c r="N19830" s="120"/>
      <c r="U19830" s="121"/>
      <c r="V19830" s="122"/>
      <c r="W19830" s="123"/>
      <c r="AC19830" s="123"/>
    </row>
    <row r="19831" spans="5:29" s="2" customFormat="1">
      <c r="E19831" s="120"/>
      <c r="M19831" s="120"/>
      <c r="N19831" s="120"/>
      <c r="U19831" s="121"/>
      <c r="V19831" s="122"/>
      <c r="W19831" s="123"/>
      <c r="AC19831" s="123"/>
    </row>
    <row r="19832" spans="5:29" s="2" customFormat="1">
      <c r="E19832" s="120"/>
      <c r="M19832" s="120"/>
      <c r="N19832" s="120"/>
      <c r="U19832" s="121"/>
      <c r="V19832" s="122"/>
      <c r="W19832" s="123"/>
      <c r="AC19832" s="123"/>
    </row>
    <row r="19833" spans="5:29" s="2" customFormat="1">
      <c r="E19833" s="120"/>
      <c r="M19833" s="120"/>
      <c r="N19833" s="120"/>
      <c r="U19833" s="121"/>
      <c r="V19833" s="122"/>
      <c r="W19833" s="123"/>
      <c r="AC19833" s="123"/>
    </row>
    <row r="19834" spans="5:29" s="2" customFormat="1">
      <c r="E19834" s="120"/>
      <c r="M19834" s="120"/>
      <c r="N19834" s="120"/>
      <c r="U19834" s="121"/>
      <c r="V19834" s="122"/>
      <c r="W19834" s="123"/>
      <c r="AC19834" s="123"/>
    </row>
    <row r="19835" spans="5:29" s="2" customFormat="1">
      <c r="E19835" s="120"/>
      <c r="M19835" s="120"/>
      <c r="N19835" s="120"/>
      <c r="U19835" s="121"/>
      <c r="V19835" s="122"/>
      <c r="W19835" s="123"/>
      <c r="AC19835" s="123"/>
    </row>
    <row r="19836" spans="5:29" s="2" customFormat="1">
      <c r="E19836" s="120"/>
      <c r="M19836" s="120"/>
      <c r="N19836" s="120"/>
      <c r="U19836" s="121"/>
      <c r="V19836" s="122"/>
      <c r="W19836" s="123"/>
      <c r="AC19836" s="123"/>
    </row>
    <row r="19837" spans="5:29" s="2" customFormat="1">
      <c r="E19837" s="120"/>
      <c r="M19837" s="120"/>
      <c r="N19837" s="120"/>
      <c r="U19837" s="121"/>
      <c r="V19837" s="122"/>
      <c r="W19837" s="123"/>
      <c r="AC19837" s="123"/>
    </row>
    <row r="19838" spans="5:29" s="2" customFormat="1">
      <c r="E19838" s="120"/>
      <c r="M19838" s="120"/>
      <c r="N19838" s="120"/>
      <c r="U19838" s="121"/>
      <c r="V19838" s="122"/>
      <c r="W19838" s="123"/>
      <c r="AC19838" s="123"/>
    </row>
    <row r="19839" spans="5:29" s="2" customFormat="1">
      <c r="E19839" s="120"/>
      <c r="M19839" s="120"/>
      <c r="N19839" s="120"/>
      <c r="U19839" s="121"/>
      <c r="V19839" s="122"/>
      <c r="W19839" s="123"/>
      <c r="AC19839" s="123"/>
    </row>
    <row r="19840" spans="5:29" s="2" customFormat="1">
      <c r="E19840" s="120"/>
      <c r="M19840" s="120"/>
      <c r="N19840" s="120"/>
      <c r="U19840" s="121"/>
      <c r="V19840" s="122"/>
      <c r="W19840" s="123"/>
      <c r="AC19840" s="123"/>
    </row>
    <row r="19841" spans="5:29" s="2" customFormat="1">
      <c r="E19841" s="120"/>
      <c r="M19841" s="120"/>
      <c r="N19841" s="120"/>
      <c r="U19841" s="121"/>
      <c r="V19841" s="122"/>
      <c r="W19841" s="123"/>
      <c r="AC19841" s="123"/>
    </row>
    <row r="19842" spans="5:29" s="2" customFormat="1">
      <c r="E19842" s="120"/>
      <c r="M19842" s="120"/>
      <c r="N19842" s="120"/>
      <c r="U19842" s="121"/>
      <c r="V19842" s="122"/>
      <c r="W19842" s="123"/>
      <c r="AC19842" s="123"/>
    </row>
    <row r="19843" spans="5:29" s="2" customFormat="1">
      <c r="E19843" s="120"/>
      <c r="M19843" s="120"/>
      <c r="N19843" s="120"/>
      <c r="U19843" s="121"/>
      <c r="V19843" s="122"/>
      <c r="W19843" s="123"/>
      <c r="AC19843" s="123"/>
    </row>
    <row r="19844" spans="5:29" s="2" customFormat="1">
      <c r="E19844" s="120"/>
      <c r="M19844" s="120"/>
      <c r="N19844" s="120"/>
      <c r="U19844" s="121"/>
      <c r="V19844" s="122"/>
      <c r="W19844" s="123"/>
      <c r="AC19844" s="123"/>
    </row>
    <row r="19845" spans="5:29" s="2" customFormat="1">
      <c r="E19845" s="120"/>
      <c r="M19845" s="120"/>
      <c r="N19845" s="120"/>
      <c r="U19845" s="121"/>
      <c r="V19845" s="122"/>
      <c r="W19845" s="123"/>
      <c r="AC19845" s="123"/>
    </row>
    <row r="19846" spans="5:29" s="2" customFormat="1">
      <c r="E19846" s="120"/>
      <c r="M19846" s="120"/>
      <c r="N19846" s="120"/>
      <c r="U19846" s="121"/>
      <c r="V19846" s="122"/>
      <c r="W19846" s="123"/>
      <c r="AC19846" s="123"/>
    </row>
    <row r="19847" spans="5:29" s="2" customFormat="1">
      <c r="E19847" s="120"/>
      <c r="M19847" s="120"/>
      <c r="N19847" s="120"/>
      <c r="U19847" s="121"/>
      <c r="V19847" s="122"/>
      <c r="W19847" s="123"/>
      <c r="AC19847" s="123"/>
    </row>
    <row r="19848" spans="5:29" s="2" customFormat="1">
      <c r="E19848" s="120"/>
      <c r="M19848" s="120"/>
      <c r="N19848" s="120"/>
      <c r="U19848" s="121"/>
      <c r="V19848" s="122"/>
      <c r="W19848" s="123"/>
      <c r="AC19848" s="123"/>
    </row>
    <row r="19849" spans="5:29" s="2" customFormat="1">
      <c r="E19849" s="120"/>
      <c r="M19849" s="120"/>
      <c r="N19849" s="120"/>
      <c r="U19849" s="121"/>
      <c r="V19849" s="122"/>
      <c r="W19849" s="123"/>
      <c r="AC19849" s="123"/>
    </row>
    <row r="19850" spans="5:29" s="2" customFormat="1">
      <c r="E19850" s="120"/>
      <c r="M19850" s="120"/>
      <c r="N19850" s="120"/>
      <c r="U19850" s="121"/>
      <c r="V19850" s="122"/>
      <c r="W19850" s="123"/>
      <c r="AC19850" s="123"/>
    </row>
    <row r="19851" spans="5:29" s="2" customFormat="1">
      <c r="E19851" s="120"/>
      <c r="M19851" s="120"/>
      <c r="N19851" s="120"/>
      <c r="U19851" s="121"/>
      <c r="V19851" s="122"/>
      <c r="W19851" s="123"/>
      <c r="AC19851" s="123"/>
    </row>
    <row r="19852" spans="5:29" s="2" customFormat="1">
      <c r="E19852" s="120"/>
      <c r="M19852" s="120"/>
      <c r="N19852" s="120"/>
      <c r="U19852" s="121"/>
      <c r="V19852" s="122"/>
      <c r="W19852" s="123"/>
      <c r="AC19852" s="123"/>
    </row>
    <row r="19853" spans="5:29" s="2" customFormat="1">
      <c r="E19853" s="120"/>
      <c r="M19853" s="120"/>
      <c r="N19853" s="120"/>
      <c r="U19853" s="121"/>
      <c r="V19853" s="122"/>
      <c r="W19853" s="123"/>
      <c r="AC19853" s="123"/>
    </row>
    <row r="19854" spans="5:29" s="2" customFormat="1">
      <c r="E19854" s="120"/>
      <c r="M19854" s="120"/>
      <c r="N19854" s="120"/>
      <c r="U19854" s="121"/>
      <c r="V19854" s="122"/>
      <c r="W19854" s="123"/>
      <c r="AC19854" s="123"/>
    </row>
    <row r="19855" spans="5:29" s="2" customFormat="1">
      <c r="E19855" s="120"/>
      <c r="M19855" s="120"/>
      <c r="N19855" s="120"/>
      <c r="U19855" s="121"/>
      <c r="V19855" s="122"/>
      <c r="W19855" s="123"/>
      <c r="AC19855" s="123"/>
    </row>
    <row r="19856" spans="5:29" s="2" customFormat="1">
      <c r="E19856" s="120"/>
      <c r="M19856" s="120"/>
      <c r="N19856" s="120"/>
      <c r="U19856" s="121"/>
      <c r="V19856" s="122"/>
      <c r="W19856" s="123"/>
      <c r="AC19856" s="123"/>
    </row>
    <row r="19857" spans="5:29" s="2" customFormat="1">
      <c r="E19857" s="120"/>
      <c r="M19857" s="120"/>
      <c r="N19857" s="120"/>
      <c r="U19857" s="121"/>
      <c r="V19857" s="122"/>
      <c r="W19857" s="123"/>
      <c r="AC19857" s="123"/>
    </row>
    <row r="19858" spans="5:29" s="2" customFormat="1">
      <c r="E19858" s="120"/>
      <c r="M19858" s="120"/>
      <c r="N19858" s="120"/>
      <c r="U19858" s="121"/>
      <c r="V19858" s="122"/>
      <c r="W19858" s="123"/>
      <c r="AC19858" s="123"/>
    </row>
    <row r="19859" spans="5:29" s="2" customFormat="1">
      <c r="E19859" s="120"/>
      <c r="M19859" s="120"/>
      <c r="N19859" s="120"/>
      <c r="U19859" s="121"/>
      <c r="V19859" s="122"/>
      <c r="W19859" s="123"/>
      <c r="AC19859" s="123"/>
    </row>
    <row r="19860" spans="5:29" s="2" customFormat="1">
      <c r="E19860" s="120"/>
      <c r="M19860" s="120"/>
      <c r="N19860" s="120"/>
      <c r="U19860" s="121"/>
      <c r="V19860" s="122"/>
      <c r="W19860" s="123"/>
      <c r="AC19860" s="123"/>
    </row>
    <row r="19861" spans="5:29" s="2" customFormat="1">
      <c r="E19861" s="120"/>
      <c r="M19861" s="120"/>
      <c r="N19861" s="120"/>
      <c r="U19861" s="121"/>
      <c r="V19861" s="122"/>
      <c r="W19861" s="123"/>
      <c r="AC19861" s="123"/>
    </row>
    <row r="19862" spans="5:29" s="2" customFormat="1">
      <c r="E19862" s="120"/>
      <c r="M19862" s="120"/>
      <c r="N19862" s="120"/>
      <c r="U19862" s="121"/>
      <c r="V19862" s="122"/>
      <c r="W19862" s="123"/>
      <c r="AC19862" s="123"/>
    </row>
    <row r="19863" spans="5:29" s="2" customFormat="1">
      <c r="E19863" s="120"/>
      <c r="M19863" s="120"/>
      <c r="N19863" s="120"/>
      <c r="U19863" s="121"/>
      <c r="V19863" s="122"/>
      <c r="W19863" s="123"/>
      <c r="AC19863" s="123"/>
    </row>
    <row r="19864" spans="5:29" s="2" customFormat="1">
      <c r="E19864" s="120"/>
      <c r="M19864" s="120"/>
      <c r="N19864" s="120"/>
      <c r="U19864" s="121"/>
      <c r="V19864" s="122"/>
      <c r="W19864" s="123"/>
      <c r="AC19864" s="123"/>
    </row>
    <row r="19865" spans="5:29" s="2" customFormat="1">
      <c r="E19865" s="120"/>
      <c r="M19865" s="120"/>
      <c r="N19865" s="120"/>
      <c r="U19865" s="121"/>
      <c r="V19865" s="122"/>
      <c r="W19865" s="123"/>
      <c r="AC19865" s="123"/>
    </row>
    <row r="19866" spans="5:29" s="2" customFormat="1">
      <c r="E19866" s="120"/>
      <c r="M19866" s="120"/>
      <c r="N19866" s="120"/>
      <c r="U19866" s="121"/>
      <c r="V19866" s="122"/>
      <c r="W19866" s="123"/>
      <c r="AC19866" s="123"/>
    </row>
    <row r="19867" spans="5:29" s="2" customFormat="1">
      <c r="E19867" s="120"/>
      <c r="M19867" s="120"/>
      <c r="N19867" s="120"/>
      <c r="U19867" s="121"/>
      <c r="V19867" s="122"/>
      <c r="W19867" s="123"/>
      <c r="AC19867" s="123"/>
    </row>
    <row r="19868" spans="5:29" s="2" customFormat="1">
      <c r="E19868" s="120"/>
      <c r="M19868" s="120"/>
      <c r="N19868" s="120"/>
      <c r="U19868" s="121"/>
      <c r="V19868" s="122"/>
      <c r="W19868" s="123"/>
      <c r="AC19868" s="123"/>
    </row>
    <row r="19869" spans="5:29" s="2" customFormat="1">
      <c r="E19869" s="120"/>
      <c r="M19869" s="120"/>
      <c r="N19869" s="120"/>
      <c r="U19869" s="121"/>
      <c r="V19869" s="122"/>
      <c r="W19869" s="123"/>
      <c r="AC19869" s="123"/>
    </row>
    <row r="19870" spans="5:29" s="2" customFormat="1">
      <c r="E19870" s="120"/>
      <c r="M19870" s="120"/>
      <c r="N19870" s="120"/>
      <c r="U19870" s="121"/>
      <c r="V19870" s="122"/>
      <c r="W19870" s="123"/>
      <c r="AC19870" s="123"/>
    </row>
    <row r="19871" spans="5:29" s="2" customFormat="1">
      <c r="E19871" s="120"/>
      <c r="M19871" s="120"/>
      <c r="N19871" s="120"/>
      <c r="U19871" s="121"/>
      <c r="V19871" s="122"/>
      <c r="W19871" s="123"/>
      <c r="AC19871" s="123"/>
    </row>
    <row r="19872" spans="5:29" s="2" customFormat="1">
      <c r="E19872" s="120"/>
      <c r="M19872" s="120"/>
      <c r="N19872" s="120"/>
      <c r="U19872" s="121"/>
      <c r="V19872" s="122"/>
      <c r="W19872" s="123"/>
      <c r="AC19872" s="123"/>
    </row>
    <row r="19873" spans="5:29" s="2" customFormat="1">
      <c r="E19873" s="120"/>
      <c r="M19873" s="120"/>
      <c r="N19873" s="120"/>
      <c r="U19873" s="121"/>
      <c r="V19873" s="122"/>
      <c r="W19873" s="123"/>
      <c r="AC19873" s="123"/>
    </row>
    <row r="19874" spans="5:29" s="2" customFormat="1">
      <c r="E19874" s="120"/>
      <c r="M19874" s="120"/>
      <c r="N19874" s="120"/>
      <c r="U19874" s="121"/>
      <c r="V19874" s="122"/>
      <c r="W19874" s="123"/>
      <c r="AC19874" s="123"/>
    </row>
    <row r="19875" spans="5:29" s="2" customFormat="1">
      <c r="E19875" s="120"/>
      <c r="M19875" s="120"/>
      <c r="N19875" s="120"/>
      <c r="U19875" s="121"/>
      <c r="V19875" s="122"/>
      <c r="W19875" s="123"/>
      <c r="AC19875" s="123"/>
    </row>
    <row r="19876" spans="5:29" s="2" customFormat="1">
      <c r="E19876" s="120"/>
      <c r="M19876" s="120"/>
      <c r="N19876" s="120"/>
      <c r="U19876" s="121"/>
      <c r="V19876" s="122"/>
      <c r="W19876" s="123"/>
      <c r="AC19876" s="123"/>
    </row>
    <row r="19877" spans="5:29" s="2" customFormat="1">
      <c r="E19877" s="120"/>
      <c r="M19877" s="120"/>
      <c r="N19877" s="120"/>
      <c r="U19877" s="121"/>
      <c r="V19877" s="122"/>
      <c r="W19877" s="123"/>
      <c r="AC19877" s="123"/>
    </row>
    <row r="19878" spans="5:29" s="2" customFormat="1">
      <c r="E19878" s="120"/>
      <c r="M19878" s="120"/>
      <c r="N19878" s="120"/>
      <c r="U19878" s="121"/>
      <c r="V19878" s="122"/>
      <c r="W19878" s="123"/>
      <c r="AC19878" s="123"/>
    </row>
    <row r="19879" spans="5:29" s="2" customFormat="1">
      <c r="E19879" s="120"/>
      <c r="M19879" s="120"/>
      <c r="N19879" s="120"/>
      <c r="U19879" s="121"/>
      <c r="V19879" s="122"/>
      <c r="W19879" s="123"/>
      <c r="AC19879" s="123"/>
    </row>
    <row r="19880" spans="5:29" s="2" customFormat="1">
      <c r="E19880" s="120"/>
      <c r="M19880" s="120"/>
      <c r="N19880" s="120"/>
      <c r="U19880" s="121"/>
      <c r="V19880" s="122"/>
      <c r="W19880" s="123"/>
      <c r="AC19880" s="123"/>
    </row>
    <row r="19881" spans="5:29" s="2" customFormat="1">
      <c r="E19881" s="120"/>
      <c r="M19881" s="120"/>
      <c r="N19881" s="120"/>
      <c r="U19881" s="121"/>
      <c r="V19881" s="122"/>
      <c r="W19881" s="123"/>
      <c r="AC19881" s="123"/>
    </row>
    <row r="19882" spans="5:29" s="2" customFormat="1">
      <c r="E19882" s="120"/>
      <c r="M19882" s="120"/>
      <c r="N19882" s="120"/>
      <c r="U19882" s="121"/>
      <c r="V19882" s="122"/>
      <c r="W19882" s="123"/>
      <c r="AC19882" s="123"/>
    </row>
    <row r="19883" spans="5:29" s="2" customFormat="1">
      <c r="E19883" s="120"/>
      <c r="M19883" s="120"/>
      <c r="N19883" s="120"/>
      <c r="U19883" s="121"/>
      <c r="V19883" s="122"/>
      <c r="W19883" s="123"/>
      <c r="AC19883" s="123"/>
    </row>
    <row r="19884" spans="5:29" s="2" customFormat="1">
      <c r="E19884" s="120"/>
      <c r="M19884" s="120"/>
      <c r="N19884" s="120"/>
      <c r="U19884" s="121"/>
      <c r="V19884" s="122"/>
      <c r="W19884" s="123"/>
      <c r="AC19884" s="123"/>
    </row>
    <row r="19885" spans="5:29" s="2" customFormat="1">
      <c r="E19885" s="120"/>
      <c r="M19885" s="120"/>
      <c r="N19885" s="120"/>
      <c r="U19885" s="121"/>
      <c r="V19885" s="122"/>
      <c r="W19885" s="123"/>
      <c r="AC19885" s="123"/>
    </row>
    <row r="19886" spans="5:29" s="2" customFormat="1">
      <c r="E19886" s="120"/>
      <c r="M19886" s="120"/>
      <c r="N19886" s="120"/>
      <c r="U19886" s="121"/>
      <c r="V19886" s="122"/>
      <c r="W19886" s="123"/>
      <c r="AC19886" s="123"/>
    </row>
    <row r="19887" spans="5:29" s="2" customFormat="1">
      <c r="E19887" s="120"/>
      <c r="M19887" s="120"/>
      <c r="N19887" s="120"/>
      <c r="U19887" s="121"/>
      <c r="V19887" s="122"/>
      <c r="W19887" s="123"/>
      <c r="AC19887" s="123"/>
    </row>
    <row r="19888" spans="5:29" s="2" customFormat="1">
      <c r="E19888" s="120"/>
      <c r="M19888" s="120"/>
      <c r="N19888" s="120"/>
      <c r="U19888" s="121"/>
      <c r="V19888" s="122"/>
      <c r="W19888" s="123"/>
      <c r="AC19888" s="123"/>
    </row>
    <row r="19889" spans="5:29" s="2" customFormat="1">
      <c r="E19889" s="120"/>
      <c r="M19889" s="120"/>
      <c r="N19889" s="120"/>
      <c r="U19889" s="121"/>
      <c r="V19889" s="122"/>
      <c r="W19889" s="123"/>
      <c r="AC19889" s="123"/>
    </row>
    <row r="19890" spans="5:29" s="2" customFormat="1">
      <c r="E19890" s="120"/>
      <c r="M19890" s="120"/>
      <c r="N19890" s="120"/>
      <c r="U19890" s="121"/>
      <c r="V19890" s="122"/>
      <c r="W19890" s="123"/>
      <c r="AC19890" s="123"/>
    </row>
    <row r="19891" spans="5:29" s="2" customFormat="1">
      <c r="E19891" s="120"/>
      <c r="M19891" s="120"/>
      <c r="N19891" s="120"/>
      <c r="U19891" s="121"/>
      <c r="V19891" s="122"/>
      <c r="W19891" s="123"/>
      <c r="AC19891" s="123"/>
    </row>
    <row r="19892" spans="5:29" s="2" customFormat="1">
      <c r="E19892" s="120"/>
      <c r="M19892" s="120"/>
      <c r="N19892" s="120"/>
      <c r="U19892" s="121"/>
      <c r="V19892" s="122"/>
      <c r="W19892" s="123"/>
      <c r="AC19892" s="123"/>
    </row>
    <row r="19893" spans="5:29" s="2" customFormat="1">
      <c r="E19893" s="120"/>
      <c r="M19893" s="120"/>
      <c r="N19893" s="120"/>
      <c r="U19893" s="121"/>
      <c r="V19893" s="122"/>
      <c r="W19893" s="123"/>
      <c r="AC19893" s="123"/>
    </row>
    <row r="19894" spans="5:29" s="2" customFormat="1">
      <c r="E19894" s="120"/>
      <c r="M19894" s="120"/>
      <c r="N19894" s="120"/>
      <c r="U19894" s="121"/>
      <c r="V19894" s="122"/>
      <c r="W19894" s="123"/>
      <c r="AC19894" s="123"/>
    </row>
    <row r="19895" spans="5:29" s="2" customFormat="1">
      <c r="E19895" s="120"/>
      <c r="M19895" s="120"/>
      <c r="N19895" s="120"/>
      <c r="U19895" s="121"/>
      <c r="V19895" s="122"/>
      <c r="W19895" s="123"/>
      <c r="AC19895" s="123"/>
    </row>
    <row r="19896" spans="5:29" s="2" customFormat="1">
      <c r="E19896" s="120"/>
      <c r="M19896" s="120"/>
      <c r="N19896" s="120"/>
      <c r="U19896" s="121"/>
      <c r="V19896" s="122"/>
      <c r="W19896" s="123"/>
      <c r="AC19896" s="123"/>
    </row>
    <row r="19897" spans="5:29" s="2" customFormat="1">
      <c r="E19897" s="120"/>
      <c r="M19897" s="120"/>
      <c r="N19897" s="120"/>
      <c r="U19897" s="121"/>
      <c r="V19897" s="122"/>
      <c r="W19897" s="123"/>
      <c r="AC19897" s="123"/>
    </row>
    <row r="19898" spans="5:29" s="2" customFormat="1">
      <c r="E19898" s="120"/>
      <c r="M19898" s="120"/>
      <c r="N19898" s="120"/>
      <c r="U19898" s="121"/>
      <c r="V19898" s="122"/>
      <c r="W19898" s="123"/>
      <c r="AC19898" s="123"/>
    </row>
    <row r="19899" spans="5:29" s="2" customFormat="1">
      <c r="E19899" s="120"/>
      <c r="M19899" s="120"/>
      <c r="N19899" s="120"/>
      <c r="U19899" s="121"/>
      <c r="V19899" s="122"/>
      <c r="W19899" s="123"/>
      <c r="AC19899" s="123"/>
    </row>
    <row r="19900" spans="5:29" s="2" customFormat="1">
      <c r="E19900" s="120"/>
      <c r="M19900" s="120"/>
      <c r="N19900" s="120"/>
      <c r="U19900" s="121"/>
      <c r="V19900" s="122"/>
      <c r="W19900" s="123"/>
      <c r="AC19900" s="123"/>
    </row>
    <row r="19901" spans="5:29" s="2" customFormat="1">
      <c r="E19901" s="120"/>
      <c r="M19901" s="120"/>
      <c r="N19901" s="120"/>
      <c r="U19901" s="121"/>
      <c r="V19901" s="122"/>
      <c r="W19901" s="123"/>
      <c r="AC19901" s="123"/>
    </row>
    <row r="19902" spans="5:29" s="2" customFormat="1">
      <c r="E19902" s="120"/>
      <c r="M19902" s="120"/>
      <c r="N19902" s="120"/>
      <c r="U19902" s="121"/>
      <c r="V19902" s="122"/>
      <c r="W19902" s="123"/>
      <c r="AC19902" s="123"/>
    </row>
    <row r="19903" spans="5:29" s="2" customFormat="1">
      <c r="E19903" s="120"/>
      <c r="M19903" s="120"/>
      <c r="N19903" s="120"/>
      <c r="U19903" s="121"/>
      <c r="V19903" s="122"/>
      <c r="W19903" s="123"/>
      <c r="AC19903" s="123"/>
    </row>
    <row r="19904" spans="5:29" s="2" customFormat="1">
      <c r="E19904" s="120"/>
      <c r="M19904" s="120"/>
      <c r="N19904" s="120"/>
      <c r="U19904" s="121"/>
      <c r="V19904" s="122"/>
      <c r="W19904" s="123"/>
      <c r="AC19904" s="123"/>
    </row>
    <row r="19905" spans="5:29" s="2" customFormat="1">
      <c r="E19905" s="120"/>
      <c r="M19905" s="120"/>
      <c r="N19905" s="120"/>
      <c r="U19905" s="121"/>
      <c r="V19905" s="122"/>
      <c r="W19905" s="123"/>
      <c r="AC19905" s="123"/>
    </row>
    <row r="19906" spans="5:29" s="2" customFormat="1">
      <c r="E19906" s="120"/>
      <c r="M19906" s="120"/>
      <c r="N19906" s="120"/>
      <c r="U19906" s="121"/>
      <c r="V19906" s="122"/>
      <c r="W19906" s="123"/>
      <c r="AC19906" s="123"/>
    </row>
    <row r="19907" spans="5:29" s="2" customFormat="1">
      <c r="E19907" s="120"/>
      <c r="M19907" s="120"/>
      <c r="N19907" s="120"/>
      <c r="U19907" s="121"/>
      <c r="V19907" s="122"/>
      <c r="W19907" s="123"/>
      <c r="AC19907" s="123"/>
    </row>
    <row r="19908" spans="5:29" s="2" customFormat="1">
      <c r="E19908" s="120"/>
      <c r="M19908" s="120"/>
      <c r="N19908" s="120"/>
      <c r="U19908" s="121"/>
      <c r="V19908" s="122"/>
      <c r="W19908" s="123"/>
      <c r="AC19908" s="123"/>
    </row>
    <row r="19909" spans="5:29" s="2" customFormat="1">
      <c r="E19909" s="120"/>
      <c r="M19909" s="120"/>
      <c r="N19909" s="120"/>
      <c r="U19909" s="121"/>
      <c r="V19909" s="122"/>
      <c r="W19909" s="123"/>
      <c r="AC19909" s="123"/>
    </row>
    <row r="19910" spans="5:29" s="2" customFormat="1">
      <c r="E19910" s="120"/>
      <c r="M19910" s="120"/>
      <c r="N19910" s="120"/>
      <c r="U19910" s="121"/>
      <c r="V19910" s="122"/>
      <c r="W19910" s="123"/>
      <c r="AC19910" s="123"/>
    </row>
    <row r="19911" spans="5:29" s="2" customFormat="1">
      <c r="E19911" s="120"/>
      <c r="M19911" s="120"/>
      <c r="N19911" s="120"/>
      <c r="U19911" s="121"/>
      <c r="V19911" s="122"/>
      <c r="W19911" s="123"/>
      <c r="AC19911" s="123"/>
    </row>
    <row r="19912" spans="5:29" s="2" customFormat="1">
      <c r="E19912" s="120"/>
      <c r="M19912" s="120"/>
      <c r="N19912" s="120"/>
      <c r="U19912" s="121"/>
      <c r="V19912" s="122"/>
      <c r="W19912" s="123"/>
      <c r="AC19912" s="123"/>
    </row>
    <row r="19913" spans="5:29" s="2" customFormat="1">
      <c r="E19913" s="120"/>
      <c r="M19913" s="120"/>
      <c r="N19913" s="120"/>
      <c r="U19913" s="121"/>
      <c r="V19913" s="122"/>
      <c r="W19913" s="123"/>
      <c r="AC19913" s="123"/>
    </row>
    <row r="19914" spans="5:29" s="2" customFormat="1">
      <c r="E19914" s="120"/>
      <c r="M19914" s="120"/>
      <c r="N19914" s="120"/>
      <c r="U19914" s="121"/>
      <c r="V19914" s="122"/>
      <c r="W19914" s="123"/>
      <c r="AC19914" s="123"/>
    </row>
    <row r="19915" spans="5:29" s="2" customFormat="1">
      <c r="E19915" s="120"/>
      <c r="M19915" s="120"/>
      <c r="N19915" s="120"/>
      <c r="U19915" s="121"/>
      <c r="V19915" s="122"/>
      <c r="W19915" s="123"/>
      <c r="AC19915" s="123"/>
    </row>
    <row r="19916" spans="5:29" s="2" customFormat="1">
      <c r="E19916" s="120"/>
      <c r="M19916" s="120"/>
      <c r="N19916" s="120"/>
      <c r="U19916" s="121"/>
      <c r="V19916" s="122"/>
      <c r="W19916" s="123"/>
      <c r="AC19916" s="123"/>
    </row>
    <row r="19917" spans="5:29" s="2" customFormat="1">
      <c r="E19917" s="120"/>
      <c r="M19917" s="120"/>
      <c r="N19917" s="120"/>
      <c r="U19917" s="121"/>
      <c r="V19917" s="122"/>
      <c r="W19917" s="123"/>
      <c r="AC19917" s="123"/>
    </row>
    <row r="19918" spans="5:29" s="2" customFormat="1">
      <c r="E19918" s="120"/>
      <c r="M19918" s="120"/>
      <c r="N19918" s="120"/>
      <c r="U19918" s="121"/>
      <c r="V19918" s="122"/>
      <c r="W19918" s="123"/>
      <c r="AC19918" s="123"/>
    </row>
    <row r="19919" spans="5:29" s="2" customFormat="1">
      <c r="E19919" s="120"/>
      <c r="M19919" s="120"/>
      <c r="N19919" s="120"/>
      <c r="U19919" s="121"/>
      <c r="V19919" s="122"/>
      <c r="W19919" s="123"/>
      <c r="AC19919" s="123"/>
    </row>
    <row r="19920" spans="5:29" s="2" customFormat="1">
      <c r="E19920" s="120"/>
      <c r="M19920" s="120"/>
      <c r="N19920" s="120"/>
      <c r="U19920" s="121"/>
      <c r="V19920" s="122"/>
      <c r="W19920" s="123"/>
      <c r="AC19920" s="123"/>
    </row>
    <row r="19921" spans="5:29" s="2" customFormat="1">
      <c r="E19921" s="120"/>
      <c r="M19921" s="120"/>
      <c r="N19921" s="120"/>
      <c r="U19921" s="121"/>
      <c r="V19921" s="122"/>
      <c r="W19921" s="123"/>
      <c r="AC19921" s="123"/>
    </row>
    <row r="19922" spans="5:29" s="2" customFormat="1">
      <c r="E19922" s="120"/>
      <c r="M19922" s="120"/>
      <c r="N19922" s="120"/>
      <c r="U19922" s="121"/>
      <c r="V19922" s="122"/>
      <c r="W19922" s="123"/>
      <c r="AC19922" s="123"/>
    </row>
    <row r="19923" spans="5:29" s="2" customFormat="1">
      <c r="E19923" s="120"/>
      <c r="M19923" s="120"/>
      <c r="N19923" s="120"/>
      <c r="U19923" s="121"/>
      <c r="V19923" s="122"/>
      <c r="W19923" s="123"/>
      <c r="AC19923" s="123"/>
    </row>
    <row r="19924" spans="5:29" s="2" customFormat="1">
      <c r="E19924" s="120"/>
      <c r="M19924" s="120"/>
      <c r="N19924" s="120"/>
      <c r="U19924" s="121"/>
      <c r="V19924" s="122"/>
      <c r="W19924" s="123"/>
      <c r="AC19924" s="123"/>
    </row>
    <row r="19925" spans="5:29" s="2" customFormat="1">
      <c r="E19925" s="120"/>
      <c r="M19925" s="120"/>
      <c r="N19925" s="120"/>
      <c r="U19925" s="121"/>
      <c r="V19925" s="122"/>
      <c r="W19925" s="123"/>
      <c r="AC19925" s="123"/>
    </row>
    <row r="19926" spans="5:29" s="2" customFormat="1">
      <c r="E19926" s="120"/>
      <c r="M19926" s="120"/>
      <c r="N19926" s="120"/>
      <c r="U19926" s="121"/>
      <c r="V19926" s="122"/>
      <c r="W19926" s="123"/>
      <c r="AC19926" s="123"/>
    </row>
    <row r="19927" spans="5:29" s="2" customFormat="1">
      <c r="E19927" s="120"/>
      <c r="M19927" s="120"/>
      <c r="N19927" s="120"/>
      <c r="U19927" s="121"/>
      <c r="V19927" s="122"/>
      <c r="W19927" s="123"/>
      <c r="AC19927" s="123"/>
    </row>
    <row r="19928" spans="5:29" s="2" customFormat="1">
      <c r="E19928" s="120"/>
      <c r="M19928" s="120"/>
      <c r="N19928" s="120"/>
      <c r="U19928" s="121"/>
      <c r="V19928" s="122"/>
      <c r="W19928" s="123"/>
      <c r="AC19928" s="123"/>
    </row>
    <row r="19929" spans="5:29" s="2" customFormat="1">
      <c r="E19929" s="120"/>
      <c r="M19929" s="120"/>
      <c r="N19929" s="120"/>
      <c r="U19929" s="121"/>
      <c r="V19929" s="122"/>
      <c r="W19929" s="123"/>
      <c r="AC19929" s="123"/>
    </row>
    <row r="19930" spans="5:29" s="2" customFormat="1">
      <c r="E19930" s="120"/>
      <c r="M19930" s="120"/>
      <c r="N19930" s="120"/>
      <c r="U19930" s="121"/>
      <c r="V19930" s="122"/>
      <c r="W19930" s="123"/>
      <c r="AC19930" s="123"/>
    </row>
    <row r="19931" spans="5:29" s="2" customFormat="1">
      <c r="E19931" s="120"/>
      <c r="M19931" s="120"/>
      <c r="N19931" s="120"/>
      <c r="U19931" s="121"/>
      <c r="V19931" s="122"/>
      <c r="W19931" s="123"/>
      <c r="AC19931" s="123"/>
    </row>
    <row r="19932" spans="5:29" s="2" customFormat="1">
      <c r="E19932" s="120"/>
      <c r="M19932" s="120"/>
      <c r="N19932" s="120"/>
      <c r="U19932" s="121"/>
      <c r="V19932" s="122"/>
      <c r="W19932" s="123"/>
      <c r="AC19932" s="123"/>
    </row>
    <row r="19933" spans="5:29" s="2" customFormat="1">
      <c r="E19933" s="120"/>
      <c r="M19933" s="120"/>
      <c r="N19933" s="120"/>
      <c r="U19933" s="121"/>
      <c r="V19933" s="122"/>
      <c r="W19933" s="123"/>
      <c r="AC19933" s="123"/>
    </row>
    <row r="19934" spans="5:29" s="2" customFormat="1">
      <c r="E19934" s="120"/>
      <c r="M19934" s="120"/>
      <c r="N19934" s="120"/>
      <c r="U19934" s="121"/>
      <c r="V19934" s="122"/>
      <c r="W19934" s="123"/>
      <c r="AC19934" s="123"/>
    </row>
    <row r="19935" spans="5:29" s="2" customFormat="1">
      <c r="E19935" s="120"/>
      <c r="M19935" s="120"/>
      <c r="N19935" s="120"/>
      <c r="U19935" s="121"/>
      <c r="V19935" s="122"/>
      <c r="W19935" s="123"/>
      <c r="AC19935" s="123"/>
    </row>
    <row r="19936" spans="5:29" s="2" customFormat="1">
      <c r="E19936" s="120"/>
      <c r="M19936" s="120"/>
      <c r="N19936" s="120"/>
      <c r="U19936" s="121"/>
      <c r="V19936" s="122"/>
      <c r="W19936" s="123"/>
      <c r="AC19936" s="123"/>
    </row>
    <row r="19937" spans="5:29" s="2" customFormat="1">
      <c r="E19937" s="120"/>
      <c r="M19937" s="120"/>
      <c r="N19937" s="120"/>
      <c r="U19937" s="121"/>
      <c r="V19937" s="122"/>
      <c r="W19937" s="123"/>
      <c r="AC19937" s="123"/>
    </row>
    <row r="19938" spans="5:29" s="2" customFormat="1">
      <c r="E19938" s="120"/>
      <c r="M19938" s="120"/>
      <c r="N19938" s="120"/>
      <c r="U19938" s="121"/>
      <c r="V19938" s="122"/>
      <c r="W19938" s="123"/>
      <c r="AC19938" s="123"/>
    </row>
    <row r="19939" spans="5:29" s="2" customFormat="1">
      <c r="E19939" s="120"/>
      <c r="M19939" s="120"/>
      <c r="N19939" s="120"/>
      <c r="U19939" s="121"/>
      <c r="V19939" s="122"/>
      <c r="W19939" s="123"/>
      <c r="AC19939" s="123"/>
    </row>
    <row r="19940" spans="5:29" s="2" customFormat="1">
      <c r="E19940" s="120"/>
      <c r="M19940" s="120"/>
      <c r="N19940" s="120"/>
      <c r="U19940" s="121"/>
      <c r="V19940" s="122"/>
      <c r="W19940" s="123"/>
      <c r="AC19940" s="123"/>
    </row>
    <row r="19941" spans="5:29" s="2" customFormat="1">
      <c r="E19941" s="120"/>
      <c r="M19941" s="120"/>
      <c r="N19941" s="120"/>
      <c r="U19941" s="121"/>
      <c r="V19941" s="122"/>
      <c r="W19941" s="123"/>
      <c r="AC19941" s="123"/>
    </row>
    <row r="19942" spans="5:29" s="2" customFormat="1">
      <c r="E19942" s="120"/>
      <c r="M19942" s="120"/>
      <c r="N19942" s="120"/>
      <c r="U19942" s="121"/>
      <c r="V19942" s="122"/>
      <c r="W19942" s="123"/>
      <c r="AC19942" s="123"/>
    </row>
    <row r="19943" spans="5:29" s="2" customFormat="1">
      <c r="E19943" s="120"/>
      <c r="M19943" s="120"/>
      <c r="N19943" s="120"/>
      <c r="U19943" s="121"/>
      <c r="V19943" s="122"/>
      <c r="W19943" s="123"/>
      <c r="AC19943" s="123"/>
    </row>
    <row r="19944" spans="5:29" s="2" customFormat="1">
      <c r="E19944" s="120"/>
      <c r="M19944" s="120"/>
      <c r="N19944" s="120"/>
      <c r="U19944" s="121"/>
      <c r="V19944" s="122"/>
      <c r="W19944" s="123"/>
      <c r="AC19944" s="123"/>
    </row>
    <row r="19945" spans="5:29" s="2" customFormat="1">
      <c r="E19945" s="120"/>
      <c r="M19945" s="120"/>
      <c r="N19945" s="120"/>
      <c r="U19945" s="121"/>
      <c r="V19945" s="122"/>
      <c r="W19945" s="123"/>
      <c r="AC19945" s="123"/>
    </row>
    <row r="19946" spans="5:29" s="2" customFormat="1">
      <c r="E19946" s="120"/>
      <c r="M19946" s="120"/>
      <c r="N19946" s="120"/>
      <c r="U19946" s="121"/>
      <c r="V19946" s="122"/>
      <c r="W19946" s="123"/>
      <c r="AC19946" s="123"/>
    </row>
    <row r="19947" spans="5:29" s="2" customFormat="1">
      <c r="E19947" s="120"/>
      <c r="M19947" s="120"/>
      <c r="N19947" s="120"/>
      <c r="U19947" s="121"/>
      <c r="V19947" s="122"/>
      <c r="W19947" s="123"/>
      <c r="AC19947" s="123"/>
    </row>
    <row r="19948" spans="5:29" s="2" customFormat="1">
      <c r="E19948" s="120"/>
      <c r="M19948" s="120"/>
      <c r="N19948" s="120"/>
      <c r="U19948" s="121"/>
      <c r="V19948" s="122"/>
      <c r="W19948" s="123"/>
      <c r="AC19948" s="123"/>
    </row>
    <row r="19949" spans="5:29" s="2" customFormat="1">
      <c r="E19949" s="120"/>
      <c r="M19949" s="120"/>
      <c r="N19949" s="120"/>
      <c r="U19949" s="121"/>
      <c r="V19949" s="122"/>
      <c r="W19949" s="123"/>
      <c r="AC19949" s="123"/>
    </row>
    <row r="19950" spans="5:29" s="2" customFormat="1">
      <c r="E19950" s="120"/>
      <c r="M19950" s="120"/>
      <c r="N19950" s="120"/>
      <c r="U19950" s="121"/>
      <c r="V19950" s="122"/>
      <c r="W19950" s="123"/>
      <c r="AC19950" s="123"/>
    </row>
    <row r="19951" spans="5:29" s="2" customFormat="1">
      <c r="E19951" s="120"/>
      <c r="M19951" s="120"/>
      <c r="N19951" s="120"/>
      <c r="U19951" s="121"/>
      <c r="V19951" s="122"/>
      <c r="W19951" s="123"/>
      <c r="AC19951" s="123"/>
    </row>
    <row r="19952" spans="5:29" s="2" customFormat="1">
      <c r="E19952" s="120"/>
      <c r="M19952" s="120"/>
      <c r="N19952" s="120"/>
      <c r="U19952" s="121"/>
      <c r="V19952" s="122"/>
      <c r="W19952" s="123"/>
      <c r="AC19952" s="123"/>
    </row>
    <row r="19953" spans="5:29" s="2" customFormat="1">
      <c r="E19953" s="120"/>
      <c r="M19953" s="120"/>
      <c r="N19953" s="120"/>
      <c r="U19953" s="121"/>
      <c r="V19953" s="122"/>
      <c r="W19953" s="123"/>
      <c r="AC19953" s="123"/>
    </row>
    <row r="19954" spans="5:29" s="2" customFormat="1">
      <c r="E19954" s="120"/>
      <c r="M19954" s="120"/>
      <c r="N19954" s="120"/>
      <c r="U19954" s="121"/>
      <c r="V19954" s="122"/>
      <c r="W19954" s="123"/>
      <c r="AC19954" s="123"/>
    </row>
    <row r="19955" spans="5:29" s="2" customFormat="1">
      <c r="E19955" s="120"/>
      <c r="M19955" s="120"/>
      <c r="N19955" s="120"/>
      <c r="U19955" s="121"/>
      <c r="V19955" s="122"/>
      <c r="W19955" s="123"/>
      <c r="AC19955" s="123"/>
    </row>
    <row r="19956" spans="5:29" s="2" customFormat="1">
      <c r="E19956" s="120"/>
      <c r="M19956" s="120"/>
      <c r="N19956" s="120"/>
      <c r="U19956" s="121"/>
      <c r="V19956" s="122"/>
      <c r="W19956" s="123"/>
      <c r="AC19956" s="123"/>
    </row>
    <row r="19957" spans="5:29" s="2" customFormat="1">
      <c r="E19957" s="120"/>
      <c r="M19957" s="120"/>
      <c r="N19957" s="120"/>
      <c r="U19957" s="121"/>
      <c r="V19957" s="122"/>
      <c r="W19957" s="123"/>
      <c r="AC19957" s="123"/>
    </row>
    <row r="19958" spans="5:29" s="2" customFormat="1">
      <c r="E19958" s="120"/>
      <c r="M19958" s="120"/>
      <c r="N19958" s="120"/>
      <c r="U19958" s="121"/>
      <c r="V19958" s="122"/>
      <c r="W19958" s="123"/>
      <c r="AC19958" s="123"/>
    </row>
    <row r="19959" spans="5:29" s="2" customFormat="1">
      <c r="E19959" s="120"/>
      <c r="M19959" s="120"/>
      <c r="N19959" s="120"/>
      <c r="U19959" s="121"/>
      <c r="V19959" s="122"/>
      <c r="W19959" s="123"/>
      <c r="AC19959" s="123"/>
    </row>
    <row r="19960" spans="5:29" s="2" customFormat="1">
      <c r="E19960" s="120"/>
      <c r="M19960" s="120"/>
      <c r="N19960" s="120"/>
      <c r="U19960" s="121"/>
      <c r="V19960" s="122"/>
      <c r="W19960" s="123"/>
      <c r="AC19960" s="123"/>
    </row>
    <row r="19961" spans="5:29" s="2" customFormat="1">
      <c r="E19961" s="120"/>
      <c r="M19961" s="120"/>
      <c r="N19961" s="120"/>
      <c r="U19961" s="121"/>
      <c r="V19961" s="122"/>
      <c r="W19961" s="123"/>
      <c r="AC19961" s="123"/>
    </row>
    <row r="19962" spans="5:29" s="2" customFormat="1">
      <c r="E19962" s="120"/>
      <c r="M19962" s="120"/>
      <c r="N19962" s="120"/>
      <c r="U19962" s="121"/>
      <c r="V19962" s="122"/>
      <c r="W19962" s="123"/>
      <c r="AC19962" s="123"/>
    </row>
    <row r="19963" spans="5:29" s="2" customFormat="1">
      <c r="E19963" s="120"/>
      <c r="M19963" s="120"/>
      <c r="N19963" s="120"/>
      <c r="U19963" s="121"/>
      <c r="V19963" s="122"/>
      <c r="W19963" s="123"/>
      <c r="AC19963" s="123"/>
    </row>
    <row r="19964" spans="5:29" s="2" customFormat="1">
      <c r="E19964" s="120"/>
      <c r="M19964" s="120"/>
      <c r="N19964" s="120"/>
      <c r="U19964" s="121"/>
      <c r="V19964" s="122"/>
      <c r="W19964" s="123"/>
      <c r="AC19964" s="123"/>
    </row>
    <row r="19965" spans="5:29" s="2" customFormat="1">
      <c r="E19965" s="120"/>
      <c r="M19965" s="120"/>
      <c r="N19965" s="120"/>
      <c r="U19965" s="121"/>
      <c r="V19965" s="122"/>
      <c r="W19965" s="123"/>
      <c r="AC19965" s="123"/>
    </row>
    <row r="19966" spans="5:29" s="2" customFormat="1">
      <c r="E19966" s="120"/>
      <c r="M19966" s="120"/>
      <c r="N19966" s="120"/>
      <c r="U19966" s="121"/>
      <c r="V19966" s="122"/>
      <c r="W19966" s="123"/>
      <c r="AC19966" s="123"/>
    </row>
    <row r="19967" spans="5:29" s="2" customFormat="1">
      <c r="E19967" s="120"/>
      <c r="M19967" s="120"/>
      <c r="N19967" s="120"/>
      <c r="U19967" s="121"/>
      <c r="V19967" s="122"/>
      <c r="W19967" s="123"/>
      <c r="AC19967" s="123"/>
    </row>
    <row r="19968" spans="5:29" s="2" customFormat="1">
      <c r="E19968" s="120"/>
      <c r="M19968" s="120"/>
      <c r="N19968" s="120"/>
      <c r="U19968" s="121"/>
      <c r="V19968" s="122"/>
      <c r="W19968" s="123"/>
      <c r="AC19968" s="123"/>
    </row>
    <row r="19969" spans="5:29" s="2" customFormat="1">
      <c r="E19969" s="120"/>
      <c r="M19969" s="120"/>
      <c r="N19969" s="120"/>
      <c r="U19969" s="121"/>
      <c r="V19969" s="122"/>
      <c r="W19969" s="123"/>
      <c r="AC19969" s="123"/>
    </row>
    <row r="19970" spans="5:29" s="2" customFormat="1">
      <c r="E19970" s="120"/>
      <c r="M19970" s="120"/>
      <c r="N19970" s="120"/>
      <c r="U19970" s="121"/>
      <c r="V19970" s="122"/>
      <c r="W19970" s="123"/>
      <c r="AC19970" s="123"/>
    </row>
    <row r="19971" spans="5:29" s="2" customFormat="1">
      <c r="E19971" s="120"/>
      <c r="M19971" s="120"/>
      <c r="N19971" s="120"/>
      <c r="U19971" s="121"/>
      <c r="V19971" s="122"/>
      <c r="W19971" s="123"/>
      <c r="AC19971" s="123"/>
    </row>
    <row r="19972" spans="5:29" s="2" customFormat="1">
      <c r="E19972" s="120"/>
      <c r="M19972" s="120"/>
      <c r="N19972" s="120"/>
      <c r="U19972" s="121"/>
      <c r="V19972" s="122"/>
      <c r="W19972" s="123"/>
      <c r="AC19972" s="123"/>
    </row>
    <row r="19973" spans="5:29" s="2" customFormat="1">
      <c r="E19973" s="120"/>
      <c r="M19973" s="120"/>
      <c r="N19973" s="120"/>
      <c r="U19973" s="121"/>
      <c r="V19973" s="122"/>
      <c r="W19973" s="123"/>
      <c r="AC19973" s="123"/>
    </row>
    <row r="19974" spans="5:29" s="2" customFormat="1">
      <c r="E19974" s="120"/>
      <c r="M19974" s="120"/>
      <c r="N19974" s="120"/>
      <c r="U19974" s="121"/>
      <c r="V19974" s="122"/>
      <c r="W19974" s="123"/>
      <c r="AC19974" s="123"/>
    </row>
    <row r="19975" spans="5:29" s="2" customFormat="1">
      <c r="E19975" s="120"/>
      <c r="M19975" s="120"/>
      <c r="N19975" s="120"/>
      <c r="U19975" s="121"/>
      <c r="V19975" s="122"/>
      <c r="W19975" s="123"/>
      <c r="AC19975" s="123"/>
    </row>
    <row r="19976" spans="5:29" s="2" customFormat="1">
      <c r="E19976" s="120"/>
      <c r="M19976" s="120"/>
      <c r="N19976" s="120"/>
      <c r="U19976" s="121"/>
      <c r="V19976" s="122"/>
      <c r="W19976" s="123"/>
      <c r="AC19976" s="123"/>
    </row>
    <row r="19977" spans="5:29" s="2" customFormat="1">
      <c r="E19977" s="120"/>
      <c r="M19977" s="120"/>
      <c r="N19977" s="120"/>
      <c r="U19977" s="121"/>
      <c r="V19977" s="122"/>
      <c r="W19977" s="123"/>
      <c r="AC19977" s="123"/>
    </row>
    <row r="19978" spans="5:29" s="2" customFormat="1">
      <c r="E19978" s="120"/>
      <c r="M19978" s="120"/>
      <c r="N19978" s="120"/>
      <c r="U19978" s="121"/>
      <c r="V19978" s="122"/>
      <c r="W19978" s="123"/>
      <c r="AC19978" s="123"/>
    </row>
    <row r="19979" spans="5:29" s="2" customFormat="1">
      <c r="E19979" s="120"/>
      <c r="M19979" s="120"/>
      <c r="N19979" s="120"/>
      <c r="U19979" s="121"/>
      <c r="V19979" s="122"/>
      <c r="W19979" s="123"/>
      <c r="AC19979" s="123"/>
    </row>
    <row r="19980" spans="5:29" s="2" customFormat="1">
      <c r="E19980" s="120"/>
      <c r="M19980" s="120"/>
      <c r="N19980" s="120"/>
      <c r="U19980" s="121"/>
      <c r="V19980" s="122"/>
      <c r="W19980" s="123"/>
      <c r="AC19980" s="123"/>
    </row>
    <row r="19981" spans="5:29" s="2" customFormat="1">
      <c r="E19981" s="120"/>
      <c r="M19981" s="120"/>
      <c r="N19981" s="120"/>
      <c r="U19981" s="121"/>
      <c r="V19981" s="122"/>
      <c r="W19981" s="123"/>
      <c r="AC19981" s="123"/>
    </row>
    <row r="19982" spans="5:29" s="2" customFormat="1">
      <c r="E19982" s="120"/>
      <c r="M19982" s="120"/>
      <c r="N19982" s="120"/>
      <c r="U19982" s="121"/>
      <c r="V19982" s="122"/>
      <c r="W19982" s="123"/>
      <c r="AC19982" s="123"/>
    </row>
    <row r="19983" spans="5:29" s="2" customFormat="1">
      <c r="E19983" s="120"/>
      <c r="M19983" s="120"/>
      <c r="N19983" s="120"/>
      <c r="U19983" s="121"/>
      <c r="V19983" s="122"/>
      <c r="W19983" s="123"/>
      <c r="AC19983" s="123"/>
    </row>
    <row r="19984" spans="5:29" s="2" customFormat="1">
      <c r="E19984" s="120"/>
      <c r="M19984" s="120"/>
      <c r="N19984" s="120"/>
      <c r="U19984" s="121"/>
      <c r="V19984" s="122"/>
      <c r="W19984" s="123"/>
      <c r="AC19984" s="123"/>
    </row>
    <row r="19985" spans="5:29" s="2" customFormat="1">
      <c r="E19985" s="120"/>
      <c r="M19985" s="120"/>
      <c r="N19985" s="120"/>
      <c r="U19985" s="121"/>
      <c r="V19985" s="122"/>
      <c r="W19985" s="123"/>
      <c r="AC19985" s="123"/>
    </row>
    <row r="19986" spans="5:29" s="2" customFormat="1">
      <c r="E19986" s="120"/>
      <c r="M19986" s="120"/>
      <c r="N19986" s="120"/>
      <c r="U19986" s="121"/>
      <c r="V19986" s="122"/>
      <c r="W19986" s="123"/>
      <c r="AC19986" s="123"/>
    </row>
    <row r="19987" spans="5:29" s="2" customFormat="1">
      <c r="E19987" s="120"/>
      <c r="M19987" s="120"/>
      <c r="N19987" s="120"/>
      <c r="U19987" s="121"/>
      <c r="V19987" s="122"/>
      <c r="W19987" s="123"/>
      <c r="AC19987" s="123"/>
    </row>
    <row r="19988" spans="5:29" s="2" customFormat="1">
      <c r="E19988" s="120"/>
      <c r="M19988" s="120"/>
      <c r="N19988" s="120"/>
      <c r="U19988" s="121"/>
      <c r="V19988" s="122"/>
      <c r="W19988" s="123"/>
      <c r="AC19988" s="123"/>
    </row>
    <row r="19989" spans="5:29" s="2" customFormat="1">
      <c r="E19989" s="120"/>
      <c r="M19989" s="120"/>
      <c r="N19989" s="120"/>
      <c r="U19989" s="121"/>
      <c r="V19989" s="122"/>
      <c r="W19989" s="123"/>
      <c r="AC19989" s="123"/>
    </row>
    <row r="19990" spans="5:29" s="2" customFormat="1">
      <c r="E19990" s="120"/>
      <c r="M19990" s="120"/>
      <c r="N19990" s="120"/>
      <c r="U19990" s="121"/>
      <c r="V19990" s="122"/>
      <c r="W19990" s="123"/>
      <c r="AC19990" s="123"/>
    </row>
    <row r="19991" spans="5:29" s="2" customFormat="1">
      <c r="E19991" s="120"/>
      <c r="M19991" s="120"/>
      <c r="N19991" s="120"/>
      <c r="U19991" s="121"/>
      <c r="V19991" s="122"/>
      <c r="W19991" s="123"/>
      <c r="AC19991" s="123"/>
    </row>
    <row r="19992" spans="5:29" s="2" customFormat="1">
      <c r="E19992" s="120"/>
      <c r="M19992" s="120"/>
      <c r="N19992" s="120"/>
      <c r="U19992" s="121"/>
      <c r="V19992" s="122"/>
      <c r="W19992" s="123"/>
      <c r="AC19992" s="123"/>
    </row>
    <row r="19993" spans="5:29" s="2" customFormat="1">
      <c r="E19993" s="120"/>
      <c r="M19993" s="120"/>
      <c r="N19993" s="120"/>
      <c r="U19993" s="121"/>
      <c r="V19993" s="122"/>
      <c r="W19993" s="123"/>
      <c r="AC19993" s="123"/>
    </row>
    <row r="19994" spans="5:29" s="2" customFormat="1">
      <c r="E19994" s="120"/>
      <c r="M19994" s="120"/>
      <c r="N19994" s="120"/>
      <c r="U19994" s="121"/>
      <c r="V19994" s="122"/>
      <c r="W19994" s="123"/>
      <c r="AC19994" s="123"/>
    </row>
    <row r="19995" spans="5:29" s="2" customFormat="1">
      <c r="E19995" s="120"/>
      <c r="M19995" s="120"/>
      <c r="N19995" s="120"/>
      <c r="U19995" s="121"/>
      <c r="V19995" s="122"/>
      <c r="W19995" s="123"/>
      <c r="AC19995" s="123"/>
    </row>
    <row r="19996" spans="5:29" s="2" customFormat="1">
      <c r="E19996" s="120"/>
      <c r="M19996" s="120"/>
      <c r="N19996" s="120"/>
      <c r="U19996" s="121"/>
      <c r="V19996" s="122"/>
      <c r="W19996" s="123"/>
      <c r="AC19996" s="123"/>
    </row>
    <row r="19997" spans="5:29" s="2" customFormat="1">
      <c r="E19997" s="120"/>
      <c r="M19997" s="120"/>
      <c r="N19997" s="120"/>
      <c r="U19997" s="121"/>
      <c r="V19997" s="122"/>
      <c r="W19997" s="123"/>
      <c r="AC19997" s="123"/>
    </row>
    <row r="19998" spans="5:29" s="2" customFormat="1">
      <c r="E19998" s="120"/>
      <c r="M19998" s="120"/>
      <c r="N19998" s="120"/>
      <c r="U19998" s="121"/>
      <c r="V19998" s="122"/>
      <c r="W19998" s="123"/>
      <c r="AC19998" s="123"/>
    </row>
    <row r="19999" spans="5:29" s="2" customFormat="1">
      <c r="E19999" s="120"/>
      <c r="M19999" s="120"/>
      <c r="N19999" s="120"/>
      <c r="U19999" s="121"/>
      <c r="V19999" s="122"/>
      <c r="W19999" s="123"/>
      <c r="AC19999" s="123"/>
    </row>
    <row r="20000" spans="5:29" s="2" customFormat="1">
      <c r="E20000" s="120"/>
      <c r="M20000" s="120"/>
      <c r="N20000" s="120"/>
      <c r="U20000" s="121"/>
      <c r="V20000" s="122"/>
      <c r="W20000" s="123"/>
      <c r="AC20000" s="123"/>
    </row>
    <row r="20001" spans="5:29" s="2" customFormat="1">
      <c r="E20001" s="120"/>
      <c r="M20001" s="120"/>
      <c r="N20001" s="120"/>
      <c r="U20001" s="121"/>
      <c r="V20001" s="122"/>
      <c r="W20001" s="123"/>
      <c r="AC20001" s="123"/>
    </row>
    <row r="20002" spans="5:29" s="2" customFormat="1">
      <c r="E20002" s="120"/>
      <c r="M20002" s="120"/>
      <c r="N20002" s="120"/>
      <c r="U20002" s="121"/>
      <c r="V20002" s="122"/>
      <c r="W20002" s="123"/>
      <c r="AC20002" s="123"/>
    </row>
    <row r="20003" spans="5:29" s="2" customFormat="1">
      <c r="E20003" s="120"/>
      <c r="M20003" s="120"/>
      <c r="N20003" s="120"/>
      <c r="U20003" s="121"/>
      <c r="V20003" s="122"/>
      <c r="W20003" s="123"/>
      <c r="AC20003" s="123"/>
    </row>
    <row r="20004" spans="5:29" s="2" customFormat="1">
      <c r="E20004" s="120"/>
      <c r="M20004" s="120"/>
      <c r="N20004" s="120"/>
      <c r="U20004" s="121"/>
      <c r="V20004" s="122"/>
      <c r="W20004" s="123"/>
      <c r="AC20004" s="123"/>
    </row>
    <row r="20005" spans="5:29" s="2" customFormat="1">
      <c r="E20005" s="120"/>
      <c r="M20005" s="120"/>
      <c r="N20005" s="120"/>
      <c r="U20005" s="121"/>
      <c r="V20005" s="122"/>
      <c r="W20005" s="123"/>
      <c r="AC20005" s="123"/>
    </row>
    <row r="20006" spans="5:29" s="2" customFormat="1">
      <c r="E20006" s="120"/>
      <c r="M20006" s="120"/>
      <c r="N20006" s="120"/>
      <c r="U20006" s="121"/>
      <c r="V20006" s="122"/>
      <c r="W20006" s="123"/>
      <c r="AC20006" s="123"/>
    </row>
    <row r="20007" spans="5:29" s="2" customFormat="1">
      <c r="E20007" s="120"/>
      <c r="M20007" s="120"/>
      <c r="N20007" s="120"/>
      <c r="U20007" s="121"/>
      <c r="V20007" s="122"/>
      <c r="W20007" s="123"/>
      <c r="AC20007" s="123"/>
    </row>
    <row r="20008" spans="5:29" s="2" customFormat="1">
      <c r="E20008" s="120"/>
      <c r="M20008" s="120"/>
      <c r="N20008" s="120"/>
      <c r="U20008" s="121"/>
      <c r="V20008" s="122"/>
      <c r="W20008" s="123"/>
      <c r="AC20008" s="123"/>
    </row>
    <row r="20009" spans="5:29" s="2" customFormat="1">
      <c r="E20009" s="120"/>
      <c r="M20009" s="120"/>
      <c r="N20009" s="120"/>
      <c r="U20009" s="121"/>
      <c r="V20009" s="122"/>
      <c r="W20009" s="123"/>
      <c r="AC20009" s="123"/>
    </row>
    <row r="20010" spans="5:29" s="2" customFormat="1">
      <c r="E20010" s="120"/>
      <c r="M20010" s="120"/>
      <c r="N20010" s="120"/>
      <c r="U20010" s="121"/>
      <c r="V20010" s="122"/>
      <c r="W20010" s="123"/>
      <c r="AC20010" s="123"/>
    </row>
    <row r="20011" spans="5:29" s="2" customFormat="1">
      <c r="E20011" s="120"/>
      <c r="M20011" s="120"/>
      <c r="N20011" s="120"/>
      <c r="U20011" s="121"/>
      <c r="V20011" s="122"/>
      <c r="W20011" s="123"/>
      <c r="AC20011" s="123"/>
    </row>
    <row r="20012" spans="5:29" s="2" customFormat="1">
      <c r="E20012" s="120"/>
      <c r="M20012" s="120"/>
      <c r="N20012" s="120"/>
      <c r="U20012" s="121"/>
      <c r="V20012" s="122"/>
      <c r="W20012" s="123"/>
      <c r="AC20012" s="123"/>
    </row>
    <row r="20013" spans="5:29" s="2" customFormat="1">
      <c r="E20013" s="120"/>
      <c r="M20013" s="120"/>
      <c r="N20013" s="120"/>
      <c r="U20013" s="121"/>
      <c r="V20013" s="122"/>
      <c r="W20013" s="123"/>
      <c r="AC20013" s="123"/>
    </row>
    <row r="20014" spans="5:29" s="2" customFormat="1">
      <c r="E20014" s="120"/>
      <c r="M20014" s="120"/>
      <c r="N20014" s="120"/>
      <c r="U20014" s="121"/>
      <c r="V20014" s="122"/>
      <c r="W20014" s="123"/>
      <c r="AC20014" s="123"/>
    </row>
    <row r="20015" spans="5:29" s="2" customFormat="1">
      <c r="E20015" s="120"/>
      <c r="M20015" s="120"/>
      <c r="N20015" s="120"/>
      <c r="U20015" s="121"/>
      <c r="V20015" s="122"/>
      <c r="W20015" s="123"/>
      <c r="AC20015" s="123"/>
    </row>
    <row r="20016" spans="5:29" s="2" customFormat="1">
      <c r="E20016" s="120"/>
      <c r="M20016" s="120"/>
      <c r="N20016" s="120"/>
      <c r="U20016" s="121"/>
      <c r="V20016" s="122"/>
      <c r="W20016" s="123"/>
      <c r="AC20016" s="123"/>
    </row>
    <row r="20017" spans="5:29" s="2" customFormat="1">
      <c r="E20017" s="120"/>
      <c r="M20017" s="120"/>
      <c r="N20017" s="120"/>
      <c r="U20017" s="121"/>
      <c r="V20017" s="122"/>
      <c r="W20017" s="123"/>
      <c r="AC20017" s="123"/>
    </row>
    <row r="20018" spans="5:29" s="2" customFormat="1">
      <c r="E20018" s="120"/>
      <c r="M20018" s="120"/>
      <c r="N20018" s="120"/>
      <c r="U20018" s="121"/>
      <c r="V20018" s="122"/>
      <c r="W20018" s="123"/>
      <c r="AC20018" s="123"/>
    </row>
    <row r="20019" spans="5:29" s="2" customFormat="1">
      <c r="E20019" s="120"/>
      <c r="M20019" s="120"/>
      <c r="N20019" s="120"/>
      <c r="U20019" s="121"/>
      <c r="V20019" s="122"/>
      <c r="W20019" s="123"/>
      <c r="AC20019" s="123"/>
    </row>
    <row r="20020" spans="5:29" s="2" customFormat="1">
      <c r="E20020" s="120"/>
      <c r="M20020" s="120"/>
      <c r="N20020" s="120"/>
      <c r="U20020" s="121"/>
      <c r="V20020" s="122"/>
      <c r="W20020" s="123"/>
      <c r="AC20020" s="123"/>
    </row>
    <row r="20021" spans="5:29" s="2" customFormat="1">
      <c r="E20021" s="120"/>
      <c r="M20021" s="120"/>
      <c r="N20021" s="120"/>
      <c r="U20021" s="121"/>
      <c r="V20021" s="122"/>
      <c r="W20021" s="123"/>
      <c r="AC20021" s="123"/>
    </row>
    <row r="20022" spans="5:29" s="2" customFormat="1">
      <c r="E20022" s="120"/>
      <c r="M20022" s="120"/>
      <c r="N20022" s="120"/>
      <c r="U20022" s="121"/>
      <c r="V20022" s="122"/>
      <c r="W20022" s="123"/>
      <c r="AC20022" s="123"/>
    </row>
    <row r="20023" spans="5:29" s="2" customFormat="1">
      <c r="E20023" s="120"/>
      <c r="M20023" s="120"/>
      <c r="N20023" s="120"/>
      <c r="U20023" s="121"/>
      <c r="V20023" s="122"/>
      <c r="W20023" s="123"/>
      <c r="AC20023" s="123"/>
    </row>
    <row r="20024" spans="5:29" s="2" customFormat="1">
      <c r="E20024" s="120"/>
      <c r="M20024" s="120"/>
      <c r="N20024" s="120"/>
      <c r="U20024" s="121"/>
      <c r="V20024" s="122"/>
      <c r="W20024" s="123"/>
      <c r="AC20024" s="123"/>
    </row>
    <row r="20025" spans="5:29" s="2" customFormat="1">
      <c r="E20025" s="120"/>
      <c r="M20025" s="120"/>
      <c r="N20025" s="120"/>
      <c r="U20025" s="121"/>
      <c r="V20025" s="122"/>
      <c r="W20025" s="123"/>
      <c r="AC20025" s="123"/>
    </row>
    <row r="20026" spans="5:29" s="2" customFormat="1">
      <c r="E20026" s="120"/>
      <c r="M20026" s="120"/>
      <c r="N20026" s="120"/>
      <c r="U20026" s="121"/>
      <c r="V20026" s="122"/>
      <c r="W20026" s="123"/>
      <c r="AC20026" s="123"/>
    </row>
    <row r="20027" spans="5:29" s="2" customFormat="1">
      <c r="E20027" s="120"/>
      <c r="M20027" s="120"/>
      <c r="N20027" s="120"/>
      <c r="U20027" s="121"/>
      <c r="V20027" s="122"/>
      <c r="W20027" s="123"/>
      <c r="AC20027" s="123"/>
    </row>
    <row r="20028" spans="5:29" s="2" customFormat="1">
      <c r="E20028" s="120"/>
      <c r="M20028" s="120"/>
      <c r="N20028" s="120"/>
      <c r="U20028" s="121"/>
      <c r="V20028" s="122"/>
      <c r="W20028" s="123"/>
      <c r="AC20028" s="123"/>
    </row>
    <row r="20029" spans="5:29" s="2" customFormat="1">
      <c r="E20029" s="120"/>
      <c r="M20029" s="120"/>
      <c r="N20029" s="120"/>
      <c r="U20029" s="121"/>
      <c r="V20029" s="122"/>
      <c r="W20029" s="123"/>
      <c r="AC20029" s="123"/>
    </row>
    <row r="20030" spans="5:29" s="2" customFormat="1">
      <c r="E20030" s="120"/>
      <c r="M20030" s="120"/>
      <c r="N20030" s="120"/>
      <c r="U20030" s="121"/>
      <c r="V20030" s="122"/>
      <c r="W20030" s="123"/>
      <c r="AC20030" s="123"/>
    </row>
    <row r="20031" spans="5:29" s="2" customFormat="1">
      <c r="E20031" s="120"/>
      <c r="M20031" s="120"/>
      <c r="N20031" s="120"/>
      <c r="U20031" s="121"/>
      <c r="V20031" s="122"/>
      <c r="W20031" s="123"/>
      <c r="AC20031" s="123"/>
    </row>
    <row r="20032" spans="5:29" s="2" customFormat="1">
      <c r="E20032" s="120"/>
      <c r="M20032" s="120"/>
      <c r="N20032" s="120"/>
      <c r="U20032" s="121"/>
      <c r="V20032" s="122"/>
      <c r="W20032" s="123"/>
      <c r="AC20032" s="123"/>
    </row>
    <row r="20033" spans="5:29" s="2" customFormat="1">
      <c r="E20033" s="120"/>
      <c r="M20033" s="120"/>
      <c r="N20033" s="120"/>
      <c r="U20033" s="121"/>
      <c r="V20033" s="122"/>
      <c r="W20033" s="123"/>
      <c r="AC20033" s="123"/>
    </row>
    <row r="20034" spans="5:29" s="2" customFormat="1">
      <c r="E20034" s="120"/>
      <c r="M20034" s="120"/>
      <c r="N20034" s="120"/>
      <c r="U20034" s="121"/>
      <c r="V20034" s="122"/>
      <c r="W20034" s="123"/>
      <c r="AC20034" s="123"/>
    </row>
    <row r="20035" spans="5:29" s="2" customFormat="1">
      <c r="E20035" s="120"/>
      <c r="M20035" s="120"/>
      <c r="N20035" s="120"/>
      <c r="U20035" s="121"/>
      <c r="V20035" s="122"/>
      <c r="W20035" s="123"/>
      <c r="AC20035" s="123"/>
    </row>
    <row r="20036" spans="5:29" s="2" customFormat="1">
      <c r="E20036" s="120"/>
      <c r="M20036" s="120"/>
      <c r="N20036" s="120"/>
      <c r="U20036" s="121"/>
      <c r="V20036" s="122"/>
      <c r="W20036" s="123"/>
      <c r="AC20036" s="123"/>
    </row>
    <row r="20037" spans="5:29" s="2" customFormat="1">
      <c r="E20037" s="120"/>
      <c r="M20037" s="120"/>
      <c r="N20037" s="120"/>
      <c r="U20037" s="121"/>
      <c r="V20037" s="122"/>
      <c r="W20037" s="123"/>
      <c r="AC20037" s="123"/>
    </row>
    <row r="20038" spans="5:29" s="2" customFormat="1">
      <c r="E20038" s="120"/>
      <c r="M20038" s="120"/>
      <c r="N20038" s="120"/>
      <c r="U20038" s="121"/>
      <c r="V20038" s="122"/>
      <c r="W20038" s="123"/>
      <c r="AC20038" s="123"/>
    </row>
    <row r="20039" spans="5:29" s="2" customFormat="1">
      <c r="E20039" s="120"/>
      <c r="M20039" s="120"/>
      <c r="N20039" s="120"/>
      <c r="U20039" s="121"/>
      <c r="V20039" s="122"/>
      <c r="W20039" s="123"/>
      <c r="AC20039" s="123"/>
    </row>
    <row r="20040" spans="5:29" s="2" customFormat="1">
      <c r="E20040" s="120"/>
      <c r="M20040" s="120"/>
      <c r="N20040" s="120"/>
      <c r="U20040" s="121"/>
      <c r="V20040" s="122"/>
      <c r="W20040" s="123"/>
      <c r="AC20040" s="123"/>
    </row>
    <row r="20041" spans="5:29" s="2" customFormat="1">
      <c r="E20041" s="120"/>
      <c r="M20041" s="120"/>
      <c r="N20041" s="120"/>
      <c r="U20041" s="121"/>
      <c r="V20041" s="122"/>
      <c r="W20041" s="123"/>
      <c r="AC20041" s="123"/>
    </row>
    <row r="20042" spans="5:29" s="2" customFormat="1">
      <c r="E20042" s="120"/>
      <c r="M20042" s="120"/>
      <c r="N20042" s="120"/>
      <c r="U20042" s="121"/>
      <c r="V20042" s="122"/>
      <c r="W20042" s="123"/>
      <c r="AC20042" s="123"/>
    </row>
    <row r="20043" spans="5:29" s="2" customFormat="1">
      <c r="E20043" s="120"/>
      <c r="M20043" s="120"/>
      <c r="N20043" s="120"/>
      <c r="U20043" s="121"/>
      <c r="V20043" s="122"/>
      <c r="W20043" s="123"/>
      <c r="AC20043" s="123"/>
    </row>
    <row r="20044" spans="5:29" s="2" customFormat="1">
      <c r="E20044" s="120"/>
      <c r="M20044" s="120"/>
      <c r="N20044" s="120"/>
      <c r="U20044" s="121"/>
      <c r="V20044" s="122"/>
      <c r="W20044" s="123"/>
      <c r="AC20044" s="123"/>
    </row>
    <row r="20045" spans="5:29" s="2" customFormat="1">
      <c r="E20045" s="120"/>
      <c r="M20045" s="120"/>
      <c r="N20045" s="120"/>
      <c r="U20045" s="121"/>
      <c r="V20045" s="122"/>
      <c r="W20045" s="123"/>
      <c r="AC20045" s="123"/>
    </row>
    <row r="20046" spans="5:29" s="2" customFormat="1">
      <c r="E20046" s="120"/>
      <c r="M20046" s="120"/>
      <c r="N20046" s="120"/>
      <c r="U20046" s="121"/>
      <c r="V20046" s="122"/>
      <c r="W20046" s="123"/>
      <c r="AC20046" s="123"/>
    </row>
    <row r="20047" spans="5:29" s="2" customFormat="1">
      <c r="E20047" s="120"/>
      <c r="M20047" s="120"/>
      <c r="N20047" s="120"/>
      <c r="U20047" s="121"/>
      <c r="V20047" s="122"/>
      <c r="W20047" s="123"/>
      <c r="AC20047" s="123"/>
    </row>
    <row r="20048" spans="5:29" s="2" customFormat="1">
      <c r="E20048" s="120"/>
      <c r="M20048" s="120"/>
      <c r="N20048" s="120"/>
      <c r="U20048" s="121"/>
      <c r="V20048" s="122"/>
      <c r="W20048" s="123"/>
      <c r="AC20048" s="123"/>
    </row>
    <row r="20049" spans="5:29" s="2" customFormat="1">
      <c r="E20049" s="120"/>
      <c r="M20049" s="120"/>
      <c r="N20049" s="120"/>
      <c r="U20049" s="121"/>
      <c r="V20049" s="122"/>
      <c r="W20049" s="123"/>
      <c r="AC20049" s="123"/>
    </row>
    <row r="20050" spans="5:29" s="2" customFormat="1">
      <c r="E20050" s="120"/>
      <c r="M20050" s="120"/>
      <c r="N20050" s="120"/>
      <c r="U20050" s="121"/>
      <c r="V20050" s="122"/>
      <c r="W20050" s="123"/>
      <c r="AC20050" s="123"/>
    </row>
    <row r="20051" spans="5:29" s="2" customFormat="1">
      <c r="E20051" s="120"/>
      <c r="M20051" s="120"/>
      <c r="N20051" s="120"/>
      <c r="U20051" s="121"/>
      <c r="V20051" s="122"/>
      <c r="W20051" s="123"/>
      <c r="AC20051" s="123"/>
    </row>
    <row r="20052" spans="5:29" s="2" customFormat="1">
      <c r="E20052" s="120"/>
      <c r="M20052" s="120"/>
      <c r="N20052" s="120"/>
      <c r="U20052" s="121"/>
      <c r="V20052" s="122"/>
      <c r="W20052" s="123"/>
      <c r="AC20052" s="123"/>
    </row>
    <row r="20053" spans="5:29" s="2" customFormat="1">
      <c r="E20053" s="120"/>
      <c r="M20053" s="120"/>
      <c r="N20053" s="120"/>
      <c r="U20053" s="121"/>
      <c r="V20053" s="122"/>
      <c r="W20053" s="123"/>
      <c r="AC20053" s="123"/>
    </row>
    <row r="20054" spans="5:29" s="2" customFormat="1">
      <c r="E20054" s="120"/>
      <c r="M20054" s="120"/>
      <c r="N20054" s="120"/>
      <c r="U20054" s="121"/>
      <c r="V20054" s="122"/>
      <c r="W20054" s="123"/>
      <c r="AC20054" s="123"/>
    </row>
    <row r="20055" spans="5:29" s="2" customFormat="1">
      <c r="E20055" s="120"/>
      <c r="M20055" s="120"/>
      <c r="N20055" s="120"/>
      <c r="U20055" s="121"/>
      <c r="V20055" s="122"/>
      <c r="W20055" s="123"/>
      <c r="AC20055" s="123"/>
    </row>
    <row r="20056" spans="5:29" s="2" customFormat="1">
      <c r="E20056" s="120"/>
      <c r="M20056" s="120"/>
      <c r="N20056" s="120"/>
      <c r="U20056" s="121"/>
      <c r="V20056" s="122"/>
      <c r="W20056" s="123"/>
      <c r="AC20056" s="123"/>
    </row>
    <row r="20057" spans="5:29" s="2" customFormat="1">
      <c r="E20057" s="120"/>
      <c r="M20057" s="120"/>
      <c r="N20057" s="120"/>
      <c r="U20057" s="121"/>
      <c r="V20057" s="122"/>
      <c r="W20057" s="123"/>
      <c r="AC20057" s="123"/>
    </row>
    <row r="20058" spans="5:29" s="2" customFormat="1">
      <c r="E20058" s="120"/>
      <c r="M20058" s="120"/>
      <c r="N20058" s="120"/>
      <c r="U20058" s="121"/>
      <c r="V20058" s="122"/>
      <c r="W20058" s="123"/>
      <c r="AC20058" s="123"/>
    </row>
    <row r="20059" spans="5:29" s="2" customFormat="1">
      <c r="E20059" s="120"/>
      <c r="M20059" s="120"/>
      <c r="N20059" s="120"/>
      <c r="U20059" s="121"/>
      <c r="V20059" s="122"/>
      <c r="W20059" s="123"/>
      <c r="AC20059" s="123"/>
    </row>
    <row r="20060" spans="5:29" s="2" customFormat="1">
      <c r="E20060" s="120"/>
      <c r="M20060" s="120"/>
      <c r="N20060" s="120"/>
      <c r="U20060" s="121"/>
      <c r="V20060" s="122"/>
      <c r="W20060" s="123"/>
      <c r="AC20060" s="123"/>
    </row>
    <row r="20061" spans="5:29" s="2" customFormat="1">
      <c r="E20061" s="120"/>
      <c r="M20061" s="120"/>
      <c r="N20061" s="120"/>
      <c r="U20061" s="121"/>
      <c r="V20061" s="122"/>
      <c r="W20061" s="123"/>
      <c r="AC20061" s="123"/>
    </row>
    <row r="20062" spans="5:29" s="2" customFormat="1">
      <c r="E20062" s="120"/>
      <c r="M20062" s="120"/>
      <c r="N20062" s="120"/>
      <c r="U20062" s="121"/>
      <c r="V20062" s="122"/>
      <c r="W20062" s="123"/>
      <c r="AC20062" s="123"/>
    </row>
    <row r="20063" spans="5:29" s="2" customFormat="1">
      <c r="E20063" s="120"/>
      <c r="M20063" s="120"/>
      <c r="N20063" s="120"/>
      <c r="U20063" s="121"/>
      <c r="V20063" s="122"/>
      <c r="W20063" s="123"/>
      <c r="AC20063" s="123"/>
    </row>
    <row r="20064" spans="5:29" s="2" customFormat="1">
      <c r="E20064" s="120"/>
      <c r="M20064" s="120"/>
      <c r="N20064" s="120"/>
      <c r="U20064" s="121"/>
      <c r="V20064" s="122"/>
      <c r="W20064" s="123"/>
      <c r="AC20064" s="123"/>
    </row>
    <row r="20065" spans="5:29" s="2" customFormat="1">
      <c r="E20065" s="120"/>
      <c r="M20065" s="120"/>
      <c r="N20065" s="120"/>
      <c r="U20065" s="121"/>
      <c r="V20065" s="122"/>
      <c r="W20065" s="123"/>
      <c r="AC20065" s="123"/>
    </row>
    <row r="20066" spans="5:29" s="2" customFormat="1">
      <c r="E20066" s="120"/>
      <c r="M20066" s="120"/>
      <c r="N20066" s="120"/>
      <c r="U20066" s="121"/>
      <c r="V20066" s="122"/>
      <c r="W20066" s="123"/>
      <c r="AC20066" s="123"/>
    </row>
    <row r="20067" spans="5:29" s="2" customFormat="1">
      <c r="E20067" s="120"/>
      <c r="M20067" s="120"/>
      <c r="N20067" s="120"/>
      <c r="U20067" s="121"/>
      <c r="V20067" s="122"/>
      <c r="W20067" s="123"/>
      <c r="AC20067" s="123"/>
    </row>
    <row r="20068" spans="5:29" s="2" customFormat="1">
      <c r="E20068" s="120"/>
      <c r="M20068" s="120"/>
      <c r="N20068" s="120"/>
      <c r="U20068" s="121"/>
      <c r="V20068" s="122"/>
      <c r="W20068" s="123"/>
      <c r="AC20068" s="123"/>
    </row>
    <row r="20069" spans="5:29" s="2" customFormat="1">
      <c r="E20069" s="120"/>
      <c r="M20069" s="120"/>
      <c r="N20069" s="120"/>
      <c r="U20069" s="121"/>
      <c r="V20069" s="122"/>
      <c r="W20069" s="123"/>
      <c r="AC20069" s="123"/>
    </row>
    <row r="20070" spans="5:29" s="2" customFormat="1">
      <c r="E20070" s="120"/>
      <c r="M20070" s="120"/>
      <c r="N20070" s="120"/>
      <c r="U20070" s="121"/>
      <c r="V20070" s="122"/>
      <c r="W20070" s="123"/>
      <c r="AC20070" s="123"/>
    </row>
    <row r="20071" spans="5:29" s="2" customFormat="1">
      <c r="E20071" s="120"/>
      <c r="M20071" s="120"/>
      <c r="N20071" s="120"/>
      <c r="U20071" s="121"/>
      <c r="V20071" s="122"/>
      <c r="W20071" s="123"/>
      <c r="AC20071" s="123"/>
    </row>
    <row r="20072" spans="5:29" s="2" customFormat="1">
      <c r="E20072" s="120"/>
      <c r="M20072" s="120"/>
      <c r="N20072" s="120"/>
      <c r="U20072" s="121"/>
      <c r="V20072" s="122"/>
      <c r="W20072" s="123"/>
      <c r="AC20072" s="123"/>
    </row>
    <row r="20073" spans="5:29" s="2" customFormat="1">
      <c r="E20073" s="120"/>
      <c r="M20073" s="120"/>
      <c r="N20073" s="120"/>
      <c r="U20073" s="121"/>
      <c r="V20073" s="122"/>
      <c r="W20073" s="123"/>
      <c r="AC20073" s="123"/>
    </row>
    <row r="20074" spans="5:29" s="2" customFormat="1">
      <c r="E20074" s="120"/>
      <c r="M20074" s="120"/>
      <c r="N20074" s="120"/>
      <c r="U20074" s="121"/>
      <c r="V20074" s="122"/>
      <c r="W20074" s="123"/>
      <c r="AC20074" s="123"/>
    </row>
    <row r="20075" spans="5:29" s="2" customFormat="1">
      <c r="E20075" s="120"/>
      <c r="M20075" s="120"/>
      <c r="N20075" s="120"/>
      <c r="U20075" s="121"/>
      <c r="V20075" s="122"/>
      <c r="W20075" s="123"/>
      <c r="AC20075" s="123"/>
    </row>
    <row r="20076" spans="5:29" s="2" customFormat="1">
      <c r="E20076" s="120"/>
      <c r="M20076" s="120"/>
      <c r="N20076" s="120"/>
      <c r="U20076" s="121"/>
      <c r="V20076" s="122"/>
      <c r="W20076" s="123"/>
      <c r="AC20076" s="123"/>
    </row>
    <row r="20077" spans="5:29" s="2" customFormat="1">
      <c r="E20077" s="120"/>
      <c r="M20077" s="120"/>
      <c r="N20077" s="120"/>
      <c r="U20077" s="121"/>
      <c r="V20077" s="122"/>
      <c r="W20077" s="123"/>
      <c r="AC20077" s="123"/>
    </row>
    <row r="20078" spans="5:29" s="2" customFormat="1">
      <c r="E20078" s="120"/>
      <c r="M20078" s="120"/>
      <c r="N20078" s="120"/>
      <c r="U20078" s="121"/>
      <c r="V20078" s="122"/>
      <c r="W20078" s="123"/>
      <c r="AC20078" s="123"/>
    </row>
    <row r="20079" spans="5:29" s="2" customFormat="1">
      <c r="E20079" s="120"/>
      <c r="M20079" s="120"/>
      <c r="N20079" s="120"/>
      <c r="U20079" s="121"/>
      <c r="V20079" s="122"/>
      <c r="W20079" s="123"/>
      <c r="AC20079" s="123"/>
    </row>
    <row r="20080" spans="5:29" s="2" customFormat="1">
      <c r="E20080" s="120"/>
      <c r="M20080" s="120"/>
      <c r="N20080" s="120"/>
      <c r="U20080" s="121"/>
      <c r="V20080" s="122"/>
      <c r="W20080" s="123"/>
      <c r="AC20080" s="123"/>
    </row>
    <row r="20081" spans="5:29" s="2" customFormat="1">
      <c r="E20081" s="120"/>
      <c r="M20081" s="120"/>
      <c r="N20081" s="120"/>
      <c r="U20081" s="121"/>
      <c r="V20081" s="122"/>
      <c r="W20081" s="123"/>
      <c r="AC20081" s="123"/>
    </row>
    <row r="20082" spans="5:29" s="2" customFormat="1">
      <c r="E20082" s="120"/>
      <c r="M20082" s="120"/>
      <c r="N20082" s="120"/>
      <c r="U20082" s="121"/>
      <c r="V20082" s="122"/>
      <c r="W20082" s="123"/>
      <c r="AC20082" s="123"/>
    </row>
    <row r="20083" spans="5:29" s="2" customFormat="1">
      <c r="E20083" s="120"/>
      <c r="M20083" s="120"/>
      <c r="N20083" s="120"/>
      <c r="U20083" s="121"/>
      <c r="V20083" s="122"/>
      <c r="W20083" s="123"/>
      <c r="AC20083" s="123"/>
    </row>
    <row r="20084" spans="5:29" s="2" customFormat="1">
      <c r="E20084" s="120"/>
      <c r="M20084" s="120"/>
      <c r="N20084" s="120"/>
      <c r="U20084" s="121"/>
      <c r="V20084" s="122"/>
      <c r="W20084" s="123"/>
      <c r="AC20084" s="123"/>
    </row>
    <row r="20085" spans="5:29" s="2" customFormat="1">
      <c r="E20085" s="120"/>
      <c r="M20085" s="120"/>
      <c r="N20085" s="120"/>
      <c r="U20085" s="121"/>
      <c r="V20085" s="122"/>
      <c r="W20085" s="123"/>
      <c r="AC20085" s="123"/>
    </row>
    <row r="20086" spans="5:29" s="2" customFormat="1">
      <c r="E20086" s="120"/>
      <c r="M20086" s="120"/>
      <c r="N20086" s="120"/>
      <c r="U20086" s="121"/>
      <c r="V20086" s="122"/>
      <c r="W20086" s="123"/>
      <c r="AC20086" s="123"/>
    </row>
    <row r="20087" spans="5:29" s="2" customFormat="1">
      <c r="E20087" s="120"/>
      <c r="M20087" s="120"/>
      <c r="N20087" s="120"/>
      <c r="U20087" s="121"/>
      <c r="V20087" s="122"/>
      <c r="W20087" s="123"/>
      <c r="AC20087" s="123"/>
    </row>
    <row r="20088" spans="5:29" s="2" customFormat="1">
      <c r="E20088" s="120"/>
      <c r="M20088" s="120"/>
      <c r="N20088" s="120"/>
      <c r="U20088" s="121"/>
      <c r="V20088" s="122"/>
      <c r="W20088" s="123"/>
      <c r="AC20088" s="123"/>
    </row>
    <row r="20089" spans="5:29" s="2" customFormat="1">
      <c r="E20089" s="120"/>
      <c r="M20089" s="120"/>
      <c r="N20089" s="120"/>
      <c r="U20089" s="121"/>
      <c r="V20089" s="122"/>
      <c r="W20089" s="123"/>
      <c r="AC20089" s="123"/>
    </row>
    <row r="20090" spans="5:29" s="2" customFormat="1">
      <c r="E20090" s="120"/>
      <c r="M20090" s="120"/>
      <c r="N20090" s="120"/>
      <c r="U20090" s="121"/>
      <c r="V20090" s="122"/>
      <c r="W20090" s="123"/>
      <c r="AC20090" s="123"/>
    </row>
    <row r="20091" spans="5:29" s="2" customFormat="1">
      <c r="E20091" s="120"/>
      <c r="M20091" s="120"/>
      <c r="N20091" s="120"/>
      <c r="U20091" s="121"/>
      <c r="V20091" s="122"/>
      <c r="W20091" s="123"/>
      <c r="AC20091" s="123"/>
    </row>
    <row r="20092" spans="5:29" s="2" customFormat="1">
      <c r="E20092" s="120"/>
      <c r="M20092" s="120"/>
      <c r="N20092" s="120"/>
      <c r="U20092" s="121"/>
      <c r="V20092" s="122"/>
      <c r="W20092" s="123"/>
      <c r="AC20092" s="123"/>
    </row>
    <row r="20093" spans="5:29" s="2" customFormat="1">
      <c r="E20093" s="120"/>
      <c r="M20093" s="120"/>
      <c r="N20093" s="120"/>
      <c r="U20093" s="121"/>
      <c r="V20093" s="122"/>
      <c r="W20093" s="123"/>
      <c r="AC20093" s="123"/>
    </row>
    <row r="20094" spans="5:29" s="2" customFormat="1">
      <c r="E20094" s="120"/>
      <c r="M20094" s="120"/>
      <c r="N20094" s="120"/>
      <c r="U20094" s="121"/>
      <c r="V20094" s="122"/>
      <c r="W20094" s="123"/>
      <c r="AC20094" s="123"/>
    </row>
    <row r="20095" spans="5:29" s="2" customFormat="1">
      <c r="E20095" s="120"/>
      <c r="M20095" s="120"/>
      <c r="N20095" s="120"/>
      <c r="U20095" s="121"/>
      <c r="V20095" s="122"/>
      <c r="W20095" s="123"/>
      <c r="AC20095" s="123"/>
    </row>
    <row r="20096" spans="5:29" s="2" customFormat="1">
      <c r="E20096" s="120"/>
      <c r="M20096" s="120"/>
      <c r="N20096" s="120"/>
      <c r="U20096" s="121"/>
      <c r="V20096" s="122"/>
      <c r="W20096" s="123"/>
      <c r="AC20096" s="123"/>
    </row>
    <row r="20097" spans="5:29" s="2" customFormat="1">
      <c r="E20097" s="120"/>
      <c r="M20097" s="120"/>
      <c r="N20097" s="120"/>
      <c r="U20097" s="121"/>
      <c r="V20097" s="122"/>
      <c r="W20097" s="123"/>
      <c r="AC20097" s="123"/>
    </row>
    <row r="20098" spans="5:29" s="2" customFormat="1">
      <c r="E20098" s="120"/>
      <c r="M20098" s="120"/>
      <c r="N20098" s="120"/>
      <c r="U20098" s="121"/>
      <c r="V20098" s="122"/>
      <c r="W20098" s="123"/>
      <c r="AC20098" s="123"/>
    </row>
    <row r="20099" spans="5:29" s="2" customFormat="1">
      <c r="E20099" s="120"/>
      <c r="M20099" s="120"/>
      <c r="N20099" s="120"/>
      <c r="U20099" s="121"/>
      <c r="V20099" s="122"/>
      <c r="W20099" s="123"/>
      <c r="AC20099" s="123"/>
    </row>
    <row r="20100" spans="5:29" s="2" customFormat="1">
      <c r="E20100" s="120"/>
      <c r="M20100" s="120"/>
      <c r="N20100" s="120"/>
      <c r="U20100" s="121"/>
      <c r="V20100" s="122"/>
      <c r="W20100" s="123"/>
      <c r="AC20100" s="123"/>
    </row>
    <row r="20101" spans="5:29" s="2" customFormat="1">
      <c r="E20101" s="120"/>
      <c r="M20101" s="120"/>
      <c r="N20101" s="120"/>
      <c r="U20101" s="121"/>
      <c r="V20101" s="122"/>
      <c r="W20101" s="123"/>
      <c r="AC20101" s="123"/>
    </row>
    <row r="20102" spans="5:29" s="2" customFormat="1">
      <c r="E20102" s="120"/>
      <c r="M20102" s="120"/>
      <c r="N20102" s="120"/>
      <c r="U20102" s="121"/>
      <c r="V20102" s="122"/>
      <c r="W20102" s="123"/>
      <c r="AC20102" s="123"/>
    </row>
    <row r="20103" spans="5:29" s="2" customFormat="1">
      <c r="E20103" s="120"/>
      <c r="M20103" s="120"/>
      <c r="N20103" s="120"/>
      <c r="U20103" s="121"/>
      <c r="V20103" s="122"/>
      <c r="W20103" s="123"/>
      <c r="AC20103" s="123"/>
    </row>
    <row r="20104" spans="5:29" s="2" customFormat="1">
      <c r="E20104" s="120"/>
      <c r="M20104" s="120"/>
      <c r="N20104" s="120"/>
      <c r="U20104" s="121"/>
      <c r="V20104" s="122"/>
      <c r="W20104" s="123"/>
      <c r="AC20104" s="123"/>
    </row>
    <row r="20105" spans="5:29" s="2" customFormat="1">
      <c r="E20105" s="120"/>
      <c r="M20105" s="120"/>
      <c r="N20105" s="120"/>
      <c r="U20105" s="121"/>
      <c r="V20105" s="122"/>
      <c r="W20105" s="123"/>
      <c r="AC20105" s="123"/>
    </row>
    <row r="20106" spans="5:29" s="2" customFormat="1">
      <c r="E20106" s="120"/>
      <c r="M20106" s="120"/>
      <c r="N20106" s="120"/>
      <c r="U20106" s="121"/>
      <c r="V20106" s="122"/>
      <c r="W20106" s="123"/>
      <c r="AC20106" s="123"/>
    </row>
    <row r="20107" spans="5:29" s="2" customFormat="1">
      <c r="E20107" s="120"/>
      <c r="M20107" s="120"/>
      <c r="N20107" s="120"/>
      <c r="U20107" s="121"/>
      <c r="V20107" s="122"/>
      <c r="W20107" s="123"/>
      <c r="AC20107" s="123"/>
    </row>
    <row r="20108" spans="5:29" s="2" customFormat="1">
      <c r="E20108" s="120"/>
      <c r="M20108" s="120"/>
      <c r="N20108" s="120"/>
      <c r="U20108" s="121"/>
      <c r="V20108" s="122"/>
      <c r="W20108" s="123"/>
      <c r="AC20108" s="123"/>
    </row>
    <row r="20109" spans="5:29" s="2" customFormat="1">
      <c r="E20109" s="120"/>
      <c r="M20109" s="120"/>
      <c r="N20109" s="120"/>
      <c r="U20109" s="121"/>
      <c r="V20109" s="122"/>
      <c r="W20109" s="123"/>
      <c r="AC20109" s="123"/>
    </row>
    <row r="20110" spans="5:29" s="2" customFormat="1">
      <c r="E20110" s="120"/>
      <c r="M20110" s="120"/>
      <c r="N20110" s="120"/>
      <c r="U20110" s="121"/>
      <c r="V20110" s="122"/>
      <c r="W20110" s="123"/>
      <c r="AC20110" s="123"/>
    </row>
    <row r="20111" spans="5:29" s="2" customFormat="1">
      <c r="E20111" s="120"/>
      <c r="M20111" s="120"/>
      <c r="N20111" s="120"/>
      <c r="U20111" s="121"/>
      <c r="V20111" s="122"/>
      <c r="W20111" s="123"/>
      <c r="AC20111" s="123"/>
    </row>
    <row r="20112" spans="5:29" s="2" customFormat="1">
      <c r="E20112" s="120"/>
      <c r="M20112" s="120"/>
      <c r="N20112" s="120"/>
      <c r="U20112" s="121"/>
      <c r="V20112" s="122"/>
      <c r="W20112" s="123"/>
      <c r="AC20112" s="123"/>
    </row>
    <row r="20113" spans="5:29" s="2" customFormat="1">
      <c r="E20113" s="120"/>
      <c r="M20113" s="120"/>
      <c r="N20113" s="120"/>
      <c r="U20113" s="121"/>
      <c r="V20113" s="122"/>
      <c r="W20113" s="123"/>
      <c r="AC20113" s="123"/>
    </row>
    <row r="20114" spans="5:29" s="2" customFormat="1">
      <c r="E20114" s="120"/>
      <c r="M20114" s="120"/>
      <c r="N20114" s="120"/>
      <c r="U20114" s="121"/>
      <c r="V20114" s="122"/>
      <c r="W20114" s="123"/>
      <c r="AC20114" s="123"/>
    </row>
    <row r="20115" spans="5:29" s="2" customFormat="1">
      <c r="E20115" s="120"/>
      <c r="M20115" s="120"/>
      <c r="N20115" s="120"/>
      <c r="U20115" s="121"/>
      <c r="V20115" s="122"/>
      <c r="W20115" s="123"/>
      <c r="AC20115" s="123"/>
    </row>
    <row r="20116" spans="5:29" s="2" customFormat="1">
      <c r="E20116" s="120"/>
      <c r="M20116" s="120"/>
      <c r="N20116" s="120"/>
      <c r="U20116" s="121"/>
      <c r="V20116" s="122"/>
      <c r="W20116" s="123"/>
      <c r="AC20116" s="123"/>
    </row>
    <row r="20117" spans="5:29" s="2" customFormat="1">
      <c r="E20117" s="120"/>
      <c r="M20117" s="120"/>
      <c r="N20117" s="120"/>
      <c r="U20117" s="121"/>
      <c r="V20117" s="122"/>
      <c r="W20117" s="123"/>
      <c r="AC20117" s="123"/>
    </row>
    <row r="20118" spans="5:29" s="2" customFormat="1">
      <c r="E20118" s="120"/>
      <c r="M20118" s="120"/>
      <c r="N20118" s="120"/>
      <c r="U20118" s="121"/>
      <c r="V20118" s="122"/>
      <c r="W20118" s="123"/>
      <c r="AC20118" s="123"/>
    </row>
    <row r="20119" spans="5:29" s="2" customFormat="1">
      <c r="E20119" s="120"/>
      <c r="M20119" s="120"/>
      <c r="N20119" s="120"/>
      <c r="U20119" s="121"/>
      <c r="V20119" s="122"/>
      <c r="W20119" s="123"/>
      <c r="AC20119" s="123"/>
    </row>
    <row r="20120" spans="5:29" s="2" customFormat="1">
      <c r="E20120" s="120"/>
      <c r="M20120" s="120"/>
      <c r="N20120" s="120"/>
      <c r="U20120" s="121"/>
      <c r="V20120" s="122"/>
      <c r="W20120" s="123"/>
      <c r="AC20120" s="123"/>
    </row>
    <row r="20121" spans="5:29" s="2" customFormat="1">
      <c r="E20121" s="120"/>
      <c r="M20121" s="120"/>
      <c r="N20121" s="120"/>
      <c r="U20121" s="121"/>
      <c r="V20121" s="122"/>
      <c r="W20121" s="123"/>
      <c r="AC20121" s="123"/>
    </row>
    <row r="20122" spans="5:29" s="2" customFormat="1">
      <c r="E20122" s="120"/>
      <c r="M20122" s="120"/>
      <c r="N20122" s="120"/>
      <c r="U20122" s="121"/>
      <c r="V20122" s="122"/>
      <c r="W20122" s="123"/>
      <c r="AC20122" s="123"/>
    </row>
    <row r="20123" spans="5:29" s="2" customFormat="1">
      <c r="E20123" s="120"/>
      <c r="M20123" s="120"/>
      <c r="N20123" s="120"/>
      <c r="U20123" s="121"/>
      <c r="V20123" s="122"/>
      <c r="W20123" s="123"/>
      <c r="AC20123" s="123"/>
    </row>
    <row r="20124" spans="5:29" s="2" customFormat="1">
      <c r="E20124" s="120"/>
      <c r="M20124" s="120"/>
      <c r="N20124" s="120"/>
      <c r="U20124" s="121"/>
      <c r="V20124" s="122"/>
      <c r="W20124" s="123"/>
      <c r="AC20124" s="123"/>
    </row>
    <row r="20125" spans="5:29" s="2" customFormat="1">
      <c r="E20125" s="120"/>
      <c r="M20125" s="120"/>
      <c r="N20125" s="120"/>
      <c r="U20125" s="121"/>
      <c r="V20125" s="122"/>
      <c r="W20125" s="123"/>
      <c r="AC20125" s="123"/>
    </row>
    <row r="20126" spans="5:29" s="2" customFormat="1">
      <c r="E20126" s="120"/>
      <c r="M20126" s="120"/>
      <c r="N20126" s="120"/>
      <c r="U20126" s="121"/>
      <c r="V20126" s="122"/>
      <c r="W20126" s="123"/>
      <c r="AC20126" s="123"/>
    </row>
    <row r="20127" spans="5:29" s="2" customFormat="1">
      <c r="E20127" s="120"/>
      <c r="M20127" s="120"/>
      <c r="N20127" s="120"/>
      <c r="U20127" s="121"/>
      <c r="V20127" s="122"/>
      <c r="W20127" s="123"/>
      <c r="AC20127" s="123"/>
    </row>
    <row r="20128" spans="5:29" s="2" customFormat="1">
      <c r="E20128" s="120"/>
      <c r="M20128" s="120"/>
      <c r="N20128" s="120"/>
      <c r="U20128" s="121"/>
      <c r="V20128" s="122"/>
      <c r="W20128" s="123"/>
      <c r="AC20128" s="123"/>
    </row>
    <row r="20129" spans="5:29" s="2" customFormat="1">
      <c r="E20129" s="120"/>
      <c r="M20129" s="120"/>
      <c r="N20129" s="120"/>
      <c r="U20129" s="121"/>
      <c r="V20129" s="122"/>
      <c r="W20129" s="123"/>
      <c r="AC20129" s="123"/>
    </row>
    <row r="20130" spans="5:29" s="2" customFormat="1">
      <c r="E20130" s="120"/>
      <c r="M20130" s="120"/>
      <c r="N20130" s="120"/>
      <c r="U20130" s="121"/>
      <c r="V20130" s="122"/>
      <c r="W20130" s="123"/>
      <c r="AC20130" s="123"/>
    </row>
    <row r="20131" spans="5:29" s="2" customFormat="1">
      <c r="E20131" s="120"/>
      <c r="M20131" s="120"/>
      <c r="N20131" s="120"/>
      <c r="U20131" s="121"/>
      <c r="V20131" s="122"/>
      <c r="W20131" s="123"/>
      <c r="AC20131" s="123"/>
    </row>
    <row r="20132" spans="5:29" s="2" customFormat="1">
      <c r="E20132" s="120"/>
      <c r="M20132" s="120"/>
      <c r="N20132" s="120"/>
      <c r="U20132" s="121"/>
      <c r="V20132" s="122"/>
      <c r="W20132" s="123"/>
      <c r="AC20132" s="123"/>
    </row>
    <row r="20133" spans="5:29" s="2" customFormat="1">
      <c r="E20133" s="120"/>
      <c r="M20133" s="120"/>
      <c r="N20133" s="120"/>
      <c r="U20133" s="121"/>
      <c r="V20133" s="122"/>
      <c r="W20133" s="123"/>
      <c r="AC20133" s="123"/>
    </row>
    <row r="20134" spans="5:29" s="2" customFormat="1">
      <c r="E20134" s="120"/>
      <c r="M20134" s="120"/>
      <c r="N20134" s="120"/>
      <c r="U20134" s="121"/>
      <c r="V20134" s="122"/>
      <c r="W20134" s="123"/>
      <c r="AC20134" s="123"/>
    </row>
    <row r="20135" spans="5:29" s="2" customFormat="1">
      <c r="E20135" s="120"/>
      <c r="M20135" s="120"/>
      <c r="N20135" s="120"/>
      <c r="U20135" s="121"/>
      <c r="V20135" s="122"/>
      <c r="W20135" s="123"/>
      <c r="AC20135" s="123"/>
    </row>
    <row r="20136" spans="5:29" s="2" customFormat="1">
      <c r="E20136" s="120"/>
      <c r="M20136" s="120"/>
      <c r="N20136" s="120"/>
      <c r="U20136" s="121"/>
      <c r="V20136" s="122"/>
      <c r="W20136" s="123"/>
      <c r="AC20136" s="123"/>
    </row>
    <row r="20137" spans="5:29" s="2" customFormat="1">
      <c r="E20137" s="120"/>
      <c r="M20137" s="120"/>
      <c r="N20137" s="120"/>
      <c r="U20137" s="121"/>
      <c r="V20137" s="122"/>
      <c r="W20137" s="123"/>
      <c r="AC20137" s="123"/>
    </row>
    <row r="20138" spans="5:29" s="2" customFormat="1">
      <c r="E20138" s="120"/>
      <c r="M20138" s="120"/>
      <c r="N20138" s="120"/>
      <c r="U20138" s="121"/>
      <c r="V20138" s="122"/>
      <c r="W20138" s="123"/>
      <c r="AC20138" s="123"/>
    </row>
    <row r="20139" spans="5:29" s="2" customFormat="1">
      <c r="E20139" s="120"/>
      <c r="M20139" s="120"/>
      <c r="N20139" s="120"/>
      <c r="U20139" s="121"/>
      <c r="V20139" s="122"/>
      <c r="W20139" s="123"/>
      <c r="AC20139" s="123"/>
    </row>
    <row r="20140" spans="5:29" s="2" customFormat="1">
      <c r="E20140" s="120"/>
      <c r="M20140" s="120"/>
      <c r="N20140" s="120"/>
      <c r="U20140" s="121"/>
      <c r="V20140" s="122"/>
      <c r="W20140" s="123"/>
      <c r="AC20140" s="123"/>
    </row>
    <row r="20141" spans="5:29" s="2" customFormat="1">
      <c r="E20141" s="120"/>
      <c r="M20141" s="120"/>
      <c r="N20141" s="120"/>
      <c r="U20141" s="121"/>
      <c r="V20141" s="122"/>
      <c r="W20141" s="123"/>
      <c r="AC20141" s="123"/>
    </row>
    <row r="20142" spans="5:29" s="2" customFormat="1">
      <c r="E20142" s="120"/>
      <c r="M20142" s="120"/>
      <c r="N20142" s="120"/>
      <c r="U20142" s="121"/>
      <c r="V20142" s="122"/>
      <c r="W20142" s="123"/>
      <c r="AC20142" s="123"/>
    </row>
    <row r="20143" spans="5:29" s="2" customFormat="1">
      <c r="E20143" s="120"/>
      <c r="M20143" s="120"/>
      <c r="N20143" s="120"/>
      <c r="U20143" s="121"/>
      <c r="V20143" s="122"/>
      <c r="W20143" s="123"/>
      <c r="AC20143" s="123"/>
    </row>
    <row r="20144" spans="5:29" s="2" customFormat="1">
      <c r="E20144" s="120"/>
      <c r="M20144" s="120"/>
      <c r="N20144" s="120"/>
      <c r="U20144" s="121"/>
      <c r="V20144" s="122"/>
      <c r="W20144" s="123"/>
      <c r="AC20144" s="123"/>
    </row>
    <row r="20145" spans="5:29" s="2" customFormat="1">
      <c r="E20145" s="120"/>
      <c r="M20145" s="120"/>
      <c r="N20145" s="120"/>
      <c r="U20145" s="121"/>
      <c r="V20145" s="122"/>
      <c r="W20145" s="123"/>
      <c r="AC20145" s="123"/>
    </row>
    <row r="20146" spans="5:29" s="2" customFormat="1">
      <c r="E20146" s="120"/>
      <c r="M20146" s="120"/>
      <c r="N20146" s="120"/>
      <c r="U20146" s="121"/>
      <c r="V20146" s="122"/>
      <c r="W20146" s="123"/>
      <c r="AC20146" s="123"/>
    </row>
    <row r="20147" spans="5:29" s="2" customFormat="1">
      <c r="E20147" s="120"/>
      <c r="M20147" s="120"/>
      <c r="N20147" s="120"/>
      <c r="U20147" s="121"/>
      <c r="V20147" s="122"/>
      <c r="W20147" s="123"/>
      <c r="AC20147" s="123"/>
    </row>
    <row r="20148" spans="5:29" s="2" customFormat="1">
      <c r="E20148" s="120"/>
      <c r="M20148" s="120"/>
      <c r="N20148" s="120"/>
      <c r="U20148" s="121"/>
      <c r="V20148" s="122"/>
      <c r="W20148" s="123"/>
      <c r="AC20148" s="123"/>
    </row>
    <row r="20149" spans="5:29" s="2" customFormat="1">
      <c r="E20149" s="120"/>
      <c r="M20149" s="120"/>
      <c r="N20149" s="120"/>
      <c r="U20149" s="121"/>
      <c r="V20149" s="122"/>
      <c r="W20149" s="123"/>
      <c r="AC20149" s="123"/>
    </row>
    <row r="20150" spans="5:29" s="2" customFormat="1">
      <c r="E20150" s="120"/>
      <c r="M20150" s="120"/>
      <c r="N20150" s="120"/>
      <c r="U20150" s="121"/>
      <c r="V20150" s="122"/>
      <c r="W20150" s="123"/>
      <c r="AC20150" s="123"/>
    </row>
    <row r="20151" spans="5:29" s="2" customFormat="1">
      <c r="E20151" s="120"/>
      <c r="M20151" s="120"/>
      <c r="N20151" s="120"/>
      <c r="U20151" s="121"/>
      <c r="V20151" s="122"/>
      <c r="W20151" s="123"/>
      <c r="AC20151" s="123"/>
    </row>
    <row r="20152" spans="5:29" s="2" customFormat="1">
      <c r="E20152" s="120"/>
      <c r="M20152" s="120"/>
      <c r="N20152" s="120"/>
      <c r="U20152" s="121"/>
      <c r="V20152" s="122"/>
      <c r="W20152" s="123"/>
      <c r="AC20152" s="123"/>
    </row>
    <row r="20153" spans="5:29" s="2" customFormat="1">
      <c r="E20153" s="120"/>
      <c r="M20153" s="120"/>
      <c r="N20153" s="120"/>
      <c r="U20153" s="121"/>
      <c r="V20153" s="122"/>
      <c r="W20153" s="123"/>
      <c r="AC20153" s="123"/>
    </row>
    <row r="20154" spans="5:29" s="2" customFormat="1">
      <c r="E20154" s="120"/>
      <c r="M20154" s="120"/>
      <c r="N20154" s="120"/>
      <c r="U20154" s="121"/>
      <c r="V20154" s="122"/>
      <c r="W20154" s="123"/>
      <c r="AC20154" s="123"/>
    </row>
    <row r="20155" spans="5:29" s="2" customFormat="1">
      <c r="E20155" s="120"/>
      <c r="M20155" s="120"/>
      <c r="N20155" s="120"/>
      <c r="U20155" s="121"/>
      <c r="V20155" s="122"/>
      <c r="W20155" s="123"/>
      <c r="AC20155" s="123"/>
    </row>
    <row r="20156" spans="5:29" s="2" customFormat="1">
      <c r="E20156" s="120"/>
      <c r="M20156" s="120"/>
      <c r="N20156" s="120"/>
      <c r="U20156" s="121"/>
      <c r="V20156" s="122"/>
      <c r="W20156" s="123"/>
      <c r="AC20156" s="123"/>
    </row>
    <row r="20157" spans="5:29" s="2" customFormat="1">
      <c r="E20157" s="120"/>
      <c r="M20157" s="120"/>
      <c r="N20157" s="120"/>
      <c r="U20157" s="121"/>
      <c r="V20157" s="122"/>
      <c r="W20157" s="123"/>
      <c r="AC20157" s="123"/>
    </row>
    <row r="20158" spans="5:29" s="2" customFormat="1">
      <c r="E20158" s="120"/>
      <c r="M20158" s="120"/>
      <c r="N20158" s="120"/>
      <c r="U20158" s="121"/>
      <c r="V20158" s="122"/>
      <c r="W20158" s="123"/>
      <c r="AC20158" s="123"/>
    </row>
    <row r="20159" spans="5:29" s="2" customFormat="1">
      <c r="E20159" s="120"/>
      <c r="M20159" s="120"/>
      <c r="N20159" s="120"/>
      <c r="U20159" s="121"/>
      <c r="V20159" s="122"/>
      <c r="W20159" s="123"/>
      <c r="AC20159" s="123"/>
    </row>
    <row r="20160" spans="5:29" s="2" customFormat="1">
      <c r="E20160" s="120"/>
      <c r="M20160" s="120"/>
      <c r="N20160" s="120"/>
      <c r="U20160" s="121"/>
      <c r="V20160" s="122"/>
      <c r="W20160" s="123"/>
      <c r="AC20160" s="123"/>
    </row>
    <row r="20161" spans="5:29" s="2" customFormat="1">
      <c r="E20161" s="120"/>
      <c r="M20161" s="120"/>
      <c r="N20161" s="120"/>
      <c r="U20161" s="121"/>
      <c r="V20161" s="122"/>
      <c r="W20161" s="123"/>
      <c r="AC20161" s="123"/>
    </row>
    <row r="20162" spans="5:29" s="2" customFormat="1">
      <c r="E20162" s="120"/>
      <c r="M20162" s="120"/>
      <c r="N20162" s="120"/>
      <c r="U20162" s="121"/>
      <c r="V20162" s="122"/>
      <c r="W20162" s="123"/>
      <c r="AC20162" s="123"/>
    </row>
    <row r="20163" spans="5:29" s="2" customFormat="1">
      <c r="E20163" s="120"/>
      <c r="M20163" s="120"/>
      <c r="N20163" s="120"/>
      <c r="U20163" s="121"/>
      <c r="V20163" s="122"/>
      <c r="W20163" s="123"/>
      <c r="AC20163" s="123"/>
    </row>
    <row r="20164" spans="5:29" s="2" customFormat="1">
      <c r="E20164" s="120"/>
      <c r="M20164" s="120"/>
      <c r="N20164" s="120"/>
      <c r="U20164" s="121"/>
      <c r="V20164" s="122"/>
      <c r="W20164" s="123"/>
      <c r="AC20164" s="123"/>
    </row>
    <row r="20165" spans="5:29" s="2" customFormat="1">
      <c r="E20165" s="120"/>
      <c r="M20165" s="120"/>
      <c r="N20165" s="120"/>
      <c r="U20165" s="121"/>
      <c r="V20165" s="122"/>
      <c r="W20165" s="123"/>
      <c r="AC20165" s="123"/>
    </row>
    <row r="20166" spans="5:29" s="2" customFormat="1">
      <c r="E20166" s="120"/>
      <c r="M20166" s="120"/>
      <c r="N20166" s="120"/>
      <c r="U20166" s="121"/>
      <c r="V20166" s="122"/>
      <c r="W20166" s="123"/>
      <c r="AC20166" s="123"/>
    </row>
    <row r="20167" spans="5:29" s="2" customFormat="1">
      <c r="E20167" s="120"/>
      <c r="M20167" s="120"/>
      <c r="N20167" s="120"/>
      <c r="U20167" s="121"/>
      <c r="V20167" s="122"/>
      <c r="W20167" s="123"/>
      <c r="AC20167" s="123"/>
    </row>
    <row r="20168" spans="5:29" s="2" customFormat="1">
      <c r="E20168" s="120"/>
      <c r="M20168" s="120"/>
      <c r="N20168" s="120"/>
      <c r="U20168" s="121"/>
      <c r="V20168" s="122"/>
      <c r="W20168" s="123"/>
      <c r="AC20168" s="123"/>
    </row>
    <row r="20169" spans="5:29" s="2" customFormat="1">
      <c r="E20169" s="120"/>
      <c r="M20169" s="120"/>
      <c r="N20169" s="120"/>
      <c r="U20169" s="121"/>
      <c r="V20169" s="122"/>
      <c r="W20169" s="123"/>
      <c r="AC20169" s="123"/>
    </row>
    <row r="20170" spans="5:29" s="2" customFormat="1">
      <c r="E20170" s="120"/>
      <c r="M20170" s="120"/>
      <c r="N20170" s="120"/>
      <c r="U20170" s="121"/>
      <c r="V20170" s="122"/>
      <c r="W20170" s="123"/>
      <c r="AC20170" s="123"/>
    </row>
    <row r="20171" spans="5:29" s="2" customFormat="1">
      <c r="E20171" s="120"/>
      <c r="M20171" s="120"/>
      <c r="N20171" s="120"/>
      <c r="U20171" s="121"/>
      <c r="V20171" s="122"/>
      <c r="W20171" s="123"/>
      <c r="AC20171" s="123"/>
    </row>
    <row r="20172" spans="5:29" s="2" customFormat="1">
      <c r="E20172" s="120"/>
      <c r="M20172" s="120"/>
      <c r="N20172" s="120"/>
      <c r="U20172" s="121"/>
      <c r="V20172" s="122"/>
      <c r="W20172" s="123"/>
      <c r="AC20172" s="123"/>
    </row>
    <row r="20173" spans="5:29" s="2" customFormat="1">
      <c r="E20173" s="120"/>
      <c r="M20173" s="120"/>
      <c r="N20173" s="120"/>
      <c r="U20173" s="121"/>
      <c r="V20173" s="122"/>
      <c r="W20173" s="123"/>
      <c r="AC20173" s="123"/>
    </row>
    <row r="20174" spans="5:29" s="2" customFormat="1">
      <c r="E20174" s="120"/>
      <c r="M20174" s="120"/>
      <c r="N20174" s="120"/>
      <c r="U20174" s="121"/>
      <c r="V20174" s="122"/>
      <c r="W20174" s="123"/>
      <c r="AC20174" s="123"/>
    </row>
    <row r="20175" spans="5:29" s="2" customFormat="1">
      <c r="E20175" s="120"/>
      <c r="M20175" s="120"/>
      <c r="N20175" s="120"/>
      <c r="U20175" s="121"/>
      <c r="V20175" s="122"/>
      <c r="W20175" s="123"/>
      <c r="AC20175" s="123"/>
    </row>
    <row r="20176" spans="5:29" s="2" customFormat="1">
      <c r="E20176" s="120"/>
      <c r="M20176" s="120"/>
      <c r="N20176" s="120"/>
      <c r="U20176" s="121"/>
      <c r="V20176" s="122"/>
      <c r="W20176" s="123"/>
      <c r="AC20176" s="123"/>
    </row>
    <row r="20177" spans="5:29" s="2" customFormat="1">
      <c r="E20177" s="120"/>
      <c r="M20177" s="120"/>
      <c r="N20177" s="120"/>
      <c r="U20177" s="121"/>
      <c r="V20177" s="122"/>
      <c r="W20177" s="123"/>
      <c r="AC20177" s="123"/>
    </row>
    <row r="20178" spans="5:29" s="2" customFormat="1">
      <c r="E20178" s="120"/>
      <c r="M20178" s="120"/>
      <c r="N20178" s="120"/>
      <c r="U20178" s="121"/>
      <c r="V20178" s="122"/>
      <c r="W20178" s="123"/>
      <c r="AC20178" s="123"/>
    </row>
    <row r="20179" spans="5:29" s="2" customFormat="1">
      <c r="E20179" s="120"/>
      <c r="M20179" s="120"/>
      <c r="N20179" s="120"/>
      <c r="U20179" s="121"/>
      <c r="V20179" s="122"/>
      <c r="W20179" s="123"/>
      <c r="AC20179" s="123"/>
    </row>
    <row r="20180" spans="5:29" s="2" customFormat="1">
      <c r="E20180" s="120"/>
      <c r="M20180" s="120"/>
      <c r="N20180" s="120"/>
      <c r="U20180" s="121"/>
      <c r="V20180" s="122"/>
      <c r="W20180" s="123"/>
      <c r="AC20180" s="123"/>
    </row>
    <row r="20181" spans="5:29" s="2" customFormat="1">
      <c r="E20181" s="120"/>
      <c r="M20181" s="120"/>
      <c r="N20181" s="120"/>
      <c r="U20181" s="121"/>
      <c r="V20181" s="122"/>
      <c r="W20181" s="123"/>
      <c r="AC20181" s="123"/>
    </row>
    <row r="20182" spans="5:29" s="2" customFormat="1">
      <c r="E20182" s="120"/>
      <c r="M20182" s="120"/>
      <c r="N20182" s="120"/>
      <c r="U20182" s="121"/>
      <c r="V20182" s="122"/>
      <c r="W20182" s="123"/>
      <c r="AC20182" s="123"/>
    </row>
    <row r="20183" spans="5:29" s="2" customFormat="1">
      <c r="E20183" s="120"/>
      <c r="M20183" s="120"/>
      <c r="N20183" s="120"/>
      <c r="U20183" s="121"/>
      <c r="V20183" s="122"/>
      <c r="W20183" s="123"/>
      <c r="AC20183" s="123"/>
    </row>
    <row r="20184" spans="5:29" s="2" customFormat="1">
      <c r="E20184" s="120"/>
      <c r="M20184" s="120"/>
      <c r="N20184" s="120"/>
      <c r="U20184" s="121"/>
      <c r="V20184" s="122"/>
      <c r="W20184" s="123"/>
      <c r="AC20184" s="123"/>
    </row>
    <row r="20185" spans="5:29" s="2" customFormat="1">
      <c r="E20185" s="120"/>
      <c r="M20185" s="120"/>
      <c r="N20185" s="120"/>
      <c r="U20185" s="121"/>
      <c r="V20185" s="122"/>
      <c r="W20185" s="123"/>
      <c r="AC20185" s="123"/>
    </row>
    <row r="20186" spans="5:29" s="2" customFormat="1">
      <c r="E20186" s="120"/>
      <c r="M20186" s="120"/>
      <c r="N20186" s="120"/>
      <c r="U20186" s="121"/>
      <c r="V20186" s="122"/>
      <c r="W20186" s="123"/>
      <c r="AC20186" s="123"/>
    </row>
    <row r="20187" spans="5:29" s="2" customFormat="1">
      <c r="E20187" s="120"/>
      <c r="M20187" s="120"/>
      <c r="N20187" s="120"/>
      <c r="U20187" s="121"/>
      <c r="V20187" s="122"/>
      <c r="W20187" s="123"/>
      <c r="AC20187" s="123"/>
    </row>
    <row r="20188" spans="5:29" s="2" customFormat="1">
      <c r="E20188" s="120"/>
      <c r="M20188" s="120"/>
      <c r="N20188" s="120"/>
      <c r="U20188" s="121"/>
      <c r="V20188" s="122"/>
      <c r="W20188" s="123"/>
      <c r="AC20188" s="123"/>
    </row>
    <row r="20189" spans="5:29" s="2" customFormat="1">
      <c r="E20189" s="120"/>
      <c r="M20189" s="120"/>
      <c r="N20189" s="120"/>
      <c r="U20189" s="121"/>
      <c r="V20189" s="122"/>
      <c r="W20189" s="123"/>
      <c r="AC20189" s="123"/>
    </row>
    <row r="20190" spans="5:29" s="2" customFormat="1">
      <c r="E20190" s="120"/>
      <c r="M20190" s="120"/>
      <c r="N20190" s="120"/>
      <c r="U20190" s="121"/>
      <c r="V20190" s="122"/>
      <c r="W20190" s="123"/>
      <c r="AC20190" s="123"/>
    </row>
    <row r="20191" spans="5:29" s="2" customFormat="1">
      <c r="E20191" s="120"/>
      <c r="M20191" s="120"/>
      <c r="N20191" s="120"/>
      <c r="U20191" s="121"/>
      <c r="V20191" s="122"/>
      <c r="W20191" s="123"/>
      <c r="AC20191" s="123"/>
    </row>
    <row r="20192" spans="5:29" s="2" customFormat="1">
      <c r="E20192" s="120"/>
      <c r="M20192" s="120"/>
      <c r="N20192" s="120"/>
      <c r="U20192" s="121"/>
      <c r="V20192" s="122"/>
      <c r="W20192" s="123"/>
      <c r="AC20192" s="123"/>
    </row>
    <row r="20193" spans="5:29" s="2" customFormat="1">
      <c r="E20193" s="120"/>
      <c r="M20193" s="120"/>
      <c r="N20193" s="120"/>
      <c r="U20193" s="121"/>
      <c r="V20193" s="122"/>
      <c r="W20193" s="123"/>
      <c r="AC20193" s="123"/>
    </row>
    <row r="20194" spans="5:29" s="2" customFormat="1">
      <c r="E20194" s="120"/>
      <c r="M20194" s="120"/>
      <c r="N20194" s="120"/>
      <c r="U20194" s="121"/>
      <c r="V20194" s="122"/>
      <c r="W20194" s="123"/>
      <c r="AC20194" s="123"/>
    </row>
    <row r="20195" spans="5:29" s="2" customFormat="1">
      <c r="E20195" s="120"/>
      <c r="M20195" s="120"/>
      <c r="N20195" s="120"/>
      <c r="U20195" s="121"/>
      <c r="V20195" s="122"/>
      <c r="W20195" s="123"/>
      <c r="AC20195" s="123"/>
    </row>
    <row r="20196" spans="5:29" s="2" customFormat="1">
      <c r="E20196" s="120"/>
      <c r="M20196" s="120"/>
      <c r="N20196" s="120"/>
      <c r="U20196" s="121"/>
      <c r="V20196" s="122"/>
      <c r="W20196" s="123"/>
      <c r="AC20196" s="123"/>
    </row>
    <row r="20197" spans="5:29" s="2" customFormat="1">
      <c r="E20197" s="120"/>
      <c r="M20197" s="120"/>
      <c r="N20197" s="120"/>
      <c r="U20197" s="121"/>
      <c r="V20197" s="122"/>
      <c r="W20197" s="123"/>
      <c r="AC20197" s="123"/>
    </row>
    <row r="20198" spans="5:29" s="2" customFormat="1">
      <c r="E20198" s="120"/>
      <c r="M20198" s="120"/>
      <c r="N20198" s="120"/>
      <c r="U20198" s="121"/>
      <c r="V20198" s="122"/>
      <c r="W20198" s="123"/>
      <c r="AC20198" s="123"/>
    </row>
    <row r="20199" spans="5:29" s="2" customFormat="1">
      <c r="E20199" s="120"/>
      <c r="M20199" s="120"/>
      <c r="N20199" s="120"/>
      <c r="U20199" s="121"/>
      <c r="V20199" s="122"/>
      <c r="W20199" s="123"/>
      <c r="AC20199" s="123"/>
    </row>
    <row r="20200" spans="5:29" s="2" customFormat="1">
      <c r="E20200" s="120"/>
      <c r="M20200" s="120"/>
      <c r="N20200" s="120"/>
      <c r="U20200" s="121"/>
      <c r="V20200" s="122"/>
      <c r="W20200" s="123"/>
      <c r="AC20200" s="123"/>
    </row>
    <row r="20201" spans="5:29" s="2" customFormat="1">
      <c r="E20201" s="120"/>
      <c r="M20201" s="120"/>
      <c r="N20201" s="120"/>
      <c r="U20201" s="121"/>
      <c r="V20201" s="122"/>
      <c r="W20201" s="123"/>
      <c r="AC20201" s="123"/>
    </row>
    <row r="20202" spans="5:29" s="2" customFormat="1">
      <c r="E20202" s="120"/>
      <c r="M20202" s="120"/>
      <c r="N20202" s="120"/>
      <c r="U20202" s="121"/>
      <c r="V20202" s="122"/>
      <c r="W20202" s="123"/>
      <c r="AC20202" s="123"/>
    </row>
    <row r="20203" spans="5:29" s="2" customFormat="1">
      <c r="E20203" s="120"/>
      <c r="M20203" s="120"/>
      <c r="N20203" s="120"/>
      <c r="U20203" s="121"/>
      <c r="V20203" s="122"/>
      <c r="W20203" s="123"/>
      <c r="AC20203" s="123"/>
    </row>
    <row r="20204" spans="5:29" s="2" customFormat="1">
      <c r="E20204" s="120"/>
      <c r="M20204" s="120"/>
      <c r="N20204" s="120"/>
      <c r="U20204" s="121"/>
      <c r="V20204" s="122"/>
      <c r="W20204" s="123"/>
      <c r="AC20204" s="123"/>
    </row>
    <row r="20205" spans="5:29" s="2" customFormat="1">
      <c r="E20205" s="120"/>
      <c r="M20205" s="120"/>
      <c r="N20205" s="120"/>
      <c r="U20205" s="121"/>
      <c r="V20205" s="122"/>
      <c r="W20205" s="123"/>
      <c r="AC20205" s="123"/>
    </row>
    <row r="20206" spans="5:29" s="2" customFormat="1">
      <c r="E20206" s="120"/>
      <c r="M20206" s="120"/>
      <c r="N20206" s="120"/>
      <c r="U20206" s="121"/>
      <c r="V20206" s="122"/>
      <c r="W20206" s="123"/>
      <c r="AC20206" s="123"/>
    </row>
    <row r="20207" spans="5:29" s="2" customFormat="1">
      <c r="E20207" s="120"/>
      <c r="M20207" s="120"/>
      <c r="N20207" s="120"/>
      <c r="U20207" s="121"/>
      <c r="V20207" s="122"/>
      <c r="W20207" s="123"/>
      <c r="AC20207" s="123"/>
    </row>
    <row r="20208" spans="5:29" s="2" customFormat="1">
      <c r="E20208" s="120"/>
      <c r="M20208" s="120"/>
      <c r="N20208" s="120"/>
      <c r="U20208" s="121"/>
      <c r="V20208" s="122"/>
      <c r="W20208" s="123"/>
      <c r="AC20208" s="123"/>
    </row>
    <row r="20209" spans="5:29" s="2" customFormat="1">
      <c r="E20209" s="120"/>
      <c r="M20209" s="120"/>
      <c r="N20209" s="120"/>
      <c r="U20209" s="121"/>
      <c r="V20209" s="122"/>
      <c r="W20209" s="123"/>
      <c r="AC20209" s="123"/>
    </row>
    <row r="20210" spans="5:29" s="2" customFormat="1">
      <c r="E20210" s="120"/>
      <c r="M20210" s="120"/>
      <c r="N20210" s="120"/>
      <c r="U20210" s="121"/>
      <c r="V20210" s="122"/>
      <c r="W20210" s="123"/>
      <c r="AC20210" s="123"/>
    </row>
    <row r="20211" spans="5:29" s="2" customFormat="1">
      <c r="E20211" s="120"/>
      <c r="M20211" s="120"/>
      <c r="N20211" s="120"/>
      <c r="U20211" s="121"/>
      <c r="V20211" s="122"/>
      <c r="W20211" s="123"/>
      <c r="AC20211" s="123"/>
    </row>
    <row r="20212" spans="5:29" s="2" customFormat="1">
      <c r="E20212" s="120"/>
      <c r="M20212" s="120"/>
      <c r="N20212" s="120"/>
      <c r="U20212" s="121"/>
      <c r="V20212" s="122"/>
      <c r="W20212" s="123"/>
      <c r="AC20212" s="123"/>
    </row>
    <row r="20213" spans="5:29" s="2" customFormat="1">
      <c r="E20213" s="120"/>
      <c r="M20213" s="120"/>
      <c r="N20213" s="120"/>
      <c r="U20213" s="121"/>
      <c r="V20213" s="122"/>
      <c r="W20213" s="123"/>
      <c r="AC20213" s="123"/>
    </row>
    <row r="20214" spans="5:29" s="2" customFormat="1">
      <c r="E20214" s="120"/>
      <c r="M20214" s="120"/>
      <c r="N20214" s="120"/>
      <c r="U20214" s="121"/>
      <c r="V20214" s="122"/>
      <c r="W20214" s="123"/>
      <c r="AC20214" s="123"/>
    </row>
    <row r="20215" spans="5:29" s="2" customFormat="1">
      <c r="E20215" s="120"/>
      <c r="M20215" s="120"/>
      <c r="N20215" s="120"/>
      <c r="U20215" s="121"/>
      <c r="V20215" s="122"/>
      <c r="W20215" s="123"/>
      <c r="AC20215" s="123"/>
    </row>
    <row r="20216" spans="5:29" s="2" customFormat="1">
      <c r="E20216" s="120"/>
      <c r="M20216" s="120"/>
      <c r="N20216" s="120"/>
      <c r="U20216" s="121"/>
      <c r="V20216" s="122"/>
      <c r="W20216" s="123"/>
      <c r="AC20216" s="123"/>
    </row>
    <row r="20217" spans="5:29" s="2" customFormat="1">
      <c r="E20217" s="120"/>
      <c r="M20217" s="120"/>
      <c r="N20217" s="120"/>
      <c r="U20217" s="121"/>
      <c r="V20217" s="122"/>
      <c r="W20217" s="123"/>
      <c r="AC20217" s="123"/>
    </row>
    <row r="20218" spans="5:29" s="2" customFormat="1">
      <c r="E20218" s="120"/>
      <c r="M20218" s="120"/>
      <c r="N20218" s="120"/>
      <c r="U20218" s="121"/>
      <c r="V20218" s="122"/>
      <c r="W20218" s="123"/>
      <c r="AC20218" s="123"/>
    </row>
    <row r="20219" spans="5:29" s="2" customFormat="1">
      <c r="E20219" s="120"/>
      <c r="M20219" s="120"/>
      <c r="N20219" s="120"/>
      <c r="U20219" s="121"/>
      <c r="V20219" s="122"/>
      <c r="W20219" s="123"/>
      <c r="AC20219" s="123"/>
    </row>
    <row r="20220" spans="5:29" s="2" customFormat="1">
      <c r="E20220" s="120"/>
      <c r="M20220" s="120"/>
      <c r="N20220" s="120"/>
      <c r="U20220" s="121"/>
      <c r="V20220" s="122"/>
      <c r="W20220" s="123"/>
      <c r="AC20220" s="123"/>
    </row>
    <row r="20221" spans="5:29" s="2" customFormat="1">
      <c r="E20221" s="120"/>
      <c r="M20221" s="120"/>
      <c r="N20221" s="120"/>
      <c r="U20221" s="121"/>
      <c r="V20221" s="122"/>
      <c r="W20221" s="123"/>
      <c r="AC20221" s="123"/>
    </row>
    <row r="20222" spans="5:29" s="2" customFormat="1">
      <c r="E20222" s="120"/>
      <c r="M20222" s="120"/>
      <c r="N20222" s="120"/>
      <c r="U20222" s="121"/>
      <c r="V20222" s="122"/>
      <c r="W20222" s="123"/>
      <c r="AC20222" s="123"/>
    </row>
    <row r="20223" spans="5:29" s="2" customFormat="1">
      <c r="E20223" s="120"/>
      <c r="M20223" s="120"/>
      <c r="N20223" s="120"/>
      <c r="U20223" s="121"/>
      <c r="V20223" s="122"/>
      <c r="W20223" s="123"/>
      <c r="AC20223" s="123"/>
    </row>
    <row r="20224" spans="5:29" s="2" customFormat="1">
      <c r="E20224" s="120"/>
      <c r="M20224" s="120"/>
      <c r="N20224" s="120"/>
      <c r="U20224" s="121"/>
      <c r="V20224" s="122"/>
      <c r="W20224" s="123"/>
      <c r="AC20224" s="123"/>
    </row>
    <row r="20225" spans="5:29" s="2" customFormat="1">
      <c r="E20225" s="120"/>
      <c r="M20225" s="120"/>
      <c r="N20225" s="120"/>
      <c r="U20225" s="121"/>
      <c r="V20225" s="122"/>
      <c r="W20225" s="123"/>
      <c r="AC20225" s="123"/>
    </row>
    <row r="20226" spans="5:29" s="2" customFormat="1">
      <c r="E20226" s="120"/>
      <c r="M20226" s="120"/>
      <c r="N20226" s="120"/>
      <c r="U20226" s="121"/>
      <c r="V20226" s="122"/>
      <c r="W20226" s="123"/>
      <c r="AC20226" s="123"/>
    </row>
    <row r="20227" spans="5:29" s="2" customFormat="1">
      <c r="E20227" s="120"/>
      <c r="M20227" s="120"/>
      <c r="N20227" s="120"/>
      <c r="U20227" s="121"/>
      <c r="V20227" s="122"/>
      <c r="W20227" s="123"/>
      <c r="AC20227" s="123"/>
    </row>
    <row r="20228" spans="5:29" s="2" customFormat="1">
      <c r="E20228" s="120"/>
      <c r="M20228" s="120"/>
      <c r="N20228" s="120"/>
      <c r="U20228" s="121"/>
      <c r="V20228" s="122"/>
      <c r="W20228" s="123"/>
      <c r="AC20228" s="123"/>
    </row>
    <row r="20229" spans="5:29" s="2" customFormat="1">
      <c r="E20229" s="120"/>
      <c r="M20229" s="120"/>
      <c r="N20229" s="120"/>
      <c r="U20229" s="121"/>
      <c r="V20229" s="122"/>
      <c r="W20229" s="123"/>
      <c r="AC20229" s="123"/>
    </row>
    <row r="20230" spans="5:29" s="2" customFormat="1">
      <c r="E20230" s="120"/>
      <c r="M20230" s="120"/>
      <c r="N20230" s="120"/>
      <c r="U20230" s="121"/>
      <c r="V20230" s="122"/>
      <c r="W20230" s="123"/>
      <c r="AC20230" s="123"/>
    </row>
    <row r="20231" spans="5:29" s="2" customFormat="1">
      <c r="E20231" s="120"/>
      <c r="M20231" s="120"/>
      <c r="N20231" s="120"/>
      <c r="U20231" s="121"/>
      <c r="V20231" s="122"/>
      <c r="W20231" s="123"/>
      <c r="AC20231" s="123"/>
    </row>
    <row r="20232" spans="5:29" s="2" customFormat="1">
      <c r="E20232" s="120"/>
      <c r="M20232" s="120"/>
      <c r="N20232" s="120"/>
      <c r="U20232" s="121"/>
      <c r="V20232" s="122"/>
      <c r="W20232" s="123"/>
      <c r="AC20232" s="123"/>
    </row>
    <row r="20233" spans="5:29" s="2" customFormat="1">
      <c r="E20233" s="120"/>
      <c r="M20233" s="120"/>
      <c r="N20233" s="120"/>
      <c r="U20233" s="121"/>
      <c r="V20233" s="122"/>
      <c r="W20233" s="123"/>
      <c r="AC20233" s="123"/>
    </row>
    <row r="20234" spans="5:29" s="2" customFormat="1">
      <c r="E20234" s="120"/>
      <c r="M20234" s="120"/>
      <c r="N20234" s="120"/>
      <c r="U20234" s="121"/>
      <c r="V20234" s="122"/>
      <c r="W20234" s="123"/>
      <c r="AC20234" s="123"/>
    </row>
    <row r="20235" spans="5:29" s="2" customFormat="1">
      <c r="E20235" s="120"/>
      <c r="M20235" s="120"/>
      <c r="N20235" s="120"/>
      <c r="U20235" s="121"/>
      <c r="V20235" s="122"/>
      <c r="W20235" s="123"/>
      <c r="AC20235" s="123"/>
    </row>
    <row r="20236" spans="5:29" s="2" customFormat="1">
      <c r="E20236" s="120"/>
      <c r="M20236" s="120"/>
      <c r="N20236" s="120"/>
      <c r="U20236" s="121"/>
      <c r="V20236" s="122"/>
      <c r="W20236" s="123"/>
      <c r="AC20236" s="123"/>
    </row>
    <row r="20237" spans="5:29" s="2" customFormat="1">
      <c r="E20237" s="120"/>
      <c r="M20237" s="120"/>
      <c r="N20237" s="120"/>
      <c r="U20237" s="121"/>
      <c r="V20237" s="122"/>
      <c r="W20237" s="123"/>
      <c r="AC20237" s="123"/>
    </row>
    <row r="20238" spans="5:29" s="2" customFormat="1">
      <c r="E20238" s="120"/>
      <c r="M20238" s="120"/>
      <c r="N20238" s="120"/>
      <c r="U20238" s="121"/>
      <c r="V20238" s="122"/>
      <c r="W20238" s="123"/>
      <c r="AC20238" s="123"/>
    </row>
    <row r="20239" spans="5:29" s="2" customFormat="1">
      <c r="E20239" s="120"/>
      <c r="M20239" s="120"/>
      <c r="N20239" s="120"/>
      <c r="U20239" s="121"/>
      <c r="V20239" s="122"/>
      <c r="W20239" s="123"/>
      <c r="AC20239" s="123"/>
    </row>
    <row r="20240" spans="5:29" s="2" customFormat="1">
      <c r="E20240" s="120"/>
      <c r="M20240" s="120"/>
      <c r="N20240" s="120"/>
      <c r="U20240" s="121"/>
      <c r="V20240" s="122"/>
      <c r="W20240" s="123"/>
      <c r="AC20240" s="123"/>
    </row>
    <row r="20241" spans="5:29" s="2" customFormat="1">
      <c r="E20241" s="120"/>
      <c r="M20241" s="120"/>
      <c r="N20241" s="120"/>
      <c r="U20241" s="121"/>
      <c r="V20241" s="122"/>
      <c r="W20241" s="123"/>
      <c r="AC20241" s="123"/>
    </row>
    <row r="20242" spans="5:29" s="2" customFormat="1">
      <c r="E20242" s="120"/>
      <c r="M20242" s="120"/>
      <c r="N20242" s="120"/>
      <c r="U20242" s="121"/>
      <c r="V20242" s="122"/>
      <c r="W20242" s="123"/>
      <c r="AC20242" s="123"/>
    </row>
    <row r="20243" spans="5:29" s="2" customFormat="1">
      <c r="E20243" s="120"/>
      <c r="M20243" s="120"/>
      <c r="N20243" s="120"/>
      <c r="U20243" s="121"/>
      <c r="V20243" s="122"/>
      <c r="W20243" s="123"/>
      <c r="AC20243" s="123"/>
    </row>
    <row r="20244" spans="5:29" s="2" customFormat="1">
      <c r="E20244" s="120"/>
      <c r="M20244" s="120"/>
      <c r="N20244" s="120"/>
      <c r="U20244" s="121"/>
      <c r="V20244" s="122"/>
      <c r="W20244" s="123"/>
      <c r="AC20244" s="123"/>
    </row>
    <row r="20245" spans="5:29" s="2" customFormat="1">
      <c r="E20245" s="120"/>
      <c r="M20245" s="120"/>
      <c r="N20245" s="120"/>
      <c r="U20245" s="121"/>
      <c r="V20245" s="122"/>
      <c r="W20245" s="123"/>
      <c r="AC20245" s="123"/>
    </row>
    <row r="20246" spans="5:29" s="2" customFormat="1">
      <c r="E20246" s="120"/>
      <c r="M20246" s="120"/>
      <c r="N20246" s="120"/>
      <c r="U20246" s="121"/>
      <c r="V20246" s="122"/>
      <c r="W20246" s="123"/>
      <c r="AC20246" s="123"/>
    </row>
    <row r="20247" spans="5:29" s="2" customFormat="1">
      <c r="E20247" s="120"/>
      <c r="M20247" s="120"/>
      <c r="N20247" s="120"/>
      <c r="U20247" s="121"/>
      <c r="V20247" s="122"/>
      <c r="W20247" s="123"/>
      <c r="AC20247" s="123"/>
    </row>
    <row r="20248" spans="5:29" s="2" customFormat="1">
      <c r="E20248" s="120"/>
      <c r="M20248" s="120"/>
      <c r="N20248" s="120"/>
      <c r="U20248" s="121"/>
      <c r="V20248" s="122"/>
      <c r="W20248" s="123"/>
      <c r="AC20248" s="123"/>
    </row>
    <row r="20249" spans="5:29" s="2" customFormat="1">
      <c r="E20249" s="120"/>
      <c r="M20249" s="120"/>
      <c r="N20249" s="120"/>
      <c r="U20249" s="121"/>
      <c r="V20249" s="122"/>
      <c r="W20249" s="123"/>
      <c r="AC20249" s="123"/>
    </row>
    <row r="20250" spans="5:29" s="2" customFormat="1">
      <c r="E20250" s="120"/>
      <c r="M20250" s="120"/>
      <c r="N20250" s="120"/>
      <c r="U20250" s="121"/>
      <c r="V20250" s="122"/>
      <c r="W20250" s="123"/>
      <c r="AC20250" s="123"/>
    </row>
    <row r="20251" spans="5:29" s="2" customFormat="1">
      <c r="E20251" s="120"/>
      <c r="M20251" s="120"/>
      <c r="N20251" s="120"/>
      <c r="U20251" s="121"/>
      <c r="V20251" s="122"/>
      <c r="W20251" s="123"/>
      <c r="AC20251" s="123"/>
    </row>
    <row r="20252" spans="5:29" s="2" customFormat="1">
      <c r="E20252" s="120"/>
      <c r="M20252" s="120"/>
      <c r="N20252" s="120"/>
      <c r="U20252" s="121"/>
      <c r="V20252" s="122"/>
      <c r="W20252" s="123"/>
      <c r="AC20252" s="123"/>
    </row>
    <row r="20253" spans="5:29" s="2" customFormat="1">
      <c r="E20253" s="120"/>
      <c r="M20253" s="120"/>
      <c r="N20253" s="120"/>
      <c r="U20253" s="121"/>
      <c r="V20253" s="122"/>
      <c r="W20253" s="123"/>
      <c r="AC20253" s="123"/>
    </row>
    <row r="20254" spans="5:29" s="2" customFormat="1">
      <c r="E20254" s="120"/>
      <c r="M20254" s="120"/>
      <c r="N20254" s="120"/>
      <c r="U20254" s="121"/>
      <c r="V20254" s="122"/>
      <c r="W20254" s="123"/>
      <c r="AC20254" s="123"/>
    </row>
    <row r="20255" spans="5:29" s="2" customFormat="1">
      <c r="E20255" s="120"/>
      <c r="M20255" s="120"/>
      <c r="N20255" s="120"/>
      <c r="U20255" s="121"/>
      <c r="V20255" s="122"/>
      <c r="W20255" s="123"/>
      <c r="AC20255" s="123"/>
    </row>
    <row r="20256" spans="5:29" s="2" customFormat="1">
      <c r="E20256" s="120"/>
      <c r="M20256" s="120"/>
      <c r="N20256" s="120"/>
      <c r="U20256" s="121"/>
      <c r="V20256" s="122"/>
      <c r="W20256" s="123"/>
      <c r="AC20256" s="123"/>
    </row>
    <row r="20257" spans="5:29" s="2" customFormat="1">
      <c r="E20257" s="120"/>
      <c r="M20257" s="120"/>
      <c r="N20257" s="120"/>
      <c r="U20257" s="121"/>
      <c r="V20257" s="122"/>
      <c r="W20257" s="123"/>
      <c r="AC20257" s="123"/>
    </row>
    <row r="20258" spans="5:29" s="2" customFormat="1">
      <c r="E20258" s="120"/>
      <c r="M20258" s="120"/>
      <c r="N20258" s="120"/>
      <c r="U20258" s="121"/>
      <c r="V20258" s="122"/>
      <c r="W20258" s="123"/>
      <c r="AC20258" s="123"/>
    </row>
    <row r="20259" spans="5:29" s="2" customFormat="1">
      <c r="E20259" s="120"/>
      <c r="M20259" s="120"/>
      <c r="N20259" s="120"/>
      <c r="U20259" s="121"/>
      <c r="V20259" s="122"/>
      <c r="W20259" s="123"/>
      <c r="AC20259" s="123"/>
    </row>
    <row r="20260" spans="5:29" s="2" customFormat="1">
      <c r="E20260" s="120"/>
      <c r="M20260" s="120"/>
      <c r="N20260" s="120"/>
      <c r="U20260" s="121"/>
      <c r="V20260" s="122"/>
      <c r="W20260" s="123"/>
      <c r="AC20260" s="123"/>
    </row>
    <row r="20261" spans="5:29" s="2" customFormat="1">
      <c r="E20261" s="120"/>
      <c r="M20261" s="120"/>
      <c r="N20261" s="120"/>
      <c r="U20261" s="121"/>
      <c r="V20261" s="122"/>
      <c r="W20261" s="123"/>
      <c r="AC20261" s="123"/>
    </row>
    <row r="20262" spans="5:29" s="2" customFormat="1">
      <c r="E20262" s="120"/>
      <c r="M20262" s="120"/>
      <c r="N20262" s="120"/>
      <c r="U20262" s="121"/>
      <c r="V20262" s="122"/>
      <c r="W20262" s="123"/>
      <c r="AC20262" s="123"/>
    </row>
    <row r="20263" spans="5:29" s="2" customFormat="1">
      <c r="E20263" s="120"/>
      <c r="M20263" s="120"/>
      <c r="N20263" s="120"/>
      <c r="U20263" s="121"/>
      <c r="V20263" s="122"/>
      <c r="W20263" s="123"/>
      <c r="AC20263" s="123"/>
    </row>
    <row r="20264" spans="5:29" s="2" customFormat="1">
      <c r="E20264" s="120"/>
      <c r="M20264" s="120"/>
      <c r="N20264" s="120"/>
      <c r="U20264" s="121"/>
      <c r="V20264" s="122"/>
      <c r="W20264" s="123"/>
      <c r="AC20264" s="123"/>
    </row>
    <row r="20265" spans="5:29" s="2" customFormat="1">
      <c r="E20265" s="120"/>
      <c r="M20265" s="120"/>
      <c r="N20265" s="120"/>
      <c r="U20265" s="121"/>
      <c r="V20265" s="122"/>
      <c r="W20265" s="123"/>
      <c r="AC20265" s="123"/>
    </row>
    <row r="20266" spans="5:29" s="2" customFormat="1">
      <c r="E20266" s="120"/>
      <c r="M20266" s="120"/>
      <c r="N20266" s="120"/>
      <c r="U20266" s="121"/>
      <c r="V20266" s="122"/>
      <c r="W20266" s="123"/>
      <c r="AC20266" s="123"/>
    </row>
    <row r="20267" spans="5:29" s="2" customFormat="1">
      <c r="E20267" s="120"/>
      <c r="M20267" s="120"/>
      <c r="N20267" s="120"/>
      <c r="U20267" s="121"/>
      <c r="V20267" s="122"/>
      <c r="W20267" s="123"/>
      <c r="AC20267" s="123"/>
    </row>
    <row r="20268" spans="5:29" s="2" customFormat="1">
      <c r="E20268" s="120"/>
      <c r="M20268" s="120"/>
      <c r="N20268" s="120"/>
      <c r="U20268" s="121"/>
      <c r="V20268" s="122"/>
      <c r="W20268" s="123"/>
      <c r="AC20268" s="123"/>
    </row>
    <row r="20269" spans="5:29" s="2" customFormat="1">
      <c r="E20269" s="120"/>
      <c r="M20269" s="120"/>
      <c r="N20269" s="120"/>
      <c r="U20269" s="121"/>
      <c r="V20269" s="122"/>
      <c r="W20269" s="123"/>
      <c r="AC20269" s="123"/>
    </row>
    <row r="20270" spans="5:29" s="2" customFormat="1">
      <c r="E20270" s="120"/>
      <c r="M20270" s="120"/>
      <c r="N20270" s="120"/>
      <c r="U20270" s="121"/>
      <c r="V20270" s="122"/>
      <c r="W20270" s="123"/>
      <c r="AC20270" s="123"/>
    </row>
    <row r="20271" spans="5:29" s="2" customFormat="1">
      <c r="E20271" s="120"/>
      <c r="M20271" s="120"/>
      <c r="N20271" s="120"/>
      <c r="U20271" s="121"/>
      <c r="V20271" s="122"/>
      <c r="W20271" s="123"/>
      <c r="AC20271" s="123"/>
    </row>
    <row r="20272" spans="5:29" s="2" customFormat="1">
      <c r="E20272" s="120"/>
      <c r="M20272" s="120"/>
      <c r="N20272" s="120"/>
      <c r="U20272" s="121"/>
      <c r="V20272" s="122"/>
      <c r="W20272" s="123"/>
      <c r="AC20272" s="123"/>
    </row>
    <row r="20273" spans="5:29" s="2" customFormat="1">
      <c r="E20273" s="120"/>
      <c r="M20273" s="120"/>
      <c r="N20273" s="120"/>
      <c r="U20273" s="121"/>
      <c r="V20273" s="122"/>
      <c r="W20273" s="123"/>
      <c r="AC20273" s="123"/>
    </row>
    <row r="20274" spans="5:29" s="2" customFormat="1">
      <c r="E20274" s="120"/>
      <c r="M20274" s="120"/>
      <c r="N20274" s="120"/>
      <c r="U20274" s="121"/>
      <c r="V20274" s="122"/>
      <c r="W20274" s="123"/>
      <c r="AC20274" s="123"/>
    </row>
    <row r="20275" spans="5:29" s="2" customFormat="1">
      <c r="E20275" s="120"/>
      <c r="M20275" s="120"/>
      <c r="N20275" s="120"/>
      <c r="U20275" s="121"/>
      <c r="V20275" s="122"/>
      <c r="W20275" s="123"/>
      <c r="AC20275" s="123"/>
    </row>
    <row r="20276" spans="5:29" s="2" customFormat="1">
      <c r="E20276" s="120"/>
      <c r="M20276" s="120"/>
      <c r="N20276" s="120"/>
      <c r="U20276" s="121"/>
      <c r="V20276" s="122"/>
      <c r="W20276" s="123"/>
      <c r="AC20276" s="123"/>
    </row>
    <row r="20277" spans="5:29" s="2" customFormat="1">
      <c r="E20277" s="120"/>
      <c r="M20277" s="120"/>
      <c r="N20277" s="120"/>
      <c r="U20277" s="121"/>
      <c r="V20277" s="122"/>
      <c r="W20277" s="123"/>
      <c r="AC20277" s="123"/>
    </row>
    <row r="20278" spans="5:29" s="2" customFormat="1">
      <c r="E20278" s="120"/>
      <c r="M20278" s="120"/>
      <c r="N20278" s="120"/>
      <c r="U20278" s="121"/>
      <c r="V20278" s="122"/>
      <c r="W20278" s="123"/>
      <c r="AC20278" s="123"/>
    </row>
    <row r="20279" spans="5:29" s="2" customFormat="1">
      <c r="E20279" s="120"/>
      <c r="M20279" s="120"/>
      <c r="N20279" s="120"/>
      <c r="U20279" s="121"/>
      <c r="V20279" s="122"/>
      <c r="W20279" s="123"/>
      <c r="AC20279" s="123"/>
    </row>
    <row r="20280" spans="5:29" s="2" customFormat="1">
      <c r="E20280" s="120"/>
      <c r="M20280" s="120"/>
      <c r="N20280" s="120"/>
      <c r="U20280" s="121"/>
      <c r="V20280" s="122"/>
      <c r="W20280" s="123"/>
      <c r="AC20280" s="123"/>
    </row>
    <row r="20281" spans="5:29" s="2" customFormat="1">
      <c r="E20281" s="120"/>
      <c r="M20281" s="120"/>
      <c r="N20281" s="120"/>
      <c r="U20281" s="121"/>
      <c r="V20281" s="122"/>
      <c r="W20281" s="123"/>
      <c r="AC20281" s="123"/>
    </row>
    <row r="20282" spans="5:29" s="2" customFormat="1">
      <c r="E20282" s="120"/>
      <c r="M20282" s="120"/>
      <c r="N20282" s="120"/>
      <c r="U20282" s="121"/>
      <c r="V20282" s="122"/>
      <c r="W20282" s="123"/>
      <c r="AC20282" s="123"/>
    </row>
    <row r="20283" spans="5:29" s="2" customFormat="1">
      <c r="E20283" s="120"/>
      <c r="M20283" s="120"/>
      <c r="N20283" s="120"/>
      <c r="U20283" s="121"/>
      <c r="V20283" s="122"/>
      <c r="W20283" s="123"/>
      <c r="AC20283" s="123"/>
    </row>
    <row r="20284" spans="5:29" s="2" customFormat="1">
      <c r="E20284" s="120"/>
      <c r="M20284" s="120"/>
      <c r="N20284" s="120"/>
      <c r="U20284" s="121"/>
      <c r="V20284" s="122"/>
      <c r="W20284" s="123"/>
      <c r="AC20284" s="123"/>
    </row>
    <row r="20285" spans="5:29" s="2" customFormat="1">
      <c r="E20285" s="120"/>
      <c r="M20285" s="120"/>
      <c r="N20285" s="120"/>
      <c r="U20285" s="121"/>
      <c r="V20285" s="122"/>
      <c r="W20285" s="123"/>
      <c r="AC20285" s="123"/>
    </row>
    <row r="20286" spans="5:29" s="2" customFormat="1">
      <c r="E20286" s="120"/>
      <c r="M20286" s="120"/>
      <c r="N20286" s="120"/>
      <c r="U20286" s="121"/>
      <c r="V20286" s="122"/>
      <c r="W20286" s="123"/>
      <c r="AC20286" s="123"/>
    </row>
    <row r="20287" spans="5:29" s="2" customFormat="1">
      <c r="E20287" s="120"/>
      <c r="M20287" s="120"/>
      <c r="N20287" s="120"/>
      <c r="U20287" s="121"/>
      <c r="V20287" s="122"/>
      <c r="W20287" s="123"/>
      <c r="AC20287" s="123"/>
    </row>
    <row r="20288" spans="5:29" s="2" customFormat="1">
      <c r="E20288" s="120"/>
      <c r="M20288" s="120"/>
      <c r="N20288" s="120"/>
      <c r="U20288" s="121"/>
      <c r="V20288" s="122"/>
      <c r="W20288" s="123"/>
      <c r="AC20288" s="123"/>
    </row>
    <row r="20289" spans="5:29" s="2" customFormat="1">
      <c r="E20289" s="120"/>
      <c r="M20289" s="120"/>
      <c r="N20289" s="120"/>
      <c r="U20289" s="121"/>
      <c r="V20289" s="122"/>
      <c r="W20289" s="123"/>
      <c r="AC20289" s="123"/>
    </row>
    <row r="20290" spans="5:29" s="2" customFormat="1">
      <c r="E20290" s="120"/>
      <c r="M20290" s="120"/>
      <c r="N20290" s="120"/>
      <c r="U20290" s="121"/>
      <c r="V20290" s="122"/>
      <c r="W20290" s="123"/>
      <c r="AC20290" s="123"/>
    </row>
    <row r="20291" spans="5:29" s="2" customFormat="1">
      <c r="E20291" s="120"/>
      <c r="M20291" s="120"/>
      <c r="N20291" s="120"/>
      <c r="U20291" s="121"/>
      <c r="V20291" s="122"/>
      <c r="W20291" s="123"/>
      <c r="AC20291" s="123"/>
    </row>
    <row r="20292" spans="5:29" s="2" customFormat="1">
      <c r="E20292" s="120"/>
      <c r="M20292" s="120"/>
      <c r="N20292" s="120"/>
      <c r="U20292" s="121"/>
      <c r="V20292" s="122"/>
      <c r="W20292" s="123"/>
      <c r="AC20292" s="123"/>
    </row>
    <row r="20293" spans="5:29" s="2" customFormat="1">
      <c r="E20293" s="120"/>
      <c r="M20293" s="120"/>
      <c r="N20293" s="120"/>
      <c r="U20293" s="121"/>
      <c r="V20293" s="122"/>
      <c r="W20293" s="123"/>
      <c r="AC20293" s="123"/>
    </row>
    <row r="20294" spans="5:29" s="2" customFormat="1">
      <c r="E20294" s="120"/>
      <c r="M20294" s="120"/>
      <c r="N20294" s="120"/>
      <c r="U20294" s="121"/>
      <c r="V20294" s="122"/>
      <c r="W20294" s="123"/>
      <c r="AC20294" s="123"/>
    </row>
    <row r="20295" spans="5:29" s="2" customFormat="1">
      <c r="E20295" s="120"/>
      <c r="M20295" s="120"/>
      <c r="N20295" s="120"/>
      <c r="U20295" s="121"/>
      <c r="V20295" s="122"/>
      <c r="W20295" s="123"/>
      <c r="AC20295" s="123"/>
    </row>
    <row r="20296" spans="5:29" s="2" customFormat="1">
      <c r="E20296" s="120"/>
      <c r="M20296" s="120"/>
      <c r="N20296" s="120"/>
      <c r="U20296" s="121"/>
      <c r="V20296" s="122"/>
      <c r="W20296" s="123"/>
      <c r="AC20296" s="123"/>
    </row>
    <row r="20297" spans="5:29" s="2" customFormat="1">
      <c r="E20297" s="120"/>
      <c r="M20297" s="120"/>
      <c r="N20297" s="120"/>
      <c r="U20297" s="121"/>
      <c r="V20297" s="122"/>
      <c r="W20297" s="123"/>
      <c r="AC20297" s="123"/>
    </row>
    <row r="20298" spans="5:29" s="2" customFormat="1">
      <c r="E20298" s="120"/>
      <c r="M20298" s="120"/>
      <c r="N20298" s="120"/>
      <c r="U20298" s="121"/>
      <c r="V20298" s="122"/>
      <c r="W20298" s="123"/>
      <c r="AC20298" s="123"/>
    </row>
    <row r="20299" spans="5:29" s="2" customFormat="1">
      <c r="E20299" s="120"/>
      <c r="M20299" s="120"/>
      <c r="N20299" s="120"/>
      <c r="U20299" s="121"/>
      <c r="V20299" s="122"/>
      <c r="W20299" s="123"/>
      <c r="AC20299" s="123"/>
    </row>
    <row r="20300" spans="5:29" s="2" customFormat="1">
      <c r="E20300" s="120"/>
      <c r="M20300" s="120"/>
      <c r="N20300" s="120"/>
      <c r="U20300" s="121"/>
      <c r="V20300" s="122"/>
      <c r="W20300" s="123"/>
      <c r="AC20300" s="123"/>
    </row>
    <row r="20301" spans="5:29" s="2" customFormat="1">
      <c r="E20301" s="120"/>
      <c r="M20301" s="120"/>
      <c r="N20301" s="120"/>
      <c r="U20301" s="121"/>
      <c r="V20301" s="122"/>
      <c r="W20301" s="123"/>
      <c r="AC20301" s="123"/>
    </row>
    <row r="20302" spans="5:29" s="2" customFormat="1">
      <c r="E20302" s="120"/>
      <c r="M20302" s="120"/>
      <c r="N20302" s="120"/>
      <c r="U20302" s="121"/>
      <c r="V20302" s="122"/>
      <c r="W20302" s="123"/>
      <c r="AC20302" s="123"/>
    </row>
    <row r="20303" spans="5:29" s="2" customFormat="1">
      <c r="E20303" s="120"/>
      <c r="M20303" s="120"/>
      <c r="N20303" s="120"/>
      <c r="U20303" s="121"/>
      <c r="V20303" s="122"/>
      <c r="W20303" s="123"/>
      <c r="AC20303" s="123"/>
    </row>
    <row r="20304" spans="5:29" s="2" customFormat="1">
      <c r="E20304" s="120"/>
      <c r="M20304" s="120"/>
      <c r="N20304" s="120"/>
      <c r="U20304" s="121"/>
      <c r="V20304" s="122"/>
      <c r="W20304" s="123"/>
      <c r="AC20304" s="123"/>
    </row>
    <row r="20305" spans="5:29" s="2" customFormat="1">
      <c r="E20305" s="120"/>
      <c r="M20305" s="120"/>
      <c r="N20305" s="120"/>
      <c r="U20305" s="121"/>
      <c r="V20305" s="122"/>
      <c r="W20305" s="123"/>
      <c r="AC20305" s="123"/>
    </row>
    <row r="20306" spans="5:29" s="2" customFormat="1">
      <c r="E20306" s="120"/>
      <c r="M20306" s="120"/>
      <c r="N20306" s="120"/>
      <c r="U20306" s="121"/>
      <c r="V20306" s="122"/>
      <c r="W20306" s="123"/>
      <c r="AC20306" s="123"/>
    </row>
    <row r="20307" spans="5:29" s="2" customFormat="1">
      <c r="E20307" s="120"/>
      <c r="M20307" s="120"/>
      <c r="N20307" s="120"/>
      <c r="U20307" s="121"/>
      <c r="V20307" s="122"/>
      <c r="W20307" s="123"/>
      <c r="AC20307" s="123"/>
    </row>
    <row r="20308" spans="5:29" s="2" customFormat="1">
      <c r="E20308" s="120"/>
      <c r="M20308" s="120"/>
      <c r="N20308" s="120"/>
      <c r="U20308" s="121"/>
      <c r="V20308" s="122"/>
      <c r="W20308" s="123"/>
      <c r="AC20308" s="123"/>
    </row>
    <row r="20309" spans="5:29" s="2" customFormat="1">
      <c r="E20309" s="120"/>
      <c r="M20309" s="120"/>
      <c r="N20309" s="120"/>
      <c r="U20309" s="121"/>
      <c r="V20309" s="122"/>
      <c r="W20309" s="123"/>
      <c r="AC20309" s="123"/>
    </row>
    <row r="20310" spans="5:29" s="2" customFormat="1">
      <c r="E20310" s="120"/>
      <c r="M20310" s="120"/>
      <c r="N20310" s="120"/>
      <c r="U20310" s="121"/>
      <c r="V20310" s="122"/>
      <c r="W20310" s="123"/>
      <c r="AC20310" s="123"/>
    </row>
    <row r="20311" spans="5:29" s="2" customFormat="1">
      <c r="E20311" s="120"/>
      <c r="M20311" s="120"/>
      <c r="N20311" s="120"/>
      <c r="U20311" s="121"/>
      <c r="V20311" s="122"/>
      <c r="W20311" s="123"/>
      <c r="AC20311" s="123"/>
    </row>
    <row r="20312" spans="5:29" s="2" customFormat="1">
      <c r="E20312" s="120"/>
      <c r="M20312" s="120"/>
      <c r="N20312" s="120"/>
      <c r="U20312" s="121"/>
      <c r="V20312" s="122"/>
      <c r="W20312" s="123"/>
      <c r="AC20312" s="123"/>
    </row>
    <row r="20313" spans="5:29" s="2" customFormat="1">
      <c r="E20313" s="120"/>
      <c r="M20313" s="120"/>
      <c r="N20313" s="120"/>
      <c r="U20313" s="121"/>
      <c r="V20313" s="122"/>
      <c r="W20313" s="123"/>
      <c r="AC20313" s="123"/>
    </row>
    <row r="20314" spans="5:29" s="2" customFormat="1">
      <c r="E20314" s="120"/>
      <c r="M20314" s="120"/>
      <c r="N20314" s="120"/>
      <c r="U20314" s="121"/>
      <c r="V20314" s="122"/>
      <c r="W20314" s="123"/>
      <c r="AC20314" s="123"/>
    </row>
    <row r="20315" spans="5:29" s="2" customFormat="1">
      <c r="E20315" s="120"/>
      <c r="M20315" s="120"/>
      <c r="N20315" s="120"/>
      <c r="U20315" s="121"/>
      <c r="V20315" s="122"/>
      <c r="W20315" s="123"/>
      <c r="AC20315" s="123"/>
    </row>
    <row r="20316" spans="5:29" s="2" customFormat="1">
      <c r="E20316" s="120"/>
      <c r="M20316" s="120"/>
      <c r="N20316" s="120"/>
      <c r="U20316" s="121"/>
      <c r="V20316" s="122"/>
      <c r="W20316" s="123"/>
      <c r="AC20316" s="123"/>
    </row>
    <row r="20317" spans="5:29" s="2" customFormat="1">
      <c r="E20317" s="120"/>
      <c r="M20317" s="120"/>
      <c r="N20317" s="120"/>
      <c r="U20317" s="121"/>
      <c r="V20317" s="122"/>
      <c r="W20317" s="123"/>
      <c r="AC20317" s="123"/>
    </row>
    <row r="20318" spans="5:29" s="2" customFormat="1">
      <c r="E20318" s="120"/>
      <c r="M20318" s="120"/>
      <c r="N20318" s="120"/>
      <c r="U20318" s="121"/>
      <c r="V20318" s="122"/>
      <c r="W20318" s="123"/>
      <c r="AC20318" s="123"/>
    </row>
    <row r="20319" spans="5:29" s="2" customFormat="1">
      <c r="E20319" s="120"/>
      <c r="M20319" s="120"/>
      <c r="N20319" s="120"/>
      <c r="U20319" s="121"/>
      <c r="V20319" s="122"/>
      <c r="W20319" s="123"/>
      <c r="AC20319" s="123"/>
    </row>
    <row r="20320" spans="5:29" s="2" customFormat="1">
      <c r="E20320" s="120"/>
      <c r="M20320" s="120"/>
      <c r="N20320" s="120"/>
      <c r="U20320" s="121"/>
      <c r="V20320" s="122"/>
      <c r="W20320" s="123"/>
      <c r="AC20320" s="123"/>
    </row>
    <row r="20321" spans="5:29" s="2" customFormat="1">
      <c r="E20321" s="120"/>
      <c r="M20321" s="120"/>
      <c r="N20321" s="120"/>
      <c r="U20321" s="121"/>
      <c r="V20321" s="122"/>
      <c r="W20321" s="123"/>
      <c r="AC20321" s="123"/>
    </row>
    <row r="20322" spans="5:29" s="2" customFormat="1">
      <c r="E20322" s="120"/>
      <c r="M20322" s="120"/>
      <c r="N20322" s="120"/>
      <c r="U20322" s="121"/>
      <c r="V20322" s="122"/>
      <c r="W20322" s="123"/>
      <c r="AC20322" s="123"/>
    </row>
    <row r="20323" spans="5:29" s="2" customFormat="1">
      <c r="E20323" s="120"/>
      <c r="M20323" s="120"/>
      <c r="N20323" s="120"/>
      <c r="U20323" s="121"/>
      <c r="V20323" s="122"/>
      <c r="W20323" s="123"/>
      <c r="AC20323" s="123"/>
    </row>
    <row r="20324" spans="5:29" s="2" customFormat="1">
      <c r="E20324" s="120"/>
      <c r="M20324" s="120"/>
      <c r="N20324" s="120"/>
      <c r="U20324" s="121"/>
      <c r="V20324" s="122"/>
      <c r="W20324" s="123"/>
      <c r="AC20324" s="123"/>
    </row>
    <row r="20325" spans="5:29" s="2" customFormat="1">
      <c r="E20325" s="120"/>
      <c r="M20325" s="120"/>
      <c r="N20325" s="120"/>
      <c r="U20325" s="121"/>
      <c r="V20325" s="122"/>
      <c r="W20325" s="123"/>
      <c r="AC20325" s="123"/>
    </row>
    <row r="20326" spans="5:29" s="2" customFormat="1">
      <c r="E20326" s="120"/>
      <c r="M20326" s="120"/>
      <c r="N20326" s="120"/>
      <c r="U20326" s="121"/>
      <c r="V20326" s="122"/>
      <c r="W20326" s="123"/>
      <c r="AC20326" s="123"/>
    </row>
    <row r="20327" spans="5:29" s="2" customFormat="1">
      <c r="E20327" s="120"/>
      <c r="M20327" s="120"/>
      <c r="N20327" s="120"/>
      <c r="U20327" s="121"/>
      <c r="V20327" s="122"/>
      <c r="W20327" s="123"/>
      <c r="AC20327" s="123"/>
    </row>
    <row r="20328" spans="5:29" s="2" customFormat="1">
      <c r="E20328" s="120"/>
      <c r="M20328" s="120"/>
      <c r="N20328" s="120"/>
      <c r="U20328" s="121"/>
      <c r="V20328" s="122"/>
      <c r="W20328" s="123"/>
      <c r="AC20328" s="123"/>
    </row>
    <row r="20329" spans="5:29" s="2" customFormat="1">
      <c r="E20329" s="120"/>
      <c r="M20329" s="120"/>
      <c r="N20329" s="120"/>
      <c r="U20329" s="121"/>
      <c r="V20329" s="122"/>
      <c r="W20329" s="123"/>
      <c r="AC20329" s="123"/>
    </row>
    <row r="20330" spans="5:29" s="2" customFormat="1">
      <c r="E20330" s="120"/>
      <c r="M20330" s="120"/>
      <c r="N20330" s="120"/>
      <c r="U20330" s="121"/>
      <c r="V20330" s="122"/>
      <c r="W20330" s="123"/>
      <c r="AC20330" s="123"/>
    </row>
    <row r="20331" spans="5:29" s="2" customFormat="1">
      <c r="E20331" s="120"/>
      <c r="M20331" s="120"/>
      <c r="N20331" s="120"/>
      <c r="U20331" s="121"/>
      <c r="V20331" s="122"/>
      <c r="W20331" s="123"/>
      <c r="AC20331" s="123"/>
    </row>
    <row r="20332" spans="5:29" s="2" customFormat="1">
      <c r="E20332" s="120"/>
      <c r="M20332" s="120"/>
      <c r="N20332" s="120"/>
      <c r="U20332" s="121"/>
      <c r="V20332" s="122"/>
      <c r="W20332" s="123"/>
      <c r="AC20332" s="123"/>
    </row>
    <row r="20333" spans="5:29" s="2" customFormat="1">
      <c r="E20333" s="120"/>
      <c r="M20333" s="120"/>
      <c r="N20333" s="120"/>
      <c r="U20333" s="121"/>
      <c r="V20333" s="122"/>
      <c r="W20333" s="123"/>
      <c r="AC20333" s="123"/>
    </row>
    <row r="20334" spans="5:29" s="2" customFormat="1">
      <c r="E20334" s="120"/>
      <c r="M20334" s="120"/>
      <c r="N20334" s="120"/>
      <c r="U20334" s="121"/>
      <c r="V20334" s="122"/>
      <c r="W20334" s="123"/>
      <c r="AC20334" s="123"/>
    </row>
    <row r="20335" spans="5:29" s="2" customFormat="1">
      <c r="E20335" s="120"/>
      <c r="M20335" s="120"/>
      <c r="N20335" s="120"/>
      <c r="U20335" s="121"/>
      <c r="V20335" s="122"/>
      <c r="W20335" s="123"/>
      <c r="AC20335" s="123"/>
    </row>
    <row r="20336" spans="5:29" s="2" customFormat="1">
      <c r="E20336" s="120"/>
      <c r="M20336" s="120"/>
      <c r="N20336" s="120"/>
      <c r="U20336" s="121"/>
      <c r="V20336" s="122"/>
      <c r="W20336" s="123"/>
      <c r="AC20336" s="123"/>
    </row>
    <row r="20337" spans="5:29" s="2" customFormat="1">
      <c r="E20337" s="120"/>
      <c r="M20337" s="120"/>
      <c r="N20337" s="120"/>
      <c r="U20337" s="121"/>
      <c r="V20337" s="122"/>
      <c r="W20337" s="123"/>
      <c r="AC20337" s="123"/>
    </row>
    <row r="20338" spans="5:29" s="2" customFormat="1">
      <c r="E20338" s="120"/>
      <c r="M20338" s="120"/>
      <c r="N20338" s="120"/>
      <c r="U20338" s="121"/>
      <c r="V20338" s="122"/>
      <c r="W20338" s="123"/>
      <c r="AC20338" s="123"/>
    </row>
    <row r="20339" spans="5:29" s="2" customFormat="1">
      <c r="E20339" s="120"/>
      <c r="M20339" s="120"/>
      <c r="N20339" s="120"/>
      <c r="U20339" s="121"/>
      <c r="V20339" s="122"/>
      <c r="W20339" s="123"/>
      <c r="AC20339" s="123"/>
    </row>
    <row r="20340" spans="5:29" s="2" customFormat="1">
      <c r="E20340" s="120"/>
      <c r="M20340" s="120"/>
      <c r="N20340" s="120"/>
      <c r="U20340" s="121"/>
      <c r="V20340" s="122"/>
      <c r="W20340" s="123"/>
      <c r="AC20340" s="123"/>
    </row>
    <row r="20341" spans="5:29" s="2" customFormat="1">
      <c r="E20341" s="120"/>
      <c r="M20341" s="120"/>
      <c r="N20341" s="120"/>
      <c r="U20341" s="121"/>
      <c r="V20341" s="122"/>
      <c r="W20341" s="123"/>
      <c r="AC20341" s="123"/>
    </row>
    <row r="20342" spans="5:29" s="2" customFormat="1">
      <c r="E20342" s="120"/>
      <c r="M20342" s="120"/>
      <c r="N20342" s="120"/>
      <c r="U20342" s="121"/>
      <c r="V20342" s="122"/>
      <c r="W20342" s="123"/>
      <c r="AC20342" s="123"/>
    </row>
    <row r="20343" spans="5:29" s="2" customFormat="1">
      <c r="E20343" s="120"/>
      <c r="M20343" s="120"/>
      <c r="N20343" s="120"/>
      <c r="U20343" s="121"/>
      <c r="V20343" s="122"/>
      <c r="W20343" s="123"/>
      <c r="AC20343" s="123"/>
    </row>
    <row r="20344" spans="5:29" s="2" customFormat="1">
      <c r="E20344" s="120"/>
      <c r="M20344" s="120"/>
      <c r="N20344" s="120"/>
      <c r="U20344" s="121"/>
      <c r="V20344" s="122"/>
      <c r="W20344" s="123"/>
      <c r="AC20344" s="123"/>
    </row>
    <row r="20345" spans="5:29" s="2" customFormat="1">
      <c r="E20345" s="120"/>
      <c r="M20345" s="120"/>
      <c r="N20345" s="120"/>
      <c r="U20345" s="121"/>
      <c r="V20345" s="122"/>
      <c r="W20345" s="123"/>
      <c r="AC20345" s="123"/>
    </row>
    <row r="20346" spans="5:29" s="2" customFormat="1">
      <c r="E20346" s="120"/>
      <c r="M20346" s="120"/>
      <c r="N20346" s="120"/>
      <c r="U20346" s="121"/>
      <c r="V20346" s="122"/>
      <c r="W20346" s="123"/>
      <c r="AC20346" s="123"/>
    </row>
    <row r="20347" spans="5:29" s="2" customFormat="1">
      <c r="E20347" s="120"/>
      <c r="M20347" s="120"/>
      <c r="N20347" s="120"/>
      <c r="U20347" s="121"/>
      <c r="V20347" s="122"/>
      <c r="W20347" s="123"/>
      <c r="AC20347" s="123"/>
    </row>
    <row r="20348" spans="5:29" s="2" customFormat="1">
      <c r="E20348" s="120"/>
      <c r="M20348" s="120"/>
      <c r="N20348" s="120"/>
      <c r="U20348" s="121"/>
      <c r="V20348" s="122"/>
      <c r="W20348" s="123"/>
      <c r="AC20348" s="123"/>
    </row>
    <row r="20349" spans="5:29" s="2" customFormat="1">
      <c r="E20349" s="120"/>
      <c r="M20349" s="120"/>
      <c r="N20349" s="120"/>
      <c r="U20349" s="121"/>
      <c r="V20349" s="122"/>
      <c r="W20349" s="123"/>
      <c r="AC20349" s="123"/>
    </row>
    <row r="20350" spans="5:29" s="2" customFormat="1">
      <c r="E20350" s="120"/>
      <c r="M20350" s="120"/>
      <c r="N20350" s="120"/>
      <c r="U20350" s="121"/>
      <c r="V20350" s="122"/>
      <c r="W20350" s="123"/>
      <c r="AC20350" s="123"/>
    </row>
    <row r="20351" spans="5:29" s="2" customFormat="1">
      <c r="E20351" s="120"/>
      <c r="M20351" s="120"/>
      <c r="N20351" s="120"/>
      <c r="U20351" s="121"/>
      <c r="V20351" s="122"/>
      <c r="W20351" s="123"/>
      <c r="AC20351" s="123"/>
    </row>
    <row r="20352" spans="5:29" s="2" customFormat="1">
      <c r="E20352" s="120"/>
      <c r="M20352" s="120"/>
      <c r="N20352" s="120"/>
      <c r="U20352" s="121"/>
      <c r="V20352" s="122"/>
      <c r="W20352" s="123"/>
      <c r="AC20352" s="123"/>
    </row>
    <row r="20353" spans="5:29" s="2" customFormat="1">
      <c r="E20353" s="120"/>
      <c r="M20353" s="120"/>
      <c r="N20353" s="120"/>
      <c r="U20353" s="121"/>
      <c r="V20353" s="122"/>
      <c r="W20353" s="123"/>
      <c r="AC20353" s="123"/>
    </row>
    <row r="20354" spans="5:29" s="2" customFormat="1">
      <c r="E20354" s="120"/>
      <c r="M20354" s="120"/>
      <c r="N20354" s="120"/>
      <c r="U20354" s="121"/>
      <c r="V20354" s="122"/>
      <c r="W20354" s="123"/>
      <c r="AC20354" s="123"/>
    </row>
    <row r="20355" spans="5:29" s="2" customFormat="1">
      <c r="E20355" s="120"/>
      <c r="M20355" s="120"/>
      <c r="N20355" s="120"/>
      <c r="U20355" s="121"/>
      <c r="V20355" s="122"/>
      <c r="W20355" s="123"/>
      <c r="AC20355" s="123"/>
    </row>
    <row r="20356" spans="5:29" s="2" customFormat="1">
      <c r="E20356" s="120"/>
      <c r="M20356" s="120"/>
      <c r="N20356" s="120"/>
      <c r="U20356" s="121"/>
      <c r="V20356" s="122"/>
      <c r="W20356" s="123"/>
      <c r="AC20356" s="123"/>
    </row>
    <row r="20357" spans="5:29" s="2" customFormat="1">
      <c r="E20357" s="120"/>
      <c r="M20357" s="120"/>
      <c r="N20357" s="120"/>
      <c r="U20357" s="121"/>
      <c r="V20357" s="122"/>
      <c r="W20357" s="123"/>
      <c r="AC20357" s="123"/>
    </row>
    <row r="20358" spans="5:29" s="2" customFormat="1">
      <c r="E20358" s="120"/>
      <c r="M20358" s="120"/>
      <c r="N20358" s="120"/>
      <c r="U20358" s="121"/>
      <c r="V20358" s="122"/>
      <c r="W20358" s="123"/>
      <c r="AC20358" s="123"/>
    </row>
    <row r="20359" spans="5:29" s="2" customFormat="1">
      <c r="E20359" s="120"/>
      <c r="M20359" s="120"/>
      <c r="N20359" s="120"/>
      <c r="U20359" s="121"/>
      <c r="V20359" s="122"/>
      <c r="W20359" s="123"/>
      <c r="AC20359" s="123"/>
    </row>
    <row r="20360" spans="5:29" s="2" customFormat="1">
      <c r="E20360" s="120"/>
      <c r="M20360" s="120"/>
      <c r="N20360" s="120"/>
      <c r="U20360" s="121"/>
      <c r="V20360" s="122"/>
      <c r="W20360" s="123"/>
      <c r="AC20360" s="123"/>
    </row>
    <row r="20361" spans="5:29" s="2" customFormat="1">
      <c r="E20361" s="120"/>
      <c r="M20361" s="120"/>
      <c r="N20361" s="120"/>
      <c r="U20361" s="121"/>
      <c r="V20361" s="122"/>
      <c r="W20361" s="123"/>
      <c r="AC20361" s="123"/>
    </row>
    <row r="20362" spans="5:29" s="2" customFormat="1">
      <c r="E20362" s="120"/>
      <c r="M20362" s="120"/>
      <c r="N20362" s="120"/>
      <c r="U20362" s="121"/>
      <c r="V20362" s="122"/>
      <c r="W20362" s="123"/>
      <c r="AC20362" s="123"/>
    </row>
    <row r="20363" spans="5:29" s="2" customFormat="1">
      <c r="E20363" s="120"/>
      <c r="M20363" s="120"/>
      <c r="N20363" s="120"/>
      <c r="U20363" s="121"/>
      <c r="V20363" s="122"/>
      <c r="W20363" s="123"/>
      <c r="AC20363" s="123"/>
    </row>
    <row r="20364" spans="5:29" s="2" customFormat="1">
      <c r="E20364" s="120"/>
      <c r="M20364" s="120"/>
      <c r="N20364" s="120"/>
      <c r="U20364" s="121"/>
      <c r="V20364" s="122"/>
      <c r="W20364" s="123"/>
      <c r="AC20364" s="123"/>
    </row>
    <row r="20365" spans="5:29" s="2" customFormat="1">
      <c r="E20365" s="120"/>
      <c r="M20365" s="120"/>
      <c r="N20365" s="120"/>
      <c r="U20365" s="121"/>
      <c r="V20365" s="122"/>
      <c r="W20365" s="123"/>
      <c r="AC20365" s="123"/>
    </row>
    <row r="20366" spans="5:29" s="2" customFormat="1">
      <c r="E20366" s="120"/>
      <c r="M20366" s="120"/>
      <c r="N20366" s="120"/>
      <c r="U20366" s="121"/>
      <c r="V20366" s="122"/>
      <c r="W20366" s="123"/>
      <c r="AC20366" s="123"/>
    </row>
    <row r="20367" spans="5:29" s="2" customFormat="1">
      <c r="E20367" s="120"/>
      <c r="M20367" s="120"/>
      <c r="N20367" s="120"/>
      <c r="U20367" s="121"/>
      <c r="V20367" s="122"/>
      <c r="W20367" s="123"/>
      <c r="AC20367" s="123"/>
    </row>
    <row r="20368" spans="5:29" s="2" customFormat="1">
      <c r="E20368" s="120"/>
      <c r="M20368" s="120"/>
      <c r="N20368" s="120"/>
      <c r="U20368" s="121"/>
      <c r="V20368" s="122"/>
      <c r="W20368" s="123"/>
      <c r="AC20368" s="123"/>
    </row>
    <row r="20369" spans="5:29" s="2" customFormat="1">
      <c r="E20369" s="120"/>
      <c r="M20369" s="120"/>
      <c r="N20369" s="120"/>
      <c r="U20369" s="121"/>
      <c r="V20369" s="122"/>
      <c r="W20369" s="123"/>
      <c r="AC20369" s="123"/>
    </row>
    <row r="20370" spans="5:29" s="2" customFormat="1">
      <c r="E20370" s="120"/>
      <c r="M20370" s="120"/>
      <c r="N20370" s="120"/>
      <c r="U20370" s="121"/>
      <c r="V20370" s="122"/>
      <c r="W20370" s="123"/>
      <c r="AC20370" s="123"/>
    </row>
    <row r="20371" spans="5:29" s="2" customFormat="1">
      <c r="E20371" s="120"/>
      <c r="M20371" s="120"/>
      <c r="N20371" s="120"/>
      <c r="U20371" s="121"/>
      <c r="V20371" s="122"/>
      <c r="W20371" s="123"/>
      <c r="AC20371" s="123"/>
    </row>
    <row r="20372" spans="5:29" s="2" customFormat="1">
      <c r="E20372" s="120"/>
      <c r="M20372" s="120"/>
      <c r="N20372" s="120"/>
      <c r="U20372" s="121"/>
      <c r="V20372" s="122"/>
      <c r="W20372" s="123"/>
      <c r="AC20372" s="123"/>
    </row>
    <row r="20373" spans="5:29" s="2" customFormat="1">
      <c r="E20373" s="120"/>
      <c r="M20373" s="120"/>
      <c r="N20373" s="120"/>
      <c r="U20373" s="121"/>
      <c r="V20373" s="122"/>
      <c r="W20373" s="123"/>
      <c r="AC20373" s="123"/>
    </row>
    <row r="20374" spans="5:29" s="2" customFormat="1">
      <c r="E20374" s="120"/>
      <c r="M20374" s="120"/>
      <c r="N20374" s="120"/>
      <c r="U20374" s="121"/>
      <c r="V20374" s="122"/>
      <c r="W20374" s="123"/>
      <c r="AC20374" s="123"/>
    </row>
    <row r="20375" spans="5:29" s="2" customFormat="1">
      <c r="E20375" s="120"/>
      <c r="M20375" s="120"/>
      <c r="N20375" s="120"/>
      <c r="U20375" s="121"/>
      <c r="V20375" s="122"/>
      <c r="W20375" s="123"/>
      <c r="AC20375" s="123"/>
    </row>
    <row r="20376" spans="5:29" s="2" customFormat="1">
      <c r="E20376" s="120"/>
      <c r="M20376" s="120"/>
      <c r="N20376" s="120"/>
      <c r="U20376" s="121"/>
      <c r="V20376" s="122"/>
      <c r="W20376" s="123"/>
      <c r="AC20376" s="123"/>
    </row>
    <row r="20377" spans="5:29" s="2" customFormat="1">
      <c r="E20377" s="120"/>
      <c r="M20377" s="120"/>
      <c r="N20377" s="120"/>
      <c r="U20377" s="121"/>
      <c r="V20377" s="122"/>
      <c r="W20377" s="123"/>
      <c r="AC20377" s="123"/>
    </row>
    <row r="20378" spans="5:29" s="2" customFormat="1">
      <c r="E20378" s="120"/>
      <c r="M20378" s="120"/>
      <c r="N20378" s="120"/>
      <c r="U20378" s="121"/>
      <c r="V20378" s="122"/>
      <c r="W20378" s="123"/>
      <c r="AC20378" s="123"/>
    </row>
    <row r="20379" spans="5:29" s="2" customFormat="1">
      <c r="E20379" s="120"/>
      <c r="M20379" s="120"/>
      <c r="N20379" s="120"/>
      <c r="U20379" s="121"/>
      <c r="V20379" s="122"/>
      <c r="W20379" s="123"/>
      <c r="AC20379" s="123"/>
    </row>
    <row r="20380" spans="5:29" s="2" customFormat="1">
      <c r="E20380" s="120"/>
      <c r="M20380" s="120"/>
      <c r="N20380" s="120"/>
      <c r="U20380" s="121"/>
      <c r="V20380" s="122"/>
      <c r="W20380" s="123"/>
      <c r="AC20380" s="123"/>
    </row>
    <row r="20381" spans="5:29" s="2" customFormat="1">
      <c r="E20381" s="120"/>
      <c r="M20381" s="120"/>
      <c r="N20381" s="120"/>
      <c r="U20381" s="121"/>
      <c r="V20381" s="122"/>
      <c r="W20381" s="123"/>
      <c r="AC20381" s="123"/>
    </row>
    <row r="20382" spans="5:29" s="2" customFormat="1">
      <c r="E20382" s="120"/>
      <c r="M20382" s="120"/>
      <c r="N20382" s="120"/>
      <c r="U20382" s="121"/>
      <c r="V20382" s="122"/>
      <c r="W20382" s="123"/>
      <c r="AC20382" s="123"/>
    </row>
    <row r="20383" spans="5:29" s="2" customFormat="1">
      <c r="E20383" s="120"/>
      <c r="M20383" s="120"/>
      <c r="N20383" s="120"/>
      <c r="U20383" s="121"/>
      <c r="V20383" s="122"/>
      <c r="W20383" s="123"/>
      <c r="AC20383" s="123"/>
    </row>
    <row r="20384" spans="5:29" s="2" customFormat="1">
      <c r="E20384" s="120"/>
      <c r="M20384" s="120"/>
      <c r="N20384" s="120"/>
      <c r="U20384" s="121"/>
      <c r="V20384" s="122"/>
      <c r="W20384" s="123"/>
      <c r="AC20384" s="123"/>
    </row>
    <row r="20385" spans="5:29" s="2" customFormat="1">
      <c r="E20385" s="120"/>
      <c r="M20385" s="120"/>
      <c r="N20385" s="120"/>
      <c r="U20385" s="121"/>
      <c r="V20385" s="122"/>
      <c r="W20385" s="123"/>
      <c r="AC20385" s="123"/>
    </row>
    <row r="20386" spans="5:29" s="2" customFormat="1">
      <c r="E20386" s="120"/>
      <c r="M20386" s="120"/>
      <c r="N20386" s="120"/>
      <c r="U20386" s="121"/>
      <c r="V20386" s="122"/>
      <c r="W20386" s="123"/>
      <c r="AC20386" s="123"/>
    </row>
    <row r="20387" spans="5:29" s="2" customFormat="1">
      <c r="E20387" s="120"/>
      <c r="M20387" s="120"/>
      <c r="N20387" s="120"/>
      <c r="U20387" s="121"/>
      <c r="V20387" s="122"/>
      <c r="W20387" s="123"/>
      <c r="AC20387" s="123"/>
    </row>
    <row r="20388" spans="5:29" s="2" customFormat="1">
      <c r="E20388" s="120"/>
      <c r="M20388" s="120"/>
      <c r="N20388" s="120"/>
      <c r="U20388" s="121"/>
      <c r="V20388" s="122"/>
      <c r="W20388" s="123"/>
      <c r="AC20388" s="123"/>
    </row>
    <row r="20389" spans="5:29" s="2" customFormat="1">
      <c r="E20389" s="120"/>
      <c r="M20389" s="120"/>
      <c r="N20389" s="120"/>
      <c r="U20389" s="121"/>
      <c r="V20389" s="122"/>
      <c r="W20389" s="123"/>
      <c r="AC20389" s="123"/>
    </row>
    <row r="20390" spans="5:29" s="2" customFormat="1">
      <c r="E20390" s="120"/>
      <c r="M20390" s="120"/>
      <c r="N20390" s="120"/>
      <c r="U20390" s="121"/>
      <c r="V20390" s="122"/>
      <c r="W20390" s="123"/>
      <c r="AC20390" s="123"/>
    </row>
    <row r="20391" spans="5:29" s="2" customFormat="1">
      <c r="E20391" s="120"/>
      <c r="M20391" s="120"/>
      <c r="N20391" s="120"/>
      <c r="U20391" s="121"/>
      <c r="V20391" s="122"/>
      <c r="W20391" s="123"/>
      <c r="AC20391" s="123"/>
    </row>
    <row r="20392" spans="5:29" s="2" customFormat="1">
      <c r="E20392" s="120"/>
      <c r="M20392" s="120"/>
      <c r="N20392" s="120"/>
      <c r="U20392" s="121"/>
      <c r="V20392" s="122"/>
      <c r="W20392" s="123"/>
      <c r="AC20392" s="123"/>
    </row>
    <row r="20393" spans="5:29" s="2" customFormat="1">
      <c r="E20393" s="120"/>
      <c r="M20393" s="120"/>
      <c r="N20393" s="120"/>
      <c r="U20393" s="121"/>
      <c r="V20393" s="122"/>
      <c r="W20393" s="123"/>
      <c r="AC20393" s="123"/>
    </row>
    <row r="20394" spans="5:29" s="2" customFormat="1">
      <c r="E20394" s="120"/>
      <c r="M20394" s="120"/>
      <c r="N20394" s="120"/>
      <c r="U20394" s="121"/>
      <c r="V20394" s="122"/>
      <c r="W20394" s="123"/>
      <c r="AC20394" s="123"/>
    </row>
    <row r="20395" spans="5:29" s="2" customFormat="1">
      <c r="E20395" s="120"/>
      <c r="M20395" s="120"/>
      <c r="N20395" s="120"/>
      <c r="U20395" s="121"/>
      <c r="V20395" s="122"/>
      <c r="W20395" s="123"/>
      <c r="AC20395" s="123"/>
    </row>
    <row r="20396" spans="5:29" s="2" customFormat="1">
      <c r="E20396" s="120"/>
      <c r="M20396" s="120"/>
      <c r="N20396" s="120"/>
      <c r="U20396" s="121"/>
      <c r="V20396" s="122"/>
      <c r="W20396" s="123"/>
      <c r="AC20396" s="123"/>
    </row>
    <row r="20397" spans="5:29" s="2" customFormat="1">
      <c r="E20397" s="120"/>
      <c r="M20397" s="120"/>
      <c r="N20397" s="120"/>
      <c r="U20397" s="121"/>
      <c r="V20397" s="122"/>
      <c r="W20397" s="123"/>
      <c r="AC20397" s="123"/>
    </row>
    <row r="20398" spans="5:29" s="2" customFormat="1">
      <c r="E20398" s="120"/>
      <c r="M20398" s="120"/>
      <c r="N20398" s="120"/>
      <c r="U20398" s="121"/>
      <c r="V20398" s="122"/>
      <c r="W20398" s="123"/>
      <c r="AC20398" s="123"/>
    </row>
    <row r="20399" spans="5:29" s="2" customFormat="1">
      <c r="E20399" s="120"/>
      <c r="M20399" s="120"/>
      <c r="N20399" s="120"/>
      <c r="U20399" s="121"/>
      <c r="V20399" s="122"/>
      <c r="W20399" s="123"/>
      <c r="AC20399" s="123"/>
    </row>
    <row r="20400" spans="5:29" s="2" customFormat="1">
      <c r="E20400" s="120"/>
      <c r="M20400" s="120"/>
      <c r="N20400" s="120"/>
      <c r="U20400" s="121"/>
      <c r="V20400" s="122"/>
      <c r="W20400" s="123"/>
      <c r="AC20400" s="123"/>
    </row>
    <row r="20401" spans="5:29" s="2" customFormat="1">
      <c r="E20401" s="120"/>
      <c r="M20401" s="120"/>
      <c r="N20401" s="120"/>
      <c r="U20401" s="121"/>
      <c r="V20401" s="122"/>
      <c r="W20401" s="123"/>
      <c r="AC20401" s="123"/>
    </row>
    <row r="20402" spans="5:29" s="2" customFormat="1">
      <c r="E20402" s="120"/>
      <c r="M20402" s="120"/>
      <c r="N20402" s="120"/>
      <c r="U20402" s="121"/>
      <c r="V20402" s="122"/>
      <c r="W20402" s="123"/>
      <c r="AC20402" s="123"/>
    </row>
    <row r="20403" spans="5:29" s="2" customFormat="1">
      <c r="E20403" s="120"/>
      <c r="M20403" s="120"/>
      <c r="N20403" s="120"/>
      <c r="U20403" s="121"/>
      <c r="V20403" s="122"/>
      <c r="W20403" s="123"/>
      <c r="AC20403" s="123"/>
    </row>
    <row r="20404" spans="5:29" s="2" customFormat="1">
      <c r="E20404" s="120"/>
      <c r="M20404" s="120"/>
      <c r="N20404" s="120"/>
      <c r="U20404" s="121"/>
      <c r="V20404" s="122"/>
      <c r="W20404" s="123"/>
      <c r="AC20404" s="123"/>
    </row>
    <row r="20405" spans="5:29" s="2" customFormat="1">
      <c r="E20405" s="120"/>
      <c r="M20405" s="120"/>
      <c r="N20405" s="120"/>
      <c r="U20405" s="121"/>
      <c r="V20405" s="122"/>
      <c r="W20405" s="123"/>
      <c r="AC20405" s="123"/>
    </row>
    <row r="20406" spans="5:29" s="2" customFormat="1">
      <c r="E20406" s="120"/>
      <c r="M20406" s="120"/>
      <c r="N20406" s="120"/>
      <c r="U20406" s="121"/>
      <c r="V20406" s="122"/>
      <c r="W20406" s="123"/>
      <c r="AC20406" s="123"/>
    </row>
    <row r="20407" spans="5:29" s="2" customFormat="1">
      <c r="E20407" s="120"/>
      <c r="M20407" s="120"/>
      <c r="N20407" s="120"/>
      <c r="U20407" s="121"/>
      <c r="V20407" s="122"/>
      <c r="W20407" s="123"/>
      <c r="AC20407" s="123"/>
    </row>
    <row r="20408" spans="5:29" s="2" customFormat="1">
      <c r="E20408" s="120"/>
      <c r="M20408" s="120"/>
      <c r="N20408" s="120"/>
      <c r="U20408" s="121"/>
      <c r="V20408" s="122"/>
      <c r="W20408" s="123"/>
      <c r="AC20408" s="123"/>
    </row>
    <row r="20409" spans="5:29" s="2" customFormat="1">
      <c r="E20409" s="120"/>
      <c r="M20409" s="120"/>
      <c r="N20409" s="120"/>
      <c r="U20409" s="121"/>
      <c r="V20409" s="122"/>
      <c r="W20409" s="123"/>
      <c r="AC20409" s="123"/>
    </row>
    <row r="20410" spans="5:29" s="2" customFormat="1">
      <c r="E20410" s="120"/>
      <c r="M20410" s="120"/>
      <c r="N20410" s="120"/>
      <c r="U20410" s="121"/>
      <c r="V20410" s="122"/>
      <c r="W20410" s="123"/>
      <c r="AC20410" s="123"/>
    </row>
    <row r="20411" spans="5:29" s="2" customFormat="1">
      <c r="E20411" s="120"/>
      <c r="M20411" s="120"/>
      <c r="N20411" s="120"/>
      <c r="U20411" s="121"/>
      <c r="V20411" s="122"/>
      <c r="W20411" s="123"/>
      <c r="AC20411" s="123"/>
    </row>
    <row r="20412" spans="5:29" s="2" customFormat="1">
      <c r="E20412" s="120"/>
      <c r="M20412" s="120"/>
      <c r="N20412" s="120"/>
      <c r="U20412" s="121"/>
      <c r="V20412" s="122"/>
      <c r="W20412" s="123"/>
      <c r="AC20412" s="123"/>
    </row>
    <row r="20413" spans="5:29" s="2" customFormat="1">
      <c r="E20413" s="120"/>
      <c r="M20413" s="120"/>
      <c r="N20413" s="120"/>
      <c r="U20413" s="121"/>
      <c r="V20413" s="122"/>
      <c r="W20413" s="123"/>
      <c r="AC20413" s="123"/>
    </row>
    <row r="20414" spans="5:29" s="2" customFormat="1">
      <c r="E20414" s="120"/>
      <c r="M20414" s="120"/>
      <c r="N20414" s="120"/>
      <c r="U20414" s="121"/>
      <c r="V20414" s="122"/>
      <c r="W20414" s="123"/>
      <c r="AC20414" s="123"/>
    </row>
    <row r="20415" spans="5:29" s="2" customFormat="1">
      <c r="E20415" s="120"/>
      <c r="M20415" s="120"/>
      <c r="N20415" s="120"/>
      <c r="U20415" s="121"/>
      <c r="V20415" s="122"/>
      <c r="W20415" s="123"/>
      <c r="AC20415" s="123"/>
    </row>
    <row r="20416" spans="5:29" s="2" customFormat="1">
      <c r="E20416" s="120"/>
      <c r="M20416" s="120"/>
      <c r="N20416" s="120"/>
      <c r="U20416" s="121"/>
      <c r="V20416" s="122"/>
      <c r="W20416" s="123"/>
      <c r="AC20416" s="123"/>
    </row>
    <row r="20417" spans="5:29" s="2" customFormat="1">
      <c r="E20417" s="120"/>
      <c r="M20417" s="120"/>
      <c r="N20417" s="120"/>
      <c r="U20417" s="121"/>
      <c r="V20417" s="122"/>
      <c r="W20417" s="123"/>
      <c r="AC20417" s="123"/>
    </row>
    <row r="20418" spans="5:29" s="2" customFormat="1">
      <c r="E20418" s="120"/>
      <c r="M20418" s="120"/>
      <c r="N20418" s="120"/>
      <c r="U20418" s="121"/>
      <c r="V20418" s="122"/>
      <c r="W20418" s="123"/>
      <c r="AC20418" s="123"/>
    </row>
    <row r="20419" spans="5:29" s="2" customFormat="1">
      <c r="E20419" s="120"/>
      <c r="M20419" s="120"/>
      <c r="N20419" s="120"/>
      <c r="U20419" s="121"/>
      <c r="V20419" s="122"/>
      <c r="W20419" s="123"/>
      <c r="AC20419" s="123"/>
    </row>
    <row r="20420" spans="5:29" s="2" customFormat="1">
      <c r="E20420" s="120"/>
      <c r="M20420" s="120"/>
      <c r="N20420" s="120"/>
      <c r="U20420" s="121"/>
      <c r="V20420" s="122"/>
      <c r="W20420" s="123"/>
      <c r="AC20420" s="123"/>
    </row>
    <row r="20421" spans="5:29" s="2" customFormat="1">
      <c r="E20421" s="120"/>
      <c r="M20421" s="120"/>
      <c r="N20421" s="120"/>
      <c r="U20421" s="121"/>
      <c r="V20421" s="122"/>
      <c r="W20421" s="123"/>
      <c r="AC20421" s="123"/>
    </row>
    <row r="20422" spans="5:29" s="2" customFormat="1">
      <c r="E20422" s="120"/>
      <c r="M20422" s="120"/>
      <c r="N20422" s="120"/>
      <c r="U20422" s="121"/>
      <c r="V20422" s="122"/>
      <c r="W20422" s="123"/>
      <c r="AC20422" s="123"/>
    </row>
    <row r="20423" spans="5:29" s="2" customFormat="1">
      <c r="E20423" s="120"/>
      <c r="M20423" s="120"/>
      <c r="N20423" s="120"/>
      <c r="U20423" s="121"/>
      <c r="V20423" s="122"/>
      <c r="W20423" s="123"/>
      <c r="AC20423" s="123"/>
    </row>
    <row r="20424" spans="5:29" s="2" customFormat="1">
      <c r="E20424" s="120"/>
      <c r="M20424" s="120"/>
      <c r="N20424" s="120"/>
      <c r="U20424" s="121"/>
      <c r="V20424" s="122"/>
      <c r="W20424" s="123"/>
      <c r="AC20424" s="123"/>
    </row>
    <row r="20425" spans="5:29" s="2" customFormat="1">
      <c r="E20425" s="120"/>
      <c r="M20425" s="120"/>
      <c r="N20425" s="120"/>
      <c r="U20425" s="121"/>
      <c r="V20425" s="122"/>
      <c r="W20425" s="123"/>
      <c r="AC20425" s="123"/>
    </row>
    <row r="20426" spans="5:29" s="2" customFormat="1">
      <c r="E20426" s="120"/>
      <c r="M20426" s="120"/>
      <c r="N20426" s="120"/>
      <c r="U20426" s="121"/>
      <c r="V20426" s="122"/>
      <c r="W20426" s="123"/>
      <c r="AC20426" s="123"/>
    </row>
    <row r="20427" spans="5:29" s="2" customFormat="1">
      <c r="E20427" s="120"/>
      <c r="M20427" s="120"/>
      <c r="N20427" s="120"/>
      <c r="U20427" s="121"/>
      <c r="V20427" s="122"/>
      <c r="W20427" s="123"/>
      <c r="AC20427" s="123"/>
    </row>
    <row r="20428" spans="5:29" s="2" customFormat="1">
      <c r="E20428" s="120"/>
      <c r="M20428" s="120"/>
      <c r="N20428" s="120"/>
      <c r="U20428" s="121"/>
      <c r="V20428" s="122"/>
      <c r="W20428" s="123"/>
      <c r="AC20428" s="123"/>
    </row>
    <row r="20429" spans="5:29" s="2" customFormat="1">
      <c r="E20429" s="120"/>
      <c r="M20429" s="120"/>
      <c r="N20429" s="120"/>
      <c r="U20429" s="121"/>
      <c r="V20429" s="122"/>
      <c r="W20429" s="123"/>
      <c r="AC20429" s="123"/>
    </row>
    <row r="20430" spans="5:29" s="2" customFormat="1">
      <c r="E20430" s="120"/>
      <c r="M20430" s="120"/>
      <c r="N20430" s="120"/>
      <c r="U20430" s="121"/>
      <c r="V20430" s="122"/>
      <c r="W20430" s="123"/>
      <c r="AC20430" s="123"/>
    </row>
    <row r="20431" spans="5:29" s="2" customFormat="1">
      <c r="E20431" s="120"/>
      <c r="M20431" s="120"/>
      <c r="N20431" s="120"/>
      <c r="U20431" s="121"/>
      <c r="V20431" s="122"/>
      <c r="W20431" s="123"/>
      <c r="AC20431" s="123"/>
    </row>
    <row r="20432" spans="5:29" s="2" customFormat="1">
      <c r="E20432" s="120"/>
      <c r="M20432" s="120"/>
      <c r="N20432" s="120"/>
      <c r="U20432" s="121"/>
      <c r="V20432" s="122"/>
      <c r="W20432" s="123"/>
      <c r="AC20432" s="123"/>
    </row>
    <row r="20433" spans="5:29" s="2" customFormat="1">
      <c r="E20433" s="120"/>
      <c r="M20433" s="120"/>
      <c r="N20433" s="120"/>
      <c r="U20433" s="121"/>
      <c r="V20433" s="122"/>
      <c r="W20433" s="123"/>
      <c r="AC20433" s="123"/>
    </row>
    <row r="20434" spans="5:29" s="2" customFormat="1">
      <c r="E20434" s="120"/>
      <c r="M20434" s="120"/>
      <c r="N20434" s="120"/>
      <c r="U20434" s="121"/>
      <c r="V20434" s="122"/>
      <c r="W20434" s="123"/>
      <c r="AC20434" s="123"/>
    </row>
    <row r="20435" spans="5:29" s="2" customFormat="1">
      <c r="E20435" s="120"/>
      <c r="M20435" s="120"/>
      <c r="N20435" s="120"/>
      <c r="U20435" s="121"/>
      <c r="V20435" s="122"/>
      <c r="W20435" s="123"/>
      <c r="AC20435" s="123"/>
    </row>
    <row r="20436" spans="5:29" s="2" customFormat="1">
      <c r="E20436" s="120"/>
      <c r="M20436" s="120"/>
      <c r="N20436" s="120"/>
      <c r="U20436" s="121"/>
      <c r="V20436" s="122"/>
      <c r="W20436" s="123"/>
      <c r="AC20436" s="123"/>
    </row>
    <row r="20437" spans="5:29" s="2" customFormat="1">
      <c r="E20437" s="120"/>
      <c r="M20437" s="120"/>
      <c r="N20437" s="120"/>
      <c r="U20437" s="121"/>
      <c r="V20437" s="122"/>
      <c r="W20437" s="123"/>
      <c r="AC20437" s="123"/>
    </row>
    <row r="20438" spans="5:29" s="2" customFormat="1">
      <c r="E20438" s="120"/>
      <c r="M20438" s="120"/>
      <c r="N20438" s="120"/>
      <c r="U20438" s="121"/>
      <c r="V20438" s="122"/>
      <c r="W20438" s="123"/>
      <c r="AC20438" s="123"/>
    </row>
    <row r="20439" spans="5:29" s="2" customFormat="1">
      <c r="E20439" s="120"/>
      <c r="M20439" s="120"/>
      <c r="N20439" s="120"/>
      <c r="U20439" s="121"/>
      <c r="V20439" s="122"/>
      <c r="W20439" s="123"/>
      <c r="AC20439" s="123"/>
    </row>
    <row r="20440" spans="5:29" s="2" customFormat="1">
      <c r="E20440" s="120"/>
      <c r="M20440" s="120"/>
      <c r="N20440" s="120"/>
      <c r="U20440" s="121"/>
      <c r="V20440" s="122"/>
      <c r="W20440" s="123"/>
      <c r="AC20440" s="123"/>
    </row>
    <row r="20441" spans="5:29" s="2" customFormat="1">
      <c r="E20441" s="120"/>
      <c r="M20441" s="120"/>
      <c r="N20441" s="120"/>
      <c r="U20441" s="121"/>
      <c r="V20441" s="122"/>
      <c r="W20441" s="123"/>
      <c r="AC20441" s="123"/>
    </row>
    <row r="20442" spans="5:29" s="2" customFormat="1">
      <c r="E20442" s="120"/>
      <c r="M20442" s="120"/>
      <c r="N20442" s="120"/>
      <c r="U20442" s="121"/>
      <c r="V20442" s="122"/>
      <c r="W20442" s="123"/>
      <c r="AC20442" s="123"/>
    </row>
    <row r="20443" spans="5:29" s="2" customFormat="1">
      <c r="E20443" s="120"/>
      <c r="M20443" s="120"/>
      <c r="N20443" s="120"/>
      <c r="U20443" s="121"/>
      <c r="V20443" s="122"/>
      <c r="W20443" s="123"/>
      <c r="AC20443" s="123"/>
    </row>
    <row r="20444" spans="5:29" s="2" customFormat="1">
      <c r="E20444" s="120"/>
      <c r="M20444" s="120"/>
      <c r="N20444" s="120"/>
      <c r="U20444" s="121"/>
      <c r="V20444" s="122"/>
      <c r="W20444" s="123"/>
      <c r="AC20444" s="123"/>
    </row>
    <row r="20445" spans="5:29" s="2" customFormat="1">
      <c r="E20445" s="120"/>
      <c r="M20445" s="120"/>
      <c r="N20445" s="120"/>
      <c r="U20445" s="121"/>
      <c r="V20445" s="122"/>
      <c r="W20445" s="123"/>
      <c r="AC20445" s="123"/>
    </row>
    <row r="20446" spans="5:29" s="2" customFormat="1">
      <c r="E20446" s="120"/>
      <c r="M20446" s="120"/>
      <c r="N20446" s="120"/>
      <c r="U20446" s="121"/>
      <c r="V20446" s="122"/>
      <c r="W20446" s="123"/>
      <c r="AC20446" s="123"/>
    </row>
    <row r="20447" spans="5:29" s="2" customFormat="1">
      <c r="E20447" s="120"/>
      <c r="M20447" s="120"/>
      <c r="N20447" s="120"/>
      <c r="U20447" s="121"/>
      <c r="V20447" s="122"/>
      <c r="W20447" s="123"/>
      <c r="AC20447" s="123"/>
    </row>
    <row r="20448" spans="5:29" s="2" customFormat="1">
      <c r="E20448" s="120"/>
      <c r="M20448" s="120"/>
      <c r="N20448" s="120"/>
      <c r="U20448" s="121"/>
      <c r="V20448" s="122"/>
      <c r="W20448" s="123"/>
      <c r="AC20448" s="123"/>
    </row>
    <row r="20449" spans="5:29" s="2" customFormat="1">
      <c r="E20449" s="120"/>
      <c r="M20449" s="120"/>
      <c r="N20449" s="120"/>
      <c r="U20449" s="121"/>
      <c r="V20449" s="122"/>
      <c r="W20449" s="123"/>
      <c r="AC20449" s="123"/>
    </row>
    <row r="20450" spans="5:29" s="2" customFormat="1">
      <c r="E20450" s="120"/>
      <c r="M20450" s="120"/>
      <c r="N20450" s="120"/>
      <c r="U20450" s="121"/>
      <c r="V20450" s="122"/>
      <c r="W20450" s="123"/>
      <c r="AC20450" s="123"/>
    </row>
    <row r="20451" spans="5:29" s="2" customFormat="1">
      <c r="E20451" s="120"/>
      <c r="M20451" s="120"/>
      <c r="N20451" s="120"/>
      <c r="U20451" s="121"/>
      <c r="V20451" s="122"/>
      <c r="W20451" s="123"/>
      <c r="AC20451" s="123"/>
    </row>
    <row r="20452" spans="5:29" s="2" customFormat="1">
      <c r="E20452" s="120"/>
      <c r="M20452" s="120"/>
      <c r="N20452" s="120"/>
      <c r="U20452" s="121"/>
      <c r="V20452" s="122"/>
      <c r="W20452" s="123"/>
      <c r="AC20452" s="123"/>
    </row>
    <row r="20453" spans="5:29" s="2" customFormat="1">
      <c r="E20453" s="120"/>
      <c r="M20453" s="120"/>
      <c r="N20453" s="120"/>
      <c r="U20453" s="121"/>
      <c r="V20453" s="122"/>
      <c r="W20453" s="123"/>
      <c r="AC20453" s="123"/>
    </row>
    <row r="20454" spans="5:29" s="2" customFormat="1">
      <c r="E20454" s="120"/>
      <c r="M20454" s="120"/>
      <c r="N20454" s="120"/>
      <c r="U20454" s="121"/>
      <c r="V20454" s="122"/>
      <c r="W20454" s="123"/>
      <c r="AC20454" s="123"/>
    </row>
    <row r="20455" spans="5:29" s="2" customFormat="1">
      <c r="E20455" s="120"/>
      <c r="M20455" s="120"/>
      <c r="N20455" s="120"/>
      <c r="U20455" s="121"/>
      <c r="V20455" s="122"/>
      <c r="W20455" s="123"/>
      <c r="AC20455" s="123"/>
    </row>
    <row r="20456" spans="5:29" s="2" customFormat="1">
      <c r="E20456" s="120"/>
      <c r="M20456" s="120"/>
      <c r="N20456" s="120"/>
      <c r="U20456" s="121"/>
      <c r="V20456" s="122"/>
      <c r="W20456" s="123"/>
      <c r="AC20456" s="123"/>
    </row>
    <row r="20457" spans="5:29" s="2" customFormat="1">
      <c r="E20457" s="120"/>
      <c r="M20457" s="120"/>
      <c r="N20457" s="120"/>
      <c r="U20457" s="121"/>
      <c r="V20457" s="122"/>
      <c r="W20457" s="123"/>
      <c r="AC20457" s="123"/>
    </row>
    <row r="20458" spans="5:29" s="2" customFormat="1">
      <c r="E20458" s="120"/>
      <c r="M20458" s="120"/>
      <c r="N20458" s="120"/>
      <c r="U20458" s="121"/>
      <c r="V20458" s="122"/>
      <c r="W20458" s="123"/>
      <c r="AC20458" s="123"/>
    </row>
    <row r="20459" spans="5:29" s="2" customFormat="1">
      <c r="E20459" s="120"/>
      <c r="M20459" s="120"/>
      <c r="N20459" s="120"/>
      <c r="U20459" s="121"/>
      <c r="V20459" s="122"/>
      <c r="W20459" s="123"/>
      <c r="AC20459" s="123"/>
    </row>
    <row r="20460" spans="5:29" s="2" customFormat="1">
      <c r="E20460" s="120"/>
      <c r="M20460" s="120"/>
      <c r="N20460" s="120"/>
      <c r="U20460" s="121"/>
      <c r="V20460" s="122"/>
      <c r="W20460" s="123"/>
      <c r="AC20460" s="123"/>
    </row>
    <row r="20461" spans="5:29" s="2" customFormat="1">
      <c r="E20461" s="120"/>
      <c r="M20461" s="120"/>
      <c r="N20461" s="120"/>
      <c r="U20461" s="121"/>
      <c r="V20461" s="122"/>
      <c r="W20461" s="123"/>
      <c r="AC20461" s="123"/>
    </row>
    <row r="20462" spans="5:29" s="2" customFormat="1">
      <c r="E20462" s="120"/>
      <c r="M20462" s="120"/>
      <c r="N20462" s="120"/>
      <c r="U20462" s="121"/>
      <c r="V20462" s="122"/>
      <c r="W20462" s="123"/>
      <c r="AC20462" s="123"/>
    </row>
    <row r="20463" spans="5:29" s="2" customFormat="1">
      <c r="E20463" s="120"/>
      <c r="M20463" s="120"/>
      <c r="N20463" s="120"/>
      <c r="U20463" s="121"/>
      <c r="V20463" s="122"/>
      <c r="W20463" s="123"/>
      <c r="AC20463" s="123"/>
    </row>
    <row r="20464" spans="5:29" s="2" customFormat="1">
      <c r="E20464" s="120"/>
      <c r="M20464" s="120"/>
      <c r="N20464" s="120"/>
      <c r="U20464" s="121"/>
      <c r="V20464" s="122"/>
      <c r="W20464" s="123"/>
      <c r="AC20464" s="123"/>
    </row>
    <row r="20465" spans="5:29" s="2" customFormat="1">
      <c r="E20465" s="120"/>
      <c r="M20465" s="120"/>
      <c r="N20465" s="120"/>
      <c r="U20465" s="121"/>
      <c r="V20465" s="122"/>
      <c r="W20465" s="123"/>
      <c r="AC20465" s="123"/>
    </row>
    <row r="20466" spans="5:29" s="2" customFormat="1">
      <c r="E20466" s="120"/>
      <c r="M20466" s="120"/>
      <c r="N20466" s="120"/>
      <c r="U20466" s="121"/>
      <c r="V20466" s="122"/>
      <c r="W20466" s="123"/>
      <c r="AC20466" s="123"/>
    </row>
    <row r="20467" spans="5:29" s="2" customFormat="1">
      <c r="E20467" s="120"/>
      <c r="M20467" s="120"/>
      <c r="N20467" s="120"/>
      <c r="U20467" s="121"/>
      <c r="V20467" s="122"/>
      <c r="W20467" s="123"/>
      <c r="AC20467" s="123"/>
    </row>
    <row r="20468" spans="5:29" s="2" customFormat="1">
      <c r="E20468" s="120"/>
      <c r="M20468" s="120"/>
      <c r="N20468" s="120"/>
      <c r="U20468" s="121"/>
      <c r="V20468" s="122"/>
      <c r="W20468" s="123"/>
      <c r="AC20468" s="123"/>
    </row>
    <row r="20469" spans="5:29" s="2" customFormat="1">
      <c r="E20469" s="120"/>
      <c r="M20469" s="120"/>
      <c r="N20469" s="120"/>
      <c r="U20469" s="121"/>
      <c r="V20469" s="122"/>
      <c r="W20469" s="123"/>
      <c r="AC20469" s="123"/>
    </row>
    <row r="20470" spans="5:29" s="2" customFormat="1">
      <c r="E20470" s="120"/>
      <c r="M20470" s="120"/>
      <c r="N20470" s="120"/>
      <c r="U20470" s="121"/>
      <c r="V20470" s="122"/>
      <c r="W20470" s="123"/>
      <c r="AC20470" s="123"/>
    </row>
    <row r="20471" spans="5:29" s="2" customFormat="1">
      <c r="E20471" s="120"/>
      <c r="M20471" s="120"/>
      <c r="N20471" s="120"/>
      <c r="U20471" s="121"/>
      <c r="V20471" s="122"/>
      <c r="W20471" s="123"/>
      <c r="AC20471" s="123"/>
    </row>
    <row r="20472" spans="5:29" s="2" customFormat="1">
      <c r="E20472" s="120"/>
      <c r="M20472" s="120"/>
      <c r="N20472" s="120"/>
      <c r="U20472" s="121"/>
      <c r="V20472" s="122"/>
      <c r="W20472" s="123"/>
      <c r="AC20472" s="123"/>
    </row>
    <row r="20473" spans="5:29" s="2" customFormat="1">
      <c r="E20473" s="120"/>
      <c r="M20473" s="120"/>
      <c r="N20473" s="120"/>
      <c r="U20473" s="121"/>
      <c r="V20473" s="122"/>
      <c r="W20473" s="123"/>
      <c r="AC20473" s="123"/>
    </row>
    <row r="20474" spans="5:29" s="2" customFormat="1">
      <c r="E20474" s="120"/>
      <c r="M20474" s="120"/>
      <c r="N20474" s="120"/>
      <c r="U20474" s="121"/>
      <c r="V20474" s="122"/>
      <c r="W20474" s="123"/>
      <c r="AC20474" s="123"/>
    </row>
    <row r="20475" spans="5:29" s="2" customFormat="1">
      <c r="E20475" s="120"/>
      <c r="M20475" s="120"/>
      <c r="N20475" s="120"/>
      <c r="U20475" s="121"/>
      <c r="V20475" s="122"/>
      <c r="W20475" s="123"/>
      <c r="AC20475" s="123"/>
    </row>
    <row r="20476" spans="5:29" s="2" customFormat="1">
      <c r="E20476" s="120"/>
      <c r="M20476" s="120"/>
      <c r="N20476" s="120"/>
      <c r="U20476" s="121"/>
      <c r="V20476" s="122"/>
      <c r="W20476" s="123"/>
      <c r="AC20476" s="123"/>
    </row>
    <row r="20477" spans="5:29" s="2" customFormat="1">
      <c r="E20477" s="120"/>
      <c r="M20477" s="120"/>
      <c r="N20477" s="120"/>
      <c r="U20477" s="121"/>
      <c r="V20477" s="122"/>
      <c r="W20477" s="123"/>
      <c r="AC20477" s="123"/>
    </row>
    <row r="20478" spans="5:29" s="2" customFormat="1">
      <c r="E20478" s="120"/>
      <c r="M20478" s="120"/>
      <c r="N20478" s="120"/>
      <c r="U20478" s="121"/>
      <c r="V20478" s="122"/>
      <c r="W20478" s="123"/>
      <c r="AC20478" s="123"/>
    </row>
    <row r="20479" spans="5:29" s="2" customFormat="1">
      <c r="E20479" s="120"/>
      <c r="M20479" s="120"/>
      <c r="N20479" s="120"/>
      <c r="U20479" s="121"/>
      <c r="V20479" s="122"/>
      <c r="W20479" s="123"/>
      <c r="AC20479" s="123"/>
    </row>
    <row r="20480" spans="5:29" s="2" customFormat="1">
      <c r="E20480" s="120"/>
      <c r="M20480" s="120"/>
      <c r="N20480" s="120"/>
      <c r="U20480" s="121"/>
      <c r="V20480" s="122"/>
      <c r="W20480" s="123"/>
      <c r="AC20480" s="123"/>
    </row>
    <row r="20481" spans="5:29" s="2" customFormat="1">
      <c r="E20481" s="120"/>
      <c r="M20481" s="120"/>
      <c r="N20481" s="120"/>
      <c r="U20481" s="121"/>
      <c r="V20481" s="122"/>
      <c r="W20481" s="123"/>
      <c r="AC20481" s="123"/>
    </row>
    <row r="20482" spans="5:29" s="2" customFormat="1">
      <c r="E20482" s="120"/>
      <c r="M20482" s="120"/>
      <c r="N20482" s="120"/>
      <c r="U20482" s="121"/>
      <c r="V20482" s="122"/>
      <c r="W20482" s="123"/>
      <c r="AC20482" s="123"/>
    </row>
    <row r="20483" spans="5:29" s="2" customFormat="1">
      <c r="E20483" s="120"/>
      <c r="M20483" s="120"/>
      <c r="N20483" s="120"/>
      <c r="U20483" s="121"/>
      <c r="V20483" s="122"/>
      <c r="W20483" s="123"/>
      <c r="AC20483" s="123"/>
    </row>
    <row r="20484" spans="5:29" s="2" customFormat="1">
      <c r="E20484" s="120"/>
      <c r="M20484" s="120"/>
      <c r="N20484" s="120"/>
      <c r="U20484" s="121"/>
      <c r="V20484" s="122"/>
      <c r="W20484" s="123"/>
      <c r="AC20484" s="123"/>
    </row>
    <row r="20485" spans="5:29" s="2" customFormat="1">
      <c r="E20485" s="120"/>
      <c r="M20485" s="120"/>
      <c r="N20485" s="120"/>
      <c r="U20485" s="121"/>
      <c r="V20485" s="122"/>
      <c r="W20485" s="123"/>
      <c r="AC20485" s="123"/>
    </row>
    <row r="20486" spans="5:29" s="2" customFormat="1">
      <c r="E20486" s="120"/>
      <c r="M20486" s="120"/>
      <c r="N20486" s="120"/>
      <c r="U20486" s="121"/>
      <c r="V20486" s="122"/>
      <c r="W20486" s="123"/>
      <c r="AC20486" s="123"/>
    </row>
    <row r="20487" spans="5:29" s="2" customFormat="1">
      <c r="E20487" s="120"/>
      <c r="M20487" s="120"/>
      <c r="N20487" s="120"/>
      <c r="U20487" s="121"/>
      <c r="V20487" s="122"/>
      <c r="W20487" s="123"/>
      <c r="AC20487" s="123"/>
    </row>
    <row r="20488" spans="5:29" s="2" customFormat="1">
      <c r="E20488" s="120"/>
      <c r="M20488" s="120"/>
      <c r="N20488" s="120"/>
      <c r="U20488" s="121"/>
      <c r="V20488" s="122"/>
      <c r="W20488" s="123"/>
      <c r="AC20488" s="123"/>
    </row>
    <row r="20489" spans="5:29" s="2" customFormat="1">
      <c r="E20489" s="120"/>
      <c r="M20489" s="120"/>
      <c r="N20489" s="120"/>
      <c r="U20489" s="121"/>
      <c r="V20489" s="122"/>
      <c r="W20489" s="123"/>
      <c r="AC20489" s="123"/>
    </row>
    <row r="20490" spans="5:29" s="2" customFormat="1">
      <c r="E20490" s="120"/>
      <c r="M20490" s="120"/>
      <c r="N20490" s="120"/>
      <c r="U20490" s="121"/>
      <c r="V20490" s="122"/>
      <c r="W20490" s="123"/>
      <c r="AC20490" s="123"/>
    </row>
    <row r="20491" spans="5:29" s="2" customFormat="1">
      <c r="E20491" s="120"/>
      <c r="M20491" s="120"/>
      <c r="N20491" s="120"/>
      <c r="U20491" s="121"/>
      <c r="V20491" s="122"/>
      <c r="W20491" s="123"/>
      <c r="AC20491" s="123"/>
    </row>
    <row r="20492" spans="5:29" s="2" customFormat="1">
      <c r="E20492" s="120"/>
      <c r="M20492" s="120"/>
      <c r="N20492" s="120"/>
      <c r="U20492" s="121"/>
      <c r="V20492" s="122"/>
      <c r="W20492" s="123"/>
      <c r="AC20492" s="123"/>
    </row>
    <row r="20493" spans="5:29" s="2" customFormat="1">
      <c r="E20493" s="120"/>
      <c r="M20493" s="120"/>
      <c r="N20493" s="120"/>
      <c r="U20493" s="121"/>
      <c r="V20493" s="122"/>
      <c r="W20493" s="123"/>
      <c r="AC20493" s="123"/>
    </row>
    <row r="20494" spans="5:29" s="2" customFormat="1">
      <c r="E20494" s="120"/>
      <c r="M20494" s="120"/>
      <c r="N20494" s="120"/>
      <c r="U20494" s="121"/>
      <c r="V20494" s="122"/>
      <c r="W20494" s="123"/>
      <c r="AC20494" s="123"/>
    </row>
    <row r="20495" spans="5:29" s="2" customFormat="1">
      <c r="E20495" s="120"/>
      <c r="M20495" s="120"/>
      <c r="N20495" s="120"/>
      <c r="U20495" s="121"/>
      <c r="V20495" s="122"/>
      <c r="W20495" s="123"/>
      <c r="AC20495" s="123"/>
    </row>
    <row r="20496" spans="5:29" s="2" customFormat="1">
      <c r="E20496" s="120"/>
      <c r="M20496" s="120"/>
      <c r="N20496" s="120"/>
      <c r="U20496" s="121"/>
      <c r="V20496" s="122"/>
      <c r="W20496" s="123"/>
      <c r="AC20496" s="123"/>
    </row>
    <row r="20497" spans="5:29" s="2" customFormat="1">
      <c r="E20497" s="120"/>
      <c r="M20497" s="120"/>
      <c r="N20497" s="120"/>
      <c r="U20497" s="121"/>
      <c r="V20497" s="122"/>
      <c r="W20497" s="123"/>
      <c r="AC20497" s="123"/>
    </row>
    <row r="20498" spans="5:29" s="2" customFormat="1">
      <c r="E20498" s="120"/>
      <c r="M20498" s="120"/>
      <c r="N20498" s="120"/>
      <c r="U20498" s="121"/>
      <c r="V20498" s="122"/>
      <c r="W20498" s="123"/>
      <c r="AC20498" s="123"/>
    </row>
    <row r="20499" spans="5:29" s="2" customFormat="1">
      <c r="E20499" s="120"/>
      <c r="M20499" s="120"/>
      <c r="N20499" s="120"/>
      <c r="U20499" s="121"/>
      <c r="V20499" s="122"/>
      <c r="W20499" s="123"/>
      <c r="AC20499" s="123"/>
    </row>
    <row r="20500" spans="5:29" s="2" customFormat="1">
      <c r="E20500" s="120"/>
      <c r="M20500" s="120"/>
      <c r="N20500" s="120"/>
      <c r="U20500" s="121"/>
      <c r="V20500" s="122"/>
      <c r="W20500" s="123"/>
      <c r="AC20500" s="123"/>
    </row>
    <row r="20501" spans="5:29" s="2" customFormat="1">
      <c r="E20501" s="120"/>
      <c r="M20501" s="120"/>
      <c r="N20501" s="120"/>
      <c r="U20501" s="121"/>
      <c r="V20501" s="122"/>
      <c r="W20501" s="123"/>
      <c r="AC20501" s="123"/>
    </row>
    <row r="20502" spans="5:29" s="2" customFormat="1">
      <c r="E20502" s="120"/>
      <c r="M20502" s="120"/>
      <c r="N20502" s="120"/>
      <c r="U20502" s="121"/>
      <c r="V20502" s="122"/>
      <c r="W20502" s="123"/>
      <c r="AC20502" s="123"/>
    </row>
    <row r="20503" spans="5:29" s="2" customFormat="1">
      <c r="E20503" s="120"/>
      <c r="M20503" s="120"/>
      <c r="N20503" s="120"/>
      <c r="U20503" s="121"/>
      <c r="V20503" s="122"/>
      <c r="W20503" s="123"/>
      <c r="AC20503" s="123"/>
    </row>
    <row r="20504" spans="5:29" s="2" customFormat="1">
      <c r="E20504" s="120"/>
      <c r="M20504" s="120"/>
      <c r="N20504" s="120"/>
      <c r="U20504" s="121"/>
      <c r="V20504" s="122"/>
      <c r="W20504" s="123"/>
      <c r="AC20504" s="123"/>
    </row>
    <row r="20505" spans="5:29" s="2" customFormat="1">
      <c r="E20505" s="120"/>
      <c r="M20505" s="120"/>
      <c r="N20505" s="120"/>
      <c r="U20505" s="121"/>
      <c r="V20505" s="122"/>
      <c r="W20505" s="123"/>
      <c r="AC20505" s="123"/>
    </row>
    <row r="20506" spans="5:29" s="2" customFormat="1">
      <c r="E20506" s="120"/>
      <c r="M20506" s="120"/>
      <c r="N20506" s="120"/>
      <c r="U20506" s="121"/>
      <c r="V20506" s="122"/>
      <c r="W20506" s="123"/>
      <c r="AC20506" s="123"/>
    </row>
    <row r="20507" spans="5:29" s="2" customFormat="1">
      <c r="E20507" s="120"/>
      <c r="M20507" s="120"/>
      <c r="N20507" s="120"/>
      <c r="U20507" s="121"/>
      <c r="V20507" s="122"/>
      <c r="W20507" s="123"/>
      <c r="AC20507" s="123"/>
    </row>
    <row r="20508" spans="5:29" s="2" customFormat="1">
      <c r="E20508" s="120"/>
      <c r="M20508" s="120"/>
      <c r="N20508" s="120"/>
      <c r="U20508" s="121"/>
      <c r="V20508" s="122"/>
      <c r="W20508" s="123"/>
      <c r="AC20508" s="123"/>
    </row>
    <row r="20509" spans="5:29" s="2" customFormat="1">
      <c r="E20509" s="120"/>
      <c r="M20509" s="120"/>
      <c r="N20509" s="120"/>
      <c r="U20509" s="121"/>
      <c r="V20509" s="122"/>
      <c r="W20509" s="123"/>
      <c r="AC20509" s="123"/>
    </row>
    <row r="20510" spans="5:29" s="2" customFormat="1">
      <c r="E20510" s="120"/>
      <c r="M20510" s="120"/>
      <c r="N20510" s="120"/>
      <c r="U20510" s="121"/>
      <c r="V20510" s="122"/>
      <c r="W20510" s="123"/>
      <c r="AC20510" s="123"/>
    </row>
    <row r="20511" spans="5:29" s="2" customFormat="1">
      <c r="E20511" s="120"/>
      <c r="M20511" s="120"/>
      <c r="N20511" s="120"/>
      <c r="U20511" s="121"/>
      <c r="V20511" s="122"/>
      <c r="W20511" s="123"/>
      <c r="AC20511" s="123"/>
    </row>
    <row r="20512" spans="5:29" s="2" customFormat="1">
      <c r="E20512" s="120"/>
      <c r="M20512" s="120"/>
      <c r="N20512" s="120"/>
      <c r="U20512" s="121"/>
      <c r="V20512" s="122"/>
      <c r="W20512" s="123"/>
      <c r="AC20512" s="123"/>
    </row>
    <row r="20513" spans="5:29" s="2" customFormat="1">
      <c r="E20513" s="120"/>
      <c r="M20513" s="120"/>
      <c r="N20513" s="120"/>
      <c r="U20513" s="121"/>
      <c r="V20513" s="122"/>
      <c r="W20513" s="123"/>
      <c r="AC20513" s="123"/>
    </row>
    <row r="20514" spans="5:29" s="2" customFormat="1">
      <c r="E20514" s="120"/>
      <c r="M20514" s="120"/>
      <c r="N20514" s="120"/>
      <c r="U20514" s="121"/>
      <c r="V20514" s="122"/>
      <c r="W20514" s="123"/>
      <c r="AC20514" s="123"/>
    </row>
    <row r="20515" spans="5:29" s="2" customFormat="1">
      <c r="E20515" s="120"/>
      <c r="M20515" s="120"/>
      <c r="N20515" s="120"/>
      <c r="U20515" s="121"/>
      <c r="V20515" s="122"/>
      <c r="W20515" s="123"/>
      <c r="AC20515" s="123"/>
    </row>
    <row r="20516" spans="5:29" s="2" customFormat="1">
      <c r="E20516" s="120"/>
      <c r="M20516" s="120"/>
      <c r="N20516" s="120"/>
      <c r="U20516" s="121"/>
      <c r="V20516" s="122"/>
      <c r="W20516" s="123"/>
      <c r="AC20516" s="123"/>
    </row>
    <row r="20517" spans="5:29" s="2" customFormat="1">
      <c r="E20517" s="120"/>
      <c r="M20517" s="120"/>
      <c r="N20517" s="120"/>
      <c r="U20517" s="121"/>
      <c r="V20517" s="122"/>
      <c r="W20517" s="123"/>
      <c r="AC20517" s="123"/>
    </row>
    <row r="20518" spans="5:29" s="2" customFormat="1">
      <c r="E20518" s="120"/>
      <c r="M20518" s="120"/>
      <c r="N20518" s="120"/>
      <c r="U20518" s="121"/>
      <c r="V20518" s="122"/>
      <c r="W20518" s="123"/>
      <c r="AC20518" s="123"/>
    </row>
    <row r="20519" spans="5:29" s="2" customFormat="1">
      <c r="E20519" s="120"/>
      <c r="M20519" s="120"/>
      <c r="N20519" s="120"/>
      <c r="U20519" s="121"/>
      <c r="V20519" s="122"/>
      <c r="W20519" s="123"/>
      <c r="AC20519" s="123"/>
    </row>
    <row r="20520" spans="5:29" s="2" customFormat="1">
      <c r="E20520" s="120"/>
      <c r="M20520" s="120"/>
      <c r="N20520" s="120"/>
      <c r="U20520" s="121"/>
      <c r="V20520" s="122"/>
      <c r="W20520" s="123"/>
      <c r="AC20520" s="123"/>
    </row>
    <row r="20521" spans="5:29" s="2" customFormat="1">
      <c r="E20521" s="120"/>
      <c r="M20521" s="120"/>
      <c r="N20521" s="120"/>
      <c r="U20521" s="121"/>
      <c r="V20521" s="122"/>
      <c r="W20521" s="123"/>
      <c r="AC20521" s="123"/>
    </row>
    <row r="20522" spans="5:29" s="2" customFormat="1">
      <c r="E20522" s="120"/>
      <c r="M20522" s="120"/>
      <c r="N20522" s="120"/>
      <c r="U20522" s="121"/>
      <c r="V20522" s="122"/>
      <c r="W20522" s="123"/>
      <c r="AC20522" s="123"/>
    </row>
    <row r="20523" spans="5:29" s="2" customFormat="1">
      <c r="E20523" s="120"/>
      <c r="M20523" s="120"/>
      <c r="N20523" s="120"/>
      <c r="U20523" s="121"/>
      <c r="V20523" s="122"/>
      <c r="W20523" s="123"/>
      <c r="AC20523" s="123"/>
    </row>
    <row r="20524" spans="5:29" s="2" customFormat="1">
      <c r="E20524" s="120"/>
      <c r="M20524" s="120"/>
      <c r="N20524" s="120"/>
      <c r="U20524" s="121"/>
      <c r="V20524" s="122"/>
      <c r="W20524" s="123"/>
      <c r="AC20524" s="123"/>
    </row>
    <row r="20525" spans="5:29" s="2" customFormat="1">
      <c r="E20525" s="120"/>
      <c r="M20525" s="120"/>
      <c r="N20525" s="120"/>
      <c r="U20525" s="121"/>
      <c r="V20525" s="122"/>
      <c r="W20525" s="123"/>
      <c r="AC20525" s="123"/>
    </row>
    <row r="20526" spans="5:29" s="2" customFormat="1">
      <c r="E20526" s="120"/>
      <c r="M20526" s="120"/>
      <c r="N20526" s="120"/>
      <c r="U20526" s="121"/>
      <c r="V20526" s="122"/>
      <c r="W20526" s="123"/>
      <c r="AC20526" s="123"/>
    </row>
    <row r="20527" spans="5:29" s="2" customFormat="1">
      <c r="E20527" s="120"/>
      <c r="M20527" s="120"/>
      <c r="N20527" s="120"/>
      <c r="U20527" s="121"/>
      <c r="V20527" s="122"/>
      <c r="W20527" s="123"/>
      <c r="AC20527" s="123"/>
    </row>
    <row r="20528" spans="5:29" s="2" customFormat="1">
      <c r="E20528" s="120"/>
      <c r="M20528" s="120"/>
      <c r="N20528" s="120"/>
      <c r="U20528" s="121"/>
      <c r="V20528" s="122"/>
      <c r="W20528" s="123"/>
      <c r="AC20528" s="123"/>
    </row>
    <row r="20529" spans="5:29" s="2" customFormat="1">
      <c r="E20529" s="120"/>
      <c r="M20529" s="120"/>
      <c r="N20529" s="120"/>
      <c r="U20529" s="121"/>
      <c r="V20529" s="122"/>
      <c r="W20529" s="123"/>
      <c r="AC20529" s="123"/>
    </row>
    <row r="20530" spans="5:29" s="2" customFormat="1">
      <c r="E20530" s="120"/>
      <c r="M20530" s="120"/>
      <c r="N20530" s="120"/>
      <c r="U20530" s="121"/>
      <c r="V20530" s="122"/>
      <c r="W20530" s="123"/>
      <c r="AC20530" s="123"/>
    </row>
    <row r="20531" spans="5:29" s="2" customFormat="1">
      <c r="E20531" s="120"/>
      <c r="M20531" s="120"/>
      <c r="N20531" s="120"/>
      <c r="U20531" s="121"/>
      <c r="V20531" s="122"/>
      <c r="W20531" s="123"/>
      <c r="AC20531" s="123"/>
    </row>
    <row r="20532" spans="5:29" s="2" customFormat="1">
      <c r="E20532" s="120"/>
      <c r="M20532" s="120"/>
      <c r="N20532" s="120"/>
      <c r="U20532" s="121"/>
      <c r="V20532" s="122"/>
      <c r="W20532" s="123"/>
      <c r="AC20532" s="123"/>
    </row>
    <row r="20533" spans="5:29" s="2" customFormat="1">
      <c r="E20533" s="120"/>
      <c r="M20533" s="120"/>
      <c r="N20533" s="120"/>
      <c r="U20533" s="121"/>
      <c r="V20533" s="122"/>
      <c r="W20533" s="123"/>
      <c r="AC20533" s="123"/>
    </row>
    <row r="20534" spans="5:29" s="2" customFormat="1">
      <c r="E20534" s="120"/>
      <c r="M20534" s="120"/>
      <c r="N20534" s="120"/>
      <c r="U20534" s="121"/>
      <c r="V20534" s="122"/>
      <c r="W20534" s="123"/>
      <c r="AC20534" s="123"/>
    </row>
    <row r="20535" spans="5:29" s="2" customFormat="1">
      <c r="E20535" s="120"/>
      <c r="M20535" s="120"/>
      <c r="N20535" s="120"/>
      <c r="U20535" s="121"/>
      <c r="V20535" s="122"/>
      <c r="W20535" s="123"/>
      <c r="AC20535" s="123"/>
    </row>
    <row r="20536" spans="5:29" s="2" customFormat="1">
      <c r="E20536" s="120"/>
      <c r="M20536" s="120"/>
      <c r="N20536" s="120"/>
      <c r="U20536" s="121"/>
      <c r="V20536" s="122"/>
      <c r="W20536" s="123"/>
      <c r="AC20536" s="123"/>
    </row>
    <row r="20537" spans="5:29" s="2" customFormat="1">
      <c r="E20537" s="120"/>
      <c r="M20537" s="120"/>
      <c r="N20537" s="120"/>
      <c r="U20537" s="121"/>
      <c r="V20537" s="122"/>
      <c r="W20537" s="123"/>
      <c r="AC20537" s="123"/>
    </row>
    <row r="20538" spans="5:29" s="2" customFormat="1">
      <c r="E20538" s="120"/>
      <c r="M20538" s="120"/>
      <c r="N20538" s="120"/>
      <c r="U20538" s="121"/>
      <c r="V20538" s="122"/>
      <c r="W20538" s="123"/>
      <c r="AC20538" s="123"/>
    </row>
    <row r="20539" spans="5:29" s="2" customFormat="1">
      <c r="E20539" s="120"/>
      <c r="M20539" s="120"/>
      <c r="N20539" s="120"/>
      <c r="U20539" s="121"/>
      <c r="V20539" s="122"/>
      <c r="W20539" s="123"/>
      <c r="AC20539" s="123"/>
    </row>
    <row r="20540" spans="5:29" s="2" customFormat="1">
      <c r="E20540" s="120"/>
      <c r="M20540" s="120"/>
      <c r="N20540" s="120"/>
      <c r="U20540" s="121"/>
      <c r="V20540" s="122"/>
      <c r="W20540" s="123"/>
      <c r="AC20540" s="123"/>
    </row>
    <row r="20541" spans="5:29" s="2" customFormat="1">
      <c r="E20541" s="120"/>
      <c r="M20541" s="120"/>
      <c r="N20541" s="120"/>
      <c r="U20541" s="121"/>
      <c r="V20541" s="122"/>
      <c r="W20541" s="123"/>
      <c r="AC20541" s="123"/>
    </row>
    <row r="20542" spans="5:29" s="2" customFormat="1">
      <c r="E20542" s="120"/>
      <c r="M20542" s="120"/>
      <c r="N20542" s="120"/>
      <c r="U20542" s="121"/>
      <c r="V20542" s="122"/>
      <c r="W20542" s="123"/>
      <c r="AC20542" s="123"/>
    </row>
    <row r="20543" spans="5:29" s="2" customFormat="1">
      <c r="E20543" s="120"/>
      <c r="M20543" s="120"/>
      <c r="N20543" s="120"/>
      <c r="U20543" s="121"/>
      <c r="V20543" s="122"/>
      <c r="W20543" s="123"/>
      <c r="AC20543" s="123"/>
    </row>
    <row r="20544" spans="5:29" s="2" customFormat="1">
      <c r="E20544" s="120"/>
      <c r="M20544" s="120"/>
      <c r="N20544" s="120"/>
      <c r="U20544" s="121"/>
      <c r="V20544" s="122"/>
      <c r="W20544" s="123"/>
      <c r="AC20544" s="123"/>
    </row>
    <row r="20545" spans="5:29" s="2" customFormat="1">
      <c r="E20545" s="120"/>
      <c r="M20545" s="120"/>
      <c r="N20545" s="120"/>
      <c r="U20545" s="121"/>
      <c r="V20545" s="122"/>
      <c r="W20545" s="123"/>
      <c r="AC20545" s="123"/>
    </row>
    <row r="20546" spans="5:29" s="2" customFormat="1">
      <c r="E20546" s="120"/>
      <c r="M20546" s="120"/>
      <c r="N20546" s="120"/>
      <c r="U20546" s="121"/>
      <c r="V20546" s="122"/>
      <c r="W20546" s="123"/>
      <c r="AC20546" s="123"/>
    </row>
    <row r="20547" spans="5:29" s="2" customFormat="1">
      <c r="E20547" s="120"/>
      <c r="M20547" s="120"/>
      <c r="N20547" s="120"/>
      <c r="U20547" s="121"/>
      <c r="V20547" s="122"/>
      <c r="W20547" s="123"/>
      <c r="AC20547" s="123"/>
    </row>
    <row r="20548" spans="5:29" s="2" customFormat="1">
      <c r="E20548" s="120"/>
      <c r="M20548" s="120"/>
      <c r="N20548" s="120"/>
      <c r="U20548" s="121"/>
      <c r="V20548" s="122"/>
      <c r="W20548" s="123"/>
      <c r="AC20548" s="123"/>
    </row>
    <row r="20549" spans="5:29" s="2" customFormat="1">
      <c r="E20549" s="120"/>
      <c r="M20549" s="120"/>
      <c r="N20549" s="120"/>
      <c r="U20549" s="121"/>
      <c r="V20549" s="122"/>
      <c r="W20549" s="123"/>
      <c r="AC20549" s="123"/>
    </row>
    <row r="20550" spans="5:29" s="2" customFormat="1">
      <c r="E20550" s="120"/>
      <c r="M20550" s="120"/>
      <c r="N20550" s="120"/>
      <c r="U20550" s="121"/>
      <c r="V20550" s="122"/>
      <c r="W20550" s="123"/>
      <c r="AC20550" s="123"/>
    </row>
    <row r="20551" spans="5:29" s="2" customFormat="1">
      <c r="E20551" s="120"/>
      <c r="M20551" s="120"/>
      <c r="N20551" s="120"/>
      <c r="U20551" s="121"/>
      <c r="V20551" s="122"/>
      <c r="W20551" s="123"/>
      <c r="AC20551" s="123"/>
    </row>
    <row r="20552" spans="5:29" s="2" customFormat="1">
      <c r="E20552" s="120"/>
      <c r="M20552" s="120"/>
      <c r="N20552" s="120"/>
      <c r="U20552" s="121"/>
      <c r="V20552" s="122"/>
      <c r="W20552" s="123"/>
      <c r="AC20552" s="123"/>
    </row>
    <row r="20553" spans="5:29" s="2" customFormat="1">
      <c r="E20553" s="120"/>
      <c r="M20553" s="120"/>
      <c r="N20553" s="120"/>
      <c r="U20553" s="121"/>
      <c r="V20553" s="122"/>
      <c r="W20553" s="123"/>
      <c r="AC20553" s="123"/>
    </row>
    <row r="20554" spans="5:29" s="2" customFormat="1">
      <c r="E20554" s="120"/>
      <c r="M20554" s="120"/>
      <c r="N20554" s="120"/>
      <c r="U20554" s="121"/>
      <c r="V20554" s="122"/>
      <c r="W20554" s="123"/>
      <c r="AC20554" s="123"/>
    </row>
    <row r="20555" spans="5:29" s="2" customFormat="1">
      <c r="E20555" s="120"/>
      <c r="M20555" s="120"/>
      <c r="N20555" s="120"/>
      <c r="U20555" s="121"/>
      <c r="V20555" s="122"/>
      <c r="W20555" s="123"/>
      <c r="AC20555" s="123"/>
    </row>
    <row r="20556" spans="5:29" s="2" customFormat="1">
      <c r="E20556" s="120"/>
      <c r="M20556" s="120"/>
      <c r="N20556" s="120"/>
      <c r="U20556" s="121"/>
      <c r="V20556" s="122"/>
      <c r="W20556" s="123"/>
      <c r="AC20556" s="123"/>
    </row>
    <row r="20557" spans="5:29" s="2" customFormat="1">
      <c r="E20557" s="120"/>
      <c r="M20557" s="120"/>
      <c r="N20557" s="120"/>
      <c r="U20557" s="121"/>
      <c r="V20557" s="122"/>
      <c r="W20557" s="123"/>
      <c r="AC20557" s="123"/>
    </row>
    <row r="20558" spans="5:29" s="2" customFormat="1">
      <c r="E20558" s="120"/>
      <c r="M20558" s="120"/>
      <c r="N20558" s="120"/>
      <c r="U20558" s="121"/>
      <c r="V20558" s="122"/>
      <c r="W20558" s="123"/>
      <c r="AC20558" s="123"/>
    </row>
    <row r="20559" spans="5:29" s="2" customFormat="1">
      <c r="E20559" s="120"/>
      <c r="M20559" s="120"/>
      <c r="N20559" s="120"/>
      <c r="U20559" s="121"/>
      <c r="V20559" s="122"/>
      <c r="W20559" s="123"/>
      <c r="AC20559" s="123"/>
    </row>
    <row r="20560" spans="5:29" s="2" customFormat="1">
      <c r="E20560" s="120"/>
      <c r="M20560" s="120"/>
      <c r="N20560" s="120"/>
      <c r="U20560" s="121"/>
      <c r="V20560" s="122"/>
      <c r="W20560" s="123"/>
      <c r="AC20560" s="123"/>
    </row>
    <row r="20561" spans="5:29" s="2" customFormat="1">
      <c r="E20561" s="120"/>
      <c r="M20561" s="120"/>
      <c r="N20561" s="120"/>
      <c r="U20561" s="121"/>
      <c r="V20561" s="122"/>
      <c r="W20561" s="123"/>
      <c r="AC20561" s="123"/>
    </row>
    <row r="20562" spans="5:29" s="2" customFormat="1">
      <c r="E20562" s="120"/>
      <c r="M20562" s="120"/>
      <c r="N20562" s="120"/>
      <c r="U20562" s="121"/>
      <c r="V20562" s="122"/>
      <c r="W20562" s="123"/>
      <c r="AC20562" s="123"/>
    </row>
    <row r="20563" spans="5:29" s="2" customFormat="1">
      <c r="E20563" s="120"/>
      <c r="M20563" s="120"/>
      <c r="N20563" s="120"/>
      <c r="U20563" s="121"/>
      <c r="V20563" s="122"/>
      <c r="W20563" s="123"/>
      <c r="AC20563" s="123"/>
    </row>
    <row r="20564" spans="5:29" s="2" customFormat="1">
      <c r="E20564" s="120"/>
      <c r="M20564" s="120"/>
      <c r="N20564" s="120"/>
      <c r="U20564" s="121"/>
      <c r="V20564" s="122"/>
      <c r="W20564" s="123"/>
      <c r="AC20564" s="123"/>
    </row>
    <row r="20565" spans="5:29" s="2" customFormat="1">
      <c r="E20565" s="120"/>
      <c r="M20565" s="120"/>
      <c r="N20565" s="120"/>
      <c r="U20565" s="121"/>
      <c r="V20565" s="122"/>
      <c r="W20565" s="123"/>
      <c r="AC20565" s="123"/>
    </row>
    <row r="20566" spans="5:29" s="2" customFormat="1">
      <c r="E20566" s="120"/>
      <c r="M20566" s="120"/>
      <c r="N20566" s="120"/>
      <c r="U20566" s="121"/>
      <c r="V20566" s="122"/>
      <c r="W20566" s="123"/>
      <c r="AC20566" s="123"/>
    </row>
    <row r="20567" spans="5:29" s="2" customFormat="1">
      <c r="E20567" s="120"/>
      <c r="M20567" s="120"/>
      <c r="N20567" s="120"/>
      <c r="U20567" s="121"/>
      <c r="V20567" s="122"/>
      <c r="W20567" s="123"/>
      <c r="AC20567" s="123"/>
    </row>
    <row r="20568" spans="5:29" s="2" customFormat="1">
      <c r="E20568" s="120"/>
      <c r="M20568" s="120"/>
      <c r="N20568" s="120"/>
      <c r="U20568" s="121"/>
      <c r="V20568" s="122"/>
      <c r="W20568" s="123"/>
      <c r="AC20568" s="123"/>
    </row>
    <row r="20569" spans="5:29" s="2" customFormat="1">
      <c r="E20569" s="120"/>
      <c r="M20569" s="120"/>
      <c r="N20569" s="120"/>
      <c r="U20569" s="121"/>
      <c r="V20569" s="122"/>
      <c r="W20569" s="123"/>
      <c r="AC20569" s="123"/>
    </row>
    <row r="20570" spans="5:29" s="2" customFormat="1">
      <c r="E20570" s="120"/>
      <c r="M20570" s="120"/>
      <c r="N20570" s="120"/>
      <c r="U20570" s="121"/>
      <c r="V20570" s="122"/>
      <c r="W20570" s="123"/>
      <c r="AC20570" s="123"/>
    </row>
    <row r="20571" spans="5:29" s="2" customFormat="1">
      <c r="E20571" s="120"/>
      <c r="M20571" s="120"/>
      <c r="N20571" s="120"/>
      <c r="U20571" s="121"/>
      <c r="V20571" s="122"/>
      <c r="W20571" s="123"/>
      <c r="AC20571" s="123"/>
    </row>
    <row r="20572" spans="5:29" s="2" customFormat="1">
      <c r="E20572" s="120"/>
      <c r="M20572" s="120"/>
      <c r="N20572" s="120"/>
      <c r="U20572" s="121"/>
      <c r="V20572" s="122"/>
      <c r="W20572" s="123"/>
      <c r="AC20572" s="123"/>
    </row>
    <row r="20573" spans="5:29" s="2" customFormat="1">
      <c r="E20573" s="120"/>
      <c r="M20573" s="120"/>
      <c r="N20573" s="120"/>
      <c r="U20573" s="121"/>
      <c r="V20573" s="122"/>
      <c r="W20573" s="123"/>
      <c r="AC20573" s="123"/>
    </row>
    <row r="20574" spans="5:29" s="2" customFormat="1">
      <c r="E20574" s="120"/>
      <c r="M20574" s="120"/>
      <c r="N20574" s="120"/>
      <c r="U20574" s="121"/>
      <c r="V20574" s="122"/>
      <c r="W20574" s="123"/>
      <c r="AC20574" s="123"/>
    </row>
    <row r="20575" spans="5:29" s="2" customFormat="1">
      <c r="E20575" s="120"/>
      <c r="M20575" s="120"/>
      <c r="N20575" s="120"/>
      <c r="U20575" s="121"/>
      <c r="V20575" s="122"/>
      <c r="W20575" s="123"/>
      <c r="AC20575" s="123"/>
    </row>
    <row r="20576" spans="5:29" s="2" customFormat="1">
      <c r="E20576" s="120"/>
      <c r="M20576" s="120"/>
      <c r="N20576" s="120"/>
      <c r="U20576" s="121"/>
      <c r="V20576" s="122"/>
      <c r="W20576" s="123"/>
      <c r="AC20576" s="123"/>
    </row>
    <row r="20577" spans="5:29" s="2" customFormat="1">
      <c r="E20577" s="120"/>
      <c r="M20577" s="120"/>
      <c r="N20577" s="120"/>
      <c r="U20577" s="121"/>
      <c r="V20577" s="122"/>
      <c r="W20577" s="123"/>
      <c r="AC20577" s="123"/>
    </row>
    <row r="20578" spans="5:29" s="2" customFormat="1">
      <c r="E20578" s="120"/>
      <c r="M20578" s="120"/>
      <c r="N20578" s="120"/>
      <c r="U20578" s="121"/>
      <c r="V20578" s="122"/>
      <c r="W20578" s="123"/>
      <c r="AC20578" s="123"/>
    </row>
    <row r="20579" spans="5:29" s="2" customFormat="1">
      <c r="E20579" s="120"/>
      <c r="M20579" s="120"/>
      <c r="N20579" s="120"/>
      <c r="U20579" s="121"/>
      <c r="V20579" s="122"/>
      <c r="W20579" s="123"/>
      <c r="AC20579" s="123"/>
    </row>
    <row r="20580" spans="5:29" s="2" customFormat="1">
      <c r="E20580" s="120"/>
      <c r="M20580" s="120"/>
      <c r="N20580" s="120"/>
      <c r="U20580" s="121"/>
      <c r="V20580" s="122"/>
      <c r="W20580" s="123"/>
      <c r="AC20580" s="123"/>
    </row>
    <row r="20581" spans="5:29" s="2" customFormat="1">
      <c r="E20581" s="120"/>
      <c r="M20581" s="120"/>
      <c r="N20581" s="120"/>
      <c r="U20581" s="121"/>
      <c r="V20581" s="122"/>
      <c r="W20581" s="123"/>
      <c r="AC20581" s="123"/>
    </row>
    <row r="20582" spans="5:29" s="2" customFormat="1">
      <c r="E20582" s="120"/>
      <c r="M20582" s="120"/>
      <c r="N20582" s="120"/>
      <c r="U20582" s="121"/>
      <c r="V20582" s="122"/>
      <c r="W20582" s="123"/>
      <c r="AC20582" s="123"/>
    </row>
    <row r="20583" spans="5:29" s="2" customFormat="1">
      <c r="E20583" s="120"/>
      <c r="M20583" s="120"/>
      <c r="N20583" s="120"/>
      <c r="U20583" s="121"/>
      <c r="V20583" s="122"/>
      <c r="W20583" s="123"/>
      <c r="AC20583" s="123"/>
    </row>
    <row r="20584" spans="5:29" s="2" customFormat="1">
      <c r="E20584" s="120"/>
      <c r="M20584" s="120"/>
      <c r="N20584" s="120"/>
      <c r="U20584" s="121"/>
      <c r="V20584" s="122"/>
      <c r="W20584" s="123"/>
      <c r="AC20584" s="123"/>
    </row>
    <row r="20585" spans="5:29" s="2" customFormat="1">
      <c r="E20585" s="120"/>
      <c r="M20585" s="120"/>
      <c r="N20585" s="120"/>
      <c r="U20585" s="121"/>
      <c r="V20585" s="122"/>
      <c r="W20585" s="123"/>
      <c r="AC20585" s="123"/>
    </row>
    <row r="20586" spans="5:29" s="2" customFormat="1">
      <c r="E20586" s="120"/>
      <c r="M20586" s="120"/>
      <c r="N20586" s="120"/>
      <c r="U20586" s="121"/>
      <c r="V20586" s="122"/>
      <c r="W20586" s="123"/>
      <c r="AC20586" s="123"/>
    </row>
    <row r="20587" spans="5:29" s="2" customFormat="1">
      <c r="E20587" s="120"/>
      <c r="M20587" s="120"/>
      <c r="N20587" s="120"/>
      <c r="U20587" s="121"/>
      <c r="V20587" s="122"/>
      <c r="W20587" s="123"/>
      <c r="AC20587" s="123"/>
    </row>
    <row r="20588" spans="5:29" s="2" customFormat="1">
      <c r="E20588" s="120"/>
      <c r="M20588" s="120"/>
      <c r="N20588" s="120"/>
      <c r="U20588" s="121"/>
      <c r="V20588" s="122"/>
      <c r="W20588" s="123"/>
      <c r="AC20588" s="123"/>
    </row>
    <row r="20589" spans="5:29" s="2" customFormat="1">
      <c r="E20589" s="120"/>
      <c r="M20589" s="120"/>
      <c r="N20589" s="120"/>
      <c r="U20589" s="121"/>
      <c r="V20589" s="122"/>
      <c r="W20589" s="123"/>
      <c r="AC20589" s="123"/>
    </row>
    <row r="20590" spans="5:29" s="2" customFormat="1">
      <c r="E20590" s="120"/>
      <c r="M20590" s="120"/>
      <c r="N20590" s="120"/>
      <c r="U20590" s="121"/>
      <c r="V20590" s="122"/>
      <c r="W20590" s="123"/>
      <c r="AC20590" s="123"/>
    </row>
    <row r="20591" spans="5:29" s="2" customFormat="1">
      <c r="E20591" s="120"/>
      <c r="M20591" s="120"/>
      <c r="N20591" s="120"/>
      <c r="U20591" s="121"/>
      <c r="V20591" s="122"/>
      <c r="W20591" s="123"/>
      <c r="AC20591" s="123"/>
    </row>
    <row r="20592" spans="5:29" s="2" customFormat="1">
      <c r="E20592" s="120"/>
      <c r="M20592" s="120"/>
      <c r="N20592" s="120"/>
      <c r="U20592" s="121"/>
      <c r="V20592" s="122"/>
      <c r="W20592" s="123"/>
      <c r="AC20592" s="123"/>
    </row>
    <row r="20593" spans="5:29" s="2" customFormat="1">
      <c r="E20593" s="120"/>
      <c r="M20593" s="120"/>
      <c r="N20593" s="120"/>
      <c r="U20593" s="121"/>
      <c r="V20593" s="122"/>
      <c r="W20593" s="123"/>
      <c r="AC20593" s="123"/>
    </row>
    <row r="20594" spans="5:29" s="2" customFormat="1">
      <c r="E20594" s="120"/>
      <c r="M20594" s="120"/>
      <c r="N20594" s="120"/>
      <c r="U20594" s="121"/>
      <c r="V20594" s="122"/>
      <c r="W20594" s="123"/>
      <c r="AC20594" s="123"/>
    </row>
    <row r="20595" spans="5:29" s="2" customFormat="1">
      <c r="E20595" s="120"/>
      <c r="M20595" s="120"/>
      <c r="N20595" s="120"/>
      <c r="U20595" s="121"/>
      <c r="V20595" s="122"/>
      <c r="W20595" s="123"/>
      <c r="AC20595" s="123"/>
    </row>
    <row r="20596" spans="5:29" s="2" customFormat="1">
      <c r="E20596" s="120"/>
      <c r="M20596" s="120"/>
      <c r="N20596" s="120"/>
      <c r="U20596" s="121"/>
      <c r="V20596" s="122"/>
      <c r="W20596" s="123"/>
      <c r="AC20596" s="123"/>
    </row>
    <row r="20597" spans="5:29" s="2" customFormat="1">
      <c r="E20597" s="120"/>
      <c r="M20597" s="120"/>
      <c r="N20597" s="120"/>
      <c r="U20597" s="121"/>
      <c r="V20597" s="122"/>
      <c r="W20597" s="123"/>
      <c r="AC20597" s="123"/>
    </row>
    <row r="20598" spans="5:29" s="2" customFormat="1">
      <c r="E20598" s="120"/>
      <c r="M20598" s="120"/>
      <c r="N20598" s="120"/>
      <c r="U20598" s="121"/>
      <c r="V20598" s="122"/>
      <c r="W20598" s="123"/>
      <c r="AC20598" s="123"/>
    </row>
    <row r="20599" spans="5:29" s="2" customFormat="1">
      <c r="E20599" s="120"/>
      <c r="M20599" s="120"/>
      <c r="N20599" s="120"/>
      <c r="U20599" s="121"/>
      <c r="V20599" s="122"/>
      <c r="W20599" s="123"/>
      <c r="AC20599" s="123"/>
    </row>
    <row r="20600" spans="5:29" s="2" customFormat="1">
      <c r="E20600" s="120"/>
      <c r="M20600" s="120"/>
      <c r="N20600" s="120"/>
      <c r="U20600" s="121"/>
      <c r="V20600" s="122"/>
      <c r="W20600" s="123"/>
      <c r="AC20600" s="123"/>
    </row>
    <row r="20601" spans="5:29" s="2" customFormat="1">
      <c r="E20601" s="120"/>
      <c r="M20601" s="120"/>
      <c r="N20601" s="120"/>
      <c r="U20601" s="121"/>
      <c r="V20601" s="122"/>
      <c r="W20601" s="123"/>
      <c r="AC20601" s="123"/>
    </row>
    <row r="20602" spans="5:29" s="2" customFormat="1">
      <c r="E20602" s="120"/>
      <c r="M20602" s="120"/>
      <c r="N20602" s="120"/>
      <c r="U20602" s="121"/>
      <c r="V20602" s="122"/>
      <c r="W20602" s="123"/>
      <c r="AC20602" s="123"/>
    </row>
    <row r="20603" spans="5:29" s="2" customFormat="1">
      <c r="E20603" s="120"/>
      <c r="M20603" s="120"/>
      <c r="N20603" s="120"/>
      <c r="U20603" s="121"/>
      <c r="V20603" s="122"/>
      <c r="W20603" s="123"/>
      <c r="AC20603" s="123"/>
    </row>
    <row r="20604" spans="5:29" s="2" customFormat="1">
      <c r="E20604" s="120"/>
      <c r="M20604" s="120"/>
      <c r="N20604" s="120"/>
      <c r="U20604" s="121"/>
      <c r="V20604" s="122"/>
      <c r="W20604" s="123"/>
      <c r="AC20604" s="123"/>
    </row>
    <row r="20605" spans="5:29" s="2" customFormat="1">
      <c r="E20605" s="120"/>
      <c r="M20605" s="120"/>
      <c r="N20605" s="120"/>
      <c r="U20605" s="121"/>
      <c r="V20605" s="122"/>
      <c r="W20605" s="123"/>
      <c r="AC20605" s="123"/>
    </row>
    <row r="20606" spans="5:29" s="2" customFormat="1">
      <c r="E20606" s="120"/>
      <c r="M20606" s="120"/>
      <c r="N20606" s="120"/>
      <c r="U20606" s="121"/>
      <c r="V20606" s="122"/>
      <c r="W20606" s="123"/>
      <c r="AC20606" s="123"/>
    </row>
    <row r="20607" spans="5:29" s="2" customFormat="1">
      <c r="E20607" s="120"/>
      <c r="M20607" s="120"/>
      <c r="N20607" s="120"/>
      <c r="U20607" s="121"/>
      <c r="V20607" s="122"/>
      <c r="W20607" s="123"/>
      <c r="AC20607" s="123"/>
    </row>
    <row r="20608" spans="5:29" s="2" customFormat="1">
      <c r="E20608" s="120"/>
      <c r="M20608" s="120"/>
      <c r="N20608" s="120"/>
      <c r="U20608" s="121"/>
      <c r="V20608" s="122"/>
      <c r="W20608" s="123"/>
      <c r="AC20608" s="123"/>
    </row>
    <row r="20609" spans="5:29" s="2" customFormat="1">
      <c r="E20609" s="120"/>
      <c r="M20609" s="120"/>
      <c r="N20609" s="120"/>
      <c r="U20609" s="121"/>
      <c r="V20609" s="122"/>
      <c r="W20609" s="123"/>
      <c r="AC20609" s="123"/>
    </row>
    <row r="20610" spans="5:29" s="2" customFormat="1">
      <c r="E20610" s="120"/>
      <c r="M20610" s="120"/>
      <c r="N20610" s="120"/>
      <c r="U20610" s="121"/>
      <c r="V20610" s="122"/>
      <c r="W20610" s="123"/>
      <c r="AC20610" s="123"/>
    </row>
    <row r="20611" spans="5:29" s="2" customFormat="1">
      <c r="E20611" s="120"/>
      <c r="M20611" s="120"/>
      <c r="N20611" s="120"/>
      <c r="U20611" s="121"/>
      <c r="V20611" s="122"/>
      <c r="W20611" s="123"/>
      <c r="AC20611" s="123"/>
    </row>
    <row r="20612" spans="5:29" s="2" customFormat="1">
      <c r="E20612" s="120"/>
      <c r="M20612" s="120"/>
      <c r="N20612" s="120"/>
      <c r="U20612" s="121"/>
      <c r="V20612" s="122"/>
      <c r="W20612" s="123"/>
      <c r="AC20612" s="123"/>
    </row>
    <row r="20613" spans="5:29" s="2" customFormat="1">
      <c r="E20613" s="120"/>
      <c r="M20613" s="120"/>
      <c r="N20613" s="120"/>
      <c r="U20613" s="121"/>
      <c r="V20613" s="122"/>
      <c r="W20613" s="123"/>
      <c r="AC20613" s="123"/>
    </row>
    <row r="20614" spans="5:29" s="2" customFormat="1">
      <c r="E20614" s="120"/>
      <c r="M20614" s="120"/>
      <c r="N20614" s="120"/>
      <c r="U20614" s="121"/>
      <c r="V20614" s="122"/>
      <c r="W20614" s="123"/>
      <c r="AC20614" s="123"/>
    </row>
    <row r="20615" spans="5:29" s="2" customFormat="1">
      <c r="E20615" s="120"/>
      <c r="M20615" s="120"/>
      <c r="N20615" s="120"/>
      <c r="U20615" s="121"/>
      <c r="V20615" s="122"/>
      <c r="W20615" s="123"/>
      <c r="AC20615" s="123"/>
    </row>
    <row r="20616" spans="5:29" s="2" customFormat="1">
      <c r="E20616" s="120"/>
      <c r="M20616" s="120"/>
      <c r="N20616" s="120"/>
      <c r="U20616" s="121"/>
      <c r="V20616" s="122"/>
      <c r="W20616" s="123"/>
      <c r="AC20616" s="123"/>
    </row>
    <row r="20617" spans="5:29" s="2" customFormat="1">
      <c r="E20617" s="120"/>
      <c r="M20617" s="120"/>
      <c r="N20617" s="120"/>
      <c r="U20617" s="121"/>
      <c r="V20617" s="122"/>
      <c r="W20617" s="123"/>
      <c r="AC20617" s="123"/>
    </row>
    <row r="20618" spans="5:29" s="2" customFormat="1">
      <c r="E20618" s="120"/>
      <c r="M20618" s="120"/>
      <c r="N20618" s="120"/>
      <c r="U20618" s="121"/>
      <c r="V20618" s="122"/>
      <c r="W20618" s="123"/>
      <c r="AC20618" s="123"/>
    </row>
    <row r="20619" spans="5:29" s="2" customFormat="1">
      <c r="E20619" s="120"/>
      <c r="M20619" s="120"/>
      <c r="N20619" s="120"/>
      <c r="U20619" s="121"/>
      <c r="V20619" s="122"/>
      <c r="W20619" s="123"/>
      <c r="AC20619" s="123"/>
    </row>
    <row r="20620" spans="5:29" s="2" customFormat="1">
      <c r="E20620" s="120"/>
      <c r="M20620" s="120"/>
      <c r="N20620" s="120"/>
      <c r="U20620" s="121"/>
      <c r="V20620" s="122"/>
      <c r="W20620" s="123"/>
      <c r="AC20620" s="123"/>
    </row>
    <row r="20621" spans="5:29" s="2" customFormat="1">
      <c r="E20621" s="120"/>
      <c r="M20621" s="120"/>
      <c r="N20621" s="120"/>
      <c r="U20621" s="121"/>
      <c r="V20621" s="122"/>
      <c r="W20621" s="123"/>
      <c r="AC20621" s="123"/>
    </row>
    <row r="20622" spans="5:29" s="2" customFormat="1">
      <c r="E20622" s="120"/>
      <c r="M20622" s="120"/>
      <c r="N20622" s="120"/>
      <c r="U20622" s="121"/>
      <c r="V20622" s="122"/>
      <c r="W20622" s="123"/>
      <c r="AC20622" s="123"/>
    </row>
    <row r="20623" spans="5:29" s="2" customFormat="1">
      <c r="E20623" s="120"/>
      <c r="M20623" s="120"/>
      <c r="N20623" s="120"/>
      <c r="U20623" s="121"/>
      <c r="V20623" s="122"/>
      <c r="W20623" s="123"/>
      <c r="AC20623" s="123"/>
    </row>
    <row r="20624" spans="5:29" s="2" customFormat="1">
      <c r="E20624" s="120"/>
      <c r="M20624" s="120"/>
      <c r="N20624" s="120"/>
      <c r="U20624" s="121"/>
      <c r="V20624" s="122"/>
      <c r="W20624" s="123"/>
      <c r="AC20624" s="123"/>
    </row>
    <row r="20625" spans="5:29" s="2" customFormat="1">
      <c r="E20625" s="120"/>
      <c r="M20625" s="120"/>
      <c r="N20625" s="120"/>
      <c r="U20625" s="121"/>
      <c r="V20625" s="122"/>
      <c r="W20625" s="123"/>
      <c r="AC20625" s="123"/>
    </row>
    <row r="20626" spans="5:29" s="2" customFormat="1">
      <c r="E20626" s="120"/>
      <c r="M20626" s="120"/>
      <c r="N20626" s="120"/>
      <c r="U20626" s="121"/>
      <c r="V20626" s="122"/>
      <c r="W20626" s="123"/>
      <c r="AC20626" s="123"/>
    </row>
    <row r="20627" spans="5:29" s="2" customFormat="1">
      <c r="E20627" s="120"/>
      <c r="M20627" s="120"/>
      <c r="N20627" s="120"/>
      <c r="U20627" s="121"/>
      <c r="V20627" s="122"/>
      <c r="W20627" s="123"/>
      <c r="AC20627" s="123"/>
    </row>
    <row r="20628" spans="5:29" s="2" customFormat="1">
      <c r="E20628" s="120"/>
      <c r="M20628" s="120"/>
      <c r="N20628" s="120"/>
      <c r="U20628" s="121"/>
      <c r="V20628" s="122"/>
      <c r="W20628" s="123"/>
      <c r="AC20628" s="123"/>
    </row>
    <row r="20629" spans="5:29" s="2" customFormat="1">
      <c r="E20629" s="120"/>
      <c r="M20629" s="120"/>
      <c r="N20629" s="120"/>
      <c r="U20629" s="121"/>
      <c r="V20629" s="122"/>
      <c r="W20629" s="123"/>
      <c r="AC20629" s="123"/>
    </row>
    <row r="20630" spans="5:29" s="2" customFormat="1">
      <c r="E20630" s="120"/>
      <c r="M20630" s="120"/>
      <c r="N20630" s="120"/>
      <c r="U20630" s="121"/>
      <c r="V20630" s="122"/>
      <c r="W20630" s="123"/>
      <c r="AC20630" s="123"/>
    </row>
    <row r="20631" spans="5:29" s="2" customFormat="1">
      <c r="E20631" s="120"/>
      <c r="M20631" s="120"/>
      <c r="N20631" s="120"/>
      <c r="U20631" s="121"/>
      <c r="V20631" s="122"/>
      <c r="W20631" s="123"/>
      <c r="AC20631" s="123"/>
    </row>
    <row r="20632" spans="5:29" s="2" customFormat="1">
      <c r="E20632" s="120"/>
      <c r="M20632" s="120"/>
      <c r="N20632" s="120"/>
      <c r="U20632" s="121"/>
      <c r="V20632" s="122"/>
      <c r="W20632" s="123"/>
      <c r="AC20632" s="123"/>
    </row>
    <row r="20633" spans="5:29" s="2" customFormat="1">
      <c r="E20633" s="120"/>
      <c r="M20633" s="120"/>
      <c r="N20633" s="120"/>
      <c r="U20633" s="121"/>
      <c r="V20633" s="122"/>
      <c r="W20633" s="123"/>
      <c r="AC20633" s="123"/>
    </row>
    <row r="20634" spans="5:29" s="2" customFormat="1">
      <c r="E20634" s="120"/>
      <c r="M20634" s="120"/>
      <c r="N20634" s="120"/>
      <c r="U20634" s="121"/>
      <c r="V20634" s="122"/>
      <c r="W20634" s="123"/>
      <c r="AC20634" s="123"/>
    </row>
    <row r="20635" spans="5:29" s="2" customFormat="1">
      <c r="E20635" s="120"/>
      <c r="M20635" s="120"/>
      <c r="N20635" s="120"/>
      <c r="U20635" s="121"/>
      <c r="V20635" s="122"/>
      <c r="W20635" s="123"/>
      <c r="AC20635" s="123"/>
    </row>
    <row r="20636" spans="5:29" s="2" customFormat="1">
      <c r="E20636" s="120"/>
      <c r="M20636" s="120"/>
      <c r="N20636" s="120"/>
      <c r="U20636" s="121"/>
      <c r="V20636" s="122"/>
      <c r="W20636" s="123"/>
      <c r="AC20636" s="123"/>
    </row>
    <row r="20637" spans="5:29" s="2" customFormat="1">
      <c r="E20637" s="120"/>
      <c r="M20637" s="120"/>
      <c r="N20637" s="120"/>
      <c r="U20637" s="121"/>
      <c r="V20637" s="122"/>
      <c r="W20637" s="123"/>
      <c r="AC20637" s="123"/>
    </row>
    <row r="20638" spans="5:29" s="2" customFormat="1">
      <c r="E20638" s="120"/>
      <c r="M20638" s="120"/>
      <c r="N20638" s="120"/>
      <c r="U20638" s="121"/>
      <c r="V20638" s="122"/>
      <c r="W20638" s="123"/>
      <c r="AC20638" s="123"/>
    </row>
    <row r="20639" spans="5:29" s="2" customFormat="1">
      <c r="E20639" s="120"/>
      <c r="M20639" s="120"/>
      <c r="N20639" s="120"/>
      <c r="U20639" s="121"/>
      <c r="V20639" s="122"/>
      <c r="W20639" s="123"/>
      <c r="AC20639" s="123"/>
    </row>
    <row r="20640" spans="5:29" s="2" customFormat="1">
      <c r="E20640" s="120"/>
      <c r="M20640" s="120"/>
      <c r="N20640" s="120"/>
      <c r="U20640" s="121"/>
      <c r="V20640" s="122"/>
      <c r="W20640" s="123"/>
      <c r="AC20640" s="123"/>
    </row>
    <row r="20641" spans="5:29" s="2" customFormat="1">
      <c r="E20641" s="120"/>
      <c r="M20641" s="120"/>
      <c r="N20641" s="120"/>
      <c r="U20641" s="121"/>
      <c r="V20641" s="122"/>
      <c r="W20641" s="123"/>
      <c r="AC20641" s="123"/>
    </row>
    <row r="20642" spans="5:29" s="2" customFormat="1">
      <c r="E20642" s="120"/>
      <c r="M20642" s="120"/>
      <c r="N20642" s="120"/>
      <c r="U20642" s="121"/>
      <c r="V20642" s="122"/>
      <c r="W20642" s="123"/>
      <c r="AC20642" s="123"/>
    </row>
    <row r="20643" spans="5:29" s="2" customFormat="1">
      <c r="E20643" s="120"/>
      <c r="M20643" s="120"/>
      <c r="N20643" s="120"/>
      <c r="U20643" s="121"/>
      <c r="V20643" s="122"/>
      <c r="W20643" s="123"/>
      <c r="AC20643" s="123"/>
    </row>
    <row r="20644" spans="5:29" s="2" customFormat="1">
      <c r="E20644" s="120"/>
      <c r="M20644" s="120"/>
      <c r="N20644" s="120"/>
      <c r="U20644" s="121"/>
      <c r="V20644" s="122"/>
      <c r="W20644" s="123"/>
      <c r="AC20644" s="123"/>
    </row>
    <row r="20645" spans="5:29" s="2" customFormat="1">
      <c r="E20645" s="120"/>
      <c r="M20645" s="120"/>
      <c r="N20645" s="120"/>
      <c r="U20645" s="121"/>
      <c r="V20645" s="122"/>
      <c r="W20645" s="123"/>
      <c r="AC20645" s="123"/>
    </row>
    <row r="20646" spans="5:29" s="2" customFormat="1">
      <c r="E20646" s="120"/>
      <c r="M20646" s="120"/>
      <c r="N20646" s="120"/>
      <c r="U20646" s="121"/>
      <c r="V20646" s="122"/>
      <c r="W20646" s="123"/>
      <c r="AC20646" s="123"/>
    </row>
    <row r="20647" spans="5:29" s="2" customFormat="1">
      <c r="E20647" s="120"/>
      <c r="M20647" s="120"/>
      <c r="N20647" s="120"/>
      <c r="U20647" s="121"/>
      <c r="V20647" s="122"/>
      <c r="W20647" s="123"/>
      <c r="AC20647" s="123"/>
    </row>
    <row r="20648" spans="5:29" s="2" customFormat="1">
      <c r="E20648" s="120"/>
      <c r="M20648" s="120"/>
      <c r="N20648" s="120"/>
      <c r="U20648" s="121"/>
      <c r="V20648" s="122"/>
      <c r="W20648" s="123"/>
      <c r="AC20648" s="123"/>
    </row>
    <row r="20649" spans="5:29" s="2" customFormat="1">
      <c r="E20649" s="120"/>
      <c r="M20649" s="120"/>
      <c r="N20649" s="120"/>
      <c r="U20649" s="121"/>
      <c r="V20649" s="122"/>
      <c r="W20649" s="123"/>
      <c r="AC20649" s="123"/>
    </row>
    <row r="20650" spans="5:29" s="2" customFormat="1">
      <c r="E20650" s="120"/>
      <c r="M20650" s="120"/>
      <c r="N20650" s="120"/>
      <c r="U20650" s="121"/>
      <c r="V20650" s="122"/>
      <c r="W20650" s="123"/>
      <c r="AC20650" s="123"/>
    </row>
    <row r="20651" spans="5:29" s="2" customFormat="1">
      <c r="E20651" s="120"/>
      <c r="M20651" s="120"/>
      <c r="N20651" s="120"/>
      <c r="U20651" s="121"/>
      <c r="V20651" s="122"/>
      <c r="W20651" s="123"/>
      <c r="AC20651" s="123"/>
    </row>
    <row r="20652" spans="5:29" s="2" customFormat="1">
      <c r="E20652" s="120"/>
      <c r="M20652" s="120"/>
      <c r="N20652" s="120"/>
      <c r="U20652" s="121"/>
      <c r="V20652" s="122"/>
      <c r="W20652" s="123"/>
      <c r="AC20652" s="123"/>
    </row>
    <row r="20653" spans="5:29" s="2" customFormat="1">
      <c r="E20653" s="120"/>
      <c r="M20653" s="120"/>
      <c r="N20653" s="120"/>
      <c r="U20653" s="121"/>
      <c r="V20653" s="122"/>
      <c r="W20653" s="123"/>
      <c r="AC20653" s="123"/>
    </row>
    <row r="20654" spans="5:29" s="2" customFormat="1">
      <c r="E20654" s="120"/>
      <c r="M20654" s="120"/>
      <c r="N20654" s="120"/>
      <c r="U20654" s="121"/>
      <c r="V20654" s="122"/>
      <c r="W20654" s="123"/>
      <c r="AC20654" s="123"/>
    </row>
    <row r="20655" spans="5:29" s="2" customFormat="1">
      <c r="E20655" s="120"/>
      <c r="M20655" s="120"/>
      <c r="N20655" s="120"/>
      <c r="U20655" s="121"/>
      <c r="V20655" s="122"/>
      <c r="W20655" s="123"/>
      <c r="AC20655" s="123"/>
    </row>
    <row r="20656" spans="5:29" s="2" customFormat="1">
      <c r="E20656" s="120"/>
      <c r="M20656" s="120"/>
      <c r="N20656" s="120"/>
      <c r="U20656" s="121"/>
      <c r="V20656" s="122"/>
      <c r="W20656" s="123"/>
      <c r="AC20656" s="123"/>
    </row>
    <row r="20657" spans="5:29" s="2" customFormat="1">
      <c r="E20657" s="120"/>
      <c r="M20657" s="120"/>
      <c r="N20657" s="120"/>
      <c r="U20657" s="121"/>
      <c r="V20657" s="122"/>
      <c r="W20657" s="123"/>
      <c r="AC20657" s="123"/>
    </row>
    <row r="20658" spans="5:29" s="2" customFormat="1">
      <c r="E20658" s="120"/>
      <c r="M20658" s="120"/>
      <c r="N20658" s="120"/>
      <c r="U20658" s="121"/>
      <c r="V20658" s="122"/>
      <c r="W20658" s="123"/>
      <c r="AC20658" s="123"/>
    </row>
    <row r="20659" spans="5:29" s="2" customFormat="1">
      <c r="E20659" s="120"/>
      <c r="M20659" s="120"/>
      <c r="N20659" s="120"/>
      <c r="U20659" s="121"/>
      <c r="V20659" s="122"/>
      <c r="W20659" s="123"/>
      <c r="AC20659" s="123"/>
    </row>
    <row r="20660" spans="5:29" s="2" customFormat="1">
      <c r="E20660" s="120"/>
      <c r="M20660" s="120"/>
      <c r="N20660" s="120"/>
      <c r="U20660" s="121"/>
      <c r="V20660" s="122"/>
      <c r="W20660" s="123"/>
      <c r="AC20660" s="123"/>
    </row>
    <row r="20661" spans="5:29" s="2" customFormat="1">
      <c r="E20661" s="120"/>
      <c r="M20661" s="120"/>
      <c r="N20661" s="120"/>
      <c r="U20661" s="121"/>
      <c r="V20661" s="122"/>
      <c r="W20661" s="123"/>
      <c r="AC20661" s="123"/>
    </row>
    <row r="20662" spans="5:29" s="2" customFormat="1">
      <c r="E20662" s="120"/>
      <c r="M20662" s="120"/>
      <c r="N20662" s="120"/>
      <c r="U20662" s="121"/>
      <c r="V20662" s="122"/>
      <c r="W20662" s="123"/>
      <c r="AC20662" s="123"/>
    </row>
    <row r="20663" spans="5:29" s="2" customFormat="1">
      <c r="E20663" s="120"/>
      <c r="M20663" s="120"/>
      <c r="N20663" s="120"/>
      <c r="U20663" s="121"/>
      <c r="V20663" s="122"/>
      <c r="W20663" s="123"/>
      <c r="AC20663" s="123"/>
    </row>
    <row r="20664" spans="5:29" s="2" customFormat="1">
      <c r="E20664" s="120"/>
      <c r="M20664" s="120"/>
      <c r="N20664" s="120"/>
      <c r="U20664" s="121"/>
      <c r="V20664" s="122"/>
      <c r="W20664" s="123"/>
      <c r="AC20664" s="123"/>
    </row>
    <row r="20665" spans="5:29" s="2" customFormat="1">
      <c r="E20665" s="120"/>
      <c r="M20665" s="120"/>
      <c r="N20665" s="120"/>
      <c r="U20665" s="121"/>
      <c r="V20665" s="122"/>
      <c r="W20665" s="123"/>
      <c r="AC20665" s="123"/>
    </row>
    <row r="20666" spans="5:29" s="2" customFormat="1">
      <c r="E20666" s="120"/>
      <c r="M20666" s="120"/>
      <c r="N20666" s="120"/>
      <c r="U20666" s="121"/>
      <c r="V20666" s="122"/>
      <c r="W20666" s="123"/>
      <c r="AC20666" s="123"/>
    </row>
    <row r="20667" spans="5:29" s="2" customFormat="1">
      <c r="E20667" s="120"/>
      <c r="M20667" s="120"/>
      <c r="N20667" s="120"/>
      <c r="U20667" s="121"/>
      <c r="V20667" s="122"/>
      <c r="W20667" s="123"/>
      <c r="AC20667" s="123"/>
    </row>
    <row r="20668" spans="5:29" s="2" customFormat="1">
      <c r="E20668" s="120"/>
      <c r="M20668" s="120"/>
      <c r="N20668" s="120"/>
      <c r="U20668" s="121"/>
      <c r="V20668" s="122"/>
      <c r="W20668" s="123"/>
      <c r="AC20668" s="123"/>
    </row>
    <row r="20669" spans="5:29" s="2" customFormat="1">
      <c r="E20669" s="120"/>
      <c r="M20669" s="120"/>
      <c r="N20669" s="120"/>
      <c r="U20669" s="121"/>
      <c r="V20669" s="122"/>
      <c r="W20669" s="123"/>
      <c r="AC20669" s="123"/>
    </row>
    <row r="20670" spans="5:29" s="2" customFormat="1">
      <c r="E20670" s="120"/>
      <c r="M20670" s="120"/>
      <c r="N20670" s="120"/>
      <c r="U20670" s="121"/>
      <c r="V20670" s="122"/>
      <c r="W20670" s="123"/>
      <c r="AC20670" s="123"/>
    </row>
    <row r="20671" spans="5:29" s="2" customFormat="1">
      <c r="E20671" s="120"/>
      <c r="M20671" s="120"/>
      <c r="N20671" s="120"/>
      <c r="U20671" s="121"/>
      <c r="V20671" s="122"/>
      <c r="W20671" s="123"/>
      <c r="AC20671" s="123"/>
    </row>
    <row r="20672" spans="5:29" s="2" customFormat="1">
      <c r="E20672" s="120"/>
      <c r="M20672" s="120"/>
      <c r="N20672" s="120"/>
      <c r="U20672" s="121"/>
      <c r="V20672" s="122"/>
      <c r="W20672" s="123"/>
      <c r="AC20672" s="123"/>
    </row>
    <row r="20673" spans="5:29" s="2" customFormat="1">
      <c r="E20673" s="120"/>
      <c r="M20673" s="120"/>
      <c r="N20673" s="120"/>
      <c r="U20673" s="121"/>
      <c r="V20673" s="122"/>
      <c r="W20673" s="123"/>
      <c r="AC20673" s="123"/>
    </row>
    <row r="20674" spans="5:29" s="2" customFormat="1">
      <c r="E20674" s="120"/>
      <c r="M20674" s="120"/>
      <c r="N20674" s="120"/>
      <c r="U20674" s="121"/>
      <c r="V20674" s="122"/>
      <c r="W20674" s="123"/>
      <c r="AC20674" s="123"/>
    </row>
    <row r="20675" spans="5:29" s="2" customFormat="1">
      <c r="E20675" s="120"/>
      <c r="M20675" s="120"/>
      <c r="N20675" s="120"/>
      <c r="U20675" s="121"/>
      <c r="V20675" s="122"/>
      <c r="W20675" s="123"/>
      <c r="AC20675" s="123"/>
    </row>
    <row r="20676" spans="5:29" s="2" customFormat="1">
      <c r="E20676" s="120"/>
      <c r="M20676" s="120"/>
      <c r="N20676" s="120"/>
      <c r="U20676" s="121"/>
      <c r="V20676" s="122"/>
      <c r="W20676" s="123"/>
      <c r="AC20676" s="123"/>
    </row>
    <row r="20677" spans="5:29" s="2" customFormat="1">
      <c r="E20677" s="120"/>
      <c r="M20677" s="120"/>
      <c r="N20677" s="120"/>
      <c r="U20677" s="121"/>
      <c r="V20677" s="122"/>
      <c r="W20677" s="123"/>
      <c r="AC20677" s="123"/>
    </row>
    <row r="20678" spans="5:29" s="2" customFormat="1">
      <c r="E20678" s="120"/>
      <c r="M20678" s="120"/>
      <c r="N20678" s="120"/>
      <c r="U20678" s="121"/>
      <c r="V20678" s="122"/>
      <c r="W20678" s="123"/>
      <c r="AC20678" s="123"/>
    </row>
    <row r="20679" spans="5:29" s="2" customFormat="1">
      <c r="E20679" s="120"/>
      <c r="M20679" s="120"/>
      <c r="N20679" s="120"/>
      <c r="U20679" s="121"/>
      <c r="V20679" s="122"/>
      <c r="W20679" s="123"/>
      <c r="AC20679" s="123"/>
    </row>
    <row r="20680" spans="5:29" s="2" customFormat="1">
      <c r="E20680" s="120"/>
      <c r="M20680" s="120"/>
      <c r="N20680" s="120"/>
      <c r="U20680" s="121"/>
      <c r="V20680" s="122"/>
      <c r="W20680" s="123"/>
      <c r="AC20680" s="123"/>
    </row>
    <row r="20681" spans="5:29" s="2" customFormat="1">
      <c r="E20681" s="120"/>
      <c r="M20681" s="120"/>
      <c r="N20681" s="120"/>
      <c r="U20681" s="121"/>
      <c r="V20681" s="122"/>
      <c r="W20681" s="123"/>
      <c r="AC20681" s="123"/>
    </row>
    <row r="20682" spans="5:29" s="2" customFormat="1">
      <c r="E20682" s="120"/>
      <c r="M20682" s="120"/>
      <c r="N20682" s="120"/>
      <c r="U20682" s="121"/>
      <c r="V20682" s="122"/>
      <c r="W20682" s="123"/>
      <c r="AC20682" s="123"/>
    </row>
    <row r="20683" spans="5:29" s="2" customFormat="1">
      <c r="E20683" s="120"/>
      <c r="M20683" s="120"/>
      <c r="N20683" s="120"/>
      <c r="U20683" s="121"/>
      <c r="V20683" s="122"/>
      <c r="W20683" s="123"/>
      <c r="AC20683" s="123"/>
    </row>
    <row r="20684" spans="5:29" s="2" customFormat="1">
      <c r="E20684" s="120"/>
      <c r="M20684" s="120"/>
      <c r="N20684" s="120"/>
      <c r="U20684" s="121"/>
      <c r="V20684" s="122"/>
      <c r="W20684" s="123"/>
      <c r="AC20684" s="123"/>
    </row>
    <row r="20685" spans="5:29" s="2" customFormat="1">
      <c r="E20685" s="120"/>
      <c r="M20685" s="120"/>
      <c r="N20685" s="120"/>
      <c r="U20685" s="121"/>
      <c r="V20685" s="122"/>
      <c r="W20685" s="123"/>
      <c r="AC20685" s="123"/>
    </row>
    <row r="20686" spans="5:29" s="2" customFormat="1">
      <c r="E20686" s="120"/>
      <c r="M20686" s="120"/>
      <c r="N20686" s="120"/>
      <c r="U20686" s="121"/>
      <c r="V20686" s="122"/>
      <c r="W20686" s="123"/>
      <c r="AC20686" s="123"/>
    </row>
    <row r="20687" spans="5:29" s="2" customFormat="1">
      <c r="E20687" s="120"/>
      <c r="M20687" s="120"/>
      <c r="N20687" s="120"/>
      <c r="U20687" s="121"/>
      <c r="V20687" s="122"/>
      <c r="W20687" s="123"/>
      <c r="AC20687" s="123"/>
    </row>
    <row r="20688" spans="5:29" s="2" customFormat="1">
      <c r="E20688" s="120"/>
      <c r="M20688" s="120"/>
      <c r="N20688" s="120"/>
      <c r="U20688" s="121"/>
      <c r="V20688" s="122"/>
      <c r="W20688" s="123"/>
      <c r="AC20688" s="123"/>
    </row>
    <row r="20689" spans="5:29" s="2" customFormat="1">
      <c r="E20689" s="120"/>
      <c r="M20689" s="120"/>
      <c r="N20689" s="120"/>
      <c r="U20689" s="121"/>
      <c r="V20689" s="122"/>
      <c r="W20689" s="123"/>
      <c r="AC20689" s="123"/>
    </row>
    <row r="20690" spans="5:29" s="2" customFormat="1">
      <c r="E20690" s="120"/>
      <c r="M20690" s="120"/>
      <c r="N20690" s="120"/>
      <c r="U20690" s="121"/>
      <c r="V20690" s="122"/>
      <c r="W20690" s="123"/>
      <c r="AC20690" s="123"/>
    </row>
    <row r="20691" spans="5:29" s="2" customFormat="1">
      <c r="E20691" s="120"/>
      <c r="M20691" s="120"/>
      <c r="N20691" s="120"/>
      <c r="U20691" s="121"/>
      <c r="V20691" s="122"/>
      <c r="W20691" s="123"/>
      <c r="AC20691" s="123"/>
    </row>
    <row r="20692" spans="5:29" s="2" customFormat="1">
      <c r="E20692" s="120"/>
      <c r="M20692" s="120"/>
      <c r="N20692" s="120"/>
      <c r="U20692" s="121"/>
      <c r="V20692" s="122"/>
      <c r="W20692" s="123"/>
      <c r="AC20692" s="123"/>
    </row>
    <row r="20693" spans="5:29" s="2" customFormat="1">
      <c r="E20693" s="120"/>
      <c r="M20693" s="120"/>
      <c r="N20693" s="120"/>
      <c r="U20693" s="121"/>
      <c r="V20693" s="122"/>
      <c r="W20693" s="123"/>
      <c r="AC20693" s="123"/>
    </row>
    <row r="20694" spans="5:29" s="2" customFormat="1">
      <c r="E20694" s="120"/>
      <c r="M20694" s="120"/>
      <c r="N20694" s="120"/>
      <c r="U20694" s="121"/>
      <c r="V20694" s="122"/>
      <c r="W20694" s="123"/>
      <c r="AC20694" s="123"/>
    </row>
    <row r="20695" spans="5:29" s="2" customFormat="1">
      <c r="E20695" s="120"/>
      <c r="M20695" s="120"/>
      <c r="N20695" s="120"/>
      <c r="U20695" s="121"/>
      <c r="V20695" s="122"/>
      <c r="W20695" s="123"/>
      <c r="AC20695" s="123"/>
    </row>
    <row r="20696" spans="5:29" s="2" customFormat="1">
      <c r="E20696" s="120"/>
      <c r="M20696" s="120"/>
      <c r="N20696" s="120"/>
      <c r="U20696" s="121"/>
      <c r="V20696" s="122"/>
      <c r="W20696" s="123"/>
      <c r="AC20696" s="123"/>
    </row>
    <row r="20697" spans="5:29" s="2" customFormat="1">
      <c r="E20697" s="120"/>
      <c r="M20697" s="120"/>
      <c r="N20697" s="120"/>
      <c r="U20697" s="121"/>
      <c r="V20697" s="122"/>
      <c r="W20697" s="123"/>
      <c r="AC20697" s="123"/>
    </row>
    <row r="20698" spans="5:29" s="2" customFormat="1">
      <c r="E20698" s="120"/>
      <c r="M20698" s="120"/>
      <c r="N20698" s="120"/>
      <c r="U20698" s="121"/>
      <c r="V20698" s="122"/>
      <c r="W20698" s="123"/>
      <c r="AC20698" s="123"/>
    </row>
    <row r="20699" spans="5:29" s="2" customFormat="1">
      <c r="E20699" s="120"/>
      <c r="M20699" s="120"/>
      <c r="N20699" s="120"/>
      <c r="U20699" s="121"/>
      <c r="V20699" s="122"/>
      <c r="W20699" s="123"/>
      <c r="AC20699" s="123"/>
    </row>
    <row r="20700" spans="5:29" s="2" customFormat="1">
      <c r="E20700" s="120"/>
      <c r="M20700" s="120"/>
      <c r="N20700" s="120"/>
      <c r="U20700" s="121"/>
      <c r="V20700" s="122"/>
      <c r="W20700" s="123"/>
      <c r="AC20700" s="123"/>
    </row>
    <row r="20701" spans="5:29" s="2" customFormat="1">
      <c r="E20701" s="120"/>
      <c r="M20701" s="120"/>
      <c r="N20701" s="120"/>
      <c r="U20701" s="121"/>
      <c r="V20701" s="122"/>
      <c r="W20701" s="123"/>
      <c r="AC20701" s="123"/>
    </row>
    <row r="20702" spans="5:29" s="2" customFormat="1">
      <c r="E20702" s="120"/>
      <c r="M20702" s="120"/>
      <c r="N20702" s="120"/>
      <c r="U20702" s="121"/>
      <c r="V20702" s="122"/>
      <c r="W20702" s="123"/>
      <c r="AC20702" s="123"/>
    </row>
    <row r="20703" spans="5:29" s="2" customFormat="1">
      <c r="E20703" s="120"/>
      <c r="M20703" s="120"/>
      <c r="N20703" s="120"/>
      <c r="U20703" s="121"/>
      <c r="V20703" s="122"/>
      <c r="W20703" s="123"/>
      <c r="AC20703" s="123"/>
    </row>
    <row r="20704" spans="5:29" s="2" customFormat="1">
      <c r="E20704" s="120"/>
      <c r="M20704" s="120"/>
      <c r="N20704" s="120"/>
      <c r="U20704" s="121"/>
      <c r="V20704" s="122"/>
      <c r="W20704" s="123"/>
      <c r="AC20704" s="123"/>
    </row>
    <row r="20705" spans="5:29" s="2" customFormat="1">
      <c r="E20705" s="120"/>
      <c r="M20705" s="120"/>
      <c r="N20705" s="120"/>
      <c r="U20705" s="121"/>
      <c r="V20705" s="122"/>
      <c r="W20705" s="123"/>
      <c r="AC20705" s="123"/>
    </row>
    <row r="20706" spans="5:29" s="2" customFormat="1">
      <c r="E20706" s="120"/>
      <c r="M20706" s="120"/>
      <c r="N20706" s="120"/>
      <c r="U20706" s="121"/>
      <c r="V20706" s="122"/>
      <c r="W20706" s="123"/>
      <c r="AC20706" s="123"/>
    </row>
    <row r="20707" spans="5:29" s="2" customFormat="1">
      <c r="E20707" s="120"/>
      <c r="M20707" s="120"/>
      <c r="N20707" s="120"/>
      <c r="U20707" s="121"/>
      <c r="V20707" s="122"/>
      <c r="W20707" s="123"/>
      <c r="AC20707" s="123"/>
    </row>
    <row r="20708" spans="5:29" s="2" customFormat="1">
      <c r="E20708" s="120"/>
      <c r="M20708" s="120"/>
      <c r="N20708" s="120"/>
      <c r="U20708" s="121"/>
      <c r="V20708" s="122"/>
      <c r="W20708" s="123"/>
      <c r="AC20708" s="123"/>
    </row>
    <row r="20709" spans="5:29" s="2" customFormat="1">
      <c r="E20709" s="120"/>
      <c r="M20709" s="120"/>
      <c r="N20709" s="120"/>
      <c r="U20709" s="121"/>
      <c r="V20709" s="122"/>
      <c r="W20709" s="123"/>
      <c r="AC20709" s="123"/>
    </row>
    <row r="20710" spans="5:29" s="2" customFormat="1">
      <c r="E20710" s="120"/>
      <c r="M20710" s="120"/>
      <c r="N20710" s="120"/>
      <c r="U20710" s="121"/>
      <c r="V20710" s="122"/>
      <c r="W20710" s="123"/>
      <c r="AC20710" s="123"/>
    </row>
    <row r="20711" spans="5:29" s="2" customFormat="1">
      <c r="E20711" s="120"/>
      <c r="M20711" s="120"/>
      <c r="N20711" s="120"/>
      <c r="U20711" s="121"/>
      <c r="V20711" s="122"/>
      <c r="W20711" s="123"/>
      <c r="AC20711" s="123"/>
    </row>
    <row r="20712" spans="5:29" s="2" customFormat="1">
      <c r="E20712" s="120"/>
      <c r="M20712" s="120"/>
      <c r="N20712" s="120"/>
      <c r="U20712" s="121"/>
      <c r="V20712" s="122"/>
      <c r="W20712" s="123"/>
      <c r="AC20712" s="123"/>
    </row>
    <row r="20713" spans="5:29" s="2" customFormat="1">
      <c r="E20713" s="120"/>
      <c r="M20713" s="120"/>
      <c r="N20713" s="120"/>
      <c r="U20713" s="121"/>
      <c r="V20713" s="122"/>
      <c r="W20713" s="123"/>
      <c r="AC20713" s="123"/>
    </row>
    <row r="20714" spans="5:29" s="2" customFormat="1">
      <c r="E20714" s="120"/>
      <c r="M20714" s="120"/>
      <c r="N20714" s="120"/>
      <c r="U20714" s="121"/>
      <c r="V20714" s="122"/>
      <c r="W20714" s="123"/>
      <c r="AC20714" s="123"/>
    </row>
    <row r="20715" spans="5:29" s="2" customFormat="1">
      <c r="E20715" s="120"/>
      <c r="M20715" s="120"/>
      <c r="N20715" s="120"/>
      <c r="U20715" s="121"/>
      <c r="V20715" s="122"/>
      <c r="W20715" s="123"/>
      <c r="AC20715" s="123"/>
    </row>
    <row r="20716" spans="5:29" s="2" customFormat="1">
      <c r="E20716" s="120"/>
      <c r="M20716" s="120"/>
      <c r="N20716" s="120"/>
      <c r="U20716" s="121"/>
      <c r="V20716" s="122"/>
      <c r="W20716" s="123"/>
      <c r="AC20716" s="123"/>
    </row>
    <row r="20717" spans="5:29" s="2" customFormat="1">
      <c r="E20717" s="120"/>
      <c r="M20717" s="120"/>
      <c r="N20717" s="120"/>
      <c r="U20717" s="121"/>
      <c r="V20717" s="122"/>
      <c r="W20717" s="123"/>
      <c r="AC20717" s="123"/>
    </row>
    <row r="20718" spans="5:29" s="2" customFormat="1">
      <c r="E20718" s="120"/>
      <c r="M20718" s="120"/>
      <c r="N20718" s="120"/>
      <c r="U20718" s="121"/>
      <c r="V20718" s="122"/>
      <c r="W20718" s="123"/>
      <c r="AC20718" s="123"/>
    </row>
    <row r="20719" spans="5:29" s="2" customFormat="1">
      <c r="E20719" s="120"/>
      <c r="M20719" s="120"/>
      <c r="N20719" s="120"/>
      <c r="U20719" s="121"/>
      <c r="V20719" s="122"/>
      <c r="W20719" s="123"/>
      <c r="AC20719" s="123"/>
    </row>
    <row r="20720" spans="5:29" s="2" customFormat="1">
      <c r="E20720" s="120"/>
      <c r="M20720" s="120"/>
      <c r="N20720" s="120"/>
      <c r="U20720" s="121"/>
      <c r="V20720" s="122"/>
      <c r="W20720" s="123"/>
      <c r="AC20720" s="123"/>
    </row>
    <row r="20721" spans="5:29" s="2" customFormat="1">
      <c r="E20721" s="120"/>
      <c r="M20721" s="120"/>
      <c r="N20721" s="120"/>
      <c r="U20721" s="121"/>
      <c r="V20721" s="122"/>
      <c r="W20721" s="123"/>
      <c r="AC20721" s="123"/>
    </row>
    <row r="20722" spans="5:29" s="2" customFormat="1">
      <c r="E20722" s="120"/>
      <c r="M20722" s="120"/>
      <c r="N20722" s="120"/>
      <c r="U20722" s="121"/>
      <c r="V20722" s="122"/>
      <c r="W20722" s="123"/>
      <c r="AC20722" s="123"/>
    </row>
    <row r="20723" spans="5:29" s="2" customFormat="1">
      <c r="E20723" s="120"/>
      <c r="M20723" s="120"/>
      <c r="N20723" s="120"/>
      <c r="U20723" s="121"/>
      <c r="V20723" s="122"/>
      <c r="W20723" s="123"/>
      <c r="AC20723" s="123"/>
    </row>
    <row r="20724" spans="5:29" s="2" customFormat="1">
      <c r="E20724" s="120"/>
      <c r="M20724" s="120"/>
      <c r="N20724" s="120"/>
      <c r="U20724" s="121"/>
      <c r="V20724" s="122"/>
      <c r="W20724" s="123"/>
      <c r="AC20724" s="123"/>
    </row>
    <row r="20725" spans="5:29" s="2" customFormat="1">
      <c r="E20725" s="120"/>
      <c r="M20725" s="120"/>
      <c r="N20725" s="120"/>
      <c r="U20725" s="121"/>
      <c r="V20725" s="122"/>
      <c r="W20725" s="123"/>
      <c r="AC20725" s="123"/>
    </row>
    <row r="20726" spans="5:29" s="2" customFormat="1">
      <c r="E20726" s="120"/>
      <c r="M20726" s="120"/>
      <c r="N20726" s="120"/>
      <c r="U20726" s="121"/>
      <c r="V20726" s="122"/>
      <c r="W20726" s="123"/>
      <c r="AC20726" s="123"/>
    </row>
    <row r="20727" spans="5:29" s="2" customFormat="1">
      <c r="E20727" s="120"/>
      <c r="M20727" s="120"/>
      <c r="N20727" s="120"/>
      <c r="U20727" s="121"/>
      <c r="V20727" s="122"/>
      <c r="W20727" s="123"/>
      <c r="AC20727" s="123"/>
    </row>
    <row r="20728" spans="5:29" s="2" customFormat="1">
      <c r="E20728" s="120"/>
      <c r="M20728" s="120"/>
      <c r="N20728" s="120"/>
      <c r="U20728" s="121"/>
      <c r="V20728" s="122"/>
      <c r="W20728" s="123"/>
      <c r="AC20728" s="123"/>
    </row>
    <row r="20729" spans="5:29" s="2" customFormat="1">
      <c r="E20729" s="120"/>
      <c r="M20729" s="120"/>
      <c r="N20729" s="120"/>
      <c r="U20729" s="121"/>
      <c r="V20729" s="122"/>
      <c r="W20729" s="123"/>
      <c r="AC20729" s="123"/>
    </row>
    <row r="20730" spans="5:29" s="2" customFormat="1">
      <c r="E20730" s="120"/>
      <c r="M20730" s="120"/>
      <c r="N20730" s="120"/>
      <c r="U20730" s="121"/>
      <c r="V20730" s="122"/>
      <c r="W20730" s="123"/>
      <c r="AC20730" s="123"/>
    </row>
    <row r="20731" spans="5:29" s="2" customFormat="1">
      <c r="E20731" s="120"/>
      <c r="M20731" s="120"/>
      <c r="N20731" s="120"/>
      <c r="U20731" s="121"/>
      <c r="V20731" s="122"/>
      <c r="W20731" s="123"/>
      <c r="AC20731" s="123"/>
    </row>
    <row r="20732" spans="5:29" s="2" customFormat="1">
      <c r="E20732" s="120"/>
      <c r="M20732" s="120"/>
      <c r="N20732" s="120"/>
      <c r="U20732" s="121"/>
      <c r="V20732" s="122"/>
      <c r="W20732" s="123"/>
      <c r="AC20732" s="123"/>
    </row>
    <row r="20733" spans="5:29" s="2" customFormat="1">
      <c r="E20733" s="120"/>
      <c r="M20733" s="120"/>
      <c r="N20733" s="120"/>
      <c r="U20733" s="121"/>
      <c r="V20733" s="122"/>
      <c r="W20733" s="123"/>
      <c r="AC20733" s="123"/>
    </row>
    <row r="20734" spans="5:29" s="2" customFormat="1">
      <c r="E20734" s="120"/>
      <c r="M20734" s="120"/>
      <c r="N20734" s="120"/>
      <c r="U20734" s="121"/>
      <c r="V20734" s="122"/>
      <c r="W20734" s="123"/>
      <c r="AC20734" s="123"/>
    </row>
    <row r="20735" spans="5:29" s="2" customFormat="1">
      <c r="E20735" s="120"/>
      <c r="M20735" s="120"/>
      <c r="N20735" s="120"/>
      <c r="U20735" s="121"/>
      <c r="V20735" s="122"/>
      <c r="W20735" s="123"/>
      <c r="AC20735" s="123"/>
    </row>
    <row r="20736" spans="5:29" s="2" customFormat="1">
      <c r="E20736" s="120"/>
      <c r="M20736" s="120"/>
      <c r="N20736" s="120"/>
      <c r="U20736" s="121"/>
      <c r="V20736" s="122"/>
      <c r="W20736" s="123"/>
      <c r="AC20736" s="123"/>
    </row>
    <row r="20737" spans="5:29" s="2" customFormat="1">
      <c r="E20737" s="120"/>
      <c r="M20737" s="120"/>
      <c r="N20737" s="120"/>
      <c r="U20737" s="121"/>
      <c r="V20737" s="122"/>
      <c r="W20737" s="123"/>
      <c r="AC20737" s="123"/>
    </row>
    <row r="20738" spans="5:29" s="2" customFormat="1">
      <c r="E20738" s="120"/>
      <c r="M20738" s="120"/>
      <c r="N20738" s="120"/>
      <c r="U20738" s="121"/>
      <c r="V20738" s="122"/>
      <c r="W20738" s="123"/>
      <c r="AC20738" s="123"/>
    </row>
    <row r="20739" spans="5:29" s="2" customFormat="1">
      <c r="E20739" s="120"/>
      <c r="M20739" s="120"/>
      <c r="N20739" s="120"/>
      <c r="U20739" s="121"/>
      <c r="V20739" s="122"/>
      <c r="W20739" s="123"/>
      <c r="AC20739" s="123"/>
    </row>
    <row r="20740" spans="5:29" s="2" customFormat="1">
      <c r="E20740" s="120"/>
      <c r="M20740" s="120"/>
      <c r="N20740" s="120"/>
      <c r="U20740" s="121"/>
      <c r="V20740" s="122"/>
      <c r="W20740" s="123"/>
      <c r="AC20740" s="123"/>
    </row>
    <row r="20741" spans="5:29" s="2" customFormat="1">
      <c r="E20741" s="120"/>
      <c r="M20741" s="120"/>
      <c r="N20741" s="120"/>
      <c r="U20741" s="121"/>
      <c r="V20741" s="122"/>
      <c r="W20741" s="123"/>
      <c r="AC20741" s="123"/>
    </row>
    <row r="20742" spans="5:29" s="2" customFormat="1">
      <c r="E20742" s="120"/>
      <c r="M20742" s="120"/>
      <c r="N20742" s="120"/>
      <c r="U20742" s="121"/>
      <c r="V20742" s="122"/>
      <c r="W20742" s="123"/>
      <c r="AC20742" s="123"/>
    </row>
    <row r="20743" spans="5:29" s="2" customFormat="1">
      <c r="E20743" s="120"/>
      <c r="M20743" s="120"/>
      <c r="N20743" s="120"/>
      <c r="U20743" s="121"/>
      <c r="V20743" s="122"/>
      <c r="W20743" s="123"/>
      <c r="AC20743" s="123"/>
    </row>
    <row r="20744" spans="5:29" s="2" customFormat="1">
      <c r="E20744" s="120"/>
      <c r="M20744" s="120"/>
      <c r="N20744" s="120"/>
      <c r="U20744" s="121"/>
      <c r="V20744" s="122"/>
      <c r="W20744" s="123"/>
      <c r="AC20744" s="123"/>
    </row>
    <row r="20745" spans="5:29" s="2" customFormat="1">
      <c r="E20745" s="120"/>
      <c r="M20745" s="120"/>
      <c r="N20745" s="120"/>
      <c r="U20745" s="121"/>
      <c r="V20745" s="122"/>
      <c r="W20745" s="123"/>
      <c r="AC20745" s="123"/>
    </row>
    <row r="20746" spans="5:29" s="2" customFormat="1">
      <c r="E20746" s="120"/>
      <c r="M20746" s="120"/>
      <c r="N20746" s="120"/>
      <c r="U20746" s="121"/>
      <c r="V20746" s="122"/>
      <c r="W20746" s="123"/>
      <c r="AC20746" s="123"/>
    </row>
    <row r="20747" spans="5:29" s="2" customFormat="1">
      <c r="E20747" s="120"/>
      <c r="M20747" s="120"/>
      <c r="N20747" s="120"/>
      <c r="U20747" s="121"/>
      <c r="V20747" s="122"/>
      <c r="W20747" s="123"/>
      <c r="AC20747" s="123"/>
    </row>
    <row r="20748" spans="5:29" s="2" customFormat="1">
      <c r="E20748" s="120"/>
      <c r="M20748" s="120"/>
      <c r="N20748" s="120"/>
      <c r="U20748" s="121"/>
      <c r="V20748" s="122"/>
      <c r="W20748" s="123"/>
      <c r="AC20748" s="123"/>
    </row>
    <row r="20749" spans="5:29" s="2" customFormat="1">
      <c r="E20749" s="120"/>
      <c r="M20749" s="120"/>
      <c r="N20749" s="120"/>
      <c r="U20749" s="121"/>
      <c r="V20749" s="122"/>
      <c r="W20749" s="123"/>
      <c r="AC20749" s="123"/>
    </row>
    <row r="20750" spans="5:29" s="2" customFormat="1">
      <c r="E20750" s="120"/>
      <c r="M20750" s="120"/>
      <c r="N20750" s="120"/>
      <c r="U20750" s="121"/>
      <c r="V20750" s="122"/>
      <c r="W20750" s="123"/>
      <c r="AC20750" s="123"/>
    </row>
    <row r="20751" spans="5:29" s="2" customFormat="1">
      <c r="E20751" s="120"/>
      <c r="M20751" s="120"/>
      <c r="N20751" s="120"/>
      <c r="U20751" s="121"/>
      <c r="V20751" s="122"/>
      <c r="W20751" s="123"/>
      <c r="AC20751" s="123"/>
    </row>
    <row r="20752" spans="5:29" s="2" customFormat="1">
      <c r="E20752" s="120"/>
      <c r="M20752" s="120"/>
      <c r="N20752" s="120"/>
      <c r="U20752" s="121"/>
      <c r="V20752" s="122"/>
      <c r="W20752" s="123"/>
      <c r="AC20752" s="123"/>
    </row>
    <row r="20753" spans="5:29" s="2" customFormat="1">
      <c r="E20753" s="120"/>
      <c r="M20753" s="120"/>
      <c r="N20753" s="120"/>
      <c r="U20753" s="121"/>
      <c r="V20753" s="122"/>
      <c r="W20753" s="123"/>
      <c r="AC20753" s="123"/>
    </row>
    <row r="20754" spans="5:29" s="2" customFormat="1">
      <c r="E20754" s="120"/>
      <c r="M20754" s="120"/>
      <c r="N20754" s="120"/>
      <c r="U20754" s="121"/>
      <c r="V20754" s="122"/>
      <c r="W20754" s="123"/>
      <c r="AC20754" s="123"/>
    </row>
    <row r="20755" spans="5:29" s="2" customFormat="1">
      <c r="E20755" s="120"/>
      <c r="M20755" s="120"/>
      <c r="N20755" s="120"/>
      <c r="U20755" s="121"/>
      <c r="V20755" s="122"/>
      <c r="W20755" s="123"/>
      <c r="AC20755" s="123"/>
    </row>
    <row r="20756" spans="5:29" s="2" customFormat="1">
      <c r="E20756" s="120"/>
      <c r="M20756" s="120"/>
      <c r="N20756" s="120"/>
      <c r="U20756" s="121"/>
      <c r="V20756" s="122"/>
      <c r="W20756" s="123"/>
      <c r="AC20756" s="123"/>
    </row>
    <row r="20757" spans="5:29" s="2" customFormat="1">
      <c r="E20757" s="120"/>
      <c r="M20757" s="120"/>
      <c r="N20757" s="120"/>
      <c r="U20757" s="121"/>
      <c r="V20757" s="122"/>
      <c r="W20757" s="123"/>
      <c r="AC20757" s="123"/>
    </row>
    <row r="20758" spans="5:29" s="2" customFormat="1">
      <c r="E20758" s="120"/>
      <c r="M20758" s="120"/>
      <c r="N20758" s="120"/>
      <c r="U20758" s="121"/>
      <c r="V20758" s="122"/>
      <c r="W20758" s="123"/>
      <c r="AC20758" s="123"/>
    </row>
    <row r="20759" spans="5:29" s="2" customFormat="1">
      <c r="E20759" s="120"/>
      <c r="M20759" s="120"/>
      <c r="N20759" s="120"/>
      <c r="U20759" s="121"/>
      <c r="V20759" s="122"/>
      <c r="W20759" s="123"/>
      <c r="AC20759" s="123"/>
    </row>
    <row r="20760" spans="5:29" s="2" customFormat="1">
      <c r="E20760" s="120"/>
      <c r="M20760" s="120"/>
      <c r="N20760" s="120"/>
      <c r="U20760" s="121"/>
      <c r="V20760" s="122"/>
      <c r="W20760" s="123"/>
      <c r="AC20760" s="123"/>
    </row>
    <row r="20761" spans="5:29" s="2" customFormat="1">
      <c r="E20761" s="120"/>
      <c r="M20761" s="120"/>
      <c r="N20761" s="120"/>
      <c r="U20761" s="121"/>
      <c r="V20761" s="122"/>
      <c r="W20761" s="123"/>
      <c r="AC20761" s="123"/>
    </row>
    <row r="20762" spans="5:29" s="2" customFormat="1">
      <c r="E20762" s="120"/>
      <c r="M20762" s="120"/>
      <c r="N20762" s="120"/>
      <c r="U20762" s="121"/>
      <c r="V20762" s="122"/>
      <c r="W20762" s="123"/>
      <c r="AC20762" s="123"/>
    </row>
    <row r="20763" spans="5:29" s="2" customFormat="1">
      <c r="E20763" s="120"/>
      <c r="M20763" s="120"/>
      <c r="N20763" s="120"/>
      <c r="U20763" s="121"/>
      <c r="V20763" s="122"/>
      <c r="W20763" s="123"/>
      <c r="AC20763" s="123"/>
    </row>
    <row r="20764" spans="5:29" s="2" customFormat="1">
      <c r="E20764" s="120"/>
      <c r="M20764" s="120"/>
      <c r="N20764" s="120"/>
      <c r="U20764" s="121"/>
      <c r="V20764" s="122"/>
      <c r="W20764" s="123"/>
      <c r="AC20764" s="123"/>
    </row>
    <row r="20765" spans="5:29" s="2" customFormat="1">
      <c r="E20765" s="120"/>
      <c r="M20765" s="120"/>
      <c r="N20765" s="120"/>
      <c r="U20765" s="121"/>
      <c r="V20765" s="122"/>
      <c r="W20765" s="123"/>
      <c r="AC20765" s="123"/>
    </row>
    <row r="20766" spans="5:29" s="2" customFormat="1">
      <c r="E20766" s="120"/>
      <c r="M20766" s="120"/>
      <c r="N20766" s="120"/>
      <c r="U20766" s="121"/>
      <c r="V20766" s="122"/>
      <c r="W20766" s="123"/>
      <c r="AC20766" s="123"/>
    </row>
    <row r="20767" spans="5:29" s="2" customFormat="1">
      <c r="E20767" s="120"/>
      <c r="M20767" s="120"/>
      <c r="N20767" s="120"/>
      <c r="U20767" s="121"/>
      <c r="V20767" s="122"/>
      <c r="W20767" s="123"/>
      <c r="AC20767" s="123"/>
    </row>
    <row r="20768" spans="5:29" s="2" customFormat="1">
      <c r="E20768" s="120"/>
      <c r="M20768" s="120"/>
      <c r="N20768" s="120"/>
      <c r="U20768" s="121"/>
      <c r="V20768" s="122"/>
      <c r="W20768" s="123"/>
      <c r="AC20768" s="123"/>
    </row>
    <row r="20769" spans="5:29" s="2" customFormat="1">
      <c r="E20769" s="120"/>
      <c r="M20769" s="120"/>
      <c r="N20769" s="120"/>
      <c r="U20769" s="121"/>
      <c r="V20769" s="122"/>
      <c r="W20769" s="123"/>
      <c r="AC20769" s="123"/>
    </row>
    <row r="20770" spans="5:29" s="2" customFormat="1">
      <c r="E20770" s="120"/>
      <c r="M20770" s="120"/>
      <c r="N20770" s="120"/>
      <c r="U20770" s="121"/>
      <c r="V20770" s="122"/>
      <c r="W20770" s="123"/>
      <c r="AC20770" s="123"/>
    </row>
    <row r="20771" spans="5:29" s="2" customFormat="1">
      <c r="E20771" s="120"/>
      <c r="M20771" s="120"/>
      <c r="N20771" s="120"/>
      <c r="U20771" s="121"/>
      <c r="V20771" s="122"/>
      <c r="W20771" s="123"/>
      <c r="AC20771" s="123"/>
    </row>
    <row r="20772" spans="5:29" s="2" customFormat="1">
      <c r="E20772" s="120"/>
      <c r="M20772" s="120"/>
      <c r="N20772" s="120"/>
      <c r="U20772" s="121"/>
      <c r="V20772" s="122"/>
      <c r="W20772" s="123"/>
      <c r="AC20772" s="123"/>
    </row>
    <row r="20773" spans="5:29" s="2" customFormat="1">
      <c r="E20773" s="120"/>
      <c r="M20773" s="120"/>
      <c r="N20773" s="120"/>
      <c r="U20773" s="121"/>
      <c r="V20773" s="122"/>
      <c r="W20773" s="123"/>
      <c r="AC20773" s="123"/>
    </row>
    <row r="20774" spans="5:29" s="2" customFormat="1">
      <c r="E20774" s="120"/>
      <c r="M20774" s="120"/>
      <c r="N20774" s="120"/>
      <c r="U20774" s="121"/>
      <c r="V20774" s="122"/>
      <c r="W20774" s="123"/>
      <c r="AC20774" s="123"/>
    </row>
    <row r="20775" spans="5:29" s="2" customFormat="1">
      <c r="E20775" s="120"/>
      <c r="M20775" s="120"/>
      <c r="N20775" s="120"/>
      <c r="U20775" s="121"/>
      <c r="V20775" s="122"/>
      <c r="W20775" s="123"/>
      <c r="AC20775" s="123"/>
    </row>
    <row r="20776" spans="5:29" s="2" customFormat="1">
      <c r="E20776" s="120"/>
      <c r="M20776" s="120"/>
      <c r="N20776" s="120"/>
      <c r="U20776" s="121"/>
      <c r="V20776" s="122"/>
      <c r="W20776" s="123"/>
      <c r="AC20776" s="123"/>
    </row>
    <row r="20777" spans="5:29" s="2" customFormat="1">
      <c r="E20777" s="120"/>
      <c r="M20777" s="120"/>
      <c r="N20777" s="120"/>
      <c r="U20777" s="121"/>
      <c r="V20777" s="122"/>
      <c r="W20777" s="123"/>
      <c r="AC20777" s="123"/>
    </row>
    <row r="20778" spans="5:29" s="2" customFormat="1">
      <c r="E20778" s="120"/>
      <c r="M20778" s="120"/>
      <c r="N20778" s="120"/>
      <c r="U20778" s="121"/>
      <c r="V20778" s="122"/>
      <c r="W20778" s="123"/>
      <c r="AC20778" s="123"/>
    </row>
    <row r="20779" spans="5:29" s="2" customFormat="1">
      <c r="E20779" s="120"/>
      <c r="M20779" s="120"/>
      <c r="N20779" s="120"/>
      <c r="U20779" s="121"/>
      <c r="V20779" s="122"/>
      <c r="W20779" s="123"/>
      <c r="AC20779" s="123"/>
    </row>
    <row r="20780" spans="5:29" s="2" customFormat="1">
      <c r="E20780" s="120"/>
      <c r="M20780" s="120"/>
      <c r="N20780" s="120"/>
      <c r="U20780" s="121"/>
      <c r="V20780" s="122"/>
      <c r="W20780" s="123"/>
      <c r="AC20780" s="123"/>
    </row>
    <row r="20781" spans="5:29" s="2" customFormat="1">
      <c r="E20781" s="120"/>
      <c r="M20781" s="120"/>
      <c r="N20781" s="120"/>
      <c r="U20781" s="121"/>
      <c r="V20781" s="122"/>
      <c r="W20781" s="123"/>
      <c r="AC20781" s="123"/>
    </row>
    <row r="20782" spans="5:29" s="2" customFormat="1">
      <c r="E20782" s="120"/>
      <c r="M20782" s="120"/>
      <c r="N20782" s="120"/>
      <c r="U20782" s="121"/>
      <c r="V20782" s="122"/>
      <c r="W20782" s="123"/>
      <c r="AC20782" s="123"/>
    </row>
    <row r="20783" spans="5:29" s="2" customFormat="1">
      <c r="E20783" s="120"/>
      <c r="M20783" s="120"/>
      <c r="N20783" s="120"/>
      <c r="U20783" s="121"/>
      <c r="V20783" s="122"/>
      <c r="W20783" s="123"/>
      <c r="AC20783" s="123"/>
    </row>
    <row r="20784" spans="5:29" s="2" customFormat="1">
      <c r="E20784" s="120"/>
      <c r="M20784" s="120"/>
      <c r="N20784" s="120"/>
      <c r="U20784" s="121"/>
      <c r="V20784" s="122"/>
      <c r="W20784" s="123"/>
      <c r="AC20784" s="123"/>
    </row>
    <row r="20785" spans="5:29" s="2" customFormat="1">
      <c r="E20785" s="120"/>
      <c r="M20785" s="120"/>
      <c r="N20785" s="120"/>
      <c r="U20785" s="121"/>
      <c r="V20785" s="122"/>
      <c r="W20785" s="123"/>
      <c r="AC20785" s="123"/>
    </row>
    <row r="20786" spans="5:29" s="2" customFormat="1">
      <c r="E20786" s="120"/>
      <c r="M20786" s="120"/>
      <c r="N20786" s="120"/>
      <c r="U20786" s="121"/>
      <c r="V20786" s="122"/>
      <c r="W20786" s="123"/>
      <c r="AC20786" s="123"/>
    </row>
    <row r="20787" spans="5:29" s="2" customFormat="1">
      <c r="E20787" s="120"/>
      <c r="M20787" s="120"/>
      <c r="N20787" s="120"/>
      <c r="U20787" s="121"/>
      <c r="V20787" s="122"/>
      <c r="W20787" s="123"/>
      <c r="AC20787" s="123"/>
    </row>
    <row r="20788" spans="5:29" s="2" customFormat="1">
      <c r="E20788" s="120"/>
      <c r="M20788" s="120"/>
      <c r="N20788" s="120"/>
      <c r="U20788" s="121"/>
      <c r="V20788" s="122"/>
      <c r="W20788" s="123"/>
      <c r="AC20788" s="123"/>
    </row>
    <row r="20789" spans="5:29" s="2" customFormat="1">
      <c r="E20789" s="120"/>
      <c r="M20789" s="120"/>
      <c r="N20789" s="120"/>
      <c r="U20789" s="121"/>
      <c r="V20789" s="122"/>
      <c r="W20789" s="123"/>
      <c r="AC20789" s="123"/>
    </row>
    <row r="20790" spans="5:29" s="2" customFormat="1">
      <c r="E20790" s="120"/>
      <c r="M20790" s="120"/>
      <c r="N20790" s="120"/>
      <c r="U20790" s="121"/>
      <c r="V20790" s="122"/>
      <c r="W20790" s="123"/>
      <c r="AC20790" s="123"/>
    </row>
    <row r="20791" spans="5:29" s="2" customFormat="1">
      <c r="E20791" s="120"/>
      <c r="M20791" s="120"/>
      <c r="N20791" s="120"/>
      <c r="U20791" s="121"/>
      <c r="V20791" s="122"/>
      <c r="W20791" s="123"/>
      <c r="AC20791" s="123"/>
    </row>
    <row r="20792" spans="5:29" s="2" customFormat="1">
      <c r="E20792" s="120"/>
      <c r="M20792" s="120"/>
      <c r="N20792" s="120"/>
      <c r="U20792" s="121"/>
      <c r="V20792" s="122"/>
      <c r="W20792" s="123"/>
      <c r="AC20792" s="123"/>
    </row>
    <row r="20793" spans="5:29" s="2" customFormat="1">
      <c r="E20793" s="120"/>
      <c r="M20793" s="120"/>
      <c r="N20793" s="120"/>
      <c r="U20793" s="121"/>
      <c r="V20793" s="122"/>
      <c r="W20793" s="123"/>
      <c r="AC20793" s="123"/>
    </row>
    <row r="20794" spans="5:29" s="2" customFormat="1">
      <c r="E20794" s="120"/>
      <c r="M20794" s="120"/>
      <c r="N20794" s="120"/>
      <c r="U20794" s="121"/>
      <c r="V20794" s="122"/>
      <c r="W20794" s="123"/>
      <c r="AC20794" s="123"/>
    </row>
    <row r="20795" spans="5:29" s="2" customFormat="1">
      <c r="E20795" s="120"/>
      <c r="M20795" s="120"/>
      <c r="N20795" s="120"/>
      <c r="U20795" s="121"/>
      <c r="V20795" s="122"/>
      <c r="W20795" s="123"/>
      <c r="AC20795" s="123"/>
    </row>
    <row r="20796" spans="5:29" s="2" customFormat="1">
      <c r="E20796" s="120"/>
      <c r="M20796" s="120"/>
      <c r="N20796" s="120"/>
      <c r="U20796" s="121"/>
      <c r="V20796" s="122"/>
      <c r="W20796" s="123"/>
      <c r="AC20796" s="123"/>
    </row>
    <row r="20797" spans="5:29" s="2" customFormat="1">
      <c r="E20797" s="120"/>
      <c r="M20797" s="120"/>
      <c r="N20797" s="120"/>
      <c r="U20797" s="121"/>
      <c r="V20797" s="122"/>
      <c r="W20797" s="123"/>
      <c r="AC20797" s="123"/>
    </row>
    <row r="20798" spans="5:29" s="2" customFormat="1">
      <c r="E20798" s="120"/>
      <c r="M20798" s="120"/>
      <c r="N20798" s="120"/>
      <c r="U20798" s="121"/>
      <c r="V20798" s="122"/>
      <c r="W20798" s="123"/>
      <c r="AC20798" s="123"/>
    </row>
    <row r="20799" spans="5:29" s="2" customFormat="1">
      <c r="E20799" s="120"/>
      <c r="M20799" s="120"/>
      <c r="N20799" s="120"/>
      <c r="U20799" s="121"/>
      <c r="V20799" s="122"/>
      <c r="W20799" s="123"/>
      <c r="AC20799" s="123"/>
    </row>
    <row r="20800" spans="5:29" s="2" customFormat="1">
      <c r="E20800" s="120"/>
      <c r="M20800" s="120"/>
      <c r="N20800" s="120"/>
      <c r="U20800" s="121"/>
      <c r="V20800" s="122"/>
      <c r="W20800" s="123"/>
      <c r="AC20800" s="123"/>
    </row>
    <row r="20801" spans="5:29" s="2" customFormat="1">
      <c r="E20801" s="120"/>
      <c r="M20801" s="120"/>
      <c r="N20801" s="120"/>
      <c r="U20801" s="121"/>
      <c r="V20801" s="122"/>
      <c r="W20801" s="123"/>
      <c r="AC20801" s="123"/>
    </row>
    <row r="20802" spans="5:29" s="2" customFormat="1">
      <c r="E20802" s="120"/>
      <c r="M20802" s="120"/>
      <c r="N20802" s="120"/>
      <c r="U20802" s="121"/>
      <c r="V20802" s="122"/>
      <c r="W20802" s="123"/>
      <c r="AC20802" s="123"/>
    </row>
    <row r="20803" spans="5:29" s="2" customFormat="1">
      <c r="E20803" s="120"/>
      <c r="M20803" s="120"/>
      <c r="N20803" s="120"/>
      <c r="U20803" s="121"/>
      <c r="V20803" s="122"/>
      <c r="W20803" s="123"/>
      <c r="AC20803" s="123"/>
    </row>
    <row r="20804" spans="5:29" s="2" customFormat="1">
      <c r="E20804" s="120"/>
      <c r="M20804" s="120"/>
      <c r="N20804" s="120"/>
      <c r="U20804" s="121"/>
      <c r="V20804" s="122"/>
      <c r="W20804" s="123"/>
      <c r="AC20804" s="123"/>
    </row>
    <row r="20805" spans="5:29" s="2" customFormat="1">
      <c r="E20805" s="120"/>
      <c r="M20805" s="120"/>
      <c r="N20805" s="120"/>
      <c r="U20805" s="121"/>
      <c r="V20805" s="122"/>
      <c r="W20805" s="123"/>
      <c r="AC20805" s="123"/>
    </row>
    <row r="20806" spans="5:29" s="2" customFormat="1">
      <c r="E20806" s="120"/>
      <c r="M20806" s="120"/>
      <c r="N20806" s="120"/>
      <c r="U20806" s="121"/>
      <c r="V20806" s="122"/>
      <c r="W20806" s="123"/>
      <c r="AC20806" s="123"/>
    </row>
    <row r="20807" spans="5:29" s="2" customFormat="1">
      <c r="E20807" s="120"/>
      <c r="M20807" s="120"/>
      <c r="N20807" s="120"/>
      <c r="U20807" s="121"/>
      <c r="V20807" s="122"/>
      <c r="W20807" s="123"/>
      <c r="AC20807" s="123"/>
    </row>
    <row r="20808" spans="5:29" s="2" customFormat="1">
      <c r="E20808" s="120"/>
      <c r="M20808" s="120"/>
      <c r="N20808" s="120"/>
      <c r="U20808" s="121"/>
      <c r="V20808" s="122"/>
      <c r="W20808" s="123"/>
      <c r="AC20808" s="123"/>
    </row>
    <row r="20809" spans="5:29" s="2" customFormat="1">
      <c r="E20809" s="120"/>
      <c r="M20809" s="120"/>
      <c r="N20809" s="120"/>
      <c r="U20809" s="121"/>
      <c r="V20809" s="122"/>
      <c r="W20809" s="123"/>
      <c r="AC20809" s="123"/>
    </row>
    <row r="20810" spans="5:29" s="2" customFormat="1">
      <c r="E20810" s="120"/>
      <c r="M20810" s="120"/>
      <c r="N20810" s="120"/>
      <c r="U20810" s="121"/>
      <c r="V20810" s="122"/>
      <c r="W20810" s="123"/>
      <c r="AC20810" s="123"/>
    </row>
    <row r="20811" spans="5:29" s="2" customFormat="1">
      <c r="E20811" s="120"/>
      <c r="M20811" s="120"/>
      <c r="N20811" s="120"/>
      <c r="U20811" s="121"/>
      <c r="V20811" s="122"/>
      <c r="W20811" s="123"/>
      <c r="AC20811" s="123"/>
    </row>
    <row r="20812" spans="5:29" s="2" customFormat="1">
      <c r="E20812" s="120"/>
      <c r="M20812" s="120"/>
      <c r="N20812" s="120"/>
      <c r="U20812" s="121"/>
      <c r="V20812" s="122"/>
      <c r="W20812" s="123"/>
      <c r="AC20812" s="123"/>
    </row>
    <row r="20813" spans="5:29" s="2" customFormat="1">
      <c r="E20813" s="120"/>
      <c r="M20813" s="120"/>
      <c r="N20813" s="120"/>
      <c r="U20813" s="121"/>
      <c r="V20813" s="122"/>
      <c r="W20813" s="123"/>
      <c r="AC20813" s="123"/>
    </row>
    <row r="20814" spans="5:29" s="2" customFormat="1">
      <c r="E20814" s="120"/>
      <c r="M20814" s="120"/>
      <c r="N20814" s="120"/>
      <c r="U20814" s="121"/>
      <c r="V20814" s="122"/>
      <c r="W20814" s="123"/>
      <c r="AC20814" s="123"/>
    </row>
    <row r="20815" spans="5:29" s="2" customFormat="1">
      <c r="E20815" s="120"/>
      <c r="M20815" s="120"/>
      <c r="N20815" s="120"/>
      <c r="U20815" s="121"/>
      <c r="V20815" s="122"/>
      <c r="W20815" s="123"/>
      <c r="AC20815" s="123"/>
    </row>
    <row r="20816" spans="5:29" s="2" customFormat="1">
      <c r="E20816" s="120"/>
      <c r="M20816" s="120"/>
      <c r="N20816" s="120"/>
      <c r="U20816" s="121"/>
      <c r="V20816" s="122"/>
      <c r="W20816" s="123"/>
      <c r="AC20816" s="123"/>
    </row>
    <row r="20817" spans="5:29" s="2" customFormat="1">
      <c r="E20817" s="120"/>
      <c r="M20817" s="120"/>
      <c r="N20817" s="120"/>
      <c r="U20817" s="121"/>
      <c r="V20817" s="122"/>
      <c r="W20817" s="123"/>
      <c r="AC20817" s="123"/>
    </row>
    <row r="20818" spans="5:29" s="2" customFormat="1">
      <c r="E20818" s="120"/>
      <c r="M20818" s="120"/>
      <c r="N20818" s="120"/>
      <c r="U20818" s="121"/>
      <c r="V20818" s="122"/>
      <c r="W20818" s="123"/>
      <c r="AC20818" s="123"/>
    </row>
    <row r="20819" spans="5:29" s="2" customFormat="1">
      <c r="E20819" s="120"/>
      <c r="M20819" s="120"/>
      <c r="N20819" s="120"/>
      <c r="U20819" s="121"/>
      <c r="V20819" s="122"/>
      <c r="W20819" s="123"/>
      <c r="AC20819" s="123"/>
    </row>
    <row r="20820" spans="5:29" s="2" customFormat="1">
      <c r="E20820" s="120"/>
      <c r="M20820" s="120"/>
      <c r="N20820" s="120"/>
      <c r="U20820" s="121"/>
      <c r="V20820" s="122"/>
      <c r="W20820" s="123"/>
      <c r="AC20820" s="123"/>
    </row>
    <row r="20821" spans="5:29" s="2" customFormat="1">
      <c r="E20821" s="120"/>
      <c r="M20821" s="120"/>
      <c r="N20821" s="120"/>
      <c r="U20821" s="121"/>
      <c r="V20821" s="122"/>
      <c r="W20821" s="123"/>
      <c r="AC20821" s="123"/>
    </row>
    <row r="20822" spans="5:29" s="2" customFormat="1">
      <c r="E20822" s="120"/>
      <c r="M20822" s="120"/>
      <c r="N20822" s="120"/>
      <c r="U20822" s="121"/>
      <c r="V20822" s="122"/>
      <c r="W20822" s="123"/>
      <c r="AC20822" s="123"/>
    </row>
    <row r="20823" spans="5:29" s="2" customFormat="1">
      <c r="E20823" s="120"/>
      <c r="M20823" s="120"/>
      <c r="N20823" s="120"/>
      <c r="U20823" s="121"/>
      <c r="V20823" s="122"/>
      <c r="W20823" s="123"/>
      <c r="AC20823" s="123"/>
    </row>
    <row r="20824" spans="5:29" s="2" customFormat="1">
      <c r="E20824" s="120"/>
      <c r="M20824" s="120"/>
      <c r="N20824" s="120"/>
      <c r="U20824" s="121"/>
      <c r="V20824" s="122"/>
      <c r="W20824" s="123"/>
      <c r="AC20824" s="123"/>
    </row>
    <row r="20825" spans="5:29" s="2" customFormat="1">
      <c r="E20825" s="120"/>
      <c r="M20825" s="120"/>
      <c r="N20825" s="120"/>
      <c r="U20825" s="121"/>
      <c r="V20825" s="122"/>
      <c r="W20825" s="123"/>
      <c r="AC20825" s="123"/>
    </row>
    <row r="20826" spans="5:29" s="2" customFormat="1">
      <c r="E20826" s="120"/>
      <c r="M20826" s="120"/>
      <c r="N20826" s="120"/>
      <c r="U20826" s="121"/>
      <c r="V20826" s="122"/>
      <c r="W20826" s="123"/>
      <c r="AC20826" s="123"/>
    </row>
    <row r="20827" spans="5:29" s="2" customFormat="1">
      <c r="E20827" s="120"/>
      <c r="M20827" s="120"/>
      <c r="N20827" s="120"/>
      <c r="U20827" s="121"/>
      <c r="V20827" s="122"/>
      <c r="W20827" s="123"/>
      <c r="AC20827" s="123"/>
    </row>
    <row r="20828" spans="5:29" s="2" customFormat="1">
      <c r="E20828" s="120"/>
      <c r="M20828" s="120"/>
      <c r="N20828" s="120"/>
      <c r="U20828" s="121"/>
      <c r="V20828" s="122"/>
      <c r="W20828" s="123"/>
      <c r="AC20828" s="123"/>
    </row>
    <row r="20829" spans="5:29" s="2" customFormat="1">
      <c r="E20829" s="120"/>
      <c r="M20829" s="120"/>
      <c r="N20829" s="120"/>
      <c r="U20829" s="121"/>
      <c r="V20829" s="122"/>
      <c r="W20829" s="123"/>
      <c r="AC20829" s="123"/>
    </row>
    <row r="20830" spans="5:29" s="2" customFormat="1">
      <c r="E20830" s="120"/>
      <c r="M20830" s="120"/>
      <c r="N20830" s="120"/>
      <c r="U20830" s="121"/>
      <c r="V20830" s="122"/>
      <c r="W20830" s="123"/>
      <c r="AC20830" s="123"/>
    </row>
    <row r="20831" spans="5:29" s="2" customFormat="1">
      <c r="E20831" s="120"/>
      <c r="M20831" s="120"/>
      <c r="N20831" s="120"/>
      <c r="U20831" s="121"/>
      <c r="V20831" s="122"/>
      <c r="W20831" s="123"/>
      <c r="AC20831" s="123"/>
    </row>
    <row r="20832" spans="5:29" s="2" customFormat="1">
      <c r="E20832" s="120"/>
      <c r="M20832" s="120"/>
      <c r="N20832" s="120"/>
      <c r="U20832" s="121"/>
      <c r="V20832" s="122"/>
      <c r="W20832" s="123"/>
      <c r="AC20832" s="123"/>
    </row>
    <row r="20833" spans="5:29" s="2" customFormat="1">
      <c r="E20833" s="120"/>
      <c r="M20833" s="120"/>
      <c r="N20833" s="120"/>
      <c r="U20833" s="121"/>
      <c r="V20833" s="122"/>
      <c r="W20833" s="123"/>
      <c r="AC20833" s="123"/>
    </row>
    <row r="20834" spans="5:29" s="2" customFormat="1">
      <c r="E20834" s="120"/>
      <c r="M20834" s="120"/>
      <c r="N20834" s="120"/>
      <c r="U20834" s="121"/>
      <c r="V20834" s="122"/>
      <c r="W20834" s="123"/>
      <c r="AC20834" s="123"/>
    </row>
    <row r="20835" spans="5:29" s="2" customFormat="1">
      <c r="E20835" s="120"/>
      <c r="M20835" s="120"/>
      <c r="N20835" s="120"/>
      <c r="U20835" s="121"/>
      <c r="V20835" s="122"/>
      <c r="W20835" s="123"/>
      <c r="AC20835" s="123"/>
    </row>
    <row r="20836" spans="5:29" s="2" customFormat="1">
      <c r="E20836" s="120"/>
      <c r="M20836" s="120"/>
      <c r="N20836" s="120"/>
      <c r="U20836" s="121"/>
      <c r="V20836" s="122"/>
      <c r="W20836" s="123"/>
      <c r="AC20836" s="123"/>
    </row>
    <row r="20837" spans="5:29" s="2" customFormat="1">
      <c r="E20837" s="120"/>
      <c r="M20837" s="120"/>
      <c r="N20837" s="120"/>
      <c r="U20837" s="121"/>
      <c r="V20837" s="122"/>
      <c r="W20837" s="123"/>
      <c r="AC20837" s="123"/>
    </row>
    <row r="20838" spans="5:29" s="2" customFormat="1">
      <c r="E20838" s="120"/>
      <c r="M20838" s="120"/>
      <c r="N20838" s="120"/>
      <c r="U20838" s="121"/>
      <c r="V20838" s="122"/>
      <c r="W20838" s="123"/>
      <c r="AC20838" s="123"/>
    </row>
    <row r="20839" spans="5:29" s="2" customFormat="1">
      <c r="E20839" s="120"/>
      <c r="M20839" s="120"/>
      <c r="N20839" s="120"/>
      <c r="U20839" s="121"/>
      <c r="V20839" s="122"/>
      <c r="W20839" s="123"/>
      <c r="AC20839" s="123"/>
    </row>
    <row r="20840" spans="5:29" s="2" customFormat="1">
      <c r="E20840" s="120"/>
      <c r="M20840" s="120"/>
      <c r="N20840" s="120"/>
      <c r="U20840" s="121"/>
      <c r="V20840" s="122"/>
      <c r="W20840" s="123"/>
      <c r="AC20840" s="123"/>
    </row>
    <row r="20841" spans="5:29" s="2" customFormat="1">
      <c r="E20841" s="120"/>
      <c r="M20841" s="120"/>
      <c r="N20841" s="120"/>
      <c r="U20841" s="121"/>
      <c r="V20841" s="122"/>
      <c r="W20841" s="123"/>
      <c r="AC20841" s="123"/>
    </row>
    <row r="20842" spans="5:29" s="2" customFormat="1">
      <c r="E20842" s="120"/>
      <c r="M20842" s="120"/>
      <c r="N20842" s="120"/>
      <c r="U20842" s="121"/>
      <c r="V20842" s="122"/>
      <c r="W20842" s="123"/>
      <c r="AC20842" s="123"/>
    </row>
    <row r="20843" spans="5:29" s="2" customFormat="1">
      <c r="E20843" s="120"/>
      <c r="M20843" s="120"/>
      <c r="N20843" s="120"/>
      <c r="U20843" s="121"/>
      <c r="V20843" s="122"/>
      <c r="W20843" s="123"/>
      <c r="AC20843" s="123"/>
    </row>
    <row r="20844" spans="5:29" s="2" customFormat="1">
      <c r="E20844" s="120"/>
      <c r="M20844" s="120"/>
      <c r="N20844" s="120"/>
      <c r="U20844" s="121"/>
      <c r="V20844" s="122"/>
      <c r="W20844" s="123"/>
      <c r="AC20844" s="123"/>
    </row>
    <row r="20845" spans="5:29" s="2" customFormat="1">
      <c r="E20845" s="120"/>
      <c r="M20845" s="120"/>
      <c r="N20845" s="120"/>
      <c r="U20845" s="121"/>
      <c r="V20845" s="122"/>
      <c r="W20845" s="123"/>
      <c r="AC20845" s="123"/>
    </row>
    <row r="20846" spans="5:29" s="2" customFormat="1">
      <c r="E20846" s="120"/>
      <c r="M20846" s="120"/>
      <c r="N20846" s="120"/>
      <c r="U20846" s="121"/>
      <c r="V20846" s="122"/>
      <c r="W20846" s="123"/>
      <c r="AC20846" s="123"/>
    </row>
    <row r="20847" spans="5:29" s="2" customFormat="1">
      <c r="E20847" s="120"/>
      <c r="M20847" s="120"/>
      <c r="N20847" s="120"/>
      <c r="U20847" s="121"/>
      <c r="V20847" s="122"/>
      <c r="W20847" s="123"/>
      <c r="AC20847" s="123"/>
    </row>
    <row r="20848" spans="5:29" s="2" customFormat="1">
      <c r="E20848" s="120"/>
      <c r="M20848" s="120"/>
      <c r="N20848" s="120"/>
      <c r="U20848" s="121"/>
      <c r="V20848" s="122"/>
      <c r="W20848" s="123"/>
      <c r="AC20848" s="123"/>
    </row>
    <row r="20849" spans="5:29" s="2" customFormat="1">
      <c r="E20849" s="120"/>
      <c r="M20849" s="120"/>
      <c r="N20849" s="120"/>
      <c r="U20849" s="121"/>
      <c r="V20849" s="122"/>
      <c r="W20849" s="123"/>
      <c r="AC20849" s="123"/>
    </row>
    <row r="20850" spans="5:29" s="2" customFormat="1">
      <c r="E20850" s="120"/>
      <c r="M20850" s="120"/>
      <c r="N20850" s="120"/>
      <c r="U20850" s="121"/>
      <c r="V20850" s="122"/>
      <c r="W20850" s="123"/>
      <c r="AC20850" s="123"/>
    </row>
    <row r="20851" spans="5:29" s="2" customFormat="1">
      <c r="E20851" s="120"/>
      <c r="M20851" s="120"/>
      <c r="N20851" s="120"/>
      <c r="U20851" s="121"/>
      <c r="V20851" s="122"/>
      <c r="W20851" s="123"/>
      <c r="AC20851" s="123"/>
    </row>
    <row r="20852" spans="5:29" s="2" customFormat="1">
      <c r="E20852" s="120"/>
      <c r="M20852" s="120"/>
      <c r="N20852" s="120"/>
      <c r="U20852" s="121"/>
      <c r="V20852" s="122"/>
      <c r="W20852" s="123"/>
      <c r="AC20852" s="123"/>
    </row>
    <row r="20853" spans="5:29" s="2" customFormat="1">
      <c r="E20853" s="120"/>
      <c r="M20853" s="120"/>
      <c r="N20853" s="120"/>
      <c r="U20853" s="121"/>
      <c r="V20853" s="122"/>
      <c r="W20853" s="123"/>
      <c r="AC20853" s="123"/>
    </row>
    <row r="20854" spans="5:29" s="2" customFormat="1">
      <c r="E20854" s="120"/>
      <c r="M20854" s="120"/>
      <c r="N20854" s="120"/>
      <c r="U20854" s="121"/>
      <c r="V20854" s="122"/>
      <c r="W20854" s="123"/>
      <c r="AC20854" s="123"/>
    </row>
    <row r="20855" spans="5:29" s="2" customFormat="1">
      <c r="E20855" s="120"/>
      <c r="M20855" s="120"/>
      <c r="N20855" s="120"/>
      <c r="U20855" s="121"/>
      <c r="V20855" s="122"/>
      <c r="W20855" s="123"/>
      <c r="AC20855" s="123"/>
    </row>
    <row r="20856" spans="5:29" s="2" customFormat="1">
      <c r="E20856" s="120"/>
      <c r="M20856" s="120"/>
      <c r="N20856" s="120"/>
      <c r="U20856" s="121"/>
      <c r="V20856" s="122"/>
      <c r="W20856" s="123"/>
      <c r="AC20856" s="123"/>
    </row>
    <row r="20857" spans="5:29" s="2" customFormat="1">
      <c r="E20857" s="120"/>
      <c r="M20857" s="120"/>
      <c r="N20857" s="120"/>
      <c r="U20857" s="121"/>
      <c r="V20857" s="122"/>
      <c r="W20857" s="123"/>
      <c r="AC20857" s="123"/>
    </row>
    <row r="20858" spans="5:29" s="2" customFormat="1">
      <c r="E20858" s="120"/>
      <c r="M20858" s="120"/>
      <c r="N20858" s="120"/>
      <c r="U20858" s="121"/>
      <c r="V20858" s="122"/>
      <c r="W20858" s="123"/>
      <c r="AC20858" s="123"/>
    </row>
    <row r="20859" spans="5:29" s="2" customFormat="1">
      <c r="E20859" s="120"/>
      <c r="M20859" s="120"/>
      <c r="N20859" s="120"/>
      <c r="U20859" s="121"/>
      <c r="V20859" s="122"/>
      <c r="W20859" s="123"/>
      <c r="AC20859" s="123"/>
    </row>
    <row r="20860" spans="5:29" s="2" customFormat="1">
      <c r="E20860" s="120"/>
      <c r="M20860" s="120"/>
      <c r="N20860" s="120"/>
      <c r="U20860" s="121"/>
      <c r="V20860" s="122"/>
      <c r="W20860" s="123"/>
      <c r="AC20860" s="123"/>
    </row>
    <row r="20861" spans="5:29" s="2" customFormat="1">
      <c r="E20861" s="120"/>
      <c r="M20861" s="120"/>
      <c r="N20861" s="120"/>
      <c r="U20861" s="121"/>
      <c r="V20861" s="122"/>
      <c r="W20861" s="123"/>
      <c r="AC20861" s="123"/>
    </row>
    <row r="20862" spans="5:29" s="2" customFormat="1">
      <c r="E20862" s="120"/>
      <c r="M20862" s="120"/>
      <c r="N20862" s="120"/>
      <c r="U20862" s="121"/>
      <c r="V20862" s="122"/>
      <c r="W20862" s="123"/>
      <c r="AC20862" s="123"/>
    </row>
    <row r="20863" spans="5:29" s="2" customFormat="1">
      <c r="E20863" s="120"/>
      <c r="M20863" s="120"/>
      <c r="N20863" s="120"/>
      <c r="U20863" s="121"/>
      <c r="V20863" s="122"/>
      <c r="W20863" s="123"/>
      <c r="AC20863" s="123"/>
    </row>
    <row r="20864" spans="5:29" s="2" customFormat="1">
      <c r="E20864" s="120"/>
      <c r="M20864" s="120"/>
      <c r="N20864" s="120"/>
      <c r="U20864" s="121"/>
      <c r="V20864" s="122"/>
      <c r="W20864" s="123"/>
      <c r="AC20864" s="123"/>
    </row>
    <row r="20865" spans="5:29" s="2" customFormat="1">
      <c r="E20865" s="120"/>
      <c r="M20865" s="120"/>
      <c r="N20865" s="120"/>
      <c r="U20865" s="121"/>
      <c r="V20865" s="122"/>
      <c r="W20865" s="123"/>
      <c r="AC20865" s="123"/>
    </row>
    <row r="20866" spans="5:29" s="2" customFormat="1">
      <c r="E20866" s="120"/>
      <c r="M20866" s="120"/>
      <c r="N20866" s="120"/>
      <c r="U20866" s="121"/>
      <c r="V20866" s="122"/>
      <c r="W20866" s="123"/>
      <c r="AC20866" s="123"/>
    </row>
    <row r="20867" spans="5:29" s="2" customFormat="1">
      <c r="E20867" s="120"/>
      <c r="M20867" s="120"/>
      <c r="N20867" s="120"/>
      <c r="U20867" s="121"/>
      <c r="V20867" s="122"/>
      <c r="W20867" s="123"/>
      <c r="AC20867" s="123"/>
    </row>
    <row r="20868" spans="5:29" s="2" customFormat="1">
      <c r="E20868" s="120"/>
      <c r="M20868" s="120"/>
      <c r="N20868" s="120"/>
      <c r="U20868" s="121"/>
      <c r="V20868" s="122"/>
      <c r="W20868" s="123"/>
      <c r="AC20868" s="123"/>
    </row>
    <row r="20869" spans="5:29" s="2" customFormat="1">
      <c r="E20869" s="120"/>
      <c r="M20869" s="120"/>
      <c r="N20869" s="120"/>
      <c r="U20869" s="121"/>
      <c r="V20869" s="122"/>
      <c r="W20869" s="123"/>
      <c r="AC20869" s="123"/>
    </row>
    <row r="20870" spans="5:29" s="2" customFormat="1">
      <c r="E20870" s="120"/>
      <c r="M20870" s="120"/>
      <c r="N20870" s="120"/>
      <c r="U20870" s="121"/>
      <c r="V20870" s="122"/>
      <c r="W20870" s="123"/>
      <c r="AC20870" s="123"/>
    </row>
    <row r="20871" spans="5:29" s="2" customFormat="1">
      <c r="E20871" s="120"/>
      <c r="M20871" s="120"/>
      <c r="N20871" s="120"/>
      <c r="U20871" s="121"/>
      <c r="V20871" s="122"/>
      <c r="W20871" s="123"/>
      <c r="AC20871" s="123"/>
    </row>
    <row r="20872" spans="5:29" s="2" customFormat="1">
      <c r="E20872" s="120"/>
      <c r="M20872" s="120"/>
      <c r="N20872" s="120"/>
      <c r="U20872" s="121"/>
      <c r="V20872" s="122"/>
      <c r="W20872" s="123"/>
      <c r="AC20872" s="123"/>
    </row>
    <row r="20873" spans="5:29" s="2" customFormat="1">
      <c r="E20873" s="120"/>
      <c r="M20873" s="120"/>
      <c r="N20873" s="120"/>
      <c r="U20873" s="121"/>
      <c r="V20873" s="122"/>
      <c r="W20873" s="123"/>
      <c r="AC20873" s="123"/>
    </row>
    <row r="20874" spans="5:29" s="2" customFormat="1">
      <c r="E20874" s="120"/>
      <c r="M20874" s="120"/>
      <c r="N20874" s="120"/>
      <c r="U20874" s="121"/>
      <c r="V20874" s="122"/>
      <c r="W20874" s="123"/>
      <c r="AC20874" s="123"/>
    </row>
    <row r="20875" spans="5:29" s="2" customFormat="1">
      <c r="E20875" s="120"/>
      <c r="M20875" s="120"/>
      <c r="N20875" s="120"/>
      <c r="U20875" s="121"/>
      <c r="V20875" s="122"/>
      <c r="W20875" s="123"/>
      <c r="AC20875" s="123"/>
    </row>
    <row r="20876" spans="5:29" s="2" customFormat="1">
      <c r="E20876" s="120"/>
      <c r="M20876" s="120"/>
      <c r="N20876" s="120"/>
      <c r="U20876" s="121"/>
      <c r="V20876" s="122"/>
      <c r="W20876" s="123"/>
      <c r="AC20876" s="123"/>
    </row>
    <row r="20877" spans="5:29" s="2" customFormat="1">
      <c r="E20877" s="120"/>
      <c r="M20877" s="120"/>
      <c r="N20877" s="120"/>
      <c r="U20877" s="121"/>
      <c r="V20877" s="122"/>
      <c r="W20877" s="123"/>
      <c r="AC20877" s="123"/>
    </row>
    <row r="20878" spans="5:29" s="2" customFormat="1">
      <c r="E20878" s="120"/>
      <c r="M20878" s="120"/>
      <c r="N20878" s="120"/>
      <c r="U20878" s="121"/>
      <c r="V20878" s="122"/>
      <c r="W20878" s="123"/>
      <c r="AC20878" s="123"/>
    </row>
    <row r="20879" spans="5:29" s="2" customFormat="1">
      <c r="E20879" s="120"/>
      <c r="M20879" s="120"/>
      <c r="N20879" s="120"/>
      <c r="U20879" s="121"/>
      <c r="V20879" s="122"/>
      <c r="W20879" s="123"/>
      <c r="AC20879" s="123"/>
    </row>
    <row r="20880" spans="5:29" s="2" customFormat="1">
      <c r="E20880" s="120"/>
      <c r="M20880" s="120"/>
      <c r="N20880" s="120"/>
      <c r="U20880" s="121"/>
      <c r="V20880" s="122"/>
      <c r="W20880" s="123"/>
      <c r="AC20880" s="123"/>
    </row>
    <row r="20881" spans="5:29" s="2" customFormat="1">
      <c r="E20881" s="120"/>
      <c r="M20881" s="120"/>
      <c r="N20881" s="120"/>
      <c r="U20881" s="121"/>
      <c r="V20881" s="122"/>
      <c r="W20881" s="123"/>
      <c r="AC20881" s="123"/>
    </row>
    <row r="20882" spans="5:29" s="2" customFormat="1">
      <c r="E20882" s="120"/>
      <c r="M20882" s="120"/>
      <c r="N20882" s="120"/>
      <c r="U20882" s="121"/>
      <c r="V20882" s="122"/>
      <c r="W20882" s="123"/>
      <c r="AC20882" s="123"/>
    </row>
    <row r="20883" spans="5:29" s="2" customFormat="1">
      <c r="E20883" s="120"/>
      <c r="M20883" s="120"/>
      <c r="N20883" s="120"/>
      <c r="U20883" s="121"/>
      <c r="V20883" s="122"/>
      <c r="W20883" s="123"/>
      <c r="AC20883" s="123"/>
    </row>
    <row r="20884" spans="5:29" s="2" customFormat="1">
      <c r="E20884" s="120"/>
      <c r="M20884" s="120"/>
      <c r="N20884" s="120"/>
      <c r="U20884" s="121"/>
      <c r="V20884" s="122"/>
      <c r="W20884" s="123"/>
      <c r="AC20884" s="123"/>
    </row>
    <row r="20885" spans="5:29" s="2" customFormat="1">
      <c r="E20885" s="120"/>
      <c r="M20885" s="120"/>
      <c r="N20885" s="120"/>
      <c r="U20885" s="121"/>
      <c r="V20885" s="122"/>
      <c r="W20885" s="123"/>
      <c r="AC20885" s="123"/>
    </row>
    <row r="20886" spans="5:29" s="2" customFormat="1">
      <c r="E20886" s="120"/>
      <c r="M20886" s="120"/>
      <c r="N20886" s="120"/>
      <c r="U20886" s="121"/>
      <c r="V20886" s="122"/>
      <c r="W20886" s="123"/>
      <c r="AC20886" s="123"/>
    </row>
    <row r="20887" spans="5:29" s="2" customFormat="1">
      <c r="E20887" s="120"/>
      <c r="M20887" s="120"/>
      <c r="N20887" s="120"/>
      <c r="U20887" s="121"/>
      <c r="V20887" s="122"/>
      <c r="W20887" s="123"/>
      <c r="AC20887" s="123"/>
    </row>
    <row r="20888" spans="5:29" s="2" customFormat="1">
      <c r="E20888" s="120"/>
      <c r="M20888" s="120"/>
      <c r="N20888" s="120"/>
      <c r="U20888" s="121"/>
      <c r="V20888" s="122"/>
      <c r="W20888" s="123"/>
      <c r="AC20888" s="123"/>
    </row>
    <row r="20889" spans="5:29" s="2" customFormat="1">
      <c r="E20889" s="120"/>
      <c r="M20889" s="120"/>
      <c r="N20889" s="120"/>
      <c r="U20889" s="121"/>
      <c r="V20889" s="122"/>
      <c r="W20889" s="123"/>
      <c r="AC20889" s="123"/>
    </row>
    <row r="20890" spans="5:29" s="2" customFormat="1">
      <c r="E20890" s="120"/>
      <c r="M20890" s="120"/>
      <c r="N20890" s="120"/>
      <c r="U20890" s="121"/>
      <c r="V20890" s="122"/>
      <c r="W20890" s="123"/>
      <c r="AC20890" s="123"/>
    </row>
    <row r="20891" spans="5:29" s="2" customFormat="1">
      <c r="E20891" s="120"/>
      <c r="M20891" s="120"/>
      <c r="N20891" s="120"/>
      <c r="U20891" s="121"/>
      <c r="V20891" s="122"/>
      <c r="W20891" s="123"/>
      <c r="AC20891" s="123"/>
    </row>
    <row r="20892" spans="5:29" s="2" customFormat="1">
      <c r="E20892" s="120"/>
      <c r="M20892" s="120"/>
      <c r="N20892" s="120"/>
      <c r="U20892" s="121"/>
      <c r="V20892" s="122"/>
      <c r="W20892" s="123"/>
      <c r="AC20892" s="123"/>
    </row>
    <row r="20893" spans="5:29" s="2" customFormat="1">
      <c r="E20893" s="120"/>
      <c r="M20893" s="120"/>
      <c r="N20893" s="120"/>
      <c r="U20893" s="121"/>
      <c r="V20893" s="122"/>
      <c r="W20893" s="123"/>
      <c r="AC20893" s="123"/>
    </row>
    <row r="20894" spans="5:29" s="2" customFormat="1">
      <c r="E20894" s="120"/>
      <c r="M20894" s="120"/>
      <c r="N20894" s="120"/>
      <c r="U20894" s="121"/>
      <c r="V20894" s="122"/>
      <c r="W20894" s="123"/>
      <c r="AC20894" s="123"/>
    </row>
    <row r="20895" spans="5:29" s="2" customFormat="1">
      <c r="E20895" s="120"/>
      <c r="M20895" s="120"/>
      <c r="N20895" s="120"/>
      <c r="U20895" s="121"/>
      <c r="V20895" s="122"/>
      <c r="W20895" s="123"/>
      <c r="AC20895" s="123"/>
    </row>
    <row r="20896" spans="5:29" s="2" customFormat="1">
      <c r="E20896" s="120"/>
      <c r="M20896" s="120"/>
      <c r="N20896" s="120"/>
      <c r="U20896" s="121"/>
      <c r="V20896" s="122"/>
      <c r="W20896" s="123"/>
      <c r="AC20896" s="123"/>
    </row>
    <row r="20897" spans="5:29" s="2" customFormat="1">
      <c r="E20897" s="120"/>
      <c r="M20897" s="120"/>
      <c r="N20897" s="120"/>
      <c r="U20897" s="121"/>
      <c r="V20897" s="122"/>
      <c r="W20897" s="123"/>
      <c r="AC20897" s="123"/>
    </row>
    <row r="20898" spans="5:29" s="2" customFormat="1">
      <c r="E20898" s="120"/>
      <c r="M20898" s="120"/>
      <c r="N20898" s="120"/>
      <c r="U20898" s="121"/>
      <c r="V20898" s="122"/>
      <c r="W20898" s="123"/>
      <c r="AC20898" s="123"/>
    </row>
    <row r="20899" spans="5:29" s="2" customFormat="1">
      <c r="E20899" s="120"/>
      <c r="M20899" s="120"/>
      <c r="N20899" s="120"/>
      <c r="U20899" s="121"/>
      <c r="V20899" s="122"/>
      <c r="W20899" s="123"/>
      <c r="AC20899" s="123"/>
    </row>
    <row r="20900" spans="5:29" s="2" customFormat="1">
      <c r="E20900" s="120"/>
      <c r="M20900" s="120"/>
      <c r="N20900" s="120"/>
      <c r="U20900" s="121"/>
      <c r="V20900" s="122"/>
      <c r="W20900" s="123"/>
      <c r="AC20900" s="123"/>
    </row>
    <row r="20901" spans="5:29" s="2" customFormat="1">
      <c r="E20901" s="120"/>
      <c r="M20901" s="120"/>
      <c r="N20901" s="120"/>
      <c r="U20901" s="121"/>
      <c r="V20901" s="122"/>
      <c r="W20901" s="123"/>
      <c r="AC20901" s="123"/>
    </row>
    <row r="20902" spans="5:29" s="2" customFormat="1">
      <c r="E20902" s="120"/>
      <c r="M20902" s="120"/>
      <c r="N20902" s="120"/>
      <c r="U20902" s="121"/>
      <c r="V20902" s="122"/>
      <c r="W20902" s="123"/>
      <c r="AC20902" s="123"/>
    </row>
    <row r="20903" spans="5:29" s="2" customFormat="1">
      <c r="E20903" s="120"/>
      <c r="M20903" s="120"/>
      <c r="N20903" s="120"/>
      <c r="U20903" s="121"/>
      <c r="V20903" s="122"/>
      <c r="W20903" s="123"/>
      <c r="AC20903" s="123"/>
    </row>
    <row r="20904" spans="5:29" s="2" customFormat="1">
      <c r="E20904" s="120"/>
      <c r="M20904" s="120"/>
      <c r="N20904" s="120"/>
      <c r="U20904" s="121"/>
      <c r="V20904" s="122"/>
      <c r="W20904" s="123"/>
      <c r="AC20904" s="123"/>
    </row>
    <row r="20905" spans="5:29" s="2" customFormat="1">
      <c r="E20905" s="120"/>
      <c r="M20905" s="120"/>
      <c r="N20905" s="120"/>
      <c r="U20905" s="121"/>
      <c r="V20905" s="122"/>
      <c r="W20905" s="123"/>
      <c r="AC20905" s="123"/>
    </row>
    <row r="20906" spans="5:29" s="2" customFormat="1">
      <c r="E20906" s="120"/>
      <c r="M20906" s="120"/>
      <c r="N20906" s="120"/>
      <c r="U20906" s="121"/>
      <c r="V20906" s="122"/>
      <c r="W20906" s="123"/>
      <c r="AC20906" s="123"/>
    </row>
    <row r="20907" spans="5:29" s="2" customFormat="1">
      <c r="E20907" s="120"/>
      <c r="M20907" s="120"/>
      <c r="N20907" s="120"/>
      <c r="U20907" s="121"/>
      <c r="V20907" s="122"/>
      <c r="W20907" s="123"/>
      <c r="AC20907" s="123"/>
    </row>
    <row r="20908" spans="5:29" s="2" customFormat="1">
      <c r="E20908" s="120"/>
      <c r="M20908" s="120"/>
      <c r="N20908" s="120"/>
      <c r="U20908" s="121"/>
      <c r="V20908" s="122"/>
      <c r="W20908" s="123"/>
      <c r="AC20908" s="123"/>
    </row>
    <row r="20909" spans="5:29" s="2" customFormat="1">
      <c r="E20909" s="120"/>
      <c r="M20909" s="120"/>
      <c r="N20909" s="120"/>
      <c r="U20909" s="121"/>
      <c r="V20909" s="122"/>
      <c r="W20909" s="123"/>
      <c r="AC20909" s="123"/>
    </row>
    <row r="20910" spans="5:29" s="2" customFormat="1">
      <c r="E20910" s="120"/>
      <c r="M20910" s="120"/>
      <c r="N20910" s="120"/>
      <c r="U20910" s="121"/>
      <c r="V20910" s="122"/>
      <c r="W20910" s="123"/>
      <c r="AC20910" s="123"/>
    </row>
    <row r="20911" spans="5:29" s="2" customFormat="1">
      <c r="E20911" s="120"/>
      <c r="M20911" s="120"/>
      <c r="N20911" s="120"/>
      <c r="U20911" s="121"/>
      <c r="V20911" s="122"/>
      <c r="W20911" s="123"/>
      <c r="AC20911" s="123"/>
    </row>
    <row r="20912" spans="5:29" s="2" customFormat="1">
      <c r="E20912" s="120"/>
      <c r="M20912" s="120"/>
      <c r="N20912" s="120"/>
      <c r="U20912" s="121"/>
      <c r="V20912" s="122"/>
      <c r="W20912" s="123"/>
      <c r="AC20912" s="123"/>
    </row>
    <row r="20913" spans="5:29" s="2" customFormat="1">
      <c r="E20913" s="120"/>
      <c r="M20913" s="120"/>
      <c r="N20913" s="120"/>
      <c r="U20913" s="121"/>
      <c r="V20913" s="122"/>
      <c r="W20913" s="123"/>
      <c r="AC20913" s="123"/>
    </row>
    <row r="20914" spans="5:29" s="2" customFormat="1">
      <c r="E20914" s="120"/>
      <c r="M20914" s="120"/>
      <c r="N20914" s="120"/>
      <c r="U20914" s="121"/>
      <c r="V20914" s="122"/>
      <c r="W20914" s="123"/>
      <c r="AC20914" s="123"/>
    </row>
    <row r="20915" spans="5:29" s="2" customFormat="1">
      <c r="E20915" s="120"/>
      <c r="M20915" s="120"/>
      <c r="N20915" s="120"/>
      <c r="U20915" s="121"/>
      <c r="V20915" s="122"/>
      <c r="W20915" s="123"/>
      <c r="AC20915" s="123"/>
    </row>
    <row r="20916" spans="5:29" s="2" customFormat="1">
      <c r="E20916" s="120"/>
      <c r="M20916" s="120"/>
      <c r="N20916" s="120"/>
      <c r="U20916" s="121"/>
      <c r="V20916" s="122"/>
      <c r="W20916" s="123"/>
      <c r="AC20916" s="123"/>
    </row>
    <row r="20917" spans="5:29" s="2" customFormat="1">
      <c r="E20917" s="120"/>
      <c r="M20917" s="120"/>
      <c r="N20917" s="120"/>
      <c r="U20917" s="121"/>
      <c r="V20917" s="122"/>
      <c r="W20917" s="123"/>
      <c r="AC20917" s="123"/>
    </row>
    <row r="20918" spans="5:29" s="2" customFormat="1">
      <c r="E20918" s="120"/>
      <c r="M20918" s="120"/>
      <c r="N20918" s="120"/>
      <c r="U20918" s="121"/>
      <c r="V20918" s="122"/>
      <c r="W20918" s="123"/>
      <c r="AC20918" s="123"/>
    </row>
    <row r="20919" spans="5:29" s="2" customFormat="1">
      <c r="E20919" s="120"/>
      <c r="M20919" s="120"/>
      <c r="N20919" s="120"/>
      <c r="U20919" s="121"/>
      <c r="V20919" s="122"/>
      <c r="W20919" s="123"/>
      <c r="AC20919" s="123"/>
    </row>
    <row r="20920" spans="5:29" s="2" customFormat="1">
      <c r="E20920" s="120"/>
      <c r="M20920" s="120"/>
      <c r="N20920" s="120"/>
      <c r="U20920" s="121"/>
      <c r="V20920" s="122"/>
      <c r="W20920" s="123"/>
      <c r="AC20920" s="123"/>
    </row>
    <row r="20921" spans="5:29" s="2" customFormat="1">
      <c r="E20921" s="120"/>
      <c r="M20921" s="120"/>
      <c r="N20921" s="120"/>
      <c r="U20921" s="121"/>
      <c r="V20921" s="122"/>
      <c r="W20921" s="123"/>
      <c r="AC20921" s="123"/>
    </row>
    <row r="20922" spans="5:29" s="2" customFormat="1">
      <c r="E20922" s="120"/>
      <c r="M20922" s="120"/>
      <c r="N20922" s="120"/>
      <c r="U20922" s="121"/>
      <c r="V20922" s="122"/>
      <c r="W20922" s="123"/>
      <c r="AC20922" s="123"/>
    </row>
    <row r="20923" spans="5:29" s="2" customFormat="1">
      <c r="E20923" s="120"/>
      <c r="M20923" s="120"/>
      <c r="N20923" s="120"/>
      <c r="U20923" s="121"/>
      <c r="V20923" s="122"/>
      <c r="W20923" s="123"/>
      <c r="AC20923" s="123"/>
    </row>
    <row r="20924" spans="5:29" s="2" customFormat="1">
      <c r="E20924" s="120"/>
      <c r="M20924" s="120"/>
      <c r="N20924" s="120"/>
      <c r="U20924" s="121"/>
      <c r="V20924" s="122"/>
      <c r="W20924" s="123"/>
      <c r="AC20924" s="123"/>
    </row>
    <row r="20925" spans="5:29" s="2" customFormat="1">
      <c r="E20925" s="120"/>
      <c r="M20925" s="120"/>
      <c r="N20925" s="120"/>
      <c r="U20925" s="121"/>
      <c r="V20925" s="122"/>
      <c r="W20925" s="123"/>
      <c r="AC20925" s="123"/>
    </row>
    <row r="20926" spans="5:29" s="2" customFormat="1">
      <c r="E20926" s="120"/>
      <c r="M20926" s="120"/>
      <c r="N20926" s="120"/>
      <c r="U20926" s="121"/>
      <c r="V20926" s="122"/>
      <c r="W20926" s="123"/>
      <c r="AC20926" s="123"/>
    </row>
    <row r="20927" spans="5:29" s="2" customFormat="1">
      <c r="E20927" s="120"/>
      <c r="M20927" s="120"/>
      <c r="N20927" s="120"/>
      <c r="U20927" s="121"/>
      <c r="V20927" s="122"/>
      <c r="W20927" s="123"/>
      <c r="AC20927" s="123"/>
    </row>
    <row r="20928" spans="5:29" s="2" customFormat="1">
      <c r="E20928" s="120"/>
      <c r="M20928" s="120"/>
      <c r="N20928" s="120"/>
      <c r="U20928" s="121"/>
      <c r="V20928" s="122"/>
      <c r="W20928" s="123"/>
      <c r="AC20928" s="123"/>
    </row>
    <row r="20929" spans="5:29" s="2" customFormat="1">
      <c r="E20929" s="120"/>
      <c r="M20929" s="120"/>
      <c r="N20929" s="120"/>
      <c r="U20929" s="121"/>
      <c r="V20929" s="122"/>
      <c r="W20929" s="123"/>
      <c r="AC20929" s="123"/>
    </row>
    <row r="20930" spans="5:29" s="2" customFormat="1">
      <c r="E20930" s="120"/>
      <c r="M20930" s="120"/>
      <c r="N20930" s="120"/>
      <c r="U20930" s="121"/>
      <c r="V20930" s="122"/>
      <c r="W20930" s="123"/>
      <c r="AC20930" s="123"/>
    </row>
    <row r="20931" spans="5:29" s="2" customFormat="1">
      <c r="E20931" s="120"/>
      <c r="M20931" s="120"/>
      <c r="N20931" s="120"/>
      <c r="U20931" s="121"/>
      <c r="V20931" s="122"/>
      <c r="W20931" s="123"/>
      <c r="AC20931" s="123"/>
    </row>
    <row r="20932" spans="5:29" s="2" customFormat="1">
      <c r="E20932" s="120"/>
      <c r="M20932" s="120"/>
      <c r="N20932" s="120"/>
      <c r="U20932" s="121"/>
      <c r="V20932" s="122"/>
      <c r="W20932" s="123"/>
      <c r="AC20932" s="123"/>
    </row>
    <row r="20933" spans="5:29" s="2" customFormat="1">
      <c r="E20933" s="120"/>
      <c r="M20933" s="120"/>
      <c r="N20933" s="120"/>
      <c r="U20933" s="121"/>
      <c r="V20933" s="122"/>
      <c r="W20933" s="123"/>
      <c r="AC20933" s="123"/>
    </row>
    <row r="20934" spans="5:29" s="2" customFormat="1">
      <c r="E20934" s="120"/>
      <c r="M20934" s="120"/>
      <c r="N20934" s="120"/>
      <c r="U20934" s="121"/>
      <c r="V20934" s="122"/>
      <c r="W20934" s="123"/>
      <c r="AC20934" s="123"/>
    </row>
    <row r="20935" spans="5:29" s="2" customFormat="1">
      <c r="E20935" s="120"/>
      <c r="M20935" s="120"/>
      <c r="N20935" s="120"/>
      <c r="U20935" s="121"/>
      <c r="V20935" s="122"/>
      <c r="W20935" s="123"/>
      <c r="AC20935" s="123"/>
    </row>
    <row r="20936" spans="5:29" s="2" customFormat="1">
      <c r="E20936" s="120"/>
      <c r="M20936" s="120"/>
      <c r="N20936" s="120"/>
      <c r="U20936" s="121"/>
      <c r="V20936" s="122"/>
      <c r="W20936" s="123"/>
      <c r="AC20936" s="123"/>
    </row>
    <row r="20937" spans="5:29" s="2" customFormat="1">
      <c r="E20937" s="120"/>
      <c r="M20937" s="120"/>
      <c r="N20937" s="120"/>
      <c r="U20937" s="121"/>
      <c r="V20937" s="122"/>
      <c r="W20937" s="123"/>
      <c r="AC20937" s="123"/>
    </row>
    <row r="20938" spans="5:29" s="2" customFormat="1">
      <c r="E20938" s="120"/>
      <c r="M20938" s="120"/>
      <c r="N20938" s="120"/>
      <c r="U20938" s="121"/>
      <c r="V20938" s="122"/>
      <c r="W20938" s="123"/>
      <c r="AC20938" s="123"/>
    </row>
    <row r="20939" spans="5:29" s="2" customFormat="1">
      <c r="E20939" s="120"/>
      <c r="M20939" s="120"/>
      <c r="N20939" s="120"/>
      <c r="U20939" s="121"/>
      <c r="V20939" s="122"/>
      <c r="W20939" s="123"/>
      <c r="AC20939" s="123"/>
    </row>
    <row r="20940" spans="5:29" s="2" customFormat="1">
      <c r="E20940" s="120"/>
      <c r="M20940" s="120"/>
      <c r="N20940" s="120"/>
      <c r="U20940" s="121"/>
      <c r="V20940" s="122"/>
      <c r="W20940" s="123"/>
      <c r="AC20940" s="123"/>
    </row>
    <row r="20941" spans="5:29" s="2" customFormat="1">
      <c r="E20941" s="120"/>
      <c r="M20941" s="120"/>
      <c r="N20941" s="120"/>
      <c r="U20941" s="121"/>
      <c r="V20941" s="122"/>
      <c r="W20941" s="123"/>
      <c r="AC20941" s="123"/>
    </row>
    <row r="20942" spans="5:29" s="2" customFormat="1">
      <c r="E20942" s="120"/>
      <c r="M20942" s="120"/>
      <c r="N20942" s="120"/>
      <c r="U20942" s="121"/>
      <c r="V20942" s="122"/>
      <c r="W20942" s="123"/>
      <c r="AC20942" s="123"/>
    </row>
    <row r="20943" spans="5:29" s="2" customFormat="1">
      <c r="E20943" s="120"/>
      <c r="M20943" s="120"/>
      <c r="N20943" s="120"/>
      <c r="U20943" s="121"/>
      <c r="V20943" s="122"/>
      <c r="W20943" s="123"/>
      <c r="AC20943" s="123"/>
    </row>
    <row r="20944" spans="5:29" s="2" customFormat="1">
      <c r="E20944" s="120"/>
      <c r="M20944" s="120"/>
      <c r="N20944" s="120"/>
      <c r="U20944" s="121"/>
      <c r="V20944" s="122"/>
      <c r="W20944" s="123"/>
      <c r="AC20944" s="123"/>
    </row>
    <row r="20945" spans="5:29" s="2" customFormat="1">
      <c r="E20945" s="120"/>
      <c r="M20945" s="120"/>
      <c r="N20945" s="120"/>
      <c r="U20945" s="121"/>
      <c r="V20945" s="122"/>
      <c r="W20945" s="123"/>
      <c r="AC20945" s="123"/>
    </row>
    <row r="20946" spans="5:29" s="2" customFormat="1">
      <c r="E20946" s="120"/>
      <c r="M20946" s="120"/>
      <c r="N20946" s="120"/>
      <c r="U20946" s="121"/>
      <c r="V20946" s="122"/>
      <c r="W20946" s="123"/>
      <c r="AC20946" s="123"/>
    </row>
    <row r="20947" spans="5:29" s="2" customFormat="1">
      <c r="E20947" s="120"/>
      <c r="M20947" s="120"/>
      <c r="N20947" s="120"/>
      <c r="U20947" s="121"/>
      <c r="V20947" s="122"/>
      <c r="W20947" s="123"/>
      <c r="AC20947" s="123"/>
    </row>
    <row r="20948" spans="5:29" s="2" customFormat="1">
      <c r="E20948" s="120"/>
      <c r="M20948" s="120"/>
      <c r="N20948" s="120"/>
      <c r="U20948" s="121"/>
      <c r="V20948" s="122"/>
      <c r="W20948" s="123"/>
      <c r="AC20948" s="123"/>
    </row>
    <row r="20949" spans="5:29" s="2" customFormat="1">
      <c r="E20949" s="120"/>
      <c r="M20949" s="120"/>
      <c r="N20949" s="120"/>
      <c r="U20949" s="121"/>
      <c r="V20949" s="122"/>
      <c r="W20949" s="123"/>
      <c r="AC20949" s="123"/>
    </row>
    <row r="20950" spans="5:29" s="2" customFormat="1">
      <c r="E20950" s="120"/>
      <c r="M20950" s="120"/>
      <c r="N20950" s="120"/>
      <c r="U20950" s="121"/>
      <c r="V20950" s="122"/>
      <c r="W20950" s="123"/>
      <c r="AC20950" s="123"/>
    </row>
    <row r="20951" spans="5:29" s="2" customFormat="1">
      <c r="E20951" s="120"/>
      <c r="M20951" s="120"/>
      <c r="N20951" s="120"/>
      <c r="U20951" s="121"/>
      <c r="V20951" s="122"/>
      <c r="W20951" s="123"/>
      <c r="AC20951" s="123"/>
    </row>
    <row r="20952" spans="5:29" s="2" customFormat="1">
      <c r="E20952" s="120"/>
      <c r="M20952" s="120"/>
      <c r="N20952" s="120"/>
      <c r="U20952" s="121"/>
      <c r="V20952" s="122"/>
      <c r="W20952" s="123"/>
      <c r="AC20952" s="123"/>
    </row>
    <row r="20953" spans="5:29" s="2" customFormat="1">
      <c r="E20953" s="120"/>
      <c r="M20953" s="120"/>
      <c r="N20953" s="120"/>
      <c r="U20953" s="121"/>
      <c r="V20953" s="122"/>
      <c r="W20953" s="123"/>
      <c r="AC20953" s="123"/>
    </row>
    <row r="20954" spans="5:29" s="2" customFormat="1">
      <c r="E20954" s="120"/>
      <c r="M20954" s="120"/>
      <c r="N20954" s="120"/>
      <c r="U20954" s="121"/>
      <c r="V20954" s="122"/>
      <c r="W20954" s="123"/>
      <c r="AC20954" s="123"/>
    </row>
    <row r="20955" spans="5:29" s="2" customFormat="1">
      <c r="E20955" s="120"/>
      <c r="M20955" s="120"/>
      <c r="N20955" s="120"/>
      <c r="U20955" s="121"/>
      <c r="V20955" s="122"/>
      <c r="W20955" s="123"/>
      <c r="AC20955" s="123"/>
    </row>
    <row r="20956" spans="5:29" s="2" customFormat="1">
      <c r="E20956" s="120"/>
      <c r="M20956" s="120"/>
      <c r="N20956" s="120"/>
      <c r="U20956" s="121"/>
      <c r="V20956" s="122"/>
      <c r="W20956" s="123"/>
      <c r="AC20956" s="123"/>
    </row>
    <row r="20957" spans="5:29" s="2" customFormat="1">
      <c r="E20957" s="120"/>
      <c r="M20957" s="120"/>
      <c r="N20957" s="120"/>
      <c r="U20957" s="121"/>
      <c r="V20957" s="122"/>
      <c r="W20957" s="123"/>
      <c r="AC20957" s="123"/>
    </row>
    <row r="20958" spans="5:29" s="2" customFormat="1">
      <c r="E20958" s="120"/>
      <c r="M20958" s="120"/>
      <c r="N20958" s="120"/>
      <c r="U20958" s="121"/>
      <c r="V20958" s="122"/>
      <c r="W20958" s="123"/>
      <c r="AC20958" s="123"/>
    </row>
    <row r="20959" spans="5:29" s="2" customFormat="1">
      <c r="E20959" s="120"/>
      <c r="M20959" s="120"/>
      <c r="N20959" s="120"/>
      <c r="U20959" s="121"/>
      <c r="V20959" s="122"/>
      <c r="W20959" s="123"/>
      <c r="AC20959" s="123"/>
    </row>
    <row r="20960" spans="5:29" s="2" customFormat="1">
      <c r="E20960" s="120"/>
      <c r="M20960" s="120"/>
      <c r="N20960" s="120"/>
      <c r="U20960" s="121"/>
      <c r="V20960" s="122"/>
      <c r="W20960" s="123"/>
      <c r="AC20960" s="123"/>
    </row>
    <row r="20961" spans="5:29" s="2" customFormat="1">
      <c r="E20961" s="120"/>
      <c r="M20961" s="120"/>
      <c r="N20961" s="120"/>
      <c r="U20961" s="121"/>
      <c r="V20961" s="122"/>
      <c r="W20961" s="123"/>
      <c r="AC20961" s="123"/>
    </row>
    <row r="20962" spans="5:29" s="2" customFormat="1">
      <c r="E20962" s="120"/>
      <c r="M20962" s="120"/>
      <c r="N20962" s="120"/>
      <c r="U20962" s="121"/>
      <c r="V20962" s="122"/>
      <c r="W20962" s="123"/>
      <c r="AC20962" s="123"/>
    </row>
    <row r="20963" spans="5:29" s="2" customFormat="1">
      <c r="E20963" s="120"/>
      <c r="M20963" s="120"/>
      <c r="N20963" s="120"/>
      <c r="U20963" s="121"/>
      <c r="V20963" s="122"/>
      <c r="W20963" s="123"/>
      <c r="AC20963" s="123"/>
    </row>
    <row r="20964" spans="5:29" s="2" customFormat="1">
      <c r="E20964" s="120"/>
      <c r="M20964" s="120"/>
      <c r="N20964" s="120"/>
      <c r="U20964" s="121"/>
      <c r="V20964" s="122"/>
      <c r="W20964" s="123"/>
      <c r="AC20964" s="123"/>
    </row>
    <row r="20965" spans="5:29" s="2" customFormat="1">
      <c r="E20965" s="120"/>
      <c r="M20965" s="120"/>
      <c r="N20965" s="120"/>
      <c r="U20965" s="121"/>
      <c r="V20965" s="122"/>
      <c r="W20965" s="123"/>
      <c r="AC20965" s="123"/>
    </row>
    <row r="20966" spans="5:29" s="2" customFormat="1">
      <c r="E20966" s="120"/>
      <c r="M20966" s="120"/>
      <c r="N20966" s="120"/>
      <c r="U20966" s="121"/>
      <c r="V20966" s="122"/>
      <c r="W20966" s="123"/>
      <c r="AC20966" s="123"/>
    </row>
    <row r="20967" spans="5:29" s="2" customFormat="1">
      <c r="E20967" s="120"/>
      <c r="M20967" s="120"/>
      <c r="N20967" s="120"/>
      <c r="U20967" s="121"/>
      <c r="V20967" s="122"/>
      <c r="W20967" s="123"/>
      <c r="AC20967" s="123"/>
    </row>
    <row r="20968" spans="5:29" s="2" customFormat="1">
      <c r="E20968" s="120"/>
      <c r="M20968" s="120"/>
      <c r="N20968" s="120"/>
      <c r="U20968" s="121"/>
      <c r="V20968" s="122"/>
      <c r="W20968" s="123"/>
      <c r="AC20968" s="123"/>
    </row>
    <row r="20969" spans="5:29" s="2" customFormat="1">
      <c r="E20969" s="120"/>
      <c r="M20969" s="120"/>
      <c r="N20969" s="120"/>
      <c r="U20969" s="121"/>
      <c r="V20969" s="122"/>
      <c r="W20969" s="123"/>
      <c r="AC20969" s="123"/>
    </row>
    <row r="20970" spans="5:29" s="2" customFormat="1">
      <c r="E20970" s="120"/>
      <c r="M20970" s="120"/>
      <c r="N20970" s="120"/>
      <c r="U20970" s="121"/>
      <c r="V20970" s="122"/>
      <c r="W20970" s="123"/>
      <c r="AC20970" s="123"/>
    </row>
    <row r="20971" spans="5:29" s="2" customFormat="1">
      <c r="E20971" s="120"/>
      <c r="M20971" s="120"/>
      <c r="N20971" s="120"/>
      <c r="U20971" s="121"/>
      <c r="V20971" s="122"/>
      <c r="W20971" s="123"/>
      <c r="AC20971" s="123"/>
    </row>
    <row r="20972" spans="5:29" s="2" customFormat="1">
      <c r="E20972" s="120"/>
      <c r="M20972" s="120"/>
      <c r="N20972" s="120"/>
      <c r="U20972" s="121"/>
      <c r="V20972" s="122"/>
      <c r="W20972" s="123"/>
      <c r="AC20972" s="123"/>
    </row>
    <row r="20973" spans="5:29" s="2" customFormat="1">
      <c r="E20973" s="120"/>
      <c r="M20973" s="120"/>
      <c r="N20973" s="120"/>
      <c r="U20973" s="121"/>
      <c r="V20973" s="122"/>
      <c r="W20973" s="123"/>
      <c r="AC20973" s="123"/>
    </row>
    <row r="20974" spans="5:29" s="2" customFormat="1">
      <c r="E20974" s="120"/>
      <c r="M20974" s="120"/>
      <c r="N20974" s="120"/>
      <c r="U20974" s="121"/>
      <c r="V20974" s="122"/>
      <c r="W20974" s="123"/>
      <c r="AC20974" s="123"/>
    </row>
    <row r="20975" spans="5:29" s="2" customFormat="1">
      <c r="E20975" s="120"/>
      <c r="M20975" s="120"/>
      <c r="N20975" s="120"/>
      <c r="U20975" s="121"/>
      <c r="V20975" s="122"/>
      <c r="W20975" s="123"/>
      <c r="AC20975" s="123"/>
    </row>
    <row r="20976" spans="5:29" s="2" customFormat="1">
      <c r="E20976" s="120"/>
      <c r="M20976" s="120"/>
      <c r="N20976" s="120"/>
      <c r="U20976" s="121"/>
      <c r="V20976" s="122"/>
      <c r="W20976" s="123"/>
      <c r="AC20976" s="123"/>
    </row>
    <row r="20977" spans="5:29" s="2" customFormat="1">
      <c r="E20977" s="120"/>
      <c r="M20977" s="120"/>
      <c r="N20977" s="120"/>
      <c r="U20977" s="121"/>
      <c r="V20977" s="122"/>
      <c r="W20977" s="123"/>
      <c r="AC20977" s="123"/>
    </row>
    <row r="20978" spans="5:29" s="2" customFormat="1">
      <c r="E20978" s="120"/>
      <c r="M20978" s="120"/>
      <c r="N20978" s="120"/>
      <c r="U20978" s="121"/>
      <c r="V20978" s="122"/>
      <c r="W20978" s="123"/>
      <c r="AC20978" s="123"/>
    </row>
    <row r="20979" spans="5:29" s="2" customFormat="1">
      <c r="E20979" s="120"/>
      <c r="M20979" s="120"/>
      <c r="N20979" s="120"/>
      <c r="U20979" s="121"/>
      <c r="V20979" s="122"/>
      <c r="W20979" s="123"/>
      <c r="AC20979" s="123"/>
    </row>
    <row r="20980" spans="5:29" s="2" customFormat="1">
      <c r="E20980" s="120"/>
      <c r="M20980" s="120"/>
      <c r="N20980" s="120"/>
      <c r="U20980" s="121"/>
      <c r="V20980" s="122"/>
      <c r="W20980" s="123"/>
      <c r="AC20980" s="123"/>
    </row>
    <row r="20981" spans="5:29" s="2" customFormat="1">
      <c r="E20981" s="120"/>
      <c r="M20981" s="120"/>
      <c r="N20981" s="120"/>
      <c r="U20981" s="121"/>
      <c r="V20981" s="122"/>
      <c r="W20981" s="123"/>
      <c r="AC20981" s="123"/>
    </row>
    <row r="20982" spans="5:29" s="2" customFormat="1">
      <c r="E20982" s="120"/>
      <c r="M20982" s="120"/>
      <c r="N20982" s="120"/>
      <c r="U20982" s="121"/>
      <c r="V20982" s="122"/>
      <c r="W20982" s="123"/>
      <c r="AC20982" s="123"/>
    </row>
    <row r="20983" spans="5:29" s="2" customFormat="1">
      <c r="E20983" s="120"/>
      <c r="M20983" s="120"/>
      <c r="N20983" s="120"/>
      <c r="U20983" s="121"/>
      <c r="V20983" s="122"/>
      <c r="W20983" s="123"/>
      <c r="AC20983" s="123"/>
    </row>
    <row r="20984" spans="5:29" s="2" customFormat="1">
      <c r="E20984" s="120"/>
      <c r="M20984" s="120"/>
      <c r="N20984" s="120"/>
      <c r="U20984" s="121"/>
      <c r="V20984" s="122"/>
      <c r="W20984" s="123"/>
      <c r="AC20984" s="123"/>
    </row>
    <row r="20985" spans="5:29" s="2" customFormat="1">
      <c r="E20985" s="120"/>
      <c r="M20985" s="120"/>
      <c r="N20985" s="120"/>
      <c r="U20985" s="121"/>
      <c r="V20985" s="122"/>
      <c r="W20985" s="123"/>
      <c r="AC20985" s="123"/>
    </row>
    <row r="20986" spans="5:29" s="2" customFormat="1">
      <c r="E20986" s="120"/>
      <c r="M20986" s="120"/>
      <c r="N20986" s="120"/>
      <c r="U20986" s="121"/>
      <c r="V20986" s="122"/>
      <c r="W20986" s="123"/>
      <c r="AC20986" s="123"/>
    </row>
    <row r="20987" spans="5:29" s="2" customFormat="1">
      <c r="E20987" s="120"/>
      <c r="M20987" s="120"/>
      <c r="N20987" s="120"/>
      <c r="U20987" s="121"/>
      <c r="V20987" s="122"/>
      <c r="W20987" s="123"/>
      <c r="AC20987" s="123"/>
    </row>
    <row r="20988" spans="5:29" s="2" customFormat="1">
      <c r="E20988" s="120"/>
      <c r="M20988" s="120"/>
      <c r="N20988" s="120"/>
      <c r="U20988" s="121"/>
      <c r="V20988" s="122"/>
      <c r="W20988" s="123"/>
      <c r="AC20988" s="123"/>
    </row>
    <row r="20989" spans="5:29" s="2" customFormat="1">
      <c r="E20989" s="120"/>
      <c r="M20989" s="120"/>
      <c r="N20989" s="120"/>
      <c r="U20989" s="121"/>
      <c r="V20989" s="122"/>
      <c r="W20989" s="123"/>
      <c r="AC20989" s="123"/>
    </row>
    <row r="20990" spans="5:29" s="2" customFormat="1">
      <c r="E20990" s="120"/>
      <c r="M20990" s="120"/>
      <c r="N20990" s="120"/>
      <c r="U20990" s="121"/>
      <c r="V20990" s="122"/>
      <c r="W20990" s="123"/>
      <c r="AC20990" s="123"/>
    </row>
    <row r="20991" spans="5:29" s="2" customFormat="1">
      <c r="E20991" s="120"/>
      <c r="M20991" s="120"/>
      <c r="N20991" s="120"/>
      <c r="U20991" s="121"/>
      <c r="V20991" s="122"/>
      <c r="W20991" s="123"/>
      <c r="AC20991" s="123"/>
    </row>
    <row r="20992" spans="5:29" s="2" customFormat="1">
      <c r="E20992" s="120"/>
      <c r="M20992" s="120"/>
      <c r="N20992" s="120"/>
      <c r="U20992" s="121"/>
      <c r="V20992" s="122"/>
      <c r="W20992" s="123"/>
      <c r="AC20992" s="123"/>
    </row>
    <row r="20993" spans="5:29" s="2" customFormat="1">
      <c r="E20993" s="120"/>
      <c r="M20993" s="120"/>
      <c r="N20993" s="120"/>
      <c r="U20993" s="121"/>
      <c r="V20993" s="122"/>
      <c r="W20993" s="123"/>
      <c r="AC20993" s="123"/>
    </row>
    <row r="20994" spans="5:29" s="2" customFormat="1">
      <c r="E20994" s="120"/>
      <c r="M20994" s="120"/>
      <c r="N20994" s="120"/>
      <c r="U20994" s="121"/>
      <c r="V20994" s="122"/>
      <c r="W20994" s="123"/>
      <c r="AC20994" s="123"/>
    </row>
    <row r="20995" spans="5:29" s="2" customFormat="1">
      <c r="E20995" s="120"/>
      <c r="M20995" s="120"/>
      <c r="N20995" s="120"/>
      <c r="U20995" s="121"/>
      <c r="V20995" s="122"/>
      <c r="W20995" s="123"/>
      <c r="AC20995" s="123"/>
    </row>
    <row r="20996" spans="5:29" s="2" customFormat="1">
      <c r="E20996" s="120"/>
      <c r="M20996" s="120"/>
      <c r="N20996" s="120"/>
      <c r="U20996" s="121"/>
      <c r="V20996" s="122"/>
      <c r="W20996" s="123"/>
      <c r="AC20996" s="123"/>
    </row>
    <row r="20997" spans="5:29" s="2" customFormat="1">
      <c r="E20997" s="120"/>
      <c r="M20997" s="120"/>
      <c r="N20997" s="120"/>
      <c r="U20997" s="121"/>
      <c r="V20997" s="122"/>
      <c r="W20997" s="123"/>
      <c r="AC20997" s="123"/>
    </row>
    <row r="20998" spans="5:29" s="2" customFormat="1">
      <c r="E20998" s="120"/>
      <c r="M20998" s="120"/>
      <c r="N20998" s="120"/>
      <c r="U20998" s="121"/>
      <c r="V20998" s="122"/>
      <c r="W20998" s="123"/>
      <c r="AC20998" s="123"/>
    </row>
    <row r="20999" spans="5:29" s="2" customFormat="1">
      <c r="E20999" s="120"/>
      <c r="M20999" s="120"/>
      <c r="N20999" s="120"/>
      <c r="U20999" s="121"/>
      <c r="V20999" s="122"/>
      <c r="W20999" s="123"/>
      <c r="AC20999" s="123"/>
    </row>
    <row r="21000" spans="5:29" s="2" customFormat="1">
      <c r="E21000" s="120"/>
      <c r="M21000" s="120"/>
      <c r="N21000" s="120"/>
      <c r="U21000" s="121"/>
      <c r="V21000" s="122"/>
      <c r="W21000" s="123"/>
      <c r="AC21000" s="123"/>
    </row>
    <row r="21001" spans="5:29" s="2" customFormat="1">
      <c r="E21001" s="120"/>
      <c r="M21001" s="120"/>
      <c r="N21001" s="120"/>
      <c r="U21001" s="121"/>
      <c r="V21001" s="122"/>
      <c r="W21001" s="123"/>
      <c r="AC21001" s="123"/>
    </row>
    <row r="21002" spans="5:29" s="2" customFormat="1">
      <c r="E21002" s="120"/>
      <c r="M21002" s="120"/>
      <c r="N21002" s="120"/>
      <c r="U21002" s="121"/>
      <c r="V21002" s="122"/>
      <c r="W21002" s="123"/>
      <c r="AC21002" s="123"/>
    </row>
    <row r="21003" spans="5:29" s="2" customFormat="1">
      <c r="E21003" s="120"/>
      <c r="M21003" s="120"/>
      <c r="N21003" s="120"/>
      <c r="U21003" s="121"/>
      <c r="V21003" s="122"/>
      <c r="W21003" s="123"/>
      <c r="AC21003" s="123"/>
    </row>
    <row r="21004" spans="5:29" s="2" customFormat="1">
      <c r="E21004" s="120"/>
      <c r="M21004" s="120"/>
      <c r="N21004" s="120"/>
      <c r="U21004" s="121"/>
      <c r="V21004" s="122"/>
      <c r="W21004" s="123"/>
      <c r="AC21004" s="123"/>
    </row>
    <row r="21005" spans="5:29" s="2" customFormat="1">
      <c r="E21005" s="120"/>
      <c r="M21005" s="120"/>
      <c r="N21005" s="120"/>
      <c r="U21005" s="121"/>
      <c r="V21005" s="122"/>
      <c r="W21005" s="123"/>
      <c r="AC21005" s="123"/>
    </row>
    <row r="21006" spans="5:29" s="2" customFormat="1">
      <c r="E21006" s="120"/>
      <c r="M21006" s="120"/>
      <c r="N21006" s="120"/>
      <c r="U21006" s="121"/>
      <c r="V21006" s="122"/>
      <c r="W21006" s="123"/>
      <c r="AC21006" s="123"/>
    </row>
    <row r="21007" spans="5:29" s="2" customFormat="1">
      <c r="E21007" s="120"/>
      <c r="M21007" s="120"/>
      <c r="N21007" s="120"/>
      <c r="U21007" s="121"/>
      <c r="V21007" s="122"/>
      <c r="W21007" s="123"/>
      <c r="AC21007" s="123"/>
    </row>
    <row r="21008" spans="5:29" s="2" customFormat="1">
      <c r="E21008" s="120"/>
      <c r="M21008" s="120"/>
      <c r="N21008" s="120"/>
      <c r="U21008" s="121"/>
      <c r="V21008" s="122"/>
      <c r="W21008" s="123"/>
      <c r="AC21008" s="123"/>
    </row>
    <row r="21009" spans="5:29" s="2" customFormat="1">
      <c r="E21009" s="120"/>
      <c r="M21009" s="120"/>
      <c r="N21009" s="120"/>
      <c r="U21009" s="121"/>
      <c r="V21009" s="122"/>
      <c r="W21009" s="123"/>
      <c r="AC21009" s="123"/>
    </row>
    <row r="21010" spans="5:29" s="2" customFormat="1">
      <c r="E21010" s="120"/>
      <c r="M21010" s="120"/>
      <c r="N21010" s="120"/>
      <c r="U21010" s="121"/>
      <c r="V21010" s="122"/>
      <c r="W21010" s="123"/>
      <c r="AC21010" s="123"/>
    </row>
    <row r="21011" spans="5:29" s="2" customFormat="1">
      <c r="E21011" s="120"/>
      <c r="M21011" s="120"/>
      <c r="N21011" s="120"/>
      <c r="U21011" s="121"/>
      <c r="V21011" s="122"/>
      <c r="W21011" s="123"/>
      <c r="AC21011" s="123"/>
    </row>
    <row r="21012" spans="5:29" s="2" customFormat="1">
      <c r="E21012" s="120"/>
      <c r="M21012" s="120"/>
      <c r="N21012" s="120"/>
      <c r="U21012" s="121"/>
      <c r="V21012" s="122"/>
      <c r="W21012" s="123"/>
      <c r="AC21012" s="123"/>
    </row>
    <row r="21013" spans="5:29" s="2" customFormat="1">
      <c r="E21013" s="120"/>
      <c r="M21013" s="120"/>
      <c r="N21013" s="120"/>
      <c r="U21013" s="121"/>
      <c r="V21013" s="122"/>
      <c r="W21013" s="123"/>
      <c r="AC21013" s="123"/>
    </row>
    <row r="21014" spans="5:29" s="2" customFormat="1">
      <c r="E21014" s="120"/>
      <c r="M21014" s="120"/>
      <c r="N21014" s="120"/>
      <c r="U21014" s="121"/>
      <c r="V21014" s="122"/>
      <c r="W21014" s="123"/>
      <c r="AC21014" s="123"/>
    </row>
    <row r="21015" spans="5:29" s="2" customFormat="1">
      <c r="E21015" s="120"/>
      <c r="M21015" s="120"/>
      <c r="N21015" s="120"/>
      <c r="U21015" s="121"/>
      <c r="V21015" s="122"/>
      <c r="W21015" s="123"/>
      <c r="AC21015" s="123"/>
    </row>
    <row r="21016" spans="5:29" s="2" customFormat="1">
      <c r="E21016" s="120"/>
      <c r="M21016" s="120"/>
      <c r="N21016" s="120"/>
      <c r="U21016" s="121"/>
      <c r="V21016" s="122"/>
      <c r="W21016" s="123"/>
      <c r="AC21016" s="123"/>
    </row>
    <row r="21017" spans="5:29" s="2" customFormat="1">
      <c r="E21017" s="120"/>
      <c r="M21017" s="120"/>
      <c r="N21017" s="120"/>
      <c r="U21017" s="121"/>
      <c r="V21017" s="122"/>
      <c r="W21017" s="123"/>
      <c r="AC21017" s="123"/>
    </row>
    <row r="21018" spans="5:29" s="2" customFormat="1">
      <c r="E21018" s="120"/>
      <c r="M21018" s="120"/>
      <c r="N21018" s="120"/>
      <c r="U21018" s="121"/>
      <c r="V21018" s="122"/>
      <c r="W21018" s="123"/>
      <c r="AC21018" s="123"/>
    </row>
    <row r="21019" spans="5:29" s="2" customFormat="1">
      <c r="E21019" s="120"/>
      <c r="M21019" s="120"/>
      <c r="N21019" s="120"/>
      <c r="U21019" s="121"/>
      <c r="V21019" s="122"/>
      <c r="W21019" s="123"/>
      <c r="AC21019" s="123"/>
    </row>
    <row r="21020" spans="5:29" s="2" customFormat="1">
      <c r="E21020" s="120"/>
      <c r="M21020" s="120"/>
      <c r="N21020" s="120"/>
      <c r="U21020" s="121"/>
      <c r="V21020" s="122"/>
      <c r="W21020" s="123"/>
      <c r="AC21020" s="123"/>
    </row>
    <row r="21021" spans="5:29" s="2" customFormat="1">
      <c r="E21021" s="120"/>
      <c r="M21021" s="120"/>
      <c r="N21021" s="120"/>
      <c r="U21021" s="121"/>
      <c r="V21021" s="122"/>
      <c r="W21021" s="123"/>
      <c r="AC21021" s="123"/>
    </row>
    <row r="21022" spans="5:29" s="2" customFormat="1">
      <c r="E21022" s="120"/>
      <c r="M21022" s="120"/>
      <c r="N21022" s="120"/>
      <c r="U21022" s="121"/>
      <c r="V21022" s="122"/>
      <c r="W21022" s="123"/>
      <c r="AC21022" s="123"/>
    </row>
    <row r="21023" spans="5:29" s="2" customFormat="1">
      <c r="E21023" s="120"/>
      <c r="M21023" s="120"/>
      <c r="N21023" s="120"/>
      <c r="U21023" s="121"/>
      <c r="V21023" s="122"/>
      <c r="W21023" s="123"/>
      <c r="AC21023" s="123"/>
    </row>
    <row r="21024" spans="5:29" s="2" customFormat="1">
      <c r="E21024" s="120"/>
      <c r="M21024" s="120"/>
      <c r="N21024" s="120"/>
      <c r="U21024" s="121"/>
      <c r="V21024" s="122"/>
      <c r="W21024" s="123"/>
      <c r="AC21024" s="123"/>
    </row>
    <row r="21025" spans="5:29" s="2" customFormat="1">
      <c r="E21025" s="120"/>
      <c r="M21025" s="120"/>
      <c r="N21025" s="120"/>
      <c r="U21025" s="121"/>
      <c r="V21025" s="122"/>
      <c r="W21025" s="123"/>
      <c r="AC21025" s="123"/>
    </row>
    <row r="21026" spans="5:29" s="2" customFormat="1">
      <c r="E21026" s="120"/>
      <c r="M21026" s="120"/>
      <c r="N21026" s="120"/>
      <c r="U21026" s="121"/>
      <c r="V21026" s="122"/>
      <c r="W21026" s="123"/>
      <c r="AC21026" s="123"/>
    </row>
    <row r="21027" spans="5:29" s="2" customFormat="1">
      <c r="E21027" s="120"/>
      <c r="M21027" s="120"/>
      <c r="N21027" s="120"/>
      <c r="U21027" s="121"/>
      <c r="V21027" s="122"/>
      <c r="W21027" s="123"/>
      <c r="AC21027" s="123"/>
    </row>
    <row r="21028" spans="5:29" s="2" customFormat="1">
      <c r="E21028" s="120"/>
      <c r="M21028" s="120"/>
      <c r="N21028" s="120"/>
      <c r="U21028" s="121"/>
      <c r="V21028" s="122"/>
      <c r="W21028" s="123"/>
      <c r="AC21028" s="123"/>
    </row>
    <row r="21029" spans="5:29" s="2" customFormat="1">
      <c r="E21029" s="120"/>
      <c r="M21029" s="120"/>
      <c r="N21029" s="120"/>
      <c r="U21029" s="121"/>
      <c r="V21029" s="122"/>
      <c r="W21029" s="123"/>
      <c r="AC21029" s="123"/>
    </row>
    <row r="21030" spans="5:29" s="2" customFormat="1">
      <c r="E21030" s="120"/>
      <c r="M21030" s="120"/>
      <c r="N21030" s="120"/>
      <c r="U21030" s="121"/>
      <c r="V21030" s="122"/>
      <c r="W21030" s="123"/>
      <c r="AC21030" s="123"/>
    </row>
    <row r="21031" spans="5:29" s="2" customFormat="1">
      <c r="E21031" s="120"/>
      <c r="M21031" s="120"/>
      <c r="N21031" s="120"/>
      <c r="U21031" s="121"/>
      <c r="V21031" s="122"/>
      <c r="W21031" s="123"/>
      <c r="AC21031" s="123"/>
    </row>
    <row r="21032" spans="5:29" s="2" customFormat="1">
      <c r="E21032" s="120"/>
      <c r="M21032" s="120"/>
      <c r="N21032" s="120"/>
      <c r="U21032" s="121"/>
      <c r="V21032" s="122"/>
      <c r="W21032" s="123"/>
      <c r="AC21032" s="123"/>
    </row>
    <row r="21033" spans="5:29" s="2" customFormat="1">
      <c r="E21033" s="120"/>
      <c r="M21033" s="120"/>
      <c r="N21033" s="120"/>
      <c r="U21033" s="121"/>
      <c r="V21033" s="122"/>
      <c r="W21033" s="123"/>
      <c r="AC21033" s="123"/>
    </row>
    <row r="21034" spans="5:29" s="2" customFormat="1">
      <c r="E21034" s="120"/>
      <c r="M21034" s="120"/>
      <c r="N21034" s="120"/>
      <c r="U21034" s="121"/>
      <c r="V21034" s="122"/>
      <c r="W21034" s="123"/>
      <c r="AC21034" s="123"/>
    </row>
    <row r="21035" spans="5:29" s="2" customFormat="1">
      <c r="E21035" s="120"/>
      <c r="M21035" s="120"/>
      <c r="N21035" s="120"/>
      <c r="U21035" s="121"/>
      <c r="V21035" s="122"/>
      <c r="W21035" s="123"/>
      <c r="AC21035" s="123"/>
    </row>
    <row r="21036" spans="5:29" s="2" customFormat="1">
      <c r="E21036" s="120"/>
      <c r="M21036" s="120"/>
      <c r="N21036" s="120"/>
      <c r="U21036" s="121"/>
      <c r="V21036" s="122"/>
      <c r="W21036" s="123"/>
      <c r="AC21036" s="123"/>
    </row>
    <row r="21037" spans="5:29" s="2" customFormat="1">
      <c r="E21037" s="120"/>
      <c r="M21037" s="120"/>
      <c r="N21037" s="120"/>
      <c r="U21037" s="121"/>
      <c r="V21037" s="122"/>
      <c r="W21037" s="123"/>
      <c r="AC21037" s="123"/>
    </row>
    <row r="21038" spans="5:29" s="2" customFormat="1">
      <c r="E21038" s="120"/>
      <c r="M21038" s="120"/>
      <c r="N21038" s="120"/>
      <c r="U21038" s="121"/>
      <c r="V21038" s="122"/>
      <c r="W21038" s="123"/>
      <c r="AC21038" s="123"/>
    </row>
    <row r="21039" spans="5:29" s="2" customFormat="1">
      <c r="E21039" s="120"/>
      <c r="M21039" s="120"/>
      <c r="N21039" s="120"/>
      <c r="U21039" s="121"/>
      <c r="V21039" s="122"/>
      <c r="W21039" s="123"/>
      <c r="AC21039" s="123"/>
    </row>
    <row r="21040" spans="5:29" s="2" customFormat="1">
      <c r="E21040" s="120"/>
      <c r="M21040" s="120"/>
      <c r="N21040" s="120"/>
      <c r="U21040" s="121"/>
      <c r="V21040" s="122"/>
      <c r="W21040" s="123"/>
      <c r="AC21040" s="123"/>
    </row>
    <row r="21041" spans="5:29" s="2" customFormat="1">
      <c r="E21041" s="120"/>
      <c r="M21041" s="120"/>
      <c r="N21041" s="120"/>
      <c r="U21041" s="121"/>
      <c r="V21041" s="122"/>
      <c r="W21041" s="123"/>
      <c r="AC21041" s="123"/>
    </row>
    <row r="21042" spans="5:29" s="2" customFormat="1">
      <c r="E21042" s="120"/>
      <c r="M21042" s="120"/>
      <c r="N21042" s="120"/>
      <c r="U21042" s="121"/>
      <c r="V21042" s="122"/>
      <c r="W21042" s="123"/>
      <c r="AC21042" s="123"/>
    </row>
    <row r="21043" spans="5:29" s="2" customFormat="1">
      <c r="E21043" s="120"/>
      <c r="M21043" s="120"/>
      <c r="N21043" s="120"/>
      <c r="U21043" s="121"/>
      <c r="V21043" s="122"/>
      <c r="W21043" s="123"/>
      <c r="AC21043" s="123"/>
    </row>
    <row r="21044" spans="5:29" s="2" customFormat="1">
      <c r="E21044" s="120"/>
      <c r="M21044" s="120"/>
      <c r="N21044" s="120"/>
      <c r="U21044" s="121"/>
      <c r="V21044" s="122"/>
      <c r="W21044" s="123"/>
      <c r="AC21044" s="123"/>
    </row>
    <row r="21045" spans="5:29" s="2" customFormat="1">
      <c r="E21045" s="120"/>
      <c r="M21045" s="120"/>
      <c r="N21045" s="120"/>
      <c r="U21045" s="121"/>
      <c r="V21045" s="122"/>
      <c r="W21045" s="123"/>
      <c r="AC21045" s="123"/>
    </row>
    <row r="21046" spans="5:29" s="2" customFormat="1">
      <c r="E21046" s="120"/>
      <c r="M21046" s="120"/>
      <c r="N21046" s="120"/>
      <c r="U21046" s="121"/>
      <c r="V21046" s="122"/>
      <c r="W21046" s="123"/>
      <c r="AC21046" s="123"/>
    </row>
    <row r="21047" spans="5:29" s="2" customFormat="1">
      <c r="E21047" s="120"/>
      <c r="M21047" s="120"/>
      <c r="N21047" s="120"/>
      <c r="U21047" s="121"/>
      <c r="V21047" s="122"/>
      <c r="W21047" s="123"/>
      <c r="AC21047" s="123"/>
    </row>
    <row r="21048" spans="5:29" s="2" customFormat="1">
      <c r="E21048" s="120"/>
      <c r="M21048" s="120"/>
      <c r="N21048" s="120"/>
      <c r="U21048" s="121"/>
      <c r="V21048" s="122"/>
      <c r="W21048" s="123"/>
      <c r="AC21048" s="123"/>
    </row>
    <row r="21049" spans="5:29" s="2" customFormat="1">
      <c r="E21049" s="120"/>
      <c r="M21049" s="120"/>
      <c r="N21049" s="120"/>
      <c r="U21049" s="121"/>
      <c r="V21049" s="122"/>
      <c r="W21049" s="123"/>
      <c r="AC21049" s="123"/>
    </row>
    <row r="21050" spans="5:29" s="2" customFormat="1">
      <c r="E21050" s="120"/>
      <c r="M21050" s="120"/>
      <c r="N21050" s="120"/>
      <c r="U21050" s="121"/>
      <c r="V21050" s="122"/>
      <c r="W21050" s="123"/>
      <c r="AC21050" s="123"/>
    </row>
    <row r="21051" spans="5:29" s="2" customFormat="1">
      <c r="E21051" s="120"/>
      <c r="M21051" s="120"/>
      <c r="N21051" s="120"/>
      <c r="U21051" s="121"/>
      <c r="V21051" s="122"/>
      <c r="W21051" s="123"/>
      <c r="AC21051" s="123"/>
    </row>
    <row r="21052" spans="5:29" s="2" customFormat="1">
      <c r="E21052" s="120"/>
      <c r="M21052" s="120"/>
      <c r="N21052" s="120"/>
      <c r="U21052" s="121"/>
      <c r="V21052" s="122"/>
      <c r="W21052" s="123"/>
      <c r="AC21052" s="123"/>
    </row>
    <row r="21053" spans="5:29" s="2" customFormat="1">
      <c r="E21053" s="120"/>
      <c r="M21053" s="120"/>
      <c r="N21053" s="120"/>
      <c r="U21053" s="121"/>
      <c r="V21053" s="122"/>
      <c r="W21053" s="123"/>
      <c r="AC21053" s="123"/>
    </row>
    <row r="21054" spans="5:29" s="2" customFormat="1">
      <c r="E21054" s="120"/>
      <c r="M21054" s="120"/>
      <c r="N21054" s="120"/>
      <c r="U21054" s="121"/>
      <c r="V21054" s="122"/>
      <c r="W21054" s="123"/>
      <c r="AC21054" s="123"/>
    </row>
    <row r="21055" spans="5:29" s="2" customFormat="1">
      <c r="E21055" s="120"/>
      <c r="M21055" s="120"/>
      <c r="N21055" s="120"/>
      <c r="U21055" s="121"/>
      <c r="V21055" s="122"/>
      <c r="W21055" s="123"/>
      <c r="AC21055" s="123"/>
    </row>
    <row r="21056" spans="5:29" s="2" customFormat="1">
      <c r="E21056" s="120"/>
      <c r="M21056" s="120"/>
      <c r="N21056" s="120"/>
      <c r="U21056" s="121"/>
      <c r="V21056" s="122"/>
      <c r="W21056" s="123"/>
      <c r="AC21056" s="123"/>
    </row>
    <row r="21057" spans="5:29" s="2" customFormat="1">
      <c r="E21057" s="120"/>
      <c r="M21057" s="120"/>
      <c r="N21057" s="120"/>
      <c r="U21057" s="121"/>
      <c r="V21057" s="122"/>
      <c r="W21057" s="123"/>
      <c r="AC21057" s="123"/>
    </row>
    <row r="21058" spans="5:29" s="2" customFormat="1">
      <c r="E21058" s="120"/>
      <c r="M21058" s="120"/>
      <c r="N21058" s="120"/>
      <c r="U21058" s="121"/>
      <c r="V21058" s="122"/>
      <c r="W21058" s="123"/>
      <c r="AC21058" s="123"/>
    </row>
    <row r="21059" spans="5:29" s="2" customFormat="1">
      <c r="E21059" s="120"/>
      <c r="M21059" s="120"/>
      <c r="N21059" s="120"/>
      <c r="U21059" s="121"/>
      <c r="V21059" s="122"/>
      <c r="W21059" s="123"/>
      <c r="AC21059" s="123"/>
    </row>
    <row r="21060" spans="5:29" s="2" customFormat="1">
      <c r="E21060" s="120"/>
      <c r="M21060" s="120"/>
      <c r="N21060" s="120"/>
      <c r="U21060" s="121"/>
      <c r="V21060" s="122"/>
      <c r="W21060" s="123"/>
      <c r="AC21060" s="123"/>
    </row>
    <row r="21061" spans="5:29" s="2" customFormat="1">
      <c r="E21061" s="120"/>
      <c r="M21061" s="120"/>
      <c r="N21061" s="120"/>
      <c r="U21061" s="121"/>
      <c r="V21061" s="122"/>
      <c r="W21061" s="123"/>
      <c r="AC21061" s="123"/>
    </row>
    <row r="21062" spans="5:29" s="2" customFormat="1">
      <c r="E21062" s="120"/>
      <c r="M21062" s="120"/>
      <c r="N21062" s="120"/>
      <c r="U21062" s="121"/>
      <c r="V21062" s="122"/>
      <c r="W21062" s="123"/>
      <c r="AC21062" s="123"/>
    </row>
    <row r="21063" spans="5:29" s="2" customFormat="1">
      <c r="E21063" s="120"/>
      <c r="M21063" s="120"/>
      <c r="N21063" s="120"/>
      <c r="U21063" s="121"/>
      <c r="V21063" s="122"/>
      <c r="W21063" s="123"/>
      <c r="AC21063" s="123"/>
    </row>
    <row r="21064" spans="5:29" s="2" customFormat="1">
      <c r="E21064" s="120"/>
      <c r="M21064" s="120"/>
      <c r="N21064" s="120"/>
      <c r="U21064" s="121"/>
      <c r="V21064" s="122"/>
      <c r="W21064" s="123"/>
      <c r="AC21064" s="123"/>
    </row>
    <row r="21065" spans="5:29" s="2" customFormat="1">
      <c r="E21065" s="120"/>
      <c r="M21065" s="120"/>
      <c r="N21065" s="120"/>
      <c r="U21065" s="121"/>
      <c r="V21065" s="122"/>
      <c r="W21065" s="123"/>
      <c r="AC21065" s="123"/>
    </row>
    <row r="21066" spans="5:29" s="2" customFormat="1">
      <c r="E21066" s="120"/>
      <c r="M21066" s="120"/>
      <c r="N21066" s="120"/>
      <c r="U21066" s="121"/>
      <c r="V21066" s="122"/>
      <c r="W21066" s="123"/>
      <c r="AC21066" s="123"/>
    </row>
    <row r="21067" spans="5:29" s="2" customFormat="1">
      <c r="E21067" s="120"/>
      <c r="M21067" s="120"/>
      <c r="N21067" s="120"/>
      <c r="U21067" s="121"/>
      <c r="V21067" s="122"/>
      <c r="W21067" s="123"/>
      <c r="AC21067" s="123"/>
    </row>
    <row r="21068" spans="5:29" s="2" customFormat="1">
      <c r="E21068" s="120"/>
      <c r="M21068" s="120"/>
      <c r="N21068" s="120"/>
      <c r="U21068" s="121"/>
      <c r="V21068" s="122"/>
      <c r="W21068" s="123"/>
      <c r="AC21068" s="123"/>
    </row>
    <row r="21069" spans="5:29" s="2" customFormat="1">
      <c r="E21069" s="120"/>
      <c r="M21069" s="120"/>
      <c r="N21069" s="120"/>
      <c r="U21069" s="121"/>
      <c r="V21069" s="122"/>
      <c r="W21069" s="123"/>
      <c r="AC21069" s="123"/>
    </row>
    <row r="21070" spans="5:29" s="2" customFormat="1">
      <c r="E21070" s="120"/>
      <c r="M21070" s="120"/>
      <c r="N21070" s="120"/>
      <c r="U21070" s="121"/>
      <c r="V21070" s="122"/>
      <c r="W21070" s="123"/>
      <c r="AC21070" s="123"/>
    </row>
    <row r="21071" spans="5:29" s="2" customFormat="1">
      <c r="E21071" s="120"/>
      <c r="M21071" s="120"/>
      <c r="N21071" s="120"/>
      <c r="U21071" s="121"/>
      <c r="V21071" s="122"/>
      <c r="W21071" s="123"/>
      <c r="AC21071" s="123"/>
    </row>
    <row r="21072" spans="5:29" s="2" customFormat="1">
      <c r="E21072" s="120"/>
      <c r="M21072" s="120"/>
      <c r="N21072" s="120"/>
      <c r="U21072" s="121"/>
      <c r="V21072" s="122"/>
      <c r="W21072" s="123"/>
      <c r="AC21072" s="123"/>
    </row>
    <row r="21073" spans="5:29" s="2" customFormat="1">
      <c r="E21073" s="120"/>
      <c r="M21073" s="120"/>
      <c r="N21073" s="120"/>
      <c r="U21073" s="121"/>
      <c r="V21073" s="122"/>
      <c r="W21073" s="123"/>
      <c r="AC21073" s="123"/>
    </row>
    <row r="21074" spans="5:29" s="2" customFormat="1">
      <c r="E21074" s="120"/>
      <c r="M21074" s="120"/>
      <c r="N21074" s="120"/>
      <c r="U21074" s="121"/>
      <c r="V21074" s="122"/>
      <c r="W21074" s="123"/>
      <c r="AC21074" s="123"/>
    </row>
    <row r="21075" spans="5:29" s="2" customFormat="1">
      <c r="E21075" s="120"/>
      <c r="M21075" s="120"/>
      <c r="N21075" s="120"/>
      <c r="U21075" s="121"/>
      <c r="V21075" s="122"/>
      <c r="W21075" s="123"/>
      <c r="AC21075" s="123"/>
    </row>
    <row r="21076" spans="5:29" s="2" customFormat="1">
      <c r="E21076" s="120"/>
      <c r="M21076" s="120"/>
      <c r="N21076" s="120"/>
      <c r="U21076" s="121"/>
      <c r="V21076" s="122"/>
      <c r="W21076" s="123"/>
      <c r="AC21076" s="123"/>
    </row>
    <row r="21077" spans="5:29" s="2" customFormat="1">
      <c r="E21077" s="120"/>
      <c r="M21077" s="120"/>
      <c r="N21077" s="120"/>
      <c r="U21077" s="121"/>
      <c r="V21077" s="122"/>
      <c r="W21077" s="123"/>
      <c r="AC21077" s="123"/>
    </row>
    <row r="21078" spans="5:29" s="2" customFormat="1">
      <c r="E21078" s="120"/>
      <c r="M21078" s="120"/>
      <c r="N21078" s="120"/>
      <c r="U21078" s="121"/>
      <c r="V21078" s="122"/>
      <c r="W21078" s="123"/>
      <c r="AC21078" s="123"/>
    </row>
    <row r="21079" spans="5:29" s="2" customFormat="1">
      <c r="E21079" s="120"/>
      <c r="M21079" s="120"/>
      <c r="N21079" s="120"/>
      <c r="U21079" s="121"/>
      <c r="V21079" s="122"/>
      <c r="W21079" s="123"/>
      <c r="AC21079" s="123"/>
    </row>
    <row r="21080" spans="5:29" s="2" customFormat="1">
      <c r="E21080" s="120"/>
      <c r="M21080" s="120"/>
      <c r="N21080" s="120"/>
      <c r="U21080" s="121"/>
      <c r="V21080" s="122"/>
      <c r="W21080" s="123"/>
      <c r="AC21080" s="123"/>
    </row>
    <row r="21081" spans="5:29" s="2" customFormat="1">
      <c r="E21081" s="120"/>
      <c r="M21081" s="120"/>
      <c r="N21081" s="120"/>
      <c r="U21081" s="121"/>
      <c r="V21081" s="122"/>
      <c r="W21081" s="123"/>
      <c r="AC21081" s="123"/>
    </row>
    <row r="21082" spans="5:29" s="2" customFormat="1">
      <c r="E21082" s="120"/>
      <c r="M21082" s="120"/>
      <c r="N21082" s="120"/>
      <c r="U21082" s="121"/>
      <c r="V21082" s="122"/>
      <c r="W21082" s="123"/>
      <c r="AC21082" s="123"/>
    </row>
    <row r="21083" spans="5:29" s="2" customFormat="1">
      <c r="E21083" s="120"/>
      <c r="M21083" s="120"/>
      <c r="N21083" s="120"/>
      <c r="U21083" s="121"/>
      <c r="V21083" s="122"/>
      <c r="W21083" s="123"/>
      <c r="AC21083" s="123"/>
    </row>
    <row r="21084" spans="5:29" s="2" customFormat="1">
      <c r="E21084" s="120"/>
      <c r="M21084" s="120"/>
      <c r="N21084" s="120"/>
      <c r="U21084" s="121"/>
      <c r="V21084" s="122"/>
      <c r="W21084" s="123"/>
      <c r="AC21084" s="123"/>
    </row>
    <row r="21085" spans="5:29" s="2" customFormat="1">
      <c r="E21085" s="120"/>
      <c r="M21085" s="120"/>
      <c r="N21085" s="120"/>
      <c r="U21085" s="121"/>
      <c r="V21085" s="122"/>
      <c r="W21085" s="123"/>
      <c r="AC21085" s="123"/>
    </row>
    <row r="21086" spans="5:29" s="2" customFormat="1">
      <c r="E21086" s="120"/>
      <c r="M21086" s="120"/>
      <c r="N21086" s="120"/>
      <c r="U21086" s="121"/>
      <c r="V21086" s="122"/>
      <c r="W21086" s="123"/>
      <c r="AC21086" s="123"/>
    </row>
    <row r="21087" spans="5:29" s="2" customFormat="1">
      <c r="E21087" s="120"/>
      <c r="M21087" s="120"/>
      <c r="N21087" s="120"/>
      <c r="U21087" s="121"/>
      <c r="V21087" s="122"/>
      <c r="W21087" s="123"/>
      <c r="AC21087" s="123"/>
    </row>
    <row r="21088" spans="5:29" s="2" customFormat="1">
      <c r="E21088" s="120"/>
      <c r="M21088" s="120"/>
      <c r="N21088" s="120"/>
      <c r="U21088" s="121"/>
      <c r="V21088" s="122"/>
      <c r="W21088" s="123"/>
      <c r="AC21088" s="123"/>
    </row>
    <row r="21089" spans="5:29" s="2" customFormat="1">
      <c r="E21089" s="120"/>
      <c r="M21089" s="120"/>
      <c r="N21089" s="120"/>
      <c r="U21089" s="121"/>
      <c r="V21089" s="122"/>
      <c r="W21089" s="123"/>
      <c r="AC21089" s="123"/>
    </row>
    <row r="21090" spans="5:29" s="2" customFormat="1">
      <c r="E21090" s="120"/>
      <c r="M21090" s="120"/>
      <c r="N21090" s="120"/>
      <c r="U21090" s="121"/>
      <c r="V21090" s="122"/>
      <c r="W21090" s="123"/>
      <c r="AC21090" s="123"/>
    </row>
    <row r="21091" spans="5:29" s="2" customFormat="1">
      <c r="E21091" s="120"/>
      <c r="M21091" s="120"/>
      <c r="N21091" s="120"/>
      <c r="U21091" s="121"/>
      <c r="V21091" s="122"/>
      <c r="W21091" s="123"/>
      <c r="AC21091" s="123"/>
    </row>
    <row r="21092" spans="5:29" s="2" customFormat="1">
      <c r="E21092" s="120"/>
      <c r="M21092" s="120"/>
      <c r="N21092" s="120"/>
      <c r="U21092" s="121"/>
      <c r="V21092" s="122"/>
      <c r="W21092" s="123"/>
      <c r="AC21092" s="123"/>
    </row>
    <row r="21093" spans="5:29" s="2" customFormat="1">
      <c r="E21093" s="120"/>
      <c r="M21093" s="120"/>
      <c r="N21093" s="120"/>
      <c r="U21093" s="121"/>
      <c r="V21093" s="122"/>
      <c r="W21093" s="123"/>
      <c r="AC21093" s="123"/>
    </row>
    <row r="21094" spans="5:29" s="2" customFormat="1">
      <c r="E21094" s="120"/>
      <c r="M21094" s="120"/>
      <c r="N21094" s="120"/>
      <c r="U21094" s="121"/>
      <c r="V21094" s="122"/>
      <c r="W21094" s="123"/>
      <c r="AC21094" s="123"/>
    </row>
    <row r="21095" spans="5:29" s="2" customFormat="1">
      <c r="E21095" s="120"/>
      <c r="M21095" s="120"/>
      <c r="N21095" s="120"/>
      <c r="U21095" s="121"/>
      <c r="V21095" s="122"/>
      <c r="W21095" s="123"/>
      <c r="AC21095" s="123"/>
    </row>
    <row r="21096" spans="5:29" s="2" customFormat="1">
      <c r="E21096" s="120"/>
      <c r="M21096" s="120"/>
      <c r="N21096" s="120"/>
      <c r="U21096" s="121"/>
      <c r="V21096" s="122"/>
      <c r="W21096" s="123"/>
      <c r="AC21096" s="123"/>
    </row>
    <row r="21097" spans="5:29" s="2" customFormat="1">
      <c r="E21097" s="120"/>
      <c r="M21097" s="120"/>
      <c r="N21097" s="120"/>
      <c r="U21097" s="121"/>
      <c r="V21097" s="122"/>
      <c r="W21097" s="123"/>
      <c r="AC21097" s="123"/>
    </row>
    <row r="21098" spans="5:29" s="2" customFormat="1">
      <c r="E21098" s="120"/>
      <c r="M21098" s="120"/>
      <c r="N21098" s="120"/>
      <c r="U21098" s="121"/>
      <c r="V21098" s="122"/>
      <c r="W21098" s="123"/>
      <c r="AC21098" s="123"/>
    </row>
    <row r="21099" spans="5:29" s="2" customFormat="1">
      <c r="E21099" s="120"/>
      <c r="M21099" s="120"/>
      <c r="N21099" s="120"/>
      <c r="U21099" s="121"/>
      <c r="V21099" s="122"/>
      <c r="W21099" s="123"/>
      <c r="AC21099" s="123"/>
    </row>
    <row r="21100" spans="5:29" s="2" customFormat="1">
      <c r="E21100" s="120"/>
      <c r="M21100" s="120"/>
      <c r="N21100" s="120"/>
      <c r="U21100" s="121"/>
      <c r="V21100" s="122"/>
      <c r="W21100" s="123"/>
      <c r="AC21100" s="123"/>
    </row>
    <row r="21101" spans="5:29" s="2" customFormat="1">
      <c r="E21101" s="120"/>
      <c r="M21101" s="120"/>
      <c r="N21101" s="120"/>
      <c r="U21101" s="121"/>
      <c r="V21101" s="122"/>
      <c r="W21101" s="123"/>
      <c r="AC21101" s="123"/>
    </row>
    <row r="21102" spans="5:29" s="2" customFormat="1">
      <c r="E21102" s="120"/>
      <c r="M21102" s="120"/>
      <c r="N21102" s="120"/>
      <c r="U21102" s="121"/>
      <c r="V21102" s="122"/>
      <c r="W21102" s="123"/>
      <c r="AC21102" s="123"/>
    </row>
    <row r="21103" spans="5:29" s="2" customFormat="1">
      <c r="E21103" s="120"/>
      <c r="M21103" s="120"/>
      <c r="N21103" s="120"/>
      <c r="U21103" s="121"/>
      <c r="V21103" s="122"/>
      <c r="W21103" s="123"/>
      <c r="AC21103" s="123"/>
    </row>
    <row r="21104" spans="5:29" s="2" customFormat="1">
      <c r="E21104" s="120"/>
      <c r="M21104" s="120"/>
      <c r="N21104" s="120"/>
      <c r="U21104" s="121"/>
      <c r="V21104" s="122"/>
      <c r="W21104" s="123"/>
      <c r="AC21104" s="123"/>
    </row>
    <row r="21105" spans="5:29" s="2" customFormat="1">
      <c r="E21105" s="120"/>
      <c r="M21105" s="120"/>
      <c r="N21105" s="120"/>
      <c r="U21105" s="121"/>
      <c r="V21105" s="122"/>
      <c r="W21105" s="123"/>
      <c r="AC21105" s="123"/>
    </row>
    <row r="21106" spans="5:29" s="2" customFormat="1">
      <c r="E21106" s="120"/>
      <c r="M21106" s="120"/>
      <c r="N21106" s="120"/>
      <c r="U21106" s="121"/>
      <c r="V21106" s="122"/>
      <c r="W21106" s="123"/>
      <c r="AC21106" s="123"/>
    </row>
    <row r="21107" spans="5:29" s="2" customFormat="1">
      <c r="E21107" s="120"/>
      <c r="M21107" s="120"/>
      <c r="N21107" s="120"/>
      <c r="U21107" s="121"/>
      <c r="V21107" s="122"/>
      <c r="W21107" s="123"/>
      <c r="AC21107" s="123"/>
    </row>
    <row r="21108" spans="5:29" s="2" customFormat="1">
      <c r="E21108" s="120"/>
      <c r="M21108" s="120"/>
      <c r="N21108" s="120"/>
      <c r="U21108" s="121"/>
      <c r="V21108" s="122"/>
      <c r="W21108" s="123"/>
      <c r="AC21108" s="123"/>
    </row>
    <row r="21109" spans="5:29" s="2" customFormat="1">
      <c r="E21109" s="120"/>
      <c r="M21109" s="120"/>
      <c r="N21109" s="120"/>
      <c r="U21109" s="121"/>
      <c r="V21109" s="122"/>
      <c r="W21109" s="123"/>
      <c r="AC21109" s="123"/>
    </row>
    <row r="21110" spans="5:29" s="2" customFormat="1">
      <c r="E21110" s="120"/>
      <c r="M21110" s="120"/>
      <c r="N21110" s="120"/>
      <c r="U21110" s="121"/>
      <c r="V21110" s="122"/>
      <c r="W21110" s="123"/>
      <c r="AC21110" s="123"/>
    </row>
    <row r="21111" spans="5:29" s="2" customFormat="1">
      <c r="E21111" s="120"/>
      <c r="M21111" s="120"/>
      <c r="N21111" s="120"/>
      <c r="U21111" s="121"/>
      <c r="V21111" s="122"/>
      <c r="W21111" s="123"/>
      <c r="AC21111" s="123"/>
    </row>
    <row r="21112" spans="5:29" s="2" customFormat="1">
      <c r="E21112" s="120"/>
      <c r="M21112" s="120"/>
      <c r="N21112" s="120"/>
      <c r="U21112" s="121"/>
      <c r="V21112" s="122"/>
      <c r="W21112" s="123"/>
      <c r="AC21112" s="123"/>
    </row>
    <row r="21113" spans="5:29" s="2" customFormat="1">
      <c r="E21113" s="120"/>
      <c r="M21113" s="120"/>
      <c r="N21113" s="120"/>
      <c r="U21113" s="121"/>
      <c r="V21113" s="122"/>
      <c r="W21113" s="123"/>
      <c r="AC21113" s="123"/>
    </row>
    <row r="21114" spans="5:29" s="2" customFormat="1">
      <c r="E21114" s="120"/>
      <c r="M21114" s="120"/>
      <c r="N21114" s="120"/>
      <c r="U21114" s="121"/>
      <c r="V21114" s="122"/>
      <c r="W21114" s="123"/>
      <c r="AC21114" s="123"/>
    </row>
    <row r="21115" spans="5:29" s="2" customFormat="1">
      <c r="E21115" s="120"/>
      <c r="M21115" s="120"/>
      <c r="N21115" s="120"/>
      <c r="U21115" s="121"/>
      <c r="V21115" s="122"/>
      <c r="W21115" s="123"/>
      <c r="AC21115" s="123"/>
    </row>
    <row r="21116" spans="5:29" s="2" customFormat="1">
      <c r="E21116" s="120"/>
      <c r="M21116" s="120"/>
      <c r="N21116" s="120"/>
      <c r="U21116" s="121"/>
      <c r="V21116" s="122"/>
      <c r="W21116" s="123"/>
      <c r="AC21116" s="123"/>
    </row>
    <row r="21117" spans="5:29" s="2" customFormat="1">
      <c r="E21117" s="120"/>
      <c r="M21117" s="120"/>
      <c r="N21117" s="120"/>
      <c r="U21117" s="121"/>
      <c r="V21117" s="122"/>
      <c r="W21117" s="123"/>
      <c r="AC21117" s="123"/>
    </row>
    <row r="21118" spans="5:29" s="2" customFormat="1">
      <c r="E21118" s="120"/>
      <c r="M21118" s="120"/>
      <c r="N21118" s="120"/>
      <c r="U21118" s="121"/>
      <c r="V21118" s="122"/>
      <c r="W21118" s="123"/>
      <c r="AC21118" s="123"/>
    </row>
    <row r="21119" spans="5:29" s="2" customFormat="1">
      <c r="E21119" s="120"/>
      <c r="M21119" s="120"/>
      <c r="N21119" s="120"/>
      <c r="U21119" s="121"/>
      <c r="V21119" s="122"/>
      <c r="W21119" s="123"/>
      <c r="AC21119" s="123"/>
    </row>
    <row r="21120" spans="5:29" s="2" customFormat="1">
      <c r="E21120" s="120"/>
      <c r="M21120" s="120"/>
      <c r="N21120" s="120"/>
      <c r="U21120" s="121"/>
      <c r="V21120" s="122"/>
      <c r="W21120" s="123"/>
      <c r="AC21120" s="123"/>
    </row>
    <row r="21121" spans="5:29" s="2" customFormat="1">
      <c r="E21121" s="120"/>
      <c r="M21121" s="120"/>
      <c r="N21121" s="120"/>
      <c r="U21121" s="121"/>
      <c r="V21121" s="122"/>
      <c r="W21121" s="123"/>
      <c r="AC21121" s="123"/>
    </row>
    <row r="21122" spans="5:29" s="2" customFormat="1">
      <c r="E21122" s="120"/>
      <c r="M21122" s="120"/>
      <c r="N21122" s="120"/>
      <c r="U21122" s="121"/>
      <c r="V21122" s="122"/>
      <c r="W21122" s="123"/>
      <c r="AC21122" s="123"/>
    </row>
    <row r="21123" spans="5:29" s="2" customFormat="1">
      <c r="E21123" s="120"/>
      <c r="M21123" s="120"/>
      <c r="N21123" s="120"/>
      <c r="U21123" s="121"/>
      <c r="V21123" s="122"/>
      <c r="W21123" s="123"/>
      <c r="AC21123" s="123"/>
    </row>
    <row r="21124" spans="5:29" s="2" customFormat="1">
      <c r="E21124" s="120"/>
      <c r="M21124" s="120"/>
      <c r="N21124" s="120"/>
      <c r="U21124" s="121"/>
      <c r="V21124" s="122"/>
      <c r="W21124" s="123"/>
      <c r="AC21124" s="123"/>
    </row>
    <row r="21125" spans="5:29" s="2" customFormat="1">
      <c r="E21125" s="120"/>
      <c r="M21125" s="120"/>
      <c r="N21125" s="120"/>
      <c r="U21125" s="121"/>
      <c r="V21125" s="122"/>
      <c r="W21125" s="123"/>
      <c r="AC21125" s="123"/>
    </row>
    <row r="21126" spans="5:29" s="2" customFormat="1">
      <c r="E21126" s="120"/>
      <c r="M21126" s="120"/>
      <c r="N21126" s="120"/>
      <c r="U21126" s="121"/>
      <c r="V21126" s="122"/>
      <c r="W21126" s="123"/>
      <c r="AC21126" s="123"/>
    </row>
    <row r="21127" spans="5:29" s="2" customFormat="1">
      <c r="E21127" s="120"/>
      <c r="M21127" s="120"/>
      <c r="N21127" s="120"/>
      <c r="U21127" s="121"/>
      <c r="V21127" s="122"/>
      <c r="W21127" s="123"/>
      <c r="AC21127" s="123"/>
    </row>
    <row r="21128" spans="5:29" s="2" customFormat="1">
      <c r="E21128" s="120"/>
      <c r="M21128" s="120"/>
      <c r="N21128" s="120"/>
      <c r="U21128" s="121"/>
      <c r="V21128" s="122"/>
      <c r="W21128" s="123"/>
      <c r="AC21128" s="123"/>
    </row>
    <row r="21129" spans="5:29" s="2" customFormat="1">
      <c r="E21129" s="120"/>
      <c r="M21129" s="120"/>
      <c r="N21129" s="120"/>
      <c r="U21129" s="121"/>
      <c r="V21129" s="122"/>
      <c r="W21129" s="123"/>
      <c r="AC21129" s="123"/>
    </row>
    <row r="21130" spans="5:29" s="2" customFormat="1">
      <c r="E21130" s="120"/>
      <c r="M21130" s="120"/>
      <c r="N21130" s="120"/>
      <c r="U21130" s="121"/>
      <c r="V21130" s="122"/>
      <c r="W21130" s="123"/>
      <c r="AC21130" s="123"/>
    </row>
    <row r="21131" spans="5:29" s="2" customFormat="1">
      <c r="E21131" s="120"/>
      <c r="M21131" s="120"/>
      <c r="N21131" s="120"/>
      <c r="U21131" s="121"/>
      <c r="V21131" s="122"/>
      <c r="W21131" s="123"/>
      <c r="AC21131" s="123"/>
    </row>
    <row r="21132" spans="5:29" s="2" customFormat="1">
      <c r="E21132" s="120"/>
      <c r="M21132" s="120"/>
      <c r="N21132" s="120"/>
      <c r="U21132" s="121"/>
      <c r="V21132" s="122"/>
      <c r="W21132" s="123"/>
      <c r="AC21132" s="123"/>
    </row>
    <row r="21133" spans="5:29" s="2" customFormat="1">
      <c r="E21133" s="120"/>
      <c r="M21133" s="120"/>
      <c r="N21133" s="120"/>
      <c r="U21133" s="121"/>
      <c r="V21133" s="122"/>
      <c r="W21133" s="123"/>
      <c r="AC21133" s="123"/>
    </row>
    <row r="21134" spans="5:29" s="2" customFormat="1">
      <c r="E21134" s="120"/>
      <c r="M21134" s="120"/>
      <c r="N21134" s="120"/>
      <c r="U21134" s="121"/>
      <c r="V21134" s="122"/>
      <c r="W21134" s="123"/>
      <c r="AC21134" s="123"/>
    </row>
    <row r="21135" spans="5:29" s="2" customFormat="1">
      <c r="E21135" s="120"/>
      <c r="M21135" s="120"/>
      <c r="N21135" s="120"/>
      <c r="U21135" s="121"/>
      <c r="V21135" s="122"/>
      <c r="W21135" s="123"/>
      <c r="AC21135" s="123"/>
    </row>
    <row r="21136" spans="5:29" s="2" customFormat="1">
      <c r="E21136" s="120"/>
      <c r="M21136" s="120"/>
      <c r="N21136" s="120"/>
      <c r="U21136" s="121"/>
      <c r="V21136" s="122"/>
      <c r="W21136" s="123"/>
      <c r="AC21136" s="123"/>
    </row>
    <row r="21137" spans="5:29" s="2" customFormat="1">
      <c r="E21137" s="120"/>
      <c r="M21137" s="120"/>
      <c r="N21137" s="120"/>
      <c r="U21137" s="121"/>
      <c r="V21137" s="122"/>
      <c r="W21137" s="123"/>
      <c r="AC21137" s="123"/>
    </row>
    <row r="21138" spans="5:29" s="2" customFormat="1">
      <c r="E21138" s="120"/>
      <c r="M21138" s="120"/>
      <c r="N21138" s="120"/>
      <c r="U21138" s="121"/>
      <c r="V21138" s="122"/>
      <c r="W21138" s="123"/>
      <c r="AC21138" s="123"/>
    </row>
    <row r="21139" spans="5:29" s="2" customFormat="1">
      <c r="E21139" s="120"/>
      <c r="M21139" s="120"/>
      <c r="N21139" s="120"/>
      <c r="U21139" s="121"/>
      <c r="V21139" s="122"/>
      <c r="W21139" s="123"/>
      <c r="AC21139" s="123"/>
    </row>
    <row r="21140" spans="5:29" s="2" customFormat="1">
      <c r="E21140" s="120"/>
      <c r="M21140" s="120"/>
      <c r="N21140" s="120"/>
      <c r="U21140" s="121"/>
      <c r="V21140" s="122"/>
      <c r="W21140" s="123"/>
      <c r="AC21140" s="123"/>
    </row>
    <row r="21141" spans="5:29" s="2" customFormat="1">
      <c r="E21141" s="120"/>
      <c r="M21141" s="120"/>
      <c r="N21141" s="120"/>
      <c r="U21141" s="121"/>
      <c r="V21141" s="122"/>
      <c r="W21141" s="123"/>
      <c r="AC21141" s="123"/>
    </row>
    <row r="21142" spans="5:29" s="2" customFormat="1">
      <c r="E21142" s="120"/>
      <c r="M21142" s="120"/>
      <c r="N21142" s="120"/>
      <c r="U21142" s="121"/>
      <c r="V21142" s="122"/>
      <c r="W21142" s="123"/>
      <c r="AC21142" s="123"/>
    </row>
    <row r="21143" spans="5:29" s="2" customFormat="1">
      <c r="E21143" s="120"/>
      <c r="M21143" s="120"/>
      <c r="N21143" s="120"/>
      <c r="U21143" s="121"/>
      <c r="V21143" s="122"/>
      <c r="W21143" s="123"/>
      <c r="AC21143" s="123"/>
    </row>
    <row r="21144" spans="5:29" s="2" customFormat="1">
      <c r="E21144" s="120"/>
      <c r="M21144" s="120"/>
      <c r="N21144" s="120"/>
      <c r="U21144" s="121"/>
      <c r="V21144" s="122"/>
      <c r="W21144" s="123"/>
      <c r="AC21144" s="123"/>
    </row>
    <row r="21145" spans="5:29" s="2" customFormat="1">
      <c r="E21145" s="120"/>
      <c r="M21145" s="120"/>
      <c r="N21145" s="120"/>
      <c r="U21145" s="121"/>
      <c r="V21145" s="122"/>
      <c r="W21145" s="123"/>
      <c r="AC21145" s="123"/>
    </row>
    <row r="21146" spans="5:29" s="2" customFormat="1">
      <c r="E21146" s="120"/>
      <c r="M21146" s="120"/>
      <c r="N21146" s="120"/>
      <c r="U21146" s="121"/>
      <c r="V21146" s="122"/>
      <c r="W21146" s="123"/>
      <c r="AC21146" s="123"/>
    </row>
    <row r="21147" spans="5:29" s="2" customFormat="1">
      <c r="E21147" s="120"/>
      <c r="M21147" s="120"/>
      <c r="N21147" s="120"/>
      <c r="U21147" s="121"/>
      <c r="V21147" s="122"/>
      <c r="W21147" s="123"/>
      <c r="AC21147" s="123"/>
    </row>
    <row r="21148" spans="5:29" s="2" customFormat="1">
      <c r="E21148" s="120"/>
      <c r="M21148" s="120"/>
      <c r="N21148" s="120"/>
      <c r="U21148" s="121"/>
      <c r="V21148" s="122"/>
      <c r="W21148" s="123"/>
      <c r="AC21148" s="123"/>
    </row>
    <row r="21149" spans="5:29" s="2" customFormat="1">
      <c r="E21149" s="120"/>
      <c r="M21149" s="120"/>
      <c r="N21149" s="120"/>
      <c r="U21149" s="121"/>
      <c r="V21149" s="122"/>
      <c r="W21149" s="123"/>
      <c r="AC21149" s="123"/>
    </row>
    <row r="21150" spans="5:29" s="2" customFormat="1">
      <c r="E21150" s="120"/>
      <c r="M21150" s="120"/>
      <c r="N21150" s="120"/>
      <c r="U21150" s="121"/>
      <c r="V21150" s="122"/>
      <c r="W21150" s="123"/>
      <c r="AC21150" s="123"/>
    </row>
    <row r="21151" spans="5:29" s="2" customFormat="1">
      <c r="E21151" s="120"/>
      <c r="M21151" s="120"/>
      <c r="N21151" s="120"/>
      <c r="U21151" s="121"/>
      <c r="V21151" s="122"/>
      <c r="W21151" s="123"/>
      <c r="AC21151" s="123"/>
    </row>
    <row r="21152" spans="5:29" s="2" customFormat="1">
      <c r="E21152" s="120"/>
      <c r="M21152" s="120"/>
      <c r="N21152" s="120"/>
      <c r="U21152" s="121"/>
      <c r="V21152" s="122"/>
      <c r="W21152" s="123"/>
      <c r="AC21152" s="123"/>
    </row>
    <row r="21153" spans="5:29" s="2" customFormat="1">
      <c r="E21153" s="120"/>
      <c r="M21153" s="120"/>
      <c r="N21153" s="120"/>
      <c r="U21153" s="121"/>
      <c r="V21153" s="122"/>
      <c r="W21153" s="123"/>
      <c r="AC21153" s="123"/>
    </row>
    <row r="21154" spans="5:29" s="2" customFormat="1">
      <c r="E21154" s="120"/>
      <c r="M21154" s="120"/>
      <c r="N21154" s="120"/>
      <c r="U21154" s="121"/>
      <c r="V21154" s="122"/>
      <c r="W21154" s="123"/>
      <c r="AC21154" s="123"/>
    </row>
    <row r="21155" spans="5:29" s="2" customFormat="1">
      <c r="E21155" s="120"/>
      <c r="M21155" s="120"/>
      <c r="N21155" s="120"/>
      <c r="U21155" s="121"/>
      <c r="V21155" s="122"/>
      <c r="W21155" s="123"/>
      <c r="AC21155" s="123"/>
    </row>
    <row r="21156" spans="5:29" s="2" customFormat="1">
      <c r="E21156" s="120"/>
      <c r="M21156" s="120"/>
      <c r="N21156" s="120"/>
      <c r="U21156" s="121"/>
      <c r="V21156" s="122"/>
      <c r="W21156" s="123"/>
      <c r="AC21156" s="123"/>
    </row>
    <row r="21157" spans="5:29" s="2" customFormat="1">
      <c r="E21157" s="120"/>
      <c r="M21157" s="120"/>
      <c r="N21157" s="120"/>
      <c r="U21157" s="121"/>
      <c r="V21157" s="122"/>
      <c r="W21157" s="123"/>
      <c r="AC21157" s="123"/>
    </row>
    <row r="21158" spans="5:29" s="2" customFormat="1">
      <c r="E21158" s="120"/>
      <c r="M21158" s="120"/>
      <c r="N21158" s="120"/>
      <c r="U21158" s="121"/>
      <c r="V21158" s="122"/>
      <c r="W21158" s="123"/>
      <c r="AC21158" s="123"/>
    </row>
    <row r="21159" spans="5:29" s="2" customFormat="1">
      <c r="E21159" s="120"/>
      <c r="M21159" s="120"/>
      <c r="N21159" s="120"/>
      <c r="U21159" s="121"/>
      <c r="V21159" s="122"/>
      <c r="W21159" s="123"/>
      <c r="AC21159" s="123"/>
    </row>
    <row r="21160" spans="5:29" s="2" customFormat="1">
      <c r="E21160" s="120"/>
      <c r="M21160" s="120"/>
      <c r="N21160" s="120"/>
      <c r="U21160" s="121"/>
      <c r="V21160" s="122"/>
      <c r="W21160" s="123"/>
      <c r="AC21160" s="123"/>
    </row>
    <row r="21161" spans="5:29" s="2" customFormat="1">
      <c r="E21161" s="120"/>
      <c r="M21161" s="120"/>
      <c r="N21161" s="120"/>
      <c r="U21161" s="121"/>
      <c r="V21161" s="122"/>
      <c r="W21161" s="123"/>
      <c r="AC21161" s="123"/>
    </row>
    <row r="21162" spans="5:29" s="2" customFormat="1">
      <c r="E21162" s="120"/>
      <c r="M21162" s="120"/>
      <c r="N21162" s="120"/>
      <c r="U21162" s="121"/>
      <c r="V21162" s="122"/>
      <c r="W21162" s="123"/>
      <c r="AC21162" s="123"/>
    </row>
    <row r="21163" spans="5:29" s="2" customFormat="1">
      <c r="E21163" s="120"/>
      <c r="M21163" s="120"/>
      <c r="N21163" s="120"/>
      <c r="U21163" s="121"/>
      <c r="V21163" s="122"/>
      <c r="W21163" s="123"/>
      <c r="AC21163" s="123"/>
    </row>
    <row r="21164" spans="5:29" s="2" customFormat="1">
      <c r="E21164" s="120"/>
      <c r="M21164" s="120"/>
      <c r="N21164" s="120"/>
      <c r="U21164" s="121"/>
      <c r="V21164" s="122"/>
      <c r="W21164" s="123"/>
      <c r="AC21164" s="123"/>
    </row>
    <row r="21165" spans="5:29" s="2" customFormat="1">
      <c r="E21165" s="120"/>
      <c r="M21165" s="120"/>
      <c r="N21165" s="120"/>
      <c r="U21165" s="121"/>
      <c r="V21165" s="122"/>
      <c r="W21165" s="123"/>
      <c r="AC21165" s="123"/>
    </row>
    <row r="21166" spans="5:29" s="2" customFormat="1">
      <c r="E21166" s="120"/>
      <c r="M21166" s="120"/>
      <c r="N21166" s="120"/>
      <c r="U21166" s="121"/>
      <c r="V21166" s="122"/>
      <c r="W21166" s="123"/>
      <c r="AC21166" s="123"/>
    </row>
    <row r="21167" spans="5:29" s="2" customFormat="1">
      <c r="E21167" s="120"/>
      <c r="M21167" s="120"/>
      <c r="N21167" s="120"/>
      <c r="U21167" s="121"/>
      <c r="V21167" s="122"/>
      <c r="W21167" s="123"/>
      <c r="AC21167" s="123"/>
    </row>
    <row r="21168" spans="5:29" s="2" customFormat="1">
      <c r="E21168" s="120"/>
      <c r="M21168" s="120"/>
      <c r="N21168" s="120"/>
      <c r="U21168" s="121"/>
      <c r="V21168" s="122"/>
      <c r="W21168" s="123"/>
      <c r="AC21168" s="123"/>
    </row>
    <row r="21169" spans="5:29" s="2" customFormat="1">
      <c r="E21169" s="120"/>
      <c r="M21169" s="120"/>
      <c r="N21169" s="120"/>
      <c r="U21169" s="121"/>
      <c r="V21169" s="122"/>
      <c r="W21169" s="123"/>
      <c r="AC21169" s="123"/>
    </row>
    <row r="21170" spans="5:29" s="2" customFormat="1">
      <c r="E21170" s="120"/>
      <c r="M21170" s="120"/>
      <c r="N21170" s="120"/>
      <c r="U21170" s="121"/>
      <c r="V21170" s="122"/>
      <c r="W21170" s="123"/>
      <c r="AC21170" s="123"/>
    </row>
    <row r="21171" spans="5:29" s="2" customFormat="1">
      <c r="E21171" s="120"/>
      <c r="M21171" s="120"/>
      <c r="N21171" s="120"/>
      <c r="U21171" s="121"/>
      <c r="V21171" s="122"/>
      <c r="W21171" s="123"/>
      <c r="AC21171" s="123"/>
    </row>
    <row r="21172" spans="5:29" s="2" customFormat="1">
      <c r="E21172" s="120"/>
      <c r="M21172" s="120"/>
      <c r="N21172" s="120"/>
      <c r="U21172" s="121"/>
      <c r="V21172" s="122"/>
      <c r="W21172" s="123"/>
      <c r="AC21172" s="123"/>
    </row>
    <row r="21173" spans="5:29" s="2" customFormat="1">
      <c r="E21173" s="120"/>
      <c r="M21173" s="120"/>
      <c r="N21173" s="120"/>
      <c r="U21173" s="121"/>
      <c r="V21173" s="122"/>
      <c r="W21173" s="123"/>
      <c r="AC21173" s="123"/>
    </row>
    <row r="21174" spans="5:29" s="2" customFormat="1">
      <c r="E21174" s="120"/>
      <c r="M21174" s="120"/>
      <c r="N21174" s="120"/>
      <c r="U21174" s="121"/>
      <c r="V21174" s="122"/>
      <c r="W21174" s="123"/>
      <c r="AC21174" s="123"/>
    </row>
    <row r="21175" spans="5:29" s="2" customFormat="1">
      <c r="E21175" s="120"/>
      <c r="M21175" s="120"/>
      <c r="N21175" s="120"/>
      <c r="U21175" s="121"/>
      <c r="V21175" s="122"/>
      <c r="W21175" s="123"/>
      <c r="AC21175" s="123"/>
    </row>
    <row r="21176" spans="5:29" s="2" customFormat="1">
      <c r="E21176" s="120"/>
      <c r="M21176" s="120"/>
      <c r="N21176" s="120"/>
      <c r="U21176" s="121"/>
      <c r="V21176" s="122"/>
      <c r="W21176" s="123"/>
      <c r="AC21176" s="123"/>
    </row>
    <row r="21177" spans="5:29" s="2" customFormat="1">
      <c r="E21177" s="120"/>
      <c r="M21177" s="120"/>
      <c r="N21177" s="120"/>
      <c r="U21177" s="121"/>
      <c r="V21177" s="122"/>
      <c r="W21177" s="123"/>
      <c r="AC21177" s="123"/>
    </row>
    <row r="21178" spans="5:29" s="2" customFormat="1">
      <c r="E21178" s="120"/>
      <c r="M21178" s="120"/>
      <c r="N21178" s="120"/>
      <c r="U21178" s="121"/>
      <c r="V21178" s="122"/>
      <c r="W21178" s="123"/>
      <c r="AC21178" s="123"/>
    </row>
    <row r="21179" spans="5:29" s="2" customFormat="1">
      <c r="E21179" s="120"/>
      <c r="M21179" s="120"/>
      <c r="N21179" s="120"/>
      <c r="U21179" s="121"/>
      <c r="V21179" s="122"/>
      <c r="W21179" s="123"/>
      <c r="AC21179" s="123"/>
    </row>
    <row r="21180" spans="5:29" s="2" customFormat="1">
      <c r="E21180" s="120"/>
      <c r="M21180" s="120"/>
      <c r="N21180" s="120"/>
      <c r="U21180" s="121"/>
      <c r="V21180" s="122"/>
      <c r="W21180" s="123"/>
      <c r="AC21180" s="123"/>
    </row>
    <row r="21181" spans="5:29" s="2" customFormat="1">
      <c r="E21181" s="120"/>
      <c r="M21181" s="120"/>
      <c r="N21181" s="120"/>
      <c r="U21181" s="121"/>
      <c r="V21181" s="122"/>
      <c r="W21181" s="123"/>
      <c r="AC21181" s="123"/>
    </row>
    <row r="21182" spans="5:29" s="2" customFormat="1">
      <c r="E21182" s="120"/>
      <c r="M21182" s="120"/>
      <c r="N21182" s="120"/>
      <c r="U21182" s="121"/>
      <c r="V21182" s="122"/>
      <c r="W21182" s="123"/>
      <c r="AC21182" s="123"/>
    </row>
    <row r="21183" spans="5:29" s="2" customFormat="1">
      <c r="E21183" s="120"/>
      <c r="M21183" s="120"/>
      <c r="N21183" s="120"/>
      <c r="U21183" s="121"/>
      <c r="V21183" s="122"/>
      <c r="W21183" s="123"/>
      <c r="AC21183" s="123"/>
    </row>
    <row r="21184" spans="5:29" s="2" customFormat="1">
      <c r="E21184" s="120"/>
      <c r="M21184" s="120"/>
      <c r="N21184" s="120"/>
      <c r="U21184" s="121"/>
      <c r="V21184" s="122"/>
      <c r="W21184" s="123"/>
      <c r="AC21184" s="123"/>
    </row>
    <row r="21185" spans="5:29" s="2" customFormat="1">
      <c r="E21185" s="120"/>
      <c r="M21185" s="120"/>
      <c r="N21185" s="120"/>
      <c r="U21185" s="121"/>
      <c r="V21185" s="122"/>
      <c r="W21185" s="123"/>
      <c r="AC21185" s="123"/>
    </row>
    <row r="21186" spans="5:29" s="2" customFormat="1">
      <c r="E21186" s="120"/>
      <c r="M21186" s="120"/>
      <c r="N21186" s="120"/>
      <c r="U21186" s="121"/>
      <c r="V21186" s="122"/>
      <c r="W21186" s="123"/>
      <c r="AC21186" s="123"/>
    </row>
    <row r="21187" spans="5:29" s="2" customFormat="1">
      <c r="E21187" s="120"/>
      <c r="M21187" s="120"/>
      <c r="N21187" s="120"/>
      <c r="U21187" s="121"/>
      <c r="V21187" s="122"/>
      <c r="W21187" s="123"/>
      <c r="AC21187" s="123"/>
    </row>
    <row r="21188" spans="5:29" s="2" customFormat="1">
      <c r="E21188" s="120"/>
      <c r="M21188" s="120"/>
      <c r="N21188" s="120"/>
      <c r="U21188" s="121"/>
      <c r="V21188" s="122"/>
      <c r="W21188" s="123"/>
      <c r="AC21188" s="123"/>
    </row>
    <row r="21189" spans="5:29" s="2" customFormat="1">
      <c r="E21189" s="120"/>
      <c r="M21189" s="120"/>
      <c r="N21189" s="120"/>
      <c r="U21189" s="121"/>
      <c r="V21189" s="122"/>
      <c r="W21189" s="123"/>
      <c r="AC21189" s="123"/>
    </row>
    <row r="21190" spans="5:29" s="2" customFormat="1">
      <c r="E21190" s="120"/>
      <c r="M21190" s="120"/>
      <c r="N21190" s="120"/>
      <c r="U21190" s="121"/>
      <c r="V21190" s="122"/>
      <c r="W21190" s="123"/>
      <c r="AC21190" s="123"/>
    </row>
    <row r="21191" spans="5:29" s="2" customFormat="1">
      <c r="E21191" s="120"/>
      <c r="M21191" s="120"/>
      <c r="N21191" s="120"/>
      <c r="U21191" s="121"/>
      <c r="V21191" s="122"/>
      <c r="W21191" s="123"/>
      <c r="AC21191" s="123"/>
    </row>
    <row r="21192" spans="5:29" s="2" customFormat="1">
      <c r="E21192" s="120"/>
      <c r="M21192" s="120"/>
      <c r="N21192" s="120"/>
      <c r="U21192" s="121"/>
      <c r="V21192" s="122"/>
      <c r="W21192" s="123"/>
      <c r="AC21192" s="123"/>
    </row>
    <row r="21193" spans="5:29" s="2" customFormat="1">
      <c r="E21193" s="120"/>
      <c r="M21193" s="120"/>
      <c r="N21193" s="120"/>
      <c r="U21193" s="121"/>
      <c r="V21193" s="122"/>
      <c r="W21193" s="123"/>
      <c r="AC21193" s="123"/>
    </row>
    <row r="21194" spans="5:29" s="2" customFormat="1">
      <c r="E21194" s="120"/>
      <c r="M21194" s="120"/>
      <c r="N21194" s="120"/>
      <c r="U21194" s="121"/>
      <c r="V21194" s="122"/>
      <c r="W21194" s="123"/>
      <c r="AC21194" s="123"/>
    </row>
    <row r="21195" spans="5:29" s="2" customFormat="1">
      <c r="E21195" s="120"/>
      <c r="M21195" s="120"/>
      <c r="N21195" s="120"/>
      <c r="U21195" s="121"/>
      <c r="V21195" s="122"/>
      <c r="W21195" s="123"/>
      <c r="AC21195" s="123"/>
    </row>
    <row r="21196" spans="5:29" s="2" customFormat="1">
      <c r="E21196" s="120"/>
      <c r="M21196" s="120"/>
      <c r="N21196" s="120"/>
      <c r="U21196" s="121"/>
      <c r="V21196" s="122"/>
      <c r="W21196" s="123"/>
      <c r="AC21196" s="123"/>
    </row>
    <row r="21197" spans="5:29" s="2" customFormat="1">
      <c r="E21197" s="120"/>
      <c r="M21197" s="120"/>
      <c r="N21197" s="120"/>
      <c r="U21197" s="121"/>
      <c r="V21197" s="122"/>
      <c r="W21197" s="123"/>
      <c r="AC21197" s="123"/>
    </row>
    <row r="21198" spans="5:29" s="2" customFormat="1">
      <c r="E21198" s="120"/>
      <c r="M21198" s="120"/>
      <c r="N21198" s="120"/>
      <c r="U21198" s="121"/>
      <c r="V21198" s="122"/>
      <c r="W21198" s="123"/>
      <c r="AC21198" s="123"/>
    </row>
    <row r="21199" spans="5:29" s="2" customFormat="1">
      <c r="E21199" s="120"/>
      <c r="M21199" s="120"/>
      <c r="N21199" s="120"/>
      <c r="U21199" s="121"/>
      <c r="V21199" s="122"/>
      <c r="W21199" s="123"/>
      <c r="AC21199" s="123"/>
    </row>
    <row r="21200" spans="5:29" s="2" customFormat="1">
      <c r="E21200" s="120"/>
      <c r="M21200" s="120"/>
      <c r="N21200" s="120"/>
      <c r="U21200" s="121"/>
      <c r="V21200" s="122"/>
      <c r="W21200" s="123"/>
      <c r="AC21200" s="123"/>
    </row>
    <row r="21201" spans="5:29" s="2" customFormat="1">
      <c r="E21201" s="120"/>
      <c r="M21201" s="120"/>
      <c r="N21201" s="120"/>
      <c r="U21201" s="121"/>
      <c r="V21201" s="122"/>
      <c r="W21201" s="123"/>
      <c r="AC21201" s="123"/>
    </row>
    <row r="21202" spans="5:29" s="2" customFormat="1">
      <c r="E21202" s="120"/>
      <c r="M21202" s="120"/>
      <c r="N21202" s="120"/>
      <c r="U21202" s="121"/>
      <c r="V21202" s="122"/>
      <c r="W21202" s="123"/>
      <c r="AC21202" s="123"/>
    </row>
    <row r="21203" spans="5:29" s="2" customFormat="1">
      <c r="E21203" s="120"/>
      <c r="M21203" s="120"/>
      <c r="N21203" s="120"/>
      <c r="U21203" s="121"/>
      <c r="V21203" s="122"/>
      <c r="W21203" s="123"/>
      <c r="AC21203" s="123"/>
    </row>
    <row r="21204" spans="5:29" s="2" customFormat="1">
      <c r="E21204" s="120"/>
      <c r="M21204" s="120"/>
      <c r="N21204" s="120"/>
      <c r="U21204" s="121"/>
      <c r="V21204" s="122"/>
      <c r="W21204" s="123"/>
      <c r="AC21204" s="123"/>
    </row>
    <row r="21205" spans="5:29" s="2" customFormat="1">
      <c r="E21205" s="120"/>
      <c r="M21205" s="120"/>
      <c r="N21205" s="120"/>
      <c r="U21205" s="121"/>
      <c r="V21205" s="122"/>
      <c r="W21205" s="123"/>
      <c r="AC21205" s="123"/>
    </row>
    <row r="21206" spans="5:29" s="2" customFormat="1">
      <c r="E21206" s="120"/>
      <c r="M21206" s="120"/>
      <c r="N21206" s="120"/>
      <c r="U21206" s="121"/>
      <c r="V21206" s="122"/>
      <c r="W21206" s="123"/>
      <c r="AC21206" s="123"/>
    </row>
    <row r="21207" spans="5:29" s="2" customFormat="1">
      <c r="E21207" s="120"/>
      <c r="M21207" s="120"/>
      <c r="N21207" s="120"/>
      <c r="U21207" s="121"/>
      <c r="V21207" s="122"/>
      <c r="W21207" s="123"/>
      <c r="AC21207" s="123"/>
    </row>
    <row r="21208" spans="5:29" s="2" customFormat="1">
      <c r="E21208" s="120"/>
      <c r="M21208" s="120"/>
      <c r="N21208" s="120"/>
      <c r="U21208" s="121"/>
      <c r="V21208" s="122"/>
      <c r="W21208" s="123"/>
      <c r="AC21208" s="123"/>
    </row>
    <row r="21209" spans="5:29" s="2" customFormat="1">
      <c r="E21209" s="120"/>
      <c r="M21209" s="120"/>
      <c r="N21209" s="120"/>
      <c r="U21209" s="121"/>
      <c r="V21209" s="122"/>
      <c r="W21209" s="123"/>
      <c r="AC21209" s="123"/>
    </row>
    <row r="21210" spans="5:29" s="2" customFormat="1">
      <c r="E21210" s="120"/>
      <c r="M21210" s="120"/>
      <c r="N21210" s="120"/>
      <c r="U21210" s="121"/>
      <c r="V21210" s="122"/>
      <c r="W21210" s="123"/>
      <c r="AC21210" s="123"/>
    </row>
    <row r="21211" spans="5:29" s="2" customFormat="1">
      <c r="E21211" s="120"/>
      <c r="M21211" s="120"/>
      <c r="N21211" s="120"/>
      <c r="U21211" s="121"/>
      <c r="V21211" s="122"/>
      <c r="W21211" s="123"/>
      <c r="AC21211" s="123"/>
    </row>
    <row r="21212" spans="5:29" s="2" customFormat="1">
      <c r="E21212" s="120"/>
      <c r="M21212" s="120"/>
      <c r="N21212" s="120"/>
      <c r="U21212" s="121"/>
      <c r="V21212" s="122"/>
      <c r="W21212" s="123"/>
      <c r="AC21212" s="123"/>
    </row>
    <row r="21213" spans="5:29" s="2" customFormat="1">
      <c r="E21213" s="120"/>
      <c r="M21213" s="120"/>
      <c r="N21213" s="120"/>
      <c r="U21213" s="121"/>
      <c r="V21213" s="122"/>
      <c r="W21213" s="123"/>
      <c r="AC21213" s="123"/>
    </row>
    <row r="21214" spans="5:29" s="2" customFormat="1">
      <c r="E21214" s="120"/>
      <c r="M21214" s="120"/>
      <c r="N21214" s="120"/>
      <c r="U21214" s="121"/>
      <c r="V21214" s="122"/>
      <c r="W21214" s="123"/>
      <c r="AC21214" s="123"/>
    </row>
    <row r="21215" spans="5:29" s="2" customFormat="1">
      <c r="E21215" s="120"/>
      <c r="M21215" s="120"/>
      <c r="N21215" s="120"/>
      <c r="U21215" s="121"/>
      <c r="V21215" s="122"/>
      <c r="W21215" s="123"/>
      <c r="AC21215" s="123"/>
    </row>
    <row r="21216" spans="5:29" s="2" customFormat="1">
      <c r="E21216" s="120"/>
      <c r="M21216" s="120"/>
      <c r="N21216" s="120"/>
      <c r="U21216" s="121"/>
      <c r="V21216" s="122"/>
      <c r="W21216" s="123"/>
      <c r="AC21216" s="123"/>
    </row>
    <row r="21217" spans="5:29" s="2" customFormat="1">
      <c r="E21217" s="120"/>
      <c r="M21217" s="120"/>
      <c r="N21217" s="120"/>
      <c r="U21217" s="121"/>
      <c r="V21217" s="122"/>
      <c r="W21217" s="123"/>
      <c r="AC21217" s="123"/>
    </row>
    <row r="21218" spans="5:29" s="2" customFormat="1">
      <c r="E21218" s="120"/>
      <c r="M21218" s="120"/>
      <c r="N21218" s="120"/>
      <c r="U21218" s="121"/>
      <c r="V21218" s="122"/>
      <c r="W21218" s="123"/>
      <c r="AC21218" s="123"/>
    </row>
    <row r="21219" spans="5:29" s="2" customFormat="1">
      <c r="E21219" s="120"/>
      <c r="M21219" s="120"/>
      <c r="N21219" s="120"/>
      <c r="U21219" s="121"/>
      <c r="V21219" s="122"/>
      <c r="W21219" s="123"/>
      <c r="AC21219" s="123"/>
    </row>
    <row r="21220" spans="5:29" s="2" customFormat="1">
      <c r="E21220" s="120"/>
      <c r="M21220" s="120"/>
      <c r="N21220" s="120"/>
      <c r="U21220" s="121"/>
      <c r="V21220" s="122"/>
      <c r="W21220" s="123"/>
      <c r="AC21220" s="123"/>
    </row>
    <row r="21221" spans="5:29" s="2" customFormat="1">
      <c r="E21221" s="120"/>
      <c r="M21221" s="120"/>
      <c r="N21221" s="120"/>
      <c r="U21221" s="121"/>
      <c r="V21221" s="122"/>
      <c r="W21221" s="123"/>
      <c r="AC21221" s="123"/>
    </row>
    <row r="21222" spans="5:29" s="2" customFormat="1">
      <c r="E21222" s="120"/>
      <c r="M21222" s="120"/>
      <c r="N21222" s="120"/>
      <c r="U21222" s="121"/>
      <c r="V21222" s="122"/>
      <c r="W21222" s="123"/>
      <c r="AC21222" s="123"/>
    </row>
    <row r="21223" spans="5:29" s="2" customFormat="1">
      <c r="E21223" s="120"/>
      <c r="M21223" s="120"/>
      <c r="N21223" s="120"/>
      <c r="U21223" s="121"/>
      <c r="V21223" s="122"/>
      <c r="W21223" s="123"/>
      <c r="AC21223" s="123"/>
    </row>
    <row r="21224" spans="5:29" s="2" customFormat="1">
      <c r="E21224" s="120"/>
      <c r="M21224" s="120"/>
      <c r="N21224" s="120"/>
      <c r="U21224" s="121"/>
      <c r="V21224" s="122"/>
      <c r="W21224" s="123"/>
      <c r="AC21224" s="123"/>
    </row>
    <row r="21225" spans="5:29" s="2" customFormat="1">
      <c r="E21225" s="120"/>
      <c r="M21225" s="120"/>
      <c r="N21225" s="120"/>
      <c r="U21225" s="121"/>
      <c r="V21225" s="122"/>
      <c r="W21225" s="123"/>
      <c r="AC21225" s="123"/>
    </row>
    <row r="21226" spans="5:29" s="2" customFormat="1">
      <c r="E21226" s="120"/>
      <c r="M21226" s="120"/>
      <c r="N21226" s="120"/>
      <c r="U21226" s="121"/>
      <c r="V21226" s="122"/>
      <c r="W21226" s="123"/>
      <c r="AC21226" s="123"/>
    </row>
    <row r="21227" spans="5:29" s="2" customFormat="1">
      <c r="E21227" s="120"/>
      <c r="M21227" s="120"/>
      <c r="N21227" s="120"/>
      <c r="U21227" s="121"/>
      <c r="V21227" s="122"/>
      <c r="W21227" s="123"/>
      <c r="AC21227" s="123"/>
    </row>
    <row r="21228" spans="5:29" s="2" customFormat="1">
      <c r="E21228" s="120"/>
      <c r="M21228" s="120"/>
      <c r="N21228" s="120"/>
      <c r="U21228" s="121"/>
      <c r="V21228" s="122"/>
      <c r="W21228" s="123"/>
      <c r="AC21228" s="123"/>
    </row>
    <row r="21229" spans="5:29" s="2" customFormat="1">
      <c r="E21229" s="120"/>
      <c r="M21229" s="120"/>
      <c r="N21229" s="120"/>
      <c r="U21229" s="121"/>
      <c r="V21229" s="122"/>
      <c r="W21229" s="123"/>
      <c r="AC21229" s="123"/>
    </row>
    <row r="21230" spans="5:29" s="2" customFormat="1">
      <c r="E21230" s="120"/>
      <c r="M21230" s="120"/>
      <c r="N21230" s="120"/>
      <c r="U21230" s="121"/>
      <c r="V21230" s="122"/>
      <c r="W21230" s="123"/>
      <c r="AC21230" s="123"/>
    </row>
    <row r="21231" spans="5:29" s="2" customFormat="1">
      <c r="E21231" s="120"/>
      <c r="M21231" s="120"/>
      <c r="N21231" s="120"/>
      <c r="U21231" s="121"/>
      <c r="V21231" s="122"/>
      <c r="W21231" s="123"/>
      <c r="AC21231" s="123"/>
    </row>
    <row r="21232" spans="5:29" s="2" customFormat="1">
      <c r="E21232" s="120"/>
      <c r="M21232" s="120"/>
      <c r="N21232" s="120"/>
      <c r="U21232" s="121"/>
      <c r="V21232" s="122"/>
      <c r="W21232" s="123"/>
      <c r="AC21232" s="123"/>
    </row>
    <row r="21233" spans="5:29" s="2" customFormat="1">
      <c r="E21233" s="120"/>
      <c r="M21233" s="120"/>
      <c r="N21233" s="120"/>
      <c r="U21233" s="121"/>
      <c r="V21233" s="122"/>
      <c r="W21233" s="123"/>
      <c r="AC21233" s="123"/>
    </row>
    <row r="21234" spans="5:29" s="2" customFormat="1">
      <c r="E21234" s="120"/>
      <c r="M21234" s="120"/>
      <c r="N21234" s="120"/>
      <c r="U21234" s="121"/>
      <c r="V21234" s="122"/>
      <c r="W21234" s="123"/>
      <c r="AC21234" s="123"/>
    </row>
    <row r="21235" spans="5:29" s="2" customFormat="1">
      <c r="E21235" s="120"/>
      <c r="M21235" s="120"/>
      <c r="N21235" s="120"/>
      <c r="U21235" s="121"/>
      <c r="V21235" s="122"/>
      <c r="W21235" s="123"/>
      <c r="AC21235" s="123"/>
    </row>
    <row r="21236" spans="5:29" s="2" customFormat="1">
      <c r="E21236" s="120"/>
      <c r="M21236" s="120"/>
      <c r="N21236" s="120"/>
      <c r="U21236" s="121"/>
      <c r="V21236" s="122"/>
      <c r="W21236" s="123"/>
      <c r="AC21236" s="123"/>
    </row>
    <row r="21237" spans="5:29" s="2" customFormat="1">
      <c r="E21237" s="120"/>
      <c r="M21237" s="120"/>
      <c r="N21237" s="120"/>
      <c r="U21237" s="121"/>
      <c r="V21237" s="122"/>
      <c r="W21237" s="123"/>
      <c r="AC21237" s="123"/>
    </row>
    <row r="21238" spans="5:29" s="2" customFormat="1">
      <c r="E21238" s="120"/>
      <c r="M21238" s="120"/>
      <c r="N21238" s="120"/>
      <c r="U21238" s="121"/>
      <c r="V21238" s="122"/>
      <c r="W21238" s="123"/>
      <c r="AC21238" s="123"/>
    </row>
    <row r="21239" spans="5:29" s="2" customFormat="1">
      <c r="E21239" s="120"/>
      <c r="M21239" s="120"/>
      <c r="N21239" s="120"/>
      <c r="U21239" s="121"/>
      <c r="V21239" s="122"/>
      <c r="W21239" s="123"/>
      <c r="AC21239" s="123"/>
    </row>
    <row r="21240" spans="5:29" s="2" customFormat="1">
      <c r="E21240" s="120"/>
      <c r="M21240" s="120"/>
      <c r="N21240" s="120"/>
      <c r="U21240" s="121"/>
      <c r="V21240" s="122"/>
      <c r="W21240" s="123"/>
      <c r="AC21240" s="123"/>
    </row>
    <row r="21241" spans="5:29" s="2" customFormat="1">
      <c r="E21241" s="120"/>
      <c r="M21241" s="120"/>
      <c r="N21241" s="120"/>
      <c r="U21241" s="121"/>
      <c r="V21241" s="122"/>
      <c r="W21241" s="123"/>
      <c r="AC21241" s="123"/>
    </row>
    <row r="21242" spans="5:29" s="2" customFormat="1">
      <c r="E21242" s="120"/>
      <c r="M21242" s="120"/>
      <c r="N21242" s="120"/>
      <c r="U21242" s="121"/>
      <c r="V21242" s="122"/>
      <c r="W21242" s="123"/>
      <c r="AC21242" s="123"/>
    </row>
    <row r="21243" spans="5:29" s="2" customFormat="1">
      <c r="E21243" s="120"/>
      <c r="M21243" s="120"/>
      <c r="N21243" s="120"/>
      <c r="U21243" s="121"/>
      <c r="V21243" s="122"/>
      <c r="W21243" s="123"/>
      <c r="AC21243" s="123"/>
    </row>
    <row r="21244" spans="5:29" s="2" customFormat="1">
      <c r="E21244" s="120"/>
      <c r="M21244" s="120"/>
      <c r="N21244" s="120"/>
      <c r="U21244" s="121"/>
      <c r="V21244" s="122"/>
      <c r="W21244" s="123"/>
      <c r="AC21244" s="123"/>
    </row>
    <row r="21245" spans="5:29" s="2" customFormat="1">
      <c r="E21245" s="120"/>
      <c r="M21245" s="120"/>
      <c r="N21245" s="120"/>
      <c r="U21245" s="121"/>
      <c r="V21245" s="122"/>
      <c r="W21245" s="123"/>
      <c r="AC21245" s="123"/>
    </row>
    <row r="21246" spans="5:29" s="2" customFormat="1">
      <c r="E21246" s="120"/>
      <c r="M21246" s="120"/>
      <c r="N21246" s="120"/>
      <c r="U21246" s="121"/>
      <c r="V21246" s="122"/>
      <c r="W21246" s="123"/>
      <c r="AC21246" s="123"/>
    </row>
    <row r="21247" spans="5:29" s="2" customFormat="1">
      <c r="E21247" s="120"/>
      <c r="M21247" s="120"/>
      <c r="N21247" s="120"/>
      <c r="U21247" s="121"/>
      <c r="V21247" s="122"/>
      <c r="W21247" s="123"/>
      <c r="AC21247" s="123"/>
    </row>
    <row r="21248" spans="5:29" s="2" customFormat="1">
      <c r="E21248" s="120"/>
      <c r="M21248" s="120"/>
      <c r="N21248" s="120"/>
      <c r="U21248" s="121"/>
      <c r="V21248" s="122"/>
      <c r="W21248" s="123"/>
      <c r="AC21248" s="123"/>
    </row>
    <row r="21249" spans="5:29" s="2" customFormat="1">
      <c r="E21249" s="120"/>
      <c r="M21249" s="120"/>
      <c r="N21249" s="120"/>
      <c r="U21249" s="121"/>
      <c r="V21249" s="122"/>
      <c r="W21249" s="123"/>
      <c r="AC21249" s="123"/>
    </row>
    <row r="21250" spans="5:29" s="2" customFormat="1">
      <c r="E21250" s="120"/>
      <c r="M21250" s="120"/>
      <c r="N21250" s="120"/>
      <c r="U21250" s="121"/>
      <c r="V21250" s="122"/>
      <c r="W21250" s="123"/>
      <c r="AC21250" s="123"/>
    </row>
    <row r="21251" spans="5:29" s="2" customFormat="1">
      <c r="E21251" s="120"/>
      <c r="M21251" s="120"/>
      <c r="N21251" s="120"/>
      <c r="U21251" s="121"/>
      <c r="V21251" s="122"/>
      <c r="W21251" s="123"/>
      <c r="AC21251" s="123"/>
    </row>
    <row r="21252" spans="5:29" s="2" customFormat="1">
      <c r="E21252" s="120"/>
      <c r="M21252" s="120"/>
      <c r="N21252" s="120"/>
      <c r="U21252" s="121"/>
      <c r="V21252" s="122"/>
      <c r="W21252" s="123"/>
      <c r="AC21252" s="123"/>
    </row>
    <row r="21253" spans="5:29" s="2" customFormat="1">
      <c r="E21253" s="120"/>
      <c r="M21253" s="120"/>
      <c r="N21253" s="120"/>
      <c r="U21253" s="121"/>
      <c r="V21253" s="122"/>
      <c r="W21253" s="123"/>
      <c r="AC21253" s="123"/>
    </row>
    <row r="21254" spans="5:29" s="2" customFormat="1">
      <c r="E21254" s="120"/>
      <c r="M21254" s="120"/>
      <c r="N21254" s="120"/>
      <c r="U21254" s="121"/>
      <c r="V21254" s="122"/>
      <c r="W21254" s="123"/>
      <c r="AC21254" s="123"/>
    </row>
    <row r="21255" spans="5:29" s="2" customFormat="1">
      <c r="E21255" s="120"/>
      <c r="M21255" s="120"/>
      <c r="N21255" s="120"/>
      <c r="U21255" s="121"/>
      <c r="V21255" s="122"/>
      <c r="W21255" s="123"/>
      <c r="AC21255" s="123"/>
    </row>
    <row r="21256" spans="5:29" s="2" customFormat="1">
      <c r="E21256" s="120"/>
      <c r="M21256" s="120"/>
      <c r="N21256" s="120"/>
      <c r="U21256" s="121"/>
      <c r="V21256" s="122"/>
      <c r="W21256" s="123"/>
      <c r="AC21256" s="123"/>
    </row>
    <row r="21257" spans="5:29" s="2" customFormat="1">
      <c r="E21257" s="120"/>
      <c r="M21257" s="120"/>
      <c r="N21257" s="120"/>
      <c r="U21257" s="121"/>
      <c r="V21257" s="122"/>
      <c r="W21257" s="123"/>
      <c r="AC21257" s="123"/>
    </row>
    <row r="21258" spans="5:29" s="2" customFormat="1">
      <c r="E21258" s="120"/>
      <c r="M21258" s="120"/>
      <c r="N21258" s="120"/>
      <c r="U21258" s="121"/>
      <c r="V21258" s="122"/>
      <c r="W21258" s="123"/>
      <c r="AC21258" s="123"/>
    </row>
    <row r="21259" spans="5:29" s="2" customFormat="1">
      <c r="E21259" s="120"/>
      <c r="M21259" s="120"/>
      <c r="N21259" s="120"/>
      <c r="U21259" s="121"/>
      <c r="V21259" s="122"/>
      <c r="W21259" s="123"/>
      <c r="AC21259" s="123"/>
    </row>
    <row r="21260" spans="5:29" s="2" customFormat="1">
      <c r="E21260" s="120"/>
      <c r="M21260" s="120"/>
      <c r="N21260" s="120"/>
      <c r="U21260" s="121"/>
      <c r="V21260" s="122"/>
      <c r="W21260" s="123"/>
      <c r="AC21260" s="123"/>
    </row>
    <row r="21261" spans="5:29" s="2" customFormat="1">
      <c r="E21261" s="120"/>
      <c r="M21261" s="120"/>
      <c r="N21261" s="120"/>
      <c r="U21261" s="121"/>
      <c r="V21261" s="122"/>
      <c r="W21261" s="123"/>
      <c r="AC21261" s="123"/>
    </row>
    <row r="21262" spans="5:29" s="2" customFormat="1">
      <c r="E21262" s="120"/>
      <c r="M21262" s="120"/>
      <c r="N21262" s="120"/>
      <c r="U21262" s="121"/>
      <c r="V21262" s="122"/>
      <c r="W21262" s="123"/>
      <c r="AC21262" s="123"/>
    </row>
    <row r="21263" spans="5:29" s="2" customFormat="1">
      <c r="E21263" s="120"/>
      <c r="M21263" s="120"/>
      <c r="N21263" s="120"/>
      <c r="U21263" s="121"/>
      <c r="V21263" s="122"/>
      <c r="W21263" s="123"/>
      <c r="AC21263" s="123"/>
    </row>
    <row r="21264" spans="5:29" s="2" customFormat="1">
      <c r="E21264" s="120"/>
      <c r="M21264" s="120"/>
      <c r="N21264" s="120"/>
      <c r="U21264" s="121"/>
      <c r="V21264" s="122"/>
      <c r="W21264" s="123"/>
      <c r="AC21264" s="123"/>
    </row>
    <row r="21265" spans="5:29" s="2" customFormat="1">
      <c r="E21265" s="120"/>
      <c r="M21265" s="120"/>
      <c r="N21265" s="120"/>
      <c r="U21265" s="121"/>
      <c r="V21265" s="122"/>
      <c r="W21265" s="123"/>
      <c r="AC21265" s="123"/>
    </row>
    <row r="21266" spans="5:29" s="2" customFormat="1">
      <c r="E21266" s="120"/>
      <c r="M21266" s="120"/>
      <c r="N21266" s="120"/>
      <c r="U21266" s="121"/>
      <c r="V21266" s="122"/>
      <c r="W21266" s="123"/>
      <c r="AC21266" s="123"/>
    </row>
    <row r="21267" spans="5:29" s="2" customFormat="1">
      <c r="E21267" s="120"/>
      <c r="M21267" s="120"/>
      <c r="N21267" s="120"/>
      <c r="U21267" s="121"/>
      <c r="V21267" s="122"/>
      <c r="W21267" s="123"/>
      <c r="AC21267" s="123"/>
    </row>
    <row r="21268" spans="5:29" s="2" customFormat="1">
      <c r="E21268" s="120"/>
      <c r="M21268" s="120"/>
      <c r="N21268" s="120"/>
      <c r="U21268" s="121"/>
      <c r="V21268" s="122"/>
      <c r="W21268" s="123"/>
      <c r="AC21268" s="123"/>
    </row>
    <row r="21269" spans="5:29" s="2" customFormat="1">
      <c r="E21269" s="120"/>
      <c r="M21269" s="120"/>
      <c r="N21269" s="120"/>
      <c r="U21269" s="121"/>
      <c r="V21269" s="122"/>
      <c r="W21269" s="123"/>
      <c r="AC21269" s="123"/>
    </row>
    <row r="21270" spans="5:29" s="2" customFormat="1">
      <c r="E21270" s="120"/>
      <c r="M21270" s="120"/>
      <c r="N21270" s="120"/>
      <c r="U21270" s="121"/>
      <c r="V21270" s="122"/>
      <c r="W21270" s="123"/>
      <c r="AC21270" s="123"/>
    </row>
    <row r="21271" spans="5:29" s="2" customFormat="1">
      <c r="E21271" s="120"/>
      <c r="M21271" s="120"/>
      <c r="N21271" s="120"/>
      <c r="U21271" s="121"/>
      <c r="V21271" s="122"/>
      <c r="W21271" s="123"/>
      <c r="AC21271" s="123"/>
    </row>
    <row r="21272" spans="5:29" s="2" customFormat="1">
      <c r="E21272" s="120"/>
      <c r="M21272" s="120"/>
      <c r="N21272" s="120"/>
      <c r="U21272" s="121"/>
      <c r="V21272" s="122"/>
      <c r="W21272" s="123"/>
      <c r="AC21272" s="123"/>
    </row>
    <row r="21273" spans="5:29" s="2" customFormat="1">
      <c r="E21273" s="120"/>
      <c r="M21273" s="120"/>
      <c r="N21273" s="120"/>
      <c r="U21273" s="121"/>
      <c r="V21273" s="122"/>
      <c r="W21273" s="123"/>
      <c r="AC21273" s="123"/>
    </row>
    <row r="21274" spans="5:29" s="2" customFormat="1">
      <c r="E21274" s="120"/>
      <c r="M21274" s="120"/>
      <c r="N21274" s="120"/>
      <c r="U21274" s="121"/>
      <c r="V21274" s="122"/>
      <c r="W21274" s="123"/>
      <c r="AC21274" s="123"/>
    </row>
    <row r="21275" spans="5:29" s="2" customFormat="1">
      <c r="E21275" s="120"/>
      <c r="M21275" s="120"/>
      <c r="N21275" s="120"/>
      <c r="U21275" s="121"/>
      <c r="V21275" s="122"/>
      <c r="W21275" s="123"/>
      <c r="AC21275" s="123"/>
    </row>
    <row r="21276" spans="5:29" s="2" customFormat="1">
      <c r="E21276" s="120"/>
      <c r="M21276" s="120"/>
      <c r="N21276" s="120"/>
      <c r="U21276" s="121"/>
      <c r="V21276" s="122"/>
      <c r="W21276" s="123"/>
      <c r="AC21276" s="123"/>
    </row>
    <row r="21277" spans="5:29" s="2" customFormat="1">
      <c r="E21277" s="120"/>
      <c r="M21277" s="120"/>
      <c r="N21277" s="120"/>
      <c r="U21277" s="121"/>
      <c r="V21277" s="122"/>
      <c r="W21277" s="123"/>
      <c r="AC21277" s="123"/>
    </row>
    <row r="21278" spans="5:29" s="2" customFormat="1">
      <c r="E21278" s="120"/>
      <c r="M21278" s="120"/>
      <c r="N21278" s="120"/>
      <c r="U21278" s="121"/>
      <c r="V21278" s="122"/>
      <c r="W21278" s="123"/>
      <c r="AC21278" s="123"/>
    </row>
    <row r="21279" spans="5:29" s="2" customFormat="1">
      <c r="E21279" s="120"/>
      <c r="M21279" s="120"/>
      <c r="N21279" s="120"/>
      <c r="U21279" s="121"/>
      <c r="V21279" s="122"/>
      <c r="W21279" s="123"/>
      <c r="AC21279" s="123"/>
    </row>
    <row r="21280" spans="5:29" s="2" customFormat="1">
      <c r="E21280" s="120"/>
      <c r="M21280" s="120"/>
      <c r="N21280" s="120"/>
      <c r="U21280" s="121"/>
      <c r="V21280" s="122"/>
      <c r="W21280" s="123"/>
      <c r="AC21280" s="123"/>
    </row>
    <row r="21281" spans="5:29" s="2" customFormat="1">
      <c r="E21281" s="120"/>
      <c r="M21281" s="120"/>
      <c r="N21281" s="120"/>
      <c r="U21281" s="121"/>
      <c r="V21281" s="122"/>
      <c r="W21281" s="123"/>
      <c r="AC21281" s="123"/>
    </row>
    <row r="21282" spans="5:29" s="2" customFormat="1">
      <c r="E21282" s="120"/>
      <c r="M21282" s="120"/>
      <c r="N21282" s="120"/>
      <c r="U21282" s="121"/>
      <c r="V21282" s="122"/>
      <c r="W21282" s="123"/>
      <c r="AC21282" s="123"/>
    </row>
    <row r="21283" spans="5:29" s="2" customFormat="1">
      <c r="E21283" s="120"/>
      <c r="M21283" s="120"/>
      <c r="N21283" s="120"/>
      <c r="U21283" s="121"/>
      <c r="V21283" s="122"/>
      <c r="W21283" s="123"/>
      <c r="AC21283" s="123"/>
    </row>
    <row r="21284" spans="5:29" s="2" customFormat="1">
      <c r="E21284" s="120"/>
      <c r="M21284" s="120"/>
      <c r="N21284" s="120"/>
      <c r="U21284" s="121"/>
      <c r="V21284" s="122"/>
      <c r="W21284" s="123"/>
      <c r="AC21284" s="123"/>
    </row>
    <row r="21285" spans="5:29" s="2" customFormat="1">
      <c r="E21285" s="120"/>
      <c r="M21285" s="120"/>
      <c r="N21285" s="120"/>
      <c r="U21285" s="121"/>
      <c r="V21285" s="122"/>
      <c r="W21285" s="123"/>
      <c r="AC21285" s="123"/>
    </row>
    <row r="21286" spans="5:29" s="2" customFormat="1">
      <c r="E21286" s="120"/>
      <c r="M21286" s="120"/>
      <c r="N21286" s="120"/>
      <c r="U21286" s="121"/>
      <c r="V21286" s="122"/>
      <c r="W21286" s="123"/>
      <c r="AC21286" s="123"/>
    </row>
    <row r="21287" spans="5:29" s="2" customFormat="1">
      <c r="E21287" s="120"/>
      <c r="M21287" s="120"/>
      <c r="N21287" s="120"/>
      <c r="U21287" s="121"/>
      <c r="V21287" s="122"/>
      <c r="W21287" s="123"/>
      <c r="AC21287" s="123"/>
    </row>
    <row r="21288" spans="5:29" s="2" customFormat="1">
      <c r="E21288" s="120"/>
      <c r="M21288" s="120"/>
      <c r="N21288" s="120"/>
      <c r="U21288" s="121"/>
      <c r="V21288" s="122"/>
      <c r="W21288" s="123"/>
      <c r="AC21288" s="123"/>
    </row>
    <row r="21289" spans="5:29" s="2" customFormat="1">
      <c r="E21289" s="120"/>
      <c r="M21289" s="120"/>
      <c r="N21289" s="120"/>
      <c r="U21289" s="121"/>
      <c r="V21289" s="122"/>
      <c r="W21289" s="123"/>
      <c r="AC21289" s="123"/>
    </row>
    <row r="21290" spans="5:29" s="2" customFormat="1">
      <c r="E21290" s="120"/>
      <c r="M21290" s="120"/>
      <c r="N21290" s="120"/>
      <c r="U21290" s="121"/>
      <c r="V21290" s="122"/>
      <c r="W21290" s="123"/>
      <c r="AC21290" s="123"/>
    </row>
    <row r="21291" spans="5:29" s="2" customFormat="1">
      <c r="E21291" s="120"/>
      <c r="M21291" s="120"/>
      <c r="N21291" s="120"/>
      <c r="U21291" s="121"/>
      <c r="V21291" s="122"/>
      <c r="W21291" s="123"/>
      <c r="AC21291" s="123"/>
    </row>
    <row r="21292" spans="5:29" s="2" customFormat="1">
      <c r="E21292" s="120"/>
      <c r="M21292" s="120"/>
      <c r="N21292" s="120"/>
      <c r="U21292" s="121"/>
      <c r="V21292" s="122"/>
      <c r="W21292" s="123"/>
      <c r="AC21292" s="123"/>
    </row>
    <row r="21293" spans="5:29" s="2" customFormat="1">
      <c r="E21293" s="120"/>
      <c r="M21293" s="120"/>
      <c r="N21293" s="120"/>
      <c r="U21293" s="121"/>
      <c r="V21293" s="122"/>
      <c r="W21293" s="123"/>
      <c r="AC21293" s="123"/>
    </row>
    <row r="21294" spans="5:29" s="2" customFormat="1">
      <c r="E21294" s="120"/>
      <c r="M21294" s="120"/>
      <c r="N21294" s="120"/>
      <c r="U21294" s="121"/>
      <c r="V21294" s="122"/>
      <c r="W21294" s="123"/>
      <c r="AC21294" s="123"/>
    </row>
    <row r="21295" spans="5:29" s="2" customFormat="1">
      <c r="E21295" s="120"/>
      <c r="M21295" s="120"/>
      <c r="N21295" s="120"/>
      <c r="U21295" s="121"/>
      <c r="V21295" s="122"/>
      <c r="W21295" s="123"/>
      <c r="AC21295" s="123"/>
    </row>
    <row r="21296" spans="5:29" s="2" customFormat="1">
      <c r="E21296" s="120"/>
      <c r="M21296" s="120"/>
      <c r="N21296" s="120"/>
      <c r="U21296" s="121"/>
      <c r="V21296" s="122"/>
      <c r="W21296" s="123"/>
      <c r="AC21296" s="123"/>
    </row>
    <row r="21297" spans="5:29" s="2" customFormat="1">
      <c r="E21297" s="120"/>
      <c r="M21297" s="120"/>
      <c r="N21297" s="120"/>
      <c r="U21297" s="121"/>
      <c r="V21297" s="122"/>
      <c r="W21297" s="123"/>
      <c r="AC21297" s="123"/>
    </row>
    <row r="21298" spans="5:29" s="2" customFormat="1">
      <c r="E21298" s="120"/>
      <c r="M21298" s="120"/>
      <c r="N21298" s="120"/>
      <c r="U21298" s="121"/>
      <c r="V21298" s="122"/>
      <c r="W21298" s="123"/>
      <c r="AC21298" s="123"/>
    </row>
    <row r="21299" spans="5:29" s="2" customFormat="1">
      <c r="E21299" s="120"/>
      <c r="M21299" s="120"/>
      <c r="N21299" s="120"/>
      <c r="U21299" s="121"/>
      <c r="V21299" s="122"/>
      <c r="W21299" s="123"/>
      <c r="AC21299" s="123"/>
    </row>
    <row r="21300" spans="5:29" s="2" customFormat="1">
      <c r="E21300" s="120"/>
      <c r="M21300" s="120"/>
      <c r="N21300" s="120"/>
      <c r="U21300" s="121"/>
      <c r="V21300" s="122"/>
      <c r="W21300" s="123"/>
      <c r="AC21300" s="123"/>
    </row>
    <row r="21301" spans="5:29" s="2" customFormat="1">
      <c r="E21301" s="120"/>
      <c r="M21301" s="120"/>
      <c r="N21301" s="120"/>
      <c r="U21301" s="121"/>
      <c r="V21301" s="122"/>
      <c r="W21301" s="123"/>
      <c r="AC21301" s="123"/>
    </row>
    <row r="21302" spans="5:29" s="2" customFormat="1">
      <c r="E21302" s="120"/>
      <c r="M21302" s="120"/>
      <c r="N21302" s="120"/>
      <c r="U21302" s="121"/>
      <c r="V21302" s="122"/>
      <c r="W21302" s="123"/>
      <c r="AC21302" s="123"/>
    </row>
    <row r="21303" spans="5:29" s="2" customFormat="1">
      <c r="E21303" s="120"/>
      <c r="M21303" s="120"/>
      <c r="N21303" s="120"/>
      <c r="U21303" s="121"/>
      <c r="V21303" s="122"/>
      <c r="W21303" s="123"/>
      <c r="AC21303" s="123"/>
    </row>
    <row r="21304" spans="5:29" s="2" customFormat="1">
      <c r="E21304" s="120"/>
      <c r="M21304" s="120"/>
      <c r="N21304" s="120"/>
      <c r="U21304" s="121"/>
      <c r="V21304" s="122"/>
      <c r="W21304" s="123"/>
      <c r="AC21304" s="123"/>
    </row>
    <row r="21305" spans="5:29" s="2" customFormat="1">
      <c r="E21305" s="120"/>
      <c r="M21305" s="120"/>
      <c r="N21305" s="120"/>
      <c r="U21305" s="121"/>
      <c r="V21305" s="122"/>
      <c r="W21305" s="123"/>
      <c r="AC21305" s="123"/>
    </row>
    <row r="21306" spans="5:29" s="2" customFormat="1">
      <c r="E21306" s="120"/>
      <c r="M21306" s="120"/>
      <c r="N21306" s="120"/>
      <c r="U21306" s="121"/>
      <c r="V21306" s="122"/>
      <c r="W21306" s="123"/>
      <c r="AC21306" s="123"/>
    </row>
    <row r="21307" spans="5:29" s="2" customFormat="1">
      <c r="E21307" s="120"/>
      <c r="M21307" s="120"/>
      <c r="N21307" s="120"/>
      <c r="U21307" s="121"/>
      <c r="V21307" s="122"/>
      <c r="W21307" s="123"/>
      <c r="AC21307" s="123"/>
    </row>
    <row r="21308" spans="5:29" s="2" customFormat="1">
      <c r="E21308" s="120"/>
      <c r="M21308" s="120"/>
      <c r="N21308" s="120"/>
      <c r="U21308" s="121"/>
      <c r="V21308" s="122"/>
      <c r="W21308" s="123"/>
      <c r="AC21308" s="123"/>
    </row>
    <row r="21309" spans="5:29" s="2" customFormat="1">
      <c r="E21309" s="120"/>
      <c r="M21309" s="120"/>
      <c r="N21309" s="120"/>
      <c r="U21309" s="121"/>
      <c r="V21309" s="122"/>
      <c r="W21309" s="123"/>
      <c r="AC21309" s="123"/>
    </row>
    <row r="21310" spans="5:29" s="2" customFormat="1">
      <c r="E21310" s="120"/>
      <c r="M21310" s="120"/>
      <c r="N21310" s="120"/>
      <c r="U21310" s="121"/>
      <c r="V21310" s="122"/>
      <c r="W21310" s="123"/>
      <c r="AC21310" s="123"/>
    </row>
    <row r="21311" spans="5:29" s="2" customFormat="1">
      <c r="E21311" s="120"/>
      <c r="M21311" s="120"/>
      <c r="N21311" s="120"/>
      <c r="U21311" s="121"/>
      <c r="V21311" s="122"/>
      <c r="W21311" s="123"/>
      <c r="AC21311" s="123"/>
    </row>
    <row r="21312" spans="5:29" s="2" customFormat="1">
      <c r="E21312" s="120"/>
      <c r="M21312" s="120"/>
      <c r="N21312" s="120"/>
      <c r="U21312" s="121"/>
      <c r="V21312" s="122"/>
      <c r="W21312" s="123"/>
      <c r="AC21312" s="123"/>
    </row>
    <row r="21313" spans="5:29" s="2" customFormat="1">
      <c r="E21313" s="120"/>
      <c r="M21313" s="120"/>
      <c r="N21313" s="120"/>
      <c r="U21313" s="121"/>
      <c r="V21313" s="122"/>
      <c r="W21313" s="123"/>
      <c r="AC21313" s="123"/>
    </row>
    <row r="21314" spans="5:29" s="2" customFormat="1">
      <c r="E21314" s="120"/>
      <c r="M21314" s="120"/>
      <c r="N21314" s="120"/>
      <c r="U21314" s="121"/>
      <c r="V21314" s="122"/>
      <c r="W21314" s="123"/>
      <c r="AC21314" s="123"/>
    </row>
    <row r="21315" spans="5:29" s="2" customFormat="1">
      <c r="E21315" s="120"/>
      <c r="M21315" s="120"/>
      <c r="N21315" s="120"/>
      <c r="U21315" s="121"/>
      <c r="V21315" s="122"/>
      <c r="W21315" s="123"/>
      <c r="AC21315" s="123"/>
    </row>
    <row r="21316" spans="5:29" s="2" customFormat="1">
      <c r="E21316" s="120"/>
      <c r="M21316" s="120"/>
      <c r="N21316" s="120"/>
      <c r="U21316" s="121"/>
      <c r="V21316" s="122"/>
      <c r="W21316" s="123"/>
      <c r="AC21316" s="123"/>
    </row>
    <row r="21317" spans="5:29" s="2" customFormat="1">
      <c r="E21317" s="120"/>
      <c r="M21317" s="120"/>
      <c r="N21317" s="120"/>
      <c r="U21317" s="121"/>
      <c r="V21317" s="122"/>
      <c r="W21317" s="123"/>
      <c r="AC21317" s="123"/>
    </row>
    <row r="21318" spans="5:29" s="2" customFormat="1">
      <c r="E21318" s="120"/>
      <c r="M21318" s="120"/>
      <c r="N21318" s="120"/>
      <c r="U21318" s="121"/>
      <c r="V21318" s="122"/>
      <c r="W21318" s="123"/>
      <c r="AC21318" s="123"/>
    </row>
    <row r="21319" spans="5:29" s="2" customFormat="1">
      <c r="E21319" s="120"/>
      <c r="M21319" s="120"/>
      <c r="N21319" s="120"/>
      <c r="U21319" s="121"/>
      <c r="V21319" s="122"/>
      <c r="W21319" s="123"/>
      <c r="AC21319" s="123"/>
    </row>
    <row r="21320" spans="5:29" s="2" customFormat="1">
      <c r="E21320" s="120"/>
      <c r="M21320" s="120"/>
      <c r="N21320" s="120"/>
      <c r="U21320" s="121"/>
      <c r="V21320" s="122"/>
      <c r="W21320" s="123"/>
      <c r="AC21320" s="123"/>
    </row>
    <row r="21321" spans="5:29" s="2" customFormat="1">
      <c r="E21321" s="120"/>
      <c r="M21321" s="120"/>
      <c r="N21321" s="120"/>
      <c r="U21321" s="121"/>
      <c r="V21321" s="122"/>
      <c r="W21321" s="123"/>
      <c r="AC21321" s="123"/>
    </row>
    <row r="21322" spans="5:29" s="2" customFormat="1">
      <c r="E21322" s="120"/>
      <c r="M21322" s="120"/>
      <c r="N21322" s="120"/>
      <c r="U21322" s="121"/>
      <c r="V21322" s="122"/>
      <c r="W21322" s="123"/>
      <c r="AC21322" s="123"/>
    </row>
    <row r="21323" spans="5:29" s="2" customFormat="1">
      <c r="E21323" s="120"/>
      <c r="M21323" s="120"/>
      <c r="N21323" s="120"/>
      <c r="U21323" s="121"/>
      <c r="V21323" s="122"/>
      <c r="W21323" s="123"/>
      <c r="AC21323" s="123"/>
    </row>
    <row r="21324" spans="5:29" s="2" customFormat="1">
      <c r="E21324" s="120"/>
      <c r="M21324" s="120"/>
      <c r="N21324" s="120"/>
      <c r="U21324" s="121"/>
      <c r="V21324" s="122"/>
      <c r="W21324" s="123"/>
      <c r="AC21324" s="123"/>
    </row>
    <row r="21325" spans="5:29" s="2" customFormat="1">
      <c r="E21325" s="120"/>
      <c r="M21325" s="120"/>
      <c r="N21325" s="120"/>
      <c r="U21325" s="121"/>
      <c r="V21325" s="122"/>
      <c r="W21325" s="123"/>
      <c r="AC21325" s="123"/>
    </row>
    <row r="21326" spans="5:29" s="2" customFormat="1">
      <c r="E21326" s="120"/>
      <c r="M21326" s="120"/>
      <c r="N21326" s="120"/>
      <c r="U21326" s="121"/>
      <c r="V21326" s="122"/>
      <c r="W21326" s="123"/>
      <c r="AC21326" s="123"/>
    </row>
    <row r="21327" spans="5:29" s="2" customFormat="1">
      <c r="E21327" s="120"/>
      <c r="M21327" s="120"/>
      <c r="N21327" s="120"/>
      <c r="U21327" s="121"/>
      <c r="V21327" s="122"/>
      <c r="W21327" s="123"/>
      <c r="AC21327" s="123"/>
    </row>
    <row r="21328" spans="5:29" s="2" customFormat="1">
      <c r="E21328" s="120"/>
      <c r="M21328" s="120"/>
      <c r="N21328" s="120"/>
      <c r="U21328" s="121"/>
      <c r="V21328" s="122"/>
      <c r="W21328" s="123"/>
      <c r="AC21328" s="123"/>
    </row>
    <row r="21329" spans="5:29" s="2" customFormat="1">
      <c r="E21329" s="120"/>
      <c r="M21329" s="120"/>
      <c r="N21329" s="120"/>
      <c r="U21329" s="121"/>
      <c r="V21329" s="122"/>
      <c r="W21329" s="123"/>
      <c r="AC21329" s="123"/>
    </row>
    <row r="21330" spans="5:29" s="2" customFormat="1">
      <c r="E21330" s="120"/>
      <c r="M21330" s="120"/>
      <c r="N21330" s="120"/>
      <c r="U21330" s="121"/>
      <c r="V21330" s="122"/>
      <c r="W21330" s="123"/>
      <c r="AC21330" s="123"/>
    </row>
    <row r="21331" spans="5:29" s="2" customFormat="1">
      <c r="E21331" s="120"/>
      <c r="M21331" s="120"/>
      <c r="N21331" s="120"/>
      <c r="U21331" s="121"/>
      <c r="V21331" s="122"/>
      <c r="W21331" s="123"/>
      <c r="AC21331" s="123"/>
    </row>
    <row r="21332" spans="5:29" s="2" customFormat="1">
      <c r="E21332" s="120"/>
      <c r="M21332" s="120"/>
      <c r="N21332" s="120"/>
      <c r="U21332" s="121"/>
      <c r="V21332" s="122"/>
      <c r="W21332" s="123"/>
      <c r="AC21332" s="123"/>
    </row>
    <row r="21333" spans="5:29" s="2" customFormat="1">
      <c r="E21333" s="120"/>
      <c r="M21333" s="120"/>
      <c r="N21333" s="120"/>
      <c r="U21333" s="121"/>
      <c r="V21333" s="122"/>
      <c r="W21333" s="123"/>
      <c r="AC21333" s="123"/>
    </row>
    <row r="21334" spans="5:29" s="2" customFormat="1">
      <c r="E21334" s="120"/>
      <c r="M21334" s="120"/>
      <c r="N21334" s="120"/>
      <c r="U21334" s="121"/>
      <c r="V21334" s="122"/>
      <c r="W21334" s="123"/>
      <c r="AC21334" s="123"/>
    </row>
    <row r="21335" spans="5:29" s="2" customFormat="1">
      <c r="E21335" s="120"/>
      <c r="M21335" s="120"/>
      <c r="N21335" s="120"/>
      <c r="U21335" s="121"/>
      <c r="V21335" s="122"/>
      <c r="W21335" s="123"/>
      <c r="AC21335" s="123"/>
    </row>
    <row r="21336" spans="5:29" s="2" customFormat="1">
      <c r="E21336" s="120"/>
      <c r="M21336" s="120"/>
      <c r="N21336" s="120"/>
      <c r="U21336" s="121"/>
      <c r="V21336" s="122"/>
      <c r="W21336" s="123"/>
      <c r="AC21336" s="123"/>
    </row>
    <row r="21337" spans="5:29" s="2" customFormat="1">
      <c r="E21337" s="120"/>
      <c r="M21337" s="120"/>
      <c r="N21337" s="120"/>
      <c r="U21337" s="121"/>
      <c r="V21337" s="122"/>
      <c r="W21337" s="123"/>
      <c r="AC21337" s="123"/>
    </row>
    <row r="21338" spans="5:29" s="2" customFormat="1">
      <c r="E21338" s="120"/>
      <c r="M21338" s="120"/>
      <c r="N21338" s="120"/>
      <c r="U21338" s="121"/>
      <c r="V21338" s="122"/>
      <c r="W21338" s="123"/>
      <c r="AC21338" s="123"/>
    </row>
    <row r="21339" spans="5:29" s="2" customFormat="1">
      <c r="E21339" s="120"/>
      <c r="M21339" s="120"/>
      <c r="N21339" s="120"/>
      <c r="U21339" s="121"/>
      <c r="V21339" s="122"/>
      <c r="W21339" s="123"/>
      <c r="AC21339" s="123"/>
    </row>
    <row r="21340" spans="5:29" s="2" customFormat="1">
      <c r="E21340" s="120"/>
      <c r="M21340" s="120"/>
      <c r="N21340" s="120"/>
      <c r="U21340" s="121"/>
      <c r="V21340" s="122"/>
      <c r="W21340" s="123"/>
      <c r="AC21340" s="123"/>
    </row>
    <row r="21341" spans="5:29" s="2" customFormat="1">
      <c r="E21341" s="120"/>
      <c r="M21341" s="120"/>
      <c r="N21341" s="120"/>
      <c r="U21341" s="121"/>
      <c r="V21341" s="122"/>
      <c r="W21341" s="123"/>
      <c r="AC21341" s="123"/>
    </row>
    <row r="21342" spans="5:29" s="2" customFormat="1">
      <c r="E21342" s="120"/>
      <c r="M21342" s="120"/>
      <c r="N21342" s="120"/>
      <c r="U21342" s="121"/>
      <c r="V21342" s="122"/>
      <c r="W21342" s="123"/>
      <c r="AC21342" s="123"/>
    </row>
    <row r="21343" spans="5:29" s="2" customFormat="1">
      <c r="E21343" s="120"/>
      <c r="M21343" s="120"/>
      <c r="N21343" s="120"/>
      <c r="U21343" s="121"/>
      <c r="V21343" s="122"/>
      <c r="W21343" s="123"/>
      <c r="AC21343" s="123"/>
    </row>
    <row r="21344" spans="5:29" s="2" customFormat="1">
      <c r="E21344" s="120"/>
      <c r="M21344" s="120"/>
      <c r="N21344" s="120"/>
      <c r="U21344" s="121"/>
      <c r="V21344" s="122"/>
      <c r="W21344" s="123"/>
      <c r="AC21344" s="123"/>
    </row>
    <row r="21345" spans="5:29" s="2" customFormat="1">
      <c r="E21345" s="120"/>
      <c r="M21345" s="120"/>
      <c r="N21345" s="120"/>
      <c r="U21345" s="121"/>
      <c r="V21345" s="122"/>
      <c r="W21345" s="123"/>
      <c r="AC21345" s="123"/>
    </row>
    <row r="21346" spans="5:29" s="2" customFormat="1">
      <c r="E21346" s="120"/>
      <c r="M21346" s="120"/>
      <c r="N21346" s="120"/>
      <c r="U21346" s="121"/>
      <c r="V21346" s="122"/>
      <c r="W21346" s="123"/>
      <c r="AC21346" s="123"/>
    </row>
    <row r="21347" spans="5:29" s="2" customFormat="1">
      <c r="E21347" s="120"/>
      <c r="M21347" s="120"/>
      <c r="N21347" s="120"/>
      <c r="U21347" s="121"/>
      <c r="V21347" s="122"/>
      <c r="W21347" s="123"/>
      <c r="AC21347" s="123"/>
    </row>
    <row r="21348" spans="5:29" s="2" customFormat="1">
      <c r="E21348" s="120"/>
      <c r="M21348" s="120"/>
      <c r="N21348" s="120"/>
      <c r="U21348" s="121"/>
      <c r="V21348" s="122"/>
      <c r="W21348" s="123"/>
      <c r="AC21348" s="123"/>
    </row>
    <row r="21349" spans="5:29" s="2" customFormat="1">
      <c r="E21349" s="120"/>
      <c r="M21349" s="120"/>
      <c r="N21349" s="120"/>
      <c r="U21349" s="121"/>
      <c r="V21349" s="122"/>
      <c r="W21349" s="123"/>
      <c r="AC21349" s="123"/>
    </row>
    <row r="21350" spans="5:29" s="2" customFormat="1">
      <c r="E21350" s="120"/>
      <c r="M21350" s="120"/>
      <c r="N21350" s="120"/>
      <c r="U21350" s="121"/>
      <c r="V21350" s="122"/>
      <c r="W21350" s="123"/>
      <c r="AC21350" s="123"/>
    </row>
    <row r="21351" spans="5:29" s="2" customFormat="1">
      <c r="E21351" s="120"/>
      <c r="M21351" s="120"/>
      <c r="N21351" s="120"/>
      <c r="U21351" s="121"/>
      <c r="V21351" s="122"/>
      <c r="W21351" s="123"/>
      <c r="AC21351" s="123"/>
    </row>
    <row r="21352" spans="5:29" s="2" customFormat="1">
      <c r="E21352" s="120"/>
      <c r="M21352" s="120"/>
      <c r="N21352" s="120"/>
      <c r="U21352" s="121"/>
      <c r="V21352" s="122"/>
      <c r="W21352" s="123"/>
      <c r="AC21352" s="123"/>
    </row>
    <row r="21353" spans="5:29" s="2" customFormat="1">
      <c r="E21353" s="120"/>
      <c r="M21353" s="120"/>
      <c r="N21353" s="120"/>
      <c r="U21353" s="121"/>
      <c r="V21353" s="122"/>
      <c r="W21353" s="123"/>
      <c r="AC21353" s="123"/>
    </row>
    <row r="21354" spans="5:29" s="2" customFormat="1">
      <c r="E21354" s="120"/>
      <c r="M21354" s="120"/>
      <c r="N21354" s="120"/>
      <c r="U21354" s="121"/>
      <c r="V21354" s="122"/>
      <c r="W21354" s="123"/>
      <c r="AC21354" s="123"/>
    </row>
    <row r="21355" spans="5:29" s="2" customFormat="1">
      <c r="E21355" s="120"/>
      <c r="M21355" s="120"/>
      <c r="N21355" s="120"/>
      <c r="U21355" s="121"/>
      <c r="V21355" s="122"/>
      <c r="W21355" s="123"/>
      <c r="AC21355" s="123"/>
    </row>
    <row r="21356" spans="5:29" s="2" customFormat="1">
      <c r="E21356" s="120"/>
      <c r="M21356" s="120"/>
      <c r="N21356" s="120"/>
      <c r="U21356" s="121"/>
      <c r="V21356" s="122"/>
      <c r="W21356" s="123"/>
      <c r="AC21356" s="123"/>
    </row>
    <row r="21357" spans="5:29" s="2" customFormat="1">
      <c r="E21357" s="120"/>
      <c r="M21357" s="120"/>
      <c r="N21357" s="120"/>
      <c r="U21357" s="121"/>
      <c r="V21357" s="122"/>
      <c r="W21357" s="123"/>
      <c r="AC21357" s="123"/>
    </row>
    <row r="21358" spans="5:29" s="2" customFormat="1">
      <c r="E21358" s="120"/>
      <c r="M21358" s="120"/>
      <c r="N21358" s="120"/>
      <c r="U21358" s="121"/>
      <c r="V21358" s="122"/>
      <c r="W21358" s="123"/>
      <c r="AC21358" s="123"/>
    </row>
    <row r="21359" spans="5:29" s="2" customFormat="1">
      <c r="E21359" s="120"/>
      <c r="M21359" s="120"/>
      <c r="N21359" s="120"/>
      <c r="U21359" s="121"/>
      <c r="V21359" s="122"/>
      <c r="W21359" s="123"/>
      <c r="AC21359" s="123"/>
    </row>
    <row r="21360" spans="5:29" s="2" customFormat="1">
      <c r="E21360" s="120"/>
      <c r="M21360" s="120"/>
      <c r="N21360" s="120"/>
      <c r="U21360" s="121"/>
      <c r="V21360" s="122"/>
      <c r="W21360" s="123"/>
      <c r="AC21360" s="123"/>
    </row>
    <row r="21361" spans="5:29" s="2" customFormat="1">
      <c r="E21361" s="120"/>
      <c r="M21361" s="120"/>
      <c r="N21361" s="120"/>
      <c r="U21361" s="121"/>
      <c r="V21361" s="122"/>
      <c r="W21361" s="123"/>
      <c r="AC21361" s="123"/>
    </row>
    <row r="21362" spans="5:29" s="2" customFormat="1">
      <c r="E21362" s="120"/>
      <c r="M21362" s="120"/>
      <c r="N21362" s="120"/>
      <c r="U21362" s="121"/>
      <c r="V21362" s="122"/>
      <c r="W21362" s="123"/>
      <c r="AC21362" s="123"/>
    </row>
    <row r="21363" spans="5:29" s="2" customFormat="1">
      <c r="E21363" s="120"/>
      <c r="M21363" s="120"/>
      <c r="N21363" s="120"/>
      <c r="U21363" s="121"/>
      <c r="V21363" s="122"/>
      <c r="W21363" s="123"/>
      <c r="AC21363" s="123"/>
    </row>
    <row r="21364" spans="5:29" s="2" customFormat="1">
      <c r="E21364" s="120"/>
      <c r="M21364" s="120"/>
      <c r="N21364" s="120"/>
      <c r="U21364" s="121"/>
      <c r="V21364" s="122"/>
      <c r="W21364" s="123"/>
      <c r="AC21364" s="123"/>
    </row>
    <row r="21365" spans="5:29" s="2" customFormat="1">
      <c r="E21365" s="120"/>
      <c r="M21365" s="120"/>
      <c r="N21365" s="120"/>
      <c r="U21365" s="121"/>
      <c r="V21365" s="122"/>
      <c r="W21365" s="123"/>
      <c r="AC21365" s="123"/>
    </row>
    <row r="21366" spans="5:29" s="2" customFormat="1">
      <c r="E21366" s="120"/>
      <c r="M21366" s="120"/>
      <c r="N21366" s="120"/>
      <c r="U21366" s="121"/>
      <c r="V21366" s="122"/>
      <c r="W21366" s="123"/>
      <c r="AC21366" s="123"/>
    </row>
    <row r="21367" spans="5:29" s="2" customFormat="1">
      <c r="E21367" s="120"/>
      <c r="M21367" s="120"/>
      <c r="N21367" s="120"/>
      <c r="U21367" s="121"/>
      <c r="V21367" s="122"/>
      <c r="W21367" s="123"/>
      <c r="AC21367" s="123"/>
    </row>
    <row r="21368" spans="5:29" s="2" customFormat="1">
      <c r="E21368" s="120"/>
      <c r="M21368" s="120"/>
      <c r="N21368" s="120"/>
      <c r="U21368" s="121"/>
      <c r="V21368" s="122"/>
      <c r="W21368" s="123"/>
      <c r="AC21368" s="123"/>
    </row>
    <row r="21369" spans="5:29" s="2" customFormat="1">
      <c r="E21369" s="120"/>
      <c r="M21369" s="120"/>
      <c r="N21369" s="120"/>
      <c r="U21369" s="121"/>
      <c r="V21369" s="122"/>
      <c r="W21369" s="123"/>
      <c r="AC21369" s="123"/>
    </row>
    <row r="21370" spans="5:29" s="2" customFormat="1">
      <c r="E21370" s="120"/>
      <c r="M21370" s="120"/>
      <c r="N21370" s="120"/>
      <c r="U21370" s="121"/>
      <c r="V21370" s="122"/>
      <c r="W21370" s="123"/>
      <c r="AC21370" s="123"/>
    </row>
    <row r="21371" spans="5:29" s="2" customFormat="1">
      <c r="E21371" s="120"/>
      <c r="M21371" s="120"/>
      <c r="N21371" s="120"/>
      <c r="U21371" s="121"/>
      <c r="V21371" s="122"/>
      <c r="W21371" s="123"/>
      <c r="AC21371" s="123"/>
    </row>
    <row r="21372" spans="5:29" s="2" customFormat="1">
      <c r="E21372" s="120"/>
      <c r="M21372" s="120"/>
      <c r="N21372" s="120"/>
      <c r="U21372" s="121"/>
      <c r="V21372" s="122"/>
      <c r="W21372" s="123"/>
      <c r="AC21372" s="123"/>
    </row>
    <row r="21373" spans="5:29" s="2" customFormat="1">
      <c r="E21373" s="120"/>
      <c r="M21373" s="120"/>
      <c r="N21373" s="120"/>
      <c r="U21373" s="121"/>
      <c r="V21373" s="122"/>
      <c r="W21373" s="123"/>
      <c r="AC21373" s="123"/>
    </row>
    <row r="21374" spans="5:29" s="2" customFormat="1">
      <c r="E21374" s="120"/>
      <c r="M21374" s="120"/>
      <c r="N21374" s="120"/>
      <c r="U21374" s="121"/>
      <c r="V21374" s="122"/>
      <c r="W21374" s="123"/>
      <c r="AC21374" s="123"/>
    </row>
    <row r="21375" spans="5:29" s="2" customFormat="1">
      <c r="E21375" s="120"/>
      <c r="M21375" s="120"/>
      <c r="N21375" s="120"/>
      <c r="U21375" s="121"/>
      <c r="V21375" s="122"/>
      <c r="W21375" s="123"/>
      <c r="AC21375" s="123"/>
    </row>
    <row r="21376" spans="5:29" s="2" customFormat="1">
      <c r="E21376" s="120"/>
      <c r="M21376" s="120"/>
      <c r="N21376" s="120"/>
      <c r="U21376" s="121"/>
      <c r="V21376" s="122"/>
      <c r="W21376" s="123"/>
      <c r="AC21376" s="123"/>
    </row>
    <row r="21377" spans="5:29" s="2" customFormat="1">
      <c r="E21377" s="120"/>
      <c r="M21377" s="120"/>
      <c r="N21377" s="120"/>
      <c r="U21377" s="121"/>
      <c r="V21377" s="122"/>
      <c r="W21377" s="123"/>
      <c r="AC21377" s="123"/>
    </row>
    <row r="21378" spans="5:29" s="2" customFormat="1">
      <c r="E21378" s="120"/>
      <c r="M21378" s="120"/>
      <c r="N21378" s="120"/>
      <c r="U21378" s="121"/>
      <c r="V21378" s="122"/>
      <c r="W21378" s="123"/>
      <c r="AC21378" s="123"/>
    </row>
    <row r="21379" spans="5:29" s="2" customFormat="1">
      <c r="E21379" s="120"/>
      <c r="M21379" s="120"/>
      <c r="N21379" s="120"/>
      <c r="U21379" s="121"/>
      <c r="V21379" s="122"/>
      <c r="W21379" s="123"/>
      <c r="AC21379" s="123"/>
    </row>
    <row r="21380" spans="5:29" s="2" customFormat="1">
      <c r="E21380" s="120"/>
      <c r="M21380" s="120"/>
      <c r="N21380" s="120"/>
      <c r="U21380" s="121"/>
      <c r="V21380" s="122"/>
      <c r="W21380" s="123"/>
      <c r="AC21380" s="123"/>
    </row>
    <row r="21381" spans="5:29" s="2" customFormat="1">
      <c r="E21381" s="120"/>
      <c r="M21381" s="120"/>
      <c r="N21381" s="120"/>
      <c r="U21381" s="121"/>
      <c r="V21381" s="122"/>
      <c r="W21381" s="123"/>
      <c r="AC21381" s="123"/>
    </row>
    <row r="21382" spans="5:29" s="2" customFormat="1">
      <c r="E21382" s="120"/>
      <c r="M21382" s="120"/>
      <c r="N21382" s="120"/>
      <c r="U21382" s="121"/>
      <c r="V21382" s="122"/>
      <c r="W21382" s="123"/>
      <c r="AC21382" s="123"/>
    </row>
    <row r="21383" spans="5:29" s="2" customFormat="1">
      <c r="E21383" s="120"/>
      <c r="M21383" s="120"/>
      <c r="N21383" s="120"/>
      <c r="U21383" s="121"/>
      <c r="V21383" s="122"/>
      <c r="W21383" s="123"/>
      <c r="AC21383" s="123"/>
    </row>
    <row r="21384" spans="5:29" s="2" customFormat="1">
      <c r="E21384" s="120"/>
      <c r="M21384" s="120"/>
      <c r="N21384" s="120"/>
      <c r="U21384" s="121"/>
      <c r="V21384" s="122"/>
      <c r="W21384" s="123"/>
      <c r="AC21384" s="123"/>
    </row>
    <row r="21385" spans="5:29" s="2" customFormat="1">
      <c r="E21385" s="120"/>
      <c r="M21385" s="120"/>
      <c r="N21385" s="120"/>
      <c r="U21385" s="121"/>
      <c r="V21385" s="122"/>
      <c r="W21385" s="123"/>
      <c r="AC21385" s="123"/>
    </row>
    <row r="21386" spans="5:29" s="2" customFormat="1">
      <c r="E21386" s="120"/>
      <c r="M21386" s="120"/>
      <c r="N21386" s="120"/>
      <c r="U21386" s="121"/>
      <c r="V21386" s="122"/>
      <c r="W21386" s="123"/>
      <c r="AC21386" s="123"/>
    </row>
    <row r="21387" spans="5:29" s="2" customFormat="1">
      <c r="E21387" s="120"/>
      <c r="M21387" s="120"/>
      <c r="N21387" s="120"/>
      <c r="U21387" s="121"/>
      <c r="V21387" s="122"/>
      <c r="W21387" s="123"/>
      <c r="AC21387" s="123"/>
    </row>
    <row r="21388" spans="5:29" s="2" customFormat="1">
      <c r="E21388" s="120"/>
      <c r="M21388" s="120"/>
      <c r="N21388" s="120"/>
      <c r="U21388" s="121"/>
      <c r="V21388" s="122"/>
      <c r="W21388" s="123"/>
      <c r="AC21388" s="123"/>
    </row>
    <row r="21389" spans="5:29" s="2" customFormat="1">
      <c r="E21389" s="120"/>
      <c r="M21389" s="120"/>
      <c r="N21389" s="120"/>
      <c r="U21389" s="121"/>
      <c r="V21389" s="122"/>
      <c r="W21389" s="123"/>
      <c r="AC21389" s="123"/>
    </row>
    <row r="21390" spans="5:29" s="2" customFormat="1">
      <c r="E21390" s="120"/>
      <c r="M21390" s="120"/>
      <c r="N21390" s="120"/>
      <c r="U21390" s="121"/>
      <c r="V21390" s="122"/>
      <c r="W21390" s="123"/>
      <c r="AC21390" s="123"/>
    </row>
    <row r="21391" spans="5:29" s="2" customFormat="1">
      <c r="E21391" s="120"/>
      <c r="M21391" s="120"/>
      <c r="N21391" s="120"/>
      <c r="U21391" s="121"/>
      <c r="V21391" s="122"/>
      <c r="W21391" s="123"/>
      <c r="AC21391" s="123"/>
    </row>
    <row r="21392" spans="5:29" s="2" customFormat="1">
      <c r="E21392" s="120"/>
      <c r="M21392" s="120"/>
      <c r="N21392" s="120"/>
      <c r="U21392" s="121"/>
      <c r="V21392" s="122"/>
      <c r="W21392" s="123"/>
      <c r="AC21392" s="123"/>
    </row>
    <row r="21393" spans="5:29" s="2" customFormat="1">
      <c r="E21393" s="120"/>
      <c r="M21393" s="120"/>
      <c r="N21393" s="120"/>
      <c r="U21393" s="121"/>
      <c r="V21393" s="122"/>
      <c r="W21393" s="123"/>
      <c r="AC21393" s="123"/>
    </row>
    <row r="21394" spans="5:29" s="2" customFormat="1">
      <c r="E21394" s="120"/>
      <c r="M21394" s="120"/>
      <c r="N21394" s="120"/>
      <c r="U21394" s="121"/>
      <c r="V21394" s="122"/>
      <c r="W21394" s="123"/>
      <c r="AC21394" s="123"/>
    </row>
    <row r="21395" spans="5:29" s="2" customFormat="1">
      <c r="E21395" s="120"/>
      <c r="M21395" s="120"/>
      <c r="N21395" s="120"/>
      <c r="U21395" s="121"/>
      <c r="V21395" s="122"/>
      <c r="W21395" s="123"/>
      <c r="AC21395" s="123"/>
    </row>
    <row r="21396" spans="5:29" s="2" customFormat="1">
      <c r="E21396" s="120"/>
      <c r="M21396" s="120"/>
      <c r="N21396" s="120"/>
      <c r="U21396" s="121"/>
      <c r="V21396" s="122"/>
      <c r="W21396" s="123"/>
      <c r="AC21396" s="123"/>
    </row>
    <row r="21397" spans="5:29" s="2" customFormat="1">
      <c r="E21397" s="120"/>
      <c r="M21397" s="120"/>
      <c r="N21397" s="120"/>
      <c r="U21397" s="121"/>
      <c r="V21397" s="122"/>
      <c r="W21397" s="123"/>
      <c r="AC21397" s="123"/>
    </row>
    <row r="21398" spans="5:29" s="2" customFormat="1">
      <c r="E21398" s="120"/>
      <c r="M21398" s="120"/>
      <c r="N21398" s="120"/>
      <c r="U21398" s="121"/>
      <c r="V21398" s="122"/>
      <c r="W21398" s="123"/>
      <c r="AC21398" s="123"/>
    </row>
    <row r="21399" spans="5:29" s="2" customFormat="1">
      <c r="E21399" s="120"/>
      <c r="M21399" s="120"/>
      <c r="N21399" s="120"/>
      <c r="U21399" s="121"/>
      <c r="V21399" s="122"/>
      <c r="W21399" s="123"/>
      <c r="AC21399" s="123"/>
    </row>
    <row r="21400" spans="5:29" s="2" customFormat="1">
      <c r="E21400" s="120"/>
      <c r="M21400" s="120"/>
      <c r="N21400" s="120"/>
      <c r="U21400" s="121"/>
      <c r="V21400" s="122"/>
      <c r="W21400" s="123"/>
      <c r="AC21400" s="123"/>
    </row>
    <row r="21401" spans="5:29" s="2" customFormat="1">
      <c r="E21401" s="120"/>
      <c r="M21401" s="120"/>
      <c r="N21401" s="120"/>
      <c r="U21401" s="121"/>
      <c r="V21401" s="122"/>
      <c r="W21401" s="123"/>
      <c r="AC21401" s="123"/>
    </row>
    <row r="21402" spans="5:29" s="2" customFormat="1">
      <c r="E21402" s="120"/>
      <c r="M21402" s="120"/>
      <c r="N21402" s="120"/>
      <c r="U21402" s="121"/>
      <c r="V21402" s="122"/>
      <c r="W21402" s="123"/>
      <c r="AC21402" s="123"/>
    </row>
    <row r="21403" spans="5:29" s="2" customFormat="1">
      <c r="E21403" s="120"/>
      <c r="M21403" s="120"/>
      <c r="N21403" s="120"/>
      <c r="U21403" s="121"/>
      <c r="V21403" s="122"/>
      <c r="W21403" s="123"/>
      <c r="AC21403" s="123"/>
    </row>
    <row r="21404" spans="5:29" s="2" customFormat="1">
      <c r="E21404" s="120"/>
      <c r="M21404" s="120"/>
      <c r="N21404" s="120"/>
      <c r="U21404" s="121"/>
      <c r="V21404" s="122"/>
      <c r="W21404" s="123"/>
      <c r="AC21404" s="123"/>
    </row>
    <row r="21405" spans="5:29" s="2" customFormat="1">
      <c r="E21405" s="120"/>
      <c r="M21405" s="120"/>
      <c r="N21405" s="120"/>
      <c r="U21405" s="121"/>
      <c r="V21405" s="122"/>
      <c r="W21405" s="123"/>
      <c r="AC21405" s="123"/>
    </row>
    <row r="21406" spans="5:29" s="2" customFormat="1">
      <c r="E21406" s="120"/>
      <c r="M21406" s="120"/>
      <c r="N21406" s="120"/>
      <c r="U21406" s="121"/>
      <c r="V21406" s="122"/>
      <c r="W21406" s="123"/>
      <c r="AC21406" s="123"/>
    </row>
    <row r="21407" spans="5:29" s="2" customFormat="1">
      <c r="E21407" s="120"/>
      <c r="M21407" s="120"/>
      <c r="N21407" s="120"/>
      <c r="U21407" s="121"/>
      <c r="V21407" s="122"/>
      <c r="W21407" s="123"/>
      <c r="AC21407" s="123"/>
    </row>
    <row r="21408" spans="5:29" s="2" customFormat="1">
      <c r="E21408" s="120"/>
      <c r="M21408" s="120"/>
      <c r="N21408" s="120"/>
      <c r="U21408" s="121"/>
      <c r="V21408" s="122"/>
      <c r="W21408" s="123"/>
      <c r="AC21408" s="123"/>
    </row>
    <row r="21409" spans="5:29" s="2" customFormat="1">
      <c r="E21409" s="120"/>
      <c r="M21409" s="120"/>
      <c r="N21409" s="120"/>
      <c r="U21409" s="121"/>
      <c r="V21409" s="122"/>
      <c r="W21409" s="123"/>
      <c r="AC21409" s="123"/>
    </row>
    <row r="21410" spans="5:29" s="2" customFormat="1">
      <c r="E21410" s="120"/>
      <c r="M21410" s="120"/>
      <c r="N21410" s="120"/>
      <c r="U21410" s="121"/>
      <c r="V21410" s="122"/>
      <c r="W21410" s="123"/>
      <c r="AC21410" s="123"/>
    </row>
    <row r="21411" spans="5:29" s="2" customFormat="1">
      <c r="E21411" s="120"/>
      <c r="M21411" s="120"/>
      <c r="N21411" s="120"/>
      <c r="U21411" s="121"/>
      <c r="V21411" s="122"/>
      <c r="W21411" s="123"/>
      <c r="AC21411" s="123"/>
    </row>
    <row r="21412" spans="5:29" s="2" customFormat="1">
      <c r="E21412" s="120"/>
      <c r="M21412" s="120"/>
      <c r="N21412" s="120"/>
      <c r="U21412" s="121"/>
      <c r="V21412" s="122"/>
      <c r="W21412" s="123"/>
      <c r="AC21412" s="123"/>
    </row>
    <row r="21413" spans="5:29" s="2" customFormat="1">
      <c r="E21413" s="120"/>
      <c r="M21413" s="120"/>
      <c r="N21413" s="120"/>
      <c r="U21413" s="121"/>
      <c r="V21413" s="122"/>
      <c r="W21413" s="123"/>
      <c r="AC21413" s="123"/>
    </row>
    <row r="21414" spans="5:29" s="2" customFormat="1">
      <c r="E21414" s="120"/>
      <c r="M21414" s="120"/>
      <c r="N21414" s="120"/>
      <c r="U21414" s="121"/>
      <c r="V21414" s="122"/>
      <c r="W21414" s="123"/>
      <c r="AC21414" s="123"/>
    </row>
    <row r="21415" spans="5:29" s="2" customFormat="1">
      <c r="E21415" s="120"/>
      <c r="M21415" s="120"/>
      <c r="N21415" s="120"/>
      <c r="U21415" s="121"/>
      <c r="V21415" s="122"/>
      <c r="W21415" s="123"/>
      <c r="AC21415" s="123"/>
    </row>
    <row r="21416" spans="5:29" s="2" customFormat="1">
      <c r="E21416" s="120"/>
      <c r="M21416" s="120"/>
      <c r="N21416" s="120"/>
      <c r="U21416" s="121"/>
      <c r="V21416" s="122"/>
      <c r="W21416" s="123"/>
      <c r="AC21416" s="123"/>
    </row>
    <row r="21417" spans="5:29" s="2" customFormat="1">
      <c r="E21417" s="120"/>
      <c r="M21417" s="120"/>
      <c r="N21417" s="120"/>
      <c r="U21417" s="121"/>
      <c r="V21417" s="122"/>
      <c r="W21417" s="123"/>
      <c r="AC21417" s="123"/>
    </row>
    <row r="21418" spans="5:29" s="2" customFormat="1">
      <c r="E21418" s="120"/>
      <c r="M21418" s="120"/>
      <c r="N21418" s="120"/>
      <c r="U21418" s="121"/>
      <c r="V21418" s="122"/>
      <c r="W21418" s="123"/>
      <c r="AC21418" s="123"/>
    </row>
    <row r="21419" spans="5:29" s="2" customFormat="1">
      <c r="E21419" s="120"/>
      <c r="M21419" s="120"/>
      <c r="N21419" s="120"/>
      <c r="U21419" s="121"/>
      <c r="V21419" s="122"/>
      <c r="W21419" s="123"/>
      <c r="AC21419" s="123"/>
    </row>
    <row r="21420" spans="5:29" s="2" customFormat="1">
      <c r="E21420" s="120"/>
      <c r="M21420" s="120"/>
      <c r="N21420" s="120"/>
      <c r="U21420" s="121"/>
      <c r="V21420" s="122"/>
      <c r="W21420" s="123"/>
      <c r="AC21420" s="123"/>
    </row>
    <row r="21421" spans="5:29" s="2" customFormat="1">
      <c r="E21421" s="120"/>
      <c r="M21421" s="120"/>
      <c r="N21421" s="120"/>
      <c r="U21421" s="121"/>
      <c r="V21421" s="122"/>
      <c r="W21421" s="123"/>
      <c r="AC21421" s="123"/>
    </row>
    <row r="21422" spans="5:29" s="2" customFormat="1">
      <c r="E21422" s="120"/>
      <c r="M21422" s="120"/>
      <c r="N21422" s="120"/>
      <c r="U21422" s="121"/>
      <c r="V21422" s="122"/>
      <c r="W21422" s="123"/>
      <c r="AC21422" s="123"/>
    </row>
    <row r="21423" spans="5:29" s="2" customFormat="1">
      <c r="E21423" s="120"/>
      <c r="M21423" s="120"/>
      <c r="N21423" s="120"/>
      <c r="U21423" s="121"/>
      <c r="V21423" s="122"/>
      <c r="W21423" s="123"/>
      <c r="AC21423" s="123"/>
    </row>
    <row r="21424" spans="5:29" s="2" customFormat="1">
      <c r="E21424" s="120"/>
      <c r="M21424" s="120"/>
      <c r="N21424" s="120"/>
      <c r="U21424" s="121"/>
      <c r="V21424" s="122"/>
      <c r="W21424" s="123"/>
      <c r="AC21424" s="123"/>
    </row>
    <row r="21425" spans="5:29" s="2" customFormat="1">
      <c r="E21425" s="120"/>
      <c r="M21425" s="120"/>
      <c r="N21425" s="120"/>
      <c r="U21425" s="121"/>
      <c r="V21425" s="122"/>
      <c r="W21425" s="123"/>
      <c r="AC21425" s="123"/>
    </row>
    <row r="21426" spans="5:29" s="2" customFormat="1">
      <c r="E21426" s="120"/>
      <c r="M21426" s="120"/>
      <c r="N21426" s="120"/>
      <c r="U21426" s="121"/>
      <c r="V21426" s="122"/>
      <c r="W21426" s="123"/>
      <c r="AC21426" s="123"/>
    </row>
    <row r="21427" spans="5:29" s="2" customFormat="1">
      <c r="E21427" s="120"/>
      <c r="M21427" s="120"/>
      <c r="N21427" s="120"/>
      <c r="U21427" s="121"/>
      <c r="V21427" s="122"/>
      <c r="W21427" s="123"/>
      <c r="AC21427" s="123"/>
    </row>
    <row r="21428" spans="5:29" s="2" customFormat="1">
      <c r="E21428" s="120"/>
      <c r="M21428" s="120"/>
      <c r="N21428" s="120"/>
      <c r="U21428" s="121"/>
      <c r="V21428" s="122"/>
      <c r="W21428" s="123"/>
      <c r="AC21428" s="123"/>
    </row>
    <row r="21429" spans="5:29" s="2" customFormat="1">
      <c r="E21429" s="120"/>
      <c r="M21429" s="120"/>
      <c r="N21429" s="120"/>
      <c r="U21429" s="121"/>
      <c r="V21429" s="122"/>
      <c r="W21429" s="123"/>
      <c r="AC21429" s="123"/>
    </row>
    <row r="21430" spans="5:29" s="2" customFormat="1">
      <c r="E21430" s="120"/>
      <c r="M21430" s="120"/>
      <c r="N21430" s="120"/>
      <c r="U21430" s="121"/>
      <c r="V21430" s="122"/>
      <c r="W21430" s="123"/>
      <c r="AC21430" s="123"/>
    </row>
    <row r="21431" spans="5:29" s="2" customFormat="1">
      <c r="E21431" s="120"/>
      <c r="M21431" s="120"/>
      <c r="N21431" s="120"/>
      <c r="U21431" s="121"/>
      <c r="V21431" s="122"/>
      <c r="W21431" s="123"/>
      <c r="AC21431" s="123"/>
    </row>
    <row r="21432" spans="5:29" s="2" customFormat="1">
      <c r="E21432" s="120"/>
      <c r="M21432" s="120"/>
      <c r="N21432" s="120"/>
      <c r="U21432" s="121"/>
      <c r="V21432" s="122"/>
      <c r="W21432" s="123"/>
      <c r="AC21432" s="123"/>
    </row>
    <row r="21433" spans="5:29" s="2" customFormat="1">
      <c r="E21433" s="120"/>
      <c r="M21433" s="120"/>
      <c r="N21433" s="120"/>
      <c r="U21433" s="121"/>
      <c r="V21433" s="122"/>
      <c r="W21433" s="123"/>
      <c r="AC21433" s="123"/>
    </row>
    <row r="21434" spans="5:29" s="2" customFormat="1">
      <c r="E21434" s="120"/>
      <c r="M21434" s="120"/>
      <c r="N21434" s="120"/>
      <c r="U21434" s="121"/>
      <c r="V21434" s="122"/>
      <c r="W21434" s="123"/>
      <c r="AC21434" s="123"/>
    </row>
    <row r="21435" spans="5:29" s="2" customFormat="1">
      <c r="E21435" s="120"/>
      <c r="M21435" s="120"/>
      <c r="N21435" s="120"/>
      <c r="U21435" s="121"/>
      <c r="V21435" s="122"/>
      <c r="W21435" s="123"/>
      <c r="AC21435" s="123"/>
    </row>
    <row r="21436" spans="5:29" s="2" customFormat="1">
      <c r="E21436" s="120"/>
      <c r="M21436" s="120"/>
      <c r="N21436" s="120"/>
      <c r="U21436" s="121"/>
      <c r="V21436" s="122"/>
      <c r="W21436" s="123"/>
      <c r="AC21436" s="123"/>
    </row>
    <row r="21437" spans="5:29" s="2" customFormat="1">
      <c r="E21437" s="120"/>
      <c r="M21437" s="120"/>
      <c r="N21437" s="120"/>
      <c r="U21437" s="121"/>
      <c r="V21437" s="122"/>
      <c r="W21437" s="123"/>
      <c r="AC21437" s="123"/>
    </row>
    <row r="21438" spans="5:29" s="2" customFormat="1">
      <c r="E21438" s="120"/>
      <c r="M21438" s="120"/>
      <c r="N21438" s="120"/>
      <c r="U21438" s="121"/>
      <c r="V21438" s="122"/>
      <c r="W21438" s="123"/>
      <c r="AC21438" s="123"/>
    </row>
    <row r="21439" spans="5:29" s="2" customFormat="1">
      <c r="E21439" s="120"/>
      <c r="M21439" s="120"/>
      <c r="N21439" s="120"/>
      <c r="U21439" s="121"/>
      <c r="V21439" s="122"/>
      <c r="W21439" s="123"/>
      <c r="AC21439" s="123"/>
    </row>
    <row r="21440" spans="5:29" s="2" customFormat="1">
      <c r="E21440" s="120"/>
      <c r="M21440" s="120"/>
      <c r="N21440" s="120"/>
      <c r="U21440" s="121"/>
      <c r="V21440" s="122"/>
      <c r="W21440" s="123"/>
      <c r="AC21440" s="123"/>
    </row>
    <row r="21441" spans="5:29" s="2" customFormat="1">
      <c r="E21441" s="120"/>
      <c r="M21441" s="120"/>
      <c r="N21441" s="120"/>
      <c r="U21441" s="121"/>
      <c r="V21441" s="122"/>
      <c r="W21441" s="123"/>
      <c r="AC21441" s="123"/>
    </row>
    <row r="21442" spans="5:29" s="2" customFormat="1">
      <c r="E21442" s="120"/>
      <c r="M21442" s="120"/>
      <c r="N21442" s="120"/>
      <c r="U21442" s="121"/>
      <c r="V21442" s="122"/>
      <c r="W21442" s="123"/>
      <c r="AC21442" s="123"/>
    </row>
    <row r="21443" spans="5:29" s="2" customFormat="1">
      <c r="E21443" s="120"/>
      <c r="M21443" s="120"/>
      <c r="N21443" s="120"/>
      <c r="U21443" s="121"/>
      <c r="V21443" s="122"/>
      <c r="W21443" s="123"/>
      <c r="AC21443" s="123"/>
    </row>
    <row r="21444" spans="5:29" s="2" customFormat="1">
      <c r="E21444" s="120"/>
      <c r="M21444" s="120"/>
      <c r="N21444" s="120"/>
      <c r="U21444" s="121"/>
      <c r="V21444" s="122"/>
      <c r="W21444" s="123"/>
      <c r="AC21444" s="123"/>
    </row>
    <row r="21445" spans="5:29" s="2" customFormat="1">
      <c r="E21445" s="120"/>
      <c r="M21445" s="120"/>
      <c r="N21445" s="120"/>
      <c r="U21445" s="121"/>
      <c r="V21445" s="122"/>
      <c r="W21445" s="123"/>
      <c r="AC21445" s="123"/>
    </row>
    <row r="21446" spans="5:29" s="2" customFormat="1">
      <c r="E21446" s="120"/>
      <c r="M21446" s="120"/>
      <c r="N21446" s="120"/>
      <c r="U21446" s="121"/>
      <c r="V21446" s="122"/>
      <c r="W21446" s="123"/>
      <c r="AC21446" s="123"/>
    </row>
    <row r="21447" spans="5:29" s="2" customFormat="1">
      <c r="E21447" s="120"/>
      <c r="M21447" s="120"/>
      <c r="N21447" s="120"/>
      <c r="U21447" s="121"/>
      <c r="V21447" s="122"/>
      <c r="W21447" s="123"/>
      <c r="AC21447" s="123"/>
    </row>
    <row r="21448" spans="5:29" s="2" customFormat="1">
      <c r="E21448" s="120"/>
      <c r="M21448" s="120"/>
      <c r="N21448" s="120"/>
      <c r="U21448" s="121"/>
      <c r="V21448" s="122"/>
      <c r="W21448" s="123"/>
      <c r="AC21448" s="123"/>
    </row>
    <row r="21449" spans="5:29" s="2" customFormat="1">
      <c r="E21449" s="120"/>
      <c r="M21449" s="120"/>
      <c r="N21449" s="120"/>
      <c r="U21449" s="121"/>
      <c r="V21449" s="122"/>
      <c r="W21449" s="123"/>
      <c r="AC21449" s="123"/>
    </row>
    <row r="21450" spans="5:29" s="2" customFormat="1">
      <c r="E21450" s="120"/>
      <c r="M21450" s="120"/>
      <c r="N21450" s="120"/>
      <c r="U21450" s="121"/>
      <c r="V21450" s="122"/>
      <c r="W21450" s="123"/>
      <c r="AC21450" s="123"/>
    </row>
    <row r="21451" spans="5:29" s="2" customFormat="1">
      <c r="E21451" s="120"/>
      <c r="M21451" s="120"/>
      <c r="N21451" s="120"/>
      <c r="U21451" s="121"/>
      <c r="V21451" s="122"/>
      <c r="W21451" s="123"/>
      <c r="AC21451" s="123"/>
    </row>
    <row r="21452" spans="5:29" s="2" customFormat="1">
      <c r="E21452" s="120"/>
      <c r="M21452" s="120"/>
      <c r="N21452" s="120"/>
      <c r="U21452" s="121"/>
      <c r="V21452" s="122"/>
      <c r="W21452" s="123"/>
      <c r="AC21452" s="123"/>
    </row>
    <row r="21453" spans="5:29" s="2" customFormat="1">
      <c r="E21453" s="120"/>
      <c r="M21453" s="120"/>
      <c r="N21453" s="120"/>
      <c r="U21453" s="121"/>
      <c r="V21453" s="122"/>
      <c r="W21453" s="123"/>
      <c r="AC21453" s="123"/>
    </row>
    <row r="21454" spans="5:29" s="2" customFormat="1">
      <c r="E21454" s="120"/>
      <c r="M21454" s="120"/>
      <c r="N21454" s="120"/>
      <c r="U21454" s="121"/>
      <c r="V21454" s="122"/>
      <c r="W21454" s="123"/>
      <c r="AC21454" s="123"/>
    </row>
    <row r="21455" spans="5:29" s="2" customFormat="1">
      <c r="E21455" s="120"/>
      <c r="M21455" s="120"/>
      <c r="N21455" s="120"/>
      <c r="U21455" s="121"/>
      <c r="V21455" s="122"/>
      <c r="W21455" s="123"/>
      <c r="AC21455" s="123"/>
    </row>
    <row r="21456" spans="5:29" s="2" customFormat="1">
      <c r="E21456" s="120"/>
      <c r="M21456" s="120"/>
      <c r="N21456" s="120"/>
      <c r="U21456" s="121"/>
      <c r="V21456" s="122"/>
      <c r="W21456" s="123"/>
      <c r="AC21456" s="123"/>
    </row>
    <row r="21457" spans="5:29" s="2" customFormat="1">
      <c r="E21457" s="120"/>
      <c r="M21457" s="120"/>
      <c r="N21457" s="120"/>
      <c r="U21457" s="121"/>
      <c r="V21457" s="122"/>
      <c r="W21457" s="123"/>
      <c r="AC21457" s="123"/>
    </row>
    <row r="21458" spans="5:29" s="2" customFormat="1">
      <c r="E21458" s="120"/>
      <c r="M21458" s="120"/>
      <c r="N21458" s="120"/>
      <c r="U21458" s="121"/>
      <c r="V21458" s="122"/>
      <c r="W21458" s="123"/>
      <c r="AC21458" s="123"/>
    </row>
    <row r="21459" spans="5:29" s="2" customFormat="1">
      <c r="E21459" s="120"/>
      <c r="M21459" s="120"/>
      <c r="N21459" s="120"/>
      <c r="U21459" s="121"/>
      <c r="V21459" s="122"/>
      <c r="W21459" s="123"/>
      <c r="AC21459" s="123"/>
    </row>
    <row r="21460" spans="5:29" s="2" customFormat="1">
      <c r="E21460" s="120"/>
      <c r="M21460" s="120"/>
      <c r="N21460" s="120"/>
      <c r="U21460" s="121"/>
      <c r="V21460" s="122"/>
      <c r="W21460" s="123"/>
      <c r="AC21460" s="123"/>
    </row>
    <row r="21461" spans="5:29" s="2" customFormat="1">
      <c r="E21461" s="120"/>
      <c r="M21461" s="120"/>
      <c r="N21461" s="120"/>
      <c r="U21461" s="121"/>
      <c r="V21461" s="122"/>
      <c r="W21461" s="123"/>
      <c r="AC21461" s="123"/>
    </row>
    <row r="21462" spans="5:29" s="2" customFormat="1">
      <c r="E21462" s="120"/>
      <c r="M21462" s="120"/>
      <c r="N21462" s="120"/>
      <c r="U21462" s="121"/>
      <c r="V21462" s="122"/>
      <c r="W21462" s="123"/>
      <c r="AC21462" s="123"/>
    </row>
    <row r="21463" spans="5:29" s="2" customFormat="1">
      <c r="E21463" s="120"/>
      <c r="M21463" s="120"/>
      <c r="N21463" s="120"/>
      <c r="U21463" s="121"/>
      <c r="V21463" s="122"/>
      <c r="W21463" s="123"/>
      <c r="AC21463" s="123"/>
    </row>
    <row r="21464" spans="5:29" s="2" customFormat="1">
      <c r="E21464" s="120"/>
      <c r="M21464" s="120"/>
      <c r="N21464" s="120"/>
      <c r="U21464" s="121"/>
      <c r="V21464" s="122"/>
      <c r="W21464" s="123"/>
      <c r="AC21464" s="123"/>
    </row>
    <row r="21465" spans="5:29" s="2" customFormat="1">
      <c r="E21465" s="120"/>
      <c r="M21465" s="120"/>
      <c r="N21465" s="120"/>
      <c r="U21465" s="121"/>
      <c r="V21465" s="122"/>
      <c r="W21465" s="123"/>
      <c r="AC21465" s="123"/>
    </row>
    <row r="21466" spans="5:29" s="2" customFormat="1">
      <c r="E21466" s="120"/>
      <c r="M21466" s="120"/>
      <c r="N21466" s="120"/>
      <c r="U21466" s="121"/>
      <c r="V21466" s="122"/>
      <c r="W21466" s="123"/>
      <c r="AC21466" s="123"/>
    </row>
    <row r="21467" spans="5:29" s="2" customFormat="1">
      <c r="E21467" s="120"/>
      <c r="M21467" s="120"/>
      <c r="N21467" s="120"/>
      <c r="U21467" s="121"/>
      <c r="V21467" s="122"/>
      <c r="W21467" s="123"/>
      <c r="AC21467" s="123"/>
    </row>
    <row r="21468" spans="5:29" s="2" customFormat="1">
      <c r="E21468" s="120"/>
      <c r="M21468" s="120"/>
      <c r="N21468" s="120"/>
      <c r="U21468" s="121"/>
      <c r="V21468" s="122"/>
      <c r="W21468" s="123"/>
      <c r="AC21468" s="123"/>
    </row>
    <row r="21469" spans="5:29" s="2" customFormat="1">
      <c r="E21469" s="120"/>
      <c r="M21469" s="120"/>
      <c r="N21469" s="120"/>
      <c r="U21469" s="121"/>
      <c r="V21469" s="122"/>
      <c r="W21469" s="123"/>
      <c r="AC21469" s="123"/>
    </row>
    <row r="21470" spans="5:29" s="2" customFormat="1">
      <c r="E21470" s="120"/>
      <c r="M21470" s="120"/>
      <c r="N21470" s="120"/>
      <c r="U21470" s="121"/>
      <c r="V21470" s="122"/>
      <c r="W21470" s="123"/>
      <c r="AC21470" s="123"/>
    </row>
    <row r="21471" spans="5:29" s="2" customFormat="1">
      <c r="E21471" s="120"/>
      <c r="M21471" s="120"/>
      <c r="N21471" s="120"/>
      <c r="U21471" s="121"/>
      <c r="V21471" s="122"/>
      <c r="W21471" s="123"/>
      <c r="AC21471" s="123"/>
    </row>
    <row r="21472" spans="5:29" s="2" customFormat="1">
      <c r="E21472" s="120"/>
      <c r="M21472" s="120"/>
      <c r="N21472" s="120"/>
      <c r="U21472" s="121"/>
      <c r="V21472" s="122"/>
      <c r="W21472" s="123"/>
      <c r="AC21472" s="123"/>
    </row>
    <row r="21473" spans="5:29" s="2" customFormat="1">
      <c r="E21473" s="120"/>
      <c r="M21473" s="120"/>
      <c r="N21473" s="120"/>
      <c r="U21473" s="121"/>
      <c r="V21473" s="122"/>
      <c r="W21473" s="123"/>
      <c r="AC21473" s="123"/>
    </row>
    <row r="21474" spans="5:29" s="2" customFormat="1">
      <c r="E21474" s="120"/>
      <c r="M21474" s="120"/>
      <c r="N21474" s="120"/>
      <c r="U21474" s="121"/>
      <c r="V21474" s="122"/>
      <c r="W21474" s="123"/>
      <c r="AC21474" s="123"/>
    </row>
    <row r="21475" spans="5:29" s="2" customFormat="1">
      <c r="E21475" s="120"/>
      <c r="M21475" s="120"/>
      <c r="N21475" s="120"/>
      <c r="U21475" s="121"/>
      <c r="V21475" s="122"/>
      <c r="W21475" s="123"/>
      <c r="AC21475" s="123"/>
    </row>
    <row r="21476" spans="5:29" s="2" customFormat="1">
      <c r="E21476" s="120"/>
      <c r="M21476" s="120"/>
      <c r="N21476" s="120"/>
      <c r="U21476" s="121"/>
      <c r="V21476" s="122"/>
      <c r="W21476" s="123"/>
      <c r="AC21476" s="123"/>
    </row>
    <row r="21477" spans="5:29" s="2" customFormat="1">
      <c r="E21477" s="120"/>
      <c r="M21477" s="120"/>
      <c r="N21477" s="120"/>
      <c r="U21477" s="121"/>
      <c r="V21477" s="122"/>
      <c r="W21477" s="123"/>
      <c r="AC21477" s="123"/>
    </row>
    <row r="21478" spans="5:29" s="2" customFormat="1">
      <c r="E21478" s="120"/>
      <c r="M21478" s="120"/>
      <c r="N21478" s="120"/>
      <c r="U21478" s="121"/>
      <c r="V21478" s="122"/>
      <c r="W21478" s="123"/>
      <c r="AC21478" s="123"/>
    </row>
    <row r="21479" spans="5:29" s="2" customFormat="1">
      <c r="E21479" s="120"/>
      <c r="M21479" s="120"/>
      <c r="N21479" s="120"/>
      <c r="U21479" s="121"/>
      <c r="V21479" s="122"/>
      <c r="W21479" s="123"/>
      <c r="AC21479" s="123"/>
    </row>
    <row r="21480" spans="5:29" s="2" customFormat="1">
      <c r="E21480" s="120"/>
      <c r="M21480" s="120"/>
      <c r="N21480" s="120"/>
      <c r="U21480" s="121"/>
      <c r="V21480" s="122"/>
      <c r="W21480" s="123"/>
      <c r="AC21480" s="123"/>
    </row>
    <row r="21481" spans="5:29" s="2" customFormat="1">
      <c r="E21481" s="120"/>
      <c r="M21481" s="120"/>
      <c r="N21481" s="120"/>
      <c r="U21481" s="121"/>
      <c r="V21481" s="122"/>
      <c r="W21481" s="123"/>
      <c r="AC21481" s="123"/>
    </row>
    <row r="21482" spans="5:29" s="2" customFormat="1">
      <c r="E21482" s="120"/>
      <c r="M21482" s="120"/>
      <c r="N21482" s="120"/>
      <c r="U21482" s="121"/>
      <c r="V21482" s="122"/>
      <c r="W21482" s="123"/>
      <c r="AC21482" s="123"/>
    </row>
    <row r="21483" spans="5:29" s="2" customFormat="1">
      <c r="E21483" s="120"/>
      <c r="M21483" s="120"/>
      <c r="N21483" s="120"/>
      <c r="U21483" s="121"/>
      <c r="V21483" s="122"/>
      <c r="W21483" s="123"/>
      <c r="AC21483" s="123"/>
    </row>
    <row r="21484" spans="5:29" s="2" customFormat="1">
      <c r="E21484" s="120"/>
      <c r="M21484" s="120"/>
      <c r="N21484" s="120"/>
      <c r="U21484" s="121"/>
      <c r="V21484" s="122"/>
      <c r="W21484" s="123"/>
      <c r="AC21484" s="123"/>
    </row>
    <row r="21485" spans="5:29" s="2" customFormat="1">
      <c r="E21485" s="120"/>
      <c r="M21485" s="120"/>
      <c r="N21485" s="120"/>
      <c r="U21485" s="121"/>
      <c r="V21485" s="122"/>
      <c r="W21485" s="123"/>
      <c r="AC21485" s="123"/>
    </row>
    <row r="21486" spans="5:29" s="2" customFormat="1">
      <c r="E21486" s="120"/>
      <c r="M21486" s="120"/>
      <c r="N21486" s="120"/>
      <c r="U21486" s="121"/>
      <c r="V21486" s="122"/>
      <c r="W21486" s="123"/>
      <c r="AC21486" s="123"/>
    </row>
    <row r="21487" spans="5:29" s="2" customFormat="1">
      <c r="E21487" s="120"/>
      <c r="M21487" s="120"/>
      <c r="N21487" s="120"/>
      <c r="U21487" s="121"/>
      <c r="V21487" s="122"/>
      <c r="W21487" s="123"/>
      <c r="AC21487" s="123"/>
    </row>
    <row r="21488" spans="5:29" s="2" customFormat="1">
      <c r="E21488" s="120"/>
      <c r="M21488" s="120"/>
      <c r="N21488" s="120"/>
      <c r="U21488" s="121"/>
      <c r="V21488" s="122"/>
      <c r="W21488" s="123"/>
      <c r="AC21488" s="123"/>
    </row>
    <row r="21489" spans="5:29" s="2" customFormat="1">
      <c r="E21489" s="120"/>
      <c r="M21489" s="120"/>
      <c r="N21489" s="120"/>
      <c r="U21489" s="121"/>
      <c r="V21489" s="122"/>
      <c r="W21489" s="123"/>
      <c r="AC21489" s="123"/>
    </row>
    <row r="21490" spans="5:29" s="2" customFormat="1">
      <c r="E21490" s="120"/>
      <c r="M21490" s="120"/>
      <c r="N21490" s="120"/>
      <c r="U21490" s="121"/>
      <c r="V21490" s="122"/>
      <c r="W21490" s="123"/>
      <c r="AC21490" s="123"/>
    </row>
    <row r="21491" spans="5:29" s="2" customFormat="1">
      <c r="E21491" s="120"/>
      <c r="M21491" s="120"/>
      <c r="N21491" s="120"/>
      <c r="U21491" s="121"/>
      <c r="V21491" s="122"/>
      <c r="W21491" s="123"/>
      <c r="AC21491" s="123"/>
    </row>
    <row r="21492" spans="5:29" s="2" customFormat="1">
      <c r="E21492" s="120"/>
      <c r="M21492" s="120"/>
      <c r="N21492" s="120"/>
      <c r="U21492" s="121"/>
      <c r="V21492" s="122"/>
      <c r="W21492" s="123"/>
      <c r="AC21492" s="123"/>
    </row>
    <row r="21493" spans="5:29" s="2" customFormat="1">
      <c r="E21493" s="120"/>
      <c r="M21493" s="120"/>
      <c r="N21493" s="120"/>
      <c r="U21493" s="121"/>
      <c r="V21493" s="122"/>
      <c r="W21493" s="123"/>
      <c r="AC21493" s="123"/>
    </row>
    <row r="21494" spans="5:29" s="2" customFormat="1">
      <c r="E21494" s="120"/>
      <c r="M21494" s="120"/>
      <c r="N21494" s="120"/>
      <c r="U21494" s="121"/>
      <c r="V21494" s="122"/>
      <c r="W21494" s="123"/>
      <c r="AC21494" s="123"/>
    </row>
    <row r="21495" spans="5:29" s="2" customFormat="1">
      <c r="E21495" s="120"/>
      <c r="M21495" s="120"/>
      <c r="N21495" s="120"/>
      <c r="U21495" s="121"/>
      <c r="V21495" s="122"/>
      <c r="W21495" s="123"/>
      <c r="AC21495" s="123"/>
    </row>
    <row r="21496" spans="5:29" s="2" customFormat="1">
      <c r="E21496" s="120"/>
      <c r="M21496" s="120"/>
      <c r="N21496" s="120"/>
      <c r="U21496" s="121"/>
      <c r="V21496" s="122"/>
      <c r="W21496" s="123"/>
      <c r="AC21496" s="123"/>
    </row>
    <row r="21497" spans="5:29" s="2" customFormat="1">
      <c r="E21497" s="120"/>
      <c r="M21497" s="120"/>
      <c r="N21497" s="120"/>
      <c r="U21497" s="121"/>
      <c r="V21497" s="122"/>
      <c r="W21497" s="123"/>
      <c r="AC21497" s="123"/>
    </row>
    <row r="21498" spans="5:29" s="2" customFormat="1">
      <c r="E21498" s="120"/>
      <c r="M21498" s="120"/>
      <c r="N21498" s="120"/>
      <c r="U21498" s="121"/>
      <c r="V21498" s="122"/>
      <c r="W21498" s="123"/>
      <c r="AC21498" s="123"/>
    </row>
    <row r="21499" spans="5:29" s="2" customFormat="1">
      <c r="E21499" s="120"/>
      <c r="M21499" s="120"/>
      <c r="N21499" s="120"/>
      <c r="U21499" s="121"/>
      <c r="V21499" s="122"/>
      <c r="W21499" s="123"/>
      <c r="AC21499" s="123"/>
    </row>
    <row r="21500" spans="5:29" s="2" customFormat="1">
      <c r="E21500" s="120"/>
      <c r="M21500" s="120"/>
      <c r="N21500" s="120"/>
      <c r="U21500" s="121"/>
      <c r="V21500" s="122"/>
      <c r="W21500" s="123"/>
      <c r="AC21500" s="123"/>
    </row>
    <row r="21501" spans="5:29" s="2" customFormat="1">
      <c r="E21501" s="120"/>
      <c r="M21501" s="120"/>
      <c r="N21501" s="120"/>
      <c r="U21501" s="121"/>
      <c r="V21501" s="122"/>
      <c r="W21501" s="123"/>
      <c r="AC21501" s="123"/>
    </row>
    <row r="21502" spans="5:29" s="2" customFormat="1">
      <c r="E21502" s="120"/>
      <c r="M21502" s="120"/>
      <c r="N21502" s="120"/>
      <c r="U21502" s="121"/>
      <c r="V21502" s="122"/>
      <c r="W21502" s="123"/>
      <c r="AC21502" s="123"/>
    </row>
    <row r="21503" spans="5:29" s="2" customFormat="1">
      <c r="E21503" s="120"/>
      <c r="M21503" s="120"/>
      <c r="N21503" s="120"/>
      <c r="U21503" s="121"/>
      <c r="V21503" s="122"/>
      <c r="W21503" s="123"/>
      <c r="AC21503" s="123"/>
    </row>
    <row r="21504" spans="5:29" s="2" customFormat="1">
      <c r="E21504" s="120"/>
      <c r="M21504" s="120"/>
      <c r="N21504" s="120"/>
      <c r="U21504" s="121"/>
      <c r="V21504" s="122"/>
      <c r="W21504" s="123"/>
      <c r="AC21504" s="123"/>
    </row>
    <row r="21505" spans="5:29" s="2" customFormat="1">
      <c r="E21505" s="120"/>
      <c r="M21505" s="120"/>
      <c r="N21505" s="120"/>
      <c r="U21505" s="121"/>
      <c r="V21505" s="122"/>
      <c r="W21505" s="123"/>
      <c r="AC21505" s="123"/>
    </row>
    <row r="21506" spans="5:29" s="2" customFormat="1">
      <c r="E21506" s="120"/>
      <c r="M21506" s="120"/>
      <c r="N21506" s="120"/>
      <c r="U21506" s="121"/>
      <c r="V21506" s="122"/>
      <c r="W21506" s="123"/>
      <c r="AC21506" s="123"/>
    </row>
    <row r="21507" spans="5:29" s="2" customFormat="1">
      <c r="E21507" s="120"/>
      <c r="M21507" s="120"/>
      <c r="N21507" s="120"/>
      <c r="U21507" s="121"/>
      <c r="V21507" s="122"/>
      <c r="W21507" s="123"/>
      <c r="AC21507" s="123"/>
    </row>
    <row r="21508" spans="5:29" s="2" customFormat="1">
      <c r="E21508" s="120"/>
      <c r="M21508" s="120"/>
      <c r="N21508" s="120"/>
      <c r="U21508" s="121"/>
      <c r="V21508" s="122"/>
      <c r="W21508" s="123"/>
      <c r="AC21508" s="123"/>
    </row>
    <row r="21509" spans="5:29" s="2" customFormat="1">
      <c r="E21509" s="120"/>
      <c r="M21509" s="120"/>
      <c r="N21509" s="120"/>
      <c r="U21509" s="121"/>
      <c r="V21509" s="122"/>
      <c r="W21509" s="123"/>
      <c r="AC21509" s="123"/>
    </row>
    <row r="21510" spans="5:29" s="2" customFormat="1">
      <c r="E21510" s="120"/>
      <c r="M21510" s="120"/>
      <c r="N21510" s="120"/>
      <c r="U21510" s="121"/>
      <c r="V21510" s="122"/>
      <c r="W21510" s="123"/>
      <c r="AC21510" s="123"/>
    </row>
    <row r="21511" spans="5:29" s="2" customFormat="1">
      <c r="E21511" s="120"/>
      <c r="M21511" s="120"/>
      <c r="N21511" s="120"/>
      <c r="U21511" s="121"/>
      <c r="V21511" s="122"/>
      <c r="W21511" s="123"/>
      <c r="AC21511" s="123"/>
    </row>
    <row r="21512" spans="5:29" s="2" customFormat="1">
      <c r="E21512" s="120"/>
      <c r="M21512" s="120"/>
      <c r="N21512" s="120"/>
      <c r="U21512" s="121"/>
      <c r="V21512" s="122"/>
      <c r="W21512" s="123"/>
      <c r="AC21512" s="123"/>
    </row>
    <row r="21513" spans="5:29" s="2" customFormat="1">
      <c r="E21513" s="120"/>
      <c r="M21513" s="120"/>
      <c r="N21513" s="120"/>
      <c r="U21513" s="121"/>
      <c r="V21513" s="122"/>
      <c r="W21513" s="123"/>
      <c r="AC21513" s="123"/>
    </row>
    <row r="21514" spans="5:29" s="2" customFormat="1">
      <c r="E21514" s="120"/>
      <c r="M21514" s="120"/>
      <c r="N21514" s="120"/>
      <c r="U21514" s="121"/>
      <c r="V21514" s="122"/>
      <c r="W21514" s="123"/>
      <c r="AC21514" s="123"/>
    </row>
    <row r="21515" spans="5:29" s="2" customFormat="1">
      <c r="E21515" s="120"/>
      <c r="M21515" s="120"/>
      <c r="N21515" s="120"/>
      <c r="U21515" s="121"/>
      <c r="V21515" s="122"/>
      <c r="W21515" s="123"/>
      <c r="AC21515" s="123"/>
    </row>
    <row r="21516" spans="5:29" s="2" customFormat="1">
      <c r="E21516" s="120"/>
      <c r="M21516" s="120"/>
      <c r="N21516" s="120"/>
      <c r="U21516" s="121"/>
      <c r="V21516" s="122"/>
      <c r="W21516" s="123"/>
      <c r="AC21516" s="123"/>
    </row>
    <row r="21517" spans="5:29" s="2" customFormat="1">
      <c r="E21517" s="120"/>
      <c r="M21517" s="120"/>
      <c r="N21517" s="120"/>
      <c r="U21517" s="121"/>
      <c r="V21517" s="122"/>
      <c r="W21517" s="123"/>
      <c r="AC21517" s="123"/>
    </row>
    <row r="21518" spans="5:29" s="2" customFormat="1">
      <c r="E21518" s="120"/>
      <c r="M21518" s="120"/>
      <c r="N21518" s="120"/>
      <c r="U21518" s="121"/>
      <c r="V21518" s="122"/>
      <c r="W21518" s="123"/>
      <c r="AC21518" s="123"/>
    </row>
    <row r="21519" spans="5:29" s="2" customFormat="1">
      <c r="E21519" s="120"/>
      <c r="M21519" s="120"/>
      <c r="N21519" s="120"/>
      <c r="U21519" s="121"/>
      <c r="V21519" s="122"/>
      <c r="W21519" s="123"/>
      <c r="AC21519" s="123"/>
    </row>
    <row r="21520" spans="5:29" s="2" customFormat="1">
      <c r="E21520" s="120"/>
      <c r="M21520" s="120"/>
      <c r="N21520" s="120"/>
      <c r="U21520" s="121"/>
      <c r="V21520" s="122"/>
      <c r="W21520" s="123"/>
      <c r="AC21520" s="123"/>
    </row>
    <row r="21521" spans="5:29" s="2" customFormat="1">
      <c r="E21521" s="120"/>
      <c r="M21521" s="120"/>
      <c r="N21521" s="120"/>
      <c r="U21521" s="121"/>
      <c r="V21521" s="122"/>
      <c r="W21521" s="123"/>
      <c r="AC21521" s="123"/>
    </row>
    <row r="21522" spans="5:29" s="2" customFormat="1">
      <c r="E21522" s="120"/>
      <c r="M21522" s="120"/>
      <c r="N21522" s="120"/>
      <c r="U21522" s="121"/>
      <c r="V21522" s="122"/>
      <c r="W21522" s="123"/>
      <c r="AC21522" s="123"/>
    </row>
    <row r="21523" spans="5:29" s="2" customFormat="1">
      <c r="E21523" s="120"/>
      <c r="M21523" s="120"/>
      <c r="N21523" s="120"/>
      <c r="U21523" s="121"/>
      <c r="V21523" s="122"/>
      <c r="W21523" s="123"/>
      <c r="AC21523" s="123"/>
    </row>
    <row r="21524" spans="5:29" s="2" customFormat="1">
      <c r="E21524" s="120"/>
      <c r="M21524" s="120"/>
      <c r="N21524" s="120"/>
      <c r="U21524" s="121"/>
      <c r="V21524" s="122"/>
      <c r="W21524" s="123"/>
      <c r="AC21524" s="123"/>
    </row>
    <row r="21525" spans="5:29" s="2" customFormat="1">
      <c r="E21525" s="120"/>
      <c r="M21525" s="120"/>
      <c r="N21525" s="120"/>
      <c r="U21525" s="121"/>
      <c r="V21525" s="122"/>
      <c r="W21525" s="123"/>
      <c r="AC21525" s="123"/>
    </row>
    <row r="21526" spans="5:29" s="2" customFormat="1">
      <c r="E21526" s="120"/>
      <c r="M21526" s="120"/>
      <c r="N21526" s="120"/>
      <c r="U21526" s="121"/>
      <c r="V21526" s="122"/>
      <c r="W21526" s="123"/>
      <c r="AC21526" s="123"/>
    </row>
    <row r="21527" spans="5:29" s="2" customFormat="1">
      <c r="E21527" s="120"/>
      <c r="M21527" s="120"/>
      <c r="N21527" s="120"/>
      <c r="U21527" s="121"/>
      <c r="V21527" s="122"/>
      <c r="W21527" s="123"/>
      <c r="AC21527" s="123"/>
    </row>
    <row r="21528" spans="5:29" s="2" customFormat="1">
      <c r="E21528" s="120"/>
      <c r="M21528" s="120"/>
      <c r="N21528" s="120"/>
      <c r="U21528" s="121"/>
      <c r="V21528" s="122"/>
      <c r="W21528" s="123"/>
      <c r="AC21528" s="123"/>
    </row>
    <row r="21529" spans="5:29" s="2" customFormat="1">
      <c r="E21529" s="120"/>
      <c r="M21529" s="120"/>
      <c r="N21529" s="120"/>
      <c r="U21529" s="121"/>
      <c r="V21529" s="122"/>
      <c r="W21529" s="123"/>
      <c r="AC21529" s="123"/>
    </row>
    <row r="21530" spans="5:29" s="2" customFormat="1">
      <c r="E21530" s="120"/>
      <c r="M21530" s="120"/>
      <c r="N21530" s="120"/>
      <c r="U21530" s="121"/>
      <c r="V21530" s="122"/>
      <c r="W21530" s="123"/>
      <c r="AC21530" s="123"/>
    </row>
    <row r="21531" spans="5:29" s="2" customFormat="1">
      <c r="E21531" s="120"/>
      <c r="M21531" s="120"/>
      <c r="N21531" s="120"/>
      <c r="U21531" s="121"/>
      <c r="V21531" s="122"/>
      <c r="W21531" s="123"/>
      <c r="AC21531" s="123"/>
    </row>
    <row r="21532" spans="5:29" s="2" customFormat="1">
      <c r="E21532" s="120"/>
      <c r="M21532" s="120"/>
      <c r="N21532" s="120"/>
      <c r="U21532" s="121"/>
      <c r="V21532" s="122"/>
      <c r="W21532" s="123"/>
      <c r="AC21532" s="123"/>
    </row>
    <row r="21533" spans="5:29" s="2" customFormat="1">
      <c r="E21533" s="120"/>
      <c r="M21533" s="120"/>
      <c r="N21533" s="120"/>
      <c r="U21533" s="121"/>
      <c r="V21533" s="122"/>
      <c r="W21533" s="123"/>
      <c r="AC21533" s="123"/>
    </row>
    <row r="21534" spans="5:29" s="2" customFormat="1">
      <c r="E21534" s="120"/>
      <c r="M21534" s="120"/>
      <c r="N21534" s="120"/>
      <c r="U21534" s="121"/>
      <c r="V21534" s="122"/>
      <c r="W21534" s="123"/>
      <c r="AC21534" s="123"/>
    </row>
    <row r="21535" spans="5:29" s="2" customFormat="1">
      <c r="E21535" s="120"/>
      <c r="M21535" s="120"/>
      <c r="N21535" s="120"/>
      <c r="U21535" s="121"/>
      <c r="V21535" s="122"/>
      <c r="W21535" s="123"/>
      <c r="AC21535" s="123"/>
    </row>
    <row r="21536" spans="5:29" s="2" customFormat="1">
      <c r="E21536" s="120"/>
      <c r="M21536" s="120"/>
      <c r="N21536" s="120"/>
      <c r="U21536" s="121"/>
      <c r="V21536" s="122"/>
      <c r="W21536" s="123"/>
      <c r="AC21536" s="123"/>
    </row>
    <row r="21537" spans="5:29" s="2" customFormat="1">
      <c r="E21537" s="120"/>
      <c r="M21537" s="120"/>
      <c r="N21537" s="120"/>
      <c r="U21537" s="121"/>
      <c r="V21537" s="122"/>
      <c r="W21537" s="123"/>
      <c r="AC21537" s="123"/>
    </row>
    <row r="21538" spans="5:29" s="2" customFormat="1">
      <c r="E21538" s="120"/>
      <c r="M21538" s="120"/>
      <c r="N21538" s="120"/>
      <c r="U21538" s="121"/>
      <c r="V21538" s="122"/>
      <c r="W21538" s="123"/>
      <c r="AC21538" s="123"/>
    </row>
    <row r="21539" spans="5:29" s="2" customFormat="1">
      <c r="E21539" s="120"/>
      <c r="M21539" s="120"/>
      <c r="N21539" s="120"/>
      <c r="U21539" s="121"/>
      <c r="V21539" s="122"/>
      <c r="W21539" s="123"/>
      <c r="AC21539" s="123"/>
    </row>
    <row r="21540" spans="5:29" s="2" customFormat="1">
      <c r="E21540" s="120"/>
      <c r="M21540" s="120"/>
      <c r="N21540" s="120"/>
      <c r="U21540" s="121"/>
      <c r="V21540" s="122"/>
      <c r="W21540" s="123"/>
      <c r="AC21540" s="123"/>
    </row>
    <row r="21541" spans="5:29" s="2" customFormat="1">
      <c r="E21541" s="120"/>
      <c r="M21541" s="120"/>
      <c r="N21541" s="120"/>
      <c r="U21541" s="121"/>
      <c r="V21541" s="122"/>
      <c r="W21541" s="123"/>
      <c r="AC21541" s="123"/>
    </row>
    <row r="21542" spans="5:29" s="2" customFormat="1">
      <c r="E21542" s="120"/>
      <c r="M21542" s="120"/>
      <c r="N21542" s="120"/>
      <c r="U21542" s="121"/>
      <c r="V21542" s="122"/>
      <c r="W21542" s="123"/>
      <c r="AC21542" s="123"/>
    </row>
    <row r="21543" spans="5:29" s="2" customFormat="1">
      <c r="E21543" s="120"/>
      <c r="M21543" s="120"/>
      <c r="N21543" s="120"/>
      <c r="U21543" s="121"/>
      <c r="V21543" s="122"/>
      <c r="W21543" s="123"/>
      <c r="AC21543" s="123"/>
    </row>
    <row r="21544" spans="5:29" s="2" customFormat="1">
      <c r="E21544" s="120"/>
      <c r="M21544" s="120"/>
      <c r="N21544" s="120"/>
      <c r="U21544" s="121"/>
      <c r="V21544" s="122"/>
      <c r="W21544" s="123"/>
      <c r="AC21544" s="123"/>
    </row>
    <row r="21545" spans="5:29" s="2" customFormat="1">
      <c r="E21545" s="120"/>
      <c r="M21545" s="120"/>
      <c r="N21545" s="120"/>
      <c r="U21545" s="121"/>
      <c r="V21545" s="122"/>
      <c r="W21545" s="123"/>
      <c r="AC21545" s="123"/>
    </row>
    <row r="21546" spans="5:29" s="2" customFormat="1">
      <c r="E21546" s="120"/>
      <c r="M21546" s="120"/>
      <c r="N21546" s="120"/>
      <c r="U21546" s="121"/>
      <c r="V21546" s="122"/>
      <c r="W21546" s="123"/>
      <c r="AC21546" s="123"/>
    </row>
    <row r="21547" spans="5:29" s="2" customFormat="1">
      <c r="E21547" s="120"/>
      <c r="M21547" s="120"/>
      <c r="N21547" s="120"/>
      <c r="U21547" s="121"/>
      <c r="V21547" s="122"/>
      <c r="W21547" s="123"/>
      <c r="AC21547" s="123"/>
    </row>
    <row r="21548" spans="5:29" s="2" customFormat="1">
      <c r="E21548" s="120"/>
      <c r="M21548" s="120"/>
      <c r="N21548" s="120"/>
      <c r="U21548" s="121"/>
      <c r="V21548" s="122"/>
      <c r="W21548" s="123"/>
      <c r="AC21548" s="123"/>
    </row>
    <row r="21549" spans="5:29" s="2" customFormat="1">
      <c r="E21549" s="120"/>
      <c r="M21549" s="120"/>
      <c r="N21549" s="120"/>
      <c r="U21549" s="121"/>
      <c r="V21549" s="122"/>
      <c r="W21549" s="123"/>
      <c r="AC21549" s="123"/>
    </row>
    <row r="21550" spans="5:29" s="2" customFormat="1">
      <c r="E21550" s="120"/>
      <c r="M21550" s="120"/>
      <c r="N21550" s="120"/>
      <c r="U21550" s="121"/>
      <c r="V21550" s="122"/>
      <c r="W21550" s="123"/>
      <c r="AC21550" s="123"/>
    </row>
    <row r="21551" spans="5:29" s="2" customFormat="1">
      <c r="E21551" s="120"/>
      <c r="M21551" s="120"/>
      <c r="N21551" s="120"/>
      <c r="U21551" s="121"/>
      <c r="V21551" s="122"/>
      <c r="W21551" s="123"/>
      <c r="AC21551" s="123"/>
    </row>
    <row r="21552" spans="5:29" s="2" customFormat="1">
      <c r="E21552" s="120"/>
      <c r="M21552" s="120"/>
      <c r="N21552" s="120"/>
      <c r="U21552" s="121"/>
      <c r="V21552" s="122"/>
      <c r="W21552" s="123"/>
      <c r="AC21552" s="123"/>
    </row>
    <row r="21553" spans="5:29" s="2" customFormat="1">
      <c r="E21553" s="120"/>
      <c r="M21553" s="120"/>
      <c r="N21553" s="120"/>
      <c r="U21553" s="121"/>
      <c r="V21553" s="122"/>
      <c r="W21553" s="123"/>
      <c r="AC21553" s="123"/>
    </row>
    <row r="21554" spans="5:29" s="2" customFormat="1">
      <c r="E21554" s="120"/>
      <c r="M21554" s="120"/>
      <c r="N21554" s="120"/>
      <c r="U21554" s="121"/>
      <c r="V21554" s="122"/>
      <c r="W21554" s="123"/>
      <c r="AC21554" s="123"/>
    </row>
    <row r="21555" spans="5:29" s="2" customFormat="1">
      <c r="E21555" s="120"/>
      <c r="M21555" s="120"/>
      <c r="N21555" s="120"/>
      <c r="U21555" s="121"/>
      <c r="V21555" s="122"/>
      <c r="W21555" s="123"/>
      <c r="AC21555" s="123"/>
    </row>
    <row r="21556" spans="5:29" s="2" customFormat="1">
      <c r="E21556" s="120"/>
      <c r="M21556" s="120"/>
      <c r="N21556" s="120"/>
      <c r="U21556" s="121"/>
      <c r="V21556" s="122"/>
      <c r="W21556" s="123"/>
      <c r="AC21556" s="123"/>
    </row>
    <row r="21557" spans="5:29" s="2" customFormat="1">
      <c r="E21557" s="120"/>
      <c r="M21557" s="120"/>
      <c r="N21557" s="120"/>
      <c r="U21557" s="121"/>
      <c r="V21557" s="122"/>
      <c r="W21557" s="123"/>
      <c r="AC21557" s="123"/>
    </row>
    <row r="21558" spans="5:29" s="2" customFormat="1">
      <c r="E21558" s="120"/>
      <c r="M21558" s="120"/>
      <c r="N21558" s="120"/>
      <c r="U21558" s="121"/>
      <c r="V21558" s="122"/>
      <c r="W21558" s="123"/>
      <c r="AC21558" s="123"/>
    </row>
    <row r="21559" spans="5:29" s="2" customFormat="1">
      <c r="E21559" s="120"/>
      <c r="M21559" s="120"/>
      <c r="N21559" s="120"/>
      <c r="U21559" s="121"/>
      <c r="V21559" s="122"/>
      <c r="W21559" s="123"/>
      <c r="AC21559" s="123"/>
    </row>
    <row r="21560" spans="5:29" s="2" customFormat="1">
      <c r="E21560" s="120"/>
      <c r="M21560" s="120"/>
      <c r="N21560" s="120"/>
      <c r="U21560" s="121"/>
      <c r="V21560" s="122"/>
      <c r="W21560" s="123"/>
      <c r="AC21560" s="123"/>
    </row>
    <row r="21561" spans="5:29" s="2" customFormat="1">
      <c r="E21561" s="120"/>
      <c r="M21561" s="120"/>
      <c r="N21561" s="120"/>
      <c r="U21561" s="121"/>
      <c r="V21561" s="122"/>
      <c r="W21561" s="123"/>
      <c r="AC21561" s="123"/>
    </row>
    <row r="21562" spans="5:29" s="2" customFormat="1">
      <c r="E21562" s="120"/>
      <c r="M21562" s="120"/>
      <c r="N21562" s="120"/>
      <c r="U21562" s="121"/>
      <c r="V21562" s="122"/>
      <c r="W21562" s="123"/>
      <c r="AC21562" s="123"/>
    </row>
    <row r="21563" spans="5:29" s="2" customFormat="1">
      <c r="E21563" s="120"/>
      <c r="M21563" s="120"/>
      <c r="N21563" s="120"/>
      <c r="U21563" s="121"/>
      <c r="V21563" s="122"/>
      <c r="W21563" s="123"/>
      <c r="AC21563" s="123"/>
    </row>
    <row r="21564" spans="5:29" s="2" customFormat="1">
      <c r="E21564" s="120"/>
      <c r="M21564" s="120"/>
      <c r="N21564" s="120"/>
      <c r="U21564" s="121"/>
      <c r="V21564" s="122"/>
      <c r="W21564" s="123"/>
      <c r="AC21564" s="123"/>
    </row>
    <row r="21565" spans="5:29" s="2" customFormat="1">
      <c r="E21565" s="120"/>
      <c r="M21565" s="120"/>
      <c r="N21565" s="120"/>
      <c r="U21565" s="121"/>
      <c r="V21565" s="122"/>
      <c r="W21565" s="123"/>
      <c r="AC21565" s="123"/>
    </row>
    <row r="21566" spans="5:29" s="2" customFormat="1">
      <c r="E21566" s="120"/>
      <c r="M21566" s="120"/>
      <c r="N21566" s="120"/>
      <c r="U21566" s="121"/>
      <c r="V21566" s="122"/>
      <c r="W21566" s="123"/>
      <c r="AC21566" s="123"/>
    </row>
    <row r="21567" spans="5:29" s="2" customFormat="1">
      <c r="E21567" s="120"/>
      <c r="M21567" s="120"/>
      <c r="N21567" s="120"/>
      <c r="U21567" s="121"/>
      <c r="V21567" s="122"/>
      <c r="W21567" s="123"/>
      <c r="AC21567" s="123"/>
    </row>
    <row r="21568" spans="5:29" s="2" customFormat="1">
      <c r="E21568" s="120"/>
      <c r="M21568" s="120"/>
      <c r="N21568" s="120"/>
      <c r="U21568" s="121"/>
      <c r="V21568" s="122"/>
      <c r="W21568" s="123"/>
      <c r="AC21568" s="123"/>
    </row>
    <row r="21569" spans="5:29" s="2" customFormat="1">
      <c r="E21569" s="120"/>
      <c r="M21569" s="120"/>
      <c r="N21569" s="120"/>
      <c r="U21569" s="121"/>
      <c r="V21569" s="122"/>
      <c r="W21569" s="123"/>
      <c r="AC21569" s="123"/>
    </row>
    <row r="21570" spans="5:29" s="2" customFormat="1">
      <c r="E21570" s="120"/>
      <c r="M21570" s="120"/>
      <c r="N21570" s="120"/>
      <c r="U21570" s="121"/>
      <c r="V21570" s="122"/>
      <c r="W21570" s="123"/>
      <c r="AC21570" s="123"/>
    </row>
    <row r="21571" spans="5:29" s="2" customFormat="1">
      <c r="E21571" s="120"/>
      <c r="M21571" s="120"/>
      <c r="N21571" s="120"/>
      <c r="U21571" s="121"/>
      <c r="V21571" s="122"/>
      <c r="W21571" s="123"/>
      <c r="AC21571" s="123"/>
    </row>
    <row r="21572" spans="5:29" s="2" customFormat="1">
      <c r="E21572" s="120"/>
      <c r="M21572" s="120"/>
      <c r="N21572" s="120"/>
      <c r="U21572" s="121"/>
      <c r="V21572" s="122"/>
      <c r="W21572" s="123"/>
      <c r="AC21572" s="123"/>
    </row>
    <row r="21573" spans="5:29" s="2" customFormat="1">
      <c r="E21573" s="120"/>
      <c r="M21573" s="120"/>
      <c r="N21573" s="120"/>
      <c r="U21573" s="121"/>
      <c r="V21573" s="122"/>
      <c r="W21573" s="123"/>
      <c r="AC21573" s="123"/>
    </row>
    <row r="21574" spans="5:29" s="2" customFormat="1">
      <c r="E21574" s="120"/>
      <c r="M21574" s="120"/>
      <c r="N21574" s="120"/>
      <c r="U21574" s="121"/>
      <c r="V21574" s="122"/>
      <c r="W21574" s="123"/>
      <c r="AC21574" s="123"/>
    </row>
    <row r="21575" spans="5:29" s="2" customFormat="1">
      <c r="E21575" s="120"/>
      <c r="M21575" s="120"/>
      <c r="N21575" s="120"/>
      <c r="U21575" s="121"/>
      <c r="V21575" s="122"/>
      <c r="W21575" s="123"/>
      <c r="AC21575" s="123"/>
    </row>
    <row r="21576" spans="5:29" s="2" customFormat="1">
      <c r="E21576" s="120"/>
      <c r="M21576" s="120"/>
      <c r="N21576" s="120"/>
      <c r="U21576" s="121"/>
      <c r="V21576" s="122"/>
      <c r="W21576" s="123"/>
      <c r="AC21576" s="123"/>
    </row>
    <row r="21577" spans="5:29" s="2" customFormat="1">
      <c r="E21577" s="120"/>
      <c r="M21577" s="120"/>
      <c r="N21577" s="120"/>
      <c r="U21577" s="121"/>
      <c r="V21577" s="122"/>
      <c r="W21577" s="123"/>
      <c r="AC21577" s="123"/>
    </row>
    <row r="21578" spans="5:29" s="2" customFormat="1">
      <c r="E21578" s="120"/>
      <c r="M21578" s="120"/>
      <c r="N21578" s="120"/>
      <c r="U21578" s="121"/>
      <c r="V21578" s="122"/>
      <c r="W21578" s="123"/>
      <c r="AC21578" s="123"/>
    </row>
    <row r="21579" spans="5:29" s="2" customFormat="1">
      <c r="E21579" s="120"/>
      <c r="M21579" s="120"/>
      <c r="N21579" s="120"/>
      <c r="U21579" s="121"/>
      <c r="V21579" s="122"/>
      <c r="W21579" s="123"/>
      <c r="AC21579" s="123"/>
    </row>
    <row r="21580" spans="5:29" s="2" customFormat="1">
      <c r="E21580" s="120"/>
      <c r="M21580" s="120"/>
      <c r="N21580" s="120"/>
      <c r="U21580" s="121"/>
      <c r="V21580" s="122"/>
      <c r="W21580" s="123"/>
      <c r="AC21580" s="123"/>
    </row>
    <row r="21581" spans="5:29" s="2" customFormat="1">
      <c r="E21581" s="120"/>
      <c r="M21581" s="120"/>
      <c r="N21581" s="120"/>
      <c r="U21581" s="121"/>
      <c r="V21581" s="122"/>
      <c r="W21581" s="123"/>
      <c r="AC21581" s="123"/>
    </row>
    <row r="21582" spans="5:29" s="2" customFormat="1">
      <c r="E21582" s="120"/>
      <c r="M21582" s="120"/>
      <c r="N21582" s="120"/>
      <c r="U21582" s="121"/>
      <c r="V21582" s="122"/>
      <c r="W21582" s="123"/>
      <c r="AC21582" s="123"/>
    </row>
    <row r="21583" spans="5:29" s="2" customFormat="1">
      <c r="E21583" s="120"/>
      <c r="M21583" s="120"/>
      <c r="N21583" s="120"/>
      <c r="U21583" s="121"/>
      <c r="V21583" s="122"/>
      <c r="W21583" s="123"/>
      <c r="AC21583" s="123"/>
    </row>
    <row r="21584" spans="5:29" s="2" customFormat="1">
      <c r="E21584" s="120"/>
      <c r="M21584" s="120"/>
      <c r="N21584" s="120"/>
      <c r="U21584" s="121"/>
      <c r="V21584" s="122"/>
      <c r="W21584" s="123"/>
      <c r="AC21584" s="123"/>
    </row>
    <row r="21585" spans="5:29" s="2" customFormat="1">
      <c r="E21585" s="120"/>
      <c r="M21585" s="120"/>
      <c r="N21585" s="120"/>
      <c r="U21585" s="121"/>
      <c r="V21585" s="122"/>
      <c r="W21585" s="123"/>
      <c r="AC21585" s="123"/>
    </row>
    <row r="21586" spans="5:29" s="2" customFormat="1">
      <c r="E21586" s="120"/>
      <c r="M21586" s="120"/>
      <c r="N21586" s="120"/>
      <c r="U21586" s="121"/>
      <c r="V21586" s="122"/>
      <c r="W21586" s="123"/>
      <c r="AC21586" s="123"/>
    </row>
    <row r="21587" spans="5:29" s="2" customFormat="1">
      <c r="E21587" s="120"/>
      <c r="M21587" s="120"/>
      <c r="N21587" s="120"/>
      <c r="U21587" s="121"/>
      <c r="V21587" s="122"/>
      <c r="W21587" s="123"/>
      <c r="AC21587" s="123"/>
    </row>
    <row r="21588" spans="5:29" s="2" customFormat="1">
      <c r="E21588" s="120"/>
      <c r="M21588" s="120"/>
      <c r="N21588" s="120"/>
      <c r="U21588" s="121"/>
      <c r="V21588" s="122"/>
      <c r="W21588" s="123"/>
      <c r="AC21588" s="123"/>
    </row>
    <row r="21589" spans="5:29" s="2" customFormat="1">
      <c r="E21589" s="120"/>
      <c r="M21589" s="120"/>
      <c r="N21589" s="120"/>
      <c r="U21589" s="121"/>
      <c r="V21589" s="122"/>
      <c r="W21589" s="123"/>
      <c r="AC21589" s="123"/>
    </row>
    <row r="21590" spans="5:29" s="2" customFormat="1">
      <c r="E21590" s="120"/>
      <c r="M21590" s="120"/>
      <c r="N21590" s="120"/>
      <c r="U21590" s="121"/>
      <c r="V21590" s="122"/>
      <c r="W21590" s="123"/>
      <c r="AC21590" s="123"/>
    </row>
    <row r="21591" spans="5:29" s="2" customFormat="1">
      <c r="E21591" s="120"/>
      <c r="M21591" s="120"/>
      <c r="N21591" s="120"/>
      <c r="U21591" s="121"/>
      <c r="V21591" s="122"/>
      <c r="W21591" s="123"/>
      <c r="AC21591" s="123"/>
    </row>
    <row r="21592" spans="5:29" s="2" customFormat="1">
      <c r="E21592" s="120"/>
      <c r="M21592" s="120"/>
      <c r="N21592" s="120"/>
      <c r="U21592" s="121"/>
      <c r="V21592" s="122"/>
      <c r="W21592" s="123"/>
      <c r="AC21592" s="123"/>
    </row>
    <row r="21593" spans="5:29" s="2" customFormat="1">
      <c r="E21593" s="120"/>
      <c r="M21593" s="120"/>
      <c r="N21593" s="120"/>
      <c r="U21593" s="121"/>
      <c r="V21593" s="122"/>
      <c r="W21593" s="123"/>
      <c r="AC21593" s="123"/>
    </row>
    <row r="21594" spans="5:29" s="2" customFormat="1">
      <c r="E21594" s="120"/>
      <c r="M21594" s="120"/>
      <c r="N21594" s="120"/>
      <c r="U21594" s="121"/>
      <c r="V21594" s="122"/>
      <c r="W21594" s="123"/>
      <c r="AC21594" s="123"/>
    </row>
    <row r="21595" spans="5:29" s="2" customFormat="1">
      <c r="E21595" s="120"/>
      <c r="M21595" s="120"/>
      <c r="N21595" s="120"/>
      <c r="U21595" s="121"/>
      <c r="V21595" s="122"/>
      <c r="W21595" s="123"/>
      <c r="AC21595" s="123"/>
    </row>
    <row r="21596" spans="5:29" s="2" customFormat="1">
      <c r="E21596" s="120"/>
      <c r="M21596" s="120"/>
      <c r="N21596" s="120"/>
      <c r="U21596" s="121"/>
      <c r="V21596" s="122"/>
      <c r="W21596" s="123"/>
      <c r="AC21596" s="123"/>
    </row>
    <row r="21597" spans="5:29" s="2" customFormat="1">
      <c r="E21597" s="120"/>
      <c r="M21597" s="120"/>
      <c r="N21597" s="120"/>
      <c r="U21597" s="121"/>
      <c r="V21597" s="122"/>
      <c r="W21597" s="123"/>
      <c r="AC21597" s="123"/>
    </row>
    <row r="21598" spans="5:29" s="2" customFormat="1">
      <c r="E21598" s="120"/>
      <c r="M21598" s="120"/>
      <c r="N21598" s="120"/>
      <c r="U21598" s="121"/>
      <c r="V21598" s="122"/>
      <c r="W21598" s="123"/>
      <c r="AC21598" s="123"/>
    </row>
    <row r="21599" spans="5:29" s="2" customFormat="1">
      <c r="E21599" s="120"/>
      <c r="M21599" s="120"/>
      <c r="N21599" s="120"/>
      <c r="U21599" s="121"/>
      <c r="V21599" s="122"/>
      <c r="W21599" s="123"/>
      <c r="AC21599" s="123"/>
    </row>
    <row r="21600" spans="5:29" s="2" customFormat="1">
      <c r="E21600" s="120"/>
      <c r="M21600" s="120"/>
      <c r="N21600" s="120"/>
      <c r="U21600" s="121"/>
      <c r="V21600" s="122"/>
      <c r="W21600" s="123"/>
      <c r="AC21600" s="123"/>
    </row>
    <row r="21601" spans="5:29" s="2" customFormat="1">
      <c r="E21601" s="120"/>
      <c r="M21601" s="120"/>
      <c r="N21601" s="120"/>
      <c r="U21601" s="121"/>
      <c r="V21601" s="122"/>
      <c r="W21601" s="123"/>
      <c r="AC21601" s="123"/>
    </row>
    <row r="21602" spans="5:29" s="2" customFormat="1">
      <c r="E21602" s="120"/>
      <c r="M21602" s="120"/>
      <c r="N21602" s="120"/>
      <c r="U21602" s="121"/>
      <c r="V21602" s="122"/>
      <c r="W21602" s="123"/>
      <c r="AC21602" s="123"/>
    </row>
    <row r="21603" spans="5:29" s="2" customFormat="1">
      <c r="E21603" s="120"/>
      <c r="M21603" s="120"/>
      <c r="N21603" s="120"/>
      <c r="U21603" s="121"/>
      <c r="V21603" s="122"/>
      <c r="W21603" s="123"/>
      <c r="AC21603" s="123"/>
    </row>
    <row r="21604" spans="5:29" s="2" customFormat="1">
      <c r="E21604" s="120"/>
      <c r="M21604" s="120"/>
      <c r="N21604" s="120"/>
      <c r="U21604" s="121"/>
      <c r="V21604" s="122"/>
      <c r="W21604" s="123"/>
      <c r="AC21604" s="123"/>
    </row>
    <row r="21605" spans="5:29" s="2" customFormat="1">
      <c r="E21605" s="120"/>
      <c r="M21605" s="120"/>
      <c r="N21605" s="120"/>
      <c r="U21605" s="121"/>
      <c r="V21605" s="122"/>
      <c r="W21605" s="123"/>
      <c r="AC21605" s="123"/>
    </row>
    <row r="21606" spans="5:29" s="2" customFormat="1">
      <c r="E21606" s="120"/>
      <c r="M21606" s="120"/>
      <c r="N21606" s="120"/>
      <c r="U21606" s="121"/>
      <c r="V21606" s="122"/>
      <c r="W21606" s="123"/>
      <c r="AC21606" s="123"/>
    </row>
    <row r="21607" spans="5:29" s="2" customFormat="1">
      <c r="E21607" s="120"/>
      <c r="M21607" s="120"/>
      <c r="N21607" s="120"/>
      <c r="U21607" s="121"/>
      <c r="V21607" s="122"/>
      <c r="W21607" s="123"/>
      <c r="AC21607" s="123"/>
    </row>
    <row r="21608" spans="5:29" s="2" customFormat="1">
      <c r="E21608" s="120"/>
      <c r="M21608" s="120"/>
      <c r="N21608" s="120"/>
      <c r="U21608" s="121"/>
      <c r="V21608" s="122"/>
      <c r="W21608" s="123"/>
      <c r="AC21608" s="123"/>
    </row>
    <row r="21609" spans="5:29" s="2" customFormat="1">
      <c r="E21609" s="120"/>
      <c r="M21609" s="120"/>
      <c r="N21609" s="120"/>
      <c r="U21609" s="121"/>
      <c r="V21609" s="122"/>
      <c r="W21609" s="123"/>
      <c r="AC21609" s="123"/>
    </row>
    <row r="21610" spans="5:29" s="2" customFormat="1">
      <c r="E21610" s="120"/>
      <c r="M21610" s="120"/>
      <c r="N21610" s="120"/>
      <c r="U21610" s="121"/>
      <c r="V21610" s="122"/>
      <c r="W21610" s="123"/>
      <c r="AC21610" s="123"/>
    </row>
    <row r="21611" spans="5:29" s="2" customFormat="1">
      <c r="E21611" s="120"/>
      <c r="M21611" s="120"/>
      <c r="N21611" s="120"/>
      <c r="U21611" s="121"/>
      <c r="V21611" s="122"/>
      <c r="W21611" s="123"/>
      <c r="AC21611" s="123"/>
    </row>
    <row r="21612" spans="5:29" s="2" customFormat="1">
      <c r="E21612" s="120"/>
      <c r="M21612" s="120"/>
      <c r="N21612" s="120"/>
      <c r="U21612" s="121"/>
      <c r="V21612" s="122"/>
      <c r="W21612" s="123"/>
      <c r="AC21612" s="123"/>
    </row>
    <row r="21613" spans="5:29" s="2" customFormat="1">
      <c r="E21613" s="120"/>
      <c r="M21613" s="120"/>
      <c r="N21613" s="120"/>
      <c r="U21613" s="121"/>
      <c r="V21613" s="122"/>
      <c r="W21613" s="123"/>
      <c r="AC21613" s="123"/>
    </row>
    <row r="21614" spans="5:29" s="2" customFormat="1">
      <c r="E21614" s="120"/>
      <c r="M21614" s="120"/>
      <c r="N21614" s="120"/>
      <c r="U21614" s="121"/>
      <c r="V21614" s="122"/>
      <c r="W21614" s="123"/>
      <c r="AC21614" s="123"/>
    </row>
    <row r="21615" spans="5:29" s="2" customFormat="1">
      <c r="E21615" s="120"/>
      <c r="M21615" s="120"/>
      <c r="N21615" s="120"/>
      <c r="U21615" s="121"/>
      <c r="V21615" s="122"/>
      <c r="W21615" s="123"/>
      <c r="AC21615" s="123"/>
    </row>
    <row r="21616" spans="5:29" s="2" customFormat="1">
      <c r="E21616" s="120"/>
      <c r="M21616" s="120"/>
      <c r="N21616" s="120"/>
      <c r="U21616" s="121"/>
      <c r="V21616" s="122"/>
      <c r="W21616" s="123"/>
      <c r="AC21616" s="123"/>
    </row>
    <row r="21617" spans="5:29" s="2" customFormat="1">
      <c r="E21617" s="120"/>
      <c r="M21617" s="120"/>
      <c r="N21617" s="120"/>
      <c r="U21617" s="121"/>
      <c r="V21617" s="122"/>
      <c r="W21617" s="123"/>
      <c r="AC21617" s="123"/>
    </row>
    <row r="21618" spans="5:29" s="2" customFormat="1">
      <c r="E21618" s="120"/>
      <c r="M21618" s="120"/>
      <c r="N21618" s="120"/>
      <c r="U21618" s="121"/>
      <c r="V21618" s="122"/>
      <c r="W21618" s="123"/>
      <c r="AC21618" s="123"/>
    </row>
    <row r="21619" spans="5:29" s="2" customFormat="1">
      <c r="E21619" s="120"/>
      <c r="M21619" s="120"/>
      <c r="N21619" s="120"/>
      <c r="U21619" s="121"/>
      <c r="V21619" s="122"/>
      <c r="W21619" s="123"/>
      <c r="AC21619" s="123"/>
    </row>
    <row r="21620" spans="5:29" s="2" customFormat="1">
      <c r="E21620" s="120"/>
      <c r="M21620" s="120"/>
      <c r="N21620" s="120"/>
      <c r="U21620" s="121"/>
      <c r="V21620" s="122"/>
      <c r="W21620" s="123"/>
      <c r="AC21620" s="123"/>
    </row>
    <row r="21621" spans="5:29" s="2" customFormat="1">
      <c r="E21621" s="120"/>
      <c r="M21621" s="120"/>
      <c r="N21621" s="120"/>
      <c r="U21621" s="121"/>
      <c r="V21621" s="122"/>
      <c r="W21621" s="123"/>
      <c r="AC21621" s="123"/>
    </row>
    <row r="21622" spans="5:29" s="2" customFormat="1">
      <c r="E21622" s="120"/>
      <c r="M21622" s="120"/>
      <c r="N21622" s="120"/>
      <c r="U21622" s="121"/>
      <c r="V21622" s="122"/>
      <c r="W21622" s="123"/>
      <c r="AC21622" s="123"/>
    </row>
    <row r="21623" spans="5:29" s="2" customFormat="1">
      <c r="E21623" s="120"/>
      <c r="M21623" s="120"/>
      <c r="N21623" s="120"/>
      <c r="U21623" s="121"/>
      <c r="V21623" s="122"/>
      <c r="W21623" s="123"/>
      <c r="AC21623" s="123"/>
    </row>
    <row r="21624" spans="5:29" s="2" customFormat="1">
      <c r="E21624" s="120"/>
      <c r="M21624" s="120"/>
      <c r="N21624" s="120"/>
      <c r="U21624" s="121"/>
      <c r="V21624" s="122"/>
      <c r="W21624" s="123"/>
      <c r="AC21624" s="123"/>
    </row>
    <row r="21625" spans="5:29" s="2" customFormat="1">
      <c r="E21625" s="120"/>
      <c r="M21625" s="120"/>
      <c r="N21625" s="120"/>
      <c r="U21625" s="121"/>
      <c r="V21625" s="122"/>
      <c r="W21625" s="123"/>
      <c r="AC21625" s="123"/>
    </row>
    <row r="21626" spans="5:29" s="2" customFormat="1">
      <c r="E21626" s="120"/>
      <c r="M21626" s="120"/>
      <c r="N21626" s="120"/>
      <c r="U21626" s="121"/>
      <c r="V21626" s="122"/>
      <c r="W21626" s="123"/>
      <c r="AC21626" s="123"/>
    </row>
    <row r="21627" spans="5:29" s="2" customFormat="1">
      <c r="E21627" s="120"/>
      <c r="M21627" s="120"/>
      <c r="N21627" s="120"/>
      <c r="U21627" s="121"/>
      <c r="V21627" s="122"/>
      <c r="W21627" s="123"/>
      <c r="AC21627" s="123"/>
    </row>
    <row r="21628" spans="5:29" s="2" customFormat="1">
      <c r="E21628" s="120"/>
      <c r="M21628" s="120"/>
      <c r="N21628" s="120"/>
      <c r="U21628" s="121"/>
      <c r="V21628" s="122"/>
      <c r="W21628" s="123"/>
      <c r="AC21628" s="123"/>
    </row>
    <row r="21629" spans="5:29" s="2" customFormat="1">
      <c r="E21629" s="120"/>
      <c r="M21629" s="120"/>
      <c r="N21629" s="120"/>
      <c r="U21629" s="121"/>
      <c r="V21629" s="122"/>
      <c r="W21629" s="123"/>
      <c r="AC21629" s="123"/>
    </row>
    <row r="21630" spans="5:29" s="2" customFormat="1">
      <c r="E21630" s="120"/>
      <c r="M21630" s="120"/>
      <c r="N21630" s="120"/>
      <c r="U21630" s="121"/>
      <c r="V21630" s="122"/>
      <c r="W21630" s="123"/>
      <c r="AC21630" s="123"/>
    </row>
    <row r="21631" spans="5:29" s="2" customFormat="1">
      <c r="E21631" s="120"/>
      <c r="M21631" s="120"/>
      <c r="N21631" s="120"/>
      <c r="U21631" s="121"/>
      <c r="V21631" s="122"/>
      <c r="W21631" s="123"/>
      <c r="AC21631" s="123"/>
    </row>
    <row r="21632" spans="5:29" s="2" customFormat="1">
      <c r="E21632" s="120"/>
      <c r="M21632" s="120"/>
      <c r="N21632" s="120"/>
      <c r="U21632" s="121"/>
      <c r="V21632" s="122"/>
      <c r="W21632" s="123"/>
      <c r="AC21632" s="123"/>
    </row>
    <row r="21633" spans="5:29" s="2" customFormat="1">
      <c r="E21633" s="120"/>
      <c r="M21633" s="120"/>
      <c r="N21633" s="120"/>
      <c r="U21633" s="121"/>
      <c r="V21633" s="122"/>
      <c r="W21633" s="123"/>
      <c r="AC21633" s="123"/>
    </row>
    <row r="21634" spans="5:29" s="2" customFormat="1">
      <c r="E21634" s="120"/>
      <c r="M21634" s="120"/>
      <c r="N21634" s="120"/>
      <c r="U21634" s="121"/>
      <c r="V21634" s="122"/>
      <c r="W21634" s="123"/>
      <c r="AC21634" s="123"/>
    </row>
    <row r="21635" spans="5:29" s="2" customFormat="1">
      <c r="E21635" s="120"/>
      <c r="M21635" s="120"/>
      <c r="N21635" s="120"/>
      <c r="U21635" s="121"/>
      <c r="V21635" s="122"/>
      <c r="W21635" s="123"/>
      <c r="AC21635" s="123"/>
    </row>
    <row r="21636" spans="5:29" s="2" customFormat="1">
      <c r="E21636" s="120"/>
      <c r="M21636" s="120"/>
      <c r="N21636" s="120"/>
      <c r="U21636" s="121"/>
      <c r="V21636" s="122"/>
      <c r="W21636" s="123"/>
      <c r="AC21636" s="123"/>
    </row>
    <row r="21637" spans="5:29" s="2" customFormat="1">
      <c r="E21637" s="120"/>
      <c r="M21637" s="120"/>
      <c r="N21637" s="120"/>
      <c r="U21637" s="121"/>
      <c r="V21637" s="122"/>
      <c r="W21637" s="123"/>
      <c r="AC21637" s="123"/>
    </row>
    <row r="21638" spans="5:29" s="2" customFormat="1">
      <c r="E21638" s="120"/>
      <c r="M21638" s="120"/>
      <c r="N21638" s="120"/>
      <c r="U21638" s="121"/>
      <c r="V21638" s="122"/>
      <c r="W21638" s="123"/>
      <c r="AC21638" s="123"/>
    </row>
    <row r="21639" spans="5:29" s="2" customFormat="1">
      <c r="E21639" s="120"/>
      <c r="M21639" s="120"/>
      <c r="N21639" s="120"/>
      <c r="U21639" s="121"/>
      <c r="V21639" s="122"/>
      <c r="W21639" s="123"/>
      <c r="AC21639" s="123"/>
    </row>
    <row r="21640" spans="5:29" s="2" customFormat="1">
      <c r="E21640" s="120"/>
      <c r="M21640" s="120"/>
      <c r="N21640" s="120"/>
      <c r="U21640" s="121"/>
      <c r="V21640" s="122"/>
      <c r="W21640" s="123"/>
      <c r="AC21640" s="123"/>
    </row>
    <row r="21641" spans="5:29" s="2" customFormat="1">
      <c r="E21641" s="120"/>
      <c r="M21641" s="120"/>
      <c r="N21641" s="120"/>
      <c r="U21641" s="121"/>
      <c r="V21641" s="122"/>
      <c r="W21641" s="123"/>
      <c r="AC21641" s="123"/>
    </row>
    <row r="21642" spans="5:29" s="2" customFormat="1">
      <c r="E21642" s="120"/>
      <c r="M21642" s="120"/>
      <c r="N21642" s="120"/>
      <c r="U21642" s="121"/>
      <c r="V21642" s="122"/>
      <c r="W21642" s="123"/>
      <c r="AC21642" s="123"/>
    </row>
    <row r="21643" spans="5:29" s="2" customFormat="1">
      <c r="E21643" s="120"/>
      <c r="M21643" s="120"/>
      <c r="N21643" s="120"/>
      <c r="U21643" s="121"/>
      <c r="V21643" s="122"/>
      <c r="W21643" s="123"/>
      <c r="AC21643" s="123"/>
    </row>
    <row r="21644" spans="5:29" s="2" customFormat="1">
      <c r="E21644" s="120"/>
      <c r="M21644" s="120"/>
      <c r="N21644" s="120"/>
      <c r="U21644" s="121"/>
      <c r="V21644" s="122"/>
      <c r="W21644" s="123"/>
      <c r="AC21644" s="123"/>
    </row>
    <row r="21645" spans="5:29" s="2" customFormat="1">
      <c r="E21645" s="120"/>
      <c r="M21645" s="120"/>
      <c r="N21645" s="120"/>
      <c r="U21645" s="121"/>
      <c r="V21645" s="122"/>
      <c r="W21645" s="123"/>
      <c r="AC21645" s="123"/>
    </row>
    <row r="21646" spans="5:29" s="2" customFormat="1">
      <c r="E21646" s="120"/>
      <c r="M21646" s="120"/>
      <c r="N21646" s="120"/>
      <c r="U21646" s="121"/>
      <c r="V21646" s="122"/>
      <c r="W21646" s="123"/>
      <c r="AC21646" s="123"/>
    </row>
    <row r="21647" spans="5:29" s="2" customFormat="1">
      <c r="E21647" s="120"/>
      <c r="M21647" s="120"/>
      <c r="N21647" s="120"/>
      <c r="U21647" s="121"/>
      <c r="V21647" s="122"/>
      <c r="W21647" s="123"/>
      <c r="AC21647" s="123"/>
    </row>
    <row r="21648" spans="5:29" s="2" customFormat="1">
      <c r="E21648" s="120"/>
      <c r="M21648" s="120"/>
      <c r="N21648" s="120"/>
      <c r="U21648" s="121"/>
      <c r="V21648" s="122"/>
      <c r="W21648" s="123"/>
      <c r="AC21648" s="123"/>
    </row>
    <row r="21649" spans="5:29" s="2" customFormat="1">
      <c r="E21649" s="120"/>
      <c r="M21649" s="120"/>
      <c r="N21649" s="120"/>
      <c r="U21649" s="121"/>
      <c r="V21649" s="122"/>
      <c r="W21649" s="123"/>
      <c r="AC21649" s="123"/>
    </row>
    <row r="21650" spans="5:29" s="2" customFormat="1">
      <c r="E21650" s="120"/>
      <c r="M21650" s="120"/>
      <c r="N21650" s="120"/>
      <c r="U21650" s="121"/>
      <c r="V21650" s="122"/>
      <c r="W21650" s="123"/>
      <c r="AC21650" s="123"/>
    </row>
    <row r="21651" spans="5:29" s="2" customFormat="1">
      <c r="E21651" s="120"/>
      <c r="M21651" s="120"/>
      <c r="N21651" s="120"/>
      <c r="U21651" s="121"/>
      <c r="V21651" s="122"/>
      <c r="W21651" s="123"/>
      <c r="AC21651" s="123"/>
    </row>
    <row r="21652" spans="5:29" s="2" customFormat="1">
      <c r="E21652" s="120"/>
      <c r="M21652" s="120"/>
      <c r="N21652" s="120"/>
      <c r="U21652" s="121"/>
      <c r="V21652" s="122"/>
      <c r="W21652" s="123"/>
      <c r="AC21652" s="123"/>
    </row>
    <row r="21653" spans="5:29" s="2" customFormat="1">
      <c r="E21653" s="120"/>
      <c r="M21653" s="120"/>
      <c r="N21653" s="120"/>
      <c r="U21653" s="121"/>
      <c r="V21653" s="122"/>
      <c r="W21653" s="123"/>
      <c r="AC21653" s="123"/>
    </row>
    <row r="21654" spans="5:29" s="2" customFormat="1">
      <c r="E21654" s="120"/>
      <c r="M21654" s="120"/>
      <c r="N21654" s="120"/>
      <c r="U21654" s="121"/>
      <c r="V21654" s="122"/>
      <c r="W21654" s="123"/>
      <c r="AC21654" s="123"/>
    </row>
    <row r="21655" spans="5:29" s="2" customFormat="1">
      <c r="E21655" s="120"/>
      <c r="M21655" s="120"/>
      <c r="N21655" s="120"/>
      <c r="U21655" s="121"/>
      <c r="V21655" s="122"/>
      <c r="W21655" s="123"/>
      <c r="AC21655" s="123"/>
    </row>
    <row r="21656" spans="5:29" s="2" customFormat="1">
      <c r="E21656" s="120"/>
      <c r="M21656" s="120"/>
      <c r="N21656" s="120"/>
      <c r="U21656" s="121"/>
      <c r="V21656" s="122"/>
      <c r="W21656" s="123"/>
      <c r="AC21656" s="123"/>
    </row>
    <row r="21657" spans="5:29" s="2" customFormat="1">
      <c r="E21657" s="120"/>
      <c r="M21657" s="120"/>
      <c r="N21657" s="120"/>
      <c r="U21657" s="121"/>
      <c r="V21657" s="122"/>
      <c r="W21657" s="123"/>
      <c r="AC21657" s="123"/>
    </row>
    <row r="21658" spans="5:29" s="2" customFormat="1">
      <c r="E21658" s="120"/>
      <c r="M21658" s="120"/>
      <c r="N21658" s="120"/>
      <c r="U21658" s="121"/>
      <c r="V21658" s="122"/>
      <c r="W21658" s="123"/>
      <c r="AC21658" s="123"/>
    </row>
    <row r="21659" spans="5:29" s="2" customFormat="1">
      <c r="E21659" s="120"/>
      <c r="M21659" s="120"/>
      <c r="N21659" s="120"/>
      <c r="U21659" s="121"/>
      <c r="V21659" s="122"/>
      <c r="W21659" s="123"/>
      <c r="AC21659" s="123"/>
    </row>
    <row r="21660" spans="5:29" s="2" customFormat="1">
      <c r="E21660" s="120"/>
      <c r="M21660" s="120"/>
      <c r="N21660" s="120"/>
      <c r="U21660" s="121"/>
      <c r="V21660" s="122"/>
      <c r="W21660" s="123"/>
      <c r="AC21660" s="123"/>
    </row>
    <row r="21661" spans="5:29" s="2" customFormat="1">
      <c r="E21661" s="120"/>
      <c r="M21661" s="120"/>
      <c r="N21661" s="120"/>
      <c r="U21661" s="121"/>
      <c r="V21661" s="122"/>
      <c r="W21661" s="123"/>
      <c r="AC21661" s="123"/>
    </row>
    <row r="21662" spans="5:29" s="2" customFormat="1">
      <c r="E21662" s="120"/>
      <c r="M21662" s="120"/>
      <c r="N21662" s="120"/>
      <c r="U21662" s="121"/>
      <c r="V21662" s="122"/>
      <c r="W21662" s="123"/>
      <c r="AC21662" s="123"/>
    </row>
    <row r="21663" spans="5:29" s="2" customFormat="1">
      <c r="E21663" s="120"/>
      <c r="M21663" s="120"/>
      <c r="N21663" s="120"/>
      <c r="U21663" s="121"/>
      <c r="V21663" s="122"/>
      <c r="W21663" s="123"/>
      <c r="AC21663" s="123"/>
    </row>
    <row r="21664" spans="5:29" s="2" customFormat="1">
      <c r="E21664" s="120"/>
      <c r="M21664" s="120"/>
      <c r="N21664" s="120"/>
      <c r="U21664" s="121"/>
      <c r="V21664" s="122"/>
      <c r="W21664" s="123"/>
      <c r="AC21664" s="123"/>
    </row>
    <row r="21665" spans="5:29" s="2" customFormat="1">
      <c r="E21665" s="120"/>
      <c r="M21665" s="120"/>
      <c r="N21665" s="120"/>
      <c r="U21665" s="121"/>
      <c r="V21665" s="122"/>
      <c r="W21665" s="123"/>
      <c r="AC21665" s="123"/>
    </row>
    <row r="21666" spans="5:29" s="2" customFormat="1">
      <c r="E21666" s="120"/>
      <c r="M21666" s="120"/>
      <c r="N21666" s="120"/>
      <c r="U21666" s="121"/>
      <c r="V21666" s="122"/>
      <c r="W21666" s="123"/>
      <c r="AC21666" s="123"/>
    </row>
    <row r="21667" spans="5:29" s="2" customFormat="1">
      <c r="E21667" s="120"/>
      <c r="M21667" s="120"/>
      <c r="N21667" s="120"/>
      <c r="U21667" s="121"/>
      <c r="V21667" s="122"/>
      <c r="W21667" s="123"/>
      <c r="AC21667" s="123"/>
    </row>
    <row r="21668" spans="5:29" s="2" customFormat="1">
      <c r="E21668" s="120"/>
      <c r="M21668" s="120"/>
      <c r="N21668" s="120"/>
      <c r="U21668" s="121"/>
      <c r="V21668" s="122"/>
      <c r="W21668" s="123"/>
      <c r="AC21668" s="123"/>
    </row>
    <row r="21669" spans="5:29" s="2" customFormat="1">
      <c r="E21669" s="120"/>
      <c r="M21669" s="120"/>
      <c r="N21669" s="120"/>
      <c r="U21669" s="121"/>
      <c r="V21669" s="122"/>
      <c r="W21669" s="123"/>
      <c r="AC21669" s="123"/>
    </row>
    <row r="21670" spans="5:29" s="2" customFormat="1">
      <c r="E21670" s="120"/>
      <c r="M21670" s="120"/>
      <c r="N21670" s="120"/>
      <c r="U21670" s="121"/>
      <c r="V21670" s="122"/>
      <c r="W21670" s="123"/>
      <c r="AC21670" s="123"/>
    </row>
    <row r="21671" spans="5:29" s="2" customFormat="1">
      <c r="E21671" s="120"/>
      <c r="M21671" s="120"/>
      <c r="N21671" s="120"/>
      <c r="U21671" s="121"/>
      <c r="V21671" s="122"/>
      <c r="W21671" s="123"/>
      <c r="AC21671" s="123"/>
    </row>
    <row r="21672" spans="5:29" s="2" customFormat="1">
      <c r="E21672" s="120"/>
      <c r="M21672" s="120"/>
      <c r="N21672" s="120"/>
      <c r="U21672" s="121"/>
      <c r="V21672" s="122"/>
      <c r="W21672" s="123"/>
      <c r="AC21672" s="123"/>
    </row>
    <row r="21673" spans="5:29" s="2" customFormat="1">
      <c r="E21673" s="120"/>
      <c r="M21673" s="120"/>
      <c r="N21673" s="120"/>
      <c r="U21673" s="121"/>
      <c r="V21673" s="122"/>
      <c r="W21673" s="123"/>
      <c r="AC21673" s="123"/>
    </row>
    <row r="21674" spans="5:29" s="2" customFormat="1">
      <c r="E21674" s="120"/>
      <c r="M21674" s="120"/>
      <c r="N21674" s="120"/>
      <c r="U21674" s="121"/>
      <c r="V21674" s="122"/>
      <c r="W21674" s="123"/>
      <c r="AC21674" s="123"/>
    </row>
    <row r="21675" spans="5:29" s="2" customFormat="1">
      <c r="E21675" s="120"/>
      <c r="M21675" s="120"/>
      <c r="N21675" s="120"/>
      <c r="U21675" s="121"/>
      <c r="V21675" s="122"/>
      <c r="W21675" s="123"/>
      <c r="AC21675" s="123"/>
    </row>
    <row r="21676" spans="5:29" s="2" customFormat="1">
      <c r="E21676" s="120"/>
      <c r="M21676" s="120"/>
      <c r="N21676" s="120"/>
      <c r="U21676" s="121"/>
      <c r="V21676" s="122"/>
      <c r="W21676" s="123"/>
      <c r="AC21676" s="123"/>
    </row>
    <row r="21677" spans="5:29" s="2" customFormat="1">
      <c r="E21677" s="120"/>
      <c r="M21677" s="120"/>
      <c r="N21677" s="120"/>
      <c r="U21677" s="121"/>
      <c r="V21677" s="122"/>
      <c r="W21677" s="123"/>
      <c r="AC21677" s="123"/>
    </row>
    <row r="21678" spans="5:29" s="2" customFormat="1">
      <c r="E21678" s="120"/>
      <c r="M21678" s="120"/>
      <c r="N21678" s="120"/>
      <c r="U21678" s="121"/>
      <c r="V21678" s="122"/>
      <c r="W21678" s="123"/>
      <c r="AC21678" s="123"/>
    </row>
    <row r="21679" spans="5:29" s="2" customFormat="1">
      <c r="E21679" s="120"/>
      <c r="M21679" s="120"/>
      <c r="N21679" s="120"/>
      <c r="U21679" s="121"/>
      <c r="V21679" s="122"/>
      <c r="W21679" s="123"/>
      <c r="AC21679" s="123"/>
    </row>
    <row r="21680" spans="5:29" s="2" customFormat="1">
      <c r="E21680" s="120"/>
      <c r="M21680" s="120"/>
      <c r="N21680" s="120"/>
      <c r="U21680" s="121"/>
      <c r="V21680" s="122"/>
      <c r="W21680" s="123"/>
      <c r="AC21680" s="123"/>
    </row>
    <row r="21681" spans="5:29" s="2" customFormat="1">
      <c r="E21681" s="120"/>
      <c r="M21681" s="120"/>
      <c r="N21681" s="120"/>
      <c r="U21681" s="121"/>
      <c r="V21681" s="122"/>
      <c r="W21681" s="123"/>
      <c r="AC21681" s="123"/>
    </row>
    <row r="21682" spans="5:29" s="2" customFormat="1">
      <c r="E21682" s="120"/>
      <c r="M21682" s="120"/>
      <c r="N21682" s="120"/>
      <c r="U21682" s="121"/>
      <c r="V21682" s="122"/>
      <c r="W21682" s="123"/>
      <c r="AC21682" s="123"/>
    </row>
    <row r="21683" spans="5:29" s="2" customFormat="1">
      <c r="E21683" s="120"/>
      <c r="M21683" s="120"/>
      <c r="N21683" s="120"/>
      <c r="U21683" s="121"/>
      <c r="V21683" s="122"/>
      <c r="W21683" s="123"/>
      <c r="AC21683" s="123"/>
    </row>
    <row r="21684" spans="5:29" s="2" customFormat="1">
      <c r="E21684" s="120"/>
      <c r="M21684" s="120"/>
      <c r="N21684" s="120"/>
      <c r="U21684" s="121"/>
      <c r="V21684" s="122"/>
      <c r="W21684" s="123"/>
      <c r="AC21684" s="123"/>
    </row>
    <row r="21685" spans="5:29" s="2" customFormat="1">
      <c r="E21685" s="120"/>
      <c r="M21685" s="120"/>
      <c r="N21685" s="120"/>
      <c r="U21685" s="121"/>
      <c r="V21685" s="122"/>
      <c r="W21685" s="123"/>
      <c r="AC21685" s="123"/>
    </row>
    <row r="21686" spans="5:29" s="2" customFormat="1">
      <c r="E21686" s="120"/>
      <c r="M21686" s="120"/>
      <c r="N21686" s="120"/>
      <c r="U21686" s="121"/>
      <c r="V21686" s="122"/>
      <c r="W21686" s="123"/>
      <c r="AC21686" s="123"/>
    </row>
    <row r="21687" spans="5:29" s="2" customFormat="1">
      <c r="E21687" s="120"/>
      <c r="M21687" s="120"/>
      <c r="N21687" s="120"/>
      <c r="U21687" s="121"/>
      <c r="V21687" s="122"/>
      <c r="W21687" s="123"/>
      <c r="AC21687" s="123"/>
    </row>
    <row r="21688" spans="5:29" s="2" customFormat="1">
      <c r="E21688" s="120"/>
      <c r="M21688" s="120"/>
      <c r="N21688" s="120"/>
      <c r="U21688" s="121"/>
      <c r="V21688" s="122"/>
      <c r="W21688" s="123"/>
      <c r="AC21688" s="123"/>
    </row>
    <row r="21689" spans="5:29" s="2" customFormat="1">
      <c r="E21689" s="120"/>
      <c r="M21689" s="120"/>
      <c r="N21689" s="120"/>
      <c r="U21689" s="121"/>
      <c r="V21689" s="122"/>
      <c r="W21689" s="123"/>
      <c r="AC21689" s="123"/>
    </row>
    <row r="21690" spans="5:29" s="2" customFormat="1">
      <c r="E21690" s="120"/>
      <c r="M21690" s="120"/>
      <c r="N21690" s="120"/>
      <c r="U21690" s="121"/>
      <c r="V21690" s="122"/>
      <c r="W21690" s="123"/>
      <c r="AC21690" s="123"/>
    </row>
    <row r="21691" spans="5:29" s="2" customFormat="1">
      <c r="E21691" s="120"/>
      <c r="M21691" s="120"/>
      <c r="N21691" s="120"/>
      <c r="U21691" s="121"/>
      <c r="V21691" s="122"/>
      <c r="W21691" s="123"/>
      <c r="AC21691" s="123"/>
    </row>
    <row r="21692" spans="5:29" s="2" customFormat="1">
      <c r="E21692" s="120"/>
      <c r="M21692" s="120"/>
      <c r="N21692" s="120"/>
      <c r="U21692" s="121"/>
      <c r="V21692" s="122"/>
      <c r="W21692" s="123"/>
      <c r="AC21692" s="123"/>
    </row>
    <row r="21693" spans="5:29" s="2" customFormat="1">
      <c r="E21693" s="120"/>
      <c r="M21693" s="120"/>
      <c r="N21693" s="120"/>
      <c r="U21693" s="121"/>
      <c r="V21693" s="122"/>
      <c r="W21693" s="123"/>
      <c r="AC21693" s="123"/>
    </row>
    <row r="21694" spans="5:29" s="2" customFormat="1">
      <c r="E21694" s="120"/>
      <c r="M21694" s="120"/>
      <c r="N21694" s="120"/>
      <c r="U21694" s="121"/>
      <c r="V21694" s="122"/>
      <c r="W21694" s="123"/>
      <c r="AC21694" s="123"/>
    </row>
    <row r="21695" spans="5:29" s="2" customFormat="1">
      <c r="E21695" s="120"/>
      <c r="M21695" s="120"/>
      <c r="N21695" s="120"/>
      <c r="U21695" s="121"/>
      <c r="V21695" s="122"/>
      <c r="W21695" s="123"/>
      <c r="AC21695" s="123"/>
    </row>
    <row r="21696" spans="5:29" s="2" customFormat="1">
      <c r="E21696" s="120"/>
      <c r="M21696" s="120"/>
      <c r="N21696" s="120"/>
      <c r="U21696" s="121"/>
      <c r="V21696" s="122"/>
      <c r="W21696" s="123"/>
      <c r="AC21696" s="123"/>
    </row>
    <row r="21697" spans="5:29" s="2" customFormat="1">
      <c r="E21697" s="120"/>
      <c r="M21697" s="120"/>
      <c r="N21697" s="120"/>
      <c r="U21697" s="121"/>
      <c r="V21697" s="122"/>
      <c r="W21697" s="123"/>
      <c r="AC21697" s="123"/>
    </row>
    <row r="21698" spans="5:29" s="2" customFormat="1">
      <c r="E21698" s="120"/>
      <c r="M21698" s="120"/>
      <c r="N21698" s="120"/>
      <c r="U21698" s="121"/>
      <c r="V21698" s="122"/>
      <c r="W21698" s="123"/>
      <c r="AC21698" s="123"/>
    </row>
    <row r="21699" spans="5:29" s="2" customFormat="1">
      <c r="E21699" s="120"/>
      <c r="M21699" s="120"/>
      <c r="N21699" s="120"/>
      <c r="U21699" s="121"/>
      <c r="V21699" s="122"/>
      <c r="W21699" s="123"/>
      <c r="AC21699" s="123"/>
    </row>
    <row r="21700" spans="5:29" s="2" customFormat="1">
      <c r="E21700" s="120"/>
      <c r="M21700" s="120"/>
      <c r="N21700" s="120"/>
      <c r="U21700" s="121"/>
      <c r="V21700" s="122"/>
      <c r="W21700" s="123"/>
      <c r="AC21700" s="123"/>
    </row>
    <row r="21701" spans="5:29" s="2" customFormat="1">
      <c r="E21701" s="120"/>
      <c r="M21701" s="120"/>
      <c r="N21701" s="120"/>
      <c r="U21701" s="121"/>
      <c r="V21701" s="122"/>
      <c r="W21701" s="123"/>
      <c r="AC21701" s="123"/>
    </row>
    <row r="21702" spans="5:29" s="2" customFormat="1">
      <c r="E21702" s="120"/>
      <c r="M21702" s="120"/>
      <c r="N21702" s="120"/>
      <c r="U21702" s="121"/>
      <c r="V21702" s="122"/>
      <c r="W21702" s="123"/>
      <c r="AC21702" s="123"/>
    </row>
    <row r="21703" spans="5:29" s="2" customFormat="1">
      <c r="E21703" s="120"/>
      <c r="M21703" s="120"/>
      <c r="N21703" s="120"/>
      <c r="U21703" s="121"/>
      <c r="V21703" s="122"/>
      <c r="W21703" s="123"/>
      <c r="AC21703" s="123"/>
    </row>
    <row r="21704" spans="5:29" s="2" customFormat="1">
      <c r="E21704" s="120"/>
      <c r="M21704" s="120"/>
      <c r="N21704" s="120"/>
      <c r="U21704" s="121"/>
      <c r="V21704" s="122"/>
      <c r="W21704" s="123"/>
      <c r="AC21704" s="123"/>
    </row>
    <row r="21705" spans="5:29" s="2" customFormat="1">
      <c r="E21705" s="120"/>
      <c r="M21705" s="120"/>
      <c r="N21705" s="120"/>
      <c r="U21705" s="121"/>
      <c r="V21705" s="122"/>
      <c r="W21705" s="123"/>
      <c r="AC21705" s="123"/>
    </row>
    <row r="21706" spans="5:29" s="2" customFormat="1">
      <c r="E21706" s="120"/>
      <c r="M21706" s="120"/>
      <c r="N21706" s="120"/>
      <c r="U21706" s="121"/>
      <c r="V21706" s="122"/>
      <c r="W21706" s="123"/>
      <c r="AC21706" s="123"/>
    </row>
    <row r="21707" spans="5:29" s="2" customFormat="1">
      <c r="E21707" s="120"/>
      <c r="M21707" s="120"/>
      <c r="N21707" s="120"/>
      <c r="U21707" s="121"/>
      <c r="V21707" s="122"/>
      <c r="W21707" s="123"/>
      <c r="AC21707" s="123"/>
    </row>
    <row r="21708" spans="5:29" s="2" customFormat="1">
      <c r="E21708" s="120"/>
      <c r="M21708" s="120"/>
      <c r="N21708" s="120"/>
      <c r="U21708" s="121"/>
      <c r="V21708" s="122"/>
      <c r="W21708" s="123"/>
      <c r="AC21708" s="123"/>
    </row>
    <row r="21709" spans="5:29" s="2" customFormat="1">
      <c r="E21709" s="120"/>
      <c r="M21709" s="120"/>
      <c r="N21709" s="120"/>
      <c r="U21709" s="121"/>
      <c r="V21709" s="122"/>
      <c r="W21709" s="123"/>
      <c r="AC21709" s="123"/>
    </row>
    <row r="21710" spans="5:29" s="2" customFormat="1">
      <c r="E21710" s="120"/>
      <c r="M21710" s="120"/>
      <c r="N21710" s="120"/>
      <c r="U21710" s="121"/>
      <c r="V21710" s="122"/>
      <c r="W21710" s="123"/>
      <c r="AC21710" s="123"/>
    </row>
    <row r="21711" spans="5:29" s="2" customFormat="1">
      <c r="E21711" s="120"/>
      <c r="M21711" s="120"/>
      <c r="N21711" s="120"/>
      <c r="U21711" s="121"/>
      <c r="V21711" s="122"/>
      <c r="W21711" s="123"/>
      <c r="AC21711" s="123"/>
    </row>
    <row r="21712" spans="5:29" s="2" customFormat="1">
      <c r="E21712" s="120"/>
      <c r="M21712" s="120"/>
      <c r="N21712" s="120"/>
      <c r="U21712" s="121"/>
      <c r="V21712" s="122"/>
      <c r="W21712" s="123"/>
      <c r="AC21712" s="123"/>
    </row>
    <row r="21713" spans="5:29" s="2" customFormat="1">
      <c r="E21713" s="120"/>
      <c r="M21713" s="120"/>
      <c r="N21713" s="120"/>
      <c r="U21713" s="121"/>
      <c r="V21713" s="122"/>
      <c r="W21713" s="123"/>
      <c r="AC21713" s="123"/>
    </row>
    <row r="21714" spans="5:29" s="2" customFormat="1">
      <c r="E21714" s="120"/>
      <c r="M21714" s="120"/>
      <c r="N21714" s="120"/>
      <c r="U21714" s="121"/>
      <c r="V21714" s="122"/>
      <c r="W21714" s="123"/>
      <c r="AC21714" s="123"/>
    </row>
    <row r="21715" spans="5:29" s="2" customFormat="1">
      <c r="E21715" s="120"/>
      <c r="M21715" s="120"/>
      <c r="N21715" s="120"/>
      <c r="U21715" s="121"/>
      <c r="V21715" s="122"/>
      <c r="W21715" s="123"/>
      <c r="AC21715" s="123"/>
    </row>
    <row r="21716" spans="5:29" s="2" customFormat="1">
      <c r="E21716" s="120"/>
      <c r="M21716" s="120"/>
      <c r="N21716" s="120"/>
      <c r="U21716" s="121"/>
      <c r="V21716" s="122"/>
      <c r="W21716" s="123"/>
      <c r="AC21716" s="123"/>
    </row>
    <row r="21717" spans="5:29" s="2" customFormat="1">
      <c r="E21717" s="120"/>
      <c r="M21717" s="120"/>
      <c r="N21717" s="120"/>
      <c r="U21717" s="121"/>
      <c r="V21717" s="122"/>
      <c r="W21717" s="123"/>
      <c r="AC21717" s="123"/>
    </row>
    <row r="21718" spans="5:29" s="2" customFormat="1">
      <c r="E21718" s="120"/>
      <c r="M21718" s="120"/>
      <c r="N21718" s="120"/>
      <c r="U21718" s="121"/>
      <c r="V21718" s="122"/>
      <c r="W21718" s="123"/>
      <c r="AC21718" s="123"/>
    </row>
    <row r="21719" spans="5:29" s="2" customFormat="1">
      <c r="E21719" s="120"/>
      <c r="M21719" s="120"/>
      <c r="N21719" s="120"/>
      <c r="U21719" s="121"/>
      <c r="V21719" s="122"/>
      <c r="W21719" s="123"/>
      <c r="AC21719" s="123"/>
    </row>
    <row r="21720" spans="5:29" s="2" customFormat="1">
      <c r="E21720" s="120"/>
      <c r="M21720" s="120"/>
      <c r="N21720" s="120"/>
      <c r="U21720" s="121"/>
      <c r="V21720" s="122"/>
      <c r="W21720" s="123"/>
      <c r="AC21720" s="123"/>
    </row>
    <row r="21721" spans="5:29" s="2" customFormat="1">
      <c r="E21721" s="120"/>
      <c r="M21721" s="120"/>
      <c r="N21721" s="120"/>
      <c r="U21721" s="121"/>
      <c r="V21721" s="122"/>
      <c r="W21721" s="123"/>
      <c r="AC21721" s="123"/>
    </row>
    <row r="21722" spans="5:29" s="2" customFormat="1">
      <c r="E21722" s="120"/>
      <c r="M21722" s="120"/>
      <c r="N21722" s="120"/>
      <c r="U21722" s="121"/>
      <c r="V21722" s="122"/>
      <c r="W21722" s="123"/>
      <c r="AC21722" s="123"/>
    </row>
    <row r="21723" spans="5:29" s="2" customFormat="1">
      <c r="E21723" s="120"/>
      <c r="M21723" s="120"/>
      <c r="N21723" s="120"/>
      <c r="U21723" s="121"/>
      <c r="V21723" s="122"/>
      <c r="W21723" s="123"/>
      <c r="AC21723" s="123"/>
    </row>
    <row r="21724" spans="5:29" s="2" customFormat="1">
      <c r="E21724" s="120"/>
      <c r="M21724" s="120"/>
      <c r="N21724" s="120"/>
      <c r="U21724" s="121"/>
      <c r="V21724" s="122"/>
      <c r="W21724" s="123"/>
      <c r="AC21724" s="123"/>
    </row>
    <row r="21725" spans="5:29" s="2" customFormat="1">
      <c r="E21725" s="120"/>
      <c r="M21725" s="120"/>
      <c r="N21725" s="120"/>
      <c r="U21725" s="121"/>
      <c r="V21725" s="122"/>
      <c r="W21725" s="123"/>
      <c r="AC21725" s="123"/>
    </row>
    <row r="21726" spans="5:29" s="2" customFormat="1">
      <c r="E21726" s="120"/>
      <c r="M21726" s="120"/>
      <c r="N21726" s="120"/>
      <c r="U21726" s="121"/>
      <c r="V21726" s="122"/>
      <c r="W21726" s="123"/>
      <c r="AC21726" s="123"/>
    </row>
    <row r="21727" spans="5:29" s="2" customFormat="1">
      <c r="E21727" s="120"/>
      <c r="M21727" s="120"/>
      <c r="N21727" s="120"/>
      <c r="U21727" s="121"/>
      <c r="V21727" s="122"/>
      <c r="W21727" s="123"/>
      <c r="AC21727" s="123"/>
    </row>
    <row r="21728" spans="5:29" s="2" customFormat="1">
      <c r="E21728" s="120"/>
      <c r="M21728" s="120"/>
      <c r="N21728" s="120"/>
      <c r="U21728" s="121"/>
      <c r="V21728" s="122"/>
      <c r="W21728" s="123"/>
      <c r="AC21728" s="123"/>
    </row>
    <row r="21729" spans="5:29" s="2" customFormat="1">
      <c r="E21729" s="120"/>
      <c r="M21729" s="120"/>
      <c r="N21729" s="120"/>
      <c r="U21729" s="121"/>
      <c r="V21729" s="122"/>
      <c r="W21729" s="123"/>
      <c r="AC21729" s="123"/>
    </row>
    <row r="21730" spans="5:29" s="2" customFormat="1">
      <c r="E21730" s="120"/>
      <c r="M21730" s="120"/>
      <c r="N21730" s="120"/>
      <c r="U21730" s="121"/>
      <c r="V21730" s="122"/>
      <c r="W21730" s="123"/>
      <c r="AC21730" s="123"/>
    </row>
    <row r="21731" spans="5:29" s="2" customFormat="1">
      <c r="E21731" s="120"/>
      <c r="M21731" s="120"/>
      <c r="N21731" s="120"/>
      <c r="U21731" s="121"/>
      <c r="V21731" s="122"/>
      <c r="W21731" s="123"/>
      <c r="AC21731" s="123"/>
    </row>
    <row r="21732" spans="5:29" s="2" customFormat="1">
      <c r="E21732" s="120"/>
      <c r="M21732" s="120"/>
      <c r="N21732" s="120"/>
      <c r="U21732" s="121"/>
      <c r="V21732" s="122"/>
      <c r="W21732" s="123"/>
      <c r="AC21732" s="123"/>
    </row>
    <row r="21733" spans="5:29" s="2" customFormat="1">
      <c r="E21733" s="120"/>
      <c r="M21733" s="120"/>
      <c r="N21733" s="120"/>
      <c r="U21733" s="121"/>
      <c r="V21733" s="122"/>
      <c r="W21733" s="123"/>
      <c r="AC21733" s="123"/>
    </row>
    <row r="21734" spans="5:29" s="2" customFormat="1">
      <c r="E21734" s="120"/>
      <c r="M21734" s="120"/>
      <c r="N21734" s="120"/>
      <c r="U21734" s="121"/>
      <c r="V21734" s="122"/>
      <c r="W21734" s="123"/>
      <c r="AC21734" s="123"/>
    </row>
    <row r="21735" spans="5:29" s="2" customFormat="1">
      <c r="E21735" s="120"/>
      <c r="M21735" s="120"/>
      <c r="N21735" s="120"/>
      <c r="U21735" s="121"/>
      <c r="V21735" s="122"/>
      <c r="W21735" s="123"/>
      <c r="AC21735" s="123"/>
    </row>
    <row r="21736" spans="5:29" s="2" customFormat="1">
      <c r="E21736" s="120"/>
      <c r="M21736" s="120"/>
      <c r="N21736" s="120"/>
      <c r="U21736" s="121"/>
      <c r="V21736" s="122"/>
      <c r="W21736" s="123"/>
      <c r="AC21736" s="123"/>
    </row>
    <row r="21737" spans="5:29" s="2" customFormat="1">
      <c r="E21737" s="120"/>
      <c r="M21737" s="120"/>
      <c r="N21737" s="120"/>
      <c r="U21737" s="121"/>
      <c r="V21737" s="122"/>
      <c r="W21737" s="123"/>
      <c r="AC21737" s="123"/>
    </row>
    <row r="21738" spans="5:29" s="2" customFormat="1">
      <c r="E21738" s="120"/>
      <c r="M21738" s="120"/>
      <c r="N21738" s="120"/>
      <c r="U21738" s="121"/>
      <c r="V21738" s="122"/>
      <c r="W21738" s="123"/>
      <c r="AC21738" s="123"/>
    </row>
    <row r="21739" spans="5:29" s="2" customFormat="1">
      <c r="E21739" s="120"/>
      <c r="M21739" s="120"/>
      <c r="N21739" s="120"/>
      <c r="U21739" s="121"/>
      <c r="V21739" s="122"/>
      <c r="W21739" s="123"/>
      <c r="AC21739" s="123"/>
    </row>
    <row r="21740" spans="5:29" s="2" customFormat="1">
      <c r="E21740" s="120"/>
      <c r="M21740" s="120"/>
      <c r="N21740" s="120"/>
      <c r="U21740" s="121"/>
      <c r="V21740" s="122"/>
      <c r="W21740" s="123"/>
      <c r="AC21740" s="123"/>
    </row>
    <row r="21741" spans="5:29" s="2" customFormat="1">
      <c r="E21741" s="120"/>
      <c r="M21741" s="120"/>
      <c r="N21741" s="120"/>
      <c r="U21741" s="121"/>
      <c r="V21741" s="122"/>
      <c r="W21741" s="123"/>
      <c r="AC21741" s="123"/>
    </row>
    <row r="21742" spans="5:29" s="2" customFormat="1">
      <c r="E21742" s="120"/>
      <c r="M21742" s="120"/>
      <c r="N21742" s="120"/>
      <c r="U21742" s="121"/>
      <c r="V21742" s="122"/>
      <c r="W21742" s="123"/>
      <c r="AC21742" s="123"/>
    </row>
    <row r="21743" spans="5:29" s="2" customFormat="1">
      <c r="E21743" s="120"/>
      <c r="M21743" s="120"/>
      <c r="N21743" s="120"/>
      <c r="U21743" s="121"/>
      <c r="V21743" s="122"/>
      <c r="W21743" s="123"/>
      <c r="AC21743" s="123"/>
    </row>
    <row r="21744" spans="5:29" s="2" customFormat="1">
      <c r="E21744" s="120"/>
      <c r="M21744" s="120"/>
      <c r="N21744" s="120"/>
      <c r="U21744" s="121"/>
      <c r="V21744" s="122"/>
      <c r="W21744" s="123"/>
      <c r="AC21744" s="123"/>
    </row>
    <row r="21745" spans="5:29" s="2" customFormat="1">
      <c r="E21745" s="120"/>
      <c r="M21745" s="120"/>
      <c r="N21745" s="120"/>
      <c r="U21745" s="121"/>
      <c r="V21745" s="122"/>
      <c r="W21745" s="123"/>
      <c r="AC21745" s="123"/>
    </row>
    <row r="21746" spans="5:29" s="2" customFormat="1">
      <c r="E21746" s="120"/>
      <c r="M21746" s="120"/>
      <c r="N21746" s="120"/>
      <c r="U21746" s="121"/>
      <c r="V21746" s="122"/>
      <c r="W21746" s="123"/>
      <c r="AC21746" s="123"/>
    </row>
    <row r="21747" spans="5:29" s="2" customFormat="1">
      <c r="E21747" s="120"/>
      <c r="M21747" s="120"/>
      <c r="N21747" s="120"/>
      <c r="U21747" s="121"/>
      <c r="V21747" s="122"/>
      <c r="W21747" s="123"/>
      <c r="AC21747" s="123"/>
    </row>
    <row r="21748" spans="5:29" s="2" customFormat="1">
      <c r="E21748" s="120"/>
      <c r="M21748" s="120"/>
      <c r="N21748" s="120"/>
      <c r="U21748" s="121"/>
      <c r="V21748" s="122"/>
      <c r="W21748" s="123"/>
      <c r="AC21748" s="123"/>
    </row>
    <row r="21749" spans="5:29" s="2" customFormat="1">
      <c r="E21749" s="120"/>
      <c r="M21749" s="120"/>
      <c r="N21749" s="120"/>
      <c r="U21749" s="121"/>
      <c r="V21749" s="122"/>
      <c r="W21749" s="123"/>
      <c r="AC21749" s="123"/>
    </row>
    <row r="21750" spans="5:29" s="2" customFormat="1">
      <c r="E21750" s="120"/>
      <c r="M21750" s="120"/>
      <c r="N21750" s="120"/>
      <c r="U21750" s="121"/>
      <c r="V21750" s="122"/>
      <c r="W21750" s="123"/>
      <c r="AC21750" s="123"/>
    </row>
    <row r="21751" spans="5:29" s="2" customFormat="1">
      <c r="E21751" s="120"/>
      <c r="M21751" s="120"/>
      <c r="N21751" s="120"/>
      <c r="U21751" s="121"/>
      <c r="V21751" s="122"/>
      <c r="W21751" s="123"/>
      <c r="AC21751" s="123"/>
    </row>
    <row r="21752" spans="5:29" s="2" customFormat="1">
      <c r="E21752" s="120"/>
      <c r="M21752" s="120"/>
      <c r="N21752" s="120"/>
      <c r="U21752" s="121"/>
      <c r="V21752" s="122"/>
      <c r="W21752" s="123"/>
      <c r="AC21752" s="123"/>
    </row>
    <row r="21753" spans="5:29" s="2" customFormat="1">
      <c r="E21753" s="120"/>
      <c r="M21753" s="120"/>
      <c r="N21753" s="120"/>
      <c r="U21753" s="121"/>
      <c r="V21753" s="122"/>
      <c r="W21753" s="123"/>
      <c r="AC21753" s="123"/>
    </row>
    <row r="21754" spans="5:29" s="2" customFormat="1">
      <c r="E21754" s="120"/>
      <c r="M21754" s="120"/>
      <c r="N21754" s="120"/>
      <c r="U21754" s="121"/>
      <c r="V21754" s="122"/>
      <c r="W21754" s="123"/>
      <c r="AC21754" s="123"/>
    </row>
    <row r="21755" spans="5:29" s="2" customFormat="1">
      <c r="E21755" s="120"/>
      <c r="M21755" s="120"/>
      <c r="N21755" s="120"/>
      <c r="U21755" s="121"/>
      <c r="V21755" s="122"/>
      <c r="W21755" s="123"/>
      <c r="AC21755" s="123"/>
    </row>
    <row r="21756" spans="5:29" s="2" customFormat="1">
      <c r="E21756" s="120"/>
      <c r="M21756" s="120"/>
      <c r="N21756" s="120"/>
      <c r="U21756" s="121"/>
      <c r="V21756" s="122"/>
      <c r="W21756" s="123"/>
      <c r="AC21756" s="123"/>
    </row>
    <row r="21757" spans="5:29" s="2" customFormat="1">
      <c r="E21757" s="120"/>
      <c r="M21757" s="120"/>
      <c r="N21757" s="120"/>
      <c r="U21757" s="121"/>
      <c r="V21757" s="122"/>
      <c r="W21757" s="123"/>
      <c r="AC21757" s="123"/>
    </row>
    <row r="21758" spans="5:29" s="2" customFormat="1">
      <c r="E21758" s="120"/>
      <c r="M21758" s="120"/>
      <c r="N21758" s="120"/>
      <c r="U21758" s="121"/>
      <c r="V21758" s="122"/>
      <c r="W21758" s="123"/>
      <c r="AC21758" s="123"/>
    </row>
    <row r="21759" spans="5:29" s="2" customFormat="1">
      <c r="E21759" s="120"/>
      <c r="M21759" s="120"/>
      <c r="N21759" s="120"/>
      <c r="U21759" s="121"/>
      <c r="V21759" s="122"/>
      <c r="W21759" s="123"/>
      <c r="AC21759" s="123"/>
    </row>
    <row r="21760" spans="5:29" s="2" customFormat="1">
      <c r="E21760" s="120"/>
      <c r="M21760" s="120"/>
      <c r="N21760" s="120"/>
      <c r="U21760" s="121"/>
      <c r="V21760" s="122"/>
      <c r="W21760" s="123"/>
      <c r="AC21760" s="123"/>
    </row>
    <row r="21761" spans="5:29" s="2" customFormat="1">
      <c r="E21761" s="120"/>
      <c r="M21761" s="120"/>
      <c r="N21761" s="120"/>
      <c r="U21761" s="121"/>
      <c r="V21761" s="122"/>
      <c r="W21761" s="123"/>
      <c r="AC21761" s="123"/>
    </row>
    <row r="21762" spans="5:29" s="2" customFormat="1">
      <c r="E21762" s="120"/>
      <c r="M21762" s="120"/>
      <c r="N21762" s="120"/>
      <c r="U21762" s="121"/>
      <c r="V21762" s="122"/>
      <c r="W21762" s="123"/>
      <c r="AC21762" s="123"/>
    </row>
    <row r="21763" spans="5:29" s="2" customFormat="1">
      <c r="E21763" s="120"/>
      <c r="M21763" s="120"/>
      <c r="N21763" s="120"/>
      <c r="U21763" s="121"/>
      <c r="V21763" s="122"/>
      <c r="W21763" s="123"/>
      <c r="AC21763" s="123"/>
    </row>
    <row r="21764" spans="5:29" s="2" customFormat="1">
      <c r="E21764" s="120"/>
      <c r="M21764" s="120"/>
      <c r="N21764" s="120"/>
      <c r="U21764" s="121"/>
      <c r="V21764" s="122"/>
      <c r="W21764" s="123"/>
      <c r="AC21764" s="123"/>
    </row>
    <row r="21765" spans="5:29" s="2" customFormat="1">
      <c r="E21765" s="120"/>
      <c r="M21765" s="120"/>
      <c r="N21765" s="120"/>
      <c r="U21765" s="121"/>
      <c r="V21765" s="122"/>
      <c r="W21765" s="123"/>
      <c r="AC21765" s="123"/>
    </row>
    <row r="21766" spans="5:29" s="2" customFormat="1">
      <c r="E21766" s="120"/>
      <c r="M21766" s="120"/>
      <c r="N21766" s="120"/>
      <c r="U21766" s="121"/>
      <c r="V21766" s="122"/>
      <c r="W21766" s="123"/>
      <c r="AC21766" s="123"/>
    </row>
    <row r="21767" spans="5:29" s="2" customFormat="1">
      <c r="E21767" s="120"/>
      <c r="M21767" s="120"/>
      <c r="N21767" s="120"/>
      <c r="U21767" s="121"/>
      <c r="V21767" s="122"/>
      <c r="W21767" s="123"/>
      <c r="AC21767" s="123"/>
    </row>
    <row r="21768" spans="5:29" s="2" customFormat="1">
      <c r="E21768" s="120"/>
      <c r="M21768" s="120"/>
      <c r="N21768" s="120"/>
      <c r="U21768" s="121"/>
      <c r="V21768" s="122"/>
      <c r="W21768" s="123"/>
      <c r="AC21768" s="123"/>
    </row>
    <row r="21769" spans="5:29" s="2" customFormat="1">
      <c r="E21769" s="120"/>
      <c r="M21769" s="120"/>
      <c r="N21769" s="120"/>
      <c r="U21769" s="121"/>
      <c r="V21769" s="122"/>
      <c r="W21769" s="123"/>
      <c r="AC21769" s="123"/>
    </row>
    <row r="21770" spans="5:29" s="2" customFormat="1">
      <c r="E21770" s="120"/>
      <c r="M21770" s="120"/>
      <c r="N21770" s="120"/>
      <c r="U21770" s="121"/>
      <c r="V21770" s="122"/>
      <c r="W21770" s="123"/>
      <c r="AC21770" s="123"/>
    </row>
    <row r="21771" spans="5:29" s="2" customFormat="1">
      <c r="E21771" s="120"/>
      <c r="M21771" s="120"/>
      <c r="N21771" s="120"/>
      <c r="U21771" s="121"/>
      <c r="V21771" s="122"/>
      <c r="W21771" s="123"/>
      <c r="AC21771" s="123"/>
    </row>
    <row r="21772" spans="5:29" s="2" customFormat="1">
      <c r="E21772" s="120"/>
      <c r="M21772" s="120"/>
      <c r="N21772" s="120"/>
      <c r="U21772" s="121"/>
      <c r="V21772" s="122"/>
      <c r="W21772" s="123"/>
      <c r="AC21772" s="123"/>
    </row>
    <row r="21773" spans="5:29" s="2" customFormat="1">
      <c r="E21773" s="120"/>
      <c r="M21773" s="120"/>
      <c r="N21773" s="120"/>
      <c r="U21773" s="121"/>
      <c r="V21773" s="122"/>
      <c r="W21773" s="123"/>
      <c r="AC21773" s="123"/>
    </row>
    <row r="21774" spans="5:29" s="2" customFormat="1">
      <c r="E21774" s="120"/>
      <c r="M21774" s="120"/>
      <c r="N21774" s="120"/>
      <c r="U21774" s="121"/>
      <c r="V21774" s="122"/>
      <c r="W21774" s="123"/>
      <c r="AC21774" s="123"/>
    </row>
    <row r="21775" spans="5:29" s="2" customFormat="1">
      <c r="E21775" s="120"/>
      <c r="M21775" s="120"/>
      <c r="N21775" s="120"/>
      <c r="U21775" s="121"/>
      <c r="V21775" s="122"/>
      <c r="W21775" s="123"/>
      <c r="AC21775" s="123"/>
    </row>
    <row r="21776" spans="5:29" s="2" customFormat="1">
      <c r="E21776" s="120"/>
      <c r="M21776" s="120"/>
      <c r="N21776" s="120"/>
      <c r="U21776" s="121"/>
      <c r="V21776" s="122"/>
      <c r="W21776" s="123"/>
      <c r="AC21776" s="123"/>
    </row>
    <row r="21777" spans="5:29" s="2" customFormat="1">
      <c r="E21777" s="120"/>
      <c r="M21777" s="120"/>
      <c r="N21777" s="120"/>
      <c r="U21777" s="121"/>
      <c r="V21777" s="122"/>
      <c r="W21777" s="123"/>
      <c r="AC21777" s="123"/>
    </row>
    <row r="21778" spans="5:29" s="2" customFormat="1">
      <c r="E21778" s="120"/>
      <c r="M21778" s="120"/>
      <c r="N21778" s="120"/>
      <c r="U21778" s="121"/>
      <c r="V21778" s="122"/>
      <c r="W21778" s="123"/>
      <c r="AC21778" s="123"/>
    </row>
    <row r="21779" spans="5:29" s="2" customFormat="1">
      <c r="E21779" s="120"/>
      <c r="M21779" s="120"/>
      <c r="N21779" s="120"/>
      <c r="U21779" s="121"/>
      <c r="V21779" s="122"/>
      <c r="W21779" s="123"/>
      <c r="AC21779" s="123"/>
    </row>
    <row r="21780" spans="5:29" s="2" customFormat="1">
      <c r="E21780" s="120"/>
      <c r="M21780" s="120"/>
      <c r="N21780" s="120"/>
      <c r="U21780" s="121"/>
      <c r="V21780" s="122"/>
      <c r="W21780" s="123"/>
      <c r="AC21780" s="123"/>
    </row>
    <row r="21781" spans="5:29" s="2" customFormat="1">
      <c r="E21781" s="120"/>
      <c r="M21781" s="120"/>
      <c r="N21781" s="120"/>
      <c r="U21781" s="121"/>
      <c r="V21781" s="122"/>
      <c r="W21781" s="123"/>
      <c r="AC21781" s="123"/>
    </row>
    <row r="21782" spans="5:29" s="2" customFormat="1">
      <c r="E21782" s="120"/>
      <c r="M21782" s="120"/>
      <c r="N21782" s="120"/>
      <c r="U21782" s="121"/>
      <c r="V21782" s="122"/>
      <c r="W21782" s="123"/>
      <c r="AC21782" s="123"/>
    </row>
    <row r="21783" spans="5:29" s="2" customFormat="1">
      <c r="E21783" s="120"/>
      <c r="M21783" s="120"/>
      <c r="N21783" s="120"/>
      <c r="U21783" s="121"/>
      <c r="V21783" s="122"/>
      <c r="W21783" s="123"/>
      <c r="AC21783" s="123"/>
    </row>
    <row r="21784" spans="5:29" s="2" customFormat="1">
      <c r="E21784" s="120"/>
      <c r="M21784" s="120"/>
      <c r="N21784" s="120"/>
      <c r="U21784" s="121"/>
      <c r="V21784" s="122"/>
      <c r="W21784" s="123"/>
      <c r="AC21784" s="123"/>
    </row>
    <row r="21785" spans="5:29" s="2" customFormat="1">
      <c r="E21785" s="120"/>
      <c r="M21785" s="120"/>
      <c r="N21785" s="120"/>
      <c r="U21785" s="121"/>
      <c r="V21785" s="122"/>
      <c r="W21785" s="123"/>
      <c r="AC21785" s="123"/>
    </row>
    <row r="21786" spans="5:29" s="2" customFormat="1">
      <c r="E21786" s="120"/>
      <c r="M21786" s="120"/>
      <c r="N21786" s="120"/>
      <c r="U21786" s="121"/>
      <c r="V21786" s="122"/>
      <c r="W21786" s="123"/>
      <c r="AC21786" s="123"/>
    </row>
    <row r="21787" spans="5:29" s="2" customFormat="1">
      <c r="E21787" s="120"/>
      <c r="M21787" s="120"/>
      <c r="N21787" s="120"/>
      <c r="U21787" s="121"/>
      <c r="V21787" s="122"/>
      <c r="W21787" s="123"/>
      <c r="AC21787" s="123"/>
    </row>
    <row r="21788" spans="5:29" s="2" customFormat="1">
      <c r="E21788" s="120"/>
      <c r="M21788" s="120"/>
      <c r="N21788" s="120"/>
      <c r="U21788" s="121"/>
      <c r="V21788" s="122"/>
      <c r="W21788" s="123"/>
      <c r="AC21788" s="123"/>
    </row>
    <row r="21789" spans="5:29" s="2" customFormat="1">
      <c r="E21789" s="120"/>
      <c r="M21789" s="120"/>
      <c r="N21789" s="120"/>
      <c r="U21789" s="121"/>
      <c r="V21789" s="122"/>
      <c r="W21789" s="123"/>
      <c r="AC21789" s="123"/>
    </row>
    <row r="21790" spans="5:29" s="2" customFormat="1">
      <c r="E21790" s="120"/>
      <c r="M21790" s="120"/>
      <c r="N21790" s="120"/>
      <c r="U21790" s="121"/>
      <c r="V21790" s="122"/>
      <c r="W21790" s="123"/>
      <c r="AC21790" s="123"/>
    </row>
    <row r="21791" spans="5:29" s="2" customFormat="1">
      <c r="E21791" s="120"/>
      <c r="M21791" s="120"/>
      <c r="N21791" s="120"/>
      <c r="U21791" s="121"/>
      <c r="V21791" s="122"/>
      <c r="W21791" s="123"/>
      <c r="AC21791" s="123"/>
    </row>
    <row r="21792" spans="5:29" s="2" customFormat="1">
      <c r="E21792" s="120"/>
      <c r="M21792" s="120"/>
      <c r="N21792" s="120"/>
      <c r="U21792" s="121"/>
      <c r="V21792" s="122"/>
      <c r="W21792" s="123"/>
      <c r="AC21792" s="123"/>
    </row>
    <row r="21793" spans="5:29" s="2" customFormat="1">
      <c r="E21793" s="120"/>
      <c r="M21793" s="120"/>
      <c r="N21793" s="120"/>
      <c r="U21793" s="121"/>
      <c r="V21793" s="122"/>
      <c r="W21793" s="123"/>
      <c r="AC21793" s="123"/>
    </row>
    <row r="21794" spans="5:29" s="2" customFormat="1">
      <c r="E21794" s="120"/>
      <c r="M21794" s="120"/>
      <c r="N21794" s="120"/>
      <c r="U21794" s="121"/>
      <c r="V21794" s="122"/>
      <c r="W21794" s="123"/>
      <c r="AC21794" s="123"/>
    </row>
    <row r="21795" spans="5:29" s="2" customFormat="1">
      <c r="E21795" s="120"/>
      <c r="M21795" s="120"/>
      <c r="N21795" s="120"/>
      <c r="U21795" s="121"/>
      <c r="V21795" s="122"/>
      <c r="W21795" s="123"/>
      <c r="AC21795" s="123"/>
    </row>
    <row r="21796" spans="5:29" s="2" customFormat="1">
      <c r="E21796" s="120"/>
      <c r="M21796" s="120"/>
      <c r="N21796" s="120"/>
      <c r="U21796" s="121"/>
      <c r="V21796" s="122"/>
      <c r="W21796" s="123"/>
      <c r="AC21796" s="123"/>
    </row>
    <row r="21797" spans="5:29" s="2" customFormat="1">
      <c r="E21797" s="120"/>
      <c r="M21797" s="120"/>
      <c r="N21797" s="120"/>
      <c r="U21797" s="121"/>
      <c r="V21797" s="122"/>
      <c r="W21797" s="123"/>
      <c r="AC21797" s="123"/>
    </row>
    <row r="21798" spans="5:29" s="2" customFormat="1">
      <c r="E21798" s="120"/>
      <c r="M21798" s="120"/>
      <c r="N21798" s="120"/>
      <c r="U21798" s="121"/>
      <c r="V21798" s="122"/>
      <c r="W21798" s="123"/>
      <c r="AC21798" s="123"/>
    </row>
    <row r="21799" spans="5:29" s="2" customFormat="1">
      <c r="E21799" s="120"/>
      <c r="M21799" s="120"/>
      <c r="N21799" s="120"/>
      <c r="U21799" s="121"/>
      <c r="V21799" s="122"/>
      <c r="W21799" s="123"/>
      <c r="AC21799" s="123"/>
    </row>
    <row r="21800" spans="5:29" s="2" customFormat="1">
      <c r="E21800" s="120"/>
      <c r="M21800" s="120"/>
      <c r="N21800" s="120"/>
      <c r="U21800" s="121"/>
      <c r="V21800" s="122"/>
      <c r="W21800" s="123"/>
      <c r="AC21800" s="123"/>
    </row>
    <row r="21801" spans="5:29" s="2" customFormat="1">
      <c r="E21801" s="120"/>
      <c r="M21801" s="120"/>
      <c r="N21801" s="120"/>
      <c r="U21801" s="121"/>
      <c r="V21801" s="122"/>
      <c r="W21801" s="123"/>
      <c r="AC21801" s="123"/>
    </row>
    <row r="21802" spans="5:29" s="2" customFormat="1">
      <c r="E21802" s="120"/>
      <c r="M21802" s="120"/>
      <c r="N21802" s="120"/>
      <c r="U21802" s="121"/>
      <c r="V21802" s="122"/>
      <c r="W21802" s="123"/>
      <c r="AC21802" s="123"/>
    </row>
    <row r="21803" spans="5:29" s="2" customFormat="1">
      <c r="E21803" s="120"/>
      <c r="M21803" s="120"/>
      <c r="N21803" s="120"/>
      <c r="U21803" s="121"/>
      <c r="V21803" s="122"/>
      <c r="W21803" s="123"/>
      <c r="AC21803" s="123"/>
    </row>
    <row r="21804" spans="5:29" s="2" customFormat="1">
      <c r="E21804" s="120"/>
      <c r="M21804" s="120"/>
      <c r="N21804" s="120"/>
      <c r="U21804" s="121"/>
      <c r="V21804" s="122"/>
      <c r="W21804" s="123"/>
      <c r="AC21804" s="123"/>
    </row>
    <row r="21805" spans="5:29" s="2" customFormat="1">
      <c r="E21805" s="120"/>
      <c r="M21805" s="120"/>
      <c r="N21805" s="120"/>
      <c r="U21805" s="121"/>
      <c r="V21805" s="122"/>
      <c r="W21805" s="123"/>
      <c r="AC21805" s="123"/>
    </row>
    <row r="21806" spans="5:29" s="2" customFormat="1">
      <c r="E21806" s="120"/>
      <c r="M21806" s="120"/>
      <c r="N21806" s="120"/>
      <c r="U21806" s="121"/>
      <c r="V21806" s="122"/>
      <c r="W21806" s="123"/>
      <c r="AC21806" s="123"/>
    </row>
    <row r="21807" spans="5:29" s="2" customFormat="1">
      <c r="E21807" s="120"/>
      <c r="M21807" s="120"/>
      <c r="N21807" s="120"/>
      <c r="U21807" s="121"/>
      <c r="V21807" s="122"/>
      <c r="W21807" s="123"/>
      <c r="AC21807" s="123"/>
    </row>
    <row r="21808" spans="5:29" s="2" customFormat="1">
      <c r="E21808" s="120"/>
      <c r="M21808" s="120"/>
      <c r="N21808" s="120"/>
      <c r="U21808" s="121"/>
      <c r="V21808" s="122"/>
      <c r="W21808" s="123"/>
      <c r="AC21808" s="123"/>
    </row>
    <row r="21809" spans="5:29" s="2" customFormat="1">
      <c r="E21809" s="120"/>
      <c r="M21809" s="120"/>
      <c r="N21809" s="120"/>
      <c r="U21809" s="121"/>
      <c r="V21809" s="122"/>
      <c r="W21809" s="123"/>
      <c r="AC21809" s="123"/>
    </row>
    <row r="21810" spans="5:29" s="2" customFormat="1">
      <c r="E21810" s="120"/>
      <c r="M21810" s="120"/>
      <c r="N21810" s="120"/>
      <c r="U21810" s="121"/>
      <c r="V21810" s="122"/>
      <c r="W21810" s="123"/>
      <c r="AC21810" s="123"/>
    </row>
    <row r="21811" spans="5:29" s="2" customFormat="1">
      <c r="E21811" s="120"/>
      <c r="M21811" s="120"/>
      <c r="N21811" s="120"/>
      <c r="U21811" s="121"/>
      <c r="V21811" s="122"/>
      <c r="W21811" s="123"/>
      <c r="AC21811" s="123"/>
    </row>
    <row r="21812" spans="5:29" s="2" customFormat="1">
      <c r="E21812" s="120"/>
      <c r="M21812" s="120"/>
      <c r="N21812" s="120"/>
      <c r="U21812" s="121"/>
      <c r="V21812" s="122"/>
      <c r="W21812" s="123"/>
      <c r="AC21812" s="123"/>
    </row>
    <row r="21813" spans="5:29" s="2" customFormat="1">
      <c r="E21813" s="120"/>
      <c r="M21813" s="120"/>
      <c r="N21813" s="120"/>
      <c r="U21813" s="121"/>
      <c r="V21813" s="122"/>
      <c r="W21813" s="123"/>
      <c r="AC21813" s="123"/>
    </row>
    <row r="21814" spans="5:29" s="2" customFormat="1">
      <c r="E21814" s="120"/>
      <c r="M21814" s="120"/>
      <c r="N21814" s="120"/>
      <c r="U21814" s="121"/>
      <c r="V21814" s="122"/>
      <c r="W21814" s="123"/>
      <c r="AC21814" s="123"/>
    </row>
    <row r="21815" spans="5:29" s="2" customFormat="1">
      <c r="E21815" s="120"/>
      <c r="M21815" s="120"/>
      <c r="N21815" s="120"/>
      <c r="U21815" s="121"/>
      <c r="V21815" s="122"/>
      <c r="W21815" s="123"/>
      <c r="AC21815" s="123"/>
    </row>
    <row r="21816" spans="5:29" s="2" customFormat="1">
      <c r="E21816" s="120"/>
      <c r="M21816" s="120"/>
      <c r="N21816" s="120"/>
      <c r="U21816" s="121"/>
      <c r="V21816" s="122"/>
      <c r="W21816" s="123"/>
      <c r="AC21816" s="123"/>
    </row>
    <row r="21817" spans="5:29" s="2" customFormat="1">
      <c r="E21817" s="120"/>
      <c r="M21817" s="120"/>
      <c r="N21817" s="120"/>
      <c r="U21817" s="121"/>
      <c r="V21817" s="122"/>
      <c r="W21817" s="123"/>
      <c r="AC21817" s="123"/>
    </row>
    <row r="21818" spans="5:29" s="2" customFormat="1">
      <c r="E21818" s="120"/>
      <c r="M21818" s="120"/>
      <c r="N21818" s="120"/>
      <c r="U21818" s="121"/>
      <c r="V21818" s="122"/>
      <c r="W21818" s="123"/>
      <c r="AC21818" s="123"/>
    </row>
    <row r="21819" spans="5:29" s="2" customFormat="1">
      <c r="E21819" s="120"/>
      <c r="M21819" s="120"/>
      <c r="N21819" s="120"/>
      <c r="U21819" s="121"/>
      <c r="V21819" s="122"/>
      <c r="W21819" s="123"/>
      <c r="AC21819" s="123"/>
    </row>
    <row r="21820" spans="5:29" s="2" customFormat="1">
      <c r="E21820" s="120"/>
      <c r="M21820" s="120"/>
      <c r="N21820" s="120"/>
      <c r="U21820" s="121"/>
      <c r="V21820" s="122"/>
      <c r="W21820" s="123"/>
      <c r="AC21820" s="123"/>
    </row>
    <row r="21821" spans="5:29" s="2" customFormat="1">
      <c r="E21821" s="120"/>
      <c r="M21821" s="120"/>
      <c r="N21821" s="120"/>
      <c r="U21821" s="121"/>
      <c r="V21821" s="122"/>
      <c r="W21821" s="123"/>
      <c r="AC21821" s="123"/>
    </row>
    <row r="21822" spans="5:29" s="2" customFormat="1">
      <c r="E21822" s="120"/>
      <c r="M21822" s="120"/>
      <c r="N21822" s="120"/>
      <c r="U21822" s="121"/>
      <c r="V21822" s="122"/>
      <c r="W21822" s="123"/>
      <c r="AC21822" s="123"/>
    </row>
    <row r="21823" spans="5:29" s="2" customFormat="1">
      <c r="E21823" s="120"/>
      <c r="M21823" s="120"/>
      <c r="N21823" s="120"/>
      <c r="U21823" s="121"/>
      <c r="V21823" s="122"/>
      <c r="W21823" s="123"/>
      <c r="AC21823" s="123"/>
    </row>
    <row r="21824" spans="5:29" s="2" customFormat="1">
      <c r="E21824" s="120"/>
      <c r="M21824" s="120"/>
      <c r="N21824" s="120"/>
      <c r="U21824" s="121"/>
      <c r="V21824" s="122"/>
      <c r="W21824" s="123"/>
      <c r="AC21824" s="123"/>
    </row>
    <row r="21825" spans="5:29" s="2" customFormat="1">
      <c r="E21825" s="120"/>
      <c r="M21825" s="120"/>
      <c r="N21825" s="120"/>
      <c r="U21825" s="121"/>
      <c r="V21825" s="122"/>
      <c r="W21825" s="123"/>
      <c r="AC21825" s="123"/>
    </row>
    <row r="21826" spans="5:29" s="2" customFormat="1">
      <c r="E21826" s="120"/>
      <c r="M21826" s="120"/>
      <c r="N21826" s="120"/>
      <c r="U21826" s="121"/>
      <c r="V21826" s="122"/>
      <c r="W21826" s="123"/>
      <c r="AC21826" s="123"/>
    </row>
    <row r="21827" spans="5:29" s="2" customFormat="1">
      <c r="E21827" s="120"/>
      <c r="M21827" s="120"/>
      <c r="N21827" s="120"/>
      <c r="U21827" s="121"/>
      <c r="V21827" s="122"/>
      <c r="W21827" s="123"/>
      <c r="AC21827" s="123"/>
    </row>
    <row r="21828" spans="5:29" s="2" customFormat="1">
      <c r="E21828" s="120"/>
      <c r="M21828" s="120"/>
      <c r="N21828" s="120"/>
      <c r="U21828" s="121"/>
      <c r="V21828" s="122"/>
      <c r="W21828" s="123"/>
      <c r="AC21828" s="123"/>
    </row>
    <row r="21829" spans="5:29" s="2" customFormat="1">
      <c r="E21829" s="120"/>
      <c r="M21829" s="120"/>
      <c r="N21829" s="120"/>
      <c r="U21829" s="121"/>
      <c r="V21829" s="122"/>
      <c r="W21829" s="123"/>
      <c r="AC21829" s="123"/>
    </row>
    <row r="21830" spans="5:29" s="2" customFormat="1">
      <c r="E21830" s="120"/>
      <c r="M21830" s="120"/>
      <c r="N21830" s="120"/>
      <c r="U21830" s="121"/>
      <c r="V21830" s="122"/>
      <c r="W21830" s="123"/>
      <c r="AC21830" s="123"/>
    </row>
    <row r="21831" spans="5:29" s="2" customFormat="1">
      <c r="E21831" s="120"/>
      <c r="M21831" s="120"/>
      <c r="N21831" s="120"/>
      <c r="U21831" s="121"/>
      <c r="V21831" s="122"/>
      <c r="W21831" s="123"/>
      <c r="AC21831" s="123"/>
    </row>
    <row r="21832" spans="5:29" s="2" customFormat="1">
      <c r="E21832" s="120"/>
      <c r="M21832" s="120"/>
      <c r="N21832" s="120"/>
      <c r="U21832" s="121"/>
      <c r="V21832" s="122"/>
      <c r="W21832" s="123"/>
      <c r="AC21832" s="123"/>
    </row>
    <row r="21833" spans="5:29" s="2" customFormat="1">
      <c r="E21833" s="120"/>
      <c r="M21833" s="120"/>
      <c r="N21833" s="120"/>
      <c r="U21833" s="121"/>
      <c r="V21833" s="122"/>
      <c r="W21833" s="123"/>
      <c r="AC21833" s="123"/>
    </row>
    <row r="21834" spans="5:29" s="2" customFormat="1">
      <c r="E21834" s="120"/>
      <c r="M21834" s="120"/>
      <c r="N21834" s="120"/>
      <c r="U21834" s="121"/>
      <c r="V21834" s="122"/>
      <c r="W21834" s="123"/>
      <c r="AC21834" s="123"/>
    </row>
    <row r="21835" spans="5:29" s="2" customFormat="1">
      <c r="E21835" s="120"/>
      <c r="M21835" s="120"/>
      <c r="N21835" s="120"/>
      <c r="U21835" s="121"/>
      <c r="V21835" s="122"/>
      <c r="W21835" s="123"/>
      <c r="AC21835" s="123"/>
    </row>
    <row r="21836" spans="5:29" s="2" customFormat="1">
      <c r="E21836" s="120"/>
      <c r="M21836" s="120"/>
      <c r="N21836" s="120"/>
      <c r="U21836" s="121"/>
      <c r="V21836" s="122"/>
      <c r="W21836" s="123"/>
      <c r="AC21836" s="123"/>
    </row>
    <row r="21837" spans="5:29" s="2" customFormat="1">
      <c r="E21837" s="120"/>
      <c r="M21837" s="120"/>
      <c r="N21837" s="120"/>
      <c r="U21837" s="121"/>
      <c r="V21837" s="122"/>
      <c r="W21837" s="123"/>
      <c r="AC21837" s="123"/>
    </row>
    <row r="21838" spans="5:29" s="2" customFormat="1">
      <c r="E21838" s="120"/>
      <c r="M21838" s="120"/>
      <c r="N21838" s="120"/>
      <c r="U21838" s="121"/>
      <c r="V21838" s="122"/>
      <c r="W21838" s="123"/>
      <c r="AC21838" s="123"/>
    </row>
    <row r="21839" spans="5:29" s="2" customFormat="1">
      <c r="E21839" s="120"/>
      <c r="M21839" s="120"/>
      <c r="N21839" s="120"/>
      <c r="U21839" s="121"/>
      <c r="V21839" s="122"/>
      <c r="W21839" s="123"/>
      <c r="AC21839" s="123"/>
    </row>
    <row r="21840" spans="5:29" s="2" customFormat="1">
      <c r="E21840" s="120"/>
      <c r="M21840" s="120"/>
      <c r="N21840" s="120"/>
      <c r="U21840" s="121"/>
      <c r="V21840" s="122"/>
      <c r="W21840" s="123"/>
      <c r="AC21840" s="123"/>
    </row>
    <row r="21841" spans="5:29" s="2" customFormat="1">
      <c r="E21841" s="120"/>
      <c r="M21841" s="120"/>
      <c r="N21841" s="120"/>
      <c r="U21841" s="121"/>
      <c r="V21841" s="122"/>
      <c r="W21841" s="123"/>
      <c r="AC21841" s="123"/>
    </row>
    <row r="21842" spans="5:29" s="2" customFormat="1">
      <c r="E21842" s="120"/>
      <c r="M21842" s="120"/>
      <c r="N21842" s="120"/>
      <c r="U21842" s="121"/>
      <c r="V21842" s="122"/>
      <c r="W21842" s="123"/>
      <c r="AC21842" s="123"/>
    </row>
    <row r="21843" spans="5:29" s="2" customFormat="1">
      <c r="E21843" s="120"/>
      <c r="M21843" s="120"/>
      <c r="N21843" s="120"/>
      <c r="U21843" s="121"/>
      <c r="V21843" s="122"/>
      <c r="W21843" s="123"/>
      <c r="AC21843" s="123"/>
    </row>
    <row r="21844" spans="5:29" s="2" customFormat="1">
      <c r="E21844" s="120"/>
      <c r="M21844" s="120"/>
      <c r="N21844" s="120"/>
      <c r="U21844" s="121"/>
      <c r="V21844" s="122"/>
      <c r="W21844" s="123"/>
      <c r="AC21844" s="123"/>
    </row>
    <row r="21845" spans="5:29" s="2" customFormat="1">
      <c r="E21845" s="120"/>
      <c r="M21845" s="120"/>
      <c r="N21845" s="120"/>
      <c r="U21845" s="121"/>
      <c r="V21845" s="122"/>
      <c r="W21845" s="123"/>
      <c r="AC21845" s="123"/>
    </row>
    <row r="21846" spans="5:29" s="2" customFormat="1">
      <c r="E21846" s="120"/>
      <c r="M21846" s="120"/>
      <c r="N21846" s="120"/>
      <c r="U21846" s="121"/>
      <c r="V21846" s="122"/>
      <c r="W21846" s="123"/>
      <c r="AC21846" s="123"/>
    </row>
    <row r="21847" spans="5:29" s="2" customFormat="1">
      <c r="E21847" s="120"/>
      <c r="M21847" s="120"/>
      <c r="N21847" s="120"/>
      <c r="U21847" s="121"/>
      <c r="V21847" s="122"/>
      <c r="W21847" s="123"/>
      <c r="AC21847" s="123"/>
    </row>
    <row r="21848" spans="5:29" s="2" customFormat="1">
      <c r="E21848" s="120"/>
      <c r="M21848" s="120"/>
      <c r="N21848" s="120"/>
      <c r="U21848" s="121"/>
      <c r="V21848" s="122"/>
      <c r="W21848" s="123"/>
      <c r="AC21848" s="123"/>
    </row>
    <row r="21849" spans="5:29" s="2" customFormat="1">
      <c r="E21849" s="120"/>
      <c r="M21849" s="120"/>
      <c r="N21849" s="120"/>
      <c r="U21849" s="121"/>
      <c r="V21849" s="122"/>
      <c r="W21849" s="123"/>
      <c r="AC21849" s="123"/>
    </row>
    <row r="21850" spans="5:29" s="2" customFormat="1">
      <c r="E21850" s="120"/>
      <c r="M21850" s="120"/>
      <c r="N21850" s="120"/>
      <c r="U21850" s="121"/>
      <c r="V21850" s="122"/>
      <c r="W21850" s="123"/>
      <c r="AC21850" s="123"/>
    </row>
    <row r="21851" spans="5:29" s="2" customFormat="1">
      <c r="E21851" s="120"/>
      <c r="M21851" s="120"/>
      <c r="N21851" s="120"/>
      <c r="U21851" s="121"/>
      <c r="V21851" s="122"/>
      <c r="W21851" s="123"/>
      <c r="AC21851" s="123"/>
    </row>
    <row r="21852" spans="5:29" s="2" customFormat="1">
      <c r="E21852" s="120"/>
      <c r="M21852" s="120"/>
      <c r="N21852" s="120"/>
      <c r="U21852" s="121"/>
      <c r="V21852" s="122"/>
      <c r="W21852" s="123"/>
      <c r="AC21852" s="123"/>
    </row>
    <row r="21853" spans="5:29" s="2" customFormat="1">
      <c r="E21853" s="120"/>
      <c r="M21853" s="120"/>
      <c r="N21853" s="120"/>
      <c r="U21853" s="121"/>
      <c r="V21853" s="122"/>
      <c r="W21853" s="123"/>
      <c r="AC21853" s="123"/>
    </row>
    <row r="21854" spans="5:29" s="2" customFormat="1">
      <c r="E21854" s="120"/>
      <c r="M21854" s="120"/>
      <c r="N21854" s="120"/>
      <c r="U21854" s="121"/>
      <c r="V21854" s="122"/>
      <c r="W21854" s="123"/>
      <c r="AC21854" s="123"/>
    </row>
    <row r="21855" spans="5:29" s="2" customFormat="1">
      <c r="E21855" s="120"/>
      <c r="M21855" s="120"/>
      <c r="N21855" s="120"/>
      <c r="U21855" s="121"/>
      <c r="V21855" s="122"/>
      <c r="W21855" s="123"/>
      <c r="AC21855" s="123"/>
    </row>
    <row r="21856" spans="5:29" s="2" customFormat="1">
      <c r="E21856" s="120"/>
      <c r="M21856" s="120"/>
      <c r="N21856" s="120"/>
      <c r="U21856" s="121"/>
      <c r="V21856" s="122"/>
      <c r="W21856" s="123"/>
      <c r="AC21856" s="123"/>
    </row>
    <row r="21857" spans="5:29" s="2" customFormat="1">
      <c r="E21857" s="120"/>
      <c r="M21857" s="120"/>
      <c r="N21857" s="120"/>
      <c r="U21857" s="121"/>
      <c r="V21857" s="122"/>
      <c r="W21857" s="123"/>
      <c r="AC21857" s="123"/>
    </row>
    <row r="21858" spans="5:29" s="2" customFormat="1">
      <c r="E21858" s="120"/>
      <c r="M21858" s="120"/>
      <c r="N21858" s="120"/>
      <c r="U21858" s="121"/>
      <c r="V21858" s="122"/>
      <c r="W21858" s="123"/>
      <c r="AC21858" s="123"/>
    </row>
    <row r="21859" spans="5:29" s="2" customFormat="1">
      <c r="E21859" s="120"/>
      <c r="M21859" s="120"/>
      <c r="N21859" s="120"/>
      <c r="U21859" s="121"/>
      <c r="V21859" s="122"/>
      <c r="W21859" s="123"/>
      <c r="AC21859" s="123"/>
    </row>
    <row r="21860" spans="5:29" s="2" customFormat="1">
      <c r="E21860" s="120"/>
      <c r="M21860" s="120"/>
      <c r="N21860" s="120"/>
      <c r="U21860" s="121"/>
      <c r="V21860" s="122"/>
      <c r="W21860" s="123"/>
      <c r="AC21860" s="123"/>
    </row>
    <row r="21861" spans="5:29" s="2" customFormat="1">
      <c r="E21861" s="120"/>
      <c r="M21861" s="120"/>
      <c r="N21861" s="120"/>
      <c r="U21861" s="121"/>
      <c r="V21861" s="122"/>
      <c r="W21861" s="123"/>
      <c r="AC21861" s="123"/>
    </row>
    <row r="21862" spans="5:29" s="2" customFormat="1">
      <c r="E21862" s="120"/>
      <c r="M21862" s="120"/>
      <c r="N21862" s="120"/>
      <c r="U21862" s="121"/>
      <c r="V21862" s="122"/>
      <c r="W21862" s="123"/>
      <c r="AC21862" s="123"/>
    </row>
    <row r="21863" spans="5:29" s="2" customFormat="1">
      <c r="E21863" s="120"/>
      <c r="M21863" s="120"/>
      <c r="N21863" s="120"/>
      <c r="U21863" s="121"/>
      <c r="V21863" s="122"/>
      <c r="W21863" s="123"/>
      <c r="AC21863" s="123"/>
    </row>
    <row r="21864" spans="5:29" s="2" customFormat="1">
      <c r="E21864" s="120"/>
      <c r="M21864" s="120"/>
      <c r="N21864" s="120"/>
      <c r="U21864" s="121"/>
      <c r="V21864" s="122"/>
      <c r="W21864" s="123"/>
      <c r="AC21864" s="123"/>
    </row>
    <row r="21865" spans="5:29" s="2" customFormat="1">
      <c r="E21865" s="120"/>
      <c r="M21865" s="120"/>
      <c r="N21865" s="120"/>
      <c r="U21865" s="121"/>
      <c r="V21865" s="122"/>
      <c r="W21865" s="123"/>
      <c r="AC21865" s="123"/>
    </row>
    <row r="21866" spans="5:29" s="2" customFormat="1">
      <c r="E21866" s="120"/>
      <c r="M21866" s="120"/>
      <c r="N21866" s="120"/>
      <c r="U21866" s="121"/>
      <c r="V21866" s="122"/>
      <c r="W21866" s="123"/>
      <c r="AC21866" s="123"/>
    </row>
    <row r="21867" spans="5:29" s="2" customFormat="1">
      <c r="E21867" s="120"/>
      <c r="M21867" s="120"/>
      <c r="N21867" s="120"/>
      <c r="U21867" s="121"/>
      <c r="V21867" s="122"/>
      <c r="W21867" s="123"/>
      <c r="AC21867" s="123"/>
    </row>
    <row r="21868" spans="5:29" s="2" customFormat="1">
      <c r="E21868" s="120"/>
      <c r="M21868" s="120"/>
      <c r="N21868" s="120"/>
      <c r="U21868" s="121"/>
      <c r="V21868" s="122"/>
      <c r="W21868" s="123"/>
      <c r="AC21868" s="123"/>
    </row>
    <row r="21869" spans="5:29" s="2" customFormat="1">
      <c r="E21869" s="120"/>
      <c r="M21869" s="120"/>
      <c r="N21869" s="120"/>
      <c r="U21869" s="121"/>
      <c r="V21869" s="122"/>
      <c r="W21869" s="123"/>
      <c r="AC21869" s="123"/>
    </row>
    <row r="21870" spans="5:29" s="2" customFormat="1">
      <c r="E21870" s="120"/>
      <c r="M21870" s="120"/>
      <c r="N21870" s="120"/>
      <c r="U21870" s="121"/>
      <c r="V21870" s="122"/>
      <c r="W21870" s="123"/>
      <c r="AC21870" s="123"/>
    </row>
    <row r="21871" spans="5:29" s="2" customFormat="1">
      <c r="E21871" s="120"/>
      <c r="M21871" s="120"/>
      <c r="N21871" s="120"/>
      <c r="U21871" s="121"/>
      <c r="V21871" s="122"/>
      <c r="W21871" s="123"/>
      <c r="AC21871" s="123"/>
    </row>
    <row r="21872" spans="5:29" s="2" customFormat="1">
      <c r="E21872" s="120"/>
      <c r="M21872" s="120"/>
      <c r="N21872" s="120"/>
      <c r="U21872" s="121"/>
      <c r="V21872" s="122"/>
      <c r="W21872" s="123"/>
      <c r="AC21872" s="123"/>
    </row>
    <row r="21873" spans="5:29" s="2" customFormat="1">
      <c r="E21873" s="120"/>
      <c r="M21873" s="120"/>
      <c r="N21873" s="120"/>
      <c r="U21873" s="121"/>
      <c r="V21873" s="122"/>
      <c r="W21873" s="123"/>
      <c r="AC21873" s="123"/>
    </row>
    <row r="21874" spans="5:29" s="2" customFormat="1">
      <c r="E21874" s="120"/>
      <c r="M21874" s="120"/>
      <c r="N21874" s="120"/>
      <c r="U21874" s="121"/>
      <c r="V21874" s="122"/>
      <c r="W21874" s="123"/>
      <c r="AC21874" s="123"/>
    </row>
    <row r="21875" spans="5:29" s="2" customFormat="1">
      <c r="E21875" s="120"/>
      <c r="M21875" s="120"/>
      <c r="N21875" s="120"/>
      <c r="U21875" s="121"/>
      <c r="V21875" s="122"/>
      <c r="W21875" s="123"/>
      <c r="AC21875" s="123"/>
    </row>
    <row r="21876" spans="5:29" s="2" customFormat="1">
      <c r="E21876" s="120"/>
      <c r="M21876" s="120"/>
      <c r="N21876" s="120"/>
      <c r="U21876" s="121"/>
      <c r="V21876" s="122"/>
      <c r="W21876" s="123"/>
      <c r="AC21876" s="123"/>
    </row>
    <row r="21877" spans="5:29" s="2" customFormat="1">
      <c r="E21877" s="120"/>
      <c r="M21877" s="120"/>
      <c r="N21877" s="120"/>
      <c r="U21877" s="121"/>
      <c r="V21877" s="122"/>
      <c r="W21877" s="123"/>
      <c r="AC21877" s="123"/>
    </row>
    <row r="21878" spans="5:29" s="2" customFormat="1">
      <c r="E21878" s="120"/>
      <c r="M21878" s="120"/>
      <c r="N21878" s="120"/>
      <c r="U21878" s="121"/>
      <c r="V21878" s="122"/>
      <c r="W21878" s="123"/>
      <c r="AC21878" s="123"/>
    </row>
    <row r="21879" spans="5:29" s="2" customFormat="1">
      <c r="E21879" s="120"/>
      <c r="M21879" s="120"/>
      <c r="N21879" s="120"/>
      <c r="U21879" s="121"/>
      <c r="V21879" s="122"/>
      <c r="W21879" s="123"/>
      <c r="AC21879" s="123"/>
    </row>
    <row r="21880" spans="5:29" s="2" customFormat="1">
      <c r="E21880" s="120"/>
      <c r="M21880" s="120"/>
      <c r="N21880" s="120"/>
      <c r="U21880" s="121"/>
      <c r="V21880" s="122"/>
      <c r="W21880" s="123"/>
      <c r="AC21880" s="123"/>
    </row>
    <row r="21881" spans="5:29" s="2" customFormat="1">
      <c r="E21881" s="120"/>
      <c r="M21881" s="120"/>
      <c r="N21881" s="120"/>
      <c r="U21881" s="121"/>
      <c r="V21881" s="122"/>
      <c r="W21881" s="123"/>
      <c r="AC21881" s="123"/>
    </row>
    <row r="21882" spans="5:29" s="2" customFormat="1">
      <c r="E21882" s="120"/>
      <c r="M21882" s="120"/>
      <c r="N21882" s="120"/>
      <c r="U21882" s="121"/>
      <c r="V21882" s="122"/>
      <c r="W21882" s="123"/>
      <c r="AC21882" s="123"/>
    </row>
    <row r="21883" spans="5:29" s="2" customFormat="1">
      <c r="E21883" s="120"/>
      <c r="M21883" s="120"/>
      <c r="N21883" s="120"/>
      <c r="U21883" s="121"/>
      <c r="V21883" s="122"/>
      <c r="W21883" s="123"/>
      <c r="AC21883" s="123"/>
    </row>
    <row r="21884" spans="5:29" s="2" customFormat="1">
      <c r="E21884" s="120"/>
      <c r="M21884" s="120"/>
      <c r="N21884" s="120"/>
      <c r="U21884" s="121"/>
      <c r="V21884" s="122"/>
      <c r="W21884" s="123"/>
      <c r="AC21884" s="123"/>
    </row>
    <row r="21885" spans="5:29" s="2" customFormat="1">
      <c r="E21885" s="120"/>
      <c r="M21885" s="120"/>
      <c r="N21885" s="120"/>
      <c r="U21885" s="121"/>
      <c r="V21885" s="122"/>
      <c r="W21885" s="123"/>
      <c r="AC21885" s="123"/>
    </row>
    <row r="21886" spans="5:29" s="2" customFormat="1">
      <c r="E21886" s="120"/>
      <c r="M21886" s="120"/>
      <c r="N21886" s="120"/>
      <c r="U21886" s="121"/>
      <c r="V21886" s="122"/>
      <c r="W21886" s="123"/>
      <c r="AC21886" s="123"/>
    </row>
    <row r="21887" spans="5:29" s="2" customFormat="1">
      <c r="E21887" s="120"/>
      <c r="M21887" s="120"/>
      <c r="N21887" s="120"/>
      <c r="U21887" s="121"/>
      <c r="V21887" s="122"/>
      <c r="W21887" s="123"/>
      <c r="AC21887" s="123"/>
    </row>
    <row r="21888" spans="5:29" s="2" customFormat="1">
      <c r="E21888" s="120"/>
      <c r="M21888" s="120"/>
      <c r="N21888" s="120"/>
      <c r="U21888" s="121"/>
      <c r="V21888" s="122"/>
      <c r="W21888" s="123"/>
      <c r="AC21888" s="123"/>
    </row>
    <row r="21889" spans="5:29" s="2" customFormat="1">
      <c r="E21889" s="120"/>
      <c r="M21889" s="120"/>
      <c r="N21889" s="120"/>
      <c r="U21889" s="121"/>
      <c r="V21889" s="122"/>
      <c r="W21889" s="123"/>
      <c r="AC21889" s="123"/>
    </row>
    <row r="21890" spans="5:29" s="2" customFormat="1">
      <c r="E21890" s="120"/>
      <c r="M21890" s="120"/>
      <c r="N21890" s="120"/>
      <c r="U21890" s="121"/>
      <c r="V21890" s="122"/>
      <c r="W21890" s="123"/>
      <c r="AC21890" s="123"/>
    </row>
    <row r="21891" spans="5:29" s="2" customFormat="1">
      <c r="E21891" s="120"/>
      <c r="M21891" s="120"/>
      <c r="N21891" s="120"/>
      <c r="U21891" s="121"/>
      <c r="V21891" s="122"/>
      <c r="W21891" s="123"/>
      <c r="AC21891" s="123"/>
    </row>
    <row r="21892" spans="5:29" s="2" customFormat="1">
      <c r="E21892" s="120"/>
      <c r="M21892" s="120"/>
      <c r="N21892" s="120"/>
      <c r="U21892" s="121"/>
      <c r="V21892" s="122"/>
      <c r="W21892" s="123"/>
      <c r="AC21892" s="123"/>
    </row>
    <row r="21893" spans="5:29" s="2" customFormat="1">
      <c r="E21893" s="120"/>
      <c r="M21893" s="120"/>
      <c r="N21893" s="120"/>
      <c r="U21893" s="121"/>
      <c r="V21893" s="122"/>
      <c r="W21893" s="123"/>
      <c r="AC21893" s="123"/>
    </row>
    <row r="21894" spans="5:29" s="2" customFormat="1">
      <c r="E21894" s="120"/>
      <c r="M21894" s="120"/>
      <c r="N21894" s="120"/>
      <c r="U21894" s="121"/>
      <c r="V21894" s="122"/>
      <c r="W21894" s="123"/>
      <c r="AC21894" s="123"/>
    </row>
    <row r="21895" spans="5:29" s="2" customFormat="1">
      <c r="E21895" s="120"/>
      <c r="M21895" s="120"/>
      <c r="N21895" s="120"/>
      <c r="U21895" s="121"/>
      <c r="V21895" s="122"/>
      <c r="W21895" s="123"/>
      <c r="AC21895" s="123"/>
    </row>
    <row r="21896" spans="5:29" s="2" customFormat="1">
      <c r="E21896" s="120"/>
      <c r="M21896" s="120"/>
      <c r="N21896" s="120"/>
      <c r="U21896" s="121"/>
      <c r="V21896" s="122"/>
      <c r="W21896" s="123"/>
      <c r="AC21896" s="123"/>
    </row>
    <row r="21897" spans="5:29" s="2" customFormat="1">
      <c r="E21897" s="120"/>
      <c r="M21897" s="120"/>
      <c r="N21897" s="120"/>
      <c r="U21897" s="121"/>
      <c r="V21897" s="122"/>
      <c r="W21897" s="123"/>
      <c r="AC21897" s="123"/>
    </row>
    <row r="21898" spans="5:29" s="2" customFormat="1">
      <c r="E21898" s="120"/>
      <c r="M21898" s="120"/>
      <c r="N21898" s="120"/>
      <c r="U21898" s="121"/>
      <c r="V21898" s="122"/>
      <c r="W21898" s="123"/>
      <c r="AC21898" s="123"/>
    </row>
    <row r="21899" spans="5:29" s="2" customFormat="1">
      <c r="E21899" s="120"/>
      <c r="M21899" s="120"/>
      <c r="N21899" s="120"/>
      <c r="U21899" s="121"/>
      <c r="V21899" s="122"/>
      <c r="W21899" s="123"/>
      <c r="AC21899" s="123"/>
    </row>
    <row r="21900" spans="5:29" s="2" customFormat="1">
      <c r="E21900" s="120"/>
      <c r="M21900" s="120"/>
      <c r="N21900" s="120"/>
      <c r="U21900" s="121"/>
      <c r="V21900" s="122"/>
      <c r="W21900" s="123"/>
      <c r="AC21900" s="123"/>
    </row>
    <row r="21901" spans="5:29" s="2" customFormat="1">
      <c r="E21901" s="120"/>
      <c r="M21901" s="120"/>
      <c r="N21901" s="120"/>
      <c r="U21901" s="121"/>
      <c r="V21901" s="122"/>
      <c r="W21901" s="123"/>
      <c r="AC21901" s="123"/>
    </row>
    <row r="21902" spans="5:29" s="2" customFormat="1">
      <c r="E21902" s="120"/>
      <c r="M21902" s="120"/>
      <c r="N21902" s="120"/>
      <c r="U21902" s="121"/>
      <c r="V21902" s="122"/>
      <c r="W21902" s="123"/>
      <c r="AC21902" s="123"/>
    </row>
    <row r="21903" spans="5:29" s="2" customFormat="1">
      <c r="E21903" s="120"/>
      <c r="M21903" s="120"/>
      <c r="N21903" s="120"/>
      <c r="U21903" s="121"/>
      <c r="V21903" s="122"/>
      <c r="W21903" s="123"/>
      <c r="AC21903" s="123"/>
    </row>
    <row r="21904" spans="5:29" s="2" customFormat="1">
      <c r="E21904" s="120"/>
      <c r="M21904" s="120"/>
      <c r="N21904" s="120"/>
      <c r="U21904" s="121"/>
      <c r="V21904" s="122"/>
      <c r="W21904" s="123"/>
      <c r="AC21904" s="123"/>
    </row>
    <row r="21905" spans="5:29" s="2" customFormat="1">
      <c r="E21905" s="120"/>
      <c r="M21905" s="120"/>
      <c r="N21905" s="120"/>
      <c r="U21905" s="121"/>
      <c r="V21905" s="122"/>
      <c r="W21905" s="123"/>
      <c r="AC21905" s="123"/>
    </row>
    <row r="21906" spans="5:29" s="2" customFormat="1">
      <c r="E21906" s="120"/>
      <c r="M21906" s="120"/>
      <c r="N21906" s="120"/>
      <c r="U21906" s="121"/>
      <c r="V21906" s="122"/>
      <c r="W21906" s="123"/>
      <c r="AC21906" s="123"/>
    </row>
    <row r="21907" spans="5:29" s="2" customFormat="1">
      <c r="E21907" s="120"/>
      <c r="M21907" s="120"/>
      <c r="N21907" s="120"/>
      <c r="U21907" s="121"/>
      <c r="V21907" s="122"/>
      <c r="W21907" s="123"/>
      <c r="AC21907" s="123"/>
    </row>
    <row r="21908" spans="5:29" s="2" customFormat="1">
      <c r="E21908" s="120"/>
      <c r="M21908" s="120"/>
      <c r="N21908" s="120"/>
      <c r="U21908" s="121"/>
      <c r="V21908" s="122"/>
      <c r="W21908" s="123"/>
      <c r="AC21908" s="123"/>
    </row>
    <row r="21909" spans="5:29" s="2" customFormat="1">
      <c r="E21909" s="120"/>
      <c r="M21909" s="120"/>
      <c r="N21909" s="120"/>
      <c r="U21909" s="121"/>
      <c r="V21909" s="122"/>
      <c r="W21909" s="123"/>
      <c r="AC21909" s="123"/>
    </row>
    <row r="21910" spans="5:29" s="2" customFormat="1">
      <c r="E21910" s="120"/>
      <c r="M21910" s="120"/>
      <c r="N21910" s="120"/>
      <c r="U21910" s="121"/>
      <c r="V21910" s="122"/>
      <c r="W21910" s="123"/>
      <c r="AC21910" s="123"/>
    </row>
    <row r="21911" spans="5:29" s="2" customFormat="1">
      <c r="E21911" s="120"/>
      <c r="M21911" s="120"/>
      <c r="N21911" s="120"/>
      <c r="U21911" s="121"/>
      <c r="V21911" s="122"/>
      <c r="W21911" s="123"/>
      <c r="AC21911" s="123"/>
    </row>
    <row r="21912" spans="5:29" s="2" customFormat="1">
      <c r="E21912" s="120"/>
      <c r="M21912" s="120"/>
      <c r="N21912" s="120"/>
      <c r="U21912" s="121"/>
      <c r="V21912" s="122"/>
      <c r="W21912" s="123"/>
      <c r="AC21912" s="123"/>
    </row>
    <row r="21913" spans="5:29" s="2" customFormat="1">
      <c r="E21913" s="120"/>
      <c r="M21913" s="120"/>
      <c r="N21913" s="120"/>
      <c r="U21913" s="121"/>
      <c r="V21913" s="122"/>
      <c r="W21913" s="123"/>
      <c r="AC21913" s="123"/>
    </row>
    <row r="21914" spans="5:29" s="2" customFormat="1">
      <c r="E21914" s="120"/>
      <c r="M21914" s="120"/>
      <c r="N21914" s="120"/>
      <c r="U21914" s="121"/>
      <c r="V21914" s="122"/>
      <c r="W21914" s="123"/>
      <c r="AC21914" s="123"/>
    </row>
    <row r="21915" spans="5:29" s="2" customFormat="1">
      <c r="E21915" s="120"/>
      <c r="M21915" s="120"/>
      <c r="N21915" s="120"/>
      <c r="U21915" s="121"/>
      <c r="V21915" s="122"/>
      <c r="W21915" s="123"/>
      <c r="AC21915" s="123"/>
    </row>
    <row r="21916" spans="5:29" s="2" customFormat="1">
      <c r="E21916" s="120"/>
      <c r="M21916" s="120"/>
      <c r="N21916" s="120"/>
      <c r="U21916" s="121"/>
      <c r="V21916" s="122"/>
      <c r="W21916" s="123"/>
      <c r="AC21916" s="123"/>
    </row>
    <row r="21917" spans="5:29" s="2" customFormat="1">
      <c r="E21917" s="120"/>
      <c r="M21917" s="120"/>
      <c r="N21917" s="120"/>
      <c r="U21917" s="121"/>
      <c r="V21917" s="122"/>
      <c r="W21917" s="123"/>
      <c r="AC21917" s="123"/>
    </row>
    <row r="21918" spans="5:29" s="2" customFormat="1">
      <c r="E21918" s="120"/>
      <c r="M21918" s="120"/>
      <c r="N21918" s="120"/>
      <c r="U21918" s="121"/>
      <c r="V21918" s="122"/>
      <c r="W21918" s="123"/>
      <c r="AC21918" s="123"/>
    </row>
    <row r="21919" spans="5:29" s="2" customFormat="1">
      <c r="E21919" s="120"/>
      <c r="M21919" s="120"/>
      <c r="N21919" s="120"/>
      <c r="U21919" s="121"/>
      <c r="V21919" s="122"/>
      <c r="W21919" s="123"/>
      <c r="AC21919" s="123"/>
    </row>
    <row r="21920" spans="5:29" s="2" customFormat="1">
      <c r="E21920" s="120"/>
      <c r="M21920" s="120"/>
      <c r="N21920" s="120"/>
      <c r="U21920" s="121"/>
      <c r="V21920" s="122"/>
      <c r="W21920" s="123"/>
      <c r="AC21920" s="123"/>
    </row>
    <row r="21921" spans="5:29" s="2" customFormat="1">
      <c r="E21921" s="120"/>
      <c r="M21921" s="120"/>
      <c r="N21921" s="120"/>
      <c r="U21921" s="121"/>
      <c r="V21921" s="122"/>
      <c r="W21921" s="123"/>
      <c r="AC21921" s="123"/>
    </row>
    <row r="21922" spans="5:29" s="2" customFormat="1">
      <c r="E21922" s="120"/>
      <c r="M21922" s="120"/>
      <c r="N21922" s="120"/>
      <c r="U21922" s="121"/>
      <c r="V21922" s="122"/>
      <c r="W21922" s="123"/>
      <c r="AC21922" s="123"/>
    </row>
    <row r="21923" spans="5:29" s="2" customFormat="1">
      <c r="E21923" s="120"/>
      <c r="M21923" s="120"/>
      <c r="N21923" s="120"/>
      <c r="U21923" s="121"/>
      <c r="V21923" s="122"/>
      <c r="W21923" s="123"/>
      <c r="AC21923" s="123"/>
    </row>
    <row r="21924" spans="5:29" s="2" customFormat="1">
      <c r="E21924" s="120"/>
      <c r="M21924" s="120"/>
      <c r="N21924" s="120"/>
      <c r="U21924" s="121"/>
      <c r="V21924" s="122"/>
      <c r="W21924" s="123"/>
      <c r="AC21924" s="123"/>
    </row>
    <row r="21925" spans="5:29" s="2" customFormat="1">
      <c r="E21925" s="120"/>
      <c r="M21925" s="120"/>
      <c r="N21925" s="120"/>
      <c r="U21925" s="121"/>
      <c r="V21925" s="122"/>
      <c r="W21925" s="123"/>
      <c r="AC21925" s="123"/>
    </row>
    <row r="21926" spans="5:29" s="2" customFormat="1">
      <c r="E21926" s="120"/>
      <c r="M21926" s="120"/>
      <c r="N21926" s="120"/>
      <c r="U21926" s="121"/>
      <c r="V21926" s="122"/>
      <c r="W21926" s="123"/>
      <c r="AC21926" s="123"/>
    </row>
    <row r="21927" spans="5:29" s="2" customFormat="1">
      <c r="E21927" s="120"/>
      <c r="M21927" s="120"/>
      <c r="N21927" s="120"/>
      <c r="U21927" s="121"/>
      <c r="V21927" s="122"/>
      <c r="W21927" s="123"/>
      <c r="AC21927" s="123"/>
    </row>
    <row r="21928" spans="5:29" s="2" customFormat="1">
      <c r="E21928" s="120"/>
      <c r="M21928" s="120"/>
      <c r="N21928" s="120"/>
      <c r="U21928" s="121"/>
      <c r="V21928" s="122"/>
      <c r="W21928" s="123"/>
      <c r="AC21928" s="123"/>
    </row>
    <row r="21929" spans="5:29" s="2" customFormat="1">
      <c r="E21929" s="120"/>
      <c r="M21929" s="120"/>
      <c r="N21929" s="120"/>
      <c r="U21929" s="121"/>
      <c r="V21929" s="122"/>
      <c r="W21929" s="123"/>
      <c r="AC21929" s="123"/>
    </row>
    <row r="21930" spans="5:29" s="2" customFormat="1">
      <c r="E21930" s="120"/>
      <c r="M21930" s="120"/>
      <c r="N21930" s="120"/>
      <c r="U21930" s="121"/>
      <c r="V21930" s="122"/>
      <c r="W21930" s="123"/>
      <c r="AC21930" s="123"/>
    </row>
    <row r="21931" spans="5:29" s="2" customFormat="1">
      <c r="E21931" s="120"/>
      <c r="M21931" s="120"/>
      <c r="N21931" s="120"/>
      <c r="U21931" s="121"/>
      <c r="V21931" s="122"/>
      <c r="W21931" s="123"/>
      <c r="AC21931" s="123"/>
    </row>
    <row r="21932" spans="5:29" s="2" customFormat="1">
      <c r="E21932" s="120"/>
      <c r="M21932" s="120"/>
      <c r="N21932" s="120"/>
      <c r="U21932" s="121"/>
      <c r="V21932" s="122"/>
      <c r="W21932" s="123"/>
      <c r="AC21932" s="123"/>
    </row>
    <row r="21933" spans="5:29" s="2" customFormat="1">
      <c r="E21933" s="120"/>
      <c r="M21933" s="120"/>
      <c r="N21933" s="120"/>
      <c r="U21933" s="121"/>
      <c r="V21933" s="122"/>
      <c r="W21933" s="123"/>
      <c r="AC21933" s="123"/>
    </row>
    <row r="21934" spans="5:29" s="2" customFormat="1">
      <c r="E21934" s="120"/>
      <c r="M21934" s="120"/>
      <c r="N21934" s="120"/>
      <c r="U21934" s="121"/>
      <c r="V21934" s="122"/>
      <c r="W21934" s="123"/>
      <c r="AC21934" s="123"/>
    </row>
    <row r="21935" spans="5:29" s="2" customFormat="1">
      <c r="E21935" s="120"/>
      <c r="M21935" s="120"/>
      <c r="N21935" s="120"/>
      <c r="U21935" s="121"/>
      <c r="V21935" s="122"/>
      <c r="W21935" s="123"/>
      <c r="AC21935" s="123"/>
    </row>
    <row r="21936" spans="5:29" s="2" customFormat="1">
      <c r="E21936" s="120"/>
      <c r="M21936" s="120"/>
      <c r="N21936" s="120"/>
      <c r="U21936" s="121"/>
      <c r="V21936" s="122"/>
      <c r="W21936" s="123"/>
      <c r="AC21936" s="123"/>
    </row>
    <row r="21937" spans="5:29" s="2" customFormat="1">
      <c r="E21937" s="120"/>
      <c r="M21937" s="120"/>
      <c r="N21937" s="120"/>
      <c r="U21937" s="121"/>
      <c r="V21937" s="122"/>
      <c r="W21937" s="123"/>
      <c r="AC21937" s="123"/>
    </row>
    <row r="21938" spans="5:29" s="2" customFormat="1">
      <c r="E21938" s="120"/>
      <c r="M21938" s="120"/>
      <c r="N21938" s="120"/>
      <c r="U21938" s="121"/>
      <c r="V21938" s="122"/>
      <c r="W21938" s="123"/>
      <c r="AC21938" s="123"/>
    </row>
    <row r="21939" spans="5:29" s="2" customFormat="1">
      <c r="E21939" s="120"/>
      <c r="M21939" s="120"/>
      <c r="N21939" s="120"/>
      <c r="U21939" s="121"/>
      <c r="V21939" s="122"/>
      <c r="W21939" s="123"/>
      <c r="AC21939" s="123"/>
    </row>
    <row r="21940" spans="5:29" s="2" customFormat="1">
      <c r="E21940" s="120"/>
      <c r="M21940" s="120"/>
      <c r="N21940" s="120"/>
      <c r="U21940" s="121"/>
      <c r="V21940" s="122"/>
      <c r="W21940" s="123"/>
      <c r="AC21940" s="123"/>
    </row>
    <row r="21941" spans="5:29" s="2" customFormat="1">
      <c r="E21941" s="120"/>
      <c r="M21941" s="120"/>
      <c r="N21941" s="120"/>
      <c r="U21941" s="121"/>
      <c r="V21941" s="122"/>
      <c r="W21941" s="123"/>
      <c r="AC21941" s="123"/>
    </row>
    <row r="21942" spans="5:29" s="2" customFormat="1">
      <c r="E21942" s="120"/>
      <c r="M21942" s="120"/>
      <c r="N21942" s="120"/>
      <c r="U21942" s="121"/>
      <c r="V21942" s="122"/>
      <c r="W21942" s="123"/>
      <c r="AC21942" s="123"/>
    </row>
    <row r="21943" spans="5:29" s="2" customFormat="1">
      <c r="E21943" s="120"/>
      <c r="M21943" s="120"/>
      <c r="N21943" s="120"/>
      <c r="U21943" s="121"/>
      <c r="V21943" s="122"/>
      <c r="W21943" s="123"/>
      <c r="AC21943" s="123"/>
    </row>
    <row r="21944" spans="5:29" s="2" customFormat="1">
      <c r="E21944" s="120"/>
      <c r="M21944" s="120"/>
      <c r="N21944" s="120"/>
      <c r="U21944" s="121"/>
      <c r="V21944" s="122"/>
      <c r="W21944" s="123"/>
      <c r="AC21944" s="123"/>
    </row>
    <row r="21945" spans="5:29" s="2" customFormat="1">
      <c r="E21945" s="120"/>
      <c r="M21945" s="120"/>
      <c r="N21945" s="120"/>
      <c r="U21945" s="121"/>
      <c r="V21945" s="122"/>
      <c r="W21945" s="123"/>
      <c r="AC21945" s="123"/>
    </row>
    <row r="21946" spans="5:29" s="2" customFormat="1">
      <c r="E21946" s="120"/>
      <c r="M21946" s="120"/>
      <c r="N21946" s="120"/>
      <c r="U21946" s="121"/>
      <c r="V21946" s="122"/>
      <c r="W21946" s="123"/>
      <c r="AC21946" s="123"/>
    </row>
    <row r="21947" spans="5:29" s="2" customFormat="1">
      <c r="E21947" s="120"/>
      <c r="M21947" s="120"/>
      <c r="N21947" s="120"/>
      <c r="U21947" s="121"/>
      <c r="V21947" s="122"/>
      <c r="W21947" s="123"/>
      <c r="AC21947" s="123"/>
    </row>
    <row r="21948" spans="5:29" s="2" customFormat="1">
      <c r="E21948" s="120"/>
      <c r="M21948" s="120"/>
      <c r="N21948" s="120"/>
      <c r="U21948" s="121"/>
      <c r="V21948" s="122"/>
      <c r="W21948" s="123"/>
      <c r="AC21948" s="123"/>
    </row>
    <row r="21949" spans="5:29" s="2" customFormat="1">
      <c r="E21949" s="120"/>
      <c r="M21949" s="120"/>
      <c r="N21949" s="120"/>
      <c r="U21949" s="121"/>
      <c r="V21949" s="122"/>
      <c r="W21949" s="123"/>
      <c r="AC21949" s="123"/>
    </row>
    <row r="21950" spans="5:29" s="2" customFormat="1">
      <c r="E21950" s="120"/>
      <c r="M21950" s="120"/>
      <c r="N21950" s="120"/>
      <c r="U21950" s="121"/>
      <c r="V21950" s="122"/>
      <c r="W21950" s="123"/>
      <c r="AC21950" s="123"/>
    </row>
    <row r="21951" spans="5:29" s="2" customFormat="1">
      <c r="E21951" s="120"/>
      <c r="M21951" s="120"/>
      <c r="N21951" s="120"/>
      <c r="U21951" s="121"/>
      <c r="V21951" s="122"/>
      <c r="W21951" s="123"/>
      <c r="AC21951" s="123"/>
    </row>
    <row r="21952" spans="5:29" s="2" customFormat="1">
      <c r="E21952" s="120"/>
      <c r="M21952" s="120"/>
      <c r="N21952" s="120"/>
      <c r="U21952" s="121"/>
      <c r="V21952" s="122"/>
      <c r="W21952" s="123"/>
      <c r="AC21952" s="123"/>
    </row>
    <row r="21953" spans="5:29" s="2" customFormat="1">
      <c r="E21953" s="120"/>
      <c r="M21953" s="120"/>
      <c r="N21953" s="120"/>
      <c r="U21953" s="121"/>
      <c r="V21953" s="122"/>
      <c r="W21953" s="123"/>
      <c r="AC21953" s="123"/>
    </row>
    <row r="21954" spans="5:29" s="2" customFormat="1">
      <c r="E21954" s="120"/>
      <c r="M21954" s="120"/>
      <c r="N21954" s="120"/>
      <c r="U21954" s="121"/>
      <c r="V21954" s="122"/>
      <c r="W21954" s="123"/>
      <c r="AC21954" s="123"/>
    </row>
    <row r="21955" spans="5:29" s="2" customFormat="1">
      <c r="E21955" s="120"/>
      <c r="M21955" s="120"/>
      <c r="N21955" s="120"/>
      <c r="U21955" s="121"/>
      <c r="V21955" s="122"/>
      <c r="W21955" s="123"/>
      <c r="AC21955" s="123"/>
    </row>
    <row r="21956" spans="5:29" s="2" customFormat="1">
      <c r="E21956" s="120"/>
      <c r="M21956" s="120"/>
      <c r="N21956" s="120"/>
      <c r="U21956" s="121"/>
      <c r="V21956" s="122"/>
      <c r="W21956" s="123"/>
      <c r="AC21956" s="123"/>
    </row>
    <row r="21957" spans="5:29" s="2" customFormat="1">
      <c r="E21957" s="120"/>
      <c r="M21957" s="120"/>
      <c r="N21957" s="120"/>
      <c r="U21957" s="121"/>
      <c r="V21957" s="122"/>
      <c r="W21957" s="123"/>
      <c r="AC21957" s="123"/>
    </row>
    <row r="21958" spans="5:29" s="2" customFormat="1">
      <c r="E21958" s="120"/>
      <c r="M21958" s="120"/>
      <c r="N21958" s="120"/>
      <c r="U21958" s="121"/>
      <c r="V21958" s="122"/>
      <c r="W21958" s="123"/>
      <c r="AC21958" s="123"/>
    </row>
    <row r="21959" spans="5:29" s="2" customFormat="1">
      <c r="E21959" s="120"/>
      <c r="M21959" s="120"/>
      <c r="N21959" s="120"/>
      <c r="U21959" s="121"/>
      <c r="V21959" s="122"/>
      <c r="W21959" s="123"/>
      <c r="AC21959" s="123"/>
    </row>
    <row r="21960" spans="5:29" s="2" customFormat="1">
      <c r="E21960" s="120"/>
      <c r="M21960" s="120"/>
      <c r="N21960" s="120"/>
      <c r="U21960" s="121"/>
      <c r="V21960" s="122"/>
      <c r="W21960" s="123"/>
      <c r="AC21960" s="123"/>
    </row>
    <row r="21961" spans="5:29" s="2" customFormat="1">
      <c r="E21961" s="120"/>
      <c r="M21961" s="120"/>
      <c r="N21961" s="120"/>
      <c r="U21961" s="121"/>
      <c r="V21961" s="122"/>
      <c r="W21961" s="123"/>
      <c r="AC21961" s="123"/>
    </row>
    <row r="21962" spans="5:29" s="2" customFormat="1">
      <c r="E21962" s="120"/>
      <c r="M21962" s="120"/>
      <c r="N21962" s="120"/>
      <c r="U21962" s="121"/>
      <c r="V21962" s="122"/>
      <c r="W21962" s="123"/>
      <c r="AC21962" s="123"/>
    </row>
    <row r="21963" spans="5:29" s="2" customFormat="1">
      <c r="E21963" s="120"/>
      <c r="M21963" s="120"/>
      <c r="N21963" s="120"/>
      <c r="U21963" s="121"/>
      <c r="V21963" s="122"/>
      <c r="W21963" s="123"/>
      <c r="AC21963" s="123"/>
    </row>
    <row r="21964" spans="5:29" s="2" customFormat="1">
      <c r="E21964" s="120"/>
      <c r="M21964" s="120"/>
      <c r="N21964" s="120"/>
      <c r="U21964" s="121"/>
      <c r="V21964" s="122"/>
      <c r="W21964" s="123"/>
      <c r="AC21964" s="123"/>
    </row>
    <row r="21965" spans="5:29" s="2" customFormat="1">
      <c r="E21965" s="120"/>
      <c r="M21965" s="120"/>
      <c r="N21965" s="120"/>
      <c r="U21965" s="121"/>
      <c r="V21965" s="122"/>
      <c r="W21965" s="123"/>
      <c r="AC21965" s="123"/>
    </row>
    <row r="21966" spans="5:29" s="2" customFormat="1">
      <c r="E21966" s="120"/>
      <c r="M21966" s="120"/>
      <c r="N21966" s="120"/>
      <c r="U21966" s="121"/>
      <c r="V21966" s="122"/>
      <c r="W21966" s="123"/>
      <c r="AC21966" s="123"/>
    </row>
    <row r="21967" spans="5:29" s="2" customFormat="1">
      <c r="E21967" s="120"/>
      <c r="M21967" s="120"/>
      <c r="N21967" s="120"/>
      <c r="U21967" s="121"/>
      <c r="V21967" s="122"/>
      <c r="W21967" s="123"/>
      <c r="AC21967" s="123"/>
    </row>
    <row r="21968" spans="5:29" s="2" customFormat="1">
      <c r="E21968" s="120"/>
      <c r="M21968" s="120"/>
      <c r="N21968" s="120"/>
      <c r="U21968" s="121"/>
      <c r="V21968" s="122"/>
      <c r="W21968" s="123"/>
      <c r="AC21968" s="123"/>
    </row>
    <row r="21969" spans="5:29" s="2" customFormat="1">
      <c r="E21969" s="120"/>
      <c r="M21969" s="120"/>
      <c r="N21969" s="120"/>
      <c r="U21969" s="121"/>
      <c r="V21969" s="122"/>
      <c r="W21969" s="123"/>
      <c r="AC21969" s="123"/>
    </row>
    <row r="21970" spans="5:29" s="2" customFormat="1">
      <c r="E21970" s="120"/>
      <c r="M21970" s="120"/>
      <c r="N21970" s="120"/>
      <c r="U21970" s="121"/>
      <c r="V21970" s="122"/>
      <c r="W21970" s="123"/>
      <c r="AC21970" s="123"/>
    </row>
    <row r="21971" spans="5:29" s="2" customFormat="1">
      <c r="E21971" s="120"/>
      <c r="M21971" s="120"/>
      <c r="N21971" s="120"/>
      <c r="U21971" s="121"/>
      <c r="V21971" s="122"/>
      <c r="W21971" s="123"/>
      <c r="AC21971" s="123"/>
    </row>
    <row r="21972" spans="5:29" s="2" customFormat="1">
      <c r="E21972" s="120"/>
      <c r="M21972" s="120"/>
      <c r="N21972" s="120"/>
      <c r="U21972" s="121"/>
      <c r="V21972" s="122"/>
      <c r="W21972" s="123"/>
      <c r="AC21972" s="123"/>
    </row>
    <row r="21973" spans="5:29" s="2" customFormat="1">
      <c r="E21973" s="120"/>
      <c r="M21973" s="120"/>
      <c r="N21973" s="120"/>
      <c r="U21973" s="121"/>
      <c r="V21973" s="122"/>
      <c r="W21973" s="123"/>
      <c r="AC21973" s="123"/>
    </row>
    <row r="21974" spans="5:29" s="2" customFormat="1">
      <c r="E21974" s="120"/>
      <c r="M21974" s="120"/>
      <c r="N21974" s="120"/>
      <c r="U21974" s="121"/>
      <c r="V21974" s="122"/>
      <c r="W21974" s="123"/>
      <c r="AC21974" s="123"/>
    </row>
    <row r="21975" spans="5:29" s="2" customFormat="1">
      <c r="E21975" s="120"/>
      <c r="M21975" s="120"/>
      <c r="N21975" s="120"/>
      <c r="U21975" s="121"/>
      <c r="V21975" s="122"/>
      <c r="W21975" s="123"/>
      <c r="AC21975" s="123"/>
    </row>
    <row r="21976" spans="5:29" s="2" customFormat="1">
      <c r="E21976" s="120"/>
      <c r="M21976" s="120"/>
      <c r="N21976" s="120"/>
      <c r="U21976" s="121"/>
      <c r="V21976" s="122"/>
      <c r="W21976" s="123"/>
      <c r="AC21976" s="123"/>
    </row>
    <row r="21977" spans="5:29" s="2" customFormat="1">
      <c r="E21977" s="120"/>
      <c r="M21977" s="120"/>
      <c r="N21977" s="120"/>
      <c r="U21977" s="121"/>
      <c r="V21977" s="122"/>
      <c r="W21977" s="123"/>
      <c r="AC21977" s="123"/>
    </row>
    <row r="21978" spans="5:29" s="2" customFormat="1">
      <c r="E21978" s="120"/>
      <c r="M21978" s="120"/>
      <c r="N21978" s="120"/>
      <c r="U21978" s="121"/>
      <c r="V21978" s="122"/>
      <c r="W21978" s="123"/>
      <c r="AC21978" s="123"/>
    </row>
    <row r="21979" spans="5:29" s="2" customFormat="1">
      <c r="E21979" s="120"/>
      <c r="M21979" s="120"/>
      <c r="N21979" s="120"/>
      <c r="U21979" s="121"/>
      <c r="V21979" s="122"/>
      <c r="W21979" s="123"/>
      <c r="AC21979" s="123"/>
    </row>
    <row r="21980" spans="5:29" s="2" customFormat="1">
      <c r="E21980" s="120"/>
      <c r="M21980" s="120"/>
      <c r="N21980" s="120"/>
      <c r="U21980" s="121"/>
      <c r="V21980" s="122"/>
      <c r="W21980" s="123"/>
      <c r="AC21980" s="123"/>
    </row>
    <row r="21981" spans="5:29" s="2" customFormat="1">
      <c r="E21981" s="120"/>
      <c r="M21981" s="120"/>
      <c r="N21981" s="120"/>
      <c r="U21981" s="121"/>
      <c r="V21981" s="122"/>
      <c r="W21981" s="123"/>
      <c r="AC21981" s="123"/>
    </row>
    <row r="21982" spans="5:29" s="2" customFormat="1">
      <c r="E21982" s="120"/>
      <c r="M21982" s="120"/>
      <c r="N21982" s="120"/>
      <c r="U21982" s="121"/>
      <c r="V21982" s="122"/>
      <c r="W21982" s="123"/>
      <c r="AC21982" s="123"/>
    </row>
    <row r="21983" spans="5:29" s="2" customFormat="1">
      <c r="E21983" s="120"/>
      <c r="M21983" s="120"/>
      <c r="N21983" s="120"/>
      <c r="U21983" s="121"/>
      <c r="V21983" s="122"/>
      <c r="W21983" s="123"/>
      <c r="AC21983" s="123"/>
    </row>
    <row r="21984" spans="5:29" s="2" customFormat="1">
      <c r="E21984" s="120"/>
      <c r="M21984" s="120"/>
      <c r="N21984" s="120"/>
      <c r="U21984" s="121"/>
      <c r="V21984" s="122"/>
      <c r="W21984" s="123"/>
      <c r="AC21984" s="123"/>
    </row>
    <row r="21985" spans="5:29" s="2" customFormat="1">
      <c r="E21985" s="120"/>
      <c r="M21985" s="120"/>
      <c r="N21985" s="120"/>
      <c r="U21985" s="121"/>
      <c r="V21985" s="122"/>
      <c r="W21985" s="123"/>
      <c r="AC21985" s="123"/>
    </row>
    <row r="21986" spans="5:29" s="2" customFormat="1">
      <c r="E21986" s="120"/>
      <c r="M21986" s="120"/>
      <c r="N21986" s="120"/>
      <c r="U21986" s="121"/>
      <c r="V21986" s="122"/>
      <c r="W21986" s="123"/>
      <c r="AC21986" s="123"/>
    </row>
    <row r="21987" spans="5:29" s="2" customFormat="1">
      <c r="E21987" s="120"/>
      <c r="M21987" s="120"/>
      <c r="N21987" s="120"/>
      <c r="U21987" s="121"/>
      <c r="V21987" s="122"/>
      <c r="W21987" s="123"/>
      <c r="AC21987" s="123"/>
    </row>
    <row r="21988" spans="5:29" s="2" customFormat="1">
      <c r="E21988" s="120"/>
      <c r="M21988" s="120"/>
      <c r="N21988" s="120"/>
      <c r="U21988" s="121"/>
      <c r="V21988" s="122"/>
      <c r="W21988" s="123"/>
      <c r="AC21988" s="123"/>
    </row>
    <row r="21989" spans="5:29" s="2" customFormat="1">
      <c r="E21989" s="120"/>
      <c r="M21989" s="120"/>
      <c r="N21989" s="120"/>
      <c r="U21989" s="121"/>
      <c r="V21989" s="122"/>
      <c r="W21989" s="123"/>
      <c r="AC21989" s="123"/>
    </row>
    <row r="21990" spans="5:29" s="2" customFormat="1">
      <c r="E21990" s="120"/>
      <c r="M21990" s="120"/>
      <c r="N21990" s="120"/>
      <c r="U21990" s="121"/>
      <c r="V21990" s="122"/>
      <c r="W21990" s="123"/>
      <c r="AC21990" s="123"/>
    </row>
    <row r="21991" spans="5:29" s="2" customFormat="1">
      <c r="E21991" s="120"/>
      <c r="M21991" s="120"/>
      <c r="N21991" s="120"/>
      <c r="U21991" s="121"/>
      <c r="V21991" s="122"/>
      <c r="W21991" s="123"/>
      <c r="AC21991" s="123"/>
    </row>
    <row r="21992" spans="5:29" s="2" customFormat="1">
      <c r="E21992" s="120"/>
      <c r="M21992" s="120"/>
      <c r="N21992" s="120"/>
      <c r="U21992" s="121"/>
      <c r="V21992" s="122"/>
      <c r="W21992" s="123"/>
      <c r="AC21992" s="123"/>
    </row>
    <row r="21993" spans="5:29" s="2" customFormat="1">
      <c r="E21993" s="120"/>
      <c r="M21993" s="120"/>
      <c r="N21993" s="120"/>
      <c r="U21993" s="121"/>
      <c r="V21993" s="122"/>
      <c r="W21993" s="123"/>
      <c r="AC21993" s="123"/>
    </row>
    <row r="21994" spans="5:29" s="2" customFormat="1">
      <c r="E21994" s="120"/>
      <c r="M21994" s="120"/>
      <c r="N21994" s="120"/>
      <c r="U21994" s="121"/>
      <c r="V21994" s="122"/>
      <c r="W21994" s="123"/>
      <c r="AC21994" s="123"/>
    </row>
    <row r="21995" spans="5:29" s="2" customFormat="1">
      <c r="E21995" s="120"/>
      <c r="M21995" s="120"/>
      <c r="N21995" s="120"/>
      <c r="U21995" s="121"/>
      <c r="V21995" s="122"/>
      <c r="W21995" s="123"/>
      <c r="AC21995" s="123"/>
    </row>
    <row r="21996" spans="5:29" s="2" customFormat="1">
      <c r="E21996" s="120"/>
      <c r="M21996" s="120"/>
      <c r="N21996" s="120"/>
      <c r="U21996" s="121"/>
      <c r="V21996" s="122"/>
      <c r="W21996" s="123"/>
      <c r="AC21996" s="123"/>
    </row>
    <row r="21997" spans="5:29" s="2" customFormat="1">
      <c r="E21997" s="120"/>
      <c r="M21997" s="120"/>
      <c r="N21997" s="120"/>
      <c r="U21997" s="121"/>
      <c r="V21997" s="122"/>
      <c r="W21997" s="123"/>
      <c r="AC21997" s="123"/>
    </row>
    <row r="21998" spans="5:29" s="2" customFormat="1">
      <c r="E21998" s="120"/>
      <c r="M21998" s="120"/>
      <c r="N21998" s="120"/>
      <c r="U21998" s="121"/>
      <c r="V21998" s="122"/>
      <c r="W21998" s="123"/>
      <c r="AC21998" s="123"/>
    </row>
    <row r="21999" spans="5:29" s="2" customFormat="1">
      <c r="E21999" s="120"/>
      <c r="M21999" s="120"/>
      <c r="N21999" s="120"/>
      <c r="U21999" s="121"/>
      <c r="V21999" s="122"/>
      <c r="W21999" s="123"/>
      <c r="AC21999" s="123"/>
    </row>
    <row r="22000" spans="5:29" s="2" customFormat="1">
      <c r="E22000" s="120"/>
      <c r="M22000" s="120"/>
      <c r="N22000" s="120"/>
      <c r="U22000" s="121"/>
      <c r="V22000" s="122"/>
      <c r="W22000" s="123"/>
      <c r="AC22000" s="123"/>
    </row>
    <row r="22001" spans="5:29" s="2" customFormat="1">
      <c r="E22001" s="120"/>
      <c r="M22001" s="120"/>
      <c r="N22001" s="120"/>
      <c r="U22001" s="121"/>
      <c r="V22001" s="122"/>
      <c r="W22001" s="123"/>
      <c r="AC22001" s="123"/>
    </row>
    <row r="22002" spans="5:29" s="2" customFormat="1">
      <c r="E22002" s="120"/>
      <c r="M22002" s="120"/>
      <c r="N22002" s="120"/>
      <c r="U22002" s="121"/>
      <c r="V22002" s="122"/>
      <c r="W22002" s="123"/>
      <c r="AC22002" s="123"/>
    </row>
    <row r="22003" spans="5:29" s="2" customFormat="1">
      <c r="E22003" s="120"/>
      <c r="M22003" s="120"/>
      <c r="N22003" s="120"/>
      <c r="U22003" s="121"/>
      <c r="V22003" s="122"/>
      <c r="W22003" s="123"/>
      <c r="AC22003" s="123"/>
    </row>
    <row r="22004" spans="5:29" s="2" customFormat="1">
      <c r="E22004" s="120"/>
      <c r="M22004" s="120"/>
      <c r="N22004" s="120"/>
      <c r="U22004" s="121"/>
      <c r="V22004" s="122"/>
      <c r="W22004" s="123"/>
      <c r="AC22004" s="123"/>
    </row>
    <row r="22005" spans="5:29" s="2" customFormat="1">
      <c r="E22005" s="120"/>
      <c r="M22005" s="120"/>
      <c r="N22005" s="120"/>
      <c r="U22005" s="121"/>
      <c r="V22005" s="122"/>
      <c r="W22005" s="123"/>
      <c r="AC22005" s="123"/>
    </row>
    <row r="22006" spans="5:29" s="2" customFormat="1">
      <c r="E22006" s="120"/>
      <c r="M22006" s="120"/>
      <c r="N22006" s="120"/>
      <c r="U22006" s="121"/>
      <c r="V22006" s="122"/>
      <c r="W22006" s="123"/>
      <c r="AC22006" s="123"/>
    </row>
    <row r="22007" spans="5:29" s="2" customFormat="1">
      <c r="E22007" s="120"/>
      <c r="M22007" s="120"/>
      <c r="N22007" s="120"/>
      <c r="U22007" s="121"/>
      <c r="V22007" s="122"/>
      <c r="W22007" s="123"/>
      <c r="AC22007" s="123"/>
    </row>
    <row r="22008" spans="5:29" s="2" customFormat="1">
      <c r="E22008" s="120"/>
      <c r="M22008" s="120"/>
      <c r="N22008" s="120"/>
      <c r="U22008" s="121"/>
      <c r="V22008" s="122"/>
      <c r="W22008" s="123"/>
      <c r="AC22008" s="123"/>
    </row>
    <row r="22009" spans="5:29" s="2" customFormat="1">
      <c r="E22009" s="120"/>
      <c r="M22009" s="120"/>
      <c r="N22009" s="120"/>
      <c r="U22009" s="121"/>
      <c r="V22009" s="122"/>
      <c r="W22009" s="123"/>
      <c r="AC22009" s="123"/>
    </row>
    <row r="22010" spans="5:29" s="2" customFormat="1">
      <c r="E22010" s="120"/>
      <c r="M22010" s="120"/>
      <c r="N22010" s="120"/>
      <c r="U22010" s="121"/>
      <c r="V22010" s="122"/>
      <c r="W22010" s="123"/>
      <c r="AC22010" s="123"/>
    </row>
    <row r="22011" spans="5:29" s="2" customFormat="1">
      <c r="E22011" s="120"/>
      <c r="M22011" s="120"/>
      <c r="N22011" s="120"/>
      <c r="U22011" s="121"/>
      <c r="V22011" s="122"/>
      <c r="W22011" s="123"/>
      <c r="AC22011" s="123"/>
    </row>
    <row r="22012" spans="5:29" s="2" customFormat="1">
      <c r="E22012" s="120"/>
      <c r="M22012" s="120"/>
      <c r="N22012" s="120"/>
      <c r="U22012" s="121"/>
      <c r="V22012" s="122"/>
      <c r="W22012" s="123"/>
      <c r="AC22012" s="123"/>
    </row>
    <row r="22013" spans="5:29" s="2" customFormat="1">
      <c r="E22013" s="120"/>
      <c r="M22013" s="120"/>
      <c r="N22013" s="120"/>
      <c r="U22013" s="121"/>
      <c r="V22013" s="122"/>
      <c r="W22013" s="123"/>
      <c r="AC22013" s="123"/>
    </row>
    <row r="22014" spans="5:29" s="2" customFormat="1">
      <c r="E22014" s="120"/>
      <c r="M22014" s="120"/>
      <c r="N22014" s="120"/>
      <c r="U22014" s="121"/>
      <c r="V22014" s="122"/>
      <c r="W22014" s="123"/>
      <c r="AC22014" s="123"/>
    </row>
    <row r="22015" spans="5:29" s="2" customFormat="1">
      <c r="E22015" s="120"/>
      <c r="M22015" s="120"/>
      <c r="N22015" s="120"/>
      <c r="U22015" s="121"/>
      <c r="V22015" s="122"/>
      <c r="W22015" s="123"/>
      <c r="AC22015" s="123"/>
    </row>
    <row r="22016" spans="5:29" s="2" customFormat="1">
      <c r="E22016" s="120"/>
      <c r="M22016" s="120"/>
      <c r="N22016" s="120"/>
      <c r="U22016" s="121"/>
      <c r="V22016" s="122"/>
      <c r="W22016" s="123"/>
      <c r="AC22016" s="123"/>
    </row>
    <row r="22017" spans="5:29" s="2" customFormat="1">
      <c r="E22017" s="120"/>
      <c r="M22017" s="120"/>
      <c r="N22017" s="120"/>
      <c r="U22017" s="121"/>
      <c r="V22017" s="122"/>
      <c r="W22017" s="123"/>
      <c r="AC22017" s="123"/>
    </row>
    <row r="22018" spans="5:29" s="2" customFormat="1">
      <c r="E22018" s="120"/>
      <c r="M22018" s="120"/>
      <c r="N22018" s="120"/>
      <c r="U22018" s="121"/>
      <c r="V22018" s="122"/>
      <c r="W22018" s="123"/>
      <c r="AC22018" s="123"/>
    </row>
    <row r="22019" spans="5:29" s="2" customFormat="1">
      <c r="E22019" s="120"/>
      <c r="M22019" s="120"/>
      <c r="N22019" s="120"/>
      <c r="U22019" s="121"/>
      <c r="V22019" s="122"/>
      <c r="W22019" s="123"/>
      <c r="AC22019" s="123"/>
    </row>
    <row r="22020" spans="5:29" s="2" customFormat="1">
      <c r="E22020" s="120"/>
      <c r="M22020" s="120"/>
      <c r="N22020" s="120"/>
      <c r="U22020" s="121"/>
      <c r="V22020" s="122"/>
      <c r="W22020" s="123"/>
      <c r="AC22020" s="123"/>
    </row>
    <row r="22021" spans="5:29" s="2" customFormat="1">
      <c r="E22021" s="120"/>
      <c r="M22021" s="120"/>
      <c r="N22021" s="120"/>
      <c r="U22021" s="121"/>
      <c r="V22021" s="122"/>
      <c r="W22021" s="123"/>
      <c r="AC22021" s="123"/>
    </row>
    <row r="22022" spans="5:29" s="2" customFormat="1">
      <c r="E22022" s="120"/>
      <c r="M22022" s="120"/>
      <c r="N22022" s="120"/>
      <c r="U22022" s="121"/>
      <c r="V22022" s="122"/>
      <c r="W22022" s="123"/>
      <c r="AC22022" s="123"/>
    </row>
    <row r="22023" spans="5:29" s="2" customFormat="1">
      <c r="E22023" s="120"/>
      <c r="M22023" s="120"/>
      <c r="N22023" s="120"/>
      <c r="U22023" s="121"/>
      <c r="V22023" s="122"/>
      <c r="W22023" s="123"/>
      <c r="AC22023" s="123"/>
    </row>
    <row r="22024" spans="5:29" s="2" customFormat="1">
      <c r="E22024" s="120"/>
      <c r="M22024" s="120"/>
      <c r="N22024" s="120"/>
      <c r="U22024" s="121"/>
      <c r="V22024" s="122"/>
      <c r="W22024" s="123"/>
      <c r="AC22024" s="123"/>
    </row>
    <row r="22025" spans="5:29" s="2" customFormat="1">
      <c r="E22025" s="120"/>
      <c r="M22025" s="120"/>
      <c r="N22025" s="120"/>
      <c r="U22025" s="121"/>
      <c r="V22025" s="122"/>
      <c r="W22025" s="123"/>
      <c r="AC22025" s="123"/>
    </row>
    <row r="22026" spans="5:29" s="2" customFormat="1">
      <c r="E22026" s="120"/>
      <c r="M22026" s="120"/>
      <c r="N22026" s="120"/>
      <c r="U22026" s="121"/>
      <c r="V22026" s="122"/>
      <c r="W22026" s="123"/>
      <c r="AC22026" s="123"/>
    </row>
    <row r="22027" spans="5:29" s="2" customFormat="1">
      <c r="E22027" s="120"/>
      <c r="M22027" s="120"/>
      <c r="N22027" s="120"/>
      <c r="U22027" s="121"/>
      <c r="V22027" s="122"/>
      <c r="W22027" s="123"/>
      <c r="AC22027" s="123"/>
    </row>
    <row r="22028" spans="5:29" s="2" customFormat="1">
      <c r="E22028" s="120"/>
      <c r="M22028" s="120"/>
      <c r="N22028" s="120"/>
      <c r="U22028" s="121"/>
      <c r="V22028" s="122"/>
      <c r="W22028" s="123"/>
      <c r="AC22028" s="123"/>
    </row>
    <row r="22029" spans="5:29" s="2" customFormat="1">
      <c r="E22029" s="120"/>
      <c r="M22029" s="120"/>
      <c r="N22029" s="120"/>
      <c r="U22029" s="121"/>
      <c r="V22029" s="122"/>
      <c r="W22029" s="123"/>
      <c r="AC22029" s="123"/>
    </row>
    <row r="22030" spans="5:29" s="2" customFormat="1">
      <c r="E22030" s="120"/>
      <c r="M22030" s="120"/>
      <c r="N22030" s="120"/>
      <c r="U22030" s="121"/>
      <c r="V22030" s="122"/>
      <c r="W22030" s="123"/>
      <c r="AC22030" s="123"/>
    </row>
    <row r="22031" spans="5:29" s="2" customFormat="1">
      <c r="E22031" s="120"/>
      <c r="M22031" s="120"/>
      <c r="N22031" s="120"/>
      <c r="U22031" s="121"/>
      <c r="V22031" s="122"/>
      <c r="W22031" s="123"/>
      <c r="AC22031" s="123"/>
    </row>
    <row r="22032" spans="5:29" s="2" customFormat="1">
      <c r="E22032" s="120"/>
      <c r="M22032" s="120"/>
      <c r="N22032" s="120"/>
      <c r="U22032" s="121"/>
      <c r="V22032" s="122"/>
      <c r="W22032" s="123"/>
      <c r="AC22032" s="123"/>
    </row>
    <row r="22033" spans="5:29" s="2" customFormat="1">
      <c r="E22033" s="120"/>
      <c r="M22033" s="120"/>
      <c r="N22033" s="120"/>
      <c r="U22033" s="121"/>
      <c r="V22033" s="122"/>
      <c r="W22033" s="123"/>
      <c r="AC22033" s="123"/>
    </row>
    <row r="22034" spans="5:29" s="2" customFormat="1">
      <c r="E22034" s="120"/>
      <c r="M22034" s="120"/>
      <c r="N22034" s="120"/>
      <c r="U22034" s="121"/>
      <c r="V22034" s="122"/>
      <c r="W22034" s="123"/>
      <c r="AC22034" s="123"/>
    </row>
    <row r="22035" spans="5:29" s="2" customFormat="1">
      <c r="E22035" s="120"/>
      <c r="M22035" s="120"/>
      <c r="N22035" s="120"/>
      <c r="U22035" s="121"/>
      <c r="V22035" s="122"/>
      <c r="W22035" s="123"/>
      <c r="AC22035" s="123"/>
    </row>
    <row r="22036" spans="5:29" s="2" customFormat="1">
      <c r="E22036" s="120"/>
      <c r="M22036" s="120"/>
      <c r="N22036" s="120"/>
      <c r="U22036" s="121"/>
      <c r="V22036" s="122"/>
      <c r="W22036" s="123"/>
      <c r="AC22036" s="123"/>
    </row>
    <row r="22037" spans="5:29" s="2" customFormat="1">
      <c r="E22037" s="120"/>
      <c r="M22037" s="120"/>
      <c r="N22037" s="120"/>
      <c r="U22037" s="121"/>
      <c r="V22037" s="122"/>
      <c r="W22037" s="123"/>
      <c r="AC22037" s="123"/>
    </row>
    <row r="22038" spans="5:29" s="2" customFormat="1">
      <c r="E22038" s="120"/>
      <c r="M22038" s="120"/>
      <c r="N22038" s="120"/>
      <c r="U22038" s="121"/>
      <c r="V22038" s="122"/>
      <c r="W22038" s="123"/>
      <c r="AC22038" s="123"/>
    </row>
    <row r="22039" spans="5:29" s="2" customFormat="1">
      <c r="E22039" s="120"/>
      <c r="M22039" s="120"/>
      <c r="N22039" s="120"/>
      <c r="U22039" s="121"/>
      <c r="V22039" s="122"/>
      <c r="W22039" s="123"/>
      <c r="AC22039" s="123"/>
    </row>
    <row r="22040" spans="5:29" s="2" customFormat="1">
      <c r="E22040" s="120"/>
      <c r="M22040" s="120"/>
      <c r="N22040" s="120"/>
      <c r="U22040" s="121"/>
      <c r="V22040" s="122"/>
      <c r="W22040" s="123"/>
      <c r="AC22040" s="123"/>
    </row>
    <row r="22041" spans="5:29" s="2" customFormat="1">
      <c r="E22041" s="120"/>
      <c r="M22041" s="120"/>
      <c r="N22041" s="120"/>
      <c r="U22041" s="121"/>
      <c r="V22041" s="122"/>
      <c r="W22041" s="123"/>
      <c r="AC22041" s="123"/>
    </row>
    <row r="22042" spans="5:29" s="2" customFormat="1">
      <c r="E22042" s="120"/>
      <c r="M22042" s="120"/>
      <c r="N22042" s="120"/>
      <c r="U22042" s="121"/>
      <c r="V22042" s="122"/>
      <c r="W22042" s="123"/>
      <c r="AC22042" s="123"/>
    </row>
    <row r="22043" spans="5:29" s="2" customFormat="1">
      <c r="E22043" s="120"/>
      <c r="M22043" s="120"/>
      <c r="N22043" s="120"/>
      <c r="U22043" s="121"/>
      <c r="V22043" s="122"/>
      <c r="W22043" s="123"/>
      <c r="AC22043" s="123"/>
    </row>
    <row r="22044" spans="5:29" s="2" customFormat="1">
      <c r="E22044" s="120"/>
      <c r="M22044" s="120"/>
      <c r="N22044" s="120"/>
      <c r="U22044" s="121"/>
      <c r="V22044" s="122"/>
      <c r="W22044" s="123"/>
      <c r="AC22044" s="123"/>
    </row>
    <row r="22045" spans="5:29" s="2" customFormat="1">
      <c r="E22045" s="120"/>
      <c r="M22045" s="120"/>
      <c r="N22045" s="120"/>
      <c r="U22045" s="121"/>
      <c r="V22045" s="122"/>
      <c r="W22045" s="123"/>
      <c r="AC22045" s="123"/>
    </row>
    <row r="22046" spans="5:29" s="2" customFormat="1">
      <c r="E22046" s="120"/>
      <c r="M22046" s="120"/>
      <c r="N22046" s="120"/>
      <c r="U22046" s="121"/>
      <c r="V22046" s="122"/>
      <c r="W22046" s="123"/>
      <c r="AC22046" s="123"/>
    </row>
    <row r="22047" spans="5:29" s="2" customFormat="1">
      <c r="E22047" s="120"/>
      <c r="M22047" s="120"/>
      <c r="N22047" s="120"/>
      <c r="U22047" s="121"/>
      <c r="V22047" s="122"/>
      <c r="W22047" s="123"/>
      <c r="AC22047" s="123"/>
    </row>
    <row r="22048" spans="5:29" s="2" customFormat="1">
      <c r="E22048" s="120"/>
      <c r="M22048" s="120"/>
      <c r="N22048" s="120"/>
      <c r="U22048" s="121"/>
      <c r="V22048" s="122"/>
      <c r="W22048" s="123"/>
      <c r="AC22048" s="123"/>
    </row>
    <row r="22049" spans="5:29" s="2" customFormat="1">
      <c r="E22049" s="120"/>
      <c r="M22049" s="120"/>
      <c r="N22049" s="120"/>
      <c r="U22049" s="121"/>
      <c r="V22049" s="122"/>
      <c r="W22049" s="123"/>
      <c r="AC22049" s="123"/>
    </row>
    <row r="22050" spans="5:29" s="2" customFormat="1">
      <c r="E22050" s="120"/>
      <c r="M22050" s="120"/>
      <c r="N22050" s="120"/>
      <c r="U22050" s="121"/>
      <c r="V22050" s="122"/>
      <c r="W22050" s="123"/>
      <c r="AC22050" s="123"/>
    </row>
    <row r="22051" spans="5:29" s="2" customFormat="1">
      <c r="E22051" s="120"/>
      <c r="M22051" s="120"/>
      <c r="N22051" s="120"/>
      <c r="U22051" s="121"/>
      <c r="V22051" s="122"/>
      <c r="W22051" s="123"/>
      <c r="AC22051" s="123"/>
    </row>
    <row r="22052" spans="5:29" s="2" customFormat="1">
      <c r="E22052" s="120"/>
      <c r="M22052" s="120"/>
      <c r="N22052" s="120"/>
      <c r="U22052" s="121"/>
      <c r="V22052" s="122"/>
      <c r="W22052" s="123"/>
      <c r="AC22052" s="123"/>
    </row>
    <row r="22053" spans="5:29" s="2" customFormat="1">
      <c r="E22053" s="120"/>
      <c r="M22053" s="120"/>
      <c r="N22053" s="120"/>
      <c r="U22053" s="121"/>
      <c r="V22053" s="122"/>
      <c r="W22053" s="123"/>
      <c r="AC22053" s="123"/>
    </row>
    <row r="22054" spans="5:29" s="2" customFormat="1">
      <c r="E22054" s="120"/>
      <c r="M22054" s="120"/>
      <c r="N22054" s="120"/>
      <c r="U22054" s="121"/>
      <c r="V22054" s="122"/>
      <c r="W22054" s="123"/>
      <c r="AC22054" s="123"/>
    </row>
    <row r="22055" spans="5:29" s="2" customFormat="1">
      <c r="E22055" s="120"/>
      <c r="M22055" s="120"/>
      <c r="N22055" s="120"/>
      <c r="U22055" s="121"/>
      <c r="V22055" s="122"/>
      <c r="W22055" s="123"/>
      <c r="AC22055" s="123"/>
    </row>
    <row r="22056" spans="5:29" s="2" customFormat="1">
      <c r="E22056" s="120"/>
      <c r="M22056" s="120"/>
      <c r="N22056" s="120"/>
      <c r="U22056" s="121"/>
      <c r="V22056" s="122"/>
      <c r="W22056" s="123"/>
      <c r="AC22056" s="123"/>
    </row>
    <row r="22057" spans="5:29" s="2" customFormat="1">
      <c r="E22057" s="120"/>
      <c r="M22057" s="120"/>
      <c r="N22057" s="120"/>
      <c r="U22057" s="121"/>
      <c r="V22057" s="122"/>
      <c r="W22057" s="123"/>
      <c r="AC22057" s="123"/>
    </row>
    <row r="22058" spans="5:29" s="2" customFormat="1">
      <c r="E22058" s="120"/>
      <c r="M22058" s="120"/>
      <c r="N22058" s="120"/>
      <c r="U22058" s="121"/>
      <c r="V22058" s="122"/>
      <c r="W22058" s="123"/>
      <c r="AC22058" s="123"/>
    </row>
    <row r="22059" spans="5:29" s="2" customFormat="1">
      <c r="E22059" s="120"/>
      <c r="M22059" s="120"/>
      <c r="N22059" s="120"/>
      <c r="U22059" s="121"/>
      <c r="V22059" s="122"/>
      <c r="W22059" s="123"/>
      <c r="AC22059" s="123"/>
    </row>
    <row r="22060" spans="5:29" s="2" customFormat="1">
      <c r="E22060" s="120"/>
      <c r="M22060" s="120"/>
      <c r="N22060" s="120"/>
      <c r="U22060" s="121"/>
      <c r="V22060" s="122"/>
      <c r="W22060" s="123"/>
      <c r="AC22060" s="123"/>
    </row>
    <row r="22061" spans="5:29" s="2" customFormat="1">
      <c r="E22061" s="120"/>
      <c r="M22061" s="120"/>
      <c r="N22061" s="120"/>
      <c r="U22061" s="121"/>
      <c r="V22061" s="122"/>
      <c r="W22061" s="123"/>
      <c r="AC22061" s="123"/>
    </row>
    <row r="22062" spans="5:29" s="2" customFormat="1">
      <c r="E22062" s="120"/>
      <c r="M22062" s="120"/>
      <c r="N22062" s="120"/>
      <c r="U22062" s="121"/>
      <c r="V22062" s="122"/>
      <c r="W22062" s="123"/>
      <c r="AC22062" s="123"/>
    </row>
    <row r="22063" spans="5:29" s="2" customFormat="1">
      <c r="E22063" s="120"/>
      <c r="M22063" s="120"/>
      <c r="N22063" s="120"/>
      <c r="U22063" s="121"/>
      <c r="V22063" s="122"/>
      <c r="W22063" s="123"/>
      <c r="AC22063" s="123"/>
    </row>
    <row r="22064" spans="5:29" s="2" customFormat="1">
      <c r="E22064" s="120"/>
      <c r="M22064" s="120"/>
      <c r="N22064" s="120"/>
      <c r="U22064" s="121"/>
      <c r="V22064" s="122"/>
      <c r="W22064" s="123"/>
      <c r="AC22064" s="123"/>
    </row>
    <row r="22065" spans="5:29" s="2" customFormat="1">
      <c r="E22065" s="120"/>
      <c r="M22065" s="120"/>
      <c r="N22065" s="120"/>
      <c r="U22065" s="121"/>
      <c r="V22065" s="122"/>
      <c r="W22065" s="123"/>
      <c r="AC22065" s="123"/>
    </row>
    <row r="22066" spans="5:29" s="2" customFormat="1">
      <c r="E22066" s="120"/>
      <c r="M22066" s="120"/>
      <c r="N22066" s="120"/>
      <c r="U22066" s="121"/>
      <c r="V22066" s="122"/>
      <c r="W22066" s="123"/>
      <c r="AC22066" s="123"/>
    </row>
    <row r="22067" spans="5:29" s="2" customFormat="1">
      <c r="E22067" s="120"/>
      <c r="M22067" s="120"/>
      <c r="N22067" s="120"/>
      <c r="U22067" s="121"/>
      <c r="V22067" s="122"/>
      <c r="W22067" s="123"/>
      <c r="AC22067" s="123"/>
    </row>
    <row r="22068" spans="5:29" s="2" customFormat="1">
      <c r="E22068" s="120"/>
      <c r="M22068" s="120"/>
      <c r="N22068" s="120"/>
      <c r="U22068" s="121"/>
      <c r="V22068" s="122"/>
      <c r="W22068" s="123"/>
      <c r="AC22068" s="123"/>
    </row>
    <row r="22069" spans="5:29" s="2" customFormat="1">
      <c r="E22069" s="120"/>
      <c r="M22069" s="120"/>
      <c r="N22069" s="120"/>
      <c r="U22069" s="121"/>
      <c r="V22069" s="122"/>
      <c r="W22069" s="123"/>
      <c r="AC22069" s="123"/>
    </row>
    <row r="22070" spans="5:29" s="2" customFormat="1">
      <c r="E22070" s="120"/>
      <c r="M22070" s="120"/>
      <c r="N22070" s="120"/>
      <c r="U22070" s="121"/>
      <c r="V22070" s="122"/>
      <c r="W22070" s="123"/>
      <c r="AC22070" s="123"/>
    </row>
    <row r="22071" spans="5:29" s="2" customFormat="1">
      <c r="E22071" s="120"/>
      <c r="M22071" s="120"/>
      <c r="N22071" s="120"/>
      <c r="U22071" s="121"/>
      <c r="V22071" s="122"/>
      <c r="W22071" s="123"/>
      <c r="AC22071" s="123"/>
    </row>
    <row r="22072" spans="5:29" s="2" customFormat="1">
      <c r="E22072" s="120"/>
      <c r="M22072" s="120"/>
      <c r="N22072" s="120"/>
      <c r="U22072" s="121"/>
      <c r="V22072" s="122"/>
      <c r="W22072" s="123"/>
      <c r="AC22072" s="123"/>
    </row>
    <row r="22073" spans="5:29" s="2" customFormat="1">
      <c r="E22073" s="120"/>
      <c r="M22073" s="120"/>
      <c r="N22073" s="120"/>
      <c r="U22073" s="121"/>
      <c r="V22073" s="122"/>
      <c r="W22073" s="123"/>
      <c r="AC22073" s="123"/>
    </row>
    <row r="22074" spans="5:29" s="2" customFormat="1">
      <c r="E22074" s="120"/>
      <c r="M22074" s="120"/>
      <c r="N22074" s="120"/>
      <c r="U22074" s="121"/>
      <c r="V22074" s="122"/>
      <c r="W22074" s="123"/>
      <c r="AC22074" s="123"/>
    </row>
    <row r="22075" spans="5:29" s="2" customFormat="1">
      <c r="E22075" s="120"/>
      <c r="M22075" s="120"/>
      <c r="N22075" s="120"/>
      <c r="U22075" s="121"/>
      <c r="V22075" s="122"/>
      <c r="W22075" s="123"/>
      <c r="AC22075" s="123"/>
    </row>
    <row r="22076" spans="5:29" s="2" customFormat="1">
      <c r="E22076" s="120"/>
      <c r="M22076" s="120"/>
      <c r="N22076" s="120"/>
      <c r="U22076" s="121"/>
      <c r="V22076" s="122"/>
      <c r="W22076" s="123"/>
      <c r="AC22076" s="123"/>
    </row>
    <row r="22077" spans="5:29" s="2" customFormat="1">
      <c r="E22077" s="120"/>
      <c r="M22077" s="120"/>
      <c r="N22077" s="120"/>
      <c r="U22077" s="121"/>
      <c r="V22077" s="122"/>
      <c r="W22077" s="123"/>
      <c r="AC22077" s="123"/>
    </row>
    <row r="22078" spans="5:29" s="2" customFormat="1">
      <c r="E22078" s="120"/>
      <c r="M22078" s="120"/>
      <c r="N22078" s="120"/>
      <c r="U22078" s="121"/>
      <c r="V22078" s="122"/>
      <c r="W22078" s="123"/>
      <c r="AC22078" s="123"/>
    </row>
    <row r="22079" spans="5:29" s="2" customFormat="1">
      <c r="E22079" s="120"/>
      <c r="M22079" s="120"/>
      <c r="N22079" s="120"/>
      <c r="U22079" s="121"/>
      <c r="V22079" s="122"/>
      <c r="W22079" s="123"/>
      <c r="AC22079" s="123"/>
    </row>
    <row r="22080" spans="5:29" s="2" customFormat="1">
      <c r="E22080" s="120"/>
      <c r="M22080" s="120"/>
      <c r="N22080" s="120"/>
      <c r="U22080" s="121"/>
      <c r="V22080" s="122"/>
      <c r="W22080" s="123"/>
      <c r="AC22080" s="123"/>
    </row>
    <row r="22081" spans="5:29" s="2" customFormat="1">
      <c r="E22081" s="120"/>
      <c r="M22081" s="120"/>
      <c r="N22081" s="120"/>
      <c r="U22081" s="121"/>
      <c r="V22081" s="122"/>
      <c r="W22081" s="123"/>
      <c r="AC22081" s="123"/>
    </row>
    <row r="22082" spans="5:29" s="2" customFormat="1">
      <c r="E22082" s="120"/>
      <c r="M22082" s="120"/>
      <c r="N22082" s="120"/>
      <c r="U22082" s="121"/>
      <c r="V22082" s="122"/>
      <c r="W22082" s="123"/>
      <c r="AC22082" s="123"/>
    </row>
    <row r="22083" spans="5:29" s="2" customFormat="1">
      <c r="E22083" s="120"/>
      <c r="M22083" s="120"/>
      <c r="N22083" s="120"/>
      <c r="U22083" s="121"/>
      <c r="V22083" s="122"/>
      <c r="W22083" s="123"/>
      <c r="AC22083" s="123"/>
    </row>
    <row r="22084" spans="5:29" s="2" customFormat="1">
      <c r="E22084" s="120"/>
      <c r="M22084" s="120"/>
      <c r="N22084" s="120"/>
      <c r="U22084" s="121"/>
      <c r="V22084" s="122"/>
      <c r="W22084" s="123"/>
      <c r="AC22084" s="123"/>
    </row>
    <row r="22085" spans="5:29" s="2" customFormat="1">
      <c r="E22085" s="120"/>
      <c r="M22085" s="120"/>
      <c r="N22085" s="120"/>
      <c r="U22085" s="121"/>
      <c r="V22085" s="122"/>
      <c r="W22085" s="123"/>
      <c r="AC22085" s="123"/>
    </row>
    <row r="22086" spans="5:29" s="2" customFormat="1">
      <c r="E22086" s="120"/>
      <c r="M22086" s="120"/>
      <c r="N22086" s="120"/>
      <c r="U22086" s="121"/>
      <c r="V22086" s="122"/>
      <c r="W22086" s="123"/>
      <c r="AC22086" s="123"/>
    </row>
    <row r="22087" spans="5:29" s="2" customFormat="1">
      <c r="E22087" s="120"/>
      <c r="M22087" s="120"/>
      <c r="N22087" s="120"/>
      <c r="U22087" s="121"/>
      <c r="V22087" s="122"/>
      <c r="W22087" s="123"/>
      <c r="AC22087" s="123"/>
    </row>
    <row r="22088" spans="5:29" s="2" customFormat="1">
      <c r="E22088" s="120"/>
      <c r="M22088" s="120"/>
      <c r="N22088" s="120"/>
      <c r="U22088" s="121"/>
      <c r="V22088" s="122"/>
      <c r="W22088" s="123"/>
      <c r="AC22088" s="123"/>
    </row>
    <row r="22089" spans="5:29" s="2" customFormat="1">
      <c r="E22089" s="120"/>
      <c r="M22089" s="120"/>
      <c r="N22089" s="120"/>
      <c r="U22089" s="121"/>
      <c r="V22089" s="122"/>
      <c r="W22089" s="123"/>
      <c r="AC22089" s="123"/>
    </row>
    <row r="22090" spans="5:29" s="2" customFormat="1">
      <c r="E22090" s="120"/>
      <c r="M22090" s="120"/>
      <c r="N22090" s="120"/>
      <c r="U22090" s="121"/>
      <c r="V22090" s="122"/>
      <c r="W22090" s="123"/>
      <c r="AC22090" s="123"/>
    </row>
    <row r="22091" spans="5:29" s="2" customFormat="1">
      <c r="E22091" s="120"/>
      <c r="M22091" s="120"/>
      <c r="N22091" s="120"/>
      <c r="U22091" s="121"/>
      <c r="V22091" s="122"/>
      <c r="W22091" s="123"/>
      <c r="AC22091" s="123"/>
    </row>
    <row r="22092" spans="5:29" s="2" customFormat="1">
      <c r="E22092" s="120"/>
      <c r="M22092" s="120"/>
      <c r="N22092" s="120"/>
      <c r="U22092" s="121"/>
      <c r="V22092" s="122"/>
      <c r="W22092" s="123"/>
      <c r="AC22092" s="123"/>
    </row>
    <row r="22093" spans="5:29" s="2" customFormat="1">
      <c r="E22093" s="120"/>
      <c r="M22093" s="120"/>
      <c r="N22093" s="120"/>
      <c r="U22093" s="121"/>
      <c r="V22093" s="122"/>
      <c r="W22093" s="123"/>
      <c r="AC22093" s="123"/>
    </row>
    <row r="22094" spans="5:29" s="2" customFormat="1">
      <c r="E22094" s="120"/>
      <c r="M22094" s="120"/>
      <c r="N22094" s="120"/>
      <c r="U22094" s="121"/>
      <c r="V22094" s="122"/>
      <c r="W22094" s="123"/>
      <c r="AC22094" s="123"/>
    </row>
    <row r="22095" spans="5:29" s="2" customFormat="1">
      <c r="E22095" s="120"/>
      <c r="M22095" s="120"/>
      <c r="N22095" s="120"/>
      <c r="U22095" s="121"/>
      <c r="V22095" s="122"/>
      <c r="W22095" s="123"/>
      <c r="AC22095" s="123"/>
    </row>
    <row r="22096" spans="5:29" s="2" customFormat="1">
      <c r="E22096" s="120"/>
      <c r="M22096" s="120"/>
      <c r="N22096" s="120"/>
      <c r="U22096" s="121"/>
      <c r="V22096" s="122"/>
      <c r="W22096" s="123"/>
      <c r="AC22096" s="123"/>
    </row>
    <row r="22097" spans="5:29" s="2" customFormat="1">
      <c r="E22097" s="120"/>
      <c r="M22097" s="120"/>
      <c r="N22097" s="120"/>
      <c r="U22097" s="121"/>
      <c r="V22097" s="122"/>
      <c r="W22097" s="123"/>
      <c r="AC22097" s="123"/>
    </row>
    <row r="22098" spans="5:29" s="2" customFormat="1">
      <c r="E22098" s="120"/>
      <c r="M22098" s="120"/>
      <c r="N22098" s="120"/>
      <c r="U22098" s="121"/>
      <c r="V22098" s="122"/>
      <c r="W22098" s="123"/>
      <c r="AC22098" s="123"/>
    </row>
    <row r="22099" spans="5:29" s="2" customFormat="1">
      <c r="E22099" s="120"/>
      <c r="M22099" s="120"/>
      <c r="N22099" s="120"/>
      <c r="U22099" s="121"/>
      <c r="V22099" s="122"/>
      <c r="W22099" s="123"/>
      <c r="AC22099" s="123"/>
    </row>
    <row r="22100" spans="5:29" s="2" customFormat="1">
      <c r="E22100" s="120"/>
      <c r="M22100" s="120"/>
      <c r="N22100" s="120"/>
      <c r="U22100" s="121"/>
      <c r="V22100" s="122"/>
      <c r="W22100" s="123"/>
      <c r="AC22100" s="123"/>
    </row>
    <row r="22101" spans="5:29" s="2" customFormat="1">
      <c r="E22101" s="120"/>
      <c r="M22101" s="120"/>
      <c r="N22101" s="120"/>
      <c r="U22101" s="121"/>
      <c r="V22101" s="122"/>
      <c r="W22101" s="123"/>
      <c r="AC22101" s="123"/>
    </row>
    <row r="22102" spans="5:29" s="2" customFormat="1">
      <c r="E22102" s="120"/>
      <c r="M22102" s="120"/>
      <c r="N22102" s="120"/>
      <c r="U22102" s="121"/>
      <c r="V22102" s="122"/>
      <c r="W22102" s="123"/>
      <c r="AC22102" s="123"/>
    </row>
    <row r="22103" spans="5:29" s="2" customFormat="1">
      <c r="E22103" s="120"/>
      <c r="M22103" s="120"/>
      <c r="N22103" s="120"/>
      <c r="U22103" s="121"/>
      <c r="V22103" s="122"/>
      <c r="W22103" s="123"/>
      <c r="AC22103" s="123"/>
    </row>
    <row r="22104" spans="5:29" s="2" customFormat="1">
      <c r="E22104" s="120"/>
      <c r="M22104" s="120"/>
      <c r="N22104" s="120"/>
      <c r="U22104" s="121"/>
      <c r="V22104" s="122"/>
      <c r="W22104" s="123"/>
      <c r="AC22104" s="123"/>
    </row>
    <row r="22105" spans="5:29" s="2" customFormat="1">
      <c r="E22105" s="120"/>
      <c r="M22105" s="120"/>
      <c r="N22105" s="120"/>
      <c r="U22105" s="121"/>
      <c r="V22105" s="122"/>
      <c r="W22105" s="123"/>
      <c r="AC22105" s="123"/>
    </row>
    <row r="22106" spans="5:29" s="2" customFormat="1">
      <c r="E22106" s="120"/>
      <c r="M22106" s="120"/>
      <c r="N22106" s="120"/>
      <c r="U22106" s="121"/>
      <c r="V22106" s="122"/>
      <c r="W22106" s="123"/>
      <c r="AC22106" s="123"/>
    </row>
    <row r="22107" spans="5:29" s="2" customFormat="1">
      <c r="E22107" s="120"/>
      <c r="M22107" s="120"/>
      <c r="N22107" s="120"/>
      <c r="U22107" s="121"/>
      <c r="V22107" s="122"/>
      <c r="W22107" s="123"/>
      <c r="AC22107" s="123"/>
    </row>
    <row r="22108" spans="5:29" s="2" customFormat="1">
      <c r="E22108" s="120"/>
      <c r="M22108" s="120"/>
      <c r="N22108" s="120"/>
      <c r="U22108" s="121"/>
      <c r="V22108" s="122"/>
      <c r="W22108" s="123"/>
      <c r="AC22108" s="123"/>
    </row>
    <row r="22109" spans="5:29" s="2" customFormat="1">
      <c r="E22109" s="120"/>
      <c r="M22109" s="120"/>
      <c r="N22109" s="120"/>
      <c r="U22109" s="121"/>
      <c r="V22109" s="122"/>
      <c r="W22109" s="123"/>
      <c r="AC22109" s="123"/>
    </row>
    <row r="22110" spans="5:29" s="2" customFormat="1">
      <c r="E22110" s="120"/>
      <c r="M22110" s="120"/>
      <c r="N22110" s="120"/>
      <c r="U22110" s="121"/>
      <c r="V22110" s="122"/>
      <c r="W22110" s="123"/>
      <c r="AC22110" s="123"/>
    </row>
    <row r="22111" spans="5:29" s="2" customFormat="1">
      <c r="E22111" s="120"/>
      <c r="M22111" s="120"/>
      <c r="N22111" s="120"/>
      <c r="U22111" s="121"/>
      <c r="V22111" s="122"/>
      <c r="W22111" s="123"/>
      <c r="AC22111" s="123"/>
    </row>
    <row r="22112" spans="5:29" s="2" customFormat="1">
      <c r="E22112" s="120"/>
      <c r="M22112" s="120"/>
      <c r="N22112" s="120"/>
      <c r="U22112" s="121"/>
      <c r="V22112" s="122"/>
      <c r="W22112" s="123"/>
      <c r="AC22112" s="123"/>
    </row>
    <row r="22113" spans="5:29" s="2" customFormat="1">
      <c r="E22113" s="120"/>
      <c r="M22113" s="120"/>
      <c r="N22113" s="120"/>
      <c r="U22113" s="121"/>
      <c r="V22113" s="122"/>
      <c r="W22113" s="123"/>
      <c r="AC22113" s="123"/>
    </row>
    <row r="22114" spans="5:29" s="2" customFormat="1">
      <c r="E22114" s="120"/>
      <c r="M22114" s="120"/>
      <c r="N22114" s="120"/>
      <c r="U22114" s="121"/>
      <c r="V22114" s="122"/>
      <c r="W22114" s="123"/>
      <c r="AC22114" s="123"/>
    </row>
    <row r="22115" spans="5:29" s="2" customFormat="1">
      <c r="E22115" s="120"/>
      <c r="M22115" s="120"/>
      <c r="N22115" s="120"/>
      <c r="U22115" s="121"/>
      <c r="V22115" s="122"/>
      <c r="W22115" s="123"/>
      <c r="AC22115" s="123"/>
    </row>
    <row r="22116" spans="5:29" s="2" customFormat="1">
      <c r="E22116" s="120"/>
      <c r="M22116" s="120"/>
      <c r="N22116" s="120"/>
      <c r="U22116" s="121"/>
      <c r="V22116" s="122"/>
      <c r="W22116" s="123"/>
      <c r="AC22116" s="123"/>
    </row>
    <row r="22117" spans="5:29" s="2" customFormat="1">
      <c r="E22117" s="120"/>
      <c r="M22117" s="120"/>
      <c r="N22117" s="120"/>
      <c r="U22117" s="121"/>
      <c r="V22117" s="122"/>
      <c r="W22117" s="123"/>
      <c r="AC22117" s="123"/>
    </row>
    <row r="22118" spans="5:29" s="2" customFormat="1">
      <c r="E22118" s="120"/>
      <c r="M22118" s="120"/>
      <c r="N22118" s="120"/>
      <c r="U22118" s="121"/>
      <c r="V22118" s="122"/>
      <c r="W22118" s="123"/>
      <c r="AC22118" s="123"/>
    </row>
    <row r="22119" spans="5:29" s="2" customFormat="1">
      <c r="E22119" s="120"/>
      <c r="M22119" s="120"/>
      <c r="N22119" s="120"/>
      <c r="U22119" s="121"/>
      <c r="V22119" s="122"/>
      <c r="W22119" s="123"/>
      <c r="AC22119" s="123"/>
    </row>
    <row r="22120" spans="5:29" s="2" customFormat="1">
      <c r="E22120" s="120"/>
      <c r="M22120" s="120"/>
      <c r="N22120" s="120"/>
      <c r="U22120" s="121"/>
      <c r="V22120" s="122"/>
      <c r="W22120" s="123"/>
      <c r="AC22120" s="123"/>
    </row>
    <row r="22121" spans="5:29" s="2" customFormat="1">
      <c r="E22121" s="120"/>
      <c r="M22121" s="120"/>
      <c r="N22121" s="120"/>
      <c r="U22121" s="121"/>
      <c r="V22121" s="122"/>
      <c r="W22121" s="123"/>
      <c r="AC22121" s="123"/>
    </row>
    <row r="22122" spans="5:29" s="2" customFormat="1">
      <c r="E22122" s="120"/>
      <c r="M22122" s="120"/>
      <c r="N22122" s="120"/>
      <c r="U22122" s="121"/>
      <c r="V22122" s="122"/>
      <c r="W22122" s="123"/>
      <c r="AC22122" s="123"/>
    </row>
    <row r="22123" spans="5:29" s="2" customFormat="1">
      <c r="E22123" s="120"/>
      <c r="M22123" s="120"/>
      <c r="N22123" s="120"/>
      <c r="U22123" s="121"/>
      <c r="V22123" s="122"/>
      <c r="W22123" s="123"/>
      <c r="AC22123" s="123"/>
    </row>
    <row r="22124" spans="5:29" s="2" customFormat="1">
      <c r="E22124" s="120"/>
      <c r="M22124" s="120"/>
      <c r="N22124" s="120"/>
      <c r="U22124" s="121"/>
      <c r="V22124" s="122"/>
      <c r="W22124" s="123"/>
      <c r="AC22124" s="123"/>
    </row>
    <row r="22125" spans="5:29" s="2" customFormat="1">
      <c r="E22125" s="120"/>
      <c r="M22125" s="120"/>
      <c r="N22125" s="120"/>
      <c r="U22125" s="121"/>
      <c r="V22125" s="122"/>
      <c r="W22125" s="123"/>
      <c r="AC22125" s="123"/>
    </row>
    <row r="22126" spans="5:29" s="2" customFormat="1">
      <c r="E22126" s="120"/>
      <c r="M22126" s="120"/>
      <c r="N22126" s="120"/>
      <c r="U22126" s="121"/>
      <c r="V22126" s="122"/>
      <c r="W22126" s="123"/>
      <c r="AC22126" s="123"/>
    </row>
    <row r="22127" spans="5:29" s="2" customFormat="1">
      <c r="E22127" s="120"/>
      <c r="M22127" s="120"/>
      <c r="N22127" s="120"/>
      <c r="U22127" s="121"/>
      <c r="V22127" s="122"/>
      <c r="W22127" s="123"/>
      <c r="AC22127" s="123"/>
    </row>
    <row r="22128" spans="5:29" s="2" customFormat="1">
      <c r="E22128" s="120"/>
      <c r="M22128" s="120"/>
      <c r="N22128" s="120"/>
      <c r="U22128" s="121"/>
      <c r="V22128" s="122"/>
      <c r="W22128" s="123"/>
      <c r="AC22128" s="123"/>
    </row>
    <row r="22129" spans="5:29" s="2" customFormat="1">
      <c r="E22129" s="120"/>
      <c r="M22129" s="120"/>
      <c r="N22129" s="120"/>
      <c r="U22129" s="121"/>
      <c r="V22129" s="122"/>
      <c r="W22129" s="123"/>
      <c r="AC22129" s="123"/>
    </row>
    <row r="22130" spans="5:29" s="2" customFormat="1">
      <c r="E22130" s="120"/>
      <c r="M22130" s="120"/>
      <c r="N22130" s="120"/>
      <c r="U22130" s="121"/>
      <c r="V22130" s="122"/>
      <c r="W22130" s="123"/>
      <c r="AC22130" s="123"/>
    </row>
    <row r="22131" spans="5:29" s="2" customFormat="1">
      <c r="E22131" s="120"/>
      <c r="M22131" s="120"/>
      <c r="N22131" s="120"/>
      <c r="U22131" s="121"/>
      <c r="V22131" s="122"/>
      <c r="W22131" s="123"/>
      <c r="AC22131" s="123"/>
    </row>
    <row r="22132" spans="5:29" s="2" customFormat="1">
      <c r="E22132" s="120"/>
      <c r="M22132" s="120"/>
      <c r="N22132" s="120"/>
      <c r="U22132" s="121"/>
      <c r="V22132" s="122"/>
      <c r="W22132" s="123"/>
      <c r="AC22132" s="123"/>
    </row>
    <row r="22133" spans="5:29" s="2" customFormat="1">
      <c r="E22133" s="120"/>
      <c r="M22133" s="120"/>
      <c r="N22133" s="120"/>
      <c r="U22133" s="121"/>
      <c r="V22133" s="122"/>
      <c r="W22133" s="123"/>
      <c r="AC22133" s="123"/>
    </row>
    <row r="22134" spans="5:29" s="2" customFormat="1">
      <c r="E22134" s="120"/>
      <c r="M22134" s="120"/>
      <c r="N22134" s="120"/>
      <c r="U22134" s="121"/>
      <c r="V22134" s="122"/>
      <c r="W22134" s="123"/>
      <c r="AC22134" s="123"/>
    </row>
    <row r="22135" spans="5:29" s="2" customFormat="1">
      <c r="E22135" s="120"/>
      <c r="M22135" s="120"/>
      <c r="N22135" s="120"/>
      <c r="U22135" s="121"/>
      <c r="V22135" s="122"/>
      <c r="W22135" s="123"/>
      <c r="AC22135" s="123"/>
    </row>
    <row r="22136" spans="5:29" s="2" customFormat="1">
      <c r="E22136" s="120"/>
      <c r="M22136" s="120"/>
      <c r="N22136" s="120"/>
      <c r="U22136" s="121"/>
      <c r="V22136" s="122"/>
      <c r="W22136" s="123"/>
      <c r="AC22136" s="123"/>
    </row>
    <row r="22137" spans="5:29" s="2" customFormat="1">
      <c r="E22137" s="120"/>
      <c r="M22137" s="120"/>
      <c r="N22137" s="120"/>
      <c r="U22137" s="121"/>
      <c r="V22137" s="122"/>
      <c r="W22137" s="123"/>
      <c r="AC22137" s="123"/>
    </row>
    <row r="22138" spans="5:29" s="2" customFormat="1">
      <c r="E22138" s="120"/>
      <c r="M22138" s="120"/>
      <c r="N22138" s="120"/>
      <c r="U22138" s="121"/>
      <c r="V22138" s="122"/>
      <c r="W22138" s="123"/>
      <c r="AC22138" s="123"/>
    </row>
    <row r="22139" spans="5:29" s="2" customFormat="1">
      <c r="E22139" s="120"/>
      <c r="M22139" s="120"/>
      <c r="N22139" s="120"/>
      <c r="U22139" s="121"/>
      <c r="V22139" s="122"/>
      <c r="W22139" s="123"/>
      <c r="AC22139" s="123"/>
    </row>
    <row r="22140" spans="5:29" s="2" customFormat="1">
      <c r="E22140" s="120"/>
      <c r="M22140" s="120"/>
      <c r="N22140" s="120"/>
      <c r="U22140" s="121"/>
      <c r="V22140" s="122"/>
      <c r="W22140" s="123"/>
      <c r="AC22140" s="123"/>
    </row>
    <row r="22141" spans="5:29" s="2" customFormat="1">
      <c r="E22141" s="120"/>
      <c r="M22141" s="120"/>
      <c r="N22141" s="120"/>
      <c r="U22141" s="121"/>
      <c r="V22141" s="122"/>
      <c r="W22141" s="123"/>
      <c r="AC22141" s="123"/>
    </row>
    <row r="22142" spans="5:29" s="2" customFormat="1">
      <c r="E22142" s="120"/>
      <c r="M22142" s="120"/>
      <c r="N22142" s="120"/>
      <c r="U22142" s="121"/>
      <c r="V22142" s="122"/>
      <c r="W22142" s="123"/>
      <c r="AC22142" s="123"/>
    </row>
    <row r="22143" spans="5:29" s="2" customFormat="1">
      <c r="E22143" s="120"/>
      <c r="M22143" s="120"/>
      <c r="N22143" s="120"/>
      <c r="U22143" s="121"/>
      <c r="V22143" s="122"/>
      <c r="W22143" s="123"/>
      <c r="AC22143" s="123"/>
    </row>
    <row r="22144" spans="5:29" s="2" customFormat="1">
      <c r="E22144" s="120"/>
      <c r="M22144" s="120"/>
      <c r="N22144" s="120"/>
      <c r="U22144" s="121"/>
      <c r="V22144" s="122"/>
      <c r="W22144" s="123"/>
      <c r="AC22144" s="123"/>
    </row>
    <row r="22145" spans="5:29" s="2" customFormat="1">
      <c r="E22145" s="120"/>
      <c r="M22145" s="120"/>
      <c r="N22145" s="120"/>
      <c r="U22145" s="121"/>
      <c r="V22145" s="122"/>
      <c r="W22145" s="123"/>
      <c r="AC22145" s="123"/>
    </row>
    <row r="22146" spans="5:29" s="2" customFormat="1">
      <c r="E22146" s="120"/>
      <c r="M22146" s="120"/>
      <c r="N22146" s="120"/>
      <c r="U22146" s="121"/>
      <c r="V22146" s="122"/>
      <c r="W22146" s="123"/>
      <c r="AC22146" s="123"/>
    </row>
    <row r="22147" spans="5:29" s="2" customFormat="1">
      <c r="E22147" s="120"/>
      <c r="M22147" s="120"/>
      <c r="N22147" s="120"/>
      <c r="U22147" s="121"/>
      <c r="V22147" s="122"/>
      <c r="W22147" s="123"/>
      <c r="AC22147" s="123"/>
    </row>
    <row r="22148" spans="5:29" s="2" customFormat="1">
      <c r="E22148" s="120"/>
      <c r="M22148" s="120"/>
      <c r="N22148" s="120"/>
      <c r="U22148" s="121"/>
      <c r="V22148" s="122"/>
      <c r="W22148" s="123"/>
      <c r="AC22148" s="123"/>
    </row>
    <row r="22149" spans="5:29" s="2" customFormat="1">
      <c r="E22149" s="120"/>
      <c r="M22149" s="120"/>
      <c r="N22149" s="120"/>
      <c r="U22149" s="121"/>
      <c r="V22149" s="122"/>
      <c r="W22149" s="123"/>
      <c r="AC22149" s="123"/>
    </row>
    <row r="22150" spans="5:29" s="2" customFormat="1">
      <c r="E22150" s="120"/>
      <c r="M22150" s="120"/>
      <c r="N22150" s="120"/>
      <c r="U22150" s="121"/>
      <c r="V22150" s="122"/>
      <c r="W22150" s="123"/>
      <c r="AC22150" s="123"/>
    </row>
    <row r="22151" spans="5:29" s="2" customFormat="1">
      <c r="E22151" s="120"/>
      <c r="M22151" s="120"/>
      <c r="N22151" s="120"/>
      <c r="U22151" s="121"/>
      <c r="V22151" s="122"/>
      <c r="W22151" s="123"/>
      <c r="AC22151" s="123"/>
    </row>
    <row r="22152" spans="5:29" s="2" customFormat="1">
      <c r="E22152" s="120"/>
      <c r="M22152" s="120"/>
      <c r="N22152" s="120"/>
      <c r="U22152" s="121"/>
      <c r="V22152" s="122"/>
      <c r="W22152" s="123"/>
      <c r="AC22152" s="123"/>
    </row>
    <row r="22153" spans="5:29" s="2" customFormat="1">
      <c r="E22153" s="120"/>
      <c r="M22153" s="120"/>
      <c r="N22153" s="120"/>
      <c r="U22153" s="121"/>
      <c r="V22153" s="122"/>
      <c r="W22153" s="123"/>
      <c r="AC22153" s="123"/>
    </row>
    <row r="22154" spans="5:29" s="2" customFormat="1">
      <c r="E22154" s="120"/>
      <c r="M22154" s="120"/>
      <c r="N22154" s="120"/>
      <c r="U22154" s="121"/>
      <c r="V22154" s="122"/>
      <c r="W22154" s="123"/>
      <c r="AC22154" s="123"/>
    </row>
    <row r="22155" spans="5:29" s="2" customFormat="1">
      <c r="E22155" s="120"/>
      <c r="M22155" s="120"/>
      <c r="N22155" s="120"/>
      <c r="U22155" s="121"/>
      <c r="V22155" s="122"/>
      <c r="W22155" s="123"/>
      <c r="AC22155" s="123"/>
    </row>
    <row r="22156" spans="5:29" s="2" customFormat="1">
      <c r="E22156" s="120"/>
      <c r="M22156" s="120"/>
      <c r="N22156" s="120"/>
      <c r="U22156" s="121"/>
      <c r="V22156" s="122"/>
      <c r="W22156" s="123"/>
      <c r="AC22156" s="123"/>
    </row>
    <row r="22157" spans="5:29" s="2" customFormat="1">
      <c r="E22157" s="120"/>
      <c r="M22157" s="120"/>
      <c r="N22157" s="120"/>
      <c r="U22157" s="121"/>
      <c r="V22157" s="122"/>
      <c r="W22157" s="123"/>
      <c r="AC22157" s="123"/>
    </row>
    <row r="22158" spans="5:29" s="2" customFormat="1">
      <c r="E22158" s="120"/>
      <c r="M22158" s="120"/>
      <c r="N22158" s="120"/>
      <c r="U22158" s="121"/>
      <c r="V22158" s="122"/>
      <c r="W22158" s="123"/>
      <c r="AC22158" s="123"/>
    </row>
    <row r="22159" spans="5:29" s="2" customFormat="1">
      <c r="E22159" s="120"/>
      <c r="M22159" s="120"/>
      <c r="N22159" s="120"/>
      <c r="U22159" s="121"/>
      <c r="V22159" s="122"/>
      <c r="W22159" s="123"/>
      <c r="AC22159" s="123"/>
    </row>
    <row r="22160" spans="5:29" s="2" customFormat="1">
      <c r="E22160" s="120"/>
      <c r="M22160" s="120"/>
      <c r="N22160" s="120"/>
      <c r="U22160" s="121"/>
      <c r="V22160" s="122"/>
      <c r="W22160" s="123"/>
      <c r="AC22160" s="123"/>
    </row>
    <row r="22161" spans="5:29" s="2" customFormat="1">
      <c r="E22161" s="120"/>
      <c r="M22161" s="120"/>
      <c r="N22161" s="120"/>
      <c r="U22161" s="121"/>
      <c r="V22161" s="122"/>
      <c r="W22161" s="123"/>
      <c r="AC22161" s="123"/>
    </row>
    <row r="22162" spans="5:29" s="2" customFormat="1">
      <c r="E22162" s="120"/>
      <c r="M22162" s="120"/>
      <c r="N22162" s="120"/>
      <c r="U22162" s="121"/>
      <c r="V22162" s="122"/>
      <c r="W22162" s="123"/>
      <c r="AC22162" s="123"/>
    </row>
    <row r="22163" spans="5:29" s="2" customFormat="1">
      <c r="E22163" s="120"/>
      <c r="M22163" s="120"/>
      <c r="N22163" s="120"/>
      <c r="U22163" s="121"/>
      <c r="V22163" s="122"/>
      <c r="W22163" s="123"/>
      <c r="AC22163" s="123"/>
    </row>
    <row r="22164" spans="5:29" s="2" customFormat="1">
      <c r="E22164" s="120"/>
      <c r="M22164" s="120"/>
      <c r="N22164" s="120"/>
      <c r="U22164" s="121"/>
      <c r="V22164" s="122"/>
      <c r="W22164" s="123"/>
      <c r="AC22164" s="123"/>
    </row>
    <row r="22165" spans="5:29" s="2" customFormat="1">
      <c r="E22165" s="120"/>
      <c r="M22165" s="120"/>
      <c r="N22165" s="120"/>
      <c r="U22165" s="121"/>
      <c r="V22165" s="122"/>
      <c r="W22165" s="123"/>
      <c r="AC22165" s="123"/>
    </row>
    <row r="22166" spans="5:29" s="2" customFormat="1">
      <c r="E22166" s="120"/>
      <c r="M22166" s="120"/>
      <c r="N22166" s="120"/>
      <c r="U22166" s="121"/>
      <c r="V22166" s="122"/>
      <c r="W22166" s="123"/>
      <c r="AC22166" s="123"/>
    </row>
    <row r="22167" spans="5:29" s="2" customFormat="1">
      <c r="E22167" s="120"/>
      <c r="M22167" s="120"/>
      <c r="N22167" s="120"/>
      <c r="U22167" s="121"/>
      <c r="V22167" s="122"/>
      <c r="W22167" s="123"/>
      <c r="AC22167" s="123"/>
    </row>
    <row r="22168" spans="5:29" s="2" customFormat="1">
      <c r="E22168" s="120"/>
      <c r="M22168" s="120"/>
      <c r="N22168" s="120"/>
      <c r="U22168" s="121"/>
      <c r="V22168" s="122"/>
      <c r="W22168" s="123"/>
      <c r="AC22168" s="123"/>
    </row>
    <row r="22169" spans="5:29" s="2" customFormat="1">
      <c r="E22169" s="120"/>
      <c r="M22169" s="120"/>
      <c r="N22169" s="120"/>
      <c r="U22169" s="121"/>
      <c r="V22169" s="122"/>
      <c r="W22169" s="123"/>
      <c r="AC22169" s="123"/>
    </row>
    <row r="22170" spans="5:29" s="2" customFormat="1">
      <c r="E22170" s="120"/>
      <c r="M22170" s="120"/>
      <c r="N22170" s="120"/>
      <c r="U22170" s="121"/>
      <c r="V22170" s="122"/>
      <c r="W22170" s="123"/>
      <c r="AC22170" s="123"/>
    </row>
    <row r="22171" spans="5:29" s="2" customFormat="1">
      <c r="E22171" s="120"/>
      <c r="M22171" s="120"/>
      <c r="N22171" s="120"/>
      <c r="U22171" s="121"/>
      <c r="V22171" s="122"/>
      <c r="W22171" s="123"/>
      <c r="AC22171" s="123"/>
    </row>
    <row r="22172" spans="5:29" s="2" customFormat="1">
      <c r="E22172" s="120"/>
      <c r="M22172" s="120"/>
      <c r="N22172" s="120"/>
      <c r="U22172" s="121"/>
      <c r="V22172" s="122"/>
      <c r="W22172" s="123"/>
      <c r="AC22172" s="123"/>
    </row>
    <row r="22173" spans="5:29" s="2" customFormat="1">
      <c r="E22173" s="120"/>
      <c r="M22173" s="120"/>
      <c r="N22173" s="120"/>
      <c r="U22173" s="121"/>
      <c r="V22173" s="122"/>
      <c r="W22173" s="123"/>
      <c r="AC22173" s="123"/>
    </row>
    <row r="22174" spans="5:29" s="2" customFormat="1">
      <c r="E22174" s="120"/>
      <c r="M22174" s="120"/>
      <c r="N22174" s="120"/>
      <c r="U22174" s="121"/>
      <c r="V22174" s="122"/>
      <c r="W22174" s="123"/>
      <c r="AC22174" s="123"/>
    </row>
    <row r="22175" spans="5:29" s="2" customFormat="1">
      <c r="E22175" s="120"/>
      <c r="M22175" s="120"/>
      <c r="N22175" s="120"/>
      <c r="U22175" s="121"/>
      <c r="V22175" s="122"/>
      <c r="W22175" s="123"/>
      <c r="AC22175" s="123"/>
    </row>
    <row r="22176" spans="5:29" s="2" customFormat="1">
      <c r="E22176" s="120"/>
      <c r="M22176" s="120"/>
      <c r="N22176" s="120"/>
      <c r="U22176" s="121"/>
      <c r="V22176" s="122"/>
      <c r="W22176" s="123"/>
      <c r="AC22176" s="123"/>
    </row>
    <row r="22177" spans="5:29" s="2" customFormat="1">
      <c r="E22177" s="120"/>
      <c r="M22177" s="120"/>
      <c r="N22177" s="120"/>
      <c r="U22177" s="121"/>
      <c r="V22177" s="122"/>
      <c r="W22177" s="123"/>
      <c r="AC22177" s="123"/>
    </row>
    <row r="22178" spans="5:29" s="2" customFormat="1">
      <c r="E22178" s="120"/>
      <c r="M22178" s="120"/>
      <c r="N22178" s="120"/>
      <c r="U22178" s="121"/>
      <c r="V22178" s="122"/>
      <c r="W22178" s="123"/>
      <c r="AC22178" s="123"/>
    </row>
    <row r="22179" spans="5:29" s="2" customFormat="1">
      <c r="E22179" s="120"/>
      <c r="M22179" s="120"/>
      <c r="N22179" s="120"/>
      <c r="U22179" s="121"/>
      <c r="V22179" s="122"/>
      <c r="W22179" s="123"/>
      <c r="AC22179" s="123"/>
    </row>
    <row r="22180" spans="5:29" s="2" customFormat="1">
      <c r="E22180" s="120"/>
      <c r="M22180" s="120"/>
      <c r="N22180" s="120"/>
      <c r="U22180" s="121"/>
      <c r="V22180" s="122"/>
      <c r="W22180" s="123"/>
      <c r="AC22180" s="123"/>
    </row>
    <row r="22181" spans="5:29" s="2" customFormat="1">
      <c r="E22181" s="120"/>
      <c r="M22181" s="120"/>
      <c r="N22181" s="120"/>
      <c r="U22181" s="121"/>
      <c r="V22181" s="122"/>
      <c r="W22181" s="123"/>
      <c r="AC22181" s="123"/>
    </row>
    <row r="22182" spans="5:29" s="2" customFormat="1">
      <c r="E22182" s="120"/>
      <c r="M22182" s="120"/>
      <c r="N22182" s="120"/>
      <c r="U22182" s="121"/>
      <c r="V22182" s="122"/>
      <c r="W22182" s="123"/>
      <c r="AC22182" s="123"/>
    </row>
    <row r="22183" spans="5:29" s="2" customFormat="1">
      <c r="E22183" s="120"/>
      <c r="M22183" s="120"/>
      <c r="N22183" s="120"/>
      <c r="U22183" s="121"/>
      <c r="V22183" s="122"/>
      <c r="W22183" s="123"/>
      <c r="AC22183" s="123"/>
    </row>
    <row r="22184" spans="5:29" s="2" customFormat="1">
      <c r="E22184" s="120"/>
      <c r="M22184" s="120"/>
      <c r="N22184" s="120"/>
      <c r="U22184" s="121"/>
      <c r="V22184" s="122"/>
      <c r="W22184" s="123"/>
      <c r="AC22184" s="123"/>
    </row>
    <row r="22185" spans="5:29" s="2" customFormat="1">
      <c r="E22185" s="120"/>
      <c r="M22185" s="120"/>
      <c r="N22185" s="120"/>
      <c r="U22185" s="121"/>
      <c r="V22185" s="122"/>
      <c r="W22185" s="123"/>
      <c r="AC22185" s="123"/>
    </row>
    <row r="22186" spans="5:29" s="2" customFormat="1">
      <c r="E22186" s="120"/>
      <c r="M22186" s="120"/>
      <c r="N22186" s="120"/>
      <c r="U22186" s="121"/>
      <c r="V22186" s="122"/>
      <c r="W22186" s="123"/>
      <c r="AC22186" s="123"/>
    </row>
    <row r="22187" spans="5:29" s="2" customFormat="1">
      <c r="E22187" s="120"/>
      <c r="M22187" s="120"/>
      <c r="N22187" s="120"/>
      <c r="U22187" s="121"/>
      <c r="V22187" s="122"/>
      <c r="W22187" s="123"/>
      <c r="AC22187" s="123"/>
    </row>
    <row r="22188" spans="5:29" s="2" customFormat="1">
      <c r="E22188" s="120"/>
      <c r="M22188" s="120"/>
      <c r="N22188" s="120"/>
      <c r="U22188" s="121"/>
      <c r="V22188" s="122"/>
      <c r="W22188" s="123"/>
      <c r="AC22188" s="123"/>
    </row>
    <row r="22189" spans="5:29" s="2" customFormat="1">
      <c r="E22189" s="120"/>
      <c r="M22189" s="120"/>
      <c r="N22189" s="120"/>
      <c r="U22189" s="121"/>
      <c r="V22189" s="122"/>
      <c r="W22189" s="123"/>
      <c r="AC22189" s="123"/>
    </row>
    <row r="22190" spans="5:29" s="2" customFormat="1">
      <c r="E22190" s="120"/>
      <c r="M22190" s="120"/>
      <c r="N22190" s="120"/>
      <c r="U22190" s="121"/>
      <c r="V22190" s="122"/>
      <c r="W22190" s="123"/>
      <c r="AC22190" s="123"/>
    </row>
    <row r="22191" spans="5:29" s="2" customFormat="1">
      <c r="E22191" s="120"/>
      <c r="M22191" s="120"/>
      <c r="N22191" s="120"/>
      <c r="U22191" s="121"/>
      <c r="V22191" s="122"/>
      <c r="W22191" s="123"/>
      <c r="AC22191" s="123"/>
    </row>
    <row r="22192" spans="5:29" s="2" customFormat="1">
      <c r="E22192" s="120"/>
      <c r="M22192" s="120"/>
      <c r="N22192" s="120"/>
      <c r="U22192" s="121"/>
      <c r="V22192" s="122"/>
      <c r="W22192" s="123"/>
      <c r="AC22192" s="123"/>
    </row>
    <row r="22193" spans="5:29" s="2" customFormat="1">
      <c r="E22193" s="120"/>
      <c r="M22193" s="120"/>
      <c r="N22193" s="120"/>
      <c r="U22193" s="121"/>
      <c r="V22193" s="122"/>
      <c r="W22193" s="123"/>
      <c r="AC22193" s="123"/>
    </row>
    <row r="22194" spans="5:29" s="2" customFormat="1">
      <c r="E22194" s="120"/>
      <c r="M22194" s="120"/>
      <c r="N22194" s="120"/>
      <c r="U22194" s="121"/>
      <c r="V22194" s="122"/>
      <c r="W22194" s="123"/>
      <c r="AC22194" s="123"/>
    </row>
    <row r="22195" spans="5:29" s="2" customFormat="1">
      <c r="E22195" s="120"/>
      <c r="M22195" s="120"/>
      <c r="N22195" s="120"/>
      <c r="U22195" s="121"/>
      <c r="V22195" s="122"/>
      <c r="W22195" s="123"/>
      <c r="AC22195" s="123"/>
    </row>
    <row r="22196" spans="5:29" s="2" customFormat="1">
      <c r="E22196" s="120"/>
      <c r="M22196" s="120"/>
      <c r="N22196" s="120"/>
      <c r="U22196" s="121"/>
      <c r="V22196" s="122"/>
      <c r="W22196" s="123"/>
      <c r="AC22196" s="123"/>
    </row>
    <row r="22197" spans="5:29" s="2" customFormat="1">
      <c r="E22197" s="120"/>
      <c r="M22197" s="120"/>
      <c r="N22197" s="120"/>
      <c r="U22197" s="121"/>
      <c r="V22197" s="122"/>
      <c r="W22197" s="123"/>
      <c r="AC22197" s="123"/>
    </row>
    <row r="22198" spans="5:29" s="2" customFormat="1">
      <c r="E22198" s="120"/>
      <c r="M22198" s="120"/>
      <c r="N22198" s="120"/>
      <c r="U22198" s="121"/>
      <c r="V22198" s="122"/>
      <c r="W22198" s="123"/>
      <c r="AC22198" s="123"/>
    </row>
    <row r="22199" spans="5:29" s="2" customFormat="1">
      <c r="E22199" s="120"/>
      <c r="M22199" s="120"/>
      <c r="N22199" s="120"/>
      <c r="U22199" s="121"/>
      <c r="V22199" s="122"/>
      <c r="W22199" s="123"/>
      <c r="AC22199" s="123"/>
    </row>
    <row r="22200" spans="5:29" s="2" customFormat="1">
      <c r="E22200" s="120"/>
      <c r="M22200" s="120"/>
      <c r="N22200" s="120"/>
      <c r="U22200" s="121"/>
      <c r="V22200" s="122"/>
      <c r="W22200" s="123"/>
      <c r="AC22200" s="123"/>
    </row>
    <row r="22201" spans="5:29" s="2" customFormat="1">
      <c r="E22201" s="120"/>
      <c r="M22201" s="120"/>
      <c r="N22201" s="120"/>
      <c r="U22201" s="121"/>
      <c r="V22201" s="122"/>
      <c r="W22201" s="123"/>
      <c r="AC22201" s="123"/>
    </row>
    <row r="22202" spans="5:29" s="2" customFormat="1">
      <c r="E22202" s="120"/>
      <c r="M22202" s="120"/>
      <c r="N22202" s="120"/>
      <c r="U22202" s="121"/>
      <c r="V22202" s="122"/>
      <c r="W22202" s="123"/>
      <c r="AC22202" s="123"/>
    </row>
    <row r="22203" spans="5:29" s="2" customFormat="1">
      <c r="E22203" s="120"/>
      <c r="M22203" s="120"/>
      <c r="N22203" s="120"/>
      <c r="U22203" s="121"/>
      <c r="V22203" s="122"/>
      <c r="W22203" s="123"/>
      <c r="AC22203" s="123"/>
    </row>
    <row r="22204" spans="5:29" s="2" customFormat="1">
      <c r="E22204" s="120"/>
      <c r="M22204" s="120"/>
      <c r="N22204" s="120"/>
      <c r="U22204" s="121"/>
      <c r="V22204" s="122"/>
      <c r="W22204" s="123"/>
      <c r="AC22204" s="123"/>
    </row>
    <row r="22205" spans="5:29" s="2" customFormat="1">
      <c r="E22205" s="120"/>
      <c r="M22205" s="120"/>
      <c r="N22205" s="120"/>
      <c r="U22205" s="121"/>
      <c r="V22205" s="122"/>
      <c r="W22205" s="123"/>
      <c r="AC22205" s="123"/>
    </row>
    <row r="22206" spans="5:29" s="2" customFormat="1">
      <c r="E22206" s="120"/>
      <c r="M22206" s="120"/>
      <c r="N22206" s="120"/>
      <c r="U22206" s="121"/>
      <c r="V22206" s="122"/>
      <c r="W22206" s="123"/>
      <c r="AC22206" s="123"/>
    </row>
    <row r="22207" spans="5:29" s="2" customFormat="1">
      <c r="E22207" s="120"/>
      <c r="M22207" s="120"/>
      <c r="N22207" s="120"/>
      <c r="U22207" s="121"/>
      <c r="V22207" s="122"/>
      <c r="W22207" s="123"/>
      <c r="AC22207" s="123"/>
    </row>
    <row r="22208" spans="5:29" s="2" customFormat="1">
      <c r="E22208" s="120"/>
      <c r="M22208" s="120"/>
      <c r="N22208" s="120"/>
      <c r="U22208" s="121"/>
      <c r="V22208" s="122"/>
      <c r="W22208" s="123"/>
      <c r="AC22208" s="123"/>
    </row>
    <row r="22209" spans="5:29" s="2" customFormat="1">
      <c r="E22209" s="120"/>
      <c r="M22209" s="120"/>
      <c r="N22209" s="120"/>
      <c r="U22209" s="121"/>
      <c r="V22209" s="122"/>
      <c r="W22209" s="123"/>
      <c r="AC22209" s="123"/>
    </row>
    <row r="22210" spans="5:29" s="2" customFormat="1">
      <c r="E22210" s="120"/>
      <c r="M22210" s="120"/>
      <c r="N22210" s="120"/>
      <c r="U22210" s="121"/>
      <c r="V22210" s="122"/>
      <c r="W22210" s="123"/>
      <c r="AC22210" s="123"/>
    </row>
    <row r="22211" spans="5:29" s="2" customFormat="1">
      <c r="E22211" s="120"/>
      <c r="M22211" s="120"/>
      <c r="N22211" s="120"/>
      <c r="U22211" s="121"/>
      <c r="V22211" s="122"/>
      <c r="W22211" s="123"/>
      <c r="AC22211" s="123"/>
    </row>
    <row r="22212" spans="5:29" s="2" customFormat="1">
      <c r="E22212" s="120"/>
      <c r="M22212" s="120"/>
      <c r="N22212" s="120"/>
      <c r="U22212" s="121"/>
      <c r="V22212" s="122"/>
      <c r="W22212" s="123"/>
      <c r="AC22212" s="123"/>
    </row>
    <row r="22213" spans="5:29" s="2" customFormat="1">
      <c r="E22213" s="120"/>
      <c r="M22213" s="120"/>
      <c r="N22213" s="120"/>
      <c r="U22213" s="121"/>
      <c r="V22213" s="122"/>
      <c r="W22213" s="123"/>
      <c r="AC22213" s="123"/>
    </row>
    <row r="22214" spans="5:29" s="2" customFormat="1">
      <c r="E22214" s="120"/>
      <c r="M22214" s="120"/>
      <c r="N22214" s="120"/>
      <c r="U22214" s="121"/>
      <c r="V22214" s="122"/>
      <c r="W22214" s="123"/>
      <c r="AC22214" s="123"/>
    </row>
    <row r="22215" spans="5:29" s="2" customFormat="1">
      <c r="E22215" s="120"/>
      <c r="M22215" s="120"/>
      <c r="N22215" s="120"/>
      <c r="U22215" s="121"/>
      <c r="V22215" s="122"/>
      <c r="W22215" s="123"/>
      <c r="AC22215" s="123"/>
    </row>
    <row r="22216" spans="5:29" s="2" customFormat="1">
      <c r="E22216" s="120"/>
      <c r="M22216" s="120"/>
      <c r="N22216" s="120"/>
      <c r="U22216" s="121"/>
      <c r="V22216" s="122"/>
      <c r="W22216" s="123"/>
      <c r="AC22216" s="123"/>
    </row>
    <row r="22217" spans="5:29" s="2" customFormat="1">
      <c r="E22217" s="120"/>
      <c r="M22217" s="120"/>
      <c r="N22217" s="120"/>
      <c r="U22217" s="121"/>
      <c r="V22217" s="122"/>
      <c r="W22217" s="123"/>
      <c r="AC22217" s="123"/>
    </row>
    <row r="22218" spans="5:29" s="2" customFormat="1">
      <c r="E22218" s="120"/>
      <c r="M22218" s="120"/>
      <c r="N22218" s="120"/>
      <c r="U22218" s="121"/>
      <c r="V22218" s="122"/>
      <c r="W22218" s="123"/>
      <c r="AC22218" s="123"/>
    </row>
    <row r="22219" spans="5:29" s="2" customFormat="1">
      <c r="E22219" s="120"/>
      <c r="M22219" s="120"/>
      <c r="N22219" s="120"/>
      <c r="U22219" s="121"/>
      <c r="V22219" s="122"/>
      <c r="W22219" s="123"/>
      <c r="AC22219" s="123"/>
    </row>
    <row r="22220" spans="5:29" s="2" customFormat="1">
      <c r="E22220" s="120"/>
      <c r="M22220" s="120"/>
      <c r="N22220" s="120"/>
      <c r="U22220" s="121"/>
      <c r="V22220" s="122"/>
      <c r="W22220" s="123"/>
      <c r="AC22220" s="123"/>
    </row>
    <row r="22221" spans="5:29" s="2" customFormat="1">
      <c r="E22221" s="120"/>
      <c r="M22221" s="120"/>
      <c r="N22221" s="120"/>
      <c r="U22221" s="121"/>
      <c r="V22221" s="122"/>
      <c r="W22221" s="123"/>
      <c r="AC22221" s="123"/>
    </row>
    <row r="22222" spans="5:29" s="2" customFormat="1">
      <c r="E22222" s="120"/>
      <c r="M22222" s="120"/>
      <c r="N22222" s="120"/>
      <c r="U22222" s="121"/>
      <c r="V22222" s="122"/>
      <c r="W22222" s="123"/>
      <c r="AC22222" s="123"/>
    </row>
    <row r="22223" spans="5:29" s="2" customFormat="1">
      <c r="E22223" s="120"/>
      <c r="M22223" s="120"/>
      <c r="N22223" s="120"/>
      <c r="U22223" s="121"/>
      <c r="V22223" s="122"/>
      <c r="W22223" s="123"/>
      <c r="AC22223" s="123"/>
    </row>
    <row r="22224" spans="5:29" s="2" customFormat="1">
      <c r="E22224" s="120"/>
      <c r="M22224" s="120"/>
      <c r="N22224" s="120"/>
      <c r="U22224" s="121"/>
      <c r="V22224" s="122"/>
      <c r="W22224" s="123"/>
      <c r="AC22224" s="123"/>
    </row>
    <row r="22225" spans="5:29" s="2" customFormat="1">
      <c r="E22225" s="120"/>
      <c r="M22225" s="120"/>
      <c r="N22225" s="120"/>
      <c r="U22225" s="121"/>
      <c r="V22225" s="122"/>
      <c r="W22225" s="123"/>
      <c r="AC22225" s="123"/>
    </row>
    <row r="22226" spans="5:29" s="2" customFormat="1">
      <c r="E22226" s="120"/>
      <c r="M22226" s="120"/>
      <c r="N22226" s="120"/>
      <c r="U22226" s="121"/>
      <c r="V22226" s="122"/>
      <c r="W22226" s="123"/>
      <c r="AC22226" s="123"/>
    </row>
    <row r="22227" spans="5:29" s="2" customFormat="1">
      <c r="E22227" s="120"/>
      <c r="M22227" s="120"/>
      <c r="N22227" s="120"/>
      <c r="U22227" s="121"/>
      <c r="V22227" s="122"/>
      <c r="W22227" s="123"/>
      <c r="AC22227" s="123"/>
    </row>
    <row r="22228" spans="5:29" s="2" customFormat="1">
      <c r="E22228" s="120"/>
      <c r="M22228" s="120"/>
      <c r="N22228" s="120"/>
      <c r="U22228" s="121"/>
      <c r="V22228" s="122"/>
      <c r="W22228" s="123"/>
      <c r="AC22228" s="123"/>
    </row>
    <row r="22229" spans="5:29" s="2" customFormat="1">
      <c r="E22229" s="120"/>
      <c r="M22229" s="120"/>
      <c r="N22229" s="120"/>
      <c r="U22229" s="121"/>
      <c r="V22229" s="122"/>
      <c r="W22229" s="123"/>
      <c r="AC22229" s="123"/>
    </row>
    <row r="22230" spans="5:29" s="2" customFormat="1">
      <c r="E22230" s="120"/>
      <c r="M22230" s="120"/>
      <c r="N22230" s="120"/>
      <c r="U22230" s="121"/>
      <c r="V22230" s="122"/>
      <c r="W22230" s="123"/>
      <c r="AC22230" s="123"/>
    </row>
    <row r="22231" spans="5:29" s="2" customFormat="1">
      <c r="E22231" s="120"/>
      <c r="M22231" s="120"/>
      <c r="N22231" s="120"/>
      <c r="U22231" s="121"/>
      <c r="V22231" s="122"/>
      <c r="W22231" s="123"/>
      <c r="AC22231" s="123"/>
    </row>
    <row r="22232" spans="5:29" s="2" customFormat="1">
      <c r="E22232" s="120"/>
      <c r="M22232" s="120"/>
      <c r="N22232" s="120"/>
      <c r="U22232" s="121"/>
      <c r="V22232" s="122"/>
      <c r="W22232" s="123"/>
      <c r="AC22232" s="123"/>
    </row>
    <row r="22233" spans="5:29" s="2" customFormat="1">
      <c r="E22233" s="120"/>
      <c r="M22233" s="120"/>
      <c r="N22233" s="120"/>
      <c r="U22233" s="121"/>
      <c r="V22233" s="122"/>
      <c r="W22233" s="123"/>
      <c r="AC22233" s="123"/>
    </row>
    <row r="22234" spans="5:29" s="2" customFormat="1">
      <c r="E22234" s="120"/>
      <c r="M22234" s="120"/>
      <c r="N22234" s="120"/>
      <c r="U22234" s="121"/>
      <c r="V22234" s="122"/>
      <c r="W22234" s="123"/>
      <c r="AC22234" s="123"/>
    </row>
    <row r="22235" spans="5:29" s="2" customFormat="1">
      <c r="E22235" s="120"/>
      <c r="M22235" s="120"/>
      <c r="N22235" s="120"/>
      <c r="U22235" s="121"/>
      <c r="V22235" s="122"/>
      <c r="W22235" s="123"/>
      <c r="AC22235" s="123"/>
    </row>
    <row r="22236" spans="5:29" s="2" customFormat="1">
      <c r="E22236" s="120"/>
      <c r="M22236" s="120"/>
      <c r="N22236" s="120"/>
      <c r="U22236" s="121"/>
      <c r="V22236" s="122"/>
      <c r="W22236" s="123"/>
      <c r="AC22236" s="123"/>
    </row>
    <row r="22237" spans="5:29" s="2" customFormat="1">
      <c r="E22237" s="120"/>
      <c r="M22237" s="120"/>
      <c r="N22237" s="120"/>
      <c r="U22237" s="121"/>
      <c r="V22237" s="122"/>
      <c r="W22237" s="123"/>
      <c r="AC22237" s="123"/>
    </row>
    <row r="22238" spans="5:29" s="2" customFormat="1">
      <c r="E22238" s="120"/>
      <c r="M22238" s="120"/>
      <c r="N22238" s="120"/>
      <c r="U22238" s="121"/>
      <c r="V22238" s="122"/>
      <c r="W22238" s="123"/>
      <c r="AC22238" s="123"/>
    </row>
    <row r="22239" spans="5:29" s="2" customFormat="1">
      <c r="E22239" s="120"/>
      <c r="M22239" s="120"/>
      <c r="N22239" s="120"/>
      <c r="U22239" s="121"/>
      <c r="V22239" s="122"/>
      <c r="W22239" s="123"/>
      <c r="AC22239" s="123"/>
    </row>
    <row r="22240" spans="5:29" s="2" customFormat="1">
      <c r="E22240" s="120"/>
      <c r="M22240" s="120"/>
      <c r="N22240" s="120"/>
      <c r="U22240" s="121"/>
      <c r="V22240" s="122"/>
      <c r="W22240" s="123"/>
      <c r="AC22240" s="123"/>
    </row>
    <row r="22241" spans="5:29" s="2" customFormat="1">
      <c r="E22241" s="120"/>
      <c r="M22241" s="120"/>
      <c r="N22241" s="120"/>
      <c r="U22241" s="121"/>
      <c r="V22241" s="122"/>
      <c r="W22241" s="123"/>
      <c r="AC22241" s="123"/>
    </row>
    <row r="22242" spans="5:29" s="2" customFormat="1">
      <c r="E22242" s="120"/>
      <c r="M22242" s="120"/>
      <c r="N22242" s="120"/>
      <c r="U22242" s="121"/>
      <c r="V22242" s="122"/>
      <c r="W22242" s="123"/>
      <c r="AC22242" s="123"/>
    </row>
    <row r="22243" spans="5:29" s="2" customFormat="1">
      <c r="E22243" s="120"/>
      <c r="M22243" s="120"/>
      <c r="N22243" s="120"/>
      <c r="U22243" s="121"/>
      <c r="V22243" s="122"/>
      <c r="W22243" s="123"/>
      <c r="AC22243" s="123"/>
    </row>
    <row r="22244" spans="5:29" s="2" customFormat="1">
      <c r="E22244" s="120"/>
      <c r="M22244" s="120"/>
      <c r="N22244" s="120"/>
      <c r="U22244" s="121"/>
      <c r="V22244" s="122"/>
      <c r="W22244" s="123"/>
      <c r="AC22244" s="123"/>
    </row>
    <row r="22245" spans="5:29" s="2" customFormat="1">
      <c r="E22245" s="120"/>
      <c r="M22245" s="120"/>
      <c r="N22245" s="120"/>
      <c r="U22245" s="121"/>
      <c r="V22245" s="122"/>
      <c r="W22245" s="123"/>
      <c r="AC22245" s="123"/>
    </row>
    <row r="22246" spans="5:29" s="2" customFormat="1">
      <c r="E22246" s="120"/>
      <c r="M22246" s="120"/>
      <c r="N22246" s="120"/>
      <c r="U22246" s="121"/>
      <c r="V22246" s="122"/>
      <c r="W22246" s="123"/>
      <c r="AC22246" s="123"/>
    </row>
    <row r="22247" spans="5:29" s="2" customFormat="1">
      <c r="E22247" s="120"/>
      <c r="M22247" s="120"/>
      <c r="N22247" s="120"/>
      <c r="U22247" s="121"/>
      <c r="V22247" s="122"/>
      <c r="W22247" s="123"/>
      <c r="AC22247" s="123"/>
    </row>
    <row r="22248" spans="5:29" s="2" customFormat="1">
      <c r="E22248" s="120"/>
      <c r="M22248" s="120"/>
      <c r="N22248" s="120"/>
      <c r="U22248" s="121"/>
      <c r="V22248" s="122"/>
      <c r="W22248" s="123"/>
      <c r="AC22248" s="123"/>
    </row>
    <row r="22249" spans="5:29" s="2" customFormat="1">
      <c r="E22249" s="120"/>
      <c r="M22249" s="120"/>
      <c r="N22249" s="120"/>
      <c r="U22249" s="121"/>
      <c r="V22249" s="122"/>
      <c r="W22249" s="123"/>
      <c r="AC22249" s="123"/>
    </row>
    <row r="22250" spans="5:29" s="2" customFormat="1">
      <c r="E22250" s="120"/>
      <c r="M22250" s="120"/>
      <c r="N22250" s="120"/>
      <c r="U22250" s="121"/>
      <c r="V22250" s="122"/>
      <c r="W22250" s="123"/>
      <c r="AC22250" s="123"/>
    </row>
    <row r="22251" spans="5:29" s="2" customFormat="1">
      <c r="E22251" s="120"/>
      <c r="M22251" s="120"/>
      <c r="N22251" s="120"/>
      <c r="U22251" s="121"/>
      <c r="V22251" s="122"/>
      <c r="W22251" s="123"/>
      <c r="AC22251" s="123"/>
    </row>
    <row r="22252" spans="5:29" s="2" customFormat="1">
      <c r="E22252" s="120"/>
      <c r="M22252" s="120"/>
      <c r="N22252" s="120"/>
      <c r="U22252" s="121"/>
      <c r="V22252" s="122"/>
      <c r="W22252" s="123"/>
      <c r="AC22252" s="123"/>
    </row>
    <row r="22253" spans="5:29" s="2" customFormat="1">
      <c r="E22253" s="120"/>
      <c r="M22253" s="120"/>
      <c r="N22253" s="120"/>
      <c r="U22253" s="121"/>
      <c r="V22253" s="122"/>
      <c r="W22253" s="123"/>
      <c r="AC22253" s="123"/>
    </row>
    <row r="22254" spans="5:29" s="2" customFormat="1">
      <c r="E22254" s="120"/>
      <c r="M22254" s="120"/>
      <c r="N22254" s="120"/>
      <c r="U22254" s="121"/>
      <c r="V22254" s="122"/>
      <c r="W22254" s="123"/>
      <c r="AC22254" s="123"/>
    </row>
    <row r="22255" spans="5:29" s="2" customFormat="1">
      <c r="E22255" s="120"/>
      <c r="M22255" s="120"/>
      <c r="N22255" s="120"/>
      <c r="U22255" s="121"/>
      <c r="V22255" s="122"/>
      <c r="W22255" s="123"/>
      <c r="AC22255" s="123"/>
    </row>
    <row r="22256" spans="5:29" s="2" customFormat="1">
      <c r="E22256" s="120"/>
      <c r="M22256" s="120"/>
      <c r="N22256" s="120"/>
      <c r="U22256" s="121"/>
      <c r="V22256" s="122"/>
      <c r="W22256" s="123"/>
      <c r="AC22256" s="123"/>
    </row>
    <row r="22257" spans="5:29" s="2" customFormat="1">
      <c r="E22257" s="120"/>
      <c r="M22257" s="120"/>
      <c r="N22257" s="120"/>
      <c r="U22257" s="121"/>
      <c r="V22257" s="122"/>
      <c r="W22257" s="123"/>
      <c r="AC22257" s="123"/>
    </row>
    <row r="22258" spans="5:29" s="2" customFormat="1">
      <c r="E22258" s="120"/>
      <c r="M22258" s="120"/>
      <c r="N22258" s="120"/>
      <c r="U22258" s="121"/>
      <c r="V22258" s="122"/>
      <c r="W22258" s="123"/>
      <c r="AC22258" s="123"/>
    </row>
    <row r="22259" spans="5:29" s="2" customFormat="1">
      <c r="E22259" s="120"/>
      <c r="M22259" s="120"/>
      <c r="N22259" s="120"/>
      <c r="U22259" s="121"/>
      <c r="V22259" s="122"/>
      <c r="W22259" s="123"/>
      <c r="AC22259" s="123"/>
    </row>
    <row r="22260" spans="5:29" s="2" customFormat="1">
      <c r="E22260" s="120"/>
      <c r="M22260" s="120"/>
      <c r="N22260" s="120"/>
      <c r="U22260" s="121"/>
      <c r="V22260" s="122"/>
      <c r="W22260" s="123"/>
      <c r="AC22260" s="123"/>
    </row>
    <row r="22261" spans="5:29" s="2" customFormat="1">
      <c r="E22261" s="120"/>
      <c r="M22261" s="120"/>
      <c r="N22261" s="120"/>
      <c r="U22261" s="121"/>
      <c r="V22261" s="122"/>
      <c r="W22261" s="123"/>
      <c r="AC22261" s="123"/>
    </row>
    <row r="22262" spans="5:29" s="2" customFormat="1">
      <c r="E22262" s="120"/>
      <c r="M22262" s="120"/>
      <c r="N22262" s="120"/>
      <c r="U22262" s="121"/>
      <c r="V22262" s="122"/>
      <c r="W22262" s="123"/>
      <c r="AC22262" s="123"/>
    </row>
    <row r="22263" spans="5:29" s="2" customFormat="1">
      <c r="E22263" s="120"/>
      <c r="M22263" s="120"/>
      <c r="N22263" s="120"/>
      <c r="U22263" s="121"/>
      <c r="V22263" s="122"/>
      <c r="W22263" s="123"/>
      <c r="AC22263" s="123"/>
    </row>
    <row r="22264" spans="5:29" s="2" customFormat="1">
      <c r="E22264" s="120"/>
      <c r="M22264" s="120"/>
      <c r="N22264" s="120"/>
      <c r="U22264" s="121"/>
      <c r="V22264" s="122"/>
      <c r="W22264" s="123"/>
      <c r="AC22264" s="123"/>
    </row>
    <row r="22265" spans="5:29" s="2" customFormat="1">
      <c r="E22265" s="120"/>
      <c r="M22265" s="120"/>
      <c r="N22265" s="120"/>
      <c r="U22265" s="121"/>
      <c r="V22265" s="122"/>
      <c r="W22265" s="123"/>
      <c r="AC22265" s="123"/>
    </row>
    <row r="22266" spans="5:29" s="2" customFormat="1">
      <c r="E22266" s="120"/>
      <c r="M22266" s="120"/>
      <c r="N22266" s="120"/>
      <c r="U22266" s="121"/>
      <c r="V22266" s="122"/>
      <c r="W22266" s="123"/>
      <c r="AC22266" s="123"/>
    </row>
    <row r="22267" spans="5:29" s="2" customFormat="1">
      <c r="E22267" s="120"/>
      <c r="M22267" s="120"/>
      <c r="N22267" s="120"/>
      <c r="U22267" s="121"/>
      <c r="V22267" s="122"/>
      <c r="W22267" s="123"/>
      <c r="AC22267" s="123"/>
    </row>
    <row r="22268" spans="5:29" s="2" customFormat="1">
      <c r="E22268" s="120"/>
      <c r="M22268" s="120"/>
      <c r="N22268" s="120"/>
      <c r="U22268" s="121"/>
      <c r="V22268" s="122"/>
      <c r="W22268" s="123"/>
      <c r="AC22268" s="123"/>
    </row>
    <row r="22269" spans="5:29" s="2" customFormat="1">
      <c r="E22269" s="120"/>
      <c r="M22269" s="120"/>
      <c r="N22269" s="120"/>
      <c r="U22269" s="121"/>
      <c r="V22269" s="122"/>
      <c r="W22269" s="123"/>
      <c r="AC22269" s="123"/>
    </row>
    <row r="22270" spans="5:29" s="2" customFormat="1">
      <c r="E22270" s="120"/>
      <c r="M22270" s="120"/>
      <c r="N22270" s="120"/>
      <c r="U22270" s="121"/>
      <c r="V22270" s="122"/>
      <c r="W22270" s="123"/>
      <c r="AC22270" s="123"/>
    </row>
    <row r="22271" spans="5:29" s="2" customFormat="1">
      <c r="E22271" s="120"/>
      <c r="M22271" s="120"/>
      <c r="N22271" s="120"/>
      <c r="U22271" s="121"/>
      <c r="V22271" s="122"/>
      <c r="W22271" s="123"/>
      <c r="AC22271" s="123"/>
    </row>
    <row r="22272" spans="5:29" s="2" customFormat="1">
      <c r="E22272" s="120"/>
      <c r="M22272" s="120"/>
      <c r="N22272" s="120"/>
      <c r="U22272" s="121"/>
      <c r="V22272" s="122"/>
      <c r="W22272" s="123"/>
      <c r="AC22272" s="123"/>
    </row>
    <row r="22273" spans="5:29" s="2" customFormat="1">
      <c r="E22273" s="120"/>
      <c r="M22273" s="120"/>
      <c r="N22273" s="120"/>
      <c r="U22273" s="121"/>
      <c r="V22273" s="122"/>
      <c r="W22273" s="123"/>
      <c r="AC22273" s="123"/>
    </row>
    <row r="22274" spans="5:29" s="2" customFormat="1">
      <c r="E22274" s="120"/>
      <c r="M22274" s="120"/>
      <c r="N22274" s="120"/>
      <c r="U22274" s="121"/>
      <c r="V22274" s="122"/>
      <c r="W22274" s="123"/>
      <c r="AC22274" s="123"/>
    </row>
    <row r="22275" spans="5:29" s="2" customFormat="1">
      <c r="E22275" s="120"/>
      <c r="M22275" s="120"/>
      <c r="N22275" s="120"/>
      <c r="U22275" s="121"/>
      <c r="V22275" s="122"/>
      <c r="W22275" s="123"/>
      <c r="AC22275" s="123"/>
    </row>
    <row r="22276" spans="5:29" s="2" customFormat="1">
      <c r="E22276" s="120"/>
      <c r="M22276" s="120"/>
      <c r="N22276" s="120"/>
      <c r="U22276" s="121"/>
      <c r="V22276" s="122"/>
      <c r="W22276" s="123"/>
      <c r="AC22276" s="123"/>
    </row>
    <row r="22277" spans="5:29" s="2" customFormat="1">
      <c r="E22277" s="120"/>
      <c r="M22277" s="120"/>
      <c r="N22277" s="120"/>
      <c r="U22277" s="121"/>
      <c r="V22277" s="122"/>
      <c r="W22277" s="123"/>
      <c r="AC22277" s="123"/>
    </row>
    <row r="22278" spans="5:29" s="2" customFormat="1">
      <c r="E22278" s="120"/>
      <c r="M22278" s="120"/>
      <c r="N22278" s="120"/>
      <c r="U22278" s="121"/>
      <c r="V22278" s="122"/>
      <c r="W22278" s="123"/>
      <c r="AC22278" s="123"/>
    </row>
    <row r="22279" spans="5:29" s="2" customFormat="1">
      <c r="E22279" s="120"/>
      <c r="M22279" s="120"/>
      <c r="N22279" s="120"/>
      <c r="U22279" s="121"/>
      <c r="V22279" s="122"/>
      <c r="W22279" s="123"/>
      <c r="AC22279" s="123"/>
    </row>
    <row r="22280" spans="5:29" s="2" customFormat="1">
      <c r="E22280" s="120"/>
      <c r="M22280" s="120"/>
      <c r="N22280" s="120"/>
      <c r="U22280" s="121"/>
      <c r="V22280" s="122"/>
      <c r="W22280" s="123"/>
      <c r="AC22280" s="123"/>
    </row>
    <row r="22281" spans="5:29" s="2" customFormat="1">
      <c r="E22281" s="120"/>
      <c r="M22281" s="120"/>
      <c r="N22281" s="120"/>
      <c r="U22281" s="121"/>
      <c r="V22281" s="122"/>
      <c r="W22281" s="123"/>
      <c r="AC22281" s="123"/>
    </row>
    <row r="22282" spans="5:29" s="2" customFormat="1">
      <c r="E22282" s="120"/>
      <c r="M22282" s="120"/>
      <c r="N22282" s="120"/>
      <c r="U22282" s="121"/>
      <c r="V22282" s="122"/>
      <c r="W22282" s="123"/>
      <c r="AC22282" s="123"/>
    </row>
    <row r="22283" spans="5:29" s="2" customFormat="1">
      <c r="E22283" s="120"/>
      <c r="M22283" s="120"/>
      <c r="N22283" s="120"/>
      <c r="U22283" s="121"/>
      <c r="V22283" s="122"/>
      <c r="W22283" s="123"/>
      <c r="AC22283" s="123"/>
    </row>
    <row r="22284" spans="5:29" s="2" customFormat="1">
      <c r="E22284" s="120"/>
      <c r="M22284" s="120"/>
      <c r="N22284" s="120"/>
      <c r="U22284" s="121"/>
      <c r="V22284" s="122"/>
      <c r="W22284" s="123"/>
      <c r="AC22284" s="123"/>
    </row>
    <row r="22285" spans="5:29" s="2" customFormat="1">
      <c r="E22285" s="120"/>
      <c r="M22285" s="120"/>
      <c r="N22285" s="120"/>
      <c r="U22285" s="121"/>
      <c r="V22285" s="122"/>
      <c r="W22285" s="123"/>
      <c r="AC22285" s="123"/>
    </row>
    <row r="22286" spans="5:29" s="2" customFormat="1">
      <c r="E22286" s="120"/>
      <c r="M22286" s="120"/>
      <c r="N22286" s="120"/>
      <c r="U22286" s="121"/>
      <c r="V22286" s="122"/>
      <c r="W22286" s="123"/>
      <c r="AC22286" s="123"/>
    </row>
    <row r="22287" spans="5:29" s="2" customFormat="1">
      <c r="E22287" s="120"/>
      <c r="M22287" s="120"/>
      <c r="N22287" s="120"/>
      <c r="U22287" s="121"/>
      <c r="V22287" s="122"/>
      <c r="W22287" s="123"/>
      <c r="AC22287" s="123"/>
    </row>
    <row r="22288" spans="5:29" s="2" customFormat="1">
      <c r="E22288" s="120"/>
      <c r="M22288" s="120"/>
      <c r="N22288" s="120"/>
      <c r="U22288" s="121"/>
      <c r="V22288" s="122"/>
      <c r="W22288" s="123"/>
      <c r="AC22288" s="123"/>
    </row>
    <row r="22289" spans="5:29" s="2" customFormat="1">
      <c r="E22289" s="120"/>
      <c r="M22289" s="120"/>
      <c r="N22289" s="120"/>
      <c r="U22289" s="121"/>
      <c r="V22289" s="122"/>
      <c r="W22289" s="123"/>
      <c r="AC22289" s="123"/>
    </row>
    <row r="22290" spans="5:29" s="2" customFormat="1">
      <c r="E22290" s="120"/>
      <c r="M22290" s="120"/>
      <c r="N22290" s="120"/>
      <c r="U22290" s="121"/>
      <c r="V22290" s="122"/>
      <c r="W22290" s="123"/>
      <c r="AC22290" s="123"/>
    </row>
    <row r="22291" spans="5:29" s="2" customFormat="1">
      <c r="E22291" s="120"/>
      <c r="M22291" s="120"/>
      <c r="N22291" s="120"/>
      <c r="U22291" s="121"/>
      <c r="V22291" s="122"/>
      <c r="W22291" s="123"/>
      <c r="AC22291" s="123"/>
    </row>
    <row r="22292" spans="5:29" s="2" customFormat="1">
      <c r="E22292" s="120"/>
      <c r="M22292" s="120"/>
      <c r="N22292" s="120"/>
      <c r="U22292" s="121"/>
      <c r="V22292" s="122"/>
      <c r="W22292" s="123"/>
      <c r="AC22292" s="123"/>
    </row>
    <row r="22293" spans="5:29" s="2" customFormat="1">
      <c r="E22293" s="120"/>
      <c r="M22293" s="120"/>
      <c r="N22293" s="120"/>
      <c r="U22293" s="121"/>
      <c r="V22293" s="122"/>
      <c r="W22293" s="123"/>
      <c r="AC22293" s="123"/>
    </row>
    <row r="22294" spans="5:29" s="2" customFormat="1">
      <c r="E22294" s="120"/>
      <c r="M22294" s="120"/>
      <c r="N22294" s="120"/>
      <c r="U22294" s="121"/>
      <c r="V22294" s="122"/>
      <c r="W22294" s="123"/>
      <c r="AC22294" s="123"/>
    </row>
    <row r="22295" spans="5:29" s="2" customFormat="1">
      <c r="E22295" s="120"/>
      <c r="M22295" s="120"/>
      <c r="N22295" s="120"/>
      <c r="U22295" s="121"/>
      <c r="V22295" s="122"/>
      <c r="W22295" s="123"/>
      <c r="AC22295" s="123"/>
    </row>
    <row r="22296" spans="5:29" s="2" customFormat="1">
      <c r="E22296" s="120"/>
      <c r="M22296" s="120"/>
      <c r="N22296" s="120"/>
      <c r="U22296" s="121"/>
      <c r="V22296" s="122"/>
      <c r="W22296" s="123"/>
      <c r="AC22296" s="123"/>
    </row>
    <row r="22297" spans="5:29" s="2" customFormat="1">
      <c r="E22297" s="120"/>
      <c r="M22297" s="120"/>
      <c r="N22297" s="120"/>
      <c r="U22297" s="121"/>
      <c r="V22297" s="122"/>
      <c r="W22297" s="123"/>
      <c r="AC22297" s="123"/>
    </row>
    <row r="22298" spans="5:29" s="2" customFormat="1">
      <c r="E22298" s="120"/>
      <c r="M22298" s="120"/>
      <c r="N22298" s="120"/>
      <c r="U22298" s="121"/>
      <c r="V22298" s="122"/>
      <c r="W22298" s="123"/>
      <c r="AC22298" s="123"/>
    </row>
    <row r="22299" spans="5:29" s="2" customFormat="1">
      <c r="E22299" s="120"/>
      <c r="M22299" s="120"/>
      <c r="N22299" s="120"/>
      <c r="U22299" s="121"/>
      <c r="V22299" s="122"/>
      <c r="W22299" s="123"/>
      <c r="AC22299" s="123"/>
    </row>
    <row r="22300" spans="5:29" s="2" customFormat="1">
      <c r="E22300" s="120"/>
      <c r="M22300" s="120"/>
      <c r="N22300" s="120"/>
      <c r="U22300" s="121"/>
      <c r="V22300" s="122"/>
      <c r="W22300" s="123"/>
      <c r="AC22300" s="123"/>
    </row>
    <row r="22301" spans="5:29" s="2" customFormat="1">
      <c r="E22301" s="120"/>
      <c r="M22301" s="120"/>
      <c r="N22301" s="120"/>
      <c r="U22301" s="121"/>
      <c r="V22301" s="122"/>
      <c r="W22301" s="123"/>
      <c r="AC22301" s="123"/>
    </row>
    <row r="22302" spans="5:29" s="2" customFormat="1">
      <c r="E22302" s="120"/>
      <c r="M22302" s="120"/>
      <c r="N22302" s="120"/>
      <c r="U22302" s="121"/>
      <c r="V22302" s="122"/>
      <c r="W22302" s="123"/>
      <c r="AC22302" s="123"/>
    </row>
    <row r="22303" spans="5:29" s="2" customFormat="1">
      <c r="E22303" s="120"/>
      <c r="M22303" s="120"/>
      <c r="N22303" s="120"/>
      <c r="U22303" s="121"/>
      <c r="V22303" s="122"/>
      <c r="W22303" s="123"/>
      <c r="AC22303" s="123"/>
    </row>
    <row r="22304" spans="5:29" s="2" customFormat="1">
      <c r="E22304" s="120"/>
      <c r="M22304" s="120"/>
      <c r="N22304" s="120"/>
      <c r="U22304" s="121"/>
      <c r="V22304" s="122"/>
      <c r="W22304" s="123"/>
      <c r="AC22304" s="123"/>
    </row>
    <row r="22305" spans="5:29" s="2" customFormat="1">
      <c r="E22305" s="120"/>
      <c r="M22305" s="120"/>
      <c r="N22305" s="120"/>
      <c r="U22305" s="121"/>
      <c r="V22305" s="122"/>
      <c r="W22305" s="123"/>
      <c r="AC22305" s="123"/>
    </row>
    <row r="22306" spans="5:29" s="2" customFormat="1">
      <c r="E22306" s="120"/>
      <c r="M22306" s="120"/>
      <c r="N22306" s="120"/>
      <c r="U22306" s="121"/>
      <c r="V22306" s="122"/>
      <c r="W22306" s="123"/>
      <c r="AC22306" s="123"/>
    </row>
    <row r="22307" spans="5:29" s="2" customFormat="1">
      <c r="E22307" s="120"/>
      <c r="M22307" s="120"/>
      <c r="N22307" s="120"/>
      <c r="U22307" s="121"/>
      <c r="V22307" s="122"/>
      <c r="W22307" s="123"/>
      <c r="AC22307" s="123"/>
    </row>
    <row r="22308" spans="5:29" s="2" customFormat="1">
      <c r="E22308" s="120"/>
      <c r="M22308" s="120"/>
      <c r="N22308" s="120"/>
      <c r="U22308" s="121"/>
      <c r="V22308" s="122"/>
      <c r="W22308" s="123"/>
      <c r="AC22308" s="123"/>
    </row>
    <row r="22309" spans="5:29" s="2" customFormat="1">
      <c r="E22309" s="120"/>
      <c r="M22309" s="120"/>
      <c r="N22309" s="120"/>
      <c r="U22309" s="121"/>
      <c r="V22309" s="122"/>
      <c r="W22309" s="123"/>
      <c r="AC22309" s="123"/>
    </row>
    <row r="22310" spans="5:29" s="2" customFormat="1">
      <c r="E22310" s="120"/>
      <c r="M22310" s="120"/>
      <c r="N22310" s="120"/>
      <c r="U22310" s="121"/>
      <c r="V22310" s="122"/>
      <c r="W22310" s="123"/>
      <c r="AC22310" s="123"/>
    </row>
    <row r="22311" spans="5:29" s="2" customFormat="1">
      <c r="E22311" s="120"/>
      <c r="M22311" s="120"/>
      <c r="N22311" s="120"/>
      <c r="U22311" s="121"/>
      <c r="V22311" s="122"/>
      <c r="W22311" s="123"/>
      <c r="AC22311" s="123"/>
    </row>
    <row r="22312" spans="5:29" s="2" customFormat="1">
      <c r="E22312" s="120"/>
      <c r="M22312" s="120"/>
      <c r="N22312" s="120"/>
      <c r="U22312" s="121"/>
      <c r="V22312" s="122"/>
      <c r="W22312" s="123"/>
      <c r="AC22312" s="123"/>
    </row>
    <row r="22313" spans="5:29" s="2" customFormat="1">
      <c r="E22313" s="120"/>
      <c r="M22313" s="120"/>
      <c r="N22313" s="120"/>
      <c r="U22313" s="121"/>
      <c r="V22313" s="122"/>
      <c r="W22313" s="123"/>
      <c r="AC22313" s="123"/>
    </row>
    <row r="22314" spans="5:29" s="2" customFormat="1">
      <c r="E22314" s="120"/>
      <c r="M22314" s="120"/>
      <c r="N22314" s="120"/>
      <c r="U22314" s="121"/>
      <c r="V22314" s="122"/>
      <c r="W22314" s="123"/>
      <c r="AC22314" s="123"/>
    </row>
    <row r="22315" spans="5:29" s="2" customFormat="1">
      <c r="E22315" s="120"/>
      <c r="M22315" s="120"/>
      <c r="N22315" s="120"/>
      <c r="U22315" s="121"/>
      <c r="V22315" s="122"/>
      <c r="W22315" s="123"/>
      <c r="AC22315" s="123"/>
    </row>
    <row r="22316" spans="5:29" s="2" customFormat="1">
      <c r="E22316" s="120"/>
      <c r="M22316" s="120"/>
      <c r="N22316" s="120"/>
      <c r="U22316" s="121"/>
      <c r="V22316" s="122"/>
      <c r="W22316" s="123"/>
      <c r="AC22316" s="123"/>
    </row>
    <row r="22317" spans="5:29" s="2" customFormat="1">
      <c r="E22317" s="120"/>
      <c r="M22317" s="120"/>
      <c r="N22317" s="120"/>
      <c r="U22317" s="121"/>
      <c r="V22317" s="122"/>
      <c r="W22317" s="123"/>
      <c r="AC22317" s="123"/>
    </row>
    <row r="22318" spans="5:29" s="2" customFormat="1">
      <c r="E22318" s="120"/>
      <c r="M22318" s="120"/>
      <c r="N22318" s="120"/>
      <c r="U22318" s="121"/>
      <c r="V22318" s="122"/>
      <c r="W22318" s="123"/>
      <c r="AC22318" s="123"/>
    </row>
    <row r="22319" spans="5:29" s="2" customFormat="1">
      <c r="E22319" s="120"/>
      <c r="M22319" s="120"/>
      <c r="N22319" s="120"/>
      <c r="U22319" s="121"/>
      <c r="V22319" s="122"/>
      <c r="W22319" s="123"/>
      <c r="AC22319" s="123"/>
    </row>
    <row r="22320" spans="5:29" s="2" customFormat="1">
      <c r="E22320" s="120"/>
      <c r="M22320" s="120"/>
      <c r="N22320" s="120"/>
      <c r="U22320" s="121"/>
      <c r="V22320" s="122"/>
      <c r="W22320" s="123"/>
      <c r="AC22320" s="123"/>
    </row>
    <row r="22321" spans="5:29" s="2" customFormat="1">
      <c r="E22321" s="120"/>
      <c r="M22321" s="120"/>
      <c r="N22321" s="120"/>
      <c r="U22321" s="121"/>
      <c r="V22321" s="122"/>
      <c r="W22321" s="123"/>
      <c r="AC22321" s="123"/>
    </row>
    <row r="22322" spans="5:29" s="2" customFormat="1">
      <c r="E22322" s="120"/>
      <c r="M22322" s="120"/>
      <c r="N22322" s="120"/>
      <c r="U22322" s="121"/>
      <c r="V22322" s="122"/>
      <c r="W22322" s="123"/>
      <c r="AC22322" s="123"/>
    </row>
    <row r="22323" spans="5:29" s="2" customFormat="1">
      <c r="E22323" s="120"/>
      <c r="M22323" s="120"/>
      <c r="N22323" s="120"/>
      <c r="U22323" s="121"/>
      <c r="V22323" s="122"/>
      <c r="W22323" s="123"/>
      <c r="AC22323" s="123"/>
    </row>
    <row r="22324" spans="5:29" s="2" customFormat="1">
      <c r="E22324" s="120"/>
      <c r="M22324" s="120"/>
      <c r="N22324" s="120"/>
      <c r="U22324" s="121"/>
      <c r="V22324" s="122"/>
      <c r="W22324" s="123"/>
      <c r="AC22324" s="123"/>
    </row>
    <row r="22325" spans="5:29" s="2" customFormat="1">
      <c r="E22325" s="120"/>
      <c r="M22325" s="120"/>
      <c r="N22325" s="120"/>
      <c r="U22325" s="121"/>
      <c r="V22325" s="122"/>
      <c r="W22325" s="123"/>
      <c r="AC22325" s="123"/>
    </row>
    <row r="22326" spans="5:29" s="2" customFormat="1">
      <c r="E22326" s="120"/>
      <c r="M22326" s="120"/>
      <c r="N22326" s="120"/>
      <c r="U22326" s="121"/>
      <c r="V22326" s="122"/>
      <c r="W22326" s="123"/>
      <c r="AC22326" s="123"/>
    </row>
    <row r="22327" spans="5:29" s="2" customFormat="1">
      <c r="E22327" s="120"/>
      <c r="M22327" s="120"/>
      <c r="N22327" s="120"/>
      <c r="U22327" s="121"/>
      <c r="V22327" s="122"/>
      <c r="W22327" s="123"/>
      <c r="AC22327" s="123"/>
    </row>
    <row r="22328" spans="5:29" s="2" customFormat="1">
      <c r="E22328" s="120"/>
      <c r="M22328" s="120"/>
      <c r="N22328" s="120"/>
      <c r="U22328" s="121"/>
      <c r="V22328" s="122"/>
      <c r="W22328" s="123"/>
      <c r="AC22328" s="123"/>
    </row>
    <row r="22329" spans="5:29" s="2" customFormat="1">
      <c r="E22329" s="120"/>
      <c r="M22329" s="120"/>
      <c r="N22329" s="120"/>
      <c r="U22329" s="121"/>
      <c r="V22329" s="122"/>
      <c r="W22329" s="123"/>
      <c r="AC22329" s="123"/>
    </row>
    <row r="22330" spans="5:29" s="2" customFormat="1">
      <c r="E22330" s="120"/>
      <c r="M22330" s="120"/>
      <c r="N22330" s="120"/>
      <c r="U22330" s="121"/>
      <c r="V22330" s="122"/>
      <c r="W22330" s="123"/>
      <c r="AC22330" s="123"/>
    </row>
    <row r="22331" spans="5:29" s="2" customFormat="1">
      <c r="E22331" s="120"/>
      <c r="M22331" s="120"/>
      <c r="N22331" s="120"/>
      <c r="U22331" s="121"/>
      <c r="V22331" s="122"/>
      <c r="W22331" s="123"/>
      <c r="AC22331" s="123"/>
    </row>
    <row r="22332" spans="5:29" s="2" customFormat="1">
      <c r="E22332" s="120"/>
      <c r="M22332" s="120"/>
      <c r="N22332" s="120"/>
      <c r="U22332" s="121"/>
      <c r="V22332" s="122"/>
      <c r="W22332" s="123"/>
      <c r="AC22332" s="123"/>
    </row>
    <row r="22333" spans="5:29" s="2" customFormat="1">
      <c r="E22333" s="120"/>
      <c r="M22333" s="120"/>
      <c r="N22333" s="120"/>
      <c r="U22333" s="121"/>
      <c r="V22333" s="122"/>
      <c r="W22333" s="123"/>
      <c r="AC22333" s="123"/>
    </row>
    <row r="22334" spans="5:29" s="2" customFormat="1">
      <c r="E22334" s="120"/>
      <c r="M22334" s="120"/>
      <c r="N22334" s="120"/>
      <c r="U22334" s="121"/>
      <c r="V22334" s="122"/>
      <c r="W22334" s="123"/>
      <c r="AC22334" s="123"/>
    </row>
    <row r="22335" spans="5:29" s="2" customFormat="1">
      <c r="E22335" s="120"/>
      <c r="M22335" s="120"/>
      <c r="N22335" s="120"/>
      <c r="U22335" s="121"/>
      <c r="V22335" s="122"/>
      <c r="W22335" s="123"/>
      <c r="AC22335" s="123"/>
    </row>
    <row r="22336" spans="5:29" s="2" customFormat="1">
      <c r="E22336" s="120"/>
      <c r="M22336" s="120"/>
      <c r="N22336" s="120"/>
      <c r="U22336" s="121"/>
      <c r="V22336" s="122"/>
      <c r="W22336" s="123"/>
      <c r="AC22336" s="123"/>
    </row>
    <row r="22337" spans="5:29" s="2" customFormat="1">
      <c r="E22337" s="120"/>
      <c r="M22337" s="120"/>
      <c r="N22337" s="120"/>
      <c r="U22337" s="121"/>
      <c r="V22337" s="122"/>
      <c r="W22337" s="123"/>
      <c r="AC22337" s="123"/>
    </row>
    <row r="22338" spans="5:29" s="2" customFormat="1">
      <c r="E22338" s="120"/>
      <c r="M22338" s="120"/>
      <c r="N22338" s="120"/>
      <c r="U22338" s="121"/>
      <c r="V22338" s="122"/>
      <c r="W22338" s="123"/>
      <c r="AC22338" s="123"/>
    </row>
    <row r="22339" spans="5:29" s="2" customFormat="1">
      <c r="E22339" s="120"/>
      <c r="M22339" s="120"/>
      <c r="N22339" s="120"/>
      <c r="U22339" s="121"/>
      <c r="V22339" s="122"/>
      <c r="W22339" s="123"/>
      <c r="AC22339" s="123"/>
    </row>
    <row r="22340" spans="5:29" s="2" customFormat="1">
      <c r="E22340" s="120"/>
      <c r="M22340" s="120"/>
      <c r="N22340" s="120"/>
      <c r="U22340" s="121"/>
      <c r="V22340" s="122"/>
      <c r="W22340" s="123"/>
      <c r="AC22340" s="123"/>
    </row>
    <row r="22341" spans="5:29" s="2" customFormat="1">
      <c r="E22341" s="120"/>
      <c r="M22341" s="120"/>
      <c r="N22341" s="120"/>
      <c r="U22341" s="121"/>
      <c r="V22341" s="122"/>
      <c r="W22341" s="123"/>
      <c r="AC22341" s="123"/>
    </row>
    <row r="22342" spans="5:29" s="2" customFormat="1">
      <c r="E22342" s="120"/>
      <c r="M22342" s="120"/>
      <c r="N22342" s="120"/>
      <c r="U22342" s="121"/>
      <c r="V22342" s="122"/>
      <c r="W22342" s="123"/>
      <c r="AC22342" s="123"/>
    </row>
    <row r="22343" spans="5:29" s="2" customFormat="1">
      <c r="E22343" s="120"/>
      <c r="M22343" s="120"/>
      <c r="N22343" s="120"/>
      <c r="U22343" s="121"/>
      <c r="V22343" s="122"/>
      <c r="W22343" s="123"/>
      <c r="AC22343" s="123"/>
    </row>
    <row r="22344" spans="5:29" s="2" customFormat="1">
      <c r="E22344" s="120"/>
      <c r="M22344" s="120"/>
      <c r="N22344" s="120"/>
      <c r="U22344" s="121"/>
      <c r="V22344" s="122"/>
      <c r="W22344" s="123"/>
      <c r="AC22344" s="123"/>
    </row>
    <row r="22345" spans="5:29" s="2" customFormat="1">
      <c r="E22345" s="120"/>
      <c r="M22345" s="120"/>
      <c r="N22345" s="120"/>
      <c r="U22345" s="121"/>
      <c r="V22345" s="122"/>
      <c r="W22345" s="123"/>
      <c r="AC22345" s="123"/>
    </row>
    <row r="22346" spans="5:29" s="2" customFormat="1">
      <c r="E22346" s="120"/>
      <c r="M22346" s="120"/>
      <c r="N22346" s="120"/>
      <c r="U22346" s="121"/>
      <c r="V22346" s="122"/>
      <c r="W22346" s="123"/>
      <c r="AC22346" s="123"/>
    </row>
    <row r="22347" spans="5:29" s="2" customFormat="1">
      <c r="E22347" s="120"/>
      <c r="M22347" s="120"/>
      <c r="N22347" s="120"/>
      <c r="U22347" s="121"/>
      <c r="V22347" s="122"/>
      <c r="W22347" s="123"/>
      <c r="AC22347" s="123"/>
    </row>
    <row r="22348" spans="5:29" s="2" customFormat="1">
      <c r="E22348" s="120"/>
      <c r="M22348" s="120"/>
      <c r="N22348" s="120"/>
      <c r="U22348" s="121"/>
      <c r="V22348" s="122"/>
      <c r="W22348" s="123"/>
      <c r="AC22348" s="123"/>
    </row>
    <row r="22349" spans="5:29" s="2" customFormat="1">
      <c r="E22349" s="120"/>
      <c r="M22349" s="120"/>
      <c r="N22349" s="120"/>
      <c r="U22349" s="121"/>
      <c r="V22349" s="122"/>
      <c r="W22349" s="123"/>
      <c r="AC22349" s="123"/>
    </row>
    <row r="22350" spans="5:29" s="2" customFormat="1">
      <c r="E22350" s="120"/>
      <c r="M22350" s="120"/>
      <c r="N22350" s="120"/>
      <c r="U22350" s="121"/>
      <c r="V22350" s="122"/>
      <c r="W22350" s="123"/>
      <c r="AC22350" s="123"/>
    </row>
    <row r="22351" spans="5:29" s="2" customFormat="1">
      <c r="E22351" s="120"/>
      <c r="M22351" s="120"/>
      <c r="N22351" s="120"/>
      <c r="U22351" s="121"/>
      <c r="V22351" s="122"/>
      <c r="W22351" s="123"/>
      <c r="AC22351" s="123"/>
    </row>
    <row r="22352" spans="5:29" s="2" customFormat="1">
      <c r="E22352" s="120"/>
      <c r="M22352" s="120"/>
      <c r="N22352" s="120"/>
      <c r="U22352" s="121"/>
      <c r="V22352" s="122"/>
      <c r="W22352" s="123"/>
      <c r="AC22352" s="123"/>
    </row>
    <row r="22353" spans="5:29" s="2" customFormat="1">
      <c r="E22353" s="120"/>
      <c r="M22353" s="120"/>
      <c r="N22353" s="120"/>
      <c r="U22353" s="121"/>
      <c r="V22353" s="122"/>
      <c r="W22353" s="123"/>
      <c r="AC22353" s="123"/>
    </row>
    <row r="22354" spans="5:29" s="2" customFormat="1">
      <c r="E22354" s="120"/>
      <c r="M22354" s="120"/>
      <c r="N22354" s="120"/>
      <c r="U22354" s="121"/>
      <c r="V22354" s="122"/>
      <c r="W22354" s="123"/>
      <c r="AC22354" s="123"/>
    </row>
    <row r="22355" spans="5:29" s="2" customFormat="1">
      <c r="E22355" s="120"/>
      <c r="M22355" s="120"/>
      <c r="N22355" s="120"/>
      <c r="U22355" s="121"/>
      <c r="V22355" s="122"/>
      <c r="W22355" s="123"/>
      <c r="AC22355" s="123"/>
    </row>
    <row r="22356" spans="5:29" s="2" customFormat="1">
      <c r="E22356" s="120"/>
      <c r="M22356" s="120"/>
      <c r="N22356" s="120"/>
      <c r="U22356" s="121"/>
      <c r="V22356" s="122"/>
      <c r="W22356" s="123"/>
      <c r="AC22356" s="123"/>
    </row>
    <row r="22357" spans="5:29" s="2" customFormat="1">
      <c r="E22357" s="120"/>
      <c r="M22357" s="120"/>
      <c r="N22357" s="120"/>
      <c r="U22357" s="121"/>
      <c r="V22357" s="122"/>
      <c r="W22357" s="123"/>
      <c r="AC22357" s="123"/>
    </row>
    <row r="22358" spans="5:29" s="2" customFormat="1">
      <c r="E22358" s="120"/>
      <c r="M22358" s="120"/>
      <c r="N22358" s="120"/>
      <c r="U22358" s="121"/>
      <c r="V22358" s="122"/>
      <c r="W22358" s="123"/>
      <c r="AC22358" s="123"/>
    </row>
    <row r="22359" spans="5:29" s="2" customFormat="1">
      <c r="E22359" s="120"/>
      <c r="M22359" s="120"/>
      <c r="N22359" s="120"/>
      <c r="U22359" s="121"/>
      <c r="V22359" s="122"/>
      <c r="W22359" s="123"/>
      <c r="AC22359" s="123"/>
    </row>
    <row r="22360" spans="5:29" s="2" customFormat="1">
      <c r="E22360" s="120"/>
      <c r="M22360" s="120"/>
      <c r="N22360" s="120"/>
      <c r="U22360" s="121"/>
      <c r="V22360" s="122"/>
      <c r="W22360" s="123"/>
      <c r="AC22360" s="123"/>
    </row>
    <row r="22361" spans="5:29" s="2" customFormat="1">
      <c r="E22361" s="120"/>
      <c r="M22361" s="120"/>
      <c r="N22361" s="120"/>
      <c r="U22361" s="121"/>
      <c r="V22361" s="122"/>
      <c r="W22361" s="123"/>
      <c r="AC22361" s="123"/>
    </row>
    <row r="22362" spans="5:29" s="2" customFormat="1">
      <c r="E22362" s="120"/>
      <c r="M22362" s="120"/>
      <c r="N22362" s="120"/>
      <c r="U22362" s="121"/>
      <c r="V22362" s="122"/>
      <c r="W22362" s="123"/>
      <c r="AC22362" s="123"/>
    </row>
    <row r="22363" spans="5:29" s="2" customFormat="1">
      <c r="E22363" s="120"/>
      <c r="M22363" s="120"/>
      <c r="N22363" s="120"/>
      <c r="U22363" s="121"/>
      <c r="V22363" s="122"/>
      <c r="W22363" s="123"/>
      <c r="AC22363" s="123"/>
    </row>
    <row r="22364" spans="5:29" s="2" customFormat="1">
      <c r="E22364" s="120"/>
      <c r="M22364" s="120"/>
      <c r="N22364" s="120"/>
      <c r="U22364" s="121"/>
      <c r="V22364" s="122"/>
      <c r="W22364" s="123"/>
      <c r="AC22364" s="123"/>
    </row>
    <row r="22365" spans="5:29" s="2" customFormat="1">
      <c r="E22365" s="120"/>
      <c r="M22365" s="120"/>
      <c r="N22365" s="120"/>
      <c r="U22365" s="121"/>
      <c r="V22365" s="122"/>
      <c r="W22365" s="123"/>
      <c r="AC22365" s="123"/>
    </row>
    <row r="22366" spans="5:29" s="2" customFormat="1">
      <c r="E22366" s="120"/>
      <c r="M22366" s="120"/>
      <c r="N22366" s="120"/>
      <c r="U22366" s="121"/>
      <c r="V22366" s="122"/>
      <c r="W22366" s="123"/>
      <c r="AC22366" s="123"/>
    </row>
    <row r="22367" spans="5:29" s="2" customFormat="1">
      <c r="E22367" s="120"/>
      <c r="M22367" s="120"/>
      <c r="N22367" s="120"/>
      <c r="U22367" s="121"/>
      <c r="V22367" s="122"/>
      <c r="W22367" s="123"/>
      <c r="AC22367" s="123"/>
    </row>
    <row r="22368" spans="5:29" s="2" customFormat="1">
      <c r="E22368" s="120"/>
      <c r="M22368" s="120"/>
      <c r="N22368" s="120"/>
      <c r="U22368" s="121"/>
      <c r="V22368" s="122"/>
      <c r="W22368" s="123"/>
      <c r="AC22368" s="123"/>
    </row>
    <row r="22369" spans="5:29" s="2" customFormat="1">
      <c r="E22369" s="120"/>
      <c r="M22369" s="120"/>
      <c r="N22369" s="120"/>
      <c r="U22369" s="121"/>
      <c r="V22369" s="122"/>
      <c r="W22369" s="123"/>
      <c r="AC22369" s="123"/>
    </row>
    <row r="22370" spans="5:29" s="2" customFormat="1">
      <c r="E22370" s="120"/>
      <c r="M22370" s="120"/>
      <c r="N22370" s="120"/>
      <c r="U22370" s="121"/>
      <c r="V22370" s="122"/>
      <c r="W22370" s="123"/>
      <c r="AC22370" s="123"/>
    </row>
    <row r="22371" spans="5:29" s="2" customFormat="1">
      <c r="E22371" s="120"/>
      <c r="M22371" s="120"/>
      <c r="N22371" s="120"/>
      <c r="U22371" s="121"/>
      <c r="V22371" s="122"/>
      <c r="W22371" s="123"/>
      <c r="AC22371" s="123"/>
    </row>
    <row r="22372" spans="5:29" s="2" customFormat="1">
      <c r="E22372" s="120"/>
      <c r="M22372" s="120"/>
      <c r="N22372" s="120"/>
      <c r="U22372" s="121"/>
      <c r="V22372" s="122"/>
      <c r="W22372" s="123"/>
      <c r="AC22372" s="123"/>
    </row>
    <row r="22373" spans="5:29" s="2" customFormat="1">
      <c r="E22373" s="120"/>
      <c r="M22373" s="120"/>
      <c r="N22373" s="120"/>
      <c r="U22373" s="121"/>
      <c r="V22373" s="122"/>
      <c r="W22373" s="123"/>
      <c r="AC22373" s="123"/>
    </row>
    <row r="22374" spans="5:29" s="2" customFormat="1">
      <c r="E22374" s="120"/>
      <c r="M22374" s="120"/>
      <c r="N22374" s="120"/>
      <c r="U22374" s="121"/>
      <c r="V22374" s="122"/>
      <c r="W22374" s="123"/>
      <c r="AC22374" s="123"/>
    </row>
    <row r="22375" spans="5:29" s="2" customFormat="1">
      <c r="E22375" s="120"/>
      <c r="M22375" s="120"/>
      <c r="N22375" s="120"/>
      <c r="U22375" s="121"/>
      <c r="V22375" s="122"/>
      <c r="W22375" s="123"/>
      <c r="AC22375" s="123"/>
    </row>
    <row r="22376" spans="5:29" s="2" customFormat="1">
      <c r="E22376" s="120"/>
      <c r="M22376" s="120"/>
      <c r="N22376" s="120"/>
      <c r="U22376" s="121"/>
      <c r="V22376" s="122"/>
      <c r="W22376" s="123"/>
      <c r="AC22376" s="123"/>
    </row>
    <row r="22377" spans="5:29" s="2" customFormat="1">
      <c r="E22377" s="120"/>
      <c r="M22377" s="120"/>
      <c r="N22377" s="120"/>
      <c r="U22377" s="121"/>
      <c r="V22377" s="122"/>
      <c r="W22377" s="123"/>
      <c r="AC22377" s="123"/>
    </row>
    <row r="22378" spans="5:29" s="2" customFormat="1">
      <c r="E22378" s="120"/>
      <c r="M22378" s="120"/>
      <c r="N22378" s="120"/>
      <c r="U22378" s="121"/>
      <c r="V22378" s="122"/>
      <c r="W22378" s="123"/>
      <c r="AC22378" s="123"/>
    </row>
    <row r="22379" spans="5:29" s="2" customFormat="1">
      <c r="E22379" s="120"/>
      <c r="M22379" s="120"/>
      <c r="N22379" s="120"/>
      <c r="U22379" s="121"/>
      <c r="V22379" s="122"/>
      <c r="W22379" s="123"/>
      <c r="AC22379" s="123"/>
    </row>
    <row r="22380" spans="5:29" s="2" customFormat="1">
      <c r="E22380" s="120"/>
      <c r="M22380" s="120"/>
      <c r="N22380" s="120"/>
      <c r="U22380" s="121"/>
      <c r="V22380" s="122"/>
      <c r="W22380" s="123"/>
      <c r="AC22380" s="123"/>
    </row>
    <row r="22381" spans="5:29" s="2" customFormat="1">
      <c r="E22381" s="120"/>
      <c r="M22381" s="120"/>
      <c r="N22381" s="120"/>
      <c r="U22381" s="121"/>
      <c r="V22381" s="122"/>
      <c r="W22381" s="123"/>
      <c r="AC22381" s="123"/>
    </row>
    <row r="22382" spans="5:29" s="2" customFormat="1">
      <c r="E22382" s="120"/>
      <c r="M22382" s="120"/>
      <c r="N22382" s="120"/>
      <c r="U22382" s="121"/>
      <c r="V22382" s="122"/>
      <c r="W22382" s="123"/>
      <c r="AC22382" s="123"/>
    </row>
    <row r="22383" spans="5:29" s="2" customFormat="1">
      <c r="E22383" s="120"/>
      <c r="M22383" s="120"/>
      <c r="N22383" s="120"/>
      <c r="U22383" s="121"/>
      <c r="V22383" s="122"/>
      <c r="W22383" s="123"/>
      <c r="AC22383" s="123"/>
    </row>
    <row r="22384" spans="5:29" s="2" customFormat="1">
      <c r="E22384" s="120"/>
      <c r="M22384" s="120"/>
      <c r="N22384" s="120"/>
      <c r="U22384" s="121"/>
      <c r="V22384" s="122"/>
      <c r="W22384" s="123"/>
      <c r="AC22384" s="123"/>
    </row>
    <row r="22385" spans="5:29" s="2" customFormat="1">
      <c r="E22385" s="120"/>
      <c r="M22385" s="120"/>
      <c r="N22385" s="120"/>
      <c r="U22385" s="121"/>
      <c r="V22385" s="122"/>
      <c r="W22385" s="123"/>
      <c r="AC22385" s="123"/>
    </row>
    <row r="22386" spans="5:29" s="2" customFormat="1">
      <c r="E22386" s="120"/>
      <c r="M22386" s="120"/>
      <c r="N22386" s="120"/>
      <c r="U22386" s="121"/>
      <c r="V22386" s="122"/>
      <c r="W22386" s="123"/>
      <c r="AC22386" s="123"/>
    </row>
    <row r="22387" spans="5:29" s="2" customFormat="1">
      <c r="E22387" s="120"/>
      <c r="M22387" s="120"/>
      <c r="N22387" s="120"/>
      <c r="U22387" s="121"/>
      <c r="V22387" s="122"/>
      <c r="W22387" s="123"/>
      <c r="AC22387" s="123"/>
    </row>
    <row r="22388" spans="5:29" s="2" customFormat="1">
      <c r="E22388" s="120"/>
      <c r="M22388" s="120"/>
      <c r="N22388" s="120"/>
      <c r="U22388" s="121"/>
      <c r="V22388" s="122"/>
      <c r="W22388" s="123"/>
      <c r="AC22388" s="123"/>
    </row>
    <row r="22389" spans="5:29" s="2" customFormat="1">
      <c r="E22389" s="120"/>
      <c r="M22389" s="120"/>
      <c r="N22389" s="120"/>
      <c r="U22389" s="121"/>
      <c r="V22389" s="122"/>
      <c r="W22389" s="123"/>
      <c r="AC22389" s="123"/>
    </row>
    <row r="22390" spans="5:29" s="2" customFormat="1">
      <c r="E22390" s="120"/>
      <c r="M22390" s="120"/>
      <c r="N22390" s="120"/>
      <c r="U22390" s="121"/>
      <c r="V22390" s="122"/>
      <c r="W22390" s="123"/>
      <c r="AC22390" s="123"/>
    </row>
    <row r="22391" spans="5:29" s="2" customFormat="1">
      <c r="E22391" s="120"/>
      <c r="M22391" s="120"/>
      <c r="N22391" s="120"/>
      <c r="U22391" s="121"/>
      <c r="V22391" s="122"/>
      <c r="W22391" s="123"/>
      <c r="AC22391" s="123"/>
    </row>
    <row r="22392" spans="5:29" s="2" customFormat="1">
      <c r="E22392" s="120"/>
      <c r="M22392" s="120"/>
      <c r="N22392" s="120"/>
      <c r="U22392" s="121"/>
      <c r="V22392" s="122"/>
      <c r="W22392" s="123"/>
      <c r="AC22392" s="123"/>
    </row>
    <row r="22393" spans="5:29" s="2" customFormat="1">
      <c r="E22393" s="120"/>
      <c r="M22393" s="120"/>
      <c r="N22393" s="120"/>
      <c r="U22393" s="121"/>
      <c r="V22393" s="122"/>
      <c r="W22393" s="123"/>
      <c r="AC22393" s="123"/>
    </row>
    <row r="22394" spans="5:29" s="2" customFormat="1">
      <c r="E22394" s="120"/>
      <c r="M22394" s="120"/>
      <c r="N22394" s="120"/>
      <c r="U22394" s="121"/>
      <c r="V22394" s="122"/>
      <c r="W22394" s="123"/>
      <c r="AC22394" s="123"/>
    </row>
    <row r="22395" spans="5:29" s="2" customFormat="1">
      <c r="E22395" s="120"/>
      <c r="M22395" s="120"/>
      <c r="N22395" s="120"/>
      <c r="U22395" s="121"/>
      <c r="V22395" s="122"/>
      <c r="W22395" s="123"/>
      <c r="AC22395" s="123"/>
    </row>
    <row r="22396" spans="5:29" s="2" customFormat="1">
      <c r="E22396" s="120"/>
      <c r="M22396" s="120"/>
      <c r="N22396" s="120"/>
      <c r="U22396" s="121"/>
      <c r="V22396" s="122"/>
      <c r="W22396" s="123"/>
      <c r="AC22396" s="123"/>
    </row>
    <row r="22397" spans="5:29" s="2" customFormat="1">
      <c r="E22397" s="120"/>
      <c r="M22397" s="120"/>
      <c r="N22397" s="120"/>
      <c r="U22397" s="121"/>
      <c r="V22397" s="122"/>
      <c r="W22397" s="123"/>
      <c r="AC22397" s="123"/>
    </row>
    <row r="22398" spans="5:29" s="2" customFormat="1">
      <c r="E22398" s="120"/>
      <c r="M22398" s="120"/>
      <c r="N22398" s="120"/>
      <c r="U22398" s="121"/>
      <c r="V22398" s="122"/>
      <c r="W22398" s="123"/>
      <c r="AC22398" s="123"/>
    </row>
    <row r="22399" spans="5:29" s="2" customFormat="1">
      <c r="E22399" s="120"/>
      <c r="M22399" s="120"/>
      <c r="N22399" s="120"/>
      <c r="U22399" s="121"/>
      <c r="V22399" s="122"/>
      <c r="W22399" s="123"/>
      <c r="AC22399" s="123"/>
    </row>
    <row r="22400" spans="5:29" s="2" customFormat="1">
      <c r="E22400" s="120"/>
      <c r="M22400" s="120"/>
      <c r="N22400" s="120"/>
      <c r="U22400" s="121"/>
      <c r="V22400" s="122"/>
      <c r="W22400" s="123"/>
      <c r="AC22400" s="123"/>
    </row>
    <row r="22401" spans="5:29" s="2" customFormat="1">
      <c r="E22401" s="120"/>
      <c r="M22401" s="120"/>
      <c r="N22401" s="120"/>
      <c r="U22401" s="121"/>
      <c r="V22401" s="122"/>
      <c r="W22401" s="123"/>
      <c r="AC22401" s="123"/>
    </row>
    <row r="22402" spans="5:29" s="2" customFormat="1">
      <c r="E22402" s="120"/>
      <c r="M22402" s="120"/>
      <c r="N22402" s="120"/>
      <c r="U22402" s="121"/>
      <c r="V22402" s="122"/>
      <c r="W22402" s="123"/>
      <c r="AC22402" s="123"/>
    </row>
    <row r="22403" spans="5:29" s="2" customFormat="1">
      <c r="E22403" s="120"/>
      <c r="M22403" s="120"/>
      <c r="N22403" s="120"/>
      <c r="U22403" s="121"/>
      <c r="V22403" s="122"/>
      <c r="W22403" s="123"/>
      <c r="AC22403" s="123"/>
    </row>
    <row r="22404" spans="5:29" s="2" customFormat="1">
      <c r="E22404" s="120"/>
      <c r="M22404" s="120"/>
      <c r="N22404" s="120"/>
      <c r="U22404" s="121"/>
      <c r="V22404" s="122"/>
      <c r="W22404" s="123"/>
      <c r="AC22404" s="123"/>
    </row>
    <row r="22405" spans="5:29" s="2" customFormat="1">
      <c r="E22405" s="120"/>
      <c r="M22405" s="120"/>
      <c r="N22405" s="120"/>
      <c r="U22405" s="121"/>
      <c r="V22405" s="122"/>
      <c r="W22405" s="123"/>
      <c r="AC22405" s="123"/>
    </row>
    <row r="22406" spans="5:29" s="2" customFormat="1">
      <c r="E22406" s="120"/>
      <c r="M22406" s="120"/>
      <c r="N22406" s="120"/>
      <c r="U22406" s="121"/>
      <c r="V22406" s="122"/>
      <c r="W22406" s="123"/>
      <c r="AC22406" s="123"/>
    </row>
    <row r="22407" spans="5:29" s="2" customFormat="1">
      <c r="E22407" s="120"/>
      <c r="M22407" s="120"/>
      <c r="N22407" s="120"/>
      <c r="U22407" s="121"/>
      <c r="V22407" s="122"/>
      <c r="W22407" s="123"/>
      <c r="AC22407" s="123"/>
    </row>
    <row r="22408" spans="5:29" s="2" customFormat="1">
      <c r="E22408" s="120"/>
      <c r="M22408" s="120"/>
      <c r="N22408" s="120"/>
      <c r="U22408" s="121"/>
      <c r="V22408" s="122"/>
      <c r="W22408" s="123"/>
      <c r="AC22408" s="123"/>
    </row>
    <row r="22409" spans="5:29" s="2" customFormat="1">
      <c r="E22409" s="120"/>
      <c r="M22409" s="120"/>
      <c r="N22409" s="120"/>
      <c r="U22409" s="121"/>
      <c r="V22409" s="122"/>
      <c r="W22409" s="123"/>
      <c r="AC22409" s="123"/>
    </row>
    <row r="22410" spans="5:29" s="2" customFormat="1">
      <c r="E22410" s="120"/>
      <c r="M22410" s="120"/>
      <c r="N22410" s="120"/>
      <c r="U22410" s="121"/>
      <c r="V22410" s="122"/>
      <c r="W22410" s="123"/>
      <c r="AC22410" s="123"/>
    </row>
    <row r="22411" spans="5:29" s="2" customFormat="1">
      <c r="E22411" s="120"/>
      <c r="M22411" s="120"/>
      <c r="N22411" s="120"/>
      <c r="U22411" s="121"/>
      <c r="V22411" s="122"/>
      <c r="W22411" s="123"/>
      <c r="AC22411" s="123"/>
    </row>
    <row r="22412" spans="5:29" s="2" customFormat="1">
      <c r="E22412" s="120"/>
      <c r="M22412" s="120"/>
      <c r="N22412" s="120"/>
      <c r="U22412" s="121"/>
      <c r="V22412" s="122"/>
      <c r="W22412" s="123"/>
      <c r="AC22412" s="123"/>
    </row>
    <row r="22413" spans="5:29" s="2" customFormat="1">
      <c r="E22413" s="120"/>
      <c r="M22413" s="120"/>
      <c r="N22413" s="120"/>
      <c r="U22413" s="121"/>
      <c r="V22413" s="122"/>
      <c r="W22413" s="123"/>
      <c r="AC22413" s="123"/>
    </row>
    <row r="22414" spans="5:29" s="2" customFormat="1">
      <c r="E22414" s="120"/>
      <c r="M22414" s="120"/>
      <c r="N22414" s="120"/>
      <c r="U22414" s="121"/>
      <c r="V22414" s="122"/>
      <c r="W22414" s="123"/>
      <c r="AC22414" s="123"/>
    </row>
    <row r="22415" spans="5:29" s="2" customFormat="1">
      <c r="E22415" s="120"/>
      <c r="M22415" s="120"/>
      <c r="N22415" s="120"/>
      <c r="U22415" s="121"/>
      <c r="V22415" s="122"/>
      <c r="W22415" s="123"/>
      <c r="AC22415" s="123"/>
    </row>
    <row r="22416" spans="5:29" s="2" customFormat="1">
      <c r="E22416" s="120"/>
      <c r="M22416" s="120"/>
      <c r="N22416" s="120"/>
      <c r="U22416" s="121"/>
      <c r="V22416" s="122"/>
      <c r="W22416" s="123"/>
      <c r="AC22416" s="123"/>
    </row>
    <row r="22417" spans="5:29" s="2" customFormat="1">
      <c r="E22417" s="120"/>
      <c r="M22417" s="120"/>
      <c r="N22417" s="120"/>
      <c r="U22417" s="121"/>
      <c r="V22417" s="122"/>
      <c r="W22417" s="123"/>
      <c r="AC22417" s="123"/>
    </row>
    <row r="22418" spans="5:29" s="2" customFormat="1">
      <c r="E22418" s="120"/>
      <c r="M22418" s="120"/>
      <c r="N22418" s="120"/>
      <c r="U22418" s="121"/>
      <c r="V22418" s="122"/>
      <c r="W22418" s="123"/>
      <c r="AC22418" s="123"/>
    </row>
    <row r="22419" spans="5:29" s="2" customFormat="1">
      <c r="E22419" s="120"/>
      <c r="M22419" s="120"/>
      <c r="N22419" s="120"/>
      <c r="U22419" s="121"/>
      <c r="V22419" s="122"/>
      <c r="W22419" s="123"/>
      <c r="AC22419" s="123"/>
    </row>
    <row r="22420" spans="5:29" s="2" customFormat="1">
      <c r="E22420" s="120"/>
      <c r="M22420" s="120"/>
      <c r="N22420" s="120"/>
      <c r="U22420" s="121"/>
      <c r="V22420" s="122"/>
      <c r="W22420" s="123"/>
      <c r="AC22420" s="123"/>
    </row>
    <row r="22421" spans="5:29" s="2" customFormat="1">
      <c r="E22421" s="120"/>
      <c r="M22421" s="120"/>
      <c r="N22421" s="120"/>
      <c r="U22421" s="121"/>
      <c r="V22421" s="122"/>
      <c r="W22421" s="123"/>
      <c r="AC22421" s="123"/>
    </row>
    <row r="22422" spans="5:29" s="2" customFormat="1">
      <c r="E22422" s="120"/>
      <c r="M22422" s="120"/>
      <c r="N22422" s="120"/>
      <c r="U22422" s="121"/>
      <c r="V22422" s="122"/>
      <c r="W22422" s="123"/>
      <c r="AC22422" s="123"/>
    </row>
    <row r="22423" spans="5:29" s="2" customFormat="1">
      <c r="E22423" s="120"/>
      <c r="M22423" s="120"/>
      <c r="N22423" s="120"/>
      <c r="U22423" s="121"/>
      <c r="V22423" s="122"/>
      <c r="W22423" s="123"/>
      <c r="AC22423" s="123"/>
    </row>
    <row r="22424" spans="5:29" s="2" customFormat="1">
      <c r="E22424" s="120"/>
      <c r="M22424" s="120"/>
      <c r="N22424" s="120"/>
      <c r="U22424" s="121"/>
      <c r="V22424" s="122"/>
      <c r="W22424" s="123"/>
      <c r="AC22424" s="123"/>
    </row>
    <row r="22425" spans="5:29" s="2" customFormat="1">
      <c r="E22425" s="120"/>
      <c r="M22425" s="120"/>
      <c r="N22425" s="120"/>
      <c r="U22425" s="121"/>
      <c r="V22425" s="122"/>
      <c r="W22425" s="123"/>
      <c r="AC22425" s="123"/>
    </row>
    <row r="22426" spans="5:29" s="2" customFormat="1">
      <c r="E22426" s="120"/>
      <c r="M22426" s="120"/>
      <c r="N22426" s="120"/>
      <c r="U22426" s="121"/>
      <c r="V22426" s="122"/>
      <c r="W22426" s="123"/>
      <c r="AC22426" s="123"/>
    </row>
    <row r="22427" spans="5:29" s="2" customFormat="1">
      <c r="E22427" s="120"/>
      <c r="M22427" s="120"/>
      <c r="N22427" s="120"/>
      <c r="U22427" s="121"/>
      <c r="V22427" s="122"/>
      <c r="W22427" s="123"/>
      <c r="AC22427" s="123"/>
    </row>
    <row r="22428" spans="5:29" s="2" customFormat="1">
      <c r="E22428" s="120"/>
      <c r="M22428" s="120"/>
      <c r="N22428" s="120"/>
      <c r="U22428" s="121"/>
      <c r="V22428" s="122"/>
      <c r="W22428" s="123"/>
      <c r="AC22428" s="123"/>
    </row>
    <row r="22429" spans="5:29" s="2" customFormat="1">
      <c r="E22429" s="120"/>
      <c r="M22429" s="120"/>
      <c r="N22429" s="120"/>
      <c r="U22429" s="121"/>
      <c r="V22429" s="122"/>
      <c r="W22429" s="123"/>
      <c r="AC22429" s="123"/>
    </row>
    <row r="22430" spans="5:29" s="2" customFormat="1">
      <c r="E22430" s="120"/>
      <c r="M22430" s="120"/>
      <c r="N22430" s="120"/>
      <c r="U22430" s="121"/>
      <c r="V22430" s="122"/>
      <c r="W22430" s="123"/>
      <c r="AC22430" s="123"/>
    </row>
    <row r="22431" spans="5:29" s="2" customFormat="1">
      <c r="E22431" s="120"/>
      <c r="M22431" s="120"/>
      <c r="N22431" s="120"/>
      <c r="U22431" s="121"/>
      <c r="V22431" s="122"/>
      <c r="W22431" s="123"/>
      <c r="AC22431" s="123"/>
    </row>
    <row r="22432" spans="5:29" s="2" customFormat="1">
      <c r="E22432" s="120"/>
      <c r="M22432" s="120"/>
      <c r="N22432" s="120"/>
      <c r="U22432" s="121"/>
      <c r="V22432" s="122"/>
      <c r="W22432" s="123"/>
      <c r="AC22432" s="123"/>
    </row>
    <row r="22433" spans="5:29" s="2" customFormat="1">
      <c r="E22433" s="120"/>
      <c r="M22433" s="120"/>
      <c r="N22433" s="120"/>
      <c r="U22433" s="121"/>
      <c r="V22433" s="122"/>
      <c r="W22433" s="123"/>
      <c r="AC22433" s="123"/>
    </row>
    <row r="22434" spans="5:29" s="2" customFormat="1">
      <c r="E22434" s="120"/>
      <c r="M22434" s="120"/>
      <c r="N22434" s="120"/>
      <c r="U22434" s="121"/>
      <c r="V22434" s="122"/>
      <c r="W22434" s="123"/>
      <c r="AC22434" s="123"/>
    </row>
    <row r="22435" spans="5:29" s="2" customFormat="1">
      <c r="E22435" s="120"/>
      <c r="M22435" s="120"/>
      <c r="N22435" s="120"/>
      <c r="U22435" s="121"/>
      <c r="V22435" s="122"/>
      <c r="W22435" s="123"/>
      <c r="AC22435" s="123"/>
    </row>
    <row r="22436" spans="5:29" s="2" customFormat="1">
      <c r="E22436" s="120"/>
      <c r="M22436" s="120"/>
      <c r="N22436" s="120"/>
      <c r="U22436" s="121"/>
      <c r="V22436" s="122"/>
      <c r="W22436" s="123"/>
      <c r="AC22436" s="123"/>
    </row>
    <row r="22437" spans="5:29" s="2" customFormat="1">
      <c r="E22437" s="120"/>
      <c r="M22437" s="120"/>
      <c r="N22437" s="120"/>
      <c r="U22437" s="121"/>
      <c r="V22437" s="122"/>
      <c r="W22437" s="123"/>
      <c r="AC22437" s="123"/>
    </row>
    <row r="22438" spans="5:29" s="2" customFormat="1">
      <c r="E22438" s="120"/>
      <c r="M22438" s="120"/>
      <c r="N22438" s="120"/>
      <c r="U22438" s="121"/>
      <c r="V22438" s="122"/>
      <c r="W22438" s="123"/>
      <c r="AC22438" s="123"/>
    </row>
    <row r="22439" spans="5:29" s="2" customFormat="1">
      <c r="E22439" s="120"/>
      <c r="M22439" s="120"/>
      <c r="N22439" s="120"/>
      <c r="U22439" s="121"/>
      <c r="V22439" s="122"/>
      <c r="W22439" s="123"/>
      <c r="AC22439" s="123"/>
    </row>
    <row r="22440" spans="5:29" s="2" customFormat="1">
      <c r="E22440" s="120"/>
      <c r="M22440" s="120"/>
      <c r="N22440" s="120"/>
      <c r="U22440" s="121"/>
      <c r="V22440" s="122"/>
      <c r="W22440" s="123"/>
      <c r="AC22440" s="123"/>
    </row>
    <row r="22441" spans="5:29" s="2" customFormat="1">
      <c r="E22441" s="120"/>
      <c r="M22441" s="120"/>
      <c r="N22441" s="120"/>
      <c r="U22441" s="121"/>
      <c r="V22441" s="122"/>
      <c r="W22441" s="123"/>
      <c r="AC22441" s="123"/>
    </row>
    <row r="22442" spans="5:29" s="2" customFormat="1">
      <c r="E22442" s="120"/>
      <c r="M22442" s="120"/>
      <c r="N22442" s="120"/>
      <c r="U22442" s="121"/>
      <c r="V22442" s="122"/>
      <c r="W22442" s="123"/>
      <c r="AC22442" s="123"/>
    </row>
    <row r="22443" spans="5:29" s="2" customFormat="1">
      <c r="E22443" s="120"/>
      <c r="M22443" s="120"/>
      <c r="N22443" s="120"/>
      <c r="U22443" s="121"/>
      <c r="V22443" s="122"/>
      <c r="W22443" s="123"/>
      <c r="AC22443" s="123"/>
    </row>
    <row r="22444" spans="5:29" s="2" customFormat="1">
      <c r="E22444" s="120"/>
      <c r="M22444" s="120"/>
      <c r="N22444" s="120"/>
      <c r="U22444" s="121"/>
      <c r="V22444" s="122"/>
      <c r="W22444" s="123"/>
      <c r="AC22444" s="123"/>
    </row>
    <row r="22445" spans="5:29" s="2" customFormat="1">
      <c r="E22445" s="120"/>
      <c r="M22445" s="120"/>
      <c r="N22445" s="120"/>
      <c r="U22445" s="121"/>
      <c r="V22445" s="122"/>
      <c r="W22445" s="123"/>
      <c r="AC22445" s="123"/>
    </row>
    <row r="22446" spans="5:29" s="2" customFormat="1">
      <c r="E22446" s="120"/>
      <c r="M22446" s="120"/>
      <c r="N22446" s="120"/>
      <c r="U22446" s="121"/>
      <c r="V22446" s="122"/>
      <c r="W22446" s="123"/>
      <c r="AC22446" s="123"/>
    </row>
    <row r="22447" spans="5:29" s="2" customFormat="1">
      <c r="E22447" s="120"/>
      <c r="M22447" s="120"/>
      <c r="N22447" s="120"/>
      <c r="U22447" s="121"/>
      <c r="V22447" s="122"/>
      <c r="W22447" s="123"/>
      <c r="AC22447" s="123"/>
    </row>
    <row r="22448" spans="5:29" s="2" customFormat="1">
      <c r="E22448" s="120"/>
      <c r="M22448" s="120"/>
      <c r="N22448" s="120"/>
      <c r="U22448" s="121"/>
      <c r="V22448" s="122"/>
      <c r="W22448" s="123"/>
      <c r="AC22448" s="123"/>
    </row>
    <row r="22449" spans="5:29" s="2" customFormat="1">
      <c r="E22449" s="120"/>
      <c r="M22449" s="120"/>
      <c r="N22449" s="120"/>
      <c r="U22449" s="121"/>
      <c r="V22449" s="122"/>
      <c r="W22449" s="123"/>
      <c r="AC22449" s="123"/>
    </row>
    <row r="22450" spans="5:29" s="2" customFormat="1">
      <c r="E22450" s="120"/>
      <c r="M22450" s="120"/>
      <c r="N22450" s="120"/>
      <c r="U22450" s="121"/>
      <c r="V22450" s="122"/>
      <c r="W22450" s="123"/>
      <c r="AC22450" s="123"/>
    </row>
    <row r="22451" spans="5:29" s="2" customFormat="1">
      <c r="E22451" s="120"/>
      <c r="M22451" s="120"/>
      <c r="N22451" s="120"/>
      <c r="U22451" s="121"/>
      <c r="V22451" s="122"/>
      <c r="W22451" s="123"/>
      <c r="AC22451" s="123"/>
    </row>
    <row r="22452" spans="5:29" s="2" customFormat="1">
      <c r="E22452" s="120"/>
      <c r="M22452" s="120"/>
      <c r="N22452" s="120"/>
      <c r="U22452" s="121"/>
      <c r="V22452" s="122"/>
      <c r="W22452" s="123"/>
      <c r="AC22452" s="123"/>
    </row>
    <row r="22453" spans="5:29" s="2" customFormat="1">
      <c r="E22453" s="120"/>
      <c r="M22453" s="120"/>
      <c r="N22453" s="120"/>
      <c r="U22453" s="121"/>
      <c r="V22453" s="122"/>
      <c r="W22453" s="123"/>
      <c r="AC22453" s="123"/>
    </row>
    <row r="22454" spans="5:29" s="2" customFormat="1">
      <c r="E22454" s="120"/>
      <c r="M22454" s="120"/>
      <c r="N22454" s="120"/>
      <c r="U22454" s="121"/>
      <c r="V22454" s="122"/>
      <c r="W22454" s="123"/>
      <c r="AC22454" s="123"/>
    </row>
    <row r="22455" spans="5:29" s="2" customFormat="1">
      <c r="E22455" s="120"/>
      <c r="M22455" s="120"/>
      <c r="N22455" s="120"/>
      <c r="U22455" s="121"/>
      <c r="V22455" s="122"/>
      <c r="W22455" s="123"/>
      <c r="AC22455" s="123"/>
    </row>
    <row r="22456" spans="5:29" s="2" customFormat="1">
      <c r="E22456" s="120"/>
      <c r="M22456" s="120"/>
      <c r="N22456" s="120"/>
      <c r="U22456" s="121"/>
      <c r="V22456" s="122"/>
      <c r="W22456" s="123"/>
      <c r="AC22456" s="123"/>
    </row>
    <row r="22457" spans="5:29" s="2" customFormat="1">
      <c r="E22457" s="120"/>
      <c r="M22457" s="120"/>
      <c r="N22457" s="120"/>
      <c r="U22457" s="121"/>
      <c r="V22457" s="122"/>
      <c r="W22457" s="123"/>
      <c r="AC22457" s="123"/>
    </row>
    <row r="22458" spans="5:29" s="2" customFormat="1">
      <c r="E22458" s="120"/>
      <c r="M22458" s="120"/>
      <c r="N22458" s="120"/>
      <c r="U22458" s="121"/>
      <c r="V22458" s="122"/>
      <c r="W22458" s="123"/>
      <c r="AC22458" s="123"/>
    </row>
    <row r="22459" spans="5:29" s="2" customFormat="1">
      <c r="E22459" s="120"/>
      <c r="M22459" s="120"/>
      <c r="N22459" s="120"/>
      <c r="U22459" s="121"/>
      <c r="V22459" s="122"/>
      <c r="W22459" s="123"/>
      <c r="AC22459" s="123"/>
    </row>
    <row r="22460" spans="5:29" s="2" customFormat="1">
      <c r="E22460" s="120"/>
      <c r="M22460" s="120"/>
      <c r="N22460" s="120"/>
      <c r="U22460" s="121"/>
      <c r="V22460" s="122"/>
      <c r="W22460" s="123"/>
      <c r="AC22460" s="123"/>
    </row>
    <row r="22461" spans="5:29" s="2" customFormat="1">
      <c r="E22461" s="120"/>
      <c r="M22461" s="120"/>
      <c r="N22461" s="120"/>
      <c r="U22461" s="121"/>
      <c r="V22461" s="122"/>
      <c r="W22461" s="123"/>
      <c r="AC22461" s="123"/>
    </row>
    <row r="22462" spans="5:29" s="2" customFormat="1">
      <c r="E22462" s="120"/>
      <c r="M22462" s="120"/>
      <c r="N22462" s="120"/>
      <c r="U22462" s="121"/>
      <c r="V22462" s="122"/>
      <c r="W22462" s="123"/>
      <c r="AC22462" s="123"/>
    </row>
    <row r="22463" spans="5:29" s="2" customFormat="1">
      <c r="E22463" s="120"/>
      <c r="M22463" s="120"/>
      <c r="N22463" s="120"/>
      <c r="U22463" s="121"/>
      <c r="V22463" s="122"/>
      <c r="W22463" s="123"/>
      <c r="AC22463" s="123"/>
    </row>
    <row r="22464" spans="5:29" s="2" customFormat="1">
      <c r="E22464" s="120"/>
      <c r="M22464" s="120"/>
      <c r="N22464" s="120"/>
      <c r="U22464" s="121"/>
      <c r="V22464" s="122"/>
      <c r="W22464" s="123"/>
      <c r="AC22464" s="123"/>
    </row>
    <row r="22465" spans="5:29" s="2" customFormat="1">
      <c r="E22465" s="120"/>
      <c r="M22465" s="120"/>
      <c r="N22465" s="120"/>
      <c r="U22465" s="121"/>
      <c r="V22465" s="122"/>
      <c r="W22465" s="123"/>
      <c r="AC22465" s="123"/>
    </row>
    <row r="22466" spans="5:29" s="2" customFormat="1">
      <c r="E22466" s="120"/>
      <c r="M22466" s="120"/>
      <c r="N22466" s="120"/>
      <c r="U22466" s="121"/>
      <c r="V22466" s="122"/>
      <c r="W22466" s="123"/>
      <c r="AC22466" s="123"/>
    </row>
    <row r="22467" spans="5:29" s="2" customFormat="1">
      <c r="E22467" s="120"/>
      <c r="M22467" s="120"/>
      <c r="N22467" s="120"/>
      <c r="U22467" s="121"/>
      <c r="V22467" s="122"/>
      <c r="W22467" s="123"/>
      <c r="AC22467" s="123"/>
    </row>
    <row r="22468" spans="5:29" s="2" customFormat="1">
      <c r="E22468" s="120"/>
      <c r="M22468" s="120"/>
      <c r="N22468" s="120"/>
      <c r="U22468" s="121"/>
      <c r="V22468" s="122"/>
      <c r="W22468" s="123"/>
      <c r="AC22468" s="123"/>
    </row>
    <row r="22469" spans="5:29" s="2" customFormat="1">
      <c r="E22469" s="120"/>
      <c r="M22469" s="120"/>
      <c r="N22469" s="120"/>
      <c r="U22469" s="121"/>
      <c r="V22469" s="122"/>
      <c r="W22469" s="123"/>
      <c r="AC22469" s="123"/>
    </row>
    <row r="22470" spans="5:29" s="2" customFormat="1">
      <c r="E22470" s="120"/>
      <c r="M22470" s="120"/>
      <c r="N22470" s="120"/>
      <c r="U22470" s="121"/>
      <c r="V22470" s="122"/>
      <c r="W22470" s="123"/>
      <c r="AC22470" s="123"/>
    </row>
    <row r="22471" spans="5:29" s="2" customFormat="1">
      <c r="E22471" s="120"/>
      <c r="M22471" s="120"/>
      <c r="N22471" s="120"/>
      <c r="U22471" s="121"/>
      <c r="V22471" s="122"/>
      <c r="W22471" s="123"/>
      <c r="AC22471" s="123"/>
    </row>
    <row r="22472" spans="5:29" s="2" customFormat="1">
      <c r="E22472" s="120"/>
      <c r="M22472" s="120"/>
      <c r="N22472" s="120"/>
      <c r="U22472" s="121"/>
      <c r="V22472" s="122"/>
      <c r="W22472" s="123"/>
      <c r="AC22472" s="123"/>
    </row>
    <row r="22473" spans="5:29" s="2" customFormat="1">
      <c r="E22473" s="120"/>
      <c r="M22473" s="120"/>
      <c r="N22473" s="120"/>
      <c r="U22473" s="121"/>
      <c r="V22473" s="122"/>
      <c r="W22473" s="123"/>
      <c r="AC22473" s="123"/>
    </row>
    <row r="22474" spans="5:29" s="2" customFormat="1">
      <c r="E22474" s="120"/>
      <c r="M22474" s="120"/>
      <c r="N22474" s="120"/>
      <c r="U22474" s="121"/>
      <c r="V22474" s="122"/>
      <c r="W22474" s="123"/>
      <c r="AC22474" s="123"/>
    </row>
    <row r="22475" spans="5:29" s="2" customFormat="1">
      <c r="E22475" s="120"/>
      <c r="M22475" s="120"/>
      <c r="N22475" s="120"/>
      <c r="U22475" s="121"/>
      <c r="V22475" s="122"/>
      <c r="W22475" s="123"/>
      <c r="AC22475" s="123"/>
    </row>
    <row r="22476" spans="5:29" s="2" customFormat="1">
      <c r="E22476" s="120"/>
      <c r="M22476" s="120"/>
      <c r="N22476" s="120"/>
      <c r="U22476" s="121"/>
      <c r="V22476" s="122"/>
      <c r="W22476" s="123"/>
      <c r="AC22476" s="123"/>
    </row>
    <row r="22477" spans="5:29" s="2" customFormat="1">
      <c r="E22477" s="120"/>
      <c r="M22477" s="120"/>
      <c r="N22477" s="120"/>
      <c r="U22477" s="121"/>
      <c r="V22477" s="122"/>
      <c r="W22477" s="123"/>
      <c r="AC22477" s="123"/>
    </row>
    <row r="22478" spans="5:29" s="2" customFormat="1">
      <c r="E22478" s="120"/>
      <c r="M22478" s="120"/>
      <c r="N22478" s="120"/>
      <c r="U22478" s="121"/>
      <c r="V22478" s="122"/>
      <c r="W22478" s="123"/>
      <c r="AC22478" s="123"/>
    </row>
    <row r="22479" spans="5:29" s="2" customFormat="1">
      <c r="E22479" s="120"/>
      <c r="M22479" s="120"/>
      <c r="N22479" s="120"/>
      <c r="U22479" s="121"/>
      <c r="V22479" s="122"/>
      <c r="W22479" s="123"/>
      <c r="AC22479" s="123"/>
    </row>
    <row r="22480" spans="5:29" s="2" customFormat="1">
      <c r="E22480" s="120"/>
      <c r="M22480" s="120"/>
      <c r="N22480" s="120"/>
      <c r="U22480" s="121"/>
      <c r="V22480" s="122"/>
      <c r="W22480" s="123"/>
      <c r="AC22480" s="123"/>
    </row>
    <row r="22481" spans="5:29" s="2" customFormat="1">
      <c r="E22481" s="120"/>
      <c r="M22481" s="120"/>
      <c r="N22481" s="120"/>
      <c r="U22481" s="121"/>
      <c r="V22481" s="122"/>
      <c r="W22481" s="123"/>
      <c r="AC22481" s="123"/>
    </row>
    <row r="22482" spans="5:29" s="2" customFormat="1">
      <c r="E22482" s="120"/>
      <c r="M22482" s="120"/>
      <c r="N22482" s="120"/>
      <c r="U22482" s="121"/>
      <c r="V22482" s="122"/>
      <c r="W22482" s="123"/>
      <c r="AC22482" s="123"/>
    </row>
    <row r="22483" spans="5:29" s="2" customFormat="1">
      <c r="E22483" s="120"/>
      <c r="M22483" s="120"/>
      <c r="N22483" s="120"/>
      <c r="U22483" s="121"/>
      <c r="V22483" s="122"/>
      <c r="W22483" s="123"/>
      <c r="AC22483" s="123"/>
    </row>
    <row r="22484" spans="5:29" s="2" customFormat="1">
      <c r="E22484" s="120"/>
      <c r="M22484" s="120"/>
      <c r="N22484" s="120"/>
      <c r="U22484" s="121"/>
      <c r="V22484" s="122"/>
      <c r="W22484" s="123"/>
      <c r="AC22484" s="123"/>
    </row>
    <row r="22485" spans="5:29" s="2" customFormat="1">
      <c r="E22485" s="120"/>
      <c r="M22485" s="120"/>
      <c r="N22485" s="120"/>
      <c r="U22485" s="121"/>
      <c r="V22485" s="122"/>
      <c r="W22485" s="123"/>
      <c r="AC22485" s="123"/>
    </row>
    <row r="22486" spans="5:29" s="2" customFormat="1">
      <c r="E22486" s="120"/>
      <c r="M22486" s="120"/>
      <c r="N22486" s="120"/>
      <c r="U22486" s="121"/>
      <c r="V22486" s="122"/>
      <c r="W22486" s="123"/>
      <c r="AC22486" s="123"/>
    </row>
    <row r="22487" spans="5:29" s="2" customFormat="1">
      <c r="E22487" s="120"/>
      <c r="M22487" s="120"/>
      <c r="N22487" s="120"/>
      <c r="U22487" s="121"/>
      <c r="V22487" s="122"/>
      <c r="W22487" s="123"/>
      <c r="AC22487" s="123"/>
    </row>
    <row r="22488" spans="5:29" s="2" customFormat="1">
      <c r="E22488" s="120"/>
      <c r="M22488" s="120"/>
      <c r="N22488" s="120"/>
      <c r="U22488" s="121"/>
      <c r="V22488" s="122"/>
      <c r="W22488" s="123"/>
      <c r="AC22488" s="123"/>
    </row>
    <row r="22489" spans="5:29" s="2" customFormat="1">
      <c r="E22489" s="120"/>
      <c r="M22489" s="120"/>
      <c r="N22489" s="120"/>
      <c r="U22489" s="121"/>
      <c r="V22489" s="122"/>
      <c r="W22489" s="123"/>
      <c r="AC22489" s="123"/>
    </row>
    <row r="22490" spans="5:29" s="2" customFormat="1">
      <c r="E22490" s="120"/>
      <c r="M22490" s="120"/>
      <c r="N22490" s="120"/>
      <c r="U22490" s="121"/>
      <c r="V22490" s="122"/>
      <c r="W22490" s="123"/>
      <c r="AC22490" s="123"/>
    </row>
    <row r="22491" spans="5:29" s="2" customFormat="1">
      <c r="E22491" s="120"/>
      <c r="M22491" s="120"/>
      <c r="N22491" s="120"/>
      <c r="U22491" s="121"/>
      <c r="V22491" s="122"/>
      <c r="W22491" s="123"/>
      <c r="AC22491" s="123"/>
    </row>
    <row r="22492" spans="5:29" s="2" customFormat="1">
      <c r="E22492" s="120"/>
      <c r="M22492" s="120"/>
      <c r="N22492" s="120"/>
      <c r="U22492" s="121"/>
      <c r="V22492" s="122"/>
      <c r="W22492" s="123"/>
      <c r="AC22492" s="123"/>
    </row>
    <row r="22493" spans="5:29" s="2" customFormat="1">
      <c r="E22493" s="120"/>
      <c r="M22493" s="120"/>
      <c r="N22493" s="120"/>
      <c r="U22493" s="121"/>
      <c r="V22493" s="122"/>
      <c r="W22493" s="123"/>
      <c r="AC22493" s="123"/>
    </row>
    <row r="22494" spans="5:29" s="2" customFormat="1">
      <c r="E22494" s="120"/>
      <c r="M22494" s="120"/>
      <c r="N22494" s="120"/>
      <c r="U22494" s="121"/>
      <c r="V22494" s="122"/>
      <c r="W22494" s="123"/>
      <c r="AC22494" s="123"/>
    </row>
    <row r="22495" spans="5:29" s="2" customFormat="1">
      <c r="E22495" s="120"/>
      <c r="M22495" s="120"/>
      <c r="N22495" s="120"/>
      <c r="U22495" s="121"/>
      <c r="V22495" s="122"/>
      <c r="W22495" s="123"/>
      <c r="AC22495" s="123"/>
    </row>
    <row r="22496" spans="5:29" s="2" customFormat="1">
      <c r="E22496" s="120"/>
      <c r="M22496" s="120"/>
      <c r="N22496" s="120"/>
      <c r="U22496" s="121"/>
      <c r="V22496" s="122"/>
      <c r="W22496" s="123"/>
      <c r="AC22496" s="123"/>
    </row>
    <row r="22497" spans="5:29" s="2" customFormat="1">
      <c r="E22497" s="120"/>
      <c r="M22497" s="120"/>
      <c r="N22497" s="120"/>
      <c r="U22497" s="121"/>
      <c r="V22497" s="122"/>
      <c r="W22497" s="123"/>
      <c r="AC22497" s="123"/>
    </row>
    <row r="22498" spans="5:29" s="2" customFormat="1">
      <c r="E22498" s="120"/>
      <c r="M22498" s="120"/>
      <c r="N22498" s="120"/>
      <c r="U22498" s="121"/>
      <c r="V22498" s="122"/>
      <c r="W22498" s="123"/>
      <c r="AC22498" s="123"/>
    </row>
    <row r="22499" spans="5:29" s="2" customFormat="1">
      <c r="E22499" s="120"/>
      <c r="M22499" s="120"/>
      <c r="N22499" s="120"/>
      <c r="U22499" s="121"/>
      <c r="V22499" s="122"/>
      <c r="W22499" s="123"/>
      <c r="AC22499" s="123"/>
    </row>
    <row r="22500" spans="5:29" s="2" customFormat="1">
      <c r="E22500" s="120"/>
      <c r="M22500" s="120"/>
      <c r="N22500" s="120"/>
      <c r="U22500" s="121"/>
      <c r="V22500" s="122"/>
      <c r="W22500" s="123"/>
      <c r="AC22500" s="123"/>
    </row>
    <row r="22501" spans="5:29" s="2" customFormat="1">
      <c r="E22501" s="120"/>
      <c r="M22501" s="120"/>
      <c r="N22501" s="120"/>
      <c r="U22501" s="121"/>
      <c r="V22501" s="122"/>
      <c r="W22501" s="123"/>
      <c r="AC22501" s="123"/>
    </row>
    <row r="22502" spans="5:29" s="2" customFormat="1">
      <c r="E22502" s="120"/>
      <c r="M22502" s="120"/>
      <c r="N22502" s="120"/>
      <c r="U22502" s="121"/>
      <c r="V22502" s="122"/>
      <c r="W22502" s="123"/>
      <c r="AC22502" s="123"/>
    </row>
    <row r="22503" spans="5:29" s="2" customFormat="1">
      <c r="E22503" s="120"/>
      <c r="M22503" s="120"/>
      <c r="N22503" s="120"/>
      <c r="U22503" s="121"/>
      <c r="V22503" s="122"/>
      <c r="W22503" s="123"/>
      <c r="AC22503" s="123"/>
    </row>
    <row r="22504" spans="5:29" s="2" customFormat="1">
      <c r="E22504" s="120"/>
      <c r="M22504" s="120"/>
      <c r="N22504" s="120"/>
      <c r="U22504" s="121"/>
      <c r="V22504" s="122"/>
      <c r="W22504" s="123"/>
      <c r="AC22504" s="123"/>
    </row>
    <row r="22505" spans="5:29" s="2" customFormat="1">
      <c r="E22505" s="120"/>
      <c r="M22505" s="120"/>
      <c r="N22505" s="120"/>
      <c r="U22505" s="121"/>
      <c r="V22505" s="122"/>
      <c r="W22505" s="123"/>
      <c r="AC22505" s="123"/>
    </row>
    <row r="22506" spans="5:29" s="2" customFormat="1">
      <c r="E22506" s="120"/>
      <c r="M22506" s="120"/>
      <c r="N22506" s="120"/>
      <c r="U22506" s="121"/>
      <c r="V22506" s="122"/>
      <c r="W22506" s="123"/>
      <c r="AC22506" s="123"/>
    </row>
    <row r="22507" spans="5:29" s="2" customFormat="1">
      <c r="E22507" s="120"/>
      <c r="M22507" s="120"/>
      <c r="N22507" s="120"/>
      <c r="U22507" s="121"/>
      <c r="V22507" s="122"/>
      <c r="W22507" s="123"/>
      <c r="AC22507" s="123"/>
    </row>
    <row r="22508" spans="5:29" s="2" customFormat="1">
      <c r="E22508" s="120"/>
      <c r="M22508" s="120"/>
      <c r="N22508" s="120"/>
      <c r="U22508" s="121"/>
      <c r="V22508" s="122"/>
      <c r="W22508" s="123"/>
      <c r="AC22508" s="123"/>
    </row>
    <row r="22509" spans="5:29" s="2" customFormat="1">
      <c r="E22509" s="120"/>
      <c r="M22509" s="120"/>
      <c r="N22509" s="120"/>
      <c r="U22509" s="121"/>
      <c r="V22509" s="122"/>
      <c r="W22509" s="123"/>
      <c r="AC22509" s="123"/>
    </row>
    <row r="22510" spans="5:29" s="2" customFormat="1">
      <c r="E22510" s="120"/>
      <c r="M22510" s="120"/>
      <c r="N22510" s="120"/>
      <c r="U22510" s="121"/>
      <c r="V22510" s="122"/>
      <c r="W22510" s="123"/>
      <c r="AC22510" s="123"/>
    </row>
    <row r="22511" spans="5:29" s="2" customFormat="1">
      <c r="E22511" s="120"/>
      <c r="M22511" s="120"/>
      <c r="N22511" s="120"/>
      <c r="U22511" s="121"/>
      <c r="V22511" s="122"/>
      <c r="W22511" s="123"/>
      <c r="AC22511" s="123"/>
    </row>
    <row r="22512" spans="5:29" s="2" customFormat="1">
      <c r="E22512" s="120"/>
      <c r="M22512" s="120"/>
      <c r="N22512" s="120"/>
      <c r="U22512" s="121"/>
      <c r="V22512" s="122"/>
      <c r="W22512" s="123"/>
      <c r="AC22512" s="123"/>
    </row>
    <row r="22513" spans="5:29" s="2" customFormat="1">
      <c r="E22513" s="120"/>
      <c r="M22513" s="120"/>
      <c r="N22513" s="120"/>
      <c r="U22513" s="121"/>
      <c r="V22513" s="122"/>
      <c r="W22513" s="123"/>
      <c r="AC22513" s="123"/>
    </row>
    <row r="22514" spans="5:29" s="2" customFormat="1">
      <c r="E22514" s="120"/>
      <c r="M22514" s="120"/>
      <c r="N22514" s="120"/>
      <c r="U22514" s="121"/>
      <c r="V22514" s="122"/>
      <c r="W22514" s="123"/>
      <c r="AC22514" s="123"/>
    </row>
    <row r="22515" spans="5:29" s="2" customFormat="1">
      <c r="E22515" s="120"/>
      <c r="M22515" s="120"/>
      <c r="N22515" s="120"/>
      <c r="U22515" s="121"/>
      <c r="V22515" s="122"/>
      <c r="W22515" s="123"/>
      <c r="AC22515" s="123"/>
    </row>
    <row r="22516" spans="5:29" s="2" customFormat="1">
      <c r="E22516" s="120"/>
      <c r="M22516" s="120"/>
      <c r="N22516" s="120"/>
      <c r="U22516" s="121"/>
      <c r="V22516" s="122"/>
      <c r="W22516" s="123"/>
      <c r="AC22516" s="123"/>
    </row>
    <row r="22517" spans="5:29" s="2" customFormat="1">
      <c r="E22517" s="120"/>
      <c r="M22517" s="120"/>
      <c r="N22517" s="120"/>
      <c r="U22517" s="121"/>
      <c r="V22517" s="122"/>
      <c r="W22517" s="123"/>
      <c r="AC22517" s="123"/>
    </row>
    <row r="22518" spans="5:29" s="2" customFormat="1">
      <c r="E22518" s="120"/>
      <c r="M22518" s="120"/>
      <c r="N22518" s="120"/>
      <c r="U22518" s="121"/>
      <c r="V22518" s="122"/>
      <c r="W22518" s="123"/>
      <c r="AC22518" s="123"/>
    </row>
    <row r="22519" spans="5:29" s="2" customFormat="1">
      <c r="E22519" s="120"/>
      <c r="M22519" s="120"/>
      <c r="N22519" s="120"/>
      <c r="U22519" s="121"/>
      <c r="V22519" s="122"/>
      <c r="W22519" s="123"/>
      <c r="AC22519" s="123"/>
    </row>
    <row r="22520" spans="5:29" s="2" customFormat="1">
      <c r="E22520" s="120"/>
      <c r="M22520" s="120"/>
      <c r="N22520" s="120"/>
      <c r="U22520" s="121"/>
      <c r="V22520" s="122"/>
      <c r="W22520" s="123"/>
      <c r="AC22520" s="123"/>
    </row>
    <row r="22521" spans="5:29" s="2" customFormat="1">
      <c r="E22521" s="120"/>
      <c r="M22521" s="120"/>
      <c r="N22521" s="120"/>
      <c r="U22521" s="121"/>
      <c r="V22521" s="122"/>
      <c r="W22521" s="123"/>
      <c r="AC22521" s="123"/>
    </row>
    <row r="22522" spans="5:29" s="2" customFormat="1">
      <c r="E22522" s="120"/>
      <c r="M22522" s="120"/>
      <c r="N22522" s="120"/>
      <c r="U22522" s="121"/>
      <c r="V22522" s="122"/>
      <c r="W22522" s="123"/>
      <c r="AC22522" s="123"/>
    </row>
    <row r="22523" spans="5:29" s="2" customFormat="1">
      <c r="E22523" s="120"/>
      <c r="M22523" s="120"/>
      <c r="N22523" s="120"/>
      <c r="U22523" s="121"/>
      <c r="V22523" s="122"/>
      <c r="W22523" s="123"/>
      <c r="AC22523" s="123"/>
    </row>
    <row r="22524" spans="5:29" s="2" customFormat="1">
      <c r="E22524" s="120"/>
      <c r="M22524" s="120"/>
      <c r="N22524" s="120"/>
      <c r="U22524" s="121"/>
      <c r="V22524" s="122"/>
      <c r="W22524" s="123"/>
      <c r="AC22524" s="123"/>
    </row>
    <row r="22525" spans="5:29" s="2" customFormat="1">
      <c r="E22525" s="120"/>
      <c r="M22525" s="120"/>
      <c r="N22525" s="120"/>
      <c r="U22525" s="121"/>
      <c r="V22525" s="122"/>
      <c r="W22525" s="123"/>
      <c r="AC22525" s="123"/>
    </row>
    <row r="22526" spans="5:29" s="2" customFormat="1">
      <c r="E22526" s="120"/>
      <c r="M22526" s="120"/>
      <c r="N22526" s="120"/>
      <c r="U22526" s="121"/>
      <c r="V22526" s="122"/>
      <c r="W22526" s="123"/>
      <c r="AC22526" s="123"/>
    </row>
    <row r="22527" spans="5:29" s="2" customFormat="1">
      <c r="E22527" s="120"/>
      <c r="M22527" s="120"/>
      <c r="N22527" s="120"/>
      <c r="U22527" s="121"/>
      <c r="V22527" s="122"/>
      <c r="W22527" s="123"/>
      <c r="AC22527" s="123"/>
    </row>
    <row r="22528" spans="5:29" s="2" customFormat="1">
      <c r="E22528" s="120"/>
      <c r="M22528" s="120"/>
      <c r="N22528" s="120"/>
      <c r="U22528" s="121"/>
      <c r="V22528" s="122"/>
      <c r="W22528" s="123"/>
      <c r="AC22528" s="123"/>
    </row>
    <row r="22529" spans="5:29" s="2" customFormat="1">
      <c r="E22529" s="120"/>
      <c r="M22529" s="120"/>
      <c r="N22529" s="120"/>
      <c r="U22529" s="121"/>
      <c r="V22529" s="122"/>
      <c r="W22529" s="123"/>
      <c r="AC22529" s="123"/>
    </row>
    <row r="22530" spans="5:29" s="2" customFormat="1">
      <c r="E22530" s="120"/>
      <c r="M22530" s="120"/>
      <c r="N22530" s="120"/>
      <c r="U22530" s="121"/>
      <c r="V22530" s="122"/>
      <c r="W22530" s="123"/>
      <c r="AC22530" s="123"/>
    </row>
    <row r="22531" spans="5:29" s="2" customFormat="1">
      <c r="E22531" s="120"/>
      <c r="M22531" s="120"/>
      <c r="N22531" s="120"/>
      <c r="U22531" s="121"/>
      <c r="V22531" s="122"/>
      <c r="W22531" s="123"/>
      <c r="AC22531" s="123"/>
    </row>
    <row r="22532" spans="5:29" s="2" customFormat="1">
      <c r="E22532" s="120"/>
      <c r="M22532" s="120"/>
      <c r="N22532" s="120"/>
      <c r="U22532" s="121"/>
      <c r="V22532" s="122"/>
      <c r="W22532" s="123"/>
      <c r="AC22532" s="123"/>
    </row>
    <row r="22533" spans="5:29" s="2" customFormat="1">
      <c r="E22533" s="120"/>
      <c r="M22533" s="120"/>
      <c r="N22533" s="120"/>
      <c r="U22533" s="121"/>
      <c r="V22533" s="122"/>
      <c r="W22533" s="123"/>
      <c r="AC22533" s="123"/>
    </row>
    <row r="22534" spans="5:29" s="2" customFormat="1">
      <c r="E22534" s="120"/>
      <c r="M22534" s="120"/>
      <c r="N22534" s="120"/>
      <c r="U22534" s="121"/>
      <c r="V22534" s="122"/>
      <c r="W22534" s="123"/>
      <c r="AC22534" s="123"/>
    </row>
    <row r="22535" spans="5:29" s="2" customFormat="1">
      <c r="E22535" s="120"/>
      <c r="M22535" s="120"/>
      <c r="N22535" s="120"/>
      <c r="U22535" s="121"/>
      <c r="V22535" s="122"/>
      <c r="W22535" s="123"/>
      <c r="AC22535" s="123"/>
    </row>
    <row r="22536" spans="5:29" s="2" customFormat="1">
      <c r="E22536" s="120"/>
      <c r="M22536" s="120"/>
      <c r="N22536" s="120"/>
      <c r="U22536" s="121"/>
      <c r="V22536" s="122"/>
      <c r="W22536" s="123"/>
      <c r="AC22536" s="123"/>
    </row>
    <row r="22537" spans="5:29" s="2" customFormat="1">
      <c r="E22537" s="120"/>
      <c r="M22537" s="120"/>
      <c r="N22537" s="120"/>
      <c r="U22537" s="121"/>
      <c r="V22537" s="122"/>
      <c r="W22537" s="123"/>
      <c r="AC22537" s="123"/>
    </row>
    <row r="22538" spans="5:29" s="2" customFormat="1">
      <c r="E22538" s="120"/>
      <c r="M22538" s="120"/>
      <c r="N22538" s="120"/>
      <c r="U22538" s="121"/>
      <c r="V22538" s="122"/>
      <c r="W22538" s="123"/>
      <c r="AC22538" s="123"/>
    </row>
    <row r="22539" spans="5:29" s="2" customFormat="1">
      <c r="E22539" s="120"/>
      <c r="M22539" s="120"/>
      <c r="N22539" s="120"/>
      <c r="U22539" s="121"/>
      <c r="V22539" s="122"/>
      <c r="W22539" s="123"/>
      <c r="AC22539" s="123"/>
    </row>
    <row r="22540" spans="5:29" s="2" customFormat="1">
      <c r="E22540" s="120"/>
      <c r="M22540" s="120"/>
      <c r="N22540" s="120"/>
      <c r="U22540" s="121"/>
      <c r="V22540" s="122"/>
      <c r="W22540" s="123"/>
      <c r="AC22540" s="123"/>
    </row>
    <row r="22541" spans="5:29" s="2" customFormat="1">
      <c r="E22541" s="120"/>
      <c r="M22541" s="120"/>
      <c r="N22541" s="120"/>
      <c r="U22541" s="121"/>
      <c r="V22541" s="122"/>
      <c r="W22541" s="123"/>
      <c r="AC22541" s="123"/>
    </row>
    <row r="22542" spans="5:29" s="2" customFormat="1">
      <c r="E22542" s="120"/>
      <c r="M22542" s="120"/>
      <c r="N22542" s="120"/>
      <c r="U22542" s="121"/>
      <c r="V22542" s="122"/>
      <c r="W22542" s="123"/>
      <c r="AC22542" s="123"/>
    </row>
    <row r="22543" spans="5:29" s="2" customFormat="1">
      <c r="E22543" s="120"/>
      <c r="M22543" s="120"/>
      <c r="N22543" s="120"/>
      <c r="U22543" s="121"/>
      <c r="V22543" s="122"/>
      <c r="W22543" s="123"/>
      <c r="AC22543" s="123"/>
    </row>
    <row r="22544" spans="5:29" s="2" customFormat="1">
      <c r="E22544" s="120"/>
      <c r="M22544" s="120"/>
      <c r="N22544" s="120"/>
      <c r="U22544" s="121"/>
      <c r="V22544" s="122"/>
      <c r="W22544" s="123"/>
      <c r="AC22544" s="123"/>
    </row>
    <row r="22545" spans="5:29" s="2" customFormat="1">
      <c r="E22545" s="120"/>
      <c r="M22545" s="120"/>
      <c r="N22545" s="120"/>
      <c r="U22545" s="121"/>
      <c r="V22545" s="122"/>
      <c r="W22545" s="123"/>
      <c r="AC22545" s="123"/>
    </row>
    <row r="22546" spans="5:29" s="2" customFormat="1">
      <c r="E22546" s="120"/>
      <c r="M22546" s="120"/>
      <c r="N22546" s="120"/>
      <c r="U22546" s="121"/>
      <c r="V22546" s="122"/>
      <c r="W22546" s="123"/>
      <c r="AC22546" s="123"/>
    </row>
    <row r="22547" spans="5:29" s="2" customFormat="1">
      <c r="E22547" s="120"/>
      <c r="M22547" s="120"/>
      <c r="N22547" s="120"/>
      <c r="U22547" s="121"/>
      <c r="V22547" s="122"/>
      <c r="W22547" s="123"/>
      <c r="AC22547" s="123"/>
    </row>
    <row r="22548" spans="5:29" s="2" customFormat="1">
      <c r="E22548" s="120"/>
      <c r="M22548" s="120"/>
      <c r="N22548" s="120"/>
      <c r="U22548" s="121"/>
      <c r="V22548" s="122"/>
      <c r="W22548" s="123"/>
      <c r="AC22548" s="123"/>
    </row>
    <row r="22549" spans="5:29" s="2" customFormat="1">
      <c r="E22549" s="120"/>
      <c r="M22549" s="120"/>
      <c r="N22549" s="120"/>
      <c r="U22549" s="121"/>
      <c r="V22549" s="122"/>
      <c r="W22549" s="123"/>
      <c r="AC22549" s="123"/>
    </row>
    <row r="22550" spans="5:29" s="2" customFormat="1">
      <c r="E22550" s="120"/>
      <c r="M22550" s="120"/>
      <c r="N22550" s="120"/>
      <c r="U22550" s="121"/>
      <c r="V22550" s="122"/>
      <c r="W22550" s="123"/>
      <c r="AC22550" s="123"/>
    </row>
    <row r="22551" spans="5:29" s="2" customFormat="1">
      <c r="E22551" s="120"/>
      <c r="M22551" s="120"/>
      <c r="N22551" s="120"/>
      <c r="U22551" s="121"/>
      <c r="V22551" s="122"/>
      <c r="W22551" s="123"/>
      <c r="AC22551" s="123"/>
    </row>
    <row r="22552" spans="5:29" s="2" customFormat="1">
      <c r="E22552" s="120"/>
      <c r="M22552" s="120"/>
      <c r="N22552" s="120"/>
      <c r="U22552" s="121"/>
      <c r="V22552" s="122"/>
      <c r="W22552" s="123"/>
      <c r="AC22552" s="123"/>
    </row>
    <row r="22553" spans="5:29" s="2" customFormat="1">
      <c r="E22553" s="120"/>
      <c r="M22553" s="120"/>
      <c r="N22553" s="120"/>
      <c r="U22553" s="121"/>
      <c r="V22553" s="122"/>
      <c r="W22553" s="123"/>
      <c r="AC22553" s="123"/>
    </row>
    <row r="22554" spans="5:29" s="2" customFormat="1">
      <c r="E22554" s="120"/>
      <c r="M22554" s="120"/>
      <c r="N22554" s="120"/>
      <c r="U22554" s="121"/>
      <c r="V22554" s="122"/>
      <c r="W22554" s="123"/>
      <c r="AC22554" s="123"/>
    </row>
    <row r="22555" spans="5:29" s="2" customFormat="1">
      <c r="E22555" s="120"/>
      <c r="M22555" s="120"/>
      <c r="N22555" s="120"/>
      <c r="U22555" s="121"/>
      <c r="V22555" s="122"/>
      <c r="W22555" s="123"/>
      <c r="AC22555" s="123"/>
    </row>
    <row r="22556" spans="5:29" s="2" customFormat="1">
      <c r="E22556" s="120"/>
      <c r="M22556" s="120"/>
      <c r="N22556" s="120"/>
      <c r="U22556" s="121"/>
      <c r="V22556" s="122"/>
      <c r="W22556" s="123"/>
      <c r="AC22556" s="123"/>
    </row>
    <row r="22557" spans="5:29" s="2" customFormat="1">
      <c r="E22557" s="120"/>
      <c r="M22557" s="120"/>
      <c r="N22557" s="120"/>
      <c r="U22557" s="121"/>
      <c r="V22557" s="122"/>
      <c r="W22557" s="123"/>
      <c r="AC22557" s="123"/>
    </row>
    <row r="22558" spans="5:29" s="2" customFormat="1">
      <c r="E22558" s="120"/>
      <c r="M22558" s="120"/>
      <c r="N22558" s="120"/>
      <c r="U22558" s="121"/>
      <c r="V22558" s="122"/>
      <c r="W22558" s="123"/>
      <c r="AC22558" s="123"/>
    </row>
    <row r="22559" spans="5:29" s="2" customFormat="1">
      <c r="E22559" s="120"/>
      <c r="M22559" s="120"/>
      <c r="N22559" s="120"/>
      <c r="U22559" s="121"/>
      <c r="V22559" s="122"/>
      <c r="W22559" s="123"/>
      <c r="AC22559" s="123"/>
    </row>
    <row r="22560" spans="5:29" s="2" customFormat="1">
      <c r="E22560" s="120"/>
      <c r="M22560" s="120"/>
      <c r="N22560" s="120"/>
      <c r="U22560" s="121"/>
      <c r="V22560" s="122"/>
      <c r="W22560" s="123"/>
      <c r="AC22560" s="123"/>
    </row>
    <row r="22561" spans="5:29" s="2" customFormat="1">
      <c r="E22561" s="120"/>
      <c r="M22561" s="120"/>
      <c r="N22561" s="120"/>
      <c r="U22561" s="121"/>
      <c r="V22561" s="122"/>
      <c r="W22561" s="123"/>
      <c r="AC22561" s="123"/>
    </row>
    <row r="22562" spans="5:29" s="2" customFormat="1">
      <c r="E22562" s="120"/>
      <c r="M22562" s="120"/>
      <c r="N22562" s="120"/>
      <c r="U22562" s="121"/>
      <c r="V22562" s="122"/>
      <c r="W22562" s="123"/>
      <c r="AC22562" s="123"/>
    </row>
    <row r="22563" spans="5:29" s="2" customFormat="1">
      <c r="E22563" s="120"/>
      <c r="M22563" s="120"/>
      <c r="N22563" s="120"/>
      <c r="U22563" s="121"/>
      <c r="V22563" s="122"/>
      <c r="W22563" s="123"/>
      <c r="AC22563" s="123"/>
    </row>
    <row r="22564" spans="5:29" s="2" customFormat="1">
      <c r="E22564" s="120"/>
      <c r="M22564" s="120"/>
      <c r="N22564" s="120"/>
      <c r="U22564" s="121"/>
      <c r="V22564" s="122"/>
      <c r="W22564" s="123"/>
      <c r="AC22564" s="123"/>
    </row>
    <row r="22565" spans="5:29" s="2" customFormat="1">
      <c r="E22565" s="120"/>
      <c r="M22565" s="120"/>
      <c r="N22565" s="120"/>
      <c r="U22565" s="121"/>
      <c r="V22565" s="122"/>
      <c r="W22565" s="123"/>
      <c r="AC22565" s="123"/>
    </row>
    <row r="22566" spans="5:29" s="2" customFormat="1">
      <c r="E22566" s="120"/>
      <c r="M22566" s="120"/>
      <c r="N22566" s="120"/>
      <c r="U22566" s="121"/>
      <c r="V22566" s="122"/>
      <c r="W22566" s="123"/>
      <c r="AC22566" s="123"/>
    </row>
    <row r="22567" spans="5:29" s="2" customFormat="1">
      <c r="E22567" s="120"/>
      <c r="M22567" s="120"/>
      <c r="N22567" s="120"/>
      <c r="U22567" s="121"/>
      <c r="V22567" s="122"/>
      <c r="W22567" s="123"/>
      <c r="AC22567" s="123"/>
    </row>
    <row r="22568" spans="5:29" s="2" customFormat="1">
      <c r="E22568" s="120"/>
      <c r="M22568" s="120"/>
      <c r="N22568" s="120"/>
      <c r="U22568" s="121"/>
      <c r="V22568" s="122"/>
      <c r="W22568" s="123"/>
      <c r="AC22568" s="123"/>
    </row>
    <row r="22569" spans="5:29" s="2" customFormat="1">
      <c r="E22569" s="120"/>
      <c r="M22569" s="120"/>
      <c r="N22569" s="120"/>
      <c r="U22569" s="121"/>
      <c r="V22569" s="122"/>
      <c r="W22569" s="123"/>
      <c r="AC22569" s="123"/>
    </row>
    <row r="22570" spans="5:29" s="2" customFormat="1">
      <c r="E22570" s="120"/>
      <c r="M22570" s="120"/>
      <c r="N22570" s="120"/>
      <c r="U22570" s="121"/>
      <c r="V22570" s="122"/>
      <c r="W22570" s="123"/>
      <c r="AC22570" s="123"/>
    </row>
    <row r="22571" spans="5:29" s="2" customFormat="1">
      <c r="E22571" s="120"/>
      <c r="M22571" s="120"/>
      <c r="N22571" s="120"/>
      <c r="U22571" s="121"/>
      <c r="V22571" s="122"/>
      <c r="W22571" s="123"/>
      <c r="AC22571" s="123"/>
    </row>
    <row r="22572" spans="5:29" s="2" customFormat="1">
      <c r="E22572" s="120"/>
      <c r="M22572" s="120"/>
      <c r="N22572" s="120"/>
      <c r="U22572" s="121"/>
      <c r="V22572" s="122"/>
      <c r="W22572" s="123"/>
      <c r="AC22572" s="123"/>
    </row>
    <row r="22573" spans="5:29" s="2" customFormat="1">
      <c r="E22573" s="120"/>
      <c r="M22573" s="120"/>
      <c r="N22573" s="120"/>
      <c r="U22573" s="121"/>
      <c r="V22573" s="122"/>
      <c r="W22573" s="123"/>
      <c r="AC22573" s="123"/>
    </row>
    <row r="22574" spans="5:29" s="2" customFormat="1">
      <c r="E22574" s="120"/>
      <c r="M22574" s="120"/>
      <c r="N22574" s="120"/>
      <c r="U22574" s="121"/>
      <c r="V22574" s="122"/>
      <c r="W22574" s="123"/>
      <c r="AC22574" s="123"/>
    </row>
    <row r="22575" spans="5:29" s="2" customFormat="1">
      <c r="E22575" s="120"/>
      <c r="M22575" s="120"/>
      <c r="N22575" s="120"/>
      <c r="U22575" s="121"/>
      <c r="V22575" s="122"/>
      <c r="W22575" s="123"/>
      <c r="AC22575" s="123"/>
    </row>
    <row r="22576" spans="5:29" s="2" customFormat="1">
      <c r="E22576" s="120"/>
      <c r="M22576" s="120"/>
      <c r="N22576" s="120"/>
      <c r="U22576" s="121"/>
      <c r="V22576" s="122"/>
      <c r="W22576" s="123"/>
      <c r="AC22576" s="123"/>
    </row>
    <row r="22577" spans="5:29" s="2" customFormat="1">
      <c r="E22577" s="120"/>
      <c r="M22577" s="120"/>
      <c r="N22577" s="120"/>
      <c r="U22577" s="121"/>
      <c r="V22577" s="122"/>
      <c r="W22577" s="123"/>
      <c r="AC22577" s="123"/>
    </row>
    <row r="22578" spans="5:29" s="2" customFormat="1">
      <c r="E22578" s="120"/>
      <c r="M22578" s="120"/>
      <c r="N22578" s="120"/>
      <c r="U22578" s="121"/>
      <c r="V22578" s="122"/>
      <c r="W22578" s="123"/>
      <c r="AC22578" s="123"/>
    </row>
    <row r="22579" spans="5:29" s="2" customFormat="1">
      <c r="E22579" s="120"/>
      <c r="M22579" s="120"/>
      <c r="N22579" s="120"/>
      <c r="U22579" s="121"/>
      <c r="V22579" s="122"/>
      <c r="W22579" s="123"/>
      <c r="AC22579" s="123"/>
    </row>
    <row r="22580" spans="5:29" s="2" customFormat="1">
      <c r="E22580" s="120"/>
      <c r="M22580" s="120"/>
      <c r="N22580" s="120"/>
      <c r="U22580" s="121"/>
      <c r="V22580" s="122"/>
      <c r="W22580" s="123"/>
      <c r="AC22580" s="123"/>
    </row>
    <row r="22581" spans="5:29" s="2" customFormat="1">
      <c r="E22581" s="120"/>
      <c r="M22581" s="120"/>
      <c r="N22581" s="120"/>
      <c r="U22581" s="121"/>
      <c r="V22581" s="122"/>
      <c r="W22581" s="123"/>
      <c r="AC22581" s="123"/>
    </row>
    <row r="22582" spans="5:29" s="2" customFormat="1">
      <c r="E22582" s="120"/>
      <c r="M22582" s="120"/>
      <c r="N22582" s="120"/>
      <c r="U22582" s="121"/>
      <c r="V22582" s="122"/>
      <c r="W22582" s="123"/>
      <c r="AC22582" s="123"/>
    </row>
    <row r="22583" spans="5:29" s="2" customFormat="1">
      <c r="E22583" s="120"/>
      <c r="M22583" s="120"/>
      <c r="N22583" s="120"/>
      <c r="U22583" s="121"/>
      <c r="V22583" s="122"/>
      <c r="W22583" s="123"/>
      <c r="AC22583" s="123"/>
    </row>
    <row r="22584" spans="5:29" s="2" customFormat="1">
      <c r="E22584" s="120"/>
      <c r="M22584" s="120"/>
      <c r="N22584" s="120"/>
      <c r="U22584" s="121"/>
      <c r="V22584" s="122"/>
      <c r="W22584" s="123"/>
      <c r="AC22584" s="123"/>
    </row>
    <row r="22585" spans="5:29" s="2" customFormat="1">
      <c r="E22585" s="120"/>
      <c r="M22585" s="120"/>
      <c r="N22585" s="120"/>
      <c r="U22585" s="121"/>
      <c r="V22585" s="122"/>
      <c r="W22585" s="123"/>
      <c r="AC22585" s="123"/>
    </row>
    <row r="22586" spans="5:29" s="2" customFormat="1">
      <c r="E22586" s="120"/>
      <c r="M22586" s="120"/>
      <c r="N22586" s="120"/>
      <c r="U22586" s="121"/>
      <c r="V22586" s="122"/>
      <c r="W22586" s="123"/>
      <c r="AC22586" s="123"/>
    </row>
    <row r="22587" spans="5:29" s="2" customFormat="1">
      <c r="E22587" s="120"/>
      <c r="M22587" s="120"/>
      <c r="N22587" s="120"/>
      <c r="U22587" s="121"/>
      <c r="V22587" s="122"/>
      <c r="W22587" s="123"/>
      <c r="AC22587" s="123"/>
    </row>
    <row r="22588" spans="5:29" s="2" customFormat="1">
      <c r="E22588" s="120"/>
      <c r="M22588" s="120"/>
      <c r="N22588" s="120"/>
      <c r="U22588" s="121"/>
      <c r="V22588" s="122"/>
      <c r="W22588" s="123"/>
      <c r="AC22588" s="123"/>
    </row>
    <row r="22589" spans="5:29" s="2" customFormat="1">
      <c r="E22589" s="120"/>
      <c r="M22589" s="120"/>
      <c r="N22589" s="120"/>
      <c r="U22589" s="121"/>
      <c r="V22589" s="122"/>
      <c r="W22589" s="123"/>
      <c r="AC22589" s="123"/>
    </row>
    <row r="22590" spans="5:29" s="2" customFormat="1">
      <c r="E22590" s="120"/>
      <c r="M22590" s="120"/>
      <c r="N22590" s="120"/>
      <c r="U22590" s="121"/>
      <c r="V22590" s="122"/>
      <c r="W22590" s="123"/>
      <c r="AC22590" s="123"/>
    </row>
    <row r="22591" spans="5:29" s="2" customFormat="1">
      <c r="E22591" s="120"/>
      <c r="M22591" s="120"/>
      <c r="N22591" s="120"/>
      <c r="U22591" s="121"/>
      <c r="V22591" s="122"/>
      <c r="W22591" s="123"/>
      <c r="AC22591" s="123"/>
    </row>
    <row r="22592" spans="5:29" s="2" customFormat="1">
      <c r="E22592" s="120"/>
      <c r="M22592" s="120"/>
      <c r="N22592" s="120"/>
      <c r="U22592" s="121"/>
      <c r="V22592" s="122"/>
      <c r="W22592" s="123"/>
      <c r="AC22592" s="123"/>
    </row>
    <row r="22593" spans="5:29" s="2" customFormat="1">
      <c r="E22593" s="120"/>
      <c r="M22593" s="120"/>
      <c r="N22593" s="120"/>
      <c r="U22593" s="121"/>
      <c r="V22593" s="122"/>
      <c r="W22593" s="123"/>
      <c r="AC22593" s="123"/>
    </row>
    <row r="22594" spans="5:29" s="2" customFormat="1">
      <c r="E22594" s="120"/>
      <c r="M22594" s="120"/>
      <c r="N22594" s="120"/>
      <c r="U22594" s="121"/>
      <c r="V22594" s="122"/>
      <c r="W22594" s="123"/>
      <c r="AC22594" s="123"/>
    </row>
    <row r="22595" spans="5:29" s="2" customFormat="1">
      <c r="E22595" s="120"/>
      <c r="M22595" s="120"/>
      <c r="N22595" s="120"/>
      <c r="U22595" s="121"/>
      <c r="V22595" s="122"/>
      <c r="W22595" s="123"/>
      <c r="AC22595" s="123"/>
    </row>
    <row r="22596" spans="5:29" s="2" customFormat="1">
      <c r="E22596" s="120"/>
      <c r="M22596" s="120"/>
      <c r="N22596" s="120"/>
      <c r="U22596" s="121"/>
      <c r="V22596" s="122"/>
      <c r="W22596" s="123"/>
      <c r="AC22596" s="123"/>
    </row>
    <row r="22597" spans="5:29" s="2" customFormat="1">
      <c r="E22597" s="120"/>
      <c r="M22597" s="120"/>
      <c r="N22597" s="120"/>
      <c r="U22597" s="121"/>
      <c r="V22597" s="122"/>
      <c r="W22597" s="123"/>
      <c r="AC22597" s="123"/>
    </row>
    <row r="22598" spans="5:29" s="2" customFormat="1">
      <c r="E22598" s="120"/>
      <c r="M22598" s="120"/>
      <c r="N22598" s="120"/>
      <c r="U22598" s="121"/>
      <c r="V22598" s="122"/>
      <c r="W22598" s="123"/>
      <c r="AC22598" s="123"/>
    </row>
    <row r="22599" spans="5:29" s="2" customFormat="1">
      <c r="E22599" s="120"/>
      <c r="M22599" s="120"/>
      <c r="N22599" s="120"/>
      <c r="U22599" s="121"/>
      <c r="V22599" s="122"/>
      <c r="W22599" s="123"/>
      <c r="AC22599" s="123"/>
    </row>
    <row r="22600" spans="5:29" s="2" customFormat="1">
      <c r="E22600" s="120"/>
      <c r="M22600" s="120"/>
      <c r="N22600" s="120"/>
      <c r="U22600" s="121"/>
      <c r="V22600" s="122"/>
      <c r="W22600" s="123"/>
      <c r="AC22600" s="123"/>
    </row>
    <row r="22601" spans="5:29" s="2" customFormat="1">
      <c r="E22601" s="120"/>
      <c r="M22601" s="120"/>
      <c r="N22601" s="120"/>
      <c r="U22601" s="121"/>
      <c r="V22601" s="122"/>
      <c r="W22601" s="123"/>
      <c r="AC22601" s="123"/>
    </row>
    <row r="22602" spans="5:29" s="2" customFormat="1">
      <c r="E22602" s="120"/>
      <c r="M22602" s="120"/>
      <c r="N22602" s="120"/>
      <c r="U22602" s="121"/>
      <c r="V22602" s="122"/>
      <c r="W22602" s="123"/>
      <c r="AC22602" s="123"/>
    </row>
    <row r="22603" spans="5:29" s="2" customFormat="1">
      <c r="E22603" s="120"/>
      <c r="M22603" s="120"/>
      <c r="N22603" s="120"/>
      <c r="U22603" s="121"/>
      <c r="V22603" s="122"/>
      <c r="W22603" s="123"/>
      <c r="AC22603" s="123"/>
    </row>
    <row r="22604" spans="5:29" s="2" customFormat="1">
      <c r="E22604" s="120"/>
      <c r="M22604" s="120"/>
      <c r="N22604" s="120"/>
      <c r="U22604" s="121"/>
      <c r="V22604" s="122"/>
      <c r="W22604" s="123"/>
      <c r="AC22604" s="123"/>
    </row>
    <row r="22605" spans="5:29" s="2" customFormat="1">
      <c r="E22605" s="120"/>
      <c r="M22605" s="120"/>
      <c r="N22605" s="120"/>
      <c r="U22605" s="121"/>
      <c r="V22605" s="122"/>
      <c r="W22605" s="123"/>
      <c r="AC22605" s="123"/>
    </row>
    <row r="22606" spans="5:29" s="2" customFormat="1">
      <c r="E22606" s="120"/>
      <c r="M22606" s="120"/>
      <c r="N22606" s="120"/>
      <c r="U22606" s="121"/>
      <c r="V22606" s="122"/>
      <c r="W22606" s="123"/>
      <c r="AC22606" s="123"/>
    </row>
    <row r="22607" spans="5:29" s="2" customFormat="1">
      <c r="E22607" s="120"/>
      <c r="M22607" s="120"/>
      <c r="N22607" s="120"/>
      <c r="U22607" s="121"/>
      <c r="V22607" s="122"/>
      <c r="W22607" s="123"/>
      <c r="AC22607" s="123"/>
    </row>
    <row r="22608" spans="5:29" s="2" customFormat="1">
      <c r="E22608" s="120"/>
      <c r="M22608" s="120"/>
      <c r="N22608" s="120"/>
      <c r="U22608" s="121"/>
      <c r="V22608" s="122"/>
      <c r="W22608" s="123"/>
      <c r="AC22608" s="123"/>
    </row>
    <row r="22609" spans="5:29" s="2" customFormat="1">
      <c r="E22609" s="120"/>
      <c r="M22609" s="120"/>
      <c r="N22609" s="120"/>
      <c r="U22609" s="121"/>
      <c r="V22609" s="122"/>
      <c r="W22609" s="123"/>
      <c r="AC22609" s="123"/>
    </row>
    <row r="22610" spans="5:29" s="2" customFormat="1">
      <c r="E22610" s="120"/>
      <c r="M22610" s="120"/>
      <c r="N22610" s="120"/>
      <c r="U22610" s="121"/>
      <c r="V22610" s="122"/>
      <c r="W22610" s="123"/>
      <c r="AC22610" s="123"/>
    </row>
    <row r="22611" spans="5:29" s="2" customFormat="1">
      <c r="E22611" s="120"/>
      <c r="M22611" s="120"/>
      <c r="N22611" s="120"/>
      <c r="U22611" s="121"/>
      <c r="V22611" s="122"/>
      <c r="W22611" s="123"/>
      <c r="AC22611" s="123"/>
    </row>
    <row r="22612" spans="5:29" s="2" customFormat="1">
      <c r="E22612" s="120"/>
      <c r="M22612" s="120"/>
      <c r="N22612" s="120"/>
      <c r="U22612" s="121"/>
      <c r="V22612" s="122"/>
      <c r="W22612" s="123"/>
      <c r="AC22612" s="123"/>
    </row>
    <row r="22613" spans="5:29" s="2" customFormat="1">
      <c r="E22613" s="120"/>
      <c r="M22613" s="120"/>
      <c r="N22613" s="120"/>
      <c r="U22613" s="121"/>
      <c r="V22613" s="122"/>
      <c r="W22613" s="123"/>
      <c r="AC22613" s="123"/>
    </row>
    <row r="22614" spans="5:29" s="2" customFormat="1">
      <c r="E22614" s="120"/>
      <c r="M22614" s="120"/>
      <c r="N22614" s="120"/>
      <c r="U22614" s="121"/>
      <c r="V22614" s="122"/>
      <c r="W22614" s="123"/>
      <c r="AC22614" s="123"/>
    </row>
    <row r="22615" spans="5:29" s="2" customFormat="1">
      <c r="E22615" s="120"/>
      <c r="M22615" s="120"/>
      <c r="N22615" s="120"/>
      <c r="U22615" s="121"/>
      <c r="V22615" s="122"/>
      <c r="W22615" s="123"/>
      <c r="AC22615" s="123"/>
    </row>
    <row r="22616" spans="5:29" s="2" customFormat="1">
      <c r="E22616" s="120"/>
      <c r="M22616" s="120"/>
      <c r="N22616" s="120"/>
      <c r="U22616" s="121"/>
      <c r="V22616" s="122"/>
      <c r="W22616" s="123"/>
      <c r="AC22616" s="123"/>
    </row>
    <row r="22617" spans="5:29" s="2" customFormat="1">
      <c r="E22617" s="120"/>
      <c r="M22617" s="120"/>
      <c r="N22617" s="120"/>
      <c r="U22617" s="121"/>
      <c r="V22617" s="122"/>
      <c r="W22617" s="123"/>
      <c r="AC22617" s="123"/>
    </row>
    <row r="22618" spans="5:29" s="2" customFormat="1">
      <c r="E22618" s="120"/>
      <c r="M22618" s="120"/>
      <c r="N22618" s="120"/>
      <c r="U22618" s="121"/>
      <c r="V22618" s="122"/>
      <c r="W22618" s="123"/>
      <c r="AC22618" s="123"/>
    </row>
    <row r="22619" spans="5:29" s="2" customFormat="1">
      <c r="E22619" s="120"/>
      <c r="M22619" s="120"/>
      <c r="N22619" s="120"/>
      <c r="U22619" s="121"/>
      <c r="V22619" s="122"/>
      <c r="W22619" s="123"/>
      <c r="AC22619" s="123"/>
    </row>
    <row r="22620" spans="5:29" s="2" customFormat="1">
      <c r="E22620" s="120"/>
      <c r="M22620" s="120"/>
      <c r="N22620" s="120"/>
      <c r="U22620" s="121"/>
      <c r="V22620" s="122"/>
      <c r="W22620" s="123"/>
      <c r="AC22620" s="123"/>
    </row>
    <row r="22621" spans="5:29" s="2" customFormat="1">
      <c r="E22621" s="120"/>
      <c r="M22621" s="120"/>
      <c r="N22621" s="120"/>
      <c r="U22621" s="121"/>
      <c r="V22621" s="122"/>
      <c r="W22621" s="123"/>
      <c r="AC22621" s="123"/>
    </row>
    <row r="22622" spans="5:29" s="2" customFormat="1">
      <c r="E22622" s="120"/>
      <c r="M22622" s="120"/>
      <c r="N22622" s="120"/>
      <c r="U22622" s="121"/>
      <c r="V22622" s="122"/>
      <c r="W22622" s="123"/>
      <c r="AC22622" s="123"/>
    </row>
    <row r="22623" spans="5:29" s="2" customFormat="1">
      <c r="E22623" s="120"/>
      <c r="M22623" s="120"/>
      <c r="N22623" s="120"/>
      <c r="U22623" s="121"/>
      <c r="V22623" s="122"/>
      <c r="W22623" s="123"/>
      <c r="AC22623" s="123"/>
    </row>
    <row r="22624" spans="5:29" s="2" customFormat="1">
      <c r="E22624" s="120"/>
      <c r="M22624" s="120"/>
      <c r="N22624" s="120"/>
      <c r="U22624" s="121"/>
      <c r="V22624" s="122"/>
      <c r="W22624" s="123"/>
      <c r="AC22624" s="123"/>
    </row>
    <row r="22625" spans="5:29" s="2" customFormat="1">
      <c r="E22625" s="120"/>
      <c r="M22625" s="120"/>
      <c r="N22625" s="120"/>
      <c r="U22625" s="121"/>
      <c r="V22625" s="122"/>
      <c r="W22625" s="123"/>
      <c r="AC22625" s="123"/>
    </row>
    <row r="22626" spans="5:29" s="2" customFormat="1">
      <c r="E22626" s="120"/>
      <c r="M22626" s="120"/>
      <c r="N22626" s="120"/>
      <c r="U22626" s="121"/>
      <c r="V22626" s="122"/>
      <c r="W22626" s="123"/>
      <c r="AC22626" s="123"/>
    </row>
    <row r="22627" spans="5:29" s="2" customFormat="1">
      <c r="E22627" s="120"/>
      <c r="M22627" s="120"/>
      <c r="N22627" s="120"/>
      <c r="U22627" s="121"/>
      <c r="V22627" s="122"/>
      <c r="W22627" s="123"/>
      <c r="AC22627" s="123"/>
    </row>
    <row r="22628" spans="5:29" s="2" customFormat="1">
      <c r="E22628" s="120"/>
      <c r="M22628" s="120"/>
      <c r="N22628" s="120"/>
      <c r="U22628" s="121"/>
      <c r="V22628" s="122"/>
      <c r="W22628" s="123"/>
      <c r="AC22628" s="123"/>
    </row>
    <row r="22629" spans="5:29" s="2" customFormat="1">
      <c r="E22629" s="120"/>
      <c r="M22629" s="120"/>
      <c r="N22629" s="120"/>
      <c r="U22629" s="121"/>
      <c r="V22629" s="122"/>
      <c r="W22629" s="123"/>
      <c r="AC22629" s="123"/>
    </row>
    <row r="22630" spans="5:29" s="2" customFormat="1">
      <c r="E22630" s="120"/>
      <c r="M22630" s="120"/>
      <c r="N22630" s="120"/>
      <c r="U22630" s="121"/>
      <c r="V22630" s="122"/>
      <c r="W22630" s="123"/>
      <c r="AC22630" s="123"/>
    </row>
    <row r="22631" spans="5:29" s="2" customFormat="1">
      <c r="E22631" s="120"/>
      <c r="M22631" s="120"/>
      <c r="N22631" s="120"/>
      <c r="U22631" s="121"/>
      <c r="V22631" s="122"/>
      <c r="W22631" s="123"/>
      <c r="AC22631" s="123"/>
    </row>
    <row r="22632" spans="5:29" s="2" customFormat="1">
      <c r="E22632" s="120"/>
      <c r="M22632" s="120"/>
      <c r="N22632" s="120"/>
      <c r="U22632" s="121"/>
      <c r="V22632" s="122"/>
      <c r="W22632" s="123"/>
      <c r="AC22632" s="123"/>
    </row>
    <row r="22633" spans="5:29" s="2" customFormat="1">
      <c r="E22633" s="120"/>
      <c r="M22633" s="120"/>
      <c r="N22633" s="120"/>
      <c r="U22633" s="121"/>
      <c r="V22633" s="122"/>
      <c r="W22633" s="123"/>
      <c r="AC22633" s="123"/>
    </row>
    <row r="22634" spans="5:29" s="2" customFormat="1">
      <c r="E22634" s="120"/>
      <c r="M22634" s="120"/>
      <c r="N22634" s="120"/>
      <c r="U22634" s="121"/>
      <c r="V22634" s="122"/>
      <c r="W22634" s="123"/>
      <c r="AC22634" s="123"/>
    </row>
    <row r="22635" spans="5:29" s="2" customFormat="1">
      <c r="E22635" s="120"/>
      <c r="M22635" s="120"/>
      <c r="N22635" s="120"/>
      <c r="U22635" s="121"/>
      <c r="V22635" s="122"/>
      <c r="W22635" s="123"/>
      <c r="AC22635" s="123"/>
    </row>
    <row r="22636" spans="5:29" s="2" customFormat="1">
      <c r="E22636" s="120"/>
      <c r="M22636" s="120"/>
      <c r="N22636" s="120"/>
      <c r="U22636" s="121"/>
      <c r="V22636" s="122"/>
      <c r="W22636" s="123"/>
      <c r="AC22636" s="123"/>
    </row>
    <row r="22637" spans="5:29" s="2" customFormat="1">
      <c r="E22637" s="120"/>
      <c r="M22637" s="120"/>
      <c r="N22637" s="120"/>
      <c r="U22637" s="121"/>
      <c r="V22637" s="122"/>
      <c r="W22637" s="123"/>
      <c r="AC22637" s="123"/>
    </row>
    <row r="22638" spans="5:29" s="2" customFormat="1">
      <c r="E22638" s="120"/>
      <c r="M22638" s="120"/>
      <c r="N22638" s="120"/>
      <c r="U22638" s="121"/>
      <c r="V22638" s="122"/>
      <c r="W22638" s="123"/>
      <c r="AC22638" s="123"/>
    </row>
    <row r="22639" spans="5:29" s="2" customFormat="1">
      <c r="E22639" s="120"/>
      <c r="M22639" s="120"/>
      <c r="N22639" s="120"/>
      <c r="U22639" s="121"/>
      <c r="V22639" s="122"/>
      <c r="W22639" s="123"/>
      <c r="AC22639" s="123"/>
    </row>
    <row r="22640" spans="5:29" s="2" customFormat="1">
      <c r="E22640" s="120"/>
      <c r="M22640" s="120"/>
      <c r="N22640" s="120"/>
      <c r="U22640" s="121"/>
      <c r="V22640" s="122"/>
      <c r="W22640" s="123"/>
      <c r="AC22640" s="123"/>
    </row>
    <row r="22641" spans="5:29" s="2" customFormat="1">
      <c r="E22641" s="120"/>
      <c r="M22641" s="120"/>
      <c r="N22641" s="120"/>
      <c r="U22641" s="121"/>
      <c r="V22641" s="122"/>
      <c r="W22641" s="123"/>
      <c r="AC22641" s="123"/>
    </row>
    <row r="22642" spans="5:29" s="2" customFormat="1">
      <c r="E22642" s="120"/>
      <c r="M22642" s="120"/>
      <c r="N22642" s="120"/>
      <c r="U22642" s="121"/>
      <c r="V22642" s="122"/>
      <c r="W22642" s="123"/>
      <c r="AC22642" s="123"/>
    </row>
    <row r="22643" spans="5:29" s="2" customFormat="1">
      <c r="E22643" s="120"/>
      <c r="M22643" s="120"/>
      <c r="N22643" s="120"/>
      <c r="U22643" s="121"/>
      <c r="V22643" s="122"/>
      <c r="W22643" s="123"/>
      <c r="AC22643" s="123"/>
    </row>
    <row r="22644" spans="5:29" s="2" customFormat="1">
      <c r="E22644" s="120"/>
      <c r="M22644" s="120"/>
      <c r="N22644" s="120"/>
      <c r="U22644" s="121"/>
      <c r="V22644" s="122"/>
      <c r="W22644" s="123"/>
      <c r="AC22644" s="123"/>
    </row>
    <row r="22645" spans="5:29" s="2" customFormat="1">
      <c r="E22645" s="120"/>
      <c r="M22645" s="120"/>
      <c r="N22645" s="120"/>
      <c r="U22645" s="121"/>
      <c r="V22645" s="122"/>
      <c r="W22645" s="123"/>
      <c r="AC22645" s="123"/>
    </row>
    <row r="22646" spans="5:29" s="2" customFormat="1">
      <c r="E22646" s="120"/>
      <c r="M22646" s="120"/>
      <c r="N22646" s="120"/>
      <c r="U22646" s="121"/>
      <c r="V22646" s="122"/>
      <c r="W22646" s="123"/>
      <c r="AC22646" s="123"/>
    </row>
    <row r="22647" spans="5:29" s="2" customFormat="1">
      <c r="E22647" s="120"/>
      <c r="M22647" s="120"/>
      <c r="N22647" s="120"/>
      <c r="U22647" s="121"/>
      <c r="V22647" s="122"/>
      <c r="W22647" s="123"/>
      <c r="AC22647" s="123"/>
    </row>
    <row r="22648" spans="5:29" s="2" customFormat="1">
      <c r="E22648" s="120"/>
      <c r="M22648" s="120"/>
      <c r="N22648" s="120"/>
      <c r="U22648" s="121"/>
      <c r="V22648" s="122"/>
      <c r="W22648" s="123"/>
      <c r="AC22648" s="123"/>
    </row>
    <row r="22649" spans="5:29" s="2" customFormat="1">
      <c r="E22649" s="120"/>
      <c r="M22649" s="120"/>
      <c r="N22649" s="120"/>
      <c r="U22649" s="121"/>
      <c r="V22649" s="122"/>
      <c r="W22649" s="123"/>
      <c r="AC22649" s="123"/>
    </row>
    <row r="22650" spans="5:29" s="2" customFormat="1">
      <c r="E22650" s="120"/>
      <c r="M22650" s="120"/>
      <c r="N22650" s="120"/>
      <c r="U22650" s="121"/>
      <c r="V22650" s="122"/>
      <c r="W22650" s="123"/>
      <c r="AC22650" s="123"/>
    </row>
    <row r="22651" spans="5:29" s="2" customFormat="1">
      <c r="E22651" s="120"/>
      <c r="M22651" s="120"/>
      <c r="N22651" s="120"/>
      <c r="U22651" s="121"/>
      <c r="V22651" s="122"/>
      <c r="W22651" s="123"/>
      <c r="AC22651" s="123"/>
    </row>
    <row r="22652" spans="5:29" s="2" customFormat="1">
      <c r="E22652" s="120"/>
      <c r="M22652" s="120"/>
      <c r="N22652" s="120"/>
      <c r="U22652" s="121"/>
      <c r="V22652" s="122"/>
      <c r="W22652" s="123"/>
      <c r="AC22652" s="123"/>
    </row>
    <row r="22653" spans="5:29" s="2" customFormat="1">
      <c r="E22653" s="120"/>
      <c r="M22653" s="120"/>
      <c r="N22653" s="120"/>
      <c r="U22653" s="121"/>
      <c r="V22653" s="122"/>
      <c r="W22653" s="123"/>
      <c r="AC22653" s="123"/>
    </row>
    <row r="22654" spans="5:29" s="2" customFormat="1">
      <c r="E22654" s="120"/>
      <c r="M22654" s="120"/>
      <c r="N22654" s="120"/>
      <c r="U22654" s="121"/>
      <c r="V22654" s="122"/>
      <c r="W22654" s="123"/>
      <c r="AC22654" s="123"/>
    </row>
    <row r="22655" spans="5:29" s="2" customFormat="1">
      <c r="E22655" s="120"/>
      <c r="M22655" s="120"/>
      <c r="N22655" s="120"/>
      <c r="U22655" s="121"/>
      <c r="V22655" s="122"/>
      <c r="W22655" s="123"/>
      <c r="AC22655" s="123"/>
    </row>
    <row r="22656" spans="5:29" s="2" customFormat="1">
      <c r="E22656" s="120"/>
      <c r="M22656" s="120"/>
      <c r="N22656" s="120"/>
      <c r="U22656" s="121"/>
      <c r="V22656" s="122"/>
      <c r="W22656" s="123"/>
      <c r="AC22656" s="123"/>
    </row>
    <row r="22657" spans="5:29" s="2" customFormat="1">
      <c r="E22657" s="120"/>
      <c r="M22657" s="120"/>
      <c r="N22657" s="120"/>
      <c r="U22657" s="121"/>
      <c r="V22657" s="122"/>
      <c r="W22657" s="123"/>
      <c r="AC22657" s="123"/>
    </row>
    <row r="22658" spans="5:29" s="2" customFormat="1">
      <c r="E22658" s="120"/>
      <c r="M22658" s="120"/>
      <c r="N22658" s="120"/>
      <c r="U22658" s="121"/>
      <c r="V22658" s="122"/>
      <c r="W22658" s="123"/>
      <c r="AC22658" s="123"/>
    </row>
    <row r="22659" spans="5:29" s="2" customFormat="1">
      <c r="E22659" s="120"/>
      <c r="M22659" s="120"/>
      <c r="N22659" s="120"/>
      <c r="U22659" s="121"/>
      <c r="V22659" s="122"/>
      <c r="W22659" s="123"/>
      <c r="AC22659" s="123"/>
    </row>
    <row r="22660" spans="5:29" s="2" customFormat="1">
      <c r="E22660" s="120"/>
      <c r="M22660" s="120"/>
      <c r="N22660" s="120"/>
      <c r="U22660" s="121"/>
      <c r="V22660" s="122"/>
      <c r="W22660" s="123"/>
      <c r="AC22660" s="123"/>
    </row>
    <row r="22661" spans="5:29" s="2" customFormat="1">
      <c r="E22661" s="120"/>
      <c r="M22661" s="120"/>
      <c r="N22661" s="120"/>
      <c r="U22661" s="121"/>
      <c r="V22661" s="122"/>
      <c r="W22661" s="123"/>
      <c r="AC22661" s="123"/>
    </row>
    <row r="22662" spans="5:29" s="2" customFormat="1">
      <c r="E22662" s="120"/>
      <c r="M22662" s="120"/>
      <c r="N22662" s="120"/>
      <c r="U22662" s="121"/>
      <c r="V22662" s="122"/>
      <c r="W22662" s="123"/>
      <c r="AC22662" s="123"/>
    </row>
    <row r="22663" spans="5:29" s="2" customFormat="1">
      <c r="E22663" s="120"/>
      <c r="M22663" s="120"/>
      <c r="N22663" s="120"/>
      <c r="U22663" s="121"/>
      <c r="V22663" s="122"/>
      <c r="W22663" s="123"/>
      <c r="AC22663" s="123"/>
    </row>
    <row r="22664" spans="5:29" s="2" customFormat="1">
      <c r="E22664" s="120"/>
      <c r="M22664" s="120"/>
      <c r="N22664" s="120"/>
      <c r="U22664" s="121"/>
      <c r="V22664" s="122"/>
      <c r="W22664" s="123"/>
      <c r="AC22664" s="123"/>
    </row>
    <row r="22665" spans="5:29" s="2" customFormat="1">
      <c r="E22665" s="120"/>
      <c r="M22665" s="120"/>
      <c r="N22665" s="120"/>
      <c r="U22665" s="121"/>
      <c r="V22665" s="122"/>
      <c r="W22665" s="123"/>
      <c r="AC22665" s="123"/>
    </row>
    <row r="22666" spans="5:29" s="2" customFormat="1">
      <c r="E22666" s="120"/>
      <c r="M22666" s="120"/>
      <c r="N22666" s="120"/>
      <c r="U22666" s="121"/>
      <c r="V22666" s="122"/>
      <c r="W22666" s="123"/>
      <c r="AC22666" s="123"/>
    </row>
    <row r="22667" spans="5:29" s="2" customFormat="1">
      <c r="E22667" s="120"/>
      <c r="M22667" s="120"/>
      <c r="N22667" s="120"/>
      <c r="U22667" s="121"/>
      <c r="V22667" s="122"/>
      <c r="W22667" s="123"/>
      <c r="AC22667" s="123"/>
    </row>
    <row r="22668" spans="5:29" s="2" customFormat="1">
      <c r="E22668" s="120"/>
      <c r="M22668" s="120"/>
      <c r="N22668" s="120"/>
      <c r="U22668" s="121"/>
      <c r="V22668" s="122"/>
      <c r="W22668" s="123"/>
      <c r="AC22668" s="123"/>
    </row>
    <row r="22669" spans="5:29" s="2" customFormat="1">
      <c r="E22669" s="120"/>
      <c r="M22669" s="120"/>
      <c r="N22669" s="120"/>
      <c r="U22669" s="121"/>
      <c r="V22669" s="122"/>
      <c r="W22669" s="123"/>
      <c r="AC22669" s="123"/>
    </row>
    <row r="22670" spans="5:29" s="2" customFormat="1">
      <c r="E22670" s="120"/>
      <c r="M22670" s="120"/>
      <c r="N22670" s="120"/>
      <c r="U22670" s="121"/>
      <c r="V22670" s="122"/>
      <c r="W22670" s="123"/>
      <c r="AC22670" s="123"/>
    </row>
    <row r="22671" spans="5:29" s="2" customFormat="1">
      <c r="E22671" s="120"/>
      <c r="M22671" s="120"/>
      <c r="N22671" s="120"/>
      <c r="U22671" s="121"/>
      <c r="V22671" s="122"/>
      <c r="W22671" s="123"/>
      <c r="AC22671" s="123"/>
    </row>
    <row r="22672" spans="5:29" s="2" customFormat="1">
      <c r="E22672" s="120"/>
      <c r="M22672" s="120"/>
      <c r="N22672" s="120"/>
      <c r="U22672" s="121"/>
      <c r="V22672" s="122"/>
      <c r="W22672" s="123"/>
      <c r="AC22672" s="123"/>
    </row>
    <row r="22673" spans="5:29" s="2" customFormat="1">
      <c r="E22673" s="120"/>
      <c r="M22673" s="120"/>
      <c r="N22673" s="120"/>
      <c r="U22673" s="121"/>
      <c r="V22673" s="122"/>
      <c r="W22673" s="123"/>
      <c r="AC22673" s="123"/>
    </row>
    <row r="22674" spans="5:29" s="2" customFormat="1">
      <c r="E22674" s="120"/>
      <c r="M22674" s="120"/>
      <c r="N22674" s="120"/>
      <c r="U22674" s="121"/>
      <c r="V22674" s="122"/>
      <c r="W22674" s="123"/>
      <c r="AC22674" s="123"/>
    </row>
    <row r="22675" spans="5:29" s="2" customFormat="1">
      <c r="E22675" s="120"/>
      <c r="M22675" s="120"/>
      <c r="N22675" s="120"/>
      <c r="U22675" s="121"/>
      <c r="V22675" s="122"/>
      <c r="W22675" s="123"/>
      <c r="AC22675" s="123"/>
    </row>
    <row r="22676" spans="5:29" s="2" customFormat="1">
      <c r="E22676" s="120"/>
      <c r="M22676" s="120"/>
      <c r="N22676" s="120"/>
      <c r="U22676" s="121"/>
      <c r="V22676" s="122"/>
      <c r="W22676" s="123"/>
      <c r="AC22676" s="123"/>
    </row>
    <row r="22677" spans="5:29" s="2" customFormat="1">
      <c r="E22677" s="120"/>
      <c r="M22677" s="120"/>
      <c r="N22677" s="120"/>
      <c r="U22677" s="121"/>
      <c r="V22677" s="122"/>
      <c r="W22677" s="123"/>
      <c r="AC22677" s="123"/>
    </row>
    <row r="22678" spans="5:29" s="2" customFormat="1">
      <c r="E22678" s="120"/>
      <c r="M22678" s="120"/>
      <c r="N22678" s="120"/>
      <c r="U22678" s="121"/>
      <c r="V22678" s="122"/>
      <c r="W22678" s="123"/>
      <c r="AC22678" s="123"/>
    </row>
    <row r="22679" spans="5:29" s="2" customFormat="1">
      <c r="E22679" s="120"/>
      <c r="M22679" s="120"/>
      <c r="N22679" s="120"/>
      <c r="U22679" s="121"/>
      <c r="V22679" s="122"/>
      <c r="W22679" s="123"/>
      <c r="AC22679" s="123"/>
    </row>
    <row r="22680" spans="5:29" s="2" customFormat="1">
      <c r="E22680" s="120"/>
      <c r="M22680" s="120"/>
      <c r="N22680" s="120"/>
      <c r="U22680" s="121"/>
      <c r="V22680" s="122"/>
      <c r="W22680" s="123"/>
      <c r="AC22680" s="123"/>
    </row>
    <row r="22681" spans="5:29" s="2" customFormat="1">
      <c r="E22681" s="120"/>
      <c r="M22681" s="120"/>
      <c r="N22681" s="120"/>
      <c r="U22681" s="121"/>
      <c r="V22681" s="122"/>
      <c r="W22681" s="123"/>
      <c r="AC22681" s="123"/>
    </row>
    <row r="22682" spans="5:29" s="2" customFormat="1">
      <c r="E22682" s="120"/>
      <c r="M22682" s="120"/>
      <c r="N22682" s="120"/>
      <c r="U22682" s="121"/>
      <c r="V22682" s="122"/>
      <c r="W22682" s="123"/>
      <c r="AC22682" s="123"/>
    </row>
    <row r="22683" spans="5:29" s="2" customFormat="1">
      <c r="E22683" s="120"/>
      <c r="M22683" s="120"/>
      <c r="N22683" s="120"/>
      <c r="U22683" s="121"/>
      <c r="V22683" s="122"/>
      <c r="W22683" s="123"/>
      <c r="AC22683" s="123"/>
    </row>
    <row r="22684" spans="5:29" s="2" customFormat="1">
      <c r="E22684" s="120"/>
      <c r="M22684" s="120"/>
      <c r="N22684" s="120"/>
      <c r="U22684" s="121"/>
      <c r="V22684" s="122"/>
      <c r="W22684" s="123"/>
      <c r="AC22684" s="123"/>
    </row>
    <row r="22685" spans="5:29" s="2" customFormat="1">
      <c r="E22685" s="120"/>
      <c r="M22685" s="120"/>
      <c r="N22685" s="120"/>
      <c r="U22685" s="121"/>
      <c r="V22685" s="122"/>
      <c r="W22685" s="123"/>
      <c r="AC22685" s="123"/>
    </row>
    <row r="22686" spans="5:29" s="2" customFormat="1">
      <c r="E22686" s="120"/>
      <c r="M22686" s="120"/>
      <c r="N22686" s="120"/>
      <c r="U22686" s="121"/>
      <c r="V22686" s="122"/>
      <c r="W22686" s="123"/>
      <c r="AC22686" s="123"/>
    </row>
    <row r="22687" spans="5:29" s="2" customFormat="1">
      <c r="E22687" s="120"/>
      <c r="M22687" s="120"/>
      <c r="N22687" s="120"/>
      <c r="U22687" s="121"/>
      <c r="V22687" s="122"/>
      <c r="W22687" s="123"/>
      <c r="AC22687" s="123"/>
    </row>
    <row r="22688" spans="5:29" s="2" customFormat="1">
      <c r="E22688" s="120"/>
      <c r="M22688" s="120"/>
      <c r="N22688" s="120"/>
      <c r="U22688" s="121"/>
      <c r="V22688" s="122"/>
      <c r="W22688" s="123"/>
      <c r="AC22688" s="123"/>
    </row>
    <row r="22689" spans="5:29" s="2" customFormat="1">
      <c r="E22689" s="120"/>
      <c r="M22689" s="120"/>
      <c r="N22689" s="120"/>
      <c r="U22689" s="121"/>
      <c r="V22689" s="122"/>
      <c r="W22689" s="123"/>
      <c r="AC22689" s="123"/>
    </row>
    <row r="22690" spans="5:29" s="2" customFormat="1">
      <c r="E22690" s="120"/>
      <c r="M22690" s="120"/>
      <c r="N22690" s="120"/>
      <c r="U22690" s="121"/>
      <c r="V22690" s="122"/>
      <c r="W22690" s="123"/>
      <c r="AC22690" s="123"/>
    </row>
    <row r="22691" spans="5:29" s="2" customFormat="1">
      <c r="E22691" s="120"/>
      <c r="M22691" s="120"/>
      <c r="N22691" s="120"/>
      <c r="U22691" s="121"/>
      <c r="V22691" s="122"/>
      <c r="W22691" s="123"/>
      <c r="AC22691" s="123"/>
    </row>
    <row r="22692" spans="5:29" s="2" customFormat="1">
      <c r="E22692" s="120"/>
      <c r="M22692" s="120"/>
      <c r="N22692" s="120"/>
      <c r="U22692" s="121"/>
      <c r="V22692" s="122"/>
      <c r="W22692" s="123"/>
      <c r="AC22692" s="123"/>
    </row>
    <row r="22693" spans="5:29" s="2" customFormat="1">
      <c r="E22693" s="120"/>
      <c r="M22693" s="120"/>
      <c r="N22693" s="120"/>
      <c r="U22693" s="121"/>
      <c r="V22693" s="122"/>
      <c r="W22693" s="123"/>
      <c r="AC22693" s="123"/>
    </row>
    <row r="22694" spans="5:29" s="2" customFormat="1">
      <c r="E22694" s="120"/>
      <c r="M22694" s="120"/>
      <c r="N22694" s="120"/>
      <c r="U22694" s="121"/>
      <c r="V22694" s="122"/>
      <c r="W22694" s="123"/>
      <c r="AC22694" s="123"/>
    </row>
    <row r="22695" spans="5:29" s="2" customFormat="1">
      <c r="E22695" s="120"/>
      <c r="M22695" s="120"/>
      <c r="N22695" s="120"/>
      <c r="U22695" s="121"/>
      <c r="V22695" s="122"/>
      <c r="W22695" s="123"/>
      <c r="AC22695" s="123"/>
    </row>
    <row r="22696" spans="5:29" s="2" customFormat="1">
      <c r="E22696" s="120"/>
      <c r="M22696" s="120"/>
      <c r="N22696" s="120"/>
      <c r="U22696" s="121"/>
      <c r="V22696" s="122"/>
      <c r="W22696" s="123"/>
      <c r="AC22696" s="123"/>
    </row>
    <row r="22697" spans="5:29" s="2" customFormat="1">
      <c r="E22697" s="120"/>
      <c r="M22697" s="120"/>
      <c r="N22697" s="120"/>
      <c r="U22697" s="121"/>
      <c r="V22697" s="122"/>
      <c r="W22697" s="123"/>
      <c r="AC22697" s="123"/>
    </row>
    <row r="22698" spans="5:29" s="2" customFormat="1">
      <c r="E22698" s="120"/>
      <c r="M22698" s="120"/>
      <c r="N22698" s="120"/>
      <c r="U22698" s="121"/>
      <c r="V22698" s="122"/>
      <c r="W22698" s="123"/>
      <c r="AC22698" s="123"/>
    </row>
    <row r="22699" spans="5:29" s="2" customFormat="1">
      <c r="E22699" s="120"/>
      <c r="M22699" s="120"/>
      <c r="N22699" s="120"/>
      <c r="U22699" s="121"/>
      <c r="V22699" s="122"/>
      <c r="W22699" s="123"/>
      <c r="AC22699" s="123"/>
    </row>
    <row r="22700" spans="5:29" s="2" customFormat="1">
      <c r="E22700" s="120"/>
      <c r="M22700" s="120"/>
      <c r="N22700" s="120"/>
      <c r="U22700" s="121"/>
      <c r="V22700" s="122"/>
      <c r="W22700" s="123"/>
      <c r="AC22700" s="123"/>
    </row>
    <row r="22701" spans="5:29" s="2" customFormat="1">
      <c r="E22701" s="120"/>
      <c r="M22701" s="120"/>
      <c r="N22701" s="120"/>
      <c r="U22701" s="121"/>
      <c r="V22701" s="122"/>
      <c r="W22701" s="123"/>
      <c r="AC22701" s="123"/>
    </row>
    <row r="22702" spans="5:29" s="2" customFormat="1">
      <c r="E22702" s="120"/>
      <c r="M22702" s="120"/>
      <c r="N22702" s="120"/>
      <c r="U22702" s="121"/>
      <c r="V22702" s="122"/>
      <c r="W22702" s="123"/>
      <c r="AC22702" s="123"/>
    </row>
    <row r="22703" spans="5:29" s="2" customFormat="1">
      <c r="E22703" s="120"/>
      <c r="M22703" s="120"/>
      <c r="N22703" s="120"/>
      <c r="U22703" s="121"/>
      <c r="V22703" s="122"/>
      <c r="W22703" s="123"/>
      <c r="AC22703" s="123"/>
    </row>
    <row r="22704" spans="5:29" s="2" customFormat="1">
      <c r="E22704" s="120"/>
      <c r="M22704" s="120"/>
      <c r="N22704" s="120"/>
      <c r="U22704" s="121"/>
      <c r="V22704" s="122"/>
      <c r="W22704" s="123"/>
      <c r="AC22704" s="123"/>
    </row>
    <row r="22705" spans="5:29" s="2" customFormat="1">
      <c r="E22705" s="120"/>
      <c r="M22705" s="120"/>
      <c r="N22705" s="120"/>
      <c r="U22705" s="121"/>
      <c r="V22705" s="122"/>
      <c r="W22705" s="123"/>
      <c r="AC22705" s="123"/>
    </row>
    <row r="22706" spans="5:29" s="2" customFormat="1">
      <c r="E22706" s="120"/>
      <c r="M22706" s="120"/>
      <c r="N22706" s="120"/>
      <c r="U22706" s="121"/>
      <c r="V22706" s="122"/>
      <c r="W22706" s="123"/>
      <c r="AC22706" s="123"/>
    </row>
    <row r="22707" spans="5:29" s="2" customFormat="1">
      <c r="E22707" s="120"/>
      <c r="M22707" s="120"/>
      <c r="N22707" s="120"/>
      <c r="U22707" s="121"/>
      <c r="V22707" s="122"/>
      <c r="W22707" s="123"/>
      <c r="AC22707" s="123"/>
    </row>
    <row r="22708" spans="5:29" s="2" customFormat="1">
      <c r="E22708" s="120"/>
      <c r="M22708" s="120"/>
      <c r="N22708" s="120"/>
      <c r="U22708" s="121"/>
      <c r="V22708" s="122"/>
      <c r="W22708" s="123"/>
      <c r="AC22708" s="123"/>
    </row>
    <row r="22709" spans="5:29" s="2" customFormat="1">
      <c r="E22709" s="120"/>
      <c r="M22709" s="120"/>
      <c r="N22709" s="120"/>
      <c r="U22709" s="121"/>
      <c r="V22709" s="122"/>
      <c r="W22709" s="123"/>
      <c r="AC22709" s="123"/>
    </row>
    <row r="22710" spans="5:29" s="2" customFormat="1">
      <c r="E22710" s="120"/>
      <c r="M22710" s="120"/>
      <c r="N22710" s="120"/>
      <c r="U22710" s="121"/>
      <c r="V22710" s="122"/>
      <c r="W22710" s="123"/>
      <c r="AC22710" s="123"/>
    </row>
    <row r="22711" spans="5:29" s="2" customFormat="1">
      <c r="E22711" s="120"/>
      <c r="M22711" s="120"/>
      <c r="N22711" s="120"/>
      <c r="U22711" s="121"/>
      <c r="V22711" s="122"/>
      <c r="W22711" s="123"/>
      <c r="AC22711" s="123"/>
    </row>
    <row r="22712" spans="5:29" s="2" customFormat="1">
      <c r="E22712" s="120"/>
      <c r="M22712" s="120"/>
      <c r="N22712" s="120"/>
      <c r="U22712" s="121"/>
      <c r="V22712" s="122"/>
      <c r="W22712" s="123"/>
      <c r="AC22712" s="123"/>
    </row>
    <row r="22713" spans="5:29" s="2" customFormat="1">
      <c r="E22713" s="120"/>
      <c r="M22713" s="120"/>
      <c r="N22713" s="120"/>
      <c r="U22713" s="121"/>
      <c r="V22713" s="122"/>
      <c r="W22713" s="123"/>
      <c r="AC22713" s="123"/>
    </row>
    <row r="22714" spans="5:29" s="2" customFormat="1">
      <c r="E22714" s="120"/>
      <c r="M22714" s="120"/>
      <c r="N22714" s="120"/>
      <c r="U22714" s="121"/>
      <c r="V22714" s="122"/>
      <c r="W22714" s="123"/>
      <c r="AC22714" s="123"/>
    </row>
    <row r="22715" spans="5:29" s="2" customFormat="1">
      <c r="E22715" s="120"/>
      <c r="M22715" s="120"/>
      <c r="N22715" s="120"/>
      <c r="U22715" s="121"/>
      <c r="V22715" s="122"/>
      <c r="W22715" s="123"/>
      <c r="AC22715" s="123"/>
    </row>
    <row r="22716" spans="5:29" s="2" customFormat="1">
      <c r="E22716" s="120"/>
      <c r="M22716" s="120"/>
      <c r="N22716" s="120"/>
      <c r="U22716" s="121"/>
      <c r="V22716" s="122"/>
      <c r="W22716" s="123"/>
      <c r="AC22716" s="123"/>
    </row>
    <row r="22717" spans="5:29" s="2" customFormat="1">
      <c r="E22717" s="120"/>
      <c r="M22717" s="120"/>
      <c r="N22717" s="120"/>
      <c r="U22717" s="121"/>
      <c r="V22717" s="122"/>
      <c r="W22717" s="123"/>
      <c r="AC22717" s="123"/>
    </row>
    <row r="22718" spans="5:29" s="2" customFormat="1">
      <c r="E22718" s="120"/>
      <c r="M22718" s="120"/>
      <c r="N22718" s="120"/>
      <c r="U22718" s="121"/>
      <c r="V22718" s="122"/>
      <c r="W22718" s="123"/>
      <c r="AC22718" s="123"/>
    </row>
    <row r="22719" spans="5:29" s="2" customFormat="1">
      <c r="E22719" s="120"/>
      <c r="M22719" s="120"/>
      <c r="N22719" s="120"/>
      <c r="U22719" s="121"/>
      <c r="V22719" s="122"/>
      <c r="W22719" s="123"/>
      <c r="AC22719" s="123"/>
    </row>
    <row r="22720" spans="5:29" s="2" customFormat="1">
      <c r="E22720" s="120"/>
      <c r="M22720" s="120"/>
      <c r="N22720" s="120"/>
      <c r="U22720" s="121"/>
      <c r="V22720" s="122"/>
      <c r="W22720" s="123"/>
      <c r="AC22720" s="123"/>
    </row>
    <row r="22721" spans="5:29" s="2" customFormat="1">
      <c r="E22721" s="120"/>
      <c r="M22721" s="120"/>
      <c r="N22721" s="120"/>
      <c r="U22721" s="121"/>
      <c r="V22721" s="122"/>
      <c r="W22721" s="123"/>
      <c r="AC22721" s="123"/>
    </row>
    <row r="22722" spans="5:29" s="2" customFormat="1">
      <c r="E22722" s="120"/>
      <c r="M22722" s="120"/>
      <c r="N22722" s="120"/>
      <c r="U22722" s="121"/>
      <c r="V22722" s="122"/>
      <c r="W22722" s="123"/>
      <c r="AC22722" s="123"/>
    </row>
    <row r="22723" spans="5:29" s="2" customFormat="1">
      <c r="E22723" s="120"/>
      <c r="M22723" s="120"/>
      <c r="N22723" s="120"/>
      <c r="U22723" s="121"/>
      <c r="V22723" s="122"/>
      <c r="W22723" s="123"/>
      <c r="AC22723" s="123"/>
    </row>
    <row r="22724" spans="5:29" s="2" customFormat="1">
      <c r="E22724" s="120"/>
      <c r="M22724" s="120"/>
      <c r="N22724" s="120"/>
      <c r="U22724" s="121"/>
      <c r="V22724" s="122"/>
      <c r="W22724" s="123"/>
      <c r="AC22724" s="123"/>
    </row>
    <row r="22725" spans="5:29" s="2" customFormat="1">
      <c r="E22725" s="120"/>
      <c r="M22725" s="120"/>
      <c r="N22725" s="120"/>
      <c r="U22725" s="121"/>
      <c r="V22725" s="122"/>
      <c r="W22725" s="123"/>
      <c r="AC22725" s="123"/>
    </row>
    <row r="22726" spans="5:29" s="2" customFormat="1">
      <c r="E22726" s="120"/>
      <c r="M22726" s="120"/>
      <c r="N22726" s="120"/>
      <c r="U22726" s="121"/>
      <c r="V22726" s="122"/>
      <c r="W22726" s="123"/>
      <c r="AC22726" s="123"/>
    </row>
    <row r="22727" spans="5:29" s="2" customFormat="1">
      <c r="E22727" s="120"/>
      <c r="M22727" s="120"/>
      <c r="N22727" s="120"/>
      <c r="U22727" s="121"/>
      <c r="V22727" s="122"/>
      <c r="W22727" s="123"/>
      <c r="AC22727" s="123"/>
    </row>
    <row r="22728" spans="5:29" s="2" customFormat="1">
      <c r="E22728" s="120"/>
      <c r="M22728" s="120"/>
      <c r="N22728" s="120"/>
      <c r="U22728" s="121"/>
      <c r="V22728" s="122"/>
      <c r="W22728" s="123"/>
      <c r="AC22728" s="123"/>
    </row>
    <row r="22729" spans="5:29" s="2" customFormat="1">
      <c r="E22729" s="120"/>
      <c r="M22729" s="120"/>
      <c r="N22729" s="120"/>
      <c r="U22729" s="121"/>
      <c r="V22729" s="122"/>
      <c r="W22729" s="123"/>
      <c r="AC22729" s="123"/>
    </row>
    <row r="22730" spans="5:29" s="2" customFormat="1">
      <c r="E22730" s="120"/>
      <c r="M22730" s="120"/>
      <c r="N22730" s="120"/>
      <c r="U22730" s="121"/>
      <c r="V22730" s="122"/>
      <c r="W22730" s="123"/>
      <c r="AC22730" s="123"/>
    </row>
    <row r="22731" spans="5:29" s="2" customFormat="1">
      <c r="E22731" s="120"/>
      <c r="M22731" s="120"/>
      <c r="N22731" s="120"/>
      <c r="U22731" s="121"/>
      <c r="V22731" s="122"/>
      <c r="W22731" s="123"/>
      <c r="AC22731" s="123"/>
    </row>
    <row r="22732" spans="5:29" s="2" customFormat="1">
      <c r="E22732" s="120"/>
      <c r="M22732" s="120"/>
      <c r="N22732" s="120"/>
      <c r="U22732" s="121"/>
      <c r="V22732" s="122"/>
      <c r="W22732" s="123"/>
      <c r="AC22732" s="123"/>
    </row>
    <row r="22733" spans="5:29" s="2" customFormat="1">
      <c r="E22733" s="120"/>
      <c r="M22733" s="120"/>
      <c r="N22733" s="120"/>
      <c r="U22733" s="121"/>
      <c r="V22733" s="122"/>
      <c r="W22733" s="123"/>
      <c r="AC22733" s="123"/>
    </row>
    <row r="22734" spans="5:29" s="2" customFormat="1">
      <c r="E22734" s="120"/>
      <c r="M22734" s="120"/>
      <c r="N22734" s="120"/>
      <c r="U22734" s="121"/>
      <c r="V22734" s="122"/>
      <c r="W22734" s="123"/>
      <c r="AC22734" s="123"/>
    </row>
    <row r="22735" spans="5:29" s="2" customFormat="1">
      <c r="E22735" s="120"/>
      <c r="M22735" s="120"/>
      <c r="N22735" s="120"/>
      <c r="U22735" s="121"/>
      <c r="V22735" s="122"/>
      <c r="W22735" s="123"/>
      <c r="AC22735" s="123"/>
    </row>
    <row r="22736" spans="5:29" s="2" customFormat="1">
      <c r="E22736" s="120"/>
      <c r="M22736" s="120"/>
      <c r="N22736" s="120"/>
      <c r="U22736" s="121"/>
      <c r="V22736" s="122"/>
      <c r="W22736" s="123"/>
      <c r="AC22736" s="123"/>
    </row>
    <row r="22737" spans="5:29" s="2" customFormat="1">
      <c r="E22737" s="120"/>
      <c r="M22737" s="120"/>
      <c r="N22737" s="120"/>
      <c r="U22737" s="121"/>
      <c r="V22737" s="122"/>
      <c r="W22737" s="123"/>
      <c r="AC22737" s="123"/>
    </row>
    <row r="22738" spans="5:29" s="2" customFormat="1">
      <c r="E22738" s="120"/>
      <c r="M22738" s="120"/>
      <c r="N22738" s="120"/>
      <c r="U22738" s="121"/>
      <c r="V22738" s="122"/>
      <c r="W22738" s="123"/>
      <c r="AC22738" s="123"/>
    </row>
    <row r="22739" spans="5:29" s="2" customFormat="1">
      <c r="E22739" s="120"/>
      <c r="M22739" s="120"/>
      <c r="N22739" s="120"/>
      <c r="U22739" s="121"/>
      <c r="V22739" s="122"/>
      <c r="W22739" s="123"/>
      <c r="AC22739" s="123"/>
    </row>
    <row r="22740" spans="5:29" s="2" customFormat="1">
      <c r="E22740" s="120"/>
      <c r="M22740" s="120"/>
      <c r="N22740" s="120"/>
      <c r="U22740" s="121"/>
      <c r="V22740" s="122"/>
      <c r="W22740" s="123"/>
      <c r="AC22740" s="123"/>
    </row>
    <row r="22741" spans="5:29" s="2" customFormat="1">
      <c r="E22741" s="120"/>
      <c r="M22741" s="120"/>
      <c r="N22741" s="120"/>
      <c r="U22741" s="121"/>
      <c r="V22741" s="122"/>
      <c r="W22741" s="123"/>
      <c r="AC22741" s="123"/>
    </row>
    <row r="22742" spans="5:29" s="2" customFormat="1">
      <c r="E22742" s="120"/>
      <c r="M22742" s="120"/>
      <c r="N22742" s="120"/>
      <c r="U22742" s="121"/>
      <c r="V22742" s="122"/>
      <c r="W22742" s="123"/>
      <c r="AC22742" s="123"/>
    </row>
    <row r="22743" spans="5:29" s="2" customFormat="1">
      <c r="E22743" s="120"/>
      <c r="M22743" s="120"/>
      <c r="N22743" s="120"/>
      <c r="U22743" s="121"/>
      <c r="V22743" s="122"/>
      <c r="W22743" s="123"/>
      <c r="AC22743" s="123"/>
    </row>
    <row r="22744" spans="5:29" s="2" customFormat="1">
      <c r="E22744" s="120"/>
      <c r="M22744" s="120"/>
      <c r="N22744" s="120"/>
      <c r="U22744" s="121"/>
      <c r="V22744" s="122"/>
      <c r="W22744" s="123"/>
      <c r="AC22744" s="123"/>
    </row>
    <row r="22745" spans="5:29" s="2" customFormat="1">
      <c r="E22745" s="120"/>
      <c r="M22745" s="120"/>
      <c r="N22745" s="120"/>
      <c r="U22745" s="121"/>
      <c r="V22745" s="122"/>
      <c r="W22745" s="123"/>
      <c r="AC22745" s="123"/>
    </row>
    <row r="22746" spans="5:29" s="2" customFormat="1">
      <c r="E22746" s="120"/>
      <c r="M22746" s="120"/>
      <c r="N22746" s="120"/>
      <c r="U22746" s="121"/>
      <c r="V22746" s="122"/>
      <c r="W22746" s="123"/>
      <c r="AC22746" s="123"/>
    </row>
    <row r="22747" spans="5:29" s="2" customFormat="1">
      <c r="E22747" s="120"/>
      <c r="M22747" s="120"/>
      <c r="N22747" s="120"/>
      <c r="U22747" s="121"/>
      <c r="V22747" s="122"/>
      <c r="W22747" s="123"/>
      <c r="AC22747" s="123"/>
    </row>
    <row r="22748" spans="5:29" s="2" customFormat="1">
      <c r="E22748" s="120"/>
      <c r="M22748" s="120"/>
      <c r="N22748" s="120"/>
      <c r="U22748" s="121"/>
      <c r="V22748" s="122"/>
      <c r="W22748" s="123"/>
      <c r="AC22748" s="123"/>
    </row>
    <row r="22749" spans="5:29" s="2" customFormat="1">
      <c r="E22749" s="120"/>
      <c r="M22749" s="120"/>
      <c r="N22749" s="120"/>
      <c r="U22749" s="121"/>
      <c r="V22749" s="122"/>
      <c r="W22749" s="123"/>
      <c r="AC22749" s="123"/>
    </row>
    <row r="22750" spans="5:29" s="2" customFormat="1">
      <c r="E22750" s="120"/>
      <c r="M22750" s="120"/>
      <c r="N22750" s="120"/>
      <c r="U22750" s="121"/>
      <c r="V22750" s="122"/>
      <c r="W22750" s="123"/>
      <c r="AC22750" s="123"/>
    </row>
    <row r="22751" spans="5:29" s="2" customFormat="1">
      <c r="E22751" s="120"/>
      <c r="M22751" s="120"/>
      <c r="N22751" s="120"/>
      <c r="U22751" s="121"/>
      <c r="V22751" s="122"/>
      <c r="W22751" s="123"/>
      <c r="AC22751" s="123"/>
    </row>
    <row r="22752" spans="5:29" s="2" customFormat="1">
      <c r="E22752" s="120"/>
      <c r="M22752" s="120"/>
      <c r="N22752" s="120"/>
      <c r="U22752" s="121"/>
      <c r="V22752" s="122"/>
      <c r="W22752" s="123"/>
      <c r="AC22752" s="123"/>
    </row>
    <row r="22753" spans="5:29" s="2" customFormat="1">
      <c r="E22753" s="120"/>
      <c r="M22753" s="120"/>
      <c r="N22753" s="120"/>
      <c r="U22753" s="121"/>
      <c r="V22753" s="122"/>
      <c r="W22753" s="123"/>
      <c r="AC22753" s="123"/>
    </row>
    <row r="22754" spans="5:29" s="2" customFormat="1">
      <c r="E22754" s="120"/>
      <c r="M22754" s="120"/>
      <c r="N22754" s="120"/>
      <c r="U22754" s="121"/>
      <c r="V22754" s="122"/>
      <c r="W22754" s="123"/>
      <c r="AC22754" s="123"/>
    </row>
    <row r="22755" spans="5:29" s="2" customFormat="1">
      <c r="E22755" s="120"/>
      <c r="M22755" s="120"/>
      <c r="N22755" s="120"/>
      <c r="U22755" s="121"/>
      <c r="V22755" s="122"/>
      <c r="W22755" s="123"/>
      <c r="AC22755" s="123"/>
    </row>
    <row r="22756" spans="5:29" s="2" customFormat="1">
      <c r="E22756" s="120"/>
      <c r="M22756" s="120"/>
      <c r="N22756" s="120"/>
      <c r="U22756" s="121"/>
      <c r="V22756" s="122"/>
      <c r="W22756" s="123"/>
      <c r="AC22756" s="123"/>
    </row>
    <row r="22757" spans="5:29" s="2" customFormat="1">
      <c r="E22757" s="120"/>
      <c r="M22757" s="120"/>
      <c r="N22757" s="120"/>
      <c r="U22757" s="121"/>
      <c r="V22757" s="122"/>
      <c r="W22757" s="123"/>
      <c r="AC22757" s="123"/>
    </row>
    <row r="22758" spans="5:29" s="2" customFormat="1">
      <c r="E22758" s="120"/>
      <c r="M22758" s="120"/>
      <c r="N22758" s="120"/>
      <c r="U22758" s="121"/>
      <c r="V22758" s="122"/>
      <c r="W22758" s="123"/>
      <c r="AC22758" s="123"/>
    </row>
    <row r="22759" spans="5:29" s="2" customFormat="1">
      <c r="E22759" s="120"/>
      <c r="M22759" s="120"/>
      <c r="N22759" s="120"/>
      <c r="U22759" s="121"/>
      <c r="V22759" s="122"/>
      <c r="W22759" s="123"/>
      <c r="AC22759" s="123"/>
    </row>
    <row r="22760" spans="5:29" s="2" customFormat="1">
      <c r="E22760" s="120"/>
      <c r="M22760" s="120"/>
      <c r="N22760" s="120"/>
      <c r="U22760" s="121"/>
      <c r="V22760" s="122"/>
      <c r="W22760" s="123"/>
      <c r="AC22760" s="123"/>
    </row>
    <row r="22761" spans="5:29" s="2" customFormat="1">
      <c r="E22761" s="120"/>
      <c r="M22761" s="120"/>
      <c r="N22761" s="120"/>
      <c r="U22761" s="121"/>
      <c r="V22761" s="122"/>
      <c r="W22761" s="123"/>
      <c r="AC22761" s="123"/>
    </row>
    <row r="22762" spans="5:29" s="2" customFormat="1">
      <c r="E22762" s="120"/>
      <c r="M22762" s="120"/>
      <c r="N22762" s="120"/>
      <c r="U22762" s="121"/>
      <c r="V22762" s="122"/>
      <c r="W22762" s="123"/>
      <c r="AC22762" s="123"/>
    </row>
    <row r="22763" spans="5:29" s="2" customFormat="1">
      <c r="E22763" s="120"/>
      <c r="M22763" s="120"/>
      <c r="N22763" s="120"/>
      <c r="U22763" s="121"/>
      <c r="V22763" s="122"/>
      <c r="W22763" s="123"/>
      <c r="AC22763" s="123"/>
    </row>
    <row r="22764" spans="5:29" s="2" customFormat="1">
      <c r="E22764" s="120"/>
      <c r="M22764" s="120"/>
      <c r="N22764" s="120"/>
      <c r="U22764" s="121"/>
      <c r="V22764" s="122"/>
      <c r="W22764" s="123"/>
      <c r="AC22764" s="123"/>
    </row>
    <row r="22765" spans="5:29" s="2" customFormat="1">
      <c r="E22765" s="120"/>
      <c r="M22765" s="120"/>
      <c r="N22765" s="120"/>
      <c r="U22765" s="121"/>
      <c r="V22765" s="122"/>
      <c r="W22765" s="123"/>
      <c r="AC22765" s="123"/>
    </row>
    <row r="22766" spans="5:29" s="2" customFormat="1">
      <c r="E22766" s="120"/>
      <c r="M22766" s="120"/>
      <c r="N22766" s="120"/>
      <c r="U22766" s="121"/>
      <c r="V22766" s="122"/>
      <c r="W22766" s="123"/>
      <c r="AC22766" s="123"/>
    </row>
    <row r="22767" spans="5:29" s="2" customFormat="1">
      <c r="E22767" s="120"/>
      <c r="M22767" s="120"/>
      <c r="N22767" s="120"/>
      <c r="U22767" s="121"/>
      <c r="V22767" s="122"/>
      <c r="W22767" s="123"/>
      <c r="AC22767" s="123"/>
    </row>
    <row r="22768" spans="5:29" s="2" customFormat="1">
      <c r="E22768" s="120"/>
      <c r="M22768" s="120"/>
      <c r="N22768" s="120"/>
      <c r="U22768" s="121"/>
      <c r="V22768" s="122"/>
      <c r="W22768" s="123"/>
      <c r="AC22768" s="123"/>
    </row>
    <row r="22769" spans="5:29" s="2" customFormat="1">
      <c r="E22769" s="120"/>
      <c r="M22769" s="120"/>
      <c r="N22769" s="120"/>
      <c r="U22769" s="121"/>
      <c r="V22769" s="122"/>
      <c r="W22769" s="123"/>
      <c r="AC22769" s="123"/>
    </row>
    <row r="22770" spans="5:29" s="2" customFormat="1">
      <c r="E22770" s="120"/>
      <c r="M22770" s="120"/>
      <c r="N22770" s="120"/>
      <c r="U22770" s="121"/>
      <c r="V22770" s="122"/>
      <c r="W22770" s="123"/>
      <c r="AC22770" s="123"/>
    </row>
    <row r="22771" spans="5:29" s="2" customFormat="1">
      <c r="E22771" s="120"/>
      <c r="M22771" s="120"/>
      <c r="N22771" s="120"/>
      <c r="U22771" s="121"/>
      <c r="V22771" s="122"/>
      <c r="W22771" s="123"/>
      <c r="AC22771" s="123"/>
    </row>
    <row r="22772" spans="5:29" s="2" customFormat="1">
      <c r="E22772" s="120"/>
      <c r="M22772" s="120"/>
      <c r="N22772" s="120"/>
      <c r="U22772" s="121"/>
      <c r="V22772" s="122"/>
      <c r="W22772" s="123"/>
      <c r="AC22772" s="123"/>
    </row>
    <row r="22773" spans="5:29" s="2" customFormat="1">
      <c r="E22773" s="120"/>
      <c r="M22773" s="120"/>
      <c r="N22773" s="120"/>
      <c r="U22773" s="121"/>
      <c r="V22773" s="122"/>
      <c r="W22773" s="123"/>
      <c r="AC22773" s="123"/>
    </row>
    <row r="22774" spans="5:29" s="2" customFormat="1">
      <c r="E22774" s="120"/>
      <c r="M22774" s="120"/>
      <c r="N22774" s="120"/>
      <c r="U22774" s="121"/>
      <c r="V22774" s="122"/>
      <c r="W22774" s="123"/>
      <c r="AC22774" s="123"/>
    </row>
    <row r="22775" spans="5:29" s="2" customFormat="1">
      <c r="E22775" s="120"/>
      <c r="M22775" s="120"/>
      <c r="N22775" s="120"/>
      <c r="U22775" s="121"/>
      <c r="V22775" s="122"/>
      <c r="W22775" s="123"/>
      <c r="AC22775" s="123"/>
    </row>
    <row r="22776" spans="5:29" s="2" customFormat="1">
      <c r="E22776" s="120"/>
      <c r="M22776" s="120"/>
      <c r="N22776" s="120"/>
      <c r="U22776" s="121"/>
      <c r="V22776" s="122"/>
      <c r="W22776" s="123"/>
      <c r="AC22776" s="123"/>
    </row>
    <row r="22777" spans="5:29" s="2" customFormat="1">
      <c r="E22777" s="120"/>
      <c r="M22777" s="120"/>
      <c r="N22777" s="120"/>
      <c r="U22777" s="121"/>
      <c r="V22777" s="122"/>
      <c r="W22777" s="123"/>
      <c r="AC22777" s="123"/>
    </row>
    <row r="22778" spans="5:29" s="2" customFormat="1">
      <c r="E22778" s="120"/>
      <c r="M22778" s="120"/>
      <c r="N22778" s="120"/>
      <c r="U22778" s="121"/>
      <c r="V22778" s="122"/>
      <c r="W22778" s="123"/>
      <c r="AC22778" s="123"/>
    </row>
    <row r="22779" spans="5:29" s="2" customFormat="1">
      <c r="E22779" s="120"/>
      <c r="M22779" s="120"/>
      <c r="N22779" s="120"/>
      <c r="U22779" s="121"/>
      <c r="V22779" s="122"/>
      <c r="W22779" s="123"/>
      <c r="AC22779" s="123"/>
    </row>
    <row r="22780" spans="5:29" s="2" customFormat="1">
      <c r="E22780" s="120"/>
      <c r="M22780" s="120"/>
      <c r="N22780" s="120"/>
      <c r="U22780" s="121"/>
      <c r="V22780" s="122"/>
      <c r="W22780" s="123"/>
      <c r="AC22780" s="123"/>
    </row>
    <row r="22781" spans="5:29" s="2" customFormat="1">
      <c r="E22781" s="120"/>
      <c r="M22781" s="120"/>
      <c r="N22781" s="120"/>
      <c r="U22781" s="121"/>
      <c r="V22781" s="122"/>
      <c r="W22781" s="123"/>
      <c r="AC22781" s="123"/>
    </row>
    <row r="22782" spans="5:29" s="2" customFormat="1">
      <c r="E22782" s="120"/>
      <c r="M22782" s="120"/>
      <c r="N22782" s="120"/>
      <c r="U22782" s="121"/>
      <c r="V22782" s="122"/>
      <c r="W22782" s="123"/>
      <c r="AC22782" s="123"/>
    </row>
    <row r="22783" spans="5:29" s="2" customFormat="1">
      <c r="E22783" s="120"/>
      <c r="M22783" s="120"/>
      <c r="N22783" s="120"/>
      <c r="U22783" s="121"/>
      <c r="V22783" s="122"/>
      <c r="W22783" s="123"/>
      <c r="AC22783" s="123"/>
    </row>
    <row r="22784" spans="5:29" s="2" customFormat="1">
      <c r="E22784" s="120"/>
      <c r="M22784" s="120"/>
      <c r="N22784" s="120"/>
      <c r="U22784" s="121"/>
      <c r="V22784" s="122"/>
      <c r="W22784" s="123"/>
      <c r="AC22784" s="123"/>
    </row>
    <row r="22785" spans="5:29" s="2" customFormat="1">
      <c r="E22785" s="120"/>
      <c r="M22785" s="120"/>
      <c r="N22785" s="120"/>
      <c r="U22785" s="121"/>
      <c r="V22785" s="122"/>
      <c r="W22785" s="123"/>
      <c r="AC22785" s="123"/>
    </row>
    <row r="22786" spans="5:29" s="2" customFormat="1">
      <c r="E22786" s="120"/>
      <c r="M22786" s="120"/>
      <c r="N22786" s="120"/>
      <c r="U22786" s="121"/>
      <c r="V22786" s="122"/>
      <c r="W22786" s="123"/>
      <c r="AC22786" s="123"/>
    </row>
    <row r="22787" spans="5:29" s="2" customFormat="1">
      <c r="E22787" s="120"/>
      <c r="M22787" s="120"/>
      <c r="N22787" s="120"/>
      <c r="U22787" s="121"/>
      <c r="V22787" s="122"/>
      <c r="W22787" s="123"/>
      <c r="AC22787" s="123"/>
    </row>
    <row r="22788" spans="5:29" s="2" customFormat="1">
      <c r="E22788" s="120"/>
      <c r="M22788" s="120"/>
      <c r="N22788" s="120"/>
      <c r="U22788" s="121"/>
      <c r="V22788" s="122"/>
      <c r="W22788" s="123"/>
      <c r="AC22788" s="123"/>
    </row>
    <row r="22789" spans="5:29" s="2" customFormat="1">
      <c r="E22789" s="120"/>
      <c r="M22789" s="120"/>
      <c r="N22789" s="120"/>
      <c r="U22789" s="121"/>
      <c r="V22789" s="122"/>
      <c r="W22789" s="123"/>
      <c r="AC22789" s="123"/>
    </row>
    <row r="22790" spans="5:29" s="2" customFormat="1">
      <c r="E22790" s="120"/>
      <c r="M22790" s="120"/>
      <c r="N22790" s="120"/>
      <c r="U22790" s="121"/>
      <c r="V22790" s="122"/>
      <c r="W22790" s="123"/>
      <c r="AC22790" s="123"/>
    </row>
    <row r="22791" spans="5:29" s="2" customFormat="1">
      <c r="E22791" s="120"/>
      <c r="M22791" s="120"/>
      <c r="N22791" s="120"/>
      <c r="U22791" s="121"/>
      <c r="V22791" s="122"/>
      <c r="W22791" s="123"/>
      <c r="AC22791" s="123"/>
    </row>
    <row r="22792" spans="5:29" s="2" customFormat="1">
      <c r="E22792" s="120"/>
      <c r="M22792" s="120"/>
      <c r="N22792" s="120"/>
      <c r="U22792" s="121"/>
      <c r="V22792" s="122"/>
      <c r="W22792" s="123"/>
      <c r="AC22792" s="123"/>
    </row>
    <row r="22793" spans="5:29" s="2" customFormat="1">
      <c r="E22793" s="120"/>
      <c r="M22793" s="120"/>
      <c r="N22793" s="120"/>
      <c r="U22793" s="121"/>
      <c r="V22793" s="122"/>
      <c r="W22793" s="123"/>
      <c r="AC22793" s="123"/>
    </row>
    <row r="22794" spans="5:29" s="2" customFormat="1">
      <c r="E22794" s="120"/>
      <c r="M22794" s="120"/>
      <c r="N22794" s="120"/>
      <c r="U22794" s="121"/>
      <c r="V22794" s="122"/>
      <c r="W22794" s="123"/>
      <c r="AC22794" s="123"/>
    </row>
    <row r="22795" spans="5:29" s="2" customFormat="1">
      <c r="E22795" s="120"/>
      <c r="M22795" s="120"/>
      <c r="N22795" s="120"/>
      <c r="U22795" s="121"/>
      <c r="V22795" s="122"/>
      <c r="W22795" s="123"/>
      <c r="AC22795" s="123"/>
    </row>
    <row r="22796" spans="5:29" s="2" customFormat="1">
      <c r="E22796" s="120"/>
      <c r="M22796" s="120"/>
      <c r="N22796" s="120"/>
      <c r="U22796" s="121"/>
      <c r="V22796" s="122"/>
      <c r="W22796" s="123"/>
      <c r="AC22796" s="123"/>
    </row>
    <row r="22797" spans="5:29" s="2" customFormat="1">
      <c r="E22797" s="120"/>
      <c r="M22797" s="120"/>
      <c r="N22797" s="120"/>
      <c r="U22797" s="121"/>
      <c r="V22797" s="122"/>
      <c r="W22797" s="123"/>
      <c r="AC22797" s="123"/>
    </row>
    <row r="22798" spans="5:29" s="2" customFormat="1">
      <c r="E22798" s="120"/>
      <c r="M22798" s="120"/>
      <c r="N22798" s="120"/>
      <c r="U22798" s="121"/>
      <c r="V22798" s="122"/>
      <c r="W22798" s="123"/>
      <c r="AC22798" s="123"/>
    </row>
    <row r="22799" spans="5:29" s="2" customFormat="1">
      <c r="E22799" s="120"/>
      <c r="M22799" s="120"/>
      <c r="N22799" s="120"/>
      <c r="U22799" s="121"/>
      <c r="V22799" s="122"/>
      <c r="W22799" s="123"/>
      <c r="AC22799" s="123"/>
    </row>
    <row r="22800" spans="5:29" s="2" customFormat="1">
      <c r="E22800" s="120"/>
      <c r="M22800" s="120"/>
      <c r="N22800" s="120"/>
      <c r="U22800" s="121"/>
      <c r="V22800" s="122"/>
      <c r="W22800" s="123"/>
      <c r="AC22800" s="123"/>
    </row>
    <row r="22801" spans="5:29" s="2" customFormat="1">
      <c r="E22801" s="120"/>
      <c r="M22801" s="120"/>
      <c r="N22801" s="120"/>
      <c r="U22801" s="121"/>
      <c r="V22801" s="122"/>
      <c r="W22801" s="123"/>
      <c r="AC22801" s="123"/>
    </row>
    <row r="22802" spans="5:29" s="2" customFormat="1">
      <c r="E22802" s="120"/>
      <c r="M22802" s="120"/>
      <c r="N22802" s="120"/>
      <c r="U22802" s="121"/>
      <c r="V22802" s="122"/>
      <c r="W22802" s="123"/>
      <c r="AC22802" s="123"/>
    </row>
    <row r="22803" spans="5:29" s="2" customFormat="1">
      <c r="E22803" s="120"/>
      <c r="M22803" s="120"/>
      <c r="N22803" s="120"/>
      <c r="U22803" s="121"/>
      <c r="V22803" s="122"/>
      <c r="W22803" s="123"/>
      <c r="AC22803" s="123"/>
    </row>
    <row r="22804" spans="5:29" s="2" customFormat="1">
      <c r="E22804" s="120"/>
      <c r="M22804" s="120"/>
      <c r="N22804" s="120"/>
      <c r="U22804" s="121"/>
      <c r="V22804" s="122"/>
      <c r="W22804" s="123"/>
      <c r="AC22804" s="123"/>
    </row>
    <row r="22805" spans="5:29" s="2" customFormat="1">
      <c r="E22805" s="120"/>
      <c r="M22805" s="120"/>
      <c r="N22805" s="120"/>
      <c r="U22805" s="121"/>
      <c r="V22805" s="122"/>
      <c r="W22805" s="123"/>
      <c r="AC22805" s="123"/>
    </row>
    <row r="22806" spans="5:29" s="2" customFormat="1">
      <c r="E22806" s="120"/>
      <c r="M22806" s="120"/>
      <c r="N22806" s="120"/>
      <c r="U22806" s="121"/>
      <c r="V22806" s="122"/>
      <c r="W22806" s="123"/>
      <c r="AC22806" s="123"/>
    </row>
    <row r="22807" spans="5:29" s="2" customFormat="1">
      <c r="E22807" s="120"/>
      <c r="M22807" s="120"/>
      <c r="N22807" s="120"/>
      <c r="U22807" s="121"/>
      <c r="V22807" s="122"/>
      <c r="W22807" s="123"/>
      <c r="AC22807" s="123"/>
    </row>
    <row r="22808" spans="5:29" s="2" customFormat="1">
      <c r="E22808" s="120"/>
      <c r="M22808" s="120"/>
      <c r="N22808" s="120"/>
      <c r="U22808" s="121"/>
      <c r="V22808" s="122"/>
      <c r="W22808" s="123"/>
      <c r="AC22808" s="123"/>
    </row>
    <row r="22809" spans="5:29" s="2" customFormat="1">
      <c r="E22809" s="120"/>
      <c r="M22809" s="120"/>
      <c r="N22809" s="120"/>
      <c r="U22809" s="121"/>
      <c r="V22809" s="122"/>
      <c r="W22809" s="123"/>
      <c r="AC22809" s="123"/>
    </row>
    <row r="22810" spans="5:29" s="2" customFormat="1">
      <c r="E22810" s="120"/>
      <c r="M22810" s="120"/>
      <c r="N22810" s="120"/>
      <c r="U22810" s="121"/>
      <c r="V22810" s="122"/>
      <c r="W22810" s="123"/>
      <c r="AC22810" s="123"/>
    </row>
    <row r="22811" spans="5:29" s="2" customFormat="1">
      <c r="E22811" s="120"/>
      <c r="M22811" s="120"/>
      <c r="N22811" s="120"/>
      <c r="U22811" s="121"/>
      <c r="V22811" s="122"/>
      <c r="W22811" s="123"/>
      <c r="AC22811" s="123"/>
    </row>
    <row r="22812" spans="5:29" s="2" customFormat="1">
      <c r="E22812" s="120"/>
      <c r="M22812" s="120"/>
      <c r="N22812" s="120"/>
      <c r="U22812" s="121"/>
      <c r="V22812" s="122"/>
      <c r="W22812" s="123"/>
      <c r="AC22812" s="123"/>
    </row>
    <row r="22813" spans="5:29" s="2" customFormat="1">
      <c r="E22813" s="120"/>
      <c r="M22813" s="120"/>
      <c r="N22813" s="120"/>
      <c r="U22813" s="121"/>
      <c r="V22813" s="122"/>
      <c r="W22813" s="123"/>
      <c r="AC22813" s="123"/>
    </row>
    <row r="22814" spans="5:29" s="2" customFormat="1">
      <c r="E22814" s="120"/>
      <c r="M22814" s="120"/>
      <c r="N22814" s="120"/>
      <c r="U22814" s="121"/>
      <c r="V22814" s="122"/>
      <c r="W22814" s="123"/>
      <c r="AC22814" s="123"/>
    </row>
    <row r="22815" spans="5:29" s="2" customFormat="1">
      <c r="E22815" s="120"/>
      <c r="M22815" s="120"/>
      <c r="N22815" s="120"/>
      <c r="U22815" s="121"/>
      <c r="V22815" s="122"/>
      <c r="W22815" s="123"/>
      <c r="AC22815" s="123"/>
    </row>
    <row r="22816" spans="5:29" s="2" customFormat="1">
      <c r="E22816" s="120"/>
      <c r="M22816" s="120"/>
      <c r="N22816" s="120"/>
      <c r="U22816" s="121"/>
      <c r="V22816" s="122"/>
      <c r="W22816" s="123"/>
      <c r="AC22816" s="123"/>
    </row>
    <row r="22817" spans="5:29" s="2" customFormat="1">
      <c r="E22817" s="120"/>
      <c r="M22817" s="120"/>
      <c r="N22817" s="120"/>
      <c r="U22817" s="121"/>
      <c r="V22817" s="122"/>
      <c r="W22817" s="123"/>
      <c r="AC22817" s="123"/>
    </row>
    <row r="22818" spans="5:29" s="2" customFormat="1">
      <c r="E22818" s="120"/>
      <c r="M22818" s="120"/>
      <c r="N22818" s="120"/>
      <c r="U22818" s="121"/>
      <c r="V22818" s="122"/>
      <c r="W22818" s="123"/>
      <c r="AC22818" s="123"/>
    </row>
    <row r="22819" spans="5:29" s="2" customFormat="1">
      <c r="E22819" s="120"/>
      <c r="M22819" s="120"/>
      <c r="N22819" s="120"/>
      <c r="U22819" s="121"/>
      <c r="V22819" s="122"/>
      <c r="W22819" s="123"/>
      <c r="AC22819" s="123"/>
    </row>
    <row r="22820" spans="5:29" s="2" customFormat="1">
      <c r="E22820" s="120"/>
      <c r="M22820" s="120"/>
      <c r="N22820" s="120"/>
      <c r="U22820" s="121"/>
      <c r="V22820" s="122"/>
      <c r="W22820" s="123"/>
      <c r="AC22820" s="123"/>
    </row>
    <row r="22821" spans="5:29" s="2" customFormat="1">
      <c r="E22821" s="120"/>
      <c r="M22821" s="120"/>
      <c r="N22821" s="120"/>
      <c r="U22821" s="121"/>
      <c r="V22821" s="122"/>
      <c r="W22821" s="123"/>
      <c r="AC22821" s="123"/>
    </row>
    <row r="22822" spans="5:29" s="2" customFormat="1">
      <c r="E22822" s="120"/>
      <c r="M22822" s="120"/>
      <c r="N22822" s="120"/>
      <c r="U22822" s="121"/>
      <c r="V22822" s="122"/>
      <c r="W22822" s="123"/>
      <c r="AC22822" s="123"/>
    </row>
    <row r="22823" spans="5:29" s="2" customFormat="1">
      <c r="E22823" s="120"/>
      <c r="M22823" s="120"/>
      <c r="N22823" s="120"/>
      <c r="U22823" s="121"/>
      <c r="V22823" s="122"/>
      <c r="W22823" s="123"/>
      <c r="AC22823" s="123"/>
    </row>
    <row r="22824" spans="5:29" s="2" customFormat="1">
      <c r="E22824" s="120"/>
      <c r="M22824" s="120"/>
      <c r="N22824" s="120"/>
      <c r="U22824" s="121"/>
      <c r="V22824" s="122"/>
      <c r="W22824" s="123"/>
      <c r="AC22824" s="123"/>
    </row>
    <row r="22825" spans="5:29" s="2" customFormat="1">
      <c r="E22825" s="120"/>
      <c r="M22825" s="120"/>
      <c r="N22825" s="120"/>
      <c r="U22825" s="121"/>
      <c r="V22825" s="122"/>
      <c r="W22825" s="123"/>
      <c r="AC22825" s="123"/>
    </row>
    <row r="22826" spans="5:29" s="2" customFormat="1">
      <c r="E22826" s="120"/>
      <c r="M22826" s="120"/>
      <c r="N22826" s="120"/>
      <c r="U22826" s="121"/>
      <c r="V22826" s="122"/>
      <c r="W22826" s="123"/>
      <c r="AC22826" s="123"/>
    </row>
    <row r="22827" spans="5:29" s="2" customFormat="1">
      <c r="E22827" s="120"/>
      <c r="M22827" s="120"/>
      <c r="N22827" s="120"/>
      <c r="U22827" s="121"/>
      <c r="V22827" s="122"/>
      <c r="W22827" s="123"/>
      <c r="AC22827" s="123"/>
    </row>
    <row r="22828" spans="5:29" s="2" customFormat="1">
      <c r="E22828" s="120"/>
      <c r="M22828" s="120"/>
      <c r="N22828" s="120"/>
      <c r="U22828" s="121"/>
      <c r="V22828" s="122"/>
      <c r="W22828" s="123"/>
      <c r="AC22828" s="123"/>
    </row>
    <row r="22829" spans="5:29" s="2" customFormat="1">
      <c r="E22829" s="120"/>
      <c r="M22829" s="120"/>
      <c r="N22829" s="120"/>
      <c r="U22829" s="121"/>
      <c r="V22829" s="122"/>
      <c r="W22829" s="123"/>
      <c r="AC22829" s="123"/>
    </row>
    <row r="22830" spans="5:29" s="2" customFormat="1">
      <c r="E22830" s="120"/>
      <c r="M22830" s="120"/>
      <c r="N22830" s="120"/>
      <c r="U22830" s="121"/>
      <c r="V22830" s="122"/>
      <c r="W22830" s="123"/>
      <c r="AC22830" s="123"/>
    </row>
    <row r="22831" spans="5:29" s="2" customFormat="1">
      <c r="E22831" s="120"/>
      <c r="M22831" s="120"/>
      <c r="N22831" s="120"/>
      <c r="U22831" s="121"/>
      <c r="V22831" s="122"/>
      <c r="W22831" s="123"/>
      <c r="AC22831" s="123"/>
    </row>
    <row r="22832" spans="5:29" s="2" customFormat="1">
      <c r="E22832" s="120"/>
      <c r="M22832" s="120"/>
      <c r="N22832" s="120"/>
      <c r="U22832" s="121"/>
      <c r="V22832" s="122"/>
      <c r="W22832" s="123"/>
      <c r="AC22832" s="123"/>
    </row>
    <row r="22833" spans="5:29" s="2" customFormat="1">
      <c r="E22833" s="120"/>
      <c r="M22833" s="120"/>
      <c r="N22833" s="120"/>
      <c r="U22833" s="121"/>
      <c r="V22833" s="122"/>
      <c r="W22833" s="123"/>
      <c r="AC22833" s="123"/>
    </row>
    <row r="22834" spans="5:29" s="2" customFormat="1">
      <c r="E22834" s="120"/>
      <c r="M22834" s="120"/>
      <c r="N22834" s="120"/>
      <c r="U22834" s="121"/>
      <c r="V22834" s="122"/>
      <c r="W22834" s="123"/>
      <c r="AC22834" s="123"/>
    </row>
    <row r="22835" spans="5:29" s="2" customFormat="1">
      <c r="E22835" s="120"/>
      <c r="M22835" s="120"/>
      <c r="N22835" s="120"/>
      <c r="U22835" s="121"/>
      <c r="V22835" s="122"/>
      <c r="W22835" s="123"/>
      <c r="AC22835" s="123"/>
    </row>
    <row r="22836" spans="5:29" s="2" customFormat="1">
      <c r="E22836" s="120"/>
      <c r="M22836" s="120"/>
      <c r="N22836" s="120"/>
      <c r="U22836" s="121"/>
      <c r="V22836" s="122"/>
      <c r="W22836" s="123"/>
      <c r="AC22836" s="123"/>
    </row>
    <row r="22837" spans="5:29" s="2" customFormat="1">
      <c r="E22837" s="120"/>
      <c r="M22837" s="120"/>
      <c r="N22837" s="120"/>
      <c r="U22837" s="121"/>
      <c r="V22837" s="122"/>
      <c r="W22837" s="123"/>
      <c r="AC22837" s="123"/>
    </row>
    <row r="22838" spans="5:29" s="2" customFormat="1">
      <c r="E22838" s="120"/>
      <c r="M22838" s="120"/>
      <c r="N22838" s="120"/>
      <c r="U22838" s="121"/>
      <c r="V22838" s="122"/>
      <c r="W22838" s="123"/>
      <c r="AC22838" s="123"/>
    </row>
    <row r="22839" spans="5:29" s="2" customFormat="1">
      <c r="E22839" s="120"/>
      <c r="M22839" s="120"/>
      <c r="N22839" s="120"/>
      <c r="U22839" s="121"/>
      <c r="V22839" s="122"/>
      <c r="W22839" s="123"/>
      <c r="AC22839" s="123"/>
    </row>
    <row r="22840" spans="5:29" s="2" customFormat="1">
      <c r="E22840" s="120"/>
      <c r="M22840" s="120"/>
      <c r="N22840" s="120"/>
      <c r="U22840" s="121"/>
      <c r="V22840" s="122"/>
      <c r="W22840" s="123"/>
      <c r="AC22840" s="123"/>
    </row>
    <row r="22841" spans="5:29" s="2" customFormat="1">
      <c r="E22841" s="120"/>
      <c r="M22841" s="120"/>
      <c r="N22841" s="120"/>
      <c r="U22841" s="121"/>
      <c r="V22841" s="122"/>
      <c r="W22841" s="123"/>
      <c r="AC22841" s="123"/>
    </row>
    <row r="22842" spans="5:29" s="2" customFormat="1">
      <c r="E22842" s="120"/>
      <c r="M22842" s="120"/>
      <c r="N22842" s="120"/>
      <c r="U22842" s="121"/>
      <c r="V22842" s="122"/>
      <c r="W22842" s="123"/>
      <c r="AC22842" s="123"/>
    </row>
    <row r="22843" spans="5:29" s="2" customFormat="1">
      <c r="E22843" s="120"/>
      <c r="M22843" s="120"/>
      <c r="N22843" s="120"/>
      <c r="U22843" s="121"/>
      <c r="V22843" s="122"/>
      <c r="W22843" s="123"/>
      <c r="AC22843" s="123"/>
    </row>
    <row r="22844" spans="5:29" s="2" customFormat="1">
      <c r="E22844" s="120"/>
      <c r="M22844" s="120"/>
      <c r="N22844" s="120"/>
      <c r="U22844" s="121"/>
      <c r="V22844" s="122"/>
      <c r="W22844" s="123"/>
      <c r="AC22844" s="123"/>
    </row>
    <row r="22845" spans="5:29" s="2" customFormat="1">
      <c r="E22845" s="120"/>
      <c r="M22845" s="120"/>
      <c r="N22845" s="120"/>
      <c r="U22845" s="121"/>
      <c r="V22845" s="122"/>
      <c r="W22845" s="123"/>
      <c r="AC22845" s="123"/>
    </row>
    <row r="22846" spans="5:29" s="2" customFormat="1">
      <c r="E22846" s="120"/>
      <c r="M22846" s="120"/>
      <c r="N22846" s="120"/>
      <c r="U22846" s="121"/>
      <c r="V22846" s="122"/>
      <c r="W22846" s="123"/>
      <c r="AC22846" s="123"/>
    </row>
    <row r="22847" spans="5:29" s="2" customFormat="1">
      <c r="E22847" s="120"/>
      <c r="M22847" s="120"/>
      <c r="N22847" s="120"/>
      <c r="U22847" s="121"/>
      <c r="V22847" s="122"/>
      <c r="W22847" s="123"/>
      <c r="AC22847" s="123"/>
    </row>
    <row r="22848" spans="5:29" s="2" customFormat="1">
      <c r="E22848" s="120"/>
      <c r="M22848" s="120"/>
      <c r="N22848" s="120"/>
      <c r="U22848" s="121"/>
      <c r="V22848" s="122"/>
      <c r="W22848" s="123"/>
      <c r="AC22848" s="123"/>
    </row>
    <row r="22849" spans="5:29" s="2" customFormat="1">
      <c r="E22849" s="120"/>
      <c r="M22849" s="120"/>
      <c r="N22849" s="120"/>
      <c r="U22849" s="121"/>
      <c r="V22849" s="122"/>
      <c r="W22849" s="123"/>
      <c r="AC22849" s="123"/>
    </row>
    <row r="22850" spans="5:29" s="2" customFormat="1">
      <c r="E22850" s="120"/>
      <c r="M22850" s="120"/>
      <c r="N22850" s="120"/>
      <c r="U22850" s="121"/>
      <c r="V22850" s="122"/>
      <c r="W22850" s="123"/>
      <c r="AC22850" s="123"/>
    </row>
    <row r="22851" spans="5:29" s="2" customFormat="1">
      <c r="E22851" s="120"/>
      <c r="M22851" s="120"/>
      <c r="N22851" s="120"/>
      <c r="U22851" s="121"/>
      <c r="V22851" s="122"/>
      <c r="W22851" s="123"/>
      <c r="AC22851" s="123"/>
    </row>
    <row r="22852" spans="5:29" s="2" customFormat="1">
      <c r="E22852" s="120"/>
      <c r="M22852" s="120"/>
      <c r="N22852" s="120"/>
      <c r="U22852" s="121"/>
      <c r="V22852" s="122"/>
      <c r="W22852" s="123"/>
      <c r="AC22852" s="123"/>
    </row>
    <row r="22853" spans="5:29" s="2" customFormat="1">
      <c r="E22853" s="120"/>
      <c r="M22853" s="120"/>
      <c r="N22853" s="120"/>
      <c r="U22853" s="121"/>
      <c r="V22853" s="122"/>
      <c r="W22853" s="123"/>
      <c r="AC22853" s="123"/>
    </row>
    <row r="22854" spans="5:29" s="2" customFormat="1">
      <c r="E22854" s="120"/>
      <c r="M22854" s="120"/>
      <c r="N22854" s="120"/>
      <c r="U22854" s="121"/>
      <c r="V22854" s="122"/>
      <c r="W22854" s="123"/>
      <c r="AC22854" s="123"/>
    </row>
    <row r="22855" spans="5:29" s="2" customFormat="1">
      <c r="E22855" s="120"/>
      <c r="M22855" s="120"/>
      <c r="N22855" s="120"/>
      <c r="U22855" s="121"/>
      <c r="V22855" s="122"/>
      <c r="W22855" s="123"/>
      <c r="AC22855" s="123"/>
    </row>
    <row r="22856" spans="5:29" s="2" customFormat="1">
      <c r="E22856" s="120"/>
      <c r="M22856" s="120"/>
      <c r="N22856" s="120"/>
      <c r="U22856" s="121"/>
      <c r="V22856" s="122"/>
      <c r="W22856" s="123"/>
      <c r="AC22856" s="123"/>
    </row>
    <row r="22857" spans="5:29" s="2" customFormat="1">
      <c r="E22857" s="120"/>
      <c r="M22857" s="120"/>
      <c r="N22857" s="120"/>
      <c r="U22857" s="121"/>
      <c r="V22857" s="122"/>
      <c r="W22857" s="123"/>
      <c r="AC22857" s="123"/>
    </row>
    <row r="22858" spans="5:29" s="2" customFormat="1">
      <c r="E22858" s="120"/>
      <c r="M22858" s="120"/>
      <c r="N22858" s="120"/>
      <c r="U22858" s="121"/>
      <c r="V22858" s="122"/>
      <c r="W22858" s="123"/>
      <c r="AC22858" s="123"/>
    </row>
    <row r="22859" spans="5:29" s="2" customFormat="1">
      <c r="E22859" s="120"/>
      <c r="M22859" s="120"/>
      <c r="N22859" s="120"/>
      <c r="U22859" s="121"/>
      <c r="V22859" s="122"/>
      <c r="W22859" s="123"/>
      <c r="AC22859" s="123"/>
    </row>
    <row r="22860" spans="5:29" s="2" customFormat="1">
      <c r="E22860" s="120"/>
      <c r="M22860" s="120"/>
      <c r="N22860" s="120"/>
      <c r="U22860" s="121"/>
      <c r="V22860" s="122"/>
      <c r="W22860" s="123"/>
      <c r="AC22860" s="123"/>
    </row>
    <row r="22861" spans="5:29" s="2" customFormat="1">
      <c r="E22861" s="120"/>
      <c r="M22861" s="120"/>
      <c r="N22861" s="120"/>
      <c r="U22861" s="121"/>
      <c r="V22861" s="122"/>
      <c r="W22861" s="123"/>
      <c r="AC22861" s="123"/>
    </row>
    <row r="22862" spans="5:29" s="2" customFormat="1">
      <c r="E22862" s="120"/>
      <c r="M22862" s="120"/>
      <c r="N22862" s="120"/>
      <c r="U22862" s="121"/>
      <c r="V22862" s="122"/>
      <c r="W22862" s="123"/>
      <c r="AC22862" s="123"/>
    </row>
    <row r="22863" spans="5:29" s="2" customFormat="1">
      <c r="E22863" s="120"/>
      <c r="M22863" s="120"/>
      <c r="N22863" s="120"/>
      <c r="U22863" s="121"/>
      <c r="V22863" s="122"/>
      <c r="W22863" s="123"/>
      <c r="AC22863" s="123"/>
    </row>
    <row r="22864" spans="5:29" s="2" customFormat="1">
      <c r="E22864" s="120"/>
      <c r="M22864" s="120"/>
      <c r="N22864" s="120"/>
      <c r="U22864" s="121"/>
      <c r="V22864" s="122"/>
      <c r="W22864" s="123"/>
      <c r="AC22864" s="123"/>
    </row>
    <row r="22865" spans="5:29" s="2" customFormat="1">
      <c r="E22865" s="120"/>
      <c r="M22865" s="120"/>
      <c r="N22865" s="120"/>
      <c r="U22865" s="121"/>
      <c r="V22865" s="122"/>
      <c r="W22865" s="123"/>
      <c r="AC22865" s="123"/>
    </row>
    <row r="22866" spans="5:29" s="2" customFormat="1">
      <c r="E22866" s="120"/>
      <c r="M22866" s="120"/>
      <c r="N22866" s="120"/>
      <c r="U22866" s="121"/>
      <c r="V22866" s="122"/>
      <c r="W22866" s="123"/>
      <c r="AC22866" s="123"/>
    </row>
    <row r="22867" spans="5:29" s="2" customFormat="1">
      <c r="E22867" s="120"/>
      <c r="M22867" s="120"/>
      <c r="N22867" s="120"/>
      <c r="U22867" s="121"/>
      <c r="V22867" s="122"/>
      <c r="W22867" s="123"/>
      <c r="AC22867" s="123"/>
    </row>
    <row r="22868" spans="5:29" s="2" customFormat="1">
      <c r="E22868" s="120"/>
      <c r="M22868" s="120"/>
      <c r="N22868" s="120"/>
      <c r="U22868" s="121"/>
      <c r="V22868" s="122"/>
      <c r="W22868" s="123"/>
      <c r="AC22868" s="123"/>
    </row>
    <row r="22869" spans="5:29" s="2" customFormat="1">
      <c r="E22869" s="120"/>
      <c r="M22869" s="120"/>
      <c r="N22869" s="120"/>
      <c r="U22869" s="121"/>
      <c r="V22869" s="122"/>
      <c r="W22869" s="123"/>
      <c r="AC22869" s="123"/>
    </row>
    <row r="22870" spans="5:29" s="2" customFormat="1">
      <c r="E22870" s="120"/>
      <c r="M22870" s="120"/>
      <c r="N22870" s="120"/>
      <c r="U22870" s="121"/>
      <c r="V22870" s="122"/>
      <c r="W22870" s="123"/>
      <c r="AC22870" s="123"/>
    </row>
    <row r="22871" spans="5:29" s="2" customFormat="1">
      <c r="E22871" s="120"/>
      <c r="M22871" s="120"/>
      <c r="N22871" s="120"/>
      <c r="U22871" s="121"/>
      <c r="V22871" s="122"/>
      <c r="W22871" s="123"/>
      <c r="AC22871" s="123"/>
    </row>
    <row r="22872" spans="5:29" s="2" customFormat="1">
      <c r="E22872" s="120"/>
      <c r="M22872" s="120"/>
      <c r="N22872" s="120"/>
      <c r="U22872" s="121"/>
      <c r="V22872" s="122"/>
      <c r="W22872" s="123"/>
      <c r="AC22872" s="123"/>
    </row>
    <row r="22873" spans="5:29" s="2" customFormat="1">
      <c r="E22873" s="120"/>
      <c r="M22873" s="120"/>
      <c r="N22873" s="120"/>
      <c r="U22873" s="121"/>
      <c r="V22873" s="122"/>
      <c r="W22873" s="123"/>
      <c r="AC22873" s="123"/>
    </row>
    <row r="22874" spans="5:29" s="2" customFormat="1">
      <c r="E22874" s="120"/>
      <c r="M22874" s="120"/>
      <c r="N22874" s="120"/>
      <c r="U22874" s="121"/>
      <c r="V22874" s="122"/>
      <c r="W22874" s="123"/>
      <c r="AC22874" s="123"/>
    </row>
    <row r="22875" spans="5:29" s="2" customFormat="1">
      <c r="E22875" s="120"/>
      <c r="M22875" s="120"/>
      <c r="N22875" s="120"/>
      <c r="U22875" s="121"/>
      <c r="V22875" s="122"/>
      <c r="W22875" s="123"/>
      <c r="AC22875" s="123"/>
    </row>
    <row r="22876" spans="5:29" s="2" customFormat="1">
      <c r="E22876" s="120"/>
      <c r="M22876" s="120"/>
      <c r="N22876" s="120"/>
      <c r="U22876" s="121"/>
      <c r="V22876" s="122"/>
      <c r="W22876" s="123"/>
      <c r="AC22876" s="123"/>
    </row>
    <row r="22877" spans="5:29" s="2" customFormat="1">
      <c r="E22877" s="120"/>
      <c r="M22877" s="120"/>
      <c r="N22877" s="120"/>
      <c r="U22877" s="121"/>
      <c r="V22877" s="122"/>
      <c r="W22877" s="123"/>
      <c r="AC22877" s="123"/>
    </row>
    <row r="22878" spans="5:29" s="2" customFormat="1">
      <c r="E22878" s="120"/>
      <c r="M22878" s="120"/>
      <c r="N22878" s="120"/>
      <c r="U22878" s="121"/>
      <c r="V22878" s="122"/>
      <c r="W22878" s="123"/>
      <c r="AC22878" s="123"/>
    </row>
    <row r="22879" spans="5:29" s="2" customFormat="1">
      <c r="E22879" s="120"/>
      <c r="M22879" s="120"/>
      <c r="N22879" s="120"/>
      <c r="U22879" s="121"/>
      <c r="V22879" s="122"/>
      <c r="W22879" s="123"/>
      <c r="AC22879" s="123"/>
    </row>
    <row r="22880" spans="5:29" s="2" customFormat="1">
      <c r="E22880" s="120"/>
      <c r="M22880" s="120"/>
      <c r="N22880" s="120"/>
      <c r="U22880" s="121"/>
      <c r="V22880" s="122"/>
      <c r="W22880" s="123"/>
      <c r="AC22880" s="123"/>
    </row>
    <row r="22881" spans="5:29" s="2" customFormat="1">
      <c r="E22881" s="120"/>
      <c r="M22881" s="120"/>
      <c r="N22881" s="120"/>
      <c r="U22881" s="121"/>
      <c r="V22881" s="122"/>
      <c r="W22881" s="123"/>
      <c r="AC22881" s="123"/>
    </row>
    <row r="22882" spans="5:29" s="2" customFormat="1">
      <c r="E22882" s="120"/>
      <c r="M22882" s="120"/>
      <c r="N22882" s="120"/>
      <c r="U22882" s="121"/>
      <c r="V22882" s="122"/>
      <c r="W22882" s="123"/>
      <c r="AC22882" s="123"/>
    </row>
    <row r="22883" spans="5:29" s="2" customFormat="1">
      <c r="E22883" s="120"/>
      <c r="M22883" s="120"/>
      <c r="N22883" s="120"/>
      <c r="U22883" s="121"/>
      <c r="V22883" s="122"/>
      <c r="W22883" s="123"/>
      <c r="AC22883" s="123"/>
    </row>
    <row r="22884" spans="5:29" s="2" customFormat="1">
      <c r="E22884" s="120"/>
      <c r="M22884" s="120"/>
      <c r="N22884" s="120"/>
      <c r="U22884" s="121"/>
      <c r="V22884" s="122"/>
      <c r="W22884" s="123"/>
      <c r="AC22884" s="123"/>
    </row>
    <row r="22885" spans="5:29" s="2" customFormat="1">
      <c r="E22885" s="120"/>
      <c r="M22885" s="120"/>
      <c r="N22885" s="120"/>
      <c r="U22885" s="121"/>
      <c r="V22885" s="122"/>
      <c r="W22885" s="123"/>
      <c r="AC22885" s="123"/>
    </row>
    <row r="22886" spans="5:29" s="2" customFormat="1">
      <c r="E22886" s="120"/>
      <c r="M22886" s="120"/>
      <c r="N22886" s="120"/>
      <c r="U22886" s="121"/>
      <c r="V22886" s="122"/>
      <c r="W22886" s="123"/>
      <c r="AC22886" s="123"/>
    </row>
    <row r="22887" spans="5:29" s="2" customFormat="1">
      <c r="E22887" s="120"/>
      <c r="M22887" s="120"/>
      <c r="N22887" s="120"/>
      <c r="U22887" s="121"/>
      <c r="V22887" s="122"/>
      <c r="W22887" s="123"/>
      <c r="AC22887" s="123"/>
    </row>
    <row r="22888" spans="5:29" s="2" customFormat="1">
      <c r="E22888" s="120"/>
      <c r="M22888" s="120"/>
      <c r="N22888" s="120"/>
      <c r="U22888" s="121"/>
      <c r="V22888" s="122"/>
      <c r="W22888" s="123"/>
      <c r="AC22888" s="123"/>
    </row>
    <row r="22889" spans="5:29" s="2" customFormat="1">
      <c r="E22889" s="120"/>
      <c r="M22889" s="120"/>
      <c r="N22889" s="120"/>
      <c r="U22889" s="121"/>
      <c r="V22889" s="122"/>
      <c r="W22889" s="123"/>
      <c r="AC22889" s="123"/>
    </row>
    <row r="22890" spans="5:29" s="2" customFormat="1">
      <c r="E22890" s="120"/>
      <c r="M22890" s="120"/>
      <c r="N22890" s="120"/>
      <c r="U22890" s="121"/>
      <c r="V22890" s="122"/>
      <c r="W22890" s="123"/>
      <c r="AC22890" s="123"/>
    </row>
    <row r="22891" spans="5:29" s="2" customFormat="1">
      <c r="E22891" s="120"/>
      <c r="M22891" s="120"/>
      <c r="N22891" s="120"/>
      <c r="U22891" s="121"/>
      <c r="V22891" s="122"/>
      <c r="W22891" s="123"/>
      <c r="AC22891" s="123"/>
    </row>
    <row r="22892" spans="5:29" s="2" customFormat="1">
      <c r="E22892" s="120"/>
      <c r="M22892" s="120"/>
      <c r="N22892" s="120"/>
      <c r="U22892" s="121"/>
      <c r="V22892" s="122"/>
      <c r="W22892" s="123"/>
      <c r="AC22892" s="123"/>
    </row>
    <row r="22893" spans="5:29" s="2" customFormat="1">
      <c r="E22893" s="120"/>
      <c r="M22893" s="120"/>
      <c r="N22893" s="120"/>
      <c r="U22893" s="121"/>
      <c r="V22893" s="122"/>
      <c r="W22893" s="123"/>
      <c r="AC22893" s="123"/>
    </row>
    <row r="22894" spans="5:29" s="2" customFormat="1">
      <c r="E22894" s="120"/>
      <c r="M22894" s="120"/>
      <c r="N22894" s="120"/>
      <c r="U22894" s="121"/>
      <c r="V22894" s="122"/>
      <c r="W22894" s="123"/>
      <c r="AC22894" s="123"/>
    </row>
    <row r="22895" spans="5:29" s="2" customFormat="1">
      <c r="E22895" s="120"/>
      <c r="M22895" s="120"/>
      <c r="N22895" s="120"/>
      <c r="U22895" s="121"/>
      <c r="V22895" s="122"/>
      <c r="W22895" s="123"/>
      <c r="AC22895" s="123"/>
    </row>
    <row r="22896" spans="5:29" s="2" customFormat="1">
      <c r="E22896" s="120"/>
      <c r="M22896" s="120"/>
      <c r="N22896" s="120"/>
      <c r="U22896" s="121"/>
      <c r="V22896" s="122"/>
      <c r="W22896" s="123"/>
      <c r="AC22896" s="123"/>
    </row>
    <row r="22897" spans="5:29" s="2" customFormat="1">
      <c r="E22897" s="120"/>
      <c r="M22897" s="120"/>
      <c r="N22897" s="120"/>
      <c r="U22897" s="121"/>
      <c r="V22897" s="122"/>
      <c r="W22897" s="123"/>
      <c r="AC22897" s="123"/>
    </row>
    <row r="22898" spans="5:29" s="2" customFormat="1">
      <c r="E22898" s="120"/>
      <c r="M22898" s="120"/>
      <c r="N22898" s="120"/>
      <c r="U22898" s="121"/>
      <c r="V22898" s="122"/>
      <c r="W22898" s="123"/>
      <c r="AC22898" s="123"/>
    </row>
    <row r="22899" spans="5:29" s="2" customFormat="1">
      <c r="E22899" s="120"/>
      <c r="M22899" s="120"/>
      <c r="N22899" s="120"/>
      <c r="U22899" s="121"/>
      <c r="V22899" s="122"/>
      <c r="W22899" s="123"/>
      <c r="AC22899" s="123"/>
    </row>
    <row r="22900" spans="5:29" s="2" customFormat="1">
      <c r="E22900" s="120"/>
      <c r="M22900" s="120"/>
      <c r="N22900" s="120"/>
      <c r="U22900" s="121"/>
      <c r="V22900" s="122"/>
      <c r="W22900" s="123"/>
      <c r="AC22900" s="123"/>
    </row>
    <row r="22901" spans="5:29" s="2" customFormat="1">
      <c r="E22901" s="120"/>
      <c r="M22901" s="120"/>
      <c r="N22901" s="120"/>
      <c r="U22901" s="121"/>
      <c r="V22901" s="122"/>
      <c r="W22901" s="123"/>
      <c r="AC22901" s="123"/>
    </row>
    <row r="22902" spans="5:29" s="2" customFormat="1">
      <c r="E22902" s="120"/>
      <c r="M22902" s="120"/>
      <c r="N22902" s="120"/>
      <c r="U22902" s="121"/>
      <c r="V22902" s="122"/>
      <c r="W22902" s="123"/>
      <c r="AC22902" s="123"/>
    </row>
    <row r="22903" spans="5:29" s="2" customFormat="1">
      <c r="E22903" s="120"/>
      <c r="M22903" s="120"/>
      <c r="N22903" s="120"/>
      <c r="U22903" s="121"/>
      <c r="V22903" s="122"/>
      <c r="W22903" s="123"/>
      <c r="AC22903" s="123"/>
    </row>
    <row r="22904" spans="5:29" s="2" customFormat="1">
      <c r="E22904" s="120"/>
      <c r="M22904" s="120"/>
      <c r="N22904" s="120"/>
      <c r="U22904" s="121"/>
      <c r="V22904" s="122"/>
      <c r="W22904" s="123"/>
      <c r="AC22904" s="123"/>
    </row>
    <row r="22905" spans="5:29" s="2" customFormat="1">
      <c r="E22905" s="120"/>
      <c r="M22905" s="120"/>
      <c r="N22905" s="120"/>
      <c r="U22905" s="121"/>
      <c r="V22905" s="122"/>
      <c r="W22905" s="123"/>
      <c r="AC22905" s="123"/>
    </row>
    <row r="22906" spans="5:29" s="2" customFormat="1">
      <c r="E22906" s="120"/>
      <c r="M22906" s="120"/>
      <c r="N22906" s="120"/>
      <c r="U22906" s="121"/>
      <c r="V22906" s="122"/>
      <c r="W22906" s="123"/>
      <c r="AC22906" s="123"/>
    </row>
    <row r="22907" spans="5:29" s="2" customFormat="1">
      <c r="E22907" s="120"/>
      <c r="M22907" s="120"/>
      <c r="N22907" s="120"/>
      <c r="U22907" s="121"/>
      <c r="V22907" s="122"/>
      <c r="W22907" s="123"/>
      <c r="AC22907" s="123"/>
    </row>
    <row r="22908" spans="5:29" s="2" customFormat="1">
      <c r="E22908" s="120"/>
      <c r="M22908" s="120"/>
      <c r="N22908" s="120"/>
      <c r="U22908" s="121"/>
      <c r="V22908" s="122"/>
      <c r="W22908" s="123"/>
      <c r="AC22908" s="123"/>
    </row>
    <row r="22909" spans="5:29" s="2" customFormat="1">
      <c r="E22909" s="120"/>
      <c r="M22909" s="120"/>
      <c r="N22909" s="120"/>
      <c r="U22909" s="121"/>
      <c r="V22909" s="122"/>
      <c r="W22909" s="123"/>
      <c r="AC22909" s="123"/>
    </row>
    <row r="22910" spans="5:29" s="2" customFormat="1">
      <c r="E22910" s="120"/>
      <c r="M22910" s="120"/>
      <c r="N22910" s="120"/>
      <c r="U22910" s="121"/>
      <c r="V22910" s="122"/>
      <c r="W22910" s="123"/>
      <c r="AC22910" s="123"/>
    </row>
    <row r="22911" spans="5:29" s="2" customFormat="1">
      <c r="E22911" s="120"/>
      <c r="M22911" s="120"/>
      <c r="N22911" s="120"/>
      <c r="U22911" s="121"/>
      <c r="V22911" s="122"/>
      <c r="W22911" s="123"/>
      <c r="AC22911" s="123"/>
    </row>
    <row r="22912" spans="5:29" s="2" customFormat="1">
      <c r="E22912" s="120"/>
      <c r="M22912" s="120"/>
      <c r="N22912" s="120"/>
      <c r="U22912" s="121"/>
      <c r="V22912" s="122"/>
      <c r="W22912" s="123"/>
      <c r="AC22912" s="123"/>
    </row>
    <row r="22913" spans="5:29" s="2" customFormat="1">
      <c r="E22913" s="120"/>
      <c r="M22913" s="120"/>
      <c r="N22913" s="120"/>
      <c r="U22913" s="121"/>
      <c r="V22913" s="122"/>
      <c r="W22913" s="123"/>
      <c r="AC22913" s="123"/>
    </row>
    <row r="22914" spans="5:29" s="2" customFormat="1">
      <c r="E22914" s="120"/>
      <c r="M22914" s="120"/>
      <c r="N22914" s="120"/>
      <c r="U22914" s="121"/>
      <c r="V22914" s="122"/>
      <c r="W22914" s="123"/>
      <c r="AC22914" s="123"/>
    </row>
    <row r="22915" spans="5:29" s="2" customFormat="1">
      <c r="E22915" s="120"/>
      <c r="M22915" s="120"/>
      <c r="N22915" s="120"/>
      <c r="U22915" s="121"/>
      <c r="V22915" s="122"/>
      <c r="W22915" s="123"/>
      <c r="AC22915" s="123"/>
    </row>
    <row r="22916" spans="5:29" s="2" customFormat="1">
      <c r="E22916" s="120"/>
      <c r="M22916" s="120"/>
      <c r="N22916" s="120"/>
      <c r="U22916" s="121"/>
      <c r="V22916" s="122"/>
      <c r="W22916" s="123"/>
      <c r="AC22916" s="123"/>
    </row>
    <row r="22917" spans="5:29" s="2" customFormat="1">
      <c r="E22917" s="120"/>
      <c r="M22917" s="120"/>
      <c r="N22917" s="120"/>
      <c r="U22917" s="121"/>
      <c r="V22917" s="122"/>
      <c r="W22917" s="123"/>
      <c r="AC22917" s="123"/>
    </row>
    <row r="22918" spans="5:29" s="2" customFormat="1">
      <c r="E22918" s="120"/>
      <c r="M22918" s="120"/>
      <c r="N22918" s="120"/>
      <c r="U22918" s="121"/>
      <c r="V22918" s="122"/>
      <c r="W22918" s="123"/>
      <c r="AC22918" s="123"/>
    </row>
    <row r="22919" spans="5:29" s="2" customFormat="1">
      <c r="E22919" s="120"/>
      <c r="M22919" s="120"/>
      <c r="N22919" s="120"/>
      <c r="U22919" s="121"/>
      <c r="V22919" s="122"/>
      <c r="W22919" s="123"/>
      <c r="AC22919" s="123"/>
    </row>
    <row r="22920" spans="5:29" s="2" customFormat="1">
      <c r="E22920" s="120"/>
      <c r="M22920" s="120"/>
      <c r="N22920" s="120"/>
      <c r="U22920" s="121"/>
      <c r="V22920" s="122"/>
      <c r="W22920" s="123"/>
      <c r="AC22920" s="123"/>
    </row>
    <row r="22921" spans="5:29" s="2" customFormat="1">
      <c r="E22921" s="120"/>
      <c r="M22921" s="120"/>
      <c r="N22921" s="120"/>
      <c r="U22921" s="121"/>
      <c r="V22921" s="122"/>
      <c r="W22921" s="123"/>
      <c r="AC22921" s="123"/>
    </row>
    <row r="22922" spans="5:29" s="2" customFormat="1">
      <c r="E22922" s="120"/>
      <c r="M22922" s="120"/>
      <c r="N22922" s="120"/>
      <c r="U22922" s="121"/>
      <c r="V22922" s="122"/>
      <c r="W22922" s="123"/>
      <c r="AC22922" s="123"/>
    </row>
    <row r="22923" spans="5:29" s="2" customFormat="1">
      <c r="E22923" s="120"/>
      <c r="M22923" s="120"/>
      <c r="N22923" s="120"/>
      <c r="U22923" s="121"/>
      <c r="V22923" s="122"/>
      <c r="W22923" s="123"/>
      <c r="AC22923" s="123"/>
    </row>
    <row r="22924" spans="5:29" s="2" customFormat="1">
      <c r="E22924" s="120"/>
      <c r="M22924" s="120"/>
      <c r="N22924" s="120"/>
      <c r="U22924" s="121"/>
      <c r="V22924" s="122"/>
      <c r="W22924" s="123"/>
      <c r="AC22924" s="123"/>
    </row>
    <row r="22925" spans="5:29" s="2" customFormat="1">
      <c r="E22925" s="120"/>
      <c r="M22925" s="120"/>
      <c r="N22925" s="120"/>
      <c r="U22925" s="121"/>
      <c r="V22925" s="122"/>
      <c r="W22925" s="123"/>
      <c r="AC22925" s="123"/>
    </row>
    <row r="22926" spans="5:29" s="2" customFormat="1">
      <c r="E22926" s="120"/>
      <c r="M22926" s="120"/>
      <c r="N22926" s="120"/>
      <c r="U22926" s="121"/>
      <c r="V22926" s="122"/>
      <c r="W22926" s="123"/>
      <c r="AC22926" s="123"/>
    </row>
    <row r="22927" spans="5:29" s="2" customFormat="1">
      <c r="E22927" s="120"/>
      <c r="M22927" s="120"/>
      <c r="N22927" s="120"/>
      <c r="U22927" s="121"/>
      <c r="V22927" s="122"/>
      <c r="W22927" s="123"/>
      <c r="AC22927" s="123"/>
    </row>
    <row r="22928" spans="5:29" s="2" customFormat="1">
      <c r="E22928" s="120"/>
      <c r="M22928" s="120"/>
      <c r="N22928" s="120"/>
      <c r="U22928" s="121"/>
      <c r="V22928" s="122"/>
      <c r="W22928" s="123"/>
      <c r="AC22928" s="123"/>
    </row>
    <row r="22929" spans="5:29" s="2" customFormat="1">
      <c r="E22929" s="120"/>
      <c r="M22929" s="120"/>
      <c r="N22929" s="120"/>
      <c r="U22929" s="121"/>
      <c r="V22929" s="122"/>
      <c r="W22929" s="123"/>
      <c r="AC22929" s="123"/>
    </row>
    <row r="22930" spans="5:29" s="2" customFormat="1">
      <c r="E22930" s="120"/>
      <c r="M22930" s="120"/>
      <c r="N22930" s="120"/>
      <c r="U22930" s="121"/>
      <c r="V22930" s="122"/>
      <c r="W22930" s="123"/>
      <c r="AC22930" s="123"/>
    </row>
    <row r="22931" spans="5:29" s="2" customFormat="1">
      <c r="E22931" s="120"/>
      <c r="M22931" s="120"/>
      <c r="N22931" s="120"/>
      <c r="U22931" s="121"/>
      <c r="V22931" s="122"/>
      <c r="W22931" s="123"/>
      <c r="AC22931" s="123"/>
    </row>
    <row r="22932" spans="5:29" s="2" customFormat="1">
      <c r="E22932" s="120"/>
      <c r="M22932" s="120"/>
      <c r="N22932" s="120"/>
      <c r="U22932" s="121"/>
      <c r="V22932" s="122"/>
      <c r="W22932" s="123"/>
      <c r="AC22932" s="123"/>
    </row>
    <row r="22933" spans="5:29" s="2" customFormat="1">
      <c r="E22933" s="120"/>
      <c r="M22933" s="120"/>
      <c r="N22933" s="120"/>
      <c r="U22933" s="121"/>
      <c r="V22933" s="122"/>
      <c r="W22933" s="123"/>
      <c r="AC22933" s="123"/>
    </row>
    <row r="22934" spans="5:29" s="2" customFormat="1">
      <c r="E22934" s="120"/>
      <c r="M22934" s="120"/>
      <c r="N22934" s="120"/>
      <c r="U22934" s="121"/>
      <c r="V22934" s="122"/>
      <c r="W22934" s="123"/>
      <c r="AC22934" s="123"/>
    </row>
    <row r="22935" spans="5:29" s="2" customFormat="1">
      <c r="E22935" s="120"/>
      <c r="M22935" s="120"/>
      <c r="N22935" s="120"/>
      <c r="U22935" s="121"/>
      <c r="V22935" s="122"/>
      <c r="W22935" s="123"/>
      <c r="AC22935" s="123"/>
    </row>
    <row r="22936" spans="5:29" s="2" customFormat="1">
      <c r="E22936" s="120"/>
      <c r="M22936" s="120"/>
      <c r="N22936" s="120"/>
      <c r="U22936" s="121"/>
      <c r="V22936" s="122"/>
      <c r="W22936" s="123"/>
      <c r="AC22936" s="123"/>
    </row>
    <row r="22937" spans="5:29" s="2" customFormat="1">
      <c r="E22937" s="120"/>
      <c r="M22937" s="120"/>
      <c r="N22937" s="120"/>
      <c r="U22937" s="121"/>
      <c r="V22937" s="122"/>
      <c r="W22937" s="123"/>
      <c r="AC22937" s="123"/>
    </row>
    <row r="22938" spans="5:29" s="2" customFormat="1">
      <c r="E22938" s="120"/>
      <c r="M22938" s="120"/>
      <c r="N22938" s="120"/>
      <c r="U22938" s="121"/>
      <c r="V22938" s="122"/>
      <c r="W22938" s="123"/>
      <c r="AC22938" s="123"/>
    </row>
    <row r="22939" spans="5:29" s="2" customFormat="1">
      <c r="E22939" s="120"/>
      <c r="M22939" s="120"/>
      <c r="N22939" s="120"/>
      <c r="U22939" s="121"/>
      <c r="V22939" s="122"/>
      <c r="W22939" s="123"/>
      <c r="AC22939" s="123"/>
    </row>
    <row r="22940" spans="5:29" s="2" customFormat="1">
      <c r="E22940" s="120"/>
      <c r="M22940" s="120"/>
      <c r="N22940" s="120"/>
      <c r="U22940" s="121"/>
      <c r="V22940" s="122"/>
      <c r="W22940" s="123"/>
      <c r="AC22940" s="123"/>
    </row>
    <row r="22941" spans="5:29" s="2" customFormat="1">
      <c r="E22941" s="120"/>
      <c r="M22941" s="120"/>
      <c r="N22941" s="120"/>
      <c r="U22941" s="121"/>
      <c r="V22941" s="122"/>
      <c r="W22941" s="123"/>
      <c r="AC22941" s="123"/>
    </row>
    <row r="22942" spans="5:29" s="2" customFormat="1">
      <c r="E22942" s="120"/>
      <c r="M22942" s="120"/>
      <c r="N22942" s="120"/>
      <c r="U22942" s="121"/>
      <c r="V22942" s="122"/>
      <c r="W22942" s="123"/>
      <c r="AC22942" s="123"/>
    </row>
    <row r="22943" spans="5:29" s="2" customFormat="1">
      <c r="E22943" s="120"/>
      <c r="M22943" s="120"/>
      <c r="N22943" s="120"/>
      <c r="U22943" s="121"/>
      <c r="V22943" s="122"/>
      <c r="W22943" s="123"/>
      <c r="AC22943" s="123"/>
    </row>
    <row r="22944" spans="5:29" s="2" customFormat="1">
      <c r="E22944" s="120"/>
      <c r="M22944" s="120"/>
      <c r="N22944" s="120"/>
      <c r="U22944" s="121"/>
      <c r="V22944" s="122"/>
      <c r="W22944" s="123"/>
      <c r="AC22944" s="123"/>
    </row>
    <row r="22945" spans="5:29" s="2" customFormat="1">
      <c r="E22945" s="120"/>
      <c r="M22945" s="120"/>
      <c r="N22945" s="120"/>
      <c r="U22945" s="121"/>
      <c r="V22945" s="122"/>
      <c r="W22945" s="123"/>
      <c r="AC22945" s="123"/>
    </row>
    <row r="22946" spans="5:29" s="2" customFormat="1">
      <c r="E22946" s="120"/>
      <c r="M22946" s="120"/>
      <c r="N22946" s="120"/>
      <c r="U22946" s="121"/>
      <c r="V22946" s="122"/>
      <c r="W22946" s="123"/>
      <c r="AC22946" s="123"/>
    </row>
    <row r="22947" spans="5:29" s="2" customFormat="1">
      <c r="E22947" s="120"/>
      <c r="M22947" s="120"/>
      <c r="N22947" s="120"/>
      <c r="U22947" s="121"/>
      <c r="V22947" s="122"/>
      <c r="W22947" s="123"/>
      <c r="AC22947" s="123"/>
    </row>
    <row r="22948" spans="5:29" s="2" customFormat="1">
      <c r="E22948" s="120"/>
      <c r="M22948" s="120"/>
      <c r="N22948" s="120"/>
      <c r="U22948" s="121"/>
      <c r="V22948" s="122"/>
      <c r="W22948" s="123"/>
      <c r="AC22948" s="123"/>
    </row>
    <row r="22949" spans="5:29" s="2" customFormat="1">
      <c r="E22949" s="120"/>
      <c r="M22949" s="120"/>
      <c r="N22949" s="120"/>
      <c r="U22949" s="121"/>
      <c r="V22949" s="122"/>
      <c r="W22949" s="123"/>
      <c r="AC22949" s="123"/>
    </row>
    <row r="22950" spans="5:29" s="2" customFormat="1">
      <c r="E22950" s="120"/>
      <c r="M22950" s="120"/>
      <c r="N22950" s="120"/>
      <c r="U22950" s="121"/>
      <c r="V22950" s="122"/>
      <c r="W22950" s="123"/>
      <c r="AC22950" s="123"/>
    </row>
    <row r="22951" spans="5:29" s="2" customFormat="1">
      <c r="E22951" s="120"/>
      <c r="M22951" s="120"/>
      <c r="N22951" s="120"/>
      <c r="U22951" s="121"/>
      <c r="V22951" s="122"/>
      <c r="W22951" s="123"/>
      <c r="AC22951" s="123"/>
    </row>
    <row r="22952" spans="5:29" s="2" customFormat="1">
      <c r="E22952" s="120"/>
      <c r="M22952" s="120"/>
      <c r="N22952" s="120"/>
      <c r="U22952" s="121"/>
      <c r="V22952" s="122"/>
      <c r="W22952" s="123"/>
      <c r="AC22952" s="123"/>
    </row>
    <row r="22953" spans="5:29" s="2" customFormat="1">
      <c r="E22953" s="120"/>
      <c r="M22953" s="120"/>
      <c r="N22953" s="120"/>
      <c r="U22953" s="121"/>
      <c r="V22953" s="122"/>
      <c r="W22953" s="123"/>
      <c r="AC22953" s="123"/>
    </row>
    <row r="22954" spans="5:29" s="2" customFormat="1">
      <c r="E22954" s="120"/>
      <c r="M22954" s="120"/>
      <c r="N22954" s="120"/>
      <c r="U22954" s="121"/>
      <c r="V22954" s="122"/>
      <c r="W22954" s="123"/>
      <c r="AC22954" s="123"/>
    </row>
    <row r="22955" spans="5:29" s="2" customFormat="1">
      <c r="E22955" s="120"/>
      <c r="M22955" s="120"/>
      <c r="N22955" s="120"/>
      <c r="U22955" s="121"/>
      <c r="V22955" s="122"/>
      <c r="W22955" s="123"/>
      <c r="AC22955" s="123"/>
    </row>
    <row r="22956" spans="5:29" s="2" customFormat="1">
      <c r="E22956" s="120"/>
      <c r="M22956" s="120"/>
      <c r="N22956" s="120"/>
      <c r="U22956" s="121"/>
      <c r="V22956" s="122"/>
      <c r="W22956" s="123"/>
      <c r="AC22956" s="123"/>
    </row>
    <row r="22957" spans="5:29" s="2" customFormat="1">
      <c r="E22957" s="120"/>
      <c r="M22957" s="120"/>
      <c r="N22957" s="120"/>
      <c r="U22957" s="121"/>
      <c r="V22957" s="122"/>
      <c r="W22957" s="123"/>
      <c r="AC22957" s="123"/>
    </row>
    <row r="22958" spans="5:29" s="2" customFormat="1">
      <c r="E22958" s="120"/>
      <c r="M22958" s="120"/>
      <c r="N22958" s="120"/>
      <c r="U22958" s="121"/>
      <c r="V22958" s="122"/>
      <c r="W22958" s="123"/>
      <c r="AC22958" s="123"/>
    </row>
    <row r="22959" spans="5:29" s="2" customFormat="1">
      <c r="E22959" s="120"/>
      <c r="M22959" s="120"/>
      <c r="N22959" s="120"/>
      <c r="U22959" s="121"/>
      <c r="V22959" s="122"/>
      <c r="W22959" s="123"/>
      <c r="AC22959" s="123"/>
    </row>
    <row r="22960" spans="5:29" s="2" customFormat="1">
      <c r="E22960" s="120"/>
      <c r="M22960" s="120"/>
      <c r="N22960" s="120"/>
      <c r="U22960" s="121"/>
      <c r="V22960" s="122"/>
      <c r="W22960" s="123"/>
      <c r="AC22960" s="123"/>
    </row>
    <row r="22961" spans="5:29" s="2" customFormat="1">
      <c r="E22961" s="120"/>
      <c r="M22961" s="120"/>
      <c r="N22961" s="120"/>
      <c r="U22961" s="121"/>
      <c r="V22961" s="122"/>
      <c r="W22961" s="123"/>
      <c r="AC22961" s="123"/>
    </row>
    <row r="22962" spans="5:29" s="2" customFormat="1">
      <c r="E22962" s="120"/>
      <c r="M22962" s="120"/>
      <c r="N22962" s="120"/>
      <c r="U22962" s="121"/>
      <c r="V22962" s="122"/>
      <c r="W22962" s="123"/>
      <c r="AC22962" s="123"/>
    </row>
    <row r="22963" spans="5:29" s="2" customFormat="1">
      <c r="E22963" s="120"/>
      <c r="M22963" s="120"/>
      <c r="N22963" s="120"/>
      <c r="U22963" s="121"/>
      <c r="V22963" s="122"/>
      <c r="W22963" s="123"/>
      <c r="AC22963" s="123"/>
    </row>
    <row r="22964" spans="5:29" s="2" customFormat="1">
      <c r="E22964" s="120"/>
      <c r="M22964" s="120"/>
      <c r="N22964" s="120"/>
      <c r="U22964" s="121"/>
      <c r="V22964" s="122"/>
      <c r="W22964" s="123"/>
      <c r="AC22964" s="123"/>
    </row>
    <row r="22965" spans="5:29" s="2" customFormat="1">
      <c r="E22965" s="120"/>
      <c r="M22965" s="120"/>
      <c r="N22965" s="120"/>
      <c r="U22965" s="121"/>
      <c r="V22965" s="122"/>
      <c r="W22965" s="123"/>
      <c r="AC22965" s="123"/>
    </row>
    <row r="22966" spans="5:29" s="2" customFormat="1">
      <c r="E22966" s="120"/>
      <c r="M22966" s="120"/>
      <c r="N22966" s="120"/>
      <c r="U22966" s="121"/>
      <c r="V22966" s="122"/>
      <c r="W22966" s="123"/>
      <c r="AC22966" s="123"/>
    </row>
    <row r="22967" spans="5:29" s="2" customFormat="1">
      <c r="E22967" s="120"/>
      <c r="M22967" s="120"/>
      <c r="N22967" s="120"/>
      <c r="U22967" s="121"/>
      <c r="V22967" s="122"/>
      <c r="W22967" s="123"/>
      <c r="AC22967" s="123"/>
    </row>
    <row r="22968" spans="5:29" s="2" customFormat="1">
      <c r="E22968" s="120"/>
      <c r="M22968" s="120"/>
      <c r="N22968" s="120"/>
      <c r="U22968" s="121"/>
      <c r="V22968" s="122"/>
      <c r="W22968" s="123"/>
      <c r="AC22968" s="123"/>
    </row>
    <row r="22969" spans="5:29" s="2" customFormat="1">
      <c r="E22969" s="120"/>
      <c r="M22969" s="120"/>
      <c r="N22969" s="120"/>
      <c r="U22969" s="121"/>
      <c r="V22969" s="122"/>
      <c r="W22969" s="123"/>
      <c r="AC22969" s="123"/>
    </row>
    <row r="22970" spans="5:29" s="2" customFormat="1">
      <c r="E22970" s="120"/>
      <c r="M22970" s="120"/>
      <c r="N22970" s="120"/>
      <c r="U22970" s="121"/>
      <c r="V22970" s="122"/>
      <c r="W22970" s="123"/>
      <c r="AC22970" s="123"/>
    </row>
    <row r="22971" spans="5:29" s="2" customFormat="1">
      <c r="E22971" s="120"/>
      <c r="M22971" s="120"/>
      <c r="N22971" s="120"/>
      <c r="U22971" s="121"/>
      <c r="V22971" s="122"/>
      <c r="W22971" s="123"/>
      <c r="AC22971" s="123"/>
    </row>
    <row r="22972" spans="5:29" s="2" customFormat="1">
      <c r="E22972" s="120"/>
      <c r="M22972" s="120"/>
      <c r="N22972" s="120"/>
      <c r="U22972" s="121"/>
      <c r="V22972" s="122"/>
      <c r="W22972" s="123"/>
      <c r="AC22972" s="123"/>
    </row>
    <row r="22973" spans="5:29" s="2" customFormat="1">
      <c r="E22973" s="120"/>
      <c r="M22973" s="120"/>
      <c r="N22973" s="120"/>
      <c r="U22973" s="121"/>
      <c r="V22973" s="122"/>
      <c r="W22973" s="123"/>
      <c r="AC22973" s="123"/>
    </row>
    <row r="22974" spans="5:29" s="2" customFormat="1">
      <c r="E22974" s="120"/>
      <c r="M22974" s="120"/>
      <c r="N22974" s="120"/>
      <c r="U22974" s="121"/>
      <c r="V22974" s="122"/>
      <c r="W22974" s="123"/>
      <c r="AC22974" s="123"/>
    </row>
    <row r="22975" spans="5:29" s="2" customFormat="1">
      <c r="E22975" s="120"/>
      <c r="M22975" s="120"/>
      <c r="N22975" s="120"/>
      <c r="U22975" s="121"/>
      <c r="V22975" s="122"/>
      <c r="W22975" s="123"/>
      <c r="AC22975" s="123"/>
    </row>
    <row r="22976" spans="5:29" s="2" customFormat="1">
      <c r="E22976" s="120"/>
      <c r="M22976" s="120"/>
      <c r="N22976" s="120"/>
      <c r="U22976" s="121"/>
      <c r="V22976" s="122"/>
      <c r="W22976" s="123"/>
      <c r="AC22976" s="123"/>
    </row>
    <row r="22977" spans="5:29" s="2" customFormat="1">
      <c r="E22977" s="120"/>
      <c r="M22977" s="120"/>
      <c r="N22977" s="120"/>
      <c r="U22977" s="121"/>
      <c r="V22977" s="122"/>
      <c r="W22977" s="123"/>
      <c r="AC22977" s="123"/>
    </row>
    <row r="22978" spans="5:29" s="2" customFormat="1">
      <c r="E22978" s="120"/>
      <c r="M22978" s="120"/>
      <c r="N22978" s="120"/>
      <c r="U22978" s="121"/>
      <c r="V22978" s="122"/>
      <c r="W22978" s="123"/>
      <c r="AC22978" s="123"/>
    </row>
    <row r="22979" spans="5:29" s="2" customFormat="1">
      <c r="E22979" s="120"/>
      <c r="M22979" s="120"/>
      <c r="N22979" s="120"/>
      <c r="U22979" s="121"/>
      <c r="V22979" s="122"/>
      <c r="W22979" s="123"/>
      <c r="AC22979" s="123"/>
    </row>
    <row r="22980" spans="5:29" s="2" customFormat="1">
      <c r="E22980" s="120"/>
      <c r="M22980" s="120"/>
      <c r="N22980" s="120"/>
      <c r="U22980" s="121"/>
      <c r="V22980" s="122"/>
      <c r="W22980" s="123"/>
      <c r="AC22980" s="123"/>
    </row>
    <row r="22981" spans="5:29" s="2" customFormat="1">
      <c r="E22981" s="120"/>
      <c r="M22981" s="120"/>
      <c r="N22981" s="120"/>
      <c r="U22981" s="121"/>
      <c r="V22981" s="122"/>
      <c r="W22981" s="123"/>
      <c r="AC22981" s="123"/>
    </row>
    <row r="22982" spans="5:29" s="2" customFormat="1">
      <c r="E22982" s="120"/>
      <c r="M22982" s="120"/>
      <c r="N22982" s="120"/>
      <c r="U22982" s="121"/>
      <c r="V22982" s="122"/>
      <c r="W22982" s="123"/>
      <c r="AC22982" s="123"/>
    </row>
    <row r="22983" spans="5:29" s="2" customFormat="1">
      <c r="E22983" s="120"/>
      <c r="M22983" s="120"/>
      <c r="N22983" s="120"/>
      <c r="U22983" s="121"/>
      <c r="V22983" s="122"/>
      <c r="W22983" s="123"/>
      <c r="AC22983" s="123"/>
    </row>
    <row r="22984" spans="5:29" s="2" customFormat="1">
      <c r="E22984" s="120"/>
      <c r="M22984" s="120"/>
      <c r="N22984" s="120"/>
      <c r="U22984" s="121"/>
      <c r="V22984" s="122"/>
      <c r="W22984" s="123"/>
      <c r="AC22984" s="123"/>
    </row>
    <row r="22985" spans="5:29" s="2" customFormat="1">
      <c r="E22985" s="120"/>
      <c r="M22985" s="120"/>
      <c r="N22985" s="120"/>
      <c r="U22985" s="121"/>
      <c r="V22985" s="122"/>
      <c r="W22985" s="123"/>
      <c r="AC22985" s="123"/>
    </row>
    <row r="22986" spans="5:29" s="2" customFormat="1">
      <c r="E22986" s="120"/>
      <c r="M22986" s="120"/>
      <c r="N22986" s="120"/>
      <c r="U22986" s="121"/>
      <c r="V22986" s="122"/>
      <c r="W22986" s="123"/>
      <c r="AC22986" s="123"/>
    </row>
    <row r="22987" spans="5:29" s="2" customFormat="1">
      <c r="E22987" s="120"/>
      <c r="M22987" s="120"/>
      <c r="N22987" s="120"/>
      <c r="U22987" s="121"/>
      <c r="V22987" s="122"/>
      <c r="W22987" s="123"/>
      <c r="AC22987" s="123"/>
    </row>
    <row r="22988" spans="5:29" s="2" customFormat="1">
      <c r="E22988" s="120"/>
      <c r="M22988" s="120"/>
      <c r="N22988" s="120"/>
      <c r="U22988" s="121"/>
      <c r="V22988" s="122"/>
      <c r="W22988" s="123"/>
      <c r="AC22988" s="123"/>
    </row>
    <row r="22989" spans="5:29" s="2" customFormat="1">
      <c r="E22989" s="120"/>
      <c r="M22989" s="120"/>
      <c r="N22989" s="120"/>
      <c r="U22989" s="121"/>
      <c r="V22989" s="122"/>
      <c r="W22989" s="123"/>
      <c r="AC22989" s="123"/>
    </row>
    <row r="22990" spans="5:29" s="2" customFormat="1">
      <c r="E22990" s="120"/>
      <c r="M22990" s="120"/>
      <c r="N22990" s="120"/>
      <c r="U22990" s="121"/>
      <c r="V22990" s="122"/>
      <c r="W22990" s="123"/>
      <c r="AC22990" s="123"/>
    </row>
    <row r="22991" spans="5:29" s="2" customFormat="1">
      <c r="E22991" s="120"/>
      <c r="M22991" s="120"/>
      <c r="N22991" s="120"/>
      <c r="U22991" s="121"/>
      <c r="V22991" s="122"/>
      <c r="W22991" s="123"/>
      <c r="AC22991" s="123"/>
    </row>
    <row r="22992" spans="5:29" s="2" customFormat="1">
      <c r="E22992" s="120"/>
      <c r="M22992" s="120"/>
      <c r="N22992" s="120"/>
      <c r="U22992" s="121"/>
      <c r="V22992" s="122"/>
      <c r="W22992" s="123"/>
      <c r="AC22992" s="123"/>
    </row>
    <row r="22993" spans="5:29" s="2" customFormat="1">
      <c r="E22993" s="120"/>
      <c r="M22993" s="120"/>
      <c r="N22993" s="120"/>
      <c r="U22993" s="121"/>
      <c r="V22993" s="122"/>
      <c r="W22993" s="123"/>
      <c r="AC22993" s="123"/>
    </row>
    <row r="22994" spans="5:29" s="2" customFormat="1">
      <c r="E22994" s="120"/>
      <c r="M22994" s="120"/>
      <c r="N22994" s="120"/>
      <c r="U22994" s="121"/>
      <c r="V22994" s="122"/>
      <c r="W22994" s="123"/>
      <c r="AC22994" s="123"/>
    </row>
    <row r="22995" spans="5:29" s="2" customFormat="1">
      <c r="E22995" s="120"/>
      <c r="M22995" s="120"/>
      <c r="N22995" s="120"/>
      <c r="U22995" s="121"/>
      <c r="V22995" s="122"/>
      <c r="W22995" s="123"/>
      <c r="AC22995" s="123"/>
    </row>
    <row r="22996" spans="5:29" s="2" customFormat="1">
      <c r="E22996" s="120"/>
      <c r="M22996" s="120"/>
      <c r="N22996" s="120"/>
      <c r="U22996" s="121"/>
      <c r="V22996" s="122"/>
      <c r="W22996" s="123"/>
      <c r="AC22996" s="123"/>
    </row>
    <row r="22997" spans="5:29" s="2" customFormat="1">
      <c r="E22997" s="120"/>
      <c r="M22997" s="120"/>
      <c r="N22997" s="120"/>
      <c r="U22997" s="121"/>
      <c r="V22997" s="122"/>
      <c r="W22997" s="123"/>
      <c r="AC22997" s="123"/>
    </row>
    <row r="22998" spans="5:29" s="2" customFormat="1">
      <c r="E22998" s="120"/>
      <c r="M22998" s="120"/>
      <c r="N22998" s="120"/>
      <c r="U22998" s="121"/>
      <c r="V22998" s="122"/>
      <c r="W22998" s="123"/>
      <c r="AC22998" s="123"/>
    </row>
    <row r="22999" spans="5:29" s="2" customFormat="1">
      <c r="E22999" s="120"/>
      <c r="M22999" s="120"/>
      <c r="N22999" s="120"/>
      <c r="U22999" s="121"/>
      <c r="V22999" s="122"/>
      <c r="W22999" s="123"/>
      <c r="AC22999" s="123"/>
    </row>
    <row r="23000" spans="5:29" s="2" customFormat="1">
      <c r="E23000" s="120"/>
      <c r="M23000" s="120"/>
      <c r="N23000" s="120"/>
      <c r="U23000" s="121"/>
      <c r="V23000" s="122"/>
      <c r="W23000" s="123"/>
      <c r="AC23000" s="123"/>
    </row>
    <row r="23001" spans="5:29" s="2" customFormat="1">
      <c r="E23001" s="120"/>
      <c r="M23001" s="120"/>
      <c r="N23001" s="120"/>
      <c r="U23001" s="121"/>
      <c r="V23001" s="122"/>
      <c r="W23001" s="123"/>
      <c r="AC23001" s="123"/>
    </row>
    <row r="23002" spans="5:29" s="2" customFormat="1">
      <c r="E23002" s="120"/>
      <c r="M23002" s="120"/>
      <c r="N23002" s="120"/>
      <c r="U23002" s="121"/>
      <c r="V23002" s="122"/>
      <c r="W23002" s="123"/>
      <c r="AC23002" s="123"/>
    </row>
    <row r="23003" spans="5:29" s="2" customFormat="1">
      <c r="E23003" s="120"/>
      <c r="M23003" s="120"/>
      <c r="N23003" s="120"/>
      <c r="U23003" s="121"/>
      <c r="V23003" s="122"/>
      <c r="W23003" s="123"/>
      <c r="AC23003" s="123"/>
    </row>
    <row r="23004" spans="5:29" s="2" customFormat="1">
      <c r="E23004" s="120"/>
      <c r="M23004" s="120"/>
      <c r="N23004" s="120"/>
      <c r="U23004" s="121"/>
      <c r="V23004" s="122"/>
      <c r="W23004" s="123"/>
      <c r="AC23004" s="123"/>
    </row>
    <row r="23005" spans="5:29" s="2" customFormat="1">
      <c r="E23005" s="120"/>
      <c r="M23005" s="120"/>
      <c r="N23005" s="120"/>
      <c r="U23005" s="121"/>
      <c r="V23005" s="122"/>
      <c r="W23005" s="123"/>
      <c r="AC23005" s="123"/>
    </row>
    <row r="23006" spans="5:29" s="2" customFormat="1">
      <c r="E23006" s="120"/>
      <c r="M23006" s="120"/>
      <c r="N23006" s="120"/>
      <c r="U23006" s="121"/>
      <c r="V23006" s="122"/>
      <c r="W23006" s="123"/>
      <c r="AC23006" s="123"/>
    </row>
    <row r="23007" spans="5:29" s="2" customFormat="1">
      <c r="E23007" s="120"/>
      <c r="M23007" s="120"/>
      <c r="N23007" s="120"/>
      <c r="U23007" s="121"/>
      <c r="V23007" s="122"/>
      <c r="W23007" s="123"/>
      <c r="AC23007" s="123"/>
    </row>
    <row r="23008" spans="5:29" s="2" customFormat="1">
      <c r="E23008" s="120"/>
      <c r="M23008" s="120"/>
      <c r="N23008" s="120"/>
      <c r="U23008" s="121"/>
      <c r="V23008" s="122"/>
      <c r="W23008" s="123"/>
      <c r="AC23008" s="123"/>
    </row>
    <row r="23009" spans="5:29" s="2" customFormat="1">
      <c r="E23009" s="120"/>
      <c r="M23009" s="120"/>
      <c r="N23009" s="120"/>
      <c r="U23009" s="121"/>
      <c r="V23009" s="122"/>
      <c r="W23009" s="123"/>
      <c r="AC23009" s="123"/>
    </row>
    <row r="23010" spans="5:29" s="2" customFormat="1">
      <c r="E23010" s="120"/>
      <c r="M23010" s="120"/>
      <c r="N23010" s="120"/>
      <c r="U23010" s="121"/>
      <c r="V23010" s="122"/>
      <c r="W23010" s="123"/>
      <c r="AC23010" s="123"/>
    </row>
    <row r="23011" spans="5:29" s="2" customFormat="1">
      <c r="E23011" s="120"/>
      <c r="M23011" s="120"/>
      <c r="N23011" s="120"/>
      <c r="U23011" s="121"/>
      <c r="V23011" s="122"/>
      <c r="W23011" s="123"/>
      <c r="AC23011" s="123"/>
    </row>
    <row r="23012" spans="5:29" s="2" customFormat="1">
      <c r="E23012" s="120"/>
      <c r="M23012" s="120"/>
      <c r="N23012" s="120"/>
      <c r="U23012" s="121"/>
      <c r="V23012" s="122"/>
      <c r="W23012" s="123"/>
      <c r="AC23012" s="123"/>
    </row>
    <row r="23013" spans="5:29" s="2" customFormat="1">
      <c r="E23013" s="120"/>
      <c r="M23013" s="120"/>
      <c r="N23013" s="120"/>
      <c r="U23013" s="121"/>
      <c r="V23013" s="122"/>
      <c r="W23013" s="123"/>
      <c r="AC23013" s="123"/>
    </row>
    <row r="23014" spans="5:29" s="2" customFormat="1">
      <c r="E23014" s="120"/>
      <c r="M23014" s="120"/>
      <c r="N23014" s="120"/>
      <c r="U23014" s="121"/>
      <c r="V23014" s="122"/>
      <c r="W23014" s="123"/>
      <c r="AC23014" s="123"/>
    </row>
    <row r="23015" spans="5:29" s="2" customFormat="1">
      <c r="E23015" s="120"/>
      <c r="M23015" s="120"/>
      <c r="N23015" s="120"/>
      <c r="U23015" s="121"/>
      <c r="V23015" s="122"/>
      <c r="W23015" s="123"/>
      <c r="AC23015" s="123"/>
    </row>
    <row r="23016" spans="5:29" s="2" customFormat="1">
      <c r="E23016" s="120"/>
      <c r="M23016" s="120"/>
      <c r="N23016" s="120"/>
      <c r="U23016" s="121"/>
      <c r="V23016" s="122"/>
      <c r="W23016" s="123"/>
      <c r="AC23016" s="123"/>
    </row>
    <row r="23017" spans="5:29" s="2" customFormat="1">
      <c r="E23017" s="120"/>
      <c r="M23017" s="120"/>
      <c r="N23017" s="120"/>
      <c r="U23017" s="121"/>
      <c r="V23017" s="122"/>
      <c r="W23017" s="123"/>
      <c r="AC23017" s="123"/>
    </row>
    <row r="23018" spans="5:29" s="2" customFormat="1">
      <c r="E23018" s="120"/>
      <c r="M23018" s="120"/>
      <c r="N23018" s="120"/>
      <c r="U23018" s="121"/>
      <c r="V23018" s="122"/>
      <c r="W23018" s="123"/>
      <c r="AC23018" s="123"/>
    </row>
    <row r="23019" spans="5:29" s="2" customFormat="1">
      <c r="E23019" s="120"/>
      <c r="M23019" s="120"/>
      <c r="N23019" s="120"/>
      <c r="U23019" s="121"/>
      <c r="V23019" s="122"/>
      <c r="W23019" s="123"/>
      <c r="AC23019" s="123"/>
    </row>
    <row r="23020" spans="5:29" s="2" customFormat="1">
      <c r="E23020" s="120"/>
      <c r="M23020" s="120"/>
      <c r="N23020" s="120"/>
      <c r="U23020" s="121"/>
      <c r="V23020" s="122"/>
      <c r="W23020" s="123"/>
      <c r="AC23020" s="123"/>
    </row>
    <row r="23021" spans="5:29" s="2" customFormat="1">
      <c r="E23021" s="120"/>
      <c r="M23021" s="120"/>
      <c r="N23021" s="120"/>
      <c r="U23021" s="121"/>
      <c r="V23021" s="122"/>
      <c r="W23021" s="123"/>
      <c r="AC23021" s="123"/>
    </row>
    <row r="23022" spans="5:29" s="2" customFormat="1">
      <c r="E23022" s="120"/>
      <c r="M23022" s="120"/>
      <c r="N23022" s="120"/>
      <c r="U23022" s="121"/>
      <c r="V23022" s="122"/>
      <c r="W23022" s="123"/>
      <c r="AC23022" s="123"/>
    </row>
    <row r="23023" spans="5:29" s="2" customFormat="1">
      <c r="E23023" s="120"/>
      <c r="M23023" s="120"/>
      <c r="N23023" s="120"/>
      <c r="U23023" s="121"/>
      <c r="V23023" s="122"/>
      <c r="W23023" s="123"/>
      <c r="AC23023" s="123"/>
    </row>
    <row r="23024" spans="5:29" s="2" customFormat="1">
      <c r="E23024" s="120"/>
      <c r="M23024" s="120"/>
      <c r="N23024" s="120"/>
      <c r="U23024" s="121"/>
      <c r="V23024" s="122"/>
      <c r="W23024" s="123"/>
      <c r="AC23024" s="123"/>
    </row>
    <row r="23025" spans="5:29" s="2" customFormat="1">
      <c r="E23025" s="120"/>
      <c r="M23025" s="120"/>
      <c r="N23025" s="120"/>
      <c r="U23025" s="121"/>
      <c r="V23025" s="122"/>
      <c r="W23025" s="123"/>
      <c r="AC23025" s="123"/>
    </row>
    <row r="23026" spans="5:29" s="2" customFormat="1">
      <c r="E23026" s="120"/>
      <c r="M23026" s="120"/>
      <c r="N23026" s="120"/>
      <c r="U23026" s="121"/>
      <c r="V23026" s="122"/>
      <c r="W23026" s="123"/>
      <c r="AC23026" s="123"/>
    </row>
    <row r="23027" spans="5:29" s="2" customFormat="1">
      <c r="E23027" s="120"/>
      <c r="M23027" s="120"/>
      <c r="N23027" s="120"/>
      <c r="U23027" s="121"/>
      <c r="V23027" s="122"/>
      <c r="W23027" s="123"/>
      <c r="AC23027" s="123"/>
    </row>
    <row r="23028" spans="5:29" s="2" customFormat="1">
      <c r="E23028" s="120"/>
      <c r="M23028" s="120"/>
      <c r="N23028" s="120"/>
      <c r="U23028" s="121"/>
      <c r="V23028" s="122"/>
      <c r="W23028" s="123"/>
      <c r="AC23028" s="123"/>
    </row>
    <row r="23029" spans="5:29" s="2" customFormat="1">
      <c r="E23029" s="120"/>
      <c r="M23029" s="120"/>
      <c r="N23029" s="120"/>
      <c r="U23029" s="121"/>
      <c r="V23029" s="122"/>
      <c r="W23029" s="123"/>
      <c r="AC23029" s="123"/>
    </row>
    <row r="23030" spans="5:29" s="2" customFormat="1">
      <c r="E23030" s="120"/>
      <c r="M23030" s="120"/>
      <c r="N23030" s="120"/>
      <c r="U23030" s="121"/>
      <c r="V23030" s="122"/>
      <c r="W23030" s="123"/>
      <c r="AC23030" s="123"/>
    </row>
    <row r="23031" spans="5:29" s="2" customFormat="1">
      <c r="E23031" s="120"/>
      <c r="M23031" s="120"/>
      <c r="N23031" s="120"/>
      <c r="U23031" s="121"/>
      <c r="V23031" s="122"/>
      <c r="W23031" s="123"/>
      <c r="AC23031" s="123"/>
    </row>
    <row r="23032" spans="5:29" s="2" customFormat="1">
      <c r="E23032" s="120"/>
      <c r="M23032" s="120"/>
      <c r="N23032" s="120"/>
      <c r="U23032" s="121"/>
      <c r="V23032" s="122"/>
      <c r="W23032" s="123"/>
      <c r="AC23032" s="123"/>
    </row>
    <row r="23033" spans="5:29" s="2" customFormat="1">
      <c r="E23033" s="120"/>
      <c r="M23033" s="120"/>
      <c r="N23033" s="120"/>
      <c r="U23033" s="121"/>
      <c r="V23033" s="122"/>
      <c r="W23033" s="123"/>
      <c r="AC23033" s="123"/>
    </row>
    <row r="23034" spans="5:29" s="2" customFormat="1">
      <c r="E23034" s="120"/>
      <c r="M23034" s="120"/>
      <c r="N23034" s="120"/>
      <c r="U23034" s="121"/>
      <c r="V23034" s="122"/>
      <c r="W23034" s="123"/>
      <c r="AC23034" s="123"/>
    </row>
    <row r="23035" spans="5:29" s="2" customFormat="1">
      <c r="E23035" s="120"/>
      <c r="M23035" s="120"/>
      <c r="N23035" s="120"/>
      <c r="U23035" s="121"/>
      <c r="V23035" s="122"/>
      <c r="W23035" s="123"/>
      <c r="AC23035" s="123"/>
    </row>
    <row r="23036" spans="5:29" s="2" customFormat="1">
      <c r="E23036" s="120"/>
      <c r="M23036" s="120"/>
      <c r="N23036" s="120"/>
      <c r="U23036" s="121"/>
      <c r="V23036" s="122"/>
      <c r="W23036" s="123"/>
      <c r="AC23036" s="123"/>
    </row>
    <row r="23037" spans="5:29" s="2" customFormat="1">
      <c r="E23037" s="120"/>
      <c r="M23037" s="120"/>
      <c r="N23037" s="120"/>
      <c r="U23037" s="121"/>
      <c r="V23037" s="122"/>
      <c r="W23037" s="123"/>
      <c r="AC23037" s="123"/>
    </row>
    <row r="23038" spans="5:29" s="2" customFormat="1">
      <c r="E23038" s="120"/>
      <c r="M23038" s="120"/>
      <c r="N23038" s="120"/>
      <c r="U23038" s="121"/>
      <c r="V23038" s="122"/>
      <c r="W23038" s="123"/>
      <c r="AC23038" s="123"/>
    </row>
    <row r="23039" spans="5:29" s="2" customFormat="1">
      <c r="E23039" s="120"/>
      <c r="M23039" s="120"/>
      <c r="N23039" s="120"/>
      <c r="U23039" s="121"/>
      <c r="V23039" s="122"/>
      <c r="W23039" s="123"/>
      <c r="AC23039" s="123"/>
    </row>
    <row r="23040" spans="5:29" s="2" customFormat="1">
      <c r="E23040" s="120"/>
      <c r="M23040" s="120"/>
      <c r="N23040" s="120"/>
      <c r="U23040" s="121"/>
      <c r="V23040" s="122"/>
      <c r="W23040" s="123"/>
      <c r="AC23040" s="123"/>
    </row>
    <row r="23041" spans="5:29" s="2" customFormat="1">
      <c r="E23041" s="120"/>
      <c r="M23041" s="120"/>
      <c r="N23041" s="120"/>
      <c r="U23041" s="121"/>
      <c r="V23041" s="122"/>
      <c r="W23041" s="123"/>
      <c r="AC23041" s="123"/>
    </row>
    <row r="23042" spans="5:29" s="2" customFormat="1">
      <c r="E23042" s="120"/>
      <c r="M23042" s="120"/>
      <c r="N23042" s="120"/>
      <c r="U23042" s="121"/>
      <c r="V23042" s="122"/>
      <c r="W23042" s="123"/>
      <c r="AC23042" s="123"/>
    </row>
    <row r="23043" spans="5:29" s="2" customFormat="1">
      <c r="E23043" s="120"/>
      <c r="M23043" s="120"/>
      <c r="N23043" s="120"/>
      <c r="U23043" s="121"/>
      <c r="V23043" s="122"/>
      <c r="W23043" s="123"/>
      <c r="AC23043" s="123"/>
    </row>
    <row r="23044" spans="5:29" s="2" customFormat="1">
      <c r="E23044" s="120"/>
      <c r="M23044" s="120"/>
      <c r="N23044" s="120"/>
      <c r="U23044" s="121"/>
      <c r="V23044" s="122"/>
      <c r="W23044" s="123"/>
      <c r="AC23044" s="123"/>
    </row>
    <row r="23045" spans="5:29" s="2" customFormat="1">
      <c r="E23045" s="120"/>
      <c r="M23045" s="120"/>
      <c r="N23045" s="120"/>
      <c r="U23045" s="121"/>
      <c r="V23045" s="122"/>
      <c r="W23045" s="123"/>
      <c r="AC23045" s="123"/>
    </row>
    <row r="23046" spans="5:29" s="2" customFormat="1">
      <c r="E23046" s="120"/>
      <c r="M23046" s="120"/>
      <c r="N23046" s="120"/>
      <c r="U23046" s="121"/>
      <c r="V23046" s="122"/>
      <c r="W23046" s="123"/>
      <c r="AC23046" s="123"/>
    </row>
    <row r="23047" spans="5:29" s="2" customFormat="1">
      <c r="E23047" s="120"/>
      <c r="M23047" s="120"/>
      <c r="N23047" s="120"/>
      <c r="U23047" s="121"/>
      <c r="V23047" s="122"/>
      <c r="W23047" s="123"/>
      <c r="AC23047" s="123"/>
    </row>
    <row r="23048" spans="5:29" s="2" customFormat="1">
      <c r="E23048" s="120"/>
      <c r="M23048" s="120"/>
      <c r="N23048" s="120"/>
      <c r="U23048" s="121"/>
      <c r="V23048" s="122"/>
      <c r="W23048" s="123"/>
      <c r="AC23048" s="123"/>
    </row>
    <row r="23049" spans="5:29" s="2" customFormat="1">
      <c r="E23049" s="120"/>
      <c r="M23049" s="120"/>
      <c r="N23049" s="120"/>
      <c r="U23049" s="121"/>
      <c r="V23049" s="122"/>
      <c r="W23049" s="123"/>
      <c r="AC23049" s="123"/>
    </row>
    <row r="23050" spans="5:29" s="2" customFormat="1">
      <c r="E23050" s="120"/>
      <c r="M23050" s="120"/>
      <c r="N23050" s="120"/>
      <c r="U23050" s="121"/>
      <c r="V23050" s="122"/>
      <c r="W23050" s="123"/>
      <c r="AC23050" s="123"/>
    </row>
    <row r="23051" spans="5:29" s="2" customFormat="1">
      <c r="E23051" s="120"/>
      <c r="M23051" s="120"/>
      <c r="N23051" s="120"/>
      <c r="U23051" s="121"/>
      <c r="V23051" s="122"/>
      <c r="W23051" s="123"/>
      <c r="AC23051" s="123"/>
    </row>
    <row r="23052" spans="5:29" s="2" customFormat="1">
      <c r="E23052" s="120"/>
      <c r="M23052" s="120"/>
      <c r="N23052" s="120"/>
      <c r="U23052" s="121"/>
      <c r="V23052" s="122"/>
      <c r="W23052" s="123"/>
      <c r="AC23052" s="123"/>
    </row>
    <row r="23053" spans="5:29" s="2" customFormat="1">
      <c r="E23053" s="120"/>
      <c r="M23053" s="120"/>
      <c r="N23053" s="120"/>
      <c r="U23053" s="121"/>
      <c r="V23053" s="122"/>
      <c r="W23053" s="123"/>
      <c r="AC23053" s="123"/>
    </row>
    <row r="23054" spans="5:29" s="2" customFormat="1">
      <c r="E23054" s="120"/>
      <c r="M23054" s="120"/>
      <c r="N23054" s="120"/>
      <c r="U23054" s="121"/>
      <c r="V23054" s="122"/>
      <c r="W23054" s="123"/>
      <c r="AC23054" s="123"/>
    </row>
    <row r="23055" spans="5:29" s="2" customFormat="1">
      <c r="E23055" s="120"/>
      <c r="M23055" s="120"/>
      <c r="N23055" s="120"/>
      <c r="U23055" s="121"/>
      <c r="V23055" s="122"/>
      <c r="W23055" s="123"/>
      <c r="AC23055" s="123"/>
    </row>
    <row r="23056" spans="5:29" s="2" customFormat="1">
      <c r="E23056" s="120"/>
      <c r="M23056" s="120"/>
      <c r="N23056" s="120"/>
      <c r="U23056" s="121"/>
      <c r="V23056" s="122"/>
      <c r="W23056" s="123"/>
      <c r="AC23056" s="123"/>
    </row>
    <row r="23057" spans="5:29" s="2" customFormat="1">
      <c r="E23057" s="120"/>
      <c r="M23057" s="120"/>
      <c r="N23057" s="120"/>
      <c r="U23057" s="121"/>
      <c r="V23057" s="122"/>
      <c r="W23057" s="123"/>
      <c r="AC23057" s="123"/>
    </row>
    <row r="23058" spans="5:29" s="2" customFormat="1">
      <c r="E23058" s="120"/>
      <c r="M23058" s="120"/>
      <c r="N23058" s="120"/>
      <c r="U23058" s="121"/>
      <c r="V23058" s="122"/>
      <c r="W23058" s="123"/>
      <c r="AC23058" s="123"/>
    </row>
    <row r="23059" spans="5:29" s="2" customFormat="1">
      <c r="E23059" s="120"/>
      <c r="M23059" s="120"/>
      <c r="N23059" s="120"/>
      <c r="U23059" s="121"/>
      <c r="V23059" s="122"/>
      <c r="W23059" s="123"/>
      <c r="AC23059" s="123"/>
    </row>
    <row r="23060" spans="5:29" s="2" customFormat="1">
      <c r="E23060" s="120"/>
      <c r="M23060" s="120"/>
      <c r="N23060" s="120"/>
      <c r="U23060" s="121"/>
      <c r="V23060" s="122"/>
      <c r="W23060" s="123"/>
      <c r="AC23060" s="123"/>
    </row>
    <row r="23061" spans="5:29" s="2" customFormat="1">
      <c r="E23061" s="120"/>
      <c r="M23061" s="120"/>
      <c r="N23061" s="120"/>
      <c r="U23061" s="121"/>
      <c r="V23061" s="122"/>
      <c r="W23061" s="123"/>
      <c r="AC23061" s="123"/>
    </row>
    <row r="23062" spans="5:29" s="2" customFormat="1">
      <c r="E23062" s="120"/>
      <c r="M23062" s="120"/>
      <c r="N23062" s="120"/>
      <c r="U23062" s="121"/>
      <c r="V23062" s="122"/>
      <c r="W23062" s="123"/>
      <c r="AC23062" s="123"/>
    </row>
    <row r="23063" spans="5:29" s="2" customFormat="1">
      <c r="E23063" s="120"/>
      <c r="M23063" s="120"/>
      <c r="N23063" s="120"/>
      <c r="U23063" s="121"/>
      <c r="V23063" s="122"/>
      <c r="W23063" s="123"/>
      <c r="AC23063" s="123"/>
    </row>
    <row r="23064" spans="5:29" s="2" customFormat="1">
      <c r="E23064" s="120"/>
      <c r="M23064" s="120"/>
      <c r="N23064" s="120"/>
      <c r="U23064" s="121"/>
      <c r="V23064" s="122"/>
      <c r="W23064" s="123"/>
      <c r="AC23064" s="123"/>
    </row>
    <row r="23065" spans="5:29" s="2" customFormat="1">
      <c r="E23065" s="120"/>
      <c r="M23065" s="120"/>
      <c r="N23065" s="120"/>
      <c r="U23065" s="121"/>
      <c r="V23065" s="122"/>
      <c r="W23065" s="123"/>
      <c r="AC23065" s="123"/>
    </row>
    <row r="23066" spans="5:29" s="2" customFormat="1">
      <c r="E23066" s="120"/>
      <c r="M23066" s="120"/>
      <c r="N23066" s="120"/>
      <c r="U23066" s="121"/>
      <c r="V23066" s="122"/>
      <c r="W23066" s="123"/>
      <c r="AC23066" s="123"/>
    </row>
    <row r="23067" spans="5:29" s="2" customFormat="1">
      <c r="E23067" s="120"/>
      <c r="M23067" s="120"/>
      <c r="N23067" s="120"/>
      <c r="U23067" s="121"/>
      <c r="V23067" s="122"/>
      <c r="W23067" s="123"/>
      <c r="AC23067" s="123"/>
    </row>
    <row r="23068" spans="5:29" s="2" customFormat="1">
      <c r="E23068" s="120"/>
      <c r="M23068" s="120"/>
      <c r="N23068" s="120"/>
      <c r="U23068" s="121"/>
      <c r="V23068" s="122"/>
      <c r="W23068" s="123"/>
      <c r="AC23068" s="123"/>
    </row>
    <row r="23069" spans="5:29" s="2" customFormat="1">
      <c r="E23069" s="120"/>
      <c r="M23069" s="120"/>
      <c r="N23069" s="120"/>
      <c r="U23069" s="121"/>
      <c r="V23069" s="122"/>
      <c r="W23069" s="123"/>
      <c r="AC23069" s="123"/>
    </row>
    <row r="23070" spans="5:29" s="2" customFormat="1">
      <c r="E23070" s="120"/>
      <c r="M23070" s="120"/>
      <c r="N23070" s="120"/>
      <c r="U23070" s="121"/>
      <c r="V23070" s="122"/>
      <c r="W23070" s="123"/>
      <c r="AC23070" s="123"/>
    </row>
    <row r="23071" spans="5:29" s="2" customFormat="1">
      <c r="E23071" s="120"/>
      <c r="M23071" s="120"/>
      <c r="N23071" s="120"/>
      <c r="U23071" s="121"/>
      <c r="V23071" s="122"/>
      <c r="W23071" s="123"/>
      <c r="AC23071" s="123"/>
    </row>
    <row r="23072" spans="5:29" s="2" customFormat="1">
      <c r="E23072" s="120"/>
      <c r="M23072" s="120"/>
      <c r="N23072" s="120"/>
      <c r="U23072" s="121"/>
      <c r="V23072" s="122"/>
      <c r="W23072" s="123"/>
      <c r="AC23072" s="123"/>
    </row>
    <row r="23073" spans="5:29" s="2" customFormat="1">
      <c r="E23073" s="120"/>
      <c r="M23073" s="120"/>
      <c r="N23073" s="120"/>
      <c r="U23073" s="121"/>
      <c r="V23073" s="122"/>
      <c r="W23073" s="123"/>
      <c r="AC23073" s="123"/>
    </row>
    <row r="23074" spans="5:29" s="2" customFormat="1">
      <c r="E23074" s="120"/>
      <c r="M23074" s="120"/>
      <c r="N23074" s="120"/>
      <c r="U23074" s="121"/>
      <c r="V23074" s="122"/>
      <c r="W23074" s="123"/>
      <c r="AC23074" s="123"/>
    </row>
    <row r="23075" spans="5:29" s="2" customFormat="1">
      <c r="E23075" s="120"/>
      <c r="M23075" s="120"/>
      <c r="N23075" s="120"/>
      <c r="U23075" s="121"/>
      <c r="V23075" s="122"/>
      <c r="W23075" s="123"/>
      <c r="AC23075" s="123"/>
    </row>
    <row r="23076" spans="5:29" s="2" customFormat="1">
      <c r="E23076" s="120"/>
      <c r="M23076" s="120"/>
      <c r="N23076" s="120"/>
      <c r="U23076" s="121"/>
      <c r="V23076" s="122"/>
      <c r="W23076" s="123"/>
      <c r="AC23076" s="123"/>
    </row>
    <row r="23077" spans="5:29" s="2" customFormat="1">
      <c r="E23077" s="120"/>
      <c r="M23077" s="120"/>
      <c r="N23077" s="120"/>
      <c r="U23077" s="121"/>
      <c r="V23077" s="122"/>
      <c r="W23077" s="123"/>
      <c r="AC23077" s="123"/>
    </row>
    <row r="23078" spans="5:29" s="2" customFormat="1">
      <c r="E23078" s="120"/>
      <c r="M23078" s="120"/>
      <c r="N23078" s="120"/>
      <c r="U23078" s="121"/>
      <c r="V23078" s="122"/>
      <c r="W23078" s="123"/>
      <c r="AC23078" s="123"/>
    </row>
    <row r="23079" spans="5:29" s="2" customFormat="1">
      <c r="E23079" s="120"/>
      <c r="M23079" s="120"/>
      <c r="N23079" s="120"/>
      <c r="U23079" s="121"/>
      <c r="V23079" s="122"/>
      <c r="W23079" s="123"/>
      <c r="AC23079" s="123"/>
    </row>
    <row r="23080" spans="5:29" s="2" customFormat="1">
      <c r="E23080" s="120"/>
      <c r="M23080" s="120"/>
      <c r="N23080" s="120"/>
      <c r="U23080" s="121"/>
      <c r="V23080" s="122"/>
      <c r="W23080" s="123"/>
      <c r="AC23080" s="123"/>
    </row>
    <row r="23081" spans="5:29" s="2" customFormat="1">
      <c r="E23081" s="120"/>
      <c r="M23081" s="120"/>
      <c r="N23081" s="120"/>
      <c r="U23081" s="121"/>
      <c r="V23081" s="122"/>
      <c r="W23081" s="123"/>
      <c r="AC23081" s="123"/>
    </row>
    <row r="23082" spans="5:29" s="2" customFormat="1">
      <c r="E23082" s="120"/>
      <c r="M23082" s="120"/>
      <c r="N23082" s="120"/>
      <c r="U23082" s="121"/>
      <c r="V23082" s="122"/>
      <c r="W23082" s="123"/>
      <c r="AC23082" s="123"/>
    </row>
    <row r="23083" spans="5:29" s="2" customFormat="1">
      <c r="E23083" s="120"/>
      <c r="M23083" s="120"/>
      <c r="N23083" s="120"/>
      <c r="U23083" s="121"/>
      <c r="V23083" s="122"/>
      <c r="W23083" s="123"/>
      <c r="AC23083" s="123"/>
    </row>
    <row r="23084" spans="5:29" s="2" customFormat="1">
      <c r="E23084" s="120"/>
      <c r="M23084" s="120"/>
      <c r="N23084" s="120"/>
      <c r="U23084" s="121"/>
      <c r="V23084" s="122"/>
      <c r="W23084" s="123"/>
      <c r="AC23084" s="123"/>
    </row>
    <row r="23085" spans="5:29" s="2" customFormat="1">
      <c r="E23085" s="120"/>
      <c r="M23085" s="120"/>
      <c r="N23085" s="120"/>
      <c r="U23085" s="121"/>
      <c r="V23085" s="122"/>
      <c r="W23085" s="123"/>
      <c r="AC23085" s="123"/>
    </row>
    <row r="23086" spans="5:29" s="2" customFormat="1">
      <c r="E23086" s="120"/>
      <c r="M23086" s="120"/>
      <c r="N23086" s="120"/>
      <c r="U23086" s="121"/>
      <c r="V23086" s="122"/>
      <c r="W23086" s="123"/>
      <c r="AC23086" s="123"/>
    </row>
    <row r="23087" spans="5:29" s="2" customFormat="1">
      <c r="E23087" s="120"/>
      <c r="M23087" s="120"/>
      <c r="N23087" s="120"/>
      <c r="U23087" s="121"/>
      <c r="V23087" s="122"/>
      <c r="W23087" s="123"/>
      <c r="AC23087" s="123"/>
    </row>
    <row r="23088" spans="5:29" s="2" customFormat="1">
      <c r="E23088" s="120"/>
      <c r="M23088" s="120"/>
      <c r="N23088" s="120"/>
      <c r="U23088" s="121"/>
      <c r="V23088" s="122"/>
      <c r="W23088" s="123"/>
      <c r="AC23088" s="123"/>
    </row>
    <row r="23089" spans="5:29" s="2" customFormat="1">
      <c r="E23089" s="120"/>
      <c r="M23089" s="120"/>
      <c r="N23089" s="120"/>
      <c r="U23089" s="121"/>
      <c r="V23089" s="122"/>
      <c r="W23089" s="123"/>
      <c r="AC23089" s="123"/>
    </row>
    <row r="23090" spans="5:29" s="2" customFormat="1">
      <c r="E23090" s="120"/>
      <c r="M23090" s="120"/>
      <c r="N23090" s="120"/>
      <c r="U23090" s="121"/>
      <c r="V23090" s="122"/>
      <c r="W23090" s="123"/>
      <c r="AC23090" s="123"/>
    </row>
    <row r="23091" spans="5:29" s="2" customFormat="1">
      <c r="E23091" s="120"/>
      <c r="M23091" s="120"/>
      <c r="N23091" s="120"/>
      <c r="U23091" s="121"/>
      <c r="V23091" s="122"/>
      <c r="W23091" s="123"/>
      <c r="AC23091" s="123"/>
    </row>
    <row r="23092" spans="5:29" s="2" customFormat="1">
      <c r="E23092" s="120"/>
      <c r="M23092" s="120"/>
      <c r="N23092" s="120"/>
      <c r="U23092" s="121"/>
      <c r="V23092" s="122"/>
      <c r="W23092" s="123"/>
      <c r="AC23092" s="123"/>
    </row>
    <row r="23093" spans="5:29" s="2" customFormat="1">
      <c r="E23093" s="120"/>
      <c r="M23093" s="120"/>
      <c r="N23093" s="120"/>
      <c r="U23093" s="121"/>
      <c r="V23093" s="122"/>
      <c r="W23093" s="123"/>
      <c r="AC23093" s="123"/>
    </row>
    <row r="23094" spans="5:29" s="2" customFormat="1">
      <c r="E23094" s="120"/>
      <c r="M23094" s="120"/>
      <c r="N23094" s="120"/>
      <c r="U23094" s="121"/>
      <c r="V23094" s="122"/>
      <c r="W23094" s="123"/>
      <c r="AC23094" s="123"/>
    </row>
    <row r="23095" spans="5:29" s="2" customFormat="1">
      <c r="E23095" s="120"/>
      <c r="M23095" s="120"/>
      <c r="N23095" s="120"/>
      <c r="U23095" s="121"/>
      <c r="V23095" s="122"/>
      <c r="W23095" s="123"/>
      <c r="AC23095" s="123"/>
    </row>
    <row r="23096" spans="5:29" s="2" customFormat="1">
      <c r="E23096" s="120"/>
      <c r="M23096" s="120"/>
      <c r="N23096" s="120"/>
      <c r="U23096" s="121"/>
      <c r="V23096" s="122"/>
      <c r="W23096" s="123"/>
      <c r="AC23096" s="123"/>
    </row>
    <row r="23097" spans="5:29" s="2" customFormat="1">
      <c r="E23097" s="120"/>
      <c r="M23097" s="120"/>
      <c r="N23097" s="120"/>
      <c r="U23097" s="121"/>
      <c r="V23097" s="122"/>
      <c r="W23097" s="123"/>
      <c r="AC23097" s="123"/>
    </row>
    <row r="23098" spans="5:29" s="2" customFormat="1">
      <c r="E23098" s="120"/>
      <c r="M23098" s="120"/>
      <c r="N23098" s="120"/>
      <c r="U23098" s="121"/>
      <c r="V23098" s="122"/>
      <c r="W23098" s="123"/>
      <c r="AC23098" s="123"/>
    </row>
    <row r="23099" spans="5:29" s="2" customFormat="1">
      <c r="E23099" s="120"/>
      <c r="M23099" s="120"/>
      <c r="N23099" s="120"/>
      <c r="U23099" s="121"/>
      <c r="V23099" s="122"/>
      <c r="W23099" s="123"/>
      <c r="AC23099" s="123"/>
    </row>
    <row r="23100" spans="5:29" s="2" customFormat="1">
      <c r="E23100" s="120"/>
      <c r="M23100" s="120"/>
      <c r="N23100" s="120"/>
      <c r="U23100" s="121"/>
      <c r="V23100" s="122"/>
      <c r="W23100" s="123"/>
      <c r="AC23100" s="123"/>
    </row>
    <row r="23101" spans="5:29" s="2" customFormat="1">
      <c r="E23101" s="120"/>
      <c r="M23101" s="120"/>
      <c r="N23101" s="120"/>
      <c r="U23101" s="121"/>
      <c r="V23101" s="122"/>
      <c r="W23101" s="123"/>
      <c r="AC23101" s="123"/>
    </row>
    <row r="23102" spans="5:29" s="2" customFormat="1">
      <c r="E23102" s="120"/>
      <c r="M23102" s="120"/>
      <c r="N23102" s="120"/>
      <c r="U23102" s="121"/>
      <c r="V23102" s="122"/>
      <c r="W23102" s="123"/>
      <c r="AC23102" s="123"/>
    </row>
    <row r="23103" spans="5:29" s="2" customFormat="1">
      <c r="E23103" s="120"/>
      <c r="M23103" s="120"/>
      <c r="N23103" s="120"/>
      <c r="U23103" s="121"/>
      <c r="V23103" s="122"/>
      <c r="W23103" s="123"/>
      <c r="AC23103" s="123"/>
    </row>
    <row r="23104" spans="5:29" s="2" customFormat="1">
      <c r="E23104" s="120"/>
      <c r="M23104" s="120"/>
      <c r="N23104" s="120"/>
      <c r="U23104" s="121"/>
      <c r="V23104" s="122"/>
      <c r="W23104" s="123"/>
      <c r="AC23104" s="123"/>
    </row>
    <row r="23105" spans="5:29" s="2" customFormat="1">
      <c r="E23105" s="120"/>
      <c r="M23105" s="120"/>
      <c r="N23105" s="120"/>
      <c r="U23105" s="121"/>
      <c r="V23105" s="122"/>
      <c r="W23105" s="123"/>
      <c r="AC23105" s="123"/>
    </row>
    <row r="23106" spans="5:29" s="2" customFormat="1">
      <c r="E23106" s="120"/>
      <c r="M23106" s="120"/>
      <c r="N23106" s="120"/>
      <c r="U23106" s="121"/>
      <c r="V23106" s="122"/>
      <c r="W23106" s="123"/>
      <c r="AC23106" s="123"/>
    </row>
    <row r="23107" spans="5:29" s="2" customFormat="1">
      <c r="E23107" s="120"/>
      <c r="M23107" s="120"/>
      <c r="N23107" s="120"/>
      <c r="U23107" s="121"/>
      <c r="V23107" s="122"/>
      <c r="W23107" s="123"/>
      <c r="AC23107" s="123"/>
    </row>
    <row r="23108" spans="5:29" s="2" customFormat="1">
      <c r="E23108" s="120"/>
      <c r="M23108" s="120"/>
      <c r="N23108" s="120"/>
      <c r="U23108" s="121"/>
      <c r="V23108" s="122"/>
      <c r="W23108" s="123"/>
      <c r="AC23108" s="123"/>
    </row>
    <row r="23109" spans="5:29" s="2" customFormat="1">
      <c r="E23109" s="120"/>
      <c r="M23109" s="120"/>
      <c r="N23109" s="120"/>
      <c r="U23109" s="121"/>
      <c r="V23109" s="122"/>
      <c r="W23109" s="123"/>
      <c r="AC23109" s="123"/>
    </row>
    <row r="23110" spans="5:29" s="2" customFormat="1">
      <c r="E23110" s="120"/>
      <c r="M23110" s="120"/>
      <c r="N23110" s="120"/>
      <c r="U23110" s="121"/>
      <c r="V23110" s="122"/>
      <c r="W23110" s="123"/>
      <c r="AC23110" s="123"/>
    </row>
    <row r="23111" spans="5:29" s="2" customFormat="1">
      <c r="E23111" s="120"/>
      <c r="M23111" s="120"/>
      <c r="N23111" s="120"/>
      <c r="U23111" s="121"/>
      <c r="V23111" s="122"/>
      <c r="W23111" s="123"/>
      <c r="AC23111" s="123"/>
    </row>
    <row r="23112" spans="5:29" s="2" customFormat="1">
      <c r="E23112" s="120"/>
      <c r="M23112" s="120"/>
      <c r="N23112" s="120"/>
      <c r="U23112" s="121"/>
      <c r="V23112" s="122"/>
      <c r="W23112" s="123"/>
      <c r="AC23112" s="123"/>
    </row>
    <row r="23113" spans="5:29" s="2" customFormat="1">
      <c r="E23113" s="120"/>
      <c r="M23113" s="120"/>
      <c r="N23113" s="120"/>
      <c r="U23113" s="121"/>
      <c r="V23113" s="122"/>
      <c r="W23113" s="123"/>
      <c r="AC23113" s="123"/>
    </row>
    <row r="23114" spans="5:29" s="2" customFormat="1">
      <c r="E23114" s="120"/>
      <c r="M23114" s="120"/>
      <c r="N23114" s="120"/>
      <c r="U23114" s="121"/>
      <c r="V23114" s="122"/>
      <c r="W23114" s="123"/>
      <c r="AC23114" s="123"/>
    </row>
    <row r="23115" spans="5:29" s="2" customFormat="1">
      <c r="E23115" s="120"/>
      <c r="M23115" s="120"/>
      <c r="N23115" s="120"/>
      <c r="U23115" s="121"/>
      <c r="V23115" s="122"/>
      <c r="W23115" s="123"/>
      <c r="AC23115" s="123"/>
    </row>
    <row r="23116" spans="5:29" s="2" customFormat="1">
      <c r="E23116" s="120"/>
      <c r="M23116" s="120"/>
      <c r="N23116" s="120"/>
      <c r="U23116" s="121"/>
      <c r="V23116" s="122"/>
      <c r="W23116" s="123"/>
      <c r="AC23116" s="123"/>
    </row>
    <row r="23117" spans="5:29" s="2" customFormat="1">
      <c r="E23117" s="120"/>
      <c r="M23117" s="120"/>
      <c r="N23117" s="120"/>
      <c r="U23117" s="121"/>
      <c r="V23117" s="122"/>
      <c r="W23117" s="123"/>
      <c r="AC23117" s="123"/>
    </row>
    <row r="23118" spans="5:29" s="2" customFormat="1">
      <c r="E23118" s="120"/>
      <c r="M23118" s="120"/>
      <c r="N23118" s="120"/>
      <c r="U23118" s="121"/>
      <c r="V23118" s="122"/>
      <c r="W23118" s="123"/>
      <c r="AC23118" s="123"/>
    </row>
    <row r="23119" spans="5:29" s="2" customFormat="1">
      <c r="E23119" s="120"/>
      <c r="M23119" s="120"/>
      <c r="N23119" s="120"/>
      <c r="U23119" s="121"/>
      <c r="V23119" s="122"/>
      <c r="W23119" s="123"/>
      <c r="AC23119" s="123"/>
    </row>
    <row r="23120" spans="5:29" s="2" customFormat="1">
      <c r="E23120" s="120"/>
      <c r="M23120" s="120"/>
      <c r="N23120" s="120"/>
      <c r="U23120" s="121"/>
      <c r="V23120" s="122"/>
      <c r="W23120" s="123"/>
      <c r="AC23120" s="123"/>
    </row>
    <row r="23121" spans="5:29" s="2" customFormat="1">
      <c r="E23121" s="120"/>
      <c r="M23121" s="120"/>
      <c r="N23121" s="120"/>
      <c r="U23121" s="121"/>
      <c r="V23121" s="122"/>
      <c r="W23121" s="123"/>
      <c r="AC23121" s="123"/>
    </row>
    <row r="23122" spans="5:29" s="2" customFormat="1">
      <c r="E23122" s="120"/>
      <c r="M23122" s="120"/>
      <c r="N23122" s="120"/>
      <c r="U23122" s="121"/>
      <c r="V23122" s="122"/>
      <c r="W23122" s="123"/>
      <c r="AC23122" s="123"/>
    </row>
    <row r="23123" spans="5:29" s="2" customFormat="1">
      <c r="E23123" s="120"/>
      <c r="M23123" s="120"/>
      <c r="N23123" s="120"/>
      <c r="U23123" s="121"/>
      <c r="V23123" s="122"/>
      <c r="W23123" s="123"/>
      <c r="AC23123" s="123"/>
    </row>
    <row r="23124" spans="5:29" s="2" customFormat="1">
      <c r="E23124" s="120"/>
      <c r="M23124" s="120"/>
      <c r="N23124" s="120"/>
      <c r="U23124" s="121"/>
      <c r="V23124" s="122"/>
      <c r="W23124" s="123"/>
      <c r="AC23124" s="123"/>
    </row>
    <row r="23125" spans="5:29" s="2" customFormat="1">
      <c r="E23125" s="120"/>
      <c r="M23125" s="120"/>
      <c r="N23125" s="120"/>
      <c r="U23125" s="121"/>
      <c r="V23125" s="122"/>
      <c r="W23125" s="123"/>
      <c r="AC23125" s="123"/>
    </row>
    <row r="23126" spans="5:29" s="2" customFormat="1">
      <c r="E23126" s="120"/>
      <c r="M23126" s="120"/>
      <c r="N23126" s="120"/>
      <c r="U23126" s="121"/>
      <c r="V23126" s="122"/>
      <c r="W23126" s="123"/>
      <c r="AC23126" s="123"/>
    </row>
    <row r="23127" spans="5:29" s="2" customFormat="1">
      <c r="E23127" s="120"/>
      <c r="M23127" s="120"/>
      <c r="N23127" s="120"/>
      <c r="U23127" s="121"/>
      <c r="V23127" s="122"/>
      <c r="W23127" s="123"/>
      <c r="AC23127" s="123"/>
    </row>
    <row r="23128" spans="5:29" s="2" customFormat="1">
      <c r="E23128" s="120"/>
      <c r="M23128" s="120"/>
      <c r="N23128" s="120"/>
      <c r="U23128" s="121"/>
      <c r="V23128" s="122"/>
      <c r="W23128" s="123"/>
      <c r="AC23128" s="123"/>
    </row>
    <row r="23129" spans="5:29" s="2" customFormat="1">
      <c r="E23129" s="120"/>
      <c r="M23129" s="120"/>
      <c r="N23129" s="120"/>
      <c r="U23129" s="121"/>
      <c r="V23129" s="122"/>
      <c r="W23129" s="123"/>
      <c r="AC23129" s="123"/>
    </row>
    <row r="23130" spans="5:29" s="2" customFormat="1">
      <c r="E23130" s="120"/>
      <c r="M23130" s="120"/>
      <c r="N23130" s="120"/>
      <c r="U23130" s="121"/>
      <c r="V23130" s="122"/>
      <c r="W23130" s="123"/>
      <c r="AC23130" s="123"/>
    </row>
    <row r="23131" spans="5:29" s="2" customFormat="1">
      <c r="E23131" s="120"/>
      <c r="M23131" s="120"/>
      <c r="N23131" s="120"/>
      <c r="U23131" s="121"/>
      <c r="V23131" s="122"/>
      <c r="W23131" s="123"/>
      <c r="AC23131" s="123"/>
    </row>
    <row r="23132" spans="5:29" s="2" customFormat="1">
      <c r="E23132" s="120"/>
      <c r="M23132" s="120"/>
      <c r="N23132" s="120"/>
      <c r="U23132" s="121"/>
      <c r="V23132" s="122"/>
      <c r="W23132" s="123"/>
      <c r="AC23132" s="123"/>
    </row>
    <row r="23133" spans="5:29" s="2" customFormat="1">
      <c r="E23133" s="120"/>
      <c r="M23133" s="120"/>
      <c r="N23133" s="120"/>
      <c r="U23133" s="121"/>
      <c r="V23133" s="122"/>
      <c r="W23133" s="123"/>
      <c r="AC23133" s="123"/>
    </row>
    <row r="23134" spans="5:29" s="2" customFormat="1">
      <c r="E23134" s="120"/>
      <c r="M23134" s="120"/>
      <c r="N23134" s="120"/>
      <c r="U23134" s="121"/>
      <c r="V23134" s="122"/>
      <c r="W23134" s="123"/>
      <c r="AC23134" s="123"/>
    </row>
    <row r="23135" spans="5:29" s="2" customFormat="1">
      <c r="E23135" s="120"/>
      <c r="M23135" s="120"/>
      <c r="N23135" s="120"/>
      <c r="U23135" s="121"/>
      <c r="V23135" s="122"/>
      <c r="W23135" s="123"/>
      <c r="AC23135" s="123"/>
    </row>
    <row r="23136" spans="5:29" s="2" customFormat="1">
      <c r="E23136" s="120"/>
      <c r="M23136" s="120"/>
      <c r="N23136" s="120"/>
      <c r="U23136" s="121"/>
      <c r="V23136" s="122"/>
      <c r="W23136" s="123"/>
      <c r="AC23136" s="123"/>
    </row>
    <row r="23137" spans="5:29" s="2" customFormat="1">
      <c r="E23137" s="120"/>
      <c r="M23137" s="120"/>
      <c r="N23137" s="120"/>
      <c r="U23137" s="121"/>
      <c r="V23137" s="122"/>
      <c r="W23137" s="123"/>
      <c r="AC23137" s="123"/>
    </row>
    <row r="23138" spans="5:29" s="2" customFormat="1">
      <c r="E23138" s="120"/>
      <c r="M23138" s="120"/>
      <c r="N23138" s="120"/>
      <c r="U23138" s="121"/>
      <c r="V23138" s="122"/>
      <c r="W23138" s="123"/>
      <c r="AC23138" s="123"/>
    </row>
    <row r="23139" spans="5:29" s="2" customFormat="1">
      <c r="E23139" s="120"/>
      <c r="M23139" s="120"/>
      <c r="N23139" s="120"/>
      <c r="U23139" s="121"/>
      <c r="V23139" s="122"/>
      <c r="W23139" s="123"/>
      <c r="AC23139" s="123"/>
    </row>
    <row r="23140" spans="5:29" s="2" customFormat="1">
      <c r="E23140" s="120"/>
      <c r="M23140" s="120"/>
      <c r="N23140" s="120"/>
      <c r="U23140" s="121"/>
      <c r="V23140" s="122"/>
      <c r="W23140" s="123"/>
      <c r="AC23140" s="123"/>
    </row>
    <row r="23141" spans="5:29" s="2" customFormat="1">
      <c r="E23141" s="120"/>
      <c r="M23141" s="120"/>
      <c r="N23141" s="120"/>
      <c r="U23141" s="121"/>
      <c r="V23141" s="122"/>
      <c r="W23141" s="123"/>
      <c r="AC23141" s="123"/>
    </row>
    <row r="23142" spans="5:29" s="2" customFormat="1">
      <c r="E23142" s="120"/>
      <c r="M23142" s="120"/>
      <c r="N23142" s="120"/>
      <c r="U23142" s="121"/>
      <c r="V23142" s="122"/>
      <c r="W23142" s="123"/>
      <c r="AC23142" s="123"/>
    </row>
    <row r="23143" spans="5:29" s="2" customFormat="1">
      <c r="E23143" s="120"/>
      <c r="M23143" s="120"/>
      <c r="N23143" s="120"/>
      <c r="U23143" s="121"/>
      <c r="V23143" s="122"/>
      <c r="W23143" s="123"/>
      <c r="AC23143" s="123"/>
    </row>
    <row r="23144" spans="5:29" s="2" customFormat="1">
      <c r="E23144" s="120"/>
      <c r="M23144" s="120"/>
      <c r="N23144" s="120"/>
      <c r="U23144" s="121"/>
      <c r="V23144" s="122"/>
      <c r="W23144" s="123"/>
      <c r="AC23144" s="123"/>
    </row>
    <row r="23145" spans="5:29" s="2" customFormat="1">
      <c r="E23145" s="120"/>
      <c r="M23145" s="120"/>
      <c r="N23145" s="120"/>
      <c r="U23145" s="121"/>
      <c r="V23145" s="122"/>
      <c r="W23145" s="123"/>
      <c r="AC23145" s="123"/>
    </row>
    <row r="23146" spans="5:29" s="2" customFormat="1">
      <c r="E23146" s="120"/>
      <c r="M23146" s="120"/>
      <c r="N23146" s="120"/>
      <c r="U23146" s="121"/>
      <c r="V23146" s="122"/>
      <c r="W23146" s="123"/>
      <c r="AC23146" s="123"/>
    </row>
    <row r="23147" spans="5:29" s="2" customFormat="1">
      <c r="E23147" s="120"/>
      <c r="M23147" s="120"/>
      <c r="N23147" s="120"/>
      <c r="U23147" s="121"/>
      <c r="V23147" s="122"/>
      <c r="W23147" s="123"/>
      <c r="AC23147" s="123"/>
    </row>
    <row r="23148" spans="5:29" s="2" customFormat="1">
      <c r="E23148" s="120"/>
      <c r="M23148" s="120"/>
      <c r="N23148" s="120"/>
      <c r="U23148" s="121"/>
      <c r="V23148" s="122"/>
      <c r="W23148" s="123"/>
      <c r="AC23148" s="123"/>
    </row>
    <row r="23149" spans="5:29" s="2" customFormat="1">
      <c r="E23149" s="120"/>
      <c r="M23149" s="120"/>
      <c r="N23149" s="120"/>
      <c r="U23149" s="121"/>
      <c r="V23149" s="122"/>
      <c r="W23149" s="123"/>
      <c r="AC23149" s="123"/>
    </row>
    <row r="23150" spans="5:29" s="2" customFormat="1">
      <c r="E23150" s="120"/>
      <c r="M23150" s="120"/>
      <c r="N23150" s="120"/>
      <c r="U23150" s="121"/>
      <c r="V23150" s="122"/>
      <c r="W23150" s="123"/>
      <c r="AC23150" s="123"/>
    </row>
    <row r="23151" spans="5:29" s="2" customFormat="1">
      <c r="E23151" s="120"/>
      <c r="M23151" s="120"/>
      <c r="N23151" s="120"/>
      <c r="U23151" s="121"/>
      <c r="V23151" s="122"/>
      <c r="W23151" s="123"/>
      <c r="AC23151" s="123"/>
    </row>
    <row r="23152" spans="5:29" s="2" customFormat="1">
      <c r="E23152" s="120"/>
      <c r="M23152" s="120"/>
      <c r="N23152" s="120"/>
      <c r="U23152" s="121"/>
      <c r="V23152" s="122"/>
      <c r="W23152" s="123"/>
      <c r="AC23152" s="123"/>
    </row>
    <row r="23153" spans="5:29" s="2" customFormat="1">
      <c r="E23153" s="120"/>
      <c r="M23153" s="120"/>
      <c r="N23153" s="120"/>
      <c r="U23153" s="121"/>
      <c r="V23153" s="122"/>
      <c r="W23153" s="123"/>
      <c r="AC23153" s="123"/>
    </row>
    <row r="23154" spans="5:29" s="2" customFormat="1">
      <c r="E23154" s="120"/>
      <c r="M23154" s="120"/>
      <c r="N23154" s="120"/>
      <c r="U23154" s="121"/>
      <c r="V23154" s="122"/>
      <c r="W23154" s="123"/>
      <c r="AC23154" s="123"/>
    </row>
    <row r="23155" spans="5:29" s="2" customFormat="1">
      <c r="E23155" s="120"/>
      <c r="M23155" s="120"/>
      <c r="N23155" s="120"/>
      <c r="U23155" s="121"/>
      <c r="V23155" s="122"/>
      <c r="W23155" s="123"/>
      <c r="AC23155" s="123"/>
    </row>
    <row r="23156" spans="5:29" s="2" customFormat="1">
      <c r="E23156" s="120"/>
      <c r="M23156" s="120"/>
      <c r="N23156" s="120"/>
      <c r="U23156" s="121"/>
      <c r="V23156" s="122"/>
      <c r="W23156" s="123"/>
      <c r="AC23156" s="123"/>
    </row>
    <row r="23157" spans="5:29" s="2" customFormat="1">
      <c r="E23157" s="120"/>
      <c r="M23157" s="120"/>
      <c r="N23157" s="120"/>
      <c r="U23157" s="121"/>
      <c r="V23157" s="122"/>
      <c r="W23157" s="123"/>
      <c r="AC23157" s="123"/>
    </row>
    <row r="23158" spans="5:29" s="2" customFormat="1">
      <c r="E23158" s="120"/>
      <c r="M23158" s="120"/>
      <c r="N23158" s="120"/>
      <c r="U23158" s="121"/>
      <c r="V23158" s="122"/>
      <c r="W23158" s="123"/>
      <c r="AC23158" s="123"/>
    </row>
    <row r="23159" spans="5:29" s="2" customFormat="1">
      <c r="E23159" s="120"/>
      <c r="M23159" s="120"/>
      <c r="N23159" s="120"/>
      <c r="U23159" s="121"/>
      <c r="V23159" s="122"/>
      <c r="W23159" s="123"/>
      <c r="AC23159" s="123"/>
    </row>
    <row r="23160" spans="5:29" s="2" customFormat="1">
      <c r="E23160" s="120"/>
      <c r="M23160" s="120"/>
      <c r="N23160" s="120"/>
      <c r="U23160" s="121"/>
      <c r="V23160" s="122"/>
      <c r="W23160" s="123"/>
      <c r="AC23160" s="123"/>
    </row>
    <row r="23161" spans="5:29" s="2" customFormat="1">
      <c r="E23161" s="120"/>
      <c r="M23161" s="120"/>
      <c r="N23161" s="120"/>
      <c r="U23161" s="121"/>
      <c r="V23161" s="122"/>
      <c r="W23161" s="123"/>
      <c r="AC23161" s="123"/>
    </row>
    <row r="23162" spans="5:29" s="2" customFormat="1">
      <c r="E23162" s="120"/>
      <c r="M23162" s="120"/>
      <c r="N23162" s="120"/>
      <c r="U23162" s="121"/>
      <c r="V23162" s="122"/>
      <c r="W23162" s="123"/>
      <c r="AC23162" s="123"/>
    </row>
    <row r="23163" spans="5:29" s="2" customFormat="1">
      <c r="E23163" s="120"/>
      <c r="M23163" s="120"/>
      <c r="N23163" s="120"/>
      <c r="U23163" s="121"/>
      <c r="V23163" s="122"/>
      <c r="W23163" s="123"/>
      <c r="AC23163" s="123"/>
    </row>
    <row r="23164" spans="5:29" s="2" customFormat="1">
      <c r="E23164" s="120"/>
      <c r="M23164" s="120"/>
      <c r="N23164" s="120"/>
      <c r="U23164" s="121"/>
      <c r="V23164" s="122"/>
      <c r="W23164" s="123"/>
      <c r="AC23164" s="123"/>
    </row>
    <row r="23165" spans="5:29" s="2" customFormat="1">
      <c r="E23165" s="120"/>
      <c r="M23165" s="120"/>
      <c r="N23165" s="120"/>
      <c r="U23165" s="121"/>
      <c r="V23165" s="122"/>
      <c r="W23165" s="123"/>
      <c r="AC23165" s="123"/>
    </row>
    <row r="23166" spans="5:29" s="2" customFormat="1">
      <c r="E23166" s="120"/>
      <c r="M23166" s="120"/>
      <c r="N23166" s="120"/>
      <c r="U23166" s="121"/>
      <c r="V23166" s="122"/>
      <c r="W23166" s="123"/>
      <c r="AC23166" s="123"/>
    </row>
    <row r="23167" spans="5:29" s="2" customFormat="1">
      <c r="E23167" s="120"/>
      <c r="M23167" s="120"/>
      <c r="N23167" s="120"/>
      <c r="U23167" s="121"/>
      <c r="V23167" s="122"/>
      <c r="W23167" s="123"/>
      <c r="AC23167" s="123"/>
    </row>
    <row r="23168" spans="5:29" s="2" customFormat="1">
      <c r="E23168" s="120"/>
      <c r="M23168" s="120"/>
      <c r="N23168" s="120"/>
      <c r="U23168" s="121"/>
      <c r="V23168" s="122"/>
      <c r="W23168" s="123"/>
      <c r="AC23168" s="123"/>
    </row>
    <row r="23169" spans="5:29" s="2" customFormat="1">
      <c r="E23169" s="120"/>
      <c r="M23169" s="120"/>
      <c r="N23169" s="120"/>
      <c r="U23169" s="121"/>
      <c r="V23169" s="122"/>
      <c r="W23169" s="123"/>
      <c r="AC23169" s="123"/>
    </row>
    <row r="23170" spans="5:29" s="2" customFormat="1">
      <c r="E23170" s="120"/>
      <c r="M23170" s="120"/>
      <c r="N23170" s="120"/>
      <c r="U23170" s="121"/>
      <c r="V23170" s="122"/>
      <c r="W23170" s="123"/>
      <c r="AC23170" s="123"/>
    </row>
    <row r="23171" spans="5:29" s="2" customFormat="1">
      <c r="E23171" s="120"/>
      <c r="M23171" s="120"/>
      <c r="N23171" s="120"/>
      <c r="U23171" s="121"/>
      <c r="V23171" s="122"/>
      <c r="W23171" s="123"/>
      <c r="AC23171" s="123"/>
    </row>
    <row r="23172" spans="5:29" s="2" customFormat="1">
      <c r="E23172" s="120"/>
      <c r="M23172" s="120"/>
      <c r="N23172" s="120"/>
      <c r="U23172" s="121"/>
      <c r="V23172" s="122"/>
      <c r="W23172" s="123"/>
      <c r="AC23172" s="123"/>
    </row>
    <row r="23173" spans="5:29" s="2" customFormat="1">
      <c r="E23173" s="120"/>
      <c r="M23173" s="120"/>
      <c r="N23173" s="120"/>
      <c r="U23173" s="121"/>
      <c r="V23173" s="122"/>
      <c r="W23173" s="123"/>
      <c r="AC23173" s="123"/>
    </row>
    <row r="23174" spans="5:29" s="2" customFormat="1">
      <c r="E23174" s="120"/>
      <c r="M23174" s="120"/>
      <c r="N23174" s="120"/>
      <c r="U23174" s="121"/>
      <c r="V23174" s="122"/>
      <c r="W23174" s="123"/>
      <c r="AC23174" s="123"/>
    </row>
    <row r="23175" spans="5:29" s="2" customFormat="1">
      <c r="E23175" s="120"/>
      <c r="M23175" s="120"/>
      <c r="N23175" s="120"/>
      <c r="U23175" s="121"/>
      <c r="V23175" s="122"/>
      <c r="W23175" s="123"/>
      <c r="AC23175" s="123"/>
    </row>
    <row r="23176" spans="5:29" s="2" customFormat="1">
      <c r="E23176" s="120"/>
      <c r="M23176" s="120"/>
      <c r="N23176" s="120"/>
      <c r="U23176" s="121"/>
      <c r="V23176" s="122"/>
      <c r="W23176" s="123"/>
      <c r="AC23176" s="123"/>
    </row>
    <row r="23177" spans="5:29" s="2" customFormat="1">
      <c r="E23177" s="120"/>
      <c r="M23177" s="120"/>
      <c r="N23177" s="120"/>
      <c r="U23177" s="121"/>
      <c r="V23177" s="122"/>
      <c r="W23177" s="123"/>
      <c r="AC23177" s="123"/>
    </row>
    <row r="23178" spans="5:29" s="2" customFormat="1">
      <c r="E23178" s="120"/>
      <c r="M23178" s="120"/>
      <c r="N23178" s="120"/>
      <c r="U23178" s="121"/>
      <c r="V23178" s="122"/>
      <c r="W23178" s="123"/>
      <c r="AC23178" s="123"/>
    </row>
    <row r="23179" spans="5:29" s="2" customFormat="1">
      <c r="E23179" s="120"/>
      <c r="M23179" s="120"/>
      <c r="N23179" s="120"/>
      <c r="U23179" s="121"/>
      <c r="V23179" s="122"/>
      <c r="W23179" s="123"/>
      <c r="AC23179" s="123"/>
    </row>
    <row r="23180" spans="5:29" s="2" customFormat="1">
      <c r="E23180" s="120"/>
      <c r="M23180" s="120"/>
      <c r="N23180" s="120"/>
      <c r="U23180" s="121"/>
      <c r="V23180" s="122"/>
      <c r="W23180" s="123"/>
      <c r="AC23180" s="123"/>
    </row>
    <row r="23181" spans="5:29" s="2" customFormat="1">
      <c r="E23181" s="120"/>
      <c r="M23181" s="120"/>
      <c r="N23181" s="120"/>
      <c r="U23181" s="121"/>
      <c r="V23181" s="122"/>
      <c r="W23181" s="123"/>
      <c r="AC23181" s="123"/>
    </row>
    <row r="23182" spans="5:29" s="2" customFormat="1">
      <c r="E23182" s="120"/>
      <c r="M23182" s="120"/>
      <c r="N23182" s="120"/>
      <c r="U23182" s="121"/>
      <c r="V23182" s="122"/>
      <c r="W23182" s="123"/>
      <c r="AC23182" s="123"/>
    </row>
    <row r="23183" spans="5:29" s="2" customFormat="1">
      <c r="E23183" s="120"/>
      <c r="M23183" s="120"/>
      <c r="N23183" s="120"/>
      <c r="U23183" s="121"/>
      <c r="V23183" s="122"/>
      <c r="W23183" s="123"/>
      <c r="AC23183" s="123"/>
    </row>
    <row r="23184" spans="5:29" s="2" customFormat="1">
      <c r="E23184" s="120"/>
      <c r="M23184" s="120"/>
      <c r="N23184" s="120"/>
      <c r="U23184" s="121"/>
      <c r="V23184" s="122"/>
      <c r="W23184" s="123"/>
      <c r="AC23184" s="123"/>
    </row>
    <row r="23185" spans="5:29" s="2" customFormat="1">
      <c r="E23185" s="120"/>
      <c r="M23185" s="120"/>
      <c r="N23185" s="120"/>
      <c r="U23185" s="121"/>
      <c r="V23185" s="122"/>
      <c r="W23185" s="123"/>
      <c r="AC23185" s="123"/>
    </row>
    <row r="23186" spans="5:29" s="2" customFormat="1">
      <c r="E23186" s="120"/>
      <c r="M23186" s="120"/>
      <c r="N23186" s="120"/>
      <c r="U23186" s="121"/>
      <c r="V23186" s="122"/>
      <c r="W23186" s="123"/>
      <c r="AC23186" s="123"/>
    </row>
    <row r="23187" spans="5:29" s="2" customFormat="1">
      <c r="E23187" s="120"/>
      <c r="M23187" s="120"/>
      <c r="N23187" s="120"/>
      <c r="U23187" s="121"/>
      <c r="V23187" s="122"/>
      <c r="W23187" s="123"/>
      <c r="AC23187" s="123"/>
    </row>
    <row r="23188" spans="5:29" s="2" customFormat="1">
      <c r="E23188" s="120"/>
      <c r="M23188" s="120"/>
      <c r="N23188" s="120"/>
      <c r="U23188" s="121"/>
      <c r="V23188" s="122"/>
      <c r="W23188" s="123"/>
      <c r="AC23188" s="123"/>
    </row>
    <row r="23189" spans="5:29" s="2" customFormat="1">
      <c r="E23189" s="120"/>
      <c r="M23189" s="120"/>
      <c r="N23189" s="120"/>
      <c r="U23189" s="121"/>
      <c r="V23189" s="122"/>
      <c r="W23189" s="123"/>
      <c r="AC23189" s="123"/>
    </row>
    <row r="23190" spans="5:29" s="2" customFormat="1">
      <c r="E23190" s="120"/>
      <c r="M23190" s="120"/>
      <c r="N23190" s="120"/>
      <c r="U23190" s="121"/>
      <c r="V23190" s="122"/>
      <c r="W23190" s="123"/>
      <c r="AC23190" s="123"/>
    </row>
    <row r="23191" spans="5:29" s="2" customFormat="1">
      <c r="E23191" s="120"/>
      <c r="M23191" s="120"/>
      <c r="N23191" s="120"/>
      <c r="U23191" s="121"/>
      <c r="V23191" s="122"/>
      <c r="W23191" s="123"/>
      <c r="AC23191" s="123"/>
    </row>
    <row r="23192" spans="5:29" s="2" customFormat="1">
      <c r="E23192" s="120"/>
      <c r="M23192" s="120"/>
      <c r="N23192" s="120"/>
      <c r="U23192" s="121"/>
      <c r="V23192" s="122"/>
      <c r="W23192" s="123"/>
      <c r="AC23192" s="123"/>
    </row>
    <row r="23193" spans="5:29" s="2" customFormat="1">
      <c r="E23193" s="120"/>
      <c r="M23193" s="120"/>
      <c r="N23193" s="120"/>
      <c r="U23193" s="121"/>
      <c r="V23193" s="122"/>
      <c r="W23193" s="123"/>
      <c r="AC23193" s="123"/>
    </row>
    <row r="23194" spans="5:29" s="2" customFormat="1">
      <c r="E23194" s="120"/>
      <c r="M23194" s="120"/>
      <c r="N23194" s="120"/>
      <c r="U23194" s="121"/>
      <c r="V23194" s="122"/>
      <c r="W23194" s="123"/>
      <c r="AC23194" s="123"/>
    </row>
    <row r="23195" spans="5:29" s="2" customFormat="1">
      <c r="E23195" s="120"/>
      <c r="M23195" s="120"/>
      <c r="N23195" s="120"/>
      <c r="U23195" s="121"/>
      <c r="V23195" s="122"/>
      <c r="W23195" s="123"/>
      <c r="AC23195" s="123"/>
    </row>
    <row r="23196" spans="5:29" s="2" customFormat="1">
      <c r="E23196" s="120"/>
      <c r="M23196" s="120"/>
      <c r="N23196" s="120"/>
      <c r="U23196" s="121"/>
      <c r="V23196" s="122"/>
      <c r="W23196" s="123"/>
      <c r="AC23196" s="123"/>
    </row>
    <row r="23197" spans="5:29" s="2" customFormat="1">
      <c r="E23197" s="120"/>
      <c r="M23197" s="120"/>
      <c r="N23197" s="120"/>
      <c r="U23197" s="121"/>
      <c r="V23197" s="122"/>
      <c r="W23197" s="123"/>
      <c r="AC23197" s="123"/>
    </row>
    <row r="23198" spans="5:29" s="2" customFormat="1">
      <c r="E23198" s="120"/>
      <c r="M23198" s="120"/>
      <c r="N23198" s="120"/>
      <c r="U23198" s="121"/>
      <c r="V23198" s="122"/>
      <c r="W23198" s="123"/>
      <c r="AC23198" s="123"/>
    </row>
    <row r="23199" spans="5:29" s="2" customFormat="1">
      <c r="E23199" s="120"/>
      <c r="M23199" s="120"/>
      <c r="N23199" s="120"/>
      <c r="U23199" s="121"/>
      <c r="V23199" s="122"/>
      <c r="W23199" s="123"/>
      <c r="AC23199" s="123"/>
    </row>
    <row r="23200" spans="5:29" s="2" customFormat="1">
      <c r="E23200" s="120"/>
      <c r="M23200" s="120"/>
      <c r="N23200" s="120"/>
      <c r="U23200" s="121"/>
      <c r="V23200" s="122"/>
      <c r="W23200" s="123"/>
      <c r="AC23200" s="123"/>
    </row>
    <row r="23201" spans="5:29" s="2" customFormat="1">
      <c r="E23201" s="120"/>
      <c r="M23201" s="120"/>
      <c r="N23201" s="120"/>
      <c r="U23201" s="121"/>
      <c r="V23201" s="122"/>
      <c r="W23201" s="123"/>
      <c r="AC23201" s="123"/>
    </row>
    <row r="23202" spans="5:29" s="2" customFormat="1">
      <c r="E23202" s="120"/>
      <c r="M23202" s="120"/>
      <c r="N23202" s="120"/>
      <c r="U23202" s="121"/>
      <c r="V23202" s="122"/>
      <c r="W23202" s="123"/>
      <c r="AC23202" s="123"/>
    </row>
    <row r="23203" spans="5:29" s="2" customFormat="1">
      <c r="E23203" s="120"/>
      <c r="M23203" s="120"/>
      <c r="N23203" s="120"/>
      <c r="U23203" s="121"/>
      <c r="V23203" s="122"/>
      <c r="W23203" s="123"/>
      <c r="AC23203" s="123"/>
    </row>
    <row r="23204" spans="5:29" s="2" customFormat="1">
      <c r="E23204" s="120"/>
      <c r="M23204" s="120"/>
      <c r="N23204" s="120"/>
      <c r="U23204" s="121"/>
      <c r="V23204" s="122"/>
      <c r="W23204" s="123"/>
      <c r="AC23204" s="123"/>
    </row>
    <row r="23205" spans="5:29" s="2" customFormat="1">
      <c r="E23205" s="120"/>
      <c r="M23205" s="120"/>
      <c r="N23205" s="120"/>
      <c r="U23205" s="121"/>
      <c r="V23205" s="122"/>
      <c r="W23205" s="123"/>
      <c r="AC23205" s="123"/>
    </row>
    <row r="23206" spans="5:29" s="2" customFormat="1">
      <c r="E23206" s="120"/>
      <c r="M23206" s="120"/>
      <c r="N23206" s="120"/>
      <c r="U23206" s="121"/>
      <c r="V23206" s="122"/>
      <c r="W23206" s="123"/>
      <c r="AC23206" s="123"/>
    </row>
    <row r="23207" spans="5:29" s="2" customFormat="1">
      <c r="E23207" s="120"/>
      <c r="M23207" s="120"/>
      <c r="N23207" s="120"/>
      <c r="U23207" s="121"/>
      <c r="V23207" s="122"/>
      <c r="W23207" s="123"/>
      <c r="AC23207" s="123"/>
    </row>
    <row r="23208" spans="5:29" s="2" customFormat="1">
      <c r="E23208" s="120"/>
      <c r="M23208" s="120"/>
      <c r="N23208" s="120"/>
      <c r="U23208" s="121"/>
      <c r="V23208" s="122"/>
      <c r="W23208" s="123"/>
      <c r="AC23208" s="123"/>
    </row>
    <row r="23209" spans="5:29" s="2" customFormat="1">
      <c r="E23209" s="120"/>
      <c r="M23209" s="120"/>
      <c r="N23209" s="120"/>
      <c r="U23209" s="121"/>
      <c r="V23209" s="122"/>
      <c r="W23209" s="123"/>
      <c r="AC23209" s="123"/>
    </row>
    <row r="23210" spans="5:29" s="2" customFormat="1">
      <c r="E23210" s="120"/>
      <c r="M23210" s="120"/>
      <c r="N23210" s="120"/>
      <c r="U23210" s="121"/>
      <c r="V23210" s="122"/>
      <c r="W23210" s="123"/>
      <c r="AC23210" s="123"/>
    </row>
    <row r="23211" spans="5:29" s="2" customFormat="1">
      <c r="E23211" s="120"/>
      <c r="M23211" s="120"/>
      <c r="N23211" s="120"/>
      <c r="U23211" s="121"/>
      <c r="V23211" s="122"/>
      <c r="W23211" s="123"/>
      <c r="AC23211" s="123"/>
    </row>
    <row r="23212" spans="5:29" s="2" customFormat="1">
      <c r="E23212" s="120"/>
      <c r="M23212" s="120"/>
      <c r="N23212" s="120"/>
      <c r="U23212" s="121"/>
      <c r="V23212" s="122"/>
      <c r="W23212" s="123"/>
      <c r="AC23212" s="123"/>
    </row>
    <row r="23213" spans="5:29" s="2" customFormat="1">
      <c r="E23213" s="120"/>
      <c r="M23213" s="120"/>
      <c r="N23213" s="120"/>
      <c r="U23213" s="121"/>
      <c r="V23213" s="122"/>
      <c r="W23213" s="123"/>
      <c r="AC23213" s="123"/>
    </row>
    <row r="23214" spans="5:29" s="2" customFormat="1">
      <c r="E23214" s="120"/>
      <c r="M23214" s="120"/>
      <c r="N23214" s="120"/>
      <c r="U23214" s="121"/>
      <c r="V23214" s="122"/>
      <c r="W23214" s="123"/>
      <c r="AC23214" s="123"/>
    </row>
    <row r="23215" spans="5:29" s="2" customFormat="1">
      <c r="E23215" s="120"/>
      <c r="M23215" s="120"/>
      <c r="N23215" s="120"/>
      <c r="U23215" s="121"/>
      <c r="V23215" s="122"/>
      <c r="W23215" s="123"/>
      <c r="AC23215" s="123"/>
    </row>
    <row r="23216" spans="5:29" s="2" customFormat="1">
      <c r="E23216" s="120"/>
      <c r="M23216" s="120"/>
      <c r="N23216" s="120"/>
      <c r="U23216" s="121"/>
      <c r="V23216" s="122"/>
      <c r="W23216" s="123"/>
      <c r="AC23216" s="123"/>
    </row>
    <row r="23217" spans="5:29" s="2" customFormat="1">
      <c r="E23217" s="120"/>
      <c r="M23217" s="120"/>
      <c r="N23217" s="120"/>
      <c r="U23217" s="121"/>
      <c r="V23217" s="122"/>
      <c r="W23217" s="123"/>
      <c r="AC23217" s="123"/>
    </row>
    <row r="23218" spans="5:29" s="2" customFormat="1">
      <c r="E23218" s="120"/>
      <c r="M23218" s="120"/>
      <c r="N23218" s="120"/>
      <c r="U23218" s="121"/>
      <c r="V23218" s="122"/>
      <c r="W23218" s="123"/>
      <c r="AC23218" s="123"/>
    </row>
    <row r="23219" spans="5:29" s="2" customFormat="1">
      <c r="E23219" s="120"/>
      <c r="M23219" s="120"/>
      <c r="N23219" s="120"/>
      <c r="U23219" s="121"/>
      <c r="V23219" s="122"/>
      <c r="W23219" s="123"/>
      <c r="AC23219" s="123"/>
    </row>
    <row r="23220" spans="5:29" s="2" customFormat="1">
      <c r="E23220" s="120"/>
      <c r="M23220" s="120"/>
      <c r="N23220" s="120"/>
      <c r="U23220" s="121"/>
      <c r="V23220" s="122"/>
      <c r="W23220" s="123"/>
      <c r="AC23220" s="123"/>
    </row>
    <row r="23221" spans="5:29" s="2" customFormat="1">
      <c r="E23221" s="120"/>
      <c r="M23221" s="120"/>
      <c r="N23221" s="120"/>
      <c r="U23221" s="121"/>
      <c r="V23221" s="122"/>
      <c r="W23221" s="123"/>
      <c r="AC23221" s="123"/>
    </row>
    <row r="23222" spans="5:29" s="2" customFormat="1">
      <c r="E23222" s="120"/>
      <c r="M23222" s="120"/>
      <c r="N23222" s="120"/>
      <c r="U23222" s="121"/>
      <c r="V23222" s="122"/>
      <c r="W23222" s="123"/>
      <c r="AC23222" s="123"/>
    </row>
    <row r="23223" spans="5:29" s="2" customFormat="1">
      <c r="E23223" s="120"/>
      <c r="M23223" s="120"/>
      <c r="N23223" s="120"/>
      <c r="U23223" s="121"/>
      <c r="V23223" s="122"/>
      <c r="W23223" s="123"/>
      <c r="AC23223" s="123"/>
    </row>
    <row r="23224" spans="5:29" s="2" customFormat="1">
      <c r="E23224" s="120"/>
      <c r="M23224" s="120"/>
      <c r="N23224" s="120"/>
      <c r="U23224" s="121"/>
      <c r="V23224" s="122"/>
      <c r="W23224" s="123"/>
      <c r="AC23224" s="123"/>
    </row>
    <row r="23225" spans="5:29" s="2" customFormat="1">
      <c r="E23225" s="120"/>
      <c r="M23225" s="120"/>
      <c r="N23225" s="120"/>
      <c r="U23225" s="121"/>
      <c r="V23225" s="122"/>
      <c r="W23225" s="123"/>
      <c r="AC23225" s="123"/>
    </row>
    <row r="23226" spans="5:29" s="2" customFormat="1">
      <c r="E23226" s="120"/>
      <c r="M23226" s="120"/>
      <c r="N23226" s="120"/>
      <c r="U23226" s="121"/>
      <c r="V23226" s="122"/>
      <c r="W23226" s="123"/>
      <c r="AC23226" s="123"/>
    </row>
    <row r="23227" spans="5:29" s="2" customFormat="1">
      <c r="E23227" s="120"/>
      <c r="M23227" s="120"/>
      <c r="N23227" s="120"/>
      <c r="U23227" s="121"/>
      <c r="V23227" s="122"/>
      <c r="W23227" s="123"/>
      <c r="AC23227" s="123"/>
    </row>
    <row r="23228" spans="5:29" s="2" customFormat="1">
      <c r="E23228" s="120"/>
      <c r="M23228" s="120"/>
      <c r="N23228" s="120"/>
      <c r="U23228" s="121"/>
      <c r="V23228" s="122"/>
      <c r="W23228" s="123"/>
      <c r="AC23228" s="123"/>
    </row>
    <row r="23229" spans="5:29" s="2" customFormat="1">
      <c r="E23229" s="120"/>
      <c r="M23229" s="120"/>
      <c r="N23229" s="120"/>
      <c r="U23229" s="121"/>
      <c r="V23229" s="122"/>
      <c r="W23229" s="123"/>
      <c r="AC23229" s="123"/>
    </row>
    <row r="23230" spans="5:29" s="2" customFormat="1">
      <c r="E23230" s="120"/>
      <c r="M23230" s="120"/>
      <c r="N23230" s="120"/>
      <c r="U23230" s="121"/>
      <c r="V23230" s="122"/>
      <c r="W23230" s="123"/>
      <c r="AC23230" s="123"/>
    </row>
    <row r="23231" spans="5:29" s="2" customFormat="1">
      <c r="E23231" s="120"/>
      <c r="M23231" s="120"/>
      <c r="N23231" s="120"/>
      <c r="U23231" s="121"/>
      <c r="V23231" s="122"/>
      <c r="W23231" s="123"/>
      <c r="AC23231" s="123"/>
    </row>
    <row r="23232" spans="5:29" s="2" customFormat="1">
      <c r="E23232" s="120"/>
      <c r="M23232" s="120"/>
      <c r="N23232" s="120"/>
      <c r="U23232" s="121"/>
      <c r="V23232" s="122"/>
      <c r="W23232" s="123"/>
      <c r="AC23232" s="123"/>
    </row>
    <row r="23233" spans="5:29" s="2" customFormat="1">
      <c r="E23233" s="120"/>
      <c r="M23233" s="120"/>
      <c r="N23233" s="120"/>
      <c r="U23233" s="121"/>
      <c r="V23233" s="122"/>
      <c r="W23233" s="123"/>
      <c r="AC23233" s="123"/>
    </row>
    <row r="23234" spans="5:29" s="2" customFormat="1">
      <c r="E23234" s="120"/>
      <c r="M23234" s="120"/>
      <c r="N23234" s="120"/>
      <c r="U23234" s="121"/>
      <c r="V23234" s="122"/>
      <c r="W23234" s="123"/>
      <c r="AC23234" s="123"/>
    </row>
    <row r="23235" spans="5:29" s="2" customFormat="1">
      <c r="E23235" s="120"/>
      <c r="M23235" s="120"/>
      <c r="N23235" s="120"/>
      <c r="U23235" s="121"/>
      <c r="V23235" s="122"/>
      <c r="W23235" s="123"/>
      <c r="AC23235" s="123"/>
    </row>
    <row r="23236" spans="5:29" s="2" customFormat="1">
      <c r="E23236" s="120"/>
      <c r="M23236" s="120"/>
      <c r="N23236" s="120"/>
      <c r="U23236" s="121"/>
      <c r="V23236" s="122"/>
      <c r="W23236" s="123"/>
      <c r="AC23236" s="123"/>
    </row>
    <row r="23237" spans="5:29" s="2" customFormat="1">
      <c r="E23237" s="120"/>
      <c r="M23237" s="120"/>
      <c r="N23237" s="120"/>
      <c r="U23237" s="121"/>
      <c r="V23237" s="122"/>
      <c r="W23237" s="123"/>
      <c r="AC23237" s="123"/>
    </row>
    <row r="23238" spans="5:29" s="2" customFormat="1">
      <c r="E23238" s="120"/>
      <c r="M23238" s="120"/>
      <c r="N23238" s="120"/>
      <c r="U23238" s="121"/>
      <c r="V23238" s="122"/>
      <c r="W23238" s="123"/>
      <c r="AC23238" s="123"/>
    </row>
    <row r="23239" spans="5:29" s="2" customFormat="1">
      <c r="E23239" s="120"/>
      <c r="M23239" s="120"/>
      <c r="N23239" s="120"/>
      <c r="U23239" s="121"/>
      <c r="V23239" s="122"/>
      <c r="W23239" s="123"/>
      <c r="AC23239" s="123"/>
    </row>
    <row r="23240" spans="5:29" s="2" customFormat="1">
      <c r="E23240" s="120"/>
      <c r="M23240" s="120"/>
      <c r="N23240" s="120"/>
      <c r="U23240" s="121"/>
      <c r="V23240" s="122"/>
      <c r="W23240" s="123"/>
      <c r="AC23240" s="123"/>
    </row>
    <row r="23241" spans="5:29" s="2" customFormat="1">
      <c r="E23241" s="120"/>
      <c r="M23241" s="120"/>
      <c r="N23241" s="120"/>
      <c r="U23241" s="121"/>
      <c r="V23241" s="122"/>
      <c r="W23241" s="123"/>
      <c r="AC23241" s="123"/>
    </row>
    <row r="23242" spans="5:29" s="2" customFormat="1">
      <c r="E23242" s="120"/>
      <c r="M23242" s="120"/>
      <c r="N23242" s="120"/>
      <c r="U23242" s="121"/>
      <c r="V23242" s="122"/>
      <c r="W23242" s="123"/>
      <c r="AC23242" s="123"/>
    </row>
    <row r="23243" spans="5:29" s="2" customFormat="1">
      <c r="E23243" s="120"/>
      <c r="M23243" s="120"/>
      <c r="N23243" s="120"/>
      <c r="U23243" s="121"/>
      <c r="V23243" s="122"/>
      <c r="W23243" s="123"/>
      <c r="AC23243" s="123"/>
    </row>
    <row r="23244" spans="5:29" s="2" customFormat="1">
      <c r="E23244" s="120"/>
      <c r="M23244" s="120"/>
      <c r="N23244" s="120"/>
      <c r="U23244" s="121"/>
      <c r="V23244" s="122"/>
      <c r="W23244" s="123"/>
      <c r="AC23244" s="123"/>
    </row>
    <row r="23245" spans="5:29" s="2" customFormat="1">
      <c r="E23245" s="120"/>
      <c r="M23245" s="120"/>
      <c r="N23245" s="120"/>
      <c r="U23245" s="121"/>
      <c r="V23245" s="122"/>
      <c r="W23245" s="123"/>
      <c r="AC23245" s="123"/>
    </row>
    <row r="23246" spans="5:29" s="2" customFormat="1">
      <c r="E23246" s="120"/>
      <c r="M23246" s="120"/>
      <c r="N23246" s="120"/>
      <c r="U23246" s="121"/>
      <c r="V23246" s="122"/>
      <c r="W23246" s="123"/>
      <c r="AC23246" s="123"/>
    </row>
    <row r="23247" spans="5:29" s="2" customFormat="1">
      <c r="E23247" s="120"/>
      <c r="M23247" s="120"/>
      <c r="N23247" s="120"/>
      <c r="U23247" s="121"/>
      <c r="V23247" s="122"/>
      <c r="W23247" s="123"/>
      <c r="AC23247" s="123"/>
    </row>
    <row r="23248" spans="5:29" s="2" customFormat="1">
      <c r="E23248" s="120"/>
      <c r="M23248" s="120"/>
      <c r="N23248" s="120"/>
      <c r="U23248" s="121"/>
      <c r="V23248" s="122"/>
      <c r="W23248" s="123"/>
      <c r="AC23248" s="123"/>
    </row>
    <row r="23249" spans="5:29" s="2" customFormat="1">
      <c r="E23249" s="120"/>
      <c r="M23249" s="120"/>
      <c r="N23249" s="120"/>
      <c r="U23249" s="121"/>
      <c r="V23249" s="122"/>
      <c r="W23249" s="123"/>
      <c r="AC23249" s="123"/>
    </row>
    <row r="23250" spans="5:29" s="2" customFormat="1">
      <c r="E23250" s="120"/>
      <c r="M23250" s="120"/>
      <c r="N23250" s="120"/>
      <c r="U23250" s="121"/>
      <c r="V23250" s="122"/>
      <c r="W23250" s="123"/>
      <c r="AC23250" s="123"/>
    </row>
    <row r="23251" spans="5:29" s="2" customFormat="1">
      <c r="E23251" s="120"/>
      <c r="M23251" s="120"/>
      <c r="N23251" s="120"/>
      <c r="U23251" s="121"/>
      <c r="V23251" s="122"/>
      <c r="W23251" s="123"/>
      <c r="AC23251" s="123"/>
    </row>
    <row r="23252" spans="5:29" s="2" customFormat="1">
      <c r="E23252" s="120"/>
      <c r="M23252" s="120"/>
      <c r="N23252" s="120"/>
      <c r="U23252" s="121"/>
      <c r="V23252" s="122"/>
      <c r="W23252" s="123"/>
      <c r="AC23252" s="123"/>
    </row>
    <row r="23253" spans="5:29" s="2" customFormat="1">
      <c r="E23253" s="120"/>
      <c r="M23253" s="120"/>
      <c r="N23253" s="120"/>
      <c r="U23253" s="121"/>
      <c r="V23253" s="122"/>
      <c r="W23253" s="123"/>
      <c r="AC23253" s="123"/>
    </row>
    <row r="23254" spans="5:29" s="2" customFormat="1">
      <c r="E23254" s="120"/>
      <c r="M23254" s="120"/>
      <c r="N23254" s="120"/>
      <c r="U23254" s="121"/>
      <c r="V23254" s="122"/>
      <c r="W23254" s="123"/>
      <c r="AC23254" s="123"/>
    </row>
    <row r="23255" spans="5:29" s="2" customFormat="1">
      <c r="E23255" s="120"/>
      <c r="M23255" s="120"/>
      <c r="N23255" s="120"/>
      <c r="U23255" s="121"/>
      <c r="V23255" s="122"/>
      <c r="W23255" s="123"/>
      <c r="AC23255" s="123"/>
    </row>
    <row r="23256" spans="5:29" s="2" customFormat="1">
      <c r="E23256" s="120"/>
      <c r="M23256" s="120"/>
      <c r="N23256" s="120"/>
      <c r="U23256" s="121"/>
      <c r="V23256" s="122"/>
      <c r="W23256" s="123"/>
      <c r="AC23256" s="123"/>
    </row>
    <row r="23257" spans="5:29" s="2" customFormat="1">
      <c r="E23257" s="120"/>
      <c r="M23257" s="120"/>
      <c r="N23257" s="120"/>
      <c r="U23257" s="121"/>
      <c r="V23257" s="122"/>
      <c r="W23257" s="123"/>
      <c r="AC23257" s="123"/>
    </row>
    <row r="23258" spans="5:29" s="2" customFormat="1">
      <c r="E23258" s="120"/>
      <c r="M23258" s="120"/>
      <c r="N23258" s="120"/>
      <c r="U23258" s="121"/>
      <c r="V23258" s="122"/>
      <c r="W23258" s="123"/>
      <c r="AC23258" s="123"/>
    </row>
    <row r="23259" spans="5:29" s="2" customFormat="1">
      <c r="E23259" s="120"/>
      <c r="M23259" s="120"/>
      <c r="N23259" s="120"/>
      <c r="U23259" s="121"/>
      <c r="V23259" s="122"/>
      <c r="W23259" s="123"/>
      <c r="AC23259" s="123"/>
    </row>
    <row r="23260" spans="5:29" s="2" customFormat="1">
      <c r="E23260" s="120"/>
      <c r="M23260" s="120"/>
      <c r="N23260" s="120"/>
      <c r="U23260" s="121"/>
      <c r="V23260" s="122"/>
      <c r="W23260" s="123"/>
      <c r="AC23260" s="123"/>
    </row>
    <row r="23261" spans="5:29" s="2" customFormat="1">
      <c r="E23261" s="120"/>
      <c r="M23261" s="120"/>
      <c r="N23261" s="120"/>
      <c r="U23261" s="121"/>
      <c r="V23261" s="122"/>
      <c r="W23261" s="123"/>
      <c r="AC23261" s="123"/>
    </row>
    <row r="23262" spans="5:29" s="2" customFormat="1">
      <c r="E23262" s="120"/>
      <c r="M23262" s="120"/>
      <c r="N23262" s="120"/>
      <c r="U23262" s="121"/>
      <c r="V23262" s="122"/>
      <c r="W23262" s="123"/>
      <c r="AC23262" s="123"/>
    </row>
    <row r="23263" spans="5:29" s="2" customFormat="1">
      <c r="E23263" s="120"/>
      <c r="M23263" s="120"/>
      <c r="N23263" s="120"/>
      <c r="U23263" s="121"/>
      <c r="V23263" s="122"/>
      <c r="W23263" s="123"/>
      <c r="AC23263" s="123"/>
    </row>
    <row r="23264" spans="5:29" s="2" customFormat="1">
      <c r="E23264" s="120"/>
      <c r="M23264" s="120"/>
      <c r="N23264" s="120"/>
      <c r="U23264" s="121"/>
      <c r="V23264" s="122"/>
      <c r="W23264" s="123"/>
      <c r="AC23264" s="123"/>
    </row>
    <row r="23265" spans="5:29" s="2" customFormat="1">
      <c r="E23265" s="120"/>
      <c r="M23265" s="120"/>
      <c r="N23265" s="120"/>
      <c r="U23265" s="121"/>
      <c r="V23265" s="122"/>
      <c r="W23265" s="123"/>
      <c r="AC23265" s="123"/>
    </row>
    <row r="23266" spans="5:29" s="2" customFormat="1">
      <c r="E23266" s="120"/>
      <c r="M23266" s="120"/>
      <c r="N23266" s="120"/>
      <c r="U23266" s="121"/>
      <c r="V23266" s="122"/>
      <c r="W23266" s="123"/>
      <c r="AC23266" s="123"/>
    </row>
    <row r="23267" spans="5:29" s="2" customFormat="1">
      <c r="E23267" s="120"/>
      <c r="M23267" s="120"/>
      <c r="N23267" s="120"/>
      <c r="U23267" s="121"/>
      <c r="V23267" s="122"/>
      <c r="W23267" s="123"/>
      <c r="AC23267" s="123"/>
    </row>
    <row r="23268" spans="5:29" s="2" customFormat="1">
      <c r="E23268" s="120"/>
      <c r="M23268" s="120"/>
      <c r="N23268" s="120"/>
      <c r="U23268" s="121"/>
      <c r="V23268" s="122"/>
      <c r="W23268" s="123"/>
      <c r="AC23268" s="123"/>
    </row>
    <row r="23269" spans="5:29" s="2" customFormat="1">
      <c r="E23269" s="120"/>
      <c r="M23269" s="120"/>
      <c r="N23269" s="120"/>
      <c r="U23269" s="121"/>
      <c r="V23269" s="122"/>
      <c r="W23269" s="123"/>
      <c r="AC23269" s="123"/>
    </row>
    <row r="23270" spans="5:29" s="2" customFormat="1">
      <c r="E23270" s="120"/>
      <c r="M23270" s="120"/>
      <c r="N23270" s="120"/>
      <c r="U23270" s="121"/>
      <c r="V23270" s="122"/>
      <c r="W23270" s="123"/>
      <c r="AC23270" s="123"/>
    </row>
    <row r="23271" spans="5:29" s="2" customFormat="1">
      <c r="E23271" s="120"/>
      <c r="M23271" s="120"/>
      <c r="N23271" s="120"/>
      <c r="U23271" s="121"/>
      <c r="V23271" s="122"/>
      <c r="W23271" s="123"/>
      <c r="AC23271" s="123"/>
    </row>
    <row r="23272" spans="5:29" s="2" customFormat="1">
      <c r="E23272" s="120"/>
      <c r="M23272" s="120"/>
      <c r="N23272" s="120"/>
      <c r="U23272" s="121"/>
      <c r="V23272" s="122"/>
      <c r="W23272" s="123"/>
      <c r="AC23272" s="123"/>
    </row>
    <row r="23273" spans="5:29" s="2" customFormat="1">
      <c r="E23273" s="120"/>
      <c r="M23273" s="120"/>
      <c r="N23273" s="120"/>
      <c r="U23273" s="121"/>
      <c r="V23273" s="122"/>
      <c r="W23273" s="123"/>
      <c r="AC23273" s="123"/>
    </row>
    <row r="23274" spans="5:29" s="2" customFormat="1">
      <c r="E23274" s="120"/>
      <c r="M23274" s="120"/>
      <c r="N23274" s="120"/>
      <c r="U23274" s="121"/>
      <c r="V23274" s="122"/>
      <c r="W23274" s="123"/>
      <c r="AC23274" s="123"/>
    </row>
    <row r="23275" spans="5:29" s="2" customFormat="1">
      <c r="E23275" s="120"/>
      <c r="M23275" s="120"/>
      <c r="N23275" s="120"/>
      <c r="U23275" s="121"/>
      <c r="V23275" s="122"/>
      <c r="W23275" s="123"/>
      <c r="AC23275" s="123"/>
    </row>
    <row r="23276" spans="5:29" s="2" customFormat="1">
      <c r="E23276" s="120"/>
      <c r="M23276" s="120"/>
      <c r="N23276" s="120"/>
      <c r="U23276" s="121"/>
      <c r="V23276" s="122"/>
      <c r="W23276" s="123"/>
      <c r="AC23276" s="123"/>
    </row>
    <row r="23277" spans="5:29" s="2" customFormat="1">
      <c r="E23277" s="120"/>
      <c r="M23277" s="120"/>
      <c r="N23277" s="120"/>
      <c r="U23277" s="121"/>
      <c r="V23277" s="122"/>
      <c r="W23277" s="123"/>
      <c r="AC23277" s="123"/>
    </row>
    <row r="23278" spans="5:29" s="2" customFormat="1">
      <c r="E23278" s="120"/>
      <c r="M23278" s="120"/>
      <c r="N23278" s="120"/>
      <c r="U23278" s="121"/>
      <c r="V23278" s="122"/>
      <c r="W23278" s="123"/>
      <c r="AC23278" s="123"/>
    </row>
    <row r="23279" spans="5:29" s="2" customFormat="1">
      <c r="E23279" s="120"/>
      <c r="M23279" s="120"/>
      <c r="N23279" s="120"/>
      <c r="U23279" s="121"/>
      <c r="V23279" s="122"/>
      <c r="W23279" s="123"/>
      <c r="AC23279" s="123"/>
    </row>
    <row r="23280" spans="5:29" s="2" customFormat="1">
      <c r="E23280" s="120"/>
      <c r="M23280" s="120"/>
      <c r="N23280" s="120"/>
      <c r="U23280" s="121"/>
      <c r="V23280" s="122"/>
      <c r="W23280" s="123"/>
      <c r="AC23280" s="123"/>
    </row>
    <row r="23281" spans="5:29" s="2" customFormat="1">
      <c r="E23281" s="120"/>
      <c r="M23281" s="120"/>
      <c r="N23281" s="120"/>
      <c r="U23281" s="121"/>
      <c r="V23281" s="122"/>
      <c r="W23281" s="123"/>
      <c r="AC23281" s="123"/>
    </row>
    <row r="23282" spans="5:29" s="2" customFormat="1">
      <c r="E23282" s="120"/>
      <c r="M23282" s="120"/>
      <c r="N23282" s="120"/>
      <c r="U23282" s="121"/>
      <c r="V23282" s="122"/>
      <c r="W23282" s="123"/>
      <c r="AC23282" s="123"/>
    </row>
    <row r="23283" spans="5:29" s="2" customFormat="1">
      <c r="E23283" s="120"/>
      <c r="M23283" s="120"/>
      <c r="N23283" s="120"/>
      <c r="U23283" s="121"/>
      <c r="V23283" s="122"/>
      <c r="W23283" s="123"/>
      <c r="AC23283" s="123"/>
    </row>
    <row r="23284" spans="5:29" s="2" customFormat="1">
      <c r="E23284" s="120"/>
      <c r="M23284" s="120"/>
      <c r="N23284" s="120"/>
      <c r="U23284" s="121"/>
      <c r="V23284" s="122"/>
      <c r="W23284" s="123"/>
      <c r="AC23284" s="123"/>
    </row>
    <row r="23285" spans="5:29" s="2" customFormat="1">
      <c r="E23285" s="120"/>
      <c r="M23285" s="120"/>
      <c r="N23285" s="120"/>
      <c r="U23285" s="121"/>
      <c r="V23285" s="122"/>
      <c r="W23285" s="123"/>
      <c r="AC23285" s="123"/>
    </row>
    <row r="23286" spans="5:29" s="2" customFormat="1">
      <c r="E23286" s="120"/>
      <c r="M23286" s="120"/>
      <c r="N23286" s="120"/>
      <c r="U23286" s="121"/>
      <c r="V23286" s="122"/>
      <c r="W23286" s="123"/>
      <c r="AC23286" s="123"/>
    </row>
    <row r="23287" spans="5:29" s="2" customFormat="1">
      <c r="E23287" s="120"/>
      <c r="M23287" s="120"/>
      <c r="N23287" s="120"/>
      <c r="U23287" s="121"/>
      <c r="V23287" s="122"/>
      <c r="W23287" s="123"/>
      <c r="AC23287" s="123"/>
    </row>
    <row r="23288" spans="5:29" s="2" customFormat="1">
      <c r="E23288" s="120"/>
      <c r="M23288" s="120"/>
      <c r="N23288" s="120"/>
      <c r="U23288" s="121"/>
      <c r="V23288" s="122"/>
      <c r="W23288" s="123"/>
      <c r="AC23288" s="123"/>
    </row>
    <row r="23289" spans="5:29" s="2" customFormat="1">
      <c r="E23289" s="120"/>
      <c r="M23289" s="120"/>
      <c r="N23289" s="120"/>
      <c r="U23289" s="121"/>
      <c r="V23289" s="122"/>
      <c r="W23289" s="123"/>
      <c r="AC23289" s="123"/>
    </row>
    <row r="23290" spans="5:29" s="2" customFormat="1">
      <c r="E23290" s="120"/>
      <c r="M23290" s="120"/>
      <c r="N23290" s="120"/>
      <c r="U23290" s="121"/>
      <c r="V23290" s="122"/>
      <c r="W23290" s="123"/>
      <c r="AC23290" s="123"/>
    </row>
    <row r="23291" spans="5:29" s="2" customFormat="1">
      <c r="E23291" s="120"/>
      <c r="M23291" s="120"/>
      <c r="N23291" s="120"/>
      <c r="U23291" s="121"/>
      <c r="V23291" s="122"/>
      <c r="W23291" s="123"/>
      <c r="AC23291" s="123"/>
    </row>
    <row r="23292" spans="5:29" s="2" customFormat="1">
      <c r="E23292" s="120"/>
      <c r="M23292" s="120"/>
      <c r="N23292" s="120"/>
      <c r="U23292" s="121"/>
      <c r="V23292" s="122"/>
      <c r="W23292" s="123"/>
      <c r="AC23292" s="123"/>
    </row>
    <row r="23293" spans="5:29" s="2" customFormat="1">
      <c r="E23293" s="120"/>
      <c r="M23293" s="120"/>
      <c r="N23293" s="120"/>
      <c r="U23293" s="121"/>
      <c r="V23293" s="122"/>
      <c r="W23293" s="123"/>
      <c r="AC23293" s="123"/>
    </row>
    <row r="23294" spans="5:29" s="2" customFormat="1">
      <c r="E23294" s="120"/>
      <c r="M23294" s="120"/>
      <c r="N23294" s="120"/>
      <c r="U23294" s="121"/>
      <c r="V23294" s="122"/>
      <c r="W23294" s="123"/>
      <c r="AC23294" s="123"/>
    </row>
    <row r="23295" spans="5:29" s="2" customFormat="1">
      <c r="E23295" s="120"/>
      <c r="M23295" s="120"/>
      <c r="N23295" s="120"/>
      <c r="U23295" s="121"/>
      <c r="V23295" s="122"/>
      <c r="W23295" s="123"/>
      <c r="AC23295" s="123"/>
    </row>
    <row r="23296" spans="5:29" s="2" customFormat="1">
      <c r="E23296" s="120"/>
      <c r="M23296" s="120"/>
      <c r="N23296" s="120"/>
      <c r="U23296" s="121"/>
      <c r="V23296" s="122"/>
      <c r="W23296" s="123"/>
      <c r="AC23296" s="123"/>
    </row>
    <row r="23297" spans="5:29" s="2" customFormat="1">
      <c r="E23297" s="120"/>
      <c r="M23297" s="120"/>
      <c r="N23297" s="120"/>
      <c r="U23297" s="121"/>
      <c r="V23297" s="122"/>
      <c r="W23297" s="123"/>
      <c r="AC23297" s="123"/>
    </row>
    <row r="23298" spans="5:29" s="2" customFormat="1">
      <c r="E23298" s="120"/>
      <c r="M23298" s="120"/>
      <c r="N23298" s="120"/>
      <c r="U23298" s="121"/>
      <c r="V23298" s="122"/>
      <c r="W23298" s="123"/>
      <c r="AC23298" s="123"/>
    </row>
    <row r="23299" spans="5:29" s="2" customFormat="1">
      <c r="E23299" s="120"/>
      <c r="M23299" s="120"/>
      <c r="N23299" s="120"/>
      <c r="U23299" s="121"/>
      <c r="V23299" s="122"/>
      <c r="W23299" s="123"/>
      <c r="AC23299" s="123"/>
    </row>
    <row r="23300" spans="5:29" s="2" customFormat="1">
      <c r="E23300" s="120"/>
      <c r="M23300" s="120"/>
      <c r="N23300" s="120"/>
      <c r="U23300" s="121"/>
      <c r="V23300" s="122"/>
      <c r="W23300" s="123"/>
      <c r="AC23300" s="123"/>
    </row>
    <row r="23301" spans="5:29" s="2" customFormat="1">
      <c r="E23301" s="120"/>
      <c r="M23301" s="120"/>
      <c r="N23301" s="120"/>
      <c r="U23301" s="121"/>
      <c r="V23301" s="122"/>
      <c r="W23301" s="123"/>
      <c r="AC23301" s="123"/>
    </row>
    <row r="23302" spans="5:29" s="2" customFormat="1">
      <c r="E23302" s="120"/>
      <c r="M23302" s="120"/>
      <c r="N23302" s="120"/>
      <c r="U23302" s="121"/>
      <c r="V23302" s="122"/>
      <c r="W23302" s="123"/>
      <c r="AC23302" s="123"/>
    </row>
    <row r="23303" spans="5:29" s="2" customFormat="1">
      <c r="E23303" s="120"/>
      <c r="M23303" s="120"/>
      <c r="N23303" s="120"/>
      <c r="U23303" s="121"/>
      <c r="V23303" s="122"/>
      <c r="W23303" s="123"/>
      <c r="AC23303" s="123"/>
    </row>
    <row r="23304" spans="5:29" s="2" customFormat="1">
      <c r="E23304" s="120"/>
      <c r="M23304" s="120"/>
      <c r="N23304" s="120"/>
      <c r="U23304" s="121"/>
      <c r="V23304" s="122"/>
      <c r="W23304" s="123"/>
      <c r="AC23304" s="123"/>
    </row>
    <row r="23305" spans="5:29" s="2" customFormat="1">
      <c r="E23305" s="120"/>
      <c r="M23305" s="120"/>
      <c r="N23305" s="120"/>
      <c r="U23305" s="121"/>
      <c r="V23305" s="122"/>
      <c r="W23305" s="123"/>
      <c r="AC23305" s="123"/>
    </row>
    <row r="23306" spans="5:29" s="2" customFormat="1">
      <c r="E23306" s="120"/>
      <c r="M23306" s="120"/>
      <c r="N23306" s="120"/>
      <c r="U23306" s="121"/>
      <c r="V23306" s="122"/>
      <c r="W23306" s="123"/>
      <c r="AC23306" s="123"/>
    </row>
    <row r="23307" spans="5:29" s="2" customFormat="1">
      <c r="E23307" s="120"/>
      <c r="M23307" s="120"/>
      <c r="N23307" s="120"/>
      <c r="U23307" s="121"/>
      <c r="V23307" s="122"/>
      <c r="W23307" s="123"/>
      <c r="AC23307" s="123"/>
    </row>
    <row r="23308" spans="5:29" s="2" customFormat="1">
      <c r="E23308" s="120"/>
      <c r="M23308" s="120"/>
      <c r="N23308" s="120"/>
      <c r="U23308" s="121"/>
      <c r="V23308" s="122"/>
      <c r="W23308" s="123"/>
      <c r="AC23308" s="123"/>
    </row>
    <row r="23309" spans="5:29" s="2" customFormat="1">
      <c r="E23309" s="120"/>
      <c r="M23309" s="120"/>
      <c r="N23309" s="120"/>
      <c r="U23309" s="121"/>
      <c r="V23309" s="122"/>
      <c r="W23309" s="123"/>
      <c r="AC23309" s="123"/>
    </row>
    <row r="23310" spans="5:29" s="2" customFormat="1">
      <c r="E23310" s="120"/>
      <c r="M23310" s="120"/>
      <c r="N23310" s="120"/>
      <c r="U23310" s="121"/>
      <c r="V23310" s="122"/>
      <c r="W23310" s="123"/>
      <c r="AC23310" s="123"/>
    </row>
    <row r="23311" spans="5:29" s="2" customFormat="1">
      <c r="E23311" s="120"/>
      <c r="M23311" s="120"/>
      <c r="N23311" s="120"/>
      <c r="U23311" s="121"/>
      <c r="V23311" s="122"/>
      <c r="W23311" s="123"/>
      <c r="AC23311" s="123"/>
    </row>
    <row r="23312" spans="5:29" s="2" customFormat="1">
      <c r="E23312" s="120"/>
      <c r="M23312" s="120"/>
      <c r="N23312" s="120"/>
      <c r="U23312" s="121"/>
      <c r="V23312" s="122"/>
      <c r="W23312" s="123"/>
      <c r="AC23312" s="123"/>
    </row>
    <row r="23313" spans="5:29" s="2" customFormat="1">
      <c r="E23313" s="120"/>
      <c r="M23313" s="120"/>
      <c r="N23313" s="120"/>
      <c r="U23313" s="121"/>
      <c r="V23313" s="122"/>
      <c r="W23313" s="123"/>
      <c r="AC23313" s="123"/>
    </row>
    <row r="23314" spans="5:29" s="2" customFormat="1">
      <c r="E23314" s="120"/>
      <c r="M23314" s="120"/>
      <c r="N23314" s="120"/>
      <c r="U23314" s="121"/>
      <c r="V23314" s="122"/>
      <c r="W23314" s="123"/>
      <c r="AC23314" s="123"/>
    </row>
    <row r="23315" spans="5:29" s="2" customFormat="1">
      <c r="E23315" s="120"/>
      <c r="M23315" s="120"/>
      <c r="N23315" s="120"/>
      <c r="U23315" s="121"/>
      <c r="V23315" s="122"/>
      <c r="W23315" s="123"/>
      <c r="AC23315" s="123"/>
    </row>
    <row r="23316" spans="5:29" s="2" customFormat="1">
      <c r="E23316" s="120"/>
      <c r="M23316" s="120"/>
      <c r="N23316" s="120"/>
      <c r="U23316" s="121"/>
      <c r="V23316" s="122"/>
      <c r="W23316" s="123"/>
      <c r="AC23316" s="123"/>
    </row>
    <row r="23317" spans="5:29" s="2" customFormat="1">
      <c r="E23317" s="120"/>
      <c r="M23317" s="120"/>
      <c r="N23317" s="120"/>
      <c r="U23317" s="121"/>
      <c r="V23317" s="122"/>
      <c r="W23317" s="123"/>
      <c r="AC23317" s="123"/>
    </row>
    <row r="23318" spans="5:29" s="2" customFormat="1">
      <c r="E23318" s="120"/>
      <c r="M23318" s="120"/>
      <c r="N23318" s="120"/>
      <c r="U23318" s="121"/>
      <c r="V23318" s="122"/>
      <c r="W23318" s="123"/>
      <c r="AC23318" s="123"/>
    </row>
    <row r="23319" spans="5:29" s="2" customFormat="1">
      <c r="E23319" s="120"/>
      <c r="M23319" s="120"/>
      <c r="N23319" s="120"/>
      <c r="U23319" s="121"/>
      <c r="V23319" s="122"/>
      <c r="W23319" s="123"/>
      <c r="AC23319" s="123"/>
    </row>
    <row r="23320" spans="5:29" s="2" customFormat="1">
      <c r="E23320" s="120"/>
      <c r="M23320" s="120"/>
      <c r="N23320" s="120"/>
      <c r="U23320" s="121"/>
      <c r="V23320" s="122"/>
      <c r="W23320" s="123"/>
      <c r="AC23320" s="123"/>
    </row>
    <row r="23321" spans="5:29" s="2" customFormat="1">
      <c r="E23321" s="120"/>
      <c r="M23321" s="120"/>
      <c r="N23321" s="120"/>
      <c r="U23321" s="121"/>
      <c r="V23321" s="122"/>
      <c r="W23321" s="123"/>
      <c r="AC23321" s="123"/>
    </row>
    <row r="23322" spans="5:29" s="2" customFormat="1">
      <c r="E23322" s="120"/>
      <c r="M23322" s="120"/>
      <c r="N23322" s="120"/>
      <c r="U23322" s="121"/>
      <c r="V23322" s="122"/>
      <c r="W23322" s="123"/>
      <c r="AC23322" s="123"/>
    </row>
    <row r="23323" spans="5:29" s="2" customFormat="1">
      <c r="E23323" s="120"/>
      <c r="M23323" s="120"/>
      <c r="N23323" s="120"/>
      <c r="U23323" s="121"/>
      <c r="V23323" s="122"/>
      <c r="W23323" s="123"/>
      <c r="AC23323" s="123"/>
    </row>
    <row r="23324" spans="5:29" s="2" customFormat="1">
      <c r="E23324" s="120"/>
      <c r="M23324" s="120"/>
      <c r="N23324" s="120"/>
      <c r="U23324" s="121"/>
      <c r="V23324" s="122"/>
      <c r="W23324" s="123"/>
      <c r="AC23324" s="123"/>
    </row>
    <row r="23325" spans="5:29" s="2" customFormat="1">
      <c r="E23325" s="120"/>
      <c r="M23325" s="120"/>
      <c r="N23325" s="120"/>
      <c r="U23325" s="121"/>
      <c r="V23325" s="122"/>
      <c r="W23325" s="123"/>
      <c r="AC23325" s="123"/>
    </row>
    <row r="23326" spans="5:29" s="2" customFormat="1">
      <c r="E23326" s="120"/>
      <c r="M23326" s="120"/>
      <c r="N23326" s="120"/>
      <c r="U23326" s="121"/>
      <c r="V23326" s="122"/>
      <c r="W23326" s="123"/>
      <c r="AC23326" s="123"/>
    </row>
    <row r="23327" spans="5:29" s="2" customFormat="1">
      <c r="E23327" s="120"/>
      <c r="M23327" s="120"/>
      <c r="N23327" s="120"/>
      <c r="U23327" s="121"/>
      <c r="V23327" s="122"/>
      <c r="W23327" s="123"/>
      <c r="AC23327" s="123"/>
    </row>
    <row r="23328" spans="5:29" s="2" customFormat="1">
      <c r="E23328" s="120"/>
      <c r="M23328" s="120"/>
      <c r="N23328" s="120"/>
      <c r="U23328" s="121"/>
      <c r="V23328" s="122"/>
      <c r="W23328" s="123"/>
      <c r="AC23328" s="123"/>
    </row>
    <row r="23329" spans="5:29" s="2" customFormat="1">
      <c r="E23329" s="120"/>
      <c r="M23329" s="120"/>
      <c r="N23329" s="120"/>
      <c r="U23329" s="121"/>
      <c r="V23329" s="122"/>
      <c r="W23329" s="123"/>
      <c r="AC23329" s="123"/>
    </row>
    <row r="23330" spans="5:29" s="2" customFormat="1">
      <c r="E23330" s="120"/>
      <c r="M23330" s="120"/>
      <c r="N23330" s="120"/>
      <c r="U23330" s="121"/>
      <c r="V23330" s="122"/>
      <c r="W23330" s="123"/>
      <c r="AC23330" s="123"/>
    </row>
    <row r="23331" spans="5:29" s="2" customFormat="1">
      <c r="E23331" s="120"/>
      <c r="M23331" s="120"/>
      <c r="N23331" s="120"/>
      <c r="U23331" s="121"/>
      <c r="V23331" s="122"/>
      <c r="W23331" s="123"/>
      <c r="AC23331" s="123"/>
    </row>
    <row r="23332" spans="5:29" s="2" customFormat="1">
      <c r="E23332" s="120"/>
      <c r="M23332" s="120"/>
      <c r="N23332" s="120"/>
      <c r="U23332" s="121"/>
      <c r="V23332" s="122"/>
      <c r="W23332" s="123"/>
      <c r="AC23332" s="123"/>
    </row>
    <row r="23333" spans="5:29" s="2" customFormat="1">
      <c r="E23333" s="120"/>
      <c r="M23333" s="120"/>
      <c r="N23333" s="120"/>
      <c r="U23333" s="121"/>
      <c r="V23333" s="122"/>
      <c r="W23333" s="123"/>
      <c r="AC23333" s="123"/>
    </row>
    <row r="23334" spans="5:29" s="2" customFormat="1">
      <c r="E23334" s="120"/>
      <c r="M23334" s="120"/>
      <c r="N23334" s="120"/>
      <c r="U23334" s="121"/>
      <c r="V23334" s="122"/>
      <c r="W23334" s="123"/>
      <c r="AC23334" s="123"/>
    </row>
    <row r="23335" spans="5:29" s="2" customFormat="1">
      <c r="E23335" s="120"/>
      <c r="M23335" s="120"/>
      <c r="N23335" s="120"/>
      <c r="U23335" s="121"/>
      <c r="V23335" s="122"/>
      <c r="W23335" s="123"/>
      <c r="AC23335" s="123"/>
    </row>
    <row r="23336" spans="5:29" s="2" customFormat="1">
      <c r="E23336" s="120"/>
      <c r="M23336" s="120"/>
      <c r="N23336" s="120"/>
      <c r="U23336" s="121"/>
      <c r="V23336" s="122"/>
      <c r="W23336" s="123"/>
      <c r="AC23336" s="123"/>
    </row>
    <row r="23337" spans="5:29" s="2" customFormat="1">
      <c r="E23337" s="120"/>
      <c r="M23337" s="120"/>
      <c r="N23337" s="120"/>
      <c r="U23337" s="121"/>
      <c r="V23337" s="122"/>
      <c r="W23337" s="123"/>
      <c r="AC23337" s="123"/>
    </row>
    <row r="23338" spans="5:29" s="2" customFormat="1">
      <c r="E23338" s="120"/>
      <c r="M23338" s="120"/>
      <c r="N23338" s="120"/>
      <c r="U23338" s="121"/>
      <c r="V23338" s="122"/>
      <c r="W23338" s="123"/>
      <c r="AC23338" s="123"/>
    </row>
    <row r="23339" spans="5:29" s="2" customFormat="1">
      <c r="E23339" s="120"/>
      <c r="M23339" s="120"/>
      <c r="N23339" s="120"/>
      <c r="U23339" s="121"/>
      <c r="V23339" s="122"/>
      <c r="W23339" s="123"/>
      <c r="AC23339" s="123"/>
    </row>
    <row r="23340" spans="5:29" s="2" customFormat="1">
      <c r="E23340" s="120"/>
      <c r="M23340" s="120"/>
      <c r="N23340" s="120"/>
      <c r="U23340" s="121"/>
      <c r="V23340" s="122"/>
      <c r="W23340" s="123"/>
      <c r="AC23340" s="123"/>
    </row>
    <row r="23341" spans="5:29" s="2" customFormat="1">
      <c r="E23341" s="120"/>
      <c r="M23341" s="120"/>
      <c r="N23341" s="120"/>
      <c r="U23341" s="121"/>
      <c r="V23341" s="122"/>
      <c r="W23341" s="123"/>
      <c r="AC23341" s="123"/>
    </row>
    <row r="23342" spans="5:29" s="2" customFormat="1">
      <c r="E23342" s="120"/>
      <c r="M23342" s="120"/>
      <c r="N23342" s="120"/>
      <c r="U23342" s="121"/>
      <c r="V23342" s="122"/>
      <c r="W23342" s="123"/>
      <c r="AC23342" s="123"/>
    </row>
    <row r="23343" spans="5:29" s="2" customFormat="1">
      <c r="E23343" s="120"/>
      <c r="M23343" s="120"/>
      <c r="N23343" s="120"/>
      <c r="U23343" s="121"/>
      <c r="V23343" s="122"/>
      <c r="W23343" s="123"/>
      <c r="AC23343" s="123"/>
    </row>
    <row r="23344" spans="5:29" s="2" customFormat="1">
      <c r="E23344" s="120"/>
      <c r="M23344" s="120"/>
      <c r="N23344" s="120"/>
      <c r="U23344" s="121"/>
      <c r="V23344" s="122"/>
      <c r="W23344" s="123"/>
      <c r="AC23344" s="123"/>
    </row>
    <row r="23345" spans="5:29" s="2" customFormat="1">
      <c r="E23345" s="120"/>
      <c r="M23345" s="120"/>
      <c r="N23345" s="120"/>
      <c r="U23345" s="121"/>
      <c r="V23345" s="122"/>
      <c r="W23345" s="123"/>
      <c r="AC23345" s="123"/>
    </row>
    <row r="23346" spans="5:29" s="2" customFormat="1">
      <c r="E23346" s="120"/>
      <c r="M23346" s="120"/>
      <c r="N23346" s="120"/>
      <c r="U23346" s="121"/>
      <c r="V23346" s="122"/>
      <c r="W23346" s="123"/>
      <c r="AC23346" s="123"/>
    </row>
    <row r="23347" spans="5:29" s="2" customFormat="1">
      <c r="E23347" s="120"/>
      <c r="M23347" s="120"/>
      <c r="N23347" s="120"/>
      <c r="U23347" s="121"/>
      <c r="V23347" s="122"/>
      <c r="W23347" s="123"/>
      <c r="AC23347" s="123"/>
    </row>
    <row r="23348" spans="5:29" s="2" customFormat="1">
      <c r="E23348" s="120"/>
      <c r="M23348" s="120"/>
      <c r="N23348" s="120"/>
      <c r="U23348" s="121"/>
      <c r="V23348" s="122"/>
      <c r="W23348" s="123"/>
      <c r="AC23348" s="123"/>
    </row>
    <row r="23349" spans="5:29" s="2" customFormat="1">
      <c r="E23349" s="120"/>
      <c r="M23349" s="120"/>
      <c r="N23349" s="120"/>
      <c r="U23349" s="121"/>
      <c r="V23349" s="122"/>
      <c r="W23349" s="123"/>
      <c r="AC23349" s="123"/>
    </row>
    <row r="23350" spans="5:29" s="2" customFormat="1">
      <c r="E23350" s="120"/>
      <c r="M23350" s="120"/>
      <c r="N23350" s="120"/>
      <c r="U23350" s="121"/>
      <c r="V23350" s="122"/>
      <c r="W23350" s="123"/>
      <c r="AC23350" s="123"/>
    </row>
    <row r="23351" spans="5:29" s="2" customFormat="1">
      <c r="E23351" s="120"/>
      <c r="M23351" s="120"/>
      <c r="N23351" s="120"/>
      <c r="U23351" s="121"/>
      <c r="V23351" s="122"/>
      <c r="W23351" s="123"/>
      <c r="AC23351" s="123"/>
    </row>
    <row r="23352" spans="5:29" s="2" customFormat="1">
      <c r="E23352" s="120"/>
      <c r="M23352" s="120"/>
      <c r="N23352" s="120"/>
      <c r="U23352" s="121"/>
      <c r="V23352" s="122"/>
      <c r="W23352" s="123"/>
      <c r="AC23352" s="123"/>
    </row>
    <row r="23353" spans="5:29" s="2" customFormat="1">
      <c r="E23353" s="120"/>
      <c r="M23353" s="120"/>
      <c r="N23353" s="120"/>
      <c r="U23353" s="121"/>
      <c r="V23353" s="122"/>
      <c r="W23353" s="123"/>
      <c r="AC23353" s="123"/>
    </row>
    <row r="23354" spans="5:29" s="2" customFormat="1">
      <c r="E23354" s="120"/>
      <c r="M23354" s="120"/>
      <c r="N23354" s="120"/>
      <c r="U23354" s="121"/>
      <c r="V23354" s="122"/>
      <c r="W23354" s="123"/>
      <c r="AC23354" s="123"/>
    </row>
    <row r="23355" spans="5:29" s="2" customFormat="1">
      <c r="E23355" s="120"/>
      <c r="M23355" s="120"/>
      <c r="N23355" s="120"/>
      <c r="U23355" s="121"/>
      <c r="V23355" s="122"/>
      <c r="W23355" s="123"/>
      <c r="AC23355" s="123"/>
    </row>
    <row r="23356" spans="5:29" s="2" customFormat="1">
      <c r="E23356" s="120"/>
      <c r="M23356" s="120"/>
      <c r="N23356" s="120"/>
      <c r="U23356" s="121"/>
      <c r="V23356" s="122"/>
      <c r="W23356" s="123"/>
      <c r="AC23356" s="123"/>
    </row>
    <row r="23357" spans="5:29" s="2" customFormat="1">
      <c r="E23357" s="120"/>
      <c r="M23357" s="120"/>
      <c r="N23357" s="120"/>
      <c r="U23357" s="121"/>
      <c r="V23357" s="122"/>
      <c r="W23357" s="123"/>
      <c r="AC23357" s="123"/>
    </row>
    <row r="23358" spans="5:29" s="2" customFormat="1">
      <c r="E23358" s="120"/>
      <c r="M23358" s="120"/>
      <c r="N23358" s="120"/>
      <c r="U23358" s="121"/>
      <c r="V23358" s="122"/>
      <c r="W23358" s="123"/>
      <c r="AC23358" s="123"/>
    </row>
    <row r="23359" spans="5:29" s="2" customFormat="1">
      <c r="E23359" s="120"/>
      <c r="M23359" s="120"/>
      <c r="N23359" s="120"/>
      <c r="U23359" s="121"/>
      <c r="V23359" s="122"/>
      <c r="W23359" s="123"/>
      <c r="AC23359" s="123"/>
    </row>
    <row r="23360" spans="5:29" s="2" customFormat="1">
      <c r="E23360" s="120"/>
      <c r="M23360" s="120"/>
      <c r="N23360" s="120"/>
      <c r="U23360" s="121"/>
      <c r="V23360" s="122"/>
      <c r="W23360" s="123"/>
      <c r="AC23360" s="123"/>
    </row>
    <row r="23361" spans="5:29" s="2" customFormat="1">
      <c r="E23361" s="120"/>
      <c r="M23361" s="120"/>
      <c r="N23361" s="120"/>
      <c r="U23361" s="121"/>
      <c r="V23361" s="122"/>
      <c r="W23361" s="123"/>
      <c r="AC23361" s="123"/>
    </row>
    <row r="23362" spans="5:29" s="2" customFormat="1">
      <c r="E23362" s="120"/>
      <c r="M23362" s="120"/>
      <c r="N23362" s="120"/>
      <c r="U23362" s="121"/>
      <c r="V23362" s="122"/>
      <c r="W23362" s="123"/>
      <c r="AC23362" s="123"/>
    </row>
    <row r="23363" spans="5:29" s="2" customFormat="1">
      <c r="E23363" s="120"/>
      <c r="M23363" s="120"/>
      <c r="N23363" s="120"/>
      <c r="U23363" s="121"/>
      <c r="V23363" s="122"/>
      <c r="W23363" s="123"/>
      <c r="AC23363" s="123"/>
    </row>
    <row r="23364" spans="5:29" s="2" customFormat="1">
      <c r="E23364" s="120"/>
      <c r="M23364" s="120"/>
      <c r="N23364" s="120"/>
      <c r="U23364" s="121"/>
      <c r="V23364" s="122"/>
      <c r="W23364" s="123"/>
      <c r="AC23364" s="123"/>
    </row>
    <row r="23365" spans="5:29" s="2" customFormat="1">
      <c r="E23365" s="120"/>
      <c r="M23365" s="120"/>
      <c r="N23365" s="120"/>
      <c r="U23365" s="121"/>
      <c r="V23365" s="122"/>
      <c r="W23365" s="123"/>
      <c r="AC23365" s="123"/>
    </row>
    <row r="23366" spans="5:29" s="2" customFormat="1">
      <c r="E23366" s="120"/>
      <c r="M23366" s="120"/>
      <c r="N23366" s="120"/>
      <c r="U23366" s="121"/>
      <c r="V23366" s="122"/>
      <c r="W23366" s="123"/>
      <c r="AC23366" s="123"/>
    </row>
    <row r="23367" spans="5:29" s="2" customFormat="1">
      <c r="E23367" s="120"/>
      <c r="M23367" s="120"/>
      <c r="N23367" s="120"/>
      <c r="U23367" s="121"/>
      <c r="V23367" s="122"/>
      <c r="W23367" s="123"/>
      <c r="AC23367" s="123"/>
    </row>
    <row r="23368" spans="5:29" s="2" customFormat="1">
      <c r="E23368" s="120"/>
      <c r="M23368" s="120"/>
      <c r="N23368" s="120"/>
      <c r="U23368" s="121"/>
      <c r="V23368" s="122"/>
      <c r="W23368" s="123"/>
      <c r="AC23368" s="123"/>
    </row>
    <row r="23369" spans="5:29" s="2" customFormat="1">
      <c r="E23369" s="120"/>
      <c r="M23369" s="120"/>
      <c r="N23369" s="120"/>
      <c r="U23369" s="121"/>
      <c r="V23369" s="122"/>
      <c r="W23369" s="123"/>
      <c r="AC23369" s="123"/>
    </row>
    <row r="23370" spans="5:29" s="2" customFormat="1">
      <c r="E23370" s="120"/>
      <c r="M23370" s="120"/>
      <c r="N23370" s="120"/>
      <c r="U23370" s="121"/>
      <c r="V23370" s="122"/>
      <c r="W23370" s="123"/>
      <c r="AC23370" s="123"/>
    </row>
    <row r="23371" spans="5:29" s="2" customFormat="1">
      <c r="E23371" s="120"/>
      <c r="M23371" s="120"/>
      <c r="N23371" s="120"/>
      <c r="U23371" s="121"/>
      <c r="V23371" s="122"/>
      <c r="W23371" s="123"/>
      <c r="AC23371" s="123"/>
    </row>
    <row r="23372" spans="5:29" s="2" customFormat="1">
      <c r="E23372" s="120"/>
      <c r="M23372" s="120"/>
      <c r="N23372" s="120"/>
      <c r="U23372" s="121"/>
      <c r="V23372" s="122"/>
      <c r="W23372" s="123"/>
      <c r="AC23372" s="123"/>
    </row>
    <row r="23373" spans="5:29" s="2" customFormat="1">
      <c r="E23373" s="120"/>
      <c r="M23373" s="120"/>
      <c r="N23373" s="120"/>
      <c r="U23373" s="121"/>
      <c r="V23373" s="122"/>
      <c r="W23373" s="123"/>
      <c r="AC23373" s="123"/>
    </row>
    <row r="23374" spans="5:29" s="2" customFormat="1">
      <c r="E23374" s="120"/>
      <c r="M23374" s="120"/>
      <c r="N23374" s="120"/>
      <c r="U23374" s="121"/>
      <c r="V23374" s="122"/>
      <c r="W23374" s="123"/>
      <c r="AC23374" s="123"/>
    </row>
    <row r="23375" spans="5:29" s="2" customFormat="1">
      <c r="E23375" s="120"/>
      <c r="M23375" s="120"/>
      <c r="N23375" s="120"/>
      <c r="U23375" s="121"/>
      <c r="V23375" s="122"/>
      <c r="W23375" s="123"/>
      <c r="AC23375" s="123"/>
    </row>
    <row r="23376" spans="5:29" s="2" customFormat="1">
      <c r="E23376" s="120"/>
      <c r="M23376" s="120"/>
      <c r="N23376" s="120"/>
      <c r="U23376" s="121"/>
      <c r="V23376" s="122"/>
      <c r="W23376" s="123"/>
      <c r="AC23376" s="123"/>
    </row>
    <row r="23377" spans="5:29" s="2" customFormat="1">
      <c r="E23377" s="120"/>
      <c r="M23377" s="120"/>
      <c r="N23377" s="120"/>
      <c r="U23377" s="121"/>
      <c r="V23377" s="122"/>
      <c r="W23377" s="123"/>
      <c r="AC23377" s="123"/>
    </row>
    <row r="23378" spans="5:29" s="2" customFormat="1">
      <c r="E23378" s="120"/>
      <c r="M23378" s="120"/>
      <c r="N23378" s="120"/>
      <c r="U23378" s="121"/>
      <c r="V23378" s="122"/>
      <c r="W23378" s="123"/>
      <c r="AC23378" s="123"/>
    </row>
    <row r="23379" spans="5:29" s="2" customFormat="1">
      <c r="E23379" s="120"/>
      <c r="M23379" s="120"/>
      <c r="N23379" s="120"/>
      <c r="U23379" s="121"/>
      <c r="V23379" s="122"/>
      <c r="W23379" s="123"/>
      <c r="AC23379" s="123"/>
    </row>
    <row r="23380" spans="5:29" s="2" customFormat="1">
      <c r="E23380" s="120"/>
      <c r="M23380" s="120"/>
      <c r="N23380" s="120"/>
      <c r="U23380" s="121"/>
      <c r="V23380" s="122"/>
      <c r="W23380" s="123"/>
      <c r="AC23380" s="123"/>
    </row>
    <row r="23381" spans="5:29" s="2" customFormat="1">
      <c r="E23381" s="120"/>
      <c r="M23381" s="120"/>
      <c r="N23381" s="120"/>
      <c r="U23381" s="121"/>
      <c r="V23381" s="122"/>
      <c r="W23381" s="123"/>
      <c r="AC23381" s="123"/>
    </row>
    <row r="23382" spans="5:29" s="2" customFormat="1">
      <c r="E23382" s="120"/>
      <c r="M23382" s="120"/>
      <c r="N23382" s="120"/>
      <c r="U23382" s="121"/>
      <c r="V23382" s="122"/>
      <c r="W23382" s="123"/>
      <c r="AC23382" s="123"/>
    </row>
    <row r="23383" spans="5:29" s="2" customFormat="1">
      <c r="E23383" s="120"/>
      <c r="M23383" s="120"/>
      <c r="N23383" s="120"/>
      <c r="U23383" s="121"/>
      <c r="V23383" s="122"/>
      <c r="W23383" s="123"/>
      <c r="AC23383" s="123"/>
    </row>
    <row r="23384" spans="5:29" s="2" customFormat="1">
      <c r="E23384" s="120"/>
      <c r="M23384" s="120"/>
      <c r="N23384" s="120"/>
      <c r="U23384" s="121"/>
      <c r="V23384" s="122"/>
      <c r="W23384" s="123"/>
      <c r="AC23384" s="123"/>
    </row>
    <row r="23385" spans="5:29" s="2" customFormat="1">
      <c r="E23385" s="120"/>
      <c r="M23385" s="120"/>
      <c r="N23385" s="120"/>
      <c r="U23385" s="121"/>
      <c r="V23385" s="122"/>
      <c r="W23385" s="123"/>
      <c r="AC23385" s="123"/>
    </row>
    <row r="23386" spans="5:29" s="2" customFormat="1">
      <c r="E23386" s="120"/>
      <c r="M23386" s="120"/>
      <c r="N23386" s="120"/>
      <c r="U23386" s="121"/>
      <c r="V23386" s="122"/>
      <c r="W23386" s="123"/>
      <c r="AC23386" s="123"/>
    </row>
    <row r="23387" spans="5:29" s="2" customFormat="1">
      <c r="E23387" s="120"/>
      <c r="M23387" s="120"/>
      <c r="N23387" s="120"/>
      <c r="U23387" s="121"/>
      <c r="V23387" s="122"/>
      <c r="W23387" s="123"/>
      <c r="AC23387" s="123"/>
    </row>
    <row r="23388" spans="5:29" s="2" customFormat="1">
      <c r="E23388" s="120"/>
      <c r="M23388" s="120"/>
      <c r="N23388" s="120"/>
      <c r="U23388" s="121"/>
      <c r="V23388" s="122"/>
      <c r="W23388" s="123"/>
      <c r="AC23388" s="123"/>
    </row>
    <row r="23389" spans="5:29" s="2" customFormat="1">
      <c r="E23389" s="120"/>
      <c r="M23389" s="120"/>
      <c r="N23389" s="120"/>
      <c r="U23389" s="121"/>
      <c r="V23389" s="122"/>
      <c r="W23389" s="123"/>
      <c r="AC23389" s="123"/>
    </row>
    <row r="23390" spans="5:29" s="2" customFormat="1">
      <c r="E23390" s="120"/>
      <c r="M23390" s="120"/>
      <c r="N23390" s="120"/>
      <c r="U23390" s="121"/>
      <c r="V23390" s="122"/>
      <c r="W23390" s="123"/>
      <c r="AC23390" s="123"/>
    </row>
    <row r="23391" spans="5:29" s="2" customFormat="1">
      <c r="E23391" s="120"/>
      <c r="M23391" s="120"/>
      <c r="N23391" s="120"/>
      <c r="U23391" s="121"/>
      <c r="V23391" s="122"/>
      <c r="W23391" s="123"/>
      <c r="AC23391" s="123"/>
    </row>
    <row r="23392" spans="5:29" s="2" customFormat="1">
      <c r="E23392" s="120"/>
      <c r="M23392" s="120"/>
      <c r="N23392" s="120"/>
      <c r="U23392" s="121"/>
      <c r="V23392" s="122"/>
      <c r="W23392" s="123"/>
      <c r="AC23392" s="123"/>
    </row>
    <row r="23393" spans="5:29" s="2" customFormat="1">
      <c r="E23393" s="120"/>
      <c r="M23393" s="120"/>
      <c r="N23393" s="120"/>
      <c r="U23393" s="121"/>
      <c r="V23393" s="122"/>
      <c r="W23393" s="123"/>
      <c r="AC23393" s="123"/>
    </row>
    <row r="23394" spans="5:29" s="2" customFormat="1">
      <c r="E23394" s="120"/>
      <c r="M23394" s="120"/>
      <c r="N23394" s="120"/>
      <c r="U23394" s="121"/>
      <c r="V23394" s="122"/>
      <c r="W23394" s="123"/>
      <c r="AC23394" s="123"/>
    </row>
    <row r="23395" spans="5:29" s="2" customFormat="1">
      <c r="E23395" s="120"/>
      <c r="M23395" s="120"/>
      <c r="N23395" s="120"/>
      <c r="U23395" s="121"/>
      <c r="V23395" s="122"/>
      <c r="W23395" s="123"/>
      <c r="AC23395" s="123"/>
    </row>
    <row r="23396" spans="5:29" s="2" customFormat="1">
      <c r="E23396" s="120"/>
      <c r="M23396" s="120"/>
      <c r="N23396" s="120"/>
      <c r="U23396" s="121"/>
      <c r="V23396" s="122"/>
      <c r="W23396" s="123"/>
      <c r="AC23396" s="123"/>
    </row>
    <row r="23397" spans="5:29" s="2" customFormat="1">
      <c r="E23397" s="120"/>
      <c r="M23397" s="120"/>
      <c r="N23397" s="120"/>
      <c r="U23397" s="121"/>
      <c r="V23397" s="122"/>
      <c r="W23397" s="123"/>
      <c r="AC23397" s="123"/>
    </row>
    <row r="23398" spans="5:29" s="2" customFormat="1">
      <c r="E23398" s="120"/>
      <c r="M23398" s="120"/>
      <c r="N23398" s="120"/>
      <c r="U23398" s="121"/>
      <c r="V23398" s="122"/>
      <c r="W23398" s="123"/>
      <c r="AC23398" s="123"/>
    </row>
    <row r="23399" spans="5:29" s="2" customFormat="1">
      <c r="E23399" s="120"/>
      <c r="M23399" s="120"/>
      <c r="N23399" s="120"/>
      <c r="U23399" s="121"/>
      <c r="V23399" s="122"/>
      <c r="W23399" s="123"/>
      <c r="AC23399" s="123"/>
    </row>
    <row r="23400" spans="5:29" s="2" customFormat="1">
      <c r="E23400" s="120"/>
      <c r="M23400" s="120"/>
      <c r="N23400" s="120"/>
      <c r="U23400" s="121"/>
      <c r="V23400" s="122"/>
      <c r="W23400" s="123"/>
      <c r="AC23400" s="123"/>
    </row>
    <row r="23401" spans="5:29" s="2" customFormat="1">
      <c r="E23401" s="120"/>
      <c r="M23401" s="120"/>
      <c r="N23401" s="120"/>
      <c r="U23401" s="121"/>
      <c r="V23401" s="122"/>
      <c r="W23401" s="123"/>
      <c r="AC23401" s="123"/>
    </row>
    <row r="23402" spans="5:29" s="2" customFormat="1">
      <c r="E23402" s="120"/>
      <c r="M23402" s="120"/>
      <c r="N23402" s="120"/>
      <c r="U23402" s="121"/>
      <c r="V23402" s="122"/>
      <c r="W23402" s="123"/>
      <c r="AC23402" s="123"/>
    </row>
    <row r="23403" spans="5:29" s="2" customFormat="1">
      <c r="E23403" s="120"/>
      <c r="M23403" s="120"/>
      <c r="N23403" s="120"/>
      <c r="U23403" s="121"/>
      <c r="V23403" s="122"/>
      <c r="W23403" s="123"/>
      <c r="AC23403" s="123"/>
    </row>
    <row r="23404" spans="5:29" s="2" customFormat="1">
      <c r="E23404" s="120"/>
      <c r="M23404" s="120"/>
      <c r="N23404" s="120"/>
      <c r="U23404" s="121"/>
      <c r="V23404" s="122"/>
      <c r="W23404" s="123"/>
      <c r="AC23404" s="123"/>
    </row>
    <row r="23405" spans="5:29" s="2" customFormat="1">
      <c r="E23405" s="120"/>
      <c r="M23405" s="120"/>
      <c r="N23405" s="120"/>
      <c r="U23405" s="121"/>
      <c r="V23405" s="122"/>
      <c r="W23405" s="123"/>
      <c r="AC23405" s="123"/>
    </row>
    <row r="23406" spans="5:29" s="2" customFormat="1">
      <c r="E23406" s="120"/>
      <c r="M23406" s="120"/>
      <c r="N23406" s="120"/>
      <c r="U23406" s="121"/>
      <c r="V23406" s="122"/>
      <c r="W23406" s="123"/>
      <c r="AC23406" s="123"/>
    </row>
    <row r="23407" spans="5:29" s="2" customFormat="1">
      <c r="E23407" s="120"/>
      <c r="M23407" s="120"/>
      <c r="N23407" s="120"/>
      <c r="U23407" s="121"/>
      <c r="V23407" s="122"/>
      <c r="W23407" s="123"/>
      <c r="AC23407" s="123"/>
    </row>
    <row r="23408" spans="5:29" s="2" customFormat="1">
      <c r="E23408" s="120"/>
      <c r="M23408" s="120"/>
      <c r="N23408" s="120"/>
      <c r="U23408" s="121"/>
      <c r="V23408" s="122"/>
      <c r="W23408" s="123"/>
      <c r="AC23408" s="123"/>
    </row>
    <row r="23409" spans="5:29" s="2" customFormat="1">
      <c r="E23409" s="120"/>
      <c r="M23409" s="120"/>
      <c r="N23409" s="120"/>
      <c r="U23409" s="121"/>
      <c r="V23409" s="122"/>
      <c r="W23409" s="123"/>
      <c r="AC23409" s="123"/>
    </row>
    <row r="23410" spans="5:29" s="2" customFormat="1">
      <c r="E23410" s="120"/>
      <c r="M23410" s="120"/>
      <c r="N23410" s="120"/>
      <c r="U23410" s="121"/>
      <c r="V23410" s="122"/>
      <c r="W23410" s="123"/>
      <c r="AC23410" s="123"/>
    </row>
    <row r="23411" spans="5:29" s="2" customFormat="1">
      <c r="E23411" s="120"/>
      <c r="M23411" s="120"/>
      <c r="N23411" s="120"/>
      <c r="U23411" s="121"/>
      <c r="V23411" s="122"/>
      <c r="W23411" s="123"/>
      <c r="AC23411" s="123"/>
    </row>
    <row r="23412" spans="5:29" s="2" customFormat="1">
      <c r="E23412" s="120"/>
      <c r="M23412" s="120"/>
      <c r="N23412" s="120"/>
      <c r="U23412" s="121"/>
      <c r="V23412" s="122"/>
      <c r="W23412" s="123"/>
      <c r="AC23412" s="123"/>
    </row>
    <row r="23413" spans="5:29" s="2" customFormat="1">
      <c r="E23413" s="120"/>
      <c r="M23413" s="120"/>
      <c r="N23413" s="120"/>
      <c r="U23413" s="121"/>
      <c r="V23413" s="122"/>
      <c r="W23413" s="123"/>
      <c r="AC23413" s="123"/>
    </row>
    <row r="23414" spans="5:29" s="2" customFormat="1">
      <c r="E23414" s="120"/>
      <c r="M23414" s="120"/>
      <c r="N23414" s="120"/>
      <c r="U23414" s="121"/>
      <c r="V23414" s="122"/>
      <c r="W23414" s="123"/>
      <c r="AC23414" s="123"/>
    </row>
    <row r="23415" spans="5:29" s="2" customFormat="1">
      <c r="E23415" s="120"/>
      <c r="M23415" s="120"/>
      <c r="N23415" s="120"/>
      <c r="U23415" s="121"/>
      <c r="V23415" s="122"/>
      <c r="W23415" s="123"/>
      <c r="AC23415" s="123"/>
    </row>
    <row r="23416" spans="5:29" s="2" customFormat="1">
      <c r="E23416" s="120"/>
      <c r="M23416" s="120"/>
      <c r="N23416" s="120"/>
      <c r="U23416" s="121"/>
      <c r="V23416" s="122"/>
      <c r="W23416" s="123"/>
      <c r="AC23416" s="123"/>
    </row>
    <row r="23417" spans="5:29" s="2" customFormat="1">
      <c r="E23417" s="120"/>
      <c r="M23417" s="120"/>
      <c r="N23417" s="120"/>
      <c r="U23417" s="121"/>
      <c r="V23417" s="122"/>
      <c r="W23417" s="123"/>
      <c r="AC23417" s="123"/>
    </row>
    <row r="23418" spans="5:29" s="2" customFormat="1">
      <c r="E23418" s="120"/>
      <c r="M23418" s="120"/>
      <c r="N23418" s="120"/>
      <c r="U23418" s="121"/>
      <c r="V23418" s="122"/>
      <c r="W23418" s="123"/>
      <c r="AC23418" s="123"/>
    </row>
    <row r="23419" spans="5:29" s="2" customFormat="1">
      <c r="E23419" s="120"/>
      <c r="M23419" s="120"/>
      <c r="N23419" s="120"/>
      <c r="U23419" s="121"/>
      <c r="V23419" s="122"/>
      <c r="W23419" s="123"/>
      <c r="AC23419" s="123"/>
    </row>
    <row r="23420" spans="5:29" s="2" customFormat="1">
      <c r="E23420" s="120"/>
      <c r="M23420" s="120"/>
      <c r="N23420" s="120"/>
      <c r="U23420" s="121"/>
      <c r="V23420" s="122"/>
      <c r="W23420" s="123"/>
      <c r="AC23420" s="123"/>
    </row>
    <row r="23421" spans="5:29" s="2" customFormat="1">
      <c r="E23421" s="120"/>
      <c r="M23421" s="120"/>
      <c r="N23421" s="120"/>
      <c r="U23421" s="121"/>
      <c r="V23421" s="122"/>
      <c r="W23421" s="123"/>
      <c r="AC23421" s="123"/>
    </row>
    <row r="23422" spans="5:29" s="2" customFormat="1">
      <c r="E23422" s="120"/>
      <c r="M23422" s="120"/>
      <c r="N23422" s="120"/>
      <c r="U23422" s="121"/>
      <c r="V23422" s="122"/>
      <c r="W23422" s="123"/>
      <c r="AC23422" s="123"/>
    </row>
    <row r="23423" spans="5:29" s="2" customFormat="1">
      <c r="E23423" s="120"/>
      <c r="M23423" s="120"/>
      <c r="N23423" s="120"/>
      <c r="U23423" s="121"/>
      <c r="V23423" s="122"/>
      <c r="W23423" s="123"/>
      <c r="AC23423" s="123"/>
    </row>
    <row r="23424" spans="5:29" s="2" customFormat="1">
      <c r="E23424" s="120"/>
      <c r="M23424" s="120"/>
      <c r="N23424" s="120"/>
      <c r="U23424" s="121"/>
      <c r="V23424" s="122"/>
      <c r="W23424" s="123"/>
      <c r="AC23424" s="123"/>
    </row>
    <row r="23425" spans="5:29" s="2" customFormat="1">
      <c r="E23425" s="120"/>
      <c r="M23425" s="120"/>
      <c r="N23425" s="120"/>
      <c r="U23425" s="121"/>
      <c r="V23425" s="122"/>
      <c r="W23425" s="123"/>
      <c r="AC23425" s="123"/>
    </row>
    <row r="23426" spans="5:29" s="2" customFormat="1">
      <c r="E23426" s="120"/>
      <c r="M23426" s="120"/>
      <c r="N23426" s="120"/>
      <c r="U23426" s="121"/>
      <c r="V23426" s="122"/>
      <c r="W23426" s="123"/>
      <c r="AC23426" s="123"/>
    </row>
    <row r="23427" spans="5:29" s="2" customFormat="1">
      <c r="E23427" s="120"/>
      <c r="M23427" s="120"/>
      <c r="N23427" s="120"/>
      <c r="U23427" s="121"/>
      <c r="V23427" s="122"/>
      <c r="W23427" s="123"/>
      <c r="AC23427" s="123"/>
    </row>
    <row r="23428" spans="5:29" s="2" customFormat="1">
      <c r="E23428" s="120"/>
      <c r="M23428" s="120"/>
      <c r="N23428" s="120"/>
      <c r="U23428" s="121"/>
      <c r="V23428" s="122"/>
      <c r="W23428" s="123"/>
      <c r="AC23428" s="123"/>
    </row>
    <row r="23429" spans="5:29" s="2" customFormat="1">
      <c r="E23429" s="120"/>
      <c r="M23429" s="120"/>
      <c r="N23429" s="120"/>
      <c r="U23429" s="121"/>
      <c r="V23429" s="122"/>
      <c r="W23429" s="123"/>
      <c r="AC23429" s="123"/>
    </row>
    <row r="23430" spans="5:29" s="2" customFormat="1">
      <c r="E23430" s="120"/>
      <c r="M23430" s="120"/>
      <c r="N23430" s="120"/>
      <c r="U23430" s="121"/>
      <c r="V23430" s="122"/>
      <c r="W23430" s="123"/>
      <c r="AC23430" s="123"/>
    </row>
    <row r="23431" spans="5:29" s="2" customFormat="1">
      <c r="E23431" s="120"/>
      <c r="M23431" s="120"/>
      <c r="N23431" s="120"/>
      <c r="U23431" s="121"/>
      <c r="V23431" s="122"/>
      <c r="W23431" s="123"/>
      <c r="AC23431" s="123"/>
    </row>
    <row r="23432" spans="5:29" s="2" customFormat="1">
      <c r="E23432" s="120"/>
      <c r="M23432" s="120"/>
      <c r="N23432" s="120"/>
      <c r="U23432" s="121"/>
      <c r="V23432" s="122"/>
      <c r="W23432" s="123"/>
      <c r="AC23432" s="123"/>
    </row>
    <row r="23433" spans="5:29" s="2" customFormat="1">
      <c r="E23433" s="120"/>
      <c r="M23433" s="120"/>
      <c r="N23433" s="120"/>
      <c r="U23433" s="121"/>
      <c r="V23433" s="122"/>
      <c r="W23433" s="123"/>
      <c r="AC23433" s="123"/>
    </row>
    <row r="23434" spans="5:29" s="2" customFormat="1">
      <c r="E23434" s="120"/>
      <c r="M23434" s="120"/>
      <c r="N23434" s="120"/>
      <c r="U23434" s="121"/>
      <c r="V23434" s="122"/>
      <c r="W23434" s="123"/>
      <c r="AC23434" s="123"/>
    </row>
    <row r="23435" spans="5:29" s="2" customFormat="1">
      <c r="E23435" s="120"/>
      <c r="M23435" s="120"/>
      <c r="N23435" s="120"/>
      <c r="U23435" s="121"/>
      <c r="V23435" s="122"/>
      <c r="W23435" s="123"/>
      <c r="AC23435" s="123"/>
    </row>
    <row r="23436" spans="5:29" s="2" customFormat="1">
      <c r="E23436" s="120"/>
      <c r="M23436" s="120"/>
      <c r="N23436" s="120"/>
      <c r="U23436" s="121"/>
      <c r="V23436" s="122"/>
      <c r="W23436" s="123"/>
      <c r="AC23436" s="123"/>
    </row>
    <row r="23437" spans="5:29" s="2" customFormat="1">
      <c r="E23437" s="120"/>
      <c r="M23437" s="120"/>
      <c r="N23437" s="120"/>
      <c r="U23437" s="121"/>
      <c r="V23437" s="122"/>
      <c r="W23437" s="123"/>
      <c r="AC23437" s="123"/>
    </row>
    <row r="23438" spans="5:29" s="2" customFormat="1">
      <c r="E23438" s="120"/>
      <c r="M23438" s="120"/>
      <c r="N23438" s="120"/>
      <c r="U23438" s="121"/>
      <c r="V23438" s="122"/>
      <c r="W23438" s="123"/>
      <c r="AC23438" s="123"/>
    </row>
    <row r="23439" spans="5:29" s="2" customFormat="1">
      <c r="E23439" s="120"/>
      <c r="M23439" s="120"/>
      <c r="N23439" s="120"/>
      <c r="U23439" s="121"/>
      <c r="V23439" s="122"/>
      <c r="W23439" s="123"/>
      <c r="AC23439" s="123"/>
    </row>
    <row r="23440" spans="5:29" s="2" customFormat="1">
      <c r="E23440" s="120"/>
      <c r="M23440" s="120"/>
      <c r="N23440" s="120"/>
      <c r="U23440" s="121"/>
      <c r="V23440" s="122"/>
      <c r="W23440" s="123"/>
      <c r="AC23440" s="123"/>
    </row>
    <row r="23441" spans="5:29" s="2" customFormat="1">
      <c r="E23441" s="120"/>
      <c r="M23441" s="120"/>
      <c r="N23441" s="120"/>
      <c r="U23441" s="121"/>
      <c r="V23441" s="122"/>
      <c r="W23441" s="123"/>
      <c r="AC23441" s="123"/>
    </row>
    <row r="23442" spans="5:29" s="2" customFormat="1">
      <c r="E23442" s="120"/>
      <c r="M23442" s="120"/>
      <c r="N23442" s="120"/>
      <c r="U23442" s="121"/>
      <c r="V23442" s="122"/>
      <c r="W23442" s="123"/>
      <c r="AC23442" s="123"/>
    </row>
    <row r="23443" spans="5:29" s="2" customFormat="1">
      <c r="E23443" s="120"/>
      <c r="M23443" s="120"/>
      <c r="N23443" s="120"/>
      <c r="U23443" s="121"/>
      <c r="V23443" s="122"/>
      <c r="W23443" s="123"/>
      <c r="AC23443" s="123"/>
    </row>
    <row r="23444" spans="5:29" s="2" customFormat="1">
      <c r="E23444" s="120"/>
      <c r="M23444" s="120"/>
      <c r="N23444" s="120"/>
      <c r="U23444" s="121"/>
      <c r="V23444" s="122"/>
      <c r="W23444" s="123"/>
      <c r="AC23444" s="123"/>
    </row>
    <row r="23445" spans="5:29" s="2" customFormat="1">
      <c r="E23445" s="120"/>
      <c r="M23445" s="120"/>
      <c r="N23445" s="120"/>
      <c r="U23445" s="121"/>
      <c r="V23445" s="122"/>
      <c r="W23445" s="123"/>
      <c r="AC23445" s="123"/>
    </row>
    <row r="23446" spans="5:29" s="2" customFormat="1">
      <c r="E23446" s="120"/>
      <c r="M23446" s="120"/>
      <c r="N23446" s="120"/>
      <c r="U23446" s="121"/>
      <c r="V23446" s="122"/>
      <c r="W23446" s="123"/>
      <c r="AC23446" s="123"/>
    </row>
    <row r="23447" spans="5:29" s="2" customFormat="1">
      <c r="E23447" s="120"/>
      <c r="M23447" s="120"/>
      <c r="N23447" s="120"/>
      <c r="U23447" s="121"/>
      <c r="V23447" s="122"/>
      <c r="W23447" s="123"/>
      <c r="AC23447" s="123"/>
    </row>
    <row r="23448" spans="5:29" s="2" customFormat="1">
      <c r="E23448" s="120"/>
      <c r="M23448" s="120"/>
      <c r="N23448" s="120"/>
      <c r="U23448" s="121"/>
      <c r="V23448" s="122"/>
      <c r="W23448" s="123"/>
      <c r="AC23448" s="123"/>
    </row>
    <row r="23449" spans="5:29" s="2" customFormat="1">
      <c r="E23449" s="120"/>
      <c r="M23449" s="120"/>
      <c r="N23449" s="120"/>
      <c r="U23449" s="121"/>
      <c r="V23449" s="122"/>
      <c r="W23449" s="123"/>
      <c r="AC23449" s="123"/>
    </row>
    <row r="23450" spans="5:29" s="2" customFormat="1">
      <c r="E23450" s="120"/>
      <c r="M23450" s="120"/>
      <c r="N23450" s="120"/>
      <c r="U23450" s="121"/>
      <c r="V23450" s="122"/>
      <c r="W23450" s="123"/>
      <c r="AC23450" s="123"/>
    </row>
    <row r="23451" spans="5:29" s="2" customFormat="1">
      <c r="E23451" s="120"/>
      <c r="M23451" s="120"/>
      <c r="N23451" s="120"/>
      <c r="U23451" s="121"/>
      <c r="V23451" s="122"/>
      <c r="W23451" s="123"/>
      <c r="AC23451" s="123"/>
    </row>
    <row r="23452" spans="5:29" s="2" customFormat="1">
      <c r="E23452" s="120"/>
      <c r="M23452" s="120"/>
      <c r="N23452" s="120"/>
      <c r="U23452" s="121"/>
      <c r="V23452" s="122"/>
      <c r="W23452" s="123"/>
      <c r="AC23452" s="123"/>
    </row>
    <row r="23453" spans="5:29" s="2" customFormat="1">
      <c r="E23453" s="120"/>
      <c r="M23453" s="120"/>
      <c r="N23453" s="120"/>
      <c r="U23453" s="121"/>
      <c r="V23453" s="122"/>
      <c r="W23453" s="123"/>
      <c r="AC23453" s="123"/>
    </row>
    <row r="23454" spans="5:29" s="2" customFormat="1">
      <c r="E23454" s="120"/>
      <c r="M23454" s="120"/>
      <c r="N23454" s="120"/>
      <c r="U23454" s="121"/>
      <c r="V23454" s="122"/>
      <c r="W23454" s="123"/>
      <c r="AC23454" s="123"/>
    </row>
    <row r="23455" spans="5:29" s="2" customFormat="1">
      <c r="E23455" s="120"/>
      <c r="M23455" s="120"/>
      <c r="N23455" s="120"/>
      <c r="U23455" s="121"/>
      <c r="V23455" s="122"/>
      <c r="W23455" s="123"/>
      <c r="AC23455" s="123"/>
    </row>
    <row r="23456" spans="5:29" s="2" customFormat="1">
      <c r="E23456" s="120"/>
      <c r="M23456" s="120"/>
      <c r="N23456" s="120"/>
      <c r="U23456" s="121"/>
      <c r="V23456" s="122"/>
      <c r="W23456" s="123"/>
      <c r="AC23456" s="123"/>
    </row>
    <row r="23457" spans="5:29" s="2" customFormat="1">
      <c r="E23457" s="120"/>
      <c r="M23457" s="120"/>
      <c r="N23457" s="120"/>
      <c r="U23457" s="121"/>
      <c r="V23457" s="122"/>
      <c r="W23457" s="123"/>
      <c r="AC23457" s="123"/>
    </row>
    <row r="23458" spans="5:29" s="2" customFormat="1">
      <c r="E23458" s="120"/>
      <c r="M23458" s="120"/>
      <c r="N23458" s="120"/>
      <c r="U23458" s="121"/>
      <c r="V23458" s="122"/>
      <c r="W23458" s="123"/>
      <c r="AC23458" s="123"/>
    </row>
    <row r="23459" spans="5:29" s="2" customFormat="1">
      <c r="E23459" s="120"/>
      <c r="M23459" s="120"/>
      <c r="N23459" s="120"/>
      <c r="U23459" s="121"/>
      <c r="V23459" s="122"/>
      <c r="W23459" s="123"/>
      <c r="AC23459" s="123"/>
    </row>
    <row r="23460" spans="5:29" s="2" customFormat="1">
      <c r="E23460" s="120"/>
      <c r="M23460" s="120"/>
      <c r="N23460" s="120"/>
      <c r="U23460" s="121"/>
      <c r="V23460" s="122"/>
      <c r="W23460" s="123"/>
      <c r="AC23460" s="123"/>
    </row>
    <row r="23461" spans="5:29" s="2" customFormat="1">
      <c r="E23461" s="120"/>
      <c r="M23461" s="120"/>
      <c r="N23461" s="120"/>
      <c r="U23461" s="121"/>
      <c r="V23461" s="122"/>
      <c r="W23461" s="123"/>
      <c r="AC23461" s="123"/>
    </row>
    <row r="23462" spans="5:29" s="2" customFormat="1">
      <c r="E23462" s="120"/>
      <c r="M23462" s="120"/>
      <c r="N23462" s="120"/>
      <c r="U23462" s="121"/>
      <c r="V23462" s="122"/>
      <c r="W23462" s="123"/>
      <c r="AC23462" s="123"/>
    </row>
    <row r="23463" spans="5:29" s="2" customFormat="1">
      <c r="E23463" s="120"/>
      <c r="M23463" s="120"/>
      <c r="N23463" s="120"/>
      <c r="U23463" s="121"/>
      <c r="V23463" s="122"/>
      <c r="W23463" s="123"/>
      <c r="AC23463" s="123"/>
    </row>
    <row r="23464" spans="5:29" s="2" customFormat="1">
      <c r="E23464" s="120"/>
      <c r="M23464" s="120"/>
      <c r="N23464" s="120"/>
      <c r="U23464" s="121"/>
      <c r="V23464" s="122"/>
      <c r="W23464" s="123"/>
      <c r="AC23464" s="123"/>
    </row>
    <row r="23465" spans="5:29" s="2" customFormat="1">
      <c r="E23465" s="120"/>
      <c r="M23465" s="120"/>
      <c r="N23465" s="120"/>
      <c r="U23465" s="121"/>
      <c r="V23465" s="122"/>
      <c r="W23465" s="123"/>
      <c r="AC23465" s="123"/>
    </row>
    <row r="23466" spans="5:29" s="2" customFormat="1">
      <c r="E23466" s="120"/>
      <c r="M23466" s="120"/>
      <c r="N23466" s="120"/>
      <c r="U23466" s="121"/>
      <c r="V23466" s="122"/>
      <c r="W23466" s="123"/>
      <c r="AC23466" s="123"/>
    </row>
    <row r="23467" spans="5:29" s="2" customFormat="1">
      <c r="E23467" s="120"/>
      <c r="M23467" s="120"/>
      <c r="N23467" s="120"/>
      <c r="U23467" s="121"/>
      <c r="V23467" s="122"/>
      <c r="W23467" s="123"/>
      <c r="AC23467" s="123"/>
    </row>
    <row r="23468" spans="5:29" s="2" customFormat="1">
      <c r="E23468" s="120"/>
      <c r="M23468" s="120"/>
      <c r="N23468" s="120"/>
      <c r="U23468" s="121"/>
      <c r="V23468" s="122"/>
      <c r="W23468" s="123"/>
      <c r="AC23468" s="123"/>
    </row>
    <row r="23469" spans="5:29" s="2" customFormat="1">
      <c r="E23469" s="120"/>
      <c r="M23469" s="120"/>
      <c r="N23469" s="120"/>
      <c r="U23469" s="121"/>
      <c r="V23469" s="122"/>
      <c r="W23469" s="123"/>
      <c r="AC23469" s="123"/>
    </row>
    <row r="23470" spans="5:29" s="2" customFormat="1">
      <c r="E23470" s="120"/>
      <c r="M23470" s="120"/>
      <c r="N23470" s="120"/>
      <c r="U23470" s="121"/>
      <c r="V23470" s="122"/>
      <c r="W23470" s="123"/>
      <c r="AC23470" s="123"/>
    </row>
    <row r="23471" spans="5:29" s="2" customFormat="1">
      <c r="E23471" s="120"/>
      <c r="M23471" s="120"/>
      <c r="N23471" s="120"/>
      <c r="U23471" s="121"/>
      <c r="V23471" s="122"/>
      <c r="W23471" s="123"/>
      <c r="AC23471" s="123"/>
    </row>
    <row r="23472" spans="5:29" s="2" customFormat="1">
      <c r="E23472" s="120"/>
      <c r="M23472" s="120"/>
      <c r="N23472" s="120"/>
      <c r="U23472" s="121"/>
      <c r="V23472" s="122"/>
      <c r="W23472" s="123"/>
      <c r="AC23472" s="123"/>
    </row>
    <row r="23473" spans="5:29" s="2" customFormat="1">
      <c r="E23473" s="120"/>
      <c r="M23473" s="120"/>
      <c r="N23473" s="120"/>
      <c r="U23473" s="121"/>
      <c r="V23473" s="122"/>
      <c r="W23473" s="123"/>
      <c r="AC23473" s="123"/>
    </row>
    <row r="23474" spans="5:29" s="2" customFormat="1">
      <c r="E23474" s="120"/>
      <c r="M23474" s="120"/>
      <c r="N23474" s="120"/>
      <c r="U23474" s="121"/>
      <c r="V23474" s="122"/>
      <c r="W23474" s="123"/>
      <c r="AC23474" s="123"/>
    </row>
    <row r="23475" spans="5:29" s="2" customFormat="1">
      <c r="E23475" s="120"/>
      <c r="M23475" s="120"/>
      <c r="N23475" s="120"/>
      <c r="U23475" s="121"/>
      <c r="V23475" s="122"/>
      <c r="W23475" s="123"/>
      <c r="AC23475" s="123"/>
    </row>
    <row r="23476" spans="5:29" s="2" customFormat="1">
      <c r="E23476" s="120"/>
      <c r="M23476" s="120"/>
      <c r="N23476" s="120"/>
      <c r="U23476" s="121"/>
      <c r="V23476" s="122"/>
      <c r="W23476" s="123"/>
      <c r="AC23476" s="123"/>
    </row>
    <row r="23477" spans="5:29" s="2" customFormat="1">
      <c r="E23477" s="120"/>
      <c r="M23477" s="120"/>
      <c r="N23477" s="120"/>
      <c r="U23477" s="121"/>
      <c r="V23477" s="122"/>
      <c r="W23477" s="123"/>
      <c r="AC23477" s="123"/>
    </row>
    <row r="23478" spans="5:29" s="2" customFormat="1">
      <c r="E23478" s="120"/>
      <c r="M23478" s="120"/>
      <c r="N23478" s="120"/>
      <c r="U23478" s="121"/>
      <c r="V23478" s="122"/>
      <c r="W23478" s="123"/>
      <c r="AC23478" s="123"/>
    </row>
    <row r="23479" spans="5:29" s="2" customFormat="1">
      <c r="E23479" s="120"/>
      <c r="M23479" s="120"/>
      <c r="N23479" s="120"/>
      <c r="U23479" s="121"/>
      <c r="V23479" s="122"/>
      <c r="W23479" s="123"/>
      <c r="AC23479" s="123"/>
    </row>
    <row r="23480" spans="5:29" s="2" customFormat="1">
      <c r="E23480" s="120"/>
      <c r="M23480" s="120"/>
      <c r="N23480" s="120"/>
      <c r="U23480" s="121"/>
      <c r="V23480" s="122"/>
      <c r="W23480" s="123"/>
      <c r="AC23480" s="123"/>
    </row>
    <row r="23481" spans="5:29" s="2" customFormat="1">
      <c r="E23481" s="120"/>
      <c r="M23481" s="120"/>
      <c r="N23481" s="120"/>
      <c r="U23481" s="121"/>
      <c r="V23481" s="122"/>
      <c r="W23481" s="123"/>
      <c r="AC23481" s="123"/>
    </row>
    <row r="23482" spans="5:29" s="2" customFormat="1">
      <c r="E23482" s="120"/>
      <c r="M23482" s="120"/>
      <c r="N23482" s="120"/>
      <c r="U23482" s="121"/>
      <c r="V23482" s="122"/>
      <c r="W23482" s="123"/>
      <c r="AC23482" s="123"/>
    </row>
    <row r="23483" spans="5:29" s="2" customFormat="1">
      <c r="E23483" s="120"/>
      <c r="M23483" s="120"/>
      <c r="N23483" s="120"/>
      <c r="U23483" s="121"/>
      <c r="V23483" s="122"/>
      <c r="W23483" s="123"/>
      <c r="AC23483" s="123"/>
    </row>
    <row r="23484" spans="5:29" s="2" customFormat="1">
      <c r="E23484" s="120"/>
      <c r="M23484" s="120"/>
      <c r="N23484" s="120"/>
      <c r="U23484" s="121"/>
      <c r="V23484" s="122"/>
      <c r="W23484" s="123"/>
      <c r="AC23484" s="123"/>
    </row>
    <row r="23485" spans="5:29" s="2" customFormat="1">
      <c r="E23485" s="120"/>
      <c r="M23485" s="120"/>
      <c r="N23485" s="120"/>
      <c r="U23485" s="121"/>
      <c r="V23485" s="122"/>
      <c r="W23485" s="123"/>
      <c r="AC23485" s="123"/>
    </row>
    <row r="23486" spans="5:29" s="2" customFormat="1">
      <c r="E23486" s="120"/>
      <c r="M23486" s="120"/>
      <c r="N23486" s="120"/>
      <c r="U23486" s="121"/>
      <c r="V23486" s="122"/>
      <c r="W23486" s="123"/>
      <c r="AC23486" s="123"/>
    </row>
    <row r="23487" spans="5:29" s="2" customFormat="1">
      <c r="E23487" s="120"/>
      <c r="M23487" s="120"/>
      <c r="N23487" s="120"/>
      <c r="U23487" s="121"/>
      <c r="V23487" s="122"/>
      <c r="W23487" s="123"/>
      <c r="AC23487" s="123"/>
    </row>
    <row r="23488" spans="5:29" s="2" customFormat="1">
      <c r="E23488" s="120"/>
      <c r="M23488" s="120"/>
      <c r="N23488" s="120"/>
      <c r="U23488" s="121"/>
      <c r="V23488" s="122"/>
      <c r="W23488" s="123"/>
      <c r="AC23488" s="123"/>
    </row>
    <row r="23489" spans="5:29" s="2" customFormat="1">
      <c r="E23489" s="120"/>
      <c r="M23489" s="120"/>
      <c r="N23489" s="120"/>
      <c r="U23489" s="121"/>
      <c r="V23489" s="122"/>
      <c r="W23489" s="123"/>
      <c r="AC23489" s="123"/>
    </row>
    <row r="23490" spans="5:29" s="2" customFormat="1">
      <c r="E23490" s="120"/>
      <c r="M23490" s="120"/>
      <c r="N23490" s="120"/>
      <c r="U23490" s="121"/>
      <c r="V23490" s="122"/>
      <c r="W23490" s="123"/>
      <c r="AC23490" s="123"/>
    </row>
    <row r="23491" spans="5:29" s="2" customFormat="1">
      <c r="E23491" s="120"/>
      <c r="M23491" s="120"/>
      <c r="N23491" s="120"/>
      <c r="U23491" s="121"/>
      <c r="V23491" s="122"/>
      <c r="W23491" s="123"/>
      <c r="AC23491" s="123"/>
    </row>
    <row r="23492" spans="5:29" s="2" customFormat="1">
      <c r="E23492" s="120"/>
      <c r="M23492" s="120"/>
      <c r="N23492" s="120"/>
      <c r="U23492" s="121"/>
      <c r="V23492" s="122"/>
      <c r="W23492" s="123"/>
      <c r="AC23492" s="123"/>
    </row>
    <row r="23493" spans="5:29" s="2" customFormat="1">
      <c r="E23493" s="120"/>
      <c r="M23493" s="120"/>
      <c r="N23493" s="120"/>
      <c r="U23493" s="121"/>
      <c r="V23493" s="122"/>
      <c r="W23493" s="123"/>
      <c r="AC23493" s="123"/>
    </row>
    <row r="23494" spans="5:29" s="2" customFormat="1">
      <c r="E23494" s="120"/>
      <c r="M23494" s="120"/>
      <c r="N23494" s="120"/>
      <c r="U23494" s="121"/>
      <c r="V23494" s="122"/>
      <c r="W23494" s="123"/>
      <c r="AC23494" s="123"/>
    </row>
    <row r="23495" spans="5:29" s="2" customFormat="1">
      <c r="E23495" s="120"/>
      <c r="M23495" s="120"/>
      <c r="N23495" s="120"/>
      <c r="U23495" s="121"/>
      <c r="V23495" s="122"/>
      <c r="W23495" s="123"/>
      <c r="AC23495" s="123"/>
    </row>
    <row r="23496" spans="5:29" s="2" customFormat="1">
      <c r="E23496" s="120"/>
      <c r="M23496" s="120"/>
      <c r="N23496" s="120"/>
      <c r="U23496" s="121"/>
      <c r="V23496" s="122"/>
      <c r="W23496" s="123"/>
      <c r="AC23496" s="123"/>
    </row>
    <row r="23497" spans="5:29" s="2" customFormat="1">
      <c r="E23497" s="120"/>
      <c r="M23497" s="120"/>
      <c r="N23497" s="120"/>
      <c r="U23497" s="121"/>
      <c r="V23497" s="122"/>
      <c r="W23497" s="123"/>
      <c r="AC23497" s="123"/>
    </row>
    <row r="23498" spans="5:29" s="2" customFormat="1">
      <c r="E23498" s="120"/>
      <c r="M23498" s="120"/>
      <c r="N23498" s="120"/>
      <c r="U23498" s="121"/>
      <c r="V23498" s="122"/>
      <c r="W23498" s="123"/>
      <c r="AC23498" s="123"/>
    </row>
    <row r="23499" spans="5:29" s="2" customFormat="1">
      <c r="E23499" s="120"/>
      <c r="M23499" s="120"/>
      <c r="N23499" s="120"/>
      <c r="U23499" s="121"/>
      <c r="V23499" s="122"/>
      <c r="W23499" s="123"/>
      <c r="AC23499" s="123"/>
    </row>
    <row r="23500" spans="5:29" s="2" customFormat="1">
      <c r="E23500" s="120"/>
      <c r="M23500" s="120"/>
      <c r="N23500" s="120"/>
      <c r="U23500" s="121"/>
      <c r="V23500" s="122"/>
      <c r="W23500" s="123"/>
      <c r="AC23500" s="123"/>
    </row>
    <row r="23501" spans="5:29" s="2" customFormat="1">
      <c r="E23501" s="120"/>
      <c r="M23501" s="120"/>
      <c r="N23501" s="120"/>
      <c r="U23501" s="121"/>
      <c r="V23501" s="122"/>
      <c r="W23501" s="123"/>
      <c r="AC23501" s="123"/>
    </row>
    <row r="23502" spans="5:29" s="2" customFormat="1">
      <c r="E23502" s="120"/>
      <c r="M23502" s="120"/>
      <c r="N23502" s="120"/>
      <c r="U23502" s="121"/>
      <c r="V23502" s="122"/>
      <c r="W23502" s="123"/>
      <c r="AC23502" s="123"/>
    </row>
    <row r="23503" spans="5:29" s="2" customFormat="1">
      <c r="E23503" s="120"/>
      <c r="M23503" s="120"/>
      <c r="N23503" s="120"/>
      <c r="U23503" s="121"/>
      <c r="V23503" s="122"/>
      <c r="W23503" s="123"/>
      <c r="AC23503" s="123"/>
    </row>
    <row r="23504" spans="5:29" s="2" customFormat="1">
      <c r="E23504" s="120"/>
      <c r="M23504" s="120"/>
      <c r="N23504" s="120"/>
      <c r="U23504" s="121"/>
      <c r="V23504" s="122"/>
      <c r="W23504" s="123"/>
      <c r="AC23504" s="123"/>
    </row>
    <row r="23505" spans="5:29" s="2" customFormat="1">
      <c r="E23505" s="120"/>
      <c r="M23505" s="120"/>
      <c r="N23505" s="120"/>
      <c r="U23505" s="121"/>
      <c r="V23505" s="122"/>
      <c r="W23505" s="123"/>
      <c r="AC23505" s="123"/>
    </row>
    <row r="23506" spans="5:29" s="2" customFormat="1">
      <c r="E23506" s="120"/>
      <c r="M23506" s="120"/>
      <c r="N23506" s="120"/>
      <c r="U23506" s="121"/>
      <c r="V23506" s="122"/>
      <c r="W23506" s="123"/>
      <c r="AC23506" s="123"/>
    </row>
    <row r="23507" spans="5:29" s="2" customFormat="1">
      <c r="E23507" s="120"/>
      <c r="M23507" s="120"/>
      <c r="N23507" s="120"/>
      <c r="U23507" s="121"/>
      <c r="V23507" s="122"/>
      <c r="W23507" s="123"/>
      <c r="AC23507" s="123"/>
    </row>
    <row r="23508" spans="5:29" s="2" customFormat="1">
      <c r="E23508" s="120"/>
      <c r="M23508" s="120"/>
      <c r="N23508" s="120"/>
      <c r="U23508" s="121"/>
      <c r="V23508" s="122"/>
      <c r="W23508" s="123"/>
      <c r="AC23508" s="123"/>
    </row>
    <row r="23509" spans="5:29" s="2" customFormat="1">
      <c r="E23509" s="120"/>
      <c r="M23509" s="120"/>
      <c r="N23509" s="120"/>
      <c r="U23509" s="121"/>
      <c r="V23509" s="122"/>
      <c r="W23509" s="123"/>
      <c r="AC23509" s="123"/>
    </row>
    <row r="23510" spans="5:29" s="2" customFormat="1">
      <c r="E23510" s="120"/>
      <c r="M23510" s="120"/>
      <c r="N23510" s="120"/>
      <c r="U23510" s="121"/>
      <c r="V23510" s="122"/>
      <c r="W23510" s="123"/>
      <c r="AC23510" s="123"/>
    </row>
    <row r="23511" spans="5:29" s="2" customFormat="1">
      <c r="E23511" s="120"/>
      <c r="M23511" s="120"/>
      <c r="N23511" s="120"/>
      <c r="U23511" s="121"/>
      <c r="V23511" s="122"/>
      <c r="W23511" s="123"/>
      <c r="AC23511" s="123"/>
    </row>
    <row r="23512" spans="5:29" s="2" customFormat="1">
      <c r="E23512" s="120"/>
      <c r="M23512" s="120"/>
      <c r="N23512" s="120"/>
      <c r="U23512" s="121"/>
      <c r="V23512" s="122"/>
      <c r="W23512" s="123"/>
      <c r="AC23512" s="123"/>
    </row>
    <row r="23513" spans="5:29" s="2" customFormat="1">
      <c r="E23513" s="120"/>
      <c r="M23513" s="120"/>
      <c r="N23513" s="120"/>
      <c r="U23513" s="121"/>
      <c r="V23513" s="122"/>
      <c r="W23513" s="123"/>
      <c r="AC23513" s="123"/>
    </row>
    <row r="23514" spans="5:29" s="2" customFormat="1">
      <c r="E23514" s="120"/>
      <c r="M23514" s="120"/>
      <c r="N23514" s="120"/>
      <c r="U23514" s="121"/>
      <c r="V23514" s="122"/>
      <c r="W23514" s="123"/>
      <c r="AC23514" s="123"/>
    </row>
    <row r="23515" spans="5:29" s="2" customFormat="1">
      <c r="E23515" s="120"/>
      <c r="M23515" s="120"/>
      <c r="N23515" s="120"/>
      <c r="U23515" s="121"/>
      <c r="V23515" s="122"/>
      <c r="W23515" s="123"/>
      <c r="AC23515" s="123"/>
    </row>
    <row r="23516" spans="5:29" s="2" customFormat="1">
      <c r="E23516" s="120"/>
      <c r="M23516" s="120"/>
      <c r="N23516" s="120"/>
      <c r="U23516" s="121"/>
      <c r="V23516" s="122"/>
      <c r="W23516" s="123"/>
      <c r="AC23516" s="123"/>
    </row>
    <row r="23517" spans="5:29" s="2" customFormat="1">
      <c r="E23517" s="120"/>
      <c r="M23517" s="120"/>
      <c r="N23517" s="120"/>
      <c r="U23517" s="121"/>
      <c r="V23517" s="122"/>
      <c r="W23517" s="123"/>
      <c r="AC23517" s="123"/>
    </row>
    <row r="23518" spans="5:29" s="2" customFormat="1">
      <c r="E23518" s="120"/>
      <c r="M23518" s="120"/>
      <c r="N23518" s="120"/>
      <c r="U23518" s="121"/>
      <c r="V23518" s="122"/>
      <c r="W23518" s="123"/>
      <c r="AC23518" s="123"/>
    </row>
    <row r="23519" spans="5:29" s="2" customFormat="1">
      <c r="E23519" s="120"/>
      <c r="M23519" s="120"/>
      <c r="N23519" s="120"/>
      <c r="U23519" s="121"/>
      <c r="V23519" s="122"/>
      <c r="W23519" s="123"/>
      <c r="AC23519" s="123"/>
    </row>
    <row r="23520" spans="5:29" s="2" customFormat="1">
      <c r="E23520" s="120"/>
      <c r="M23520" s="120"/>
      <c r="N23520" s="120"/>
      <c r="U23520" s="121"/>
      <c r="V23520" s="122"/>
      <c r="W23520" s="123"/>
      <c r="AC23520" s="123"/>
    </row>
    <row r="23521" spans="5:29" s="2" customFormat="1">
      <c r="E23521" s="120"/>
      <c r="M23521" s="120"/>
      <c r="N23521" s="120"/>
      <c r="U23521" s="121"/>
      <c r="V23521" s="122"/>
      <c r="W23521" s="123"/>
      <c r="AC23521" s="123"/>
    </row>
    <row r="23522" spans="5:29" s="2" customFormat="1">
      <c r="E23522" s="120"/>
      <c r="M23522" s="120"/>
      <c r="N23522" s="120"/>
      <c r="U23522" s="121"/>
      <c r="V23522" s="122"/>
      <c r="W23522" s="123"/>
      <c r="AC23522" s="123"/>
    </row>
    <row r="23523" spans="5:29" s="2" customFormat="1">
      <c r="E23523" s="120"/>
      <c r="M23523" s="120"/>
      <c r="N23523" s="120"/>
      <c r="U23523" s="121"/>
      <c r="V23523" s="122"/>
      <c r="W23523" s="123"/>
      <c r="AC23523" s="123"/>
    </row>
    <row r="23524" spans="5:29" s="2" customFormat="1">
      <c r="E23524" s="120"/>
      <c r="M23524" s="120"/>
      <c r="N23524" s="120"/>
      <c r="U23524" s="121"/>
      <c r="V23524" s="122"/>
      <c r="W23524" s="123"/>
      <c r="AC23524" s="123"/>
    </row>
    <row r="23525" spans="5:29" s="2" customFormat="1">
      <c r="E23525" s="120"/>
      <c r="M23525" s="120"/>
      <c r="N23525" s="120"/>
      <c r="U23525" s="121"/>
      <c r="V23525" s="122"/>
      <c r="W23525" s="123"/>
      <c r="AC23525" s="123"/>
    </row>
    <row r="23526" spans="5:29" s="2" customFormat="1">
      <c r="E23526" s="120"/>
      <c r="M23526" s="120"/>
      <c r="N23526" s="120"/>
      <c r="U23526" s="121"/>
      <c r="V23526" s="122"/>
      <c r="W23526" s="123"/>
      <c r="AC23526" s="123"/>
    </row>
    <row r="23527" spans="5:29" s="2" customFormat="1">
      <c r="E23527" s="120"/>
      <c r="M23527" s="120"/>
      <c r="N23527" s="120"/>
      <c r="U23527" s="121"/>
      <c r="V23527" s="122"/>
      <c r="W23527" s="123"/>
      <c r="AC23527" s="123"/>
    </row>
    <row r="23528" spans="5:29" s="2" customFormat="1">
      <c r="E23528" s="120"/>
      <c r="M23528" s="120"/>
      <c r="N23528" s="120"/>
      <c r="U23528" s="121"/>
      <c r="V23528" s="122"/>
      <c r="W23528" s="123"/>
      <c r="AC23528" s="123"/>
    </row>
    <row r="23529" spans="5:29" s="2" customFormat="1">
      <c r="E23529" s="120"/>
      <c r="M23529" s="120"/>
      <c r="N23529" s="120"/>
      <c r="U23529" s="121"/>
      <c r="V23529" s="122"/>
      <c r="W23529" s="123"/>
      <c r="AC23529" s="123"/>
    </row>
    <row r="23530" spans="5:29" s="2" customFormat="1">
      <c r="E23530" s="120"/>
      <c r="M23530" s="120"/>
      <c r="N23530" s="120"/>
      <c r="U23530" s="121"/>
      <c r="V23530" s="122"/>
      <c r="W23530" s="123"/>
      <c r="AC23530" s="123"/>
    </row>
    <row r="23531" spans="5:29" s="2" customFormat="1">
      <c r="E23531" s="120"/>
      <c r="M23531" s="120"/>
      <c r="N23531" s="120"/>
      <c r="U23531" s="121"/>
      <c r="V23531" s="122"/>
      <c r="W23531" s="123"/>
      <c r="AC23531" s="123"/>
    </row>
    <row r="23532" spans="5:29" s="2" customFormat="1">
      <c r="E23532" s="120"/>
      <c r="M23532" s="120"/>
      <c r="N23532" s="120"/>
      <c r="U23532" s="121"/>
      <c r="V23532" s="122"/>
      <c r="W23532" s="123"/>
      <c r="AC23532" s="123"/>
    </row>
    <row r="23533" spans="5:29" s="2" customFormat="1">
      <c r="E23533" s="120"/>
      <c r="M23533" s="120"/>
      <c r="N23533" s="120"/>
      <c r="U23533" s="121"/>
      <c r="V23533" s="122"/>
      <c r="W23533" s="123"/>
      <c r="AC23533" s="123"/>
    </row>
    <row r="23534" spans="5:29" s="2" customFormat="1">
      <c r="E23534" s="120"/>
      <c r="M23534" s="120"/>
      <c r="N23534" s="120"/>
      <c r="U23534" s="121"/>
      <c r="V23534" s="122"/>
      <c r="W23534" s="123"/>
      <c r="AC23534" s="123"/>
    </row>
    <row r="23535" spans="5:29" s="2" customFormat="1">
      <c r="E23535" s="120"/>
      <c r="M23535" s="120"/>
      <c r="N23535" s="120"/>
      <c r="U23535" s="121"/>
      <c r="V23535" s="122"/>
      <c r="W23535" s="123"/>
      <c r="AC23535" s="123"/>
    </row>
    <row r="23536" spans="5:29" s="2" customFormat="1">
      <c r="E23536" s="120"/>
      <c r="M23536" s="120"/>
      <c r="N23536" s="120"/>
      <c r="U23536" s="121"/>
      <c r="V23536" s="122"/>
      <c r="W23536" s="123"/>
      <c r="AC23536" s="123"/>
    </row>
    <row r="23537" spans="5:29" s="2" customFormat="1">
      <c r="E23537" s="120"/>
      <c r="M23537" s="120"/>
      <c r="N23537" s="120"/>
      <c r="U23537" s="121"/>
      <c r="V23537" s="122"/>
      <c r="W23537" s="123"/>
      <c r="AC23537" s="123"/>
    </row>
    <row r="23538" spans="5:29" s="2" customFormat="1">
      <c r="E23538" s="120"/>
      <c r="M23538" s="120"/>
      <c r="N23538" s="120"/>
      <c r="U23538" s="121"/>
      <c r="V23538" s="122"/>
      <c r="W23538" s="123"/>
      <c r="AC23538" s="123"/>
    </row>
    <row r="23539" spans="5:29" s="2" customFormat="1">
      <c r="E23539" s="120"/>
      <c r="M23539" s="120"/>
      <c r="N23539" s="120"/>
      <c r="U23539" s="121"/>
      <c r="V23539" s="122"/>
      <c r="W23539" s="123"/>
      <c r="AC23539" s="123"/>
    </row>
    <row r="23540" spans="5:29" s="2" customFormat="1">
      <c r="E23540" s="120"/>
      <c r="M23540" s="120"/>
      <c r="N23540" s="120"/>
      <c r="U23540" s="121"/>
      <c r="V23540" s="122"/>
      <c r="W23540" s="123"/>
      <c r="AC23540" s="123"/>
    </row>
    <row r="23541" spans="5:29" s="2" customFormat="1">
      <c r="E23541" s="120"/>
      <c r="M23541" s="120"/>
      <c r="N23541" s="120"/>
      <c r="U23541" s="121"/>
      <c r="V23541" s="122"/>
      <c r="W23541" s="123"/>
      <c r="AC23541" s="123"/>
    </row>
    <row r="23542" spans="5:29" s="2" customFormat="1">
      <c r="E23542" s="120"/>
      <c r="M23542" s="120"/>
      <c r="N23542" s="120"/>
      <c r="U23542" s="121"/>
      <c r="V23542" s="122"/>
      <c r="W23542" s="123"/>
      <c r="AC23542" s="123"/>
    </row>
    <row r="23543" spans="5:29" s="2" customFormat="1">
      <c r="E23543" s="120"/>
      <c r="M23543" s="120"/>
      <c r="N23543" s="120"/>
      <c r="U23543" s="121"/>
      <c r="V23543" s="122"/>
      <c r="W23543" s="123"/>
      <c r="AC23543" s="123"/>
    </row>
    <row r="23544" spans="5:29" s="2" customFormat="1">
      <c r="E23544" s="120"/>
      <c r="M23544" s="120"/>
      <c r="N23544" s="120"/>
      <c r="U23544" s="121"/>
      <c r="V23544" s="122"/>
      <c r="W23544" s="123"/>
      <c r="AC23544" s="123"/>
    </row>
    <row r="23545" spans="5:29" s="2" customFormat="1">
      <c r="E23545" s="120"/>
      <c r="M23545" s="120"/>
      <c r="N23545" s="120"/>
      <c r="U23545" s="121"/>
      <c r="V23545" s="122"/>
      <c r="W23545" s="123"/>
      <c r="AC23545" s="123"/>
    </row>
    <row r="23546" spans="5:29" s="2" customFormat="1">
      <c r="E23546" s="120"/>
      <c r="M23546" s="120"/>
      <c r="N23546" s="120"/>
      <c r="U23546" s="121"/>
      <c r="V23546" s="122"/>
      <c r="W23546" s="123"/>
      <c r="AC23546" s="123"/>
    </row>
    <row r="23547" spans="5:29" s="2" customFormat="1">
      <c r="E23547" s="120"/>
      <c r="M23547" s="120"/>
      <c r="N23547" s="120"/>
      <c r="U23547" s="121"/>
      <c r="V23547" s="122"/>
      <c r="W23547" s="123"/>
      <c r="AC23547" s="123"/>
    </row>
    <row r="23548" spans="5:29" s="2" customFormat="1">
      <c r="E23548" s="120"/>
      <c r="M23548" s="120"/>
      <c r="N23548" s="120"/>
      <c r="U23548" s="121"/>
      <c r="V23548" s="122"/>
      <c r="W23548" s="123"/>
      <c r="AC23548" s="123"/>
    </row>
    <row r="23549" spans="5:29" s="2" customFormat="1">
      <c r="E23549" s="120"/>
      <c r="M23549" s="120"/>
      <c r="N23549" s="120"/>
      <c r="U23549" s="121"/>
      <c r="V23549" s="122"/>
      <c r="W23549" s="123"/>
      <c r="AC23549" s="123"/>
    </row>
    <row r="23550" spans="5:29" s="2" customFormat="1">
      <c r="E23550" s="120"/>
      <c r="M23550" s="120"/>
      <c r="N23550" s="120"/>
      <c r="U23550" s="121"/>
      <c r="V23550" s="122"/>
      <c r="W23550" s="123"/>
      <c r="AC23550" s="123"/>
    </row>
    <row r="23551" spans="5:29" s="2" customFormat="1">
      <c r="E23551" s="120"/>
      <c r="M23551" s="120"/>
      <c r="N23551" s="120"/>
      <c r="U23551" s="121"/>
      <c r="V23551" s="122"/>
      <c r="W23551" s="123"/>
      <c r="AC23551" s="123"/>
    </row>
    <row r="23552" spans="5:29" s="2" customFormat="1">
      <c r="E23552" s="120"/>
      <c r="M23552" s="120"/>
      <c r="N23552" s="120"/>
      <c r="U23552" s="121"/>
      <c r="V23552" s="122"/>
      <c r="W23552" s="123"/>
      <c r="AC23552" s="123"/>
    </row>
    <row r="23553" spans="5:29" s="2" customFormat="1">
      <c r="E23553" s="120"/>
      <c r="M23553" s="120"/>
      <c r="N23553" s="120"/>
      <c r="U23553" s="121"/>
      <c r="V23553" s="122"/>
      <c r="W23553" s="123"/>
      <c r="AC23553" s="123"/>
    </row>
    <row r="23554" spans="5:29" s="2" customFormat="1">
      <c r="E23554" s="120"/>
      <c r="M23554" s="120"/>
      <c r="N23554" s="120"/>
      <c r="U23554" s="121"/>
      <c r="V23554" s="122"/>
      <c r="W23554" s="123"/>
      <c r="AC23554" s="123"/>
    </row>
    <row r="23555" spans="5:29" s="2" customFormat="1">
      <c r="E23555" s="120"/>
      <c r="M23555" s="120"/>
      <c r="N23555" s="120"/>
      <c r="U23555" s="121"/>
      <c r="V23555" s="122"/>
      <c r="W23555" s="123"/>
      <c r="AC23555" s="123"/>
    </row>
    <row r="23556" spans="5:29" s="2" customFormat="1">
      <c r="E23556" s="120"/>
      <c r="M23556" s="120"/>
      <c r="N23556" s="120"/>
      <c r="U23556" s="121"/>
      <c r="V23556" s="122"/>
      <c r="W23556" s="123"/>
      <c r="AC23556" s="123"/>
    </row>
    <row r="23557" spans="5:29" s="2" customFormat="1">
      <c r="E23557" s="120"/>
      <c r="M23557" s="120"/>
      <c r="N23557" s="120"/>
      <c r="U23557" s="121"/>
      <c r="V23557" s="122"/>
      <c r="W23557" s="123"/>
      <c r="AC23557" s="123"/>
    </row>
    <row r="23558" spans="5:29" s="2" customFormat="1">
      <c r="E23558" s="120"/>
      <c r="M23558" s="120"/>
      <c r="N23558" s="120"/>
      <c r="U23558" s="121"/>
      <c r="V23558" s="122"/>
      <c r="W23558" s="123"/>
      <c r="AC23558" s="123"/>
    </row>
    <row r="23559" spans="5:29" s="2" customFormat="1">
      <c r="E23559" s="120"/>
      <c r="M23559" s="120"/>
      <c r="N23559" s="120"/>
      <c r="U23559" s="121"/>
      <c r="V23559" s="122"/>
      <c r="W23559" s="123"/>
      <c r="AC23559" s="123"/>
    </row>
    <row r="23560" spans="5:29" s="2" customFormat="1">
      <c r="E23560" s="120"/>
      <c r="M23560" s="120"/>
      <c r="N23560" s="120"/>
      <c r="U23560" s="121"/>
      <c r="V23560" s="122"/>
      <c r="W23560" s="123"/>
      <c r="AC23560" s="123"/>
    </row>
    <row r="23561" spans="5:29" s="2" customFormat="1">
      <c r="E23561" s="120"/>
      <c r="M23561" s="120"/>
      <c r="N23561" s="120"/>
      <c r="U23561" s="121"/>
      <c r="V23561" s="122"/>
      <c r="W23561" s="123"/>
      <c r="AC23561" s="123"/>
    </row>
    <row r="23562" spans="5:29" s="2" customFormat="1">
      <c r="E23562" s="120"/>
      <c r="M23562" s="120"/>
      <c r="N23562" s="120"/>
      <c r="U23562" s="121"/>
      <c r="V23562" s="122"/>
      <c r="W23562" s="123"/>
      <c r="AC23562" s="123"/>
    </row>
    <row r="23563" spans="5:29" s="2" customFormat="1">
      <c r="E23563" s="120"/>
      <c r="M23563" s="120"/>
      <c r="N23563" s="120"/>
      <c r="U23563" s="121"/>
      <c r="V23563" s="122"/>
      <c r="W23563" s="123"/>
      <c r="AC23563" s="123"/>
    </row>
    <row r="23564" spans="5:29" s="2" customFormat="1">
      <c r="E23564" s="120"/>
      <c r="M23564" s="120"/>
      <c r="N23564" s="120"/>
      <c r="U23564" s="121"/>
      <c r="V23564" s="122"/>
      <c r="W23564" s="123"/>
      <c r="AC23564" s="123"/>
    </row>
    <row r="23565" spans="5:29" s="2" customFormat="1">
      <c r="E23565" s="120"/>
      <c r="M23565" s="120"/>
      <c r="N23565" s="120"/>
      <c r="U23565" s="121"/>
      <c r="V23565" s="122"/>
      <c r="W23565" s="123"/>
      <c r="AC23565" s="123"/>
    </row>
    <row r="23566" spans="5:29" s="2" customFormat="1">
      <c r="E23566" s="120"/>
      <c r="M23566" s="120"/>
      <c r="N23566" s="120"/>
      <c r="U23566" s="121"/>
      <c r="V23566" s="122"/>
      <c r="W23566" s="123"/>
      <c r="AC23566" s="123"/>
    </row>
    <row r="23567" spans="5:29" s="2" customFormat="1">
      <c r="E23567" s="120"/>
      <c r="M23567" s="120"/>
      <c r="N23567" s="120"/>
      <c r="U23567" s="121"/>
      <c r="V23567" s="122"/>
      <c r="W23567" s="123"/>
      <c r="AC23567" s="123"/>
    </row>
    <row r="23568" spans="5:29" s="2" customFormat="1">
      <c r="E23568" s="120"/>
      <c r="M23568" s="120"/>
      <c r="N23568" s="120"/>
      <c r="U23568" s="121"/>
      <c r="V23568" s="122"/>
      <c r="W23568" s="123"/>
      <c r="AC23568" s="123"/>
    </row>
    <row r="23569" spans="5:29" s="2" customFormat="1">
      <c r="E23569" s="120"/>
      <c r="M23569" s="120"/>
      <c r="N23569" s="120"/>
      <c r="U23569" s="121"/>
      <c r="V23569" s="122"/>
      <c r="W23569" s="123"/>
      <c r="AC23569" s="123"/>
    </row>
    <row r="23570" spans="5:29" s="2" customFormat="1">
      <c r="E23570" s="120"/>
      <c r="M23570" s="120"/>
      <c r="N23570" s="120"/>
      <c r="U23570" s="121"/>
      <c r="V23570" s="122"/>
      <c r="W23570" s="123"/>
      <c r="AC23570" s="123"/>
    </row>
    <row r="23571" spans="5:29" s="2" customFormat="1">
      <c r="E23571" s="120"/>
      <c r="M23571" s="120"/>
      <c r="N23571" s="120"/>
      <c r="U23571" s="121"/>
      <c r="V23571" s="122"/>
      <c r="W23571" s="123"/>
      <c r="AC23571" s="123"/>
    </row>
    <row r="23572" spans="5:29" s="2" customFormat="1">
      <c r="E23572" s="120"/>
      <c r="M23572" s="120"/>
      <c r="N23572" s="120"/>
      <c r="U23572" s="121"/>
      <c r="V23572" s="122"/>
      <c r="W23572" s="123"/>
      <c r="AC23572" s="123"/>
    </row>
    <row r="23573" spans="5:29" s="2" customFormat="1">
      <c r="E23573" s="120"/>
      <c r="M23573" s="120"/>
      <c r="N23573" s="120"/>
      <c r="U23573" s="121"/>
      <c r="V23573" s="122"/>
      <c r="W23573" s="123"/>
      <c r="AC23573" s="123"/>
    </row>
    <row r="23574" spans="5:29" s="2" customFormat="1">
      <c r="E23574" s="120"/>
      <c r="M23574" s="120"/>
      <c r="N23574" s="120"/>
      <c r="U23574" s="121"/>
      <c r="V23574" s="122"/>
      <c r="W23574" s="123"/>
      <c r="AC23574" s="123"/>
    </row>
    <row r="23575" spans="5:29" s="2" customFormat="1">
      <c r="E23575" s="120"/>
      <c r="M23575" s="120"/>
      <c r="N23575" s="120"/>
      <c r="U23575" s="121"/>
      <c r="V23575" s="122"/>
      <c r="W23575" s="123"/>
      <c r="AC23575" s="123"/>
    </row>
    <row r="23576" spans="5:29" s="2" customFormat="1">
      <c r="E23576" s="120"/>
      <c r="M23576" s="120"/>
      <c r="N23576" s="120"/>
      <c r="U23576" s="121"/>
      <c r="V23576" s="122"/>
      <c r="W23576" s="123"/>
      <c r="AC23576" s="123"/>
    </row>
    <row r="23577" spans="5:29" s="2" customFormat="1">
      <c r="E23577" s="120"/>
      <c r="M23577" s="120"/>
      <c r="N23577" s="120"/>
      <c r="U23577" s="121"/>
      <c r="V23577" s="122"/>
      <c r="W23577" s="123"/>
      <c r="AC23577" s="123"/>
    </row>
    <row r="23578" spans="5:29" s="2" customFormat="1">
      <c r="E23578" s="120"/>
      <c r="M23578" s="120"/>
      <c r="N23578" s="120"/>
      <c r="U23578" s="121"/>
      <c r="V23578" s="122"/>
      <c r="W23578" s="123"/>
      <c r="AC23578" s="123"/>
    </row>
    <row r="23579" spans="5:29" s="2" customFormat="1">
      <c r="E23579" s="120"/>
      <c r="M23579" s="120"/>
      <c r="N23579" s="120"/>
      <c r="U23579" s="121"/>
      <c r="V23579" s="122"/>
      <c r="W23579" s="123"/>
      <c r="AC23579" s="123"/>
    </row>
    <row r="23580" spans="5:29" s="2" customFormat="1">
      <c r="E23580" s="120"/>
      <c r="M23580" s="120"/>
      <c r="N23580" s="120"/>
      <c r="U23580" s="121"/>
      <c r="V23580" s="122"/>
      <c r="W23580" s="123"/>
      <c r="AC23580" s="123"/>
    </row>
    <row r="23581" spans="5:29" s="2" customFormat="1">
      <c r="E23581" s="120"/>
      <c r="M23581" s="120"/>
      <c r="N23581" s="120"/>
      <c r="U23581" s="121"/>
      <c r="V23581" s="122"/>
      <c r="W23581" s="123"/>
      <c r="AC23581" s="123"/>
    </row>
    <row r="23582" spans="5:29" s="2" customFormat="1">
      <c r="E23582" s="120"/>
      <c r="M23582" s="120"/>
      <c r="N23582" s="120"/>
      <c r="U23582" s="121"/>
      <c r="V23582" s="122"/>
      <c r="W23582" s="123"/>
      <c r="AC23582" s="123"/>
    </row>
    <row r="23583" spans="5:29" s="2" customFormat="1">
      <c r="E23583" s="120"/>
      <c r="M23583" s="120"/>
      <c r="N23583" s="120"/>
      <c r="U23583" s="121"/>
      <c r="V23583" s="122"/>
      <c r="W23583" s="123"/>
      <c r="AC23583" s="123"/>
    </row>
    <row r="23584" spans="5:29" s="2" customFormat="1">
      <c r="E23584" s="120"/>
      <c r="M23584" s="120"/>
      <c r="N23584" s="120"/>
      <c r="U23584" s="121"/>
      <c r="V23584" s="122"/>
      <c r="W23584" s="123"/>
      <c r="AC23584" s="123"/>
    </row>
    <row r="23585" spans="5:29" s="2" customFormat="1">
      <c r="E23585" s="120"/>
      <c r="M23585" s="120"/>
      <c r="N23585" s="120"/>
      <c r="U23585" s="121"/>
      <c r="V23585" s="122"/>
      <c r="W23585" s="123"/>
      <c r="AC23585" s="123"/>
    </row>
    <row r="23586" spans="5:29" s="2" customFormat="1">
      <c r="E23586" s="120"/>
      <c r="M23586" s="120"/>
      <c r="N23586" s="120"/>
      <c r="U23586" s="121"/>
      <c r="V23586" s="122"/>
      <c r="W23586" s="123"/>
      <c r="AC23586" s="123"/>
    </row>
    <row r="23587" spans="5:29" s="2" customFormat="1">
      <c r="E23587" s="120"/>
      <c r="M23587" s="120"/>
      <c r="N23587" s="120"/>
      <c r="U23587" s="121"/>
      <c r="V23587" s="122"/>
      <c r="W23587" s="123"/>
      <c r="AC23587" s="123"/>
    </row>
    <row r="23588" spans="5:29" s="2" customFormat="1">
      <c r="E23588" s="120"/>
      <c r="M23588" s="120"/>
      <c r="N23588" s="120"/>
      <c r="U23588" s="121"/>
      <c r="V23588" s="122"/>
      <c r="W23588" s="123"/>
      <c r="AC23588" s="123"/>
    </row>
    <row r="23589" spans="5:29" s="2" customFormat="1">
      <c r="E23589" s="120"/>
      <c r="M23589" s="120"/>
      <c r="N23589" s="120"/>
      <c r="U23589" s="121"/>
      <c r="V23589" s="122"/>
      <c r="W23589" s="123"/>
      <c r="AC23589" s="123"/>
    </row>
    <row r="23590" spans="5:29" s="2" customFormat="1">
      <c r="E23590" s="120"/>
      <c r="M23590" s="120"/>
      <c r="N23590" s="120"/>
      <c r="U23590" s="121"/>
      <c r="V23590" s="122"/>
      <c r="W23590" s="123"/>
      <c r="AC23590" s="123"/>
    </row>
    <row r="23591" spans="5:29" s="2" customFormat="1">
      <c r="E23591" s="120"/>
      <c r="M23591" s="120"/>
      <c r="N23591" s="120"/>
      <c r="U23591" s="121"/>
      <c r="V23591" s="122"/>
      <c r="W23591" s="123"/>
      <c r="AC23591" s="123"/>
    </row>
    <row r="23592" spans="5:29" s="2" customFormat="1">
      <c r="E23592" s="120"/>
      <c r="M23592" s="120"/>
      <c r="N23592" s="120"/>
      <c r="U23592" s="121"/>
      <c r="V23592" s="122"/>
      <c r="W23592" s="123"/>
      <c r="AC23592" s="123"/>
    </row>
    <row r="23593" spans="5:29" s="2" customFormat="1">
      <c r="E23593" s="120"/>
      <c r="M23593" s="120"/>
      <c r="N23593" s="120"/>
      <c r="U23593" s="121"/>
      <c r="V23593" s="122"/>
      <c r="W23593" s="123"/>
      <c r="AC23593" s="123"/>
    </row>
    <row r="23594" spans="5:29" s="2" customFormat="1">
      <c r="E23594" s="120"/>
      <c r="M23594" s="120"/>
      <c r="N23594" s="120"/>
      <c r="U23594" s="121"/>
      <c r="V23594" s="122"/>
      <c r="W23594" s="123"/>
      <c r="AC23594" s="123"/>
    </row>
    <row r="23595" spans="5:29" s="2" customFormat="1">
      <c r="E23595" s="120"/>
      <c r="M23595" s="120"/>
      <c r="N23595" s="120"/>
      <c r="U23595" s="121"/>
      <c r="V23595" s="122"/>
      <c r="W23595" s="123"/>
      <c r="AC23595" s="123"/>
    </row>
    <row r="23596" spans="5:29" s="2" customFormat="1">
      <c r="E23596" s="120"/>
      <c r="M23596" s="120"/>
      <c r="N23596" s="120"/>
      <c r="U23596" s="121"/>
      <c r="V23596" s="122"/>
      <c r="W23596" s="123"/>
      <c r="AC23596" s="123"/>
    </row>
    <row r="23597" spans="5:29" s="2" customFormat="1">
      <c r="E23597" s="120"/>
      <c r="M23597" s="120"/>
      <c r="N23597" s="120"/>
      <c r="U23597" s="121"/>
      <c r="V23597" s="122"/>
      <c r="W23597" s="123"/>
      <c r="AC23597" s="123"/>
    </row>
    <row r="23598" spans="5:29" s="2" customFormat="1">
      <c r="E23598" s="120"/>
      <c r="M23598" s="120"/>
      <c r="N23598" s="120"/>
      <c r="U23598" s="121"/>
      <c r="V23598" s="122"/>
      <c r="W23598" s="123"/>
      <c r="AC23598" s="123"/>
    </row>
    <row r="23599" spans="5:29" s="2" customFormat="1">
      <c r="E23599" s="120"/>
      <c r="M23599" s="120"/>
      <c r="N23599" s="120"/>
      <c r="U23599" s="121"/>
      <c r="V23599" s="122"/>
      <c r="W23599" s="123"/>
      <c r="AC23599" s="123"/>
    </row>
    <row r="23600" spans="5:29" s="2" customFormat="1">
      <c r="E23600" s="120"/>
      <c r="M23600" s="120"/>
      <c r="N23600" s="120"/>
      <c r="U23600" s="121"/>
      <c r="V23600" s="122"/>
      <c r="W23600" s="123"/>
      <c r="AC23600" s="123"/>
    </row>
    <row r="23601" spans="5:29" s="2" customFormat="1">
      <c r="E23601" s="120"/>
      <c r="M23601" s="120"/>
      <c r="N23601" s="120"/>
      <c r="U23601" s="121"/>
      <c r="V23601" s="122"/>
      <c r="W23601" s="123"/>
      <c r="AC23601" s="123"/>
    </row>
    <row r="23602" spans="5:29" s="2" customFormat="1">
      <c r="E23602" s="120"/>
      <c r="M23602" s="120"/>
      <c r="N23602" s="120"/>
      <c r="U23602" s="121"/>
      <c r="V23602" s="122"/>
      <c r="W23602" s="123"/>
      <c r="AC23602" s="123"/>
    </row>
    <row r="23603" spans="5:29" s="2" customFormat="1">
      <c r="E23603" s="120"/>
      <c r="M23603" s="120"/>
      <c r="N23603" s="120"/>
      <c r="U23603" s="121"/>
      <c r="V23603" s="122"/>
      <c r="W23603" s="123"/>
      <c r="AC23603" s="123"/>
    </row>
    <row r="23604" spans="5:29" s="2" customFormat="1">
      <c r="E23604" s="120"/>
      <c r="M23604" s="120"/>
      <c r="N23604" s="120"/>
      <c r="U23604" s="121"/>
      <c r="V23604" s="122"/>
      <c r="W23604" s="123"/>
      <c r="AC23604" s="123"/>
    </row>
    <row r="23605" spans="5:29" s="2" customFormat="1">
      <c r="E23605" s="120"/>
      <c r="M23605" s="120"/>
      <c r="N23605" s="120"/>
      <c r="U23605" s="121"/>
      <c r="V23605" s="122"/>
      <c r="W23605" s="123"/>
      <c r="AC23605" s="123"/>
    </row>
    <row r="23606" spans="5:29" s="2" customFormat="1">
      <c r="E23606" s="120"/>
      <c r="M23606" s="120"/>
      <c r="N23606" s="120"/>
      <c r="U23606" s="121"/>
      <c r="V23606" s="122"/>
      <c r="W23606" s="123"/>
      <c r="AC23606" s="123"/>
    </row>
    <row r="23607" spans="5:29" s="2" customFormat="1">
      <c r="E23607" s="120"/>
      <c r="M23607" s="120"/>
      <c r="N23607" s="120"/>
      <c r="U23607" s="121"/>
      <c r="V23607" s="122"/>
      <c r="W23607" s="123"/>
      <c r="AC23607" s="123"/>
    </row>
    <row r="23608" spans="5:29" s="2" customFormat="1">
      <c r="E23608" s="120"/>
      <c r="M23608" s="120"/>
      <c r="N23608" s="120"/>
      <c r="U23608" s="121"/>
      <c r="V23608" s="122"/>
      <c r="W23608" s="123"/>
      <c r="AC23608" s="123"/>
    </row>
    <row r="23609" spans="5:29" s="2" customFormat="1">
      <c r="E23609" s="120"/>
      <c r="M23609" s="120"/>
      <c r="N23609" s="120"/>
      <c r="U23609" s="121"/>
      <c r="V23609" s="122"/>
      <c r="W23609" s="123"/>
      <c r="AC23609" s="123"/>
    </row>
    <row r="23610" spans="5:29" s="2" customFormat="1">
      <c r="E23610" s="120"/>
      <c r="M23610" s="120"/>
      <c r="N23610" s="120"/>
      <c r="U23610" s="121"/>
      <c r="V23610" s="122"/>
      <c r="W23610" s="123"/>
      <c r="AC23610" s="123"/>
    </row>
    <row r="23611" spans="5:29" s="2" customFormat="1">
      <c r="E23611" s="120"/>
      <c r="M23611" s="120"/>
      <c r="N23611" s="120"/>
      <c r="U23611" s="121"/>
      <c r="V23611" s="122"/>
      <c r="W23611" s="123"/>
      <c r="AC23611" s="123"/>
    </row>
    <row r="23612" spans="5:29" s="2" customFormat="1">
      <c r="E23612" s="120"/>
      <c r="M23612" s="120"/>
      <c r="N23612" s="120"/>
      <c r="U23612" s="121"/>
      <c r="V23612" s="122"/>
      <c r="W23612" s="123"/>
      <c r="AC23612" s="123"/>
    </row>
    <row r="23613" spans="5:29" s="2" customFormat="1">
      <c r="E23613" s="120"/>
      <c r="M23613" s="120"/>
      <c r="N23613" s="120"/>
      <c r="U23613" s="121"/>
      <c r="V23613" s="122"/>
      <c r="W23613" s="123"/>
      <c r="AC23613" s="123"/>
    </row>
    <row r="23614" spans="5:29" s="2" customFormat="1">
      <c r="E23614" s="120"/>
      <c r="M23614" s="120"/>
      <c r="N23614" s="120"/>
      <c r="U23614" s="121"/>
      <c r="V23614" s="122"/>
      <c r="W23614" s="123"/>
      <c r="AC23614" s="123"/>
    </row>
    <row r="23615" spans="5:29" s="2" customFormat="1">
      <c r="E23615" s="120"/>
      <c r="M23615" s="120"/>
      <c r="N23615" s="120"/>
      <c r="U23615" s="121"/>
      <c r="V23615" s="122"/>
      <c r="W23615" s="123"/>
      <c r="AC23615" s="123"/>
    </row>
    <row r="23616" spans="5:29" s="2" customFormat="1">
      <c r="E23616" s="120"/>
      <c r="M23616" s="120"/>
      <c r="N23616" s="120"/>
      <c r="U23616" s="121"/>
      <c r="V23616" s="122"/>
      <c r="W23616" s="123"/>
      <c r="AC23616" s="123"/>
    </row>
    <row r="23617" spans="5:29" s="2" customFormat="1">
      <c r="E23617" s="120"/>
      <c r="M23617" s="120"/>
      <c r="N23617" s="120"/>
      <c r="U23617" s="121"/>
      <c r="V23617" s="122"/>
      <c r="W23617" s="123"/>
      <c r="AC23617" s="123"/>
    </row>
    <row r="23618" spans="5:29" s="2" customFormat="1">
      <c r="E23618" s="120"/>
      <c r="M23618" s="120"/>
      <c r="N23618" s="120"/>
      <c r="U23618" s="121"/>
      <c r="V23618" s="122"/>
      <c r="W23618" s="123"/>
      <c r="AC23618" s="123"/>
    </row>
    <row r="23619" spans="5:29" s="2" customFormat="1">
      <c r="E23619" s="120"/>
      <c r="M23619" s="120"/>
      <c r="N23619" s="120"/>
      <c r="U23619" s="121"/>
      <c r="V23619" s="122"/>
      <c r="W23619" s="123"/>
      <c r="AC23619" s="123"/>
    </row>
    <row r="23620" spans="5:29" s="2" customFormat="1">
      <c r="E23620" s="120"/>
      <c r="M23620" s="120"/>
      <c r="N23620" s="120"/>
      <c r="U23620" s="121"/>
      <c r="V23620" s="122"/>
      <c r="W23620" s="123"/>
      <c r="AC23620" s="123"/>
    </row>
    <row r="23621" spans="5:29" s="2" customFormat="1">
      <c r="E23621" s="120"/>
      <c r="M23621" s="120"/>
      <c r="N23621" s="120"/>
      <c r="U23621" s="121"/>
      <c r="V23621" s="122"/>
      <c r="W23621" s="123"/>
      <c r="AC23621" s="123"/>
    </row>
    <row r="23622" spans="5:29" s="2" customFormat="1">
      <c r="E23622" s="120"/>
      <c r="M23622" s="120"/>
      <c r="N23622" s="120"/>
      <c r="U23622" s="121"/>
      <c r="V23622" s="122"/>
      <c r="W23622" s="123"/>
      <c r="AC23622" s="123"/>
    </row>
    <row r="23623" spans="5:29" s="2" customFormat="1">
      <c r="E23623" s="120"/>
      <c r="M23623" s="120"/>
      <c r="N23623" s="120"/>
      <c r="U23623" s="121"/>
      <c r="V23623" s="122"/>
      <c r="W23623" s="123"/>
      <c r="AC23623" s="123"/>
    </row>
    <row r="23624" spans="5:29" s="2" customFormat="1">
      <c r="E23624" s="120"/>
      <c r="M23624" s="120"/>
      <c r="N23624" s="120"/>
      <c r="U23624" s="121"/>
      <c r="V23624" s="122"/>
      <c r="W23624" s="123"/>
      <c r="AC23624" s="123"/>
    </row>
    <row r="23625" spans="5:29" s="2" customFormat="1">
      <c r="E23625" s="120"/>
      <c r="M23625" s="120"/>
      <c r="N23625" s="120"/>
      <c r="U23625" s="121"/>
      <c r="V23625" s="122"/>
      <c r="W23625" s="123"/>
      <c r="AC23625" s="123"/>
    </row>
    <row r="23626" spans="5:29" s="2" customFormat="1">
      <c r="E23626" s="120"/>
      <c r="M23626" s="120"/>
      <c r="N23626" s="120"/>
      <c r="U23626" s="121"/>
      <c r="V23626" s="122"/>
      <c r="W23626" s="123"/>
      <c r="AC23626" s="123"/>
    </row>
    <row r="23627" spans="5:29" s="2" customFormat="1">
      <c r="E23627" s="120"/>
      <c r="M23627" s="120"/>
      <c r="N23627" s="120"/>
      <c r="U23627" s="121"/>
      <c r="V23627" s="122"/>
      <c r="W23627" s="123"/>
      <c r="AC23627" s="123"/>
    </row>
    <row r="23628" spans="5:29" s="2" customFormat="1">
      <c r="E23628" s="120"/>
      <c r="M23628" s="120"/>
      <c r="N23628" s="120"/>
      <c r="U23628" s="121"/>
      <c r="V23628" s="122"/>
      <c r="W23628" s="123"/>
      <c r="AC23628" s="123"/>
    </row>
    <row r="23629" spans="5:29" s="2" customFormat="1">
      <c r="E23629" s="120"/>
      <c r="M23629" s="120"/>
      <c r="N23629" s="120"/>
      <c r="U23629" s="121"/>
      <c r="V23629" s="122"/>
      <c r="W23629" s="123"/>
      <c r="AC23629" s="123"/>
    </row>
    <row r="23630" spans="5:29" s="2" customFormat="1">
      <c r="E23630" s="120"/>
      <c r="M23630" s="120"/>
      <c r="N23630" s="120"/>
      <c r="U23630" s="121"/>
      <c r="V23630" s="122"/>
      <c r="W23630" s="123"/>
      <c r="AC23630" s="123"/>
    </row>
    <row r="23631" spans="5:29" s="2" customFormat="1">
      <c r="E23631" s="120"/>
      <c r="M23631" s="120"/>
      <c r="N23631" s="120"/>
      <c r="U23631" s="121"/>
      <c r="V23631" s="122"/>
      <c r="W23631" s="123"/>
      <c r="AC23631" s="123"/>
    </row>
    <row r="23632" spans="5:29" s="2" customFormat="1">
      <c r="E23632" s="120"/>
      <c r="M23632" s="120"/>
      <c r="N23632" s="120"/>
      <c r="U23632" s="121"/>
      <c r="V23632" s="122"/>
      <c r="W23632" s="123"/>
      <c r="AC23632" s="123"/>
    </row>
    <row r="23633" spans="5:29" s="2" customFormat="1">
      <c r="E23633" s="120"/>
      <c r="M23633" s="120"/>
      <c r="N23633" s="120"/>
      <c r="U23633" s="121"/>
      <c r="V23633" s="122"/>
      <c r="W23633" s="123"/>
      <c r="AC23633" s="123"/>
    </row>
    <row r="23634" spans="5:29" s="2" customFormat="1">
      <c r="E23634" s="120"/>
      <c r="M23634" s="120"/>
      <c r="N23634" s="120"/>
      <c r="U23634" s="121"/>
      <c r="V23634" s="122"/>
      <c r="W23634" s="123"/>
      <c r="AC23634" s="123"/>
    </row>
    <row r="23635" spans="5:29" s="2" customFormat="1">
      <c r="E23635" s="120"/>
      <c r="M23635" s="120"/>
      <c r="N23635" s="120"/>
      <c r="U23635" s="121"/>
      <c r="V23635" s="122"/>
      <c r="W23635" s="123"/>
      <c r="AC23635" s="123"/>
    </row>
    <row r="23636" spans="5:29" s="2" customFormat="1">
      <c r="E23636" s="120"/>
      <c r="M23636" s="120"/>
      <c r="N23636" s="120"/>
      <c r="U23636" s="121"/>
      <c r="V23636" s="122"/>
      <c r="W23636" s="123"/>
      <c r="AC23636" s="123"/>
    </row>
    <row r="23637" spans="5:29" s="2" customFormat="1">
      <c r="E23637" s="120"/>
      <c r="M23637" s="120"/>
      <c r="N23637" s="120"/>
      <c r="U23637" s="121"/>
      <c r="V23637" s="122"/>
      <c r="W23637" s="123"/>
      <c r="AC23637" s="123"/>
    </row>
    <row r="23638" spans="5:29" s="2" customFormat="1">
      <c r="E23638" s="120"/>
      <c r="M23638" s="120"/>
      <c r="N23638" s="120"/>
      <c r="U23638" s="121"/>
      <c r="V23638" s="122"/>
      <c r="W23638" s="123"/>
      <c r="AC23638" s="123"/>
    </row>
    <row r="23639" spans="5:29" s="2" customFormat="1">
      <c r="E23639" s="120"/>
      <c r="M23639" s="120"/>
      <c r="N23639" s="120"/>
      <c r="U23639" s="121"/>
      <c r="V23639" s="122"/>
      <c r="W23639" s="123"/>
      <c r="AC23639" s="123"/>
    </row>
    <row r="23640" spans="5:29" s="2" customFormat="1">
      <c r="E23640" s="120"/>
      <c r="M23640" s="120"/>
      <c r="N23640" s="120"/>
      <c r="U23640" s="121"/>
      <c r="V23640" s="122"/>
      <c r="W23640" s="123"/>
      <c r="AC23640" s="123"/>
    </row>
    <row r="23641" spans="5:29" s="2" customFormat="1">
      <c r="E23641" s="120"/>
      <c r="M23641" s="120"/>
      <c r="N23641" s="120"/>
      <c r="U23641" s="121"/>
      <c r="V23641" s="122"/>
      <c r="W23641" s="123"/>
      <c r="AC23641" s="123"/>
    </row>
    <row r="23642" spans="5:29" s="2" customFormat="1">
      <c r="E23642" s="120"/>
      <c r="M23642" s="120"/>
      <c r="N23642" s="120"/>
      <c r="U23642" s="121"/>
      <c r="V23642" s="122"/>
      <c r="W23642" s="123"/>
      <c r="AC23642" s="123"/>
    </row>
    <row r="23643" spans="5:29" s="2" customFormat="1">
      <c r="E23643" s="120"/>
      <c r="M23643" s="120"/>
      <c r="N23643" s="120"/>
      <c r="U23643" s="121"/>
      <c r="V23643" s="122"/>
      <c r="W23643" s="123"/>
      <c r="AC23643" s="123"/>
    </row>
    <row r="23644" spans="5:29" s="2" customFormat="1">
      <c r="E23644" s="120"/>
      <c r="M23644" s="120"/>
      <c r="N23644" s="120"/>
      <c r="U23644" s="121"/>
      <c r="V23644" s="122"/>
      <c r="W23644" s="123"/>
      <c r="AC23644" s="123"/>
    </row>
    <row r="23645" spans="5:29" s="2" customFormat="1">
      <c r="E23645" s="120"/>
      <c r="M23645" s="120"/>
      <c r="N23645" s="120"/>
      <c r="U23645" s="121"/>
      <c r="V23645" s="122"/>
      <c r="W23645" s="123"/>
      <c r="AC23645" s="123"/>
    </row>
    <row r="23646" spans="5:29" s="2" customFormat="1">
      <c r="E23646" s="120"/>
      <c r="M23646" s="120"/>
      <c r="N23646" s="120"/>
      <c r="U23646" s="121"/>
      <c r="V23646" s="122"/>
      <c r="W23646" s="123"/>
      <c r="AC23646" s="123"/>
    </row>
    <row r="23647" spans="5:29" s="2" customFormat="1">
      <c r="E23647" s="120"/>
      <c r="M23647" s="120"/>
      <c r="N23647" s="120"/>
      <c r="U23647" s="121"/>
      <c r="V23647" s="122"/>
      <c r="W23647" s="123"/>
      <c r="AC23647" s="123"/>
    </row>
    <row r="23648" spans="5:29" s="2" customFormat="1">
      <c r="E23648" s="120"/>
      <c r="M23648" s="120"/>
      <c r="N23648" s="120"/>
      <c r="U23648" s="121"/>
      <c r="V23648" s="122"/>
      <c r="W23648" s="123"/>
      <c r="AC23648" s="123"/>
    </row>
    <row r="23649" spans="5:29" s="2" customFormat="1">
      <c r="E23649" s="120"/>
      <c r="M23649" s="120"/>
      <c r="N23649" s="120"/>
      <c r="U23649" s="121"/>
      <c r="V23649" s="122"/>
      <c r="W23649" s="123"/>
      <c r="AC23649" s="123"/>
    </row>
    <row r="23650" spans="5:29" s="2" customFormat="1">
      <c r="E23650" s="120"/>
      <c r="M23650" s="120"/>
      <c r="N23650" s="120"/>
      <c r="U23650" s="121"/>
      <c r="V23650" s="122"/>
      <c r="W23650" s="123"/>
      <c r="AC23650" s="123"/>
    </row>
    <row r="23651" spans="5:29" s="2" customFormat="1">
      <c r="E23651" s="120"/>
      <c r="M23651" s="120"/>
      <c r="N23651" s="120"/>
      <c r="U23651" s="121"/>
      <c r="V23651" s="122"/>
      <c r="W23651" s="123"/>
      <c r="AC23651" s="123"/>
    </row>
    <row r="23652" spans="5:29" s="2" customFormat="1">
      <c r="E23652" s="120"/>
      <c r="M23652" s="120"/>
      <c r="N23652" s="120"/>
      <c r="U23652" s="121"/>
      <c r="V23652" s="122"/>
      <c r="W23652" s="123"/>
      <c r="AC23652" s="123"/>
    </row>
    <row r="23653" spans="5:29" s="2" customFormat="1">
      <c r="E23653" s="120"/>
      <c r="M23653" s="120"/>
      <c r="N23653" s="120"/>
      <c r="U23653" s="121"/>
      <c r="V23653" s="122"/>
      <c r="W23653" s="123"/>
      <c r="AC23653" s="123"/>
    </row>
    <row r="23654" spans="5:29" s="2" customFormat="1">
      <c r="E23654" s="120"/>
      <c r="M23654" s="120"/>
      <c r="N23654" s="120"/>
      <c r="U23654" s="121"/>
      <c r="V23654" s="122"/>
      <c r="W23654" s="123"/>
      <c r="AC23654" s="123"/>
    </row>
    <row r="23655" spans="5:29" s="2" customFormat="1">
      <c r="E23655" s="120"/>
      <c r="M23655" s="120"/>
      <c r="N23655" s="120"/>
      <c r="U23655" s="121"/>
      <c r="V23655" s="122"/>
      <c r="W23655" s="123"/>
      <c r="AC23655" s="123"/>
    </row>
    <row r="23656" spans="5:29" s="2" customFormat="1">
      <c r="E23656" s="120"/>
      <c r="M23656" s="120"/>
      <c r="N23656" s="120"/>
      <c r="U23656" s="121"/>
      <c r="V23656" s="122"/>
      <c r="W23656" s="123"/>
      <c r="AC23656" s="123"/>
    </row>
    <row r="23657" spans="5:29" s="2" customFormat="1">
      <c r="E23657" s="120"/>
      <c r="M23657" s="120"/>
      <c r="N23657" s="120"/>
      <c r="U23657" s="121"/>
      <c r="V23657" s="122"/>
      <c r="W23657" s="123"/>
      <c r="AC23657" s="123"/>
    </row>
    <row r="23658" spans="5:29" s="2" customFormat="1">
      <c r="E23658" s="120"/>
      <c r="M23658" s="120"/>
      <c r="N23658" s="120"/>
      <c r="U23658" s="121"/>
      <c r="V23658" s="122"/>
      <c r="W23658" s="123"/>
      <c r="AC23658" s="123"/>
    </row>
    <row r="23659" spans="5:29" s="2" customFormat="1">
      <c r="E23659" s="120"/>
      <c r="M23659" s="120"/>
      <c r="N23659" s="120"/>
      <c r="U23659" s="121"/>
      <c r="V23659" s="122"/>
      <c r="W23659" s="123"/>
      <c r="AC23659" s="123"/>
    </row>
    <row r="23660" spans="5:29" s="2" customFormat="1">
      <c r="E23660" s="120"/>
      <c r="M23660" s="120"/>
      <c r="N23660" s="120"/>
      <c r="U23660" s="121"/>
      <c r="V23660" s="122"/>
      <c r="W23660" s="123"/>
      <c r="AC23660" s="123"/>
    </row>
    <row r="23661" spans="5:29" s="2" customFormat="1">
      <c r="E23661" s="120"/>
      <c r="M23661" s="120"/>
      <c r="N23661" s="120"/>
      <c r="U23661" s="121"/>
      <c r="V23661" s="122"/>
      <c r="W23661" s="123"/>
      <c r="AC23661" s="123"/>
    </row>
    <row r="23662" spans="5:29" s="2" customFormat="1">
      <c r="E23662" s="120"/>
      <c r="M23662" s="120"/>
      <c r="N23662" s="120"/>
      <c r="U23662" s="121"/>
      <c r="V23662" s="122"/>
      <c r="W23662" s="123"/>
      <c r="AC23662" s="123"/>
    </row>
    <row r="23663" spans="5:29" s="2" customFormat="1">
      <c r="E23663" s="120"/>
      <c r="M23663" s="120"/>
      <c r="N23663" s="120"/>
      <c r="U23663" s="121"/>
      <c r="V23663" s="122"/>
      <c r="W23663" s="123"/>
      <c r="AC23663" s="123"/>
    </row>
    <row r="23664" spans="5:29" s="2" customFormat="1">
      <c r="E23664" s="120"/>
      <c r="M23664" s="120"/>
      <c r="N23664" s="120"/>
      <c r="U23664" s="121"/>
      <c r="V23664" s="122"/>
      <c r="W23664" s="123"/>
      <c r="AC23664" s="123"/>
    </row>
    <row r="23665" spans="5:29" s="2" customFormat="1">
      <c r="E23665" s="120"/>
      <c r="M23665" s="120"/>
      <c r="N23665" s="120"/>
      <c r="U23665" s="121"/>
      <c r="V23665" s="122"/>
      <c r="W23665" s="123"/>
      <c r="AC23665" s="123"/>
    </row>
    <row r="23666" spans="5:29" s="2" customFormat="1">
      <c r="E23666" s="120"/>
      <c r="M23666" s="120"/>
      <c r="N23666" s="120"/>
      <c r="U23666" s="121"/>
      <c r="V23666" s="122"/>
      <c r="W23666" s="123"/>
      <c r="AC23666" s="123"/>
    </row>
    <row r="23667" spans="5:29" s="2" customFormat="1">
      <c r="E23667" s="120"/>
      <c r="M23667" s="120"/>
      <c r="N23667" s="120"/>
      <c r="U23667" s="121"/>
      <c r="V23667" s="122"/>
      <c r="W23667" s="123"/>
      <c r="AC23667" s="123"/>
    </row>
    <row r="23668" spans="5:29" s="2" customFormat="1">
      <c r="E23668" s="120"/>
      <c r="M23668" s="120"/>
      <c r="N23668" s="120"/>
      <c r="U23668" s="121"/>
      <c r="V23668" s="122"/>
      <c r="W23668" s="123"/>
      <c r="AC23668" s="123"/>
    </row>
    <row r="23669" spans="5:29" s="2" customFormat="1">
      <c r="E23669" s="120"/>
      <c r="M23669" s="120"/>
      <c r="N23669" s="120"/>
      <c r="U23669" s="121"/>
      <c r="V23669" s="122"/>
      <c r="W23669" s="123"/>
      <c r="AC23669" s="123"/>
    </row>
    <row r="23670" spans="5:29" s="2" customFormat="1">
      <c r="E23670" s="120"/>
      <c r="M23670" s="120"/>
      <c r="N23670" s="120"/>
      <c r="U23670" s="121"/>
      <c r="V23670" s="122"/>
      <c r="W23670" s="123"/>
      <c r="AC23670" s="123"/>
    </row>
    <row r="23671" spans="5:29" s="2" customFormat="1">
      <c r="E23671" s="120"/>
      <c r="M23671" s="120"/>
      <c r="N23671" s="120"/>
      <c r="U23671" s="121"/>
      <c r="V23671" s="122"/>
      <c r="W23671" s="123"/>
      <c r="AC23671" s="123"/>
    </row>
    <row r="23672" spans="5:29" s="2" customFormat="1">
      <c r="E23672" s="120"/>
      <c r="M23672" s="120"/>
      <c r="N23672" s="120"/>
      <c r="U23672" s="121"/>
      <c r="V23672" s="122"/>
      <c r="W23672" s="123"/>
      <c r="AC23672" s="123"/>
    </row>
    <row r="23673" spans="5:29" s="2" customFormat="1">
      <c r="E23673" s="120"/>
      <c r="M23673" s="120"/>
      <c r="N23673" s="120"/>
      <c r="U23673" s="121"/>
      <c r="V23673" s="122"/>
      <c r="W23673" s="123"/>
      <c r="AC23673" s="123"/>
    </row>
    <row r="23674" spans="5:29" s="2" customFormat="1">
      <c r="E23674" s="120"/>
      <c r="M23674" s="120"/>
      <c r="N23674" s="120"/>
      <c r="U23674" s="121"/>
      <c r="V23674" s="122"/>
      <c r="W23674" s="123"/>
      <c r="AC23674" s="123"/>
    </row>
    <row r="23675" spans="5:29" s="2" customFormat="1">
      <c r="E23675" s="120"/>
      <c r="M23675" s="120"/>
      <c r="N23675" s="120"/>
      <c r="U23675" s="121"/>
      <c r="V23675" s="122"/>
      <c r="W23675" s="123"/>
      <c r="AC23675" s="123"/>
    </row>
    <row r="23676" spans="5:29" s="2" customFormat="1">
      <c r="E23676" s="120"/>
      <c r="M23676" s="120"/>
      <c r="N23676" s="120"/>
      <c r="U23676" s="121"/>
      <c r="V23676" s="122"/>
      <c r="W23676" s="123"/>
      <c r="AC23676" s="123"/>
    </row>
    <row r="23677" spans="5:29" s="2" customFormat="1">
      <c r="E23677" s="120"/>
      <c r="M23677" s="120"/>
      <c r="N23677" s="120"/>
      <c r="U23677" s="121"/>
      <c r="V23677" s="122"/>
      <c r="W23677" s="123"/>
      <c r="AC23677" s="123"/>
    </row>
    <row r="23678" spans="5:29" s="2" customFormat="1">
      <c r="E23678" s="120"/>
      <c r="M23678" s="120"/>
      <c r="N23678" s="120"/>
      <c r="U23678" s="121"/>
      <c r="V23678" s="122"/>
      <c r="W23678" s="123"/>
      <c r="AC23678" s="123"/>
    </row>
    <row r="23679" spans="5:29" s="2" customFormat="1">
      <c r="E23679" s="120"/>
      <c r="M23679" s="120"/>
      <c r="N23679" s="120"/>
      <c r="U23679" s="121"/>
      <c r="V23679" s="122"/>
      <c r="W23679" s="123"/>
      <c r="AC23679" s="123"/>
    </row>
    <row r="23680" spans="5:29" s="2" customFormat="1">
      <c r="E23680" s="120"/>
      <c r="M23680" s="120"/>
      <c r="N23680" s="120"/>
      <c r="U23680" s="121"/>
      <c r="V23680" s="122"/>
      <c r="W23680" s="123"/>
      <c r="AC23680" s="123"/>
    </row>
    <row r="23681" spans="5:29" s="2" customFormat="1">
      <c r="E23681" s="120"/>
      <c r="M23681" s="120"/>
      <c r="N23681" s="120"/>
      <c r="U23681" s="121"/>
      <c r="V23681" s="122"/>
      <c r="W23681" s="123"/>
      <c r="AC23681" s="123"/>
    </row>
    <row r="23682" spans="5:29" s="2" customFormat="1">
      <c r="E23682" s="120"/>
      <c r="M23682" s="120"/>
      <c r="N23682" s="120"/>
      <c r="U23682" s="121"/>
      <c r="V23682" s="122"/>
      <c r="W23682" s="123"/>
      <c r="AC23682" s="123"/>
    </row>
    <row r="23683" spans="5:29" s="2" customFormat="1">
      <c r="E23683" s="120"/>
      <c r="M23683" s="120"/>
      <c r="N23683" s="120"/>
      <c r="U23683" s="121"/>
      <c r="V23683" s="122"/>
      <c r="W23683" s="123"/>
      <c r="AC23683" s="123"/>
    </row>
    <row r="23684" spans="5:29" s="2" customFormat="1">
      <c r="E23684" s="120"/>
      <c r="M23684" s="120"/>
      <c r="N23684" s="120"/>
      <c r="U23684" s="121"/>
      <c r="V23684" s="122"/>
      <c r="W23684" s="123"/>
      <c r="AC23684" s="123"/>
    </row>
    <row r="23685" spans="5:29" s="2" customFormat="1">
      <c r="E23685" s="120"/>
      <c r="M23685" s="120"/>
      <c r="N23685" s="120"/>
      <c r="U23685" s="121"/>
      <c r="V23685" s="122"/>
      <c r="W23685" s="123"/>
      <c r="AC23685" s="123"/>
    </row>
    <row r="23686" spans="5:29" s="2" customFormat="1">
      <c r="E23686" s="120"/>
      <c r="M23686" s="120"/>
      <c r="N23686" s="120"/>
      <c r="U23686" s="121"/>
      <c r="V23686" s="122"/>
      <c r="W23686" s="123"/>
      <c r="AC23686" s="123"/>
    </row>
    <row r="23687" spans="5:29" s="2" customFormat="1">
      <c r="E23687" s="120"/>
      <c r="M23687" s="120"/>
      <c r="N23687" s="120"/>
      <c r="U23687" s="121"/>
      <c r="V23687" s="122"/>
      <c r="W23687" s="123"/>
      <c r="AC23687" s="123"/>
    </row>
    <row r="23688" spans="5:29" s="2" customFormat="1">
      <c r="E23688" s="120"/>
      <c r="M23688" s="120"/>
      <c r="N23688" s="120"/>
      <c r="U23688" s="121"/>
      <c r="V23688" s="122"/>
      <c r="W23688" s="123"/>
      <c r="AC23688" s="123"/>
    </row>
    <row r="23689" spans="5:29" s="2" customFormat="1">
      <c r="E23689" s="120"/>
      <c r="M23689" s="120"/>
      <c r="N23689" s="120"/>
      <c r="U23689" s="121"/>
      <c r="V23689" s="122"/>
      <c r="W23689" s="123"/>
      <c r="AC23689" s="123"/>
    </row>
    <row r="23690" spans="5:29" s="2" customFormat="1">
      <c r="E23690" s="120"/>
      <c r="M23690" s="120"/>
      <c r="N23690" s="120"/>
      <c r="U23690" s="121"/>
      <c r="V23690" s="122"/>
      <c r="W23690" s="123"/>
      <c r="AC23690" s="123"/>
    </row>
    <row r="23691" spans="5:29" s="2" customFormat="1">
      <c r="E23691" s="120"/>
      <c r="M23691" s="120"/>
      <c r="N23691" s="120"/>
      <c r="U23691" s="121"/>
      <c r="V23691" s="122"/>
      <c r="W23691" s="123"/>
      <c r="AC23691" s="123"/>
    </row>
    <row r="23692" spans="5:29" s="2" customFormat="1">
      <c r="E23692" s="120"/>
      <c r="M23692" s="120"/>
      <c r="N23692" s="120"/>
      <c r="U23692" s="121"/>
      <c r="V23692" s="122"/>
      <c r="W23692" s="123"/>
      <c r="AC23692" s="123"/>
    </row>
    <row r="23693" spans="5:29" s="2" customFormat="1">
      <c r="E23693" s="120"/>
      <c r="M23693" s="120"/>
      <c r="N23693" s="120"/>
      <c r="U23693" s="121"/>
      <c r="V23693" s="122"/>
      <c r="W23693" s="123"/>
      <c r="AC23693" s="123"/>
    </row>
    <row r="23694" spans="5:29" s="2" customFormat="1">
      <c r="E23694" s="120"/>
      <c r="M23694" s="120"/>
      <c r="N23694" s="120"/>
      <c r="U23694" s="121"/>
      <c r="V23694" s="122"/>
      <c r="W23694" s="123"/>
      <c r="AC23694" s="123"/>
    </row>
    <row r="23695" spans="5:29" s="2" customFormat="1">
      <c r="E23695" s="120"/>
      <c r="M23695" s="120"/>
      <c r="N23695" s="120"/>
      <c r="U23695" s="121"/>
      <c r="V23695" s="122"/>
      <c r="W23695" s="123"/>
      <c r="AC23695" s="123"/>
    </row>
    <row r="23696" spans="5:29" s="2" customFormat="1">
      <c r="E23696" s="120"/>
      <c r="M23696" s="120"/>
      <c r="N23696" s="120"/>
      <c r="U23696" s="121"/>
      <c r="V23696" s="122"/>
      <c r="W23696" s="123"/>
      <c r="AC23696" s="123"/>
    </row>
    <row r="23697" spans="5:29" s="2" customFormat="1">
      <c r="E23697" s="120"/>
      <c r="M23697" s="120"/>
      <c r="N23697" s="120"/>
      <c r="U23697" s="121"/>
      <c r="V23697" s="122"/>
      <c r="W23697" s="123"/>
      <c r="AC23697" s="123"/>
    </row>
    <row r="23698" spans="5:29" s="2" customFormat="1">
      <c r="E23698" s="120"/>
      <c r="M23698" s="120"/>
      <c r="N23698" s="120"/>
      <c r="U23698" s="121"/>
      <c r="V23698" s="122"/>
      <c r="W23698" s="123"/>
      <c r="AC23698" s="123"/>
    </row>
    <row r="23699" spans="5:29" s="2" customFormat="1">
      <c r="E23699" s="120"/>
      <c r="M23699" s="120"/>
      <c r="N23699" s="120"/>
      <c r="U23699" s="121"/>
      <c r="V23699" s="122"/>
      <c r="W23699" s="123"/>
      <c r="AC23699" s="123"/>
    </row>
    <row r="23700" spans="5:29" s="2" customFormat="1">
      <c r="E23700" s="120"/>
      <c r="M23700" s="120"/>
      <c r="N23700" s="120"/>
      <c r="U23700" s="121"/>
      <c r="V23700" s="122"/>
      <c r="W23700" s="123"/>
      <c r="AC23700" s="123"/>
    </row>
    <row r="23701" spans="5:29" s="2" customFormat="1">
      <c r="E23701" s="120"/>
      <c r="M23701" s="120"/>
      <c r="N23701" s="120"/>
      <c r="U23701" s="121"/>
      <c r="V23701" s="122"/>
      <c r="W23701" s="123"/>
      <c r="AC23701" s="123"/>
    </row>
    <row r="23702" spans="5:29" s="2" customFormat="1">
      <c r="E23702" s="120"/>
      <c r="M23702" s="120"/>
      <c r="N23702" s="120"/>
      <c r="U23702" s="121"/>
      <c r="V23702" s="122"/>
      <c r="W23702" s="123"/>
      <c r="AC23702" s="123"/>
    </row>
    <row r="23703" spans="5:29" s="2" customFormat="1">
      <c r="E23703" s="120"/>
      <c r="M23703" s="120"/>
      <c r="N23703" s="120"/>
      <c r="U23703" s="121"/>
      <c r="V23703" s="122"/>
      <c r="W23703" s="123"/>
      <c r="AC23703" s="123"/>
    </row>
    <row r="23704" spans="5:29" s="2" customFormat="1">
      <c r="E23704" s="120"/>
      <c r="M23704" s="120"/>
      <c r="N23704" s="120"/>
      <c r="U23704" s="121"/>
      <c r="V23704" s="122"/>
      <c r="W23704" s="123"/>
      <c r="AC23704" s="123"/>
    </row>
    <row r="23705" spans="5:29" s="2" customFormat="1">
      <c r="E23705" s="120"/>
      <c r="M23705" s="120"/>
      <c r="N23705" s="120"/>
      <c r="U23705" s="121"/>
      <c r="V23705" s="122"/>
      <c r="W23705" s="123"/>
      <c r="AC23705" s="123"/>
    </row>
    <row r="23706" spans="5:29" s="2" customFormat="1">
      <c r="E23706" s="120"/>
      <c r="M23706" s="120"/>
      <c r="N23706" s="120"/>
      <c r="U23706" s="121"/>
      <c r="V23706" s="122"/>
      <c r="W23706" s="123"/>
      <c r="AC23706" s="123"/>
    </row>
    <row r="23707" spans="5:29" s="2" customFormat="1">
      <c r="E23707" s="120"/>
      <c r="M23707" s="120"/>
      <c r="N23707" s="120"/>
      <c r="U23707" s="121"/>
      <c r="V23707" s="122"/>
      <c r="W23707" s="123"/>
      <c r="AC23707" s="123"/>
    </row>
    <row r="23708" spans="5:29" s="2" customFormat="1">
      <c r="E23708" s="120"/>
      <c r="M23708" s="120"/>
      <c r="N23708" s="120"/>
      <c r="U23708" s="121"/>
      <c r="V23708" s="122"/>
      <c r="W23708" s="123"/>
      <c r="AC23708" s="123"/>
    </row>
    <row r="23709" spans="5:29" s="2" customFormat="1">
      <c r="E23709" s="120"/>
      <c r="M23709" s="120"/>
      <c r="N23709" s="120"/>
      <c r="U23709" s="121"/>
      <c r="V23709" s="122"/>
      <c r="W23709" s="123"/>
      <c r="AC23709" s="123"/>
    </row>
    <row r="23710" spans="5:29" s="2" customFormat="1">
      <c r="E23710" s="120"/>
      <c r="M23710" s="120"/>
      <c r="N23710" s="120"/>
      <c r="U23710" s="121"/>
      <c r="V23710" s="122"/>
      <c r="W23710" s="123"/>
      <c r="AC23710" s="123"/>
    </row>
    <row r="23711" spans="5:29" s="2" customFormat="1">
      <c r="E23711" s="120"/>
      <c r="M23711" s="120"/>
      <c r="N23711" s="120"/>
      <c r="U23711" s="121"/>
      <c r="V23711" s="122"/>
      <c r="W23711" s="123"/>
      <c r="AC23711" s="123"/>
    </row>
    <row r="23712" spans="5:29" s="2" customFormat="1">
      <c r="E23712" s="120"/>
      <c r="M23712" s="120"/>
      <c r="N23712" s="120"/>
      <c r="U23712" s="121"/>
      <c r="V23712" s="122"/>
      <c r="W23712" s="123"/>
      <c r="AC23712" s="123"/>
    </row>
    <row r="23713" spans="5:29" s="2" customFormat="1">
      <c r="E23713" s="120"/>
      <c r="M23713" s="120"/>
      <c r="N23713" s="120"/>
      <c r="U23713" s="121"/>
      <c r="V23713" s="122"/>
      <c r="W23713" s="123"/>
      <c r="AC23713" s="123"/>
    </row>
    <row r="23714" spans="5:29" s="2" customFormat="1">
      <c r="E23714" s="120"/>
      <c r="M23714" s="120"/>
      <c r="N23714" s="120"/>
      <c r="U23714" s="121"/>
      <c r="V23714" s="122"/>
      <c r="W23714" s="123"/>
      <c r="AC23714" s="123"/>
    </row>
    <row r="23715" spans="5:29" s="2" customFormat="1">
      <c r="E23715" s="120"/>
      <c r="M23715" s="120"/>
      <c r="N23715" s="120"/>
      <c r="U23715" s="121"/>
      <c r="V23715" s="122"/>
      <c r="W23715" s="123"/>
      <c r="AC23715" s="123"/>
    </row>
    <row r="23716" spans="5:29" s="2" customFormat="1">
      <c r="E23716" s="120"/>
      <c r="M23716" s="120"/>
      <c r="N23716" s="120"/>
      <c r="U23716" s="121"/>
      <c r="V23716" s="122"/>
      <c r="W23716" s="123"/>
      <c r="AC23716" s="123"/>
    </row>
    <row r="23717" spans="5:29" s="2" customFormat="1">
      <c r="E23717" s="120"/>
      <c r="M23717" s="120"/>
      <c r="N23717" s="120"/>
      <c r="U23717" s="121"/>
      <c r="V23717" s="122"/>
      <c r="W23717" s="123"/>
      <c r="AC23717" s="123"/>
    </row>
    <row r="23718" spans="5:29" s="2" customFormat="1">
      <c r="E23718" s="120"/>
      <c r="M23718" s="120"/>
      <c r="N23718" s="120"/>
      <c r="U23718" s="121"/>
      <c r="V23718" s="122"/>
      <c r="W23718" s="123"/>
      <c r="AC23718" s="123"/>
    </row>
    <row r="23719" spans="5:29" s="2" customFormat="1">
      <c r="E23719" s="120"/>
      <c r="M23719" s="120"/>
      <c r="N23719" s="120"/>
      <c r="U23719" s="121"/>
      <c r="V23719" s="122"/>
      <c r="W23719" s="123"/>
      <c r="AC23719" s="123"/>
    </row>
    <row r="23720" spans="5:29" s="2" customFormat="1">
      <c r="E23720" s="120"/>
      <c r="M23720" s="120"/>
      <c r="N23720" s="120"/>
      <c r="U23720" s="121"/>
      <c r="V23720" s="122"/>
      <c r="W23720" s="123"/>
      <c r="AC23720" s="123"/>
    </row>
    <row r="23721" spans="5:29" s="2" customFormat="1">
      <c r="E23721" s="120"/>
      <c r="M23721" s="120"/>
      <c r="N23721" s="120"/>
      <c r="U23721" s="121"/>
      <c r="V23721" s="122"/>
      <c r="W23721" s="123"/>
      <c r="AC23721" s="123"/>
    </row>
    <row r="23722" spans="5:29" s="2" customFormat="1">
      <c r="E23722" s="120"/>
      <c r="M23722" s="120"/>
      <c r="N23722" s="120"/>
      <c r="U23722" s="121"/>
      <c r="V23722" s="122"/>
      <c r="W23722" s="123"/>
      <c r="AC23722" s="123"/>
    </row>
    <row r="23723" spans="5:29" s="2" customFormat="1">
      <c r="E23723" s="120"/>
      <c r="M23723" s="120"/>
      <c r="N23723" s="120"/>
      <c r="U23723" s="121"/>
      <c r="V23723" s="122"/>
      <c r="W23723" s="123"/>
      <c r="AC23723" s="123"/>
    </row>
    <row r="23724" spans="5:29" s="2" customFormat="1">
      <c r="E23724" s="120"/>
      <c r="M23724" s="120"/>
      <c r="N23724" s="120"/>
      <c r="U23724" s="121"/>
      <c r="V23724" s="122"/>
      <c r="W23724" s="123"/>
      <c r="AC23724" s="123"/>
    </row>
    <row r="23725" spans="5:29" s="2" customFormat="1">
      <c r="E23725" s="120"/>
      <c r="M23725" s="120"/>
      <c r="N23725" s="120"/>
      <c r="U23725" s="121"/>
      <c r="V23725" s="122"/>
      <c r="W23725" s="123"/>
      <c r="AC23725" s="123"/>
    </row>
    <row r="23726" spans="5:29" s="2" customFormat="1">
      <c r="E23726" s="120"/>
      <c r="M23726" s="120"/>
      <c r="N23726" s="120"/>
      <c r="U23726" s="121"/>
      <c r="V23726" s="122"/>
      <c r="W23726" s="123"/>
      <c r="AC23726" s="123"/>
    </row>
    <row r="23727" spans="5:29" s="2" customFormat="1">
      <c r="E23727" s="120"/>
      <c r="M23727" s="120"/>
      <c r="N23727" s="120"/>
      <c r="U23727" s="121"/>
      <c r="V23727" s="122"/>
      <c r="W23727" s="123"/>
      <c r="AC23727" s="123"/>
    </row>
    <row r="23728" spans="5:29" s="2" customFormat="1">
      <c r="E23728" s="120"/>
      <c r="M23728" s="120"/>
      <c r="N23728" s="120"/>
      <c r="U23728" s="121"/>
      <c r="V23728" s="122"/>
      <c r="W23728" s="123"/>
      <c r="AC23728" s="123"/>
    </row>
    <row r="23729" spans="5:29" s="2" customFormat="1">
      <c r="E23729" s="120"/>
      <c r="M23729" s="120"/>
      <c r="N23729" s="120"/>
      <c r="U23729" s="121"/>
      <c r="V23729" s="122"/>
      <c r="W23729" s="123"/>
      <c r="AC23729" s="123"/>
    </row>
    <row r="23730" spans="5:29" s="2" customFormat="1">
      <c r="E23730" s="120"/>
      <c r="M23730" s="120"/>
      <c r="N23730" s="120"/>
      <c r="U23730" s="121"/>
      <c r="V23730" s="122"/>
      <c r="W23730" s="123"/>
      <c r="AC23730" s="123"/>
    </row>
    <row r="23731" spans="5:29" s="2" customFormat="1">
      <c r="E23731" s="120"/>
      <c r="M23731" s="120"/>
      <c r="N23731" s="120"/>
      <c r="U23731" s="121"/>
      <c r="V23731" s="122"/>
      <c r="W23731" s="123"/>
      <c r="AC23731" s="123"/>
    </row>
    <row r="23732" spans="5:29" s="2" customFormat="1">
      <c r="E23732" s="120"/>
      <c r="M23732" s="120"/>
      <c r="N23732" s="120"/>
      <c r="U23732" s="121"/>
      <c r="V23732" s="122"/>
      <c r="W23732" s="123"/>
      <c r="AC23732" s="123"/>
    </row>
    <row r="23733" spans="5:29" s="2" customFormat="1">
      <c r="E23733" s="120"/>
      <c r="M23733" s="120"/>
      <c r="N23733" s="120"/>
      <c r="U23733" s="121"/>
      <c r="V23733" s="122"/>
      <c r="W23733" s="123"/>
      <c r="AC23733" s="123"/>
    </row>
    <row r="23734" spans="5:29" s="2" customFormat="1">
      <c r="E23734" s="120"/>
      <c r="M23734" s="120"/>
      <c r="N23734" s="120"/>
      <c r="U23734" s="121"/>
      <c r="V23734" s="122"/>
      <c r="W23734" s="123"/>
      <c r="AC23734" s="123"/>
    </row>
    <row r="23735" spans="5:29" s="2" customFormat="1">
      <c r="E23735" s="120"/>
      <c r="M23735" s="120"/>
      <c r="N23735" s="120"/>
      <c r="U23735" s="121"/>
      <c r="V23735" s="122"/>
      <c r="W23735" s="123"/>
      <c r="AC23735" s="123"/>
    </row>
    <row r="23736" spans="5:29" s="2" customFormat="1">
      <c r="E23736" s="120"/>
      <c r="M23736" s="120"/>
      <c r="N23736" s="120"/>
      <c r="U23736" s="121"/>
      <c r="V23736" s="122"/>
      <c r="W23736" s="123"/>
      <c r="AC23736" s="123"/>
    </row>
    <row r="23737" spans="5:29" s="2" customFormat="1">
      <c r="E23737" s="120"/>
      <c r="M23737" s="120"/>
      <c r="N23737" s="120"/>
      <c r="U23737" s="121"/>
      <c r="V23737" s="122"/>
      <c r="W23737" s="123"/>
      <c r="AC23737" s="123"/>
    </row>
    <row r="23738" spans="5:29" s="2" customFormat="1">
      <c r="E23738" s="120"/>
      <c r="M23738" s="120"/>
      <c r="N23738" s="120"/>
      <c r="U23738" s="121"/>
      <c r="V23738" s="122"/>
      <c r="W23738" s="123"/>
      <c r="AC23738" s="123"/>
    </row>
    <row r="23739" spans="5:29" s="2" customFormat="1">
      <c r="E23739" s="120"/>
      <c r="M23739" s="120"/>
      <c r="N23739" s="120"/>
      <c r="U23739" s="121"/>
      <c r="V23739" s="122"/>
      <c r="W23739" s="123"/>
      <c r="AC23739" s="123"/>
    </row>
    <row r="23740" spans="5:29" s="2" customFormat="1">
      <c r="E23740" s="120"/>
      <c r="M23740" s="120"/>
      <c r="N23740" s="120"/>
      <c r="U23740" s="121"/>
      <c r="V23740" s="122"/>
      <c r="W23740" s="123"/>
      <c r="AC23740" s="123"/>
    </row>
    <row r="23741" spans="5:29" s="2" customFormat="1">
      <c r="E23741" s="120"/>
      <c r="M23741" s="120"/>
      <c r="N23741" s="120"/>
      <c r="U23741" s="121"/>
      <c r="V23741" s="122"/>
      <c r="W23741" s="123"/>
      <c r="AC23741" s="123"/>
    </row>
    <row r="23742" spans="5:29" s="2" customFormat="1">
      <c r="E23742" s="120"/>
      <c r="M23742" s="120"/>
      <c r="N23742" s="120"/>
      <c r="U23742" s="121"/>
      <c r="V23742" s="122"/>
      <c r="W23742" s="123"/>
      <c r="AC23742" s="123"/>
    </row>
    <row r="23743" spans="5:29" s="2" customFormat="1">
      <c r="E23743" s="120"/>
      <c r="M23743" s="120"/>
      <c r="N23743" s="120"/>
      <c r="U23743" s="121"/>
      <c r="V23743" s="122"/>
      <c r="W23743" s="123"/>
      <c r="AC23743" s="123"/>
    </row>
    <row r="23744" spans="5:29" s="2" customFormat="1">
      <c r="E23744" s="120"/>
      <c r="M23744" s="120"/>
      <c r="N23744" s="120"/>
      <c r="U23744" s="121"/>
      <c r="V23744" s="122"/>
      <c r="W23744" s="123"/>
      <c r="AC23744" s="123"/>
    </row>
    <row r="23745" spans="5:29" s="2" customFormat="1">
      <c r="E23745" s="120"/>
      <c r="M23745" s="120"/>
      <c r="N23745" s="120"/>
      <c r="U23745" s="121"/>
      <c r="V23745" s="122"/>
      <c r="W23745" s="123"/>
      <c r="AC23745" s="123"/>
    </row>
    <row r="23746" spans="5:29" s="2" customFormat="1">
      <c r="E23746" s="120"/>
      <c r="M23746" s="120"/>
      <c r="N23746" s="120"/>
      <c r="U23746" s="121"/>
      <c r="V23746" s="122"/>
      <c r="W23746" s="123"/>
      <c r="AC23746" s="123"/>
    </row>
    <row r="23747" spans="5:29" s="2" customFormat="1">
      <c r="E23747" s="120"/>
      <c r="M23747" s="120"/>
      <c r="N23747" s="120"/>
      <c r="U23747" s="121"/>
      <c r="V23747" s="122"/>
      <c r="W23747" s="123"/>
      <c r="AC23747" s="123"/>
    </row>
    <row r="23748" spans="5:29" s="2" customFormat="1">
      <c r="E23748" s="120"/>
      <c r="M23748" s="120"/>
      <c r="N23748" s="120"/>
      <c r="U23748" s="121"/>
      <c r="V23748" s="122"/>
      <c r="W23748" s="123"/>
      <c r="AC23748" s="123"/>
    </row>
    <row r="23749" spans="5:29" s="2" customFormat="1">
      <c r="E23749" s="120"/>
      <c r="M23749" s="120"/>
      <c r="N23749" s="120"/>
      <c r="U23749" s="121"/>
      <c r="V23749" s="122"/>
      <c r="W23749" s="123"/>
      <c r="AC23749" s="123"/>
    </row>
    <row r="23750" spans="5:29" s="2" customFormat="1">
      <c r="E23750" s="120"/>
      <c r="M23750" s="120"/>
      <c r="N23750" s="120"/>
      <c r="U23750" s="121"/>
      <c r="V23750" s="122"/>
      <c r="W23750" s="123"/>
      <c r="AC23750" s="123"/>
    </row>
    <row r="23751" spans="5:29" s="2" customFormat="1">
      <c r="E23751" s="120"/>
      <c r="M23751" s="120"/>
      <c r="N23751" s="120"/>
      <c r="U23751" s="121"/>
      <c r="V23751" s="122"/>
      <c r="W23751" s="123"/>
      <c r="AC23751" s="123"/>
    </row>
    <row r="23752" spans="5:29" s="2" customFormat="1">
      <c r="E23752" s="120"/>
      <c r="M23752" s="120"/>
      <c r="N23752" s="120"/>
      <c r="U23752" s="121"/>
      <c r="V23752" s="122"/>
      <c r="W23752" s="123"/>
      <c r="AC23752" s="123"/>
    </row>
    <row r="23753" spans="5:29" s="2" customFormat="1">
      <c r="E23753" s="120"/>
      <c r="M23753" s="120"/>
      <c r="N23753" s="120"/>
      <c r="U23753" s="121"/>
      <c r="V23753" s="122"/>
      <c r="W23753" s="123"/>
      <c r="AC23753" s="123"/>
    </row>
    <row r="23754" spans="5:29" s="2" customFormat="1">
      <c r="E23754" s="120"/>
      <c r="M23754" s="120"/>
      <c r="N23754" s="120"/>
      <c r="U23754" s="121"/>
      <c r="V23754" s="122"/>
      <c r="W23754" s="123"/>
      <c r="AC23754" s="123"/>
    </row>
    <row r="23755" spans="5:29" s="2" customFormat="1">
      <c r="E23755" s="120"/>
      <c r="M23755" s="120"/>
      <c r="N23755" s="120"/>
      <c r="U23755" s="121"/>
      <c r="V23755" s="122"/>
      <c r="W23755" s="123"/>
      <c r="AC23755" s="123"/>
    </row>
    <row r="23756" spans="5:29" s="2" customFormat="1">
      <c r="E23756" s="120"/>
      <c r="M23756" s="120"/>
      <c r="N23756" s="120"/>
      <c r="U23756" s="121"/>
      <c r="V23756" s="122"/>
      <c r="W23756" s="123"/>
      <c r="AC23756" s="123"/>
    </row>
    <row r="23757" spans="5:29" s="2" customFormat="1">
      <c r="E23757" s="120"/>
      <c r="M23757" s="120"/>
      <c r="N23757" s="120"/>
      <c r="U23757" s="121"/>
      <c r="V23757" s="122"/>
      <c r="W23757" s="123"/>
      <c r="AC23757" s="123"/>
    </row>
    <row r="23758" spans="5:29" s="2" customFormat="1">
      <c r="E23758" s="120"/>
      <c r="M23758" s="120"/>
      <c r="N23758" s="120"/>
      <c r="U23758" s="121"/>
      <c r="V23758" s="122"/>
      <c r="W23758" s="123"/>
      <c r="AC23758" s="123"/>
    </row>
    <row r="23759" spans="5:29" s="2" customFormat="1">
      <c r="E23759" s="120"/>
      <c r="M23759" s="120"/>
      <c r="N23759" s="120"/>
      <c r="U23759" s="121"/>
      <c r="V23759" s="122"/>
      <c r="W23759" s="123"/>
      <c r="AC23759" s="123"/>
    </row>
    <row r="23760" spans="5:29" s="2" customFormat="1">
      <c r="E23760" s="120"/>
      <c r="M23760" s="120"/>
      <c r="N23760" s="120"/>
      <c r="U23760" s="121"/>
      <c r="V23760" s="122"/>
      <c r="W23760" s="123"/>
      <c r="AC23760" s="123"/>
    </row>
    <row r="23761" spans="5:29" s="2" customFormat="1">
      <c r="E23761" s="120"/>
      <c r="M23761" s="120"/>
      <c r="N23761" s="120"/>
      <c r="U23761" s="121"/>
      <c r="V23761" s="122"/>
      <c r="W23761" s="123"/>
      <c r="AC23761" s="123"/>
    </row>
    <row r="23762" spans="5:29" s="2" customFormat="1">
      <c r="E23762" s="120"/>
      <c r="M23762" s="120"/>
      <c r="N23762" s="120"/>
      <c r="U23762" s="121"/>
      <c r="V23762" s="122"/>
      <c r="W23762" s="123"/>
      <c r="AC23762" s="123"/>
    </row>
    <row r="23763" spans="5:29" s="2" customFormat="1">
      <c r="E23763" s="120"/>
      <c r="M23763" s="120"/>
      <c r="N23763" s="120"/>
      <c r="U23763" s="121"/>
      <c r="V23763" s="122"/>
      <c r="W23763" s="123"/>
      <c r="AC23763" s="123"/>
    </row>
    <row r="23764" spans="5:29" s="2" customFormat="1">
      <c r="E23764" s="120"/>
      <c r="M23764" s="120"/>
      <c r="N23764" s="120"/>
      <c r="U23764" s="121"/>
      <c r="V23764" s="122"/>
      <c r="W23764" s="123"/>
      <c r="AC23764" s="123"/>
    </row>
    <row r="23765" spans="5:29" s="2" customFormat="1">
      <c r="E23765" s="120"/>
      <c r="M23765" s="120"/>
      <c r="N23765" s="120"/>
      <c r="U23765" s="121"/>
      <c r="V23765" s="122"/>
      <c r="W23765" s="123"/>
      <c r="AC23765" s="123"/>
    </row>
    <row r="23766" spans="5:29" s="2" customFormat="1">
      <c r="E23766" s="120"/>
      <c r="M23766" s="120"/>
      <c r="N23766" s="120"/>
      <c r="U23766" s="121"/>
      <c r="V23766" s="122"/>
      <c r="W23766" s="123"/>
      <c r="AC23766" s="123"/>
    </row>
    <row r="23767" spans="5:29" s="2" customFormat="1">
      <c r="E23767" s="120"/>
      <c r="M23767" s="120"/>
      <c r="N23767" s="120"/>
      <c r="U23767" s="121"/>
      <c r="V23767" s="122"/>
      <c r="W23767" s="123"/>
      <c r="AC23767" s="123"/>
    </row>
    <row r="23768" spans="5:29" s="2" customFormat="1">
      <c r="E23768" s="120"/>
      <c r="M23768" s="120"/>
      <c r="N23768" s="120"/>
      <c r="U23768" s="121"/>
      <c r="V23768" s="122"/>
      <c r="W23768" s="123"/>
      <c r="AC23768" s="123"/>
    </row>
    <row r="23769" spans="5:29" s="2" customFormat="1">
      <c r="E23769" s="120"/>
      <c r="M23769" s="120"/>
      <c r="N23769" s="120"/>
      <c r="U23769" s="121"/>
      <c r="V23769" s="122"/>
      <c r="W23769" s="123"/>
      <c r="AC23769" s="123"/>
    </row>
    <row r="23770" spans="5:29" s="2" customFormat="1">
      <c r="E23770" s="120"/>
      <c r="M23770" s="120"/>
      <c r="N23770" s="120"/>
      <c r="U23770" s="121"/>
      <c r="V23770" s="122"/>
      <c r="W23770" s="123"/>
      <c r="AC23770" s="123"/>
    </row>
    <row r="23771" spans="5:29" s="2" customFormat="1">
      <c r="E23771" s="120"/>
      <c r="M23771" s="120"/>
      <c r="N23771" s="120"/>
      <c r="U23771" s="121"/>
      <c r="V23771" s="122"/>
      <c r="W23771" s="123"/>
      <c r="AC23771" s="123"/>
    </row>
    <row r="23772" spans="5:29" s="2" customFormat="1">
      <c r="E23772" s="120"/>
      <c r="M23772" s="120"/>
      <c r="N23772" s="120"/>
      <c r="U23772" s="121"/>
      <c r="V23772" s="122"/>
      <c r="W23772" s="123"/>
      <c r="AC23772" s="123"/>
    </row>
    <row r="23773" spans="5:29" s="2" customFormat="1">
      <c r="E23773" s="120"/>
      <c r="M23773" s="120"/>
      <c r="N23773" s="120"/>
      <c r="U23773" s="121"/>
      <c r="V23773" s="122"/>
      <c r="W23773" s="123"/>
      <c r="AC23773" s="123"/>
    </row>
    <row r="23774" spans="5:29" s="2" customFormat="1">
      <c r="E23774" s="120"/>
      <c r="M23774" s="120"/>
      <c r="N23774" s="120"/>
      <c r="U23774" s="121"/>
      <c r="V23774" s="122"/>
      <c r="W23774" s="123"/>
      <c r="AC23774" s="123"/>
    </row>
    <row r="23775" spans="5:29" s="2" customFormat="1">
      <c r="E23775" s="120"/>
      <c r="M23775" s="120"/>
      <c r="N23775" s="120"/>
      <c r="U23775" s="121"/>
      <c r="V23775" s="122"/>
      <c r="W23775" s="123"/>
      <c r="AC23775" s="123"/>
    </row>
    <row r="23776" spans="5:29" s="2" customFormat="1">
      <c r="E23776" s="120"/>
      <c r="M23776" s="120"/>
      <c r="N23776" s="120"/>
      <c r="U23776" s="121"/>
      <c r="V23776" s="122"/>
      <c r="W23776" s="123"/>
      <c r="AC23776" s="123"/>
    </row>
    <row r="23777" spans="5:29" s="2" customFormat="1">
      <c r="E23777" s="120"/>
      <c r="M23777" s="120"/>
      <c r="N23777" s="120"/>
      <c r="U23777" s="121"/>
      <c r="V23777" s="122"/>
      <c r="W23777" s="123"/>
      <c r="AC23777" s="123"/>
    </row>
    <row r="23778" spans="5:29" s="2" customFormat="1">
      <c r="E23778" s="120"/>
      <c r="M23778" s="120"/>
      <c r="N23778" s="120"/>
      <c r="U23778" s="121"/>
      <c r="V23778" s="122"/>
      <c r="W23778" s="123"/>
      <c r="AC23778" s="123"/>
    </row>
    <row r="23779" spans="5:29" s="2" customFormat="1">
      <c r="E23779" s="120"/>
      <c r="M23779" s="120"/>
      <c r="N23779" s="120"/>
      <c r="U23779" s="121"/>
      <c r="V23779" s="122"/>
      <c r="W23779" s="123"/>
      <c r="AC23779" s="123"/>
    </row>
    <row r="23780" spans="5:29" s="2" customFormat="1">
      <c r="E23780" s="120"/>
      <c r="M23780" s="120"/>
      <c r="N23780" s="120"/>
      <c r="U23780" s="121"/>
      <c r="V23780" s="122"/>
      <c r="W23780" s="123"/>
      <c r="AC23780" s="123"/>
    </row>
    <row r="23781" spans="5:29" s="2" customFormat="1">
      <c r="E23781" s="120"/>
      <c r="M23781" s="120"/>
      <c r="N23781" s="120"/>
      <c r="U23781" s="121"/>
      <c r="V23781" s="122"/>
      <c r="W23781" s="123"/>
      <c r="AC23781" s="123"/>
    </row>
    <row r="23782" spans="5:29" s="2" customFormat="1">
      <c r="E23782" s="120"/>
      <c r="M23782" s="120"/>
      <c r="N23782" s="120"/>
      <c r="U23782" s="121"/>
      <c r="V23782" s="122"/>
      <c r="W23782" s="123"/>
      <c r="AC23782" s="123"/>
    </row>
    <row r="23783" spans="5:29" s="2" customFormat="1">
      <c r="E23783" s="120"/>
      <c r="M23783" s="120"/>
      <c r="N23783" s="120"/>
      <c r="U23783" s="121"/>
      <c r="V23783" s="122"/>
      <c r="W23783" s="123"/>
      <c r="AC23783" s="123"/>
    </row>
    <row r="23784" spans="5:29" s="2" customFormat="1">
      <c r="E23784" s="120"/>
      <c r="M23784" s="120"/>
      <c r="N23784" s="120"/>
      <c r="U23784" s="121"/>
      <c r="V23784" s="122"/>
      <c r="W23784" s="123"/>
      <c r="AC23784" s="123"/>
    </row>
    <row r="23785" spans="5:29" s="2" customFormat="1">
      <c r="E23785" s="120"/>
      <c r="M23785" s="120"/>
      <c r="N23785" s="120"/>
      <c r="U23785" s="121"/>
      <c r="V23785" s="122"/>
      <c r="W23785" s="123"/>
      <c r="AC23785" s="123"/>
    </row>
    <row r="23786" spans="5:29" s="2" customFormat="1">
      <c r="E23786" s="120"/>
      <c r="M23786" s="120"/>
      <c r="N23786" s="120"/>
      <c r="U23786" s="121"/>
      <c r="V23786" s="122"/>
      <c r="W23786" s="123"/>
      <c r="AC23786" s="123"/>
    </row>
    <row r="23787" spans="5:29" s="2" customFormat="1">
      <c r="E23787" s="120"/>
      <c r="M23787" s="120"/>
      <c r="N23787" s="120"/>
      <c r="U23787" s="121"/>
      <c r="V23787" s="122"/>
      <c r="W23787" s="123"/>
      <c r="AC23787" s="123"/>
    </row>
    <row r="23788" spans="5:29" s="2" customFormat="1">
      <c r="E23788" s="120"/>
      <c r="M23788" s="120"/>
      <c r="N23788" s="120"/>
      <c r="U23788" s="121"/>
      <c r="V23788" s="122"/>
      <c r="W23788" s="123"/>
      <c r="AC23788" s="123"/>
    </row>
    <row r="23789" spans="5:29" s="2" customFormat="1">
      <c r="E23789" s="120"/>
      <c r="M23789" s="120"/>
      <c r="N23789" s="120"/>
      <c r="U23789" s="121"/>
      <c r="V23789" s="122"/>
      <c r="W23789" s="123"/>
      <c r="AC23789" s="123"/>
    </row>
    <row r="23790" spans="5:29" s="2" customFormat="1">
      <c r="E23790" s="120"/>
      <c r="M23790" s="120"/>
      <c r="N23790" s="120"/>
      <c r="U23790" s="121"/>
      <c r="V23790" s="122"/>
      <c r="W23790" s="123"/>
      <c r="AC23790" s="123"/>
    </row>
    <row r="23791" spans="5:29" s="2" customFormat="1">
      <c r="E23791" s="120"/>
      <c r="M23791" s="120"/>
      <c r="N23791" s="120"/>
      <c r="U23791" s="121"/>
      <c r="V23791" s="122"/>
      <c r="W23791" s="123"/>
      <c r="AC23791" s="123"/>
    </row>
    <row r="23792" spans="5:29" s="2" customFormat="1">
      <c r="E23792" s="120"/>
      <c r="M23792" s="120"/>
      <c r="N23792" s="120"/>
      <c r="U23792" s="121"/>
      <c r="V23792" s="122"/>
      <c r="W23792" s="123"/>
      <c r="AC23792" s="123"/>
    </row>
    <row r="23793" spans="5:29" s="2" customFormat="1">
      <c r="E23793" s="120"/>
      <c r="M23793" s="120"/>
      <c r="N23793" s="120"/>
      <c r="U23793" s="121"/>
      <c r="V23793" s="122"/>
      <c r="W23793" s="123"/>
      <c r="AC23793" s="123"/>
    </row>
    <row r="23794" spans="5:29" s="2" customFormat="1">
      <c r="E23794" s="120"/>
      <c r="M23794" s="120"/>
      <c r="N23794" s="120"/>
      <c r="U23794" s="121"/>
      <c r="V23794" s="122"/>
      <c r="W23794" s="123"/>
      <c r="AC23794" s="123"/>
    </row>
    <row r="23795" spans="5:29" s="2" customFormat="1">
      <c r="E23795" s="120"/>
      <c r="M23795" s="120"/>
      <c r="N23795" s="120"/>
      <c r="U23795" s="121"/>
      <c r="V23795" s="122"/>
      <c r="W23795" s="123"/>
      <c r="AC23795" s="123"/>
    </row>
    <row r="23796" spans="5:29" s="2" customFormat="1">
      <c r="E23796" s="120"/>
      <c r="M23796" s="120"/>
      <c r="N23796" s="120"/>
      <c r="U23796" s="121"/>
      <c r="V23796" s="122"/>
      <c r="W23796" s="123"/>
      <c r="AC23796" s="123"/>
    </row>
    <row r="23797" spans="5:29" s="2" customFormat="1">
      <c r="E23797" s="120"/>
      <c r="M23797" s="120"/>
      <c r="N23797" s="120"/>
      <c r="U23797" s="121"/>
      <c r="V23797" s="122"/>
      <c r="W23797" s="123"/>
      <c r="AC23797" s="123"/>
    </row>
    <row r="23798" spans="5:29" s="2" customFormat="1">
      <c r="E23798" s="120"/>
      <c r="M23798" s="120"/>
      <c r="N23798" s="120"/>
      <c r="U23798" s="121"/>
      <c r="V23798" s="122"/>
      <c r="W23798" s="123"/>
      <c r="AC23798" s="123"/>
    </row>
    <row r="23799" spans="5:29" s="2" customFormat="1">
      <c r="E23799" s="120"/>
      <c r="M23799" s="120"/>
      <c r="N23799" s="120"/>
      <c r="U23799" s="121"/>
      <c r="V23799" s="122"/>
      <c r="W23799" s="123"/>
      <c r="AC23799" s="123"/>
    </row>
    <row r="23800" spans="5:29" s="2" customFormat="1">
      <c r="E23800" s="120"/>
      <c r="M23800" s="120"/>
      <c r="N23800" s="120"/>
      <c r="U23800" s="121"/>
      <c r="V23800" s="122"/>
      <c r="W23800" s="123"/>
      <c r="AC23800" s="123"/>
    </row>
    <row r="23801" spans="5:29" s="2" customFormat="1">
      <c r="E23801" s="120"/>
      <c r="M23801" s="120"/>
      <c r="N23801" s="120"/>
      <c r="U23801" s="121"/>
      <c r="V23801" s="122"/>
      <c r="W23801" s="123"/>
      <c r="AC23801" s="123"/>
    </row>
    <row r="23802" spans="5:29" s="2" customFormat="1">
      <c r="E23802" s="120"/>
      <c r="M23802" s="120"/>
      <c r="N23802" s="120"/>
      <c r="U23802" s="121"/>
      <c r="V23802" s="122"/>
      <c r="W23802" s="123"/>
      <c r="AC23802" s="123"/>
    </row>
    <row r="23803" spans="5:29" s="2" customFormat="1">
      <c r="E23803" s="120"/>
      <c r="M23803" s="120"/>
      <c r="N23803" s="120"/>
      <c r="U23803" s="121"/>
      <c r="V23803" s="122"/>
      <c r="W23803" s="123"/>
      <c r="AC23803" s="123"/>
    </row>
    <row r="23804" spans="5:29" s="2" customFormat="1">
      <c r="E23804" s="120"/>
      <c r="M23804" s="120"/>
      <c r="N23804" s="120"/>
      <c r="U23804" s="121"/>
      <c r="V23804" s="122"/>
      <c r="W23804" s="123"/>
      <c r="AC23804" s="123"/>
    </row>
    <row r="23805" spans="5:29" s="2" customFormat="1">
      <c r="E23805" s="120"/>
      <c r="M23805" s="120"/>
      <c r="N23805" s="120"/>
      <c r="U23805" s="121"/>
      <c r="V23805" s="122"/>
      <c r="W23805" s="123"/>
      <c r="AC23805" s="123"/>
    </row>
    <row r="23806" spans="5:29" s="2" customFormat="1">
      <c r="E23806" s="120"/>
      <c r="M23806" s="120"/>
      <c r="N23806" s="120"/>
      <c r="U23806" s="121"/>
      <c r="V23806" s="122"/>
      <c r="W23806" s="123"/>
      <c r="AC23806" s="123"/>
    </row>
    <row r="23807" spans="5:29" s="2" customFormat="1">
      <c r="E23807" s="120"/>
      <c r="M23807" s="120"/>
      <c r="N23807" s="120"/>
      <c r="U23807" s="121"/>
      <c r="V23807" s="122"/>
      <c r="W23807" s="123"/>
      <c r="AC23807" s="123"/>
    </row>
    <row r="23808" spans="5:29" s="2" customFormat="1">
      <c r="E23808" s="120"/>
      <c r="M23808" s="120"/>
      <c r="N23808" s="120"/>
      <c r="U23808" s="121"/>
      <c r="V23808" s="122"/>
      <c r="W23808" s="123"/>
      <c r="AC23808" s="123"/>
    </row>
    <row r="23809" spans="5:29" s="2" customFormat="1">
      <c r="E23809" s="120"/>
      <c r="M23809" s="120"/>
      <c r="N23809" s="120"/>
      <c r="U23809" s="121"/>
      <c r="V23809" s="122"/>
      <c r="W23809" s="123"/>
      <c r="AC23809" s="123"/>
    </row>
    <row r="23810" spans="5:29" s="2" customFormat="1">
      <c r="E23810" s="120"/>
      <c r="M23810" s="120"/>
      <c r="N23810" s="120"/>
      <c r="U23810" s="121"/>
      <c r="V23810" s="122"/>
      <c r="W23810" s="123"/>
      <c r="AC23810" s="123"/>
    </row>
    <row r="23811" spans="5:29" s="2" customFormat="1">
      <c r="E23811" s="120"/>
      <c r="M23811" s="120"/>
      <c r="N23811" s="120"/>
      <c r="U23811" s="121"/>
      <c r="V23811" s="122"/>
      <c r="W23811" s="123"/>
      <c r="AC23811" s="123"/>
    </row>
    <row r="23812" spans="5:29" s="2" customFormat="1">
      <c r="E23812" s="120"/>
      <c r="M23812" s="120"/>
      <c r="N23812" s="120"/>
      <c r="U23812" s="121"/>
      <c r="V23812" s="122"/>
      <c r="W23812" s="123"/>
      <c r="AC23812" s="123"/>
    </row>
    <row r="23813" spans="5:29" s="2" customFormat="1">
      <c r="E23813" s="120"/>
      <c r="M23813" s="120"/>
      <c r="N23813" s="120"/>
      <c r="U23813" s="121"/>
      <c r="V23813" s="122"/>
      <c r="W23813" s="123"/>
      <c r="AC23813" s="123"/>
    </row>
    <row r="23814" spans="5:29" s="2" customFormat="1">
      <c r="E23814" s="120"/>
      <c r="M23814" s="120"/>
      <c r="N23814" s="120"/>
      <c r="U23814" s="121"/>
      <c r="V23814" s="122"/>
      <c r="W23814" s="123"/>
      <c r="AC23814" s="123"/>
    </row>
    <row r="23815" spans="5:29" s="2" customFormat="1">
      <c r="E23815" s="120"/>
      <c r="M23815" s="120"/>
      <c r="N23815" s="120"/>
      <c r="U23815" s="121"/>
      <c r="V23815" s="122"/>
      <c r="W23815" s="123"/>
      <c r="AC23815" s="123"/>
    </row>
    <row r="23816" spans="5:29" s="2" customFormat="1">
      <c r="E23816" s="120"/>
      <c r="M23816" s="120"/>
      <c r="N23816" s="120"/>
      <c r="U23816" s="121"/>
      <c r="V23816" s="122"/>
      <c r="W23816" s="123"/>
      <c r="AC23816" s="123"/>
    </row>
    <row r="23817" spans="5:29" s="2" customFormat="1">
      <c r="E23817" s="120"/>
      <c r="M23817" s="120"/>
      <c r="N23817" s="120"/>
      <c r="U23817" s="121"/>
      <c r="V23817" s="122"/>
      <c r="W23817" s="123"/>
      <c r="AC23817" s="123"/>
    </row>
    <row r="23818" spans="5:29" s="2" customFormat="1">
      <c r="E23818" s="120"/>
      <c r="M23818" s="120"/>
      <c r="N23818" s="120"/>
      <c r="U23818" s="121"/>
      <c r="V23818" s="122"/>
      <c r="W23818" s="123"/>
      <c r="AC23818" s="123"/>
    </row>
    <row r="23819" spans="5:29" s="2" customFormat="1">
      <c r="E23819" s="120"/>
      <c r="M23819" s="120"/>
      <c r="N23819" s="120"/>
      <c r="U23819" s="121"/>
      <c r="V23819" s="122"/>
      <c r="W23819" s="123"/>
      <c r="AC23819" s="123"/>
    </row>
    <row r="23820" spans="5:29" s="2" customFormat="1">
      <c r="E23820" s="120"/>
      <c r="M23820" s="120"/>
      <c r="N23820" s="120"/>
      <c r="U23820" s="121"/>
      <c r="V23820" s="122"/>
      <c r="W23820" s="123"/>
      <c r="AC23820" s="123"/>
    </row>
    <row r="23821" spans="5:29" s="2" customFormat="1">
      <c r="E23821" s="120"/>
      <c r="M23821" s="120"/>
      <c r="N23821" s="120"/>
      <c r="U23821" s="121"/>
      <c r="V23821" s="122"/>
      <c r="W23821" s="123"/>
      <c r="AC23821" s="123"/>
    </row>
    <row r="23822" spans="5:29" s="2" customFormat="1">
      <c r="E23822" s="120"/>
      <c r="M23822" s="120"/>
      <c r="N23822" s="120"/>
      <c r="U23822" s="121"/>
      <c r="V23822" s="122"/>
      <c r="W23822" s="123"/>
      <c r="AC23822" s="123"/>
    </row>
    <row r="23823" spans="5:29" s="2" customFormat="1">
      <c r="E23823" s="120"/>
      <c r="M23823" s="120"/>
      <c r="N23823" s="120"/>
      <c r="U23823" s="121"/>
      <c r="V23823" s="122"/>
      <c r="W23823" s="123"/>
      <c r="AC23823" s="123"/>
    </row>
    <row r="23824" spans="5:29" s="2" customFormat="1">
      <c r="E23824" s="120"/>
      <c r="M23824" s="120"/>
      <c r="N23824" s="120"/>
      <c r="U23824" s="121"/>
      <c r="V23824" s="122"/>
      <c r="W23824" s="123"/>
      <c r="AC23824" s="123"/>
    </row>
    <row r="23825" spans="5:29" s="2" customFormat="1">
      <c r="E23825" s="120"/>
      <c r="M23825" s="120"/>
      <c r="N23825" s="120"/>
      <c r="U23825" s="121"/>
      <c r="V23825" s="122"/>
      <c r="W23825" s="123"/>
      <c r="AC23825" s="123"/>
    </row>
    <row r="23826" spans="5:29" s="2" customFormat="1">
      <c r="E23826" s="120"/>
      <c r="M23826" s="120"/>
      <c r="N23826" s="120"/>
      <c r="U23826" s="121"/>
      <c r="V23826" s="122"/>
      <c r="W23826" s="123"/>
      <c r="AC23826" s="123"/>
    </row>
    <row r="23827" spans="5:29" s="2" customFormat="1">
      <c r="E23827" s="120"/>
      <c r="M23827" s="120"/>
      <c r="N23827" s="120"/>
      <c r="U23827" s="121"/>
      <c r="V23827" s="122"/>
      <c r="W23827" s="123"/>
      <c r="AC23827" s="123"/>
    </row>
    <row r="23828" spans="5:29" s="2" customFormat="1">
      <c r="E23828" s="120"/>
      <c r="M23828" s="120"/>
      <c r="N23828" s="120"/>
      <c r="U23828" s="121"/>
      <c r="V23828" s="122"/>
      <c r="W23828" s="123"/>
      <c r="AC23828" s="123"/>
    </row>
    <row r="23829" spans="5:29" s="2" customFormat="1">
      <c r="E23829" s="120"/>
      <c r="M23829" s="120"/>
      <c r="N23829" s="120"/>
      <c r="U23829" s="121"/>
      <c r="V23829" s="122"/>
      <c r="W23829" s="123"/>
      <c r="AC23829" s="123"/>
    </row>
    <row r="23830" spans="5:29" s="2" customFormat="1">
      <c r="E23830" s="120"/>
      <c r="M23830" s="120"/>
      <c r="N23830" s="120"/>
      <c r="U23830" s="121"/>
      <c r="V23830" s="122"/>
      <c r="W23830" s="123"/>
      <c r="AC23830" s="123"/>
    </row>
    <row r="23831" spans="5:29" s="2" customFormat="1">
      <c r="E23831" s="120"/>
      <c r="M23831" s="120"/>
      <c r="N23831" s="120"/>
      <c r="U23831" s="121"/>
      <c r="V23831" s="122"/>
      <c r="W23831" s="123"/>
      <c r="AC23831" s="123"/>
    </row>
    <row r="23832" spans="5:29" s="2" customFormat="1">
      <c r="E23832" s="120"/>
      <c r="M23832" s="120"/>
      <c r="N23832" s="120"/>
      <c r="U23832" s="121"/>
      <c r="V23832" s="122"/>
      <c r="W23832" s="123"/>
      <c r="AC23832" s="123"/>
    </row>
    <row r="23833" spans="5:29" s="2" customFormat="1">
      <c r="E23833" s="120"/>
      <c r="M23833" s="120"/>
      <c r="N23833" s="120"/>
      <c r="U23833" s="121"/>
      <c r="V23833" s="122"/>
      <c r="W23833" s="123"/>
      <c r="AC23833" s="123"/>
    </row>
    <row r="23834" spans="5:29" s="2" customFormat="1">
      <c r="E23834" s="120"/>
      <c r="M23834" s="120"/>
      <c r="N23834" s="120"/>
      <c r="U23834" s="121"/>
      <c r="V23834" s="122"/>
      <c r="W23834" s="123"/>
      <c r="AC23834" s="123"/>
    </row>
    <row r="23835" spans="5:29" s="2" customFormat="1">
      <c r="E23835" s="120"/>
      <c r="M23835" s="120"/>
      <c r="N23835" s="120"/>
      <c r="U23835" s="121"/>
      <c r="V23835" s="122"/>
      <c r="W23835" s="123"/>
      <c r="AC23835" s="123"/>
    </row>
    <row r="23836" spans="5:29" s="2" customFormat="1">
      <c r="E23836" s="120"/>
      <c r="M23836" s="120"/>
      <c r="N23836" s="120"/>
      <c r="U23836" s="121"/>
      <c r="V23836" s="122"/>
      <c r="W23836" s="123"/>
      <c r="AC23836" s="123"/>
    </row>
    <row r="23837" spans="5:29" s="2" customFormat="1">
      <c r="E23837" s="120"/>
      <c r="M23837" s="120"/>
      <c r="N23837" s="120"/>
      <c r="U23837" s="121"/>
      <c r="V23837" s="122"/>
      <c r="W23837" s="123"/>
      <c r="AC23837" s="123"/>
    </row>
    <row r="23838" spans="5:29" s="2" customFormat="1">
      <c r="E23838" s="120"/>
      <c r="M23838" s="120"/>
      <c r="N23838" s="120"/>
      <c r="U23838" s="121"/>
      <c r="V23838" s="122"/>
      <c r="W23838" s="123"/>
      <c r="AC23838" s="123"/>
    </row>
    <row r="23839" spans="5:29" s="2" customFormat="1">
      <c r="E23839" s="120"/>
      <c r="M23839" s="120"/>
      <c r="N23839" s="120"/>
      <c r="U23839" s="121"/>
      <c r="V23839" s="122"/>
      <c r="W23839" s="123"/>
      <c r="AC23839" s="123"/>
    </row>
    <row r="23840" spans="5:29" s="2" customFormat="1">
      <c r="E23840" s="120"/>
      <c r="M23840" s="120"/>
      <c r="N23840" s="120"/>
      <c r="U23840" s="121"/>
      <c r="V23840" s="122"/>
      <c r="W23840" s="123"/>
      <c r="AC23840" s="123"/>
    </row>
    <row r="23841" spans="5:29" s="2" customFormat="1">
      <c r="E23841" s="120"/>
      <c r="M23841" s="120"/>
      <c r="N23841" s="120"/>
      <c r="U23841" s="121"/>
      <c r="V23841" s="122"/>
      <c r="W23841" s="123"/>
      <c r="AC23841" s="123"/>
    </row>
    <row r="23842" spans="5:29" s="2" customFormat="1">
      <c r="E23842" s="120"/>
      <c r="M23842" s="120"/>
      <c r="N23842" s="120"/>
      <c r="U23842" s="121"/>
      <c r="V23842" s="122"/>
      <c r="W23842" s="123"/>
      <c r="AC23842" s="123"/>
    </row>
    <row r="23843" spans="5:29" s="2" customFormat="1">
      <c r="E23843" s="120"/>
      <c r="M23843" s="120"/>
      <c r="N23843" s="120"/>
      <c r="U23843" s="121"/>
      <c r="V23843" s="122"/>
      <c r="W23843" s="123"/>
      <c r="AC23843" s="123"/>
    </row>
    <row r="23844" spans="5:29" s="2" customFormat="1">
      <c r="E23844" s="120"/>
      <c r="M23844" s="120"/>
      <c r="N23844" s="120"/>
      <c r="U23844" s="121"/>
      <c r="V23844" s="122"/>
      <c r="W23844" s="123"/>
      <c r="AC23844" s="123"/>
    </row>
    <row r="23845" spans="5:29" s="2" customFormat="1">
      <c r="E23845" s="120"/>
      <c r="M23845" s="120"/>
      <c r="N23845" s="120"/>
      <c r="U23845" s="121"/>
      <c r="V23845" s="122"/>
      <c r="W23845" s="123"/>
      <c r="AC23845" s="123"/>
    </row>
    <row r="23846" spans="5:29" s="2" customFormat="1">
      <c r="E23846" s="120"/>
      <c r="M23846" s="120"/>
      <c r="N23846" s="120"/>
      <c r="U23846" s="121"/>
      <c r="V23846" s="122"/>
      <c r="W23846" s="123"/>
      <c r="AC23846" s="123"/>
    </row>
    <row r="23847" spans="5:29" s="2" customFormat="1">
      <c r="E23847" s="120"/>
      <c r="M23847" s="120"/>
      <c r="N23847" s="120"/>
      <c r="U23847" s="121"/>
      <c r="V23847" s="122"/>
      <c r="W23847" s="123"/>
      <c r="AC23847" s="123"/>
    </row>
    <row r="23848" spans="5:29" s="2" customFormat="1">
      <c r="E23848" s="120"/>
      <c r="M23848" s="120"/>
      <c r="N23848" s="120"/>
      <c r="U23848" s="121"/>
      <c r="V23848" s="122"/>
      <c r="W23848" s="123"/>
      <c r="AC23848" s="123"/>
    </row>
    <row r="23849" spans="5:29" s="2" customFormat="1">
      <c r="E23849" s="120"/>
      <c r="M23849" s="120"/>
      <c r="N23849" s="120"/>
      <c r="U23849" s="121"/>
      <c r="V23849" s="122"/>
      <c r="W23849" s="123"/>
      <c r="AC23849" s="123"/>
    </row>
    <row r="23850" spans="5:29" s="2" customFormat="1">
      <c r="E23850" s="120"/>
      <c r="M23850" s="120"/>
      <c r="N23850" s="120"/>
      <c r="U23850" s="121"/>
      <c r="V23850" s="122"/>
      <c r="W23850" s="123"/>
      <c r="AC23850" s="123"/>
    </row>
    <row r="23851" spans="5:29" s="2" customFormat="1">
      <c r="E23851" s="120"/>
      <c r="M23851" s="120"/>
      <c r="N23851" s="120"/>
      <c r="U23851" s="121"/>
      <c r="V23851" s="122"/>
      <c r="W23851" s="123"/>
      <c r="AC23851" s="123"/>
    </row>
    <row r="23852" spans="5:29" s="2" customFormat="1">
      <c r="E23852" s="120"/>
      <c r="M23852" s="120"/>
      <c r="N23852" s="120"/>
      <c r="U23852" s="121"/>
      <c r="V23852" s="122"/>
      <c r="W23852" s="123"/>
      <c r="AC23852" s="123"/>
    </row>
    <row r="23853" spans="5:29" s="2" customFormat="1">
      <c r="E23853" s="120"/>
      <c r="M23853" s="120"/>
      <c r="N23853" s="120"/>
      <c r="U23853" s="121"/>
      <c r="V23853" s="122"/>
      <c r="W23853" s="123"/>
      <c r="AC23853" s="123"/>
    </row>
    <row r="23854" spans="5:29" s="2" customFormat="1">
      <c r="E23854" s="120"/>
      <c r="M23854" s="120"/>
      <c r="N23854" s="120"/>
      <c r="U23854" s="121"/>
      <c r="V23854" s="122"/>
      <c r="W23854" s="123"/>
      <c r="AC23854" s="123"/>
    </row>
    <row r="23855" spans="5:29" s="2" customFormat="1">
      <c r="E23855" s="120"/>
      <c r="M23855" s="120"/>
      <c r="N23855" s="120"/>
      <c r="U23855" s="121"/>
      <c r="V23855" s="122"/>
      <c r="W23855" s="123"/>
      <c r="AC23855" s="123"/>
    </row>
    <row r="23856" spans="5:29" s="2" customFormat="1">
      <c r="E23856" s="120"/>
      <c r="M23856" s="120"/>
      <c r="N23856" s="120"/>
      <c r="U23856" s="121"/>
      <c r="V23856" s="122"/>
      <c r="W23856" s="123"/>
      <c r="AC23856" s="123"/>
    </row>
    <row r="23857" spans="5:29" s="2" customFormat="1">
      <c r="E23857" s="120"/>
      <c r="M23857" s="120"/>
      <c r="N23857" s="120"/>
      <c r="U23857" s="121"/>
      <c r="V23857" s="122"/>
      <c r="W23857" s="123"/>
      <c r="AC23857" s="123"/>
    </row>
    <row r="23858" spans="5:29" s="2" customFormat="1">
      <c r="E23858" s="120"/>
      <c r="M23858" s="120"/>
      <c r="N23858" s="120"/>
      <c r="U23858" s="121"/>
      <c r="V23858" s="122"/>
      <c r="W23858" s="123"/>
      <c r="AC23858" s="123"/>
    </row>
    <row r="23859" spans="5:29" s="2" customFormat="1">
      <c r="E23859" s="120"/>
      <c r="M23859" s="120"/>
      <c r="N23859" s="120"/>
      <c r="U23859" s="121"/>
      <c r="V23859" s="122"/>
      <c r="W23859" s="123"/>
      <c r="AC23859" s="123"/>
    </row>
    <row r="23860" spans="5:29" s="2" customFormat="1">
      <c r="E23860" s="120"/>
      <c r="M23860" s="120"/>
      <c r="N23860" s="120"/>
      <c r="U23860" s="121"/>
      <c r="V23860" s="122"/>
      <c r="W23860" s="123"/>
      <c r="AC23860" s="123"/>
    </row>
    <row r="23861" spans="5:29" s="2" customFormat="1">
      <c r="E23861" s="120"/>
      <c r="M23861" s="120"/>
      <c r="N23861" s="120"/>
      <c r="U23861" s="121"/>
      <c r="V23861" s="122"/>
      <c r="W23861" s="123"/>
      <c r="AC23861" s="123"/>
    </row>
    <row r="23862" spans="5:29" s="2" customFormat="1">
      <c r="E23862" s="120"/>
      <c r="M23862" s="120"/>
      <c r="N23862" s="120"/>
      <c r="U23862" s="121"/>
      <c r="V23862" s="122"/>
      <c r="W23862" s="123"/>
      <c r="AC23862" s="123"/>
    </row>
    <row r="23863" spans="5:29" s="2" customFormat="1">
      <c r="E23863" s="120"/>
      <c r="M23863" s="120"/>
      <c r="N23863" s="120"/>
      <c r="U23863" s="121"/>
      <c r="V23863" s="122"/>
      <c r="W23863" s="123"/>
      <c r="AC23863" s="123"/>
    </row>
    <row r="23864" spans="5:29" s="2" customFormat="1">
      <c r="E23864" s="120"/>
      <c r="M23864" s="120"/>
      <c r="N23864" s="120"/>
      <c r="U23864" s="121"/>
      <c r="V23864" s="122"/>
      <c r="W23864" s="123"/>
      <c r="AC23864" s="123"/>
    </row>
    <row r="23865" spans="5:29" s="2" customFormat="1">
      <c r="E23865" s="120"/>
      <c r="M23865" s="120"/>
      <c r="N23865" s="120"/>
      <c r="U23865" s="121"/>
      <c r="V23865" s="122"/>
      <c r="W23865" s="123"/>
      <c r="AC23865" s="123"/>
    </row>
    <row r="23866" spans="5:29" s="2" customFormat="1">
      <c r="E23866" s="120"/>
      <c r="M23866" s="120"/>
      <c r="N23866" s="120"/>
      <c r="U23866" s="121"/>
      <c r="V23866" s="122"/>
      <c r="W23866" s="123"/>
      <c r="AC23866" s="123"/>
    </row>
    <row r="23867" spans="5:29" s="2" customFormat="1">
      <c r="E23867" s="120"/>
      <c r="M23867" s="120"/>
      <c r="N23867" s="120"/>
      <c r="U23867" s="121"/>
      <c r="V23867" s="122"/>
      <c r="W23867" s="123"/>
      <c r="AC23867" s="123"/>
    </row>
    <row r="23868" spans="5:29" s="2" customFormat="1">
      <c r="E23868" s="120"/>
      <c r="M23868" s="120"/>
      <c r="N23868" s="120"/>
      <c r="U23868" s="121"/>
      <c r="V23868" s="122"/>
      <c r="W23868" s="123"/>
      <c r="AC23868" s="123"/>
    </row>
    <row r="23869" spans="5:29" s="2" customFormat="1">
      <c r="E23869" s="120"/>
      <c r="M23869" s="120"/>
      <c r="N23869" s="120"/>
      <c r="U23869" s="121"/>
      <c r="V23869" s="122"/>
      <c r="W23869" s="123"/>
      <c r="AC23869" s="123"/>
    </row>
    <row r="23870" spans="5:29" s="2" customFormat="1">
      <c r="E23870" s="120"/>
      <c r="M23870" s="120"/>
      <c r="N23870" s="120"/>
      <c r="U23870" s="121"/>
      <c r="V23870" s="122"/>
      <c r="W23870" s="123"/>
      <c r="AC23870" s="123"/>
    </row>
    <row r="23871" spans="5:29" s="2" customFormat="1">
      <c r="E23871" s="120"/>
      <c r="M23871" s="120"/>
      <c r="N23871" s="120"/>
      <c r="U23871" s="121"/>
      <c r="V23871" s="122"/>
      <c r="W23871" s="123"/>
      <c r="AC23871" s="123"/>
    </row>
    <row r="23872" spans="5:29" s="2" customFormat="1">
      <c r="E23872" s="120"/>
      <c r="M23872" s="120"/>
      <c r="N23872" s="120"/>
      <c r="U23872" s="121"/>
      <c r="V23872" s="122"/>
      <c r="W23872" s="123"/>
      <c r="AC23872" s="123"/>
    </row>
    <row r="23873" spans="5:29" s="2" customFormat="1">
      <c r="E23873" s="120"/>
      <c r="M23873" s="120"/>
      <c r="N23873" s="120"/>
      <c r="U23873" s="121"/>
      <c r="V23873" s="122"/>
      <c r="W23873" s="123"/>
      <c r="AC23873" s="123"/>
    </row>
    <row r="23874" spans="5:29" s="2" customFormat="1">
      <c r="E23874" s="120"/>
      <c r="M23874" s="120"/>
      <c r="N23874" s="120"/>
      <c r="U23874" s="121"/>
      <c r="V23874" s="122"/>
      <c r="W23874" s="123"/>
      <c r="AC23874" s="123"/>
    </row>
    <row r="23875" spans="5:29" s="2" customFormat="1">
      <c r="E23875" s="120"/>
      <c r="M23875" s="120"/>
      <c r="N23875" s="120"/>
      <c r="U23875" s="121"/>
      <c r="V23875" s="122"/>
      <c r="W23875" s="123"/>
      <c r="AC23875" s="123"/>
    </row>
    <row r="23876" spans="5:29" s="2" customFormat="1">
      <c r="E23876" s="120"/>
      <c r="M23876" s="120"/>
      <c r="N23876" s="120"/>
      <c r="U23876" s="121"/>
      <c r="V23876" s="122"/>
      <c r="W23876" s="123"/>
      <c r="AC23876" s="123"/>
    </row>
    <row r="23877" spans="5:29" s="2" customFormat="1">
      <c r="E23877" s="120"/>
      <c r="M23877" s="120"/>
      <c r="N23877" s="120"/>
      <c r="U23877" s="121"/>
      <c r="V23877" s="122"/>
      <c r="W23877" s="123"/>
      <c r="AC23877" s="123"/>
    </row>
    <row r="23878" spans="5:29" s="2" customFormat="1">
      <c r="E23878" s="120"/>
      <c r="M23878" s="120"/>
      <c r="N23878" s="120"/>
      <c r="U23878" s="121"/>
      <c r="V23878" s="122"/>
      <c r="W23878" s="123"/>
      <c r="AC23878" s="123"/>
    </row>
    <row r="23879" spans="5:29" s="2" customFormat="1">
      <c r="E23879" s="120"/>
      <c r="M23879" s="120"/>
      <c r="N23879" s="120"/>
      <c r="U23879" s="121"/>
      <c r="V23879" s="122"/>
      <c r="W23879" s="123"/>
      <c r="AC23879" s="123"/>
    </row>
    <row r="23880" spans="5:29" s="2" customFormat="1">
      <c r="E23880" s="120"/>
      <c r="M23880" s="120"/>
      <c r="N23880" s="120"/>
      <c r="U23880" s="121"/>
      <c r="V23880" s="122"/>
      <c r="W23880" s="123"/>
      <c r="AC23880" s="123"/>
    </row>
    <row r="23881" spans="5:29" s="2" customFormat="1">
      <c r="E23881" s="120"/>
      <c r="M23881" s="120"/>
      <c r="N23881" s="120"/>
      <c r="U23881" s="121"/>
      <c r="V23881" s="122"/>
      <c r="W23881" s="123"/>
      <c r="AC23881" s="123"/>
    </row>
    <row r="23882" spans="5:29" s="2" customFormat="1">
      <c r="E23882" s="120"/>
      <c r="M23882" s="120"/>
      <c r="N23882" s="120"/>
      <c r="U23882" s="121"/>
      <c r="V23882" s="122"/>
      <c r="W23882" s="123"/>
      <c r="AC23882" s="123"/>
    </row>
    <row r="23883" spans="5:29" s="2" customFormat="1">
      <c r="E23883" s="120"/>
      <c r="M23883" s="120"/>
      <c r="N23883" s="120"/>
      <c r="U23883" s="121"/>
      <c r="V23883" s="122"/>
      <c r="W23883" s="123"/>
      <c r="AC23883" s="123"/>
    </row>
    <row r="23884" spans="5:29" s="2" customFormat="1">
      <c r="E23884" s="120"/>
      <c r="M23884" s="120"/>
      <c r="N23884" s="120"/>
      <c r="U23884" s="121"/>
      <c r="V23884" s="122"/>
      <c r="W23884" s="123"/>
      <c r="AC23884" s="123"/>
    </row>
    <row r="23885" spans="5:29" s="2" customFormat="1">
      <c r="E23885" s="120"/>
      <c r="M23885" s="120"/>
      <c r="N23885" s="120"/>
      <c r="U23885" s="121"/>
      <c r="V23885" s="122"/>
      <c r="W23885" s="123"/>
      <c r="AC23885" s="123"/>
    </row>
    <row r="23886" spans="5:29" s="2" customFormat="1">
      <c r="E23886" s="120"/>
      <c r="M23886" s="120"/>
      <c r="N23886" s="120"/>
      <c r="U23886" s="121"/>
      <c r="V23886" s="122"/>
      <c r="W23886" s="123"/>
      <c r="AC23886" s="123"/>
    </row>
    <row r="23887" spans="5:29" s="2" customFormat="1">
      <c r="E23887" s="120"/>
      <c r="M23887" s="120"/>
      <c r="N23887" s="120"/>
      <c r="U23887" s="121"/>
      <c r="V23887" s="122"/>
      <c r="W23887" s="123"/>
      <c r="AC23887" s="123"/>
    </row>
    <row r="23888" spans="5:29" s="2" customFormat="1">
      <c r="E23888" s="120"/>
      <c r="M23888" s="120"/>
      <c r="N23888" s="120"/>
      <c r="U23888" s="121"/>
      <c r="V23888" s="122"/>
      <c r="W23888" s="123"/>
      <c r="AC23888" s="123"/>
    </row>
    <row r="23889" spans="5:29" s="2" customFormat="1">
      <c r="E23889" s="120"/>
      <c r="M23889" s="120"/>
      <c r="N23889" s="120"/>
      <c r="U23889" s="121"/>
      <c r="V23889" s="122"/>
      <c r="W23889" s="123"/>
      <c r="AC23889" s="123"/>
    </row>
    <row r="23890" spans="5:29" s="2" customFormat="1">
      <c r="E23890" s="120"/>
      <c r="M23890" s="120"/>
      <c r="N23890" s="120"/>
      <c r="U23890" s="121"/>
      <c r="V23890" s="122"/>
      <c r="W23890" s="123"/>
      <c r="AC23890" s="123"/>
    </row>
    <row r="23891" spans="5:29" s="2" customFormat="1">
      <c r="E23891" s="120"/>
      <c r="M23891" s="120"/>
      <c r="N23891" s="120"/>
      <c r="U23891" s="121"/>
      <c r="V23891" s="122"/>
      <c r="W23891" s="123"/>
      <c r="AC23891" s="123"/>
    </row>
    <row r="23892" spans="5:29" s="2" customFormat="1">
      <c r="E23892" s="120"/>
      <c r="M23892" s="120"/>
      <c r="N23892" s="120"/>
      <c r="U23892" s="121"/>
      <c r="V23892" s="122"/>
      <c r="W23892" s="123"/>
      <c r="AC23892" s="123"/>
    </row>
    <row r="23893" spans="5:29" s="2" customFormat="1">
      <c r="E23893" s="120"/>
      <c r="M23893" s="120"/>
      <c r="N23893" s="120"/>
      <c r="U23893" s="121"/>
      <c r="V23893" s="122"/>
      <c r="W23893" s="123"/>
      <c r="AC23893" s="123"/>
    </row>
    <row r="23894" spans="5:29" s="2" customFormat="1">
      <c r="E23894" s="120"/>
      <c r="M23894" s="120"/>
      <c r="N23894" s="120"/>
      <c r="U23894" s="121"/>
      <c r="V23894" s="122"/>
      <c r="W23894" s="123"/>
      <c r="AC23894" s="123"/>
    </row>
    <row r="23895" spans="5:29" s="2" customFormat="1">
      <c r="E23895" s="120"/>
      <c r="M23895" s="120"/>
      <c r="N23895" s="120"/>
      <c r="U23895" s="121"/>
      <c r="V23895" s="122"/>
      <c r="W23895" s="123"/>
      <c r="AC23895" s="123"/>
    </row>
    <row r="23896" spans="5:29" s="2" customFormat="1">
      <c r="E23896" s="120"/>
      <c r="M23896" s="120"/>
      <c r="N23896" s="120"/>
      <c r="U23896" s="121"/>
      <c r="V23896" s="122"/>
      <c r="W23896" s="123"/>
      <c r="AC23896" s="123"/>
    </row>
    <row r="23897" spans="5:29" s="2" customFormat="1">
      <c r="E23897" s="120"/>
      <c r="M23897" s="120"/>
      <c r="N23897" s="120"/>
      <c r="U23897" s="121"/>
      <c r="V23897" s="122"/>
      <c r="W23897" s="123"/>
      <c r="AC23897" s="123"/>
    </row>
    <row r="23898" spans="5:29" s="2" customFormat="1">
      <c r="E23898" s="120"/>
      <c r="M23898" s="120"/>
      <c r="N23898" s="120"/>
      <c r="U23898" s="121"/>
      <c r="V23898" s="122"/>
      <c r="W23898" s="123"/>
      <c r="AC23898" s="123"/>
    </row>
    <row r="23899" spans="5:29" s="2" customFormat="1">
      <c r="E23899" s="120"/>
      <c r="M23899" s="120"/>
      <c r="N23899" s="120"/>
      <c r="U23899" s="121"/>
      <c r="V23899" s="122"/>
      <c r="W23899" s="123"/>
      <c r="AC23899" s="123"/>
    </row>
    <row r="23900" spans="5:29" s="2" customFormat="1">
      <c r="E23900" s="120"/>
      <c r="M23900" s="120"/>
      <c r="N23900" s="120"/>
      <c r="U23900" s="121"/>
      <c r="V23900" s="122"/>
      <c r="W23900" s="123"/>
      <c r="AC23900" s="123"/>
    </row>
    <row r="23901" spans="5:29" s="2" customFormat="1">
      <c r="E23901" s="120"/>
      <c r="M23901" s="120"/>
      <c r="N23901" s="120"/>
      <c r="U23901" s="121"/>
      <c r="V23901" s="122"/>
      <c r="W23901" s="123"/>
      <c r="AC23901" s="123"/>
    </row>
    <row r="23902" spans="5:29" s="2" customFormat="1">
      <c r="E23902" s="120"/>
      <c r="M23902" s="120"/>
      <c r="N23902" s="120"/>
      <c r="U23902" s="121"/>
      <c r="V23902" s="122"/>
      <c r="W23902" s="123"/>
      <c r="AC23902" s="123"/>
    </row>
    <row r="23903" spans="5:29" s="2" customFormat="1">
      <c r="E23903" s="120"/>
      <c r="M23903" s="120"/>
      <c r="N23903" s="120"/>
      <c r="U23903" s="121"/>
      <c r="V23903" s="122"/>
      <c r="W23903" s="123"/>
      <c r="AC23903" s="123"/>
    </row>
    <row r="23904" spans="5:29" s="2" customFormat="1">
      <c r="E23904" s="120"/>
      <c r="M23904" s="120"/>
      <c r="N23904" s="120"/>
      <c r="U23904" s="121"/>
      <c r="V23904" s="122"/>
      <c r="W23904" s="123"/>
      <c r="AC23904" s="123"/>
    </row>
    <row r="23905" spans="5:29" s="2" customFormat="1">
      <c r="E23905" s="120"/>
      <c r="M23905" s="120"/>
      <c r="N23905" s="120"/>
      <c r="U23905" s="121"/>
      <c r="V23905" s="122"/>
      <c r="W23905" s="123"/>
      <c r="AC23905" s="123"/>
    </row>
    <row r="23906" spans="5:29" s="2" customFormat="1">
      <c r="E23906" s="120"/>
      <c r="M23906" s="120"/>
      <c r="N23906" s="120"/>
      <c r="U23906" s="121"/>
      <c r="V23906" s="122"/>
      <c r="W23906" s="123"/>
      <c r="AC23906" s="123"/>
    </row>
    <row r="23907" spans="5:29" s="2" customFormat="1">
      <c r="E23907" s="120"/>
      <c r="M23907" s="120"/>
      <c r="N23907" s="120"/>
      <c r="U23907" s="121"/>
      <c r="V23907" s="122"/>
      <c r="W23907" s="123"/>
      <c r="AC23907" s="123"/>
    </row>
    <row r="23908" spans="5:29" s="2" customFormat="1">
      <c r="E23908" s="120"/>
      <c r="M23908" s="120"/>
      <c r="N23908" s="120"/>
      <c r="U23908" s="121"/>
      <c r="V23908" s="122"/>
      <c r="W23908" s="123"/>
      <c r="AC23908" s="123"/>
    </row>
    <row r="23909" spans="5:29" s="2" customFormat="1">
      <c r="E23909" s="120"/>
      <c r="M23909" s="120"/>
      <c r="N23909" s="120"/>
      <c r="U23909" s="121"/>
      <c r="V23909" s="122"/>
      <c r="W23909" s="123"/>
      <c r="AC23909" s="123"/>
    </row>
    <row r="23910" spans="5:29" s="2" customFormat="1">
      <c r="E23910" s="120"/>
      <c r="M23910" s="120"/>
      <c r="N23910" s="120"/>
      <c r="U23910" s="121"/>
      <c r="V23910" s="122"/>
      <c r="W23910" s="123"/>
      <c r="AC23910" s="123"/>
    </row>
    <row r="23911" spans="5:29" s="2" customFormat="1">
      <c r="E23911" s="120"/>
      <c r="M23911" s="120"/>
      <c r="N23911" s="120"/>
      <c r="U23911" s="121"/>
      <c r="V23911" s="122"/>
      <c r="W23911" s="123"/>
      <c r="AC23911" s="123"/>
    </row>
    <row r="23912" spans="5:29" s="2" customFormat="1">
      <c r="E23912" s="120"/>
      <c r="M23912" s="120"/>
      <c r="N23912" s="120"/>
      <c r="U23912" s="121"/>
      <c r="V23912" s="122"/>
      <c r="W23912" s="123"/>
      <c r="AC23912" s="123"/>
    </row>
    <row r="23913" spans="5:29" s="2" customFormat="1">
      <c r="E23913" s="120"/>
      <c r="M23913" s="120"/>
      <c r="N23913" s="120"/>
      <c r="U23913" s="121"/>
      <c r="V23913" s="122"/>
      <c r="W23913" s="123"/>
      <c r="AC23913" s="123"/>
    </row>
    <row r="23914" spans="5:29" s="2" customFormat="1">
      <c r="E23914" s="120"/>
      <c r="M23914" s="120"/>
      <c r="N23914" s="120"/>
      <c r="U23914" s="121"/>
      <c r="V23914" s="122"/>
      <c r="W23914" s="123"/>
      <c r="AC23914" s="123"/>
    </row>
    <row r="23915" spans="5:29" s="2" customFormat="1">
      <c r="E23915" s="120"/>
      <c r="M23915" s="120"/>
      <c r="N23915" s="120"/>
      <c r="U23915" s="121"/>
      <c r="V23915" s="122"/>
      <c r="W23915" s="123"/>
      <c r="AC23915" s="123"/>
    </row>
    <row r="23916" spans="5:29" s="2" customFormat="1">
      <c r="E23916" s="120"/>
      <c r="M23916" s="120"/>
      <c r="N23916" s="120"/>
      <c r="U23916" s="121"/>
      <c r="V23916" s="122"/>
      <c r="W23916" s="123"/>
      <c r="AC23916" s="123"/>
    </row>
    <row r="23917" spans="5:29" s="2" customFormat="1">
      <c r="E23917" s="120"/>
      <c r="M23917" s="120"/>
      <c r="N23917" s="120"/>
      <c r="U23917" s="121"/>
      <c r="V23917" s="122"/>
      <c r="W23917" s="123"/>
      <c r="AC23917" s="123"/>
    </row>
    <row r="23918" spans="5:29" s="2" customFormat="1">
      <c r="E23918" s="120"/>
      <c r="M23918" s="120"/>
      <c r="N23918" s="120"/>
      <c r="U23918" s="121"/>
      <c r="V23918" s="122"/>
      <c r="W23918" s="123"/>
      <c r="AC23918" s="123"/>
    </row>
    <row r="23919" spans="5:29" s="2" customFormat="1">
      <c r="E23919" s="120"/>
      <c r="M23919" s="120"/>
      <c r="N23919" s="120"/>
      <c r="U23919" s="121"/>
      <c r="V23919" s="122"/>
      <c r="W23919" s="123"/>
      <c r="AC23919" s="123"/>
    </row>
    <row r="23920" spans="5:29" s="2" customFormat="1">
      <c r="E23920" s="120"/>
      <c r="M23920" s="120"/>
      <c r="N23920" s="120"/>
      <c r="U23920" s="121"/>
      <c r="V23920" s="122"/>
      <c r="W23920" s="123"/>
      <c r="AC23920" s="123"/>
    </row>
    <row r="23921" spans="5:29" s="2" customFormat="1">
      <c r="E23921" s="120"/>
      <c r="M23921" s="120"/>
      <c r="N23921" s="120"/>
      <c r="U23921" s="121"/>
      <c r="V23921" s="122"/>
      <c r="W23921" s="123"/>
      <c r="AC23921" s="123"/>
    </row>
    <row r="23922" spans="5:29" s="2" customFormat="1">
      <c r="E23922" s="120"/>
      <c r="M23922" s="120"/>
      <c r="N23922" s="120"/>
      <c r="U23922" s="121"/>
      <c r="V23922" s="122"/>
      <c r="W23922" s="123"/>
      <c r="AC23922" s="123"/>
    </row>
    <row r="23923" spans="5:29" s="2" customFormat="1">
      <c r="E23923" s="120"/>
      <c r="M23923" s="120"/>
      <c r="N23923" s="120"/>
      <c r="U23923" s="121"/>
      <c r="V23923" s="122"/>
      <c r="W23923" s="123"/>
      <c r="AC23923" s="123"/>
    </row>
    <row r="23924" spans="5:29" s="2" customFormat="1">
      <c r="E23924" s="120"/>
      <c r="M23924" s="120"/>
      <c r="N23924" s="120"/>
      <c r="U23924" s="121"/>
      <c r="V23924" s="122"/>
      <c r="W23924" s="123"/>
      <c r="AC23924" s="123"/>
    </row>
    <row r="23925" spans="5:29" s="2" customFormat="1">
      <c r="E23925" s="120"/>
      <c r="M23925" s="120"/>
      <c r="N23925" s="120"/>
      <c r="U23925" s="121"/>
      <c r="V23925" s="122"/>
      <c r="W23925" s="123"/>
      <c r="AC23925" s="123"/>
    </row>
    <row r="23926" spans="5:29" s="2" customFormat="1">
      <c r="E23926" s="120"/>
      <c r="M23926" s="120"/>
      <c r="N23926" s="120"/>
      <c r="U23926" s="121"/>
      <c r="V23926" s="122"/>
      <c r="W23926" s="123"/>
      <c r="AC23926" s="123"/>
    </row>
    <row r="23927" spans="5:29" s="2" customFormat="1">
      <c r="E23927" s="120"/>
      <c r="M23927" s="120"/>
      <c r="N23927" s="120"/>
      <c r="U23927" s="121"/>
      <c r="V23927" s="122"/>
      <c r="W23927" s="123"/>
      <c r="AC23927" s="123"/>
    </row>
    <row r="23928" spans="5:29" s="2" customFormat="1">
      <c r="E23928" s="120"/>
      <c r="M23928" s="120"/>
      <c r="N23928" s="120"/>
      <c r="U23928" s="121"/>
      <c r="V23928" s="122"/>
      <c r="W23928" s="123"/>
      <c r="AC23928" s="123"/>
    </row>
    <row r="23929" spans="5:29" s="2" customFormat="1">
      <c r="E23929" s="120"/>
      <c r="M23929" s="120"/>
      <c r="N23929" s="120"/>
      <c r="U23929" s="121"/>
      <c r="V23929" s="122"/>
      <c r="W23929" s="123"/>
      <c r="AC23929" s="123"/>
    </row>
    <row r="23930" spans="5:29" s="2" customFormat="1">
      <c r="E23930" s="120"/>
      <c r="M23930" s="120"/>
      <c r="N23930" s="120"/>
      <c r="U23930" s="121"/>
      <c r="V23930" s="122"/>
      <c r="W23930" s="123"/>
      <c r="AC23930" s="123"/>
    </row>
    <row r="23931" spans="5:29" s="2" customFormat="1">
      <c r="E23931" s="120"/>
      <c r="M23931" s="120"/>
      <c r="N23931" s="120"/>
      <c r="U23931" s="121"/>
      <c r="V23931" s="122"/>
      <c r="W23931" s="123"/>
      <c r="AC23931" s="123"/>
    </row>
    <row r="23932" spans="5:29" s="2" customFormat="1">
      <c r="E23932" s="120"/>
      <c r="M23932" s="120"/>
      <c r="N23932" s="120"/>
      <c r="U23932" s="121"/>
      <c r="V23932" s="122"/>
      <c r="W23932" s="123"/>
      <c r="AC23932" s="123"/>
    </row>
    <row r="23933" spans="5:29" s="2" customFormat="1">
      <c r="E23933" s="120"/>
      <c r="M23933" s="120"/>
      <c r="N23933" s="120"/>
      <c r="U23933" s="121"/>
      <c r="V23933" s="122"/>
      <c r="W23933" s="123"/>
      <c r="AC23933" s="123"/>
    </row>
    <row r="23934" spans="5:29" s="2" customFormat="1">
      <c r="E23934" s="120"/>
      <c r="M23934" s="120"/>
      <c r="N23934" s="120"/>
      <c r="U23934" s="121"/>
      <c r="V23934" s="122"/>
      <c r="W23934" s="123"/>
      <c r="AC23934" s="123"/>
    </row>
    <row r="23935" spans="5:29" s="2" customFormat="1">
      <c r="E23935" s="120"/>
      <c r="M23935" s="120"/>
      <c r="N23935" s="120"/>
      <c r="U23935" s="121"/>
      <c r="V23935" s="122"/>
      <c r="W23935" s="123"/>
      <c r="AC23935" s="123"/>
    </row>
    <row r="23936" spans="5:29" s="2" customFormat="1">
      <c r="E23936" s="120"/>
      <c r="M23936" s="120"/>
      <c r="N23936" s="120"/>
      <c r="U23936" s="121"/>
      <c r="V23936" s="122"/>
      <c r="W23936" s="123"/>
      <c r="AC23936" s="123"/>
    </row>
    <row r="23937" spans="5:29" s="2" customFormat="1">
      <c r="E23937" s="120"/>
      <c r="M23937" s="120"/>
      <c r="N23937" s="120"/>
      <c r="U23937" s="121"/>
      <c r="V23937" s="122"/>
      <c r="W23937" s="123"/>
      <c r="AC23937" s="123"/>
    </row>
    <row r="23938" spans="5:29" s="2" customFormat="1">
      <c r="E23938" s="120"/>
      <c r="M23938" s="120"/>
      <c r="N23938" s="120"/>
      <c r="U23938" s="121"/>
      <c r="V23938" s="122"/>
      <c r="W23938" s="123"/>
      <c r="AC23938" s="123"/>
    </row>
    <row r="23939" spans="5:29" s="2" customFormat="1">
      <c r="E23939" s="120"/>
      <c r="M23939" s="120"/>
      <c r="N23939" s="120"/>
      <c r="U23939" s="121"/>
      <c r="V23939" s="122"/>
      <c r="W23939" s="123"/>
      <c r="AC23939" s="123"/>
    </row>
    <row r="23940" spans="5:29" s="2" customFormat="1">
      <c r="E23940" s="120"/>
      <c r="M23940" s="120"/>
      <c r="N23940" s="120"/>
      <c r="U23940" s="121"/>
      <c r="V23940" s="122"/>
      <c r="W23940" s="123"/>
      <c r="AC23940" s="123"/>
    </row>
    <row r="23941" spans="5:29" s="2" customFormat="1">
      <c r="E23941" s="120"/>
      <c r="M23941" s="120"/>
      <c r="N23941" s="120"/>
      <c r="U23941" s="121"/>
      <c r="V23941" s="122"/>
      <c r="W23941" s="123"/>
      <c r="AC23941" s="123"/>
    </row>
    <row r="23942" spans="5:29" s="2" customFormat="1">
      <c r="E23942" s="120"/>
      <c r="M23942" s="120"/>
      <c r="N23942" s="120"/>
      <c r="U23942" s="121"/>
      <c r="V23942" s="122"/>
      <c r="W23942" s="123"/>
      <c r="AC23942" s="123"/>
    </row>
    <row r="23943" spans="5:29" s="2" customFormat="1">
      <c r="E23943" s="120"/>
      <c r="M23943" s="120"/>
      <c r="N23943" s="120"/>
      <c r="U23943" s="121"/>
      <c r="V23943" s="122"/>
      <c r="W23943" s="123"/>
      <c r="AC23943" s="123"/>
    </row>
    <row r="23944" spans="5:29" s="2" customFormat="1">
      <c r="E23944" s="120"/>
      <c r="M23944" s="120"/>
      <c r="N23944" s="120"/>
      <c r="U23944" s="121"/>
      <c r="V23944" s="122"/>
      <c r="W23944" s="123"/>
      <c r="AC23944" s="123"/>
    </row>
    <row r="23945" spans="5:29" s="2" customFormat="1">
      <c r="E23945" s="120"/>
      <c r="M23945" s="120"/>
      <c r="N23945" s="120"/>
      <c r="U23945" s="121"/>
      <c r="V23945" s="122"/>
      <c r="W23945" s="123"/>
      <c r="AC23945" s="123"/>
    </row>
    <row r="23946" spans="5:29" s="2" customFormat="1">
      <c r="E23946" s="120"/>
      <c r="M23946" s="120"/>
      <c r="N23946" s="120"/>
      <c r="U23946" s="121"/>
      <c r="V23946" s="122"/>
      <c r="W23946" s="123"/>
      <c r="AC23946" s="123"/>
    </row>
    <row r="23947" spans="5:29" s="2" customFormat="1">
      <c r="E23947" s="120"/>
      <c r="M23947" s="120"/>
      <c r="N23947" s="120"/>
      <c r="U23947" s="121"/>
      <c r="V23947" s="122"/>
      <c r="W23947" s="123"/>
      <c r="AC23947" s="123"/>
    </row>
    <row r="23948" spans="5:29" s="2" customFormat="1">
      <c r="E23948" s="120"/>
      <c r="M23948" s="120"/>
      <c r="N23948" s="120"/>
      <c r="U23948" s="121"/>
      <c r="V23948" s="122"/>
      <c r="W23948" s="123"/>
      <c r="AC23948" s="123"/>
    </row>
    <row r="23949" spans="5:29" s="2" customFormat="1">
      <c r="E23949" s="120"/>
      <c r="M23949" s="120"/>
      <c r="N23949" s="120"/>
      <c r="U23949" s="121"/>
      <c r="V23949" s="122"/>
      <c r="W23949" s="123"/>
      <c r="AC23949" s="123"/>
    </row>
    <row r="23950" spans="5:29" s="2" customFormat="1">
      <c r="E23950" s="120"/>
      <c r="M23950" s="120"/>
      <c r="N23950" s="120"/>
      <c r="U23950" s="121"/>
      <c r="V23950" s="122"/>
      <c r="W23950" s="123"/>
      <c r="AC23950" s="123"/>
    </row>
    <row r="23951" spans="5:29" s="2" customFormat="1">
      <c r="E23951" s="120"/>
      <c r="M23951" s="120"/>
      <c r="N23951" s="120"/>
      <c r="U23951" s="121"/>
      <c r="V23951" s="122"/>
      <c r="W23951" s="123"/>
      <c r="AC23951" s="123"/>
    </row>
    <row r="23952" spans="5:29" s="2" customFormat="1">
      <c r="E23952" s="120"/>
      <c r="M23952" s="120"/>
      <c r="N23952" s="120"/>
      <c r="U23952" s="121"/>
      <c r="V23952" s="122"/>
      <c r="W23952" s="123"/>
      <c r="AC23952" s="123"/>
    </row>
    <row r="23953" spans="5:29" s="2" customFormat="1">
      <c r="E23953" s="120"/>
      <c r="M23953" s="120"/>
      <c r="N23953" s="120"/>
      <c r="U23953" s="121"/>
      <c r="V23953" s="122"/>
      <c r="W23953" s="123"/>
      <c r="AC23953" s="123"/>
    </row>
    <row r="23954" spans="5:29" s="2" customFormat="1">
      <c r="E23954" s="120"/>
      <c r="M23954" s="120"/>
      <c r="N23954" s="120"/>
      <c r="U23954" s="121"/>
      <c r="V23954" s="122"/>
      <c r="W23954" s="123"/>
      <c r="AC23954" s="123"/>
    </row>
    <row r="23955" spans="5:29" s="2" customFormat="1">
      <c r="E23955" s="120"/>
      <c r="M23955" s="120"/>
      <c r="N23955" s="120"/>
      <c r="U23955" s="121"/>
      <c r="V23955" s="122"/>
      <c r="W23955" s="123"/>
      <c r="AC23955" s="123"/>
    </row>
    <row r="23956" spans="5:29" s="2" customFormat="1">
      <c r="E23956" s="120"/>
      <c r="M23956" s="120"/>
      <c r="N23956" s="120"/>
      <c r="U23956" s="121"/>
      <c r="V23956" s="122"/>
      <c r="W23956" s="123"/>
      <c r="AC23956" s="123"/>
    </row>
    <row r="23957" spans="5:29" s="2" customFormat="1">
      <c r="E23957" s="120"/>
      <c r="M23957" s="120"/>
      <c r="N23957" s="120"/>
      <c r="U23957" s="121"/>
      <c r="V23957" s="122"/>
      <c r="W23957" s="123"/>
      <c r="AC23957" s="123"/>
    </row>
    <row r="23958" spans="5:29" s="2" customFormat="1">
      <c r="E23958" s="120"/>
      <c r="M23958" s="120"/>
      <c r="N23958" s="120"/>
      <c r="U23958" s="121"/>
      <c r="V23958" s="122"/>
      <c r="W23958" s="123"/>
      <c r="AC23958" s="123"/>
    </row>
    <row r="23959" spans="5:29" s="2" customFormat="1">
      <c r="E23959" s="120"/>
      <c r="M23959" s="120"/>
      <c r="N23959" s="120"/>
      <c r="U23959" s="121"/>
      <c r="V23959" s="122"/>
      <c r="W23959" s="123"/>
      <c r="AC23959" s="123"/>
    </row>
    <row r="23960" spans="5:29" s="2" customFormat="1">
      <c r="E23960" s="120"/>
      <c r="M23960" s="120"/>
      <c r="N23960" s="120"/>
      <c r="U23960" s="121"/>
      <c r="V23960" s="122"/>
      <c r="W23960" s="123"/>
      <c r="AC23960" s="123"/>
    </row>
    <row r="23961" spans="5:29" s="2" customFormat="1">
      <c r="E23961" s="120"/>
      <c r="M23961" s="120"/>
      <c r="N23961" s="120"/>
      <c r="U23961" s="121"/>
      <c r="V23961" s="122"/>
      <c r="W23961" s="123"/>
      <c r="AC23961" s="123"/>
    </row>
    <row r="23962" spans="5:29" s="2" customFormat="1">
      <c r="E23962" s="120"/>
      <c r="M23962" s="120"/>
      <c r="N23962" s="120"/>
      <c r="U23962" s="121"/>
      <c r="V23962" s="122"/>
      <c r="W23962" s="123"/>
      <c r="AC23962" s="123"/>
    </row>
    <row r="23963" spans="5:29" s="2" customFormat="1">
      <c r="E23963" s="120"/>
      <c r="M23963" s="120"/>
      <c r="N23963" s="120"/>
      <c r="U23963" s="121"/>
      <c r="V23963" s="122"/>
      <c r="W23963" s="123"/>
      <c r="AC23963" s="123"/>
    </row>
    <row r="23964" spans="5:29" s="2" customFormat="1">
      <c r="E23964" s="120"/>
      <c r="M23964" s="120"/>
      <c r="N23964" s="120"/>
      <c r="U23964" s="121"/>
      <c r="V23964" s="122"/>
      <c r="W23964" s="123"/>
      <c r="AC23964" s="123"/>
    </row>
    <row r="23965" spans="5:29" s="2" customFormat="1">
      <c r="E23965" s="120"/>
      <c r="M23965" s="120"/>
      <c r="N23965" s="120"/>
      <c r="U23965" s="121"/>
      <c r="V23965" s="122"/>
      <c r="W23965" s="123"/>
      <c r="AC23965" s="123"/>
    </row>
    <row r="23966" spans="5:29" s="2" customFormat="1">
      <c r="E23966" s="120"/>
      <c r="M23966" s="120"/>
      <c r="N23966" s="120"/>
      <c r="U23966" s="121"/>
      <c r="V23966" s="122"/>
      <c r="W23966" s="123"/>
      <c r="AC23966" s="123"/>
    </row>
    <row r="23967" spans="5:29" s="2" customFormat="1">
      <c r="E23967" s="120"/>
      <c r="M23967" s="120"/>
      <c r="N23967" s="120"/>
      <c r="U23967" s="121"/>
      <c r="V23967" s="122"/>
      <c r="W23967" s="123"/>
      <c r="AC23967" s="123"/>
    </row>
    <row r="23968" spans="5:29" s="2" customFormat="1">
      <c r="E23968" s="120"/>
      <c r="M23968" s="120"/>
      <c r="N23968" s="120"/>
      <c r="U23968" s="121"/>
      <c r="V23968" s="122"/>
      <c r="W23968" s="123"/>
      <c r="AC23968" s="123"/>
    </row>
    <row r="23969" spans="5:29" s="2" customFormat="1">
      <c r="E23969" s="120"/>
      <c r="M23969" s="120"/>
      <c r="N23969" s="120"/>
      <c r="U23969" s="121"/>
      <c r="V23969" s="122"/>
      <c r="W23969" s="123"/>
      <c r="AC23969" s="123"/>
    </row>
    <row r="23970" spans="5:29" s="2" customFormat="1">
      <c r="E23970" s="120"/>
      <c r="M23970" s="120"/>
      <c r="N23970" s="120"/>
      <c r="U23970" s="121"/>
      <c r="V23970" s="122"/>
      <c r="W23970" s="123"/>
      <c r="AC23970" s="123"/>
    </row>
    <row r="23971" spans="5:29" s="2" customFormat="1">
      <c r="E23971" s="120"/>
      <c r="M23971" s="120"/>
      <c r="N23971" s="120"/>
      <c r="U23971" s="121"/>
      <c r="V23971" s="122"/>
      <c r="W23971" s="123"/>
      <c r="AC23971" s="123"/>
    </row>
    <row r="23972" spans="5:29" s="2" customFormat="1">
      <c r="E23972" s="120"/>
      <c r="M23972" s="120"/>
      <c r="N23972" s="120"/>
      <c r="U23972" s="121"/>
      <c r="V23972" s="122"/>
      <c r="W23972" s="123"/>
      <c r="AC23972" s="123"/>
    </row>
    <row r="23973" spans="5:29" s="2" customFormat="1">
      <c r="E23973" s="120"/>
      <c r="M23973" s="120"/>
      <c r="N23973" s="120"/>
      <c r="U23973" s="121"/>
      <c r="V23973" s="122"/>
      <c r="W23973" s="123"/>
      <c r="AC23973" s="123"/>
    </row>
    <row r="23974" spans="5:29" s="2" customFormat="1">
      <c r="E23974" s="120"/>
      <c r="M23974" s="120"/>
      <c r="N23974" s="120"/>
      <c r="U23974" s="121"/>
      <c r="V23974" s="122"/>
      <c r="W23974" s="123"/>
      <c r="AC23974" s="123"/>
    </row>
    <row r="23975" spans="5:29" s="2" customFormat="1">
      <c r="E23975" s="120"/>
      <c r="M23975" s="120"/>
      <c r="N23975" s="120"/>
      <c r="U23975" s="121"/>
      <c r="V23975" s="122"/>
      <c r="W23975" s="123"/>
      <c r="AC23975" s="123"/>
    </row>
    <row r="23976" spans="5:29" s="2" customFormat="1">
      <c r="E23976" s="120"/>
      <c r="M23976" s="120"/>
      <c r="N23976" s="120"/>
      <c r="U23976" s="121"/>
      <c r="V23976" s="122"/>
      <c r="W23976" s="123"/>
      <c r="AC23976" s="123"/>
    </row>
    <row r="23977" spans="5:29" s="2" customFormat="1">
      <c r="E23977" s="120"/>
      <c r="M23977" s="120"/>
      <c r="N23977" s="120"/>
      <c r="U23977" s="121"/>
      <c r="V23977" s="122"/>
      <c r="W23977" s="123"/>
      <c r="AC23977" s="123"/>
    </row>
    <row r="23978" spans="5:29" s="2" customFormat="1">
      <c r="E23978" s="120"/>
      <c r="M23978" s="120"/>
      <c r="N23978" s="120"/>
      <c r="U23978" s="121"/>
      <c r="V23978" s="122"/>
      <c r="W23978" s="123"/>
      <c r="AC23978" s="123"/>
    </row>
    <row r="23979" spans="5:29" s="2" customFormat="1">
      <c r="E23979" s="120"/>
      <c r="M23979" s="120"/>
      <c r="N23979" s="120"/>
      <c r="U23979" s="121"/>
      <c r="V23979" s="122"/>
      <c r="W23979" s="123"/>
      <c r="AC23979" s="123"/>
    </row>
    <row r="23980" spans="5:29" s="2" customFormat="1">
      <c r="E23980" s="120"/>
      <c r="M23980" s="120"/>
      <c r="N23980" s="120"/>
      <c r="U23980" s="121"/>
      <c r="V23980" s="122"/>
      <c r="W23980" s="123"/>
      <c r="AC23980" s="123"/>
    </row>
    <row r="23981" spans="5:29" s="2" customFormat="1">
      <c r="E23981" s="120"/>
      <c r="M23981" s="120"/>
      <c r="N23981" s="120"/>
      <c r="U23981" s="121"/>
      <c r="V23981" s="122"/>
      <c r="W23981" s="123"/>
      <c r="AC23981" s="123"/>
    </row>
    <row r="23982" spans="5:29" s="2" customFormat="1">
      <c r="E23982" s="120"/>
      <c r="M23982" s="120"/>
      <c r="N23982" s="120"/>
      <c r="U23982" s="121"/>
      <c r="V23982" s="122"/>
      <c r="W23982" s="123"/>
      <c r="AC23982" s="123"/>
    </row>
    <row r="23983" spans="5:29" s="2" customFormat="1">
      <c r="E23983" s="120"/>
      <c r="M23983" s="120"/>
      <c r="N23983" s="120"/>
      <c r="U23983" s="121"/>
      <c r="V23983" s="122"/>
      <c r="W23983" s="123"/>
      <c r="AC23983" s="123"/>
    </row>
    <row r="23984" spans="5:29" s="2" customFormat="1">
      <c r="E23984" s="120"/>
      <c r="M23984" s="120"/>
      <c r="N23984" s="120"/>
      <c r="U23984" s="121"/>
      <c r="V23984" s="122"/>
      <c r="W23984" s="123"/>
      <c r="AC23984" s="123"/>
    </row>
    <row r="23985" spans="5:29" s="2" customFormat="1">
      <c r="E23985" s="120"/>
      <c r="M23985" s="120"/>
      <c r="N23985" s="120"/>
      <c r="U23985" s="121"/>
      <c r="V23985" s="122"/>
      <c r="W23985" s="123"/>
      <c r="AC23985" s="123"/>
    </row>
    <row r="23986" spans="5:29" s="2" customFormat="1">
      <c r="E23986" s="120"/>
      <c r="M23986" s="120"/>
      <c r="N23986" s="120"/>
      <c r="U23986" s="121"/>
      <c r="V23986" s="122"/>
      <c r="W23986" s="123"/>
      <c r="AC23986" s="123"/>
    </row>
    <row r="23987" spans="5:29" s="2" customFormat="1">
      <c r="E23987" s="120"/>
      <c r="M23987" s="120"/>
      <c r="N23987" s="120"/>
      <c r="U23987" s="121"/>
      <c r="V23987" s="122"/>
      <c r="W23987" s="123"/>
      <c r="AC23987" s="123"/>
    </row>
    <row r="23988" spans="5:29" s="2" customFormat="1">
      <c r="E23988" s="120"/>
      <c r="M23988" s="120"/>
      <c r="N23988" s="120"/>
      <c r="U23988" s="121"/>
      <c r="V23988" s="122"/>
      <c r="W23988" s="123"/>
      <c r="AC23988" s="123"/>
    </row>
    <row r="23989" spans="5:29" s="2" customFormat="1">
      <c r="E23989" s="120"/>
      <c r="M23989" s="120"/>
      <c r="N23989" s="120"/>
      <c r="U23989" s="121"/>
      <c r="V23989" s="122"/>
      <c r="W23989" s="123"/>
      <c r="AC23989" s="123"/>
    </row>
    <row r="23990" spans="5:29" s="2" customFormat="1">
      <c r="E23990" s="120"/>
      <c r="M23990" s="120"/>
      <c r="N23990" s="120"/>
      <c r="U23990" s="121"/>
      <c r="V23990" s="122"/>
      <c r="W23990" s="123"/>
      <c r="AC23990" s="123"/>
    </row>
    <row r="23991" spans="5:29" s="2" customFormat="1">
      <c r="E23991" s="120"/>
      <c r="M23991" s="120"/>
      <c r="N23991" s="120"/>
      <c r="U23991" s="121"/>
      <c r="V23991" s="122"/>
      <c r="W23991" s="123"/>
      <c r="AC23991" s="123"/>
    </row>
    <row r="23992" spans="5:29" s="2" customFormat="1">
      <c r="E23992" s="120"/>
      <c r="M23992" s="120"/>
      <c r="N23992" s="120"/>
      <c r="U23992" s="121"/>
      <c r="V23992" s="122"/>
      <c r="W23992" s="123"/>
      <c r="AC23992" s="123"/>
    </row>
    <row r="23993" spans="5:29" s="2" customFormat="1">
      <c r="E23993" s="120"/>
      <c r="M23993" s="120"/>
      <c r="N23993" s="120"/>
      <c r="U23993" s="121"/>
      <c r="V23993" s="122"/>
      <c r="W23993" s="123"/>
      <c r="AC23993" s="123"/>
    </row>
    <row r="23994" spans="5:29" s="2" customFormat="1">
      <c r="E23994" s="120"/>
      <c r="M23994" s="120"/>
      <c r="N23994" s="120"/>
      <c r="U23994" s="121"/>
      <c r="V23994" s="122"/>
      <c r="W23994" s="123"/>
      <c r="AC23994" s="123"/>
    </row>
    <row r="23995" spans="5:29" s="2" customFormat="1">
      <c r="E23995" s="120"/>
      <c r="M23995" s="120"/>
      <c r="N23995" s="120"/>
      <c r="U23995" s="121"/>
      <c r="V23995" s="122"/>
      <c r="W23995" s="123"/>
      <c r="AC23995" s="123"/>
    </row>
    <row r="23996" spans="5:29" s="2" customFormat="1">
      <c r="E23996" s="120"/>
      <c r="M23996" s="120"/>
      <c r="N23996" s="120"/>
      <c r="U23996" s="121"/>
      <c r="V23996" s="122"/>
      <c r="W23996" s="123"/>
      <c r="AC23996" s="123"/>
    </row>
    <row r="23997" spans="5:29" s="2" customFormat="1">
      <c r="E23997" s="120"/>
      <c r="M23997" s="120"/>
      <c r="N23997" s="120"/>
      <c r="U23997" s="121"/>
      <c r="V23997" s="122"/>
      <c r="W23997" s="123"/>
      <c r="AC23997" s="123"/>
    </row>
    <row r="23998" spans="5:29" s="2" customFormat="1">
      <c r="E23998" s="120"/>
      <c r="M23998" s="120"/>
      <c r="N23998" s="120"/>
      <c r="U23998" s="121"/>
      <c r="V23998" s="122"/>
      <c r="W23998" s="123"/>
      <c r="AC23998" s="123"/>
    </row>
    <row r="23999" spans="5:29" s="2" customFormat="1">
      <c r="E23999" s="120"/>
      <c r="M23999" s="120"/>
      <c r="N23999" s="120"/>
      <c r="U23999" s="121"/>
      <c r="V23999" s="122"/>
      <c r="W23999" s="123"/>
      <c r="AC23999" s="123"/>
    </row>
    <row r="24000" spans="5:29" s="2" customFormat="1">
      <c r="E24000" s="120"/>
      <c r="M24000" s="120"/>
      <c r="N24000" s="120"/>
      <c r="U24000" s="121"/>
      <c r="V24000" s="122"/>
      <c r="W24000" s="123"/>
      <c r="AC24000" s="123"/>
    </row>
    <row r="24001" spans="5:29" s="2" customFormat="1">
      <c r="E24001" s="120"/>
      <c r="M24001" s="120"/>
      <c r="N24001" s="120"/>
      <c r="U24001" s="121"/>
      <c r="V24001" s="122"/>
      <c r="W24001" s="123"/>
      <c r="AC24001" s="123"/>
    </row>
    <row r="24002" spans="5:29" s="2" customFormat="1">
      <c r="E24002" s="120"/>
      <c r="M24002" s="120"/>
      <c r="N24002" s="120"/>
      <c r="U24002" s="121"/>
      <c r="V24002" s="122"/>
      <c r="W24002" s="123"/>
      <c r="AC24002" s="123"/>
    </row>
    <row r="24003" spans="5:29" s="2" customFormat="1">
      <c r="E24003" s="120"/>
      <c r="M24003" s="120"/>
      <c r="N24003" s="120"/>
      <c r="U24003" s="121"/>
      <c r="V24003" s="122"/>
      <c r="W24003" s="123"/>
      <c r="AC24003" s="123"/>
    </row>
    <row r="24004" spans="5:29" s="2" customFormat="1">
      <c r="E24004" s="120"/>
      <c r="M24004" s="120"/>
      <c r="N24004" s="120"/>
      <c r="U24004" s="121"/>
      <c r="V24004" s="122"/>
      <c r="W24004" s="123"/>
      <c r="AC24004" s="123"/>
    </row>
    <row r="24005" spans="5:29" s="2" customFormat="1">
      <c r="E24005" s="120"/>
      <c r="M24005" s="120"/>
      <c r="N24005" s="120"/>
      <c r="U24005" s="121"/>
      <c r="V24005" s="122"/>
      <c r="W24005" s="123"/>
      <c r="AC24005" s="123"/>
    </row>
    <row r="24006" spans="5:29" s="2" customFormat="1">
      <c r="E24006" s="120"/>
      <c r="M24006" s="120"/>
      <c r="N24006" s="120"/>
      <c r="U24006" s="121"/>
      <c r="V24006" s="122"/>
      <c r="W24006" s="123"/>
      <c r="AC24006" s="123"/>
    </row>
    <row r="24007" spans="5:29" s="2" customFormat="1">
      <c r="E24007" s="120"/>
      <c r="M24007" s="120"/>
      <c r="N24007" s="120"/>
      <c r="U24007" s="121"/>
      <c r="V24007" s="122"/>
      <c r="W24007" s="123"/>
      <c r="AC24007" s="123"/>
    </row>
    <row r="24008" spans="5:29" s="2" customFormat="1">
      <c r="E24008" s="120"/>
      <c r="M24008" s="120"/>
      <c r="N24008" s="120"/>
      <c r="U24008" s="121"/>
      <c r="V24008" s="122"/>
      <c r="W24008" s="123"/>
      <c r="AC24008" s="123"/>
    </row>
    <row r="24009" spans="5:29" s="2" customFormat="1">
      <c r="E24009" s="120"/>
      <c r="M24009" s="120"/>
      <c r="N24009" s="120"/>
      <c r="U24009" s="121"/>
      <c r="V24009" s="122"/>
      <c r="W24009" s="123"/>
      <c r="AC24009" s="123"/>
    </row>
    <row r="24010" spans="5:29" s="2" customFormat="1">
      <c r="E24010" s="120"/>
      <c r="M24010" s="120"/>
      <c r="N24010" s="120"/>
      <c r="U24010" s="121"/>
      <c r="V24010" s="122"/>
      <c r="W24010" s="123"/>
      <c r="AC24010" s="123"/>
    </row>
    <row r="24011" spans="5:29" s="2" customFormat="1">
      <c r="E24011" s="120"/>
      <c r="M24011" s="120"/>
      <c r="N24011" s="120"/>
      <c r="U24011" s="121"/>
      <c r="V24011" s="122"/>
      <c r="W24011" s="123"/>
      <c r="AC24011" s="123"/>
    </row>
    <row r="24012" spans="5:29" s="2" customFormat="1">
      <c r="E24012" s="120"/>
      <c r="M24012" s="120"/>
      <c r="N24012" s="120"/>
      <c r="U24012" s="121"/>
      <c r="V24012" s="122"/>
      <c r="W24012" s="123"/>
      <c r="AC24012" s="123"/>
    </row>
    <row r="24013" spans="5:29" s="2" customFormat="1">
      <c r="E24013" s="120"/>
      <c r="M24013" s="120"/>
      <c r="N24013" s="120"/>
      <c r="U24013" s="121"/>
      <c r="V24013" s="122"/>
      <c r="W24013" s="123"/>
      <c r="AC24013" s="123"/>
    </row>
    <row r="24014" spans="5:29" s="2" customFormat="1">
      <c r="E24014" s="120"/>
      <c r="M24014" s="120"/>
      <c r="N24014" s="120"/>
      <c r="U24014" s="121"/>
      <c r="V24014" s="122"/>
      <c r="W24014" s="123"/>
      <c r="AC24014" s="123"/>
    </row>
    <row r="24015" spans="5:29" s="2" customFormat="1">
      <c r="E24015" s="120"/>
      <c r="M24015" s="120"/>
      <c r="N24015" s="120"/>
      <c r="U24015" s="121"/>
      <c r="V24015" s="122"/>
      <c r="W24015" s="123"/>
      <c r="AC24015" s="123"/>
    </row>
    <row r="24016" spans="5:29" s="2" customFormat="1">
      <c r="E24016" s="120"/>
      <c r="M24016" s="120"/>
      <c r="N24016" s="120"/>
      <c r="U24016" s="121"/>
      <c r="V24016" s="122"/>
      <c r="W24016" s="123"/>
      <c r="AC24016" s="123"/>
    </row>
    <row r="24017" spans="5:29" s="2" customFormat="1">
      <c r="E24017" s="120"/>
      <c r="M24017" s="120"/>
      <c r="N24017" s="120"/>
      <c r="U24017" s="121"/>
      <c r="V24017" s="122"/>
      <c r="W24017" s="123"/>
      <c r="AC24017" s="123"/>
    </row>
    <row r="24018" spans="5:29" s="2" customFormat="1">
      <c r="E24018" s="120"/>
      <c r="M24018" s="120"/>
      <c r="N24018" s="120"/>
      <c r="U24018" s="121"/>
      <c r="V24018" s="122"/>
      <c r="W24018" s="123"/>
      <c r="AC24018" s="123"/>
    </row>
    <row r="24019" spans="5:29" s="2" customFormat="1">
      <c r="E24019" s="120"/>
      <c r="M24019" s="120"/>
      <c r="N24019" s="120"/>
      <c r="U24019" s="121"/>
      <c r="V24019" s="122"/>
      <c r="W24019" s="123"/>
      <c r="AC24019" s="123"/>
    </row>
    <row r="24020" spans="5:29" s="2" customFormat="1">
      <c r="E24020" s="120"/>
      <c r="M24020" s="120"/>
      <c r="N24020" s="120"/>
      <c r="U24020" s="121"/>
      <c r="V24020" s="122"/>
      <c r="W24020" s="123"/>
      <c r="AC24020" s="123"/>
    </row>
    <row r="24021" spans="5:29" s="2" customFormat="1">
      <c r="E24021" s="120"/>
      <c r="M24021" s="120"/>
      <c r="N24021" s="120"/>
      <c r="U24021" s="121"/>
      <c r="V24021" s="122"/>
      <c r="W24021" s="123"/>
      <c r="AC24021" s="123"/>
    </row>
    <row r="24022" spans="5:29" s="2" customFormat="1">
      <c r="E24022" s="120"/>
      <c r="M24022" s="120"/>
      <c r="N24022" s="120"/>
      <c r="U24022" s="121"/>
      <c r="V24022" s="122"/>
      <c r="W24022" s="123"/>
      <c r="AC24022" s="123"/>
    </row>
    <row r="24023" spans="5:29" s="2" customFormat="1">
      <c r="E24023" s="120"/>
      <c r="M24023" s="120"/>
      <c r="N24023" s="120"/>
      <c r="U24023" s="121"/>
      <c r="V24023" s="122"/>
      <c r="W24023" s="123"/>
      <c r="AC24023" s="123"/>
    </row>
    <row r="24024" spans="5:29" s="2" customFormat="1">
      <c r="E24024" s="120"/>
      <c r="M24024" s="120"/>
      <c r="N24024" s="120"/>
      <c r="U24024" s="121"/>
      <c r="V24024" s="122"/>
      <c r="W24024" s="123"/>
      <c r="AC24024" s="123"/>
    </row>
    <row r="24025" spans="5:29" s="2" customFormat="1">
      <c r="E24025" s="120"/>
      <c r="M24025" s="120"/>
      <c r="N24025" s="120"/>
      <c r="U24025" s="121"/>
      <c r="V24025" s="122"/>
      <c r="W24025" s="123"/>
      <c r="AC24025" s="123"/>
    </row>
    <row r="24026" spans="5:29" s="2" customFormat="1">
      <c r="E24026" s="120"/>
      <c r="M24026" s="120"/>
      <c r="N24026" s="120"/>
      <c r="U24026" s="121"/>
      <c r="V24026" s="122"/>
      <c r="W24026" s="123"/>
      <c r="AC24026" s="123"/>
    </row>
    <row r="24027" spans="5:29" s="2" customFormat="1">
      <c r="E24027" s="120"/>
      <c r="M24027" s="120"/>
      <c r="N24027" s="120"/>
      <c r="U24027" s="121"/>
      <c r="V24027" s="122"/>
      <c r="W24027" s="123"/>
      <c r="AC24027" s="123"/>
    </row>
    <row r="24028" spans="5:29" s="2" customFormat="1">
      <c r="E24028" s="120"/>
      <c r="M24028" s="120"/>
      <c r="N24028" s="120"/>
      <c r="U24028" s="121"/>
      <c r="V24028" s="122"/>
      <c r="W24028" s="123"/>
      <c r="AC24028" s="123"/>
    </row>
    <row r="24029" spans="5:29" s="2" customFormat="1">
      <c r="E24029" s="120"/>
      <c r="M24029" s="120"/>
      <c r="N24029" s="120"/>
      <c r="U24029" s="121"/>
      <c r="V24029" s="122"/>
      <c r="W24029" s="123"/>
      <c r="AC24029" s="123"/>
    </row>
    <row r="24030" spans="5:29" s="2" customFormat="1">
      <c r="E24030" s="120"/>
      <c r="M24030" s="120"/>
      <c r="N24030" s="120"/>
      <c r="U24030" s="121"/>
      <c r="V24030" s="122"/>
      <c r="W24030" s="123"/>
      <c r="AC24030" s="123"/>
    </row>
    <row r="24031" spans="5:29" s="2" customFormat="1">
      <c r="E24031" s="120"/>
      <c r="M24031" s="120"/>
      <c r="N24031" s="120"/>
      <c r="U24031" s="121"/>
      <c r="V24031" s="122"/>
      <c r="W24031" s="123"/>
      <c r="AC24031" s="123"/>
    </row>
    <row r="24032" spans="5:29" s="2" customFormat="1">
      <c r="E24032" s="120"/>
      <c r="M24032" s="120"/>
      <c r="N24032" s="120"/>
      <c r="U24032" s="121"/>
      <c r="V24032" s="122"/>
      <c r="W24032" s="123"/>
      <c r="AC24032" s="123"/>
    </row>
    <row r="24033" spans="5:29" s="2" customFormat="1">
      <c r="E24033" s="120"/>
      <c r="M24033" s="120"/>
      <c r="N24033" s="120"/>
      <c r="U24033" s="121"/>
      <c r="V24033" s="122"/>
      <c r="W24033" s="123"/>
      <c r="AC24033" s="123"/>
    </row>
    <row r="24034" spans="5:29" s="2" customFormat="1">
      <c r="E24034" s="120"/>
      <c r="M24034" s="120"/>
      <c r="N24034" s="120"/>
      <c r="U24034" s="121"/>
      <c r="V24034" s="122"/>
      <c r="W24034" s="123"/>
      <c r="AC24034" s="123"/>
    </row>
    <row r="24035" spans="5:29" s="2" customFormat="1">
      <c r="E24035" s="120"/>
      <c r="M24035" s="120"/>
      <c r="N24035" s="120"/>
      <c r="U24035" s="121"/>
      <c r="V24035" s="122"/>
      <c r="W24035" s="123"/>
      <c r="AC24035" s="123"/>
    </row>
    <row r="24036" spans="5:29" s="2" customFormat="1">
      <c r="E24036" s="120"/>
      <c r="M24036" s="120"/>
      <c r="N24036" s="120"/>
      <c r="U24036" s="121"/>
      <c r="V24036" s="122"/>
      <c r="W24036" s="123"/>
      <c r="AC24036" s="123"/>
    </row>
    <row r="24037" spans="5:29" s="2" customFormat="1">
      <c r="E24037" s="120"/>
      <c r="M24037" s="120"/>
      <c r="N24037" s="120"/>
      <c r="U24037" s="121"/>
      <c r="V24037" s="122"/>
      <c r="W24037" s="123"/>
      <c r="AC24037" s="123"/>
    </row>
    <row r="24038" spans="5:29" s="2" customFormat="1">
      <c r="E24038" s="120"/>
      <c r="M24038" s="120"/>
      <c r="N24038" s="120"/>
      <c r="U24038" s="121"/>
      <c r="V24038" s="122"/>
      <c r="W24038" s="123"/>
      <c r="AC24038" s="123"/>
    </row>
    <row r="24039" spans="5:29" s="2" customFormat="1">
      <c r="E24039" s="120"/>
      <c r="M24039" s="120"/>
      <c r="N24039" s="120"/>
      <c r="U24039" s="121"/>
      <c r="V24039" s="122"/>
      <c r="W24039" s="123"/>
      <c r="AC24039" s="123"/>
    </row>
    <row r="24040" spans="5:29" s="2" customFormat="1">
      <c r="E24040" s="120"/>
      <c r="M24040" s="120"/>
      <c r="N24040" s="120"/>
      <c r="U24040" s="121"/>
      <c r="V24040" s="122"/>
      <c r="W24040" s="123"/>
      <c r="AC24040" s="123"/>
    </row>
    <row r="24041" spans="5:29" s="2" customFormat="1">
      <c r="E24041" s="120"/>
      <c r="M24041" s="120"/>
      <c r="N24041" s="120"/>
      <c r="U24041" s="121"/>
      <c r="V24041" s="122"/>
      <c r="W24041" s="123"/>
      <c r="AC24041" s="123"/>
    </row>
    <row r="24042" spans="5:29" s="2" customFormat="1">
      <c r="E24042" s="120"/>
      <c r="M24042" s="120"/>
      <c r="N24042" s="120"/>
      <c r="U24042" s="121"/>
      <c r="V24042" s="122"/>
      <c r="W24042" s="123"/>
      <c r="AC24042" s="123"/>
    </row>
    <row r="24043" spans="5:29" s="2" customFormat="1">
      <c r="E24043" s="120"/>
      <c r="M24043" s="120"/>
      <c r="N24043" s="120"/>
      <c r="U24043" s="121"/>
      <c r="V24043" s="122"/>
      <c r="W24043" s="123"/>
      <c r="AC24043" s="123"/>
    </row>
    <row r="24044" spans="5:29" s="2" customFormat="1">
      <c r="E24044" s="120"/>
      <c r="M24044" s="120"/>
      <c r="N24044" s="120"/>
      <c r="U24044" s="121"/>
      <c r="V24044" s="122"/>
      <c r="W24044" s="123"/>
      <c r="AC24044" s="123"/>
    </row>
    <row r="24045" spans="5:29" s="2" customFormat="1">
      <c r="E24045" s="120"/>
      <c r="M24045" s="120"/>
      <c r="N24045" s="120"/>
      <c r="U24045" s="121"/>
      <c r="V24045" s="122"/>
      <c r="W24045" s="123"/>
      <c r="AC24045" s="123"/>
    </row>
    <row r="24046" spans="5:29" s="2" customFormat="1">
      <c r="E24046" s="120"/>
      <c r="M24046" s="120"/>
      <c r="N24046" s="120"/>
      <c r="U24046" s="121"/>
      <c r="V24046" s="122"/>
      <c r="W24046" s="123"/>
      <c r="AC24046" s="123"/>
    </row>
    <row r="24047" spans="5:29" s="2" customFormat="1">
      <c r="E24047" s="120"/>
      <c r="M24047" s="120"/>
      <c r="N24047" s="120"/>
      <c r="U24047" s="121"/>
      <c r="V24047" s="122"/>
      <c r="W24047" s="123"/>
      <c r="AC24047" s="123"/>
    </row>
    <row r="24048" spans="5:29" s="2" customFormat="1">
      <c r="E24048" s="120"/>
      <c r="M24048" s="120"/>
      <c r="N24048" s="120"/>
      <c r="U24048" s="121"/>
      <c r="V24048" s="122"/>
      <c r="W24048" s="123"/>
      <c r="AC24048" s="123"/>
    </row>
    <row r="24049" spans="5:29" s="2" customFormat="1">
      <c r="E24049" s="120"/>
      <c r="M24049" s="120"/>
      <c r="N24049" s="120"/>
      <c r="U24049" s="121"/>
      <c r="V24049" s="122"/>
      <c r="W24049" s="123"/>
      <c r="AC24049" s="123"/>
    </row>
    <row r="24050" spans="5:29" s="2" customFormat="1">
      <c r="E24050" s="120"/>
      <c r="M24050" s="120"/>
      <c r="N24050" s="120"/>
      <c r="U24050" s="121"/>
      <c r="V24050" s="122"/>
      <c r="W24050" s="123"/>
      <c r="AC24050" s="123"/>
    </row>
    <row r="24051" spans="5:29" s="2" customFormat="1">
      <c r="E24051" s="120"/>
      <c r="M24051" s="120"/>
      <c r="N24051" s="120"/>
      <c r="U24051" s="121"/>
      <c r="V24051" s="122"/>
      <c r="W24051" s="123"/>
      <c r="AC24051" s="123"/>
    </row>
    <row r="24052" spans="5:29" s="2" customFormat="1">
      <c r="E24052" s="120"/>
      <c r="M24052" s="120"/>
      <c r="N24052" s="120"/>
      <c r="U24052" s="121"/>
      <c r="V24052" s="122"/>
      <c r="W24052" s="123"/>
      <c r="AC24052" s="123"/>
    </row>
    <row r="24053" spans="5:29" s="2" customFormat="1">
      <c r="E24053" s="120"/>
      <c r="M24053" s="120"/>
      <c r="N24053" s="120"/>
      <c r="U24053" s="121"/>
      <c r="V24053" s="122"/>
      <c r="W24053" s="123"/>
      <c r="AC24053" s="123"/>
    </row>
    <row r="24054" spans="5:29" s="2" customFormat="1">
      <c r="E24054" s="120"/>
      <c r="M24054" s="120"/>
      <c r="N24054" s="120"/>
      <c r="U24054" s="121"/>
      <c r="V24054" s="122"/>
      <c r="W24054" s="123"/>
      <c r="AC24054" s="123"/>
    </row>
    <row r="24055" spans="5:29" s="2" customFormat="1">
      <c r="E24055" s="120"/>
      <c r="M24055" s="120"/>
      <c r="N24055" s="120"/>
      <c r="U24055" s="121"/>
      <c r="V24055" s="122"/>
      <c r="W24055" s="123"/>
      <c r="AC24055" s="123"/>
    </row>
    <row r="24056" spans="5:29" s="2" customFormat="1">
      <c r="E24056" s="120"/>
      <c r="M24056" s="120"/>
      <c r="N24056" s="120"/>
      <c r="U24056" s="121"/>
      <c r="V24056" s="122"/>
      <c r="W24056" s="123"/>
      <c r="AC24056" s="123"/>
    </row>
    <row r="24057" spans="5:29" s="2" customFormat="1">
      <c r="E24057" s="120"/>
      <c r="M24057" s="120"/>
      <c r="N24057" s="120"/>
      <c r="U24057" s="121"/>
      <c r="V24057" s="122"/>
      <c r="W24057" s="123"/>
      <c r="AC24057" s="123"/>
    </row>
    <row r="24058" spans="5:29" s="2" customFormat="1">
      <c r="E24058" s="120"/>
      <c r="M24058" s="120"/>
      <c r="N24058" s="120"/>
      <c r="U24058" s="121"/>
      <c r="V24058" s="122"/>
      <c r="W24058" s="123"/>
      <c r="AC24058" s="123"/>
    </row>
    <row r="24059" spans="5:29" s="2" customFormat="1">
      <c r="E24059" s="120"/>
      <c r="M24059" s="120"/>
      <c r="N24059" s="120"/>
      <c r="U24059" s="121"/>
      <c r="V24059" s="122"/>
      <c r="W24059" s="123"/>
      <c r="AC24059" s="123"/>
    </row>
    <row r="24060" spans="5:29" s="2" customFormat="1">
      <c r="E24060" s="120"/>
      <c r="M24060" s="120"/>
      <c r="N24060" s="120"/>
      <c r="U24060" s="121"/>
      <c r="V24060" s="122"/>
      <c r="W24060" s="123"/>
      <c r="AC24060" s="123"/>
    </row>
    <row r="24061" spans="5:29" s="2" customFormat="1">
      <c r="E24061" s="120"/>
      <c r="M24061" s="120"/>
      <c r="N24061" s="120"/>
      <c r="U24061" s="121"/>
      <c r="V24061" s="122"/>
      <c r="W24061" s="123"/>
      <c r="AC24061" s="123"/>
    </row>
    <row r="24062" spans="5:29" s="2" customFormat="1">
      <c r="E24062" s="120"/>
      <c r="M24062" s="120"/>
      <c r="N24062" s="120"/>
      <c r="U24062" s="121"/>
      <c r="V24062" s="122"/>
      <c r="W24062" s="123"/>
      <c r="AC24062" s="123"/>
    </row>
    <row r="24063" spans="5:29" s="2" customFormat="1">
      <c r="E24063" s="120"/>
      <c r="M24063" s="120"/>
      <c r="N24063" s="120"/>
      <c r="U24063" s="121"/>
      <c r="V24063" s="122"/>
      <c r="W24063" s="123"/>
      <c r="AC24063" s="123"/>
    </row>
    <row r="24064" spans="5:29" s="2" customFormat="1">
      <c r="E24064" s="120"/>
      <c r="M24064" s="120"/>
      <c r="N24064" s="120"/>
      <c r="U24064" s="121"/>
      <c r="V24064" s="122"/>
      <c r="W24064" s="123"/>
      <c r="AC24064" s="123"/>
    </row>
    <row r="24065" spans="5:29" s="2" customFormat="1">
      <c r="E24065" s="120"/>
      <c r="M24065" s="120"/>
      <c r="N24065" s="120"/>
      <c r="U24065" s="121"/>
      <c r="V24065" s="122"/>
      <c r="W24065" s="123"/>
      <c r="AC24065" s="123"/>
    </row>
    <row r="24066" spans="5:29" s="2" customFormat="1">
      <c r="E24066" s="120"/>
      <c r="M24066" s="120"/>
      <c r="N24066" s="120"/>
      <c r="U24066" s="121"/>
      <c r="V24066" s="122"/>
      <c r="W24066" s="123"/>
      <c r="AC24066" s="123"/>
    </row>
    <row r="24067" spans="5:29" s="2" customFormat="1">
      <c r="E24067" s="120"/>
      <c r="M24067" s="120"/>
      <c r="N24067" s="120"/>
      <c r="U24067" s="121"/>
      <c r="V24067" s="122"/>
      <c r="W24067" s="123"/>
      <c r="AC24067" s="123"/>
    </row>
    <row r="24068" spans="5:29" s="2" customFormat="1">
      <c r="E24068" s="120"/>
      <c r="M24068" s="120"/>
      <c r="N24068" s="120"/>
      <c r="U24068" s="121"/>
      <c r="V24068" s="122"/>
      <c r="W24068" s="123"/>
      <c r="AC24068" s="123"/>
    </row>
    <row r="24069" spans="5:29" s="2" customFormat="1">
      <c r="E24069" s="120"/>
      <c r="M24069" s="120"/>
      <c r="N24069" s="120"/>
      <c r="U24069" s="121"/>
      <c r="V24069" s="122"/>
      <c r="W24069" s="123"/>
      <c r="AC24069" s="123"/>
    </row>
    <row r="24070" spans="5:29" s="2" customFormat="1">
      <c r="E24070" s="120"/>
      <c r="M24070" s="120"/>
      <c r="N24070" s="120"/>
      <c r="U24070" s="121"/>
      <c r="V24070" s="122"/>
      <c r="W24070" s="123"/>
      <c r="AC24070" s="123"/>
    </row>
    <row r="24071" spans="5:29" s="2" customFormat="1">
      <c r="E24071" s="120"/>
      <c r="M24071" s="120"/>
      <c r="N24071" s="120"/>
      <c r="U24071" s="121"/>
      <c r="V24071" s="122"/>
      <c r="W24071" s="123"/>
      <c r="AC24071" s="123"/>
    </row>
    <row r="24072" spans="5:29" s="2" customFormat="1">
      <c r="E24072" s="120"/>
      <c r="M24072" s="120"/>
      <c r="N24072" s="120"/>
      <c r="U24072" s="121"/>
      <c r="V24072" s="122"/>
      <c r="W24072" s="123"/>
      <c r="AC24072" s="123"/>
    </row>
    <row r="24073" spans="5:29" s="2" customFormat="1">
      <c r="E24073" s="120"/>
      <c r="M24073" s="120"/>
      <c r="N24073" s="120"/>
      <c r="U24073" s="121"/>
      <c r="V24073" s="122"/>
      <c r="W24073" s="123"/>
      <c r="AC24073" s="123"/>
    </row>
    <row r="24074" spans="5:29" s="2" customFormat="1">
      <c r="E24074" s="120"/>
      <c r="M24074" s="120"/>
      <c r="N24074" s="120"/>
      <c r="U24074" s="121"/>
      <c r="V24074" s="122"/>
      <c r="W24074" s="123"/>
      <c r="AC24074" s="123"/>
    </row>
    <row r="24075" spans="5:29" s="2" customFormat="1">
      <c r="E24075" s="120"/>
      <c r="M24075" s="120"/>
      <c r="N24075" s="120"/>
      <c r="U24075" s="121"/>
      <c r="V24075" s="122"/>
      <c r="W24075" s="123"/>
      <c r="AC24075" s="123"/>
    </row>
    <row r="24076" spans="5:29" s="2" customFormat="1">
      <c r="E24076" s="120"/>
      <c r="M24076" s="120"/>
      <c r="N24076" s="120"/>
      <c r="U24076" s="121"/>
      <c r="V24076" s="122"/>
      <c r="W24076" s="123"/>
      <c r="AC24076" s="123"/>
    </row>
    <row r="24077" spans="5:29" s="2" customFormat="1">
      <c r="E24077" s="120"/>
      <c r="M24077" s="120"/>
      <c r="N24077" s="120"/>
      <c r="U24077" s="121"/>
      <c r="V24077" s="122"/>
      <c r="W24077" s="123"/>
      <c r="AC24077" s="123"/>
    </row>
    <row r="24078" spans="5:29" s="2" customFormat="1">
      <c r="E24078" s="120"/>
      <c r="M24078" s="120"/>
      <c r="N24078" s="120"/>
      <c r="U24078" s="121"/>
      <c r="V24078" s="122"/>
      <c r="W24078" s="123"/>
      <c r="AC24078" s="123"/>
    </row>
    <row r="24079" spans="5:29" s="2" customFormat="1">
      <c r="E24079" s="120"/>
      <c r="M24079" s="120"/>
      <c r="N24079" s="120"/>
      <c r="U24079" s="121"/>
      <c r="V24079" s="122"/>
      <c r="W24079" s="123"/>
      <c r="AC24079" s="123"/>
    </row>
    <row r="24080" spans="5:29" s="2" customFormat="1">
      <c r="E24080" s="120"/>
      <c r="M24080" s="120"/>
      <c r="N24080" s="120"/>
      <c r="U24080" s="121"/>
      <c r="V24080" s="122"/>
      <c r="W24080" s="123"/>
      <c r="AC24080" s="123"/>
    </row>
    <row r="24081" spans="5:29" s="2" customFormat="1">
      <c r="E24081" s="120"/>
      <c r="M24081" s="120"/>
      <c r="N24081" s="120"/>
      <c r="U24081" s="121"/>
      <c r="V24081" s="122"/>
      <c r="W24081" s="123"/>
      <c r="AC24081" s="123"/>
    </row>
    <row r="24082" spans="5:29" s="2" customFormat="1">
      <c r="E24082" s="120"/>
      <c r="M24082" s="120"/>
      <c r="N24082" s="120"/>
      <c r="U24082" s="121"/>
      <c r="V24082" s="122"/>
      <c r="W24082" s="123"/>
      <c r="AC24082" s="123"/>
    </row>
    <row r="24083" spans="5:29" s="2" customFormat="1">
      <c r="E24083" s="120"/>
      <c r="M24083" s="120"/>
      <c r="N24083" s="120"/>
      <c r="U24083" s="121"/>
      <c r="V24083" s="122"/>
      <c r="W24083" s="123"/>
      <c r="AC24083" s="123"/>
    </row>
    <row r="24084" spans="5:29" s="2" customFormat="1">
      <c r="E24084" s="120"/>
      <c r="M24084" s="120"/>
      <c r="N24084" s="120"/>
      <c r="U24084" s="121"/>
      <c r="V24084" s="122"/>
      <c r="W24084" s="123"/>
      <c r="AC24084" s="123"/>
    </row>
    <row r="24085" spans="5:29" s="2" customFormat="1">
      <c r="E24085" s="120"/>
      <c r="M24085" s="120"/>
      <c r="N24085" s="120"/>
      <c r="U24085" s="121"/>
      <c r="V24085" s="122"/>
      <c r="W24085" s="123"/>
      <c r="AC24085" s="123"/>
    </row>
    <row r="24086" spans="5:29" s="2" customFormat="1">
      <c r="E24086" s="120"/>
      <c r="M24086" s="120"/>
      <c r="N24086" s="120"/>
      <c r="U24086" s="121"/>
      <c r="V24086" s="122"/>
      <c r="W24086" s="123"/>
      <c r="AC24086" s="123"/>
    </row>
    <row r="24087" spans="5:29" s="2" customFormat="1">
      <c r="E24087" s="120"/>
      <c r="M24087" s="120"/>
      <c r="N24087" s="120"/>
      <c r="U24087" s="121"/>
      <c r="V24087" s="122"/>
      <c r="W24087" s="123"/>
      <c r="AC24087" s="123"/>
    </row>
    <row r="24088" spans="5:29" s="2" customFormat="1">
      <c r="E24088" s="120"/>
      <c r="M24088" s="120"/>
      <c r="N24088" s="120"/>
      <c r="U24088" s="121"/>
      <c r="V24088" s="122"/>
      <c r="W24088" s="123"/>
      <c r="AC24088" s="123"/>
    </row>
    <row r="24089" spans="5:29" s="2" customFormat="1">
      <c r="E24089" s="120"/>
      <c r="M24089" s="120"/>
      <c r="N24089" s="120"/>
      <c r="U24089" s="121"/>
      <c r="V24089" s="122"/>
      <c r="W24089" s="123"/>
      <c r="AC24089" s="123"/>
    </row>
    <row r="24090" spans="5:29" s="2" customFormat="1">
      <c r="E24090" s="120"/>
      <c r="M24090" s="120"/>
      <c r="N24090" s="120"/>
      <c r="U24090" s="121"/>
      <c r="V24090" s="122"/>
      <c r="W24090" s="123"/>
      <c r="AC24090" s="123"/>
    </row>
    <row r="24091" spans="5:29" s="2" customFormat="1">
      <c r="E24091" s="120"/>
      <c r="M24091" s="120"/>
      <c r="N24091" s="120"/>
      <c r="U24091" s="121"/>
      <c r="V24091" s="122"/>
      <c r="W24091" s="123"/>
      <c r="AC24091" s="123"/>
    </row>
    <row r="24092" spans="5:29" s="2" customFormat="1">
      <c r="E24092" s="120"/>
      <c r="M24092" s="120"/>
      <c r="N24092" s="120"/>
      <c r="U24092" s="121"/>
      <c r="V24092" s="122"/>
      <c r="W24092" s="123"/>
      <c r="AC24092" s="123"/>
    </row>
    <row r="24093" spans="5:29" s="2" customFormat="1">
      <c r="E24093" s="120"/>
      <c r="M24093" s="120"/>
      <c r="N24093" s="120"/>
      <c r="U24093" s="121"/>
      <c r="V24093" s="122"/>
      <c r="W24093" s="123"/>
      <c r="AC24093" s="123"/>
    </row>
    <row r="24094" spans="5:29" s="2" customFormat="1">
      <c r="E24094" s="120"/>
      <c r="M24094" s="120"/>
      <c r="N24094" s="120"/>
      <c r="U24094" s="121"/>
      <c r="V24094" s="122"/>
      <c r="W24094" s="123"/>
      <c r="AC24094" s="123"/>
    </row>
    <row r="24095" spans="5:29" s="2" customFormat="1">
      <c r="E24095" s="120"/>
      <c r="M24095" s="120"/>
      <c r="N24095" s="120"/>
      <c r="U24095" s="121"/>
      <c r="V24095" s="122"/>
      <c r="W24095" s="123"/>
      <c r="AC24095" s="123"/>
    </row>
    <row r="24096" spans="5:29" s="2" customFormat="1">
      <c r="E24096" s="120"/>
      <c r="M24096" s="120"/>
      <c r="N24096" s="120"/>
      <c r="U24096" s="121"/>
      <c r="V24096" s="122"/>
      <c r="W24096" s="123"/>
      <c r="AC24096" s="123"/>
    </row>
    <row r="24097" spans="5:29" s="2" customFormat="1">
      <c r="E24097" s="120"/>
      <c r="M24097" s="120"/>
      <c r="N24097" s="120"/>
      <c r="U24097" s="121"/>
      <c r="V24097" s="122"/>
      <c r="W24097" s="123"/>
      <c r="AC24097" s="123"/>
    </row>
    <row r="24098" spans="5:29" s="2" customFormat="1">
      <c r="E24098" s="120"/>
      <c r="M24098" s="120"/>
      <c r="N24098" s="120"/>
      <c r="U24098" s="121"/>
      <c r="V24098" s="122"/>
      <c r="W24098" s="123"/>
      <c r="AC24098" s="123"/>
    </row>
    <row r="24099" spans="5:29" s="2" customFormat="1">
      <c r="E24099" s="120"/>
      <c r="M24099" s="120"/>
      <c r="N24099" s="120"/>
      <c r="U24099" s="121"/>
      <c r="V24099" s="122"/>
      <c r="W24099" s="123"/>
      <c r="AC24099" s="123"/>
    </row>
    <row r="24100" spans="5:29" s="2" customFormat="1">
      <c r="E24100" s="120"/>
      <c r="M24100" s="120"/>
      <c r="N24100" s="120"/>
      <c r="U24100" s="121"/>
      <c r="V24100" s="122"/>
      <c r="W24100" s="123"/>
      <c r="AC24100" s="123"/>
    </row>
    <row r="24101" spans="5:29" s="2" customFormat="1">
      <c r="E24101" s="120"/>
      <c r="M24101" s="120"/>
      <c r="N24101" s="120"/>
      <c r="U24101" s="121"/>
      <c r="V24101" s="122"/>
      <c r="W24101" s="123"/>
      <c r="AC24101" s="123"/>
    </row>
    <row r="24102" spans="5:29" s="2" customFormat="1">
      <c r="E24102" s="120"/>
      <c r="M24102" s="120"/>
      <c r="N24102" s="120"/>
      <c r="U24102" s="121"/>
      <c r="V24102" s="122"/>
      <c r="W24102" s="123"/>
      <c r="AC24102" s="123"/>
    </row>
    <row r="24103" spans="5:29" s="2" customFormat="1">
      <c r="E24103" s="120"/>
      <c r="M24103" s="120"/>
      <c r="N24103" s="120"/>
      <c r="U24103" s="121"/>
      <c r="V24103" s="122"/>
      <c r="W24103" s="123"/>
      <c r="AC24103" s="123"/>
    </row>
    <row r="24104" spans="5:29" s="2" customFormat="1">
      <c r="E24104" s="120"/>
      <c r="M24104" s="120"/>
      <c r="N24104" s="120"/>
      <c r="U24104" s="121"/>
      <c r="V24104" s="122"/>
      <c r="W24104" s="123"/>
      <c r="AC24104" s="123"/>
    </row>
    <row r="24105" spans="5:29" s="2" customFormat="1">
      <c r="E24105" s="120"/>
      <c r="M24105" s="120"/>
      <c r="N24105" s="120"/>
      <c r="U24105" s="121"/>
      <c r="V24105" s="122"/>
      <c r="W24105" s="123"/>
      <c r="AC24105" s="123"/>
    </row>
    <row r="24106" spans="5:29" s="2" customFormat="1">
      <c r="E24106" s="120"/>
      <c r="M24106" s="120"/>
      <c r="N24106" s="120"/>
      <c r="U24106" s="121"/>
      <c r="V24106" s="122"/>
      <c r="W24106" s="123"/>
      <c r="AC24106" s="123"/>
    </row>
    <row r="24107" spans="5:29" s="2" customFormat="1">
      <c r="E24107" s="120"/>
      <c r="M24107" s="120"/>
      <c r="N24107" s="120"/>
      <c r="U24107" s="121"/>
      <c r="V24107" s="122"/>
      <c r="W24107" s="123"/>
      <c r="AC24107" s="123"/>
    </row>
    <row r="24108" spans="5:29" s="2" customFormat="1">
      <c r="E24108" s="120"/>
      <c r="M24108" s="120"/>
      <c r="N24108" s="120"/>
      <c r="U24108" s="121"/>
      <c r="V24108" s="122"/>
      <c r="W24108" s="123"/>
      <c r="AC24108" s="123"/>
    </row>
    <row r="24109" spans="5:29" s="2" customFormat="1">
      <c r="E24109" s="120"/>
      <c r="M24109" s="120"/>
      <c r="N24109" s="120"/>
      <c r="U24109" s="121"/>
      <c r="V24109" s="122"/>
      <c r="W24109" s="123"/>
      <c r="AC24109" s="123"/>
    </row>
    <row r="24110" spans="5:29" s="2" customFormat="1">
      <c r="E24110" s="120"/>
      <c r="M24110" s="120"/>
      <c r="N24110" s="120"/>
      <c r="U24110" s="121"/>
      <c r="V24110" s="122"/>
      <c r="W24110" s="123"/>
      <c r="AC24110" s="123"/>
    </row>
    <row r="24111" spans="5:29" s="2" customFormat="1">
      <c r="E24111" s="120"/>
      <c r="M24111" s="120"/>
      <c r="N24111" s="120"/>
      <c r="U24111" s="121"/>
      <c r="V24111" s="122"/>
      <c r="W24111" s="123"/>
      <c r="AC24111" s="123"/>
    </row>
    <row r="24112" spans="5:29" s="2" customFormat="1">
      <c r="E24112" s="120"/>
      <c r="M24112" s="120"/>
      <c r="N24112" s="120"/>
      <c r="U24112" s="121"/>
      <c r="V24112" s="122"/>
      <c r="W24112" s="123"/>
      <c r="AC24112" s="123"/>
    </row>
    <row r="24113" spans="5:29" s="2" customFormat="1">
      <c r="E24113" s="120"/>
      <c r="M24113" s="120"/>
      <c r="N24113" s="120"/>
      <c r="U24113" s="121"/>
      <c r="V24113" s="122"/>
      <c r="W24113" s="123"/>
      <c r="AC24113" s="123"/>
    </row>
    <row r="24114" spans="5:29" s="2" customFormat="1">
      <c r="E24114" s="120"/>
      <c r="M24114" s="120"/>
      <c r="N24114" s="120"/>
      <c r="U24114" s="121"/>
      <c r="V24114" s="122"/>
      <c r="W24114" s="123"/>
      <c r="AC24114" s="123"/>
    </row>
    <row r="24115" spans="5:29" s="2" customFormat="1">
      <c r="E24115" s="120"/>
      <c r="M24115" s="120"/>
      <c r="N24115" s="120"/>
      <c r="U24115" s="121"/>
      <c r="V24115" s="122"/>
      <c r="W24115" s="123"/>
      <c r="AC24115" s="123"/>
    </row>
    <row r="24116" spans="5:29" s="2" customFormat="1">
      <c r="E24116" s="120"/>
      <c r="M24116" s="120"/>
      <c r="N24116" s="120"/>
      <c r="U24116" s="121"/>
      <c r="V24116" s="122"/>
      <c r="W24116" s="123"/>
      <c r="AC24116" s="123"/>
    </row>
    <row r="24117" spans="5:29" s="2" customFormat="1">
      <c r="E24117" s="120"/>
      <c r="M24117" s="120"/>
      <c r="N24117" s="120"/>
      <c r="U24117" s="121"/>
      <c r="V24117" s="122"/>
      <c r="W24117" s="123"/>
      <c r="AC24117" s="123"/>
    </row>
    <row r="24118" spans="5:29" s="2" customFormat="1">
      <c r="E24118" s="120"/>
      <c r="M24118" s="120"/>
      <c r="N24118" s="120"/>
      <c r="U24118" s="121"/>
      <c r="V24118" s="122"/>
      <c r="W24118" s="123"/>
      <c r="AC24118" s="123"/>
    </row>
    <row r="24119" spans="5:29" s="2" customFormat="1">
      <c r="E24119" s="120"/>
      <c r="M24119" s="120"/>
      <c r="N24119" s="120"/>
      <c r="U24119" s="121"/>
      <c r="V24119" s="122"/>
      <c r="W24119" s="123"/>
      <c r="AC24119" s="123"/>
    </row>
    <row r="24120" spans="5:29" s="2" customFormat="1">
      <c r="E24120" s="120"/>
      <c r="M24120" s="120"/>
      <c r="N24120" s="120"/>
      <c r="U24120" s="121"/>
      <c r="V24120" s="122"/>
      <c r="W24120" s="123"/>
      <c r="AC24120" s="123"/>
    </row>
    <row r="24121" spans="5:29" s="2" customFormat="1">
      <c r="E24121" s="120"/>
      <c r="M24121" s="120"/>
      <c r="N24121" s="120"/>
      <c r="U24121" s="121"/>
      <c r="V24121" s="122"/>
      <c r="W24121" s="123"/>
      <c r="AC24121" s="123"/>
    </row>
    <row r="24122" spans="5:29" s="2" customFormat="1">
      <c r="E24122" s="120"/>
      <c r="M24122" s="120"/>
      <c r="N24122" s="120"/>
      <c r="U24122" s="121"/>
      <c r="V24122" s="122"/>
      <c r="W24122" s="123"/>
      <c r="AC24122" s="123"/>
    </row>
    <row r="24123" spans="5:29" s="2" customFormat="1">
      <c r="E24123" s="120"/>
      <c r="M24123" s="120"/>
      <c r="N24123" s="120"/>
      <c r="U24123" s="121"/>
      <c r="V24123" s="122"/>
      <c r="W24123" s="123"/>
      <c r="AC24123" s="123"/>
    </row>
    <row r="24124" spans="5:29" s="2" customFormat="1">
      <c r="E24124" s="120"/>
      <c r="M24124" s="120"/>
      <c r="N24124" s="120"/>
      <c r="U24124" s="121"/>
      <c r="V24124" s="122"/>
      <c r="W24124" s="123"/>
      <c r="AC24124" s="123"/>
    </row>
    <row r="24125" spans="5:29" s="2" customFormat="1">
      <c r="E24125" s="120"/>
      <c r="M24125" s="120"/>
      <c r="N24125" s="120"/>
      <c r="U24125" s="121"/>
      <c r="V24125" s="122"/>
      <c r="W24125" s="123"/>
      <c r="AC24125" s="123"/>
    </row>
    <row r="24126" spans="5:29" s="2" customFormat="1">
      <c r="E24126" s="120"/>
      <c r="M24126" s="120"/>
      <c r="N24126" s="120"/>
      <c r="U24126" s="121"/>
      <c r="V24126" s="122"/>
      <c r="W24126" s="123"/>
      <c r="AC24126" s="123"/>
    </row>
    <row r="24127" spans="5:29" s="2" customFormat="1">
      <c r="E24127" s="120"/>
      <c r="M24127" s="120"/>
      <c r="N24127" s="120"/>
      <c r="U24127" s="121"/>
      <c r="V24127" s="122"/>
      <c r="W24127" s="123"/>
      <c r="AC24127" s="123"/>
    </row>
    <row r="24128" spans="5:29" s="2" customFormat="1">
      <c r="E24128" s="120"/>
      <c r="M24128" s="120"/>
      <c r="N24128" s="120"/>
      <c r="U24128" s="121"/>
      <c r="V24128" s="122"/>
      <c r="W24128" s="123"/>
      <c r="AC24128" s="123"/>
    </row>
    <row r="24129" spans="5:29" s="2" customFormat="1">
      <c r="E24129" s="120"/>
      <c r="M24129" s="120"/>
      <c r="N24129" s="120"/>
      <c r="U24129" s="121"/>
      <c r="V24129" s="122"/>
      <c r="W24129" s="123"/>
      <c r="AC24129" s="123"/>
    </row>
    <row r="24130" spans="5:29" s="2" customFormat="1">
      <c r="E24130" s="120"/>
      <c r="M24130" s="120"/>
      <c r="N24130" s="120"/>
      <c r="U24130" s="121"/>
      <c r="V24130" s="122"/>
      <c r="W24130" s="123"/>
      <c r="AC24130" s="123"/>
    </row>
    <row r="24131" spans="5:29" s="2" customFormat="1">
      <c r="E24131" s="120"/>
      <c r="M24131" s="120"/>
      <c r="N24131" s="120"/>
      <c r="U24131" s="121"/>
      <c r="V24131" s="122"/>
      <c r="W24131" s="123"/>
      <c r="AC24131" s="123"/>
    </row>
    <row r="24132" spans="5:29" s="2" customFormat="1">
      <c r="E24132" s="120"/>
      <c r="M24132" s="120"/>
      <c r="N24132" s="120"/>
      <c r="U24132" s="121"/>
      <c r="V24132" s="122"/>
      <c r="W24132" s="123"/>
      <c r="AC24132" s="123"/>
    </row>
    <row r="24133" spans="5:29" s="2" customFormat="1">
      <c r="E24133" s="120"/>
      <c r="M24133" s="120"/>
      <c r="N24133" s="120"/>
      <c r="U24133" s="121"/>
      <c r="V24133" s="122"/>
      <c r="W24133" s="123"/>
      <c r="AC24133" s="123"/>
    </row>
    <row r="24134" spans="5:29" s="2" customFormat="1">
      <c r="E24134" s="120"/>
      <c r="M24134" s="120"/>
      <c r="N24134" s="120"/>
      <c r="U24134" s="121"/>
      <c r="V24134" s="122"/>
      <c r="W24134" s="123"/>
      <c r="AC24134" s="123"/>
    </row>
    <row r="24135" spans="5:29" s="2" customFormat="1">
      <c r="E24135" s="120"/>
      <c r="M24135" s="120"/>
      <c r="N24135" s="120"/>
      <c r="U24135" s="121"/>
      <c r="V24135" s="122"/>
      <c r="W24135" s="123"/>
      <c r="AC24135" s="123"/>
    </row>
    <row r="24136" spans="5:29" s="2" customFormat="1">
      <c r="E24136" s="120"/>
      <c r="M24136" s="120"/>
      <c r="N24136" s="120"/>
      <c r="U24136" s="121"/>
      <c r="V24136" s="122"/>
      <c r="W24136" s="123"/>
      <c r="AC24136" s="123"/>
    </row>
    <row r="24137" spans="5:29" s="2" customFormat="1">
      <c r="E24137" s="120"/>
      <c r="M24137" s="120"/>
      <c r="N24137" s="120"/>
      <c r="U24137" s="121"/>
      <c r="V24137" s="122"/>
      <c r="W24137" s="123"/>
      <c r="AC24137" s="123"/>
    </row>
    <row r="24138" spans="5:29" s="2" customFormat="1">
      <c r="E24138" s="120"/>
      <c r="M24138" s="120"/>
      <c r="N24138" s="120"/>
      <c r="U24138" s="121"/>
      <c r="V24138" s="122"/>
      <c r="W24138" s="123"/>
      <c r="AC24138" s="123"/>
    </row>
    <row r="24139" spans="5:29" s="2" customFormat="1">
      <c r="E24139" s="120"/>
      <c r="M24139" s="120"/>
      <c r="N24139" s="120"/>
      <c r="U24139" s="121"/>
      <c r="V24139" s="122"/>
      <c r="W24139" s="123"/>
      <c r="AC24139" s="123"/>
    </row>
    <row r="24140" spans="5:29" s="2" customFormat="1">
      <c r="E24140" s="120"/>
      <c r="M24140" s="120"/>
      <c r="N24140" s="120"/>
      <c r="U24140" s="121"/>
      <c r="V24140" s="122"/>
      <c r="W24140" s="123"/>
      <c r="AC24140" s="123"/>
    </row>
    <row r="24141" spans="5:29" s="2" customFormat="1">
      <c r="E24141" s="120"/>
      <c r="M24141" s="120"/>
      <c r="N24141" s="120"/>
      <c r="U24141" s="121"/>
      <c r="V24141" s="122"/>
      <c r="W24141" s="123"/>
      <c r="AC24141" s="123"/>
    </row>
    <row r="24142" spans="5:29" s="2" customFormat="1">
      <c r="E24142" s="120"/>
      <c r="M24142" s="120"/>
      <c r="N24142" s="120"/>
      <c r="U24142" s="121"/>
      <c r="V24142" s="122"/>
      <c r="W24142" s="123"/>
      <c r="AC24142" s="123"/>
    </row>
    <row r="24143" spans="5:29" s="2" customFormat="1">
      <c r="E24143" s="120"/>
      <c r="M24143" s="120"/>
      <c r="N24143" s="120"/>
      <c r="U24143" s="121"/>
      <c r="V24143" s="122"/>
      <c r="W24143" s="123"/>
      <c r="AC24143" s="123"/>
    </row>
    <row r="24144" spans="5:29" s="2" customFormat="1">
      <c r="E24144" s="120"/>
      <c r="M24144" s="120"/>
      <c r="N24144" s="120"/>
      <c r="U24144" s="121"/>
      <c r="V24144" s="122"/>
      <c r="W24144" s="123"/>
      <c r="AC24144" s="123"/>
    </row>
    <row r="24145" spans="5:29" s="2" customFormat="1">
      <c r="E24145" s="120"/>
      <c r="M24145" s="120"/>
      <c r="N24145" s="120"/>
      <c r="U24145" s="121"/>
      <c r="V24145" s="122"/>
      <c r="W24145" s="123"/>
      <c r="AC24145" s="123"/>
    </row>
    <row r="24146" spans="5:29" s="2" customFormat="1">
      <c r="E24146" s="120"/>
      <c r="M24146" s="120"/>
      <c r="N24146" s="120"/>
      <c r="U24146" s="121"/>
      <c r="V24146" s="122"/>
      <c r="W24146" s="123"/>
      <c r="AC24146" s="123"/>
    </row>
    <row r="24147" spans="5:29" s="2" customFormat="1">
      <c r="E24147" s="120"/>
      <c r="M24147" s="120"/>
      <c r="N24147" s="120"/>
      <c r="U24147" s="121"/>
      <c r="V24147" s="122"/>
      <c r="W24147" s="123"/>
      <c r="AC24147" s="123"/>
    </row>
    <row r="24148" spans="5:29" s="2" customFormat="1">
      <c r="E24148" s="120"/>
      <c r="M24148" s="120"/>
      <c r="N24148" s="120"/>
      <c r="U24148" s="121"/>
      <c r="V24148" s="122"/>
      <c r="W24148" s="123"/>
      <c r="AC24148" s="123"/>
    </row>
    <row r="24149" spans="5:29" s="2" customFormat="1">
      <c r="E24149" s="120"/>
      <c r="M24149" s="120"/>
      <c r="N24149" s="120"/>
      <c r="U24149" s="121"/>
      <c r="V24149" s="122"/>
      <c r="W24149" s="123"/>
      <c r="AC24149" s="123"/>
    </row>
    <row r="24150" spans="5:29" s="2" customFormat="1">
      <c r="E24150" s="120"/>
      <c r="M24150" s="120"/>
      <c r="N24150" s="120"/>
      <c r="U24150" s="121"/>
      <c r="V24150" s="122"/>
      <c r="W24150" s="123"/>
      <c r="AC24150" s="123"/>
    </row>
    <row r="24151" spans="5:29" s="2" customFormat="1">
      <c r="E24151" s="120"/>
      <c r="M24151" s="120"/>
      <c r="N24151" s="120"/>
      <c r="U24151" s="121"/>
      <c r="V24151" s="122"/>
      <c r="W24151" s="123"/>
      <c r="AC24151" s="123"/>
    </row>
    <row r="24152" spans="5:29" s="2" customFormat="1">
      <c r="E24152" s="120"/>
      <c r="M24152" s="120"/>
      <c r="N24152" s="120"/>
      <c r="U24152" s="121"/>
      <c r="V24152" s="122"/>
      <c r="W24152" s="123"/>
      <c r="AC24152" s="123"/>
    </row>
    <row r="24153" spans="5:29" s="2" customFormat="1">
      <c r="E24153" s="120"/>
      <c r="M24153" s="120"/>
      <c r="N24153" s="120"/>
      <c r="U24153" s="121"/>
      <c r="V24153" s="122"/>
      <c r="W24153" s="123"/>
      <c r="AC24153" s="123"/>
    </row>
    <row r="24154" spans="5:29" s="2" customFormat="1">
      <c r="E24154" s="120"/>
      <c r="M24154" s="120"/>
      <c r="N24154" s="120"/>
      <c r="U24154" s="121"/>
      <c r="V24154" s="122"/>
      <c r="W24154" s="123"/>
      <c r="AC24154" s="123"/>
    </row>
    <row r="24155" spans="5:29" s="2" customFormat="1">
      <c r="E24155" s="120"/>
      <c r="M24155" s="120"/>
      <c r="N24155" s="120"/>
      <c r="U24155" s="121"/>
      <c r="V24155" s="122"/>
      <c r="W24155" s="123"/>
      <c r="AC24155" s="123"/>
    </row>
    <row r="24156" spans="5:29" s="2" customFormat="1">
      <c r="E24156" s="120"/>
      <c r="M24156" s="120"/>
      <c r="N24156" s="120"/>
      <c r="U24156" s="121"/>
      <c r="V24156" s="122"/>
      <c r="W24156" s="123"/>
      <c r="AC24156" s="123"/>
    </row>
    <row r="24157" spans="5:29" s="2" customFormat="1">
      <c r="E24157" s="120"/>
      <c r="M24157" s="120"/>
      <c r="N24157" s="120"/>
      <c r="U24157" s="121"/>
      <c r="V24157" s="122"/>
      <c r="W24157" s="123"/>
      <c r="AC24157" s="123"/>
    </row>
    <row r="24158" spans="5:29" s="2" customFormat="1">
      <c r="E24158" s="120"/>
      <c r="M24158" s="120"/>
      <c r="N24158" s="120"/>
      <c r="U24158" s="121"/>
      <c r="V24158" s="122"/>
      <c r="W24158" s="123"/>
      <c r="AC24158" s="123"/>
    </row>
    <row r="24159" spans="5:29" s="2" customFormat="1">
      <c r="E24159" s="120"/>
      <c r="M24159" s="120"/>
      <c r="N24159" s="120"/>
      <c r="U24159" s="121"/>
      <c r="V24159" s="122"/>
      <c r="W24159" s="123"/>
      <c r="AC24159" s="123"/>
    </row>
    <row r="24160" spans="5:29" s="2" customFormat="1">
      <c r="E24160" s="120"/>
      <c r="M24160" s="120"/>
      <c r="N24160" s="120"/>
      <c r="U24160" s="121"/>
      <c r="V24160" s="122"/>
      <c r="W24160" s="123"/>
      <c r="AC24160" s="123"/>
    </row>
    <row r="24161" spans="5:29" s="2" customFormat="1">
      <c r="E24161" s="120"/>
      <c r="M24161" s="120"/>
      <c r="N24161" s="120"/>
      <c r="U24161" s="121"/>
      <c r="V24161" s="122"/>
      <c r="W24161" s="123"/>
      <c r="AC24161" s="123"/>
    </row>
    <row r="24162" spans="5:29" s="2" customFormat="1">
      <c r="E24162" s="120"/>
      <c r="M24162" s="120"/>
      <c r="N24162" s="120"/>
      <c r="U24162" s="121"/>
      <c r="V24162" s="122"/>
      <c r="W24162" s="123"/>
      <c r="AC24162" s="123"/>
    </row>
    <row r="24163" spans="5:29" s="2" customFormat="1">
      <c r="E24163" s="120"/>
      <c r="M24163" s="120"/>
      <c r="N24163" s="120"/>
      <c r="U24163" s="121"/>
      <c r="V24163" s="122"/>
      <c r="W24163" s="123"/>
      <c r="AC24163" s="123"/>
    </row>
    <row r="24164" spans="5:29" s="2" customFormat="1">
      <c r="E24164" s="120"/>
      <c r="M24164" s="120"/>
      <c r="N24164" s="120"/>
      <c r="U24164" s="121"/>
      <c r="V24164" s="122"/>
      <c r="W24164" s="123"/>
      <c r="AC24164" s="123"/>
    </row>
    <row r="24165" spans="5:29" s="2" customFormat="1">
      <c r="E24165" s="120"/>
      <c r="M24165" s="120"/>
      <c r="N24165" s="120"/>
      <c r="U24165" s="121"/>
      <c r="V24165" s="122"/>
      <c r="W24165" s="123"/>
      <c r="AC24165" s="123"/>
    </row>
    <row r="24166" spans="5:29" s="2" customFormat="1">
      <c r="E24166" s="120"/>
      <c r="M24166" s="120"/>
      <c r="N24166" s="120"/>
      <c r="U24166" s="121"/>
      <c r="V24166" s="122"/>
      <c r="W24166" s="123"/>
      <c r="AC24166" s="123"/>
    </row>
    <row r="24167" spans="5:29" s="2" customFormat="1">
      <c r="E24167" s="120"/>
      <c r="M24167" s="120"/>
      <c r="N24167" s="120"/>
      <c r="U24167" s="121"/>
      <c r="V24167" s="122"/>
      <c r="W24167" s="123"/>
      <c r="AC24167" s="123"/>
    </row>
    <row r="24168" spans="5:29" s="2" customFormat="1">
      <c r="E24168" s="120"/>
      <c r="M24168" s="120"/>
      <c r="N24168" s="120"/>
      <c r="U24168" s="121"/>
      <c r="V24168" s="122"/>
      <c r="W24168" s="123"/>
      <c r="AC24168" s="123"/>
    </row>
    <row r="24169" spans="5:29" s="2" customFormat="1">
      <c r="E24169" s="120"/>
      <c r="M24169" s="120"/>
      <c r="N24169" s="120"/>
      <c r="U24169" s="121"/>
      <c r="V24169" s="122"/>
      <c r="W24169" s="123"/>
      <c r="AC24169" s="123"/>
    </row>
    <row r="24170" spans="5:29" s="2" customFormat="1">
      <c r="E24170" s="120"/>
      <c r="M24170" s="120"/>
      <c r="N24170" s="120"/>
      <c r="U24170" s="121"/>
      <c r="V24170" s="122"/>
      <c r="W24170" s="123"/>
      <c r="AC24170" s="123"/>
    </row>
    <row r="24171" spans="5:29" s="2" customFormat="1">
      <c r="E24171" s="120"/>
      <c r="M24171" s="120"/>
      <c r="N24171" s="120"/>
      <c r="U24171" s="121"/>
      <c r="V24171" s="122"/>
      <c r="W24171" s="123"/>
      <c r="AC24171" s="123"/>
    </row>
    <row r="24172" spans="5:29" s="2" customFormat="1">
      <c r="E24172" s="120"/>
      <c r="M24172" s="120"/>
      <c r="N24172" s="120"/>
      <c r="U24172" s="121"/>
      <c r="V24172" s="122"/>
      <c r="W24172" s="123"/>
      <c r="AC24172" s="123"/>
    </row>
    <row r="24173" spans="5:29" s="2" customFormat="1">
      <c r="E24173" s="120"/>
      <c r="M24173" s="120"/>
      <c r="N24173" s="120"/>
      <c r="U24173" s="121"/>
      <c r="V24173" s="122"/>
      <c r="W24173" s="123"/>
      <c r="AC24173" s="123"/>
    </row>
    <row r="24174" spans="5:29" s="2" customFormat="1">
      <c r="E24174" s="120"/>
      <c r="M24174" s="120"/>
      <c r="N24174" s="120"/>
      <c r="U24174" s="121"/>
      <c r="V24174" s="122"/>
      <c r="W24174" s="123"/>
      <c r="AC24174" s="123"/>
    </row>
    <row r="24175" spans="5:29" s="2" customFormat="1">
      <c r="E24175" s="120"/>
      <c r="M24175" s="120"/>
      <c r="N24175" s="120"/>
      <c r="U24175" s="121"/>
      <c r="V24175" s="122"/>
      <c r="W24175" s="123"/>
      <c r="AC24175" s="123"/>
    </row>
    <row r="24176" spans="5:29" s="2" customFormat="1">
      <c r="E24176" s="120"/>
      <c r="M24176" s="120"/>
      <c r="N24176" s="120"/>
      <c r="U24176" s="121"/>
      <c r="V24176" s="122"/>
      <c r="W24176" s="123"/>
      <c r="AC24176" s="123"/>
    </row>
    <row r="24177" spans="5:29" s="2" customFormat="1">
      <c r="E24177" s="120"/>
      <c r="M24177" s="120"/>
      <c r="N24177" s="120"/>
      <c r="U24177" s="121"/>
      <c r="V24177" s="122"/>
      <c r="W24177" s="123"/>
      <c r="AC24177" s="123"/>
    </row>
    <row r="24178" spans="5:29" s="2" customFormat="1">
      <c r="E24178" s="120"/>
      <c r="M24178" s="120"/>
      <c r="N24178" s="120"/>
      <c r="U24178" s="121"/>
      <c r="V24178" s="122"/>
      <c r="W24178" s="123"/>
      <c r="AC24178" s="123"/>
    </row>
    <row r="24179" spans="5:29" s="2" customFormat="1">
      <c r="E24179" s="120"/>
      <c r="M24179" s="120"/>
      <c r="N24179" s="120"/>
      <c r="U24179" s="121"/>
      <c r="V24179" s="122"/>
      <c r="W24179" s="123"/>
      <c r="AC24179" s="123"/>
    </row>
    <row r="24180" spans="5:29" s="2" customFormat="1">
      <c r="E24180" s="120"/>
      <c r="M24180" s="120"/>
      <c r="N24180" s="120"/>
      <c r="U24180" s="121"/>
      <c r="V24180" s="122"/>
      <c r="W24180" s="123"/>
      <c r="AC24180" s="123"/>
    </row>
    <row r="24181" spans="5:29" s="2" customFormat="1">
      <c r="E24181" s="120"/>
      <c r="M24181" s="120"/>
      <c r="N24181" s="120"/>
      <c r="U24181" s="121"/>
      <c r="V24181" s="122"/>
      <c r="W24181" s="123"/>
      <c r="AC24181" s="123"/>
    </row>
    <row r="24182" spans="5:29" s="2" customFormat="1">
      <c r="E24182" s="120"/>
      <c r="M24182" s="120"/>
      <c r="N24182" s="120"/>
      <c r="U24182" s="121"/>
      <c r="V24182" s="122"/>
      <c r="W24182" s="123"/>
      <c r="AC24182" s="123"/>
    </row>
    <row r="24183" spans="5:29" s="2" customFormat="1">
      <c r="E24183" s="120"/>
      <c r="M24183" s="120"/>
      <c r="N24183" s="120"/>
      <c r="U24183" s="121"/>
      <c r="V24183" s="122"/>
      <c r="W24183" s="123"/>
      <c r="AC24183" s="123"/>
    </row>
    <row r="24184" spans="5:29" s="2" customFormat="1">
      <c r="E24184" s="120"/>
      <c r="M24184" s="120"/>
      <c r="N24184" s="120"/>
      <c r="U24184" s="121"/>
      <c r="V24184" s="122"/>
      <c r="W24184" s="123"/>
      <c r="AC24184" s="123"/>
    </row>
    <row r="24185" spans="5:29" s="2" customFormat="1">
      <c r="E24185" s="120"/>
      <c r="M24185" s="120"/>
      <c r="N24185" s="120"/>
      <c r="U24185" s="121"/>
      <c r="V24185" s="122"/>
      <c r="W24185" s="123"/>
      <c r="AC24185" s="123"/>
    </row>
    <row r="24186" spans="5:29" s="2" customFormat="1">
      <c r="E24186" s="120"/>
      <c r="M24186" s="120"/>
      <c r="N24186" s="120"/>
      <c r="U24186" s="121"/>
      <c r="V24186" s="122"/>
      <c r="W24186" s="123"/>
      <c r="AC24186" s="123"/>
    </row>
    <row r="24187" spans="5:29" s="2" customFormat="1">
      <c r="E24187" s="120"/>
      <c r="M24187" s="120"/>
      <c r="N24187" s="120"/>
      <c r="U24187" s="121"/>
      <c r="V24187" s="122"/>
      <c r="W24187" s="123"/>
      <c r="AC24187" s="123"/>
    </row>
    <row r="24188" spans="5:29" s="2" customFormat="1">
      <c r="E24188" s="120"/>
      <c r="M24188" s="120"/>
      <c r="N24188" s="120"/>
      <c r="U24188" s="121"/>
      <c r="V24188" s="122"/>
      <c r="W24188" s="123"/>
      <c r="AC24188" s="123"/>
    </row>
    <row r="24189" spans="5:29" s="2" customFormat="1">
      <c r="E24189" s="120"/>
      <c r="M24189" s="120"/>
      <c r="N24189" s="120"/>
      <c r="U24189" s="121"/>
      <c r="V24189" s="122"/>
      <c r="W24189" s="123"/>
      <c r="AC24189" s="123"/>
    </row>
    <row r="24190" spans="5:29" s="2" customFormat="1">
      <c r="E24190" s="120"/>
      <c r="M24190" s="120"/>
      <c r="N24190" s="120"/>
      <c r="U24190" s="121"/>
      <c r="V24190" s="122"/>
      <c r="W24190" s="123"/>
      <c r="AC24190" s="123"/>
    </row>
    <row r="24191" spans="5:29" s="2" customFormat="1">
      <c r="E24191" s="120"/>
      <c r="M24191" s="120"/>
      <c r="N24191" s="120"/>
      <c r="U24191" s="121"/>
      <c r="V24191" s="122"/>
      <c r="W24191" s="123"/>
      <c r="AC24191" s="123"/>
    </row>
    <row r="24192" spans="5:29" s="2" customFormat="1">
      <c r="E24192" s="120"/>
      <c r="M24192" s="120"/>
      <c r="N24192" s="120"/>
      <c r="U24192" s="121"/>
      <c r="V24192" s="122"/>
      <c r="W24192" s="123"/>
      <c r="AC24192" s="123"/>
    </row>
    <row r="24193" spans="5:29" s="2" customFormat="1">
      <c r="E24193" s="120"/>
      <c r="M24193" s="120"/>
      <c r="N24193" s="120"/>
      <c r="U24193" s="121"/>
      <c r="V24193" s="122"/>
      <c r="W24193" s="123"/>
      <c r="AC24193" s="123"/>
    </row>
    <row r="24194" spans="5:29" s="2" customFormat="1">
      <c r="E24194" s="120"/>
      <c r="M24194" s="120"/>
      <c r="N24194" s="120"/>
      <c r="U24194" s="121"/>
      <c r="V24194" s="122"/>
      <c r="W24194" s="123"/>
      <c r="AC24194" s="123"/>
    </row>
    <row r="24195" spans="5:29" s="2" customFormat="1">
      <c r="E24195" s="120"/>
      <c r="M24195" s="120"/>
      <c r="N24195" s="120"/>
      <c r="U24195" s="121"/>
      <c r="V24195" s="122"/>
      <c r="W24195" s="123"/>
      <c r="AC24195" s="123"/>
    </row>
    <row r="24196" spans="5:29" s="2" customFormat="1">
      <c r="E24196" s="120"/>
      <c r="M24196" s="120"/>
      <c r="N24196" s="120"/>
      <c r="U24196" s="121"/>
      <c r="V24196" s="122"/>
      <c r="W24196" s="123"/>
      <c r="AC24196" s="123"/>
    </row>
    <row r="24197" spans="5:29" s="2" customFormat="1">
      <c r="E24197" s="120"/>
      <c r="M24197" s="120"/>
      <c r="N24197" s="120"/>
      <c r="U24197" s="121"/>
      <c r="V24197" s="122"/>
      <c r="W24197" s="123"/>
      <c r="AC24197" s="123"/>
    </row>
    <row r="24198" spans="5:29" s="2" customFormat="1">
      <c r="E24198" s="120"/>
      <c r="M24198" s="120"/>
      <c r="N24198" s="120"/>
      <c r="U24198" s="121"/>
      <c r="V24198" s="122"/>
      <c r="W24198" s="123"/>
      <c r="AC24198" s="123"/>
    </row>
    <row r="24199" spans="5:29" s="2" customFormat="1">
      <c r="E24199" s="120"/>
      <c r="M24199" s="120"/>
      <c r="N24199" s="120"/>
      <c r="U24199" s="121"/>
      <c r="V24199" s="122"/>
      <c r="W24199" s="123"/>
      <c r="AC24199" s="123"/>
    </row>
    <row r="24200" spans="5:29" s="2" customFormat="1">
      <c r="E24200" s="120"/>
      <c r="M24200" s="120"/>
      <c r="N24200" s="120"/>
      <c r="U24200" s="121"/>
      <c r="V24200" s="122"/>
      <c r="W24200" s="123"/>
      <c r="AC24200" s="123"/>
    </row>
    <row r="24201" spans="5:29" s="2" customFormat="1">
      <c r="E24201" s="120"/>
      <c r="M24201" s="120"/>
      <c r="N24201" s="120"/>
      <c r="U24201" s="121"/>
      <c r="V24201" s="122"/>
      <c r="W24201" s="123"/>
      <c r="AC24201" s="123"/>
    </row>
    <row r="24202" spans="5:29" s="2" customFormat="1">
      <c r="E24202" s="120"/>
      <c r="M24202" s="120"/>
      <c r="N24202" s="120"/>
      <c r="U24202" s="121"/>
      <c r="V24202" s="122"/>
      <c r="W24202" s="123"/>
      <c r="AC24202" s="123"/>
    </row>
    <row r="24203" spans="5:29" s="2" customFormat="1">
      <c r="E24203" s="120"/>
      <c r="M24203" s="120"/>
      <c r="N24203" s="120"/>
      <c r="U24203" s="121"/>
      <c r="V24203" s="122"/>
      <c r="W24203" s="123"/>
      <c r="AC24203" s="123"/>
    </row>
    <row r="24204" spans="5:29" s="2" customFormat="1">
      <c r="E24204" s="120"/>
      <c r="M24204" s="120"/>
      <c r="N24204" s="120"/>
      <c r="U24204" s="121"/>
      <c r="V24204" s="122"/>
      <c r="W24204" s="123"/>
      <c r="AC24204" s="123"/>
    </row>
    <row r="24205" spans="5:29" s="2" customFormat="1">
      <c r="E24205" s="120"/>
      <c r="M24205" s="120"/>
      <c r="N24205" s="120"/>
      <c r="U24205" s="121"/>
      <c r="V24205" s="122"/>
      <c r="W24205" s="123"/>
      <c r="AC24205" s="123"/>
    </row>
    <row r="24206" spans="5:29" s="2" customFormat="1">
      <c r="E24206" s="120"/>
      <c r="M24206" s="120"/>
      <c r="N24206" s="120"/>
      <c r="U24206" s="121"/>
      <c r="V24206" s="122"/>
      <c r="W24206" s="123"/>
      <c r="AC24206" s="123"/>
    </row>
    <row r="24207" spans="5:29" s="2" customFormat="1">
      <c r="E24207" s="120"/>
      <c r="M24207" s="120"/>
      <c r="N24207" s="120"/>
      <c r="U24207" s="121"/>
      <c r="V24207" s="122"/>
      <c r="W24207" s="123"/>
      <c r="AC24207" s="123"/>
    </row>
    <row r="24208" spans="5:29" s="2" customFormat="1">
      <c r="E24208" s="120"/>
      <c r="M24208" s="120"/>
      <c r="N24208" s="120"/>
      <c r="U24208" s="121"/>
      <c r="V24208" s="122"/>
      <c r="W24208" s="123"/>
      <c r="AC24208" s="123"/>
    </row>
    <row r="24209" spans="5:29" s="2" customFormat="1">
      <c r="E24209" s="120"/>
      <c r="M24209" s="120"/>
      <c r="N24209" s="120"/>
      <c r="U24209" s="121"/>
      <c r="V24209" s="122"/>
      <c r="W24209" s="123"/>
      <c r="AC24209" s="123"/>
    </row>
    <row r="24210" spans="5:29" s="2" customFormat="1">
      <c r="E24210" s="120"/>
      <c r="M24210" s="120"/>
      <c r="N24210" s="120"/>
      <c r="U24210" s="121"/>
      <c r="V24210" s="122"/>
      <c r="W24210" s="123"/>
      <c r="AC24210" s="123"/>
    </row>
    <row r="24211" spans="5:29" s="2" customFormat="1">
      <c r="E24211" s="120"/>
      <c r="M24211" s="120"/>
      <c r="N24211" s="120"/>
      <c r="U24211" s="121"/>
      <c r="V24211" s="122"/>
      <c r="W24211" s="123"/>
      <c r="AC24211" s="123"/>
    </row>
    <row r="24212" spans="5:29" s="2" customFormat="1">
      <c r="E24212" s="120"/>
      <c r="M24212" s="120"/>
      <c r="N24212" s="120"/>
      <c r="U24212" s="121"/>
      <c r="V24212" s="122"/>
      <c r="W24212" s="123"/>
      <c r="AC24212" s="123"/>
    </row>
    <row r="24213" spans="5:29" s="2" customFormat="1">
      <c r="E24213" s="120"/>
      <c r="M24213" s="120"/>
      <c r="N24213" s="120"/>
      <c r="U24213" s="121"/>
      <c r="V24213" s="122"/>
      <c r="W24213" s="123"/>
      <c r="AC24213" s="123"/>
    </row>
    <row r="24214" spans="5:29" s="2" customFormat="1">
      <c r="E24214" s="120"/>
      <c r="M24214" s="120"/>
      <c r="N24214" s="120"/>
      <c r="U24214" s="121"/>
      <c r="V24214" s="122"/>
      <c r="W24214" s="123"/>
      <c r="AC24214" s="123"/>
    </row>
    <row r="24215" spans="5:29" s="2" customFormat="1">
      <c r="E24215" s="120"/>
      <c r="M24215" s="120"/>
      <c r="N24215" s="120"/>
      <c r="U24215" s="121"/>
      <c r="V24215" s="122"/>
      <c r="W24215" s="123"/>
      <c r="AC24215" s="123"/>
    </row>
    <row r="24216" spans="5:29" s="2" customFormat="1">
      <c r="E24216" s="120"/>
      <c r="M24216" s="120"/>
      <c r="N24216" s="120"/>
      <c r="U24216" s="121"/>
      <c r="V24216" s="122"/>
      <c r="W24216" s="123"/>
      <c r="AC24216" s="123"/>
    </row>
    <row r="24217" spans="5:29" s="2" customFormat="1">
      <c r="E24217" s="120"/>
      <c r="M24217" s="120"/>
      <c r="N24217" s="120"/>
      <c r="U24217" s="121"/>
      <c r="V24217" s="122"/>
      <c r="W24217" s="123"/>
      <c r="AC24217" s="123"/>
    </row>
    <row r="24218" spans="5:29" s="2" customFormat="1">
      <c r="E24218" s="120"/>
      <c r="M24218" s="120"/>
      <c r="N24218" s="120"/>
      <c r="U24218" s="121"/>
      <c r="V24218" s="122"/>
      <c r="W24218" s="123"/>
      <c r="AC24218" s="123"/>
    </row>
    <row r="24219" spans="5:29" s="2" customFormat="1">
      <c r="E24219" s="120"/>
      <c r="M24219" s="120"/>
      <c r="N24219" s="120"/>
      <c r="U24219" s="121"/>
      <c r="V24219" s="122"/>
      <c r="W24219" s="123"/>
      <c r="AC24219" s="123"/>
    </row>
    <row r="24220" spans="5:29" s="2" customFormat="1">
      <c r="E24220" s="120"/>
      <c r="M24220" s="120"/>
      <c r="N24220" s="120"/>
      <c r="U24220" s="121"/>
      <c r="V24220" s="122"/>
      <c r="W24220" s="123"/>
      <c r="AC24220" s="123"/>
    </row>
    <row r="24221" spans="5:29" s="2" customFormat="1">
      <c r="E24221" s="120"/>
      <c r="M24221" s="120"/>
      <c r="N24221" s="120"/>
      <c r="U24221" s="121"/>
      <c r="V24221" s="122"/>
      <c r="W24221" s="123"/>
      <c r="AC24221" s="123"/>
    </row>
    <row r="24222" spans="5:29" s="2" customFormat="1">
      <c r="E24222" s="120"/>
      <c r="M24222" s="120"/>
      <c r="N24222" s="120"/>
      <c r="U24222" s="121"/>
      <c r="V24222" s="122"/>
      <c r="W24222" s="123"/>
      <c r="AC24222" s="123"/>
    </row>
    <row r="24223" spans="5:29" s="2" customFormat="1">
      <c r="E24223" s="120"/>
      <c r="M24223" s="120"/>
      <c r="N24223" s="120"/>
      <c r="U24223" s="121"/>
      <c r="V24223" s="122"/>
      <c r="W24223" s="123"/>
      <c r="AC24223" s="123"/>
    </row>
    <row r="24224" spans="5:29" s="2" customFormat="1">
      <c r="E24224" s="120"/>
      <c r="M24224" s="120"/>
      <c r="N24224" s="120"/>
      <c r="U24224" s="121"/>
      <c r="V24224" s="122"/>
      <c r="W24224" s="123"/>
      <c r="AC24224" s="123"/>
    </row>
    <row r="24225" spans="5:29" s="2" customFormat="1">
      <c r="E24225" s="120"/>
      <c r="M24225" s="120"/>
      <c r="N24225" s="120"/>
      <c r="U24225" s="121"/>
      <c r="V24225" s="122"/>
      <c r="W24225" s="123"/>
      <c r="AC24225" s="123"/>
    </row>
    <row r="24226" spans="5:29" s="2" customFormat="1">
      <c r="E24226" s="120"/>
      <c r="M24226" s="120"/>
      <c r="N24226" s="120"/>
      <c r="U24226" s="121"/>
      <c r="V24226" s="122"/>
      <c r="W24226" s="123"/>
      <c r="AC24226" s="123"/>
    </row>
    <row r="24227" spans="5:29" s="2" customFormat="1">
      <c r="E24227" s="120"/>
      <c r="M24227" s="120"/>
      <c r="N24227" s="120"/>
      <c r="U24227" s="121"/>
      <c r="V24227" s="122"/>
      <c r="W24227" s="123"/>
      <c r="AC24227" s="123"/>
    </row>
    <row r="24228" spans="5:29" s="2" customFormat="1">
      <c r="E24228" s="120"/>
      <c r="M24228" s="120"/>
      <c r="N24228" s="120"/>
      <c r="U24228" s="121"/>
      <c r="V24228" s="122"/>
      <c r="W24228" s="123"/>
      <c r="AC24228" s="123"/>
    </row>
    <row r="24229" spans="5:29" s="2" customFormat="1">
      <c r="E24229" s="120"/>
      <c r="M24229" s="120"/>
      <c r="N24229" s="120"/>
      <c r="U24229" s="121"/>
      <c r="V24229" s="122"/>
      <c r="W24229" s="123"/>
      <c r="AC24229" s="123"/>
    </row>
    <row r="24230" spans="5:29" s="2" customFormat="1">
      <c r="E24230" s="120"/>
      <c r="M24230" s="120"/>
      <c r="N24230" s="120"/>
      <c r="U24230" s="121"/>
      <c r="V24230" s="122"/>
      <c r="W24230" s="123"/>
      <c r="AC24230" s="123"/>
    </row>
    <row r="24231" spans="5:29" s="2" customFormat="1">
      <c r="E24231" s="120"/>
      <c r="M24231" s="120"/>
      <c r="N24231" s="120"/>
      <c r="U24231" s="121"/>
      <c r="V24231" s="122"/>
      <c r="W24231" s="123"/>
      <c r="AC24231" s="123"/>
    </row>
    <row r="24232" spans="5:29" s="2" customFormat="1">
      <c r="E24232" s="120"/>
      <c r="M24232" s="120"/>
      <c r="N24232" s="120"/>
      <c r="U24232" s="121"/>
      <c r="V24232" s="122"/>
      <c r="W24232" s="123"/>
      <c r="AC24232" s="123"/>
    </row>
    <row r="24233" spans="5:29" s="2" customFormat="1">
      <c r="E24233" s="120"/>
      <c r="M24233" s="120"/>
      <c r="N24233" s="120"/>
      <c r="U24233" s="121"/>
      <c r="V24233" s="122"/>
      <c r="W24233" s="123"/>
      <c r="AC24233" s="123"/>
    </row>
    <row r="24234" spans="5:29" s="2" customFormat="1">
      <c r="E24234" s="120"/>
      <c r="M24234" s="120"/>
      <c r="N24234" s="120"/>
      <c r="U24234" s="121"/>
      <c r="V24234" s="122"/>
      <c r="W24234" s="123"/>
      <c r="AC24234" s="123"/>
    </row>
    <row r="24235" spans="5:29" s="2" customFormat="1">
      <c r="E24235" s="120"/>
      <c r="M24235" s="120"/>
      <c r="N24235" s="120"/>
      <c r="U24235" s="121"/>
      <c r="V24235" s="122"/>
      <c r="W24235" s="123"/>
      <c r="AC24235" s="123"/>
    </row>
    <row r="24236" spans="5:29" s="2" customFormat="1">
      <c r="E24236" s="120"/>
      <c r="M24236" s="120"/>
      <c r="N24236" s="120"/>
      <c r="U24236" s="121"/>
      <c r="V24236" s="122"/>
      <c r="W24236" s="123"/>
      <c r="AC24236" s="123"/>
    </row>
    <row r="24237" spans="5:29" s="2" customFormat="1">
      <c r="E24237" s="120"/>
      <c r="M24237" s="120"/>
      <c r="N24237" s="120"/>
      <c r="U24237" s="121"/>
      <c r="V24237" s="122"/>
      <c r="W24237" s="123"/>
      <c r="AC24237" s="123"/>
    </row>
    <row r="24238" spans="5:29" s="2" customFormat="1">
      <c r="E24238" s="120"/>
      <c r="M24238" s="120"/>
      <c r="N24238" s="120"/>
      <c r="U24238" s="121"/>
      <c r="V24238" s="122"/>
      <c r="W24238" s="123"/>
      <c r="AC24238" s="123"/>
    </row>
    <row r="24239" spans="5:29" s="2" customFormat="1">
      <c r="E24239" s="120"/>
      <c r="M24239" s="120"/>
      <c r="N24239" s="120"/>
      <c r="U24239" s="121"/>
      <c r="V24239" s="122"/>
      <c r="W24239" s="123"/>
      <c r="AC24239" s="123"/>
    </row>
    <row r="24240" spans="5:29" s="2" customFormat="1">
      <c r="E24240" s="120"/>
      <c r="M24240" s="120"/>
      <c r="N24240" s="120"/>
      <c r="U24240" s="121"/>
      <c r="V24240" s="122"/>
      <c r="W24240" s="123"/>
      <c r="AC24240" s="123"/>
    </row>
    <row r="24241" spans="5:29" s="2" customFormat="1">
      <c r="E24241" s="120"/>
      <c r="M24241" s="120"/>
      <c r="N24241" s="120"/>
      <c r="U24241" s="121"/>
      <c r="V24241" s="122"/>
      <c r="W24241" s="123"/>
      <c r="AC24241" s="123"/>
    </row>
    <row r="24242" spans="5:29" s="2" customFormat="1">
      <c r="E24242" s="120"/>
      <c r="M24242" s="120"/>
      <c r="N24242" s="120"/>
      <c r="U24242" s="121"/>
      <c r="V24242" s="122"/>
      <c r="W24242" s="123"/>
      <c r="AC24242" s="123"/>
    </row>
    <row r="24243" spans="5:29" s="2" customFormat="1">
      <c r="E24243" s="120"/>
      <c r="M24243" s="120"/>
      <c r="N24243" s="120"/>
      <c r="U24243" s="121"/>
      <c r="V24243" s="122"/>
      <c r="W24243" s="123"/>
      <c r="AC24243" s="123"/>
    </row>
    <row r="24244" spans="5:29" s="2" customFormat="1">
      <c r="E24244" s="120"/>
      <c r="M24244" s="120"/>
      <c r="N24244" s="120"/>
      <c r="U24244" s="121"/>
      <c r="V24244" s="122"/>
      <c r="W24244" s="123"/>
      <c r="AC24244" s="123"/>
    </row>
    <row r="24245" spans="5:29" s="2" customFormat="1">
      <c r="E24245" s="120"/>
      <c r="M24245" s="120"/>
      <c r="N24245" s="120"/>
      <c r="U24245" s="121"/>
      <c r="V24245" s="122"/>
      <c r="W24245" s="123"/>
      <c r="AC24245" s="123"/>
    </row>
    <row r="24246" spans="5:29" s="2" customFormat="1">
      <c r="E24246" s="120"/>
      <c r="M24246" s="120"/>
      <c r="N24246" s="120"/>
      <c r="U24246" s="121"/>
      <c r="V24246" s="122"/>
      <c r="W24246" s="123"/>
      <c r="AC24246" s="123"/>
    </row>
    <row r="24247" spans="5:29" s="2" customFormat="1">
      <c r="E24247" s="120"/>
      <c r="M24247" s="120"/>
      <c r="N24247" s="120"/>
      <c r="U24247" s="121"/>
      <c r="V24247" s="122"/>
      <c r="W24247" s="123"/>
      <c r="AC24247" s="123"/>
    </row>
    <row r="24248" spans="5:29" s="2" customFormat="1">
      <c r="E24248" s="120"/>
      <c r="M24248" s="120"/>
      <c r="N24248" s="120"/>
      <c r="U24248" s="121"/>
      <c r="V24248" s="122"/>
      <c r="W24248" s="123"/>
      <c r="AC24248" s="123"/>
    </row>
    <row r="24249" spans="5:29" s="2" customFormat="1">
      <c r="E24249" s="120"/>
      <c r="M24249" s="120"/>
      <c r="N24249" s="120"/>
      <c r="U24249" s="121"/>
      <c r="V24249" s="122"/>
      <c r="W24249" s="123"/>
      <c r="AC24249" s="123"/>
    </row>
    <row r="24250" spans="5:29" s="2" customFormat="1">
      <c r="E24250" s="120"/>
      <c r="M24250" s="120"/>
      <c r="N24250" s="120"/>
      <c r="U24250" s="121"/>
      <c r="V24250" s="122"/>
      <c r="W24250" s="123"/>
      <c r="AC24250" s="123"/>
    </row>
    <row r="24251" spans="5:29" s="2" customFormat="1">
      <c r="E24251" s="120"/>
      <c r="M24251" s="120"/>
      <c r="N24251" s="120"/>
      <c r="U24251" s="121"/>
      <c r="V24251" s="122"/>
      <c r="W24251" s="123"/>
      <c r="AC24251" s="123"/>
    </row>
    <row r="24252" spans="5:29" s="2" customFormat="1">
      <c r="E24252" s="120"/>
      <c r="M24252" s="120"/>
      <c r="N24252" s="120"/>
      <c r="U24252" s="121"/>
      <c r="V24252" s="122"/>
      <c r="W24252" s="123"/>
      <c r="AC24252" s="123"/>
    </row>
    <row r="24253" spans="5:29" s="2" customFormat="1">
      <c r="E24253" s="120"/>
      <c r="M24253" s="120"/>
      <c r="N24253" s="120"/>
      <c r="U24253" s="121"/>
      <c r="V24253" s="122"/>
      <c r="W24253" s="123"/>
      <c r="AC24253" s="123"/>
    </row>
    <row r="24254" spans="5:29" s="2" customFormat="1">
      <c r="E24254" s="120"/>
      <c r="M24254" s="120"/>
      <c r="N24254" s="120"/>
      <c r="U24254" s="121"/>
      <c r="V24254" s="122"/>
      <c r="W24254" s="123"/>
      <c r="AC24254" s="123"/>
    </row>
    <row r="24255" spans="5:29" s="2" customFormat="1">
      <c r="E24255" s="120"/>
      <c r="M24255" s="120"/>
      <c r="N24255" s="120"/>
      <c r="U24255" s="121"/>
      <c r="V24255" s="122"/>
      <c r="W24255" s="123"/>
      <c r="AC24255" s="123"/>
    </row>
    <row r="24256" spans="5:29" s="2" customFormat="1">
      <c r="E24256" s="120"/>
      <c r="M24256" s="120"/>
      <c r="N24256" s="120"/>
      <c r="U24256" s="121"/>
      <c r="V24256" s="122"/>
      <c r="W24256" s="123"/>
      <c r="AC24256" s="123"/>
    </row>
    <row r="24257" spans="5:29" s="2" customFormat="1">
      <c r="E24257" s="120"/>
      <c r="M24257" s="120"/>
      <c r="N24257" s="120"/>
      <c r="U24257" s="121"/>
      <c r="V24257" s="122"/>
      <c r="W24257" s="123"/>
      <c r="AC24257" s="123"/>
    </row>
    <row r="24258" spans="5:29" s="2" customFormat="1">
      <c r="E24258" s="120"/>
      <c r="M24258" s="120"/>
      <c r="N24258" s="120"/>
      <c r="U24258" s="121"/>
      <c r="V24258" s="122"/>
      <c r="W24258" s="123"/>
      <c r="AC24258" s="123"/>
    </row>
    <row r="24259" spans="5:29" s="2" customFormat="1">
      <c r="E24259" s="120"/>
      <c r="M24259" s="120"/>
      <c r="N24259" s="120"/>
      <c r="U24259" s="121"/>
      <c r="V24259" s="122"/>
      <c r="W24259" s="123"/>
      <c r="AC24259" s="123"/>
    </row>
    <row r="24260" spans="5:29" s="2" customFormat="1">
      <c r="E24260" s="120"/>
      <c r="M24260" s="120"/>
      <c r="N24260" s="120"/>
      <c r="U24260" s="121"/>
      <c r="V24260" s="122"/>
      <c r="W24260" s="123"/>
      <c r="AC24260" s="123"/>
    </row>
    <row r="24261" spans="5:29" s="2" customFormat="1">
      <c r="E24261" s="120"/>
      <c r="M24261" s="120"/>
      <c r="N24261" s="120"/>
      <c r="U24261" s="121"/>
      <c r="V24261" s="122"/>
      <c r="W24261" s="123"/>
      <c r="AC24261" s="123"/>
    </row>
    <row r="24262" spans="5:29" s="2" customFormat="1">
      <c r="E24262" s="120"/>
      <c r="M24262" s="120"/>
      <c r="N24262" s="120"/>
      <c r="U24262" s="121"/>
      <c r="V24262" s="122"/>
      <c r="W24262" s="123"/>
      <c r="AC24262" s="123"/>
    </row>
    <row r="24263" spans="5:29" s="2" customFormat="1">
      <c r="E24263" s="120"/>
      <c r="M24263" s="120"/>
      <c r="N24263" s="120"/>
      <c r="U24263" s="121"/>
      <c r="V24263" s="122"/>
      <c r="W24263" s="123"/>
      <c r="AC24263" s="123"/>
    </row>
    <row r="24264" spans="5:29" s="2" customFormat="1">
      <c r="E24264" s="120"/>
      <c r="M24264" s="120"/>
      <c r="N24264" s="120"/>
      <c r="U24264" s="121"/>
      <c r="V24264" s="122"/>
      <c r="W24264" s="123"/>
      <c r="AC24264" s="123"/>
    </row>
    <row r="24265" spans="5:29" s="2" customFormat="1">
      <c r="E24265" s="120"/>
      <c r="M24265" s="120"/>
      <c r="N24265" s="120"/>
      <c r="U24265" s="121"/>
      <c r="V24265" s="122"/>
      <c r="W24265" s="123"/>
      <c r="AC24265" s="123"/>
    </row>
    <row r="24266" spans="5:29" s="2" customFormat="1">
      <c r="E24266" s="120"/>
      <c r="M24266" s="120"/>
      <c r="N24266" s="120"/>
      <c r="U24266" s="121"/>
      <c r="V24266" s="122"/>
      <c r="W24266" s="123"/>
      <c r="AC24266" s="123"/>
    </row>
    <row r="24267" spans="5:29" s="2" customFormat="1">
      <c r="E24267" s="120"/>
      <c r="M24267" s="120"/>
      <c r="N24267" s="120"/>
      <c r="U24267" s="121"/>
      <c r="V24267" s="122"/>
      <c r="W24267" s="123"/>
      <c r="AC24267" s="123"/>
    </row>
    <row r="24268" spans="5:29" s="2" customFormat="1">
      <c r="E24268" s="120"/>
      <c r="M24268" s="120"/>
      <c r="N24268" s="120"/>
      <c r="U24268" s="121"/>
      <c r="V24268" s="122"/>
      <c r="W24268" s="123"/>
      <c r="AC24268" s="123"/>
    </row>
    <row r="24269" spans="5:29" s="2" customFormat="1">
      <c r="E24269" s="120"/>
      <c r="M24269" s="120"/>
      <c r="N24269" s="120"/>
      <c r="U24269" s="121"/>
      <c r="V24269" s="122"/>
      <c r="W24269" s="123"/>
      <c r="AC24269" s="123"/>
    </row>
    <row r="24270" spans="5:29" s="2" customFormat="1">
      <c r="E24270" s="120"/>
      <c r="M24270" s="120"/>
      <c r="N24270" s="120"/>
      <c r="U24270" s="121"/>
      <c r="V24270" s="122"/>
      <c r="W24270" s="123"/>
      <c r="AC24270" s="123"/>
    </row>
    <row r="24271" spans="5:29" s="2" customFormat="1">
      <c r="E24271" s="120"/>
      <c r="M24271" s="120"/>
      <c r="N24271" s="120"/>
      <c r="U24271" s="121"/>
      <c r="V24271" s="122"/>
      <c r="W24271" s="123"/>
      <c r="AC24271" s="123"/>
    </row>
    <row r="24272" spans="5:29" s="2" customFormat="1">
      <c r="E24272" s="120"/>
      <c r="M24272" s="120"/>
      <c r="N24272" s="120"/>
      <c r="U24272" s="121"/>
      <c r="V24272" s="122"/>
      <c r="W24272" s="123"/>
      <c r="AC24272" s="123"/>
    </row>
    <row r="24273" spans="5:29" s="2" customFormat="1">
      <c r="E24273" s="120"/>
      <c r="M24273" s="120"/>
      <c r="N24273" s="120"/>
      <c r="U24273" s="121"/>
      <c r="V24273" s="122"/>
      <c r="W24273" s="123"/>
      <c r="AC24273" s="123"/>
    </row>
    <row r="24274" spans="5:29" s="2" customFormat="1">
      <c r="E24274" s="120"/>
      <c r="M24274" s="120"/>
      <c r="N24274" s="120"/>
      <c r="U24274" s="121"/>
      <c r="V24274" s="122"/>
      <c r="W24274" s="123"/>
      <c r="AC24274" s="123"/>
    </row>
    <row r="24275" spans="5:29" s="2" customFormat="1">
      <c r="E24275" s="120"/>
      <c r="M24275" s="120"/>
      <c r="N24275" s="120"/>
      <c r="U24275" s="121"/>
      <c r="V24275" s="122"/>
      <c r="W24275" s="123"/>
      <c r="AC24275" s="123"/>
    </row>
    <row r="24276" spans="5:29" s="2" customFormat="1">
      <c r="E24276" s="120"/>
      <c r="M24276" s="120"/>
      <c r="N24276" s="120"/>
      <c r="U24276" s="121"/>
      <c r="V24276" s="122"/>
      <c r="W24276" s="123"/>
      <c r="AC24276" s="123"/>
    </row>
    <row r="24277" spans="5:29" s="2" customFormat="1">
      <c r="E24277" s="120"/>
      <c r="M24277" s="120"/>
      <c r="N24277" s="120"/>
      <c r="U24277" s="121"/>
      <c r="V24277" s="122"/>
      <c r="W24277" s="123"/>
      <c r="AC24277" s="123"/>
    </row>
    <row r="24278" spans="5:29" s="2" customFormat="1">
      <c r="E24278" s="120"/>
      <c r="M24278" s="120"/>
      <c r="N24278" s="120"/>
      <c r="U24278" s="121"/>
      <c r="V24278" s="122"/>
      <c r="W24278" s="123"/>
      <c r="AC24278" s="123"/>
    </row>
    <row r="24279" spans="5:29" s="2" customFormat="1">
      <c r="E24279" s="120"/>
      <c r="M24279" s="120"/>
      <c r="N24279" s="120"/>
      <c r="U24279" s="121"/>
      <c r="V24279" s="122"/>
      <c r="W24279" s="123"/>
      <c r="AC24279" s="123"/>
    </row>
    <row r="24280" spans="5:29" s="2" customFormat="1">
      <c r="E24280" s="120"/>
      <c r="M24280" s="120"/>
      <c r="N24280" s="120"/>
      <c r="U24280" s="121"/>
      <c r="V24280" s="122"/>
      <c r="W24280" s="123"/>
      <c r="AC24280" s="123"/>
    </row>
    <row r="24281" spans="5:29" s="2" customFormat="1">
      <c r="E24281" s="120"/>
      <c r="M24281" s="120"/>
      <c r="N24281" s="120"/>
      <c r="U24281" s="121"/>
      <c r="V24281" s="122"/>
      <c r="W24281" s="123"/>
      <c r="AC24281" s="123"/>
    </row>
    <row r="24282" spans="5:29" s="2" customFormat="1">
      <c r="E24282" s="120"/>
      <c r="M24282" s="120"/>
      <c r="N24282" s="120"/>
      <c r="U24282" s="121"/>
      <c r="V24282" s="122"/>
      <c r="W24282" s="123"/>
      <c r="AC24282" s="123"/>
    </row>
    <row r="24283" spans="5:29" s="2" customFormat="1">
      <c r="E24283" s="120"/>
      <c r="M24283" s="120"/>
      <c r="N24283" s="120"/>
      <c r="U24283" s="121"/>
      <c r="V24283" s="122"/>
      <c r="W24283" s="123"/>
      <c r="AC24283" s="123"/>
    </row>
    <row r="24284" spans="5:29" s="2" customFormat="1">
      <c r="E24284" s="120"/>
      <c r="M24284" s="120"/>
      <c r="N24284" s="120"/>
      <c r="U24284" s="121"/>
      <c r="V24284" s="122"/>
      <c r="W24284" s="123"/>
      <c r="AC24284" s="123"/>
    </row>
    <row r="24285" spans="5:29" s="2" customFormat="1">
      <c r="E24285" s="120"/>
      <c r="M24285" s="120"/>
      <c r="N24285" s="120"/>
      <c r="U24285" s="121"/>
      <c r="V24285" s="122"/>
      <c r="W24285" s="123"/>
      <c r="AC24285" s="123"/>
    </row>
    <row r="24286" spans="5:29" s="2" customFormat="1">
      <c r="E24286" s="120"/>
      <c r="M24286" s="120"/>
      <c r="N24286" s="120"/>
      <c r="U24286" s="121"/>
      <c r="V24286" s="122"/>
      <c r="W24286" s="123"/>
      <c r="AC24286" s="123"/>
    </row>
    <row r="24287" spans="5:29" s="2" customFormat="1">
      <c r="E24287" s="120"/>
      <c r="M24287" s="120"/>
      <c r="N24287" s="120"/>
      <c r="U24287" s="121"/>
      <c r="V24287" s="122"/>
      <c r="W24287" s="123"/>
      <c r="AC24287" s="123"/>
    </row>
    <row r="24288" spans="5:29" s="2" customFormat="1">
      <c r="E24288" s="120"/>
      <c r="M24288" s="120"/>
      <c r="N24288" s="120"/>
      <c r="U24288" s="121"/>
      <c r="V24288" s="122"/>
      <c r="W24288" s="123"/>
      <c r="AC24288" s="123"/>
    </row>
    <row r="24289" spans="5:29" s="2" customFormat="1">
      <c r="E24289" s="120"/>
      <c r="M24289" s="120"/>
      <c r="N24289" s="120"/>
      <c r="U24289" s="121"/>
      <c r="V24289" s="122"/>
      <c r="W24289" s="123"/>
      <c r="AC24289" s="123"/>
    </row>
    <row r="24290" spans="5:29" s="2" customFormat="1">
      <c r="E24290" s="120"/>
      <c r="M24290" s="120"/>
      <c r="N24290" s="120"/>
      <c r="U24290" s="121"/>
      <c r="V24290" s="122"/>
      <c r="W24290" s="123"/>
      <c r="AC24290" s="123"/>
    </row>
    <row r="24291" spans="5:29" s="2" customFormat="1">
      <c r="E24291" s="120"/>
      <c r="M24291" s="120"/>
      <c r="N24291" s="120"/>
      <c r="U24291" s="121"/>
      <c r="V24291" s="122"/>
      <c r="W24291" s="123"/>
      <c r="AC24291" s="123"/>
    </row>
    <row r="24292" spans="5:29" s="2" customFormat="1">
      <c r="E24292" s="120"/>
      <c r="M24292" s="120"/>
      <c r="N24292" s="120"/>
      <c r="U24292" s="121"/>
      <c r="V24292" s="122"/>
      <c r="W24292" s="123"/>
      <c r="AC24292" s="123"/>
    </row>
    <row r="24293" spans="5:29" s="2" customFormat="1">
      <c r="E24293" s="120"/>
      <c r="M24293" s="120"/>
      <c r="N24293" s="120"/>
      <c r="U24293" s="121"/>
      <c r="V24293" s="122"/>
      <c r="W24293" s="123"/>
      <c r="AC24293" s="123"/>
    </row>
    <row r="24294" spans="5:29" s="2" customFormat="1">
      <c r="E24294" s="120"/>
      <c r="M24294" s="120"/>
      <c r="N24294" s="120"/>
      <c r="U24294" s="121"/>
      <c r="V24294" s="122"/>
      <c r="W24294" s="123"/>
      <c r="AC24294" s="123"/>
    </row>
    <row r="24295" spans="5:29" s="2" customFormat="1">
      <c r="E24295" s="120"/>
      <c r="M24295" s="120"/>
      <c r="N24295" s="120"/>
      <c r="U24295" s="121"/>
      <c r="V24295" s="122"/>
      <c r="W24295" s="123"/>
      <c r="AC24295" s="123"/>
    </row>
    <row r="24296" spans="5:29" s="2" customFormat="1">
      <c r="E24296" s="120"/>
      <c r="M24296" s="120"/>
      <c r="N24296" s="120"/>
      <c r="U24296" s="121"/>
      <c r="V24296" s="122"/>
      <c r="W24296" s="123"/>
      <c r="AC24296" s="123"/>
    </row>
    <row r="24297" spans="5:29" s="2" customFormat="1">
      <c r="E24297" s="120"/>
      <c r="M24297" s="120"/>
      <c r="N24297" s="120"/>
      <c r="U24297" s="121"/>
      <c r="V24297" s="122"/>
      <c r="W24297" s="123"/>
      <c r="AC24297" s="123"/>
    </row>
    <row r="24298" spans="5:29" s="2" customFormat="1">
      <c r="E24298" s="120"/>
      <c r="M24298" s="120"/>
      <c r="N24298" s="120"/>
      <c r="U24298" s="121"/>
      <c r="V24298" s="122"/>
      <c r="W24298" s="123"/>
      <c r="AC24298" s="123"/>
    </row>
    <row r="24299" spans="5:29" s="2" customFormat="1">
      <c r="E24299" s="120"/>
      <c r="M24299" s="120"/>
      <c r="N24299" s="120"/>
      <c r="U24299" s="121"/>
      <c r="V24299" s="122"/>
      <c r="W24299" s="123"/>
      <c r="AC24299" s="123"/>
    </row>
    <row r="24300" spans="5:29" s="2" customFormat="1">
      <c r="E24300" s="120"/>
      <c r="M24300" s="120"/>
      <c r="N24300" s="120"/>
      <c r="U24300" s="121"/>
      <c r="V24300" s="122"/>
      <c r="W24300" s="123"/>
      <c r="AC24300" s="123"/>
    </row>
    <row r="24301" spans="5:29" s="2" customFormat="1">
      <c r="E24301" s="120"/>
      <c r="M24301" s="120"/>
      <c r="N24301" s="120"/>
      <c r="U24301" s="121"/>
      <c r="V24301" s="122"/>
      <c r="W24301" s="123"/>
      <c r="AC24301" s="123"/>
    </row>
    <row r="24302" spans="5:29" s="2" customFormat="1">
      <c r="E24302" s="120"/>
      <c r="M24302" s="120"/>
      <c r="N24302" s="120"/>
      <c r="U24302" s="121"/>
      <c r="V24302" s="122"/>
      <c r="W24302" s="123"/>
      <c r="AC24302" s="123"/>
    </row>
    <row r="24303" spans="5:29" s="2" customFormat="1">
      <c r="E24303" s="120"/>
      <c r="M24303" s="120"/>
      <c r="N24303" s="120"/>
      <c r="U24303" s="121"/>
      <c r="V24303" s="122"/>
      <c r="W24303" s="123"/>
      <c r="AC24303" s="123"/>
    </row>
    <row r="24304" spans="5:29" s="2" customFormat="1">
      <c r="E24304" s="120"/>
      <c r="M24304" s="120"/>
      <c r="N24304" s="120"/>
      <c r="U24304" s="121"/>
      <c r="V24304" s="122"/>
      <c r="W24304" s="123"/>
      <c r="AC24304" s="123"/>
    </row>
    <row r="24305" spans="5:29" s="2" customFormat="1">
      <c r="E24305" s="120"/>
      <c r="M24305" s="120"/>
      <c r="N24305" s="120"/>
      <c r="U24305" s="121"/>
      <c r="V24305" s="122"/>
      <c r="W24305" s="123"/>
      <c r="AC24305" s="123"/>
    </row>
    <row r="24306" spans="5:29" s="2" customFormat="1">
      <c r="E24306" s="120"/>
      <c r="M24306" s="120"/>
      <c r="N24306" s="120"/>
      <c r="U24306" s="121"/>
      <c r="V24306" s="122"/>
      <c r="W24306" s="123"/>
      <c r="AC24306" s="123"/>
    </row>
    <row r="24307" spans="5:29" s="2" customFormat="1">
      <c r="E24307" s="120"/>
      <c r="M24307" s="120"/>
      <c r="N24307" s="120"/>
      <c r="U24307" s="121"/>
      <c r="V24307" s="122"/>
      <c r="W24307" s="123"/>
      <c r="AC24307" s="123"/>
    </row>
    <row r="24308" spans="5:29" s="2" customFormat="1">
      <c r="E24308" s="120"/>
      <c r="M24308" s="120"/>
      <c r="N24308" s="120"/>
      <c r="U24308" s="121"/>
      <c r="V24308" s="122"/>
      <c r="W24308" s="123"/>
      <c r="AC24308" s="123"/>
    </row>
    <row r="24309" spans="5:29" s="2" customFormat="1">
      <c r="E24309" s="120"/>
      <c r="M24309" s="120"/>
      <c r="N24309" s="120"/>
      <c r="U24309" s="121"/>
      <c r="V24309" s="122"/>
      <c r="W24309" s="123"/>
      <c r="AC24309" s="123"/>
    </row>
    <row r="24310" spans="5:29" s="2" customFormat="1">
      <c r="E24310" s="120"/>
      <c r="M24310" s="120"/>
      <c r="N24310" s="120"/>
      <c r="U24310" s="121"/>
      <c r="V24310" s="122"/>
      <c r="W24310" s="123"/>
      <c r="AC24310" s="123"/>
    </row>
    <row r="24311" spans="5:29" s="2" customFormat="1">
      <c r="E24311" s="120"/>
      <c r="M24311" s="120"/>
      <c r="N24311" s="120"/>
      <c r="U24311" s="121"/>
      <c r="V24311" s="122"/>
      <c r="W24311" s="123"/>
      <c r="AC24311" s="123"/>
    </row>
    <row r="24312" spans="5:29" s="2" customFormat="1">
      <c r="E24312" s="120"/>
      <c r="M24312" s="120"/>
      <c r="N24312" s="120"/>
      <c r="U24312" s="121"/>
      <c r="V24312" s="122"/>
      <c r="W24312" s="123"/>
      <c r="AC24312" s="123"/>
    </row>
    <row r="24313" spans="5:29" s="2" customFormat="1">
      <c r="E24313" s="120"/>
      <c r="M24313" s="120"/>
      <c r="N24313" s="120"/>
      <c r="U24313" s="121"/>
      <c r="V24313" s="122"/>
      <c r="W24313" s="123"/>
      <c r="AC24313" s="123"/>
    </row>
    <row r="24314" spans="5:29" s="2" customFormat="1">
      <c r="E24314" s="120"/>
      <c r="M24314" s="120"/>
      <c r="N24314" s="120"/>
      <c r="U24314" s="121"/>
      <c r="V24314" s="122"/>
      <c r="W24314" s="123"/>
      <c r="AC24314" s="123"/>
    </row>
    <row r="24315" spans="5:29" s="2" customFormat="1">
      <c r="E24315" s="120"/>
      <c r="M24315" s="120"/>
      <c r="N24315" s="120"/>
      <c r="U24315" s="121"/>
      <c r="V24315" s="122"/>
      <c r="W24315" s="123"/>
      <c r="AC24315" s="123"/>
    </row>
    <row r="24316" spans="5:29" s="2" customFormat="1">
      <c r="E24316" s="120"/>
      <c r="M24316" s="120"/>
      <c r="N24316" s="120"/>
      <c r="U24316" s="121"/>
      <c r="V24316" s="122"/>
      <c r="W24316" s="123"/>
      <c r="AC24316" s="123"/>
    </row>
    <row r="24317" spans="5:29" s="2" customFormat="1">
      <c r="E24317" s="120"/>
      <c r="M24317" s="120"/>
      <c r="N24317" s="120"/>
      <c r="U24317" s="121"/>
      <c r="V24317" s="122"/>
      <c r="W24317" s="123"/>
      <c r="AC24317" s="123"/>
    </row>
    <row r="24318" spans="5:29" s="2" customFormat="1">
      <c r="E24318" s="120"/>
      <c r="M24318" s="120"/>
      <c r="N24318" s="120"/>
      <c r="U24318" s="121"/>
      <c r="V24318" s="122"/>
      <c r="W24318" s="123"/>
      <c r="AC24318" s="123"/>
    </row>
    <row r="24319" spans="5:29" s="2" customFormat="1">
      <c r="E24319" s="120"/>
      <c r="M24319" s="120"/>
      <c r="N24319" s="120"/>
      <c r="U24319" s="121"/>
      <c r="V24319" s="122"/>
      <c r="W24319" s="123"/>
      <c r="AC24319" s="123"/>
    </row>
    <row r="24320" spans="5:29" s="2" customFormat="1">
      <c r="E24320" s="120"/>
      <c r="M24320" s="120"/>
      <c r="N24320" s="120"/>
      <c r="U24320" s="121"/>
      <c r="V24320" s="122"/>
      <c r="W24320" s="123"/>
      <c r="AC24320" s="123"/>
    </row>
    <row r="24321" spans="5:29" s="2" customFormat="1">
      <c r="E24321" s="120"/>
      <c r="M24321" s="120"/>
      <c r="N24321" s="120"/>
      <c r="U24321" s="121"/>
      <c r="V24321" s="122"/>
      <c r="W24321" s="123"/>
      <c r="AC24321" s="123"/>
    </row>
    <row r="24322" spans="5:29" s="2" customFormat="1">
      <c r="E24322" s="120"/>
      <c r="M24322" s="120"/>
      <c r="N24322" s="120"/>
      <c r="U24322" s="121"/>
      <c r="V24322" s="122"/>
      <c r="W24322" s="123"/>
      <c r="AC24322" s="123"/>
    </row>
    <row r="24323" spans="5:29" s="2" customFormat="1">
      <c r="E24323" s="120"/>
      <c r="M24323" s="120"/>
      <c r="N24323" s="120"/>
      <c r="U24323" s="121"/>
      <c r="V24323" s="122"/>
      <c r="W24323" s="123"/>
      <c r="AC24323" s="123"/>
    </row>
    <row r="24324" spans="5:29" s="2" customFormat="1">
      <c r="E24324" s="120"/>
      <c r="M24324" s="120"/>
      <c r="N24324" s="120"/>
      <c r="U24324" s="121"/>
      <c r="V24324" s="122"/>
      <c r="W24324" s="123"/>
      <c r="AC24324" s="123"/>
    </row>
    <row r="24325" spans="5:29" s="2" customFormat="1">
      <c r="E24325" s="120"/>
      <c r="M24325" s="120"/>
      <c r="N24325" s="120"/>
      <c r="U24325" s="121"/>
      <c r="V24325" s="122"/>
      <c r="W24325" s="123"/>
      <c r="AC24325" s="123"/>
    </row>
    <row r="24326" spans="5:29" s="2" customFormat="1">
      <c r="E24326" s="120"/>
      <c r="M24326" s="120"/>
      <c r="N24326" s="120"/>
      <c r="U24326" s="121"/>
      <c r="V24326" s="122"/>
      <c r="W24326" s="123"/>
      <c r="AC24326" s="123"/>
    </row>
    <row r="24327" spans="5:29" s="2" customFormat="1">
      <c r="E24327" s="120"/>
      <c r="M24327" s="120"/>
      <c r="N24327" s="120"/>
      <c r="U24327" s="121"/>
      <c r="V24327" s="122"/>
      <c r="W24327" s="123"/>
      <c r="AC24327" s="123"/>
    </row>
    <row r="24328" spans="5:29" s="2" customFormat="1">
      <c r="E24328" s="120"/>
      <c r="M24328" s="120"/>
      <c r="N24328" s="120"/>
      <c r="U24328" s="121"/>
      <c r="V24328" s="122"/>
      <c r="W24328" s="123"/>
      <c r="AC24328" s="123"/>
    </row>
    <row r="24329" spans="5:29" s="2" customFormat="1">
      <c r="E24329" s="120"/>
      <c r="M24329" s="120"/>
      <c r="N24329" s="120"/>
      <c r="U24329" s="121"/>
      <c r="V24329" s="122"/>
      <c r="W24329" s="123"/>
      <c r="AC24329" s="123"/>
    </row>
    <row r="24330" spans="5:29" s="2" customFormat="1">
      <c r="E24330" s="120"/>
      <c r="M24330" s="120"/>
      <c r="N24330" s="120"/>
      <c r="U24330" s="121"/>
      <c r="V24330" s="122"/>
      <c r="W24330" s="123"/>
      <c r="AC24330" s="123"/>
    </row>
    <row r="24331" spans="5:29" s="2" customFormat="1">
      <c r="E24331" s="120"/>
      <c r="M24331" s="120"/>
      <c r="N24331" s="120"/>
      <c r="U24331" s="121"/>
      <c r="V24331" s="122"/>
      <c r="W24331" s="123"/>
      <c r="AC24331" s="123"/>
    </row>
    <row r="24332" spans="5:29" s="2" customFormat="1">
      <c r="E24332" s="120"/>
      <c r="M24332" s="120"/>
      <c r="N24332" s="120"/>
      <c r="U24332" s="121"/>
      <c r="V24332" s="122"/>
      <c r="W24332" s="123"/>
      <c r="AC24332" s="123"/>
    </row>
    <row r="24333" spans="5:29" s="2" customFormat="1">
      <c r="E24333" s="120"/>
      <c r="M24333" s="120"/>
      <c r="N24333" s="120"/>
      <c r="U24333" s="121"/>
      <c r="V24333" s="122"/>
      <c r="W24333" s="123"/>
      <c r="AC24333" s="123"/>
    </row>
    <row r="24334" spans="5:29" s="2" customFormat="1">
      <c r="E24334" s="120"/>
      <c r="M24334" s="120"/>
      <c r="N24334" s="120"/>
      <c r="U24334" s="121"/>
      <c r="V24334" s="122"/>
      <c r="W24334" s="123"/>
      <c r="AC24334" s="123"/>
    </row>
    <row r="24335" spans="5:29" s="2" customFormat="1">
      <c r="E24335" s="120"/>
      <c r="M24335" s="120"/>
      <c r="N24335" s="120"/>
      <c r="U24335" s="121"/>
      <c r="V24335" s="122"/>
      <c r="W24335" s="123"/>
      <c r="AC24335" s="123"/>
    </row>
    <row r="24336" spans="5:29" s="2" customFormat="1">
      <c r="E24336" s="120"/>
      <c r="M24336" s="120"/>
      <c r="N24336" s="120"/>
      <c r="U24336" s="121"/>
      <c r="V24336" s="122"/>
      <c r="W24336" s="123"/>
      <c r="AC24336" s="123"/>
    </row>
    <row r="24337" spans="5:29" s="2" customFormat="1">
      <c r="E24337" s="120"/>
      <c r="M24337" s="120"/>
      <c r="N24337" s="120"/>
      <c r="U24337" s="121"/>
      <c r="V24337" s="122"/>
      <c r="W24337" s="123"/>
      <c r="AC24337" s="123"/>
    </row>
    <row r="24338" spans="5:29" s="2" customFormat="1">
      <c r="E24338" s="120"/>
      <c r="M24338" s="120"/>
      <c r="N24338" s="120"/>
      <c r="U24338" s="121"/>
      <c r="V24338" s="122"/>
      <c r="W24338" s="123"/>
      <c r="AC24338" s="123"/>
    </row>
    <row r="24339" spans="5:29" s="2" customFormat="1">
      <c r="E24339" s="120"/>
      <c r="M24339" s="120"/>
      <c r="N24339" s="120"/>
      <c r="U24339" s="121"/>
      <c r="V24339" s="122"/>
      <c r="W24339" s="123"/>
      <c r="AC24339" s="123"/>
    </row>
    <row r="24340" spans="5:29" s="2" customFormat="1">
      <c r="E24340" s="120"/>
      <c r="M24340" s="120"/>
      <c r="N24340" s="120"/>
      <c r="U24340" s="121"/>
      <c r="V24340" s="122"/>
      <c r="W24340" s="123"/>
      <c r="AC24340" s="123"/>
    </row>
    <row r="24341" spans="5:29" s="2" customFormat="1">
      <c r="E24341" s="120"/>
      <c r="M24341" s="120"/>
      <c r="N24341" s="120"/>
      <c r="U24341" s="121"/>
      <c r="V24341" s="122"/>
      <c r="W24341" s="123"/>
      <c r="AC24341" s="123"/>
    </row>
    <row r="24342" spans="5:29" s="2" customFormat="1">
      <c r="E24342" s="120"/>
      <c r="M24342" s="120"/>
      <c r="N24342" s="120"/>
      <c r="U24342" s="121"/>
      <c r="V24342" s="122"/>
      <c r="W24342" s="123"/>
      <c r="AC24342" s="123"/>
    </row>
    <row r="24343" spans="5:29" s="2" customFormat="1">
      <c r="E24343" s="120"/>
      <c r="M24343" s="120"/>
      <c r="N24343" s="120"/>
      <c r="U24343" s="121"/>
      <c r="V24343" s="122"/>
      <c r="W24343" s="123"/>
      <c r="AC24343" s="123"/>
    </row>
    <row r="24344" spans="5:29" s="2" customFormat="1">
      <c r="E24344" s="120"/>
      <c r="M24344" s="120"/>
      <c r="N24344" s="120"/>
      <c r="U24344" s="121"/>
      <c r="V24344" s="122"/>
      <c r="W24344" s="123"/>
      <c r="AC24344" s="123"/>
    </row>
    <row r="24345" spans="5:29" s="2" customFormat="1">
      <c r="E24345" s="120"/>
      <c r="M24345" s="120"/>
      <c r="N24345" s="120"/>
      <c r="U24345" s="121"/>
      <c r="V24345" s="122"/>
      <c r="W24345" s="123"/>
      <c r="AC24345" s="123"/>
    </row>
    <row r="24346" spans="5:29" s="2" customFormat="1">
      <c r="E24346" s="120"/>
      <c r="M24346" s="120"/>
      <c r="N24346" s="120"/>
      <c r="U24346" s="121"/>
      <c r="V24346" s="122"/>
      <c r="W24346" s="123"/>
      <c r="AC24346" s="123"/>
    </row>
    <row r="24347" spans="5:29" s="2" customFormat="1">
      <c r="E24347" s="120"/>
      <c r="M24347" s="120"/>
      <c r="N24347" s="120"/>
      <c r="U24347" s="121"/>
      <c r="V24347" s="122"/>
      <c r="W24347" s="123"/>
      <c r="AC24347" s="123"/>
    </row>
    <row r="24348" spans="5:29" s="2" customFormat="1">
      <c r="E24348" s="120"/>
      <c r="M24348" s="120"/>
      <c r="N24348" s="120"/>
      <c r="U24348" s="121"/>
      <c r="V24348" s="122"/>
      <c r="W24348" s="123"/>
      <c r="AC24348" s="123"/>
    </row>
    <row r="24349" spans="5:29" s="2" customFormat="1">
      <c r="E24349" s="120"/>
      <c r="M24349" s="120"/>
      <c r="N24349" s="120"/>
      <c r="U24349" s="121"/>
      <c r="V24349" s="122"/>
      <c r="W24349" s="123"/>
      <c r="AC24349" s="123"/>
    </row>
    <row r="24350" spans="5:29" s="2" customFormat="1">
      <c r="E24350" s="120"/>
      <c r="M24350" s="120"/>
      <c r="N24350" s="120"/>
      <c r="U24350" s="121"/>
      <c r="V24350" s="122"/>
      <c r="W24350" s="123"/>
      <c r="AC24350" s="123"/>
    </row>
    <row r="24351" spans="5:29" s="2" customFormat="1">
      <c r="E24351" s="120"/>
      <c r="M24351" s="120"/>
      <c r="N24351" s="120"/>
      <c r="U24351" s="121"/>
      <c r="V24351" s="122"/>
      <c r="W24351" s="123"/>
      <c r="AC24351" s="123"/>
    </row>
    <row r="24352" spans="5:29" s="2" customFormat="1">
      <c r="E24352" s="120"/>
      <c r="M24352" s="120"/>
      <c r="N24352" s="120"/>
      <c r="U24352" s="121"/>
      <c r="V24352" s="122"/>
      <c r="W24352" s="123"/>
      <c r="AC24352" s="123"/>
    </row>
    <row r="24353" spans="5:29" s="2" customFormat="1">
      <c r="E24353" s="120"/>
      <c r="M24353" s="120"/>
      <c r="N24353" s="120"/>
      <c r="U24353" s="121"/>
      <c r="V24353" s="122"/>
      <c r="W24353" s="123"/>
      <c r="AC24353" s="123"/>
    </row>
    <row r="24354" spans="5:29" s="2" customFormat="1">
      <c r="E24354" s="120"/>
      <c r="M24354" s="120"/>
      <c r="N24354" s="120"/>
      <c r="U24354" s="121"/>
      <c r="V24354" s="122"/>
      <c r="W24354" s="123"/>
      <c r="AC24354" s="123"/>
    </row>
    <row r="24355" spans="5:29" s="2" customFormat="1">
      <c r="E24355" s="120"/>
      <c r="M24355" s="120"/>
      <c r="N24355" s="120"/>
      <c r="U24355" s="121"/>
      <c r="V24355" s="122"/>
      <c r="W24355" s="123"/>
      <c r="AC24355" s="123"/>
    </row>
    <row r="24356" spans="5:29" s="2" customFormat="1">
      <c r="E24356" s="120"/>
      <c r="M24356" s="120"/>
      <c r="N24356" s="120"/>
      <c r="U24356" s="121"/>
      <c r="V24356" s="122"/>
      <c r="W24356" s="123"/>
      <c r="AC24356" s="123"/>
    </row>
    <row r="24357" spans="5:29" s="2" customFormat="1">
      <c r="E24357" s="120"/>
      <c r="M24357" s="120"/>
      <c r="N24357" s="120"/>
      <c r="U24357" s="121"/>
      <c r="V24357" s="122"/>
      <c r="W24357" s="123"/>
      <c r="AC24357" s="123"/>
    </row>
    <row r="24358" spans="5:29" s="2" customFormat="1">
      <c r="E24358" s="120"/>
      <c r="M24358" s="120"/>
      <c r="N24358" s="120"/>
      <c r="U24358" s="121"/>
      <c r="V24358" s="122"/>
      <c r="W24358" s="123"/>
      <c r="AC24358" s="123"/>
    </row>
    <row r="24359" spans="5:29" s="2" customFormat="1">
      <c r="E24359" s="120"/>
      <c r="M24359" s="120"/>
      <c r="N24359" s="120"/>
      <c r="U24359" s="121"/>
      <c r="V24359" s="122"/>
      <c r="W24359" s="123"/>
      <c r="AC24359" s="123"/>
    </row>
    <row r="24360" spans="5:29" s="2" customFormat="1">
      <c r="E24360" s="120"/>
      <c r="M24360" s="120"/>
      <c r="N24360" s="120"/>
      <c r="U24360" s="121"/>
      <c r="V24360" s="122"/>
      <c r="W24360" s="123"/>
      <c r="AC24360" s="123"/>
    </row>
    <row r="24361" spans="5:29" s="2" customFormat="1">
      <c r="E24361" s="120"/>
      <c r="M24361" s="120"/>
      <c r="N24361" s="120"/>
      <c r="U24361" s="121"/>
      <c r="V24361" s="122"/>
      <c r="W24361" s="123"/>
      <c r="AC24361" s="123"/>
    </row>
    <row r="24362" spans="5:29" s="2" customFormat="1">
      <c r="E24362" s="120"/>
      <c r="M24362" s="120"/>
      <c r="N24362" s="120"/>
      <c r="U24362" s="121"/>
      <c r="V24362" s="122"/>
      <c r="W24362" s="123"/>
      <c r="AC24362" s="123"/>
    </row>
    <row r="24363" spans="5:29" s="2" customFormat="1">
      <c r="E24363" s="120"/>
      <c r="M24363" s="120"/>
      <c r="N24363" s="120"/>
      <c r="U24363" s="121"/>
      <c r="V24363" s="122"/>
      <c r="W24363" s="123"/>
      <c r="AC24363" s="123"/>
    </row>
    <row r="24364" spans="5:29" s="2" customFormat="1">
      <c r="E24364" s="120"/>
      <c r="M24364" s="120"/>
      <c r="N24364" s="120"/>
      <c r="U24364" s="121"/>
      <c r="V24364" s="122"/>
      <c r="W24364" s="123"/>
      <c r="AC24364" s="123"/>
    </row>
    <row r="24365" spans="5:29" s="2" customFormat="1">
      <c r="E24365" s="120"/>
      <c r="M24365" s="120"/>
      <c r="N24365" s="120"/>
      <c r="U24365" s="121"/>
      <c r="V24365" s="122"/>
      <c r="W24365" s="123"/>
      <c r="AC24365" s="123"/>
    </row>
    <row r="24366" spans="5:29" s="2" customFormat="1">
      <c r="E24366" s="120"/>
      <c r="M24366" s="120"/>
      <c r="N24366" s="120"/>
      <c r="U24366" s="121"/>
      <c r="V24366" s="122"/>
      <c r="W24366" s="123"/>
      <c r="AC24366" s="123"/>
    </row>
    <row r="24367" spans="5:29" s="2" customFormat="1">
      <c r="E24367" s="120"/>
      <c r="M24367" s="120"/>
      <c r="N24367" s="120"/>
      <c r="U24367" s="121"/>
      <c r="V24367" s="122"/>
      <c r="W24367" s="123"/>
      <c r="AC24367" s="123"/>
    </row>
    <row r="24368" spans="5:29" s="2" customFormat="1">
      <c r="E24368" s="120"/>
      <c r="M24368" s="120"/>
      <c r="N24368" s="120"/>
      <c r="U24368" s="121"/>
      <c r="V24368" s="122"/>
      <c r="W24368" s="123"/>
      <c r="AC24368" s="123"/>
    </row>
    <row r="24369" spans="5:29" s="2" customFormat="1">
      <c r="E24369" s="120"/>
      <c r="M24369" s="120"/>
      <c r="N24369" s="120"/>
      <c r="U24369" s="121"/>
      <c r="V24369" s="122"/>
      <c r="W24369" s="123"/>
      <c r="AC24369" s="123"/>
    </row>
    <row r="24370" spans="5:29" s="2" customFormat="1">
      <c r="E24370" s="120"/>
      <c r="M24370" s="120"/>
      <c r="N24370" s="120"/>
      <c r="U24370" s="121"/>
      <c r="V24370" s="122"/>
      <c r="W24370" s="123"/>
      <c r="AC24370" s="123"/>
    </row>
    <row r="24371" spans="5:29" s="2" customFormat="1">
      <c r="E24371" s="120"/>
      <c r="M24371" s="120"/>
      <c r="N24371" s="120"/>
      <c r="U24371" s="121"/>
      <c r="V24371" s="122"/>
      <c r="W24371" s="123"/>
      <c r="AC24371" s="123"/>
    </row>
    <row r="24372" spans="5:29" s="2" customFormat="1">
      <c r="E24372" s="120"/>
      <c r="M24372" s="120"/>
      <c r="N24372" s="120"/>
      <c r="U24372" s="121"/>
      <c r="V24372" s="122"/>
      <c r="W24372" s="123"/>
      <c r="AC24372" s="123"/>
    </row>
    <row r="24373" spans="5:29" s="2" customFormat="1">
      <c r="E24373" s="120"/>
      <c r="M24373" s="120"/>
      <c r="N24373" s="120"/>
      <c r="U24373" s="121"/>
      <c r="V24373" s="122"/>
      <c r="W24373" s="123"/>
      <c r="AC24373" s="123"/>
    </row>
    <row r="24374" spans="5:29" s="2" customFormat="1">
      <c r="E24374" s="120"/>
      <c r="M24374" s="120"/>
      <c r="N24374" s="120"/>
      <c r="U24374" s="121"/>
      <c r="V24374" s="122"/>
      <c r="W24374" s="123"/>
      <c r="AC24374" s="123"/>
    </row>
    <row r="24375" spans="5:29" s="2" customFormat="1">
      <c r="E24375" s="120"/>
      <c r="M24375" s="120"/>
      <c r="N24375" s="120"/>
      <c r="U24375" s="121"/>
      <c r="V24375" s="122"/>
      <c r="W24375" s="123"/>
      <c r="AC24375" s="123"/>
    </row>
    <row r="24376" spans="5:29" s="2" customFormat="1">
      <c r="E24376" s="120"/>
      <c r="M24376" s="120"/>
      <c r="N24376" s="120"/>
      <c r="U24376" s="121"/>
      <c r="V24376" s="122"/>
      <c r="W24376" s="123"/>
      <c r="AC24376" s="123"/>
    </row>
    <row r="24377" spans="5:29" s="2" customFormat="1">
      <c r="E24377" s="120"/>
      <c r="M24377" s="120"/>
      <c r="N24377" s="120"/>
      <c r="U24377" s="121"/>
      <c r="V24377" s="122"/>
      <c r="W24377" s="123"/>
      <c r="AC24377" s="123"/>
    </row>
    <row r="24378" spans="5:29" s="2" customFormat="1">
      <c r="E24378" s="120"/>
      <c r="M24378" s="120"/>
      <c r="N24378" s="120"/>
      <c r="U24378" s="121"/>
      <c r="V24378" s="122"/>
      <c r="W24378" s="123"/>
      <c r="AC24378" s="123"/>
    </row>
    <row r="24379" spans="5:29" s="2" customFormat="1">
      <c r="E24379" s="120"/>
      <c r="M24379" s="120"/>
      <c r="N24379" s="120"/>
      <c r="U24379" s="121"/>
      <c r="V24379" s="122"/>
      <c r="W24379" s="123"/>
      <c r="AC24379" s="123"/>
    </row>
    <row r="24380" spans="5:29" s="2" customFormat="1">
      <c r="E24380" s="120"/>
      <c r="M24380" s="120"/>
      <c r="N24380" s="120"/>
      <c r="U24380" s="121"/>
      <c r="V24380" s="122"/>
      <c r="W24380" s="123"/>
      <c r="AC24380" s="123"/>
    </row>
    <row r="24381" spans="5:29" s="2" customFormat="1">
      <c r="E24381" s="120"/>
      <c r="M24381" s="120"/>
      <c r="N24381" s="120"/>
      <c r="U24381" s="121"/>
      <c r="V24381" s="122"/>
      <c r="W24381" s="123"/>
      <c r="AC24381" s="123"/>
    </row>
    <row r="24382" spans="5:29" s="2" customFormat="1">
      <c r="E24382" s="120"/>
      <c r="M24382" s="120"/>
      <c r="N24382" s="120"/>
      <c r="U24382" s="121"/>
      <c r="V24382" s="122"/>
      <c r="W24382" s="123"/>
      <c r="AC24382" s="123"/>
    </row>
    <row r="24383" spans="5:29" s="2" customFormat="1">
      <c r="E24383" s="120"/>
      <c r="M24383" s="120"/>
      <c r="N24383" s="120"/>
      <c r="U24383" s="121"/>
      <c r="V24383" s="122"/>
      <c r="W24383" s="123"/>
      <c r="AC24383" s="123"/>
    </row>
    <row r="24384" spans="5:29" s="2" customFormat="1">
      <c r="E24384" s="120"/>
      <c r="M24384" s="120"/>
      <c r="N24384" s="120"/>
      <c r="U24384" s="121"/>
      <c r="V24384" s="122"/>
      <c r="W24384" s="123"/>
      <c r="AC24384" s="123"/>
    </row>
    <row r="24385" spans="5:29" s="2" customFormat="1">
      <c r="E24385" s="120"/>
      <c r="M24385" s="120"/>
      <c r="N24385" s="120"/>
      <c r="U24385" s="121"/>
      <c r="V24385" s="122"/>
      <c r="W24385" s="123"/>
      <c r="AC24385" s="123"/>
    </row>
    <row r="24386" spans="5:29" s="2" customFormat="1">
      <c r="E24386" s="120"/>
      <c r="M24386" s="120"/>
      <c r="N24386" s="120"/>
      <c r="U24386" s="121"/>
      <c r="V24386" s="122"/>
      <c r="W24386" s="123"/>
      <c r="AC24386" s="123"/>
    </row>
    <row r="24387" spans="5:29" s="2" customFormat="1">
      <c r="E24387" s="120"/>
      <c r="M24387" s="120"/>
      <c r="N24387" s="120"/>
      <c r="U24387" s="121"/>
      <c r="V24387" s="122"/>
      <c r="W24387" s="123"/>
      <c r="AC24387" s="123"/>
    </row>
    <row r="24388" spans="5:29" s="2" customFormat="1">
      <c r="E24388" s="120"/>
      <c r="M24388" s="120"/>
      <c r="N24388" s="120"/>
      <c r="U24388" s="121"/>
      <c r="V24388" s="122"/>
      <c r="W24388" s="123"/>
      <c r="AC24388" s="123"/>
    </row>
    <row r="24389" spans="5:29" s="2" customFormat="1">
      <c r="E24389" s="120"/>
      <c r="M24389" s="120"/>
      <c r="N24389" s="120"/>
      <c r="U24389" s="121"/>
      <c r="V24389" s="122"/>
      <c r="W24389" s="123"/>
      <c r="AC24389" s="123"/>
    </row>
    <row r="24390" spans="5:29" s="2" customFormat="1">
      <c r="E24390" s="120"/>
      <c r="M24390" s="120"/>
      <c r="N24390" s="120"/>
      <c r="U24390" s="121"/>
      <c r="V24390" s="122"/>
      <c r="W24390" s="123"/>
      <c r="AC24390" s="123"/>
    </row>
    <row r="24391" spans="5:29" s="2" customFormat="1">
      <c r="E24391" s="120"/>
      <c r="M24391" s="120"/>
      <c r="N24391" s="120"/>
      <c r="U24391" s="121"/>
      <c r="V24391" s="122"/>
      <c r="W24391" s="123"/>
      <c r="AC24391" s="123"/>
    </row>
    <row r="24392" spans="5:29" s="2" customFormat="1">
      <c r="E24392" s="120"/>
      <c r="M24392" s="120"/>
      <c r="N24392" s="120"/>
      <c r="U24392" s="121"/>
      <c r="V24392" s="122"/>
      <c r="W24392" s="123"/>
      <c r="AC24392" s="123"/>
    </row>
    <row r="24393" spans="5:29" s="2" customFormat="1">
      <c r="E24393" s="120"/>
      <c r="M24393" s="120"/>
      <c r="N24393" s="120"/>
      <c r="U24393" s="121"/>
      <c r="V24393" s="122"/>
      <c r="W24393" s="123"/>
      <c r="AC24393" s="123"/>
    </row>
    <row r="24394" spans="5:29" s="2" customFormat="1">
      <c r="E24394" s="120"/>
      <c r="M24394" s="120"/>
      <c r="N24394" s="120"/>
      <c r="U24394" s="121"/>
      <c r="V24394" s="122"/>
      <c r="W24394" s="123"/>
      <c r="AC24394" s="123"/>
    </row>
    <row r="24395" spans="5:29" s="2" customFormat="1">
      <c r="E24395" s="120"/>
      <c r="M24395" s="120"/>
      <c r="N24395" s="120"/>
      <c r="U24395" s="121"/>
      <c r="V24395" s="122"/>
      <c r="W24395" s="123"/>
      <c r="AC24395" s="123"/>
    </row>
    <row r="24396" spans="5:29" s="2" customFormat="1">
      <c r="E24396" s="120"/>
      <c r="M24396" s="120"/>
      <c r="N24396" s="120"/>
      <c r="U24396" s="121"/>
      <c r="V24396" s="122"/>
      <c r="W24396" s="123"/>
      <c r="AC24396" s="123"/>
    </row>
    <row r="24397" spans="5:29" s="2" customFormat="1">
      <c r="E24397" s="120"/>
      <c r="M24397" s="120"/>
      <c r="N24397" s="120"/>
      <c r="U24397" s="121"/>
      <c r="V24397" s="122"/>
      <c r="W24397" s="123"/>
      <c r="AC24397" s="123"/>
    </row>
    <row r="24398" spans="5:29" s="2" customFormat="1">
      <c r="E24398" s="120"/>
      <c r="M24398" s="120"/>
      <c r="N24398" s="120"/>
      <c r="U24398" s="121"/>
      <c r="V24398" s="122"/>
      <c r="W24398" s="123"/>
      <c r="AC24398" s="123"/>
    </row>
    <row r="24399" spans="5:29" s="2" customFormat="1">
      <c r="E24399" s="120"/>
      <c r="M24399" s="120"/>
      <c r="N24399" s="120"/>
      <c r="U24399" s="121"/>
      <c r="V24399" s="122"/>
      <c r="W24399" s="123"/>
      <c r="AC24399" s="123"/>
    </row>
    <row r="24400" spans="5:29" s="2" customFormat="1">
      <c r="E24400" s="120"/>
      <c r="M24400" s="120"/>
      <c r="N24400" s="120"/>
      <c r="U24400" s="121"/>
      <c r="V24400" s="122"/>
      <c r="W24400" s="123"/>
      <c r="AC24400" s="123"/>
    </row>
    <row r="24401" spans="5:29" s="2" customFormat="1">
      <c r="E24401" s="120"/>
      <c r="M24401" s="120"/>
      <c r="N24401" s="120"/>
      <c r="U24401" s="121"/>
      <c r="V24401" s="122"/>
      <c r="W24401" s="123"/>
      <c r="AC24401" s="123"/>
    </row>
    <row r="24402" spans="5:29" s="2" customFormat="1">
      <c r="E24402" s="120"/>
      <c r="M24402" s="120"/>
      <c r="N24402" s="120"/>
      <c r="U24402" s="121"/>
      <c r="V24402" s="122"/>
      <c r="W24402" s="123"/>
      <c r="AC24402" s="123"/>
    </row>
    <row r="24403" spans="5:29" s="2" customFormat="1">
      <c r="E24403" s="120"/>
      <c r="M24403" s="120"/>
      <c r="N24403" s="120"/>
      <c r="U24403" s="121"/>
      <c r="V24403" s="122"/>
      <c r="W24403" s="123"/>
      <c r="AC24403" s="123"/>
    </row>
    <row r="24404" spans="5:29" s="2" customFormat="1">
      <c r="E24404" s="120"/>
      <c r="M24404" s="120"/>
      <c r="N24404" s="120"/>
      <c r="U24404" s="121"/>
      <c r="V24404" s="122"/>
      <c r="W24404" s="123"/>
      <c r="AC24404" s="123"/>
    </row>
    <row r="24405" spans="5:29" s="2" customFormat="1">
      <c r="E24405" s="120"/>
      <c r="M24405" s="120"/>
      <c r="N24405" s="120"/>
      <c r="U24405" s="121"/>
      <c r="V24405" s="122"/>
      <c r="W24405" s="123"/>
      <c r="AC24405" s="123"/>
    </row>
    <row r="24406" spans="5:29" s="2" customFormat="1">
      <c r="E24406" s="120"/>
      <c r="M24406" s="120"/>
      <c r="N24406" s="120"/>
      <c r="U24406" s="121"/>
      <c r="V24406" s="122"/>
      <c r="W24406" s="123"/>
      <c r="AC24406" s="123"/>
    </row>
    <row r="24407" spans="5:29" s="2" customFormat="1">
      <c r="E24407" s="120"/>
      <c r="M24407" s="120"/>
      <c r="N24407" s="120"/>
      <c r="U24407" s="121"/>
      <c r="V24407" s="122"/>
      <c r="W24407" s="123"/>
      <c r="AC24407" s="123"/>
    </row>
    <row r="24408" spans="5:29" s="2" customFormat="1">
      <c r="E24408" s="120"/>
      <c r="M24408" s="120"/>
      <c r="N24408" s="120"/>
      <c r="U24408" s="121"/>
      <c r="V24408" s="122"/>
      <c r="W24408" s="123"/>
      <c r="AC24408" s="123"/>
    </row>
    <row r="24409" spans="5:29" s="2" customFormat="1">
      <c r="E24409" s="120"/>
      <c r="M24409" s="120"/>
      <c r="N24409" s="120"/>
      <c r="U24409" s="121"/>
      <c r="V24409" s="122"/>
      <c r="W24409" s="123"/>
      <c r="AC24409" s="123"/>
    </row>
    <row r="24410" spans="5:29" s="2" customFormat="1">
      <c r="E24410" s="120"/>
      <c r="M24410" s="120"/>
      <c r="N24410" s="120"/>
      <c r="U24410" s="121"/>
      <c r="V24410" s="122"/>
      <c r="W24410" s="123"/>
      <c r="AC24410" s="123"/>
    </row>
    <row r="24411" spans="5:29" s="2" customFormat="1">
      <c r="E24411" s="120"/>
      <c r="M24411" s="120"/>
      <c r="N24411" s="120"/>
      <c r="U24411" s="121"/>
      <c r="V24411" s="122"/>
      <c r="W24411" s="123"/>
      <c r="AC24411" s="123"/>
    </row>
    <row r="24412" spans="5:29" s="2" customFormat="1">
      <c r="E24412" s="120"/>
      <c r="M24412" s="120"/>
      <c r="N24412" s="120"/>
      <c r="U24412" s="121"/>
      <c r="V24412" s="122"/>
      <c r="W24412" s="123"/>
      <c r="AC24412" s="123"/>
    </row>
    <row r="24413" spans="5:29" s="2" customFormat="1">
      <c r="E24413" s="120"/>
      <c r="M24413" s="120"/>
      <c r="N24413" s="120"/>
      <c r="U24413" s="121"/>
      <c r="V24413" s="122"/>
      <c r="W24413" s="123"/>
      <c r="AC24413" s="123"/>
    </row>
    <row r="24414" spans="5:29" s="2" customFormat="1">
      <c r="E24414" s="120"/>
      <c r="M24414" s="120"/>
      <c r="N24414" s="120"/>
      <c r="U24414" s="121"/>
      <c r="V24414" s="122"/>
      <c r="W24414" s="123"/>
      <c r="AC24414" s="123"/>
    </row>
    <row r="24415" spans="5:29" s="2" customFormat="1">
      <c r="E24415" s="120"/>
      <c r="M24415" s="120"/>
      <c r="N24415" s="120"/>
      <c r="U24415" s="121"/>
      <c r="V24415" s="122"/>
      <c r="W24415" s="123"/>
      <c r="AC24415" s="123"/>
    </row>
    <row r="24416" spans="5:29" s="2" customFormat="1">
      <c r="E24416" s="120"/>
      <c r="M24416" s="120"/>
      <c r="N24416" s="120"/>
      <c r="U24416" s="121"/>
      <c r="V24416" s="122"/>
      <c r="W24416" s="123"/>
      <c r="AC24416" s="123"/>
    </row>
    <row r="24417" spans="5:29" s="2" customFormat="1">
      <c r="E24417" s="120"/>
      <c r="M24417" s="120"/>
      <c r="N24417" s="120"/>
      <c r="U24417" s="121"/>
      <c r="V24417" s="122"/>
      <c r="W24417" s="123"/>
      <c r="AC24417" s="123"/>
    </row>
    <row r="24418" spans="5:29" s="2" customFormat="1">
      <c r="E24418" s="120"/>
      <c r="M24418" s="120"/>
      <c r="N24418" s="120"/>
      <c r="U24418" s="121"/>
      <c r="V24418" s="122"/>
      <c r="W24418" s="123"/>
      <c r="AC24418" s="123"/>
    </row>
    <row r="24419" spans="5:29" s="2" customFormat="1">
      <c r="E24419" s="120"/>
      <c r="M24419" s="120"/>
      <c r="N24419" s="120"/>
      <c r="U24419" s="121"/>
      <c r="V24419" s="122"/>
      <c r="W24419" s="123"/>
      <c r="AC24419" s="123"/>
    </row>
    <row r="24420" spans="5:29" s="2" customFormat="1">
      <c r="E24420" s="120"/>
      <c r="M24420" s="120"/>
      <c r="N24420" s="120"/>
      <c r="U24420" s="121"/>
      <c r="V24420" s="122"/>
      <c r="W24420" s="123"/>
      <c r="AC24420" s="123"/>
    </row>
    <row r="24421" spans="5:29" s="2" customFormat="1">
      <c r="E24421" s="120"/>
      <c r="M24421" s="120"/>
      <c r="N24421" s="120"/>
      <c r="U24421" s="121"/>
      <c r="V24421" s="122"/>
      <c r="W24421" s="123"/>
      <c r="AC24421" s="123"/>
    </row>
    <row r="24422" spans="5:29" s="2" customFormat="1">
      <c r="E24422" s="120"/>
      <c r="M24422" s="120"/>
      <c r="N24422" s="120"/>
      <c r="U24422" s="121"/>
      <c r="V24422" s="122"/>
      <c r="W24422" s="123"/>
      <c r="AC24422" s="123"/>
    </row>
    <row r="24423" spans="5:29" s="2" customFormat="1">
      <c r="E24423" s="120"/>
      <c r="M24423" s="120"/>
      <c r="N24423" s="120"/>
      <c r="U24423" s="121"/>
      <c r="V24423" s="122"/>
      <c r="W24423" s="123"/>
      <c r="AC24423" s="123"/>
    </row>
    <row r="24424" spans="5:29" s="2" customFormat="1">
      <c r="E24424" s="120"/>
      <c r="M24424" s="120"/>
      <c r="N24424" s="120"/>
      <c r="U24424" s="121"/>
      <c r="V24424" s="122"/>
      <c r="W24424" s="123"/>
      <c r="AC24424" s="123"/>
    </row>
    <row r="24425" spans="5:29" s="2" customFormat="1">
      <c r="E24425" s="120"/>
      <c r="M24425" s="120"/>
      <c r="N24425" s="120"/>
      <c r="U24425" s="121"/>
      <c r="V24425" s="122"/>
      <c r="W24425" s="123"/>
      <c r="AC24425" s="123"/>
    </row>
    <row r="24426" spans="5:29" s="2" customFormat="1">
      <c r="E24426" s="120"/>
      <c r="M24426" s="120"/>
      <c r="N24426" s="120"/>
      <c r="U24426" s="121"/>
      <c r="V24426" s="122"/>
      <c r="W24426" s="123"/>
      <c r="AC24426" s="123"/>
    </row>
    <row r="24427" spans="5:29" s="2" customFormat="1">
      <c r="E24427" s="120"/>
      <c r="M24427" s="120"/>
      <c r="N24427" s="120"/>
      <c r="U24427" s="121"/>
      <c r="V24427" s="122"/>
      <c r="W24427" s="123"/>
      <c r="AC24427" s="123"/>
    </row>
    <row r="24428" spans="5:29" s="2" customFormat="1">
      <c r="E24428" s="120"/>
      <c r="M24428" s="120"/>
      <c r="N24428" s="120"/>
      <c r="U24428" s="121"/>
      <c r="V24428" s="122"/>
      <c r="W24428" s="123"/>
      <c r="AC24428" s="123"/>
    </row>
    <row r="24429" spans="5:29" s="2" customFormat="1">
      <c r="E24429" s="120"/>
      <c r="M24429" s="120"/>
      <c r="N24429" s="120"/>
      <c r="U24429" s="121"/>
      <c r="V24429" s="122"/>
      <c r="W24429" s="123"/>
      <c r="AC24429" s="123"/>
    </row>
    <row r="24430" spans="5:29" s="2" customFormat="1">
      <c r="E24430" s="120"/>
      <c r="M24430" s="120"/>
      <c r="N24430" s="120"/>
      <c r="U24430" s="121"/>
      <c r="V24430" s="122"/>
      <c r="W24430" s="123"/>
      <c r="AC24430" s="123"/>
    </row>
    <row r="24431" spans="5:29" s="2" customFormat="1">
      <c r="E24431" s="120"/>
      <c r="M24431" s="120"/>
      <c r="N24431" s="120"/>
      <c r="U24431" s="121"/>
      <c r="V24431" s="122"/>
      <c r="W24431" s="123"/>
      <c r="AC24431" s="123"/>
    </row>
    <row r="24432" spans="5:29" s="2" customFormat="1">
      <c r="E24432" s="120"/>
      <c r="M24432" s="120"/>
      <c r="N24432" s="120"/>
      <c r="U24432" s="121"/>
      <c r="V24432" s="122"/>
      <c r="W24432" s="123"/>
      <c r="AC24432" s="123"/>
    </row>
    <row r="24433" spans="5:29" s="2" customFormat="1">
      <c r="E24433" s="120"/>
      <c r="M24433" s="120"/>
      <c r="N24433" s="120"/>
      <c r="U24433" s="121"/>
      <c r="V24433" s="122"/>
      <c r="W24433" s="123"/>
      <c r="AC24433" s="123"/>
    </row>
    <row r="24434" spans="5:29" s="2" customFormat="1">
      <c r="E24434" s="120"/>
      <c r="M24434" s="120"/>
      <c r="N24434" s="120"/>
      <c r="U24434" s="121"/>
      <c r="V24434" s="122"/>
      <c r="W24434" s="123"/>
      <c r="AC24434" s="123"/>
    </row>
    <row r="24435" spans="5:29" s="2" customFormat="1">
      <c r="E24435" s="120"/>
      <c r="M24435" s="120"/>
      <c r="N24435" s="120"/>
      <c r="U24435" s="121"/>
      <c r="V24435" s="122"/>
      <c r="W24435" s="123"/>
      <c r="AC24435" s="123"/>
    </row>
    <row r="24436" spans="5:29" s="2" customFormat="1">
      <c r="E24436" s="120"/>
      <c r="M24436" s="120"/>
      <c r="N24436" s="120"/>
      <c r="U24436" s="121"/>
      <c r="V24436" s="122"/>
      <c r="W24436" s="123"/>
      <c r="AC24436" s="123"/>
    </row>
    <row r="24437" spans="5:29" s="2" customFormat="1">
      <c r="E24437" s="120"/>
      <c r="M24437" s="120"/>
      <c r="N24437" s="120"/>
      <c r="U24437" s="121"/>
      <c r="V24437" s="122"/>
      <c r="W24437" s="123"/>
      <c r="AC24437" s="123"/>
    </row>
    <row r="24438" spans="5:29" s="2" customFormat="1">
      <c r="E24438" s="120"/>
      <c r="M24438" s="120"/>
      <c r="N24438" s="120"/>
      <c r="U24438" s="121"/>
      <c r="V24438" s="122"/>
      <c r="W24438" s="123"/>
      <c r="AC24438" s="123"/>
    </row>
    <row r="24439" spans="5:29" s="2" customFormat="1">
      <c r="E24439" s="120"/>
      <c r="M24439" s="120"/>
      <c r="N24439" s="120"/>
      <c r="U24439" s="121"/>
      <c r="V24439" s="122"/>
      <c r="W24439" s="123"/>
      <c r="AC24439" s="123"/>
    </row>
    <row r="24440" spans="5:29" s="2" customFormat="1">
      <c r="E24440" s="120"/>
      <c r="M24440" s="120"/>
      <c r="N24440" s="120"/>
      <c r="U24440" s="121"/>
      <c r="V24440" s="122"/>
      <c r="W24440" s="123"/>
      <c r="AC24440" s="123"/>
    </row>
    <row r="24441" spans="5:29" s="2" customFormat="1">
      <c r="E24441" s="120"/>
      <c r="M24441" s="120"/>
      <c r="N24441" s="120"/>
      <c r="U24441" s="121"/>
      <c r="V24441" s="122"/>
      <c r="W24441" s="123"/>
      <c r="AC24441" s="123"/>
    </row>
    <row r="24442" spans="5:29" s="2" customFormat="1">
      <c r="E24442" s="120"/>
      <c r="M24442" s="120"/>
      <c r="N24442" s="120"/>
      <c r="U24442" s="121"/>
      <c r="V24442" s="122"/>
      <c r="W24442" s="123"/>
      <c r="AC24442" s="123"/>
    </row>
    <row r="24443" spans="5:29" s="2" customFormat="1">
      <c r="E24443" s="120"/>
      <c r="M24443" s="120"/>
      <c r="N24443" s="120"/>
      <c r="U24443" s="121"/>
      <c r="V24443" s="122"/>
      <c r="W24443" s="123"/>
      <c r="AC24443" s="123"/>
    </row>
    <row r="24444" spans="5:29" s="2" customFormat="1">
      <c r="E24444" s="120"/>
      <c r="M24444" s="120"/>
      <c r="N24444" s="120"/>
      <c r="U24444" s="121"/>
      <c r="V24444" s="122"/>
      <c r="W24444" s="123"/>
      <c r="AC24444" s="123"/>
    </row>
    <row r="24445" spans="5:29" s="2" customFormat="1">
      <c r="E24445" s="120"/>
      <c r="M24445" s="120"/>
      <c r="N24445" s="120"/>
      <c r="U24445" s="121"/>
      <c r="V24445" s="122"/>
      <c r="W24445" s="123"/>
      <c r="AC24445" s="123"/>
    </row>
    <row r="24446" spans="5:29" s="2" customFormat="1">
      <c r="E24446" s="120"/>
      <c r="M24446" s="120"/>
      <c r="N24446" s="120"/>
      <c r="U24446" s="121"/>
      <c r="V24446" s="122"/>
      <c r="W24446" s="123"/>
      <c r="AC24446" s="123"/>
    </row>
    <row r="24447" spans="5:29" s="2" customFormat="1">
      <c r="E24447" s="120"/>
      <c r="M24447" s="120"/>
      <c r="N24447" s="120"/>
      <c r="U24447" s="121"/>
      <c r="V24447" s="122"/>
      <c r="W24447" s="123"/>
      <c r="AC24447" s="123"/>
    </row>
    <row r="24448" spans="5:29" s="2" customFormat="1">
      <c r="E24448" s="120"/>
      <c r="M24448" s="120"/>
      <c r="N24448" s="120"/>
      <c r="U24448" s="121"/>
      <c r="V24448" s="122"/>
      <c r="W24448" s="123"/>
      <c r="AC24448" s="123"/>
    </row>
    <row r="24449" spans="5:29" s="2" customFormat="1">
      <c r="E24449" s="120"/>
      <c r="M24449" s="120"/>
      <c r="N24449" s="120"/>
      <c r="U24449" s="121"/>
      <c r="V24449" s="122"/>
      <c r="W24449" s="123"/>
      <c r="AC24449" s="123"/>
    </row>
    <row r="24450" spans="5:29" s="2" customFormat="1">
      <c r="E24450" s="120"/>
      <c r="M24450" s="120"/>
      <c r="N24450" s="120"/>
      <c r="U24450" s="121"/>
      <c r="V24450" s="122"/>
      <c r="W24450" s="123"/>
      <c r="AC24450" s="123"/>
    </row>
    <row r="24451" spans="5:29" s="2" customFormat="1">
      <c r="E24451" s="120"/>
      <c r="M24451" s="120"/>
      <c r="N24451" s="120"/>
      <c r="U24451" s="121"/>
      <c r="V24451" s="122"/>
      <c r="W24451" s="123"/>
      <c r="AC24451" s="123"/>
    </row>
    <row r="24452" spans="5:29" s="2" customFormat="1">
      <c r="E24452" s="120"/>
      <c r="M24452" s="120"/>
      <c r="N24452" s="120"/>
      <c r="U24452" s="121"/>
      <c r="V24452" s="122"/>
      <c r="W24452" s="123"/>
      <c r="AC24452" s="123"/>
    </row>
    <row r="24453" spans="5:29" s="2" customFormat="1">
      <c r="E24453" s="120"/>
      <c r="M24453" s="120"/>
      <c r="N24453" s="120"/>
      <c r="U24453" s="121"/>
      <c r="V24453" s="122"/>
      <c r="W24453" s="123"/>
      <c r="AC24453" s="123"/>
    </row>
    <row r="24454" spans="5:29" s="2" customFormat="1">
      <c r="E24454" s="120"/>
      <c r="M24454" s="120"/>
      <c r="N24454" s="120"/>
      <c r="U24454" s="121"/>
      <c r="V24454" s="122"/>
      <c r="W24454" s="123"/>
      <c r="AC24454" s="123"/>
    </row>
    <row r="24455" spans="5:29" s="2" customFormat="1">
      <c r="E24455" s="120"/>
      <c r="M24455" s="120"/>
      <c r="N24455" s="120"/>
      <c r="U24455" s="121"/>
      <c r="V24455" s="122"/>
      <c r="W24455" s="123"/>
      <c r="AC24455" s="123"/>
    </row>
    <row r="24456" spans="5:29" s="2" customFormat="1">
      <c r="E24456" s="120"/>
      <c r="M24456" s="120"/>
      <c r="N24456" s="120"/>
      <c r="U24456" s="121"/>
      <c r="V24456" s="122"/>
      <c r="W24456" s="123"/>
      <c r="AC24456" s="123"/>
    </row>
    <row r="24457" spans="5:29" s="2" customFormat="1">
      <c r="E24457" s="120"/>
      <c r="M24457" s="120"/>
      <c r="N24457" s="120"/>
      <c r="U24457" s="121"/>
      <c r="V24457" s="122"/>
      <c r="W24457" s="123"/>
      <c r="AC24457" s="123"/>
    </row>
    <row r="24458" spans="5:29" s="2" customFormat="1">
      <c r="E24458" s="120"/>
      <c r="M24458" s="120"/>
      <c r="N24458" s="120"/>
      <c r="U24458" s="121"/>
      <c r="V24458" s="122"/>
      <c r="W24458" s="123"/>
      <c r="AC24458" s="123"/>
    </row>
    <row r="24459" spans="5:29" s="2" customFormat="1">
      <c r="E24459" s="120"/>
      <c r="M24459" s="120"/>
      <c r="N24459" s="120"/>
      <c r="U24459" s="121"/>
      <c r="V24459" s="122"/>
      <c r="W24459" s="123"/>
      <c r="AC24459" s="123"/>
    </row>
    <row r="24460" spans="5:29" s="2" customFormat="1">
      <c r="E24460" s="120"/>
      <c r="M24460" s="120"/>
      <c r="N24460" s="120"/>
      <c r="U24460" s="121"/>
      <c r="V24460" s="122"/>
      <c r="W24460" s="123"/>
      <c r="AC24460" s="123"/>
    </row>
    <row r="24461" spans="5:29" s="2" customFormat="1">
      <c r="E24461" s="120"/>
      <c r="M24461" s="120"/>
      <c r="N24461" s="120"/>
      <c r="U24461" s="121"/>
      <c r="V24461" s="122"/>
      <c r="W24461" s="123"/>
      <c r="AC24461" s="123"/>
    </row>
    <row r="24462" spans="5:29" s="2" customFormat="1">
      <c r="E24462" s="120"/>
      <c r="M24462" s="120"/>
      <c r="N24462" s="120"/>
      <c r="U24462" s="121"/>
      <c r="V24462" s="122"/>
      <c r="W24462" s="123"/>
      <c r="AC24462" s="123"/>
    </row>
    <row r="24463" spans="5:29" s="2" customFormat="1">
      <c r="E24463" s="120"/>
      <c r="M24463" s="120"/>
      <c r="N24463" s="120"/>
      <c r="U24463" s="121"/>
      <c r="V24463" s="122"/>
      <c r="W24463" s="123"/>
      <c r="AC24463" s="123"/>
    </row>
    <row r="24464" spans="5:29" s="2" customFormat="1">
      <c r="E24464" s="120"/>
      <c r="M24464" s="120"/>
      <c r="N24464" s="120"/>
      <c r="U24464" s="121"/>
      <c r="V24464" s="122"/>
      <c r="W24464" s="123"/>
      <c r="AC24464" s="123"/>
    </row>
    <row r="24465" spans="5:29" s="2" customFormat="1">
      <c r="E24465" s="120"/>
      <c r="M24465" s="120"/>
      <c r="N24465" s="120"/>
      <c r="U24465" s="121"/>
      <c r="V24465" s="122"/>
      <c r="W24465" s="123"/>
      <c r="AC24465" s="123"/>
    </row>
    <row r="24466" spans="5:29" s="2" customFormat="1">
      <c r="E24466" s="120"/>
      <c r="M24466" s="120"/>
      <c r="N24466" s="120"/>
      <c r="U24466" s="121"/>
      <c r="V24466" s="122"/>
      <c r="W24466" s="123"/>
      <c r="AC24466" s="123"/>
    </row>
    <row r="24467" spans="5:29" s="2" customFormat="1">
      <c r="E24467" s="120"/>
      <c r="M24467" s="120"/>
      <c r="N24467" s="120"/>
      <c r="U24467" s="121"/>
      <c r="V24467" s="122"/>
      <c r="W24467" s="123"/>
      <c r="AC24467" s="123"/>
    </row>
    <row r="24468" spans="5:29" s="2" customFormat="1">
      <c r="E24468" s="120"/>
      <c r="M24468" s="120"/>
      <c r="N24468" s="120"/>
      <c r="U24468" s="121"/>
      <c r="V24468" s="122"/>
      <c r="W24468" s="123"/>
      <c r="AC24468" s="123"/>
    </row>
    <row r="24469" spans="5:29" s="2" customFormat="1">
      <c r="E24469" s="120"/>
      <c r="M24469" s="120"/>
      <c r="N24469" s="120"/>
      <c r="U24469" s="121"/>
      <c r="V24469" s="122"/>
      <c r="W24469" s="123"/>
      <c r="AC24469" s="123"/>
    </row>
    <row r="24470" spans="5:29" s="2" customFormat="1">
      <c r="E24470" s="120"/>
      <c r="M24470" s="120"/>
      <c r="N24470" s="120"/>
      <c r="U24470" s="121"/>
      <c r="V24470" s="122"/>
      <c r="W24470" s="123"/>
      <c r="AC24470" s="123"/>
    </row>
    <row r="24471" spans="5:29" s="2" customFormat="1">
      <c r="E24471" s="120"/>
      <c r="M24471" s="120"/>
      <c r="N24471" s="120"/>
      <c r="U24471" s="121"/>
      <c r="V24471" s="122"/>
      <c r="W24471" s="123"/>
      <c r="AC24471" s="123"/>
    </row>
    <row r="24472" spans="5:29" s="2" customFormat="1">
      <c r="E24472" s="120"/>
      <c r="M24472" s="120"/>
      <c r="N24472" s="120"/>
      <c r="U24472" s="121"/>
      <c r="V24472" s="122"/>
      <c r="W24472" s="123"/>
      <c r="AC24472" s="123"/>
    </row>
    <row r="24473" spans="5:29" s="2" customFormat="1">
      <c r="E24473" s="120"/>
      <c r="M24473" s="120"/>
      <c r="N24473" s="120"/>
      <c r="U24473" s="121"/>
      <c r="V24473" s="122"/>
      <c r="W24473" s="123"/>
      <c r="AC24473" s="123"/>
    </row>
    <row r="24474" spans="5:29" s="2" customFormat="1">
      <c r="E24474" s="120"/>
      <c r="M24474" s="120"/>
      <c r="N24474" s="120"/>
      <c r="U24474" s="121"/>
      <c r="V24474" s="122"/>
      <c r="W24474" s="123"/>
      <c r="AC24474" s="123"/>
    </row>
    <row r="24475" spans="5:29" s="2" customFormat="1">
      <c r="E24475" s="120"/>
      <c r="M24475" s="120"/>
      <c r="N24475" s="120"/>
      <c r="U24475" s="121"/>
      <c r="V24475" s="122"/>
      <c r="W24475" s="123"/>
      <c r="AC24475" s="123"/>
    </row>
    <row r="24476" spans="5:29" s="2" customFormat="1">
      <c r="E24476" s="120"/>
      <c r="M24476" s="120"/>
      <c r="N24476" s="120"/>
      <c r="U24476" s="121"/>
      <c r="V24476" s="122"/>
      <c r="W24476" s="123"/>
      <c r="AC24476" s="123"/>
    </row>
    <row r="24477" spans="5:29" s="2" customFormat="1">
      <c r="E24477" s="120"/>
      <c r="M24477" s="120"/>
      <c r="N24477" s="120"/>
      <c r="U24477" s="121"/>
      <c r="V24477" s="122"/>
      <c r="W24477" s="123"/>
      <c r="AC24477" s="123"/>
    </row>
    <row r="24478" spans="5:29" s="2" customFormat="1">
      <c r="E24478" s="120"/>
      <c r="M24478" s="120"/>
      <c r="N24478" s="120"/>
      <c r="U24478" s="121"/>
      <c r="V24478" s="122"/>
      <c r="W24478" s="123"/>
      <c r="AC24478" s="123"/>
    </row>
    <row r="24479" spans="5:29" s="2" customFormat="1">
      <c r="E24479" s="120"/>
      <c r="M24479" s="120"/>
      <c r="N24479" s="120"/>
      <c r="U24479" s="121"/>
      <c r="V24479" s="122"/>
      <c r="W24479" s="123"/>
      <c r="AC24479" s="123"/>
    </row>
    <row r="24480" spans="5:29" s="2" customFormat="1">
      <c r="E24480" s="120"/>
      <c r="M24480" s="120"/>
      <c r="N24480" s="120"/>
      <c r="U24480" s="121"/>
      <c r="V24480" s="122"/>
      <c r="W24480" s="123"/>
      <c r="AC24480" s="123"/>
    </row>
    <row r="24481" spans="5:29" s="2" customFormat="1">
      <c r="E24481" s="120"/>
      <c r="M24481" s="120"/>
      <c r="N24481" s="120"/>
      <c r="U24481" s="121"/>
      <c r="V24481" s="122"/>
      <c r="W24481" s="123"/>
      <c r="AC24481" s="123"/>
    </row>
    <row r="24482" spans="5:29" s="2" customFormat="1">
      <c r="E24482" s="120"/>
      <c r="M24482" s="120"/>
      <c r="N24482" s="120"/>
      <c r="U24482" s="121"/>
      <c r="V24482" s="122"/>
      <c r="W24482" s="123"/>
      <c r="AC24482" s="123"/>
    </row>
    <row r="24483" spans="5:29" s="2" customFormat="1">
      <c r="E24483" s="120"/>
      <c r="M24483" s="120"/>
      <c r="N24483" s="120"/>
      <c r="U24483" s="121"/>
      <c r="V24483" s="122"/>
      <c r="W24483" s="123"/>
      <c r="AC24483" s="123"/>
    </row>
    <row r="24484" spans="5:29" s="2" customFormat="1">
      <c r="E24484" s="120"/>
      <c r="M24484" s="120"/>
      <c r="N24484" s="120"/>
      <c r="U24484" s="121"/>
      <c r="V24484" s="122"/>
      <c r="W24484" s="123"/>
      <c r="AC24484" s="123"/>
    </row>
    <row r="24485" spans="5:29" s="2" customFormat="1">
      <c r="E24485" s="120"/>
      <c r="M24485" s="120"/>
      <c r="N24485" s="120"/>
      <c r="U24485" s="121"/>
      <c r="V24485" s="122"/>
      <c r="W24485" s="123"/>
      <c r="AC24485" s="123"/>
    </row>
    <row r="24486" spans="5:29" s="2" customFormat="1">
      <c r="E24486" s="120"/>
      <c r="M24486" s="120"/>
      <c r="N24486" s="120"/>
      <c r="U24486" s="121"/>
      <c r="V24486" s="122"/>
      <c r="W24486" s="123"/>
      <c r="AC24486" s="123"/>
    </row>
    <row r="24487" spans="5:29" s="2" customFormat="1">
      <c r="E24487" s="120"/>
      <c r="M24487" s="120"/>
      <c r="N24487" s="120"/>
      <c r="U24487" s="121"/>
      <c r="V24487" s="122"/>
      <c r="W24487" s="123"/>
      <c r="AC24487" s="123"/>
    </row>
    <row r="24488" spans="5:29" s="2" customFormat="1">
      <c r="E24488" s="120"/>
      <c r="M24488" s="120"/>
      <c r="N24488" s="120"/>
      <c r="U24488" s="121"/>
      <c r="V24488" s="122"/>
      <c r="W24488" s="123"/>
      <c r="AC24488" s="123"/>
    </row>
    <row r="24489" spans="5:29" s="2" customFormat="1">
      <c r="E24489" s="120"/>
      <c r="M24489" s="120"/>
      <c r="N24489" s="120"/>
      <c r="U24489" s="121"/>
      <c r="V24489" s="122"/>
      <c r="W24489" s="123"/>
      <c r="AC24489" s="123"/>
    </row>
    <row r="24490" spans="5:29" s="2" customFormat="1">
      <c r="E24490" s="120"/>
      <c r="M24490" s="120"/>
      <c r="N24490" s="120"/>
      <c r="U24490" s="121"/>
      <c r="V24490" s="122"/>
      <c r="W24490" s="123"/>
      <c r="AC24490" s="123"/>
    </row>
    <row r="24491" spans="5:29" s="2" customFormat="1">
      <c r="E24491" s="120"/>
      <c r="M24491" s="120"/>
      <c r="N24491" s="120"/>
      <c r="U24491" s="121"/>
      <c r="V24491" s="122"/>
      <c r="W24491" s="123"/>
      <c r="AC24491" s="123"/>
    </row>
    <row r="24492" spans="5:29" s="2" customFormat="1">
      <c r="E24492" s="120"/>
      <c r="M24492" s="120"/>
      <c r="N24492" s="120"/>
      <c r="U24492" s="121"/>
      <c r="V24492" s="122"/>
      <c r="W24492" s="123"/>
      <c r="AC24492" s="123"/>
    </row>
    <row r="24493" spans="5:29" s="2" customFormat="1">
      <c r="E24493" s="120"/>
      <c r="M24493" s="120"/>
      <c r="N24493" s="120"/>
      <c r="U24493" s="121"/>
      <c r="V24493" s="122"/>
      <c r="W24493" s="123"/>
      <c r="AC24493" s="123"/>
    </row>
    <row r="24494" spans="5:29" s="2" customFormat="1">
      <c r="E24494" s="120"/>
      <c r="M24494" s="120"/>
      <c r="N24494" s="120"/>
      <c r="U24494" s="121"/>
      <c r="V24494" s="122"/>
      <c r="W24494" s="123"/>
      <c r="AC24494" s="123"/>
    </row>
    <row r="24495" spans="5:29" s="2" customFormat="1">
      <c r="E24495" s="120"/>
      <c r="M24495" s="120"/>
      <c r="N24495" s="120"/>
      <c r="U24495" s="121"/>
      <c r="V24495" s="122"/>
      <c r="W24495" s="123"/>
      <c r="AC24495" s="123"/>
    </row>
    <row r="24496" spans="5:29" s="2" customFormat="1">
      <c r="E24496" s="120"/>
      <c r="M24496" s="120"/>
      <c r="N24496" s="120"/>
      <c r="U24496" s="121"/>
      <c r="V24496" s="122"/>
      <c r="W24496" s="123"/>
      <c r="AC24496" s="123"/>
    </row>
    <row r="24497" spans="5:29" s="2" customFormat="1">
      <c r="E24497" s="120"/>
      <c r="M24497" s="120"/>
      <c r="N24497" s="120"/>
      <c r="U24497" s="121"/>
      <c r="V24497" s="122"/>
      <c r="W24497" s="123"/>
      <c r="AC24497" s="123"/>
    </row>
    <row r="24498" spans="5:29" s="2" customFormat="1">
      <c r="E24498" s="120"/>
      <c r="M24498" s="120"/>
      <c r="N24498" s="120"/>
      <c r="U24498" s="121"/>
      <c r="V24498" s="122"/>
      <c r="W24498" s="123"/>
      <c r="AC24498" s="123"/>
    </row>
    <row r="24499" spans="5:29" s="2" customFormat="1">
      <c r="E24499" s="120"/>
      <c r="M24499" s="120"/>
      <c r="N24499" s="120"/>
      <c r="U24499" s="121"/>
      <c r="V24499" s="122"/>
      <c r="W24499" s="123"/>
      <c r="AC24499" s="123"/>
    </row>
    <row r="24500" spans="5:29" s="2" customFormat="1">
      <c r="E24500" s="120"/>
      <c r="M24500" s="120"/>
      <c r="N24500" s="120"/>
      <c r="U24500" s="121"/>
      <c r="V24500" s="122"/>
      <c r="W24500" s="123"/>
      <c r="AC24500" s="123"/>
    </row>
    <row r="24501" spans="5:29" s="2" customFormat="1">
      <c r="E24501" s="120"/>
      <c r="M24501" s="120"/>
      <c r="N24501" s="120"/>
      <c r="U24501" s="121"/>
      <c r="V24501" s="122"/>
      <c r="W24501" s="123"/>
      <c r="AC24501" s="123"/>
    </row>
    <row r="24502" spans="5:29" s="2" customFormat="1">
      <c r="E24502" s="120"/>
      <c r="M24502" s="120"/>
      <c r="N24502" s="120"/>
      <c r="U24502" s="121"/>
      <c r="V24502" s="122"/>
      <c r="W24502" s="123"/>
      <c r="AC24502" s="123"/>
    </row>
    <row r="24503" spans="5:29" s="2" customFormat="1">
      <c r="E24503" s="120"/>
      <c r="M24503" s="120"/>
      <c r="N24503" s="120"/>
      <c r="U24503" s="121"/>
      <c r="V24503" s="122"/>
      <c r="W24503" s="123"/>
      <c r="AC24503" s="123"/>
    </row>
    <row r="24504" spans="5:29" s="2" customFormat="1">
      <c r="E24504" s="120"/>
      <c r="M24504" s="120"/>
      <c r="N24504" s="120"/>
      <c r="U24504" s="121"/>
      <c r="V24504" s="122"/>
      <c r="W24504" s="123"/>
      <c r="AC24504" s="123"/>
    </row>
    <row r="24505" spans="5:29" s="2" customFormat="1">
      <c r="E24505" s="120"/>
      <c r="M24505" s="120"/>
      <c r="N24505" s="120"/>
      <c r="U24505" s="121"/>
      <c r="V24505" s="122"/>
      <c r="W24505" s="123"/>
      <c r="AC24505" s="123"/>
    </row>
    <row r="24506" spans="5:29" s="2" customFormat="1">
      <c r="E24506" s="120"/>
      <c r="M24506" s="120"/>
      <c r="N24506" s="120"/>
      <c r="U24506" s="121"/>
      <c r="V24506" s="122"/>
      <c r="W24506" s="123"/>
      <c r="AC24506" s="123"/>
    </row>
    <row r="24507" spans="5:29" s="2" customFormat="1">
      <c r="E24507" s="120"/>
      <c r="M24507" s="120"/>
      <c r="N24507" s="120"/>
      <c r="U24507" s="121"/>
      <c r="V24507" s="122"/>
      <c r="W24507" s="123"/>
      <c r="AC24507" s="123"/>
    </row>
    <row r="24508" spans="5:29" s="2" customFormat="1">
      <c r="E24508" s="120"/>
      <c r="M24508" s="120"/>
      <c r="N24508" s="120"/>
      <c r="U24508" s="121"/>
      <c r="V24508" s="122"/>
      <c r="W24508" s="123"/>
      <c r="AC24508" s="123"/>
    </row>
    <row r="24509" spans="5:29" s="2" customFormat="1">
      <c r="E24509" s="120"/>
      <c r="M24509" s="120"/>
      <c r="N24509" s="120"/>
      <c r="U24509" s="121"/>
      <c r="V24509" s="122"/>
      <c r="W24509" s="123"/>
      <c r="AC24509" s="123"/>
    </row>
    <row r="24510" spans="5:29" s="2" customFormat="1">
      <c r="E24510" s="120"/>
      <c r="M24510" s="120"/>
      <c r="N24510" s="120"/>
      <c r="U24510" s="121"/>
      <c r="V24510" s="122"/>
      <c r="W24510" s="123"/>
      <c r="AC24510" s="123"/>
    </row>
    <row r="24511" spans="5:29" s="2" customFormat="1">
      <c r="E24511" s="120"/>
      <c r="M24511" s="120"/>
      <c r="N24511" s="120"/>
      <c r="U24511" s="121"/>
      <c r="V24511" s="122"/>
      <c r="W24511" s="123"/>
      <c r="AC24511" s="123"/>
    </row>
    <row r="24512" spans="5:29" s="2" customFormat="1">
      <c r="E24512" s="120"/>
      <c r="M24512" s="120"/>
      <c r="N24512" s="120"/>
      <c r="U24512" s="121"/>
      <c r="V24512" s="122"/>
      <c r="W24512" s="123"/>
      <c r="AC24512" s="123"/>
    </row>
    <row r="24513" spans="5:29" s="2" customFormat="1">
      <c r="E24513" s="120"/>
      <c r="M24513" s="120"/>
      <c r="N24513" s="120"/>
      <c r="U24513" s="121"/>
      <c r="V24513" s="122"/>
      <c r="W24513" s="123"/>
      <c r="AC24513" s="123"/>
    </row>
    <row r="24514" spans="5:29" s="2" customFormat="1">
      <c r="E24514" s="120"/>
      <c r="M24514" s="120"/>
      <c r="N24514" s="120"/>
      <c r="U24514" s="121"/>
      <c r="V24514" s="122"/>
      <c r="W24514" s="123"/>
      <c r="AC24514" s="123"/>
    </row>
    <row r="24515" spans="5:29" s="2" customFormat="1">
      <c r="E24515" s="120"/>
      <c r="M24515" s="120"/>
      <c r="N24515" s="120"/>
      <c r="U24515" s="121"/>
      <c r="V24515" s="122"/>
      <c r="W24515" s="123"/>
      <c r="AC24515" s="123"/>
    </row>
    <row r="24516" spans="5:29" s="2" customFormat="1">
      <c r="E24516" s="120"/>
      <c r="M24516" s="120"/>
      <c r="N24516" s="120"/>
      <c r="U24516" s="121"/>
      <c r="V24516" s="122"/>
      <c r="W24516" s="123"/>
      <c r="AC24516" s="123"/>
    </row>
    <row r="24517" spans="5:29" s="2" customFormat="1">
      <c r="E24517" s="120"/>
      <c r="M24517" s="120"/>
      <c r="N24517" s="120"/>
      <c r="U24517" s="121"/>
      <c r="V24517" s="122"/>
      <c r="W24517" s="123"/>
      <c r="AC24517" s="123"/>
    </row>
    <row r="24518" spans="5:29" s="2" customFormat="1">
      <c r="E24518" s="120"/>
      <c r="M24518" s="120"/>
      <c r="N24518" s="120"/>
      <c r="U24518" s="121"/>
      <c r="V24518" s="122"/>
      <c r="W24518" s="123"/>
      <c r="AC24518" s="123"/>
    </row>
    <row r="24519" spans="5:29" s="2" customFormat="1">
      <c r="E24519" s="120"/>
      <c r="M24519" s="120"/>
      <c r="N24519" s="120"/>
      <c r="U24519" s="121"/>
      <c r="V24519" s="122"/>
      <c r="W24519" s="123"/>
      <c r="AC24519" s="123"/>
    </row>
    <row r="24520" spans="5:29" s="2" customFormat="1">
      <c r="E24520" s="120"/>
      <c r="M24520" s="120"/>
      <c r="N24520" s="120"/>
      <c r="U24520" s="121"/>
      <c r="V24520" s="122"/>
      <c r="W24520" s="123"/>
      <c r="AC24520" s="123"/>
    </row>
    <row r="24521" spans="5:29" s="2" customFormat="1">
      <c r="E24521" s="120"/>
      <c r="M24521" s="120"/>
      <c r="N24521" s="120"/>
      <c r="U24521" s="121"/>
      <c r="V24521" s="122"/>
      <c r="W24521" s="123"/>
      <c r="AC24521" s="123"/>
    </row>
    <row r="24522" spans="5:29" s="2" customFormat="1">
      <c r="E24522" s="120"/>
      <c r="M24522" s="120"/>
      <c r="N24522" s="120"/>
      <c r="U24522" s="121"/>
      <c r="V24522" s="122"/>
      <c r="W24522" s="123"/>
      <c r="AC24522" s="123"/>
    </row>
    <row r="24523" spans="5:29" s="2" customFormat="1">
      <c r="E24523" s="120"/>
      <c r="M24523" s="120"/>
      <c r="N24523" s="120"/>
      <c r="U24523" s="121"/>
      <c r="V24523" s="122"/>
      <c r="W24523" s="123"/>
      <c r="AC24523" s="123"/>
    </row>
    <row r="24524" spans="5:29" s="2" customFormat="1">
      <c r="E24524" s="120"/>
      <c r="M24524" s="120"/>
      <c r="N24524" s="120"/>
      <c r="U24524" s="121"/>
      <c r="V24524" s="122"/>
      <c r="W24524" s="123"/>
      <c r="AC24524" s="123"/>
    </row>
    <row r="24525" spans="5:29" s="2" customFormat="1">
      <c r="E24525" s="120"/>
      <c r="M24525" s="120"/>
      <c r="N24525" s="120"/>
      <c r="U24525" s="121"/>
      <c r="V24525" s="122"/>
      <c r="W24525" s="123"/>
      <c r="AC24525" s="123"/>
    </row>
    <row r="24526" spans="5:29" s="2" customFormat="1">
      <c r="E24526" s="120"/>
      <c r="M24526" s="120"/>
      <c r="N24526" s="120"/>
      <c r="U24526" s="121"/>
      <c r="V24526" s="122"/>
      <c r="W24526" s="123"/>
      <c r="AC24526" s="123"/>
    </row>
    <row r="24527" spans="5:29" s="2" customFormat="1">
      <c r="E24527" s="120"/>
      <c r="M24527" s="120"/>
      <c r="N24527" s="120"/>
      <c r="U24527" s="121"/>
      <c r="V24527" s="122"/>
      <c r="W24527" s="123"/>
      <c r="AC24527" s="123"/>
    </row>
    <row r="24528" spans="5:29" s="2" customFormat="1">
      <c r="E24528" s="120"/>
      <c r="M24528" s="120"/>
      <c r="N24528" s="120"/>
      <c r="U24528" s="121"/>
      <c r="V24528" s="122"/>
      <c r="W24528" s="123"/>
      <c r="AC24528" s="123"/>
    </row>
    <row r="24529" spans="5:29" s="2" customFormat="1">
      <c r="E24529" s="120"/>
      <c r="M24529" s="120"/>
      <c r="N24529" s="120"/>
      <c r="U24529" s="121"/>
      <c r="V24529" s="122"/>
      <c r="W24529" s="123"/>
      <c r="AC24529" s="123"/>
    </row>
    <row r="24530" spans="5:29" s="2" customFormat="1">
      <c r="E24530" s="120"/>
      <c r="M24530" s="120"/>
      <c r="N24530" s="120"/>
      <c r="U24530" s="121"/>
      <c r="V24530" s="122"/>
      <c r="W24530" s="123"/>
      <c r="AC24530" s="123"/>
    </row>
    <row r="24531" spans="5:29" s="2" customFormat="1">
      <c r="E24531" s="120"/>
      <c r="M24531" s="120"/>
      <c r="N24531" s="120"/>
      <c r="U24531" s="121"/>
      <c r="V24531" s="122"/>
      <c r="W24531" s="123"/>
      <c r="AC24531" s="123"/>
    </row>
    <row r="24532" spans="5:29" s="2" customFormat="1">
      <c r="E24532" s="120"/>
      <c r="M24532" s="120"/>
      <c r="N24532" s="120"/>
      <c r="U24532" s="121"/>
      <c r="V24532" s="122"/>
      <c r="W24532" s="123"/>
      <c r="AC24532" s="123"/>
    </row>
    <row r="24533" spans="5:29" s="2" customFormat="1">
      <c r="E24533" s="120"/>
      <c r="M24533" s="120"/>
      <c r="N24533" s="120"/>
      <c r="U24533" s="121"/>
      <c r="V24533" s="122"/>
      <c r="W24533" s="123"/>
      <c r="AC24533" s="123"/>
    </row>
    <row r="24534" spans="5:29" s="2" customFormat="1">
      <c r="E24534" s="120"/>
      <c r="M24534" s="120"/>
      <c r="N24534" s="120"/>
      <c r="U24534" s="121"/>
      <c r="V24534" s="122"/>
      <c r="W24534" s="123"/>
      <c r="AC24534" s="123"/>
    </row>
    <row r="24535" spans="5:29" s="2" customFormat="1">
      <c r="E24535" s="120"/>
      <c r="M24535" s="120"/>
      <c r="N24535" s="120"/>
      <c r="U24535" s="121"/>
      <c r="V24535" s="122"/>
      <c r="W24535" s="123"/>
      <c r="AC24535" s="123"/>
    </row>
    <row r="24536" spans="5:29" s="2" customFormat="1">
      <c r="E24536" s="120"/>
      <c r="M24536" s="120"/>
      <c r="N24536" s="120"/>
      <c r="U24536" s="121"/>
      <c r="V24536" s="122"/>
      <c r="W24536" s="123"/>
      <c r="AC24536" s="123"/>
    </row>
    <row r="24537" spans="5:29" s="2" customFormat="1">
      <c r="E24537" s="120"/>
      <c r="M24537" s="120"/>
      <c r="N24537" s="120"/>
      <c r="U24537" s="121"/>
      <c r="V24537" s="122"/>
      <c r="W24537" s="123"/>
      <c r="AC24537" s="123"/>
    </row>
    <row r="24538" spans="5:29" s="2" customFormat="1">
      <c r="E24538" s="120"/>
      <c r="M24538" s="120"/>
      <c r="N24538" s="120"/>
      <c r="U24538" s="121"/>
      <c r="V24538" s="122"/>
      <c r="W24538" s="123"/>
      <c r="AC24538" s="123"/>
    </row>
    <row r="24539" spans="5:29" s="2" customFormat="1">
      <c r="E24539" s="120"/>
      <c r="M24539" s="120"/>
      <c r="N24539" s="120"/>
      <c r="U24539" s="121"/>
      <c r="V24539" s="122"/>
      <c r="W24539" s="123"/>
      <c r="AC24539" s="123"/>
    </row>
    <row r="24540" spans="5:29" s="2" customFormat="1">
      <c r="E24540" s="120"/>
      <c r="M24540" s="120"/>
      <c r="N24540" s="120"/>
      <c r="U24540" s="121"/>
      <c r="V24540" s="122"/>
      <c r="W24540" s="123"/>
      <c r="AC24540" s="123"/>
    </row>
    <row r="24541" spans="5:29" s="2" customFormat="1">
      <c r="E24541" s="120"/>
      <c r="M24541" s="120"/>
      <c r="N24541" s="120"/>
      <c r="U24541" s="121"/>
      <c r="V24541" s="122"/>
      <c r="W24541" s="123"/>
      <c r="AC24541" s="123"/>
    </row>
    <row r="24542" spans="5:29" s="2" customFormat="1">
      <c r="E24542" s="120"/>
      <c r="M24542" s="120"/>
      <c r="N24542" s="120"/>
      <c r="U24542" s="121"/>
      <c r="V24542" s="122"/>
      <c r="W24542" s="123"/>
      <c r="AC24542" s="123"/>
    </row>
    <row r="24543" spans="5:29" s="2" customFormat="1">
      <c r="E24543" s="120"/>
      <c r="M24543" s="120"/>
      <c r="N24543" s="120"/>
      <c r="U24543" s="121"/>
      <c r="V24543" s="122"/>
      <c r="W24543" s="123"/>
      <c r="AC24543" s="123"/>
    </row>
    <row r="24544" spans="5:29" s="2" customFormat="1">
      <c r="E24544" s="120"/>
      <c r="M24544" s="120"/>
      <c r="N24544" s="120"/>
      <c r="U24544" s="121"/>
      <c r="V24544" s="122"/>
      <c r="W24544" s="123"/>
      <c r="AC24544" s="123"/>
    </row>
    <row r="24545" spans="5:29" s="2" customFormat="1">
      <c r="E24545" s="120"/>
      <c r="M24545" s="120"/>
      <c r="N24545" s="120"/>
      <c r="U24545" s="121"/>
      <c r="V24545" s="122"/>
      <c r="W24545" s="123"/>
      <c r="AC24545" s="123"/>
    </row>
    <row r="24546" spans="5:29" s="2" customFormat="1">
      <c r="E24546" s="120"/>
      <c r="M24546" s="120"/>
      <c r="N24546" s="120"/>
      <c r="U24546" s="121"/>
      <c r="V24546" s="122"/>
      <c r="W24546" s="123"/>
      <c r="AC24546" s="123"/>
    </row>
    <row r="24547" spans="5:29" s="2" customFormat="1">
      <c r="E24547" s="120"/>
      <c r="M24547" s="120"/>
      <c r="N24547" s="120"/>
      <c r="U24547" s="121"/>
      <c r="V24547" s="122"/>
      <c r="W24547" s="123"/>
      <c r="AC24547" s="123"/>
    </row>
    <row r="24548" spans="5:29" s="2" customFormat="1">
      <c r="E24548" s="120"/>
      <c r="M24548" s="120"/>
      <c r="N24548" s="120"/>
      <c r="U24548" s="121"/>
      <c r="V24548" s="122"/>
      <c r="W24548" s="123"/>
      <c r="AC24548" s="123"/>
    </row>
    <row r="24549" spans="5:29" s="2" customFormat="1">
      <c r="E24549" s="120"/>
      <c r="M24549" s="120"/>
      <c r="N24549" s="120"/>
      <c r="U24549" s="121"/>
      <c r="V24549" s="122"/>
      <c r="W24549" s="123"/>
      <c r="AC24549" s="123"/>
    </row>
    <row r="24550" spans="5:29" s="2" customFormat="1">
      <c r="E24550" s="120"/>
      <c r="M24550" s="120"/>
      <c r="N24550" s="120"/>
      <c r="U24550" s="121"/>
      <c r="V24550" s="122"/>
      <c r="W24550" s="123"/>
      <c r="AC24550" s="123"/>
    </row>
    <row r="24551" spans="5:29" s="2" customFormat="1">
      <c r="E24551" s="120"/>
      <c r="M24551" s="120"/>
      <c r="N24551" s="120"/>
      <c r="U24551" s="121"/>
      <c r="V24551" s="122"/>
      <c r="W24551" s="123"/>
      <c r="AC24551" s="123"/>
    </row>
    <row r="24552" spans="5:29" s="2" customFormat="1">
      <c r="E24552" s="120"/>
      <c r="M24552" s="120"/>
      <c r="N24552" s="120"/>
      <c r="U24552" s="121"/>
      <c r="V24552" s="122"/>
      <c r="W24552" s="123"/>
      <c r="AC24552" s="123"/>
    </row>
    <row r="24553" spans="5:29" s="2" customFormat="1">
      <c r="E24553" s="120"/>
      <c r="M24553" s="120"/>
      <c r="N24553" s="120"/>
      <c r="U24553" s="121"/>
      <c r="V24553" s="122"/>
      <c r="W24553" s="123"/>
      <c r="AC24553" s="123"/>
    </row>
    <row r="24554" spans="5:29" s="2" customFormat="1">
      <c r="E24554" s="120"/>
      <c r="M24554" s="120"/>
      <c r="N24554" s="120"/>
      <c r="U24554" s="121"/>
      <c r="V24554" s="122"/>
      <c r="W24554" s="123"/>
      <c r="AC24554" s="123"/>
    </row>
    <row r="24555" spans="5:29" s="2" customFormat="1">
      <c r="E24555" s="120"/>
      <c r="M24555" s="120"/>
      <c r="N24555" s="120"/>
      <c r="U24555" s="121"/>
      <c r="V24555" s="122"/>
      <c r="W24555" s="123"/>
      <c r="AC24555" s="123"/>
    </row>
    <row r="24556" spans="5:29" s="2" customFormat="1">
      <c r="E24556" s="120"/>
      <c r="M24556" s="120"/>
      <c r="N24556" s="120"/>
      <c r="U24556" s="121"/>
      <c r="V24556" s="122"/>
      <c r="W24556" s="123"/>
      <c r="AC24556" s="123"/>
    </row>
    <row r="24557" spans="5:29" s="2" customFormat="1">
      <c r="E24557" s="120"/>
      <c r="M24557" s="120"/>
      <c r="N24557" s="120"/>
      <c r="U24557" s="121"/>
      <c r="V24557" s="122"/>
      <c r="W24557" s="123"/>
      <c r="AC24557" s="123"/>
    </row>
    <row r="24558" spans="5:29" s="2" customFormat="1">
      <c r="E24558" s="120"/>
      <c r="M24558" s="120"/>
      <c r="N24558" s="120"/>
      <c r="U24558" s="121"/>
      <c r="V24558" s="122"/>
      <c r="W24558" s="123"/>
      <c r="AC24558" s="123"/>
    </row>
    <row r="24559" spans="5:29" s="2" customFormat="1">
      <c r="E24559" s="120"/>
      <c r="M24559" s="120"/>
      <c r="N24559" s="120"/>
      <c r="U24559" s="121"/>
      <c r="V24559" s="122"/>
      <c r="W24559" s="123"/>
      <c r="AC24559" s="123"/>
    </row>
    <row r="24560" spans="5:29" s="2" customFormat="1">
      <c r="E24560" s="120"/>
      <c r="M24560" s="120"/>
      <c r="N24560" s="120"/>
      <c r="U24560" s="121"/>
      <c r="V24560" s="122"/>
      <c r="W24560" s="123"/>
      <c r="AC24560" s="123"/>
    </row>
    <row r="24561" spans="5:29" s="2" customFormat="1">
      <c r="E24561" s="120"/>
      <c r="M24561" s="120"/>
      <c r="N24561" s="120"/>
      <c r="U24561" s="121"/>
      <c r="V24561" s="122"/>
      <c r="W24561" s="123"/>
      <c r="AC24561" s="123"/>
    </row>
    <row r="24562" spans="5:29" s="2" customFormat="1">
      <c r="E24562" s="120"/>
      <c r="M24562" s="120"/>
      <c r="N24562" s="120"/>
      <c r="U24562" s="121"/>
      <c r="V24562" s="122"/>
      <c r="W24562" s="123"/>
      <c r="AC24562" s="123"/>
    </row>
    <row r="24563" spans="5:29" s="2" customFormat="1">
      <c r="E24563" s="120"/>
      <c r="M24563" s="120"/>
      <c r="N24563" s="120"/>
      <c r="U24563" s="121"/>
      <c r="V24563" s="122"/>
      <c r="W24563" s="123"/>
      <c r="AC24563" s="123"/>
    </row>
    <row r="24564" spans="5:29" s="2" customFormat="1">
      <c r="E24564" s="120"/>
      <c r="M24564" s="120"/>
      <c r="N24564" s="120"/>
      <c r="U24564" s="121"/>
      <c r="V24564" s="122"/>
      <c r="W24564" s="123"/>
      <c r="AC24564" s="123"/>
    </row>
    <row r="24565" spans="5:29" s="2" customFormat="1">
      <c r="E24565" s="120"/>
      <c r="M24565" s="120"/>
      <c r="N24565" s="120"/>
      <c r="U24565" s="121"/>
      <c r="V24565" s="122"/>
      <c r="W24565" s="123"/>
      <c r="AC24565" s="123"/>
    </row>
    <row r="24566" spans="5:29" s="2" customFormat="1">
      <c r="E24566" s="120"/>
      <c r="M24566" s="120"/>
      <c r="N24566" s="120"/>
      <c r="U24566" s="121"/>
      <c r="V24566" s="122"/>
      <c r="W24566" s="123"/>
      <c r="AC24566" s="123"/>
    </row>
    <row r="24567" spans="5:29" s="2" customFormat="1">
      <c r="E24567" s="120"/>
      <c r="M24567" s="120"/>
      <c r="N24567" s="120"/>
      <c r="U24567" s="121"/>
      <c r="V24567" s="122"/>
      <c r="W24567" s="123"/>
      <c r="AC24567" s="123"/>
    </row>
    <row r="24568" spans="5:29" s="2" customFormat="1">
      <c r="E24568" s="120"/>
      <c r="M24568" s="120"/>
      <c r="N24568" s="120"/>
      <c r="U24568" s="121"/>
      <c r="V24568" s="122"/>
      <c r="W24568" s="123"/>
      <c r="AC24568" s="123"/>
    </row>
    <row r="24569" spans="5:29" s="2" customFormat="1">
      <c r="E24569" s="120"/>
      <c r="M24569" s="120"/>
      <c r="N24569" s="120"/>
      <c r="U24569" s="121"/>
      <c r="V24569" s="122"/>
      <c r="W24569" s="123"/>
      <c r="AC24569" s="123"/>
    </row>
    <row r="24570" spans="5:29" s="2" customFormat="1">
      <c r="E24570" s="120"/>
      <c r="M24570" s="120"/>
      <c r="N24570" s="120"/>
      <c r="U24570" s="121"/>
      <c r="V24570" s="122"/>
      <c r="W24570" s="123"/>
      <c r="AC24570" s="123"/>
    </row>
    <row r="24571" spans="5:29" s="2" customFormat="1">
      <c r="E24571" s="120"/>
      <c r="M24571" s="120"/>
      <c r="N24571" s="120"/>
      <c r="U24571" s="121"/>
      <c r="V24571" s="122"/>
      <c r="W24571" s="123"/>
      <c r="AC24571" s="123"/>
    </row>
    <row r="24572" spans="5:29" s="2" customFormat="1">
      <c r="E24572" s="120"/>
      <c r="M24572" s="120"/>
      <c r="N24572" s="120"/>
      <c r="U24572" s="121"/>
      <c r="V24572" s="122"/>
      <c r="W24572" s="123"/>
      <c r="AC24572" s="123"/>
    </row>
    <row r="24573" spans="5:29" s="2" customFormat="1">
      <c r="E24573" s="120"/>
      <c r="M24573" s="120"/>
      <c r="N24573" s="120"/>
      <c r="U24573" s="121"/>
      <c r="V24573" s="122"/>
      <c r="W24573" s="123"/>
      <c r="AC24573" s="123"/>
    </row>
    <row r="24574" spans="5:29" s="2" customFormat="1">
      <c r="E24574" s="120"/>
      <c r="M24574" s="120"/>
      <c r="N24574" s="120"/>
      <c r="U24574" s="121"/>
      <c r="V24574" s="122"/>
      <c r="W24574" s="123"/>
      <c r="AC24574" s="123"/>
    </row>
    <row r="24575" spans="5:29" s="2" customFormat="1">
      <c r="E24575" s="120"/>
      <c r="M24575" s="120"/>
      <c r="N24575" s="120"/>
      <c r="U24575" s="121"/>
      <c r="V24575" s="122"/>
      <c r="W24575" s="123"/>
      <c r="AC24575" s="123"/>
    </row>
    <row r="24576" spans="5:29" s="2" customFormat="1">
      <c r="E24576" s="120"/>
      <c r="M24576" s="120"/>
      <c r="N24576" s="120"/>
      <c r="U24576" s="121"/>
      <c r="V24576" s="122"/>
      <c r="W24576" s="123"/>
      <c r="AC24576" s="123"/>
    </row>
    <row r="24577" spans="5:29" s="2" customFormat="1">
      <c r="E24577" s="120"/>
      <c r="M24577" s="120"/>
      <c r="N24577" s="120"/>
      <c r="U24577" s="121"/>
      <c r="V24577" s="122"/>
      <c r="W24577" s="123"/>
      <c r="AC24577" s="123"/>
    </row>
    <row r="24578" spans="5:29" s="2" customFormat="1">
      <c r="E24578" s="120"/>
      <c r="M24578" s="120"/>
      <c r="N24578" s="120"/>
      <c r="U24578" s="121"/>
      <c r="V24578" s="122"/>
      <c r="W24578" s="123"/>
      <c r="AC24578" s="123"/>
    </row>
    <row r="24579" spans="5:29" s="2" customFormat="1">
      <c r="E24579" s="120"/>
      <c r="M24579" s="120"/>
      <c r="N24579" s="120"/>
      <c r="U24579" s="121"/>
      <c r="V24579" s="122"/>
      <c r="W24579" s="123"/>
      <c r="AC24579" s="123"/>
    </row>
    <row r="24580" spans="5:29" s="2" customFormat="1">
      <c r="E24580" s="120"/>
      <c r="M24580" s="120"/>
      <c r="N24580" s="120"/>
      <c r="U24580" s="121"/>
      <c r="V24580" s="122"/>
      <c r="W24580" s="123"/>
      <c r="AC24580" s="123"/>
    </row>
    <row r="24581" spans="5:29" s="2" customFormat="1">
      <c r="E24581" s="120"/>
      <c r="M24581" s="120"/>
      <c r="N24581" s="120"/>
      <c r="U24581" s="121"/>
      <c r="V24581" s="122"/>
      <c r="W24581" s="123"/>
      <c r="AC24581" s="123"/>
    </row>
    <row r="24582" spans="5:29" s="2" customFormat="1">
      <c r="E24582" s="120"/>
      <c r="M24582" s="120"/>
      <c r="N24582" s="120"/>
      <c r="U24582" s="121"/>
      <c r="V24582" s="122"/>
      <c r="W24582" s="123"/>
      <c r="AC24582" s="123"/>
    </row>
    <row r="24583" spans="5:29" s="2" customFormat="1">
      <c r="E24583" s="120"/>
      <c r="M24583" s="120"/>
      <c r="N24583" s="120"/>
      <c r="U24583" s="121"/>
      <c r="V24583" s="122"/>
      <c r="W24583" s="123"/>
      <c r="AC24583" s="123"/>
    </row>
    <row r="24584" spans="5:29" s="2" customFormat="1">
      <c r="E24584" s="120"/>
      <c r="M24584" s="120"/>
      <c r="N24584" s="120"/>
      <c r="U24584" s="121"/>
      <c r="V24584" s="122"/>
      <c r="W24584" s="123"/>
      <c r="AC24584" s="123"/>
    </row>
    <row r="24585" spans="5:29" s="2" customFormat="1">
      <c r="E24585" s="120"/>
      <c r="M24585" s="120"/>
      <c r="N24585" s="120"/>
      <c r="U24585" s="121"/>
      <c r="V24585" s="122"/>
      <c r="W24585" s="123"/>
      <c r="AC24585" s="123"/>
    </row>
    <row r="24586" spans="5:29" s="2" customFormat="1">
      <c r="E24586" s="120"/>
      <c r="M24586" s="120"/>
      <c r="N24586" s="120"/>
      <c r="U24586" s="121"/>
      <c r="V24586" s="122"/>
      <c r="W24586" s="123"/>
      <c r="AC24586" s="123"/>
    </row>
    <row r="24587" spans="5:29" s="2" customFormat="1">
      <c r="E24587" s="120"/>
      <c r="M24587" s="120"/>
      <c r="N24587" s="120"/>
      <c r="U24587" s="121"/>
      <c r="V24587" s="122"/>
      <c r="W24587" s="123"/>
      <c r="AC24587" s="123"/>
    </row>
    <row r="24588" spans="5:29" s="2" customFormat="1">
      <c r="E24588" s="120"/>
      <c r="M24588" s="120"/>
      <c r="N24588" s="120"/>
      <c r="U24588" s="121"/>
      <c r="V24588" s="122"/>
      <c r="W24588" s="123"/>
      <c r="AC24588" s="123"/>
    </row>
    <row r="24589" spans="5:29" s="2" customFormat="1">
      <c r="E24589" s="120"/>
      <c r="M24589" s="120"/>
      <c r="N24589" s="120"/>
      <c r="U24589" s="121"/>
      <c r="V24589" s="122"/>
      <c r="W24589" s="123"/>
      <c r="AC24589" s="123"/>
    </row>
    <row r="24590" spans="5:29" s="2" customFormat="1">
      <c r="E24590" s="120"/>
      <c r="M24590" s="120"/>
      <c r="N24590" s="120"/>
      <c r="U24590" s="121"/>
      <c r="V24590" s="122"/>
      <c r="W24590" s="123"/>
      <c r="AC24590" s="123"/>
    </row>
    <row r="24591" spans="5:29" s="2" customFormat="1">
      <c r="E24591" s="120"/>
      <c r="M24591" s="120"/>
      <c r="N24591" s="120"/>
      <c r="U24591" s="121"/>
      <c r="V24591" s="122"/>
      <c r="W24591" s="123"/>
      <c r="AC24591" s="123"/>
    </row>
    <row r="24592" spans="5:29" s="2" customFormat="1">
      <c r="E24592" s="120"/>
      <c r="M24592" s="120"/>
      <c r="N24592" s="120"/>
      <c r="U24592" s="121"/>
      <c r="V24592" s="122"/>
      <c r="W24592" s="123"/>
      <c r="AC24592" s="123"/>
    </row>
    <row r="24593" spans="5:29" s="2" customFormat="1">
      <c r="E24593" s="120"/>
      <c r="M24593" s="120"/>
      <c r="N24593" s="120"/>
      <c r="U24593" s="121"/>
      <c r="V24593" s="122"/>
      <c r="W24593" s="123"/>
      <c r="AC24593" s="123"/>
    </row>
    <row r="24594" spans="5:29" s="2" customFormat="1">
      <c r="E24594" s="120"/>
      <c r="M24594" s="120"/>
      <c r="N24594" s="120"/>
      <c r="U24594" s="121"/>
      <c r="V24594" s="122"/>
      <c r="W24594" s="123"/>
      <c r="AC24594" s="123"/>
    </row>
    <row r="24595" spans="5:29" s="2" customFormat="1">
      <c r="E24595" s="120"/>
      <c r="M24595" s="120"/>
      <c r="N24595" s="120"/>
      <c r="U24595" s="121"/>
      <c r="V24595" s="122"/>
      <c r="W24595" s="123"/>
      <c r="AC24595" s="123"/>
    </row>
    <row r="24596" spans="5:29" s="2" customFormat="1">
      <c r="E24596" s="120"/>
      <c r="M24596" s="120"/>
      <c r="N24596" s="120"/>
      <c r="U24596" s="121"/>
      <c r="V24596" s="122"/>
      <c r="W24596" s="123"/>
      <c r="AC24596" s="123"/>
    </row>
    <row r="24597" spans="5:29" s="2" customFormat="1">
      <c r="E24597" s="120"/>
      <c r="M24597" s="120"/>
      <c r="N24597" s="120"/>
      <c r="U24597" s="121"/>
      <c r="V24597" s="122"/>
      <c r="W24597" s="123"/>
      <c r="AC24597" s="123"/>
    </row>
    <row r="24598" spans="5:29" s="2" customFormat="1">
      <c r="E24598" s="120"/>
      <c r="M24598" s="120"/>
      <c r="N24598" s="120"/>
      <c r="U24598" s="121"/>
      <c r="V24598" s="122"/>
      <c r="W24598" s="123"/>
      <c r="AC24598" s="123"/>
    </row>
    <row r="24599" spans="5:29" s="2" customFormat="1">
      <c r="E24599" s="120"/>
      <c r="M24599" s="120"/>
      <c r="N24599" s="120"/>
      <c r="U24599" s="121"/>
      <c r="V24599" s="122"/>
      <c r="W24599" s="123"/>
      <c r="AC24599" s="123"/>
    </row>
    <row r="24600" spans="5:29" s="2" customFormat="1">
      <c r="E24600" s="120"/>
      <c r="M24600" s="120"/>
      <c r="N24600" s="120"/>
      <c r="U24600" s="121"/>
      <c r="V24600" s="122"/>
      <c r="W24600" s="123"/>
      <c r="AC24600" s="123"/>
    </row>
    <row r="24601" spans="5:29" s="2" customFormat="1">
      <c r="E24601" s="120"/>
      <c r="M24601" s="120"/>
      <c r="N24601" s="120"/>
      <c r="U24601" s="121"/>
      <c r="V24601" s="122"/>
      <c r="W24601" s="123"/>
      <c r="AC24601" s="123"/>
    </row>
    <row r="24602" spans="5:29" s="2" customFormat="1">
      <c r="E24602" s="120"/>
      <c r="M24602" s="120"/>
      <c r="N24602" s="120"/>
      <c r="U24602" s="121"/>
      <c r="V24602" s="122"/>
      <c r="W24602" s="123"/>
      <c r="AC24602" s="123"/>
    </row>
    <row r="24603" spans="5:29" s="2" customFormat="1">
      <c r="E24603" s="120"/>
      <c r="M24603" s="120"/>
      <c r="N24603" s="120"/>
      <c r="U24603" s="121"/>
      <c r="V24603" s="122"/>
      <c r="W24603" s="123"/>
      <c r="AC24603" s="123"/>
    </row>
    <row r="24604" spans="5:29" s="2" customFormat="1">
      <c r="E24604" s="120"/>
      <c r="M24604" s="120"/>
      <c r="N24604" s="120"/>
      <c r="U24604" s="121"/>
      <c r="V24604" s="122"/>
      <c r="W24604" s="123"/>
      <c r="AC24604" s="123"/>
    </row>
    <row r="24605" spans="5:29" s="2" customFormat="1">
      <c r="E24605" s="120"/>
      <c r="M24605" s="120"/>
      <c r="N24605" s="120"/>
      <c r="U24605" s="121"/>
      <c r="V24605" s="122"/>
      <c r="W24605" s="123"/>
      <c r="AC24605" s="123"/>
    </row>
    <row r="24606" spans="5:29" s="2" customFormat="1">
      <c r="E24606" s="120"/>
      <c r="M24606" s="120"/>
      <c r="N24606" s="120"/>
      <c r="U24606" s="121"/>
      <c r="V24606" s="122"/>
      <c r="W24606" s="123"/>
      <c r="AC24606" s="123"/>
    </row>
    <row r="24607" spans="5:29" s="2" customFormat="1">
      <c r="E24607" s="120"/>
      <c r="M24607" s="120"/>
      <c r="N24607" s="120"/>
      <c r="U24607" s="121"/>
      <c r="V24607" s="122"/>
      <c r="W24607" s="123"/>
      <c r="AC24607" s="123"/>
    </row>
    <row r="24608" spans="5:29" s="2" customFormat="1">
      <c r="E24608" s="120"/>
      <c r="M24608" s="120"/>
      <c r="N24608" s="120"/>
      <c r="U24608" s="121"/>
      <c r="V24608" s="122"/>
      <c r="W24608" s="123"/>
      <c r="AC24608" s="123"/>
    </row>
    <row r="24609" spans="5:29" s="2" customFormat="1">
      <c r="E24609" s="120"/>
      <c r="M24609" s="120"/>
      <c r="N24609" s="120"/>
      <c r="U24609" s="121"/>
      <c r="V24609" s="122"/>
      <c r="W24609" s="123"/>
      <c r="AC24609" s="123"/>
    </row>
    <row r="24610" spans="5:29" s="2" customFormat="1">
      <c r="E24610" s="120"/>
      <c r="M24610" s="120"/>
      <c r="N24610" s="120"/>
      <c r="U24610" s="121"/>
      <c r="V24610" s="122"/>
      <c r="W24610" s="123"/>
      <c r="AC24610" s="123"/>
    </row>
    <row r="24611" spans="5:29" s="2" customFormat="1">
      <c r="E24611" s="120"/>
      <c r="M24611" s="120"/>
      <c r="N24611" s="120"/>
      <c r="U24611" s="121"/>
      <c r="V24611" s="122"/>
      <c r="W24611" s="123"/>
      <c r="AC24611" s="123"/>
    </row>
    <row r="24612" spans="5:29" s="2" customFormat="1">
      <c r="E24612" s="120"/>
      <c r="M24612" s="120"/>
      <c r="N24612" s="120"/>
      <c r="U24612" s="121"/>
      <c r="V24612" s="122"/>
      <c r="W24612" s="123"/>
      <c r="AC24612" s="123"/>
    </row>
    <row r="24613" spans="5:29" s="2" customFormat="1">
      <c r="E24613" s="120"/>
      <c r="M24613" s="120"/>
      <c r="N24613" s="120"/>
      <c r="U24613" s="121"/>
      <c r="V24613" s="122"/>
      <c r="W24613" s="123"/>
      <c r="AC24613" s="123"/>
    </row>
    <row r="24614" spans="5:29" s="2" customFormat="1">
      <c r="E24614" s="120"/>
      <c r="M24614" s="120"/>
      <c r="N24614" s="120"/>
      <c r="U24614" s="121"/>
      <c r="V24614" s="122"/>
      <c r="W24614" s="123"/>
      <c r="AC24614" s="123"/>
    </row>
    <row r="24615" spans="5:29" s="2" customFormat="1">
      <c r="E24615" s="120"/>
      <c r="M24615" s="120"/>
      <c r="N24615" s="120"/>
      <c r="U24615" s="121"/>
      <c r="V24615" s="122"/>
      <c r="W24615" s="123"/>
      <c r="AC24615" s="123"/>
    </row>
    <row r="24616" spans="5:29" s="2" customFormat="1">
      <c r="E24616" s="120"/>
      <c r="M24616" s="120"/>
      <c r="N24616" s="120"/>
      <c r="U24616" s="121"/>
      <c r="V24616" s="122"/>
      <c r="W24616" s="123"/>
      <c r="AC24616" s="123"/>
    </row>
    <row r="24617" spans="5:29" s="2" customFormat="1">
      <c r="E24617" s="120"/>
      <c r="M24617" s="120"/>
      <c r="N24617" s="120"/>
      <c r="U24617" s="121"/>
      <c r="V24617" s="122"/>
      <c r="W24617" s="123"/>
      <c r="AC24617" s="123"/>
    </row>
    <row r="24618" spans="5:29" s="2" customFormat="1">
      <c r="E24618" s="120"/>
      <c r="M24618" s="120"/>
      <c r="N24618" s="120"/>
      <c r="U24618" s="121"/>
      <c r="V24618" s="122"/>
      <c r="W24618" s="123"/>
      <c r="AC24618" s="123"/>
    </row>
    <row r="24619" spans="5:29" s="2" customFormat="1">
      <c r="E24619" s="120"/>
      <c r="M24619" s="120"/>
      <c r="N24619" s="120"/>
      <c r="U24619" s="121"/>
      <c r="V24619" s="122"/>
      <c r="W24619" s="123"/>
      <c r="AC24619" s="123"/>
    </row>
    <row r="24620" spans="5:29" s="2" customFormat="1">
      <c r="E24620" s="120"/>
      <c r="M24620" s="120"/>
      <c r="N24620" s="120"/>
      <c r="U24620" s="121"/>
      <c r="V24620" s="122"/>
      <c r="W24620" s="123"/>
      <c r="AC24620" s="123"/>
    </row>
    <row r="24621" spans="5:29" s="2" customFormat="1">
      <c r="E24621" s="120"/>
      <c r="M24621" s="120"/>
      <c r="N24621" s="120"/>
      <c r="U24621" s="121"/>
      <c r="V24621" s="122"/>
      <c r="W24621" s="123"/>
      <c r="AC24621" s="123"/>
    </row>
    <row r="24622" spans="5:29" s="2" customFormat="1">
      <c r="E24622" s="120"/>
      <c r="M24622" s="120"/>
      <c r="N24622" s="120"/>
      <c r="U24622" s="121"/>
      <c r="V24622" s="122"/>
      <c r="W24622" s="123"/>
      <c r="AC24622" s="123"/>
    </row>
    <row r="24623" spans="5:29" s="2" customFormat="1">
      <c r="E24623" s="120"/>
      <c r="M24623" s="120"/>
      <c r="N24623" s="120"/>
      <c r="U24623" s="121"/>
      <c r="V24623" s="122"/>
      <c r="W24623" s="123"/>
      <c r="AC24623" s="123"/>
    </row>
    <row r="24624" spans="5:29" s="2" customFormat="1">
      <c r="E24624" s="120"/>
      <c r="M24624" s="120"/>
      <c r="N24624" s="120"/>
      <c r="U24624" s="121"/>
      <c r="V24624" s="122"/>
      <c r="W24624" s="123"/>
      <c r="AC24624" s="123"/>
    </row>
    <row r="24625" spans="5:29" s="2" customFormat="1">
      <c r="E24625" s="120"/>
      <c r="M24625" s="120"/>
      <c r="N24625" s="120"/>
      <c r="U24625" s="121"/>
      <c r="V24625" s="122"/>
      <c r="W24625" s="123"/>
      <c r="AC24625" s="123"/>
    </row>
    <row r="24626" spans="5:29" s="2" customFormat="1">
      <c r="E24626" s="120"/>
      <c r="M24626" s="120"/>
      <c r="N24626" s="120"/>
      <c r="U24626" s="121"/>
      <c r="V24626" s="122"/>
      <c r="W24626" s="123"/>
      <c r="AC24626" s="123"/>
    </row>
    <row r="24627" spans="5:29" s="2" customFormat="1">
      <c r="E24627" s="120"/>
      <c r="M24627" s="120"/>
      <c r="N24627" s="120"/>
      <c r="U24627" s="121"/>
      <c r="V24627" s="122"/>
      <c r="W24627" s="123"/>
      <c r="AC24627" s="123"/>
    </row>
    <row r="24628" spans="5:29" s="2" customFormat="1">
      <c r="E24628" s="120"/>
      <c r="M24628" s="120"/>
      <c r="N24628" s="120"/>
      <c r="U24628" s="121"/>
      <c r="V24628" s="122"/>
      <c r="W24628" s="123"/>
      <c r="AC24628" s="123"/>
    </row>
    <row r="24629" spans="5:29" s="2" customFormat="1">
      <c r="E24629" s="120"/>
      <c r="M24629" s="120"/>
      <c r="N24629" s="120"/>
      <c r="U24629" s="121"/>
      <c r="V24629" s="122"/>
      <c r="W24629" s="123"/>
      <c r="AC24629" s="123"/>
    </row>
    <row r="24630" spans="5:29" s="2" customFormat="1">
      <c r="E24630" s="120"/>
      <c r="M24630" s="120"/>
      <c r="N24630" s="120"/>
      <c r="U24630" s="121"/>
      <c r="V24630" s="122"/>
      <c r="W24630" s="123"/>
      <c r="AC24630" s="123"/>
    </row>
    <row r="24631" spans="5:29" s="2" customFormat="1">
      <c r="E24631" s="120"/>
      <c r="M24631" s="120"/>
      <c r="N24631" s="120"/>
      <c r="U24631" s="121"/>
      <c r="V24631" s="122"/>
      <c r="W24631" s="123"/>
      <c r="AC24631" s="123"/>
    </row>
    <row r="24632" spans="5:29" s="2" customFormat="1">
      <c r="E24632" s="120"/>
      <c r="M24632" s="120"/>
      <c r="N24632" s="120"/>
      <c r="U24632" s="121"/>
      <c r="V24632" s="122"/>
      <c r="W24632" s="123"/>
      <c r="AC24632" s="123"/>
    </row>
    <row r="24633" spans="5:29" s="2" customFormat="1">
      <c r="E24633" s="120"/>
      <c r="M24633" s="120"/>
      <c r="N24633" s="120"/>
      <c r="U24633" s="121"/>
      <c r="V24633" s="122"/>
      <c r="W24633" s="123"/>
      <c r="AC24633" s="123"/>
    </row>
    <row r="24634" spans="5:29" s="2" customFormat="1">
      <c r="E24634" s="120"/>
      <c r="M24634" s="120"/>
      <c r="N24634" s="120"/>
      <c r="U24634" s="121"/>
      <c r="V24634" s="122"/>
      <c r="W24634" s="123"/>
      <c r="AC24634" s="123"/>
    </row>
    <row r="24635" spans="5:29" s="2" customFormat="1">
      <c r="E24635" s="120"/>
      <c r="M24635" s="120"/>
      <c r="N24635" s="120"/>
      <c r="U24635" s="121"/>
      <c r="V24635" s="122"/>
      <c r="W24635" s="123"/>
      <c r="AC24635" s="123"/>
    </row>
    <row r="24636" spans="5:29" s="2" customFormat="1">
      <c r="E24636" s="120"/>
      <c r="M24636" s="120"/>
      <c r="N24636" s="120"/>
      <c r="U24636" s="121"/>
      <c r="V24636" s="122"/>
      <c r="W24636" s="123"/>
      <c r="AC24636" s="123"/>
    </row>
    <row r="24637" spans="5:29" s="2" customFormat="1">
      <c r="E24637" s="120"/>
      <c r="M24637" s="120"/>
      <c r="N24637" s="120"/>
      <c r="U24637" s="121"/>
      <c r="V24637" s="122"/>
      <c r="W24637" s="123"/>
      <c r="AC24637" s="123"/>
    </row>
    <row r="24638" spans="5:29" s="2" customFormat="1">
      <c r="E24638" s="120"/>
      <c r="M24638" s="120"/>
      <c r="N24638" s="120"/>
      <c r="U24638" s="121"/>
      <c r="V24638" s="122"/>
      <c r="W24638" s="123"/>
      <c r="AC24638" s="123"/>
    </row>
    <row r="24639" spans="5:29" s="2" customFormat="1">
      <c r="E24639" s="120"/>
      <c r="M24639" s="120"/>
      <c r="N24639" s="120"/>
      <c r="U24639" s="121"/>
      <c r="V24639" s="122"/>
      <c r="W24639" s="123"/>
      <c r="AC24639" s="123"/>
    </row>
    <row r="24640" spans="5:29" s="2" customFormat="1">
      <c r="E24640" s="120"/>
      <c r="M24640" s="120"/>
      <c r="N24640" s="120"/>
      <c r="U24640" s="121"/>
      <c r="V24640" s="122"/>
      <c r="W24640" s="123"/>
      <c r="AC24640" s="123"/>
    </row>
    <row r="24641" spans="5:29" s="2" customFormat="1">
      <c r="E24641" s="120"/>
      <c r="M24641" s="120"/>
      <c r="N24641" s="120"/>
      <c r="U24641" s="121"/>
      <c r="V24641" s="122"/>
      <c r="W24641" s="123"/>
      <c r="AC24641" s="123"/>
    </row>
    <row r="24642" spans="5:29" s="2" customFormat="1">
      <c r="E24642" s="120"/>
      <c r="M24642" s="120"/>
      <c r="N24642" s="120"/>
      <c r="U24642" s="121"/>
      <c r="V24642" s="122"/>
      <c r="W24642" s="123"/>
      <c r="AC24642" s="123"/>
    </row>
    <row r="24643" spans="5:29" s="2" customFormat="1">
      <c r="E24643" s="120"/>
      <c r="M24643" s="120"/>
      <c r="N24643" s="120"/>
      <c r="U24643" s="121"/>
      <c r="V24643" s="122"/>
      <c r="W24643" s="123"/>
      <c r="AC24643" s="123"/>
    </row>
    <row r="24644" spans="5:29" s="2" customFormat="1">
      <c r="E24644" s="120"/>
      <c r="M24644" s="120"/>
      <c r="N24644" s="120"/>
      <c r="U24644" s="121"/>
      <c r="V24644" s="122"/>
      <c r="W24644" s="123"/>
      <c r="AC24644" s="123"/>
    </row>
    <row r="24645" spans="5:29" s="2" customFormat="1">
      <c r="E24645" s="120"/>
      <c r="M24645" s="120"/>
      <c r="N24645" s="120"/>
      <c r="U24645" s="121"/>
      <c r="V24645" s="122"/>
      <c r="W24645" s="123"/>
      <c r="AC24645" s="123"/>
    </row>
    <row r="24646" spans="5:29" s="2" customFormat="1">
      <c r="E24646" s="120"/>
      <c r="M24646" s="120"/>
      <c r="N24646" s="120"/>
      <c r="U24646" s="121"/>
      <c r="V24646" s="122"/>
      <c r="W24646" s="123"/>
      <c r="AC24646" s="123"/>
    </row>
    <row r="24647" spans="5:29" s="2" customFormat="1">
      <c r="E24647" s="120"/>
      <c r="M24647" s="120"/>
      <c r="N24647" s="120"/>
      <c r="U24647" s="121"/>
      <c r="V24647" s="122"/>
      <c r="W24647" s="123"/>
      <c r="AC24647" s="123"/>
    </row>
    <row r="24648" spans="5:29" s="2" customFormat="1">
      <c r="E24648" s="120"/>
      <c r="M24648" s="120"/>
      <c r="N24648" s="120"/>
      <c r="U24648" s="121"/>
      <c r="V24648" s="122"/>
      <c r="W24648" s="123"/>
      <c r="AC24648" s="123"/>
    </row>
    <row r="24649" spans="5:29" s="2" customFormat="1">
      <c r="E24649" s="120"/>
      <c r="M24649" s="120"/>
      <c r="N24649" s="120"/>
      <c r="U24649" s="121"/>
      <c r="V24649" s="122"/>
      <c r="W24649" s="123"/>
      <c r="AC24649" s="123"/>
    </row>
    <row r="24650" spans="5:29" s="2" customFormat="1">
      <c r="E24650" s="120"/>
      <c r="M24650" s="120"/>
      <c r="N24650" s="120"/>
      <c r="U24650" s="121"/>
      <c r="V24650" s="122"/>
      <c r="W24650" s="123"/>
      <c r="AC24650" s="123"/>
    </row>
    <row r="24651" spans="5:29" s="2" customFormat="1">
      <c r="E24651" s="120"/>
      <c r="M24651" s="120"/>
      <c r="N24651" s="120"/>
      <c r="U24651" s="121"/>
      <c r="V24651" s="122"/>
      <c r="W24651" s="123"/>
      <c r="AC24651" s="123"/>
    </row>
    <row r="24652" spans="5:29" s="2" customFormat="1">
      <c r="E24652" s="120"/>
      <c r="M24652" s="120"/>
      <c r="N24652" s="120"/>
      <c r="U24652" s="121"/>
      <c r="V24652" s="122"/>
      <c r="W24652" s="123"/>
      <c r="AC24652" s="123"/>
    </row>
    <row r="24653" spans="5:29" s="2" customFormat="1">
      <c r="E24653" s="120"/>
      <c r="M24653" s="120"/>
      <c r="N24653" s="120"/>
      <c r="U24653" s="121"/>
      <c r="V24653" s="122"/>
      <c r="W24653" s="123"/>
      <c r="AC24653" s="123"/>
    </row>
    <row r="24654" spans="5:29" s="2" customFormat="1">
      <c r="E24654" s="120"/>
      <c r="M24654" s="120"/>
      <c r="N24654" s="120"/>
      <c r="U24654" s="121"/>
      <c r="V24654" s="122"/>
      <c r="W24654" s="123"/>
      <c r="AC24654" s="123"/>
    </row>
    <row r="24655" spans="5:29" s="2" customFormat="1">
      <c r="E24655" s="120"/>
      <c r="M24655" s="120"/>
      <c r="N24655" s="120"/>
      <c r="U24655" s="121"/>
      <c r="V24655" s="122"/>
      <c r="W24655" s="123"/>
      <c r="AC24655" s="123"/>
    </row>
    <row r="24656" spans="5:29" s="2" customFormat="1">
      <c r="E24656" s="120"/>
      <c r="M24656" s="120"/>
      <c r="N24656" s="120"/>
      <c r="U24656" s="121"/>
      <c r="V24656" s="122"/>
      <c r="W24656" s="123"/>
      <c r="AC24656" s="123"/>
    </row>
    <row r="24657" spans="5:29" s="2" customFormat="1">
      <c r="E24657" s="120"/>
      <c r="M24657" s="120"/>
      <c r="N24657" s="120"/>
      <c r="U24657" s="121"/>
      <c r="V24657" s="122"/>
      <c r="W24657" s="123"/>
      <c r="AC24657" s="123"/>
    </row>
    <row r="24658" spans="5:29" s="2" customFormat="1">
      <c r="E24658" s="120"/>
      <c r="M24658" s="120"/>
      <c r="N24658" s="120"/>
      <c r="U24658" s="121"/>
      <c r="V24658" s="122"/>
      <c r="W24658" s="123"/>
      <c r="AC24658" s="123"/>
    </row>
    <row r="24659" spans="5:29" s="2" customFormat="1">
      <c r="E24659" s="120"/>
      <c r="M24659" s="120"/>
      <c r="N24659" s="120"/>
      <c r="U24659" s="121"/>
      <c r="V24659" s="122"/>
      <c r="W24659" s="123"/>
      <c r="AC24659" s="123"/>
    </row>
    <row r="24660" spans="5:29" s="2" customFormat="1">
      <c r="E24660" s="120"/>
      <c r="M24660" s="120"/>
      <c r="N24660" s="120"/>
      <c r="U24660" s="121"/>
      <c r="V24660" s="122"/>
      <c r="W24660" s="123"/>
      <c r="AC24660" s="123"/>
    </row>
    <row r="24661" spans="5:29" s="2" customFormat="1">
      <c r="E24661" s="120"/>
      <c r="M24661" s="120"/>
      <c r="N24661" s="120"/>
      <c r="U24661" s="121"/>
      <c r="V24661" s="122"/>
      <c r="W24661" s="123"/>
      <c r="AC24661" s="123"/>
    </row>
    <row r="24662" spans="5:29" s="2" customFormat="1">
      <c r="E24662" s="120"/>
      <c r="M24662" s="120"/>
      <c r="N24662" s="120"/>
      <c r="U24662" s="121"/>
      <c r="V24662" s="122"/>
      <c r="W24662" s="123"/>
      <c r="AC24662" s="123"/>
    </row>
    <row r="24663" spans="5:29" s="2" customFormat="1">
      <c r="E24663" s="120"/>
      <c r="M24663" s="120"/>
      <c r="N24663" s="120"/>
      <c r="U24663" s="121"/>
      <c r="V24663" s="122"/>
      <c r="W24663" s="123"/>
      <c r="AC24663" s="123"/>
    </row>
    <row r="24664" spans="5:29" s="2" customFormat="1">
      <c r="E24664" s="120"/>
      <c r="M24664" s="120"/>
      <c r="N24664" s="120"/>
      <c r="U24664" s="121"/>
      <c r="V24664" s="122"/>
      <c r="W24664" s="123"/>
      <c r="AC24664" s="123"/>
    </row>
    <row r="24665" spans="5:29" s="2" customFormat="1">
      <c r="E24665" s="120"/>
      <c r="M24665" s="120"/>
      <c r="N24665" s="120"/>
      <c r="U24665" s="121"/>
      <c r="V24665" s="122"/>
      <c r="W24665" s="123"/>
      <c r="AC24665" s="123"/>
    </row>
    <row r="24666" spans="5:29" s="2" customFormat="1">
      <c r="E24666" s="120"/>
      <c r="M24666" s="120"/>
      <c r="N24666" s="120"/>
      <c r="U24666" s="121"/>
      <c r="V24666" s="122"/>
      <c r="W24666" s="123"/>
      <c r="AC24666" s="123"/>
    </row>
    <row r="24667" spans="5:29" s="2" customFormat="1">
      <c r="E24667" s="120"/>
      <c r="M24667" s="120"/>
      <c r="N24667" s="120"/>
      <c r="U24667" s="121"/>
      <c r="V24667" s="122"/>
      <c r="W24667" s="123"/>
      <c r="AC24667" s="123"/>
    </row>
    <row r="24668" spans="5:29" s="2" customFormat="1">
      <c r="E24668" s="120"/>
      <c r="M24668" s="120"/>
      <c r="N24668" s="120"/>
      <c r="U24668" s="121"/>
      <c r="V24668" s="122"/>
      <c r="W24668" s="123"/>
      <c r="AC24668" s="123"/>
    </row>
    <row r="24669" spans="5:29" s="2" customFormat="1">
      <c r="E24669" s="120"/>
      <c r="M24669" s="120"/>
      <c r="N24669" s="120"/>
      <c r="U24669" s="121"/>
      <c r="V24669" s="122"/>
      <c r="W24669" s="123"/>
      <c r="AC24669" s="123"/>
    </row>
    <row r="24670" spans="5:29" s="2" customFormat="1">
      <c r="E24670" s="120"/>
      <c r="M24670" s="120"/>
      <c r="N24670" s="120"/>
      <c r="U24670" s="121"/>
      <c r="V24670" s="122"/>
      <c r="W24670" s="123"/>
      <c r="AC24670" s="123"/>
    </row>
    <row r="24671" spans="5:29" s="2" customFormat="1">
      <c r="E24671" s="120"/>
      <c r="M24671" s="120"/>
      <c r="N24671" s="120"/>
      <c r="U24671" s="121"/>
      <c r="V24671" s="122"/>
      <c r="W24671" s="123"/>
      <c r="AC24671" s="123"/>
    </row>
    <row r="24672" spans="5:29" s="2" customFormat="1">
      <c r="E24672" s="120"/>
      <c r="M24672" s="120"/>
      <c r="N24672" s="120"/>
      <c r="U24672" s="121"/>
      <c r="V24672" s="122"/>
      <c r="W24672" s="123"/>
      <c r="AC24672" s="123"/>
    </row>
    <row r="24673" spans="5:29" s="2" customFormat="1">
      <c r="E24673" s="120"/>
      <c r="M24673" s="120"/>
      <c r="N24673" s="120"/>
      <c r="U24673" s="121"/>
      <c r="V24673" s="122"/>
      <c r="W24673" s="123"/>
      <c r="AC24673" s="123"/>
    </row>
    <row r="24674" spans="5:29" s="2" customFormat="1">
      <c r="E24674" s="120"/>
      <c r="M24674" s="120"/>
      <c r="N24674" s="120"/>
      <c r="U24674" s="121"/>
      <c r="V24674" s="122"/>
      <c r="W24674" s="123"/>
      <c r="AC24674" s="123"/>
    </row>
    <row r="24675" spans="5:29" s="2" customFormat="1">
      <c r="E24675" s="120"/>
      <c r="M24675" s="120"/>
      <c r="N24675" s="120"/>
      <c r="U24675" s="121"/>
      <c r="V24675" s="122"/>
      <c r="W24675" s="123"/>
      <c r="AC24675" s="123"/>
    </row>
    <row r="24676" spans="5:29" s="2" customFormat="1">
      <c r="E24676" s="120"/>
      <c r="M24676" s="120"/>
      <c r="N24676" s="120"/>
      <c r="U24676" s="121"/>
      <c r="V24676" s="122"/>
      <c r="W24676" s="123"/>
      <c r="AC24676" s="123"/>
    </row>
    <row r="24677" spans="5:29" s="2" customFormat="1">
      <c r="E24677" s="120"/>
      <c r="M24677" s="120"/>
      <c r="N24677" s="120"/>
      <c r="U24677" s="121"/>
      <c r="V24677" s="122"/>
      <c r="W24677" s="123"/>
      <c r="AC24677" s="123"/>
    </row>
    <row r="24678" spans="5:29" s="2" customFormat="1">
      <c r="E24678" s="120"/>
      <c r="M24678" s="120"/>
      <c r="N24678" s="120"/>
      <c r="U24678" s="121"/>
      <c r="V24678" s="122"/>
      <c r="W24678" s="123"/>
      <c r="AC24678" s="123"/>
    </row>
    <row r="24679" spans="5:29" s="2" customFormat="1">
      <c r="E24679" s="120"/>
      <c r="M24679" s="120"/>
      <c r="N24679" s="120"/>
      <c r="U24679" s="121"/>
      <c r="V24679" s="122"/>
      <c r="W24679" s="123"/>
      <c r="AC24679" s="123"/>
    </row>
    <row r="24680" spans="5:29" s="2" customFormat="1">
      <c r="E24680" s="120"/>
      <c r="M24680" s="120"/>
      <c r="N24680" s="120"/>
      <c r="U24680" s="121"/>
      <c r="V24680" s="122"/>
      <c r="W24680" s="123"/>
      <c r="AC24680" s="123"/>
    </row>
    <row r="24681" spans="5:29" s="2" customFormat="1">
      <c r="E24681" s="120"/>
      <c r="M24681" s="120"/>
      <c r="N24681" s="120"/>
      <c r="U24681" s="121"/>
      <c r="V24681" s="122"/>
      <c r="W24681" s="123"/>
      <c r="AC24681" s="123"/>
    </row>
    <row r="24682" spans="5:29" s="2" customFormat="1">
      <c r="E24682" s="120"/>
      <c r="M24682" s="120"/>
      <c r="N24682" s="120"/>
      <c r="U24682" s="121"/>
      <c r="V24682" s="122"/>
      <c r="W24682" s="123"/>
      <c r="AC24682" s="123"/>
    </row>
    <row r="24683" spans="5:29" s="2" customFormat="1">
      <c r="E24683" s="120"/>
      <c r="M24683" s="120"/>
      <c r="N24683" s="120"/>
      <c r="U24683" s="121"/>
      <c r="V24683" s="122"/>
      <c r="W24683" s="123"/>
      <c r="AC24683" s="123"/>
    </row>
    <row r="24684" spans="5:29" s="2" customFormat="1">
      <c r="E24684" s="120"/>
      <c r="M24684" s="120"/>
      <c r="N24684" s="120"/>
      <c r="U24684" s="121"/>
      <c r="V24684" s="122"/>
      <c r="W24684" s="123"/>
      <c r="AC24684" s="123"/>
    </row>
    <row r="24685" spans="5:29" s="2" customFormat="1">
      <c r="E24685" s="120"/>
      <c r="M24685" s="120"/>
      <c r="N24685" s="120"/>
      <c r="U24685" s="121"/>
      <c r="V24685" s="122"/>
      <c r="W24685" s="123"/>
      <c r="AC24685" s="123"/>
    </row>
    <row r="24686" spans="5:29" s="2" customFormat="1">
      <c r="E24686" s="120"/>
      <c r="M24686" s="120"/>
      <c r="N24686" s="120"/>
      <c r="U24686" s="121"/>
      <c r="V24686" s="122"/>
      <c r="W24686" s="123"/>
      <c r="AC24686" s="123"/>
    </row>
    <row r="24687" spans="5:29" s="2" customFormat="1">
      <c r="E24687" s="120"/>
      <c r="M24687" s="120"/>
      <c r="N24687" s="120"/>
      <c r="U24687" s="121"/>
      <c r="V24687" s="122"/>
      <c r="W24687" s="123"/>
      <c r="AC24687" s="123"/>
    </row>
    <row r="24688" spans="5:29" s="2" customFormat="1">
      <c r="E24688" s="120"/>
      <c r="M24688" s="120"/>
      <c r="N24688" s="120"/>
      <c r="U24688" s="121"/>
      <c r="V24688" s="122"/>
      <c r="W24688" s="123"/>
      <c r="AC24688" s="123"/>
    </row>
    <row r="24689" spans="5:29" s="2" customFormat="1">
      <c r="E24689" s="120"/>
      <c r="M24689" s="120"/>
      <c r="N24689" s="120"/>
      <c r="U24689" s="121"/>
      <c r="V24689" s="122"/>
      <c r="W24689" s="123"/>
      <c r="AC24689" s="123"/>
    </row>
    <row r="24690" spans="5:29" s="2" customFormat="1">
      <c r="E24690" s="120"/>
      <c r="M24690" s="120"/>
      <c r="N24690" s="120"/>
      <c r="U24690" s="121"/>
      <c r="V24690" s="122"/>
      <c r="W24690" s="123"/>
      <c r="AC24690" s="123"/>
    </row>
    <row r="24691" spans="5:29" s="2" customFormat="1">
      <c r="E24691" s="120"/>
      <c r="M24691" s="120"/>
      <c r="N24691" s="120"/>
      <c r="U24691" s="121"/>
      <c r="V24691" s="122"/>
      <c r="W24691" s="123"/>
      <c r="AC24691" s="123"/>
    </row>
    <row r="24692" spans="5:29" s="2" customFormat="1">
      <c r="E24692" s="120"/>
      <c r="M24692" s="120"/>
      <c r="N24692" s="120"/>
      <c r="U24692" s="121"/>
      <c r="V24692" s="122"/>
      <c r="W24692" s="123"/>
      <c r="AC24692" s="123"/>
    </row>
    <row r="24693" spans="5:29" s="2" customFormat="1">
      <c r="E24693" s="120"/>
      <c r="M24693" s="120"/>
      <c r="N24693" s="120"/>
      <c r="U24693" s="121"/>
      <c r="V24693" s="122"/>
      <c r="W24693" s="123"/>
      <c r="AC24693" s="123"/>
    </row>
    <row r="24694" spans="5:29" s="2" customFormat="1">
      <c r="E24694" s="120"/>
      <c r="M24694" s="120"/>
      <c r="N24694" s="120"/>
      <c r="U24694" s="121"/>
      <c r="V24694" s="122"/>
      <c r="W24694" s="123"/>
      <c r="AC24694" s="123"/>
    </row>
    <row r="24695" spans="5:29" s="2" customFormat="1">
      <c r="E24695" s="120"/>
      <c r="M24695" s="120"/>
      <c r="N24695" s="120"/>
      <c r="U24695" s="121"/>
      <c r="V24695" s="122"/>
      <c r="W24695" s="123"/>
      <c r="AC24695" s="123"/>
    </row>
    <row r="24696" spans="5:29" s="2" customFormat="1">
      <c r="E24696" s="120"/>
      <c r="M24696" s="120"/>
      <c r="N24696" s="120"/>
      <c r="U24696" s="121"/>
      <c r="V24696" s="122"/>
      <c r="W24696" s="123"/>
      <c r="AC24696" s="123"/>
    </row>
    <row r="24697" spans="5:29" s="2" customFormat="1">
      <c r="E24697" s="120"/>
      <c r="M24697" s="120"/>
      <c r="N24697" s="120"/>
      <c r="U24697" s="121"/>
      <c r="V24697" s="122"/>
      <c r="W24697" s="123"/>
      <c r="AC24697" s="123"/>
    </row>
    <row r="24698" spans="5:29" s="2" customFormat="1">
      <c r="E24698" s="120"/>
      <c r="M24698" s="120"/>
      <c r="N24698" s="120"/>
      <c r="U24698" s="121"/>
      <c r="V24698" s="122"/>
      <c r="W24698" s="123"/>
      <c r="AC24698" s="123"/>
    </row>
    <row r="24699" spans="5:29" s="2" customFormat="1">
      <c r="E24699" s="120"/>
      <c r="M24699" s="120"/>
      <c r="N24699" s="120"/>
      <c r="U24699" s="121"/>
      <c r="V24699" s="122"/>
      <c r="W24699" s="123"/>
      <c r="AC24699" s="123"/>
    </row>
    <row r="24700" spans="5:29" s="2" customFormat="1">
      <c r="E24700" s="120"/>
      <c r="M24700" s="120"/>
      <c r="N24700" s="120"/>
      <c r="U24700" s="121"/>
      <c r="V24700" s="122"/>
      <c r="W24700" s="123"/>
      <c r="AC24700" s="123"/>
    </row>
    <row r="24701" spans="5:29" s="2" customFormat="1">
      <c r="E24701" s="120"/>
      <c r="M24701" s="120"/>
      <c r="N24701" s="120"/>
      <c r="U24701" s="121"/>
      <c r="V24701" s="122"/>
      <c r="W24701" s="123"/>
      <c r="AC24701" s="123"/>
    </row>
    <row r="24702" spans="5:29" s="2" customFormat="1">
      <c r="E24702" s="120"/>
      <c r="M24702" s="120"/>
      <c r="N24702" s="120"/>
      <c r="U24702" s="121"/>
      <c r="V24702" s="122"/>
      <c r="W24702" s="123"/>
      <c r="AC24702" s="123"/>
    </row>
    <row r="24703" spans="5:29" s="2" customFormat="1">
      <c r="E24703" s="120"/>
      <c r="M24703" s="120"/>
      <c r="N24703" s="120"/>
      <c r="U24703" s="121"/>
      <c r="V24703" s="122"/>
      <c r="W24703" s="123"/>
      <c r="AC24703" s="123"/>
    </row>
    <row r="24704" spans="5:29" s="2" customFormat="1">
      <c r="E24704" s="120"/>
      <c r="M24704" s="120"/>
      <c r="N24704" s="120"/>
      <c r="U24704" s="121"/>
      <c r="V24704" s="122"/>
      <c r="W24704" s="123"/>
      <c r="AC24704" s="123"/>
    </row>
    <row r="24705" spans="5:29" s="2" customFormat="1">
      <c r="E24705" s="120"/>
      <c r="M24705" s="120"/>
      <c r="N24705" s="120"/>
      <c r="U24705" s="121"/>
      <c r="V24705" s="122"/>
      <c r="W24705" s="123"/>
      <c r="AC24705" s="123"/>
    </row>
    <row r="24706" spans="5:29" s="2" customFormat="1">
      <c r="E24706" s="120"/>
      <c r="M24706" s="120"/>
      <c r="N24706" s="120"/>
      <c r="U24706" s="121"/>
      <c r="V24706" s="122"/>
      <c r="W24706" s="123"/>
      <c r="AC24706" s="123"/>
    </row>
    <row r="24707" spans="5:29" s="2" customFormat="1">
      <c r="E24707" s="120"/>
      <c r="M24707" s="120"/>
      <c r="N24707" s="120"/>
      <c r="U24707" s="121"/>
      <c r="V24707" s="122"/>
      <c r="W24707" s="123"/>
      <c r="AC24707" s="123"/>
    </row>
    <row r="24708" spans="5:29" s="2" customFormat="1">
      <c r="E24708" s="120"/>
      <c r="M24708" s="120"/>
      <c r="N24708" s="120"/>
      <c r="U24708" s="121"/>
      <c r="V24708" s="122"/>
      <c r="W24708" s="123"/>
      <c r="AC24708" s="123"/>
    </row>
    <row r="24709" spans="5:29" s="2" customFormat="1">
      <c r="E24709" s="120"/>
      <c r="M24709" s="120"/>
      <c r="N24709" s="120"/>
      <c r="U24709" s="121"/>
      <c r="V24709" s="122"/>
      <c r="W24709" s="123"/>
      <c r="AC24709" s="123"/>
    </row>
    <row r="24710" spans="5:29" s="2" customFormat="1">
      <c r="E24710" s="120"/>
      <c r="M24710" s="120"/>
      <c r="N24710" s="120"/>
      <c r="U24710" s="121"/>
      <c r="V24710" s="122"/>
      <c r="W24710" s="123"/>
      <c r="AC24710" s="123"/>
    </row>
    <row r="24711" spans="5:29" s="2" customFormat="1">
      <c r="E24711" s="120"/>
      <c r="M24711" s="120"/>
      <c r="N24711" s="120"/>
      <c r="U24711" s="121"/>
      <c r="V24711" s="122"/>
      <c r="W24711" s="123"/>
      <c r="AC24711" s="123"/>
    </row>
    <row r="24712" spans="5:29" s="2" customFormat="1">
      <c r="E24712" s="120"/>
      <c r="M24712" s="120"/>
      <c r="N24712" s="120"/>
      <c r="U24712" s="121"/>
      <c r="V24712" s="122"/>
      <c r="W24712" s="123"/>
      <c r="AC24712" s="123"/>
    </row>
    <row r="24713" spans="5:29" s="2" customFormat="1">
      <c r="E24713" s="120"/>
      <c r="M24713" s="120"/>
      <c r="N24713" s="120"/>
      <c r="U24713" s="121"/>
      <c r="V24713" s="122"/>
      <c r="W24713" s="123"/>
      <c r="AC24713" s="123"/>
    </row>
    <row r="24714" spans="5:29" s="2" customFormat="1">
      <c r="E24714" s="120"/>
      <c r="M24714" s="120"/>
      <c r="N24714" s="120"/>
      <c r="U24714" s="121"/>
      <c r="V24714" s="122"/>
      <c r="W24714" s="123"/>
      <c r="AC24714" s="123"/>
    </row>
    <row r="24715" spans="5:29" s="2" customFormat="1">
      <c r="E24715" s="120"/>
      <c r="M24715" s="120"/>
      <c r="N24715" s="120"/>
      <c r="U24715" s="121"/>
      <c r="V24715" s="122"/>
      <c r="W24715" s="123"/>
      <c r="AC24715" s="123"/>
    </row>
    <row r="24716" spans="5:29" s="2" customFormat="1">
      <c r="E24716" s="120"/>
      <c r="M24716" s="120"/>
      <c r="N24716" s="120"/>
      <c r="U24716" s="121"/>
      <c r="V24716" s="122"/>
      <c r="W24716" s="123"/>
      <c r="AC24716" s="123"/>
    </row>
    <row r="24717" spans="5:29" s="2" customFormat="1">
      <c r="E24717" s="120"/>
      <c r="M24717" s="120"/>
      <c r="N24717" s="120"/>
      <c r="U24717" s="121"/>
      <c r="V24717" s="122"/>
      <c r="W24717" s="123"/>
      <c r="AC24717" s="123"/>
    </row>
    <row r="24718" spans="5:29" s="2" customFormat="1">
      <c r="E24718" s="120"/>
      <c r="M24718" s="120"/>
      <c r="N24718" s="120"/>
      <c r="U24718" s="121"/>
      <c r="V24718" s="122"/>
      <c r="W24718" s="123"/>
      <c r="AC24718" s="123"/>
    </row>
    <row r="24719" spans="5:29" s="2" customFormat="1">
      <c r="E24719" s="120"/>
      <c r="M24719" s="120"/>
      <c r="N24719" s="120"/>
      <c r="U24719" s="121"/>
      <c r="V24719" s="122"/>
      <c r="W24719" s="123"/>
      <c r="AC24719" s="123"/>
    </row>
    <row r="24720" spans="5:29" s="2" customFormat="1">
      <c r="E24720" s="120"/>
      <c r="M24720" s="120"/>
      <c r="N24720" s="120"/>
      <c r="U24720" s="121"/>
      <c r="V24720" s="122"/>
      <c r="W24720" s="123"/>
      <c r="AC24720" s="123"/>
    </row>
    <row r="24721" spans="5:29" s="2" customFormat="1">
      <c r="E24721" s="120"/>
      <c r="M24721" s="120"/>
      <c r="N24721" s="120"/>
      <c r="U24721" s="121"/>
      <c r="V24721" s="122"/>
      <c r="W24721" s="123"/>
      <c r="AC24721" s="123"/>
    </row>
    <row r="24722" spans="5:29" s="2" customFormat="1">
      <c r="E24722" s="120"/>
      <c r="M24722" s="120"/>
      <c r="N24722" s="120"/>
      <c r="U24722" s="121"/>
      <c r="V24722" s="122"/>
      <c r="W24722" s="123"/>
      <c r="AC24722" s="123"/>
    </row>
    <row r="24723" spans="5:29" s="2" customFormat="1">
      <c r="E24723" s="120"/>
      <c r="M24723" s="120"/>
      <c r="N24723" s="120"/>
      <c r="U24723" s="121"/>
      <c r="V24723" s="122"/>
      <c r="W24723" s="123"/>
      <c r="AC24723" s="123"/>
    </row>
    <row r="24724" spans="5:29" s="2" customFormat="1">
      <c r="E24724" s="120"/>
      <c r="M24724" s="120"/>
      <c r="N24724" s="120"/>
      <c r="U24724" s="121"/>
      <c r="V24724" s="122"/>
      <c r="W24724" s="123"/>
      <c r="AC24724" s="123"/>
    </row>
    <row r="24725" spans="5:29" s="2" customFormat="1">
      <c r="E24725" s="120"/>
      <c r="M24725" s="120"/>
      <c r="N24725" s="120"/>
      <c r="U24725" s="121"/>
      <c r="V24725" s="122"/>
      <c r="W24725" s="123"/>
      <c r="AC24725" s="123"/>
    </row>
    <row r="24726" spans="5:29" s="2" customFormat="1">
      <c r="E24726" s="120"/>
      <c r="M24726" s="120"/>
      <c r="N24726" s="120"/>
      <c r="U24726" s="121"/>
      <c r="V24726" s="122"/>
      <c r="W24726" s="123"/>
      <c r="AC24726" s="123"/>
    </row>
    <row r="24727" spans="5:29" s="2" customFormat="1">
      <c r="E24727" s="120"/>
      <c r="M24727" s="120"/>
      <c r="N24727" s="120"/>
      <c r="U24727" s="121"/>
      <c r="V24727" s="122"/>
      <c r="W24727" s="123"/>
      <c r="AC24727" s="123"/>
    </row>
    <row r="24728" spans="5:29" s="2" customFormat="1">
      <c r="E24728" s="120"/>
      <c r="M24728" s="120"/>
      <c r="N24728" s="120"/>
      <c r="U24728" s="121"/>
      <c r="V24728" s="122"/>
      <c r="W24728" s="123"/>
      <c r="AC24728" s="123"/>
    </row>
    <row r="24729" spans="5:29" s="2" customFormat="1">
      <c r="E24729" s="120"/>
      <c r="M24729" s="120"/>
      <c r="N24729" s="120"/>
      <c r="U24729" s="121"/>
      <c r="V24729" s="122"/>
      <c r="W24729" s="123"/>
      <c r="AC24729" s="123"/>
    </row>
    <row r="24730" spans="5:29" s="2" customFormat="1">
      <c r="E24730" s="120"/>
      <c r="M24730" s="120"/>
      <c r="N24730" s="120"/>
      <c r="U24730" s="121"/>
      <c r="V24730" s="122"/>
      <c r="W24730" s="123"/>
      <c r="AC24730" s="123"/>
    </row>
    <row r="24731" spans="5:29" s="2" customFormat="1">
      <c r="E24731" s="120"/>
      <c r="M24731" s="120"/>
      <c r="N24731" s="120"/>
      <c r="U24731" s="121"/>
      <c r="V24731" s="122"/>
      <c r="W24731" s="123"/>
      <c r="AC24731" s="123"/>
    </row>
    <row r="24732" spans="5:29" s="2" customFormat="1">
      <c r="E24732" s="120"/>
      <c r="M24732" s="120"/>
      <c r="N24732" s="120"/>
      <c r="U24732" s="121"/>
      <c r="V24732" s="122"/>
      <c r="W24732" s="123"/>
      <c r="AC24732" s="123"/>
    </row>
    <row r="24733" spans="5:29" s="2" customFormat="1">
      <c r="E24733" s="120"/>
      <c r="M24733" s="120"/>
      <c r="N24733" s="120"/>
      <c r="U24733" s="121"/>
      <c r="V24733" s="122"/>
      <c r="W24733" s="123"/>
      <c r="AC24733" s="123"/>
    </row>
    <row r="24734" spans="5:29" s="2" customFormat="1">
      <c r="E24734" s="120"/>
      <c r="M24734" s="120"/>
      <c r="N24734" s="120"/>
      <c r="U24734" s="121"/>
      <c r="V24734" s="122"/>
      <c r="W24734" s="123"/>
      <c r="AC24734" s="123"/>
    </row>
    <row r="24735" spans="5:29" s="2" customFormat="1">
      <c r="E24735" s="120"/>
      <c r="M24735" s="120"/>
      <c r="N24735" s="120"/>
      <c r="U24735" s="121"/>
      <c r="V24735" s="122"/>
      <c r="W24735" s="123"/>
      <c r="AC24735" s="123"/>
    </row>
    <row r="24736" spans="5:29" s="2" customFormat="1">
      <c r="E24736" s="120"/>
      <c r="M24736" s="120"/>
      <c r="N24736" s="120"/>
      <c r="U24736" s="121"/>
      <c r="V24736" s="122"/>
      <c r="W24736" s="123"/>
      <c r="AC24736" s="123"/>
    </row>
    <row r="24737" spans="5:29" s="2" customFormat="1">
      <c r="E24737" s="120"/>
      <c r="M24737" s="120"/>
      <c r="N24737" s="120"/>
      <c r="U24737" s="121"/>
      <c r="V24737" s="122"/>
      <c r="W24737" s="123"/>
      <c r="AC24737" s="123"/>
    </row>
    <row r="24738" spans="5:29" s="2" customFormat="1">
      <c r="E24738" s="120"/>
      <c r="M24738" s="120"/>
      <c r="N24738" s="120"/>
      <c r="U24738" s="121"/>
      <c r="V24738" s="122"/>
      <c r="W24738" s="123"/>
      <c r="AC24738" s="123"/>
    </row>
    <row r="24739" spans="5:29" s="2" customFormat="1">
      <c r="E24739" s="120"/>
      <c r="M24739" s="120"/>
      <c r="N24739" s="120"/>
      <c r="U24739" s="121"/>
      <c r="V24739" s="122"/>
      <c r="W24739" s="123"/>
      <c r="AC24739" s="123"/>
    </row>
    <row r="24740" spans="5:29" s="2" customFormat="1">
      <c r="E24740" s="120"/>
      <c r="M24740" s="120"/>
      <c r="N24740" s="120"/>
      <c r="U24740" s="121"/>
      <c r="V24740" s="122"/>
      <c r="W24740" s="123"/>
      <c r="AC24740" s="123"/>
    </row>
    <row r="24741" spans="5:29" s="2" customFormat="1">
      <c r="E24741" s="120"/>
      <c r="M24741" s="120"/>
      <c r="N24741" s="120"/>
      <c r="U24741" s="121"/>
      <c r="V24741" s="122"/>
      <c r="W24741" s="123"/>
      <c r="AC24741" s="123"/>
    </row>
    <row r="24742" spans="5:29" s="2" customFormat="1">
      <c r="E24742" s="120"/>
      <c r="M24742" s="120"/>
      <c r="N24742" s="120"/>
      <c r="U24742" s="121"/>
      <c r="V24742" s="122"/>
      <c r="W24742" s="123"/>
      <c r="AC24742" s="123"/>
    </row>
    <row r="24743" spans="5:29" s="2" customFormat="1">
      <c r="E24743" s="120"/>
      <c r="M24743" s="120"/>
      <c r="N24743" s="120"/>
      <c r="U24743" s="121"/>
      <c r="V24743" s="122"/>
      <c r="W24743" s="123"/>
      <c r="AC24743" s="123"/>
    </row>
    <row r="24744" spans="5:29" s="2" customFormat="1">
      <c r="E24744" s="120"/>
      <c r="M24744" s="120"/>
      <c r="N24744" s="120"/>
      <c r="U24744" s="121"/>
      <c r="V24744" s="122"/>
      <c r="W24744" s="123"/>
      <c r="AC24744" s="123"/>
    </row>
    <row r="24745" spans="5:29" s="2" customFormat="1">
      <c r="E24745" s="120"/>
      <c r="M24745" s="120"/>
      <c r="N24745" s="120"/>
      <c r="U24745" s="121"/>
      <c r="V24745" s="122"/>
      <c r="W24745" s="123"/>
      <c r="AC24745" s="123"/>
    </row>
    <row r="24746" spans="5:29" s="2" customFormat="1">
      <c r="E24746" s="120"/>
      <c r="M24746" s="120"/>
      <c r="N24746" s="120"/>
      <c r="U24746" s="121"/>
      <c r="V24746" s="122"/>
      <c r="W24746" s="123"/>
      <c r="AC24746" s="123"/>
    </row>
    <row r="24747" spans="5:29" s="2" customFormat="1">
      <c r="E24747" s="120"/>
      <c r="M24747" s="120"/>
      <c r="N24747" s="120"/>
      <c r="U24747" s="121"/>
      <c r="V24747" s="122"/>
      <c r="W24747" s="123"/>
      <c r="AC24747" s="123"/>
    </row>
    <row r="24748" spans="5:29" s="2" customFormat="1">
      <c r="E24748" s="120"/>
      <c r="M24748" s="120"/>
      <c r="N24748" s="120"/>
      <c r="U24748" s="121"/>
      <c r="V24748" s="122"/>
      <c r="W24748" s="123"/>
      <c r="AC24748" s="123"/>
    </row>
    <row r="24749" spans="5:29" s="2" customFormat="1">
      <c r="E24749" s="120"/>
      <c r="M24749" s="120"/>
      <c r="N24749" s="120"/>
      <c r="U24749" s="121"/>
      <c r="V24749" s="122"/>
      <c r="W24749" s="123"/>
      <c r="AC24749" s="123"/>
    </row>
    <row r="24750" spans="5:29" s="2" customFormat="1">
      <c r="E24750" s="120"/>
      <c r="M24750" s="120"/>
      <c r="N24750" s="120"/>
      <c r="U24750" s="121"/>
      <c r="V24750" s="122"/>
      <c r="W24750" s="123"/>
      <c r="AC24750" s="123"/>
    </row>
    <row r="24751" spans="5:29" s="2" customFormat="1">
      <c r="E24751" s="120"/>
      <c r="M24751" s="120"/>
      <c r="N24751" s="120"/>
      <c r="U24751" s="121"/>
      <c r="V24751" s="122"/>
      <c r="W24751" s="123"/>
      <c r="AC24751" s="123"/>
    </row>
    <row r="24752" spans="5:29" s="2" customFormat="1">
      <c r="E24752" s="120"/>
      <c r="M24752" s="120"/>
      <c r="N24752" s="120"/>
      <c r="U24752" s="121"/>
      <c r="V24752" s="122"/>
      <c r="W24752" s="123"/>
      <c r="AC24752" s="123"/>
    </row>
    <row r="24753" spans="5:29" s="2" customFormat="1">
      <c r="E24753" s="120"/>
      <c r="M24753" s="120"/>
      <c r="N24753" s="120"/>
      <c r="U24753" s="121"/>
      <c r="V24753" s="122"/>
      <c r="W24753" s="123"/>
      <c r="AC24753" s="123"/>
    </row>
    <row r="24754" spans="5:29" s="2" customFormat="1">
      <c r="E24754" s="120"/>
      <c r="M24754" s="120"/>
      <c r="N24754" s="120"/>
      <c r="U24754" s="121"/>
      <c r="V24754" s="122"/>
      <c r="W24754" s="123"/>
      <c r="AC24754" s="123"/>
    </row>
    <row r="24755" spans="5:29" s="2" customFormat="1">
      <c r="E24755" s="120"/>
      <c r="M24755" s="120"/>
      <c r="N24755" s="120"/>
      <c r="U24755" s="121"/>
      <c r="V24755" s="122"/>
      <c r="W24755" s="123"/>
      <c r="AC24755" s="123"/>
    </row>
    <row r="24756" spans="5:29" s="2" customFormat="1">
      <c r="E24756" s="120"/>
      <c r="M24756" s="120"/>
      <c r="N24756" s="120"/>
      <c r="U24756" s="121"/>
      <c r="V24756" s="122"/>
      <c r="W24756" s="123"/>
      <c r="AC24756" s="123"/>
    </row>
    <row r="24757" spans="5:29" s="2" customFormat="1">
      <c r="E24757" s="120"/>
      <c r="M24757" s="120"/>
      <c r="N24757" s="120"/>
      <c r="U24757" s="121"/>
      <c r="V24757" s="122"/>
      <c r="W24757" s="123"/>
      <c r="AC24757" s="123"/>
    </row>
    <row r="24758" spans="5:29" s="2" customFormat="1">
      <c r="E24758" s="120"/>
      <c r="M24758" s="120"/>
      <c r="N24758" s="120"/>
      <c r="U24758" s="121"/>
      <c r="V24758" s="122"/>
      <c r="W24758" s="123"/>
      <c r="AC24758" s="123"/>
    </row>
    <row r="24759" spans="5:29" s="2" customFormat="1">
      <c r="E24759" s="120"/>
      <c r="M24759" s="120"/>
      <c r="N24759" s="120"/>
      <c r="U24759" s="121"/>
      <c r="V24759" s="122"/>
      <c r="W24759" s="123"/>
      <c r="AC24759" s="123"/>
    </row>
    <row r="24760" spans="5:29" s="2" customFormat="1">
      <c r="E24760" s="120"/>
      <c r="M24760" s="120"/>
      <c r="N24760" s="120"/>
      <c r="U24760" s="121"/>
      <c r="V24760" s="122"/>
      <c r="W24760" s="123"/>
      <c r="AC24760" s="123"/>
    </row>
    <row r="24761" spans="5:29" s="2" customFormat="1">
      <c r="E24761" s="120"/>
      <c r="M24761" s="120"/>
      <c r="N24761" s="120"/>
      <c r="U24761" s="121"/>
      <c r="V24761" s="122"/>
      <c r="W24761" s="123"/>
      <c r="AC24761" s="123"/>
    </row>
    <row r="24762" spans="5:29" s="2" customFormat="1">
      <c r="E24762" s="120"/>
      <c r="M24762" s="120"/>
      <c r="N24762" s="120"/>
      <c r="U24762" s="121"/>
      <c r="V24762" s="122"/>
      <c r="W24762" s="123"/>
      <c r="AC24762" s="123"/>
    </row>
    <row r="24763" spans="5:29" s="2" customFormat="1">
      <c r="E24763" s="120"/>
      <c r="M24763" s="120"/>
      <c r="N24763" s="120"/>
      <c r="U24763" s="121"/>
      <c r="V24763" s="122"/>
      <c r="W24763" s="123"/>
      <c r="AC24763" s="123"/>
    </row>
    <row r="24764" spans="5:29" s="2" customFormat="1">
      <c r="E24764" s="120"/>
      <c r="M24764" s="120"/>
      <c r="N24764" s="120"/>
      <c r="U24764" s="121"/>
      <c r="V24764" s="122"/>
      <c r="W24764" s="123"/>
      <c r="AC24764" s="123"/>
    </row>
    <row r="24765" spans="5:29" s="2" customFormat="1">
      <c r="E24765" s="120"/>
      <c r="M24765" s="120"/>
      <c r="N24765" s="120"/>
      <c r="U24765" s="121"/>
      <c r="V24765" s="122"/>
      <c r="W24765" s="123"/>
      <c r="AC24765" s="123"/>
    </row>
    <row r="24766" spans="5:29" s="2" customFormat="1">
      <c r="E24766" s="120"/>
      <c r="M24766" s="120"/>
      <c r="N24766" s="120"/>
      <c r="U24766" s="121"/>
      <c r="V24766" s="122"/>
      <c r="W24766" s="123"/>
      <c r="AC24766" s="123"/>
    </row>
    <row r="24767" spans="5:29" s="2" customFormat="1">
      <c r="E24767" s="120"/>
      <c r="M24767" s="120"/>
      <c r="N24767" s="120"/>
      <c r="U24767" s="121"/>
      <c r="V24767" s="122"/>
      <c r="W24767" s="123"/>
      <c r="AC24767" s="123"/>
    </row>
    <row r="24768" spans="5:29" s="2" customFormat="1">
      <c r="E24768" s="120"/>
      <c r="M24768" s="120"/>
      <c r="N24768" s="120"/>
      <c r="U24768" s="121"/>
      <c r="V24768" s="122"/>
      <c r="W24768" s="123"/>
      <c r="AC24768" s="123"/>
    </row>
    <row r="24769" spans="5:29" s="2" customFormat="1">
      <c r="E24769" s="120"/>
      <c r="M24769" s="120"/>
      <c r="N24769" s="120"/>
      <c r="U24769" s="121"/>
      <c r="V24769" s="122"/>
      <c r="W24769" s="123"/>
      <c r="AC24769" s="123"/>
    </row>
    <row r="24770" spans="5:29" s="2" customFormat="1">
      <c r="E24770" s="120"/>
      <c r="M24770" s="120"/>
      <c r="N24770" s="120"/>
      <c r="U24770" s="121"/>
      <c r="V24770" s="122"/>
      <c r="W24770" s="123"/>
      <c r="AC24770" s="123"/>
    </row>
    <row r="24771" spans="5:29" s="2" customFormat="1">
      <c r="E24771" s="120"/>
      <c r="M24771" s="120"/>
      <c r="N24771" s="120"/>
      <c r="U24771" s="121"/>
      <c r="V24771" s="122"/>
      <c r="W24771" s="123"/>
      <c r="AC24771" s="123"/>
    </row>
    <row r="24772" spans="5:29" s="2" customFormat="1">
      <c r="E24772" s="120"/>
      <c r="M24772" s="120"/>
      <c r="N24772" s="120"/>
      <c r="U24772" s="121"/>
      <c r="V24772" s="122"/>
      <c r="W24772" s="123"/>
      <c r="AC24772" s="123"/>
    </row>
    <row r="24773" spans="5:29" s="2" customFormat="1">
      <c r="E24773" s="120"/>
      <c r="M24773" s="120"/>
      <c r="N24773" s="120"/>
      <c r="U24773" s="121"/>
      <c r="V24773" s="122"/>
      <c r="W24773" s="123"/>
      <c r="AC24773" s="123"/>
    </row>
    <row r="24774" spans="5:29" s="2" customFormat="1">
      <c r="E24774" s="120"/>
      <c r="M24774" s="120"/>
      <c r="N24774" s="120"/>
      <c r="U24774" s="121"/>
      <c r="V24774" s="122"/>
      <c r="W24774" s="123"/>
      <c r="AC24774" s="123"/>
    </row>
    <row r="24775" spans="5:29" s="2" customFormat="1">
      <c r="E24775" s="120"/>
      <c r="M24775" s="120"/>
      <c r="N24775" s="120"/>
      <c r="U24775" s="121"/>
      <c r="V24775" s="122"/>
      <c r="W24775" s="123"/>
      <c r="AC24775" s="123"/>
    </row>
    <row r="24776" spans="5:29" s="2" customFormat="1">
      <c r="E24776" s="120"/>
      <c r="M24776" s="120"/>
      <c r="N24776" s="120"/>
      <c r="U24776" s="121"/>
      <c r="V24776" s="122"/>
      <c r="W24776" s="123"/>
      <c r="AC24776" s="123"/>
    </row>
    <row r="24777" spans="5:29" s="2" customFormat="1">
      <c r="E24777" s="120"/>
      <c r="M24777" s="120"/>
      <c r="N24777" s="120"/>
      <c r="U24777" s="121"/>
      <c r="V24777" s="122"/>
      <c r="W24777" s="123"/>
      <c r="AC24777" s="123"/>
    </row>
    <row r="24778" spans="5:29" s="2" customFormat="1">
      <c r="E24778" s="120"/>
      <c r="M24778" s="120"/>
      <c r="N24778" s="120"/>
      <c r="U24778" s="121"/>
      <c r="V24778" s="122"/>
      <c r="W24778" s="123"/>
      <c r="AC24778" s="123"/>
    </row>
    <row r="24779" spans="5:29" s="2" customFormat="1">
      <c r="E24779" s="120"/>
      <c r="M24779" s="120"/>
      <c r="N24779" s="120"/>
      <c r="U24779" s="121"/>
      <c r="V24779" s="122"/>
      <c r="W24779" s="123"/>
      <c r="AC24779" s="123"/>
    </row>
    <row r="24780" spans="5:29" s="2" customFormat="1">
      <c r="E24780" s="120"/>
      <c r="M24780" s="120"/>
      <c r="N24780" s="120"/>
      <c r="U24780" s="121"/>
      <c r="V24780" s="122"/>
      <c r="W24780" s="123"/>
      <c r="AC24780" s="123"/>
    </row>
    <row r="24781" spans="5:29" s="2" customFormat="1">
      <c r="E24781" s="120"/>
      <c r="M24781" s="120"/>
      <c r="N24781" s="120"/>
      <c r="U24781" s="121"/>
      <c r="V24781" s="122"/>
      <c r="W24781" s="123"/>
      <c r="AC24781" s="123"/>
    </row>
    <row r="24782" spans="5:29" s="2" customFormat="1">
      <c r="E24782" s="120"/>
      <c r="M24782" s="120"/>
      <c r="N24782" s="120"/>
      <c r="U24782" s="121"/>
      <c r="V24782" s="122"/>
      <c r="W24782" s="123"/>
      <c r="AC24782" s="123"/>
    </row>
    <row r="24783" spans="5:29" s="2" customFormat="1">
      <c r="E24783" s="120"/>
      <c r="M24783" s="120"/>
      <c r="N24783" s="120"/>
      <c r="U24783" s="121"/>
      <c r="V24783" s="122"/>
      <c r="W24783" s="123"/>
      <c r="AC24783" s="123"/>
    </row>
    <row r="24784" spans="5:29" s="2" customFormat="1">
      <c r="E24784" s="120"/>
      <c r="M24784" s="120"/>
      <c r="N24784" s="120"/>
      <c r="U24784" s="121"/>
      <c r="V24784" s="122"/>
      <c r="W24784" s="123"/>
      <c r="AC24784" s="123"/>
    </row>
    <row r="24785" spans="5:29" s="2" customFormat="1">
      <c r="E24785" s="120"/>
      <c r="M24785" s="120"/>
      <c r="N24785" s="120"/>
      <c r="U24785" s="121"/>
      <c r="V24785" s="122"/>
      <c r="W24785" s="123"/>
      <c r="AC24785" s="123"/>
    </row>
    <row r="24786" spans="5:29" s="2" customFormat="1">
      <c r="E24786" s="120"/>
      <c r="M24786" s="120"/>
      <c r="N24786" s="120"/>
      <c r="U24786" s="121"/>
      <c r="V24786" s="122"/>
      <c r="W24786" s="123"/>
      <c r="AC24786" s="123"/>
    </row>
    <row r="24787" spans="5:29" s="2" customFormat="1">
      <c r="E24787" s="120"/>
      <c r="M24787" s="120"/>
      <c r="N24787" s="120"/>
      <c r="U24787" s="121"/>
      <c r="V24787" s="122"/>
      <c r="W24787" s="123"/>
      <c r="AC24787" s="123"/>
    </row>
    <row r="24788" spans="5:29" s="2" customFormat="1">
      <c r="E24788" s="120"/>
      <c r="M24788" s="120"/>
      <c r="N24788" s="120"/>
      <c r="U24788" s="121"/>
      <c r="V24788" s="122"/>
      <c r="W24788" s="123"/>
      <c r="AC24788" s="123"/>
    </row>
    <row r="24789" spans="5:29" s="2" customFormat="1">
      <c r="E24789" s="120"/>
      <c r="M24789" s="120"/>
      <c r="N24789" s="120"/>
      <c r="U24789" s="121"/>
      <c r="V24789" s="122"/>
      <c r="W24789" s="123"/>
      <c r="AC24789" s="123"/>
    </row>
    <row r="24790" spans="5:29" s="2" customFormat="1">
      <c r="E24790" s="120"/>
      <c r="M24790" s="120"/>
      <c r="N24790" s="120"/>
      <c r="U24790" s="121"/>
      <c r="V24790" s="122"/>
      <c r="W24790" s="123"/>
      <c r="AC24790" s="123"/>
    </row>
    <row r="24791" spans="5:29" s="2" customFormat="1">
      <c r="E24791" s="120"/>
      <c r="M24791" s="120"/>
      <c r="N24791" s="120"/>
      <c r="U24791" s="121"/>
      <c r="V24791" s="122"/>
      <c r="W24791" s="123"/>
      <c r="AC24791" s="123"/>
    </row>
    <row r="24792" spans="5:29" s="2" customFormat="1">
      <c r="E24792" s="120"/>
      <c r="M24792" s="120"/>
      <c r="N24792" s="120"/>
      <c r="U24792" s="121"/>
      <c r="V24792" s="122"/>
      <c r="W24792" s="123"/>
      <c r="AC24792" s="123"/>
    </row>
    <row r="24793" spans="5:29" s="2" customFormat="1">
      <c r="E24793" s="120"/>
      <c r="M24793" s="120"/>
      <c r="N24793" s="120"/>
      <c r="U24793" s="121"/>
      <c r="V24793" s="122"/>
      <c r="W24793" s="123"/>
      <c r="AC24793" s="123"/>
    </row>
    <row r="24794" spans="5:29" s="2" customFormat="1">
      <c r="E24794" s="120"/>
      <c r="M24794" s="120"/>
      <c r="N24794" s="120"/>
      <c r="U24794" s="121"/>
      <c r="V24794" s="122"/>
      <c r="W24794" s="123"/>
      <c r="AC24794" s="123"/>
    </row>
    <row r="24795" spans="5:29" s="2" customFormat="1">
      <c r="E24795" s="120"/>
      <c r="M24795" s="120"/>
      <c r="N24795" s="120"/>
      <c r="U24795" s="121"/>
      <c r="V24795" s="122"/>
      <c r="W24795" s="123"/>
      <c r="AC24795" s="123"/>
    </row>
    <row r="24796" spans="5:29" s="2" customFormat="1">
      <c r="E24796" s="120"/>
      <c r="M24796" s="120"/>
      <c r="N24796" s="120"/>
      <c r="U24796" s="121"/>
      <c r="V24796" s="122"/>
      <c r="W24796" s="123"/>
      <c r="AC24796" s="123"/>
    </row>
    <row r="24797" spans="5:29" s="2" customFormat="1">
      <c r="E24797" s="120"/>
      <c r="M24797" s="120"/>
      <c r="N24797" s="120"/>
      <c r="U24797" s="121"/>
      <c r="V24797" s="122"/>
      <c r="W24797" s="123"/>
      <c r="AC24797" s="123"/>
    </row>
    <row r="24798" spans="5:29" s="2" customFormat="1">
      <c r="E24798" s="120"/>
      <c r="M24798" s="120"/>
      <c r="N24798" s="120"/>
      <c r="U24798" s="121"/>
      <c r="V24798" s="122"/>
      <c r="W24798" s="123"/>
      <c r="AC24798" s="123"/>
    </row>
    <row r="24799" spans="5:29" s="2" customFormat="1">
      <c r="E24799" s="120"/>
      <c r="M24799" s="120"/>
      <c r="N24799" s="120"/>
      <c r="U24799" s="121"/>
      <c r="V24799" s="122"/>
      <c r="W24799" s="123"/>
      <c r="AC24799" s="123"/>
    </row>
    <row r="24800" spans="5:29" s="2" customFormat="1">
      <c r="E24800" s="120"/>
      <c r="M24800" s="120"/>
      <c r="N24800" s="120"/>
      <c r="U24800" s="121"/>
      <c r="V24800" s="122"/>
      <c r="W24800" s="123"/>
      <c r="AC24800" s="123"/>
    </row>
    <row r="24801" spans="5:29" s="2" customFormat="1">
      <c r="E24801" s="120"/>
      <c r="M24801" s="120"/>
      <c r="N24801" s="120"/>
      <c r="U24801" s="121"/>
      <c r="V24801" s="122"/>
      <c r="W24801" s="123"/>
      <c r="AC24801" s="123"/>
    </row>
    <row r="24802" spans="5:29" s="2" customFormat="1">
      <c r="E24802" s="120"/>
      <c r="M24802" s="120"/>
      <c r="N24802" s="120"/>
      <c r="U24802" s="121"/>
      <c r="V24802" s="122"/>
      <c r="W24802" s="123"/>
      <c r="AC24802" s="123"/>
    </row>
    <row r="24803" spans="5:29" s="2" customFormat="1">
      <c r="E24803" s="120"/>
      <c r="M24803" s="120"/>
      <c r="N24803" s="120"/>
      <c r="U24803" s="121"/>
      <c r="V24803" s="122"/>
      <c r="W24803" s="123"/>
      <c r="AC24803" s="123"/>
    </row>
    <row r="24804" spans="5:29" s="2" customFormat="1">
      <c r="E24804" s="120"/>
      <c r="M24804" s="120"/>
      <c r="N24804" s="120"/>
      <c r="U24804" s="121"/>
      <c r="V24804" s="122"/>
      <c r="W24804" s="123"/>
      <c r="AC24804" s="123"/>
    </row>
    <row r="24805" spans="5:29" s="2" customFormat="1">
      <c r="E24805" s="120"/>
      <c r="M24805" s="120"/>
      <c r="N24805" s="120"/>
      <c r="U24805" s="121"/>
      <c r="V24805" s="122"/>
      <c r="W24805" s="123"/>
      <c r="AC24805" s="123"/>
    </row>
    <row r="24806" spans="5:29" s="2" customFormat="1">
      <c r="E24806" s="120"/>
      <c r="M24806" s="120"/>
      <c r="N24806" s="120"/>
      <c r="U24806" s="121"/>
      <c r="V24806" s="122"/>
      <c r="W24806" s="123"/>
      <c r="AC24806" s="123"/>
    </row>
    <row r="24807" spans="5:29" s="2" customFormat="1">
      <c r="E24807" s="120"/>
      <c r="M24807" s="120"/>
      <c r="N24807" s="120"/>
      <c r="U24807" s="121"/>
      <c r="V24807" s="122"/>
      <c r="W24807" s="123"/>
      <c r="AC24807" s="123"/>
    </row>
    <row r="24808" spans="5:29" s="2" customFormat="1">
      <c r="E24808" s="120"/>
      <c r="M24808" s="120"/>
      <c r="N24808" s="120"/>
      <c r="U24808" s="121"/>
      <c r="V24808" s="122"/>
      <c r="W24808" s="123"/>
      <c r="AC24808" s="123"/>
    </row>
    <row r="24809" spans="5:29" s="2" customFormat="1">
      <c r="E24809" s="120"/>
      <c r="M24809" s="120"/>
      <c r="N24809" s="120"/>
      <c r="U24809" s="121"/>
      <c r="V24809" s="122"/>
      <c r="W24809" s="123"/>
      <c r="AC24809" s="123"/>
    </row>
    <row r="24810" spans="5:29" s="2" customFormat="1">
      <c r="E24810" s="120"/>
      <c r="M24810" s="120"/>
      <c r="N24810" s="120"/>
      <c r="U24810" s="121"/>
      <c r="V24810" s="122"/>
      <c r="W24810" s="123"/>
      <c r="AC24810" s="123"/>
    </row>
    <row r="24811" spans="5:29" s="2" customFormat="1">
      <c r="E24811" s="120"/>
      <c r="M24811" s="120"/>
      <c r="N24811" s="120"/>
      <c r="U24811" s="121"/>
      <c r="V24811" s="122"/>
      <c r="W24811" s="123"/>
      <c r="AC24811" s="123"/>
    </row>
    <row r="24812" spans="5:29" s="2" customFormat="1">
      <c r="E24812" s="120"/>
      <c r="M24812" s="120"/>
      <c r="N24812" s="120"/>
      <c r="U24812" s="121"/>
      <c r="V24812" s="122"/>
      <c r="W24812" s="123"/>
      <c r="AC24812" s="123"/>
    </row>
    <row r="24813" spans="5:29" s="2" customFormat="1">
      <c r="E24813" s="120"/>
      <c r="M24813" s="120"/>
      <c r="N24813" s="120"/>
      <c r="U24813" s="121"/>
      <c r="V24813" s="122"/>
      <c r="W24813" s="123"/>
      <c r="AC24813" s="123"/>
    </row>
    <row r="24814" spans="5:29" s="2" customFormat="1">
      <c r="E24814" s="120"/>
      <c r="M24814" s="120"/>
      <c r="N24814" s="120"/>
      <c r="U24814" s="121"/>
      <c r="V24814" s="122"/>
      <c r="W24814" s="123"/>
      <c r="AC24814" s="123"/>
    </row>
    <row r="24815" spans="5:29" s="2" customFormat="1">
      <c r="E24815" s="120"/>
      <c r="M24815" s="120"/>
      <c r="N24815" s="120"/>
      <c r="U24815" s="121"/>
      <c r="V24815" s="122"/>
      <c r="W24815" s="123"/>
      <c r="AC24815" s="123"/>
    </row>
    <row r="24816" spans="5:29" s="2" customFormat="1">
      <c r="E24816" s="120"/>
      <c r="M24816" s="120"/>
      <c r="N24816" s="120"/>
      <c r="U24816" s="121"/>
      <c r="V24816" s="122"/>
      <c r="W24816" s="123"/>
      <c r="AC24816" s="123"/>
    </row>
    <row r="24817" spans="5:29" s="2" customFormat="1">
      <c r="E24817" s="120"/>
      <c r="M24817" s="120"/>
      <c r="N24817" s="120"/>
      <c r="U24817" s="121"/>
      <c r="V24817" s="122"/>
      <c r="W24817" s="123"/>
      <c r="AC24817" s="123"/>
    </row>
    <row r="24818" spans="5:29" s="2" customFormat="1">
      <c r="E24818" s="120"/>
      <c r="M24818" s="120"/>
      <c r="N24818" s="120"/>
      <c r="U24818" s="121"/>
      <c r="V24818" s="122"/>
      <c r="W24818" s="123"/>
      <c r="AC24818" s="123"/>
    </row>
    <row r="24819" spans="5:29" s="2" customFormat="1">
      <c r="E24819" s="120"/>
      <c r="M24819" s="120"/>
      <c r="N24819" s="120"/>
      <c r="U24819" s="121"/>
      <c r="V24819" s="122"/>
      <c r="W24819" s="123"/>
      <c r="AC24819" s="123"/>
    </row>
    <row r="24820" spans="5:29" s="2" customFormat="1">
      <c r="E24820" s="120"/>
      <c r="M24820" s="120"/>
      <c r="N24820" s="120"/>
      <c r="U24820" s="121"/>
      <c r="V24820" s="122"/>
      <c r="W24820" s="123"/>
      <c r="AC24820" s="123"/>
    </row>
    <row r="24821" spans="5:29" s="2" customFormat="1">
      <c r="E24821" s="120"/>
      <c r="M24821" s="120"/>
      <c r="N24821" s="120"/>
      <c r="U24821" s="121"/>
      <c r="V24821" s="122"/>
      <c r="W24821" s="123"/>
      <c r="AC24821" s="123"/>
    </row>
    <row r="24822" spans="5:29" s="2" customFormat="1">
      <c r="E24822" s="120"/>
      <c r="M24822" s="120"/>
      <c r="N24822" s="120"/>
      <c r="U24822" s="121"/>
      <c r="V24822" s="122"/>
      <c r="W24822" s="123"/>
      <c r="AC24822" s="123"/>
    </row>
    <row r="24823" spans="5:29" s="2" customFormat="1">
      <c r="E24823" s="120"/>
      <c r="M24823" s="120"/>
      <c r="N24823" s="120"/>
      <c r="U24823" s="121"/>
      <c r="V24823" s="122"/>
      <c r="W24823" s="123"/>
      <c r="AC24823" s="123"/>
    </row>
    <row r="24824" spans="5:29" s="2" customFormat="1">
      <c r="E24824" s="120"/>
      <c r="M24824" s="120"/>
      <c r="N24824" s="120"/>
      <c r="U24824" s="121"/>
      <c r="V24824" s="122"/>
      <c r="W24824" s="123"/>
      <c r="AC24824" s="123"/>
    </row>
    <row r="24825" spans="5:29" s="2" customFormat="1">
      <c r="E24825" s="120"/>
      <c r="M24825" s="120"/>
      <c r="N24825" s="120"/>
      <c r="U24825" s="121"/>
      <c r="V24825" s="122"/>
      <c r="W24825" s="123"/>
      <c r="AC24825" s="123"/>
    </row>
    <row r="24826" spans="5:29" s="2" customFormat="1">
      <c r="E24826" s="120"/>
      <c r="M24826" s="120"/>
      <c r="N24826" s="120"/>
      <c r="U24826" s="121"/>
      <c r="V24826" s="122"/>
      <c r="W24826" s="123"/>
      <c r="AC24826" s="123"/>
    </row>
    <row r="24827" spans="5:29" s="2" customFormat="1">
      <c r="E24827" s="120"/>
      <c r="M24827" s="120"/>
      <c r="N24827" s="120"/>
      <c r="U24827" s="121"/>
      <c r="V24827" s="122"/>
      <c r="W24827" s="123"/>
      <c r="AC24827" s="123"/>
    </row>
    <row r="24828" spans="5:29" s="2" customFormat="1">
      <c r="E24828" s="120"/>
      <c r="M24828" s="120"/>
      <c r="N24828" s="120"/>
      <c r="U24828" s="121"/>
      <c r="V24828" s="122"/>
      <c r="W24828" s="123"/>
      <c r="AC24828" s="123"/>
    </row>
    <row r="24829" spans="5:29" s="2" customFormat="1">
      <c r="E24829" s="120"/>
      <c r="M24829" s="120"/>
      <c r="N24829" s="120"/>
      <c r="U24829" s="121"/>
      <c r="V24829" s="122"/>
      <c r="W24829" s="123"/>
      <c r="AC24829" s="123"/>
    </row>
    <row r="24830" spans="5:29" s="2" customFormat="1">
      <c r="E24830" s="120"/>
      <c r="M24830" s="120"/>
      <c r="N24830" s="120"/>
      <c r="U24830" s="121"/>
      <c r="V24830" s="122"/>
      <c r="W24830" s="123"/>
      <c r="AC24830" s="123"/>
    </row>
    <row r="24831" spans="5:29" s="2" customFormat="1">
      <c r="E24831" s="120"/>
      <c r="M24831" s="120"/>
      <c r="N24831" s="120"/>
      <c r="U24831" s="121"/>
      <c r="V24831" s="122"/>
      <c r="W24831" s="123"/>
      <c r="AC24831" s="123"/>
    </row>
    <row r="24832" spans="5:29" s="2" customFormat="1">
      <c r="E24832" s="120"/>
      <c r="M24832" s="120"/>
      <c r="N24832" s="120"/>
      <c r="U24832" s="121"/>
      <c r="V24832" s="122"/>
      <c r="W24832" s="123"/>
      <c r="AC24832" s="123"/>
    </row>
    <row r="24833" spans="5:29" s="2" customFormat="1">
      <c r="E24833" s="120"/>
      <c r="M24833" s="120"/>
      <c r="N24833" s="120"/>
      <c r="U24833" s="121"/>
      <c r="V24833" s="122"/>
      <c r="W24833" s="123"/>
      <c r="AC24833" s="123"/>
    </row>
    <row r="24834" spans="5:29" s="2" customFormat="1">
      <c r="E24834" s="120"/>
      <c r="M24834" s="120"/>
      <c r="N24834" s="120"/>
      <c r="U24834" s="121"/>
      <c r="V24834" s="122"/>
      <c r="W24834" s="123"/>
      <c r="AC24834" s="123"/>
    </row>
    <row r="24835" spans="5:29" s="2" customFormat="1">
      <c r="E24835" s="120"/>
      <c r="M24835" s="120"/>
      <c r="N24835" s="120"/>
      <c r="U24835" s="121"/>
      <c r="V24835" s="122"/>
      <c r="W24835" s="123"/>
      <c r="AC24835" s="123"/>
    </row>
    <row r="24836" spans="5:29" s="2" customFormat="1">
      <c r="E24836" s="120"/>
      <c r="M24836" s="120"/>
      <c r="N24836" s="120"/>
      <c r="U24836" s="121"/>
      <c r="V24836" s="122"/>
      <c r="W24836" s="123"/>
      <c r="AC24836" s="123"/>
    </row>
    <row r="24837" spans="5:29" s="2" customFormat="1">
      <c r="E24837" s="120"/>
      <c r="M24837" s="120"/>
      <c r="N24837" s="120"/>
      <c r="U24837" s="121"/>
      <c r="V24837" s="122"/>
      <c r="W24837" s="123"/>
      <c r="AC24837" s="123"/>
    </row>
    <row r="24838" spans="5:29" s="2" customFormat="1">
      <c r="E24838" s="120"/>
      <c r="M24838" s="120"/>
      <c r="N24838" s="120"/>
      <c r="U24838" s="121"/>
      <c r="V24838" s="122"/>
      <c r="W24838" s="123"/>
      <c r="AC24838" s="123"/>
    </row>
    <row r="24839" spans="5:29" s="2" customFormat="1">
      <c r="E24839" s="120"/>
      <c r="M24839" s="120"/>
      <c r="N24839" s="120"/>
      <c r="U24839" s="121"/>
      <c r="V24839" s="122"/>
      <c r="W24839" s="123"/>
      <c r="AC24839" s="123"/>
    </row>
    <row r="24840" spans="5:29" s="2" customFormat="1">
      <c r="E24840" s="120"/>
      <c r="M24840" s="120"/>
      <c r="N24840" s="120"/>
      <c r="U24840" s="121"/>
      <c r="V24840" s="122"/>
      <c r="W24840" s="123"/>
      <c r="AC24840" s="123"/>
    </row>
    <row r="24841" spans="5:29" s="2" customFormat="1">
      <c r="E24841" s="120"/>
      <c r="M24841" s="120"/>
      <c r="N24841" s="120"/>
      <c r="U24841" s="121"/>
      <c r="V24841" s="122"/>
      <c r="W24841" s="123"/>
      <c r="AC24841" s="123"/>
    </row>
    <row r="24842" spans="5:29" s="2" customFormat="1">
      <c r="E24842" s="120"/>
      <c r="M24842" s="120"/>
      <c r="N24842" s="120"/>
      <c r="U24842" s="121"/>
      <c r="V24842" s="122"/>
      <c r="W24842" s="123"/>
      <c r="AC24842" s="123"/>
    </row>
    <row r="24843" spans="5:29" s="2" customFormat="1">
      <c r="E24843" s="120"/>
      <c r="M24843" s="120"/>
      <c r="N24843" s="120"/>
      <c r="U24843" s="121"/>
      <c r="V24843" s="122"/>
      <c r="W24843" s="123"/>
      <c r="AC24843" s="123"/>
    </row>
    <row r="24844" spans="5:29" s="2" customFormat="1">
      <c r="E24844" s="120"/>
      <c r="M24844" s="120"/>
      <c r="N24844" s="120"/>
      <c r="U24844" s="121"/>
      <c r="V24844" s="122"/>
      <c r="W24844" s="123"/>
      <c r="AC24844" s="123"/>
    </row>
    <row r="24845" spans="5:29" s="2" customFormat="1">
      <c r="E24845" s="120"/>
      <c r="M24845" s="120"/>
      <c r="N24845" s="120"/>
      <c r="U24845" s="121"/>
      <c r="V24845" s="122"/>
      <c r="W24845" s="123"/>
      <c r="AC24845" s="123"/>
    </row>
    <row r="24846" spans="5:29" s="2" customFormat="1">
      <c r="E24846" s="120"/>
      <c r="M24846" s="120"/>
      <c r="N24846" s="120"/>
      <c r="U24846" s="121"/>
      <c r="V24846" s="122"/>
      <c r="W24846" s="123"/>
      <c r="AC24846" s="123"/>
    </row>
    <row r="24847" spans="5:29" s="2" customFormat="1">
      <c r="E24847" s="120"/>
      <c r="M24847" s="120"/>
      <c r="N24847" s="120"/>
      <c r="U24847" s="121"/>
      <c r="V24847" s="122"/>
      <c r="W24847" s="123"/>
      <c r="AC24847" s="123"/>
    </row>
    <row r="24848" spans="5:29" s="2" customFormat="1">
      <c r="E24848" s="120"/>
      <c r="M24848" s="120"/>
      <c r="N24848" s="120"/>
      <c r="U24848" s="121"/>
      <c r="V24848" s="122"/>
      <c r="W24848" s="123"/>
      <c r="AC24848" s="123"/>
    </row>
    <row r="24849" spans="5:29" s="2" customFormat="1">
      <c r="E24849" s="120"/>
      <c r="M24849" s="120"/>
      <c r="N24849" s="120"/>
      <c r="U24849" s="121"/>
      <c r="V24849" s="122"/>
      <c r="W24849" s="123"/>
      <c r="AC24849" s="123"/>
    </row>
    <row r="24850" spans="5:29" s="2" customFormat="1">
      <c r="E24850" s="120"/>
      <c r="M24850" s="120"/>
      <c r="N24850" s="120"/>
      <c r="U24850" s="121"/>
      <c r="V24850" s="122"/>
      <c r="W24850" s="123"/>
      <c r="AC24850" s="123"/>
    </row>
    <row r="24851" spans="5:29" s="2" customFormat="1">
      <c r="E24851" s="120"/>
      <c r="M24851" s="120"/>
      <c r="N24851" s="120"/>
      <c r="U24851" s="121"/>
      <c r="V24851" s="122"/>
      <c r="W24851" s="123"/>
      <c r="AC24851" s="123"/>
    </row>
    <row r="24852" spans="5:29" s="2" customFormat="1">
      <c r="E24852" s="120"/>
      <c r="M24852" s="120"/>
      <c r="N24852" s="120"/>
      <c r="U24852" s="121"/>
      <c r="V24852" s="122"/>
      <c r="W24852" s="123"/>
      <c r="AC24852" s="123"/>
    </row>
    <row r="24853" spans="5:29" s="2" customFormat="1">
      <c r="E24853" s="120"/>
      <c r="M24853" s="120"/>
      <c r="N24853" s="120"/>
      <c r="U24853" s="121"/>
      <c r="V24853" s="122"/>
      <c r="W24853" s="123"/>
      <c r="AC24853" s="123"/>
    </row>
    <row r="24854" spans="5:29" s="2" customFormat="1">
      <c r="E24854" s="120"/>
      <c r="M24854" s="120"/>
      <c r="N24854" s="120"/>
      <c r="U24854" s="121"/>
      <c r="V24854" s="122"/>
      <c r="W24854" s="123"/>
      <c r="AC24854" s="123"/>
    </row>
    <row r="24855" spans="5:29" s="2" customFormat="1">
      <c r="E24855" s="120"/>
      <c r="M24855" s="120"/>
      <c r="N24855" s="120"/>
      <c r="U24855" s="121"/>
      <c r="V24855" s="122"/>
      <c r="W24855" s="123"/>
      <c r="AC24855" s="123"/>
    </row>
    <row r="24856" spans="5:29" s="2" customFormat="1">
      <c r="E24856" s="120"/>
      <c r="M24856" s="120"/>
      <c r="N24856" s="120"/>
      <c r="U24856" s="121"/>
      <c r="V24856" s="122"/>
      <c r="W24856" s="123"/>
      <c r="AC24856" s="123"/>
    </row>
    <row r="24857" spans="5:29" s="2" customFormat="1">
      <c r="E24857" s="120"/>
      <c r="M24857" s="120"/>
      <c r="N24857" s="120"/>
      <c r="U24857" s="121"/>
      <c r="V24857" s="122"/>
      <c r="W24857" s="123"/>
      <c r="AC24857" s="123"/>
    </row>
    <row r="24858" spans="5:29" s="2" customFormat="1">
      <c r="E24858" s="120"/>
      <c r="M24858" s="120"/>
      <c r="N24858" s="120"/>
      <c r="U24858" s="121"/>
      <c r="V24858" s="122"/>
      <c r="W24858" s="123"/>
      <c r="AC24858" s="123"/>
    </row>
    <row r="24859" spans="5:29" s="2" customFormat="1">
      <c r="E24859" s="120"/>
      <c r="M24859" s="120"/>
      <c r="N24859" s="120"/>
      <c r="U24859" s="121"/>
      <c r="V24859" s="122"/>
      <c r="W24859" s="123"/>
      <c r="AC24859" s="123"/>
    </row>
    <row r="24860" spans="5:29" s="2" customFormat="1">
      <c r="E24860" s="120"/>
      <c r="M24860" s="120"/>
      <c r="N24860" s="120"/>
      <c r="U24860" s="121"/>
      <c r="V24860" s="122"/>
      <c r="W24860" s="123"/>
      <c r="AC24860" s="123"/>
    </row>
    <row r="24861" spans="5:29" s="2" customFormat="1">
      <c r="E24861" s="120"/>
      <c r="M24861" s="120"/>
      <c r="N24861" s="120"/>
      <c r="U24861" s="121"/>
      <c r="V24861" s="122"/>
      <c r="W24861" s="123"/>
      <c r="AC24861" s="123"/>
    </row>
    <row r="24862" spans="5:29" s="2" customFormat="1">
      <c r="E24862" s="120"/>
      <c r="M24862" s="120"/>
      <c r="N24862" s="120"/>
      <c r="U24862" s="121"/>
      <c r="V24862" s="122"/>
      <c r="W24862" s="123"/>
      <c r="AC24862" s="123"/>
    </row>
    <row r="24863" spans="5:29" s="2" customFormat="1">
      <c r="E24863" s="120"/>
      <c r="M24863" s="120"/>
      <c r="N24863" s="120"/>
      <c r="U24863" s="121"/>
      <c r="V24863" s="122"/>
      <c r="W24863" s="123"/>
      <c r="AC24863" s="123"/>
    </row>
    <row r="24864" spans="5:29" s="2" customFormat="1">
      <c r="E24864" s="120"/>
      <c r="M24864" s="120"/>
      <c r="N24864" s="120"/>
      <c r="U24864" s="121"/>
      <c r="V24864" s="122"/>
      <c r="W24864" s="123"/>
      <c r="AC24864" s="123"/>
    </row>
    <row r="24865" spans="5:29" s="2" customFormat="1">
      <c r="E24865" s="120"/>
      <c r="M24865" s="120"/>
      <c r="N24865" s="120"/>
      <c r="U24865" s="121"/>
      <c r="V24865" s="122"/>
      <c r="W24865" s="123"/>
      <c r="AC24865" s="123"/>
    </row>
    <row r="24866" spans="5:29" s="2" customFormat="1">
      <c r="E24866" s="120"/>
      <c r="M24866" s="120"/>
      <c r="N24866" s="120"/>
      <c r="U24866" s="121"/>
      <c r="V24866" s="122"/>
      <c r="W24866" s="123"/>
      <c r="AC24866" s="123"/>
    </row>
    <row r="24867" spans="5:29" s="2" customFormat="1">
      <c r="E24867" s="120"/>
      <c r="M24867" s="120"/>
      <c r="N24867" s="120"/>
      <c r="U24867" s="121"/>
      <c r="V24867" s="122"/>
      <c r="W24867" s="123"/>
      <c r="AC24867" s="123"/>
    </row>
    <row r="24868" spans="5:29" s="2" customFormat="1">
      <c r="E24868" s="120"/>
      <c r="M24868" s="120"/>
      <c r="N24868" s="120"/>
      <c r="U24868" s="121"/>
      <c r="V24868" s="122"/>
      <c r="W24868" s="123"/>
      <c r="AC24868" s="123"/>
    </row>
    <row r="24869" spans="5:29" s="2" customFormat="1">
      <c r="E24869" s="120"/>
      <c r="M24869" s="120"/>
      <c r="N24869" s="120"/>
      <c r="U24869" s="121"/>
      <c r="V24869" s="122"/>
      <c r="W24869" s="123"/>
      <c r="AC24869" s="123"/>
    </row>
    <row r="24870" spans="5:29" s="2" customFormat="1">
      <c r="E24870" s="120"/>
      <c r="M24870" s="120"/>
      <c r="N24870" s="120"/>
      <c r="U24870" s="121"/>
      <c r="V24870" s="122"/>
      <c r="W24870" s="123"/>
      <c r="AC24870" s="123"/>
    </row>
    <row r="24871" spans="5:29" s="2" customFormat="1">
      <c r="E24871" s="120"/>
      <c r="M24871" s="120"/>
      <c r="N24871" s="120"/>
      <c r="U24871" s="121"/>
      <c r="V24871" s="122"/>
      <c r="W24871" s="123"/>
      <c r="AC24871" s="123"/>
    </row>
    <row r="24872" spans="5:29" s="2" customFormat="1">
      <c r="E24872" s="120"/>
      <c r="M24872" s="120"/>
      <c r="N24872" s="120"/>
      <c r="U24872" s="121"/>
      <c r="V24872" s="122"/>
      <c r="W24872" s="123"/>
      <c r="AC24872" s="123"/>
    </row>
    <row r="24873" spans="5:29" s="2" customFormat="1">
      <c r="E24873" s="120"/>
      <c r="M24873" s="120"/>
      <c r="N24873" s="120"/>
      <c r="U24873" s="121"/>
      <c r="V24873" s="122"/>
      <c r="W24873" s="123"/>
      <c r="AC24873" s="123"/>
    </row>
    <row r="24874" spans="5:29" s="2" customFormat="1">
      <c r="E24874" s="120"/>
      <c r="M24874" s="120"/>
      <c r="N24874" s="120"/>
      <c r="U24874" s="121"/>
      <c r="V24874" s="122"/>
      <c r="W24874" s="123"/>
      <c r="AC24874" s="123"/>
    </row>
    <row r="24875" spans="5:29" s="2" customFormat="1">
      <c r="E24875" s="120"/>
      <c r="M24875" s="120"/>
      <c r="N24875" s="120"/>
      <c r="U24875" s="121"/>
      <c r="V24875" s="122"/>
      <c r="W24875" s="123"/>
      <c r="AC24875" s="123"/>
    </row>
    <row r="24876" spans="5:29" s="2" customFormat="1">
      <c r="E24876" s="120"/>
      <c r="M24876" s="120"/>
      <c r="N24876" s="120"/>
      <c r="U24876" s="121"/>
      <c r="V24876" s="122"/>
      <c r="W24876" s="123"/>
      <c r="AC24876" s="123"/>
    </row>
    <row r="24877" spans="5:29" s="2" customFormat="1">
      <c r="E24877" s="120"/>
      <c r="M24877" s="120"/>
      <c r="N24877" s="120"/>
      <c r="U24877" s="121"/>
      <c r="V24877" s="122"/>
      <c r="W24877" s="123"/>
      <c r="AC24877" s="123"/>
    </row>
    <row r="24878" spans="5:29" s="2" customFormat="1">
      <c r="E24878" s="120"/>
      <c r="M24878" s="120"/>
      <c r="N24878" s="120"/>
      <c r="U24878" s="121"/>
      <c r="V24878" s="122"/>
      <c r="W24878" s="123"/>
      <c r="AC24878" s="123"/>
    </row>
    <row r="24879" spans="5:29" s="2" customFormat="1">
      <c r="E24879" s="120"/>
      <c r="M24879" s="120"/>
      <c r="N24879" s="120"/>
      <c r="U24879" s="121"/>
      <c r="V24879" s="122"/>
      <c r="W24879" s="123"/>
      <c r="AC24879" s="123"/>
    </row>
    <row r="24880" spans="5:29" s="2" customFormat="1">
      <c r="E24880" s="120"/>
      <c r="M24880" s="120"/>
      <c r="N24880" s="120"/>
      <c r="U24880" s="121"/>
      <c r="V24880" s="122"/>
      <c r="W24880" s="123"/>
      <c r="AC24880" s="123"/>
    </row>
    <row r="24881" spans="5:29" s="2" customFormat="1">
      <c r="E24881" s="120"/>
      <c r="M24881" s="120"/>
      <c r="N24881" s="120"/>
      <c r="U24881" s="121"/>
      <c r="V24881" s="122"/>
      <c r="W24881" s="123"/>
      <c r="AC24881" s="123"/>
    </row>
    <row r="24882" spans="5:29" s="2" customFormat="1">
      <c r="E24882" s="120"/>
      <c r="M24882" s="120"/>
      <c r="N24882" s="120"/>
      <c r="U24882" s="121"/>
      <c r="V24882" s="122"/>
      <c r="W24882" s="123"/>
      <c r="AC24882" s="123"/>
    </row>
    <row r="24883" spans="5:29" s="2" customFormat="1">
      <c r="E24883" s="120"/>
      <c r="M24883" s="120"/>
      <c r="N24883" s="120"/>
      <c r="U24883" s="121"/>
      <c r="V24883" s="122"/>
      <c r="W24883" s="123"/>
      <c r="AC24883" s="123"/>
    </row>
    <row r="24884" spans="5:29" s="2" customFormat="1">
      <c r="E24884" s="120"/>
      <c r="M24884" s="120"/>
      <c r="N24884" s="120"/>
      <c r="U24884" s="121"/>
      <c r="V24884" s="122"/>
      <c r="W24884" s="123"/>
      <c r="AC24884" s="123"/>
    </row>
    <row r="24885" spans="5:29" s="2" customFormat="1">
      <c r="E24885" s="120"/>
      <c r="M24885" s="120"/>
      <c r="N24885" s="120"/>
      <c r="U24885" s="121"/>
      <c r="V24885" s="122"/>
      <c r="W24885" s="123"/>
      <c r="AC24885" s="123"/>
    </row>
    <row r="24886" spans="5:29" s="2" customFormat="1">
      <c r="E24886" s="120"/>
      <c r="M24886" s="120"/>
      <c r="N24886" s="120"/>
      <c r="U24886" s="121"/>
      <c r="V24886" s="122"/>
      <c r="W24886" s="123"/>
      <c r="AC24886" s="123"/>
    </row>
    <row r="24887" spans="5:29" s="2" customFormat="1">
      <c r="E24887" s="120"/>
      <c r="M24887" s="120"/>
      <c r="N24887" s="120"/>
      <c r="U24887" s="121"/>
      <c r="V24887" s="122"/>
      <c r="W24887" s="123"/>
      <c r="AC24887" s="123"/>
    </row>
    <row r="24888" spans="5:29" s="2" customFormat="1">
      <c r="E24888" s="120"/>
      <c r="M24888" s="120"/>
      <c r="N24888" s="120"/>
      <c r="U24888" s="121"/>
      <c r="V24888" s="122"/>
      <c r="W24888" s="123"/>
      <c r="AC24888" s="123"/>
    </row>
    <row r="24889" spans="5:29" s="2" customFormat="1">
      <c r="E24889" s="120"/>
      <c r="M24889" s="120"/>
      <c r="N24889" s="120"/>
      <c r="U24889" s="121"/>
      <c r="V24889" s="122"/>
      <c r="W24889" s="123"/>
      <c r="AC24889" s="123"/>
    </row>
    <row r="24890" spans="5:29" s="2" customFormat="1">
      <c r="E24890" s="120"/>
      <c r="M24890" s="120"/>
      <c r="N24890" s="120"/>
      <c r="U24890" s="121"/>
      <c r="V24890" s="122"/>
      <c r="W24890" s="123"/>
      <c r="AC24890" s="123"/>
    </row>
    <row r="24891" spans="5:29" s="2" customFormat="1">
      <c r="E24891" s="120"/>
      <c r="M24891" s="120"/>
      <c r="N24891" s="120"/>
      <c r="U24891" s="121"/>
      <c r="V24891" s="122"/>
      <c r="W24891" s="123"/>
      <c r="AC24891" s="123"/>
    </row>
    <row r="24892" spans="5:29" s="2" customFormat="1">
      <c r="E24892" s="120"/>
      <c r="M24892" s="120"/>
      <c r="N24892" s="120"/>
      <c r="U24892" s="121"/>
      <c r="V24892" s="122"/>
      <c r="W24892" s="123"/>
      <c r="AC24892" s="123"/>
    </row>
    <row r="24893" spans="5:29" s="2" customFormat="1">
      <c r="E24893" s="120"/>
      <c r="M24893" s="120"/>
      <c r="N24893" s="120"/>
      <c r="U24893" s="121"/>
      <c r="V24893" s="122"/>
      <c r="W24893" s="123"/>
      <c r="AC24893" s="123"/>
    </row>
    <row r="24894" spans="5:29" s="2" customFormat="1">
      <c r="E24894" s="120"/>
      <c r="M24894" s="120"/>
      <c r="N24894" s="120"/>
      <c r="U24894" s="121"/>
      <c r="V24894" s="122"/>
      <c r="W24894" s="123"/>
      <c r="AC24894" s="123"/>
    </row>
    <row r="24895" spans="5:29" s="2" customFormat="1">
      <c r="E24895" s="120"/>
      <c r="M24895" s="120"/>
      <c r="N24895" s="120"/>
      <c r="U24895" s="121"/>
      <c r="V24895" s="122"/>
      <c r="W24895" s="123"/>
      <c r="AC24895" s="123"/>
    </row>
    <row r="24896" spans="5:29" s="2" customFormat="1">
      <c r="E24896" s="120"/>
      <c r="M24896" s="120"/>
      <c r="N24896" s="120"/>
      <c r="U24896" s="121"/>
      <c r="V24896" s="122"/>
      <c r="W24896" s="123"/>
      <c r="AC24896" s="123"/>
    </row>
    <row r="24897" spans="5:29" s="2" customFormat="1">
      <c r="E24897" s="120"/>
      <c r="M24897" s="120"/>
      <c r="N24897" s="120"/>
      <c r="U24897" s="121"/>
      <c r="V24897" s="122"/>
      <c r="W24897" s="123"/>
      <c r="AC24897" s="123"/>
    </row>
    <row r="24898" spans="5:29" s="2" customFormat="1">
      <c r="E24898" s="120"/>
      <c r="M24898" s="120"/>
      <c r="N24898" s="120"/>
      <c r="U24898" s="121"/>
      <c r="V24898" s="122"/>
      <c r="W24898" s="123"/>
      <c r="AC24898" s="123"/>
    </row>
    <row r="24899" spans="5:29" s="2" customFormat="1">
      <c r="E24899" s="120"/>
      <c r="M24899" s="120"/>
      <c r="N24899" s="120"/>
      <c r="U24899" s="121"/>
      <c r="V24899" s="122"/>
      <c r="W24899" s="123"/>
      <c r="AC24899" s="123"/>
    </row>
    <row r="24900" spans="5:29" s="2" customFormat="1">
      <c r="E24900" s="120"/>
      <c r="M24900" s="120"/>
      <c r="N24900" s="120"/>
      <c r="U24900" s="121"/>
      <c r="V24900" s="122"/>
      <c r="W24900" s="123"/>
      <c r="AC24900" s="123"/>
    </row>
    <row r="24901" spans="5:29" s="2" customFormat="1">
      <c r="E24901" s="120"/>
      <c r="M24901" s="120"/>
      <c r="N24901" s="120"/>
      <c r="U24901" s="121"/>
      <c r="V24901" s="122"/>
      <c r="W24901" s="123"/>
      <c r="AC24901" s="123"/>
    </row>
    <row r="24902" spans="5:29" s="2" customFormat="1">
      <c r="E24902" s="120"/>
      <c r="M24902" s="120"/>
      <c r="N24902" s="120"/>
      <c r="U24902" s="121"/>
      <c r="V24902" s="122"/>
      <c r="W24902" s="123"/>
      <c r="AC24902" s="123"/>
    </row>
    <row r="24903" spans="5:29" s="2" customFormat="1">
      <c r="E24903" s="120"/>
      <c r="M24903" s="120"/>
      <c r="N24903" s="120"/>
      <c r="U24903" s="121"/>
      <c r="V24903" s="122"/>
      <c r="W24903" s="123"/>
      <c r="AC24903" s="123"/>
    </row>
    <row r="24904" spans="5:29" s="2" customFormat="1">
      <c r="E24904" s="120"/>
      <c r="M24904" s="120"/>
      <c r="N24904" s="120"/>
      <c r="U24904" s="121"/>
      <c r="V24904" s="122"/>
      <c r="W24904" s="123"/>
      <c r="AC24904" s="123"/>
    </row>
    <row r="24905" spans="5:29" s="2" customFormat="1">
      <c r="E24905" s="120"/>
      <c r="M24905" s="120"/>
      <c r="N24905" s="120"/>
      <c r="U24905" s="121"/>
      <c r="V24905" s="122"/>
      <c r="W24905" s="123"/>
      <c r="AC24905" s="123"/>
    </row>
    <row r="24906" spans="5:29" s="2" customFormat="1">
      <c r="E24906" s="120"/>
      <c r="M24906" s="120"/>
      <c r="N24906" s="120"/>
      <c r="U24906" s="121"/>
      <c r="V24906" s="122"/>
      <c r="W24906" s="123"/>
      <c r="AC24906" s="123"/>
    </row>
    <row r="24907" spans="5:29" s="2" customFormat="1">
      <c r="E24907" s="120"/>
      <c r="M24907" s="120"/>
      <c r="N24907" s="120"/>
      <c r="U24907" s="121"/>
      <c r="V24907" s="122"/>
      <c r="W24907" s="123"/>
      <c r="AC24907" s="123"/>
    </row>
    <row r="24908" spans="5:29" s="2" customFormat="1">
      <c r="E24908" s="120"/>
      <c r="M24908" s="120"/>
      <c r="N24908" s="120"/>
      <c r="U24908" s="121"/>
      <c r="V24908" s="122"/>
      <c r="W24908" s="123"/>
      <c r="AC24908" s="123"/>
    </row>
    <row r="24909" spans="5:29" s="2" customFormat="1">
      <c r="E24909" s="120"/>
      <c r="M24909" s="120"/>
      <c r="N24909" s="120"/>
      <c r="U24909" s="121"/>
      <c r="V24909" s="122"/>
      <c r="W24909" s="123"/>
      <c r="AC24909" s="123"/>
    </row>
    <row r="24910" spans="5:29" s="2" customFormat="1">
      <c r="E24910" s="120"/>
      <c r="M24910" s="120"/>
      <c r="N24910" s="120"/>
      <c r="U24910" s="121"/>
      <c r="V24910" s="122"/>
      <c r="W24910" s="123"/>
      <c r="AC24910" s="123"/>
    </row>
    <row r="24911" spans="5:29" s="2" customFormat="1">
      <c r="E24911" s="120"/>
      <c r="M24911" s="120"/>
      <c r="N24911" s="120"/>
      <c r="U24911" s="121"/>
      <c r="V24911" s="122"/>
      <c r="W24911" s="123"/>
      <c r="AC24911" s="123"/>
    </row>
    <row r="24912" spans="5:29" s="2" customFormat="1">
      <c r="E24912" s="120"/>
      <c r="M24912" s="120"/>
      <c r="N24912" s="120"/>
      <c r="U24912" s="121"/>
      <c r="V24912" s="122"/>
      <c r="W24912" s="123"/>
      <c r="AC24912" s="123"/>
    </row>
    <row r="24913" spans="5:29" s="2" customFormat="1">
      <c r="E24913" s="120"/>
      <c r="M24913" s="120"/>
      <c r="N24913" s="120"/>
      <c r="U24913" s="121"/>
      <c r="V24913" s="122"/>
      <c r="W24913" s="123"/>
      <c r="AC24913" s="123"/>
    </row>
    <row r="24914" spans="5:29" s="2" customFormat="1">
      <c r="E24914" s="120"/>
      <c r="M24914" s="120"/>
      <c r="N24914" s="120"/>
      <c r="U24914" s="121"/>
      <c r="V24914" s="122"/>
      <c r="W24914" s="123"/>
      <c r="AC24914" s="123"/>
    </row>
    <row r="24915" spans="5:29" s="2" customFormat="1">
      <c r="E24915" s="120"/>
      <c r="M24915" s="120"/>
      <c r="N24915" s="120"/>
      <c r="U24915" s="121"/>
      <c r="V24915" s="122"/>
      <c r="W24915" s="123"/>
      <c r="AC24915" s="123"/>
    </row>
    <row r="24916" spans="5:29" s="2" customFormat="1">
      <c r="E24916" s="120"/>
      <c r="M24916" s="120"/>
      <c r="N24916" s="120"/>
      <c r="U24916" s="121"/>
      <c r="V24916" s="122"/>
      <c r="W24916" s="123"/>
      <c r="AC24916" s="123"/>
    </row>
    <row r="24917" spans="5:29" s="2" customFormat="1">
      <c r="E24917" s="120"/>
      <c r="M24917" s="120"/>
      <c r="N24917" s="120"/>
      <c r="U24917" s="121"/>
      <c r="V24917" s="122"/>
      <c r="W24917" s="123"/>
      <c r="AC24917" s="123"/>
    </row>
    <row r="24918" spans="5:29" s="2" customFormat="1">
      <c r="E24918" s="120"/>
      <c r="M24918" s="120"/>
      <c r="N24918" s="120"/>
      <c r="U24918" s="121"/>
      <c r="V24918" s="122"/>
      <c r="W24918" s="123"/>
      <c r="AC24918" s="123"/>
    </row>
    <row r="24919" spans="5:29" s="2" customFormat="1">
      <c r="E24919" s="120"/>
      <c r="M24919" s="120"/>
      <c r="N24919" s="120"/>
      <c r="U24919" s="121"/>
      <c r="V24919" s="122"/>
      <c r="W24919" s="123"/>
      <c r="AC24919" s="123"/>
    </row>
    <row r="24920" spans="5:29" s="2" customFormat="1">
      <c r="E24920" s="120"/>
      <c r="M24920" s="120"/>
      <c r="N24920" s="120"/>
      <c r="U24920" s="121"/>
      <c r="V24920" s="122"/>
      <c r="W24920" s="123"/>
      <c r="AC24920" s="123"/>
    </row>
    <row r="24921" spans="5:29" s="2" customFormat="1">
      <c r="E24921" s="120"/>
      <c r="M24921" s="120"/>
      <c r="N24921" s="120"/>
      <c r="U24921" s="121"/>
      <c r="V24921" s="122"/>
      <c r="W24921" s="123"/>
      <c r="AC24921" s="123"/>
    </row>
    <row r="24922" spans="5:29" s="2" customFormat="1">
      <c r="E24922" s="120"/>
      <c r="M24922" s="120"/>
      <c r="N24922" s="120"/>
      <c r="U24922" s="121"/>
      <c r="V24922" s="122"/>
      <c r="W24922" s="123"/>
      <c r="AC24922" s="123"/>
    </row>
    <row r="24923" spans="5:29" s="2" customFormat="1">
      <c r="E24923" s="120"/>
      <c r="M24923" s="120"/>
      <c r="N24923" s="120"/>
      <c r="U24923" s="121"/>
      <c r="V24923" s="122"/>
      <c r="W24923" s="123"/>
      <c r="AC24923" s="123"/>
    </row>
    <row r="24924" spans="5:29" s="2" customFormat="1">
      <c r="E24924" s="120"/>
      <c r="M24924" s="120"/>
      <c r="N24924" s="120"/>
      <c r="U24924" s="121"/>
      <c r="V24924" s="122"/>
      <c r="W24924" s="123"/>
      <c r="AC24924" s="123"/>
    </row>
    <row r="24925" spans="5:29" s="2" customFormat="1">
      <c r="E24925" s="120"/>
      <c r="M24925" s="120"/>
      <c r="N24925" s="120"/>
      <c r="U24925" s="121"/>
      <c r="V24925" s="122"/>
      <c r="W24925" s="123"/>
      <c r="AC24925" s="123"/>
    </row>
    <row r="24926" spans="5:29" s="2" customFormat="1">
      <c r="E24926" s="120"/>
      <c r="M24926" s="120"/>
      <c r="N24926" s="120"/>
      <c r="U24926" s="121"/>
      <c r="V24926" s="122"/>
      <c r="W24926" s="123"/>
      <c r="AC24926" s="123"/>
    </row>
    <row r="24927" spans="5:29" s="2" customFormat="1">
      <c r="E24927" s="120"/>
      <c r="M24927" s="120"/>
      <c r="N24927" s="120"/>
      <c r="U24927" s="121"/>
      <c r="V24927" s="122"/>
      <c r="W24927" s="123"/>
      <c r="AC24927" s="123"/>
    </row>
    <row r="24928" spans="5:29" s="2" customFormat="1">
      <c r="E24928" s="120"/>
      <c r="M24928" s="120"/>
      <c r="N24928" s="120"/>
      <c r="U24928" s="121"/>
      <c r="V24928" s="122"/>
      <c r="W24928" s="123"/>
      <c r="AC24928" s="123"/>
    </row>
    <row r="24929" spans="5:29" s="2" customFormat="1">
      <c r="E24929" s="120"/>
      <c r="M24929" s="120"/>
      <c r="N24929" s="120"/>
      <c r="U24929" s="121"/>
      <c r="V24929" s="122"/>
      <c r="W24929" s="123"/>
      <c r="AC24929" s="123"/>
    </row>
    <row r="24930" spans="5:29" s="2" customFormat="1">
      <c r="E24930" s="120"/>
      <c r="M24930" s="120"/>
      <c r="N24930" s="120"/>
      <c r="U24930" s="121"/>
      <c r="V24930" s="122"/>
      <c r="W24930" s="123"/>
      <c r="AC24930" s="123"/>
    </row>
    <row r="24931" spans="5:29" s="2" customFormat="1">
      <c r="E24931" s="120"/>
      <c r="M24931" s="120"/>
      <c r="N24931" s="120"/>
      <c r="U24931" s="121"/>
      <c r="V24931" s="122"/>
      <c r="W24931" s="123"/>
      <c r="AC24931" s="123"/>
    </row>
    <row r="24932" spans="5:29" s="2" customFormat="1">
      <c r="E24932" s="120"/>
      <c r="M24932" s="120"/>
      <c r="N24932" s="120"/>
      <c r="U24932" s="121"/>
      <c r="V24932" s="122"/>
      <c r="W24932" s="123"/>
      <c r="AC24932" s="123"/>
    </row>
    <row r="24933" spans="5:29" s="2" customFormat="1">
      <c r="E24933" s="120"/>
      <c r="M24933" s="120"/>
      <c r="N24933" s="120"/>
      <c r="U24933" s="121"/>
      <c r="V24933" s="122"/>
      <c r="W24933" s="123"/>
      <c r="AC24933" s="123"/>
    </row>
    <row r="24934" spans="5:29" s="2" customFormat="1">
      <c r="E24934" s="120"/>
      <c r="M24934" s="120"/>
      <c r="N24934" s="120"/>
      <c r="U24934" s="121"/>
      <c r="V24934" s="122"/>
      <c r="W24934" s="123"/>
      <c r="AC24934" s="123"/>
    </row>
    <row r="24935" spans="5:29" s="2" customFormat="1">
      <c r="E24935" s="120"/>
      <c r="M24935" s="120"/>
      <c r="N24935" s="120"/>
      <c r="U24935" s="121"/>
      <c r="V24935" s="122"/>
      <c r="W24935" s="123"/>
      <c r="AC24935" s="123"/>
    </row>
    <row r="24936" spans="5:29" s="2" customFormat="1">
      <c r="E24936" s="120"/>
      <c r="M24936" s="120"/>
      <c r="N24936" s="120"/>
      <c r="U24936" s="121"/>
      <c r="V24936" s="122"/>
      <c r="W24936" s="123"/>
      <c r="AC24936" s="123"/>
    </row>
    <row r="24937" spans="5:29" s="2" customFormat="1">
      <c r="E24937" s="120"/>
      <c r="M24937" s="120"/>
      <c r="N24937" s="120"/>
      <c r="U24937" s="121"/>
      <c r="V24937" s="122"/>
      <c r="W24937" s="123"/>
      <c r="AC24937" s="123"/>
    </row>
    <row r="24938" spans="5:29" s="2" customFormat="1">
      <c r="E24938" s="120"/>
      <c r="M24938" s="120"/>
      <c r="N24938" s="120"/>
      <c r="U24938" s="121"/>
      <c r="V24938" s="122"/>
      <c r="W24938" s="123"/>
      <c r="AC24938" s="123"/>
    </row>
    <row r="24939" spans="5:29" s="2" customFormat="1">
      <c r="E24939" s="120"/>
      <c r="M24939" s="120"/>
      <c r="N24939" s="120"/>
      <c r="U24939" s="121"/>
      <c r="V24939" s="122"/>
      <c r="W24939" s="123"/>
      <c r="AC24939" s="123"/>
    </row>
    <row r="24940" spans="5:29" s="2" customFormat="1">
      <c r="E24940" s="120"/>
      <c r="M24940" s="120"/>
      <c r="N24940" s="120"/>
      <c r="U24940" s="121"/>
      <c r="V24940" s="122"/>
      <c r="W24940" s="123"/>
      <c r="AC24940" s="123"/>
    </row>
    <row r="24941" spans="5:29" s="2" customFormat="1">
      <c r="E24941" s="120"/>
      <c r="M24941" s="120"/>
      <c r="N24941" s="120"/>
      <c r="U24941" s="121"/>
      <c r="V24941" s="122"/>
      <c r="W24941" s="123"/>
      <c r="AC24941" s="123"/>
    </row>
    <row r="24942" spans="5:29" s="2" customFormat="1">
      <c r="E24942" s="120"/>
      <c r="M24942" s="120"/>
      <c r="N24942" s="120"/>
      <c r="U24942" s="121"/>
      <c r="V24942" s="122"/>
      <c r="W24942" s="123"/>
      <c r="AC24942" s="123"/>
    </row>
    <row r="24943" spans="5:29" s="2" customFormat="1">
      <c r="E24943" s="120"/>
      <c r="M24943" s="120"/>
      <c r="N24943" s="120"/>
      <c r="U24943" s="121"/>
      <c r="V24943" s="122"/>
      <c r="W24943" s="123"/>
      <c r="AC24943" s="123"/>
    </row>
    <row r="24944" spans="5:29" s="2" customFormat="1">
      <c r="E24944" s="120"/>
      <c r="M24944" s="120"/>
      <c r="N24944" s="120"/>
      <c r="U24944" s="121"/>
      <c r="V24944" s="122"/>
      <c r="W24944" s="123"/>
      <c r="AC24944" s="123"/>
    </row>
    <row r="24945" spans="5:29" s="2" customFormat="1">
      <c r="E24945" s="120"/>
      <c r="M24945" s="120"/>
      <c r="N24945" s="120"/>
      <c r="U24945" s="121"/>
      <c r="V24945" s="122"/>
      <c r="W24945" s="123"/>
      <c r="AC24945" s="123"/>
    </row>
    <row r="24946" spans="5:29" s="2" customFormat="1">
      <c r="E24946" s="120"/>
      <c r="M24946" s="120"/>
      <c r="N24946" s="120"/>
      <c r="U24946" s="121"/>
      <c r="V24946" s="122"/>
      <c r="W24946" s="123"/>
      <c r="AC24946" s="123"/>
    </row>
    <row r="24947" spans="5:29" s="2" customFormat="1">
      <c r="E24947" s="120"/>
      <c r="M24947" s="120"/>
      <c r="N24947" s="120"/>
      <c r="U24947" s="121"/>
      <c r="V24947" s="122"/>
      <c r="W24947" s="123"/>
      <c r="AC24947" s="123"/>
    </row>
    <row r="24948" spans="5:29" s="2" customFormat="1">
      <c r="E24948" s="120"/>
      <c r="M24948" s="120"/>
      <c r="N24948" s="120"/>
      <c r="U24948" s="121"/>
      <c r="V24948" s="122"/>
      <c r="W24948" s="123"/>
      <c r="AC24948" s="123"/>
    </row>
    <row r="24949" spans="5:29" s="2" customFormat="1">
      <c r="E24949" s="120"/>
      <c r="M24949" s="120"/>
      <c r="N24949" s="120"/>
      <c r="U24949" s="121"/>
      <c r="V24949" s="122"/>
      <c r="W24949" s="123"/>
      <c r="AC24949" s="123"/>
    </row>
    <row r="24950" spans="5:29" s="2" customFormat="1">
      <c r="E24950" s="120"/>
      <c r="M24950" s="120"/>
      <c r="N24950" s="120"/>
      <c r="U24950" s="121"/>
      <c r="V24950" s="122"/>
      <c r="W24950" s="123"/>
      <c r="AC24950" s="123"/>
    </row>
    <row r="24951" spans="5:29" s="2" customFormat="1">
      <c r="E24951" s="120"/>
      <c r="M24951" s="120"/>
      <c r="N24951" s="120"/>
      <c r="U24951" s="121"/>
      <c r="V24951" s="122"/>
      <c r="W24951" s="123"/>
      <c r="AC24951" s="123"/>
    </row>
    <row r="24952" spans="5:29" s="2" customFormat="1">
      <c r="E24952" s="120"/>
      <c r="M24952" s="120"/>
      <c r="N24952" s="120"/>
      <c r="U24952" s="121"/>
      <c r="V24952" s="122"/>
      <c r="W24952" s="123"/>
      <c r="AC24952" s="123"/>
    </row>
    <row r="24953" spans="5:29" s="2" customFormat="1">
      <c r="E24953" s="120"/>
      <c r="M24953" s="120"/>
      <c r="N24953" s="120"/>
      <c r="U24953" s="121"/>
      <c r="V24953" s="122"/>
      <c r="W24953" s="123"/>
      <c r="AC24953" s="123"/>
    </row>
    <row r="24954" spans="5:29" s="2" customFormat="1">
      <c r="E24954" s="120"/>
      <c r="M24954" s="120"/>
      <c r="N24954" s="120"/>
      <c r="U24954" s="121"/>
      <c r="V24954" s="122"/>
      <c r="W24954" s="123"/>
      <c r="AC24954" s="123"/>
    </row>
    <row r="24955" spans="5:29" s="2" customFormat="1">
      <c r="E24955" s="120"/>
      <c r="M24955" s="120"/>
      <c r="N24955" s="120"/>
      <c r="U24955" s="121"/>
      <c r="V24955" s="122"/>
      <c r="W24955" s="123"/>
      <c r="AC24955" s="123"/>
    </row>
    <row r="24956" spans="5:29" s="2" customFormat="1">
      <c r="E24956" s="120"/>
      <c r="M24956" s="120"/>
      <c r="N24956" s="120"/>
      <c r="U24956" s="121"/>
      <c r="V24956" s="122"/>
      <c r="W24956" s="123"/>
      <c r="AC24956" s="123"/>
    </row>
    <row r="24957" spans="5:29" s="2" customFormat="1">
      <c r="E24957" s="120"/>
      <c r="M24957" s="120"/>
      <c r="N24957" s="120"/>
      <c r="U24957" s="121"/>
      <c r="V24957" s="122"/>
      <c r="W24957" s="123"/>
      <c r="AC24957" s="123"/>
    </row>
    <row r="24958" spans="5:29" s="2" customFormat="1">
      <c r="E24958" s="120"/>
      <c r="M24958" s="120"/>
      <c r="N24958" s="120"/>
      <c r="U24958" s="121"/>
      <c r="V24958" s="122"/>
      <c r="W24958" s="123"/>
      <c r="AC24958" s="123"/>
    </row>
    <row r="24959" spans="5:29" s="2" customFormat="1">
      <c r="E24959" s="120"/>
      <c r="M24959" s="120"/>
      <c r="N24959" s="120"/>
      <c r="U24959" s="121"/>
      <c r="V24959" s="122"/>
      <c r="W24959" s="123"/>
      <c r="AC24959" s="123"/>
    </row>
    <row r="24960" spans="5:29" s="2" customFormat="1">
      <c r="E24960" s="120"/>
      <c r="M24960" s="120"/>
      <c r="N24960" s="120"/>
      <c r="U24960" s="121"/>
      <c r="V24960" s="122"/>
      <c r="W24960" s="123"/>
      <c r="AC24960" s="123"/>
    </row>
    <row r="24961" spans="5:29" s="2" customFormat="1">
      <c r="E24961" s="120"/>
      <c r="M24961" s="120"/>
      <c r="N24961" s="120"/>
      <c r="U24961" s="121"/>
      <c r="V24961" s="122"/>
      <c r="W24961" s="123"/>
      <c r="AC24961" s="123"/>
    </row>
    <row r="24962" spans="5:29" s="2" customFormat="1">
      <c r="E24962" s="120"/>
      <c r="M24962" s="120"/>
      <c r="N24962" s="120"/>
      <c r="U24962" s="121"/>
      <c r="V24962" s="122"/>
      <c r="W24962" s="123"/>
      <c r="AC24962" s="123"/>
    </row>
    <row r="24963" spans="5:29" s="2" customFormat="1">
      <c r="E24963" s="120"/>
      <c r="M24963" s="120"/>
      <c r="N24963" s="120"/>
      <c r="U24963" s="121"/>
      <c r="V24963" s="122"/>
      <c r="W24963" s="123"/>
      <c r="AC24963" s="123"/>
    </row>
    <row r="24964" spans="5:29" s="2" customFormat="1">
      <c r="E24964" s="120"/>
      <c r="M24964" s="120"/>
      <c r="N24964" s="120"/>
      <c r="U24964" s="121"/>
      <c r="V24964" s="122"/>
      <c r="W24964" s="123"/>
      <c r="AC24964" s="123"/>
    </row>
    <row r="24965" spans="5:29" s="2" customFormat="1">
      <c r="E24965" s="120"/>
      <c r="M24965" s="120"/>
      <c r="N24965" s="120"/>
      <c r="U24965" s="121"/>
      <c r="V24965" s="122"/>
      <c r="W24965" s="123"/>
      <c r="AC24965" s="123"/>
    </row>
    <row r="24966" spans="5:29" s="2" customFormat="1">
      <c r="E24966" s="120"/>
      <c r="M24966" s="120"/>
      <c r="N24966" s="120"/>
      <c r="U24966" s="121"/>
      <c r="V24966" s="122"/>
      <c r="W24966" s="123"/>
      <c r="AC24966" s="123"/>
    </row>
    <row r="24967" spans="5:29" s="2" customFormat="1">
      <c r="E24967" s="120"/>
      <c r="M24967" s="120"/>
      <c r="N24967" s="120"/>
      <c r="U24967" s="121"/>
      <c r="V24967" s="122"/>
      <c r="W24967" s="123"/>
      <c r="AC24967" s="123"/>
    </row>
    <row r="24968" spans="5:29" s="2" customFormat="1">
      <c r="E24968" s="120"/>
      <c r="M24968" s="120"/>
      <c r="N24968" s="120"/>
      <c r="U24968" s="121"/>
      <c r="V24968" s="122"/>
      <c r="W24968" s="123"/>
      <c r="AC24968" s="123"/>
    </row>
    <row r="24969" spans="5:29" s="2" customFormat="1">
      <c r="E24969" s="120"/>
      <c r="M24969" s="120"/>
      <c r="N24969" s="120"/>
      <c r="U24969" s="121"/>
      <c r="V24969" s="122"/>
      <c r="W24969" s="123"/>
      <c r="AC24969" s="123"/>
    </row>
    <row r="24970" spans="5:29" s="2" customFormat="1">
      <c r="E24970" s="120"/>
      <c r="M24970" s="120"/>
      <c r="N24970" s="120"/>
      <c r="U24970" s="121"/>
      <c r="V24970" s="122"/>
      <c r="W24970" s="123"/>
      <c r="AC24970" s="123"/>
    </row>
    <row r="24971" spans="5:29" s="2" customFormat="1">
      <c r="E24971" s="120"/>
      <c r="M24971" s="120"/>
      <c r="N24971" s="120"/>
      <c r="U24971" s="121"/>
      <c r="V24971" s="122"/>
      <c r="W24971" s="123"/>
      <c r="AC24971" s="123"/>
    </row>
    <row r="24972" spans="5:29" s="2" customFormat="1">
      <c r="E24972" s="120"/>
      <c r="M24972" s="120"/>
      <c r="N24972" s="120"/>
      <c r="U24972" s="121"/>
      <c r="V24972" s="122"/>
      <c r="W24972" s="123"/>
      <c r="AC24972" s="123"/>
    </row>
    <row r="24973" spans="5:29" s="2" customFormat="1">
      <c r="E24973" s="120"/>
      <c r="M24973" s="120"/>
      <c r="N24973" s="120"/>
      <c r="U24973" s="121"/>
      <c r="V24973" s="122"/>
      <c r="W24973" s="123"/>
      <c r="AC24973" s="123"/>
    </row>
    <row r="24974" spans="5:29" s="2" customFormat="1">
      <c r="E24974" s="120"/>
      <c r="M24974" s="120"/>
      <c r="N24974" s="120"/>
      <c r="U24974" s="121"/>
      <c r="V24974" s="122"/>
      <c r="W24974" s="123"/>
      <c r="AC24974" s="123"/>
    </row>
    <row r="24975" spans="5:29" s="2" customFormat="1">
      <c r="E24975" s="120"/>
      <c r="M24975" s="120"/>
      <c r="N24975" s="120"/>
      <c r="U24975" s="121"/>
      <c r="V24975" s="122"/>
      <c r="W24975" s="123"/>
      <c r="AC24975" s="123"/>
    </row>
    <row r="24976" spans="5:29" s="2" customFormat="1">
      <c r="E24976" s="120"/>
      <c r="M24976" s="120"/>
      <c r="N24976" s="120"/>
      <c r="U24976" s="121"/>
      <c r="V24976" s="122"/>
      <c r="W24976" s="123"/>
      <c r="AC24976" s="123"/>
    </row>
    <row r="24977" spans="5:29" s="2" customFormat="1">
      <c r="E24977" s="120"/>
      <c r="M24977" s="120"/>
      <c r="N24977" s="120"/>
      <c r="U24977" s="121"/>
      <c r="V24977" s="122"/>
      <c r="W24977" s="123"/>
      <c r="AC24977" s="123"/>
    </row>
    <row r="24978" spans="5:29" s="2" customFormat="1">
      <c r="E24978" s="120"/>
      <c r="M24978" s="120"/>
      <c r="N24978" s="120"/>
      <c r="U24978" s="121"/>
      <c r="V24978" s="122"/>
      <c r="W24978" s="123"/>
      <c r="AC24978" s="123"/>
    </row>
    <row r="24979" spans="5:29" s="2" customFormat="1">
      <c r="E24979" s="120"/>
      <c r="M24979" s="120"/>
      <c r="N24979" s="120"/>
      <c r="U24979" s="121"/>
      <c r="V24979" s="122"/>
      <c r="W24979" s="123"/>
      <c r="AC24979" s="123"/>
    </row>
    <row r="24980" spans="5:29" s="2" customFormat="1">
      <c r="E24980" s="120"/>
      <c r="M24980" s="120"/>
      <c r="N24980" s="120"/>
      <c r="U24980" s="121"/>
      <c r="V24980" s="122"/>
      <c r="W24980" s="123"/>
      <c r="AC24980" s="123"/>
    </row>
    <row r="24981" spans="5:29" s="2" customFormat="1">
      <c r="E24981" s="120"/>
      <c r="M24981" s="120"/>
      <c r="N24981" s="120"/>
      <c r="U24981" s="121"/>
      <c r="V24981" s="122"/>
      <c r="W24981" s="123"/>
      <c r="AC24981" s="123"/>
    </row>
    <row r="24982" spans="5:29" s="2" customFormat="1">
      <c r="E24982" s="120"/>
      <c r="M24982" s="120"/>
      <c r="N24982" s="120"/>
      <c r="U24982" s="121"/>
      <c r="V24982" s="122"/>
      <c r="W24982" s="123"/>
      <c r="AC24982" s="123"/>
    </row>
    <row r="24983" spans="5:29" s="2" customFormat="1">
      <c r="E24983" s="120"/>
      <c r="M24983" s="120"/>
      <c r="N24983" s="120"/>
      <c r="U24983" s="121"/>
      <c r="V24983" s="122"/>
      <c r="W24983" s="123"/>
      <c r="AC24983" s="123"/>
    </row>
    <row r="24984" spans="5:29" s="2" customFormat="1">
      <c r="E24984" s="120"/>
      <c r="M24984" s="120"/>
      <c r="N24984" s="120"/>
      <c r="U24984" s="121"/>
      <c r="V24984" s="122"/>
      <c r="W24984" s="123"/>
      <c r="AC24984" s="123"/>
    </row>
    <row r="24985" spans="5:29" s="2" customFormat="1">
      <c r="E24985" s="120"/>
      <c r="M24985" s="120"/>
      <c r="N24985" s="120"/>
      <c r="U24985" s="121"/>
      <c r="V24985" s="122"/>
      <c r="W24985" s="123"/>
      <c r="AC24985" s="123"/>
    </row>
    <row r="24986" spans="5:29" s="2" customFormat="1">
      <c r="E24986" s="120"/>
      <c r="M24986" s="120"/>
      <c r="N24986" s="120"/>
      <c r="U24986" s="121"/>
      <c r="V24986" s="122"/>
      <c r="W24986" s="123"/>
      <c r="AC24986" s="123"/>
    </row>
    <row r="24987" spans="5:29" s="2" customFormat="1">
      <c r="E24987" s="120"/>
      <c r="M24987" s="120"/>
      <c r="N24987" s="120"/>
      <c r="U24987" s="121"/>
      <c r="V24987" s="122"/>
      <c r="W24987" s="123"/>
      <c r="AC24987" s="123"/>
    </row>
    <row r="24988" spans="5:29" s="2" customFormat="1">
      <c r="E24988" s="120"/>
      <c r="M24988" s="120"/>
      <c r="N24988" s="120"/>
      <c r="U24988" s="121"/>
      <c r="V24988" s="122"/>
      <c r="W24988" s="123"/>
      <c r="AC24988" s="123"/>
    </row>
    <row r="24989" spans="5:29" s="2" customFormat="1">
      <c r="E24989" s="120"/>
      <c r="M24989" s="120"/>
      <c r="N24989" s="120"/>
      <c r="U24989" s="121"/>
      <c r="V24989" s="122"/>
      <c r="W24989" s="123"/>
      <c r="AC24989" s="123"/>
    </row>
    <row r="24990" spans="5:29" s="2" customFormat="1">
      <c r="E24990" s="120"/>
      <c r="M24990" s="120"/>
      <c r="N24990" s="120"/>
      <c r="U24990" s="121"/>
      <c r="V24990" s="122"/>
      <c r="W24990" s="123"/>
      <c r="AC24990" s="123"/>
    </row>
    <row r="24991" spans="5:29" s="2" customFormat="1">
      <c r="E24991" s="120"/>
      <c r="M24991" s="120"/>
      <c r="N24991" s="120"/>
      <c r="U24991" s="121"/>
      <c r="V24991" s="122"/>
      <c r="W24991" s="123"/>
      <c r="AC24991" s="123"/>
    </row>
    <row r="24992" spans="5:29" s="2" customFormat="1">
      <c r="E24992" s="120"/>
      <c r="M24992" s="120"/>
      <c r="N24992" s="120"/>
      <c r="U24992" s="121"/>
      <c r="V24992" s="122"/>
      <c r="W24992" s="123"/>
      <c r="AC24992" s="123"/>
    </row>
    <row r="24993" spans="5:29" s="2" customFormat="1">
      <c r="E24993" s="120"/>
      <c r="M24993" s="120"/>
      <c r="N24993" s="120"/>
      <c r="U24993" s="121"/>
      <c r="V24993" s="122"/>
      <c r="W24993" s="123"/>
      <c r="AC24993" s="123"/>
    </row>
    <row r="24994" spans="5:29" s="2" customFormat="1">
      <c r="E24994" s="120"/>
      <c r="M24994" s="120"/>
      <c r="N24994" s="120"/>
      <c r="U24994" s="121"/>
      <c r="V24994" s="122"/>
      <c r="W24994" s="123"/>
      <c r="AC24994" s="123"/>
    </row>
    <row r="24995" spans="5:29" s="2" customFormat="1">
      <c r="E24995" s="120"/>
      <c r="M24995" s="120"/>
      <c r="N24995" s="120"/>
      <c r="U24995" s="121"/>
      <c r="V24995" s="122"/>
      <c r="W24995" s="123"/>
      <c r="AC24995" s="123"/>
    </row>
    <row r="24996" spans="5:29" s="2" customFormat="1">
      <c r="E24996" s="120"/>
      <c r="M24996" s="120"/>
      <c r="N24996" s="120"/>
      <c r="U24996" s="121"/>
      <c r="V24996" s="122"/>
      <c r="W24996" s="123"/>
      <c r="AC24996" s="123"/>
    </row>
    <row r="24997" spans="5:29" s="2" customFormat="1">
      <c r="E24997" s="120"/>
      <c r="M24997" s="120"/>
      <c r="N24997" s="120"/>
      <c r="U24997" s="121"/>
      <c r="V24997" s="122"/>
      <c r="W24997" s="123"/>
      <c r="AC24997" s="123"/>
    </row>
    <row r="24998" spans="5:29" s="2" customFormat="1">
      <c r="E24998" s="120"/>
      <c r="M24998" s="120"/>
      <c r="N24998" s="120"/>
      <c r="U24998" s="121"/>
      <c r="V24998" s="122"/>
      <c r="W24998" s="123"/>
      <c r="AC24998" s="123"/>
    </row>
    <row r="24999" spans="5:29" s="2" customFormat="1">
      <c r="E24999" s="120"/>
      <c r="M24999" s="120"/>
      <c r="N24999" s="120"/>
      <c r="U24999" s="121"/>
      <c r="V24999" s="122"/>
      <c r="W24999" s="123"/>
      <c r="AC24999" s="123"/>
    </row>
    <row r="25000" spans="5:29" s="2" customFormat="1">
      <c r="E25000" s="120"/>
      <c r="M25000" s="120"/>
      <c r="N25000" s="120"/>
      <c r="U25000" s="121"/>
      <c r="V25000" s="122"/>
      <c r="W25000" s="123"/>
      <c r="AC25000" s="123"/>
    </row>
    <row r="25001" spans="5:29" s="2" customFormat="1">
      <c r="E25001" s="120"/>
      <c r="M25001" s="120"/>
      <c r="N25001" s="120"/>
      <c r="U25001" s="121"/>
      <c r="V25001" s="122"/>
      <c r="W25001" s="123"/>
      <c r="AC25001" s="123"/>
    </row>
    <row r="25002" spans="5:29" s="2" customFormat="1">
      <c r="E25002" s="120"/>
      <c r="M25002" s="120"/>
      <c r="N25002" s="120"/>
      <c r="U25002" s="121"/>
      <c r="V25002" s="122"/>
      <c r="W25002" s="123"/>
      <c r="AC25002" s="123"/>
    </row>
    <row r="25003" spans="5:29" s="2" customFormat="1">
      <c r="E25003" s="120"/>
      <c r="M25003" s="120"/>
      <c r="N25003" s="120"/>
      <c r="U25003" s="121"/>
      <c r="V25003" s="122"/>
      <c r="W25003" s="123"/>
      <c r="AC25003" s="123"/>
    </row>
    <row r="25004" spans="5:29" s="2" customFormat="1">
      <c r="E25004" s="120"/>
      <c r="M25004" s="120"/>
      <c r="N25004" s="120"/>
      <c r="U25004" s="121"/>
      <c r="V25004" s="122"/>
      <c r="W25004" s="123"/>
      <c r="AC25004" s="123"/>
    </row>
    <row r="25005" spans="5:29" s="2" customFormat="1">
      <c r="E25005" s="120"/>
      <c r="M25005" s="120"/>
      <c r="N25005" s="120"/>
      <c r="U25005" s="121"/>
      <c r="V25005" s="122"/>
      <c r="W25005" s="123"/>
      <c r="AC25005" s="123"/>
    </row>
    <row r="25006" spans="5:29" s="2" customFormat="1">
      <c r="E25006" s="120"/>
      <c r="M25006" s="120"/>
      <c r="N25006" s="120"/>
      <c r="U25006" s="121"/>
      <c r="V25006" s="122"/>
      <c r="W25006" s="123"/>
      <c r="AC25006" s="123"/>
    </row>
    <row r="25007" spans="5:29" s="2" customFormat="1">
      <c r="E25007" s="120"/>
      <c r="M25007" s="120"/>
      <c r="N25007" s="120"/>
      <c r="U25007" s="121"/>
      <c r="V25007" s="122"/>
      <c r="W25007" s="123"/>
      <c r="AC25007" s="123"/>
    </row>
    <row r="25008" spans="5:29" s="2" customFormat="1">
      <c r="E25008" s="120"/>
      <c r="M25008" s="120"/>
      <c r="N25008" s="120"/>
      <c r="U25008" s="121"/>
      <c r="V25008" s="122"/>
      <c r="W25008" s="123"/>
      <c r="AC25008" s="123"/>
    </row>
    <row r="25009" spans="5:29" s="2" customFormat="1">
      <c r="E25009" s="120"/>
      <c r="M25009" s="120"/>
      <c r="N25009" s="120"/>
      <c r="U25009" s="121"/>
      <c r="V25009" s="122"/>
      <c r="W25009" s="123"/>
      <c r="AC25009" s="123"/>
    </row>
    <row r="25010" spans="5:29" s="2" customFormat="1">
      <c r="E25010" s="120"/>
      <c r="M25010" s="120"/>
      <c r="N25010" s="120"/>
      <c r="U25010" s="121"/>
      <c r="V25010" s="122"/>
      <c r="W25010" s="123"/>
      <c r="AC25010" s="123"/>
    </row>
    <row r="25011" spans="5:29" s="2" customFormat="1">
      <c r="E25011" s="120"/>
      <c r="M25011" s="120"/>
      <c r="N25011" s="120"/>
      <c r="U25011" s="121"/>
      <c r="V25011" s="122"/>
      <c r="W25011" s="123"/>
      <c r="AC25011" s="123"/>
    </row>
    <row r="25012" spans="5:29" s="2" customFormat="1">
      <c r="E25012" s="120"/>
      <c r="M25012" s="120"/>
      <c r="N25012" s="120"/>
      <c r="U25012" s="121"/>
      <c r="V25012" s="122"/>
      <c r="W25012" s="123"/>
      <c r="AC25012" s="123"/>
    </row>
    <row r="25013" spans="5:29" s="2" customFormat="1">
      <c r="E25013" s="120"/>
      <c r="M25013" s="120"/>
      <c r="N25013" s="120"/>
      <c r="U25013" s="121"/>
      <c r="V25013" s="122"/>
      <c r="W25013" s="123"/>
      <c r="AC25013" s="123"/>
    </row>
    <row r="25014" spans="5:29" s="2" customFormat="1">
      <c r="E25014" s="120"/>
      <c r="M25014" s="120"/>
      <c r="N25014" s="120"/>
      <c r="U25014" s="121"/>
      <c r="V25014" s="122"/>
      <c r="W25014" s="123"/>
      <c r="AC25014" s="123"/>
    </row>
    <row r="25015" spans="5:29" s="2" customFormat="1">
      <c r="E25015" s="120"/>
      <c r="M25015" s="120"/>
      <c r="N25015" s="120"/>
      <c r="U25015" s="121"/>
      <c r="V25015" s="122"/>
      <c r="W25015" s="123"/>
      <c r="AC25015" s="123"/>
    </row>
    <row r="25016" spans="5:29" s="2" customFormat="1">
      <c r="E25016" s="120"/>
      <c r="M25016" s="120"/>
      <c r="N25016" s="120"/>
      <c r="U25016" s="121"/>
      <c r="V25016" s="122"/>
      <c r="W25016" s="123"/>
      <c r="AC25016" s="123"/>
    </row>
    <row r="25017" spans="5:29" s="2" customFormat="1">
      <c r="E25017" s="120"/>
      <c r="M25017" s="120"/>
      <c r="N25017" s="120"/>
      <c r="U25017" s="121"/>
      <c r="V25017" s="122"/>
      <c r="W25017" s="123"/>
      <c r="AC25017" s="123"/>
    </row>
    <row r="25018" spans="5:29" s="2" customFormat="1">
      <c r="E25018" s="120"/>
      <c r="M25018" s="120"/>
      <c r="N25018" s="120"/>
      <c r="U25018" s="121"/>
      <c r="V25018" s="122"/>
      <c r="W25018" s="123"/>
      <c r="AC25018" s="123"/>
    </row>
    <row r="25019" spans="5:29" s="2" customFormat="1">
      <c r="E25019" s="120"/>
      <c r="M25019" s="120"/>
      <c r="N25019" s="120"/>
      <c r="U25019" s="121"/>
      <c r="V25019" s="122"/>
      <c r="W25019" s="123"/>
      <c r="AC25019" s="123"/>
    </row>
    <row r="25020" spans="5:29" s="2" customFormat="1">
      <c r="E25020" s="120"/>
      <c r="M25020" s="120"/>
      <c r="N25020" s="120"/>
      <c r="U25020" s="121"/>
      <c r="V25020" s="122"/>
      <c r="W25020" s="123"/>
      <c r="AC25020" s="123"/>
    </row>
    <row r="25021" spans="5:29" s="2" customFormat="1">
      <c r="E25021" s="120"/>
      <c r="M25021" s="120"/>
      <c r="N25021" s="120"/>
      <c r="U25021" s="121"/>
      <c r="V25021" s="122"/>
      <c r="W25021" s="123"/>
      <c r="AC25021" s="123"/>
    </row>
    <row r="25022" spans="5:29" s="2" customFormat="1">
      <c r="E25022" s="120"/>
      <c r="M25022" s="120"/>
      <c r="N25022" s="120"/>
      <c r="U25022" s="121"/>
      <c r="V25022" s="122"/>
      <c r="W25022" s="123"/>
      <c r="AC25022" s="123"/>
    </row>
    <row r="25023" spans="5:29" s="2" customFormat="1">
      <c r="E25023" s="120"/>
      <c r="M25023" s="120"/>
      <c r="N25023" s="120"/>
      <c r="U25023" s="121"/>
      <c r="V25023" s="122"/>
      <c r="W25023" s="123"/>
      <c r="AC25023" s="123"/>
    </row>
    <row r="25024" spans="5:29" s="2" customFormat="1">
      <c r="E25024" s="120"/>
      <c r="M25024" s="120"/>
      <c r="N25024" s="120"/>
      <c r="U25024" s="121"/>
      <c r="V25024" s="122"/>
      <c r="W25024" s="123"/>
      <c r="AC25024" s="123"/>
    </row>
    <row r="25025" spans="5:29" s="2" customFormat="1">
      <c r="E25025" s="120"/>
      <c r="M25025" s="120"/>
      <c r="N25025" s="120"/>
      <c r="U25025" s="121"/>
      <c r="V25025" s="122"/>
      <c r="W25025" s="123"/>
      <c r="AC25025" s="123"/>
    </row>
    <row r="25026" spans="5:29" s="2" customFormat="1">
      <c r="E25026" s="120"/>
      <c r="M25026" s="120"/>
      <c r="N25026" s="120"/>
      <c r="U25026" s="121"/>
      <c r="V25026" s="122"/>
      <c r="W25026" s="123"/>
      <c r="AC25026" s="123"/>
    </row>
    <row r="25027" spans="5:29" s="2" customFormat="1">
      <c r="E25027" s="120"/>
      <c r="M25027" s="120"/>
      <c r="N25027" s="120"/>
      <c r="U25027" s="121"/>
      <c r="V25027" s="122"/>
      <c r="W25027" s="123"/>
      <c r="AC25027" s="123"/>
    </row>
    <row r="25028" spans="5:29" s="2" customFormat="1">
      <c r="E25028" s="120"/>
      <c r="M25028" s="120"/>
      <c r="N25028" s="120"/>
      <c r="U25028" s="121"/>
      <c r="V25028" s="122"/>
      <c r="W25028" s="123"/>
      <c r="AC25028" s="123"/>
    </row>
    <row r="25029" spans="5:29" s="2" customFormat="1">
      <c r="E25029" s="120"/>
      <c r="M25029" s="120"/>
      <c r="N25029" s="120"/>
      <c r="U25029" s="121"/>
      <c r="V25029" s="122"/>
      <c r="W25029" s="123"/>
      <c r="AC25029" s="123"/>
    </row>
    <row r="25030" spans="5:29" s="2" customFormat="1">
      <c r="E25030" s="120"/>
      <c r="M25030" s="120"/>
      <c r="N25030" s="120"/>
      <c r="U25030" s="121"/>
      <c r="V25030" s="122"/>
      <c r="W25030" s="123"/>
      <c r="AC25030" s="123"/>
    </row>
    <row r="25031" spans="5:29" s="2" customFormat="1">
      <c r="E25031" s="120"/>
      <c r="M25031" s="120"/>
      <c r="N25031" s="120"/>
      <c r="U25031" s="121"/>
      <c r="V25031" s="122"/>
      <c r="W25031" s="123"/>
      <c r="AC25031" s="123"/>
    </row>
    <row r="25032" spans="5:29" s="2" customFormat="1">
      <c r="E25032" s="120"/>
      <c r="M25032" s="120"/>
      <c r="N25032" s="120"/>
      <c r="U25032" s="121"/>
      <c r="V25032" s="122"/>
      <c r="W25032" s="123"/>
      <c r="AC25032" s="123"/>
    </row>
    <row r="25033" spans="5:29" s="2" customFormat="1">
      <c r="E25033" s="120"/>
      <c r="M25033" s="120"/>
      <c r="N25033" s="120"/>
      <c r="U25033" s="121"/>
      <c r="V25033" s="122"/>
      <c r="W25033" s="123"/>
      <c r="AC25033" s="123"/>
    </row>
    <row r="25034" spans="5:29" s="2" customFormat="1">
      <c r="E25034" s="120"/>
      <c r="M25034" s="120"/>
      <c r="N25034" s="120"/>
      <c r="U25034" s="121"/>
      <c r="V25034" s="122"/>
      <c r="W25034" s="123"/>
      <c r="AC25034" s="123"/>
    </row>
    <row r="25035" spans="5:29" s="2" customFormat="1">
      <c r="E25035" s="120"/>
      <c r="M25035" s="120"/>
      <c r="N25035" s="120"/>
      <c r="U25035" s="121"/>
      <c r="V25035" s="122"/>
      <c r="W25035" s="123"/>
      <c r="AC25035" s="123"/>
    </row>
    <row r="25036" spans="5:29" s="2" customFormat="1">
      <c r="E25036" s="120"/>
      <c r="M25036" s="120"/>
      <c r="N25036" s="120"/>
      <c r="U25036" s="121"/>
      <c r="V25036" s="122"/>
      <c r="W25036" s="123"/>
      <c r="AC25036" s="123"/>
    </row>
    <row r="25037" spans="5:29" s="2" customFormat="1">
      <c r="E25037" s="120"/>
      <c r="M25037" s="120"/>
      <c r="N25037" s="120"/>
      <c r="U25037" s="121"/>
      <c r="V25037" s="122"/>
      <c r="W25037" s="123"/>
      <c r="AC25037" s="123"/>
    </row>
    <row r="25038" spans="5:29" s="2" customFormat="1">
      <c r="E25038" s="120"/>
      <c r="M25038" s="120"/>
      <c r="N25038" s="120"/>
      <c r="U25038" s="121"/>
      <c r="V25038" s="122"/>
      <c r="W25038" s="123"/>
      <c r="AC25038" s="123"/>
    </row>
    <row r="25039" spans="5:29" s="2" customFormat="1">
      <c r="E25039" s="120"/>
      <c r="M25039" s="120"/>
      <c r="N25039" s="120"/>
      <c r="U25039" s="121"/>
      <c r="V25039" s="122"/>
      <c r="W25039" s="123"/>
      <c r="AC25039" s="123"/>
    </row>
    <row r="25040" spans="5:29" s="2" customFormat="1">
      <c r="E25040" s="120"/>
      <c r="M25040" s="120"/>
      <c r="N25040" s="120"/>
      <c r="U25040" s="121"/>
      <c r="V25040" s="122"/>
      <c r="W25040" s="123"/>
      <c r="AC25040" s="123"/>
    </row>
    <row r="25041" spans="5:29" s="2" customFormat="1">
      <c r="E25041" s="120"/>
      <c r="M25041" s="120"/>
      <c r="N25041" s="120"/>
      <c r="U25041" s="121"/>
      <c r="V25041" s="122"/>
      <c r="W25041" s="123"/>
      <c r="AC25041" s="123"/>
    </row>
    <row r="25042" spans="5:29" s="2" customFormat="1">
      <c r="E25042" s="120"/>
      <c r="M25042" s="120"/>
      <c r="N25042" s="120"/>
      <c r="U25042" s="121"/>
      <c r="V25042" s="122"/>
      <c r="W25042" s="123"/>
      <c r="AC25042" s="123"/>
    </row>
    <row r="25043" spans="5:29" s="2" customFormat="1">
      <c r="E25043" s="120"/>
      <c r="M25043" s="120"/>
      <c r="N25043" s="120"/>
      <c r="U25043" s="121"/>
      <c r="V25043" s="122"/>
      <c r="W25043" s="123"/>
      <c r="AC25043" s="123"/>
    </row>
    <row r="25044" spans="5:29" s="2" customFormat="1">
      <c r="E25044" s="120"/>
      <c r="M25044" s="120"/>
      <c r="N25044" s="120"/>
      <c r="U25044" s="121"/>
      <c r="V25044" s="122"/>
      <c r="W25044" s="123"/>
      <c r="AC25044" s="123"/>
    </row>
    <row r="25045" spans="5:29" s="2" customFormat="1">
      <c r="E25045" s="120"/>
      <c r="M25045" s="120"/>
      <c r="N25045" s="120"/>
      <c r="U25045" s="121"/>
      <c r="V25045" s="122"/>
      <c r="W25045" s="123"/>
      <c r="AC25045" s="123"/>
    </row>
    <row r="25046" spans="5:29" s="2" customFormat="1">
      <c r="E25046" s="120"/>
      <c r="M25046" s="120"/>
      <c r="N25046" s="120"/>
      <c r="U25046" s="121"/>
      <c r="V25046" s="122"/>
      <c r="W25046" s="123"/>
      <c r="AC25046" s="123"/>
    </row>
    <row r="25047" spans="5:29" s="2" customFormat="1">
      <c r="E25047" s="120"/>
      <c r="M25047" s="120"/>
      <c r="N25047" s="120"/>
      <c r="U25047" s="121"/>
      <c r="V25047" s="122"/>
      <c r="W25047" s="123"/>
      <c r="AC25047" s="123"/>
    </row>
    <row r="25048" spans="5:29" s="2" customFormat="1">
      <c r="E25048" s="120"/>
      <c r="M25048" s="120"/>
      <c r="N25048" s="120"/>
      <c r="U25048" s="121"/>
      <c r="V25048" s="122"/>
      <c r="W25048" s="123"/>
      <c r="AC25048" s="123"/>
    </row>
    <row r="25049" spans="5:29" s="2" customFormat="1">
      <c r="E25049" s="120"/>
      <c r="M25049" s="120"/>
      <c r="N25049" s="120"/>
      <c r="U25049" s="121"/>
      <c r="V25049" s="122"/>
      <c r="W25049" s="123"/>
      <c r="AC25049" s="123"/>
    </row>
    <row r="25050" spans="5:29" s="2" customFormat="1">
      <c r="E25050" s="120"/>
      <c r="M25050" s="120"/>
      <c r="N25050" s="120"/>
      <c r="U25050" s="121"/>
      <c r="V25050" s="122"/>
      <c r="W25050" s="123"/>
      <c r="AC25050" s="123"/>
    </row>
    <row r="25051" spans="5:29" s="2" customFormat="1">
      <c r="E25051" s="120"/>
      <c r="M25051" s="120"/>
      <c r="N25051" s="120"/>
      <c r="U25051" s="121"/>
      <c r="V25051" s="122"/>
      <c r="W25051" s="123"/>
      <c r="AC25051" s="123"/>
    </row>
    <row r="25052" spans="5:29" s="2" customFormat="1">
      <c r="E25052" s="120"/>
      <c r="M25052" s="120"/>
      <c r="N25052" s="120"/>
      <c r="U25052" s="121"/>
      <c r="V25052" s="122"/>
      <c r="W25052" s="123"/>
      <c r="AC25052" s="123"/>
    </row>
    <row r="25053" spans="5:29" s="2" customFormat="1">
      <c r="E25053" s="120"/>
      <c r="M25053" s="120"/>
      <c r="N25053" s="120"/>
      <c r="U25053" s="121"/>
      <c r="V25053" s="122"/>
      <c r="W25053" s="123"/>
      <c r="AC25053" s="123"/>
    </row>
    <row r="25054" spans="5:29" s="2" customFormat="1">
      <c r="E25054" s="120"/>
      <c r="M25054" s="120"/>
      <c r="N25054" s="120"/>
      <c r="U25054" s="121"/>
      <c r="V25054" s="122"/>
      <c r="W25054" s="123"/>
      <c r="AC25054" s="123"/>
    </row>
    <row r="25055" spans="5:29" s="2" customFormat="1">
      <c r="E25055" s="120"/>
      <c r="M25055" s="120"/>
      <c r="N25055" s="120"/>
      <c r="U25055" s="121"/>
      <c r="V25055" s="122"/>
      <c r="W25055" s="123"/>
      <c r="AC25055" s="123"/>
    </row>
    <row r="25056" spans="5:29" s="2" customFormat="1">
      <c r="E25056" s="120"/>
      <c r="M25056" s="120"/>
      <c r="N25056" s="120"/>
      <c r="U25056" s="121"/>
      <c r="V25056" s="122"/>
      <c r="W25056" s="123"/>
      <c r="AC25056" s="123"/>
    </row>
    <row r="25057" spans="5:29" s="2" customFormat="1">
      <c r="E25057" s="120"/>
      <c r="M25057" s="120"/>
      <c r="N25057" s="120"/>
      <c r="U25057" s="121"/>
      <c r="V25057" s="122"/>
      <c r="W25057" s="123"/>
      <c r="AC25057" s="123"/>
    </row>
    <row r="25058" spans="5:29" s="2" customFormat="1">
      <c r="E25058" s="120"/>
      <c r="M25058" s="120"/>
      <c r="N25058" s="120"/>
      <c r="U25058" s="121"/>
      <c r="V25058" s="122"/>
      <c r="W25058" s="123"/>
      <c r="AC25058" s="123"/>
    </row>
    <row r="25059" spans="5:29" s="2" customFormat="1">
      <c r="E25059" s="120"/>
      <c r="M25059" s="120"/>
      <c r="N25059" s="120"/>
      <c r="U25059" s="121"/>
      <c r="V25059" s="122"/>
      <c r="W25059" s="123"/>
      <c r="AC25059" s="123"/>
    </row>
    <row r="25060" spans="5:29" s="2" customFormat="1">
      <c r="E25060" s="120"/>
      <c r="M25060" s="120"/>
      <c r="N25060" s="120"/>
      <c r="U25060" s="121"/>
      <c r="V25060" s="122"/>
      <c r="W25060" s="123"/>
      <c r="AC25060" s="123"/>
    </row>
    <row r="25061" spans="5:29" s="2" customFormat="1">
      <c r="E25061" s="120"/>
      <c r="M25061" s="120"/>
      <c r="N25061" s="120"/>
      <c r="U25061" s="121"/>
      <c r="V25061" s="122"/>
      <c r="W25061" s="123"/>
      <c r="AC25061" s="123"/>
    </row>
    <row r="25062" spans="5:29" s="2" customFormat="1">
      <c r="E25062" s="120"/>
      <c r="M25062" s="120"/>
      <c r="N25062" s="120"/>
      <c r="U25062" s="121"/>
      <c r="V25062" s="122"/>
      <c r="W25062" s="123"/>
      <c r="AC25062" s="123"/>
    </row>
    <row r="25063" spans="5:29" s="2" customFormat="1">
      <c r="E25063" s="120"/>
      <c r="M25063" s="120"/>
      <c r="N25063" s="120"/>
      <c r="U25063" s="121"/>
      <c r="V25063" s="122"/>
      <c r="W25063" s="123"/>
      <c r="AC25063" s="123"/>
    </row>
    <row r="25064" spans="5:29" s="2" customFormat="1">
      <c r="E25064" s="120"/>
      <c r="M25064" s="120"/>
      <c r="N25064" s="120"/>
      <c r="U25064" s="121"/>
      <c r="V25064" s="122"/>
      <c r="W25064" s="123"/>
      <c r="AC25064" s="123"/>
    </row>
    <row r="25065" spans="5:29" s="2" customFormat="1">
      <c r="E25065" s="120"/>
      <c r="M25065" s="120"/>
      <c r="N25065" s="120"/>
      <c r="U25065" s="121"/>
      <c r="V25065" s="122"/>
      <c r="W25065" s="123"/>
      <c r="AC25065" s="123"/>
    </row>
    <row r="25066" spans="5:29" s="2" customFormat="1">
      <c r="E25066" s="120"/>
      <c r="M25066" s="120"/>
      <c r="N25066" s="120"/>
      <c r="U25066" s="121"/>
      <c r="V25066" s="122"/>
      <c r="W25066" s="123"/>
      <c r="AC25066" s="123"/>
    </row>
    <row r="25067" spans="5:29" s="2" customFormat="1">
      <c r="E25067" s="120"/>
      <c r="M25067" s="120"/>
      <c r="N25067" s="120"/>
      <c r="U25067" s="121"/>
      <c r="V25067" s="122"/>
      <c r="W25067" s="123"/>
      <c r="AC25067" s="123"/>
    </row>
    <row r="25068" spans="5:29" s="2" customFormat="1">
      <c r="E25068" s="120"/>
      <c r="M25068" s="120"/>
      <c r="N25068" s="120"/>
      <c r="U25068" s="121"/>
      <c r="V25068" s="122"/>
      <c r="W25068" s="123"/>
      <c r="AC25068" s="123"/>
    </row>
    <row r="25069" spans="5:29" s="2" customFormat="1">
      <c r="E25069" s="120"/>
      <c r="M25069" s="120"/>
      <c r="N25069" s="120"/>
      <c r="U25069" s="121"/>
      <c r="V25069" s="122"/>
      <c r="W25069" s="123"/>
      <c r="AC25069" s="123"/>
    </row>
    <row r="25070" spans="5:29" s="2" customFormat="1">
      <c r="E25070" s="120"/>
      <c r="M25070" s="120"/>
      <c r="N25070" s="120"/>
      <c r="U25070" s="121"/>
      <c r="V25070" s="122"/>
      <c r="W25070" s="123"/>
      <c r="AC25070" s="123"/>
    </row>
    <row r="25071" spans="5:29" s="2" customFormat="1">
      <c r="E25071" s="120"/>
      <c r="M25071" s="120"/>
      <c r="N25071" s="120"/>
      <c r="U25071" s="121"/>
      <c r="V25071" s="122"/>
      <c r="W25071" s="123"/>
      <c r="AC25071" s="123"/>
    </row>
    <row r="25072" spans="5:29" s="2" customFormat="1">
      <c r="E25072" s="120"/>
      <c r="M25072" s="120"/>
      <c r="N25072" s="120"/>
      <c r="U25072" s="121"/>
      <c r="V25072" s="122"/>
      <c r="W25072" s="123"/>
      <c r="AC25072" s="123"/>
    </row>
    <row r="25073" spans="5:29" s="2" customFormat="1">
      <c r="E25073" s="120"/>
      <c r="M25073" s="120"/>
      <c r="N25073" s="120"/>
      <c r="U25073" s="121"/>
      <c r="V25073" s="122"/>
      <c r="W25073" s="123"/>
      <c r="AC25073" s="123"/>
    </row>
    <row r="25074" spans="5:29" s="2" customFormat="1">
      <c r="E25074" s="120"/>
      <c r="M25074" s="120"/>
      <c r="N25074" s="120"/>
      <c r="U25074" s="121"/>
      <c r="V25074" s="122"/>
      <c r="W25074" s="123"/>
      <c r="AC25074" s="123"/>
    </row>
    <row r="25075" spans="5:29" s="2" customFormat="1">
      <c r="E25075" s="120"/>
      <c r="M25075" s="120"/>
      <c r="N25075" s="120"/>
      <c r="U25075" s="121"/>
      <c r="V25075" s="122"/>
      <c r="W25075" s="123"/>
      <c r="AC25075" s="123"/>
    </row>
    <row r="25076" spans="5:29" s="2" customFormat="1">
      <c r="E25076" s="120"/>
      <c r="M25076" s="120"/>
      <c r="N25076" s="120"/>
      <c r="U25076" s="121"/>
      <c r="V25076" s="122"/>
      <c r="W25076" s="123"/>
      <c r="AC25076" s="123"/>
    </row>
    <row r="25077" spans="5:29" s="2" customFormat="1">
      <c r="E25077" s="120"/>
      <c r="M25077" s="120"/>
      <c r="N25077" s="120"/>
      <c r="U25077" s="121"/>
      <c r="V25077" s="122"/>
      <c r="W25077" s="123"/>
      <c r="AC25077" s="123"/>
    </row>
    <row r="25078" spans="5:29" s="2" customFormat="1">
      <c r="E25078" s="120"/>
      <c r="M25078" s="120"/>
      <c r="N25078" s="120"/>
      <c r="U25078" s="121"/>
      <c r="V25078" s="122"/>
      <c r="W25078" s="123"/>
      <c r="AC25078" s="123"/>
    </row>
    <row r="25079" spans="5:29" s="2" customFormat="1">
      <c r="E25079" s="120"/>
      <c r="M25079" s="120"/>
      <c r="N25079" s="120"/>
      <c r="U25079" s="121"/>
      <c r="V25079" s="122"/>
      <c r="W25079" s="123"/>
      <c r="AC25079" s="123"/>
    </row>
    <row r="25080" spans="5:29" s="2" customFormat="1">
      <c r="E25080" s="120"/>
      <c r="M25080" s="120"/>
      <c r="N25080" s="120"/>
      <c r="U25080" s="121"/>
      <c r="V25080" s="122"/>
      <c r="W25080" s="123"/>
      <c r="AC25080" s="123"/>
    </row>
    <row r="25081" spans="5:29" s="2" customFormat="1">
      <c r="E25081" s="120"/>
      <c r="M25081" s="120"/>
      <c r="N25081" s="120"/>
      <c r="U25081" s="121"/>
      <c r="V25081" s="122"/>
      <c r="W25081" s="123"/>
      <c r="AC25081" s="123"/>
    </row>
    <row r="25082" spans="5:29" s="2" customFormat="1">
      <c r="E25082" s="120"/>
      <c r="M25082" s="120"/>
      <c r="N25082" s="120"/>
      <c r="U25082" s="121"/>
      <c r="V25082" s="122"/>
      <c r="W25082" s="123"/>
      <c r="AC25082" s="123"/>
    </row>
    <row r="25083" spans="5:29" s="2" customFormat="1">
      <c r="E25083" s="120"/>
      <c r="M25083" s="120"/>
      <c r="N25083" s="120"/>
      <c r="U25083" s="121"/>
      <c r="V25083" s="122"/>
      <c r="W25083" s="123"/>
      <c r="AC25083" s="123"/>
    </row>
    <row r="25084" spans="5:29" s="2" customFormat="1">
      <c r="E25084" s="120"/>
      <c r="M25084" s="120"/>
      <c r="N25084" s="120"/>
      <c r="U25084" s="121"/>
      <c r="V25084" s="122"/>
      <c r="W25084" s="123"/>
      <c r="AC25084" s="123"/>
    </row>
    <row r="25085" spans="5:29" s="2" customFormat="1">
      <c r="E25085" s="120"/>
      <c r="M25085" s="120"/>
      <c r="N25085" s="120"/>
      <c r="U25085" s="121"/>
      <c r="V25085" s="122"/>
      <c r="W25085" s="123"/>
      <c r="AC25085" s="123"/>
    </row>
    <row r="25086" spans="5:29" s="2" customFormat="1">
      <c r="E25086" s="120"/>
      <c r="M25086" s="120"/>
      <c r="N25086" s="120"/>
      <c r="U25086" s="121"/>
      <c r="V25086" s="122"/>
      <c r="W25086" s="123"/>
      <c r="AC25086" s="123"/>
    </row>
    <row r="25087" spans="5:29" s="2" customFormat="1">
      <c r="E25087" s="120"/>
      <c r="M25087" s="120"/>
      <c r="N25087" s="120"/>
      <c r="U25087" s="121"/>
      <c r="V25087" s="122"/>
      <c r="W25087" s="123"/>
      <c r="AC25087" s="123"/>
    </row>
    <row r="25088" spans="5:29" s="2" customFormat="1">
      <c r="E25088" s="120"/>
      <c r="M25088" s="120"/>
      <c r="N25088" s="120"/>
      <c r="U25088" s="121"/>
      <c r="V25088" s="122"/>
      <c r="W25088" s="123"/>
      <c r="AC25088" s="123"/>
    </row>
    <row r="25089" spans="5:29" s="2" customFormat="1">
      <c r="E25089" s="120"/>
      <c r="M25089" s="120"/>
      <c r="N25089" s="120"/>
      <c r="U25089" s="121"/>
      <c r="V25089" s="122"/>
      <c r="W25089" s="123"/>
      <c r="AC25089" s="123"/>
    </row>
    <row r="25090" spans="5:29" s="2" customFormat="1">
      <c r="E25090" s="120"/>
      <c r="M25090" s="120"/>
      <c r="N25090" s="120"/>
      <c r="U25090" s="121"/>
      <c r="V25090" s="122"/>
      <c r="W25090" s="123"/>
      <c r="AC25090" s="123"/>
    </row>
    <row r="25091" spans="5:29" s="2" customFormat="1">
      <c r="E25091" s="120"/>
      <c r="M25091" s="120"/>
      <c r="N25091" s="120"/>
      <c r="U25091" s="121"/>
      <c r="V25091" s="122"/>
      <c r="W25091" s="123"/>
      <c r="AC25091" s="123"/>
    </row>
    <row r="25092" spans="5:29" s="2" customFormat="1">
      <c r="E25092" s="120"/>
      <c r="M25092" s="120"/>
      <c r="N25092" s="120"/>
      <c r="U25092" s="121"/>
      <c r="V25092" s="122"/>
      <c r="W25092" s="123"/>
      <c r="AC25092" s="123"/>
    </row>
    <row r="25093" spans="5:29" s="2" customFormat="1">
      <c r="E25093" s="120"/>
      <c r="M25093" s="120"/>
      <c r="N25093" s="120"/>
      <c r="U25093" s="121"/>
      <c r="V25093" s="122"/>
      <c r="W25093" s="123"/>
      <c r="AC25093" s="123"/>
    </row>
    <row r="25094" spans="5:29" s="2" customFormat="1">
      <c r="E25094" s="120"/>
      <c r="M25094" s="120"/>
      <c r="N25094" s="120"/>
      <c r="U25094" s="121"/>
      <c r="V25094" s="122"/>
      <c r="W25094" s="123"/>
      <c r="AC25094" s="123"/>
    </row>
    <row r="25095" spans="5:29" s="2" customFormat="1">
      <c r="E25095" s="120"/>
      <c r="M25095" s="120"/>
      <c r="N25095" s="120"/>
      <c r="U25095" s="121"/>
      <c r="V25095" s="122"/>
      <c r="W25095" s="123"/>
      <c r="AC25095" s="123"/>
    </row>
    <row r="25096" spans="5:29" s="2" customFormat="1">
      <c r="E25096" s="120"/>
      <c r="M25096" s="120"/>
      <c r="N25096" s="120"/>
      <c r="U25096" s="121"/>
      <c r="V25096" s="122"/>
      <c r="W25096" s="123"/>
      <c r="AC25096" s="123"/>
    </row>
    <row r="25097" spans="5:29" s="2" customFormat="1">
      <c r="E25097" s="120"/>
      <c r="M25097" s="120"/>
      <c r="N25097" s="120"/>
      <c r="U25097" s="121"/>
      <c r="V25097" s="122"/>
      <c r="W25097" s="123"/>
      <c r="AC25097" s="123"/>
    </row>
    <row r="25098" spans="5:29" s="2" customFormat="1">
      <c r="E25098" s="120"/>
      <c r="M25098" s="120"/>
      <c r="N25098" s="120"/>
      <c r="U25098" s="121"/>
      <c r="V25098" s="122"/>
      <c r="W25098" s="123"/>
      <c r="AC25098" s="123"/>
    </row>
    <row r="25099" spans="5:29" s="2" customFormat="1">
      <c r="E25099" s="120"/>
      <c r="M25099" s="120"/>
      <c r="N25099" s="120"/>
      <c r="U25099" s="121"/>
      <c r="V25099" s="122"/>
      <c r="W25099" s="123"/>
      <c r="AC25099" s="123"/>
    </row>
    <row r="25100" spans="5:29" s="2" customFormat="1">
      <c r="E25100" s="120"/>
      <c r="M25100" s="120"/>
      <c r="N25100" s="120"/>
      <c r="U25100" s="121"/>
      <c r="V25100" s="122"/>
      <c r="W25100" s="123"/>
      <c r="AC25100" s="123"/>
    </row>
    <row r="25101" spans="5:29" s="2" customFormat="1">
      <c r="E25101" s="120"/>
      <c r="M25101" s="120"/>
      <c r="N25101" s="120"/>
      <c r="U25101" s="121"/>
      <c r="V25101" s="122"/>
      <c r="W25101" s="123"/>
      <c r="AC25101" s="123"/>
    </row>
    <row r="25102" spans="5:29" s="2" customFormat="1">
      <c r="E25102" s="120"/>
      <c r="M25102" s="120"/>
      <c r="N25102" s="120"/>
      <c r="U25102" s="121"/>
      <c r="V25102" s="122"/>
      <c r="W25102" s="123"/>
      <c r="AC25102" s="123"/>
    </row>
    <row r="25103" spans="5:29" s="2" customFormat="1">
      <c r="E25103" s="120"/>
      <c r="M25103" s="120"/>
      <c r="N25103" s="120"/>
      <c r="U25103" s="121"/>
      <c r="V25103" s="122"/>
      <c r="W25103" s="123"/>
      <c r="AC25103" s="123"/>
    </row>
    <row r="25104" spans="5:29" s="2" customFormat="1">
      <c r="E25104" s="120"/>
      <c r="M25104" s="120"/>
      <c r="N25104" s="120"/>
      <c r="U25104" s="121"/>
      <c r="V25104" s="122"/>
      <c r="W25104" s="123"/>
      <c r="AC25104" s="123"/>
    </row>
    <row r="25105" spans="5:29" s="2" customFormat="1">
      <c r="E25105" s="120"/>
      <c r="M25105" s="120"/>
      <c r="N25105" s="120"/>
      <c r="U25105" s="121"/>
      <c r="V25105" s="122"/>
      <c r="W25105" s="123"/>
      <c r="AC25105" s="123"/>
    </row>
    <row r="25106" spans="5:29" s="2" customFormat="1">
      <c r="E25106" s="120"/>
      <c r="M25106" s="120"/>
      <c r="N25106" s="120"/>
      <c r="U25106" s="121"/>
      <c r="V25106" s="122"/>
      <c r="W25106" s="123"/>
      <c r="AC25106" s="123"/>
    </row>
    <row r="25107" spans="5:29" s="2" customFormat="1">
      <c r="E25107" s="120"/>
      <c r="M25107" s="120"/>
      <c r="N25107" s="120"/>
      <c r="U25107" s="121"/>
      <c r="V25107" s="122"/>
      <c r="W25107" s="123"/>
      <c r="AC25107" s="123"/>
    </row>
    <row r="25108" spans="5:29" s="2" customFormat="1">
      <c r="E25108" s="120"/>
      <c r="M25108" s="120"/>
      <c r="N25108" s="120"/>
      <c r="U25108" s="121"/>
      <c r="V25108" s="122"/>
      <c r="W25108" s="123"/>
      <c r="AC25108" s="123"/>
    </row>
    <row r="25109" spans="5:29" s="2" customFormat="1">
      <c r="E25109" s="120"/>
      <c r="M25109" s="120"/>
      <c r="N25109" s="120"/>
      <c r="U25109" s="121"/>
      <c r="V25109" s="122"/>
      <c r="W25109" s="123"/>
      <c r="AC25109" s="123"/>
    </row>
    <row r="25110" spans="5:29" s="2" customFormat="1">
      <c r="E25110" s="120"/>
      <c r="M25110" s="120"/>
      <c r="N25110" s="120"/>
      <c r="U25110" s="121"/>
      <c r="V25110" s="122"/>
      <c r="W25110" s="123"/>
      <c r="AC25110" s="123"/>
    </row>
    <row r="25111" spans="5:29" s="2" customFormat="1">
      <c r="E25111" s="120"/>
      <c r="M25111" s="120"/>
      <c r="N25111" s="120"/>
      <c r="U25111" s="121"/>
      <c r="V25111" s="122"/>
      <c r="W25111" s="123"/>
      <c r="AC25111" s="123"/>
    </row>
    <row r="25112" spans="5:29" s="2" customFormat="1">
      <c r="E25112" s="120"/>
      <c r="M25112" s="120"/>
      <c r="N25112" s="120"/>
      <c r="U25112" s="121"/>
      <c r="V25112" s="122"/>
      <c r="W25112" s="123"/>
      <c r="AC25112" s="123"/>
    </row>
    <row r="25113" spans="5:29" s="2" customFormat="1">
      <c r="E25113" s="120"/>
      <c r="M25113" s="120"/>
      <c r="N25113" s="120"/>
      <c r="U25113" s="121"/>
      <c r="V25113" s="122"/>
      <c r="W25113" s="123"/>
      <c r="AC25113" s="123"/>
    </row>
    <row r="25114" spans="5:29" s="2" customFormat="1">
      <c r="E25114" s="120"/>
      <c r="M25114" s="120"/>
      <c r="N25114" s="120"/>
      <c r="U25114" s="121"/>
      <c r="V25114" s="122"/>
      <c r="W25114" s="123"/>
      <c r="AC25114" s="123"/>
    </row>
    <row r="25115" spans="5:29" s="2" customFormat="1">
      <c r="E25115" s="120"/>
      <c r="M25115" s="120"/>
      <c r="N25115" s="120"/>
      <c r="U25115" s="121"/>
      <c r="V25115" s="122"/>
      <c r="W25115" s="123"/>
      <c r="AC25115" s="123"/>
    </row>
    <row r="25116" spans="5:29" s="2" customFormat="1">
      <c r="E25116" s="120"/>
      <c r="M25116" s="120"/>
      <c r="N25116" s="120"/>
      <c r="U25116" s="121"/>
      <c r="V25116" s="122"/>
      <c r="W25116" s="123"/>
      <c r="AC25116" s="123"/>
    </row>
    <row r="25117" spans="5:29" s="2" customFormat="1">
      <c r="E25117" s="120"/>
      <c r="M25117" s="120"/>
      <c r="N25117" s="120"/>
      <c r="U25117" s="121"/>
      <c r="V25117" s="122"/>
      <c r="W25117" s="123"/>
      <c r="AC25117" s="123"/>
    </row>
    <row r="25118" spans="5:29" s="2" customFormat="1">
      <c r="E25118" s="120"/>
      <c r="M25118" s="120"/>
      <c r="N25118" s="120"/>
      <c r="U25118" s="121"/>
      <c r="V25118" s="122"/>
      <c r="W25118" s="123"/>
      <c r="AC25118" s="123"/>
    </row>
    <row r="25119" spans="5:29" s="2" customFormat="1">
      <c r="E25119" s="120"/>
      <c r="M25119" s="120"/>
      <c r="N25119" s="120"/>
      <c r="U25119" s="121"/>
      <c r="V25119" s="122"/>
      <c r="W25119" s="123"/>
      <c r="AC25119" s="123"/>
    </row>
    <row r="25120" spans="5:29" s="2" customFormat="1">
      <c r="E25120" s="120"/>
      <c r="M25120" s="120"/>
      <c r="N25120" s="120"/>
      <c r="U25120" s="121"/>
      <c r="V25120" s="122"/>
      <c r="W25120" s="123"/>
      <c r="AC25120" s="123"/>
    </row>
    <row r="25121" spans="5:29" s="2" customFormat="1">
      <c r="E25121" s="120"/>
      <c r="M25121" s="120"/>
      <c r="N25121" s="120"/>
      <c r="U25121" s="121"/>
      <c r="V25121" s="122"/>
      <c r="W25121" s="123"/>
      <c r="AC25121" s="123"/>
    </row>
    <row r="25122" spans="5:29" s="2" customFormat="1">
      <c r="E25122" s="120"/>
      <c r="M25122" s="120"/>
      <c r="N25122" s="120"/>
      <c r="U25122" s="121"/>
      <c r="V25122" s="122"/>
      <c r="W25122" s="123"/>
      <c r="AC25122" s="123"/>
    </row>
    <row r="25123" spans="5:29" s="2" customFormat="1">
      <c r="E25123" s="120"/>
      <c r="M25123" s="120"/>
      <c r="N25123" s="120"/>
      <c r="U25123" s="121"/>
      <c r="V25123" s="122"/>
      <c r="W25123" s="123"/>
      <c r="AC25123" s="123"/>
    </row>
    <row r="25124" spans="5:29" s="2" customFormat="1">
      <c r="E25124" s="120"/>
      <c r="M25124" s="120"/>
      <c r="N25124" s="120"/>
      <c r="U25124" s="121"/>
      <c r="V25124" s="122"/>
      <c r="W25124" s="123"/>
      <c r="AC25124" s="123"/>
    </row>
    <row r="25125" spans="5:29" s="2" customFormat="1">
      <c r="E25125" s="120"/>
      <c r="M25125" s="120"/>
      <c r="N25125" s="120"/>
      <c r="U25125" s="121"/>
      <c r="V25125" s="122"/>
      <c r="W25125" s="123"/>
      <c r="AC25125" s="123"/>
    </row>
    <row r="25126" spans="5:29" s="2" customFormat="1">
      <c r="E25126" s="120"/>
      <c r="M25126" s="120"/>
      <c r="N25126" s="120"/>
      <c r="U25126" s="121"/>
      <c r="V25126" s="122"/>
      <c r="W25126" s="123"/>
      <c r="AC25126" s="123"/>
    </row>
    <row r="25127" spans="5:29" s="2" customFormat="1">
      <c r="E25127" s="120"/>
      <c r="M25127" s="120"/>
      <c r="N25127" s="120"/>
      <c r="U25127" s="121"/>
      <c r="V25127" s="122"/>
      <c r="W25127" s="123"/>
      <c r="AC25127" s="123"/>
    </row>
    <row r="25128" spans="5:29" s="2" customFormat="1">
      <c r="E25128" s="120"/>
      <c r="M25128" s="120"/>
      <c r="N25128" s="120"/>
      <c r="U25128" s="121"/>
      <c r="V25128" s="122"/>
      <c r="W25128" s="123"/>
      <c r="AC25128" s="123"/>
    </row>
    <row r="25129" spans="5:29" s="2" customFormat="1">
      <c r="E25129" s="120"/>
      <c r="M25129" s="120"/>
      <c r="N25129" s="120"/>
      <c r="U25129" s="121"/>
      <c r="V25129" s="122"/>
      <c r="W25129" s="123"/>
      <c r="AC25129" s="123"/>
    </row>
    <row r="25130" spans="5:29" s="2" customFormat="1">
      <c r="E25130" s="120"/>
      <c r="M25130" s="120"/>
      <c r="N25130" s="120"/>
      <c r="U25130" s="121"/>
      <c r="V25130" s="122"/>
      <c r="W25130" s="123"/>
      <c r="AC25130" s="123"/>
    </row>
    <row r="25131" spans="5:29" s="2" customFormat="1">
      <c r="E25131" s="120"/>
      <c r="M25131" s="120"/>
      <c r="N25131" s="120"/>
      <c r="U25131" s="121"/>
      <c r="V25131" s="122"/>
      <c r="W25131" s="123"/>
      <c r="AC25131" s="123"/>
    </row>
    <row r="25132" spans="5:29" s="2" customFormat="1">
      <c r="E25132" s="120"/>
      <c r="M25132" s="120"/>
      <c r="N25132" s="120"/>
      <c r="U25132" s="121"/>
      <c r="V25132" s="122"/>
      <c r="W25132" s="123"/>
      <c r="AC25132" s="123"/>
    </row>
    <row r="25133" spans="5:29" s="2" customFormat="1">
      <c r="E25133" s="120"/>
      <c r="M25133" s="120"/>
      <c r="N25133" s="120"/>
      <c r="U25133" s="121"/>
      <c r="V25133" s="122"/>
      <c r="W25133" s="123"/>
      <c r="AC25133" s="123"/>
    </row>
    <row r="25134" spans="5:29" s="2" customFormat="1">
      <c r="E25134" s="120"/>
      <c r="M25134" s="120"/>
      <c r="N25134" s="120"/>
      <c r="U25134" s="121"/>
      <c r="V25134" s="122"/>
      <c r="W25134" s="123"/>
      <c r="AC25134" s="123"/>
    </row>
    <row r="25135" spans="5:29" s="2" customFormat="1">
      <c r="E25135" s="120"/>
      <c r="M25135" s="120"/>
      <c r="N25135" s="120"/>
      <c r="U25135" s="121"/>
      <c r="V25135" s="122"/>
      <c r="W25135" s="123"/>
      <c r="AC25135" s="123"/>
    </row>
    <row r="25136" spans="5:29" s="2" customFormat="1">
      <c r="E25136" s="120"/>
      <c r="M25136" s="120"/>
      <c r="N25136" s="120"/>
      <c r="U25136" s="121"/>
      <c r="V25136" s="122"/>
      <c r="W25136" s="123"/>
      <c r="AC25136" s="123"/>
    </row>
    <row r="25137" spans="5:29" s="2" customFormat="1">
      <c r="E25137" s="120"/>
      <c r="M25137" s="120"/>
      <c r="N25137" s="120"/>
      <c r="U25137" s="121"/>
      <c r="V25137" s="122"/>
      <c r="W25137" s="123"/>
      <c r="AC25137" s="123"/>
    </row>
    <row r="25138" spans="5:29" s="2" customFormat="1">
      <c r="E25138" s="120"/>
      <c r="M25138" s="120"/>
      <c r="N25138" s="120"/>
      <c r="U25138" s="121"/>
      <c r="V25138" s="122"/>
      <c r="W25138" s="123"/>
      <c r="AC25138" s="123"/>
    </row>
    <row r="25139" spans="5:29" s="2" customFormat="1">
      <c r="E25139" s="120"/>
      <c r="M25139" s="120"/>
      <c r="N25139" s="120"/>
      <c r="U25139" s="121"/>
      <c r="V25139" s="122"/>
      <c r="W25139" s="123"/>
      <c r="AC25139" s="123"/>
    </row>
    <row r="25140" spans="5:29" s="2" customFormat="1">
      <c r="E25140" s="120"/>
      <c r="M25140" s="120"/>
      <c r="N25140" s="120"/>
      <c r="U25140" s="121"/>
      <c r="V25140" s="122"/>
      <c r="W25140" s="123"/>
      <c r="AC25140" s="123"/>
    </row>
    <row r="25141" spans="5:29" s="2" customFormat="1">
      <c r="E25141" s="120"/>
      <c r="M25141" s="120"/>
      <c r="N25141" s="120"/>
      <c r="U25141" s="121"/>
      <c r="V25141" s="122"/>
      <c r="W25141" s="123"/>
      <c r="AC25141" s="123"/>
    </row>
    <row r="25142" spans="5:29" s="2" customFormat="1">
      <c r="E25142" s="120"/>
      <c r="M25142" s="120"/>
      <c r="N25142" s="120"/>
      <c r="U25142" s="121"/>
      <c r="V25142" s="122"/>
      <c r="W25142" s="123"/>
      <c r="AC25142" s="123"/>
    </row>
    <row r="25143" spans="5:29" s="2" customFormat="1">
      <c r="E25143" s="120"/>
      <c r="M25143" s="120"/>
      <c r="N25143" s="120"/>
      <c r="U25143" s="121"/>
      <c r="V25143" s="122"/>
      <c r="W25143" s="123"/>
      <c r="AC25143" s="123"/>
    </row>
    <row r="25144" spans="5:29" s="2" customFormat="1">
      <c r="E25144" s="120"/>
      <c r="M25144" s="120"/>
      <c r="N25144" s="120"/>
      <c r="U25144" s="121"/>
      <c r="V25144" s="122"/>
      <c r="W25144" s="123"/>
      <c r="AC25144" s="123"/>
    </row>
    <row r="25145" spans="5:29" s="2" customFormat="1">
      <c r="E25145" s="120"/>
      <c r="M25145" s="120"/>
      <c r="N25145" s="120"/>
      <c r="U25145" s="121"/>
      <c r="V25145" s="122"/>
      <c r="W25145" s="123"/>
      <c r="AC25145" s="123"/>
    </row>
    <row r="25146" spans="5:29" s="2" customFormat="1">
      <c r="E25146" s="120"/>
      <c r="M25146" s="120"/>
      <c r="N25146" s="120"/>
      <c r="U25146" s="121"/>
      <c r="V25146" s="122"/>
      <c r="W25146" s="123"/>
      <c r="AC25146" s="123"/>
    </row>
    <row r="25147" spans="5:29" s="2" customFormat="1">
      <c r="E25147" s="120"/>
      <c r="M25147" s="120"/>
      <c r="N25147" s="120"/>
      <c r="U25147" s="121"/>
      <c r="V25147" s="122"/>
      <c r="W25147" s="123"/>
      <c r="AC25147" s="123"/>
    </row>
    <row r="25148" spans="5:29" s="2" customFormat="1">
      <c r="E25148" s="120"/>
      <c r="M25148" s="120"/>
      <c r="N25148" s="120"/>
      <c r="U25148" s="121"/>
      <c r="V25148" s="122"/>
      <c r="W25148" s="123"/>
      <c r="AC25148" s="123"/>
    </row>
    <row r="25149" spans="5:29" s="2" customFormat="1">
      <c r="E25149" s="120"/>
      <c r="M25149" s="120"/>
      <c r="N25149" s="120"/>
      <c r="U25149" s="121"/>
      <c r="V25149" s="122"/>
      <c r="W25149" s="123"/>
      <c r="AC25149" s="123"/>
    </row>
    <row r="25150" spans="5:29" s="2" customFormat="1">
      <c r="E25150" s="120"/>
      <c r="M25150" s="120"/>
      <c r="N25150" s="120"/>
      <c r="U25150" s="121"/>
      <c r="V25150" s="122"/>
      <c r="W25150" s="123"/>
      <c r="AC25150" s="123"/>
    </row>
    <row r="25151" spans="5:29" s="2" customFormat="1">
      <c r="E25151" s="120"/>
      <c r="M25151" s="120"/>
      <c r="N25151" s="120"/>
      <c r="U25151" s="121"/>
      <c r="V25151" s="122"/>
      <c r="W25151" s="123"/>
      <c r="AC25151" s="123"/>
    </row>
    <row r="25152" spans="5:29" s="2" customFormat="1">
      <c r="E25152" s="120"/>
      <c r="M25152" s="120"/>
      <c r="N25152" s="120"/>
      <c r="U25152" s="121"/>
      <c r="V25152" s="122"/>
      <c r="W25152" s="123"/>
      <c r="AC25152" s="123"/>
    </row>
    <row r="25153" spans="5:29" s="2" customFormat="1">
      <c r="E25153" s="120"/>
      <c r="M25153" s="120"/>
      <c r="N25153" s="120"/>
      <c r="U25153" s="121"/>
      <c r="V25153" s="122"/>
      <c r="W25153" s="123"/>
      <c r="AC25153" s="123"/>
    </row>
    <row r="25154" spans="5:29" s="2" customFormat="1">
      <c r="E25154" s="120"/>
      <c r="M25154" s="120"/>
      <c r="N25154" s="120"/>
      <c r="U25154" s="121"/>
      <c r="V25154" s="122"/>
      <c r="W25154" s="123"/>
      <c r="AC25154" s="123"/>
    </row>
    <row r="25155" spans="5:29" s="2" customFormat="1">
      <c r="E25155" s="120"/>
      <c r="M25155" s="120"/>
      <c r="N25155" s="120"/>
      <c r="U25155" s="121"/>
      <c r="V25155" s="122"/>
      <c r="W25155" s="123"/>
      <c r="AC25155" s="123"/>
    </row>
    <row r="25156" spans="5:29" s="2" customFormat="1">
      <c r="E25156" s="120"/>
      <c r="M25156" s="120"/>
      <c r="N25156" s="120"/>
      <c r="U25156" s="121"/>
      <c r="V25156" s="122"/>
      <c r="W25156" s="123"/>
      <c r="AC25156" s="123"/>
    </row>
    <row r="25157" spans="5:29" s="2" customFormat="1">
      <c r="E25157" s="120"/>
      <c r="M25157" s="120"/>
      <c r="N25157" s="120"/>
      <c r="U25157" s="121"/>
      <c r="V25157" s="122"/>
      <c r="W25157" s="123"/>
      <c r="AC25157" s="123"/>
    </row>
    <row r="25158" spans="5:29" s="2" customFormat="1">
      <c r="E25158" s="120"/>
      <c r="M25158" s="120"/>
      <c r="N25158" s="120"/>
      <c r="U25158" s="121"/>
      <c r="V25158" s="122"/>
      <c r="W25158" s="123"/>
      <c r="AC25158" s="123"/>
    </row>
    <row r="25159" spans="5:29" s="2" customFormat="1">
      <c r="E25159" s="120"/>
      <c r="M25159" s="120"/>
      <c r="N25159" s="120"/>
      <c r="U25159" s="121"/>
      <c r="V25159" s="122"/>
      <c r="W25159" s="123"/>
      <c r="AC25159" s="123"/>
    </row>
    <row r="25160" spans="5:29" s="2" customFormat="1">
      <c r="E25160" s="120"/>
      <c r="M25160" s="120"/>
      <c r="N25160" s="120"/>
      <c r="U25160" s="121"/>
      <c r="V25160" s="122"/>
      <c r="W25160" s="123"/>
      <c r="AC25160" s="123"/>
    </row>
    <row r="25161" spans="5:29" s="2" customFormat="1">
      <c r="E25161" s="120"/>
      <c r="M25161" s="120"/>
      <c r="N25161" s="120"/>
      <c r="U25161" s="121"/>
      <c r="V25161" s="122"/>
      <c r="W25161" s="123"/>
      <c r="AC25161" s="123"/>
    </row>
    <row r="25162" spans="5:29" s="2" customFormat="1">
      <c r="E25162" s="120"/>
      <c r="M25162" s="120"/>
      <c r="N25162" s="120"/>
      <c r="U25162" s="121"/>
      <c r="V25162" s="122"/>
      <c r="W25162" s="123"/>
      <c r="AC25162" s="123"/>
    </row>
    <row r="25163" spans="5:29" s="2" customFormat="1">
      <c r="E25163" s="120"/>
      <c r="M25163" s="120"/>
      <c r="N25163" s="120"/>
      <c r="U25163" s="121"/>
      <c r="V25163" s="122"/>
      <c r="W25163" s="123"/>
      <c r="AC25163" s="123"/>
    </row>
    <row r="25164" spans="5:29" s="2" customFormat="1">
      <c r="E25164" s="120"/>
      <c r="M25164" s="120"/>
      <c r="N25164" s="120"/>
      <c r="U25164" s="121"/>
      <c r="V25164" s="122"/>
      <c r="W25164" s="123"/>
      <c r="AC25164" s="123"/>
    </row>
    <row r="25165" spans="5:29" s="2" customFormat="1">
      <c r="E25165" s="120"/>
      <c r="M25165" s="120"/>
      <c r="N25165" s="120"/>
      <c r="U25165" s="121"/>
      <c r="V25165" s="122"/>
      <c r="W25165" s="123"/>
      <c r="AC25165" s="123"/>
    </row>
    <row r="25166" spans="5:29" s="2" customFormat="1">
      <c r="E25166" s="120"/>
      <c r="M25166" s="120"/>
      <c r="N25166" s="120"/>
      <c r="U25166" s="121"/>
      <c r="V25166" s="122"/>
      <c r="W25166" s="123"/>
      <c r="AC25166" s="123"/>
    </row>
    <row r="25167" spans="5:29" s="2" customFormat="1">
      <c r="E25167" s="120"/>
      <c r="M25167" s="120"/>
      <c r="N25167" s="120"/>
      <c r="U25167" s="121"/>
      <c r="V25167" s="122"/>
      <c r="W25167" s="123"/>
      <c r="AC25167" s="123"/>
    </row>
    <row r="25168" spans="5:29" s="2" customFormat="1">
      <c r="E25168" s="120"/>
      <c r="M25168" s="120"/>
      <c r="N25168" s="120"/>
      <c r="U25168" s="121"/>
      <c r="V25168" s="122"/>
      <c r="W25168" s="123"/>
      <c r="AC25168" s="123"/>
    </row>
    <row r="25169" spans="5:29" s="2" customFormat="1">
      <c r="E25169" s="120"/>
      <c r="M25169" s="120"/>
      <c r="N25169" s="120"/>
      <c r="U25169" s="121"/>
      <c r="V25169" s="122"/>
      <c r="W25169" s="123"/>
      <c r="AC25169" s="123"/>
    </row>
    <row r="25170" spans="5:29" s="2" customFormat="1">
      <c r="E25170" s="120"/>
      <c r="M25170" s="120"/>
      <c r="N25170" s="120"/>
      <c r="U25170" s="121"/>
      <c r="V25170" s="122"/>
      <c r="W25170" s="123"/>
      <c r="AC25170" s="123"/>
    </row>
    <row r="25171" spans="5:29" s="2" customFormat="1">
      <c r="E25171" s="120"/>
      <c r="M25171" s="120"/>
      <c r="N25171" s="120"/>
      <c r="U25171" s="121"/>
      <c r="V25171" s="122"/>
      <c r="W25171" s="123"/>
      <c r="AC25171" s="123"/>
    </row>
    <row r="25172" spans="5:29" s="2" customFormat="1">
      <c r="E25172" s="120"/>
      <c r="M25172" s="120"/>
      <c r="N25172" s="120"/>
      <c r="U25172" s="121"/>
      <c r="V25172" s="122"/>
      <c r="W25172" s="123"/>
      <c r="AC25172" s="123"/>
    </row>
    <row r="25173" spans="5:29" s="2" customFormat="1">
      <c r="E25173" s="120"/>
      <c r="M25173" s="120"/>
      <c r="N25173" s="120"/>
      <c r="U25173" s="121"/>
      <c r="V25173" s="122"/>
      <c r="W25173" s="123"/>
      <c r="AC25173" s="123"/>
    </row>
    <row r="25174" spans="5:29" s="2" customFormat="1">
      <c r="E25174" s="120"/>
      <c r="M25174" s="120"/>
      <c r="N25174" s="120"/>
      <c r="U25174" s="121"/>
      <c r="V25174" s="122"/>
      <c r="W25174" s="123"/>
      <c r="AC25174" s="123"/>
    </row>
    <row r="25175" spans="5:29" s="2" customFormat="1">
      <c r="E25175" s="120"/>
      <c r="M25175" s="120"/>
      <c r="N25175" s="120"/>
      <c r="U25175" s="121"/>
      <c r="V25175" s="122"/>
      <c r="W25175" s="123"/>
      <c r="AC25175" s="123"/>
    </row>
    <row r="25176" spans="5:29" s="2" customFormat="1">
      <c r="E25176" s="120"/>
      <c r="M25176" s="120"/>
      <c r="N25176" s="120"/>
      <c r="U25176" s="121"/>
      <c r="V25176" s="122"/>
      <c r="W25176" s="123"/>
      <c r="AC25176" s="123"/>
    </row>
    <row r="25177" spans="5:29" s="2" customFormat="1">
      <c r="E25177" s="120"/>
      <c r="M25177" s="120"/>
      <c r="N25177" s="120"/>
      <c r="U25177" s="121"/>
      <c r="V25177" s="122"/>
      <c r="W25177" s="123"/>
      <c r="AC25177" s="123"/>
    </row>
    <row r="25178" spans="5:29" s="2" customFormat="1">
      <c r="E25178" s="120"/>
      <c r="M25178" s="120"/>
      <c r="N25178" s="120"/>
      <c r="U25178" s="121"/>
      <c r="V25178" s="122"/>
      <c r="W25178" s="123"/>
      <c r="AC25178" s="123"/>
    </row>
    <row r="25179" spans="5:29" s="2" customFormat="1">
      <c r="E25179" s="120"/>
      <c r="M25179" s="120"/>
      <c r="N25179" s="120"/>
      <c r="U25179" s="121"/>
      <c r="V25179" s="122"/>
      <c r="W25179" s="123"/>
      <c r="AC25179" s="123"/>
    </row>
    <row r="25180" spans="5:29" s="2" customFormat="1">
      <c r="E25180" s="120"/>
      <c r="M25180" s="120"/>
      <c r="N25180" s="120"/>
      <c r="U25180" s="121"/>
      <c r="V25180" s="122"/>
      <c r="W25180" s="123"/>
      <c r="AC25180" s="123"/>
    </row>
    <row r="25181" spans="5:29" s="2" customFormat="1">
      <c r="E25181" s="120"/>
      <c r="M25181" s="120"/>
      <c r="N25181" s="120"/>
      <c r="U25181" s="121"/>
      <c r="V25181" s="122"/>
      <c r="W25181" s="123"/>
      <c r="AC25181" s="123"/>
    </row>
    <row r="25182" spans="5:29" s="2" customFormat="1">
      <c r="E25182" s="120"/>
      <c r="M25182" s="120"/>
      <c r="N25182" s="120"/>
      <c r="U25182" s="121"/>
      <c r="V25182" s="122"/>
      <c r="W25182" s="123"/>
      <c r="AC25182" s="123"/>
    </row>
    <row r="25183" spans="5:29" s="2" customFormat="1">
      <c r="E25183" s="120"/>
      <c r="M25183" s="120"/>
      <c r="N25183" s="120"/>
      <c r="U25183" s="121"/>
      <c r="V25183" s="122"/>
      <c r="W25183" s="123"/>
      <c r="AC25183" s="123"/>
    </row>
    <row r="25184" spans="5:29" s="2" customFormat="1">
      <c r="E25184" s="120"/>
      <c r="M25184" s="120"/>
      <c r="N25184" s="120"/>
      <c r="U25184" s="121"/>
      <c r="V25184" s="122"/>
      <c r="W25184" s="123"/>
      <c r="AC25184" s="123"/>
    </row>
    <row r="25185" spans="5:29" s="2" customFormat="1">
      <c r="E25185" s="120"/>
      <c r="M25185" s="120"/>
      <c r="N25185" s="120"/>
      <c r="U25185" s="121"/>
      <c r="V25185" s="122"/>
      <c r="W25185" s="123"/>
      <c r="AC25185" s="123"/>
    </row>
    <row r="25186" spans="5:29" s="2" customFormat="1">
      <c r="E25186" s="120"/>
      <c r="M25186" s="120"/>
      <c r="N25186" s="120"/>
      <c r="U25186" s="121"/>
      <c r="V25186" s="122"/>
      <c r="W25186" s="123"/>
      <c r="AC25186" s="123"/>
    </row>
    <row r="25187" spans="5:29" s="2" customFormat="1">
      <c r="E25187" s="120"/>
      <c r="M25187" s="120"/>
      <c r="N25187" s="120"/>
      <c r="U25187" s="121"/>
      <c r="V25187" s="122"/>
      <c r="W25187" s="123"/>
      <c r="AC25187" s="123"/>
    </row>
    <row r="25188" spans="5:29" s="2" customFormat="1">
      <c r="E25188" s="120"/>
      <c r="M25188" s="120"/>
      <c r="N25188" s="120"/>
      <c r="U25188" s="121"/>
      <c r="V25188" s="122"/>
      <c r="W25188" s="123"/>
      <c r="AC25188" s="123"/>
    </row>
    <row r="25189" spans="5:29" s="2" customFormat="1">
      <c r="E25189" s="120"/>
      <c r="M25189" s="120"/>
      <c r="N25189" s="120"/>
      <c r="U25189" s="121"/>
      <c r="V25189" s="122"/>
      <c r="W25189" s="123"/>
      <c r="AC25189" s="123"/>
    </row>
    <row r="25190" spans="5:29" s="2" customFormat="1">
      <c r="E25190" s="120"/>
      <c r="M25190" s="120"/>
      <c r="N25190" s="120"/>
      <c r="U25190" s="121"/>
      <c r="V25190" s="122"/>
      <c r="W25190" s="123"/>
      <c r="AC25190" s="123"/>
    </row>
    <row r="25191" spans="5:29" s="2" customFormat="1">
      <c r="E25191" s="120"/>
      <c r="M25191" s="120"/>
      <c r="N25191" s="120"/>
      <c r="U25191" s="121"/>
      <c r="V25191" s="122"/>
      <c r="W25191" s="123"/>
      <c r="AC25191" s="123"/>
    </row>
    <row r="25192" spans="5:29" s="2" customFormat="1">
      <c r="E25192" s="120"/>
      <c r="M25192" s="120"/>
      <c r="N25192" s="120"/>
      <c r="U25192" s="121"/>
      <c r="V25192" s="122"/>
      <c r="W25192" s="123"/>
      <c r="AC25192" s="123"/>
    </row>
    <row r="25193" spans="5:29" s="2" customFormat="1">
      <c r="E25193" s="120"/>
      <c r="M25193" s="120"/>
      <c r="N25193" s="120"/>
      <c r="U25193" s="121"/>
      <c r="V25193" s="122"/>
      <c r="W25193" s="123"/>
      <c r="AC25193" s="123"/>
    </row>
    <row r="25194" spans="5:29" s="2" customFormat="1">
      <c r="E25194" s="120"/>
      <c r="M25194" s="120"/>
      <c r="N25194" s="120"/>
      <c r="U25194" s="121"/>
      <c r="V25194" s="122"/>
      <c r="W25194" s="123"/>
      <c r="AC25194" s="123"/>
    </row>
    <row r="25195" spans="5:29" s="2" customFormat="1">
      <c r="E25195" s="120"/>
      <c r="M25195" s="120"/>
      <c r="N25195" s="120"/>
      <c r="U25195" s="121"/>
      <c r="V25195" s="122"/>
      <c r="W25195" s="123"/>
      <c r="AC25195" s="123"/>
    </row>
    <row r="25196" spans="5:29" s="2" customFormat="1">
      <c r="E25196" s="120"/>
      <c r="M25196" s="120"/>
      <c r="N25196" s="120"/>
      <c r="U25196" s="121"/>
      <c r="V25196" s="122"/>
      <c r="W25196" s="123"/>
      <c r="AC25196" s="123"/>
    </row>
    <row r="25197" spans="5:29" s="2" customFormat="1">
      <c r="E25197" s="120"/>
      <c r="M25197" s="120"/>
      <c r="N25197" s="120"/>
      <c r="U25197" s="121"/>
      <c r="V25197" s="122"/>
      <c r="W25197" s="123"/>
      <c r="AC25197" s="123"/>
    </row>
    <row r="25198" spans="5:29" s="2" customFormat="1">
      <c r="E25198" s="120"/>
      <c r="M25198" s="120"/>
      <c r="N25198" s="120"/>
      <c r="U25198" s="121"/>
      <c r="V25198" s="122"/>
      <c r="W25198" s="123"/>
      <c r="AC25198" s="123"/>
    </row>
    <row r="25199" spans="5:29" s="2" customFormat="1">
      <c r="E25199" s="120"/>
      <c r="M25199" s="120"/>
      <c r="N25199" s="120"/>
      <c r="U25199" s="121"/>
      <c r="V25199" s="122"/>
      <c r="W25199" s="123"/>
      <c r="AC25199" s="123"/>
    </row>
    <row r="25200" spans="5:29" s="2" customFormat="1">
      <c r="E25200" s="120"/>
      <c r="M25200" s="120"/>
      <c r="N25200" s="120"/>
      <c r="U25200" s="121"/>
      <c r="V25200" s="122"/>
      <c r="W25200" s="123"/>
      <c r="AC25200" s="123"/>
    </row>
    <row r="25201" spans="5:29" s="2" customFormat="1">
      <c r="E25201" s="120"/>
      <c r="M25201" s="120"/>
      <c r="N25201" s="120"/>
      <c r="U25201" s="121"/>
      <c r="V25201" s="122"/>
      <c r="W25201" s="123"/>
      <c r="AC25201" s="123"/>
    </row>
    <row r="25202" spans="5:29" s="2" customFormat="1">
      <c r="E25202" s="120"/>
      <c r="M25202" s="120"/>
      <c r="N25202" s="120"/>
      <c r="U25202" s="121"/>
      <c r="V25202" s="122"/>
      <c r="W25202" s="123"/>
      <c r="AC25202" s="123"/>
    </row>
    <row r="25203" spans="5:29" s="2" customFormat="1">
      <c r="E25203" s="120"/>
      <c r="M25203" s="120"/>
      <c r="N25203" s="120"/>
      <c r="U25203" s="121"/>
      <c r="V25203" s="122"/>
      <c r="W25203" s="123"/>
      <c r="AC25203" s="123"/>
    </row>
    <row r="25204" spans="5:29" s="2" customFormat="1">
      <c r="E25204" s="120"/>
      <c r="M25204" s="120"/>
      <c r="N25204" s="120"/>
      <c r="U25204" s="121"/>
      <c r="V25204" s="122"/>
      <c r="W25204" s="123"/>
      <c r="AC25204" s="123"/>
    </row>
    <row r="25205" spans="5:29" s="2" customFormat="1">
      <c r="E25205" s="120"/>
      <c r="M25205" s="120"/>
      <c r="N25205" s="120"/>
      <c r="U25205" s="121"/>
      <c r="V25205" s="122"/>
      <c r="W25205" s="123"/>
      <c r="AC25205" s="123"/>
    </row>
    <row r="25206" spans="5:29" s="2" customFormat="1">
      <c r="E25206" s="120"/>
      <c r="M25206" s="120"/>
      <c r="N25206" s="120"/>
      <c r="U25206" s="121"/>
      <c r="V25206" s="122"/>
      <c r="W25206" s="123"/>
      <c r="AC25206" s="123"/>
    </row>
    <row r="25207" spans="5:29" s="2" customFormat="1">
      <c r="E25207" s="120"/>
      <c r="M25207" s="120"/>
      <c r="N25207" s="120"/>
      <c r="U25207" s="121"/>
      <c r="V25207" s="122"/>
      <c r="W25207" s="123"/>
      <c r="AC25207" s="123"/>
    </row>
    <row r="25208" spans="5:29" s="2" customFormat="1">
      <c r="E25208" s="120"/>
      <c r="M25208" s="120"/>
      <c r="N25208" s="120"/>
      <c r="U25208" s="121"/>
      <c r="V25208" s="122"/>
      <c r="W25208" s="123"/>
      <c r="AC25208" s="123"/>
    </row>
    <row r="25209" spans="5:29" s="2" customFormat="1">
      <c r="E25209" s="120"/>
      <c r="M25209" s="120"/>
      <c r="N25209" s="120"/>
      <c r="U25209" s="121"/>
      <c r="V25209" s="122"/>
      <c r="W25209" s="123"/>
      <c r="AC25209" s="123"/>
    </row>
    <row r="25210" spans="5:29" s="2" customFormat="1">
      <c r="E25210" s="120"/>
      <c r="M25210" s="120"/>
      <c r="N25210" s="120"/>
      <c r="U25210" s="121"/>
      <c r="V25210" s="122"/>
      <c r="W25210" s="123"/>
      <c r="AC25210" s="123"/>
    </row>
    <row r="25211" spans="5:29" s="2" customFormat="1">
      <c r="E25211" s="120"/>
      <c r="M25211" s="120"/>
      <c r="N25211" s="120"/>
      <c r="U25211" s="121"/>
      <c r="V25211" s="122"/>
      <c r="W25211" s="123"/>
      <c r="AC25211" s="123"/>
    </row>
    <row r="25212" spans="5:29" s="2" customFormat="1">
      <c r="E25212" s="120"/>
      <c r="M25212" s="120"/>
      <c r="N25212" s="120"/>
      <c r="U25212" s="121"/>
      <c r="V25212" s="122"/>
      <c r="W25212" s="123"/>
      <c r="AC25212" s="123"/>
    </row>
    <row r="25213" spans="5:29" s="2" customFormat="1">
      <c r="E25213" s="120"/>
      <c r="M25213" s="120"/>
      <c r="N25213" s="120"/>
      <c r="U25213" s="121"/>
      <c r="V25213" s="122"/>
      <c r="W25213" s="123"/>
      <c r="AC25213" s="123"/>
    </row>
    <row r="25214" spans="5:29" s="2" customFormat="1">
      <c r="E25214" s="120"/>
      <c r="M25214" s="120"/>
      <c r="N25214" s="120"/>
      <c r="U25214" s="121"/>
      <c r="V25214" s="122"/>
      <c r="W25214" s="123"/>
      <c r="AC25214" s="123"/>
    </row>
    <row r="25215" spans="5:29" s="2" customFormat="1">
      <c r="E25215" s="120"/>
      <c r="M25215" s="120"/>
      <c r="N25215" s="120"/>
      <c r="U25215" s="121"/>
      <c r="V25215" s="122"/>
      <c r="W25215" s="123"/>
      <c r="AC25215" s="123"/>
    </row>
    <row r="25216" spans="5:29" s="2" customFormat="1">
      <c r="E25216" s="120"/>
      <c r="M25216" s="120"/>
      <c r="N25216" s="120"/>
      <c r="U25216" s="121"/>
      <c r="V25216" s="122"/>
      <c r="W25216" s="123"/>
      <c r="AC25216" s="123"/>
    </row>
    <row r="25217" spans="5:29" s="2" customFormat="1">
      <c r="E25217" s="120"/>
      <c r="M25217" s="120"/>
      <c r="N25217" s="120"/>
      <c r="U25217" s="121"/>
      <c r="V25217" s="122"/>
      <c r="W25217" s="123"/>
      <c r="AC25217" s="123"/>
    </row>
    <row r="25218" spans="5:29" s="2" customFormat="1">
      <c r="E25218" s="120"/>
      <c r="M25218" s="120"/>
      <c r="N25218" s="120"/>
      <c r="U25218" s="121"/>
      <c r="V25218" s="122"/>
      <c r="W25218" s="123"/>
      <c r="AC25218" s="123"/>
    </row>
    <row r="25219" spans="5:29" s="2" customFormat="1">
      <c r="E25219" s="120"/>
      <c r="M25219" s="120"/>
      <c r="N25219" s="120"/>
      <c r="U25219" s="121"/>
      <c r="V25219" s="122"/>
      <c r="W25219" s="123"/>
      <c r="AC25219" s="123"/>
    </row>
    <row r="25220" spans="5:29" s="2" customFormat="1">
      <c r="E25220" s="120"/>
      <c r="M25220" s="120"/>
      <c r="N25220" s="120"/>
      <c r="U25220" s="121"/>
      <c r="V25220" s="122"/>
      <c r="W25220" s="123"/>
      <c r="AC25220" s="123"/>
    </row>
    <row r="25221" spans="5:29" s="2" customFormat="1">
      <c r="E25221" s="120"/>
      <c r="M25221" s="120"/>
      <c r="N25221" s="120"/>
      <c r="U25221" s="121"/>
      <c r="V25221" s="122"/>
      <c r="W25221" s="123"/>
      <c r="AC25221" s="123"/>
    </row>
    <row r="25222" spans="5:29" s="2" customFormat="1">
      <c r="E25222" s="120"/>
      <c r="M25222" s="120"/>
      <c r="N25222" s="120"/>
      <c r="U25222" s="121"/>
      <c r="V25222" s="122"/>
      <c r="W25222" s="123"/>
      <c r="AC25222" s="123"/>
    </row>
    <row r="25223" spans="5:29" s="2" customFormat="1">
      <c r="E25223" s="120"/>
      <c r="M25223" s="120"/>
      <c r="N25223" s="120"/>
      <c r="U25223" s="121"/>
      <c r="V25223" s="122"/>
      <c r="W25223" s="123"/>
      <c r="AC25223" s="123"/>
    </row>
    <row r="25224" spans="5:29" s="2" customFormat="1">
      <c r="E25224" s="120"/>
      <c r="M25224" s="120"/>
      <c r="N25224" s="120"/>
      <c r="U25224" s="121"/>
      <c r="V25224" s="122"/>
      <c r="W25224" s="123"/>
      <c r="AC25224" s="123"/>
    </row>
    <row r="25225" spans="5:29" s="2" customFormat="1">
      <c r="E25225" s="120"/>
      <c r="M25225" s="120"/>
      <c r="N25225" s="120"/>
      <c r="U25225" s="121"/>
      <c r="V25225" s="122"/>
      <c r="W25225" s="123"/>
      <c r="AC25225" s="123"/>
    </row>
    <row r="25226" spans="5:29" s="2" customFormat="1">
      <c r="E25226" s="120"/>
      <c r="M25226" s="120"/>
      <c r="N25226" s="120"/>
      <c r="U25226" s="121"/>
      <c r="V25226" s="122"/>
      <c r="W25226" s="123"/>
      <c r="AC25226" s="123"/>
    </row>
    <row r="25227" spans="5:29" s="2" customFormat="1">
      <c r="E25227" s="120"/>
      <c r="M25227" s="120"/>
      <c r="N25227" s="120"/>
      <c r="U25227" s="121"/>
      <c r="V25227" s="122"/>
      <c r="W25227" s="123"/>
      <c r="AC25227" s="123"/>
    </row>
    <row r="25228" spans="5:29" s="2" customFormat="1">
      <c r="E25228" s="120"/>
      <c r="M25228" s="120"/>
      <c r="N25228" s="120"/>
      <c r="U25228" s="121"/>
      <c r="V25228" s="122"/>
      <c r="W25228" s="123"/>
      <c r="AC25228" s="123"/>
    </row>
    <row r="25229" spans="5:29" s="2" customFormat="1">
      <c r="E25229" s="120"/>
      <c r="M25229" s="120"/>
      <c r="N25229" s="120"/>
      <c r="U25229" s="121"/>
      <c r="V25229" s="122"/>
      <c r="W25229" s="123"/>
      <c r="AC25229" s="123"/>
    </row>
    <row r="25230" spans="5:29" s="2" customFormat="1">
      <c r="E25230" s="120"/>
      <c r="M25230" s="120"/>
      <c r="N25230" s="120"/>
      <c r="U25230" s="121"/>
      <c r="V25230" s="122"/>
      <c r="W25230" s="123"/>
      <c r="AC25230" s="123"/>
    </row>
    <row r="25231" spans="5:29" s="2" customFormat="1">
      <c r="E25231" s="120"/>
      <c r="M25231" s="120"/>
      <c r="N25231" s="120"/>
      <c r="U25231" s="121"/>
      <c r="V25231" s="122"/>
      <c r="W25231" s="123"/>
      <c r="AC25231" s="123"/>
    </row>
    <row r="25232" spans="5:29" s="2" customFormat="1">
      <c r="E25232" s="120"/>
      <c r="M25232" s="120"/>
      <c r="N25232" s="120"/>
      <c r="U25232" s="121"/>
      <c r="V25232" s="122"/>
      <c r="W25232" s="123"/>
      <c r="AC25232" s="123"/>
    </row>
    <row r="25233" spans="5:29" s="2" customFormat="1">
      <c r="E25233" s="120"/>
      <c r="M25233" s="120"/>
      <c r="N25233" s="120"/>
      <c r="U25233" s="121"/>
      <c r="V25233" s="122"/>
      <c r="W25233" s="123"/>
      <c r="AC25233" s="123"/>
    </row>
    <row r="25234" spans="5:29" s="2" customFormat="1">
      <c r="E25234" s="120"/>
      <c r="M25234" s="120"/>
      <c r="N25234" s="120"/>
      <c r="U25234" s="121"/>
      <c r="V25234" s="122"/>
      <c r="W25234" s="123"/>
      <c r="AC25234" s="123"/>
    </row>
    <row r="25235" spans="5:29" s="2" customFormat="1">
      <c r="E25235" s="120"/>
      <c r="M25235" s="120"/>
      <c r="N25235" s="120"/>
      <c r="U25235" s="121"/>
      <c r="V25235" s="122"/>
      <c r="W25235" s="123"/>
      <c r="AC25235" s="123"/>
    </row>
    <row r="25236" spans="5:29" s="2" customFormat="1">
      <c r="E25236" s="120"/>
      <c r="M25236" s="120"/>
      <c r="N25236" s="120"/>
      <c r="U25236" s="121"/>
      <c r="V25236" s="122"/>
      <c r="W25236" s="123"/>
      <c r="AC25236" s="123"/>
    </row>
    <row r="25237" spans="5:29" s="2" customFormat="1">
      <c r="E25237" s="120"/>
      <c r="M25237" s="120"/>
      <c r="N25237" s="120"/>
      <c r="U25237" s="121"/>
      <c r="V25237" s="122"/>
      <c r="W25237" s="123"/>
      <c r="AC25237" s="123"/>
    </row>
    <row r="25238" spans="5:29" s="2" customFormat="1">
      <c r="E25238" s="120"/>
      <c r="M25238" s="120"/>
      <c r="N25238" s="120"/>
      <c r="U25238" s="121"/>
      <c r="V25238" s="122"/>
      <c r="W25238" s="123"/>
      <c r="AC25238" s="123"/>
    </row>
    <row r="25239" spans="5:29" s="2" customFormat="1">
      <c r="E25239" s="120"/>
      <c r="M25239" s="120"/>
      <c r="N25239" s="120"/>
      <c r="U25239" s="121"/>
      <c r="V25239" s="122"/>
      <c r="W25239" s="123"/>
      <c r="AC25239" s="123"/>
    </row>
    <row r="25240" spans="5:29" s="2" customFormat="1">
      <c r="E25240" s="120"/>
      <c r="M25240" s="120"/>
      <c r="N25240" s="120"/>
      <c r="U25240" s="121"/>
      <c r="V25240" s="122"/>
      <c r="W25240" s="123"/>
      <c r="AC25240" s="123"/>
    </row>
    <row r="25241" spans="5:29" s="2" customFormat="1">
      <c r="E25241" s="120"/>
      <c r="M25241" s="120"/>
      <c r="N25241" s="120"/>
      <c r="U25241" s="121"/>
      <c r="V25241" s="122"/>
      <c r="W25241" s="123"/>
      <c r="AC25241" s="123"/>
    </row>
    <row r="25242" spans="5:29" s="2" customFormat="1">
      <c r="E25242" s="120"/>
      <c r="M25242" s="120"/>
      <c r="N25242" s="120"/>
      <c r="U25242" s="121"/>
      <c r="V25242" s="122"/>
      <c r="W25242" s="123"/>
      <c r="AC25242" s="123"/>
    </row>
    <row r="25243" spans="5:29" s="2" customFormat="1">
      <c r="E25243" s="120"/>
      <c r="M25243" s="120"/>
      <c r="N25243" s="120"/>
      <c r="U25243" s="121"/>
      <c r="V25243" s="122"/>
      <c r="W25243" s="123"/>
      <c r="AC25243" s="123"/>
    </row>
    <row r="25244" spans="5:29" s="2" customFormat="1">
      <c r="E25244" s="120"/>
      <c r="M25244" s="120"/>
      <c r="N25244" s="120"/>
      <c r="U25244" s="121"/>
      <c r="V25244" s="122"/>
      <c r="W25244" s="123"/>
      <c r="AC25244" s="123"/>
    </row>
    <row r="25245" spans="5:29" s="2" customFormat="1">
      <c r="E25245" s="120"/>
      <c r="M25245" s="120"/>
      <c r="N25245" s="120"/>
      <c r="U25245" s="121"/>
      <c r="V25245" s="122"/>
      <c r="W25245" s="123"/>
      <c r="AC25245" s="123"/>
    </row>
    <row r="25246" spans="5:29" s="2" customFormat="1">
      <c r="E25246" s="120"/>
      <c r="M25246" s="120"/>
      <c r="N25246" s="120"/>
      <c r="U25246" s="121"/>
      <c r="V25246" s="122"/>
      <c r="W25246" s="123"/>
      <c r="AC25246" s="123"/>
    </row>
    <row r="25247" spans="5:29" s="2" customFormat="1">
      <c r="E25247" s="120"/>
      <c r="M25247" s="120"/>
      <c r="N25247" s="120"/>
      <c r="U25247" s="121"/>
      <c r="V25247" s="122"/>
      <c r="W25247" s="123"/>
      <c r="AC25247" s="123"/>
    </row>
    <row r="25248" spans="5:29" s="2" customFormat="1">
      <c r="E25248" s="120"/>
      <c r="M25248" s="120"/>
      <c r="N25248" s="120"/>
      <c r="U25248" s="121"/>
      <c r="V25248" s="122"/>
      <c r="W25248" s="123"/>
      <c r="AC25248" s="123"/>
    </row>
    <row r="25249" spans="5:29" s="2" customFormat="1">
      <c r="E25249" s="120"/>
      <c r="M25249" s="120"/>
      <c r="N25249" s="120"/>
      <c r="U25249" s="121"/>
      <c r="V25249" s="122"/>
      <c r="W25249" s="123"/>
      <c r="AC25249" s="123"/>
    </row>
    <row r="25250" spans="5:29" s="2" customFormat="1">
      <c r="E25250" s="120"/>
      <c r="M25250" s="120"/>
      <c r="N25250" s="120"/>
      <c r="U25250" s="121"/>
      <c r="V25250" s="122"/>
      <c r="W25250" s="123"/>
      <c r="AC25250" s="123"/>
    </row>
    <row r="25251" spans="5:29" s="2" customFormat="1">
      <c r="E25251" s="120"/>
      <c r="M25251" s="120"/>
      <c r="N25251" s="120"/>
      <c r="U25251" s="121"/>
      <c r="V25251" s="122"/>
      <c r="W25251" s="123"/>
      <c r="AC25251" s="123"/>
    </row>
    <row r="25252" spans="5:29" s="2" customFormat="1">
      <c r="E25252" s="120"/>
      <c r="M25252" s="120"/>
      <c r="N25252" s="120"/>
      <c r="U25252" s="121"/>
      <c r="V25252" s="122"/>
      <c r="W25252" s="123"/>
      <c r="AC25252" s="123"/>
    </row>
    <row r="25253" spans="5:29" s="2" customFormat="1">
      <c r="E25253" s="120"/>
      <c r="M25253" s="120"/>
      <c r="N25253" s="120"/>
      <c r="U25253" s="121"/>
      <c r="V25253" s="122"/>
      <c r="W25253" s="123"/>
      <c r="AC25253" s="123"/>
    </row>
    <row r="25254" spans="5:29" s="2" customFormat="1">
      <c r="E25254" s="120"/>
      <c r="M25254" s="120"/>
      <c r="N25254" s="120"/>
      <c r="U25254" s="121"/>
      <c r="V25254" s="122"/>
      <c r="W25254" s="123"/>
      <c r="AC25254" s="123"/>
    </row>
    <row r="25255" spans="5:29" s="2" customFormat="1">
      <c r="E25255" s="120"/>
      <c r="M25255" s="120"/>
      <c r="N25255" s="120"/>
      <c r="U25255" s="121"/>
      <c r="V25255" s="122"/>
      <c r="W25255" s="123"/>
      <c r="AC25255" s="123"/>
    </row>
    <row r="25256" spans="5:29" s="2" customFormat="1">
      <c r="E25256" s="120"/>
      <c r="M25256" s="120"/>
      <c r="N25256" s="120"/>
      <c r="U25256" s="121"/>
      <c r="V25256" s="122"/>
      <c r="W25256" s="123"/>
      <c r="AC25256" s="123"/>
    </row>
    <row r="25257" spans="5:29" s="2" customFormat="1">
      <c r="E25257" s="120"/>
      <c r="M25257" s="120"/>
      <c r="N25257" s="120"/>
      <c r="U25257" s="121"/>
      <c r="V25257" s="122"/>
      <c r="W25257" s="123"/>
      <c r="AC25257" s="123"/>
    </row>
    <row r="25258" spans="5:29" s="2" customFormat="1">
      <c r="E25258" s="120"/>
      <c r="M25258" s="120"/>
      <c r="N25258" s="120"/>
      <c r="U25258" s="121"/>
      <c r="V25258" s="122"/>
      <c r="W25258" s="123"/>
      <c r="AC25258" s="123"/>
    </row>
    <row r="25259" spans="5:29" s="2" customFormat="1">
      <c r="E25259" s="120"/>
      <c r="M25259" s="120"/>
      <c r="N25259" s="120"/>
      <c r="U25259" s="121"/>
      <c r="V25259" s="122"/>
      <c r="W25259" s="123"/>
      <c r="AC25259" s="123"/>
    </row>
    <row r="25260" spans="5:29" s="2" customFormat="1">
      <c r="E25260" s="120"/>
      <c r="M25260" s="120"/>
      <c r="N25260" s="120"/>
      <c r="U25260" s="121"/>
      <c r="V25260" s="122"/>
      <c r="W25260" s="123"/>
      <c r="AC25260" s="123"/>
    </row>
    <row r="25261" spans="5:29" s="2" customFormat="1">
      <c r="E25261" s="120"/>
      <c r="M25261" s="120"/>
      <c r="N25261" s="120"/>
      <c r="U25261" s="121"/>
      <c r="V25261" s="122"/>
      <c r="W25261" s="123"/>
      <c r="AC25261" s="123"/>
    </row>
    <row r="25262" spans="5:29" s="2" customFormat="1">
      <c r="E25262" s="120"/>
      <c r="M25262" s="120"/>
      <c r="N25262" s="120"/>
      <c r="U25262" s="121"/>
      <c r="V25262" s="122"/>
      <c r="W25262" s="123"/>
      <c r="AC25262" s="123"/>
    </row>
    <row r="25263" spans="5:29" s="2" customFormat="1">
      <c r="E25263" s="120"/>
      <c r="M25263" s="120"/>
      <c r="N25263" s="120"/>
      <c r="U25263" s="121"/>
      <c r="V25263" s="122"/>
      <c r="W25263" s="123"/>
      <c r="AC25263" s="123"/>
    </row>
    <row r="25264" spans="5:29" s="2" customFormat="1">
      <c r="E25264" s="120"/>
      <c r="M25264" s="120"/>
      <c r="N25264" s="120"/>
      <c r="U25264" s="121"/>
      <c r="V25264" s="122"/>
      <c r="W25264" s="123"/>
      <c r="AC25264" s="123"/>
    </row>
    <row r="25265" spans="5:29" s="2" customFormat="1">
      <c r="E25265" s="120"/>
      <c r="M25265" s="120"/>
      <c r="N25265" s="120"/>
      <c r="U25265" s="121"/>
      <c r="V25265" s="122"/>
      <c r="W25265" s="123"/>
      <c r="AC25265" s="123"/>
    </row>
    <row r="25266" spans="5:29" s="2" customFormat="1">
      <c r="E25266" s="120"/>
      <c r="M25266" s="120"/>
      <c r="N25266" s="120"/>
      <c r="U25266" s="121"/>
      <c r="V25266" s="122"/>
      <c r="W25266" s="123"/>
      <c r="AC25266" s="123"/>
    </row>
    <row r="25267" spans="5:29" s="2" customFormat="1">
      <c r="E25267" s="120"/>
      <c r="M25267" s="120"/>
      <c r="N25267" s="120"/>
      <c r="U25267" s="121"/>
      <c r="V25267" s="122"/>
      <c r="W25267" s="123"/>
      <c r="AC25267" s="123"/>
    </row>
    <row r="25268" spans="5:29" s="2" customFormat="1">
      <c r="E25268" s="120"/>
      <c r="M25268" s="120"/>
      <c r="N25268" s="120"/>
      <c r="U25268" s="121"/>
      <c r="V25268" s="122"/>
      <c r="W25268" s="123"/>
      <c r="AC25268" s="123"/>
    </row>
    <row r="25269" spans="5:29" s="2" customFormat="1">
      <c r="E25269" s="120"/>
      <c r="M25269" s="120"/>
      <c r="N25269" s="120"/>
      <c r="U25269" s="121"/>
      <c r="V25269" s="122"/>
      <c r="W25269" s="123"/>
      <c r="AC25269" s="123"/>
    </row>
    <row r="25270" spans="5:29" s="2" customFormat="1">
      <c r="E25270" s="120"/>
      <c r="M25270" s="120"/>
      <c r="N25270" s="120"/>
      <c r="U25270" s="121"/>
      <c r="V25270" s="122"/>
      <c r="W25270" s="123"/>
      <c r="AC25270" s="123"/>
    </row>
    <row r="25271" spans="5:29" s="2" customFormat="1">
      <c r="E25271" s="120"/>
      <c r="M25271" s="120"/>
      <c r="N25271" s="120"/>
      <c r="U25271" s="121"/>
      <c r="V25271" s="122"/>
      <c r="W25271" s="123"/>
      <c r="AC25271" s="123"/>
    </row>
    <row r="25272" spans="5:29" s="2" customFormat="1">
      <c r="E25272" s="120"/>
      <c r="M25272" s="120"/>
      <c r="N25272" s="120"/>
      <c r="U25272" s="121"/>
      <c r="V25272" s="122"/>
      <c r="W25272" s="123"/>
      <c r="AC25272" s="123"/>
    </row>
    <row r="25273" spans="5:29" s="2" customFormat="1">
      <c r="E25273" s="120"/>
      <c r="M25273" s="120"/>
      <c r="N25273" s="120"/>
      <c r="U25273" s="121"/>
      <c r="V25273" s="122"/>
      <c r="W25273" s="123"/>
      <c r="AC25273" s="123"/>
    </row>
    <row r="25274" spans="5:29" s="2" customFormat="1">
      <c r="E25274" s="120"/>
      <c r="M25274" s="120"/>
      <c r="N25274" s="120"/>
      <c r="U25274" s="121"/>
      <c r="V25274" s="122"/>
      <c r="W25274" s="123"/>
      <c r="AC25274" s="123"/>
    </row>
    <row r="25275" spans="5:29" s="2" customFormat="1">
      <c r="E25275" s="120"/>
      <c r="M25275" s="120"/>
      <c r="N25275" s="120"/>
      <c r="U25275" s="121"/>
      <c r="V25275" s="122"/>
      <c r="W25275" s="123"/>
      <c r="AC25275" s="123"/>
    </row>
    <row r="25276" spans="5:29" s="2" customFormat="1">
      <c r="E25276" s="120"/>
      <c r="M25276" s="120"/>
      <c r="N25276" s="120"/>
      <c r="U25276" s="121"/>
      <c r="V25276" s="122"/>
      <c r="W25276" s="123"/>
      <c r="AC25276" s="123"/>
    </row>
    <row r="25277" spans="5:29" s="2" customFormat="1">
      <c r="E25277" s="120"/>
      <c r="M25277" s="120"/>
      <c r="N25277" s="120"/>
      <c r="U25277" s="121"/>
      <c r="V25277" s="122"/>
      <c r="W25277" s="123"/>
      <c r="AC25277" s="123"/>
    </row>
    <row r="25278" spans="5:29" s="2" customFormat="1">
      <c r="E25278" s="120"/>
      <c r="M25278" s="120"/>
      <c r="N25278" s="120"/>
      <c r="U25278" s="121"/>
      <c r="V25278" s="122"/>
      <c r="W25278" s="123"/>
      <c r="AC25278" s="123"/>
    </row>
    <row r="25279" spans="5:29" s="2" customFormat="1">
      <c r="E25279" s="120"/>
      <c r="M25279" s="120"/>
      <c r="N25279" s="120"/>
      <c r="U25279" s="121"/>
      <c r="V25279" s="122"/>
      <c r="W25279" s="123"/>
      <c r="AC25279" s="123"/>
    </row>
    <row r="25280" spans="5:29" s="2" customFormat="1">
      <c r="E25280" s="120"/>
      <c r="M25280" s="120"/>
      <c r="N25280" s="120"/>
      <c r="U25280" s="121"/>
      <c r="V25280" s="122"/>
      <c r="W25280" s="123"/>
      <c r="AC25280" s="123"/>
    </row>
    <row r="25281" spans="5:29" s="2" customFormat="1">
      <c r="E25281" s="120"/>
      <c r="M25281" s="120"/>
      <c r="N25281" s="120"/>
      <c r="U25281" s="121"/>
      <c r="V25281" s="122"/>
      <c r="W25281" s="123"/>
      <c r="AC25281" s="123"/>
    </row>
    <row r="25282" spans="5:29" s="2" customFormat="1">
      <c r="E25282" s="120"/>
      <c r="M25282" s="120"/>
      <c r="N25282" s="120"/>
      <c r="U25282" s="121"/>
      <c r="V25282" s="122"/>
      <c r="W25282" s="123"/>
      <c r="AC25282" s="123"/>
    </row>
    <row r="25283" spans="5:29" s="2" customFormat="1">
      <c r="E25283" s="120"/>
      <c r="M25283" s="120"/>
      <c r="N25283" s="120"/>
      <c r="U25283" s="121"/>
      <c r="V25283" s="122"/>
      <c r="W25283" s="123"/>
      <c r="AC25283" s="123"/>
    </row>
    <row r="25284" spans="5:29" s="2" customFormat="1">
      <c r="E25284" s="120"/>
      <c r="M25284" s="120"/>
      <c r="N25284" s="120"/>
      <c r="U25284" s="121"/>
      <c r="V25284" s="122"/>
      <c r="W25284" s="123"/>
      <c r="AC25284" s="123"/>
    </row>
    <row r="25285" spans="5:29" s="2" customFormat="1">
      <c r="E25285" s="120"/>
      <c r="M25285" s="120"/>
      <c r="N25285" s="120"/>
      <c r="U25285" s="121"/>
      <c r="V25285" s="122"/>
      <c r="W25285" s="123"/>
      <c r="AC25285" s="123"/>
    </row>
    <row r="25286" spans="5:29" s="2" customFormat="1">
      <c r="E25286" s="120"/>
      <c r="M25286" s="120"/>
      <c r="N25286" s="120"/>
      <c r="U25286" s="121"/>
      <c r="V25286" s="122"/>
      <c r="W25286" s="123"/>
      <c r="AC25286" s="123"/>
    </row>
    <row r="25287" spans="5:29" s="2" customFormat="1">
      <c r="E25287" s="120"/>
      <c r="M25287" s="120"/>
      <c r="N25287" s="120"/>
      <c r="U25287" s="121"/>
      <c r="V25287" s="122"/>
      <c r="W25287" s="123"/>
      <c r="AC25287" s="123"/>
    </row>
    <row r="25288" spans="5:29" s="2" customFormat="1">
      <c r="E25288" s="120"/>
      <c r="M25288" s="120"/>
      <c r="N25288" s="120"/>
      <c r="U25288" s="121"/>
      <c r="V25288" s="122"/>
      <c r="W25288" s="123"/>
      <c r="AC25288" s="123"/>
    </row>
    <row r="25289" spans="5:29" s="2" customFormat="1">
      <c r="E25289" s="120"/>
      <c r="M25289" s="120"/>
      <c r="N25289" s="120"/>
      <c r="U25289" s="121"/>
      <c r="V25289" s="122"/>
      <c r="W25289" s="123"/>
      <c r="AC25289" s="123"/>
    </row>
    <row r="25290" spans="5:29" s="2" customFormat="1">
      <c r="E25290" s="120"/>
      <c r="M25290" s="120"/>
      <c r="N25290" s="120"/>
      <c r="U25290" s="121"/>
      <c r="V25290" s="122"/>
      <c r="W25290" s="123"/>
      <c r="AC25290" s="123"/>
    </row>
    <row r="25291" spans="5:29" s="2" customFormat="1">
      <c r="E25291" s="120"/>
      <c r="M25291" s="120"/>
      <c r="N25291" s="120"/>
      <c r="U25291" s="121"/>
      <c r="V25291" s="122"/>
      <c r="W25291" s="123"/>
      <c r="AC25291" s="123"/>
    </row>
    <row r="25292" spans="5:29" s="2" customFormat="1">
      <c r="E25292" s="120"/>
      <c r="M25292" s="120"/>
      <c r="N25292" s="120"/>
      <c r="U25292" s="121"/>
      <c r="V25292" s="122"/>
      <c r="W25292" s="123"/>
      <c r="AC25292" s="123"/>
    </row>
    <row r="25293" spans="5:29" s="2" customFormat="1">
      <c r="E25293" s="120"/>
      <c r="M25293" s="120"/>
      <c r="N25293" s="120"/>
      <c r="U25293" s="121"/>
      <c r="V25293" s="122"/>
      <c r="W25293" s="123"/>
      <c r="AC25293" s="123"/>
    </row>
    <row r="25294" spans="5:29" s="2" customFormat="1">
      <c r="E25294" s="120"/>
      <c r="M25294" s="120"/>
      <c r="N25294" s="120"/>
      <c r="U25294" s="121"/>
      <c r="V25294" s="122"/>
      <c r="W25294" s="123"/>
      <c r="AC25294" s="123"/>
    </row>
    <row r="25295" spans="5:29" s="2" customFormat="1">
      <c r="E25295" s="120"/>
      <c r="M25295" s="120"/>
      <c r="N25295" s="120"/>
      <c r="U25295" s="121"/>
      <c r="V25295" s="122"/>
      <c r="W25295" s="123"/>
      <c r="AC25295" s="123"/>
    </row>
    <row r="25296" spans="5:29" s="2" customFormat="1">
      <c r="E25296" s="120"/>
      <c r="M25296" s="120"/>
      <c r="N25296" s="120"/>
      <c r="U25296" s="121"/>
      <c r="V25296" s="122"/>
      <c r="W25296" s="123"/>
      <c r="AC25296" s="123"/>
    </row>
    <row r="25297" spans="5:29" s="2" customFormat="1">
      <c r="E25297" s="120"/>
      <c r="M25297" s="120"/>
      <c r="N25297" s="120"/>
      <c r="U25297" s="121"/>
      <c r="V25297" s="122"/>
      <c r="W25297" s="123"/>
      <c r="AC25297" s="123"/>
    </row>
    <row r="25298" spans="5:29" s="2" customFormat="1">
      <c r="E25298" s="120"/>
      <c r="M25298" s="120"/>
      <c r="N25298" s="120"/>
      <c r="U25298" s="121"/>
      <c r="V25298" s="122"/>
      <c r="W25298" s="123"/>
      <c r="AC25298" s="123"/>
    </row>
    <row r="25299" spans="5:29" s="2" customFormat="1">
      <c r="E25299" s="120"/>
      <c r="M25299" s="120"/>
      <c r="N25299" s="120"/>
      <c r="U25299" s="121"/>
      <c r="V25299" s="122"/>
      <c r="W25299" s="123"/>
      <c r="AC25299" s="123"/>
    </row>
    <row r="25300" spans="5:29" s="2" customFormat="1">
      <c r="E25300" s="120"/>
      <c r="M25300" s="120"/>
      <c r="N25300" s="120"/>
      <c r="U25300" s="121"/>
      <c r="V25300" s="122"/>
      <c r="W25300" s="123"/>
      <c r="AC25300" s="123"/>
    </row>
    <row r="25301" spans="5:29" s="2" customFormat="1">
      <c r="E25301" s="120"/>
      <c r="M25301" s="120"/>
      <c r="N25301" s="120"/>
      <c r="U25301" s="121"/>
      <c r="V25301" s="122"/>
      <c r="W25301" s="123"/>
      <c r="AC25301" s="123"/>
    </row>
    <row r="25302" spans="5:29" s="2" customFormat="1">
      <c r="E25302" s="120"/>
      <c r="M25302" s="120"/>
      <c r="N25302" s="120"/>
      <c r="U25302" s="121"/>
      <c r="V25302" s="122"/>
      <c r="W25302" s="123"/>
      <c r="AC25302" s="123"/>
    </row>
    <row r="25303" spans="5:29" s="2" customFormat="1">
      <c r="E25303" s="120"/>
      <c r="M25303" s="120"/>
      <c r="N25303" s="120"/>
      <c r="U25303" s="121"/>
      <c r="V25303" s="122"/>
      <c r="W25303" s="123"/>
      <c r="AC25303" s="123"/>
    </row>
    <row r="25304" spans="5:29" s="2" customFormat="1">
      <c r="E25304" s="120"/>
      <c r="M25304" s="120"/>
      <c r="N25304" s="120"/>
      <c r="U25304" s="121"/>
      <c r="V25304" s="122"/>
      <c r="W25304" s="123"/>
      <c r="AC25304" s="123"/>
    </row>
    <row r="25305" spans="5:29" s="2" customFormat="1">
      <c r="E25305" s="120"/>
      <c r="M25305" s="120"/>
      <c r="N25305" s="120"/>
      <c r="U25305" s="121"/>
      <c r="V25305" s="122"/>
      <c r="W25305" s="123"/>
      <c r="AC25305" s="123"/>
    </row>
    <row r="25306" spans="5:29" s="2" customFormat="1">
      <c r="E25306" s="120"/>
      <c r="M25306" s="120"/>
      <c r="N25306" s="120"/>
      <c r="U25306" s="121"/>
      <c r="V25306" s="122"/>
      <c r="W25306" s="123"/>
      <c r="AC25306" s="123"/>
    </row>
    <row r="25307" spans="5:29" s="2" customFormat="1">
      <c r="E25307" s="120"/>
      <c r="M25307" s="120"/>
      <c r="N25307" s="120"/>
      <c r="U25307" s="121"/>
      <c r="V25307" s="122"/>
      <c r="W25307" s="123"/>
      <c r="AC25307" s="123"/>
    </row>
    <row r="25308" spans="5:29" s="2" customFormat="1">
      <c r="E25308" s="120"/>
      <c r="M25308" s="120"/>
      <c r="N25308" s="120"/>
      <c r="U25308" s="121"/>
      <c r="V25308" s="122"/>
      <c r="W25308" s="123"/>
      <c r="AC25308" s="123"/>
    </row>
    <row r="25309" spans="5:29" s="2" customFormat="1">
      <c r="E25309" s="120"/>
      <c r="M25309" s="120"/>
      <c r="N25309" s="120"/>
      <c r="U25309" s="121"/>
      <c r="V25309" s="122"/>
      <c r="W25309" s="123"/>
      <c r="AC25309" s="123"/>
    </row>
    <row r="25310" spans="5:29" s="2" customFormat="1">
      <c r="E25310" s="120"/>
      <c r="M25310" s="120"/>
      <c r="N25310" s="120"/>
      <c r="U25310" s="121"/>
      <c r="V25310" s="122"/>
      <c r="W25310" s="123"/>
      <c r="AC25310" s="123"/>
    </row>
    <row r="25311" spans="5:29" s="2" customFormat="1">
      <c r="E25311" s="120"/>
      <c r="M25311" s="120"/>
      <c r="N25311" s="120"/>
      <c r="U25311" s="121"/>
      <c r="V25311" s="122"/>
      <c r="W25311" s="123"/>
      <c r="AC25311" s="123"/>
    </row>
    <row r="25312" spans="5:29" s="2" customFormat="1">
      <c r="E25312" s="120"/>
      <c r="M25312" s="120"/>
      <c r="N25312" s="120"/>
      <c r="U25312" s="121"/>
      <c r="V25312" s="122"/>
      <c r="W25312" s="123"/>
      <c r="AC25312" s="123"/>
    </row>
    <row r="25313" spans="5:29" s="2" customFormat="1">
      <c r="E25313" s="120"/>
      <c r="M25313" s="120"/>
      <c r="N25313" s="120"/>
      <c r="U25313" s="121"/>
      <c r="V25313" s="122"/>
      <c r="W25313" s="123"/>
      <c r="AC25313" s="123"/>
    </row>
    <row r="25314" spans="5:29" s="2" customFormat="1">
      <c r="E25314" s="120"/>
      <c r="M25314" s="120"/>
      <c r="N25314" s="120"/>
      <c r="U25314" s="121"/>
      <c r="V25314" s="122"/>
      <c r="W25314" s="123"/>
      <c r="AC25314" s="123"/>
    </row>
    <row r="25315" spans="5:29" s="2" customFormat="1">
      <c r="E25315" s="120"/>
      <c r="M25315" s="120"/>
      <c r="N25315" s="120"/>
      <c r="U25315" s="121"/>
      <c r="V25315" s="122"/>
      <c r="W25315" s="123"/>
      <c r="AC25315" s="123"/>
    </row>
    <row r="25316" spans="5:29" s="2" customFormat="1">
      <c r="E25316" s="120"/>
      <c r="M25316" s="120"/>
      <c r="N25316" s="120"/>
      <c r="U25316" s="121"/>
      <c r="V25316" s="122"/>
      <c r="W25316" s="123"/>
      <c r="AC25316" s="123"/>
    </row>
    <row r="25317" spans="5:29" s="2" customFormat="1">
      <c r="E25317" s="120"/>
      <c r="M25317" s="120"/>
      <c r="N25317" s="120"/>
      <c r="U25317" s="121"/>
      <c r="V25317" s="122"/>
      <c r="W25317" s="123"/>
      <c r="AC25317" s="123"/>
    </row>
    <row r="25318" spans="5:29" s="2" customFormat="1">
      <c r="E25318" s="120"/>
      <c r="M25318" s="120"/>
      <c r="N25318" s="120"/>
      <c r="U25318" s="121"/>
      <c r="V25318" s="122"/>
      <c r="W25318" s="123"/>
      <c r="AC25318" s="123"/>
    </row>
    <row r="25319" spans="5:29" s="2" customFormat="1">
      <c r="E25319" s="120"/>
      <c r="M25319" s="120"/>
      <c r="N25319" s="120"/>
      <c r="U25319" s="121"/>
      <c r="V25319" s="122"/>
      <c r="W25319" s="123"/>
      <c r="AC25319" s="123"/>
    </row>
    <row r="25320" spans="5:29" s="2" customFormat="1">
      <c r="E25320" s="120"/>
      <c r="M25320" s="120"/>
      <c r="N25320" s="120"/>
      <c r="U25320" s="121"/>
      <c r="V25320" s="122"/>
      <c r="W25320" s="123"/>
      <c r="AC25320" s="123"/>
    </row>
    <row r="25321" spans="5:29" s="2" customFormat="1">
      <c r="E25321" s="120"/>
      <c r="M25321" s="120"/>
      <c r="N25321" s="120"/>
      <c r="U25321" s="121"/>
      <c r="V25321" s="122"/>
      <c r="W25321" s="123"/>
      <c r="AC25321" s="123"/>
    </row>
    <row r="25322" spans="5:29" s="2" customFormat="1">
      <c r="E25322" s="120"/>
      <c r="M25322" s="120"/>
      <c r="N25322" s="120"/>
      <c r="U25322" s="121"/>
      <c r="V25322" s="122"/>
      <c r="W25322" s="123"/>
      <c r="AC25322" s="123"/>
    </row>
    <row r="25323" spans="5:29" s="2" customFormat="1">
      <c r="E25323" s="120"/>
      <c r="M25323" s="120"/>
      <c r="N25323" s="120"/>
      <c r="U25323" s="121"/>
      <c r="V25323" s="122"/>
      <c r="W25323" s="123"/>
      <c r="AC25323" s="123"/>
    </row>
    <row r="25324" spans="5:29" s="2" customFormat="1">
      <c r="E25324" s="120"/>
      <c r="M25324" s="120"/>
      <c r="N25324" s="120"/>
      <c r="U25324" s="121"/>
      <c r="V25324" s="122"/>
      <c r="W25324" s="123"/>
      <c r="AC25324" s="123"/>
    </row>
    <row r="25325" spans="5:29" s="2" customFormat="1">
      <c r="E25325" s="120"/>
      <c r="M25325" s="120"/>
      <c r="N25325" s="120"/>
      <c r="U25325" s="121"/>
      <c r="V25325" s="122"/>
      <c r="W25325" s="123"/>
      <c r="AC25325" s="123"/>
    </row>
    <row r="25326" spans="5:29" s="2" customFormat="1">
      <c r="E25326" s="120"/>
      <c r="M25326" s="120"/>
      <c r="N25326" s="120"/>
      <c r="U25326" s="121"/>
      <c r="V25326" s="122"/>
      <c r="W25326" s="123"/>
      <c r="AC25326" s="123"/>
    </row>
    <row r="25327" spans="5:29" s="2" customFormat="1">
      <c r="E25327" s="120"/>
      <c r="M25327" s="120"/>
      <c r="N25327" s="120"/>
      <c r="U25327" s="121"/>
      <c r="V25327" s="122"/>
      <c r="W25327" s="123"/>
      <c r="AC25327" s="123"/>
    </row>
    <row r="25328" spans="5:29" s="2" customFormat="1">
      <c r="E25328" s="120"/>
      <c r="M25328" s="120"/>
      <c r="N25328" s="120"/>
      <c r="U25328" s="121"/>
      <c r="V25328" s="122"/>
      <c r="W25328" s="123"/>
      <c r="AC25328" s="123"/>
    </row>
    <row r="25329" spans="5:29" s="2" customFormat="1">
      <c r="E25329" s="120"/>
      <c r="M25329" s="120"/>
      <c r="N25329" s="120"/>
      <c r="U25329" s="121"/>
      <c r="V25329" s="122"/>
      <c r="W25329" s="123"/>
      <c r="AC25329" s="123"/>
    </row>
    <row r="25330" spans="5:29" s="2" customFormat="1">
      <c r="E25330" s="120"/>
      <c r="M25330" s="120"/>
      <c r="N25330" s="120"/>
      <c r="U25330" s="121"/>
      <c r="V25330" s="122"/>
      <c r="W25330" s="123"/>
      <c r="AC25330" s="123"/>
    </row>
    <row r="25331" spans="5:29" s="2" customFormat="1">
      <c r="E25331" s="120"/>
      <c r="M25331" s="120"/>
      <c r="N25331" s="120"/>
      <c r="U25331" s="121"/>
      <c r="V25331" s="122"/>
      <c r="W25331" s="123"/>
      <c r="AC25331" s="123"/>
    </row>
    <row r="25332" spans="5:29" s="2" customFormat="1">
      <c r="E25332" s="120"/>
      <c r="M25332" s="120"/>
      <c r="N25332" s="120"/>
      <c r="U25332" s="121"/>
      <c r="V25332" s="122"/>
      <c r="W25332" s="123"/>
      <c r="AC25332" s="123"/>
    </row>
    <row r="25333" spans="5:29" s="2" customFormat="1">
      <c r="E25333" s="120"/>
      <c r="M25333" s="120"/>
      <c r="N25333" s="120"/>
      <c r="U25333" s="121"/>
      <c r="V25333" s="122"/>
      <c r="W25333" s="123"/>
      <c r="AC25333" s="123"/>
    </row>
    <row r="25334" spans="5:29" s="2" customFormat="1">
      <c r="E25334" s="120"/>
      <c r="M25334" s="120"/>
      <c r="N25334" s="120"/>
      <c r="U25334" s="121"/>
      <c r="V25334" s="122"/>
      <c r="W25334" s="123"/>
      <c r="AC25334" s="123"/>
    </row>
    <row r="25335" spans="5:29" s="2" customFormat="1">
      <c r="E25335" s="120"/>
      <c r="M25335" s="120"/>
      <c r="N25335" s="120"/>
      <c r="U25335" s="121"/>
      <c r="V25335" s="122"/>
      <c r="W25335" s="123"/>
      <c r="AC25335" s="123"/>
    </row>
    <row r="25336" spans="5:29" s="2" customFormat="1">
      <c r="E25336" s="120"/>
      <c r="M25336" s="120"/>
      <c r="N25336" s="120"/>
      <c r="U25336" s="121"/>
      <c r="V25336" s="122"/>
      <c r="W25336" s="123"/>
      <c r="AC25336" s="123"/>
    </row>
    <row r="25337" spans="5:29" s="2" customFormat="1">
      <c r="E25337" s="120"/>
      <c r="M25337" s="120"/>
      <c r="N25337" s="120"/>
      <c r="U25337" s="121"/>
      <c r="V25337" s="122"/>
      <c r="W25337" s="123"/>
      <c r="AC25337" s="123"/>
    </row>
    <row r="25338" spans="5:29" s="2" customFormat="1">
      <c r="E25338" s="120"/>
      <c r="M25338" s="120"/>
      <c r="N25338" s="120"/>
      <c r="U25338" s="121"/>
      <c r="V25338" s="122"/>
      <c r="W25338" s="123"/>
      <c r="AC25338" s="123"/>
    </row>
    <row r="25339" spans="5:29" s="2" customFormat="1">
      <c r="E25339" s="120"/>
      <c r="M25339" s="120"/>
      <c r="N25339" s="120"/>
      <c r="U25339" s="121"/>
      <c r="V25339" s="122"/>
      <c r="W25339" s="123"/>
      <c r="AC25339" s="123"/>
    </row>
    <row r="25340" spans="5:29" s="2" customFormat="1">
      <c r="E25340" s="120"/>
      <c r="M25340" s="120"/>
      <c r="N25340" s="120"/>
      <c r="U25340" s="121"/>
      <c r="V25340" s="122"/>
      <c r="W25340" s="123"/>
      <c r="AC25340" s="123"/>
    </row>
    <row r="25341" spans="5:29" s="2" customFormat="1">
      <c r="E25341" s="120"/>
      <c r="M25341" s="120"/>
      <c r="N25341" s="120"/>
      <c r="U25341" s="121"/>
      <c r="V25341" s="122"/>
      <c r="W25341" s="123"/>
      <c r="AC25341" s="123"/>
    </row>
    <row r="25342" spans="5:29" s="2" customFormat="1">
      <c r="E25342" s="120"/>
      <c r="M25342" s="120"/>
      <c r="N25342" s="120"/>
      <c r="U25342" s="121"/>
      <c r="V25342" s="122"/>
      <c r="W25342" s="123"/>
      <c r="AC25342" s="123"/>
    </row>
    <row r="25343" spans="5:29" s="2" customFormat="1">
      <c r="E25343" s="120"/>
      <c r="M25343" s="120"/>
      <c r="N25343" s="120"/>
      <c r="U25343" s="121"/>
      <c r="V25343" s="122"/>
      <c r="W25343" s="123"/>
      <c r="AC25343" s="123"/>
    </row>
    <row r="25344" spans="5:29" s="2" customFormat="1">
      <c r="E25344" s="120"/>
      <c r="M25344" s="120"/>
      <c r="N25344" s="120"/>
      <c r="U25344" s="121"/>
      <c r="V25344" s="122"/>
      <c r="W25344" s="123"/>
      <c r="AC25344" s="123"/>
    </row>
    <row r="25345" spans="5:29" s="2" customFormat="1">
      <c r="E25345" s="120"/>
      <c r="M25345" s="120"/>
      <c r="N25345" s="120"/>
      <c r="U25345" s="121"/>
      <c r="V25345" s="122"/>
      <c r="W25345" s="123"/>
      <c r="AC25345" s="123"/>
    </row>
    <row r="25346" spans="5:29" s="2" customFormat="1">
      <c r="E25346" s="120"/>
      <c r="M25346" s="120"/>
      <c r="N25346" s="120"/>
      <c r="U25346" s="121"/>
      <c r="V25346" s="122"/>
      <c r="W25346" s="123"/>
      <c r="AC25346" s="123"/>
    </row>
    <row r="25347" spans="5:29" s="2" customFormat="1">
      <c r="E25347" s="120"/>
      <c r="M25347" s="120"/>
      <c r="N25347" s="120"/>
      <c r="U25347" s="121"/>
      <c r="V25347" s="122"/>
      <c r="W25347" s="123"/>
      <c r="AC25347" s="123"/>
    </row>
    <row r="25348" spans="5:29" s="2" customFormat="1">
      <c r="E25348" s="120"/>
      <c r="M25348" s="120"/>
      <c r="N25348" s="120"/>
      <c r="U25348" s="121"/>
      <c r="V25348" s="122"/>
      <c r="W25348" s="123"/>
      <c r="AC25348" s="123"/>
    </row>
    <row r="25349" spans="5:29" s="2" customFormat="1">
      <c r="E25349" s="120"/>
      <c r="M25349" s="120"/>
      <c r="N25349" s="120"/>
      <c r="U25349" s="121"/>
      <c r="V25349" s="122"/>
      <c r="W25349" s="123"/>
      <c r="AC25349" s="123"/>
    </row>
    <row r="25350" spans="5:29" s="2" customFormat="1">
      <c r="E25350" s="120"/>
      <c r="M25350" s="120"/>
      <c r="N25350" s="120"/>
      <c r="U25350" s="121"/>
      <c r="V25350" s="122"/>
      <c r="W25350" s="123"/>
      <c r="AC25350" s="123"/>
    </row>
    <row r="25351" spans="5:29" s="2" customFormat="1">
      <c r="E25351" s="120"/>
      <c r="M25351" s="120"/>
      <c r="N25351" s="120"/>
      <c r="U25351" s="121"/>
      <c r="V25351" s="122"/>
      <c r="W25351" s="123"/>
      <c r="AC25351" s="123"/>
    </row>
    <row r="25352" spans="5:29" s="2" customFormat="1">
      <c r="E25352" s="120"/>
      <c r="M25352" s="120"/>
      <c r="N25352" s="120"/>
      <c r="U25352" s="121"/>
      <c r="V25352" s="122"/>
      <c r="W25352" s="123"/>
      <c r="AC25352" s="123"/>
    </row>
    <row r="25353" spans="5:29" s="2" customFormat="1">
      <c r="E25353" s="120"/>
      <c r="M25353" s="120"/>
      <c r="N25353" s="120"/>
      <c r="U25353" s="121"/>
      <c r="V25353" s="122"/>
      <c r="W25353" s="123"/>
      <c r="AC25353" s="123"/>
    </row>
    <row r="25354" spans="5:29" s="2" customFormat="1">
      <c r="E25354" s="120"/>
      <c r="M25354" s="120"/>
      <c r="N25354" s="120"/>
      <c r="U25354" s="121"/>
      <c r="V25354" s="122"/>
      <c r="W25354" s="123"/>
      <c r="AC25354" s="123"/>
    </row>
    <row r="25355" spans="5:29" s="2" customFormat="1">
      <c r="E25355" s="120"/>
      <c r="M25355" s="120"/>
      <c r="N25355" s="120"/>
      <c r="U25355" s="121"/>
      <c r="V25355" s="122"/>
      <c r="W25355" s="123"/>
      <c r="AC25355" s="123"/>
    </row>
    <row r="25356" spans="5:29" s="2" customFormat="1">
      <c r="E25356" s="120"/>
      <c r="M25356" s="120"/>
      <c r="N25356" s="120"/>
      <c r="U25356" s="121"/>
      <c r="V25356" s="122"/>
      <c r="W25356" s="123"/>
      <c r="AC25356" s="123"/>
    </row>
    <row r="25357" spans="5:29" s="2" customFormat="1">
      <c r="E25357" s="120"/>
      <c r="M25357" s="120"/>
      <c r="N25357" s="120"/>
      <c r="U25357" s="121"/>
      <c r="V25357" s="122"/>
      <c r="W25357" s="123"/>
      <c r="AC25357" s="123"/>
    </row>
    <row r="25358" spans="5:29" s="2" customFormat="1">
      <c r="E25358" s="120"/>
      <c r="M25358" s="120"/>
      <c r="N25358" s="120"/>
      <c r="U25358" s="121"/>
      <c r="V25358" s="122"/>
      <c r="W25358" s="123"/>
      <c r="AC25358" s="123"/>
    </row>
    <row r="25359" spans="5:29" s="2" customFormat="1">
      <c r="E25359" s="120"/>
      <c r="M25359" s="120"/>
      <c r="N25359" s="120"/>
      <c r="U25359" s="121"/>
      <c r="V25359" s="122"/>
      <c r="W25359" s="123"/>
      <c r="AC25359" s="123"/>
    </row>
    <row r="25360" spans="5:29" s="2" customFormat="1">
      <c r="E25360" s="120"/>
      <c r="M25360" s="120"/>
      <c r="N25360" s="120"/>
      <c r="U25360" s="121"/>
      <c r="V25360" s="122"/>
      <c r="W25360" s="123"/>
      <c r="AC25360" s="123"/>
    </row>
    <row r="25361" spans="5:29" s="2" customFormat="1">
      <c r="E25361" s="120"/>
      <c r="M25361" s="120"/>
      <c r="N25361" s="120"/>
      <c r="U25361" s="121"/>
      <c r="V25361" s="122"/>
      <c r="W25361" s="123"/>
      <c r="AC25361" s="123"/>
    </row>
    <row r="25362" spans="5:29" s="2" customFormat="1">
      <c r="E25362" s="120"/>
      <c r="M25362" s="120"/>
      <c r="N25362" s="120"/>
      <c r="U25362" s="121"/>
      <c r="V25362" s="122"/>
      <c r="W25362" s="123"/>
      <c r="AC25362" s="123"/>
    </row>
    <row r="25363" spans="5:29" s="2" customFormat="1">
      <c r="E25363" s="120"/>
      <c r="M25363" s="120"/>
      <c r="N25363" s="120"/>
      <c r="U25363" s="121"/>
      <c r="V25363" s="122"/>
      <c r="W25363" s="123"/>
      <c r="AC25363" s="123"/>
    </row>
    <row r="25364" spans="5:29" s="2" customFormat="1">
      <c r="E25364" s="120"/>
      <c r="M25364" s="120"/>
      <c r="N25364" s="120"/>
      <c r="U25364" s="121"/>
      <c r="V25364" s="122"/>
      <c r="W25364" s="123"/>
      <c r="AC25364" s="123"/>
    </row>
    <row r="25365" spans="5:29" s="2" customFormat="1">
      <c r="E25365" s="120"/>
      <c r="M25365" s="120"/>
      <c r="N25365" s="120"/>
      <c r="U25365" s="121"/>
      <c r="V25365" s="122"/>
      <c r="W25365" s="123"/>
      <c r="AC25365" s="123"/>
    </row>
    <row r="25366" spans="5:29" s="2" customFormat="1">
      <c r="E25366" s="120"/>
      <c r="M25366" s="120"/>
      <c r="N25366" s="120"/>
      <c r="U25366" s="121"/>
      <c r="V25366" s="122"/>
      <c r="W25366" s="123"/>
      <c r="AC25366" s="123"/>
    </row>
    <row r="25367" spans="5:29" s="2" customFormat="1">
      <c r="E25367" s="120"/>
      <c r="M25367" s="120"/>
      <c r="N25367" s="120"/>
      <c r="U25367" s="121"/>
      <c r="V25367" s="122"/>
      <c r="W25367" s="123"/>
      <c r="AC25367" s="123"/>
    </row>
    <row r="25368" spans="5:29" s="2" customFormat="1">
      <c r="E25368" s="120"/>
      <c r="M25368" s="120"/>
      <c r="N25368" s="120"/>
      <c r="U25368" s="121"/>
      <c r="V25368" s="122"/>
      <c r="W25368" s="123"/>
      <c r="AC25368" s="123"/>
    </row>
    <row r="25369" spans="5:29" s="2" customFormat="1">
      <c r="E25369" s="120"/>
      <c r="M25369" s="120"/>
      <c r="N25369" s="120"/>
      <c r="U25369" s="121"/>
      <c r="V25369" s="122"/>
      <c r="W25369" s="123"/>
      <c r="AC25369" s="123"/>
    </row>
    <row r="25370" spans="5:29" s="2" customFormat="1">
      <c r="E25370" s="120"/>
      <c r="M25370" s="120"/>
      <c r="N25370" s="120"/>
      <c r="U25370" s="121"/>
      <c r="V25370" s="122"/>
      <c r="W25370" s="123"/>
      <c r="AC25370" s="123"/>
    </row>
    <row r="25371" spans="5:29" s="2" customFormat="1">
      <c r="E25371" s="120"/>
      <c r="M25371" s="120"/>
      <c r="N25371" s="120"/>
      <c r="U25371" s="121"/>
      <c r="V25371" s="122"/>
      <c r="W25371" s="123"/>
      <c r="AC25371" s="123"/>
    </row>
    <row r="25372" spans="5:29" s="2" customFormat="1">
      <c r="E25372" s="120"/>
      <c r="M25372" s="120"/>
      <c r="N25372" s="120"/>
      <c r="U25372" s="121"/>
      <c r="V25372" s="122"/>
      <c r="W25372" s="123"/>
      <c r="AC25372" s="123"/>
    </row>
    <row r="25373" spans="5:29" s="2" customFormat="1">
      <c r="E25373" s="120"/>
      <c r="M25373" s="120"/>
      <c r="N25373" s="120"/>
      <c r="U25373" s="121"/>
      <c r="V25373" s="122"/>
      <c r="W25373" s="123"/>
      <c r="AC25373" s="123"/>
    </row>
    <row r="25374" spans="5:29" s="2" customFormat="1">
      <c r="E25374" s="120"/>
      <c r="M25374" s="120"/>
      <c r="N25374" s="120"/>
      <c r="U25374" s="121"/>
      <c r="V25374" s="122"/>
      <c r="W25374" s="123"/>
      <c r="AC25374" s="123"/>
    </row>
    <row r="25375" spans="5:29" s="2" customFormat="1">
      <c r="E25375" s="120"/>
      <c r="M25375" s="120"/>
      <c r="N25375" s="120"/>
      <c r="U25375" s="121"/>
      <c r="V25375" s="122"/>
      <c r="W25375" s="123"/>
      <c r="AC25375" s="123"/>
    </row>
    <row r="25376" spans="5:29" s="2" customFormat="1">
      <c r="E25376" s="120"/>
      <c r="M25376" s="120"/>
      <c r="N25376" s="120"/>
      <c r="U25376" s="121"/>
      <c r="V25376" s="122"/>
      <c r="W25376" s="123"/>
      <c r="AC25376" s="123"/>
    </row>
    <row r="25377" spans="5:29" s="2" customFormat="1">
      <c r="E25377" s="120"/>
      <c r="M25377" s="120"/>
      <c r="N25377" s="120"/>
      <c r="U25377" s="121"/>
      <c r="V25377" s="122"/>
      <c r="W25377" s="123"/>
      <c r="AC25377" s="123"/>
    </row>
    <row r="25378" spans="5:29" s="2" customFormat="1">
      <c r="E25378" s="120"/>
      <c r="M25378" s="120"/>
      <c r="N25378" s="120"/>
      <c r="U25378" s="121"/>
      <c r="V25378" s="122"/>
      <c r="W25378" s="123"/>
      <c r="AC25378" s="123"/>
    </row>
    <row r="25379" spans="5:29" s="2" customFormat="1">
      <c r="E25379" s="120"/>
      <c r="M25379" s="120"/>
      <c r="N25379" s="120"/>
      <c r="U25379" s="121"/>
      <c r="V25379" s="122"/>
      <c r="W25379" s="123"/>
      <c r="AC25379" s="123"/>
    </row>
    <row r="25380" spans="5:29" s="2" customFormat="1">
      <c r="E25380" s="120"/>
      <c r="M25380" s="120"/>
      <c r="N25380" s="120"/>
      <c r="U25380" s="121"/>
      <c r="V25380" s="122"/>
      <c r="W25380" s="123"/>
      <c r="AC25380" s="123"/>
    </row>
    <row r="25381" spans="5:29" s="2" customFormat="1">
      <c r="E25381" s="120"/>
      <c r="M25381" s="120"/>
      <c r="N25381" s="120"/>
      <c r="U25381" s="121"/>
      <c r="V25381" s="122"/>
      <c r="W25381" s="123"/>
      <c r="AC25381" s="123"/>
    </row>
    <row r="25382" spans="5:29" s="2" customFormat="1">
      <c r="E25382" s="120"/>
      <c r="M25382" s="120"/>
      <c r="N25382" s="120"/>
      <c r="U25382" s="121"/>
      <c r="V25382" s="122"/>
      <c r="W25382" s="123"/>
      <c r="AC25382" s="123"/>
    </row>
    <row r="25383" spans="5:29" s="2" customFormat="1">
      <c r="E25383" s="120"/>
      <c r="M25383" s="120"/>
      <c r="N25383" s="120"/>
      <c r="U25383" s="121"/>
      <c r="V25383" s="122"/>
      <c r="W25383" s="123"/>
      <c r="AC25383" s="123"/>
    </row>
    <row r="25384" spans="5:29" s="2" customFormat="1">
      <c r="E25384" s="120"/>
      <c r="M25384" s="120"/>
      <c r="N25384" s="120"/>
      <c r="U25384" s="121"/>
      <c r="V25384" s="122"/>
      <c r="W25384" s="123"/>
      <c r="AC25384" s="123"/>
    </row>
    <row r="25385" spans="5:29" s="2" customFormat="1">
      <c r="E25385" s="120"/>
      <c r="M25385" s="120"/>
      <c r="N25385" s="120"/>
      <c r="U25385" s="121"/>
      <c r="V25385" s="122"/>
      <c r="W25385" s="123"/>
      <c r="AC25385" s="123"/>
    </row>
    <row r="25386" spans="5:29" s="2" customFormat="1">
      <c r="E25386" s="120"/>
      <c r="M25386" s="120"/>
      <c r="N25386" s="120"/>
      <c r="U25386" s="121"/>
      <c r="V25386" s="122"/>
      <c r="W25386" s="123"/>
      <c r="AC25386" s="123"/>
    </row>
    <row r="25387" spans="5:29" s="2" customFormat="1">
      <c r="E25387" s="120"/>
      <c r="M25387" s="120"/>
      <c r="N25387" s="120"/>
      <c r="U25387" s="121"/>
      <c r="V25387" s="122"/>
      <c r="W25387" s="123"/>
      <c r="AC25387" s="123"/>
    </row>
    <row r="25388" spans="5:29" s="2" customFormat="1">
      <c r="E25388" s="120"/>
      <c r="M25388" s="120"/>
      <c r="N25388" s="120"/>
      <c r="U25388" s="121"/>
      <c r="V25388" s="122"/>
      <c r="W25388" s="123"/>
      <c r="AC25388" s="123"/>
    </row>
    <row r="25389" spans="5:29" s="2" customFormat="1">
      <c r="E25389" s="120"/>
      <c r="M25389" s="120"/>
      <c r="N25389" s="120"/>
      <c r="U25389" s="121"/>
      <c r="V25389" s="122"/>
      <c r="W25389" s="123"/>
      <c r="AC25389" s="123"/>
    </row>
    <row r="25390" spans="5:29" s="2" customFormat="1">
      <c r="E25390" s="120"/>
      <c r="M25390" s="120"/>
      <c r="N25390" s="120"/>
      <c r="U25390" s="121"/>
      <c r="V25390" s="122"/>
      <c r="W25390" s="123"/>
      <c r="AC25390" s="123"/>
    </row>
    <row r="25391" spans="5:29" s="2" customFormat="1">
      <c r="E25391" s="120"/>
      <c r="M25391" s="120"/>
      <c r="N25391" s="120"/>
      <c r="U25391" s="121"/>
      <c r="V25391" s="122"/>
      <c r="W25391" s="123"/>
      <c r="AC25391" s="123"/>
    </row>
    <row r="25392" spans="5:29" s="2" customFormat="1">
      <c r="E25392" s="120"/>
      <c r="M25392" s="120"/>
      <c r="N25392" s="120"/>
      <c r="U25392" s="121"/>
      <c r="V25392" s="122"/>
      <c r="W25392" s="123"/>
      <c r="AC25392" s="123"/>
    </row>
    <row r="25393" spans="5:29" s="2" customFormat="1">
      <c r="E25393" s="120"/>
      <c r="M25393" s="120"/>
      <c r="N25393" s="120"/>
      <c r="U25393" s="121"/>
      <c r="V25393" s="122"/>
      <c r="W25393" s="123"/>
      <c r="AC25393" s="123"/>
    </row>
    <row r="25394" spans="5:29" s="2" customFormat="1">
      <c r="E25394" s="120"/>
      <c r="M25394" s="120"/>
      <c r="N25394" s="120"/>
      <c r="U25394" s="121"/>
      <c r="V25394" s="122"/>
      <c r="W25394" s="123"/>
      <c r="AC25394" s="123"/>
    </row>
    <row r="25395" spans="5:29" s="2" customFormat="1">
      <c r="E25395" s="120"/>
      <c r="M25395" s="120"/>
      <c r="N25395" s="120"/>
      <c r="U25395" s="121"/>
      <c r="V25395" s="122"/>
      <c r="W25395" s="123"/>
      <c r="AC25395" s="123"/>
    </row>
    <row r="25396" spans="5:29" s="2" customFormat="1">
      <c r="E25396" s="120"/>
      <c r="M25396" s="120"/>
      <c r="N25396" s="120"/>
      <c r="U25396" s="121"/>
      <c r="V25396" s="122"/>
      <c r="W25396" s="123"/>
      <c r="AC25396" s="123"/>
    </row>
    <row r="25397" spans="5:29" s="2" customFormat="1">
      <c r="E25397" s="120"/>
      <c r="M25397" s="120"/>
      <c r="N25397" s="120"/>
      <c r="U25397" s="121"/>
      <c r="V25397" s="122"/>
      <c r="W25397" s="123"/>
      <c r="AC25397" s="123"/>
    </row>
    <row r="25398" spans="5:29" s="2" customFormat="1">
      <c r="E25398" s="120"/>
      <c r="M25398" s="120"/>
      <c r="N25398" s="120"/>
      <c r="U25398" s="121"/>
      <c r="V25398" s="122"/>
      <c r="W25398" s="123"/>
      <c r="AC25398" s="123"/>
    </row>
    <row r="25399" spans="5:29" s="2" customFormat="1">
      <c r="E25399" s="120"/>
      <c r="M25399" s="120"/>
      <c r="N25399" s="120"/>
      <c r="U25399" s="121"/>
      <c r="V25399" s="122"/>
      <c r="W25399" s="123"/>
      <c r="AC25399" s="123"/>
    </row>
    <row r="25400" spans="5:29" s="2" customFormat="1">
      <c r="E25400" s="120"/>
      <c r="M25400" s="120"/>
      <c r="N25400" s="120"/>
      <c r="U25400" s="121"/>
      <c r="V25400" s="122"/>
      <c r="W25400" s="123"/>
      <c r="AC25400" s="123"/>
    </row>
    <row r="25401" spans="5:29" s="2" customFormat="1">
      <c r="E25401" s="120"/>
      <c r="M25401" s="120"/>
      <c r="N25401" s="120"/>
      <c r="U25401" s="121"/>
      <c r="V25401" s="122"/>
      <c r="W25401" s="123"/>
      <c r="AC25401" s="123"/>
    </row>
    <row r="25402" spans="5:29" s="2" customFormat="1">
      <c r="E25402" s="120"/>
      <c r="M25402" s="120"/>
      <c r="N25402" s="120"/>
      <c r="U25402" s="121"/>
      <c r="V25402" s="122"/>
      <c r="W25402" s="123"/>
      <c r="AC25402" s="123"/>
    </row>
    <row r="25403" spans="5:29" s="2" customFormat="1">
      <c r="E25403" s="120"/>
      <c r="M25403" s="120"/>
      <c r="N25403" s="120"/>
      <c r="U25403" s="121"/>
      <c r="V25403" s="122"/>
      <c r="W25403" s="123"/>
      <c r="AC25403" s="123"/>
    </row>
    <row r="25404" spans="5:29" s="2" customFormat="1">
      <c r="E25404" s="120"/>
      <c r="M25404" s="120"/>
      <c r="N25404" s="120"/>
      <c r="U25404" s="121"/>
      <c r="V25404" s="122"/>
      <c r="W25404" s="123"/>
      <c r="AC25404" s="123"/>
    </row>
    <row r="25405" spans="5:29" s="2" customFormat="1">
      <c r="E25405" s="120"/>
      <c r="M25405" s="120"/>
      <c r="N25405" s="120"/>
      <c r="U25405" s="121"/>
      <c r="V25405" s="122"/>
      <c r="W25405" s="123"/>
      <c r="AC25405" s="123"/>
    </row>
    <row r="25406" spans="5:29" s="2" customFormat="1">
      <c r="E25406" s="120"/>
      <c r="M25406" s="120"/>
      <c r="N25406" s="120"/>
      <c r="U25406" s="121"/>
      <c r="V25406" s="122"/>
      <c r="W25406" s="123"/>
      <c r="AC25406" s="123"/>
    </row>
    <row r="25407" spans="5:29" s="2" customFormat="1">
      <c r="E25407" s="120"/>
      <c r="M25407" s="120"/>
      <c r="N25407" s="120"/>
      <c r="U25407" s="121"/>
      <c r="V25407" s="122"/>
      <c r="W25407" s="123"/>
      <c r="AC25407" s="123"/>
    </row>
    <row r="25408" spans="5:29" s="2" customFormat="1">
      <c r="E25408" s="120"/>
      <c r="M25408" s="120"/>
      <c r="N25408" s="120"/>
      <c r="U25408" s="121"/>
      <c r="V25408" s="122"/>
      <c r="W25408" s="123"/>
      <c r="AC25408" s="123"/>
    </row>
    <row r="25409" spans="5:29" s="2" customFormat="1">
      <c r="E25409" s="120"/>
      <c r="M25409" s="120"/>
      <c r="N25409" s="120"/>
      <c r="U25409" s="121"/>
      <c r="V25409" s="122"/>
      <c r="W25409" s="123"/>
      <c r="AC25409" s="123"/>
    </row>
    <row r="25410" spans="5:29" s="2" customFormat="1">
      <c r="E25410" s="120"/>
      <c r="M25410" s="120"/>
      <c r="N25410" s="120"/>
      <c r="U25410" s="121"/>
      <c r="V25410" s="122"/>
      <c r="W25410" s="123"/>
      <c r="AC25410" s="123"/>
    </row>
    <row r="25411" spans="5:29" s="2" customFormat="1">
      <c r="E25411" s="120"/>
      <c r="M25411" s="120"/>
      <c r="N25411" s="120"/>
      <c r="U25411" s="121"/>
      <c r="V25411" s="122"/>
      <c r="W25411" s="123"/>
      <c r="AC25411" s="123"/>
    </row>
    <row r="25412" spans="5:29" s="2" customFormat="1">
      <c r="E25412" s="120"/>
      <c r="M25412" s="120"/>
      <c r="N25412" s="120"/>
      <c r="U25412" s="121"/>
      <c r="V25412" s="122"/>
      <c r="W25412" s="123"/>
      <c r="AC25412" s="123"/>
    </row>
    <row r="25413" spans="5:29" s="2" customFormat="1">
      <c r="E25413" s="120"/>
      <c r="M25413" s="120"/>
      <c r="N25413" s="120"/>
      <c r="U25413" s="121"/>
      <c r="V25413" s="122"/>
      <c r="W25413" s="123"/>
      <c r="AC25413" s="123"/>
    </row>
    <row r="25414" spans="5:29" s="2" customFormat="1">
      <c r="E25414" s="120"/>
      <c r="M25414" s="120"/>
      <c r="N25414" s="120"/>
      <c r="U25414" s="121"/>
      <c r="V25414" s="122"/>
      <c r="W25414" s="123"/>
      <c r="AC25414" s="123"/>
    </row>
    <row r="25415" spans="5:29" s="2" customFormat="1">
      <c r="E25415" s="120"/>
      <c r="M25415" s="120"/>
      <c r="N25415" s="120"/>
      <c r="U25415" s="121"/>
      <c r="V25415" s="122"/>
      <c r="W25415" s="123"/>
      <c r="AC25415" s="123"/>
    </row>
    <row r="25416" spans="5:29" s="2" customFormat="1">
      <c r="E25416" s="120"/>
      <c r="M25416" s="120"/>
      <c r="N25416" s="120"/>
      <c r="U25416" s="121"/>
      <c r="V25416" s="122"/>
      <c r="W25416" s="123"/>
      <c r="AC25416" s="123"/>
    </row>
    <row r="25417" spans="5:29" s="2" customFormat="1">
      <c r="E25417" s="120"/>
      <c r="M25417" s="120"/>
      <c r="N25417" s="120"/>
      <c r="U25417" s="121"/>
      <c r="V25417" s="122"/>
      <c r="W25417" s="123"/>
      <c r="AC25417" s="123"/>
    </row>
    <row r="25418" spans="5:29" s="2" customFormat="1">
      <c r="E25418" s="120"/>
      <c r="M25418" s="120"/>
      <c r="N25418" s="120"/>
      <c r="U25418" s="121"/>
      <c r="V25418" s="122"/>
      <c r="W25418" s="123"/>
      <c r="AC25418" s="123"/>
    </row>
    <row r="25419" spans="5:29" s="2" customFormat="1">
      <c r="E25419" s="120"/>
      <c r="M25419" s="120"/>
      <c r="N25419" s="120"/>
      <c r="U25419" s="121"/>
      <c r="V25419" s="122"/>
      <c r="W25419" s="123"/>
      <c r="AC25419" s="123"/>
    </row>
    <row r="25420" spans="5:29" s="2" customFormat="1">
      <c r="E25420" s="120"/>
      <c r="M25420" s="120"/>
      <c r="N25420" s="120"/>
      <c r="U25420" s="121"/>
      <c r="V25420" s="122"/>
      <c r="W25420" s="123"/>
      <c r="AC25420" s="123"/>
    </row>
    <row r="25421" spans="5:29" s="2" customFormat="1">
      <c r="E25421" s="120"/>
      <c r="M25421" s="120"/>
      <c r="N25421" s="120"/>
      <c r="U25421" s="121"/>
      <c r="V25421" s="122"/>
      <c r="W25421" s="123"/>
      <c r="AC25421" s="123"/>
    </row>
    <row r="25422" spans="5:29" s="2" customFormat="1">
      <c r="E25422" s="120"/>
      <c r="M25422" s="120"/>
      <c r="N25422" s="120"/>
      <c r="U25422" s="121"/>
      <c r="V25422" s="122"/>
      <c r="W25422" s="123"/>
      <c r="AC25422" s="123"/>
    </row>
    <row r="25423" spans="5:29" s="2" customFormat="1">
      <c r="E25423" s="120"/>
      <c r="M25423" s="120"/>
      <c r="N25423" s="120"/>
      <c r="U25423" s="121"/>
      <c r="V25423" s="122"/>
      <c r="W25423" s="123"/>
      <c r="AC25423" s="123"/>
    </row>
    <row r="25424" spans="5:29" s="2" customFormat="1">
      <c r="E25424" s="120"/>
      <c r="M25424" s="120"/>
      <c r="N25424" s="120"/>
      <c r="U25424" s="121"/>
      <c r="V25424" s="122"/>
      <c r="W25424" s="123"/>
      <c r="AC25424" s="123"/>
    </row>
    <row r="25425" spans="5:29" s="2" customFormat="1">
      <c r="E25425" s="120"/>
      <c r="M25425" s="120"/>
      <c r="N25425" s="120"/>
      <c r="U25425" s="121"/>
      <c r="V25425" s="122"/>
      <c r="W25425" s="123"/>
      <c r="AC25425" s="123"/>
    </row>
    <row r="25426" spans="5:29" s="2" customFormat="1">
      <c r="E25426" s="120"/>
      <c r="M25426" s="120"/>
      <c r="N25426" s="120"/>
      <c r="U25426" s="121"/>
      <c r="V25426" s="122"/>
      <c r="W25426" s="123"/>
      <c r="AC25426" s="123"/>
    </row>
    <row r="25427" spans="5:29" s="2" customFormat="1">
      <c r="E25427" s="120"/>
      <c r="M25427" s="120"/>
      <c r="N25427" s="120"/>
      <c r="U25427" s="121"/>
      <c r="V25427" s="122"/>
      <c r="W25427" s="123"/>
      <c r="AC25427" s="123"/>
    </row>
    <row r="25428" spans="5:29" s="2" customFormat="1">
      <c r="E25428" s="120"/>
      <c r="M25428" s="120"/>
      <c r="N25428" s="120"/>
      <c r="U25428" s="121"/>
      <c r="V25428" s="122"/>
      <c r="W25428" s="123"/>
      <c r="AC25428" s="123"/>
    </row>
    <row r="25429" spans="5:29" s="2" customFormat="1">
      <c r="E25429" s="120"/>
      <c r="M25429" s="120"/>
      <c r="N25429" s="120"/>
      <c r="U25429" s="121"/>
      <c r="V25429" s="122"/>
      <c r="W25429" s="123"/>
      <c r="AC25429" s="123"/>
    </row>
    <row r="25430" spans="5:29" s="2" customFormat="1">
      <c r="E25430" s="120"/>
      <c r="M25430" s="120"/>
      <c r="N25430" s="120"/>
      <c r="U25430" s="121"/>
      <c r="V25430" s="122"/>
      <c r="W25430" s="123"/>
      <c r="AC25430" s="123"/>
    </row>
    <row r="25431" spans="5:29" s="2" customFormat="1">
      <c r="E25431" s="120"/>
      <c r="M25431" s="120"/>
      <c r="N25431" s="120"/>
      <c r="U25431" s="121"/>
      <c r="V25431" s="122"/>
      <c r="W25431" s="123"/>
      <c r="AC25431" s="123"/>
    </row>
    <row r="25432" spans="5:29" s="2" customFormat="1">
      <c r="E25432" s="120"/>
      <c r="M25432" s="120"/>
      <c r="N25432" s="120"/>
      <c r="U25432" s="121"/>
      <c r="V25432" s="122"/>
      <c r="W25432" s="123"/>
      <c r="AC25432" s="123"/>
    </row>
    <row r="25433" spans="5:29" s="2" customFormat="1">
      <c r="E25433" s="120"/>
      <c r="M25433" s="120"/>
      <c r="N25433" s="120"/>
      <c r="U25433" s="121"/>
      <c r="V25433" s="122"/>
      <c r="W25433" s="123"/>
      <c r="AC25433" s="123"/>
    </row>
    <row r="25434" spans="5:29" s="2" customFormat="1">
      <c r="E25434" s="120"/>
      <c r="M25434" s="120"/>
      <c r="N25434" s="120"/>
      <c r="U25434" s="121"/>
      <c r="V25434" s="122"/>
      <c r="W25434" s="123"/>
      <c r="AC25434" s="123"/>
    </row>
    <row r="25435" spans="5:29" s="2" customFormat="1">
      <c r="E25435" s="120"/>
      <c r="M25435" s="120"/>
      <c r="N25435" s="120"/>
      <c r="U25435" s="121"/>
      <c r="V25435" s="122"/>
      <c r="W25435" s="123"/>
      <c r="AC25435" s="123"/>
    </row>
    <row r="25436" spans="5:29" s="2" customFormat="1">
      <c r="E25436" s="120"/>
      <c r="M25436" s="120"/>
      <c r="N25436" s="120"/>
      <c r="U25436" s="121"/>
      <c r="V25436" s="122"/>
      <c r="W25436" s="123"/>
      <c r="AC25436" s="123"/>
    </row>
    <row r="25437" spans="5:29" s="2" customFormat="1">
      <c r="E25437" s="120"/>
      <c r="M25437" s="120"/>
      <c r="N25437" s="120"/>
      <c r="U25437" s="121"/>
      <c r="V25437" s="122"/>
      <c r="W25437" s="123"/>
      <c r="AC25437" s="123"/>
    </row>
    <row r="25438" spans="5:29" s="2" customFormat="1">
      <c r="E25438" s="120"/>
      <c r="M25438" s="120"/>
      <c r="N25438" s="120"/>
      <c r="U25438" s="121"/>
      <c r="V25438" s="122"/>
      <c r="W25438" s="123"/>
      <c r="AC25438" s="123"/>
    </row>
    <row r="25439" spans="5:29" s="2" customFormat="1">
      <c r="E25439" s="120"/>
      <c r="M25439" s="120"/>
      <c r="N25439" s="120"/>
      <c r="U25439" s="121"/>
      <c r="V25439" s="122"/>
      <c r="W25439" s="123"/>
      <c r="AC25439" s="123"/>
    </row>
    <row r="25440" spans="5:29" s="2" customFormat="1">
      <c r="E25440" s="120"/>
      <c r="M25440" s="120"/>
      <c r="N25440" s="120"/>
      <c r="U25440" s="121"/>
      <c r="V25440" s="122"/>
      <c r="W25440" s="123"/>
      <c r="AC25440" s="123"/>
    </row>
    <row r="25441" spans="5:29" s="2" customFormat="1">
      <c r="E25441" s="120"/>
      <c r="M25441" s="120"/>
      <c r="N25441" s="120"/>
      <c r="U25441" s="121"/>
      <c r="V25441" s="122"/>
      <c r="W25441" s="123"/>
      <c r="AC25441" s="123"/>
    </row>
    <row r="25442" spans="5:29" s="2" customFormat="1">
      <c r="E25442" s="120"/>
      <c r="M25442" s="120"/>
      <c r="N25442" s="120"/>
      <c r="U25442" s="121"/>
      <c r="V25442" s="122"/>
      <c r="W25442" s="123"/>
      <c r="AC25442" s="123"/>
    </row>
    <row r="25443" spans="5:29" s="2" customFormat="1">
      <c r="E25443" s="120"/>
      <c r="M25443" s="120"/>
      <c r="N25443" s="120"/>
      <c r="U25443" s="121"/>
      <c r="V25443" s="122"/>
      <c r="W25443" s="123"/>
      <c r="AC25443" s="123"/>
    </row>
    <row r="25444" spans="5:29" s="2" customFormat="1">
      <c r="E25444" s="120"/>
      <c r="M25444" s="120"/>
      <c r="N25444" s="120"/>
      <c r="U25444" s="121"/>
      <c r="V25444" s="122"/>
      <c r="W25444" s="123"/>
      <c r="AC25444" s="123"/>
    </row>
    <row r="25445" spans="5:29" s="2" customFormat="1">
      <c r="E25445" s="120"/>
      <c r="M25445" s="120"/>
      <c r="N25445" s="120"/>
      <c r="U25445" s="121"/>
      <c r="V25445" s="122"/>
      <c r="W25445" s="123"/>
      <c r="AC25445" s="123"/>
    </row>
    <row r="25446" spans="5:29" s="2" customFormat="1">
      <c r="E25446" s="120"/>
      <c r="M25446" s="120"/>
      <c r="N25446" s="120"/>
      <c r="U25446" s="121"/>
      <c r="V25446" s="122"/>
      <c r="W25446" s="123"/>
      <c r="AC25446" s="123"/>
    </row>
    <row r="25447" spans="5:29" s="2" customFormat="1">
      <c r="E25447" s="120"/>
      <c r="M25447" s="120"/>
      <c r="N25447" s="120"/>
      <c r="U25447" s="121"/>
      <c r="V25447" s="122"/>
      <c r="W25447" s="123"/>
      <c r="AC25447" s="123"/>
    </row>
    <row r="25448" spans="5:29" s="2" customFormat="1">
      <c r="E25448" s="120"/>
      <c r="M25448" s="120"/>
      <c r="N25448" s="120"/>
      <c r="U25448" s="121"/>
      <c r="V25448" s="122"/>
      <c r="W25448" s="123"/>
      <c r="AC25448" s="123"/>
    </row>
    <row r="25449" spans="5:29" s="2" customFormat="1">
      <c r="E25449" s="120"/>
      <c r="M25449" s="120"/>
      <c r="N25449" s="120"/>
      <c r="U25449" s="121"/>
      <c r="V25449" s="122"/>
      <c r="W25449" s="123"/>
      <c r="AC25449" s="123"/>
    </row>
    <row r="25450" spans="5:29" s="2" customFormat="1">
      <c r="E25450" s="120"/>
      <c r="M25450" s="120"/>
      <c r="N25450" s="120"/>
      <c r="U25450" s="121"/>
      <c r="V25450" s="122"/>
      <c r="W25450" s="123"/>
      <c r="AC25450" s="123"/>
    </row>
    <row r="25451" spans="5:29" s="2" customFormat="1">
      <c r="E25451" s="120"/>
      <c r="M25451" s="120"/>
      <c r="N25451" s="120"/>
      <c r="U25451" s="121"/>
      <c r="V25451" s="122"/>
      <c r="W25451" s="123"/>
      <c r="AC25451" s="123"/>
    </row>
    <row r="25452" spans="5:29" s="2" customFormat="1">
      <c r="E25452" s="120"/>
      <c r="M25452" s="120"/>
      <c r="N25452" s="120"/>
      <c r="U25452" s="121"/>
      <c r="V25452" s="122"/>
      <c r="W25452" s="123"/>
      <c r="AC25452" s="123"/>
    </row>
    <row r="25453" spans="5:29" s="2" customFormat="1">
      <c r="E25453" s="120"/>
      <c r="M25453" s="120"/>
      <c r="N25453" s="120"/>
      <c r="U25453" s="121"/>
      <c r="V25453" s="122"/>
      <c r="W25453" s="123"/>
      <c r="AC25453" s="123"/>
    </row>
    <row r="25454" spans="5:29" s="2" customFormat="1">
      <c r="E25454" s="120"/>
      <c r="M25454" s="120"/>
      <c r="N25454" s="120"/>
      <c r="U25454" s="121"/>
      <c r="V25454" s="122"/>
      <c r="W25454" s="123"/>
      <c r="AC25454" s="123"/>
    </row>
    <row r="25455" spans="5:29" s="2" customFormat="1">
      <c r="E25455" s="120"/>
      <c r="M25455" s="120"/>
      <c r="N25455" s="120"/>
      <c r="U25455" s="121"/>
      <c r="V25455" s="122"/>
      <c r="W25455" s="123"/>
      <c r="AC25455" s="123"/>
    </row>
    <row r="25456" spans="5:29" s="2" customFormat="1">
      <c r="E25456" s="120"/>
      <c r="M25456" s="120"/>
      <c r="N25456" s="120"/>
      <c r="U25456" s="121"/>
      <c r="V25456" s="122"/>
      <c r="W25456" s="123"/>
      <c r="AC25456" s="123"/>
    </row>
    <row r="25457" spans="5:29" s="2" customFormat="1">
      <c r="E25457" s="120"/>
      <c r="M25457" s="120"/>
      <c r="N25457" s="120"/>
      <c r="U25457" s="121"/>
      <c r="V25457" s="122"/>
      <c r="W25457" s="123"/>
      <c r="AC25457" s="123"/>
    </row>
    <row r="25458" spans="5:29" s="2" customFormat="1">
      <c r="E25458" s="120"/>
      <c r="M25458" s="120"/>
      <c r="N25458" s="120"/>
      <c r="U25458" s="121"/>
      <c r="V25458" s="122"/>
      <c r="W25458" s="123"/>
      <c r="AC25458" s="123"/>
    </row>
    <row r="25459" spans="5:29" s="2" customFormat="1">
      <c r="E25459" s="120"/>
      <c r="M25459" s="120"/>
      <c r="N25459" s="120"/>
      <c r="U25459" s="121"/>
      <c r="V25459" s="122"/>
      <c r="W25459" s="123"/>
      <c r="AC25459" s="123"/>
    </row>
    <row r="25460" spans="5:29" s="2" customFormat="1">
      <c r="E25460" s="120"/>
      <c r="M25460" s="120"/>
      <c r="N25460" s="120"/>
      <c r="U25460" s="121"/>
      <c r="V25460" s="122"/>
      <c r="W25460" s="123"/>
      <c r="AC25460" s="123"/>
    </row>
    <row r="25461" spans="5:29" s="2" customFormat="1">
      <c r="E25461" s="120"/>
      <c r="M25461" s="120"/>
      <c r="N25461" s="120"/>
      <c r="U25461" s="121"/>
      <c r="V25461" s="122"/>
      <c r="W25461" s="123"/>
      <c r="AC25461" s="123"/>
    </row>
    <row r="25462" spans="5:29" s="2" customFormat="1">
      <c r="E25462" s="120"/>
      <c r="M25462" s="120"/>
      <c r="N25462" s="120"/>
      <c r="U25462" s="121"/>
      <c r="V25462" s="122"/>
      <c r="W25462" s="123"/>
      <c r="AC25462" s="123"/>
    </row>
    <row r="25463" spans="5:29" s="2" customFormat="1">
      <c r="E25463" s="120"/>
      <c r="M25463" s="120"/>
      <c r="N25463" s="120"/>
      <c r="U25463" s="121"/>
      <c r="V25463" s="122"/>
      <c r="W25463" s="123"/>
      <c r="AC25463" s="123"/>
    </row>
    <row r="25464" spans="5:29" s="2" customFormat="1">
      <c r="E25464" s="120"/>
      <c r="M25464" s="120"/>
      <c r="N25464" s="120"/>
      <c r="U25464" s="121"/>
      <c r="V25464" s="122"/>
      <c r="W25464" s="123"/>
      <c r="AC25464" s="123"/>
    </row>
    <row r="25465" spans="5:29" s="2" customFormat="1">
      <c r="E25465" s="120"/>
      <c r="M25465" s="120"/>
      <c r="N25465" s="120"/>
      <c r="U25465" s="121"/>
      <c r="V25465" s="122"/>
      <c r="W25465" s="123"/>
      <c r="AC25465" s="123"/>
    </row>
    <row r="25466" spans="5:29" s="2" customFormat="1">
      <c r="E25466" s="120"/>
      <c r="M25466" s="120"/>
      <c r="N25466" s="120"/>
      <c r="U25466" s="121"/>
      <c r="V25466" s="122"/>
      <c r="W25466" s="123"/>
      <c r="AC25466" s="123"/>
    </row>
    <row r="25467" spans="5:29" s="2" customFormat="1">
      <c r="E25467" s="120"/>
      <c r="M25467" s="120"/>
      <c r="N25467" s="120"/>
      <c r="U25467" s="121"/>
      <c r="V25467" s="122"/>
      <c r="W25467" s="123"/>
      <c r="AC25467" s="123"/>
    </row>
    <row r="25468" spans="5:29" s="2" customFormat="1">
      <c r="E25468" s="120"/>
      <c r="M25468" s="120"/>
      <c r="N25468" s="120"/>
      <c r="U25468" s="121"/>
      <c r="V25468" s="122"/>
      <c r="W25468" s="123"/>
      <c r="AC25468" s="123"/>
    </row>
    <row r="25469" spans="5:29" s="2" customFormat="1">
      <c r="E25469" s="120"/>
      <c r="M25469" s="120"/>
      <c r="N25469" s="120"/>
      <c r="U25469" s="121"/>
      <c r="V25469" s="122"/>
      <c r="W25469" s="123"/>
      <c r="AC25469" s="123"/>
    </row>
    <row r="25470" spans="5:29" s="2" customFormat="1">
      <c r="E25470" s="120"/>
      <c r="M25470" s="120"/>
      <c r="N25470" s="120"/>
      <c r="U25470" s="121"/>
      <c r="V25470" s="122"/>
      <c r="W25470" s="123"/>
      <c r="AC25470" s="123"/>
    </row>
    <row r="25471" spans="5:29" s="2" customFormat="1">
      <c r="E25471" s="120"/>
      <c r="M25471" s="120"/>
      <c r="N25471" s="120"/>
      <c r="U25471" s="121"/>
      <c r="V25471" s="122"/>
      <c r="W25471" s="123"/>
      <c r="AC25471" s="123"/>
    </row>
    <row r="25472" spans="5:29" s="2" customFormat="1">
      <c r="E25472" s="120"/>
      <c r="M25472" s="120"/>
      <c r="N25472" s="120"/>
      <c r="U25472" s="121"/>
      <c r="V25472" s="122"/>
      <c r="W25472" s="123"/>
      <c r="AC25472" s="123"/>
    </row>
    <row r="25473" spans="5:29" s="2" customFormat="1">
      <c r="E25473" s="120"/>
      <c r="M25473" s="120"/>
      <c r="N25473" s="120"/>
      <c r="U25473" s="121"/>
      <c r="V25473" s="122"/>
      <c r="W25473" s="123"/>
      <c r="AC25473" s="123"/>
    </row>
    <row r="25474" spans="5:29" s="2" customFormat="1">
      <c r="E25474" s="120"/>
      <c r="M25474" s="120"/>
      <c r="N25474" s="120"/>
      <c r="U25474" s="121"/>
      <c r="V25474" s="122"/>
      <c r="W25474" s="123"/>
      <c r="AC25474" s="123"/>
    </row>
    <row r="25475" spans="5:29" s="2" customFormat="1">
      <c r="E25475" s="120"/>
      <c r="M25475" s="120"/>
      <c r="N25475" s="120"/>
      <c r="U25475" s="121"/>
      <c r="V25475" s="122"/>
      <c r="W25475" s="123"/>
      <c r="AC25475" s="123"/>
    </row>
    <row r="25476" spans="5:29" s="2" customFormat="1">
      <c r="E25476" s="120"/>
      <c r="M25476" s="120"/>
      <c r="N25476" s="120"/>
      <c r="U25476" s="121"/>
      <c r="V25476" s="122"/>
      <c r="W25476" s="123"/>
      <c r="AC25476" s="123"/>
    </row>
    <row r="25477" spans="5:29" s="2" customFormat="1">
      <c r="E25477" s="120"/>
      <c r="M25477" s="120"/>
      <c r="N25477" s="120"/>
      <c r="U25477" s="121"/>
      <c r="V25477" s="122"/>
      <c r="W25477" s="123"/>
      <c r="AC25477" s="123"/>
    </row>
    <row r="25478" spans="5:29" s="2" customFormat="1">
      <c r="E25478" s="120"/>
      <c r="M25478" s="120"/>
      <c r="N25478" s="120"/>
      <c r="U25478" s="121"/>
      <c r="V25478" s="122"/>
      <c r="W25478" s="123"/>
      <c r="AC25478" s="123"/>
    </row>
    <row r="25479" spans="5:29" s="2" customFormat="1">
      <c r="E25479" s="120"/>
      <c r="M25479" s="120"/>
      <c r="N25479" s="120"/>
      <c r="U25479" s="121"/>
      <c r="V25479" s="122"/>
      <c r="W25479" s="123"/>
      <c r="AC25479" s="123"/>
    </row>
    <row r="25480" spans="5:29" s="2" customFormat="1">
      <c r="E25480" s="120"/>
      <c r="M25480" s="120"/>
      <c r="N25480" s="120"/>
      <c r="U25480" s="121"/>
      <c r="V25480" s="122"/>
      <c r="W25480" s="123"/>
      <c r="AC25480" s="123"/>
    </row>
    <row r="25481" spans="5:29" s="2" customFormat="1">
      <c r="E25481" s="120"/>
      <c r="M25481" s="120"/>
      <c r="N25481" s="120"/>
      <c r="U25481" s="121"/>
      <c r="V25481" s="122"/>
      <c r="W25481" s="123"/>
      <c r="AC25481" s="123"/>
    </row>
    <row r="25482" spans="5:29" s="2" customFormat="1">
      <c r="E25482" s="120"/>
      <c r="M25482" s="120"/>
      <c r="N25482" s="120"/>
      <c r="U25482" s="121"/>
      <c r="V25482" s="122"/>
      <c r="W25482" s="123"/>
      <c r="AC25482" s="123"/>
    </row>
    <row r="25483" spans="5:29" s="2" customFormat="1">
      <c r="E25483" s="120"/>
      <c r="M25483" s="120"/>
      <c r="N25483" s="120"/>
      <c r="U25483" s="121"/>
      <c r="V25483" s="122"/>
      <c r="W25483" s="123"/>
      <c r="AC25483" s="123"/>
    </row>
    <row r="25484" spans="5:29" s="2" customFormat="1">
      <c r="E25484" s="120"/>
      <c r="M25484" s="120"/>
      <c r="N25484" s="120"/>
      <c r="U25484" s="121"/>
      <c r="V25484" s="122"/>
      <c r="W25484" s="123"/>
      <c r="AC25484" s="123"/>
    </row>
    <row r="25485" spans="5:29" s="2" customFormat="1">
      <c r="E25485" s="120"/>
      <c r="M25485" s="120"/>
      <c r="N25485" s="120"/>
      <c r="U25485" s="121"/>
      <c r="V25485" s="122"/>
      <c r="W25485" s="123"/>
      <c r="AC25485" s="123"/>
    </row>
    <row r="25486" spans="5:29" s="2" customFormat="1">
      <c r="E25486" s="120"/>
      <c r="M25486" s="120"/>
      <c r="N25486" s="120"/>
      <c r="U25486" s="121"/>
      <c r="V25486" s="122"/>
      <c r="W25486" s="123"/>
      <c r="AC25486" s="123"/>
    </row>
    <row r="25487" spans="5:29" s="2" customFormat="1">
      <c r="E25487" s="120"/>
      <c r="M25487" s="120"/>
      <c r="N25487" s="120"/>
      <c r="U25487" s="121"/>
      <c r="V25487" s="122"/>
      <c r="W25487" s="123"/>
      <c r="AC25487" s="123"/>
    </row>
    <row r="25488" spans="5:29" s="2" customFormat="1">
      <c r="E25488" s="120"/>
      <c r="M25488" s="120"/>
      <c r="N25488" s="120"/>
      <c r="U25488" s="121"/>
      <c r="V25488" s="122"/>
      <c r="W25488" s="123"/>
      <c r="AC25488" s="123"/>
    </row>
    <row r="25489" spans="5:29" s="2" customFormat="1">
      <c r="E25489" s="120"/>
      <c r="M25489" s="120"/>
      <c r="N25489" s="120"/>
      <c r="U25489" s="121"/>
      <c r="V25489" s="122"/>
      <c r="W25489" s="123"/>
      <c r="AC25489" s="123"/>
    </row>
    <row r="25490" spans="5:29" s="2" customFormat="1">
      <c r="E25490" s="120"/>
      <c r="M25490" s="120"/>
      <c r="N25490" s="120"/>
      <c r="U25490" s="121"/>
      <c r="V25490" s="122"/>
      <c r="W25490" s="123"/>
      <c r="AC25490" s="123"/>
    </row>
    <row r="25491" spans="5:29" s="2" customFormat="1">
      <c r="E25491" s="120"/>
      <c r="M25491" s="120"/>
      <c r="N25491" s="120"/>
      <c r="U25491" s="121"/>
      <c r="V25491" s="122"/>
      <c r="W25491" s="123"/>
      <c r="AC25491" s="123"/>
    </row>
    <row r="25492" spans="5:29" s="2" customFormat="1">
      <c r="E25492" s="120"/>
      <c r="M25492" s="120"/>
      <c r="N25492" s="120"/>
      <c r="U25492" s="121"/>
      <c r="V25492" s="122"/>
      <c r="W25492" s="123"/>
      <c r="AC25492" s="123"/>
    </row>
    <row r="25493" spans="5:29" s="2" customFormat="1">
      <c r="E25493" s="120"/>
      <c r="M25493" s="120"/>
      <c r="N25493" s="120"/>
      <c r="U25493" s="121"/>
      <c r="V25493" s="122"/>
      <c r="W25493" s="123"/>
      <c r="AC25493" s="123"/>
    </row>
    <row r="25494" spans="5:29" s="2" customFormat="1">
      <c r="E25494" s="120"/>
      <c r="M25494" s="120"/>
      <c r="N25494" s="120"/>
      <c r="U25494" s="121"/>
      <c r="V25494" s="122"/>
      <c r="W25494" s="123"/>
      <c r="AC25494" s="123"/>
    </row>
    <row r="25495" spans="5:29" s="2" customFormat="1">
      <c r="E25495" s="120"/>
      <c r="M25495" s="120"/>
      <c r="N25495" s="120"/>
      <c r="U25495" s="121"/>
      <c r="V25495" s="122"/>
      <c r="W25495" s="123"/>
      <c r="AC25495" s="123"/>
    </row>
    <row r="25496" spans="5:29" s="2" customFormat="1">
      <c r="E25496" s="120"/>
      <c r="M25496" s="120"/>
      <c r="N25496" s="120"/>
      <c r="U25496" s="121"/>
      <c r="V25496" s="122"/>
      <c r="W25496" s="123"/>
      <c r="AC25496" s="123"/>
    </row>
    <row r="25497" spans="5:29" s="2" customFormat="1">
      <c r="E25497" s="120"/>
      <c r="M25497" s="120"/>
      <c r="N25497" s="120"/>
      <c r="U25497" s="121"/>
      <c r="V25497" s="122"/>
      <c r="W25497" s="123"/>
      <c r="AC25497" s="123"/>
    </row>
    <row r="25498" spans="5:29" s="2" customFormat="1">
      <c r="E25498" s="120"/>
      <c r="M25498" s="120"/>
      <c r="N25498" s="120"/>
      <c r="U25498" s="121"/>
      <c r="V25498" s="122"/>
      <c r="W25498" s="123"/>
      <c r="AC25498" s="123"/>
    </row>
    <row r="25499" spans="5:29" s="2" customFormat="1">
      <c r="E25499" s="120"/>
      <c r="M25499" s="120"/>
      <c r="N25499" s="120"/>
      <c r="U25499" s="121"/>
      <c r="V25499" s="122"/>
      <c r="W25499" s="123"/>
      <c r="AC25499" s="123"/>
    </row>
    <row r="25500" spans="5:29" s="2" customFormat="1">
      <c r="E25500" s="120"/>
      <c r="M25500" s="120"/>
      <c r="N25500" s="120"/>
      <c r="U25500" s="121"/>
      <c r="V25500" s="122"/>
      <c r="W25500" s="123"/>
      <c r="AC25500" s="123"/>
    </row>
    <row r="25501" spans="5:29" s="2" customFormat="1">
      <c r="E25501" s="120"/>
      <c r="M25501" s="120"/>
      <c r="N25501" s="120"/>
      <c r="U25501" s="121"/>
      <c r="V25501" s="122"/>
      <c r="W25501" s="123"/>
      <c r="AC25501" s="123"/>
    </row>
    <row r="25502" spans="5:29" s="2" customFormat="1">
      <c r="E25502" s="120"/>
      <c r="M25502" s="120"/>
      <c r="N25502" s="120"/>
      <c r="U25502" s="121"/>
      <c r="V25502" s="122"/>
      <c r="W25502" s="123"/>
      <c r="AC25502" s="123"/>
    </row>
    <row r="25503" spans="5:29" s="2" customFormat="1">
      <c r="E25503" s="120"/>
      <c r="M25503" s="120"/>
      <c r="N25503" s="120"/>
      <c r="U25503" s="121"/>
      <c r="V25503" s="122"/>
      <c r="W25503" s="123"/>
      <c r="AC25503" s="123"/>
    </row>
    <row r="25504" spans="5:29" s="2" customFormat="1">
      <c r="E25504" s="120"/>
      <c r="M25504" s="120"/>
      <c r="N25504" s="120"/>
      <c r="U25504" s="121"/>
      <c r="V25504" s="122"/>
      <c r="W25504" s="123"/>
      <c r="AC25504" s="123"/>
    </row>
    <row r="25505" spans="5:29" s="2" customFormat="1">
      <c r="E25505" s="120"/>
      <c r="M25505" s="120"/>
      <c r="N25505" s="120"/>
      <c r="U25505" s="121"/>
      <c r="V25505" s="122"/>
      <c r="W25505" s="123"/>
      <c r="AC25505" s="123"/>
    </row>
    <row r="25506" spans="5:29" s="2" customFormat="1">
      <c r="E25506" s="120"/>
      <c r="M25506" s="120"/>
      <c r="N25506" s="120"/>
      <c r="U25506" s="121"/>
      <c r="V25506" s="122"/>
      <c r="W25506" s="123"/>
      <c r="AC25506" s="123"/>
    </row>
    <row r="25507" spans="5:29" s="2" customFormat="1">
      <c r="E25507" s="120"/>
      <c r="M25507" s="120"/>
      <c r="N25507" s="120"/>
      <c r="U25507" s="121"/>
      <c r="V25507" s="122"/>
      <c r="W25507" s="123"/>
      <c r="AC25507" s="123"/>
    </row>
    <row r="25508" spans="5:29" s="2" customFormat="1">
      <c r="E25508" s="120"/>
      <c r="M25508" s="120"/>
      <c r="N25508" s="120"/>
      <c r="U25508" s="121"/>
      <c r="V25508" s="122"/>
      <c r="W25508" s="123"/>
      <c r="AC25508" s="123"/>
    </row>
    <row r="25509" spans="5:29" s="2" customFormat="1">
      <c r="E25509" s="120"/>
      <c r="M25509" s="120"/>
      <c r="N25509" s="120"/>
      <c r="U25509" s="121"/>
      <c r="V25509" s="122"/>
      <c r="W25509" s="123"/>
      <c r="AC25509" s="123"/>
    </row>
    <row r="25510" spans="5:29" s="2" customFormat="1">
      <c r="E25510" s="120"/>
      <c r="M25510" s="120"/>
      <c r="N25510" s="120"/>
      <c r="U25510" s="121"/>
      <c r="V25510" s="122"/>
      <c r="W25510" s="123"/>
      <c r="AC25510" s="123"/>
    </row>
    <row r="25511" spans="5:29" s="2" customFormat="1">
      <c r="E25511" s="120"/>
      <c r="M25511" s="120"/>
      <c r="N25511" s="120"/>
      <c r="U25511" s="121"/>
      <c r="V25511" s="122"/>
      <c r="W25511" s="123"/>
      <c r="AC25511" s="123"/>
    </row>
    <row r="25512" spans="5:29" s="2" customFormat="1">
      <c r="E25512" s="120"/>
      <c r="M25512" s="120"/>
      <c r="N25512" s="120"/>
      <c r="U25512" s="121"/>
      <c r="V25512" s="122"/>
      <c r="W25512" s="123"/>
      <c r="AC25512" s="123"/>
    </row>
    <row r="25513" spans="5:29" s="2" customFormat="1">
      <c r="E25513" s="120"/>
      <c r="M25513" s="120"/>
      <c r="N25513" s="120"/>
      <c r="U25513" s="121"/>
      <c r="V25513" s="122"/>
      <c r="W25513" s="123"/>
      <c r="AC25513" s="123"/>
    </row>
    <row r="25514" spans="5:29" s="2" customFormat="1">
      <c r="E25514" s="120"/>
      <c r="M25514" s="120"/>
      <c r="N25514" s="120"/>
      <c r="U25514" s="121"/>
      <c r="V25514" s="122"/>
      <c r="W25514" s="123"/>
      <c r="AC25514" s="123"/>
    </row>
    <row r="25515" spans="5:29" s="2" customFormat="1">
      <c r="E25515" s="120"/>
      <c r="M25515" s="120"/>
      <c r="N25515" s="120"/>
      <c r="U25515" s="121"/>
      <c r="V25515" s="122"/>
      <c r="W25515" s="123"/>
      <c r="AC25515" s="123"/>
    </row>
    <row r="25516" spans="5:29" s="2" customFormat="1">
      <c r="E25516" s="120"/>
      <c r="M25516" s="120"/>
      <c r="N25516" s="120"/>
      <c r="U25516" s="121"/>
      <c r="V25516" s="122"/>
      <c r="W25516" s="123"/>
      <c r="AC25516" s="123"/>
    </row>
    <row r="25517" spans="5:29" s="2" customFormat="1">
      <c r="E25517" s="120"/>
      <c r="M25517" s="120"/>
      <c r="N25517" s="120"/>
      <c r="U25517" s="121"/>
      <c r="V25517" s="122"/>
      <c r="W25517" s="123"/>
      <c r="AC25517" s="123"/>
    </row>
    <row r="25518" spans="5:29" s="2" customFormat="1">
      <c r="E25518" s="120"/>
      <c r="M25518" s="120"/>
      <c r="N25518" s="120"/>
      <c r="U25518" s="121"/>
      <c r="V25518" s="122"/>
      <c r="W25518" s="123"/>
      <c r="AC25518" s="123"/>
    </row>
    <row r="25519" spans="5:29" s="2" customFormat="1">
      <c r="E25519" s="120"/>
      <c r="M25519" s="120"/>
      <c r="N25519" s="120"/>
      <c r="U25519" s="121"/>
      <c r="V25519" s="122"/>
      <c r="W25519" s="123"/>
      <c r="AC25519" s="123"/>
    </row>
    <row r="25520" spans="5:29" s="2" customFormat="1">
      <c r="E25520" s="120"/>
      <c r="M25520" s="120"/>
      <c r="N25520" s="120"/>
      <c r="U25520" s="121"/>
      <c r="V25520" s="122"/>
      <c r="W25520" s="123"/>
      <c r="AC25520" s="123"/>
    </row>
    <row r="25521" spans="5:29" s="2" customFormat="1">
      <c r="E25521" s="120"/>
      <c r="M25521" s="120"/>
      <c r="N25521" s="120"/>
      <c r="U25521" s="121"/>
      <c r="V25521" s="122"/>
      <c r="W25521" s="123"/>
      <c r="AC25521" s="123"/>
    </row>
    <row r="25522" spans="5:29" s="2" customFormat="1">
      <c r="E25522" s="120"/>
      <c r="M25522" s="120"/>
      <c r="N25522" s="120"/>
      <c r="U25522" s="121"/>
      <c r="V25522" s="122"/>
      <c r="W25522" s="123"/>
      <c r="AC25522" s="123"/>
    </row>
    <row r="25523" spans="5:29" s="2" customFormat="1">
      <c r="E25523" s="120"/>
      <c r="M25523" s="120"/>
      <c r="N25523" s="120"/>
      <c r="U25523" s="121"/>
      <c r="V25523" s="122"/>
      <c r="W25523" s="123"/>
      <c r="AC25523" s="123"/>
    </row>
    <row r="25524" spans="5:29" s="2" customFormat="1">
      <c r="E25524" s="120"/>
      <c r="M25524" s="120"/>
      <c r="N25524" s="120"/>
      <c r="U25524" s="121"/>
      <c r="V25524" s="122"/>
      <c r="W25524" s="123"/>
      <c r="AC25524" s="123"/>
    </row>
    <row r="25525" spans="5:29" s="2" customFormat="1">
      <c r="E25525" s="120"/>
      <c r="M25525" s="120"/>
      <c r="N25525" s="120"/>
      <c r="U25525" s="121"/>
      <c r="V25525" s="122"/>
      <c r="W25525" s="123"/>
      <c r="AC25525" s="123"/>
    </row>
    <row r="25526" spans="5:29" s="2" customFormat="1">
      <c r="E25526" s="120"/>
      <c r="M25526" s="120"/>
      <c r="N25526" s="120"/>
      <c r="U25526" s="121"/>
      <c r="V25526" s="122"/>
      <c r="W25526" s="123"/>
      <c r="AC25526" s="123"/>
    </row>
    <row r="25527" spans="5:29" s="2" customFormat="1">
      <c r="E25527" s="120"/>
      <c r="M25527" s="120"/>
      <c r="N25527" s="120"/>
      <c r="U25527" s="121"/>
      <c r="V25527" s="122"/>
      <c r="W25527" s="123"/>
      <c r="AC25527" s="123"/>
    </row>
    <row r="25528" spans="5:29" s="2" customFormat="1">
      <c r="E25528" s="120"/>
      <c r="M25528" s="120"/>
      <c r="N25528" s="120"/>
      <c r="U25528" s="121"/>
      <c r="V25528" s="122"/>
      <c r="W25528" s="123"/>
      <c r="AC25528" s="123"/>
    </row>
    <row r="25529" spans="5:29" s="2" customFormat="1">
      <c r="E25529" s="120"/>
      <c r="M25529" s="120"/>
      <c r="N25529" s="120"/>
      <c r="U25529" s="121"/>
      <c r="V25529" s="122"/>
      <c r="W25529" s="123"/>
      <c r="AC25529" s="123"/>
    </row>
    <row r="25530" spans="5:29" s="2" customFormat="1">
      <c r="E25530" s="120"/>
      <c r="M25530" s="120"/>
      <c r="N25530" s="120"/>
      <c r="U25530" s="121"/>
      <c r="V25530" s="122"/>
      <c r="W25530" s="123"/>
      <c r="AC25530" s="123"/>
    </row>
    <row r="25531" spans="5:29" s="2" customFormat="1">
      <c r="E25531" s="120"/>
      <c r="M25531" s="120"/>
      <c r="N25531" s="120"/>
      <c r="U25531" s="121"/>
      <c r="V25531" s="122"/>
      <c r="W25531" s="123"/>
      <c r="AC25531" s="123"/>
    </row>
    <row r="25532" spans="5:29" s="2" customFormat="1">
      <c r="E25532" s="120"/>
      <c r="M25532" s="120"/>
      <c r="N25532" s="120"/>
      <c r="U25532" s="121"/>
      <c r="V25532" s="122"/>
      <c r="W25532" s="123"/>
      <c r="AC25532" s="123"/>
    </row>
    <row r="25533" spans="5:29" s="2" customFormat="1">
      <c r="E25533" s="120"/>
      <c r="M25533" s="120"/>
      <c r="N25533" s="120"/>
      <c r="U25533" s="121"/>
      <c r="V25533" s="122"/>
      <c r="W25533" s="123"/>
      <c r="AC25533" s="123"/>
    </row>
    <row r="25534" spans="5:29" s="2" customFormat="1">
      <c r="E25534" s="120"/>
      <c r="M25534" s="120"/>
      <c r="N25534" s="120"/>
      <c r="U25534" s="121"/>
      <c r="V25534" s="122"/>
      <c r="W25534" s="123"/>
      <c r="AC25534" s="123"/>
    </row>
    <row r="25535" spans="5:29" s="2" customFormat="1">
      <c r="E25535" s="120"/>
      <c r="M25535" s="120"/>
      <c r="N25535" s="120"/>
      <c r="U25535" s="121"/>
      <c r="V25535" s="122"/>
      <c r="W25535" s="123"/>
      <c r="AC25535" s="123"/>
    </row>
    <row r="25536" spans="5:29" s="2" customFormat="1">
      <c r="E25536" s="120"/>
      <c r="M25536" s="120"/>
      <c r="N25536" s="120"/>
      <c r="U25536" s="121"/>
      <c r="V25536" s="122"/>
      <c r="W25536" s="123"/>
      <c r="AC25536" s="123"/>
    </row>
    <row r="25537" spans="5:29" s="2" customFormat="1">
      <c r="E25537" s="120"/>
      <c r="M25537" s="120"/>
      <c r="N25537" s="120"/>
      <c r="U25537" s="121"/>
      <c r="V25537" s="122"/>
      <c r="W25537" s="123"/>
      <c r="AC25537" s="123"/>
    </row>
    <row r="25538" spans="5:29" s="2" customFormat="1">
      <c r="E25538" s="120"/>
      <c r="M25538" s="120"/>
      <c r="N25538" s="120"/>
      <c r="U25538" s="121"/>
      <c r="V25538" s="122"/>
      <c r="W25538" s="123"/>
      <c r="AC25538" s="123"/>
    </row>
    <row r="25539" spans="5:29" s="2" customFormat="1">
      <c r="E25539" s="120"/>
      <c r="M25539" s="120"/>
      <c r="N25539" s="120"/>
      <c r="U25539" s="121"/>
      <c r="V25539" s="122"/>
      <c r="W25539" s="123"/>
      <c r="AC25539" s="123"/>
    </row>
    <row r="25540" spans="5:29" s="2" customFormat="1">
      <c r="E25540" s="120"/>
      <c r="M25540" s="120"/>
      <c r="N25540" s="120"/>
      <c r="U25540" s="121"/>
      <c r="V25540" s="122"/>
      <c r="W25540" s="123"/>
      <c r="AC25540" s="123"/>
    </row>
    <row r="25541" spans="5:29" s="2" customFormat="1">
      <c r="E25541" s="120"/>
      <c r="M25541" s="120"/>
      <c r="N25541" s="120"/>
      <c r="U25541" s="121"/>
      <c r="V25541" s="122"/>
      <c r="W25541" s="123"/>
      <c r="AC25541" s="123"/>
    </row>
    <row r="25542" spans="5:29" s="2" customFormat="1">
      <c r="E25542" s="120"/>
      <c r="M25542" s="120"/>
      <c r="N25542" s="120"/>
      <c r="U25542" s="121"/>
      <c r="V25542" s="122"/>
      <c r="W25542" s="123"/>
      <c r="AC25542" s="123"/>
    </row>
    <row r="25543" spans="5:29" s="2" customFormat="1">
      <c r="E25543" s="120"/>
      <c r="M25543" s="120"/>
      <c r="N25543" s="120"/>
      <c r="U25543" s="121"/>
      <c r="V25543" s="122"/>
      <c r="W25543" s="123"/>
      <c r="AC25543" s="123"/>
    </row>
    <row r="25544" spans="5:29" s="2" customFormat="1">
      <c r="E25544" s="120"/>
      <c r="M25544" s="120"/>
      <c r="N25544" s="120"/>
      <c r="U25544" s="121"/>
      <c r="V25544" s="122"/>
      <c r="W25544" s="123"/>
      <c r="AC25544" s="123"/>
    </row>
    <row r="25545" spans="5:29" s="2" customFormat="1">
      <c r="E25545" s="120"/>
      <c r="M25545" s="120"/>
      <c r="N25545" s="120"/>
      <c r="U25545" s="121"/>
      <c r="V25545" s="122"/>
      <c r="W25545" s="123"/>
      <c r="AC25545" s="123"/>
    </row>
    <row r="25546" spans="5:29" s="2" customFormat="1">
      <c r="E25546" s="120"/>
      <c r="M25546" s="120"/>
      <c r="N25546" s="120"/>
      <c r="U25546" s="121"/>
      <c r="V25546" s="122"/>
      <c r="W25546" s="123"/>
      <c r="AC25546" s="123"/>
    </row>
    <row r="25547" spans="5:29" s="2" customFormat="1">
      <c r="E25547" s="120"/>
      <c r="M25547" s="120"/>
      <c r="N25547" s="120"/>
      <c r="U25547" s="121"/>
      <c r="V25547" s="122"/>
      <c r="W25547" s="123"/>
      <c r="AC25547" s="123"/>
    </row>
    <row r="25548" spans="5:29" s="2" customFormat="1">
      <c r="E25548" s="120"/>
      <c r="M25548" s="120"/>
      <c r="N25548" s="120"/>
      <c r="U25548" s="121"/>
      <c r="V25548" s="122"/>
      <c r="W25548" s="123"/>
      <c r="AC25548" s="123"/>
    </row>
    <row r="25549" spans="5:29" s="2" customFormat="1">
      <c r="E25549" s="120"/>
      <c r="M25549" s="120"/>
      <c r="N25549" s="120"/>
      <c r="U25549" s="121"/>
      <c r="V25549" s="122"/>
      <c r="W25549" s="123"/>
      <c r="AC25549" s="123"/>
    </row>
    <row r="25550" spans="5:29" s="2" customFormat="1">
      <c r="E25550" s="120"/>
      <c r="M25550" s="120"/>
      <c r="N25550" s="120"/>
      <c r="U25550" s="121"/>
      <c r="V25550" s="122"/>
      <c r="W25550" s="123"/>
      <c r="AC25550" s="123"/>
    </row>
    <row r="25551" spans="5:29" s="2" customFormat="1">
      <c r="E25551" s="120"/>
      <c r="M25551" s="120"/>
      <c r="N25551" s="120"/>
      <c r="U25551" s="121"/>
      <c r="V25551" s="122"/>
      <c r="W25551" s="123"/>
      <c r="AC25551" s="123"/>
    </row>
    <row r="25552" spans="5:29" s="2" customFormat="1">
      <c r="E25552" s="120"/>
      <c r="M25552" s="120"/>
      <c r="N25552" s="120"/>
      <c r="U25552" s="121"/>
      <c r="V25552" s="122"/>
      <c r="W25552" s="123"/>
      <c r="AC25552" s="123"/>
    </row>
    <row r="25553" spans="5:29" s="2" customFormat="1">
      <c r="E25553" s="120"/>
      <c r="M25553" s="120"/>
      <c r="N25553" s="120"/>
      <c r="U25553" s="121"/>
      <c r="V25553" s="122"/>
      <c r="W25553" s="123"/>
      <c r="AC25553" s="123"/>
    </row>
    <row r="25554" spans="5:29" s="2" customFormat="1">
      <c r="E25554" s="120"/>
      <c r="M25554" s="120"/>
      <c r="N25554" s="120"/>
      <c r="U25554" s="121"/>
      <c r="V25554" s="122"/>
      <c r="W25554" s="123"/>
      <c r="AC25554" s="123"/>
    </row>
    <row r="25555" spans="5:29" s="2" customFormat="1">
      <c r="E25555" s="120"/>
      <c r="M25555" s="120"/>
      <c r="N25555" s="120"/>
      <c r="U25555" s="121"/>
      <c r="V25555" s="122"/>
      <c r="W25555" s="123"/>
      <c r="AC25555" s="123"/>
    </row>
    <row r="25556" spans="5:29" s="2" customFormat="1">
      <c r="E25556" s="120"/>
      <c r="M25556" s="120"/>
      <c r="N25556" s="120"/>
      <c r="U25556" s="121"/>
      <c r="V25556" s="122"/>
      <c r="W25556" s="123"/>
      <c r="AC25556" s="123"/>
    </row>
    <row r="25557" spans="5:29" s="2" customFormat="1">
      <c r="E25557" s="120"/>
      <c r="M25557" s="120"/>
      <c r="N25557" s="120"/>
      <c r="U25557" s="121"/>
      <c r="V25557" s="122"/>
      <c r="W25557" s="123"/>
      <c r="AC25557" s="123"/>
    </row>
    <row r="25558" spans="5:29" s="2" customFormat="1">
      <c r="E25558" s="120"/>
      <c r="M25558" s="120"/>
      <c r="N25558" s="120"/>
      <c r="U25558" s="121"/>
      <c r="V25558" s="122"/>
      <c r="W25558" s="123"/>
      <c r="AC25558" s="123"/>
    </row>
    <row r="25559" spans="5:29" s="2" customFormat="1">
      <c r="E25559" s="120"/>
      <c r="M25559" s="120"/>
      <c r="N25559" s="120"/>
      <c r="U25559" s="121"/>
      <c r="V25559" s="122"/>
      <c r="W25559" s="123"/>
      <c r="AC25559" s="123"/>
    </row>
    <row r="25560" spans="5:29" s="2" customFormat="1">
      <c r="E25560" s="120"/>
      <c r="M25560" s="120"/>
      <c r="N25560" s="120"/>
      <c r="U25560" s="121"/>
      <c r="V25560" s="122"/>
      <c r="W25560" s="123"/>
      <c r="AC25560" s="123"/>
    </row>
    <row r="25561" spans="5:29" s="2" customFormat="1">
      <c r="E25561" s="120"/>
      <c r="M25561" s="120"/>
      <c r="N25561" s="120"/>
      <c r="U25561" s="121"/>
      <c r="V25561" s="122"/>
      <c r="W25561" s="123"/>
      <c r="AC25561" s="123"/>
    </row>
    <row r="25562" spans="5:29" s="2" customFormat="1">
      <c r="E25562" s="120"/>
      <c r="M25562" s="120"/>
      <c r="N25562" s="120"/>
      <c r="U25562" s="121"/>
      <c r="V25562" s="122"/>
      <c r="W25562" s="123"/>
      <c r="AC25562" s="123"/>
    </row>
    <row r="25563" spans="5:29" s="2" customFormat="1">
      <c r="E25563" s="120"/>
      <c r="M25563" s="120"/>
      <c r="N25563" s="120"/>
      <c r="U25563" s="121"/>
      <c r="V25563" s="122"/>
      <c r="W25563" s="123"/>
      <c r="AC25563" s="123"/>
    </row>
    <row r="25564" spans="5:29" s="2" customFormat="1">
      <c r="E25564" s="120"/>
      <c r="M25564" s="120"/>
      <c r="N25564" s="120"/>
      <c r="U25564" s="121"/>
      <c r="V25564" s="122"/>
      <c r="W25564" s="123"/>
      <c r="AC25564" s="123"/>
    </row>
    <row r="25565" spans="5:29" s="2" customFormat="1">
      <c r="E25565" s="120"/>
      <c r="M25565" s="120"/>
      <c r="N25565" s="120"/>
      <c r="U25565" s="121"/>
      <c r="V25565" s="122"/>
      <c r="W25565" s="123"/>
      <c r="AC25565" s="123"/>
    </row>
    <row r="25566" spans="5:29" s="2" customFormat="1">
      <c r="E25566" s="120"/>
      <c r="M25566" s="120"/>
      <c r="N25566" s="120"/>
      <c r="U25566" s="121"/>
      <c r="V25566" s="122"/>
      <c r="W25566" s="123"/>
      <c r="AC25566" s="123"/>
    </row>
    <row r="25567" spans="5:29" s="2" customFormat="1">
      <c r="E25567" s="120"/>
      <c r="M25567" s="120"/>
      <c r="N25567" s="120"/>
      <c r="U25567" s="121"/>
      <c r="V25567" s="122"/>
      <c r="W25567" s="123"/>
      <c r="AC25567" s="123"/>
    </row>
    <row r="25568" spans="5:29" s="2" customFormat="1">
      <c r="E25568" s="120"/>
      <c r="M25568" s="120"/>
      <c r="N25568" s="120"/>
      <c r="U25568" s="121"/>
      <c r="V25568" s="122"/>
      <c r="W25568" s="123"/>
      <c r="AC25568" s="123"/>
    </row>
    <row r="25569" spans="5:29" s="2" customFormat="1">
      <c r="E25569" s="120"/>
      <c r="M25569" s="120"/>
      <c r="N25569" s="120"/>
      <c r="U25569" s="121"/>
      <c r="V25569" s="122"/>
      <c r="W25569" s="123"/>
      <c r="AC25569" s="123"/>
    </row>
    <row r="25570" spans="5:29" s="2" customFormat="1">
      <c r="E25570" s="120"/>
      <c r="M25570" s="120"/>
      <c r="N25570" s="120"/>
      <c r="U25570" s="121"/>
      <c r="V25570" s="122"/>
      <c r="W25570" s="123"/>
      <c r="AC25570" s="123"/>
    </row>
    <row r="25571" spans="5:29" s="2" customFormat="1">
      <c r="E25571" s="120"/>
      <c r="M25571" s="120"/>
      <c r="N25571" s="120"/>
      <c r="U25571" s="121"/>
      <c r="V25571" s="122"/>
      <c r="W25571" s="123"/>
      <c r="AC25571" s="123"/>
    </row>
    <row r="25572" spans="5:29" s="2" customFormat="1">
      <c r="E25572" s="120"/>
      <c r="M25572" s="120"/>
      <c r="N25572" s="120"/>
      <c r="U25572" s="121"/>
      <c r="V25572" s="122"/>
      <c r="W25572" s="123"/>
      <c r="AC25572" s="123"/>
    </row>
    <row r="25573" spans="5:29" s="2" customFormat="1">
      <c r="E25573" s="120"/>
      <c r="M25573" s="120"/>
      <c r="N25573" s="120"/>
      <c r="U25573" s="121"/>
      <c r="V25573" s="122"/>
      <c r="W25573" s="123"/>
      <c r="AC25573" s="123"/>
    </row>
    <row r="25574" spans="5:29" s="2" customFormat="1">
      <c r="E25574" s="120"/>
      <c r="M25574" s="120"/>
      <c r="N25574" s="120"/>
      <c r="U25574" s="121"/>
      <c r="V25574" s="122"/>
      <c r="W25574" s="123"/>
      <c r="AC25574" s="123"/>
    </row>
    <row r="25575" spans="5:29" s="2" customFormat="1">
      <c r="E25575" s="120"/>
      <c r="M25575" s="120"/>
      <c r="N25575" s="120"/>
      <c r="U25575" s="121"/>
      <c r="V25575" s="122"/>
      <c r="W25575" s="123"/>
      <c r="AC25575" s="123"/>
    </row>
    <row r="25576" spans="5:29" s="2" customFormat="1">
      <c r="E25576" s="120"/>
      <c r="M25576" s="120"/>
      <c r="N25576" s="120"/>
      <c r="U25576" s="121"/>
      <c r="V25576" s="122"/>
      <c r="W25576" s="123"/>
      <c r="AC25576" s="123"/>
    </row>
    <row r="25577" spans="5:29" s="2" customFormat="1">
      <c r="E25577" s="120"/>
      <c r="M25577" s="120"/>
      <c r="N25577" s="120"/>
      <c r="U25577" s="121"/>
      <c r="V25577" s="122"/>
      <c r="W25577" s="123"/>
      <c r="AC25577" s="123"/>
    </row>
    <row r="25578" spans="5:29" s="2" customFormat="1">
      <c r="E25578" s="120"/>
      <c r="M25578" s="120"/>
      <c r="N25578" s="120"/>
      <c r="U25578" s="121"/>
      <c r="V25578" s="122"/>
      <c r="W25578" s="123"/>
      <c r="AC25578" s="123"/>
    </row>
    <row r="25579" spans="5:29" s="2" customFormat="1">
      <c r="E25579" s="120"/>
      <c r="M25579" s="120"/>
      <c r="N25579" s="120"/>
      <c r="U25579" s="121"/>
      <c r="V25579" s="122"/>
      <c r="W25579" s="123"/>
      <c r="AC25579" s="123"/>
    </row>
    <row r="25580" spans="5:29" s="2" customFormat="1">
      <c r="E25580" s="120"/>
      <c r="M25580" s="120"/>
      <c r="N25580" s="120"/>
      <c r="U25580" s="121"/>
      <c r="V25580" s="122"/>
      <c r="W25580" s="123"/>
      <c r="AC25580" s="123"/>
    </row>
    <row r="25581" spans="5:29" s="2" customFormat="1">
      <c r="E25581" s="120"/>
      <c r="M25581" s="120"/>
      <c r="N25581" s="120"/>
      <c r="U25581" s="121"/>
      <c r="V25581" s="122"/>
      <c r="W25581" s="123"/>
      <c r="AC25581" s="123"/>
    </row>
    <row r="25582" spans="5:29" s="2" customFormat="1">
      <c r="E25582" s="120"/>
      <c r="M25582" s="120"/>
      <c r="N25582" s="120"/>
      <c r="U25582" s="121"/>
      <c r="V25582" s="122"/>
      <c r="W25582" s="123"/>
      <c r="AC25582" s="123"/>
    </row>
    <row r="25583" spans="5:29" s="2" customFormat="1">
      <c r="E25583" s="120"/>
      <c r="M25583" s="120"/>
      <c r="N25583" s="120"/>
      <c r="U25583" s="121"/>
      <c r="V25583" s="122"/>
      <c r="W25583" s="123"/>
      <c r="AC25583" s="123"/>
    </row>
    <row r="25584" spans="5:29" s="2" customFormat="1">
      <c r="E25584" s="120"/>
      <c r="M25584" s="120"/>
      <c r="N25584" s="120"/>
      <c r="U25584" s="121"/>
      <c r="V25584" s="122"/>
      <c r="W25584" s="123"/>
      <c r="AC25584" s="123"/>
    </row>
    <row r="25585" spans="5:29" s="2" customFormat="1">
      <c r="E25585" s="120"/>
      <c r="M25585" s="120"/>
      <c r="N25585" s="120"/>
      <c r="U25585" s="121"/>
      <c r="V25585" s="122"/>
      <c r="W25585" s="123"/>
      <c r="AC25585" s="123"/>
    </row>
    <row r="25586" spans="5:29" s="2" customFormat="1">
      <c r="E25586" s="120"/>
      <c r="M25586" s="120"/>
      <c r="N25586" s="120"/>
      <c r="U25586" s="121"/>
      <c r="V25586" s="122"/>
      <c r="W25586" s="123"/>
      <c r="AC25586" s="123"/>
    </row>
    <row r="25587" spans="5:29" s="2" customFormat="1">
      <c r="E25587" s="120"/>
      <c r="M25587" s="120"/>
      <c r="N25587" s="120"/>
      <c r="U25587" s="121"/>
      <c r="V25587" s="122"/>
      <c r="W25587" s="123"/>
      <c r="AC25587" s="123"/>
    </row>
    <row r="25588" spans="5:29" s="2" customFormat="1">
      <c r="E25588" s="120"/>
      <c r="M25588" s="120"/>
      <c r="N25588" s="120"/>
      <c r="U25588" s="121"/>
      <c r="V25588" s="122"/>
      <c r="W25588" s="123"/>
      <c r="AC25588" s="123"/>
    </row>
    <row r="25589" spans="5:29" s="2" customFormat="1">
      <c r="E25589" s="120"/>
      <c r="M25589" s="120"/>
      <c r="N25589" s="120"/>
      <c r="U25589" s="121"/>
      <c r="V25589" s="122"/>
      <c r="W25589" s="123"/>
      <c r="AC25589" s="123"/>
    </row>
    <row r="25590" spans="5:29" s="2" customFormat="1">
      <c r="E25590" s="120"/>
      <c r="M25590" s="120"/>
      <c r="N25590" s="120"/>
      <c r="U25590" s="121"/>
      <c r="V25590" s="122"/>
      <c r="W25590" s="123"/>
      <c r="AC25590" s="123"/>
    </row>
    <row r="25591" spans="5:29" s="2" customFormat="1">
      <c r="E25591" s="120"/>
      <c r="M25591" s="120"/>
      <c r="N25591" s="120"/>
      <c r="U25591" s="121"/>
      <c r="V25591" s="122"/>
      <c r="W25591" s="123"/>
      <c r="AC25591" s="123"/>
    </row>
    <row r="25592" spans="5:29" s="2" customFormat="1">
      <c r="E25592" s="120"/>
      <c r="M25592" s="120"/>
      <c r="N25592" s="120"/>
      <c r="U25592" s="121"/>
      <c r="V25592" s="122"/>
      <c r="W25592" s="123"/>
      <c r="AC25592" s="123"/>
    </row>
    <row r="25593" spans="5:29" s="2" customFormat="1">
      <c r="E25593" s="120"/>
      <c r="M25593" s="120"/>
      <c r="N25593" s="120"/>
      <c r="U25593" s="121"/>
      <c r="V25593" s="122"/>
      <c r="W25593" s="123"/>
      <c r="AC25593" s="123"/>
    </row>
    <row r="25594" spans="5:29" s="2" customFormat="1">
      <c r="E25594" s="120"/>
      <c r="M25594" s="120"/>
      <c r="N25594" s="120"/>
      <c r="U25594" s="121"/>
      <c r="V25594" s="122"/>
      <c r="W25594" s="123"/>
      <c r="AC25594" s="123"/>
    </row>
    <row r="25595" spans="5:29" s="2" customFormat="1">
      <c r="E25595" s="120"/>
      <c r="M25595" s="120"/>
      <c r="N25595" s="120"/>
      <c r="U25595" s="121"/>
      <c r="V25595" s="122"/>
      <c r="W25595" s="123"/>
      <c r="AC25595" s="123"/>
    </row>
    <row r="25596" spans="5:29" s="2" customFormat="1">
      <c r="E25596" s="120"/>
      <c r="M25596" s="120"/>
      <c r="N25596" s="120"/>
      <c r="U25596" s="121"/>
      <c r="V25596" s="122"/>
      <c r="W25596" s="123"/>
      <c r="AC25596" s="123"/>
    </row>
    <row r="25597" spans="5:29" s="2" customFormat="1">
      <c r="E25597" s="120"/>
      <c r="M25597" s="120"/>
      <c r="N25597" s="120"/>
      <c r="U25597" s="121"/>
      <c r="V25597" s="122"/>
      <c r="W25597" s="123"/>
      <c r="AC25597" s="123"/>
    </row>
    <row r="25598" spans="5:29" s="2" customFormat="1">
      <c r="E25598" s="120"/>
      <c r="M25598" s="120"/>
      <c r="N25598" s="120"/>
      <c r="U25598" s="121"/>
      <c r="V25598" s="122"/>
      <c r="W25598" s="123"/>
      <c r="AC25598" s="123"/>
    </row>
    <row r="25599" spans="5:29" s="2" customFormat="1">
      <c r="E25599" s="120"/>
      <c r="M25599" s="120"/>
      <c r="N25599" s="120"/>
      <c r="U25599" s="121"/>
      <c r="V25599" s="122"/>
      <c r="W25599" s="123"/>
      <c r="AC25599" s="123"/>
    </row>
    <row r="25600" spans="5:29" s="2" customFormat="1">
      <c r="E25600" s="120"/>
      <c r="M25600" s="120"/>
      <c r="N25600" s="120"/>
      <c r="U25600" s="121"/>
      <c r="V25600" s="122"/>
      <c r="W25600" s="123"/>
      <c r="AC25600" s="123"/>
    </row>
    <row r="25601" spans="5:29" s="2" customFormat="1">
      <c r="E25601" s="120"/>
      <c r="M25601" s="120"/>
      <c r="N25601" s="120"/>
      <c r="U25601" s="121"/>
      <c r="V25601" s="122"/>
      <c r="W25601" s="123"/>
      <c r="AC25601" s="123"/>
    </row>
    <row r="25602" spans="5:29" s="2" customFormat="1">
      <c r="E25602" s="120"/>
      <c r="M25602" s="120"/>
      <c r="N25602" s="120"/>
      <c r="U25602" s="121"/>
      <c r="V25602" s="122"/>
      <c r="W25602" s="123"/>
      <c r="AC25602" s="123"/>
    </row>
    <row r="25603" spans="5:29" s="2" customFormat="1">
      <c r="E25603" s="120"/>
      <c r="M25603" s="120"/>
      <c r="N25603" s="120"/>
      <c r="U25603" s="121"/>
      <c r="V25603" s="122"/>
      <c r="W25603" s="123"/>
      <c r="AC25603" s="123"/>
    </row>
    <row r="25604" spans="5:29" s="2" customFormat="1">
      <c r="E25604" s="120"/>
      <c r="M25604" s="120"/>
      <c r="N25604" s="120"/>
      <c r="U25604" s="121"/>
      <c r="V25604" s="122"/>
      <c r="W25604" s="123"/>
      <c r="AC25604" s="123"/>
    </row>
    <row r="25605" spans="5:29" s="2" customFormat="1">
      <c r="E25605" s="120"/>
      <c r="M25605" s="120"/>
      <c r="N25605" s="120"/>
      <c r="U25605" s="121"/>
      <c r="V25605" s="122"/>
      <c r="W25605" s="123"/>
      <c r="AC25605" s="123"/>
    </row>
    <row r="25606" spans="5:29" s="2" customFormat="1">
      <c r="E25606" s="120"/>
      <c r="M25606" s="120"/>
      <c r="N25606" s="120"/>
      <c r="U25606" s="121"/>
      <c r="V25606" s="122"/>
      <c r="W25606" s="123"/>
      <c r="AC25606" s="123"/>
    </row>
    <row r="25607" spans="5:29" s="2" customFormat="1">
      <c r="E25607" s="120"/>
      <c r="M25607" s="120"/>
      <c r="N25607" s="120"/>
      <c r="U25607" s="121"/>
      <c r="V25607" s="122"/>
      <c r="W25607" s="123"/>
      <c r="AC25607" s="123"/>
    </row>
    <row r="25608" spans="5:29" s="2" customFormat="1">
      <c r="E25608" s="120"/>
      <c r="M25608" s="120"/>
      <c r="N25608" s="120"/>
      <c r="U25608" s="121"/>
      <c r="V25608" s="122"/>
      <c r="W25608" s="123"/>
      <c r="AC25608" s="123"/>
    </row>
    <row r="25609" spans="5:29" s="2" customFormat="1">
      <c r="E25609" s="120"/>
      <c r="M25609" s="120"/>
      <c r="N25609" s="120"/>
      <c r="U25609" s="121"/>
      <c r="V25609" s="122"/>
      <c r="W25609" s="123"/>
      <c r="AC25609" s="123"/>
    </row>
    <row r="25610" spans="5:29" s="2" customFormat="1">
      <c r="E25610" s="120"/>
      <c r="M25610" s="120"/>
      <c r="N25610" s="120"/>
      <c r="U25610" s="121"/>
      <c r="V25610" s="122"/>
      <c r="W25610" s="123"/>
      <c r="AC25610" s="123"/>
    </row>
    <row r="25611" spans="5:29" s="2" customFormat="1">
      <c r="E25611" s="120"/>
      <c r="M25611" s="120"/>
      <c r="N25611" s="120"/>
      <c r="U25611" s="121"/>
      <c r="V25611" s="122"/>
      <c r="W25611" s="123"/>
      <c r="AC25611" s="123"/>
    </row>
    <row r="25612" spans="5:29" s="2" customFormat="1">
      <c r="E25612" s="120"/>
      <c r="M25612" s="120"/>
      <c r="N25612" s="120"/>
      <c r="U25612" s="121"/>
      <c r="V25612" s="122"/>
      <c r="W25612" s="123"/>
      <c r="AC25612" s="123"/>
    </row>
    <row r="25613" spans="5:29" s="2" customFormat="1">
      <c r="E25613" s="120"/>
      <c r="M25613" s="120"/>
      <c r="N25613" s="120"/>
      <c r="U25613" s="121"/>
      <c r="V25613" s="122"/>
      <c r="W25613" s="123"/>
      <c r="AC25613" s="123"/>
    </row>
    <row r="25614" spans="5:29" s="2" customFormat="1">
      <c r="E25614" s="120"/>
      <c r="M25614" s="120"/>
      <c r="N25614" s="120"/>
      <c r="U25614" s="121"/>
      <c r="V25614" s="122"/>
      <c r="W25614" s="123"/>
      <c r="AC25614" s="123"/>
    </row>
    <row r="25615" spans="5:29" s="2" customFormat="1">
      <c r="E25615" s="120"/>
      <c r="M25615" s="120"/>
      <c r="N25615" s="120"/>
      <c r="U25615" s="121"/>
      <c r="V25615" s="122"/>
      <c r="W25615" s="123"/>
      <c r="AC25615" s="123"/>
    </row>
    <row r="25616" spans="5:29" s="2" customFormat="1">
      <c r="E25616" s="120"/>
      <c r="M25616" s="120"/>
      <c r="N25616" s="120"/>
      <c r="U25616" s="121"/>
      <c r="V25616" s="122"/>
      <c r="W25616" s="123"/>
      <c r="AC25616" s="123"/>
    </row>
    <row r="25617" spans="5:29" s="2" customFormat="1">
      <c r="E25617" s="120"/>
      <c r="M25617" s="120"/>
      <c r="N25617" s="120"/>
      <c r="U25617" s="121"/>
      <c r="V25617" s="122"/>
      <c r="W25617" s="123"/>
      <c r="AC25617" s="123"/>
    </row>
    <row r="25618" spans="5:29" s="2" customFormat="1">
      <c r="E25618" s="120"/>
      <c r="M25618" s="120"/>
      <c r="N25618" s="120"/>
      <c r="U25618" s="121"/>
      <c r="V25618" s="122"/>
      <c r="W25618" s="123"/>
      <c r="AC25618" s="123"/>
    </row>
    <row r="25619" spans="5:29" s="2" customFormat="1">
      <c r="E25619" s="120"/>
      <c r="M25619" s="120"/>
      <c r="N25619" s="120"/>
      <c r="U25619" s="121"/>
      <c r="V25619" s="122"/>
      <c r="W25619" s="123"/>
      <c r="AC25619" s="123"/>
    </row>
    <row r="25620" spans="5:29" s="2" customFormat="1">
      <c r="E25620" s="120"/>
      <c r="M25620" s="120"/>
      <c r="N25620" s="120"/>
      <c r="U25620" s="121"/>
      <c r="V25620" s="122"/>
      <c r="W25620" s="123"/>
      <c r="AC25620" s="123"/>
    </row>
    <row r="25621" spans="5:29" s="2" customFormat="1">
      <c r="E25621" s="120"/>
      <c r="M25621" s="120"/>
      <c r="N25621" s="120"/>
      <c r="U25621" s="121"/>
      <c r="V25621" s="122"/>
      <c r="W25621" s="123"/>
      <c r="AC25621" s="123"/>
    </row>
    <row r="25622" spans="5:29" s="2" customFormat="1">
      <c r="E25622" s="120"/>
      <c r="M25622" s="120"/>
      <c r="N25622" s="120"/>
      <c r="U25622" s="121"/>
      <c r="V25622" s="122"/>
      <c r="W25622" s="123"/>
      <c r="AC25622" s="123"/>
    </row>
    <row r="25623" spans="5:29" s="2" customFormat="1">
      <c r="E25623" s="120"/>
      <c r="M25623" s="120"/>
      <c r="N25623" s="120"/>
      <c r="U25623" s="121"/>
      <c r="V25623" s="122"/>
      <c r="W25623" s="123"/>
      <c r="AC25623" s="123"/>
    </row>
    <row r="25624" spans="5:29" s="2" customFormat="1">
      <c r="E25624" s="120"/>
      <c r="M25624" s="120"/>
      <c r="N25624" s="120"/>
      <c r="U25624" s="121"/>
      <c r="V25624" s="122"/>
      <c r="W25624" s="123"/>
      <c r="AC25624" s="123"/>
    </row>
    <row r="25625" spans="5:29" s="2" customFormat="1">
      <c r="E25625" s="120"/>
      <c r="M25625" s="120"/>
      <c r="N25625" s="120"/>
      <c r="U25625" s="121"/>
      <c r="V25625" s="122"/>
      <c r="W25625" s="123"/>
      <c r="AC25625" s="123"/>
    </row>
    <row r="25626" spans="5:29" s="2" customFormat="1">
      <c r="E25626" s="120"/>
      <c r="M25626" s="120"/>
      <c r="N25626" s="120"/>
      <c r="U25626" s="121"/>
      <c r="V25626" s="122"/>
      <c r="W25626" s="123"/>
      <c r="AC25626" s="123"/>
    </row>
    <row r="25627" spans="5:29" s="2" customFormat="1">
      <c r="E25627" s="120"/>
      <c r="M25627" s="120"/>
      <c r="N25627" s="120"/>
      <c r="U25627" s="121"/>
      <c r="V25627" s="122"/>
      <c r="W25627" s="123"/>
      <c r="AC25627" s="123"/>
    </row>
    <row r="25628" spans="5:29" s="2" customFormat="1">
      <c r="E25628" s="120"/>
      <c r="M25628" s="120"/>
      <c r="N25628" s="120"/>
      <c r="U25628" s="121"/>
      <c r="V25628" s="122"/>
      <c r="W25628" s="123"/>
      <c r="AC25628" s="123"/>
    </row>
    <row r="25629" spans="5:29" s="2" customFormat="1">
      <c r="E25629" s="120"/>
      <c r="M25629" s="120"/>
      <c r="N25629" s="120"/>
      <c r="U25629" s="121"/>
      <c r="V25629" s="122"/>
      <c r="W25629" s="123"/>
      <c r="AC25629" s="123"/>
    </row>
    <row r="25630" spans="5:29" s="2" customFormat="1">
      <c r="E25630" s="120"/>
      <c r="M25630" s="120"/>
      <c r="N25630" s="120"/>
      <c r="U25630" s="121"/>
      <c r="V25630" s="122"/>
      <c r="W25630" s="123"/>
      <c r="AC25630" s="123"/>
    </row>
    <row r="25631" spans="5:29" s="2" customFormat="1">
      <c r="E25631" s="120"/>
      <c r="M25631" s="120"/>
      <c r="N25631" s="120"/>
      <c r="U25631" s="121"/>
      <c r="V25631" s="122"/>
      <c r="W25631" s="123"/>
      <c r="AC25631" s="123"/>
    </row>
    <row r="25632" spans="5:29" s="2" customFormat="1">
      <c r="E25632" s="120"/>
      <c r="M25632" s="120"/>
      <c r="N25632" s="120"/>
      <c r="U25632" s="121"/>
      <c r="V25632" s="122"/>
      <c r="W25632" s="123"/>
      <c r="AC25632" s="123"/>
    </row>
    <row r="25633" spans="5:29" s="2" customFormat="1">
      <c r="E25633" s="120"/>
      <c r="M25633" s="120"/>
      <c r="N25633" s="120"/>
      <c r="U25633" s="121"/>
      <c r="V25633" s="122"/>
      <c r="W25633" s="123"/>
      <c r="AC25633" s="123"/>
    </row>
    <row r="25634" spans="5:29" s="2" customFormat="1">
      <c r="E25634" s="120"/>
      <c r="M25634" s="120"/>
      <c r="N25634" s="120"/>
      <c r="U25634" s="121"/>
      <c r="V25634" s="122"/>
      <c r="W25634" s="123"/>
      <c r="AC25634" s="123"/>
    </row>
    <row r="25635" spans="5:29" s="2" customFormat="1">
      <c r="E25635" s="120"/>
      <c r="M25635" s="120"/>
      <c r="N25635" s="120"/>
      <c r="U25635" s="121"/>
      <c r="V25635" s="122"/>
      <c r="W25635" s="123"/>
      <c r="AC25635" s="123"/>
    </row>
    <row r="25636" spans="5:29" s="2" customFormat="1">
      <c r="E25636" s="120"/>
      <c r="M25636" s="120"/>
      <c r="N25636" s="120"/>
      <c r="U25636" s="121"/>
      <c r="V25636" s="122"/>
      <c r="W25636" s="123"/>
      <c r="AC25636" s="123"/>
    </row>
    <row r="25637" spans="5:29" s="2" customFormat="1">
      <c r="E25637" s="120"/>
      <c r="M25637" s="120"/>
      <c r="N25637" s="120"/>
      <c r="U25637" s="121"/>
      <c r="V25637" s="122"/>
      <c r="W25637" s="123"/>
      <c r="AC25637" s="123"/>
    </row>
    <row r="25638" spans="5:29" s="2" customFormat="1">
      <c r="E25638" s="120"/>
      <c r="M25638" s="120"/>
      <c r="N25638" s="120"/>
      <c r="U25638" s="121"/>
      <c r="V25638" s="122"/>
      <c r="W25638" s="123"/>
      <c r="AC25638" s="123"/>
    </row>
    <row r="25639" spans="5:29" s="2" customFormat="1">
      <c r="E25639" s="120"/>
      <c r="M25639" s="120"/>
      <c r="N25639" s="120"/>
      <c r="U25639" s="121"/>
      <c r="V25639" s="122"/>
      <c r="W25639" s="123"/>
      <c r="AC25639" s="123"/>
    </row>
    <row r="25640" spans="5:29" s="2" customFormat="1">
      <c r="E25640" s="120"/>
      <c r="M25640" s="120"/>
      <c r="N25640" s="120"/>
      <c r="U25640" s="121"/>
      <c r="V25640" s="122"/>
      <c r="W25640" s="123"/>
      <c r="AC25640" s="123"/>
    </row>
    <row r="25641" spans="5:29" s="2" customFormat="1">
      <c r="E25641" s="120"/>
      <c r="M25641" s="120"/>
      <c r="N25641" s="120"/>
      <c r="U25641" s="121"/>
      <c r="V25641" s="122"/>
      <c r="W25641" s="123"/>
      <c r="AC25641" s="123"/>
    </row>
    <row r="25642" spans="5:29" s="2" customFormat="1">
      <c r="E25642" s="120"/>
      <c r="M25642" s="120"/>
      <c r="N25642" s="120"/>
      <c r="U25642" s="121"/>
      <c r="V25642" s="122"/>
      <c r="W25642" s="123"/>
      <c r="AC25642" s="123"/>
    </row>
    <row r="25643" spans="5:29" s="2" customFormat="1">
      <c r="E25643" s="120"/>
      <c r="M25643" s="120"/>
      <c r="N25643" s="120"/>
      <c r="U25643" s="121"/>
      <c r="V25643" s="122"/>
      <c r="W25643" s="123"/>
      <c r="AC25643" s="123"/>
    </row>
    <row r="25644" spans="5:29" s="2" customFormat="1">
      <c r="E25644" s="120"/>
      <c r="M25644" s="120"/>
      <c r="N25644" s="120"/>
      <c r="U25644" s="121"/>
      <c r="V25644" s="122"/>
      <c r="W25644" s="123"/>
      <c r="AC25644" s="123"/>
    </row>
    <row r="25645" spans="5:29" s="2" customFormat="1">
      <c r="E25645" s="120"/>
      <c r="M25645" s="120"/>
      <c r="N25645" s="120"/>
      <c r="U25645" s="121"/>
      <c r="V25645" s="122"/>
      <c r="W25645" s="123"/>
      <c r="AC25645" s="123"/>
    </row>
    <row r="25646" spans="5:29" s="2" customFormat="1">
      <c r="E25646" s="120"/>
      <c r="M25646" s="120"/>
      <c r="N25646" s="120"/>
      <c r="U25646" s="121"/>
      <c r="V25646" s="122"/>
      <c r="W25646" s="123"/>
      <c r="AC25646" s="123"/>
    </row>
    <row r="25647" spans="5:29" s="2" customFormat="1">
      <c r="E25647" s="120"/>
      <c r="M25647" s="120"/>
      <c r="N25647" s="120"/>
      <c r="U25647" s="121"/>
      <c r="V25647" s="122"/>
      <c r="W25647" s="123"/>
      <c r="AC25647" s="123"/>
    </row>
    <row r="25648" spans="5:29" s="2" customFormat="1">
      <c r="E25648" s="120"/>
      <c r="M25648" s="120"/>
      <c r="N25648" s="120"/>
      <c r="U25648" s="121"/>
      <c r="V25648" s="122"/>
      <c r="W25648" s="123"/>
      <c r="AC25648" s="123"/>
    </row>
    <row r="25649" spans="5:29" s="2" customFormat="1">
      <c r="E25649" s="120"/>
      <c r="M25649" s="120"/>
      <c r="N25649" s="120"/>
      <c r="U25649" s="121"/>
      <c r="V25649" s="122"/>
      <c r="W25649" s="123"/>
      <c r="AC25649" s="123"/>
    </row>
    <row r="25650" spans="5:29" s="2" customFormat="1">
      <c r="E25650" s="120"/>
      <c r="M25650" s="120"/>
      <c r="N25650" s="120"/>
      <c r="U25650" s="121"/>
      <c r="V25650" s="122"/>
      <c r="W25650" s="123"/>
      <c r="AC25650" s="123"/>
    </row>
    <row r="25651" spans="5:29" s="2" customFormat="1">
      <c r="E25651" s="120"/>
      <c r="M25651" s="120"/>
      <c r="N25651" s="120"/>
      <c r="U25651" s="121"/>
      <c r="V25651" s="122"/>
      <c r="W25651" s="123"/>
      <c r="AC25651" s="123"/>
    </row>
    <row r="25652" spans="5:29" s="2" customFormat="1">
      <c r="E25652" s="120"/>
      <c r="M25652" s="120"/>
      <c r="N25652" s="120"/>
      <c r="U25652" s="121"/>
      <c r="V25652" s="122"/>
      <c r="W25652" s="123"/>
      <c r="AC25652" s="123"/>
    </row>
    <row r="25653" spans="5:29" s="2" customFormat="1">
      <c r="E25653" s="120"/>
      <c r="M25653" s="120"/>
      <c r="N25653" s="120"/>
      <c r="U25653" s="121"/>
      <c r="V25653" s="122"/>
      <c r="W25653" s="123"/>
      <c r="AC25653" s="123"/>
    </row>
    <row r="25654" spans="5:29" s="2" customFormat="1">
      <c r="E25654" s="120"/>
      <c r="M25654" s="120"/>
      <c r="N25654" s="120"/>
      <c r="U25654" s="121"/>
      <c r="V25654" s="122"/>
      <c r="W25654" s="123"/>
      <c r="AC25654" s="123"/>
    </row>
    <row r="25655" spans="5:29" s="2" customFormat="1">
      <c r="E25655" s="120"/>
      <c r="M25655" s="120"/>
      <c r="N25655" s="120"/>
      <c r="U25655" s="121"/>
      <c r="V25655" s="122"/>
      <c r="W25655" s="123"/>
      <c r="AC25655" s="123"/>
    </row>
    <row r="25656" spans="5:29" s="2" customFormat="1">
      <c r="E25656" s="120"/>
      <c r="M25656" s="120"/>
      <c r="N25656" s="120"/>
      <c r="U25656" s="121"/>
      <c r="V25656" s="122"/>
      <c r="W25656" s="123"/>
      <c r="AC25656" s="123"/>
    </row>
    <row r="25657" spans="5:29" s="2" customFormat="1">
      <c r="E25657" s="120"/>
      <c r="M25657" s="120"/>
      <c r="N25657" s="120"/>
      <c r="U25657" s="121"/>
      <c r="V25657" s="122"/>
      <c r="W25657" s="123"/>
      <c r="AC25657" s="123"/>
    </row>
    <row r="25658" spans="5:29" s="2" customFormat="1">
      <c r="E25658" s="120"/>
      <c r="M25658" s="120"/>
      <c r="N25658" s="120"/>
      <c r="U25658" s="121"/>
      <c r="V25658" s="122"/>
      <c r="W25658" s="123"/>
      <c r="AC25658" s="123"/>
    </row>
    <row r="25659" spans="5:29" s="2" customFormat="1">
      <c r="E25659" s="120"/>
      <c r="M25659" s="120"/>
      <c r="N25659" s="120"/>
      <c r="U25659" s="121"/>
      <c r="V25659" s="122"/>
      <c r="W25659" s="123"/>
      <c r="AC25659" s="123"/>
    </row>
    <row r="25660" spans="5:29" s="2" customFormat="1">
      <c r="E25660" s="120"/>
      <c r="M25660" s="120"/>
      <c r="N25660" s="120"/>
      <c r="U25660" s="121"/>
      <c r="V25660" s="122"/>
      <c r="W25660" s="123"/>
      <c r="AC25660" s="123"/>
    </row>
    <row r="25661" spans="5:29" s="2" customFormat="1">
      <c r="E25661" s="120"/>
      <c r="M25661" s="120"/>
      <c r="N25661" s="120"/>
      <c r="U25661" s="121"/>
      <c r="V25661" s="122"/>
      <c r="W25661" s="123"/>
      <c r="AC25661" s="123"/>
    </row>
    <row r="25662" spans="5:29" s="2" customFormat="1">
      <c r="E25662" s="120"/>
      <c r="M25662" s="120"/>
      <c r="N25662" s="120"/>
      <c r="U25662" s="121"/>
      <c r="V25662" s="122"/>
      <c r="W25662" s="123"/>
      <c r="AC25662" s="123"/>
    </row>
    <row r="25663" spans="5:29" s="2" customFormat="1">
      <c r="E25663" s="120"/>
      <c r="M25663" s="120"/>
      <c r="N25663" s="120"/>
      <c r="U25663" s="121"/>
      <c r="V25663" s="122"/>
      <c r="W25663" s="123"/>
      <c r="AC25663" s="123"/>
    </row>
    <row r="25664" spans="5:29" s="2" customFormat="1">
      <c r="E25664" s="120"/>
      <c r="M25664" s="120"/>
      <c r="N25664" s="120"/>
      <c r="U25664" s="121"/>
      <c r="V25664" s="122"/>
      <c r="W25664" s="123"/>
      <c r="AC25664" s="123"/>
    </row>
    <row r="25665" spans="5:29" s="2" customFormat="1">
      <c r="E25665" s="120"/>
      <c r="M25665" s="120"/>
      <c r="N25665" s="120"/>
      <c r="U25665" s="121"/>
      <c r="V25665" s="122"/>
      <c r="W25665" s="123"/>
      <c r="AC25665" s="123"/>
    </row>
    <row r="25666" spans="5:29" s="2" customFormat="1">
      <c r="E25666" s="120"/>
      <c r="M25666" s="120"/>
      <c r="N25666" s="120"/>
      <c r="U25666" s="121"/>
      <c r="V25666" s="122"/>
      <c r="W25666" s="123"/>
      <c r="AC25666" s="123"/>
    </row>
    <row r="25667" spans="5:29" s="2" customFormat="1">
      <c r="E25667" s="120"/>
      <c r="M25667" s="120"/>
      <c r="N25667" s="120"/>
      <c r="U25667" s="121"/>
      <c r="V25667" s="122"/>
      <c r="W25667" s="123"/>
      <c r="AC25667" s="123"/>
    </row>
    <row r="25668" spans="5:29" s="2" customFormat="1">
      <c r="E25668" s="120"/>
      <c r="M25668" s="120"/>
      <c r="N25668" s="120"/>
      <c r="U25668" s="121"/>
      <c r="V25668" s="122"/>
      <c r="W25668" s="123"/>
      <c r="AC25668" s="123"/>
    </row>
    <row r="25669" spans="5:29" s="2" customFormat="1">
      <c r="E25669" s="120"/>
      <c r="M25669" s="120"/>
      <c r="N25669" s="120"/>
      <c r="U25669" s="121"/>
      <c r="V25669" s="122"/>
      <c r="W25669" s="123"/>
      <c r="AC25669" s="123"/>
    </row>
    <row r="25670" spans="5:29" s="2" customFormat="1">
      <c r="E25670" s="120"/>
      <c r="M25670" s="120"/>
      <c r="N25670" s="120"/>
      <c r="U25670" s="121"/>
      <c r="V25670" s="122"/>
      <c r="W25670" s="123"/>
      <c r="AC25670" s="123"/>
    </row>
    <row r="25671" spans="5:29" s="2" customFormat="1">
      <c r="E25671" s="120"/>
      <c r="M25671" s="120"/>
      <c r="N25671" s="120"/>
      <c r="U25671" s="121"/>
      <c r="V25671" s="122"/>
      <c r="W25671" s="123"/>
      <c r="AC25671" s="123"/>
    </row>
    <row r="25672" spans="5:29" s="2" customFormat="1">
      <c r="E25672" s="120"/>
      <c r="M25672" s="120"/>
      <c r="N25672" s="120"/>
      <c r="U25672" s="121"/>
      <c r="V25672" s="122"/>
      <c r="W25672" s="123"/>
      <c r="AC25672" s="123"/>
    </row>
    <row r="25673" spans="5:29" s="2" customFormat="1">
      <c r="E25673" s="120"/>
      <c r="M25673" s="120"/>
      <c r="N25673" s="120"/>
      <c r="U25673" s="121"/>
      <c r="V25673" s="122"/>
      <c r="W25673" s="123"/>
      <c r="AC25673" s="123"/>
    </row>
    <row r="25674" spans="5:29" s="2" customFormat="1">
      <c r="E25674" s="120"/>
      <c r="M25674" s="120"/>
      <c r="N25674" s="120"/>
      <c r="U25674" s="121"/>
      <c r="V25674" s="122"/>
      <c r="W25674" s="123"/>
      <c r="AC25674" s="123"/>
    </row>
    <row r="25675" spans="5:29" s="2" customFormat="1">
      <c r="E25675" s="120"/>
      <c r="M25675" s="120"/>
      <c r="N25675" s="120"/>
      <c r="U25675" s="121"/>
      <c r="V25675" s="122"/>
      <c r="W25675" s="123"/>
      <c r="AC25675" s="123"/>
    </row>
    <row r="25676" spans="5:29" s="2" customFormat="1">
      <c r="E25676" s="120"/>
      <c r="M25676" s="120"/>
      <c r="N25676" s="120"/>
      <c r="U25676" s="121"/>
      <c r="V25676" s="122"/>
      <c r="W25676" s="123"/>
      <c r="AC25676" s="123"/>
    </row>
    <row r="25677" spans="5:29" s="2" customFormat="1">
      <c r="E25677" s="120"/>
      <c r="M25677" s="120"/>
      <c r="N25677" s="120"/>
      <c r="U25677" s="121"/>
      <c r="V25677" s="122"/>
      <c r="W25677" s="123"/>
      <c r="AC25677" s="123"/>
    </row>
    <row r="25678" spans="5:29" s="2" customFormat="1">
      <c r="E25678" s="120"/>
      <c r="M25678" s="120"/>
      <c r="N25678" s="120"/>
      <c r="U25678" s="121"/>
      <c r="V25678" s="122"/>
      <c r="W25678" s="123"/>
      <c r="AC25678" s="123"/>
    </row>
    <row r="25679" spans="5:29" s="2" customFormat="1">
      <c r="E25679" s="120"/>
      <c r="M25679" s="120"/>
      <c r="N25679" s="120"/>
      <c r="U25679" s="121"/>
      <c r="V25679" s="122"/>
      <c r="W25679" s="123"/>
      <c r="AC25679" s="123"/>
    </row>
    <row r="25680" spans="5:29" s="2" customFormat="1">
      <c r="E25680" s="120"/>
      <c r="M25680" s="120"/>
      <c r="N25680" s="120"/>
      <c r="U25680" s="121"/>
      <c r="V25680" s="122"/>
      <c r="W25680" s="123"/>
      <c r="AC25680" s="123"/>
    </row>
    <row r="25681" spans="5:29" s="2" customFormat="1">
      <c r="E25681" s="120"/>
      <c r="M25681" s="120"/>
      <c r="N25681" s="120"/>
      <c r="U25681" s="121"/>
      <c r="V25681" s="122"/>
      <c r="W25681" s="123"/>
      <c r="AC25681" s="123"/>
    </row>
    <row r="25682" spans="5:29" s="2" customFormat="1">
      <c r="E25682" s="120"/>
      <c r="M25682" s="120"/>
      <c r="N25682" s="120"/>
      <c r="U25682" s="121"/>
      <c r="V25682" s="122"/>
      <c r="W25682" s="123"/>
      <c r="AC25682" s="123"/>
    </row>
    <row r="25683" spans="5:29" s="2" customFormat="1">
      <c r="E25683" s="120"/>
      <c r="M25683" s="120"/>
      <c r="N25683" s="120"/>
      <c r="U25683" s="121"/>
      <c r="V25683" s="122"/>
      <c r="W25683" s="123"/>
      <c r="AC25683" s="123"/>
    </row>
    <row r="25684" spans="5:29" s="2" customFormat="1">
      <c r="E25684" s="120"/>
      <c r="M25684" s="120"/>
      <c r="N25684" s="120"/>
      <c r="U25684" s="121"/>
      <c r="V25684" s="122"/>
      <c r="W25684" s="123"/>
      <c r="AC25684" s="123"/>
    </row>
    <row r="25685" spans="5:29" s="2" customFormat="1">
      <c r="E25685" s="120"/>
      <c r="M25685" s="120"/>
      <c r="N25685" s="120"/>
      <c r="U25685" s="121"/>
      <c r="V25685" s="122"/>
      <c r="W25685" s="123"/>
      <c r="AC25685" s="123"/>
    </row>
    <row r="25686" spans="5:29" s="2" customFormat="1">
      <c r="E25686" s="120"/>
      <c r="M25686" s="120"/>
      <c r="N25686" s="120"/>
      <c r="U25686" s="121"/>
      <c r="V25686" s="122"/>
      <c r="W25686" s="123"/>
      <c r="AC25686" s="123"/>
    </row>
    <row r="25687" spans="5:29" s="2" customFormat="1">
      <c r="E25687" s="120"/>
      <c r="M25687" s="120"/>
      <c r="N25687" s="120"/>
      <c r="U25687" s="121"/>
      <c r="V25687" s="122"/>
      <c r="W25687" s="123"/>
      <c r="AC25687" s="123"/>
    </row>
    <row r="25688" spans="5:29" s="2" customFormat="1">
      <c r="E25688" s="120"/>
      <c r="M25688" s="120"/>
      <c r="N25688" s="120"/>
      <c r="U25688" s="121"/>
      <c r="V25688" s="122"/>
      <c r="W25688" s="123"/>
      <c r="AC25688" s="123"/>
    </row>
    <row r="25689" spans="5:29" s="2" customFormat="1">
      <c r="E25689" s="120"/>
      <c r="M25689" s="120"/>
      <c r="N25689" s="120"/>
      <c r="U25689" s="121"/>
      <c r="V25689" s="122"/>
      <c r="W25689" s="123"/>
      <c r="AC25689" s="123"/>
    </row>
    <row r="25690" spans="5:29" s="2" customFormat="1">
      <c r="E25690" s="120"/>
      <c r="M25690" s="120"/>
      <c r="N25690" s="120"/>
      <c r="U25690" s="121"/>
      <c r="V25690" s="122"/>
      <c r="W25690" s="123"/>
      <c r="AC25690" s="123"/>
    </row>
    <row r="25691" spans="5:29" s="2" customFormat="1">
      <c r="E25691" s="120"/>
      <c r="M25691" s="120"/>
      <c r="N25691" s="120"/>
      <c r="U25691" s="121"/>
      <c r="V25691" s="122"/>
      <c r="W25691" s="123"/>
      <c r="AC25691" s="123"/>
    </row>
    <row r="25692" spans="5:29" s="2" customFormat="1">
      <c r="E25692" s="120"/>
      <c r="M25692" s="120"/>
      <c r="N25692" s="120"/>
      <c r="U25692" s="121"/>
      <c r="V25692" s="122"/>
      <c r="W25692" s="123"/>
      <c r="AC25692" s="123"/>
    </row>
    <row r="25693" spans="5:29" s="2" customFormat="1">
      <c r="E25693" s="120"/>
      <c r="M25693" s="120"/>
      <c r="N25693" s="120"/>
      <c r="U25693" s="121"/>
      <c r="V25693" s="122"/>
      <c r="W25693" s="123"/>
      <c r="AC25693" s="123"/>
    </row>
    <row r="25694" spans="5:29" s="2" customFormat="1">
      <c r="E25694" s="120"/>
      <c r="M25694" s="120"/>
      <c r="N25694" s="120"/>
      <c r="U25694" s="121"/>
      <c r="V25694" s="122"/>
      <c r="W25694" s="123"/>
      <c r="AC25694" s="123"/>
    </row>
    <row r="25695" spans="5:29" s="2" customFormat="1">
      <c r="E25695" s="120"/>
      <c r="M25695" s="120"/>
      <c r="N25695" s="120"/>
      <c r="U25695" s="121"/>
      <c r="V25695" s="122"/>
      <c r="W25695" s="123"/>
      <c r="AC25695" s="123"/>
    </row>
    <row r="25696" spans="5:29" s="2" customFormat="1">
      <c r="E25696" s="120"/>
      <c r="M25696" s="120"/>
      <c r="N25696" s="120"/>
      <c r="U25696" s="121"/>
      <c r="V25696" s="122"/>
      <c r="W25696" s="123"/>
      <c r="AC25696" s="123"/>
    </row>
    <row r="25697" spans="5:29" s="2" customFormat="1">
      <c r="E25697" s="120"/>
      <c r="M25697" s="120"/>
      <c r="N25697" s="120"/>
      <c r="U25697" s="121"/>
      <c r="V25697" s="122"/>
      <c r="W25697" s="123"/>
      <c r="AC25697" s="123"/>
    </row>
    <row r="25698" spans="5:29" s="2" customFormat="1">
      <c r="E25698" s="120"/>
      <c r="M25698" s="120"/>
      <c r="N25698" s="120"/>
      <c r="U25698" s="121"/>
      <c r="V25698" s="122"/>
      <c r="W25698" s="123"/>
      <c r="AC25698" s="123"/>
    </row>
    <row r="25699" spans="5:29" s="2" customFormat="1">
      <c r="E25699" s="120"/>
      <c r="M25699" s="120"/>
      <c r="N25699" s="120"/>
      <c r="U25699" s="121"/>
      <c r="V25699" s="122"/>
      <c r="W25699" s="123"/>
      <c r="AC25699" s="123"/>
    </row>
    <row r="25700" spans="5:29" s="2" customFormat="1">
      <c r="E25700" s="120"/>
      <c r="M25700" s="120"/>
      <c r="N25700" s="120"/>
      <c r="U25700" s="121"/>
      <c r="V25700" s="122"/>
      <c r="W25700" s="123"/>
      <c r="AC25700" s="123"/>
    </row>
    <row r="25701" spans="5:29" s="2" customFormat="1">
      <c r="E25701" s="120"/>
      <c r="M25701" s="120"/>
      <c r="N25701" s="120"/>
      <c r="U25701" s="121"/>
      <c r="V25701" s="122"/>
      <c r="W25701" s="123"/>
      <c r="AC25701" s="123"/>
    </row>
    <row r="25702" spans="5:29" s="2" customFormat="1">
      <c r="E25702" s="120"/>
      <c r="M25702" s="120"/>
      <c r="N25702" s="120"/>
      <c r="U25702" s="121"/>
      <c r="V25702" s="122"/>
      <c r="W25702" s="123"/>
      <c r="AC25702" s="123"/>
    </row>
    <row r="25703" spans="5:29" s="2" customFormat="1">
      <c r="E25703" s="120"/>
      <c r="M25703" s="120"/>
      <c r="N25703" s="120"/>
      <c r="U25703" s="121"/>
      <c r="V25703" s="122"/>
      <c r="W25703" s="123"/>
      <c r="AC25703" s="123"/>
    </row>
    <row r="25704" spans="5:29" s="2" customFormat="1">
      <c r="E25704" s="120"/>
      <c r="M25704" s="120"/>
      <c r="N25704" s="120"/>
      <c r="U25704" s="121"/>
      <c r="V25704" s="122"/>
      <c r="W25704" s="123"/>
      <c r="AC25704" s="123"/>
    </row>
    <row r="25705" spans="5:29" s="2" customFormat="1">
      <c r="E25705" s="120"/>
      <c r="M25705" s="120"/>
      <c r="N25705" s="120"/>
      <c r="U25705" s="121"/>
      <c r="V25705" s="122"/>
      <c r="W25705" s="123"/>
      <c r="AC25705" s="123"/>
    </row>
    <row r="25706" spans="5:29" s="2" customFormat="1">
      <c r="E25706" s="120"/>
      <c r="M25706" s="120"/>
      <c r="N25706" s="120"/>
      <c r="U25706" s="121"/>
      <c r="V25706" s="122"/>
      <c r="W25706" s="123"/>
      <c r="AC25706" s="123"/>
    </row>
    <row r="25707" spans="5:29" s="2" customFormat="1">
      <c r="E25707" s="120"/>
      <c r="M25707" s="120"/>
      <c r="N25707" s="120"/>
      <c r="U25707" s="121"/>
      <c r="V25707" s="122"/>
      <c r="W25707" s="123"/>
      <c r="AC25707" s="123"/>
    </row>
    <row r="25708" spans="5:29" s="2" customFormat="1">
      <c r="E25708" s="120"/>
      <c r="M25708" s="120"/>
      <c r="N25708" s="120"/>
      <c r="U25708" s="121"/>
      <c r="V25708" s="122"/>
      <c r="W25708" s="123"/>
      <c r="AC25708" s="123"/>
    </row>
    <row r="25709" spans="5:29" s="2" customFormat="1">
      <c r="E25709" s="120"/>
      <c r="M25709" s="120"/>
      <c r="N25709" s="120"/>
      <c r="U25709" s="121"/>
      <c r="V25709" s="122"/>
      <c r="W25709" s="123"/>
      <c r="AC25709" s="123"/>
    </row>
    <row r="25710" spans="5:29" s="2" customFormat="1">
      <c r="E25710" s="120"/>
      <c r="M25710" s="120"/>
      <c r="N25710" s="120"/>
      <c r="U25710" s="121"/>
      <c r="V25710" s="122"/>
      <c r="W25710" s="123"/>
      <c r="AC25710" s="123"/>
    </row>
    <row r="25711" spans="5:29" s="2" customFormat="1">
      <c r="E25711" s="120"/>
      <c r="M25711" s="120"/>
      <c r="N25711" s="120"/>
      <c r="U25711" s="121"/>
      <c r="V25711" s="122"/>
      <c r="W25711" s="123"/>
      <c r="AC25711" s="123"/>
    </row>
    <row r="25712" spans="5:29" s="2" customFormat="1">
      <c r="E25712" s="120"/>
      <c r="M25712" s="120"/>
      <c r="N25712" s="120"/>
      <c r="U25712" s="121"/>
      <c r="V25712" s="122"/>
      <c r="W25712" s="123"/>
      <c r="AC25712" s="123"/>
    </row>
    <row r="25713" spans="5:29" s="2" customFormat="1">
      <c r="E25713" s="120"/>
      <c r="M25713" s="120"/>
      <c r="N25713" s="120"/>
      <c r="U25713" s="121"/>
      <c r="V25713" s="122"/>
      <c r="W25713" s="123"/>
      <c r="AC25713" s="123"/>
    </row>
    <row r="25714" spans="5:29" s="2" customFormat="1">
      <c r="E25714" s="120"/>
      <c r="M25714" s="120"/>
      <c r="N25714" s="120"/>
      <c r="U25714" s="121"/>
      <c r="V25714" s="122"/>
      <c r="W25714" s="123"/>
      <c r="AC25714" s="123"/>
    </row>
    <row r="25715" spans="5:29" s="2" customFormat="1">
      <c r="E25715" s="120"/>
      <c r="M25715" s="120"/>
      <c r="N25715" s="120"/>
      <c r="U25715" s="121"/>
      <c r="V25715" s="122"/>
      <c r="W25715" s="123"/>
      <c r="AC25715" s="123"/>
    </row>
    <row r="25716" spans="5:29" s="2" customFormat="1">
      <c r="E25716" s="120"/>
      <c r="M25716" s="120"/>
      <c r="N25716" s="120"/>
      <c r="U25716" s="121"/>
      <c r="V25716" s="122"/>
      <c r="W25716" s="123"/>
      <c r="AC25716" s="123"/>
    </row>
    <row r="25717" spans="5:29" s="2" customFormat="1">
      <c r="E25717" s="120"/>
      <c r="M25717" s="120"/>
      <c r="N25717" s="120"/>
      <c r="U25717" s="121"/>
      <c r="V25717" s="122"/>
      <c r="W25717" s="123"/>
      <c r="AC25717" s="123"/>
    </row>
    <row r="25718" spans="5:29" s="2" customFormat="1">
      <c r="E25718" s="120"/>
      <c r="M25718" s="120"/>
      <c r="N25718" s="120"/>
      <c r="U25718" s="121"/>
      <c r="V25718" s="122"/>
      <c r="W25718" s="123"/>
      <c r="AC25718" s="123"/>
    </row>
    <row r="25719" spans="5:29" s="2" customFormat="1">
      <c r="E25719" s="120"/>
      <c r="M25719" s="120"/>
      <c r="N25719" s="120"/>
      <c r="U25719" s="121"/>
      <c r="V25719" s="122"/>
      <c r="W25719" s="123"/>
      <c r="AC25719" s="123"/>
    </row>
    <row r="25720" spans="5:29" s="2" customFormat="1">
      <c r="E25720" s="120"/>
      <c r="M25720" s="120"/>
      <c r="N25720" s="120"/>
      <c r="U25720" s="121"/>
      <c r="V25720" s="122"/>
      <c r="W25720" s="123"/>
      <c r="AC25720" s="123"/>
    </row>
    <row r="25721" spans="5:29" s="2" customFormat="1">
      <c r="E25721" s="120"/>
      <c r="M25721" s="120"/>
      <c r="N25721" s="120"/>
      <c r="U25721" s="121"/>
      <c r="V25721" s="122"/>
      <c r="W25721" s="123"/>
      <c r="AC25721" s="123"/>
    </row>
    <row r="25722" spans="5:29" s="2" customFormat="1">
      <c r="E25722" s="120"/>
      <c r="M25722" s="120"/>
      <c r="N25722" s="120"/>
      <c r="U25722" s="121"/>
      <c r="V25722" s="122"/>
      <c r="W25722" s="123"/>
      <c r="AC25722" s="123"/>
    </row>
    <row r="25723" spans="5:29" s="2" customFormat="1">
      <c r="E25723" s="120"/>
      <c r="M25723" s="120"/>
      <c r="N25723" s="120"/>
      <c r="U25723" s="121"/>
      <c r="V25723" s="122"/>
      <c r="W25723" s="123"/>
      <c r="AC25723" s="123"/>
    </row>
    <row r="25724" spans="5:29" s="2" customFormat="1">
      <c r="E25724" s="120"/>
      <c r="M25724" s="120"/>
      <c r="N25724" s="120"/>
      <c r="U25724" s="121"/>
      <c r="V25724" s="122"/>
      <c r="W25724" s="123"/>
      <c r="AC25724" s="123"/>
    </row>
    <row r="25725" spans="5:29" s="2" customFormat="1">
      <c r="E25725" s="120"/>
      <c r="M25725" s="120"/>
      <c r="N25725" s="120"/>
      <c r="U25725" s="121"/>
      <c r="V25725" s="122"/>
      <c r="W25725" s="123"/>
      <c r="AC25725" s="123"/>
    </row>
    <row r="25726" spans="5:29" s="2" customFormat="1">
      <c r="E25726" s="120"/>
      <c r="M25726" s="120"/>
      <c r="N25726" s="120"/>
      <c r="U25726" s="121"/>
      <c r="V25726" s="122"/>
      <c r="W25726" s="123"/>
      <c r="AC25726" s="123"/>
    </row>
    <row r="25727" spans="5:29" s="2" customFormat="1">
      <c r="E25727" s="120"/>
      <c r="M25727" s="120"/>
      <c r="N25727" s="120"/>
      <c r="U25727" s="121"/>
      <c r="V25727" s="122"/>
      <c r="W25727" s="123"/>
      <c r="AC25727" s="123"/>
    </row>
    <row r="25728" spans="5:29" s="2" customFormat="1">
      <c r="E25728" s="120"/>
      <c r="M25728" s="120"/>
      <c r="N25728" s="120"/>
      <c r="U25728" s="121"/>
      <c r="V25728" s="122"/>
      <c r="W25728" s="123"/>
      <c r="AC25728" s="123"/>
    </row>
    <row r="25729" spans="5:29" s="2" customFormat="1">
      <c r="E25729" s="120"/>
      <c r="M25729" s="120"/>
      <c r="N25729" s="120"/>
      <c r="U25729" s="121"/>
      <c r="V25729" s="122"/>
      <c r="W25729" s="123"/>
      <c r="AC25729" s="123"/>
    </row>
    <row r="25730" spans="5:29" s="2" customFormat="1">
      <c r="E25730" s="120"/>
      <c r="M25730" s="120"/>
      <c r="N25730" s="120"/>
      <c r="U25730" s="121"/>
      <c r="V25730" s="122"/>
      <c r="W25730" s="123"/>
      <c r="AC25730" s="123"/>
    </row>
    <row r="25731" spans="5:29" s="2" customFormat="1">
      <c r="E25731" s="120"/>
      <c r="M25731" s="120"/>
      <c r="N25731" s="120"/>
      <c r="U25731" s="121"/>
      <c r="V25731" s="122"/>
      <c r="W25731" s="123"/>
      <c r="AC25731" s="123"/>
    </row>
    <row r="25732" spans="5:29" s="2" customFormat="1">
      <c r="E25732" s="120"/>
      <c r="M25732" s="120"/>
      <c r="N25732" s="120"/>
      <c r="U25732" s="121"/>
      <c r="V25732" s="122"/>
      <c r="W25732" s="123"/>
      <c r="AC25732" s="123"/>
    </row>
    <row r="25733" spans="5:29" s="2" customFormat="1">
      <c r="E25733" s="120"/>
      <c r="M25733" s="120"/>
      <c r="N25733" s="120"/>
      <c r="U25733" s="121"/>
      <c r="V25733" s="122"/>
      <c r="W25733" s="123"/>
      <c r="AC25733" s="123"/>
    </row>
    <row r="25734" spans="5:29" s="2" customFormat="1">
      <c r="E25734" s="120"/>
      <c r="M25734" s="120"/>
      <c r="N25734" s="120"/>
      <c r="U25734" s="121"/>
      <c r="V25734" s="122"/>
      <c r="W25734" s="123"/>
      <c r="AC25734" s="123"/>
    </row>
    <row r="25735" spans="5:29" s="2" customFormat="1">
      <c r="E25735" s="120"/>
      <c r="M25735" s="120"/>
      <c r="N25735" s="120"/>
      <c r="U25735" s="121"/>
      <c r="V25735" s="122"/>
      <c r="W25735" s="123"/>
      <c r="AC25735" s="123"/>
    </row>
    <row r="25736" spans="5:29" s="2" customFormat="1">
      <c r="E25736" s="120"/>
      <c r="M25736" s="120"/>
      <c r="N25736" s="120"/>
      <c r="U25736" s="121"/>
      <c r="V25736" s="122"/>
      <c r="W25736" s="123"/>
      <c r="AC25736" s="123"/>
    </row>
    <row r="25737" spans="5:29" s="2" customFormat="1">
      <c r="E25737" s="120"/>
      <c r="M25737" s="120"/>
      <c r="N25737" s="120"/>
      <c r="U25737" s="121"/>
      <c r="V25737" s="122"/>
      <c r="W25737" s="123"/>
      <c r="AC25737" s="123"/>
    </row>
    <row r="25738" spans="5:29" s="2" customFormat="1">
      <c r="E25738" s="120"/>
      <c r="M25738" s="120"/>
      <c r="N25738" s="120"/>
      <c r="U25738" s="121"/>
      <c r="V25738" s="122"/>
      <c r="W25738" s="123"/>
      <c r="AC25738" s="123"/>
    </row>
    <row r="25739" spans="5:29" s="2" customFormat="1">
      <c r="E25739" s="120"/>
      <c r="M25739" s="120"/>
      <c r="N25739" s="120"/>
      <c r="U25739" s="121"/>
      <c r="V25739" s="122"/>
      <c r="W25739" s="123"/>
      <c r="AC25739" s="123"/>
    </row>
    <row r="25740" spans="5:29" s="2" customFormat="1">
      <c r="E25740" s="120"/>
      <c r="M25740" s="120"/>
      <c r="N25740" s="120"/>
      <c r="U25740" s="121"/>
      <c r="V25740" s="122"/>
      <c r="W25740" s="123"/>
      <c r="AC25740" s="123"/>
    </row>
    <row r="25741" spans="5:29" s="2" customFormat="1">
      <c r="E25741" s="120"/>
      <c r="M25741" s="120"/>
      <c r="N25741" s="120"/>
      <c r="U25741" s="121"/>
      <c r="V25741" s="122"/>
      <c r="W25741" s="123"/>
      <c r="AC25741" s="123"/>
    </row>
    <row r="25742" spans="5:29" s="2" customFormat="1">
      <c r="E25742" s="120"/>
      <c r="M25742" s="120"/>
      <c r="N25742" s="120"/>
      <c r="U25742" s="121"/>
      <c r="V25742" s="122"/>
      <c r="W25742" s="123"/>
      <c r="AC25742" s="123"/>
    </row>
    <row r="25743" spans="5:29" s="2" customFormat="1">
      <c r="E25743" s="120"/>
      <c r="M25743" s="120"/>
      <c r="N25743" s="120"/>
      <c r="U25743" s="121"/>
      <c r="V25743" s="122"/>
      <c r="W25743" s="123"/>
      <c r="AC25743" s="123"/>
    </row>
    <row r="25744" spans="5:29" s="2" customFormat="1">
      <c r="E25744" s="120"/>
      <c r="M25744" s="120"/>
      <c r="N25744" s="120"/>
      <c r="U25744" s="121"/>
      <c r="V25744" s="122"/>
      <c r="W25744" s="123"/>
      <c r="AC25744" s="123"/>
    </row>
    <row r="25745" spans="5:29" s="2" customFormat="1">
      <c r="E25745" s="120"/>
      <c r="M25745" s="120"/>
      <c r="N25745" s="120"/>
      <c r="U25745" s="121"/>
      <c r="V25745" s="122"/>
      <c r="W25745" s="123"/>
      <c r="AC25745" s="123"/>
    </row>
    <row r="25746" spans="5:29" s="2" customFormat="1">
      <c r="E25746" s="120"/>
      <c r="M25746" s="120"/>
      <c r="N25746" s="120"/>
      <c r="U25746" s="121"/>
      <c r="V25746" s="122"/>
      <c r="W25746" s="123"/>
      <c r="AC25746" s="123"/>
    </row>
    <row r="25747" spans="5:29" s="2" customFormat="1">
      <c r="E25747" s="120"/>
      <c r="M25747" s="120"/>
      <c r="N25747" s="120"/>
      <c r="U25747" s="121"/>
      <c r="V25747" s="122"/>
      <c r="W25747" s="123"/>
      <c r="AC25747" s="123"/>
    </row>
    <row r="25748" spans="5:29" s="2" customFormat="1">
      <c r="E25748" s="120"/>
      <c r="M25748" s="120"/>
      <c r="N25748" s="120"/>
      <c r="U25748" s="121"/>
      <c r="V25748" s="122"/>
      <c r="W25748" s="123"/>
      <c r="AC25748" s="123"/>
    </row>
    <row r="25749" spans="5:29" s="2" customFormat="1">
      <c r="E25749" s="120"/>
      <c r="M25749" s="120"/>
      <c r="N25749" s="120"/>
      <c r="U25749" s="121"/>
      <c r="V25749" s="122"/>
      <c r="W25749" s="123"/>
      <c r="AC25749" s="123"/>
    </row>
    <row r="25750" spans="5:29" s="2" customFormat="1">
      <c r="E25750" s="120"/>
      <c r="M25750" s="120"/>
      <c r="N25750" s="120"/>
      <c r="U25750" s="121"/>
      <c r="V25750" s="122"/>
      <c r="W25750" s="123"/>
      <c r="AC25750" s="123"/>
    </row>
    <row r="25751" spans="5:29" s="2" customFormat="1">
      <c r="E25751" s="120"/>
      <c r="M25751" s="120"/>
      <c r="N25751" s="120"/>
      <c r="U25751" s="121"/>
      <c r="V25751" s="122"/>
      <c r="W25751" s="123"/>
      <c r="AC25751" s="123"/>
    </row>
    <row r="25752" spans="5:29" s="2" customFormat="1">
      <c r="E25752" s="120"/>
      <c r="M25752" s="120"/>
      <c r="N25752" s="120"/>
      <c r="U25752" s="121"/>
      <c r="V25752" s="122"/>
      <c r="W25752" s="123"/>
      <c r="AC25752" s="123"/>
    </row>
    <row r="25753" spans="5:29" s="2" customFormat="1">
      <c r="E25753" s="120"/>
      <c r="M25753" s="120"/>
      <c r="N25753" s="120"/>
      <c r="U25753" s="121"/>
      <c r="V25753" s="122"/>
      <c r="W25753" s="123"/>
      <c r="AC25753" s="123"/>
    </row>
    <row r="25754" spans="5:29" s="2" customFormat="1">
      <c r="E25754" s="120"/>
      <c r="M25754" s="120"/>
      <c r="N25754" s="120"/>
      <c r="U25754" s="121"/>
      <c r="V25754" s="122"/>
      <c r="W25754" s="123"/>
      <c r="AC25754" s="123"/>
    </row>
    <row r="25755" spans="5:29" s="2" customFormat="1">
      <c r="E25755" s="120"/>
      <c r="M25755" s="120"/>
      <c r="N25755" s="120"/>
      <c r="U25755" s="121"/>
      <c r="V25755" s="122"/>
      <c r="W25755" s="123"/>
      <c r="AC25755" s="123"/>
    </row>
    <row r="25756" spans="5:29" s="2" customFormat="1">
      <c r="E25756" s="120"/>
      <c r="M25756" s="120"/>
      <c r="N25756" s="120"/>
      <c r="U25756" s="121"/>
      <c r="V25756" s="122"/>
      <c r="W25756" s="123"/>
      <c r="AC25756" s="123"/>
    </row>
    <row r="25757" spans="5:29" s="2" customFormat="1">
      <c r="E25757" s="120"/>
      <c r="M25757" s="120"/>
      <c r="N25757" s="120"/>
      <c r="U25757" s="121"/>
      <c r="V25757" s="122"/>
      <c r="W25757" s="123"/>
      <c r="AC25757" s="123"/>
    </row>
    <row r="25758" spans="5:29" s="2" customFormat="1">
      <c r="E25758" s="120"/>
      <c r="M25758" s="120"/>
      <c r="N25758" s="120"/>
      <c r="U25758" s="121"/>
      <c r="V25758" s="122"/>
      <c r="W25758" s="123"/>
      <c r="AC25758" s="123"/>
    </row>
    <row r="25759" spans="5:29" s="2" customFormat="1">
      <c r="E25759" s="120"/>
      <c r="M25759" s="120"/>
      <c r="N25759" s="120"/>
      <c r="U25759" s="121"/>
      <c r="V25759" s="122"/>
      <c r="W25759" s="123"/>
      <c r="AC25759" s="123"/>
    </row>
    <row r="25760" spans="5:29" s="2" customFormat="1">
      <c r="E25760" s="120"/>
      <c r="M25760" s="120"/>
      <c r="N25760" s="120"/>
      <c r="U25760" s="121"/>
      <c r="V25760" s="122"/>
      <c r="W25760" s="123"/>
      <c r="AC25760" s="123"/>
    </row>
    <row r="25761" spans="5:29" s="2" customFormat="1">
      <c r="E25761" s="120"/>
      <c r="M25761" s="120"/>
      <c r="N25761" s="120"/>
      <c r="U25761" s="121"/>
      <c r="V25761" s="122"/>
      <c r="W25761" s="123"/>
      <c r="AC25761" s="123"/>
    </row>
    <row r="25762" spans="5:29" s="2" customFormat="1">
      <c r="E25762" s="120"/>
      <c r="M25762" s="120"/>
      <c r="N25762" s="120"/>
      <c r="U25762" s="121"/>
      <c r="V25762" s="122"/>
      <c r="W25762" s="123"/>
      <c r="AC25762" s="123"/>
    </row>
    <row r="25763" spans="5:29" s="2" customFormat="1">
      <c r="E25763" s="120"/>
      <c r="M25763" s="120"/>
      <c r="N25763" s="120"/>
      <c r="U25763" s="121"/>
      <c r="V25763" s="122"/>
      <c r="W25763" s="123"/>
      <c r="AC25763" s="123"/>
    </row>
    <row r="25764" spans="5:29" s="2" customFormat="1">
      <c r="E25764" s="120"/>
      <c r="M25764" s="120"/>
      <c r="N25764" s="120"/>
      <c r="U25764" s="121"/>
      <c r="V25764" s="122"/>
      <c r="W25764" s="123"/>
      <c r="AC25764" s="123"/>
    </row>
    <row r="25765" spans="5:29" s="2" customFormat="1">
      <c r="E25765" s="120"/>
      <c r="M25765" s="120"/>
      <c r="N25765" s="120"/>
      <c r="U25765" s="121"/>
      <c r="V25765" s="122"/>
      <c r="W25765" s="123"/>
      <c r="AC25765" s="123"/>
    </row>
    <row r="25766" spans="5:29" s="2" customFormat="1">
      <c r="E25766" s="120"/>
      <c r="M25766" s="120"/>
      <c r="N25766" s="120"/>
      <c r="U25766" s="121"/>
      <c r="V25766" s="122"/>
      <c r="W25766" s="123"/>
      <c r="AC25766" s="123"/>
    </row>
    <row r="25767" spans="5:29" s="2" customFormat="1">
      <c r="E25767" s="120"/>
      <c r="M25767" s="120"/>
      <c r="N25767" s="120"/>
      <c r="U25767" s="121"/>
      <c r="V25767" s="122"/>
      <c r="W25767" s="123"/>
      <c r="AC25767" s="123"/>
    </row>
    <row r="25768" spans="5:29" s="2" customFormat="1">
      <c r="E25768" s="120"/>
      <c r="M25768" s="120"/>
      <c r="N25768" s="120"/>
      <c r="U25768" s="121"/>
      <c r="V25768" s="122"/>
      <c r="W25768" s="123"/>
      <c r="AC25768" s="123"/>
    </row>
    <row r="25769" spans="5:29" s="2" customFormat="1">
      <c r="E25769" s="120"/>
      <c r="M25769" s="120"/>
      <c r="N25769" s="120"/>
      <c r="U25769" s="121"/>
      <c r="V25769" s="122"/>
      <c r="W25769" s="123"/>
      <c r="AC25769" s="123"/>
    </row>
    <row r="25770" spans="5:29" s="2" customFormat="1">
      <c r="E25770" s="120"/>
      <c r="M25770" s="120"/>
      <c r="N25770" s="120"/>
      <c r="U25770" s="121"/>
      <c r="V25770" s="122"/>
      <c r="W25770" s="123"/>
      <c r="AC25770" s="123"/>
    </row>
    <row r="25771" spans="5:29" s="2" customFormat="1">
      <c r="E25771" s="120"/>
      <c r="M25771" s="120"/>
      <c r="N25771" s="120"/>
      <c r="U25771" s="121"/>
      <c r="V25771" s="122"/>
      <c r="W25771" s="123"/>
      <c r="AC25771" s="123"/>
    </row>
    <row r="25772" spans="5:29" s="2" customFormat="1">
      <c r="E25772" s="120"/>
      <c r="M25772" s="120"/>
      <c r="N25772" s="120"/>
      <c r="U25772" s="121"/>
      <c r="V25772" s="122"/>
      <c r="W25772" s="123"/>
      <c r="AC25772" s="123"/>
    </row>
    <row r="25773" spans="5:29" s="2" customFormat="1">
      <c r="E25773" s="120"/>
      <c r="M25773" s="120"/>
      <c r="N25773" s="120"/>
      <c r="U25773" s="121"/>
      <c r="V25773" s="122"/>
      <c r="W25773" s="123"/>
      <c r="AC25773" s="123"/>
    </row>
    <row r="25774" spans="5:29" s="2" customFormat="1">
      <c r="E25774" s="120"/>
      <c r="M25774" s="120"/>
      <c r="N25774" s="120"/>
      <c r="U25774" s="121"/>
      <c r="V25774" s="122"/>
      <c r="W25774" s="123"/>
      <c r="AC25774" s="123"/>
    </row>
    <row r="25775" spans="5:29" s="2" customFormat="1">
      <c r="E25775" s="120"/>
      <c r="M25775" s="120"/>
      <c r="N25775" s="120"/>
      <c r="U25775" s="121"/>
      <c r="V25775" s="122"/>
      <c r="W25775" s="123"/>
      <c r="AC25775" s="123"/>
    </row>
    <row r="25776" spans="5:29" s="2" customFormat="1">
      <c r="E25776" s="120"/>
      <c r="M25776" s="120"/>
      <c r="N25776" s="120"/>
      <c r="U25776" s="121"/>
      <c r="V25776" s="122"/>
      <c r="W25776" s="123"/>
      <c r="AC25776" s="123"/>
    </row>
    <row r="25777" spans="5:29" s="2" customFormat="1">
      <c r="E25777" s="120"/>
      <c r="M25777" s="120"/>
      <c r="N25777" s="120"/>
      <c r="U25777" s="121"/>
      <c r="V25777" s="122"/>
      <c r="W25777" s="123"/>
      <c r="AC25777" s="123"/>
    </row>
    <row r="25778" spans="5:29" s="2" customFormat="1">
      <c r="E25778" s="120"/>
      <c r="M25778" s="120"/>
      <c r="N25778" s="120"/>
      <c r="U25778" s="121"/>
      <c r="V25778" s="122"/>
      <c r="W25778" s="123"/>
      <c r="AC25778" s="123"/>
    </row>
    <row r="25779" spans="5:29" s="2" customFormat="1">
      <c r="E25779" s="120"/>
      <c r="M25779" s="120"/>
      <c r="N25779" s="120"/>
      <c r="U25779" s="121"/>
      <c r="V25779" s="122"/>
      <c r="W25779" s="123"/>
      <c r="AC25779" s="123"/>
    </row>
    <row r="25780" spans="5:29" s="2" customFormat="1">
      <c r="E25780" s="120"/>
      <c r="M25780" s="120"/>
      <c r="N25780" s="120"/>
      <c r="U25780" s="121"/>
      <c r="V25780" s="122"/>
      <c r="W25780" s="123"/>
      <c r="AC25780" s="123"/>
    </row>
    <row r="25781" spans="5:29" s="2" customFormat="1">
      <c r="E25781" s="120"/>
      <c r="M25781" s="120"/>
      <c r="N25781" s="120"/>
      <c r="U25781" s="121"/>
      <c r="V25781" s="122"/>
      <c r="W25781" s="123"/>
      <c r="AC25781" s="123"/>
    </row>
    <row r="25782" spans="5:29" s="2" customFormat="1">
      <c r="E25782" s="120"/>
      <c r="M25782" s="120"/>
      <c r="N25782" s="120"/>
      <c r="U25782" s="121"/>
      <c r="V25782" s="122"/>
      <c r="W25782" s="123"/>
      <c r="AC25782" s="123"/>
    </row>
    <row r="25783" spans="5:29" s="2" customFormat="1">
      <c r="E25783" s="120"/>
      <c r="M25783" s="120"/>
      <c r="N25783" s="120"/>
      <c r="U25783" s="121"/>
      <c r="V25783" s="122"/>
      <c r="W25783" s="123"/>
      <c r="AC25783" s="123"/>
    </row>
    <row r="25784" spans="5:29" s="2" customFormat="1">
      <c r="E25784" s="120"/>
      <c r="M25784" s="120"/>
      <c r="N25784" s="120"/>
      <c r="U25784" s="121"/>
      <c r="V25784" s="122"/>
      <c r="W25784" s="123"/>
      <c r="AC25784" s="123"/>
    </row>
    <row r="25785" spans="5:29" s="2" customFormat="1">
      <c r="E25785" s="120"/>
      <c r="M25785" s="120"/>
      <c r="N25785" s="120"/>
      <c r="U25785" s="121"/>
      <c r="V25785" s="122"/>
      <c r="W25785" s="123"/>
      <c r="AC25785" s="123"/>
    </row>
    <row r="25786" spans="5:29" s="2" customFormat="1">
      <c r="E25786" s="120"/>
      <c r="M25786" s="120"/>
      <c r="N25786" s="120"/>
      <c r="U25786" s="121"/>
      <c r="V25786" s="122"/>
      <c r="W25786" s="123"/>
      <c r="AC25786" s="123"/>
    </row>
    <row r="25787" spans="5:29" s="2" customFormat="1">
      <c r="E25787" s="120"/>
      <c r="M25787" s="120"/>
      <c r="N25787" s="120"/>
      <c r="U25787" s="121"/>
      <c r="V25787" s="122"/>
      <c r="W25787" s="123"/>
      <c r="AC25787" s="123"/>
    </row>
    <row r="25788" spans="5:29" s="2" customFormat="1">
      <c r="E25788" s="120"/>
      <c r="M25788" s="120"/>
      <c r="N25788" s="120"/>
      <c r="U25788" s="121"/>
      <c r="V25788" s="122"/>
      <c r="W25788" s="123"/>
      <c r="AC25788" s="123"/>
    </row>
    <row r="25789" spans="5:29" s="2" customFormat="1">
      <c r="E25789" s="120"/>
      <c r="M25789" s="120"/>
      <c r="N25789" s="120"/>
      <c r="U25789" s="121"/>
      <c r="V25789" s="122"/>
      <c r="W25789" s="123"/>
      <c r="AC25789" s="123"/>
    </row>
    <row r="25790" spans="5:29" s="2" customFormat="1">
      <c r="E25790" s="120"/>
      <c r="M25790" s="120"/>
      <c r="N25790" s="120"/>
      <c r="U25790" s="121"/>
      <c r="V25790" s="122"/>
      <c r="W25790" s="123"/>
      <c r="AC25790" s="123"/>
    </row>
    <row r="25791" spans="5:29" s="2" customFormat="1">
      <c r="E25791" s="120"/>
      <c r="M25791" s="120"/>
      <c r="N25791" s="120"/>
      <c r="U25791" s="121"/>
      <c r="V25791" s="122"/>
      <c r="W25791" s="123"/>
      <c r="AC25791" s="123"/>
    </row>
    <row r="25792" spans="5:29" s="2" customFormat="1">
      <c r="E25792" s="120"/>
      <c r="M25792" s="120"/>
      <c r="N25792" s="120"/>
      <c r="U25792" s="121"/>
      <c r="V25792" s="122"/>
      <c r="W25792" s="123"/>
      <c r="AC25792" s="123"/>
    </row>
    <row r="25793" spans="5:29" s="2" customFormat="1">
      <c r="E25793" s="120"/>
      <c r="M25793" s="120"/>
      <c r="N25793" s="120"/>
      <c r="U25793" s="121"/>
      <c r="V25793" s="122"/>
      <c r="W25793" s="123"/>
      <c r="AC25793" s="123"/>
    </row>
    <row r="25794" spans="5:29" s="2" customFormat="1">
      <c r="E25794" s="120"/>
      <c r="M25794" s="120"/>
      <c r="N25794" s="120"/>
      <c r="U25794" s="121"/>
      <c r="V25794" s="122"/>
      <c r="W25794" s="123"/>
      <c r="AC25794" s="123"/>
    </row>
    <row r="25795" spans="5:29" s="2" customFormat="1">
      <c r="E25795" s="120"/>
      <c r="M25795" s="120"/>
      <c r="N25795" s="120"/>
      <c r="U25795" s="121"/>
      <c r="V25795" s="122"/>
      <c r="W25795" s="123"/>
      <c r="AC25795" s="123"/>
    </row>
    <row r="25796" spans="5:29" s="2" customFormat="1">
      <c r="E25796" s="120"/>
      <c r="M25796" s="120"/>
      <c r="N25796" s="120"/>
      <c r="U25796" s="121"/>
      <c r="V25796" s="122"/>
      <c r="W25796" s="123"/>
      <c r="AC25796" s="123"/>
    </row>
    <row r="25797" spans="5:29" s="2" customFormat="1">
      <c r="E25797" s="120"/>
      <c r="M25797" s="120"/>
      <c r="N25797" s="120"/>
      <c r="U25797" s="121"/>
      <c r="V25797" s="122"/>
      <c r="W25797" s="123"/>
      <c r="AC25797" s="123"/>
    </row>
    <row r="25798" spans="5:29" s="2" customFormat="1">
      <c r="E25798" s="120"/>
      <c r="M25798" s="120"/>
      <c r="N25798" s="120"/>
      <c r="U25798" s="121"/>
      <c r="V25798" s="122"/>
      <c r="W25798" s="123"/>
      <c r="AC25798" s="123"/>
    </row>
    <row r="25799" spans="5:29" s="2" customFormat="1">
      <c r="E25799" s="120"/>
      <c r="M25799" s="120"/>
      <c r="N25799" s="120"/>
      <c r="U25799" s="121"/>
      <c r="V25799" s="122"/>
      <c r="W25799" s="123"/>
      <c r="AC25799" s="123"/>
    </row>
    <row r="25800" spans="5:29" s="2" customFormat="1">
      <c r="E25800" s="120"/>
      <c r="M25800" s="120"/>
      <c r="N25800" s="120"/>
      <c r="U25800" s="121"/>
      <c r="V25800" s="122"/>
      <c r="W25800" s="123"/>
      <c r="AC25800" s="123"/>
    </row>
    <row r="25801" spans="5:29" s="2" customFormat="1">
      <c r="E25801" s="120"/>
      <c r="M25801" s="120"/>
      <c r="N25801" s="120"/>
      <c r="U25801" s="121"/>
      <c r="V25801" s="122"/>
      <c r="W25801" s="123"/>
      <c r="AC25801" s="123"/>
    </row>
    <row r="25802" spans="5:29" s="2" customFormat="1">
      <c r="E25802" s="120"/>
      <c r="M25802" s="120"/>
      <c r="N25802" s="120"/>
      <c r="U25802" s="121"/>
      <c r="V25802" s="122"/>
      <c r="W25802" s="123"/>
      <c r="AC25802" s="123"/>
    </row>
    <row r="25803" spans="5:29" s="2" customFormat="1">
      <c r="E25803" s="120"/>
      <c r="M25803" s="120"/>
      <c r="N25803" s="120"/>
      <c r="U25803" s="121"/>
      <c r="V25803" s="122"/>
      <c r="W25803" s="123"/>
      <c r="AC25803" s="123"/>
    </row>
    <row r="25804" spans="5:29" s="2" customFormat="1">
      <c r="E25804" s="120"/>
      <c r="M25804" s="120"/>
      <c r="N25804" s="120"/>
      <c r="U25804" s="121"/>
      <c r="V25804" s="122"/>
      <c r="W25804" s="123"/>
      <c r="AC25804" s="123"/>
    </row>
    <row r="25805" spans="5:29" s="2" customFormat="1">
      <c r="E25805" s="120"/>
      <c r="M25805" s="120"/>
      <c r="N25805" s="120"/>
      <c r="U25805" s="121"/>
      <c r="V25805" s="122"/>
      <c r="W25805" s="123"/>
      <c r="AC25805" s="123"/>
    </row>
    <row r="25806" spans="5:29" s="2" customFormat="1">
      <c r="E25806" s="120"/>
      <c r="M25806" s="120"/>
      <c r="N25806" s="120"/>
      <c r="U25806" s="121"/>
      <c r="V25806" s="122"/>
      <c r="W25806" s="123"/>
      <c r="AC25806" s="123"/>
    </row>
    <row r="25807" spans="5:29" s="2" customFormat="1">
      <c r="E25807" s="120"/>
      <c r="M25807" s="120"/>
      <c r="N25807" s="120"/>
      <c r="U25807" s="121"/>
      <c r="V25807" s="122"/>
      <c r="W25807" s="123"/>
      <c r="AC25807" s="123"/>
    </row>
    <row r="25808" spans="5:29" s="2" customFormat="1">
      <c r="E25808" s="120"/>
      <c r="M25808" s="120"/>
      <c r="N25808" s="120"/>
      <c r="U25808" s="121"/>
      <c r="V25808" s="122"/>
      <c r="W25808" s="123"/>
      <c r="AC25808" s="123"/>
    </row>
    <row r="25809" spans="5:29" s="2" customFormat="1">
      <c r="E25809" s="120"/>
      <c r="M25809" s="120"/>
      <c r="N25809" s="120"/>
      <c r="U25809" s="121"/>
      <c r="V25809" s="122"/>
      <c r="W25809" s="123"/>
      <c r="AC25809" s="123"/>
    </row>
    <row r="25810" spans="5:29" s="2" customFormat="1">
      <c r="E25810" s="120"/>
      <c r="M25810" s="120"/>
      <c r="N25810" s="120"/>
      <c r="U25810" s="121"/>
      <c r="V25810" s="122"/>
      <c r="W25810" s="123"/>
      <c r="AC25810" s="123"/>
    </row>
    <row r="25811" spans="5:29" s="2" customFormat="1">
      <c r="E25811" s="120"/>
      <c r="M25811" s="120"/>
      <c r="N25811" s="120"/>
      <c r="U25811" s="121"/>
      <c r="V25811" s="122"/>
      <c r="W25811" s="123"/>
      <c r="AC25811" s="123"/>
    </row>
    <row r="25812" spans="5:29" s="2" customFormat="1">
      <c r="E25812" s="120"/>
      <c r="M25812" s="120"/>
      <c r="N25812" s="120"/>
      <c r="U25812" s="121"/>
      <c r="V25812" s="122"/>
      <c r="W25812" s="123"/>
      <c r="AC25812" s="123"/>
    </row>
    <row r="25813" spans="5:29" s="2" customFormat="1">
      <c r="E25813" s="120"/>
      <c r="M25813" s="120"/>
      <c r="N25813" s="120"/>
      <c r="U25813" s="121"/>
      <c r="V25813" s="122"/>
      <c r="W25813" s="123"/>
      <c r="AC25813" s="123"/>
    </row>
    <row r="25814" spans="5:29" s="2" customFormat="1">
      <c r="E25814" s="120"/>
      <c r="M25814" s="120"/>
      <c r="N25814" s="120"/>
      <c r="U25814" s="121"/>
      <c r="V25814" s="122"/>
      <c r="W25814" s="123"/>
      <c r="AC25814" s="123"/>
    </row>
    <row r="25815" spans="5:29" s="2" customFormat="1">
      <c r="E25815" s="120"/>
      <c r="M25815" s="120"/>
      <c r="N25815" s="120"/>
      <c r="U25815" s="121"/>
      <c r="V25815" s="122"/>
      <c r="W25815" s="123"/>
      <c r="AC25815" s="123"/>
    </row>
    <row r="25816" spans="5:29" s="2" customFormat="1">
      <c r="E25816" s="120"/>
      <c r="M25816" s="120"/>
      <c r="N25816" s="120"/>
      <c r="U25816" s="121"/>
      <c r="V25816" s="122"/>
      <c r="W25816" s="123"/>
      <c r="AC25816" s="123"/>
    </row>
    <row r="25817" spans="5:29" s="2" customFormat="1">
      <c r="E25817" s="120"/>
      <c r="M25817" s="120"/>
      <c r="N25817" s="120"/>
      <c r="U25817" s="121"/>
      <c r="V25817" s="122"/>
      <c r="W25817" s="123"/>
      <c r="AC25817" s="123"/>
    </row>
    <row r="25818" spans="5:29" s="2" customFormat="1">
      <c r="E25818" s="120"/>
      <c r="M25818" s="120"/>
      <c r="N25818" s="120"/>
      <c r="U25818" s="121"/>
      <c r="V25818" s="122"/>
      <c r="W25818" s="123"/>
      <c r="AC25818" s="123"/>
    </row>
    <row r="25819" spans="5:29" s="2" customFormat="1">
      <c r="E25819" s="120"/>
      <c r="M25819" s="120"/>
      <c r="N25819" s="120"/>
      <c r="U25819" s="121"/>
      <c r="V25819" s="122"/>
      <c r="W25819" s="123"/>
      <c r="AC25819" s="123"/>
    </row>
    <row r="25820" spans="5:29" s="2" customFormat="1">
      <c r="E25820" s="120"/>
      <c r="M25820" s="120"/>
      <c r="N25820" s="120"/>
      <c r="U25820" s="121"/>
      <c r="V25820" s="122"/>
      <c r="W25820" s="123"/>
      <c r="AC25820" s="123"/>
    </row>
    <row r="25821" spans="5:29" s="2" customFormat="1">
      <c r="E25821" s="120"/>
      <c r="M25821" s="120"/>
      <c r="N25821" s="120"/>
      <c r="U25821" s="121"/>
      <c r="V25821" s="122"/>
      <c r="W25821" s="123"/>
      <c r="AC25821" s="123"/>
    </row>
    <row r="25822" spans="5:29" s="2" customFormat="1">
      <c r="E25822" s="120"/>
      <c r="M25822" s="120"/>
      <c r="N25822" s="120"/>
      <c r="U25822" s="121"/>
      <c r="V25822" s="122"/>
      <c r="W25822" s="123"/>
      <c r="AC25822" s="123"/>
    </row>
    <row r="25823" spans="5:29" s="2" customFormat="1">
      <c r="E25823" s="120"/>
      <c r="M25823" s="120"/>
      <c r="N25823" s="120"/>
      <c r="U25823" s="121"/>
      <c r="V25823" s="122"/>
      <c r="W25823" s="123"/>
      <c r="AC25823" s="123"/>
    </row>
    <row r="25824" spans="5:29" s="2" customFormat="1">
      <c r="E25824" s="120"/>
      <c r="M25824" s="120"/>
      <c r="N25824" s="120"/>
      <c r="U25824" s="121"/>
      <c r="V25824" s="122"/>
      <c r="W25824" s="123"/>
      <c r="AC25824" s="123"/>
    </row>
    <row r="25825" spans="5:29" s="2" customFormat="1">
      <c r="E25825" s="120"/>
      <c r="M25825" s="120"/>
      <c r="N25825" s="120"/>
      <c r="U25825" s="121"/>
      <c r="V25825" s="122"/>
      <c r="W25825" s="123"/>
      <c r="AC25825" s="123"/>
    </row>
    <row r="25826" spans="5:29" s="2" customFormat="1">
      <c r="E25826" s="120"/>
      <c r="M25826" s="120"/>
      <c r="N25826" s="120"/>
      <c r="U25826" s="121"/>
      <c r="V25826" s="122"/>
      <c r="W25826" s="123"/>
      <c r="AC25826" s="123"/>
    </row>
    <row r="25827" spans="5:29" s="2" customFormat="1">
      <c r="E25827" s="120"/>
      <c r="M25827" s="120"/>
      <c r="N25827" s="120"/>
      <c r="U25827" s="121"/>
      <c r="V25827" s="122"/>
      <c r="W25827" s="123"/>
      <c r="AC25827" s="123"/>
    </row>
    <row r="25828" spans="5:29" s="2" customFormat="1">
      <c r="E25828" s="120"/>
      <c r="M25828" s="120"/>
      <c r="N25828" s="120"/>
      <c r="U25828" s="121"/>
      <c r="V25828" s="122"/>
      <c r="W25828" s="123"/>
      <c r="AC25828" s="123"/>
    </row>
    <row r="25829" spans="5:29" s="2" customFormat="1">
      <c r="E25829" s="120"/>
      <c r="M25829" s="120"/>
      <c r="N25829" s="120"/>
      <c r="U25829" s="121"/>
      <c r="V25829" s="122"/>
      <c r="W25829" s="123"/>
      <c r="AC25829" s="123"/>
    </row>
    <row r="25830" spans="5:29" s="2" customFormat="1">
      <c r="E25830" s="120"/>
      <c r="M25830" s="120"/>
      <c r="N25830" s="120"/>
      <c r="U25830" s="121"/>
      <c r="V25830" s="122"/>
      <c r="W25830" s="123"/>
      <c r="AC25830" s="123"/>
    </row>
    <row r="25831" spans="5:29" s="2" customFormat="1">
      <c r="E25831" s="120"/>
      <c r="M25831" s="120"/>
      <c r="N25831" s="120"/>
      <c r="U25831" s="121"/>
      <c r="V25831" s="122"/>
      <c r="W25831" s="123"/>
      <c r="AC25831" s="123"/>
    </row>
    <row r="25832" spans="5:29" s="2" customFormat="1">
      <c r="E25832" s="120"/>
      <c r="M25832" s="120"/>
      <c r="N25832" s="120"/>
      <c r="U25832" s="121"/>
      <c r="V25832" s="122"/>
      <c r="W25832" s="123"/>
      <c r="AC25832" s="123"/>
    </row>
    <row r="25833" spans="5:29" s="2" customFormat="1">
      <c r="E25833" s="120"/>
      <c r="M25833" s="120"/>
      <c r="N25833" s="120"/>
      <c r="U25833" s="121"/>
      <c r="V25833" s="122"/>
      <c r="W25833" s="123"/>
      <c r="AC25833" s="123"/>
    </row>
    <row r="25834" spans="5:29" s="2" customFormat="1">
      <c r="E25834" s="120"/>
      <c r="M25834" s="120"/>
      <c r="N25834" s="120"/>
      <c r="U25834" s="121"/>
      <c r="V25834" s="122"/>
      <c r="W25834" s="123"/>
      <c r="AC25834" s="123"/>
    </row>
    <row r="25835" spans="5:29" s="2" customFormat="1">
      <c r="E25835" s="120"/>
      <c r="M25835" s="120"/>
      <c r="N25835" s="120"/>
      <c r="U25835" s="121"/>
      <c r="V25835" s="122"/>
      <c r="W25835" s="123"/>
      <c r="AC25835" s="123"/>
    </row>
    <row r="25836" spans="5:29" s="2" customFormat="1">
      <c r="E25836" s="120"/>
      <c r="M25836" s="120"/>
      <c r="N25836" s="120"/>
      <c r="U25836" s="121"/>
      <c r="V25836" s="122"/>
      <c r="W25836" s="123"/>
      <c r="AC25836" s="123"/>
    </row>
    <row r="25837" spans="5:29" s="2" customFormat="1">
      <c r="E25837" s="120"/>
      <c r="M25837" s="120"/>
      <c r="N25837" s="120"/>
      <c r="U25837" s="121"/>
      <c r="V25837" s="122"/>
      <c r="W25837" s="123"/>
      <c r="AC25837" s="123"/>
    </row>
    <row r="25838" spans="5:29" s="2" customFormat="1">
      <c r="E25838" s="120"/>
      <c r="M25838" s="120"/>
      <c r="N25838" s="120"/>
      <c r="U25838" s="121"/>
      <c r="V25838" s="122"/>
      <c r="W25838" s="123"/>
      <c r="AC25838" s="123"/>
    </row>
    <row r="25839" spans="5:29" s="2" customFormat="1">
      <c r="E25839" s="120"/>
      <c r="M25839" s="120"/>
      <c r="N25839" s="120"/>
      <c r="U25839" s="121"/>
      <c r="V25839" s="122"/>
      <c r="W25839" s="123"/>
      <c r="AC25839" s="123"/>
    </row>
    <row r="25840" spans="5:29" s="2" customFormat="1">
      <c r="E25840" s="120"/>
      <c r="M25840" s="120"/>
      <c r="N25840" s="120"/>
      <c r="U25840" s="121"/>
      <c r="V25840" s="122"/>
      <c r="W25840" s="123"/>
      <c r="AC25840" s="123"/>
    </row>
    <row r="25841" spans="5:29" s="2" customFormat="1">
      <c r="E25841" s="120"/>
      <c r="M25841" s="120"/>
      <c r="N25841" s="120"/>
      <c r="U25841" s="121"/>
      <c r="V25841" s="122"/>
      <c r="W25841" s="123"/>
      <c r="AC25841" s="123"/>
    </row>
    <row r="25842" spans="5:29" s="2" customFormat="1">
      <c r="E25842" s="120"/>
      <c r="M25842" s="120"/>
      <c r="N25842" s="120"/>
      <c r="U25842" s="121"/>
      <c r="V25842" s="122"/>
      <c r="W25842" s="123"/>
      <c r="AC25842" s="123"/>
    </row>
    <row r="25843" spans="5:29" s="2" customFormat="1">
      <c r="E25843" s="120"/>
      <c r="M25843" s="120"/>
      <c r="N25843" s="120"/>
      <c r="U25843" s="121"/>
      <c r="V25843" s="122"/>
      <c r="W25843" s="123"/>
      <c r="AC25843" s="123"/>
    </row>
    <row r="25844" spans="5:29" s="2" customFormat="1">
      <c r="E25844" s="120"/>
      <c r="M25844" s="120"/>
      <c r="N25844" s="120"/>
      <c r="U25844" s="121"/>
      <c r="V25844" s="122"/>
      <c r="W25844" s="123"/>
      <c r="AC25844" s="123"/>
    </row>
    <row r="25845" spans="5:29" s="2" customFormat="1">
      <c r="E25845" s="120"/>
      <c r="M25845" s="120"/>
      <c r="N25845" s="120"/>
      <c r="U25845" s="121"/>
      <c r="V25845" s="122"/>
      <c r="W25845" s="123"/>
      <c r="AC25845" s="123"/>
    </row>
    <row r="25846" spans="5:29" s="2" customFormat="1">
      <c r="E25846" s="120"/>
      <c r="M25846" s="120"/>
      <c r="N25846" s="120"/>
      <c r="U25846" s="121"/>
      <c r="V25846" s="122"/>
      <c r="W25846" s="123"/>
      <c r="AC25846" s="123"/>
    </row>
    <row r="25847" spans="5:29" s="2" customFormat="1">
      <c r="E25847" s="120"/>
      <c r="M25847" s="120"/>
      <c r="N25847" s="120"/>
      <c r="U25847" s="121"/>
      <c r="V25847" s="122"/>
      <c r="W25847" s="123"/>
      <c r="AC25847" s="123"/>
    </row>
    <row r="25848" spans="5:29" s="2" customFormat="1">
      <c r="E25848" s="120"/>
      <c r="M25848" s="120"/>
      <c r="N25848" s="120"/>
      <c r="U25848" s="121"/>
      <c r="V25848" s="122"/>
      <c r="W25848" s="123"/>
      <c r="AC25848" s="123"/>
    </row>
    <row r="25849" spans="5:29" s="2" customFormat="1">
      <c r="E25849" s="120"/>
      <c r="M25849" s="120"/>
      <c r="N25849" s="120"/>
      <c r="U25849" s="121"/>
      <c r="V25849" s="122"/>
      <c r="W25849" s="123"/>
      <c r="AC25849" s="123"/>
    </row>
    <row r="25850" spans="5:29" s="2" customFormat="1">
      <c r="E25850" s="120"/>
      <c r="M25850" s="120"/>
      <c r="N25850" s="120"/>
      <c r="U25850" s="121"/>
      <c r="V25850" s="122"/>
      <c r="W25850" s="123"/>
      <c r="AC25850" s="123"/>
    </row>
    <row r="25851" spans="5:29" s="2" customFormat="1">
      <c r="E25851" s="120"/>
      <c r="M25851" s="120"/>
      <c r="N25851" s="120"/>
      <c r="U25851" s="121"/>
      <c r="V25851" s="122"/>
      <c r="W25851" s="123"/>
      <c r="AC25851" s="123"/>
    </row>
    <row r="25852" spans="5:29" s="2" customFormat="1">
      <c r="E25852" s="120"/>
      <c r="M25852" s="120"/>
      <c r="N25852" s="120"/>
      <c r="U25852" s="121"/>
      <c r="V25852" s="122"/>
      <c r="W25852" s="123"/>
      <c r="AC25852" s="123"/>
    </row>
    <row r="25853" spans="5:29" s="2" customFormat="1">
      <c r="E25853" s="120"/>
      <c r="M25853" s="120"/>
      <c r="N25853" s="120"/>
      <c r="U25853" s="121"/>
      <c r="V25853" s="122"/>
      <c r="W25853" s="123"/>
      <c r="AC25853" s="123"/>
    </row>
    <row r="25854" spans="5:29" s="2" customFormat="1">
      <c r="E25854" s="120"/>
      <c r="M25854" s="120"/>
      <c r="N25854" s="120"/>
      <c r="U25854" s="121"/>
      <c r="V25854" s="122"/>
      <c r="W25854" s="123"/>
      <c r="AC25854" s="123"/>
    </row>
    <row r="25855" spans="5:29" s="2" customFormat="1">
      <c r="E25855" s="120"/>
      <c r="M25855" s="120"/>
      <c r="N25855" s="120"/>
      <c r="U25855" s="121"/>
      <c r="V25855" s="122"/>
      <c r="W25855" s="123"/>
      <c r="AC25855" s="123"/>
    </row>
    <row r="25856" spans="5:29" s="2" customFormat="1">
      <c r="E25856" s="120"/>
      <c r="M25856" s="120"/>
      <c r="N25856" s="120"/>
      <c r="U25856" s="121"/>
      <c r="V25856" s="122"/>
      <c r="W25856" s="123"/>
      <c r="AC25856" s="123"/>
    </row>
    <row r="25857" spans="5:29" s="2" customFormat="1">
      <c r="E25857" s="120"/>
      <c r="M25857" s="120"/>
      <c r="N25857" s="120"/>
      <c r="U25857" s="121"/>
      <c r="V25857" s="122"/>
      <c r="W25857" s="123"/>
      <c r="AC25857" s="123"/>
    </row>
    <row r="25858" spans="5:29" s="2" customFormat="1">
      <c r="E25858" s="120"/>
      <c r="M25858" s="120"/>
      <c r="N25858" s="120"/>
      <c r="U25858" s="121"/>
      <c r="V25858" s="122"/>
      <c r="W25858" s="123"/>
      <c r="AC25858" s="123"/>
    </row>
    <row r="25859" spans="5:29" s="2" customFormat="1">
      <c r="E25859" s="120"/>
      <c r="M25859" s="120"/>
      <c r="N25859" s="120"/>
      <c r="U25859" s="121"/>
      <c r="V25859" s="122"/>
      <c r="W25859" s="123"/>
      <c r="AC25859" s="123"/>
    </row>
    <row r="25860" spans="5:29" s="2" customFormat="1">
      <c r="E25860" s="120"/>
      <c r="M25860" s="120"/>
      <c r="N25860" s="120"/>
      <c r="U25860" s="121"/>
      <c r="V25860" s="122"/>
      <c r="W25860" s="123"/>
      <c r="AC25860" s="123"/>
    </row>
    <row r="25861" spans="5:29" s="2" customFormat="1">
      <c r="E25861" s="120"/>
      <c r="M25861" s="120"/>
      <c r="N25861" s="120"/>
      <c r="U25861" s="121"/>
      <c r="V25861" s="122"/>
      <c r="W25861" s="123"/>
      <c r="AC25861" s="123"/>
    </row>
    <row r="25862" spans="5:29" s="2" customFormat="1">
      <c r="E25862" s="120"/>
      <c r="M25862" s="120"/>
      <c r="N25862" s="120"/>
      <c r="U25862" s="121"/>
      <c r="V25862" s="122"/>
      <c r="W25862" s="123"/>
      <c r="AC25862" s="123"/>
    </row>
    <row r="25863" spans="5:29" s="2" customFormat="1">
      <c r="E25863" s="120"/>
      <c r="M25863" s="120"/>
      <c r="N25863" s="120"/>
      <c r="U25863" s="121"/>
      <c r="V25863" s="122"/>
      <c r="W25863" s="123"/>
      <c r="AC25863" s="123"/>
    </row>
    <row r="25864" spans="5:29" s="2" customFormat="1">
      <c r="E25864" s="120"/>
      <c r="M25864" s="120"/>
      <c r="N25864" s="120"/>
      <c r="U25864" s="121"/>
      <c r="V25864" s="122"/>
      <c r="W25864" s="123"/>
      <c r="AC25864" s="123"/>
    </row>
    <row r="25865" spans="5:29" s="2" customFormat="1">
      <c r="E25865" s="120"/>
      <c r="M25865" s="120"/>
      <c r="N25865" s="120"/>
      <c r="U25865" s="121"/>
      <c r="V25865" s="122"/>
      <c r="W25865" s="123"/>
      <c r="AC25865" s="123"/>
    </row>
    <row r="25866" spans="5:29" s="2" customFormat="1">
      <c r="E25866" s="120"/>
      <c r="M25866" s="120"/>
      <c r="N25866" s="120"/>
      <c r="U25866" s="121"/>
      <c r="V25866" s="122"/>
      <c r="W25866" s="123"/>
      <c r="AC25866" s="123"/>
    </row>
    <row r="25867" spans="5:29" s="2" customFormat="1">
      <c r="E25867" s="120"/>
      <c r="M25867" s="120"/>
      <c r="N25867" s="120"/>
      <c r="U25867" s="121"/>
      <c r="V25867" s="122"/>
      <c r="W25867" s="123"/>
      <c r="AC25867" s="123"/>
    </row>
    <row r="25868" spans="5:29" s="2" customFormat="1">
      <c r="E25868" s="120"/>
      <c r="M25868" s="120"/>
      <c r="N25868" s="120"/>
      <c r="U25868" s="121"/>
      <c r="V25868" s="122"/>
      <c r="W25868" s="123"/>
      <c r="AC25868" s="123"/>
    </row>
    <row r="25869" spans="5:29" s="2" customFormat="1">
      <c r="E25869" s="120"/>
      <c r="M25869" s="120"/>
      <c r="N25869" s="120"/>
      <c r="U25869" s="121"/>
      <c r="V25869" s="122"/>
      <c r="W25869" s="123"/>
      <c r="AC25869" s="123"/>
    </row>
    <row r="25870" spans="5:29" s="2" customFormat="1">
      <c r="E25870" s="120"/>
      <c r="M25870" s="120"/>
      <c r="N25870" s="120"/>
      <c r="U25870" s="121"/>
      <c r="V25870" s="122"/>
      <c r="W25870" s="123"/>
      <c r="AC25870" s="123"/>
    </row>
    <row r="25871" spans="5:29" s="2" customFormat="1">
      <c r="E25871" s="120"/>
      <c r="M25871" s="120"/>
      <c r="N25871" s="120"/>
      <c r="U25871" s="121"/>
      <c r="V25871" s="122"/>
      <c r="W25871" s="123"/>
      <c r="AC25871" s="123"/>
    </row>
    <row r="25872" spans="5:29" s="2" customFormat="1">
      <c r="E25872" s="120"/>
      <c r="M25872" s="120"/>
      <c r="N25872" s="120"/>
      <c r="U25872" s="121"/>
      <c r="V25872" s="122"/>
      <c r="W25872" s="123"/>
      <c r="AC25872" s="123"/>
    </row>
    <row r="25873" spans="5:29" s="2" customFormat="1">
      <c r="E25873" s="120"/>
      <c r="M25873" s="120"/>
      <c r="N25873" s="120"/>
      <c r="U25873" s="121"/>
      <c r="V25873" s="122"/>
      <c r="W25873" s="123"/>
      <c r="AC25873" s="123"/>
    </row>
    <row r="25874" spans="5:29" s="2" customFormat="1">
      <c r="E25874" s="120"/>
      <c r="M25874" s="120"/>
      <c r="N25874" s="120"/>
      <c r="U25874" s="121"/>
      <c r="V25874" s="122"/>
      <c r="W25874" s="123"/>
      <c r="AC25874" s="123"/>
    </row>
    <row r="25875" spans="5:29" s="2" customFormat="1">
      <c r="E25875" s="120"/>
      <c r="M25875" s="120"/>
      <c r="N25875" s="120"/>
      <c r="U25875" s="121"/>
      <c r="V25875" s="122"/>
      <c r="W25875" s="123"/>
      <c r="AC25875" s="123"/>
    </row>
    <row r="25876" spans="5:29" s="2" customFormat="1">
      <c r="E25876" s="120"/>
      <c r="M25876" s="120"/>
      <c r="N25876" s="120"/>
      <c r="U25876" s="121"/>
      <c r="V25876" s="122"/>
      <c r="W25876" s="123"/>
      <c r="AC25876" s="123"/>
    </row>
    <row r="25877" spans="5:29" s="2" customFormat="1">
      <c r="E25877" s="120"/>
      <c r="M25877" s="120"/>
      <c r="N25877" s="120"/>
      <c r="U25877" s="121"/>
      <c r="V25877" s="122"/>
      <c r="W25877" s="123"/>
      <c r="AC25877" s="123"/>
    </row>
    <row r="25878" spans="5:29" s="2" customFormat="1">
      <c r="E25878" s="120"/>
      <c r="M25878" s="120"/>
      <c r="N25878" s="120"/>
      <c r="U25878" s="121"/>
      <c r="V25878" s="122"/>
      <c r="W25878" s="123"/>
      <c r="AC25878" s="123"/>
    </row>
    <row r="25879" spans="5:29" s="2" customFormat="1">
      <c r="E25879" s="120"/>
      <c r="M25879" s="120"/>
      <c r="N25879" s="120"/>
      <c r="U25879" s="121"/>
      <c r="V25879" s="122"/>
      <c r="W25879" s="123"/>
      <c r="AC25879" s="123"/>
    </row>
    <row r="25880" spans="5:29" s="2" customFormat="1">
      <c r="E25880" s="120"/>
      <c r="M25880" s="120"/>
      <c r="N25880" s="120"/>
      <c r="U25880" s="121"/>
      <c r="V25880" s="122"/>
      <c r="W25880" s="123"/>
      <c r="AC25880" s="123"/>
    </row>
    <row r="25881" spans="5:29" s="2" customFormat="1">
      <c r="E25881" s="120"/>
      <c r="M25881" s="120"/>
      <c r="N25881" s="120"/>
      <c r="U25881" s="121"/>
      <c r="V25881" s="122"/>
      <c r="W25881" s="123"/>
      <c r="AC25881" s="123"/>
    </row>
    <row r="25882" spans="5:29" s="2" customFormat="1">
      <c r="E25882" s="120"/>
      <c r="M25882" s="120"/>
      <c r="N25882" s="120"/>
      <c r="U25882" s="121"/>
      <c r="V25882" s="122"/>
      <c r="W25882" s="123"/>
      <c r="AC25882" s="123"/>
    </row>
    <row r="25883" spans="5:29" s="2" customFormat="1">
      <c r="E25883" s="120"/>
      <c r="M25883" s="120"/>
      <c r="N25883" s="120"/>
      <c r="U25883" s="121"/>
      <c r="V25883" s="122"/>
      <c r="W25883" s="123"/>
      <c r="AC25883" s="123"/>
    </row>
    <row r="25884" spans="5:29" s="2" customFormat="1">
      <c r="E25884" s="120"/>
      <c r="M25884" s="120"/>
      <c r="N25884" s="120"/>
      <c r="U25884" s="121"/>
      <c r="V25884" s="122"/>
      <c r="W25884" s="123"/>
      <c r="AC25884" s="123"/>
    </row>
    <row r="25885" spans="5:29" s="2" customFormat="1">
      <c r="E25885" s="120"/>
      <c r="M25885" s="120"/>
      <c r="N25885" s="120"/>
      <c r="U25885" s="121"/>
      <c r="V25885" s="122"/>
      <c r="W25885" s="123"/>
      <c r="AC25885" s="123"/>
    </row>
    <row r="25886" spans="5:29" s="2" customFormat="1">
      <c r="E25886" s="120"/>
      <c r="M25886" s="120"/>
      <c r="N25886" s="120"/>
      <c r="U25886" s="121"/>
      <c r="V25886" s="122"/>
      <c r="W25886" s="123"/>
      <c r="AC25886" s="123"/>
    </row>
    <row r="25887" spans="5:29" s="2" customFormat="1">
      <c r="E25887" s="120"/>
      <c r="M25887" s="120"/>
      <c r="N25887" s="120"/>
      <c r="U25887" s="121"/>
      <c r="V25887" s="122"/>
      <c r="W25887" s="123"/>
      <c r="AC25887" s="123"/>
    </row>
    <row r="25888" spans="5:29" s="2" customFormat="1">
      <c r="E25888" s="120"/>
      <c r="M25888" s="120"/>
      <c r="N25888" s="120"/>
      <c r="U25888" s="121"/>
      <c r="V25888" s="122"/>
      <c r="W25888" s="123"/>
      <c r="AC25888" s="123"/>
    </row>
    <row r="25889" spans="5:29" s="2" customFormat="1">
      <c r="E25889" s="120"/>
      <c r="M25889" s="120"/>
      <c r="N25889" s="120"/>
      <c r="U25889" s="121"/>
      <c r="V25889" s="122"/>
      <c r="W25889" s="123"/>
      <c r="AC25889" s="123"/>
    </row>
    <row r="25890" spans="5:29" s="2" customFormat="1">
      <c r="E25890" s="120"/>
      <c r="M25890" s="120"/>
      <c r="N25890" s="120"/>
      <c r="U25890" s="121"/>
      <c r="V25890" s="122"/>
      <c r="W25890" s="123"/>
      <c r="AC25890" s="123"/>
    </row>
    <row r="25891" spans="5:29" s="2" customFormat="1">
      <c r="E25891" s="120"/>
      <c r="M25891" s="120"/>
      <c r="N25891" s="120"/>
      <c r="U25891" s="121"/>
      <c r="V25891" s="122"/>
      <c r="W25891" s="123"/>
      <c r="AC25891" s="123"/>
    </row>
    <row r="25892" spans="5:29" s="2" customFormat="1">
      <c r="E25892" s="120"/>
      <c r="M25892" s="120"/>
      <c r="N25892" s="120"/>
      <c r="U25892" s="121"/>
      <c r="V25892" s="122"/>
      <c r="W25892" s="123"/>
      <c r="AC25892" s="123"/>
    </row>
    <row r="25893" spans="5:29" s="2" customFormat="1">
      <c r="E25893" s="120"/>
      <c r="M25893" s="120"/>
      <c r="N25893" s="120"/>
      <c r="U25893" s="121"/>
      <c r="V25893" s="122"/>
      <c r="W25893" s="123"/>
      <c r="AC25893" s="123"/>
    </row>
    <row r="25894" spans="5:29" s="2" customFormat="1">
      <c r="E25894" s="120"/>
      <c r="M25894" s="120"/>
      <c r="N25894" s="120"/>
      <c r="U25894" s="121"/>
      <c r="V25894" s="122"/>
      <c r="W25894" s="123"/>
      <c r="AC25894" s="123"/>
    </row>
    <row r="25895" spans="5:29" s="2" customFormat="1">
      <c r="E25895" s="120"/>
      <c r="M25895" s="120"/>
      <c r="N25895" s="120"/>
      <c r="U25895" s="121"/>
      <c r="V25895" s="122"/>
      <c r="W25895" s="123"/>
      <c r="AC25895" s="123"/>
    </row>
    <row r="25896" spans="5:29" s="2" customFormat="1">
      <c r="E25896" s="120"/>
      <c r="M25896" s="120"/>
      <c r="N25896" s="120"/>
      <c r="U25896" s="121"/>
      <c r="V25896" s="122"/>
      <c r="W25896" s="123"/>
      <c r="AC25896" s="123"/>
    </row>
    <row r="25897" spans="5:29" s="2" customFormat="1">
      <c r="E25897" s="120"/>
      <c r="M25897" s="120"/>
      <c r="N25897" s="120"/>
      <c r="U25897" s="121"/>
      <c r="V25897" s="122"/>
      <c r="W25897" s="123"/>
      <c r="AC25897" s="123"/>
    </row>
    <row r="25898" spans="5:29" s="2" customFormat="1">
      <c r="E25898" s="120"/>
      <c r="M25898" s="120"/>
      <c r="N25898" s="120"/>
      <c r="U25898" s="121"/>
      <c r="V25898" s="122"/>
      <c r="W25898" s="123"/>
      <c r="AC25898" s="123"/>
    </row>
    <row r="25899" spans="5:29" s="2" customFormat="1">
      <c r="E25899" s="120"/>
      <c r="M25899" s="120"/>
      <c r="N25899" s="120"/>
      <c r="U25899" s="121"/>
      <c r="V25899" s="122"/>
      <c r="W25899" s="123"/>
      <c r="AC25899" s="123"/>
    </row>
    <row r="25900" spans="5:29" s="2" customFormat="1">
      <c r="E25900" s="120"/>
      <c r="M25900" s="120"/>
      <c r="N25900" s="120"/>
      <c r="U25900" s="121"/>
      <c r="V25900" s="122"/>
      <c r="W25900" s="123"/>
      <c r="AC25900" s="123"/>
    </row>
    <row r="25901" spans="5:29" s="2" customFormat="1">
      <c r="E25901" s="120"/>
      <c r="M25901" s="120"/>
      <c r="N25901" s="120"/>
      <c r="U25901" s="121"/>
      <c r="V25901" s="122"/>
      <c r="W25901" s="123"/>
      <c r="AC25901" s="123"/>
    </row>
    <row r="25902" spans="5:29" s="2" customFormat="1">
      <c r="E25902" s="120"/>
      <c r="M25902" s="120"/>
      <c r="N25902" s="120"/>
      <c r="U25902" s="121"/>
      <c r="V25902" s="122"/>
      <c r="W25902" s="123"/>
      <c r="AC25902" s="123"/>
    </row>
    <row r="25903" spans="5:29" s="2" customFormat="1">
      <c r="E25903" s="120"/>
      <c r="M25903" s="120"/>
      <c r="N25903" s="120"/>
      <c r="U25903" s="121"/>
      <c r="V25903" s="122"/>
      <c r="W25903" s="123"/>
      <c r="AC25903" s="123"/>
    </row>
    <row r="25904" spans="5:29" s="2" customFormat="1">
      <c r="E25904" s="120"/>
      <c r="M25904" s="120"/>
      <c r="N25904" s="120"/>
      <c r="U25904" s="121"/>
      <c r="V25904" s="122"/>
      <c r="W25904" s="123"/>
      <c r="AC25904" s="123"/>
    </row>
    <row r="25905" spans="5:29" s="2" customFormat="1">
      <c r="E25905" s="120"/>
      <c r="M25905" s="120"/>
      <c r="N25905" s="120"/>
      <c r="U25905" s="121"/>
      <c r="V25905" s="122"/>
      <c r="W25905" s="123"/>
      <c r="AC25905" s="123"/>
    </row>
    <row r="25906" spans="5:29" s="2" customFormat="1">
      <c r="E25906" s="120"/>
      <c r="M25906" s="120"/>
      <c r="N25906" s="120"/>
      <c r="U25906" s="121"/>
      <c r="V25906" s="122"/>
      <c r="W25906" s="123"/>
      <c r="AC25906" s="123"/>
    </row>
    <row r="25907" spans="5:29" s="2" customFormat="1">
      <c r="E25907" s="120"/>
      <c r="M25907" s="120"/>
      <c r="N25907" s="120"/>
      <c r="U25907" s="121"/>
      <c r="V25907" s="122"/>
      <c r="W25907" s="123"/>
      <c r="AC25907" s="123"/>
    </row>
    <row r="25908" spans="5:29" s="2" customFormat="1">
      <c r="E25908" s="120"/>
      <c r="M25908" s="120"/>
      <c r="N25908" s="120"/>
      <c r="U25908" s="121"/>
      <c r="V25908" s="122"/>
      <c r="W25908" s="123"/>
      <c r="AC25908" s="123"/>
    </row>
    <row r="25909" spans="5:29" s="2" customFormat="1">
      <c r="E25909" s="120"/>
      <c r="M25909" s="120"/>
      <c r="N25909" s="120"/>
      <c r="U25909" s="121"/>
      <c r="V25909" s="122"/>
      <c r="W25909" s="123"/>
      <c r="AC25909" s="123"/>
    </row>
    <row r="25910" spans="5:29" s="2" customFormat="1">
      <c r="E25910" s="120"/>
      <c r="M25910" s="120"/>
      <c r="N25910" s="120"/>
      <c r="U25910" s="121"/>
      <c r="V25910" s="122"/>
      <c r="W25910" s="123"/>
      <c r="AC25910" s="123"/>
    </row>
    <row r="25911" spans="5:29" s="2" customFormat="1">
      <c r="E25911" s="120"/>
      <c r="M25911" s="120"/>
      <c r="N25911" s="120"/>
      <c r="U25911" s="121"/>
      <c r="V25911" s="122"/>
      <c r="W25911" s="123"/>
      <c r="AC25911" s="123"/>
    </row>
    <row r="25912" spans="5:29" s="2" customFormat="1">
      <c r="E25912" s="120"/>
      <c r="M25912" s="120"/>
      <c r="N25912" s="120"/>
      <c r="U25912" s="121"/>
      <c r="V25912" s="122"/>
      <c r="W25912" s="123"/>
      <c r="AC25912" s="123"/>
    </row>
    <row r="25913" spans="5:29" s="2" customFormat="1">
      <c r="E25913" s="120"/>
      <c r="M25913" s="120"/>
      <c r="N25913" s="120"/>
      <c r="U25913" s="121"/>
      <c r="V25913" s="122"/>
      <c r="W25913" s="123"/>
      <c r="AC25913" s="123"/>
    </row>
    <row r="25914" spans="5:29" s="2" customFormat="1">
      <c r="E25914" s="120"/>
      <c r="M25914" s="120"/>
      <c r="N25914" s="120"/>
      <c r="U25914" s="121"/>
      <c r="V25914" s="122"/>
      <c r="W25914" s="123"/>
      <c r="AC25914" s="123"/>
    </row>
    <row r="25915" spans="5:29" s="2" customFormat="1">
      <c r="E25915" s="120"/>
      <c r="M25915" s="120"/>
      <c r="N25915" s="120"/>
      <c r="U25915" s="121"/>
      <c r="V25915" s="122"/>
      <c r="W25915" s="123"/>
      <c r="AC25915" s="123"/>
    </row>
    <row r="25916" spans="5:29" s="2" customFormat="1">
      <c r="E25916" s="120"/>
      <c r="M25916" s="120"/>
      <c r="N25916" s="120"/>
      <c r="U25916" s="121"/>
      <c r="V25916" s="122"/>
      <c r="W25916" s="123"/>
      <c r="AC25916" s="123"/>
    </row>
    <row r="25917" spans="5:29" s="2" customFormat="1">
      <c r="E25917" s="120"/>
      <c r="M25917" s="120"/>
      <c r="N25917" s="120"/>
      <c r="U25917" s="121"/>
      <c r="V25917" s="122"/>
      <c r="W25917" s="123"/>
      <c r="AC25917" s="123"/>
    </row>
    <row r="25918" spans="5:29" s="2" customFormat="1">
      <c r="E25918" s="120"/>
      <c r="M25918" s="120"/>
      <c r="N25918" s="120"/>
      <c r="U25918" s="121"/>
      <c r="V25918" s="122"/>
      <c r="W25918" s="123"/>
      <c r="AC25918" s="123"/>
    </row>
    <row r="25919" spans="5:29" s="2" customFormat="1">
      <c r="E25919" s="120"/>
      <c r="M25919" s="120"/>
      <c r="N25919" s="120"/>
      <c r="U25919" s="121"/>
      <c r="V25919" s="122"/>
      <c r="W25919" s="123"/>
      <c r="AC25919" s="123"/>
    </row>
    <row r="25920" spans="5:29" s="2" customFormat="1">
      <c r="E25920" s="120"/>
      <c r="M25920" s="120"/>
      <c r="N25920" s="120"/>
      <c r="U25920" s="121"/>
      <c r="V25920" s="122"/>
      <c r="W25920" s="123"/>
      <c r="AC25920" s="123"/>
    </row>
    <row r="25921" spans="5:29" s="2" customFormat="1">
      <c r="E25921" s="120"/>
      <c r="M25921" s="120"/>
      <c r="N25921" s="120"/>
      <c r="U25921" s="121"/>
      <c r="V25921" s="122"/>
      <c r="W25921" s="123"/>
      <c r="AC25921" s="123"/>
    </row>
    <row r="25922" spans="5:29" s="2" customFormat="1">
      <c r="E25922" s="120"/>
      <c r="M25922" s="120"/>
      <c r="N25922" s="120"/>
      <c r="U25922" s="121"/>
      <c r="V25922" s="122"/>
      <c r="W25922" s="123"/>
      <c r="AC25922" s="123"/>
    </row>
    <row r="25923" spans="5:29" s="2" customFormat="1">
      <c r="E25923" s="120"/>
      <c r="M25923" s="120"/>
      <c r="N25923" s="120"/>
      <c r="U25923" s="121"/>
      <c r="V25923" s="122"/>
      <c r="W25923" s="123"/>
      <c r="AC25923" s="123"/>
    </row>
    <row r="25924" spans="5:29" s="2" customFormat="1">
      <c r="E25924" s="120"/>
      <c r="M25924" s="120"/>
      <c r="N25924" s="120"/>
      <c r="U25924" s="121"/>
      <c r="V25924" s="122"/>
      <c r="W25924" s="123"/>
      <c r="AC25924" s="123"/>
    </row>
    <row r="25925" spans="5:29" s="2" customFormat="1">
      <c r="E25925" s="120"/>
      <c r="M25925" s="120"/>
      <c r="N25925" s="120"/>
      <c r="U25925" s="121"/>
      <c r="V25925" s="122"/>
      <c r="W25925" s="123"/>
      <c r="AC25925" s="123"/>
    </row>
    <row r="25926" spans="5:29" s="2" customFormat="1">
      <c r="E25926" s="120"/>
      <c r="M25926" s="120"/>
      <c r="N25926" s="120"/>
      <c r="U25926" s="121"/>
      <c r="V25926" s="122"/>
      <c r="W25926" s="123"/>
      <c r="AC25926" s="123"/>
    </row>
    <row r="25927" spans="5:29" s="2" customFormat="1">
      <c r="E25927" s="120"/>
      <c r="M25927" s="120"/>
      <c r="N25927" s="120"/>
      <c r="U25927" s="121"/>
      <c r="V25927" s="122"/>
      <c r="W25927" s="123"/>
      <c r="AC25927" s="123"/>
    </row>
    <row r="25928" spans="5:29" s="2" customFormat="1">
      <c r="E25928" s="120"/>
      <c r="M25928" s="120"/>
      <c r="N25928" s="120"/>
      <c r="U25928" s="121"/>
      <c r="V25928" s="122"/>
      <c r="W25928" s="123"/>
      <c r="AC25928" s="123"/>
    </row>
    <row r="25929" spans="5:29" s="2" customFormat="1">
      <c r="E25929" s="120"/>
      <c r="M25929" s="120"/>
      <c r="N25929" s="120"/>
      <c r="U25929" s="121"/>
      <c r="V25929" s="122"/>
      <c r="W25929" s="123"/>
      <c r="AC25929" s="123"/>
    </row>
    <row r="25930" spans="5:29" s="2" customFormat="1">
      <c r="E25930" s="120"/>
      <c r="M25930" s="120"/>
      <c r="N25930" s="120"/>
      <c r="U25930" s="121"/>
      <c r="V25930" s="122"/>
      <c r="W25930" s="123"/>
      <c r="AC25930" s="123"/>
    </row>
    <row r="25931" spans="5:29" s="2" customFormat="1">
      <c r="E25931" s="120"/>
      <c r="M25931" s="120"/>
      <c r="N25931" s="120"/>
      <c r="U25931" s="121"/>
      <c r="V25931" s="122"/>
      <c r="W25931" s="123"/>
      <c r="AC25931" s="123"/>
    </row>
    <row r="25932" spans="5:29" s="2" customFormat="1">
      <c r="E25932" s="120"/>
      <c r="M25932" s="120"/>
      <c r="N25932" s="120"/>
      <c r="U25932" s="121"/>
      <c r="V25932" s="122"/>
      <c r="W25932" s="123"/>
      <c r="AC25932" s="123"/>
    </row>
    <row r="25933" spans="5:29" s="2" customFormat="1">
      <c r="E25933" s="120"/>
      <c r="M25933" s="120"/>
      <c r="N25933" s="120"/>
      <c r="U25933" s="121"/>
      <c r="V25933" s="122"/>
      <c r="W25933" s="123"/>
      <c r="AC25933" s="123"/>
    </row>
    <row r="25934" spans="5:29" s="2" customFormat="1">
      <c r="E25934" s="120"/>
      <c r="M25934" s="120"/>
      <c r="N25934" s="120"/>
      <c r="U25934" s="121"/>
      <c r="V25934" s="122"/>
      <c r="W25934" s="123"/>
      <c r="AC25934" s="123"/>
    </row>
    <row r="25935" spans="5:29" s="2" customFormat="1">
      <c r="E25935" s="120"/>
      <c r="M25935" s="120"/>
      <c r="N25935" s="120"/>
      <c r="U25935" s="121"/>
      <c r="V25935" s="122"/>
      <c r="W25935" s="123"/>
      <c r="AC25935" s="123"/>
    </row>
    <row r="25936" spans="5:29" s="2" customFormat="1">
      <c r="E25936" s="120"/>
      <c r="M25936" s="120"/>
      <c r="N25936" s="120"/>
      <c r="U25936" s="121"/>
      <c r="V25936" s="122"/>
      <c r="W25936" s="123"/>
      <c r="AC25936" s="123"/>
    </row>
    <row r="25937" spans="5:29" s="2" customFormat="1">
      <c r="E25937" s="120"/>
      <c r="M25937" s="120"/>
      <c r="N25937" s="120"/>
      <c r="U25937" s="121"/>
      <c r="V25937" s="122"/>
      <c r="W25937" s="123"/>
      <c r="AC25937" s="123"/>
    </row>
    <row r="25938" spans="5:29" s="2" customFormat="1">
      <c r="E25938" s="120"/>
      <c r="M25938" s="120"/>
      <c r="N25938" s="120"/>
      <c r="U25938" s="121"/>
      <c r="V25938" s="122"/>
      <c r="W25938" s="123"/>
      <c r="AC25938" s="123"/>
    </row>
    <row r="25939" spans="5:29" s="2" customFormat="1">
      <c r="E25939" s="120"/>
      <c r="M25939" s="120"/>
      <c r="N25939" s="120"/>
      <c r="U25939" s="121"/>
      <c r="V25939" s="122"/>
      <c r="W25939" s="123"/>
      <c r="AC25939" s="123"/>
    </row>
    <row r="25940" spans="5:29" s="2" customFormat="1">
      <c r="E25940" s="120"/>
      <c r="M25940" s="120"/>
      <c r="N25940" s="120"/>
      <c r="U25940" s="121"/>
      <c r="V25940" s="122"/>
      <c r="W25940" s="123"/>
      <c r="AC25940" s="123"/>
    </row>
    <row r="25941" spans="5:29" s="2" customFormat="1">
      <c r="E25941" s="120"/>
      <c r="M25941" s="120"/>
      <c r="N25941" s="120"/>
      <c r="U25941" s="121"/>
      <c r="V25941" s="122"/>
      <c r="W25941" s="123"/>
      <c r="AC25941" s="123"/>
    </row>
    <row r="25942" spans="5:29" s="2" customFormat="1">
      <c r="E25942" s="120"/>
      <c r="M25942" s="120"/>
      <c r="N25942" s="120"/>
      <c r="U25942" s="121"/>
      <c r="V25942" s="122"/>
      <c r="W25942" s="123"/>
      <c r="AC25942" s="123"/>
    </row>
    <row r="25943" spans="5:29" s="2" customFormat="1">
      <c r="E25943" s="120"/>
      <c r="M25943" s="120"/>
      <c r="N25943" s="120"/>
      <c r="U25943" s="121"/>
      <c r="V25943" s="122"/>
      <c r="W25943" s="123"/>
      <c r="AC25943" s="123"/>
    </row>
    <row r="25944" spans="5:29" s="2" customFormat="1">
      <c r="E25944" s="120"/>
      <c r="M25944" s="120"/>
      <c r="N25944" s="120"/>
      <c r="U25944" s="121"/>
      <c r="V25944" s="122"/>
      <c r="W25944" s="123"/>
      <c r="AC25944" s="123"/>
    </row>
    <row r="25945" spans="5:29" s="2" customFormat="1">
      <c r="E25945" s="120"/>
      <c r="M25945" s="120"/>
      <c r="N25945" s="120"/>
      <c r="U25945" s="121"/>
      <c r="V25945" s="122"/>
      <c r="W25945" s="123"/>
      <c r="AC25945" s="123"/>
    </row>
    <row r="25946" spans="5:29" s="2" customFormat="1">
      <c r="E25946" s="120"/>
      <c r="M25946" s="120"/>
      <c r="N25946" s="120"/>
      <c r="U25946" s="121"/>
      <c r="V25946" s="122"/>
      <c r="W25946" s="123"/>
      <c r="AC25946" s="123"/>
    </row>
    <row r="25947" spans="5:29" s="2" customFormat="1">
      <c r="E25947" s="120"/>
      <c r="M25947" s="120"/>
      <c r="N25947" s="120"/>
      <c r="U25947" s="121"/>
      <c r="V25947" s="122"/>
      <c r="W25947" s="123"/>
      <c r="AC25947" s="123"/>
    </row>
    <row r="25948" spans="5:29" s="2" customFormat="1">
      <c r="E25948" s="120"/>
      <c r="M25948" s="120"/>
      <c r="N25948" s="120"/>
      <c r="U25948" s="121"/>
      <c r="V25948" s="122"/>
      <c r="W25948" s="123"/>
      <c r="AC25948" s="123"/>
    </row>
    <row r="25949" spans="5:29" s="2" customFormat="1">
      <c r="E25949" s="120"/>
      <c r="M25949" s="120"/>
      <c r="N25949" s="120"/>
      <c r="U25949" s="121"/>
      <c r="V25949" s="122"/>
      <c r="W25949" s="123"/>
      <c r="AC25949" s="123"/>
    </row>
    <row r="25950" spans="5:29" s="2" customFormat="1">
      <c r="E25950" s="120"/>
      <c r="M25950" s="120"/>
      <c r="N25950" s="120"/>
      <c r="U25950" s="121"/>
      <c r="V25950" s="122"/>
      <c r="W25950" s="123"/>
      <c r="AC25950" s="123"/>
    </row>
    <row r="25951" spans="5:29" s="2" customFormat="1">
      <c r="E25951" s="120"/>
      <c r="M25951" s="120"/>
      <c r="N25951" s="120"/>
      <c r="U25951" s="121"/>
      <c r="V25951" s="122"/>
      <c r="W25951" s="123"/>
      <c r="AC25951" s="123"/>
    </row>
    <row r="25952" spans="5:29" s="2" customFormat="1">
      <c r="E25952" s="120"/>
      <c r="M25952" s="120"/>
      <c r="N25952" s="120"/>
      <c r="U25952" s="121"/>
      <c r="V25952" s="122"/>
      <c r="W25952" s="123"/>
      <c r="AC25952" s="123"/>
    </row>
    <row r="25953" spans="5:29" s="2" customFormat="1">
      <c r="E25953" s="120"/>
      <c r="M25953" s="120"/>
      <c r="N25953" s="120"/>
      <c r="U25953" s="121"/>
      <c r="V25953" s="122"/>
      <c r="W25953" s="123"/>
      <c r="AC25953" s="123"/>
    </row>
    <row r="25954" spans="5:29" s="2" customFormat="1">
      <c r="E25954" s="120"/>
      <c r="M25954" s="120"/>
      <c r="N25954" s="120"/>
      <c r="U25954" s="121"/>
      <c r="V25954" s="122"/>
      <c r="W25954" s="123"/>
      <c r="AC25954" s="123"/>
    </row>
    <row r="25955" spans="5:29" s="2" customFormat="1">
      <c r="E25955" s="120"/>
      <c r="M25955" s="120"/>
      <c r="N25955" s="120"/>
      <c r="U25955" s="121"/>
      <c r="V25955" s="122"/>
      <c r="W25955" s="123"/>
      <c r="AC25955" s="123"/>
    </row>
    <row r="25956" spans="5:29" s="2" customFormat="1">
      <c r="E25956" s="120"/>
      <c r="M25956" s="120"/>
      <c r="N25956" s="120"/>
      <c r="U25956" s="121"/>
      <c r="V25956" s="122"/>
      <c r="W25956" s="123"/>
      <c r="AC25956" s="123"/>
    </row>
    <row r="25957" spans="5:29" s="2" customFormat="1">
      <c r="E25957" s="120"/>
      <c r="M25957" s="120"/>
      <c r="N25957" s="120"/>
      <c r="U25957" s="121"/>
      <c r="V25957" s="122"/>
      <c r="W25957" s="123"/>
      <c r="AC25957" s="123"/>
    </row>
    <row r="25958" spans="5:29" s="2" customFormat="1">
      <c r="E25958" s="120"/>
      <c r="M25958" s="120"/>
      <c r="N25958" s="120"/>
      <c r="U25958" s="121"/>
      <c r="V25958" s="122"/>
      <c r="W25958" s="123"/>
      <c r="AC25958" s="123"/>
    </row>
    <row r="25959" spans="5:29" s="2" customFormat="1">
      <c r="E25959" s="120"/>
      <c r="M25959" s="120"/>
      <c r="N25959" s="120"/>
      <c r="U25959" s="121"/>
      <c r="V25959" s="122"/>
      <c r="W25959" s="123"/>
      <c r="AC25959" s="123"/>
    </row>
    <row r="25960" spans="5:29" s="2" customFormat="1">
      <c r="E25960" s="120"/>
      <c r="M25960" s="120"/>
      <c r="N25960" s="120"/>
      <c r="U25960" s="121"/>
      <c r="V25960" s="122"/>
      <c r="W25960" s="123"/>
      <c r="AC25960" s="123"/>
    </row>
    <row r="25961" spans="5:29" s="2" customFormat="1">
      <c r="E25961" s="120"/>
      <c r="M25961" s="120"/>
      <c r="N25961" s="120"/>
      <c r="U25961" s="121"/>
      <c r="V25961" s="122"/>
      <c r="W25961" s="123"/>
      <c r="AC25961" s="123"/>
    </row>
    <row r="25962" spans="5:29" s="2" customFormat="1">
      <c r="E25962" s="120"/>
      <c r="M25962" s="120"/>
      <c r="N25962" s="120"/>
      <c r="U25962" s="121"/>
      <c r="V25962" s="122"/>
      <c r="W25962" s="123"/>
      <c r="AC25962" s="123"/>
    </row>
    <row r="25963" spans="5:29" s="2" customFormat="1">
      <c r="E25963" s="120"/>
      <c r="M25963" s="120"/>
      <c r="N25963" s="120"/>
      <c r="U25963" s="121"/>
      <c r="V25963" s="122"/>
      <c r="W25963" s="123"/>
      <c r="AC25963" s="123"/>
    </row>
    <row r="25964" spans="5:29" s="2" customFormat="1">
      <c r="E25964" s="120"/>
      <c r="M25964" s="120"/>
      <c r="N25964" s="120"/>
      <c r="U25964" s="121"/>
      <c r="V25964" s="122"/>
      <c r="W25964" s="123"/>
      <c r="AC25964" s="123"/>
    </row>
    <row r="25965" spans="5:29" s="2" customFormat="1">
      <c r="E25965" s="120"/>
      <c r="M25965" s="120"/>
      <c r="N25965" s="120"/>
      <c r="U25965" s="121"/>
      <c r="V25965" s="122"/>
      <c r="W25965" s="123"/>
      <c r="AC25965" s="123"/>
    </row>
    <row r="25966" spans="5:29" s="2" customFormat="1">
      <c r="E25966" s="120"/>
      <c r="M25966" s="120"/>
      <c r="N25966" s="120"/>
      <c r="U25966" s="121"/>
      <c r="V25966" s="122"/>
      <c r="W25966" s="123"/>
      <c r="AC25966" s="123"/>
    </row>
    <row r="25967" spans="5:29" s="2" customFormat="1">
      <c r="E25967" s="120"/>
      <c r="M25967" s="120"/>
      <c r="N25967" s="120"/>
      <c r="U25967" s="121"/>
      <c r="V25967" s="122"/>
      <c r="W25967" s="123"/>
      <c r="AC25967" s="123"/>
    </row>
    <row r="25968" spans="5:29" s="2" customFormat="1">
      <c r="E25968" s="120"/>
      <c r="M25968" s="120"/>
      <c r="N25968" s="120"/>
      <c r="U25968" s="121"/>
      <c r="V25968" s="122"/>
      <c r="W25968" s="123"/>
      <c r="AC25968" s="123"/>
    </row>
    <row r="25969" spans="5:29" s="2" customFormat="1">
      <c r="E25969" s="120"/>
      <c r="M25969" s="120"/>
      <c r="N25969" s="120"/>
      <c r="U25969" s="121"/>
      <c r="V25969" s="122"/>
      <c r="W25969" s="123"/>
      <c r="AC25969" s="123"/>
    </row>
    <row r="25970" spans="5:29" s="2" customFormat="1">
      <c r="E25970" s="120"/>
      <c r="M25970" s="120"/>
      <c r="N25970" s="120"/>
      <c r="U25970" s="121"/>
      <c r="V25970" s="122"/>
      <c r="W25970" s="123"/>
      <c r="AC25970" s="123"/>
    </row>
    <row r="25971" spans="5:29" s="2" customFormat="1">
      <c r="E25971" s="120"/>
      <c r="M25971" s="120"/>
      <c r="N25971" s="120"/>
      <c r="U25971" s="121"/>
      <c r="V25971" s="122"/>
      <c r="W25971" s="123"/>
      <c r="AC25971" s="123"/>
    </row>
    <row r="25972" spans="5:29" s="2" customFormat="1">
      <c r="E25972" s="120"/>
      <c r="M25972" s="120"/>
      <c r="N25972" s="120"/>
      <c r="U25972" s="121"/>
      <c r="V25972" s="122"/>
      <c r="W25972" s="123"/>
      <c r="AC25972" s="123"/>
    </row>
    <row r="25973" spans="5:29" s="2" customFormat="1">
      <c r="E25973" s="120"/>
      <c r="M25973" s="120"/>
      <c r="N25973" s="120"/>
      <c r="U25973" s="121"/>
      <c r="V25973" s="122"/>
      <c r="W25973" s="123"/>
      <c r="AC25973" s="123"/>
    </row>
    <row r="25974" spans="5:29" s="2" customFormat="1">
      <c r="E25974" s="120"/>
      <c r="M25974" s="120"/>
      <c r="N25974" s="120"/>
      <c r="U25974" s="121"/>
      <c r="V25974" s="122"/>
      <c r="W25974" s="123"/>
      <c r="AC25974" s="123"/>
    </row>
    <row r="25975" spans="5:29" s="2" customFormat="1">
      <c r="E25975" s="120"/>
      <c r="M25975" s="120"/>
      <c r="N25975" s="120"/>
      <c r="U25975" s="121"/>
      <c r="V25975" s="122"/>
      <c r="W25975" s="123"/>
      <c r="AC25975" s="123"/>
    </row>
    <row r="25976" spans="5:29" s="2" customFormat="1">
      <c r="E25976" s="120"/>
      <c r="M25976" s="120"/>
      <c r="N25976" s="120"/>
      <c r="U25976" s="121"/>
      <c r="V25976" s="122"/>
      <c r="W25976" s="123"/>
      <c r="AC25976" s="123"/>
    </row>
    <row r="25977" spans="5:29" s="2" customFormat="1">
      <c r="E25977" s="120"/>
      <c r="M25977" s="120"/>
      <c r="N25977" s="120"/>
      <c r="U25977" s="121"/>
      <c r="V25977" s="122"/>
      <c r="W25977" s="123"/>
      <c r="AC25977" s="123"/>
    </row>
    <row r="25978" spans="5:29" s="2" customFormat="1">
      <c r="E25978" s="120"/>
      <c r="M25978" s="120"/>
      <c r="N25978" s="120"/>
      <c r="U25978" s="121"/>
      <c r="V25978" s="122"/>
      <c r="W25978" s="123"/>
      <c r="AC25978" s="123"/>
    </row>
    <row r="25979" spans="5:29" s="2" customFormat="1">
      <c r="E25979" s="120"/>
      <c r="M25979" s="120"/>
      <c r="N25979" s="120"/>
      <c r="U25979" s="121"/>
      <c r="V25979" s="122"/>
      <c r="W25979" s="123"/>
      <c r="AC25979" s="123"/>
    </row>
    <row r="25980" spans="5:29" s="2" customFormat="1">
      <c r="E25980" s="120"/>
      <c r="M25980" s="120"/>
      <c r="N25980" s="120"/>
      <c r="U25980" s="121"/>
      <c r="V25980" s="122"/>
      <c r="W25980" s="123"/>
      <c r="AC25980" s="123"/>
    </row>
    <row r="25981" spans="5:29" s="2" customFormat="1">
      <c r="E25981" s="120"/>
      <c r="M25981" s="120"/>
      <c r="N25981" s="120"/>
      <c r="U25981" s="121"/>
      <c r="V25981" s="122"/>
      <c r="W25981" s="123"/>
      <c r="AC25981" s="123"/>
    </row>
    <row r="25982" spans="5:29" s="2" customFormat="1">
      <c r="E25982" s="120"/>
      <c r="M25982" s="120"/>
      <c r="N25982" s="120"/>
      <c r="U25982" s="121"/>
      <c r="V25982" s="122"/>
      <c r="W25982" s="123"/>
      <c r="AC25982" s="123"/>
    </row>
    <row r="25983" spans="5:29" s="2" customFormat="1">
      <c r="E25983" s="120"/>
      <c r="M25983" s="120"/>
      <c r="N25983" s="120"/>
      <c r="U25983" s="121"/>
      <c r="V25983" s="122"/>
      <c r="W25983" s="123"/>
      <c r="AC25983" s="123"/>
    </row>
    <row r="25984" spans="5:29" s="2" customFormat="1">
      <c r="E25984" s="120"/>
      <c r="M25984" s="120"/>
      <c r="N25984" s="120"/>
      <c r="U25984" s="121"/>
      <c r="V25984" s="122"/>
      <c r="W25984" s="123"/>
      <c r="AC25984" s="123"/>
    </row>
    <row r="25985" spans="5:29" s="2" customFormat="1">
      <c r="E25985" s="120"/>
      <c r="M25985" s="120"/>
      <c r="N25985" s="120"/>
      <c r="U25985" s="121"/>
      <c r="V25985" s="122"/>
      <c r="W25985" s="123"/>
      <c r="AC25985" s="123"/>
    </row>
    <row r="25986" spans="5:29" s="2" customFormat="1">
      <c r="E25986" s="120"/>
      <c r="M25986" s="120"/>
      <c r="N25986" s="120"/>
      <c r="U25986" s="121"/>
      <c r="V25986" s="122"/>
      <c r="W25986" s="123"/>
      <c r="AC25986" s="123"/>
    </row>
    <row r="25987" spans="5:29" s="2" customFormat="1">
      <c r="E25987" s="120"/>
      <c r="M25987" s="120"/>
      <c r="N25987" s="120"/>
      <c r="U25987" s="121"/>
      <c r="V25987" s="122"/>
      <c r="W25987" s="123"/>
      <c r="AC25987" s="123"/>
    </row>
    <row r="25988" spans="5:29" s="2" customFormat="1">
      <c r="E25988" s="120"/>
      <c r="M25988" s="120"/>
      <c r="N25988" s="120"/>
      <c r="U25988" s="121"/>
      <c r="V25988" s="122"/>
      <c r="W25988" s="123"/>
      <c r="AC25988" s="123"/>
    </row>
    <row r="25989" spans="5:29" s="2" customFormat="1">
      <c r="E25989" s="120"/>
      <c r="M25989" s="120"/>
      <c r="N25989" s="120"/>
      <c r="U25989" s="121"/>
      <c r="V25989" s="122"/>
      <c r="W25989" s="123"/>
      <c r="AC25989" s="123"/>
    </row>
    <row r="25990" spans="5:29" s="2" customFormat="1">
      <c r="E25990" s="120"/>
      <c r="M25990" s="120"/>
      <c r="N25990" s="120"/>
      <c r="U25990" s="121"/>
      <c r="V25990" s="122"/>
      <c r="W25990" s="123"/>
      <c r="AC25990" s="123"/>
    </row>
    <row r="25991" spans="5:29" s="2" customFormat="1">
      <c r="E25991" s="120"/>
      <c r="M25991" s="120"/>
      <c r="N25991" s="120"/>
      <c r="U25991" s="121"/>
      <c r="V25991" s="122"/>
      <c r="W25991" s="123"/>
      <c r="AC25991" s="123"/>
    </row>
    <row r="25992" spans="5:29" s="2" customFormat="1">
      <c r="E25992" s="120"/>
      <c r="M25992" s="120"/>
      <c r="N25992" s="120"/>
      <c r="U25992" s="121"/>
      <c r="V25992" s="122"/>
      <c r="W25992" s="123"/>
      <c r="AC25992" s="123"/>
    </row>
    <row r="25993" spans="5:29" s="2" customFormat="1">
      <c r="E25993" s="120"/>
      <c r="M25993" s="120"/>
      <c r="N25993" s="120"/>
      <c r="U25993" s="121"/>
      <c r="V25993" s="122"/>
      <c r="W25993" s="123"/>
      <c r="AC25993" s="123"/>
    </row>
    <row r="25994" spans="5:29" s="2" customFormat="1">
      <c r="E25994" s="120"/>
      <c r="M25994" s="120"/>
      <c r="N25994" s="120"/>
      <c r="U25994" s="121"/>
      <c r="V25994" s="122"/>
      <c r="W25994" s="123"/>
      <c r="AC25994" s="123"/>
    </row>
    <row r="25995" spans="5:29" s="2" customFormat="1">
      <c r="E25995" s="120"/>
      <c r="M25995" s="120"/>
      <c r="N25995" s="120"/>
      <c r="U25995" s="121"/>
      <c r="V25995" s="122"/>
      <c r="W25995" s="123"/>
      <c r="AC25995" s="123"/>
    </row>
    <row r="25996" spans="5:29" s="2" customFormat="1">
      <c r="E25996" s="120"/>
      <c r="M25996" s="120"/>
      <c r="N25996" s="120"/>
      <c r="U25996" s="121"/>
      <c r="V25996" s="122"/>
      <c r="W25996" s="123"/>
      <c r="AC25996" s="123"/>
    </row>
    <row r="25997" spans="5:29" s="2" customFormat="1">
      <c r="E25997" s="120"/>
      <c r="M25997" s="120"/>
      <c r="N25997" s="120"/>
      <c r="U25997" s="121"/>
      <c r="V25997" s="122"/>
      <c r="W25997" s="123"/>
      <c r="AC25997" s="123"/>
    </row>
    <row r="25998" spans="5:29" s="2" customFormat="1">
      <c r="E25998" s="120"/>
      <c r="M25998" s="120"/>
      <c r="N25998" s="120"/>
      <c r="U25998" s="121"/>
      <c r="V25998" s="122"/>
      <c r="W25998" s="123"/>
      <c r="AC25998" s="123"/>
    </row>
    <row r="25999" spans="5:29" s="2" customFormat="1">
      <c r="E25999" s="120"/>
      <c r="M25999" s="120"/>
      <c r="N25999" s="120"/>
      <c r="U25999" s="121"/>
      <c r="V25999" s="122"/>
      <c r="W25999" s="123"/>
      <c r="AC25999" s="123"/>
    </row>
    <row r="26000" spans="5:29" s="2" customFormat="1">
      <c r="E26000" s="120"/>
      <c r="M26000" s="120"/>
      <c r="N26000" s="120"/>
      <c r="U26000" s="121"/>
      <c r="V26000" s="122"/>
      <c r="W26000" s="123"/>
      <c r="AC26000" s="123"/>
    </row>
    <row r="26001" spans="5:29" s="2" customFormat="1">
      <c r="E26001" s="120"/>
      <c r="M26001" s="120"/>
      <c r="N26001" s="120"/>
      <c r="U26001" s="121"/>
      <c r="V26001" s="122"/>
      <c r="W26001" s="123"/>
      <c r="AC26001" s="123"/>
    </row>
    <row r="26002" spans="5:29" s="2" customFormat="1">
      <c r="E26002" s="120"/>
      <c r="M26002" s="120"/>
      <c r="N26002" s="120"/>
      <c r="U26002" s="121"/>
      <c r="V26002" s="122"/>
      <c r="W26002" s="123"/>
      <c r="AC26002" s="123"/>
    </row>
    <row r="26003" spans="5:29" s="2" customFormat="1">
      <c r="E26003" s="120"/>
      <c r="M26003" s="120"/>
      <c r="N26003" s="120"/>
      <c r="U26003" s="121"/>
      <c r="V26003" s="122"/>
      <c r="W26003" s="123"/>
      <c r="AC26003" s="123"/>
    </row>
    <row r="26004" spans="5:29" s="2" customFormat="1">
      <c r="E26004" s="120"/>
      <c r="M26004" s="120"/>
      <c r="N26004" s="120"/>
      <c r="U26004" s="121"/>
      <c r="V26004" s="122"/>
      <c r="W26004" s="123"/>
      <c r="AC26004" s="123"/>
    </row>
    <row r="26005" spans="5:29" s="2" customFormat="1">
      <c r="E26005" s="120"/>
      <c r="M26005" s="120"/>
      <c r="N26005" s="120"/>
      <c r="U26005" s="121"/>
      <c r="V26005" s="122"/>
      <c r="W26005" s="123"/>
      <c r="AC26005" s="123"/>
    </row>
    <row r="26006" spans="5:29" s="2" customFormat="1">
      <c r="E26006" s="120"/>
      <c r="M26006" s="120"/>
      <c r="N26006" s="120"/>
      <c r="U26006" s="121"/>
      <c r="V26006" s="122"/>
      <c r="W26006" s="123"/>
      <c r="AC26006" s="123"/>
    </row>
    <row r="26007" spans="5:29" s="2" customFormat="1">
      <c r="E26007" s="120"/>
      <c r="M26007" s="120"/>
      <c r="N26007" s="120"/>
      <c r="U26007" s="121"/>
      <c r="V26007" s="122"/>
      <c r="W26007" s="123"/>
      <c r="AC26007" s="123"/>
    </row>
    <row r="26008" spans="5:29" s="2" customFormat="1">
      <c r="E26008" s="120"/>
      <c r="M26008" s="120"/>
      <c r="N26008" s="120"/>
      <c r="U26008" s="121"/>
      <c r="V26008" s="122"/>
      <c r="W26008" s="123"/>
      <c r="AC26008" s="123"/>
    </row>
    <row r="26009" spans="5:29" s="2" customFormat="1">
      <c r="E26009" s="120"/>
      <c r="M26009" s="120"/>
      <c r="N26009" s="120"/>
      <c r="U26009" s="121"/>
      <c r="V26009" s="122"/>
      <c r="W26009" s="123"/>
      <c r="AC26009" s="123"/>
    </row>
    <row r="26010" spans="5:29" s="2" customFormat="1">
      <c r="E26010" s="120"/>
      <c r="M26010" s="120"/>
      <c r="N26010" s="120"/>
      <c r="U26010" s="121"/>
      <c r="V26010" s="122"/>
      <c r="W26010" s="123"/>
      <c r="AC26010" s="123"/>
    </row>
    <row r="26011" spans="5:29" s="2" customFormat="1">
      <c r="E26011" s="120"/>
      <c r="M26011" s="120"/>
      <c r="N26011" s="120"/>
      <c r="U26011" s="121"/>
      <c r="V26011" s="122"/>
      <c r="W26011" s="123"/>
      <c r="AC26011" s="123"/>
    </row>
    <row r="26012" spans="5:29" s="2" customFormat="1">
      <c r="E26012" s="120"/>
      <c r="M26012" s="120"/>
      <c r="N26012" s="120"/>
      <c r="U26012" s="121"/>
      <c r="V26012" s="122"/>
      <c r="W26012" s="123"/>
      <c r="AC26012" s="123"/>
    </row>
    <row r="26013" spans="5:29" s="2" customFormat="1">
      <c r="E26013" s="120"/>
      <c r="M26013" s="120"/>
      <c r="N26013" s="120"/>
      <c r="U26013" s="121"/>
      <c r="V26013" s="122"/>
      <c r="W26013" s="123"/>
      <c r="AC26013" s="123"/>
    </row>
    <row r="26014" spans="5:29" s="2" customFormat="1">
      <c r="E26014" s="120"/>
      <c r="M26014" s="120"/>
      <c r="N26014" s="120"/>
      <c r="U26014" s="121"/>
      <c r="V26014" s="122"/>
      <c r="W26014" s="123"/>
      <c r="AC26014" s="123"/>
    </row>
    <row r="26015" spans="5:29" s="2" customFormat="1">
      <c r="E26015" s="120"/>
      <c r="M26015" s="120"/>
      <c r="N26015" s="120"/>
      <c r="U26015" s="121"/>
      <c r="V26015" s="122"/>
      <c r="W26015" s="123"/>
      <c r="AC26015" s="123"/>
    </row>
    <row r="26016" spans="5:29" s="2" customFormat="1">
      <c r="E26016" s="120"/>
      <c r="M26016" s="120"/>
      <c r="N26016" s="120"/>
      <c r="U26016" s="121"/>
      <c r="V26016" s="122"/>
      <c r="W26016" s="123"/>
      <c r="AC26016" s="123"/>
    </row>
    <row r="26017" spans="5:29" s="2" customFormat="1">
      <c r="E26017" s="120"/>
      <c r="M26017" s="120"/>
      <c r="N26017" s="120"/>
      <c r="U26017" s="121"/>
      <c r="V26017" s="122"/>
      <c r="W26017" s="123"/>
      <c r="AC26017" s="123"/>
    </row>
    <row r="26018" spans="5:29" s="2" customFormat="1">
      <c r="E26018" s="120"/>
      <c r="M26018" s="120"/>
      <c r="N26018" s="120"/>
      <c r="U26018" s="121"/>
      <c r="V26018" s="122"/>
      <c r="W26018" s="123"/>
      <c r="AC26018" s="123"/>
    </row>
    <row r="26019" spans="5:29" s="2" customFormat="1">
      <c r="E26019" s="120"/>
      <c r="M26019" s="120"/>
      <c r="N26019" s="120"/>
      <c r="U26019" s="121"/>
      <c r="V26019" s="122"/>
      <c r="W26019" s="123"/>
      <c r="AC26019" s="123"/>
    </row>
    <row r="26020" spans="5:29" s="2" customFormat="1">
      <c r="E26020" s="120"/>
      <c r="M26020" s="120"/>
      <c r="N26020" s="120"/>
      <c r="U26020" s="121"/>
      <c r="V26020" s="122"/>
      <c r="W26020" s="123"/>
      <c r="AC26020" s="123"/>
    </row>
    <row r="26021" spans="5:29" s="2" customFormat="1">
      <c r="E26021" s="120"/>
      <c r="M26021" s="120"/>
      <c r="N26021" s="120"/>
      <c r="U26021" s="121"/>
      <c r="V26021" s="122"/>
      <c r="W26021" s="123"/>
      <c r="AC26021" s="123"/>
    </row>
    <row r="26022" spans="5:29" s="2" customFormat="1">
      <c r="E26022" s="120"/>
      <c r="M26022" s="120"/>
      <c r="N26022" s="120"/>
      <c r="U26022" s="121"/>
      <c r="V26022" s="122"/>
      <c r="W26022" s="123"/>
      <c r="AC26022" s="123"/>
    </row>
    <row r="26023" spans="5:29" s="2" customFormat="1">
      <c r="E26023" s="120"/>
      <c r="M26023" s="120"/>
      <c r="N26023" s="120"/>
      <c r="U26023" s="121"/>
      <c r="V26023" s="122"/>
      <c r="W26023" s="123"/>
      <c r="AC26023" s="123"/>
    </row>
    <row r="26024" spans="5:29" s="2" customFormat="1">
      <c r="E26024" s="120"/>
      <c r="M26024" s="120"/>
      <c r="N26024" s="120"/>
      <c r="U26024" s="121"/>
      <c r="V26024" s="122"/>
      <c r="W26024" s="123"/>
      <c r="AC26024" s="123"/>
    </row>
    <row r="26025" spans="5:29" s="2" customFormat="1">
      <c r="E26025" s="120"/>
      <c r="M26025" s="120"/>
      <c r="N26025" s="120"/>
      <c r="U26025" s="121"/>
      <c r="V26025" s="122"/>
      <c r="W26025" s="123"/>
      <c r="AC26025" s="123"/>
    </row>
    <row r="26026" spans="5:29" s="2" customFormat="1">
      <c r="E26026" s="120"/>
      <c r="M26026" s="120"/>
      <c r="N26026" s="120"/>
      <c r="U26026" s="121"/>
      <c r="V26026" s="122"/>
      <c r="W26026" s="123"/>
      <c r="AC26026" s="123"/>
    </row>
    <row r="26027" spans="5:29" s="2" customFormat="1">
      <c r="E26027" s="120"/>
      <c r="M26027" s="120"/>
      <c r="N26027" s="120"/>
      <c r="U26027" s="121"/>
      <c r="V26027" s="122"/>
      <c r="W26027" s="123"/>
      <c r="AC26027" s="123"/>
    </row>
    <row r="26028" spans="5:29" s="2" customFormat="1">
      <c r="E26028" s="120"/>
      <c r="M26028" s="120"/>
      <c r="N26028" s="120"/>
      <c r="U26028" s="121"/>
      <c r="V26028" s="122"/>
      <c r="W26028" s="123"/>
      <c r="AC26028" s="123"/>
    </row>
    <row r="26029" spans="5:29" s="2" customFormat="1">
      <c r="E26029" s="120"/>
      <c r="M26029" s="120"/>
      <c r="N26029" s="120"/>
      <c r="U26029" s="121"/>
      <c r="V26029" s="122"/>
      <c r="W26029" s="123"/>
      <c r="AC26029" s="123"/>
    </row>
    <row r="26030" spans="5:29" s="2" customFormat="1">
      <c r="E26030" s="120"/>
      <c r="M26030" s="120"/>
      <c r="N26030" s="120"/>
      <c r="U26030" s="121"/>
      <c r="V26030" s="122"/>
      <c r="W26030" s="123"/>
      <c r="AC26030" s="123"/>
    </row>
    <row r="26031" spans="5:29" s="2" customFormat="1">
      <c r="E26031" s="120"/>
      <c r="M26031" s="120"/>
      <c r="N26031" s="120"/>
      <c r="U26031" s="121"/>
      <c r="V26031" s="122"/>
      <c r="W26031" s="123"/>
      <c r="AC26031" s="123"/>
    </row>
    <row r="26032" spans="5:29" s="2" customFormat="1">
      <c r="E26032" s="120"/>
      <c r="M26032" s="120"/>
      <c r="N26032" s="120"/>
      <c r="U26032" s="121"/>
      <c r="V26032" s="122"/>
      <c r="W26032" s="123"/>
      <c r="AC26032" s="123"/>
    </row>
    <row r="26033" spans="5:29" s="2" customFormat="1">
      <c r="E26033" s="120"/>
      <c r="M26033" s="120"/>
      <c r="N26033" s="120"/>
      <c r="U26033" s="121"/>
      <c r="V26033" s="122"/>
      <c r="W26033" s="123"/>
      <c r="AC26033" s="123"/>
    </row>
    <row r="26034" spans="5:29" s="2" customFormat="1">
      <c r="E26034" s="120"/>
      <c r="M26034" s="120"/>
      <c r="N26034" s="120"/>
      <c r="U26034" s="121"/>
      <c r="V26034" s="122"/>
      <c r="W26034" s="123"/>
      <c r="AC26034" s="123"/>
    </row>
    <row r="26035" spans="5:29" s="2" customFormat="1">
      <c r="E26035" s="120"/>
      <c r="M26035" s="120"/>
      <c r="N26035" s="120"/>
      <c r="U26035" s="121"/>
      <c r="V26035" s="122"/>
      <c r="W26035" s="123"/>
      <c r="AC26035" s="123"/>
    </row>
    <row r="26036" spans="5:29" s="2" customFormat="1">
      <c r="E26036" s="120"/>
      <c r="M26036" s="120"/>
      <c r="N26036" s="120"/>
      <c r="U26036" s="121"/>
      <c r="V26036" s="122"/>
      <c r="W26036" s="123"/>
      <c r="AC26036" s="123"/>
    </row>
    <row r="26037" spans="5:29" s="2" customFormat="1">
      <c r="E26037" s="120"/>
      <c r="M26037" s="120"/>
      <c r="N26037" s="120"/>
      <c r="U26037" s="121"/>
      <c r="V26037" s="122"/>
      <c r="W26037" s="123"/>
      <c r="AC26037" s="123"/>
    </row>
    <row r="26038" spans="5:29" s="2" customFormat="1">
      <c r="E26038" s="120"/>
      <c r="M26038" s="120"/>
      <c r="N26038" s="120"/>
      <c r="U26038" s="121"/>
      <c r="V26038" s="122"/>
      <c r="W26038" s="123"/>
      <c r="AC26038" s="123"/>
    </row>
    <row r="26039" spans="5:29" s="2" customFormat="1">
      <c r="E26039" s="120"/>
      <c r="M26039" s="120"/>
      <c r="N26039" s="120"/>
      <c r="U26039" s="121"/>
      <c r="V26039" s="122"/>
      <c r="W26039" s="123"/>
      <c r="AC26039" s="123"/>
    </row>
    <row r="26040" spans="5:29" s="2" customFormat="1">
      <c r="E26040" s="120"/>
      <c r="M26040" s="120"/>
      <c r="N26040" s="120"/>
      <c r="U26040" s="121"/>
      <c r="V26040" s="122"/>
      <c r="W26040" s="123"/>
      <c r="AC26040" s="123"/>
    </row>
    <row r="26041" spans="5:29" s="2" customFormat="1">
      <c r="E26041" s="120"/>
      <c r="M26041" s="120"/>
      <c r="N26041" s="120"/>
      <c r="U26041" s="121"/>
      <c r="V26041" s="122"/>
      <c r="W26041" s="123"/>
      <c r="AC26041" s="123"/>
    </row>
    <row r="26042" spans="5:29" s="2" customFormat="1">
      <c r="E26042" s="120"/>
      <c r="M26042" s="120"/>
      <c r="N26042" s="120"/>
      <c r="U26042" s="121"/>
      <c r="V26042" s="122"/>
      <c r="W26042" s="123"/>
      <c r="AC26042" s="123"/>
    </row>
    <row r="26043" spans="5:29" s="2" customFormat="1">
      <c r="E26043" s="120"/>
      <c r="M26043" s="120"/>
      <c r="N26043" s="120"/>
      <c r="U26043" s="121"/>
      <c r="V26043" s="122"/>
      <c r="W26043" s="123"/>
      <c r="AC26043" s="123"/>
    </row>
    <row r="26044" spans="5:29" s="2" customFormat="1">
      <c r="E26044" s="120"/>
      <c r="M26044" s="120"/>
      <c r="N26044" s="120"/>
      <c r="U26044" s="121"/>
      <c r="V26044" s="122"/>
      <c r="W26044" s="123"/>
      <c r="AC26044" s="123"/>
    </row>
    <row r="26045" spans="5:29" s="2" customFormat="1">
      <c r="E26045" s="120"/>
      <c r="M26045" s="120"/>
      <c r="N26045" s="120"/>
      <c r="U26045" s="121"/>
      <c r="V26045" s="122"/>
      <c r="W26045" s="123"/>
      <c r="AC26045" s="123"/>
    </row>
    <row r="26046" spans="5:29" s="2" customFormat="1">
      <c r="E26046" s="120"/>
      <c r="M26046" s="120"/>
      <c r="N26046" s="120"/>
      <c r="U26046" s="121"/>
      <c r="V26046" s="122"/>
      <c r="W26046" s="123"/>
      <c r="AC26046" s="123"/>
    </row>
    <row r="26047" spans="5:29" s="2" customFormat="1">
      <c r="E26047" s="120"/>
      <c r="M26047" s="120"/>
      <c r="N26047" s="120"/>
      <c r="U26047" s="121"/>
      <c r="V26047" s="122"/>
      <c r="W26047" s="123"/>
      <c r="AC26047" s="123"/>
    </row>
    <row r="26048" spans="5:29" s="2" customFormat="1">
      <c r="E26048" s="120"/>
      <c r="M26048" s="120"/>
      <c r="N26048" s="120"/>
      <c r="U26048" s="121"/>
      <c r="V26048" s="122"/>
      <c r="W26048" s="123"/>
      <c r="AC26048" s="123"/>
    </row>
    <row r="26049" spans="5:29" s="2" customFormat="1">
      <c r="E26049" s="120"/>
      <c r="M26049" s="120"/>
      <c r="N26049" s="120"/>
      <c r="U26049" s="121"/>
      <c r="V26049" s="122"/>
      <c r="W26049" s="123"/>
      <c r="AC26049" s="123"/>
    </row>
    <row r="26050" spans="5:29" s="2" customFormat="1">
      <c r="E26050" s="120"/>
      <c r="M26050" s="120"/>
      <c r="N26050" s="120"/>
      <c r="U26050" s="121"/>
      <c r="V26050" s="122"/>
      <c r="W26050" s="123"/>
      <c r="AC26050" s="123"/>
    </row>
    <row r="26051" spans="5:29" s="2" customFormat="1">
      <c r="E26051" s="120"/>
      <c r="M26051" s="120"/>
      <c r="N26051" s="120"/>
      <c r="U26051" s="121"/>
      <c r="V26051" s="122"/>
      <c r="W26051" s="123"/>
      <c r="AC26051" s="123"/>
    </row>
    <row r="26052" spans="5:29" s="2" customFormat="1">
      <c r="E26052" s="120"/>
      <c r="M26052" s="120"/>
      <c r="N26052" s="120"/>
      <c r="U26052" s="121"/>
      <c r="V26052" s="122"/>
      <c r="W26052" s="123"/>
      <c r="AC26052" s="123"/>
    </row>
    <row r="26053" spans="5:29" s="2" customFormat="1">
      <c r="E26053" s="120"/>
      <c r="M26053" s="120"/>
      <c r="N26053" s="120"/>
      <c r="U26053" s="121"/>
      <c r="V26053" s="122"/>
      <c r="W26053" s="123"/>
      <c r="AC26053" s="123"/>
    </row>
    <row r="26054" spans="5:29" s="2" customFormat="1">
      <c r="E26054" s="120"/>
      <c r="M26054" s="120"/>
      <c r="N26054" s="120"/>
      <c r="U26054" s="121"/>
      <c r="V26054" s="122"/>
      <c r="W26054" s="123"/>
      <c r="AC26054" s="123"/>
    </row>
    <row r="26055" spans="5:29" s="2" customFormat="1">
      <c r="E26055" s="120"/>
      <c r="M26055" s="120"/>
      <c r="N26055" s="120"/>
      <c r="U26055" s="121"/>
      <c r="V26055" s="122"/>
      <c r="W26055" s="123"/>
      <c r="AC26055" s="123"/>
    </row>
    <row r="26056" spans="5:29" s="2" customFormat="1">
      <c r="E26056" s="120"/>
      <c r="M26056" s="120"/>
      <c r="N26056" s="120"/>
      <c r="U26056" s="121"/>
      <c r="V26056" s="122"/>
      <c r="W26056" s="123"/>
      <c r="AC26056" s="123"/>
    </row>
    <row r="26057" spans="5:29" s="2" customFormat="1">
      <c r="E26057" s="120"/>
      <c r="M26057" s="120"/>
      <c r="N26057" s="120"/>
      <c r="U26057" s="121"/>
      <c r="V26057" s="122"/>
      <c r="W26057" s="123"/>
      <c r="AC26057" s="123"/>
    </row>
    <row r="26058" spans="5:29" s="2" customFormat="1">
      <c r="E26058" s="120"/>
      <c r="M26058" s="120"/>
      <c r="N26058" s="120"/>
      <c r="U26058" s="121"/>
      <c r="V26058" s="122"/>
      <c r="W26058" s="123"/>
      <c r="AC26058" s="123"/>
    </row>
    <row r="26059" spans="5:29" s="2" customFormat="1">
      <c r="E26059" s="120"/>
      <c r="M26059" s="120"/>
      <c r="N26059" s="120"/>
      <c r="U26059" s="121"/>
      <c r="V26059" s="122"/>
      <c r="W26059" s="123"/>
      <c r="AC26059" s="123"/>
    </row>
    <row r="26060" spans="5:29" s="2" customFormat="1">
      <c r="E26060" s="120"/>
      <c r="M26060" s="120"/>
      <c r="N26060" s="120"/>
      <c r="U26060" s="121"/>
      <c r="V26060" s="122"/>
      <c r="W26060" s="123"/>
      <c r="AC26060" s="123"/>
    </row>
    <row r="26061" spans="5:29" s="2" customFormat="1">
      <c r="E26061" s="120"/>
      <c r="M26061" s="120"/>
      <c r="N26061" s="120"/>
      <c r="U26061" s="121"/>
      <c r="V26061" s="122"/>
      <c r="W26061" s="123"/>
      <c r="AC26061" s="123"/>
    </row>
    <row r="26062" spans="5:29" s="2" customFormat="1">
      <c r="E26062" s="120"/>
      <c r="M26062" s="120"/>
      <c r="N26062" s="120"/>
      <c r="U26062" s="121"/>
      <c r="V26062" s="122"/>
      <c r="W26062" s="123"/>
      <c r="AC26062" s="123"/>
    </row>
    <row r="26063" spans="5:29" s="2" customFormat="1">
      <c r="E26063" s="120"/>
      <c r="M26063" s="120"/>
      <c r="N26063" s="120"/>
      <c r="U26063" s="121"/>
      <c r="V26063" s="122"/>
      <c r="W26063" s="123"/>
      <c r="AC26063" s="123"/>
    </row>
    <row r="26064" spans="5:29" s="2" customFormat="1">
      <c r="E26064" s="120"/>
      <c r="M26064" s="120"/>
      <c r="N26064" s="120"/>
      <c r="U26064" s="121"/>
      <c r="V26064" s="122"/>
      <c r="W26064" s="123"/>
      <c r="AC26064" s="123"/>
    </row>
    <row r="26065" spans="5:29" s="2" customFormat="1">
      <c r="E26065" s="120"/>
      <c r="M26065" s="120"/>
      <c r="N26065" s="120"/>
      <c r="U26065" s="121"/>
      <c r="V26065" s="122"/>
      <c r="W26065" s="123"/>
      <c r="AC26065" s="123"/>
    </row>
    <row r="26066" spans="5:29" s="2" customFormat="1">
      <c r="E26066" s="120"/>
      <c r="M26066" s="120"/>
      <c r="N26066" s="120"/>
      <c r="U26066" s="121"/>
      <c r="V26066" s="122"/>
      <c r="W26066" s="123"/>
      <c r="AC26066" s="123"/>
    </row>
    <row r="26067" spans="5:29" s="2" customFormat="1">
      <c r="E26067" s="120"/>
      <c r="M26067" s="120"/>
      <c r="N26067" s="120"/>
      <c r="U26067" s="121"/>
      <c r="V26067" s="122"/>
      <c r="W26067" s="123"/>
      <c r="AC26067" s="123"/>
    </row>
    <row r="26068" spans="5:29" s="2" customFormat="1">
      <c r="E26068" s="120"/>
      <c r="M26068" s="120"/>
      <c r="N26068" s="120"/>
      <c r="U26068" s="121"/>
      <c r="V26068" s="122"/>
      <c r="W26068" s="123"/>
      <c r="AC26068" s="123"/>
    </row>
    <row r="26069" spans="5:29" s="2" customFormat="1">
      <c r="E26069" s="120"/>
      <c r="M26069" s="120"/>
      <c r="N26069" s="120"/>
      <c r="U26069" s="121"/>
      <c r="V26069" s="122"/>
      <c r="W26069" s="123"/>
      <c r="AC26069" s="123"/>
    </row>
    <row r="26070" spans="5:29" s="2" customFormat="1">
      <c r="E26070" s="120"/>
      <c r="M26070" s="120"/>
      <c r="N26070" s="120"/>
      <c r="U26070" s="121"/>
      <c r="V26070" s="122"/>
      <c r="W26070" s="123"/>
      <c r="AC26070" s="123"/>
    </row>
    <row r="26071" spans="5:29" s="2" customFormat="1">
      <c r="E26071" s="120"/>
      <c r="M26071" s="120"/>
      <c r="N26071" s="120"/>
      <c r="U26071" s="121"/>
      <c r="V26071" s="122"/>
      <c r="W26071" s="123"/>
      <c r="AC26071" s="123"/>
    </row>
    <row r="26072" spans="5:29" s="2" customFormat="1">
      <c r="E26072" s="120"/>
      <c r="M26072" s="120"/>
      <c r="N26072" s="120"/>
      <c r="U26072" s="121"/>
      <c r="V26072" s="122"/>
      <c r="W26072" s="123"/>
      <c r="AC26072" s="123"/>
    </row>
    <row r="26073" spans="5:29" s="2" customFormat="1">
      <c r="E26073" s="120"/>
      <c r="M26073" s="120"/>
      <c r="N26073" s="120"/>
      <c r="U26073" s="121"/>
      <c r="V26073" s="122"/>
      <c r="W26073" s="123"/>
      <c r="AC26073" s="123"/>
    </row>
    <row r="26074" spans="5:29" s="2" customFormat="1">
      <c r="E26074" s="120"/>
      <c r="M26074" s="120"/>
      <c r="N26074" s="120"/>
      <c r="U26074" s="121"/>
      <c r="V26074" s="122"/>
      <c r="W26074" s="123"/>
      <c r="AC26074" s="123"/>
    </row>
    <row r="26075" spans="5:29" s="2" customFormat="1">
      <c r="E26075" s="120"/>
      <c r="M26075" s="120"/>
      <c r="N26075" s="120"/>
      <c r="U26075" s="121"/>
      <c r="V26075" s="122"/>
      <c r="W26075" s="123"/>
      <c r="AC26075" s="123"/>
    </row>
    <row r="26076" spans="5:29" s="2" customFormat="1">
      <c r="E26076" s="120"/>
      <c r="M26076" s="120"/>
      <c r="N26076" s="120"/>
      <c r="U26076" s="121"/>
      <c r="V26076" s="122"/>
      <c r="W26076" s="123"/>
      <c r="AC26076" s="123"/>
    </row>
    <row r="26077" spans="5:29" s="2" customFormat="1">
      <c r="E26077" s="120"/>
      <c r="M26077" s="120"/>
      <c r="N26077" s="120"/>
      <c r="U26077" s="121"/>
      <c r="V26077" s="122"/>
      <c r="W26077" s="123"/>
      <c r="AC26077" s="123"/>
    </row>
    <row r="26078" spans="5:29" s="2" customFormat="1">
      <c r="E26078" s="120"/>
      <c r="M26078" s="120"/>
      <c r="N26078" s="120"/>
      <c r="U26078" s="121"/>
      <c r="V26078" s="122"/>
      <c r="W26078" s="123"/>
      <c r="AC26078" s="123"/>
    </row>
    <row r="26079" spans="5:29" s="2" customFormat="1">
      <c r="E26079" s="120"/>
      <c r="M26079" s="120"/>
      <c r="N26079" s="120"/>
      <c r="U26079" s="121"/>
      <c r="V26079" s="122"/>
      <c r="W26079" s="123"/>
      <c r="AC26079" s="123"/>
    </row>
    <row r="26080" spans="5:29" s="2" customFormat="1">
      <c r="E26080" s="120"/>
      <c r="M26080" s="120"/>
      <c r="N26080" s="120"/>
      <c r="U26080" s="121"/>
      <c r="V26080" s="122"/>
      <c r="W26080" s="123"/>
      <c r="AC26080" s="123"/>
    </row>
    <row r="26081" spans="5:29" s="2" customFormat="1">
      <c r="E26081" s="120"/>
      <c r="M26081" s="120"/>
      <c r="N26081" s="120"/>
      <c r="U26081" s="121"/>
      <c r="V26081" s="122"/>
      <c r="W26081" s="123"/>
      <c r="AC26081" s="123"/>
    </row>
    <row r="26082" spans="5:29" s="2" customFormat="1">
      <c r="E26082" s="120"/>
      <c r="M26082" s="120"/>
      <c r="N26082" s="120"/>
      <c r="U26082" s="121"/>
      <c r="V26082" s="122"/>
      <c r="W26082" s="123"/>
      <c r="AC26082" s="123"/>
    </row>
    <row r="26083" spans="5:29" s="2" customFormat="1">
      <c r="E26083" s="120"/>
      <c r="M26083" s="120"/>
      <c r="N26083" s="120"/>
      <c r="U26083" s="121"/>
      <c r="V26083" s="122"/>
      <c r="W26083" s="123"/>
      <c r="AC26083" s="123"/>
    </row>
    <row r="26084" spans="5:29" s="2" customFormat="1">
      <c r="E26084" s="120"/>
      <c r="M26084" s="120"/>
      <c r="N26084" s="120"/>
      <c r="U26084" s="121"/>
      <c r="V26084" s="122"/>
      <c r="W26084" s="123"/>
      <c r="AC26084" s="123"/>
    </row>
    <row r="26085" spans="5:29" s="2" customFormat="1">
      <c r="E26085" s="120"/>
      <c r="M26085" s="120"/>
      <c r="N26085" s="120"/>
      <c r="U26085" s="121"/>
      <c r="V26085" s="122"/>
      <c r="W26085" s="123"/>
      <c r="AC26085" s="123"/>
    </row>
    <row r="26086" spans="5:29" s="2" customFormat="1">
      <c r="E26086" s="120"/>
      <c r="M26086" s="120"/>
      <c r="N26086" s="120"/>
      <c r="U26086" s="121"/>
      <c r="V26086" s="122"/>
      <c r="W26086" s="123"/>
      <c r="AC26086" s="123"/>
    </row>
    <row r="26087" spans="5:29" s="2" customFormat="1">
      <c r="E26087" s="120"/>
      <c r="M26087" s="120"/>
      <c r="N26087" s="120"/>
      <c r="U26087" s="121"/>
      <c r="V26087" s="122"/>
      <c r="W26087" s="123"/>
      <c r="AC26087" s="123"/>
    </row>
    <row r="26088" spans="5:29" s="2" customFormat="1">
      <c r="E26088" s="120"/>
      <c r="M26088" s="120"/>
      <c r="N26088" s="120"/>
      <c r="U26088" s="121"/>
      <c r="V26088" s="122"/>
      <c r="W26088" s="123"/>
      <c r="AC26088" s="123"/>
    </row>
    <row r="26089" spans="5:29" s="2" customFormat="1">
      <c r="E26089" s="120"/>
      <c r="M26089" s="120"/>
      <c r="N26089" s="120"/>
      <c r="U26089" s="121"/>
      <c r="V26089" s="122"/>
      <c r="W26089" s="123"/>
      <c r="AC26089" s="123"/>
    </row>
    <row r="26090" spans="5:29" s="2" customFormat="1">
      <c r="E26090" s="120"/>
      <c r="M26090" s="120"/>
      <c r="N26090" s="120"/>
      <c r="U26090" s="121"/>
      <c r="V26090" s="122"/>
      <c r="W26090" s="123"/>
      <c r="AC26090" s="123"/>
    </row>
    <row r="26091" spans="5:29" s="2" customFormat="1">
      <c r="E26091" s="120"/>
      <c r="M26091" s="120"/>
      <c r="N26091" s="120"/>
      <c r="U26091" s="121"/>
      <c r="V26091" s="122"/>
      <c r="W26091" s="123"/>
      <c r="AC26091" s="123"/>
    </row>
    <row r="26092" spans="5:29" s="2" customFormat="1">
      <c r="E26092" s="120"/>
      <c r="M26092" s="120"/>
      <c r="N26092" s="120"/>
      <c r="U26092" s="121"/>
      <c r="V26092" s="122"/>
      <c r="W26092" s="123"/>
      <c r="AC26092" s="123"/>
    </row>
    <row r="26093" spans="5:29" s="2" customFormat="1">
      <c r="E26093" s="120"/>
      <c r="M26093" s="120"/>
      <c r="N26093" s="120"/>
      <c r="U26093" s="121"/>
      <c r="V26093" s="122"/>
      <c r="W26093" s="123"/>
      <c r="AC26093" s="123"/>
    </row>
    <row r="26094" spans="5:29" s="2" customFormat="1">
      <c r="E26094" s="120"/>
      <c r="M26094" s="120"/>
      <c r="N26094" s="120"/>
      <c r="U26094" s="121"/>
      <c r="V26094" s="122"/>
      <c r="W26094" s="123"/>
      <c r="AC26094" s="123"/>
    </row>
    <row r="26095" spans="5:29" s="2" customFormat="1">
      <c r="E26095" s="120"/>
      <c r="M26095" s="120"/>
      <c r="N26095" s="120"/>
      <c r="U26095" s="121"/>
      <c r="V26095" s="122"/>
      <c r="W26095" s="123"/>
      <c r="AC26095" s="123"/>
    </row>
    <row r="26096" spans="5:29" s="2" customFormat="1">
      <c r="E26096" s="120"/>
      <c r="M26096" s="120"/>
      <c r="N26096" s="120"/>
      <c r="U26096" s="121"/>
      <c r="V26096" s="122"/>
      <c r="W26096" s="123"/>
      <c r="AC26096" s="123"/>
    </row>
    <row r="26097" spans="5:29" s="2" customFormat="1">
      <c r="E26097" s="120"/>
      <c r="M26097" s="120"/>
      <c r="N26097" s="120"/>
      <c r="U26097" s="121"/>
      <c r="V26097" s="122"/>
      <c r="W26097" s="123"/>
      <c r="AC26097" s="123"/>
    </row>
    <row r="26098" spans="5:29" s="2" customFormat="1">
      <c r="E26098" s="120"/>
      <c r="M26098" s="120"/>
      <c r="N26098" s="120"/>
      <c r="U26098" s="121"/>
      <c r="V26098" s="122"/>
      <c r="W26098" s="123"/>
      <c r="AC26098" s="123"/>
    </row>
    <row r="26099" spans="5:29" s="2" customFormat="1">
      <c r="E26099" s="120"/>
      <c r="M26099" s="120"/>
      <c r="N26099" s="120"/>
      <c r="U26099" s="121"/>
      <c r="V26099" s="122"/>
      <c r="W26099" s="123"/>
      <c r="AC26099" s="123"/>
    </row>
    <row r="26100" spans="5:29" s="2" customFormat="1">
      <c r="E26100" s="120"/>
      <c r="M26100" s="120"/>
      <c r="N26100" s="120"/>
      <c r="U26100" s="121"/>
      <c r="V26100" s="122"/>
      <c r="W26100" s="123"/>
      <c r="AC26100" s="123"/>
    </row>
    <row r="26101" spans="5:29" s="2" customFormat="1">
      <c r="E26101" s="120"/>
      <c r="M26101" s="120"/>
      <c r="N26101" s="120"/>
      <c r="U26101" s="121"/>
      <c r="V26101" s="122"/>
      <c r="W26101" s="123"/>
      <c r="AC26101" s="123"/>
    </row>
    <row r="26102" spans="5:29" s="2" customFormat="1">
      <c r="E26102" s="120"/>
      <c r="M26102" s="120"/>
      <c r="N26102" s="120"/>
      <c r="U26102" s="121"/>
      <c r="V26102" s="122"/>
      <c r="W26102" s="123"/>
      <c r="AC26102" s="123"/>
    </row>
    <row r="26103" spans="5:29" s="2" customFormat="1">
      <c r="E26103" s="120"/>
      <c r="M26103" s="120"/>
      <c r="N26103" s="120"/>
      <c r="U26103" s="121"/>
      <c r="V26103" s="122"/>
      <c r="W26103" s="123"/>
      <c r="AC26103" s="123"/>
    </row>
    <row r="26104" spans="5:29" s="2" customFormat="1">
      <c r="E26104" s="120"/>
      <c r="M26104" s="120"/>
      <c r="N26104" s="120"/>
      <c r="U26104" s="121"/>
      <c r="V26104" s="122"/>
      <c r="W26104" s="123"/>
      <c r="AC26104" s="123"/>
    </row>
    <row r="26105" spans="5:29" s="2" customFormat="1">
      <c r="E26105" s="120"/>
      <c r="M26105" s="120"/>
      <c r="N26105" s="120"/>
      <c r="U26105" s="121"/>
      <c r="V26105" s="122"/>
      <c r="W26105" s="123"/>
      <c r="AC26105" s="123"/>
    </row>
    <row r="26106" spans="5:29" s="2" customFormat="1">
      <c r="E26106" s="120"/>
      <c r="M26106" s="120"/>
      <c r="N26106" s="120"/>
      <c r="U26106" s="121"/>
      <c r="V26106" s="122"/>
      <c r="W26106" s="123"/>
      <c r="AC26106" s="123"/>
    </row>
    <row r="26107" spans="5:29" s="2" customFormat="1">
      <c r="E26107" s="120"/>
      <c r="M26107" s="120"/>
      <c r="N26107" s="120"/>
      <c r="U26107" s="121"/>
      <c r="V26107" s="122"/>
      <c r="W26107" s="123"/>
      <c r="AC26107" s="123"/>
    </row>
    <row r="26108" spans="5:29" s="2" customFormat="1">
      <c r="E26108" s="120"/>
      <c r="M26108" s="120"/>
      <c r="N26108" s="120"/>
      <c r="U26108" s="121"/>
      <c r="V26108" s="122"/>
      <c r="W26108" s="123"/>
      <c r="AC26108" s="123"/>
    </row>
    <row r="26109" spans="5:29" s="2" customFormat="1">
      <c r="E26109" s="120"/>
      <c r="M26109" s="120"/>
      <c r="N26109" s="120"/>
      <c r="U26109" s="121"/>
      <c r="V26109" s="122"/>
      <c r="W26109" s="123"/>
      <c r="AC26109" s="123"/>
    </row>
    <row r="26110" spans="5:29" s="2" customFormat="1">
      <c r="E26110" s="120"/>
      <c r="M26110" s="120"/>
      <c r="N26110" s="120"/>
      <c r="U26110" s="121"/>
      <c r="V26110" s="122"/>
      <c r="W26110" s="123"/>
      <c r="AC26110" s="123"/>
    </row>
    <row r="26111" spans="5:29" s="2" customFormat="1">
      <c r="E26111" s="120"/>
      <c r="M26111" s="120"/>
      <c r="N26111" s="120"/>
      <c r="U26111" s="121"/>
      <c r="V26111" s="122"/>
      <c r="W26111" s="123"/>
      <c r="AC26111" s="123"/>
    </row>
    <row r="26112" spans="5:29" s="2" customFormat="1">
      <c r="E26112" s="120"/>
      <c r="M26112" s="120"/>
      <c r="N26112" s="120"/>
      <c r="U26112" s="121"/>
      <c r="V26112" s="122"/>
      <c r="W26112" s="123"/>
      <c r="AC26112" s="123"/>
    </row>
    <row r="26113" spans="5:29" s="2" customFormat="1">
      <c r="E26113" s="120"/>
      <c r="M26113" s="120"/>
      <c r="N26113" s="120"/>
      <c r="U26113" s="121"/>
      <c r="V26113" s="122"/>
      <c r="W26113" s="123"/>
      <c r="AC26113" s="123"/>
    </row>
    <row r="26114" spans="5:29" s="2" customFormat="1">
      <c r="E26114" s="120"/>
      <c r="M26114" s="120"/>
      <c r="N26114" s="120"/>
      <c r="U26114" s="121"/>
      <c r="V26114" s="122"/>
      <c r="W26114" s="123"/>
      <c r="AC26114" s="123"/>
    </row>
    <row r="26115" spans="5:29" s="2" customFormat="1">
      <c r="E26115" s="120"/>
      <c r="M26115" s="120"/>
      <c r="N26115" s="120"/>
      <c r="U26115" s="121"/>
      <c r="V26115" s="122"/>
      <c r="W26115" s="123"/>
      <c r="AC26115" s="123"/>
    </row>
    <row r="26116" spans="5:29" s="2" customFormat="1">
      <c r="E26116" s="120"/>
      <c r="M26116" s="120"/>
      <c r="N26116" s="120"/>
      <c r="U26116" s="121"/>
      <c r="V26116" s="122"/>
      <c r="W26116" s="123"/>
      <c r="AC26116" s="123"/>
    </row>
    <row r="26117" spans="5:29" s="2" customFormat="1">
      <c r="E26117" s="120"/>
      <c r="M26117" s="120"/>
      <c r="N26117" s="120"/>
      <c r="U26117" s="121"/>
      <c r="V26117" s="122"/>
      <c r="W26117" s="123"/>
      <c r="AC26117" s="123"/>
    </row>
    <row r="26118" spans="5:29" s="2" customFormat="1">
      <c r="E26118" s="120"/>
      <c r="M26118" s="120"/>
      <c r="N26118" s="120"/>
      <c r="U26118" s="121"/>
      <c r="V26118" s="122"/>
      <c r="W26118" s="123"/>
      <c r="AC26118" s="123"/>
    </row>
    <row r="26119" spans="5:29" s="2" customFormat="1">
      <c r="E26119" s="120"/>
      <c r="M26119" s="120"/>
      <c r="N26119" s="120"/>
      <c r="U26119" s="121"/>
      <c r="V26119" s="122"/>
      <c r="W26119" s="123"/>
      <c r="AC26119" s="123"/>
    </row>
    <row r="26120" spans="5:29" s="2" customFormat="1">
      <c r="E26120" s="120"/>
      <c r="M26120" s="120"/>
      <c r="N26120" s="120"/>
      <c r="U26120" s="121"/>
      <c r="V26120" s="122"/>
      <c r="W26120" s="123"/>
      <c r="AC26120" s="123"/>
    </row>
    <row r="26121" spans="5:29" s="2" customFormat="1">
      <c r="E26121" s="120"/>
      <c r="M26121" s="120"/>
      <c r="N26121" s="120"/>
      <c r="U26121" s="121"/>
      <c r="V26121" s="122"/>
      <c r="W26121" s="123"/>
      <c r="AC26121" s="123"/>
    </row>
    <row r="26122" spans="5:29" s="2" customFormat="1">
      <c r="E26122" s="120"/>
      <c r="M26122" s="120"/>
      <c r="N26122" s="120"/>
      <c r="U26122" s="121"/>
      <c r="V26122" s="122"/>
      <c r="W26122" s="123"/>
      <c r="AC26122" s="123"/>
    </row>
    <row r="26123" spans="5:29" s="2" customFormat="1">
      <c r="E26123" s="120"/>
      <c r="M26123" s="120"/>
      <c r="N26123" s="120"/>
      <c r="U26123" s="121"/>
      <c r="V26123" s="122"/>
      <c r="W26123" s="123"/>
      <c r="AC26123" s="123"/>
    </row>
    <row r="26124" spans="5:29" s="2" customFormat="1">
      <c r="E26124" s="120"/>
      <c r="M26124" s="120"/>
      <c r="N26124" s="120"/>
      <c r="U26124" s="121"/>
      <c r="V26124" s="122"/>
      <c r="W26124" s="123"/>
      <c r="AC26124" s="123"/>
    </row>
    <row r="26125" spans="5:29" s="2" customFormat="1">
      <c r="E26125" s="120"/>
      <c r="M26125" s="120"/>
      <c r="N26125" s="120"/>
      <c r="U26125" s="121"/>
      <c r="V26125" s="122"/>
      <c r="W26125" s="123"/>
      <c r="AC26125" s="123"/>
    </row>
    <row r="26126" spans="5:29" s="2" customFormat="1">
      <c r="E26126" s="120"/>
      <c r="M26126" s="120"/>
      <c r="N26126" s="120"/>
      <c r="U26126" s="121"/>
      <c r="V26126" s="122"/>
      <c r="W26126" s="123"/>
      <c r="AC26126" s="123"/>
    </row>
    <row r="26127" spans="5:29" s="2" customFormat="1">
      <c r="E26127" s="120"/>
      <c r="M26127" s="120"/>
      <c r="N26127" s="120"/>
      <c r="U26127" s="121"/>
      <c r="V26127" s="122"/>
      <c r="W26127" s="123"/>
      <c r="AC26127" s="123"/>
    </row>
    <row r="26128" spans="5:29" s="2" customFormat="1">
      <c r="E26128" s="120"/>
      <c r="M26128" s="120"/>
      <c r="N26128" s="120"/>
      <c r="U26128" s="121"/>
      <c r="V26128" s="122"/>
      <c r="W26128" s="123"/>
      <c r="AC26128" s="123"/>
    </row>
    <row r="26129" spans="5:29" s="2" customFormat="1">
      <c r="E26129" s="120"/>
      <c r="M26129" s="120"/>
      <c r="N26129" s="120"/>
      <c r="U26129" s="121"/>
      <c r="V26129" s="122"/>
      <c r="W26129" s="123"/>
      <c r="AC26129" s="123"/>
    </row>
    <row r="26130" spans="5:29" s="2" customFormat="1">
      <c r="E26130" s="120"/>
      <c r="M26130" s="120"/>
      <c r="N26130" s="120"/>
      <c r="U26130" s="121"/>
      <c r="V26130" s="122"/>
      <c r="W26130" s="123"/>
      <c r="AC26130" s="123"/>
    </row>
    <row r="26131" spans="5:29" s="2" customFormat="1">
      <c r="E26131" s="120"/>
      <c r="M26131" s="120"/>
      <c r="N26131" s="120"/>
      <c r="U26131" s="121"/>
      <c r="V26131" s="122"/>
      <c r="W26131" s="123"/>
      <c r="AC26131" s="123"/>
    </row>
    <row r="26132" spans="5:29" s="2" customFormat="1">
      <c r="E26132" s="120"/>
      <c r="M26132" s="120"/>
      <c r="N26132" s="120"/>
      <c r="U26132" s="121"/>
      <c r="V26132" s="122"/>
      <c r="W26132" s="123"/>
      <c r="AC26132" s="123"/>
    </row>
    <row r="26133" spans="5:29" s="2" customFormat="1">
      <c r="E26133" s="120"/>
      <c r="M26133" s="120"/>
      <c r="N26133" s="120"/>
      <c r="U26133" s="121"/>
      <c r="V26133" s="122"/>
      <c r="W26133" s="123"/>
      <c r="AC26133" s="123"/>
    </row>
    <row r="26134" spans="5:29" s="2" customFormat="1">
      <c r="E26134" s="120"/>
      <c r="M26134" s="120"/>
      <c r="N26134" s="120"/>
      <c r="U26134" s="121"/>
      <c r="V26134" s="122"/>
      <c r="W26134" s="123"/>
      <c r="AC26134" s="123"/>
    </row>
    <row r="26135" spans="5:29" s="2" customFormat="1">
      <c r="E26135" s="120"/>
      <c r="M26135" s="120"/>
      <c r="N26135" s="120"/>
      <c r="U26135" s="121"/>
      <c r="V26135" s="122"/>
      <c r="W26135" s="123"/>
      <c r="AC26135" s="123"/>
    </row>
    <row r="26136" spans="5:29" s="2" customFormat="1">
      <c r="E26136" s="120"/>
      <c r="M26136" s="120"/>
      <c r="N26136" s="120"/>
      <c r="U26136" s="121"/>
      <c r="V26136" s="122"/>
      <c r="W26136" s="123"/>
      <c r="AC26136" s="123"/>
    </row>
    <row r="26137" spans="5:29" s="2" customFormat="1">
      <c r="E26137" s="120"/>
      <c r="M26137" s="120"/>
      <c r="N26137" s="120"/>
      <c r="U26137" s="121"/>
      <c r="V26137" s="122"/>
      <c r="W26137" s="123"/>
      <c r="AC26137" s="123"/>
    </row>
    <row r="26138" spans="5:29" s="2" customFormat="1">
      <c r="E26138" s="120"/>
      <c r="M26138" s="120"/>
      <c r="N26138" s="120"/>
      <c r="U26138" s="121"/>
      <c r="V26138" s="122"/>
      <c r="W26138" s="123"/>
      <c r="AC26138" s="123"/>
    </row>
    <row r="26139" spans="5:29" s="2" customFormat="1">
      <c r="E26139" s="120"/>
      <c r="M26139" s="120"/>
      <c r="N26139" s="120"/>
      <c r="U26139" s="121"/>
      <c r="V26139" s="122"/>
      <c r="W26139" s="123"/>
      <c r="AC26139" s="123"/>
    </row>
    <row r="26140" spans="5:29" s="2" customFormat="1">
      <c r="E26140" s="120"/>
      <c r="M26140" s="120"/>
      <c r="N26140" s="120"/>
      <c r="U26140" s="121"/>
      <c r="V26140" s="122"/>
      <c r="W26140" s="123"/>
      <c r="AC26140" s="123"/>
    </row>
    <row r="26141" spans="5:29" s="2" customFormat="1">
      <c r="E26141" s="120"/>
      <c r="M26141" s="120"/>
      <c r="N26141" s="120"/>
      <c r="U26141" s="121"/>
      <c r="V26141" s="122"/>
      <c r="W26141" s="123"/>
      <c r="AC26141" s="123"/>
    </row>
    <row r="26142" spans="5:29" s="2" customFormat="1">
      <c r="E26142" s="120"/>
      <c r="M26142" s="120"/>
      <c r="N26142" s="120"/>
      <c r="U26142" s="121"/>
      <c r="V26142" s="122"/>
      <c r="W26142" s="123"/>
      <c r="AC26142" s="123"/>
    </row>
    <row r="26143" spans="5:29" s="2" customFormat="1">
      <c r="E26143" s="120"/>
      <c r="M26143" s="120"/>
      <c r="N26143" s="120"/>
      <c r="U26143" s="121"/>
      <c r="V26143" s="122"/>
      <c r="W26143" s="123"/>
      <c r="AC26143" s="123"/>
    </row>
    <row r="26144" spans="5:29" s="2" customFormat="1">
      <c r="E26144" s="120"/>
      <c r="M26144" s="120"/>
      <c r="N26144" s="120"/>
      <c r="U26144" s="121"/>
      <c r="V26144" s="122"/>
      <c r="W26144" s="123"/>
      <c r="AC26144" s="123"/>
    </row>
    <row r="26145" spans="5:29" s="2" customFormat="1">
      <c r="E26145" s="120"/>
      <c r="M26145" s="120"/>
      <c r="N26145" s="120"/>
      <c r="U26145" s="121"/>
      <c r="V26145" s="122"/>
      <c r="W26145" s="123"/>
      <c r="AC26145" s="123"/>
    </row>
    <row r="26146" spans="5:29" s="2" customFormat="1">
      <c r="E26146" s="120"/>
      <c r="M26146" s="120"/>
      <c r="N26146" s="120"/>
      <c r="U26146" s="121"/>
      <c r="V26146" s="122"/>
      <c r="W26146" s="123"/>
      <c r="AC26146" s="123"/>
    </row>
    <row r="26147" spans="5:29" s="2" customFormat="1">
      <c r="E26147" s="120"/>
      <c r="M26147" s="120"/>
      <c r="N26147" s="120"/>
      <c r="U26147" s="121"/>
      <c r="V26147" s="122"/>
      <c r="W26147" s="123"/>
      <c r="AC26147" s="123"/>
    </row>
    <row r="26148" spans="5:29" s="2" customFormat="1">
      <c r="E26148" s="120"/>
      <c r="M26148" s="120"/>
      <c r="N26148" s="120"/>
      <c r="U26148" s="121"/>
      <c r="V26148" s="122"/>
      <c r="W26148" s="123"/>
      <c r="AC26148" s="123"/>
    </row>
    <row r="26149" spans="5:29" s="2" customFormat="1">
      <c r="E26149" s="120"/>
      <c r="M26149" s="120"/>
      <c r="N26149" s="120"/>
      <c r="U26149" s="121"/>
      <c r="V26149" s="122"/>
      <c r="W26149" s="123"/>
      <c r="AC26149" s="123"/>
    </row>
    <row r="26150" spans="5:29" s="2" customFormat="1">
      <c r="E26150" s="120"/>
      <c r="M26150" s="120"/>
      <c r="N26150" s="120"/>
      <c r="U26150" s="121"/>
      <c r="V26150" s="122"/>
      <c r="W26150" s="123"/>
      <c r="AC26150" s="123"/>
    </row>
    <row r="26151" spans="5:29" s="2" customFormat="1">
      <c r="E26151" s="120"/>
      <c r="M26151" s="120"/>
      <c r="N26151" s="120"/>
      <c r="U26151" s="121"/>
      <c r="V26151" s="122"/>
      <c r="W26151" s="123"/>
      <c r="AC26151" s="123"/>
    </row>
    <row r="26152" spans="5:29" s="2" customFormat="1">
      <c r="E26152" s="120"/>
      <c r="M26152" s="120"/>
      <c r="N26152" s="120"/>
      <c r="U26152" s="121"/>
      <c r="V26152" s="122"/>
      <c r="W26152" s="123"/>
      <c r="AC26152" s="123"/>
    </row>
    <row r="26153" spans="5:29" s="2" customFormat="1">
      <c r="E26153" s="120"/>
      <c r="M26153" s="120"/>
      <c r="N26153" s="120"/>
      <c r="U26153" s="121"/>
      <c r="V26153" s="122"/>
      <c r="W26153" s="123"/>
      <c r="AC26153" s="123"/>
    </row>
    <row r="26154" spans="5:29" s="2" customFormat="1">
      <c r="E26154" s="120"/>
      <c r="M26154" s="120"/>
      <c r="N26154" s="120"/>
      <c r="U26154" s="121"/>
      <c r="V26154" s="122"/>
      <c r="W26154" s="123"/>
      <c r="AC26154" s="123"/>
    </row>
    <row r="26155" spans="5:29" s="2" customFormat="1">
      <c r="E26155" s="120"/>
      <c r="M26155" s="120"/>
      <c r="N26155" s="120"/>
      <c r="U26155" s="121"/>
      <c r="V26155" s="122"/>
      <c r="W26155" s="123"/>
      <c r="AC26155" s="123"/>
    </row>
    <row r="26156" spans="5:29" s="2" customFormat="1">
      <c r="E26156" s="120"/>
      <c r="M26156" s="120"/>
      <c r="N26156" s="120"/>
      <c r="U26156" s="121"/>
      <c r="V26156" s="122"/>
      <c r="W26156" s="123"/>
      <c r="AC26156" s="123"/>
    </row>
    <row r="26157" spans="5:29" s="2" customFormat="1">
      <c r="E26157" s="120"/>
      <c r="M26157" s="120"/>
      <c r="N26157" s="120"/>
      <c r="U26157" s="121"/>
      <c r="V26157" s="122"/>
      <c r="W26157" s="123"/>
      <c r="AC26157" s="123"/>
    </row>
    <row r="26158" spans="5:29" s="2" customFormat="1">
      <c r="E26158" s="120"/>
      <c r="M26158" s="120"/>
      <c r="N26158" s="120"/>
      <c r="U26158" s="121"/>
      <c r="V26158" s="122"/>
      <c r="W26158" s="123"/>
      <c r="AC26158" s="123"/>
    </row>
    <row r="26159" spans="5:29" s="2" customFormat="1">
      <c r="E26159" s="120"/>
      <c r="M26159" s="120"/>
      <c r="N26159" s="120"/>
      <c r="U26159" s="121"/>
      <c r="V26159" s="122"/>
      <c r="W26159" s="123"/>
      <c r="AC26159" s="123"/>
    </row>
    <row r="26160" spans="5:29" s="2" customFormat="1">
      <c r="E26160" s="120"/>
      <c r="M26160" s="120"/>
      <c r="N26160" s="120"/>
      <c r="U26160" s="121"/>
      <c r="V26160" s="122"/>
      <c r="W26160" s="123"/>
      <c r="AC26160" s="123"/>
    </row>
    <row r="26161" spans="5:29" s="2" customFormat="1">
      <c r="E26161" s="120"/>
      <c r="M26161" s="120"/>
      <c r="N26161" s="120"/>
      <c r="U26161" s="121"/>
      <c r="V26161" s="122"/>
      <c r="W26161" s="123"/>
      <c r="AC26161" s="123"/>
    </row>
    <row r="26162" spans="5:29" s="2" customFormat="1">
      <c r="E26162" s="120"/>
      <c r="M26162" s="120"/>
      <c r="N26162" s="120"/>
      <c r="U26162" s="121"/>
      <c r="V26162" s="122"/>
      <c r="W26162" s="123"/>
      <c r="AC26162" s="123"/>
    </row>
    <row r="26163" spans="5:29" s="2" customFormat="1">
      <c r="E26163" s="120"/>
      <c r="M26163" s="120"/>
      <c r="N26163" s="120"/>
      <c r="U26163" s="121"/>
      <c r="V26163" s="122"/>
      <c r="W26163" s="123"/>
      <c r="AC26163" s="123"/>
    </row>
    <row r="26164" spans="5:29" s="2" customFormat="1">
      <c r="E26164" s="120"/>
      <c r="M26164" s="120"/>
      <c r="N26164" s="120"/>
      <c r="U26164" s="121"/>
      <c r="V26164" s="122"/>
      <c r="W26164" s="123"/>
      <c r="AC26164" s="123"/>
    </row>
    <row r="26165" spans="5:29" s="2" customFormat="1">
      <c r="E26165" s="120"/>
      <c r="M26165" s="120"/>
      <c r="N26165" s="120"/>
      <c r="U26165" s="121"/>
      <c r="V26165" s="122"/>
      <c r="W26165" s="123"/>
      <c r="AC26165" s="123"/>
    </row>
    <row r="26166" spans="5:29" s="2" customFormat="1">
      <c r="E26166" s="120"/>
      <c r="M26166" s="120"/>
      <c r="N26166" s="120"/>
      <c r="U26166" s="121"/>
      <c r="V26166" s="122"/>
      <c r="W26166" s="123"/>
      <c r="AC26166" s="123"/>
    </row>
    <row r="26167" spans="5:29" s="2" customFormat="1">
      <c r="E26167" s="120"/>
      <c r="M26167" s="120"/>
      <c r="N26167" s="120"/>
      <c r="U26167" s="121"/>
      <c r="V26167" s="122"/>
      <c r="W26167" s="123"/>
      <c r="AC26167" s="123"/>
    </row>
    <row r="26168" spans="5:29" s="2" customFormat="1">
      <c r="E26168" s="120"/>
      <c r="M26168" s="120"/>
      <c r="N26168" s="120"/>
      <c r="U26168" s="121"/>
      <c r="V26168" s="122"/>
      <c r="W26168" s="123"/>
      <c r="AC26168" s="123"/>
    </row>
    <row r="26169" spans="5:29" s="2" customFormat="1">
      <c r="E26169" s="120"/>
      <c r="M26169" s="120"/>
      <c r="N26169" s="120"/>
      <c r="U26169" s="121"/>
      <c r="V26169" s="122"/>
      <c r="W26169" s="123"/>
      <c r="AC26169" s="123"/>
    </row>
    <row r="26170" spans="5:29" s="2" customFormat="1">
      <c r="E26170" s="120"/>
      <c r="M26170" s="120"/>
      <c r="N26170" s="120"/>
      <c r="U26170" s="121"/>
      <c r="V26170" s="122"/>
      <c r="W26170" s="123"/>
      <c r="AC26170" s="123"/>
    </row>
    <row r="26171" spans="5:29" s="2" customFormat="1">
      <c r="E26171" s="120"/>
      <c r="M26171" s="120"/>
      <c r="N26171" s="120"/>
      <c r="U26171" s="121"/>
      <c r="V26171" s="122"/>
      <c r="W26171" s="123"/>
      <c r="AC26171" s="123"/>
    </row>
    <row r="26172" spans="5:29" s="2" customFormat="1">
      <c r="E26172" s="120"/>
      <c r="M26172" s="120"/>
      <c r="N26172" s="120"/>
      <c r="U26172" s="121"/>
      <c r="V26172" s="122"/>
      <c r="W26172" s="123"/>
      <c r="AC26172" s="123"/>
    </row>
    <row r="26173" spans="5:29" s="2" customFormat="1">
      <c r="E26173" s="120"/>
      <c r="M26173" s="120"/>
      <c r="N26173" s="120"/>
      <c r="U26173" s="121"/>
      <c r="V26173" s="122"/>
      <c r="W26173" s="123"/>
      <c r="AC26173" s="123"/>
    </row>
    <row r="26174" spans="5:29" s="2" customFormat="1">
      <c r="E26174" s="120"/>
      <c r="M26174" s="120"/>
      <c r="N26174" s="120"/>
      <c r="U26174" s="121"/>
      <c r="V26174" s="122"/>
      <c r="W26174" s="123"/>
      <c r="AC26174" s="123"/>
    </row>
    <row r="26175" spans="5:29" s="2" customFormat="1">
      <c r="E26175" s="120"/>
      <c r="M26175" s="120"/>
      <c r="N26175" s="120"/>
      <c r="U26175" s="121"/>
      <c r="V26175" s="122"/>
      <c r="W26175" s="123"/>
      <c r="AC26175" s="123"/>
    </row>
    <row r="26176" spans="5:29" s="2" customFormat="1">
      <c r="E26176" s="120"/>
      <c r="M26176" s="120"/>
      <c r="N26176" s="120"/>
      <c r="U26176" s="121"/>
      <c r="V26176" s="122"/>
      <c r="W26176" s="123"/>
      <c r="AC26176" s="123"/>
    </row>
    <row r="26177" spans="5:29" s="2" customFormat="1">
      <c r="E26177" s="120"/>
      <c r="M26177" s="120"/>
      <c r="N26177" s="120"/>
      <c r="U26177" s="121"/>
      <c r="V26177" s="122"/>
      <c r="W26177" s="123"/>
      <c r="AC26177" s="123"/>
    </row>
    <row r="26178" spans="5:29" s="2" customFormat="1">
      <c r="E26178" s="120"/>
      <c r="M26178" s="120"/>
      <c r="N26178" s="120"/>
      <c r="U26178" s="121"/>
      <c r="V26178" s="122"/>
      <c r="W26178" s="123"/>
      <c r="AC26178" s="123"/>
    </row>
    <row r="26179" spans="5:29" s="2" customFormat="1">
      <c r="E26179" s="120"/>
      <c r="M26179" s="120"/>
      <c r="N26179" s="120"/>
      <c r="U26179" s="121"/>
      <c r="V26179" s="122"/>
      <c r="W26179" s="123"/>
      <c r="AC26179" s="123"/>
    </row>
    <row r="26180" spans="5:29" s="2" customFormat="1">
      <c r="E26180" s="120"/>
      <c r="M26180" s="120"/>
      <c r="N26180" s="120"/>
      <c r="U26180" s="121"/>
      <c r="V26180" s="122"/>
      <c r="W26180" s="123"/>
      <c r="AC26180" s="123"/>
    </row>
    <row r="26181" spans="5:29" s="2" customFormat="1">
      <c r="E26181" s="120"/>
      <c r="M26181" s="120"/>
      <c r="N26181" s="120"/>
      <c r="U26181" s="121"/>
      <c r="V26181" s="122"/>
      <c r="W26181" s="123"/>
      <c r="AC26181" s="123"/>
    </row>
    <row r="26182" spans="5:29" s="2" customFormat="1">
      <c r="E26182" s="120"/>
      <c r="M26182" s="120"/>
      <c r="N26182" s="120"/>
      <c r="U26182" s="121"/>
      <c r="V26182" s="122"/>
      <c r="W26182" s="123"/>
      <c r="AC26182" s="123"/>
    </row>
    <row r="26183" spans="5:29" s="2" customFormat="1">
      <c r="E26183" s="120"/>
      <c r="M26183" s="120"/>
      <c r="N26183" s="120"/>
      <c r="U26183" s="121"/>
      <c r="V26183" s="122"/>
      <c r="W26183" s="123"/>
      <c r="AC26183" s="123"/>
    </row>
    <row r="26184" spans="5:29" s="2" customFormat="1">
      <c r="E26184" s="120"/>
      <c r="M26184" s="120"/>
      <c r="N26184" s="120"/>
      <c r="U26184" s="121"/>
      <c r="V26184" s="122"/>
      <c r="W26184" s="123"/>
      <c r="AC26184" s="123"/>
    </row>
    <row r="26185" spans="5:29" s="2" customFormat="1">
      <c r="E26185" s="120"/>
      <c r="M26185" s="120"/>
      <c r="N26185" s="120"/>
      <c r="U26185" s="121"/>
      <c r="V26185" s="122"/>
      <c r="W26185" s="123"/>
      <c r="AC26185" s="123"/>
    </row>
    <row r="26186" spans="5:29" s="2" customFormat="1">
      <c r="E26186" s="120"/>
      <c r="M26186" s="120"/>
      <c r="N26186" s="120"/>
      <c r="U26186" s="121"/>
      <c r="V26186" s="122"/>
      <c r="W26186" s="123"/>
      <c r="AC26186" s="123"/>
    </row>
    <row r="26187" spans="5:29" s="2" customFormat="1">
      <c r="E26187" s="120"/>
      <c r="M26187" s="120"/>
      <c r="N26187" s="120"/>
      <c r="U26187" s="121"/>
      <c r="V26187" s="122"/>
      <c r="W26187" s="123"/>
      <c r="AC26187" s="123"/>
    </row>
    <row r="26188" spans="5:29" s="2" customFormat="1">
      <c r="E26188" s="120"/>
      <c r="M26188" s="120"/>
      <c r="N26188" s="120"/>
      <c r="U26188" s="121"/>
      <c r="V26188" s="122"/>
      <c r="W26188" s="123"/>
      <c r="AC26188" s="123"/>
    </row>
    <row r="26189" spans="5:29" s="2" customFormat="1">
      <c r="E26189" s="120"/>
      <c r="M26189" s="120"/>
      <c r="N26189" s="120"/>
      <c r="U26189" s="121"/>
      <c r="V26189" s="122"/>
      <c r="W26189" s="123"/>
      <c r="AC26189" s="123"/>
    </row>
    <row r="26190" spans="5:29" s="2" customFormat="1">
      <c r="E26190" s="120"/>
      <c r="M26190" s="120"/>
      <c r="N26190" s="120"/>
      <c r="U26190" s="121"/>
      <c r="V26190" s="122"/>
      <c r="W26190" s="123"/>
      <c r="AC26190" s="123"/>
    </row>
    <row r="26191" spans="5:29" s="2" customFormat="1">
      <c r="E26191" s="120"/>
      <c r="M26191" s="120"/>
      <c r="N26191" s="120"/>
      <c r="U26191" s="121"/>
      <c r="V26191" s="122"/>
      <c r="W26191" s="123"/>
      <c r="AC26191" s="123"/>
    </row>
    <row r="26192" spans="5:29" s="2" customFormat="1">
      <c r="E26192" s="120"/>
      <c r="M26192" s="120"/>
      <c r="N26192" s="120"/>
      <c r="U26192" s="121"/>
      <c r="V26192" s="122"/>
      <c r="W26192" s="123"/>
      <c r="AC26192" s="123"/>
    </row>
    <row r="26193" spans="5:29" s="2" customFormat="1">
      <c r="E26193" s="120"/>
      <c r="M26193" s="120"/>
      <c r="N26193" s="120"/>
      <c r="U26193" s="121"/>
      <c r="V26193" s="122"/>
      <c r="W26193" s="123"/>
      <c r="AC26193" s="123"/>
    </row>
    <row r="26194" spans="5:29" s="2" customFormat="1">
      <c r="E26194" s="120"/>
      <c r="M26194" s="120"/>
      <c r="N26194" s="120"/>
      <c r="U26194" s="121"/>
      <c r="V26194" s="122"/>
      <c r="W26194" s="123"/>
      <c r="AC26194" s="123"/>
    </row>
    <row r="26195" spans="5:29" s="2" customFormat="1">
      <c r="E26195" s="120"/>
      <c r="M26195" s="120"/>
      <c r="N26195" s="120"/>
      <c r="U26195" s="121"/>
      <c r="V26195" s="122"/>
      <c r="W26195" s="123"/>
      <c r="AC26195" s="123"/>
    </row>
    <row r="26196" spans="5:29" s="2" customFormat="1">
      <c r="E26196" s="120"/>
      <c r="M26196" s="120"/>
      <c r="N26196" s="120"/>
      <c r="U26196" s="121"/>
      <c r="V26196" s="122"/>
      <c r="W26196" s="123"/>
      <c r="AC26196" s="123"/>
    </row>
    <row r="26197" spans="5:29" s="2" customFormat="1">
      <c r="E26197" s="120"/>
      <c r="M26197" s="120"/>
      <c r="N26197" s="120"/>
      <c r="U26197" s="121"/>
      <c r="V26197" s="122"/>
      <c r="W26197" s="123"/>
      <c r="AC26197" s="123"/>
    </row>
    <row r="26198" spans="5:29" s="2" customFormat="1">
      <c r="E26198" s="120"/>
      <c r="M26198" s="120"/>
      <c r="N26198" s="120"/>
      <c r="U26198" s="121"/>
      <c r="V26198" s="122"/>
      <c r="W26198" s="123"/>
      <c r="AC26198" s="123"/>
    </row>
    <row r="26199" spans="5:29" s="2" customFormat="1">
      <c r="E26199" s="120"/>
      <c r="M26199" s="120"/>
      <c r="N26199" s="120"/>
      <c r="U26199" s="121"/>
      <c r="V26199" s="122"/>
      <c r="W26199" s="123"/>
      <c r="AC26199" s="123"/>
    </row>
    <row r="26200" spans="5:29" s="2" customFormat="1">
      <c r="E26200" s="120"/>
      <c r="M26200" s="120"/>
      <c r="N26200" s="120"/>
      <c r="U26200" s="121"/>
      <c r="V26200" s="122"/>
      <c r="W26200" s="123"/>
      <c r="AC26200" s="123"/>
    </row>
    <row r="26201" spans="5:29" s="2" customFormat="1">
      <c r="E26201" s="120"/>
      <c r="M26201" s="120"/>
      <c r="N26201" s="120"/>
      <c r="U26201" s="121"/>
      <c r="V26201" s="122"/>
      <c r="W26201" s="123"/>
      <c r="AC26201" s="123"/>
    </row>
    <row r="26202" spans="5:29" s="2" customFormat="1">
      <c r="E26202" s="120"/>
      <c r="M26202" s="120"/>
      <c r="N26202" s="120"/>
      <c r="U26202" s="121"/>
      <c r="V26202" s="122"/>
      <c r="W26202" s="123"/>
      <c r="AC26202" s="123"/>
    </row>
    <row r="26203" spans="5:29" s="2" customFormat="1">
      <c r="E26203" s="120"/>
      <c r="M26203" s="120"/>
      <c r="N26203" s="120"/>
      <c r="U26203" s="121"/>
      <c r="V26203" s="122"/>
      <c r="W26203" s="123"/>
      <c r="AC26203" s="123"/>
    </row>
    <row r="26204" spans="5:29" s="2" customFormat="1">
      <c r="E26204" s="120"/>
      <c r="M26204" s="120"/>
      <c r="N26204" s="120"/>
      <c r="U26204" s="121"/>
      <c r="V26204" s="122"/>
      <c r="W26204" s="123"/>
      <c r="AC26204" s="123"/>
    </row>
    <row r="26205" spans="5:29" s="2" customFormat="1">
      <c r="E26205" s="120"/>
      <c r="M26205" s="120"/>
      <c r="N26205" s="120"/>
      <c r="U26205" s="121"/>
      <c r="V26205" s="122"/>
      <c r="W26205" s="123"/>
      <c r="AC26205" s="123"/>
    </row>
    <row r="26206" spans="5:29" s="2" customFormat="1">
      <c r="E26206" s="120"/>
      <c r="M26206" s="120"/>
      <c r="N26206" s="120"/>
      <c r="U26206" s="121"/>
      <c r="V26206" s="122"/>
      <c r="W26206" s="123"/>
      <c r="AC26206" s="123"/>
    </row>
    <row r="26207" spans="5:29" s="2" customFormat="1">
      <c r="E26207" s="120"/>
      <c r="M26207" s="120"/>
      <c r="N26207" s="120"/>
      <c r="U26207" s="121"/>
      <c r="V26207" s="122"/>
      <c r="W26207" s="123"/>
      <c r="AC26207" s="123"/>
    </row>
    <row r="26208" spans="5:29" s="2" customFormat="1">
      <c r="E26208" s="120"/>
      <c r="M26208" s="120"/>
      <c r="N26208" s="120"/>
      <c r="U26208" s="121"/>
      <c r="V26208" s="122"/>
      <c r="W26208" s="123"/>
      <c r="AC26208" s="123"/>
    </row>
    <row r="26209" spans="5:29" s="2" customFormat="1">
      <c r="E26209" s="120"/>
      <c r="M26209" s="120"/>
      <c r="N26209" s="120"/>
      <c r="U26209" s="121"/>
      <c r="V26209" s="122"/>
      <c r="W26209" s="123"/>
      <c r="AC26209" s="123"/>
    </row>
    <row r="26210" spans="5:29" s="2" customFormat="1">
      <c r="E26210" s="120"/>
      <c r="M26210" s="120"/>
      <c r="N26210" s="120"/>
      <c r="U26210" s="121"/>
      <c r="V26210" s="122"/>
      <c r="W26210" s="123"/>
      <c r="AC26210" s="123"/>
    </row>
    <row r="26211" spans="5:29" s="2" customFormat="1">
      <c r="E26211" s="120"/>
      <c r="M26211" s="120"/>
      <c r="N26211" s="120"/>
      <c r="U26211" s="121"/>
      <c r="V26211" s="122"/>
      <c r="W26211" s="123"/>
      <c r="AC26211" s="123"/>
    </row>
    <row r="26212" spans="5:29" s="2" customFormat="1">
      <c r="E26212" s="120"/>
      <c r="M26212" s="120"/>
      <c r="N26212" s="120"/>
      <c r="U26212" s="121"/>
      <c r="V26212" s="122"/>
      <c r="W26212" s="123"/>
      <c r="AC26212" s="123"/>
    </row>
    <row r="26213" spans="5:29" s="2" customFormat="1">
      <c r="E26213" s="120"/>
      <c r="M26213" s="120"/>
      <c r="N26213" s="120"/>
      <c r="U26213" s="121"/>
      <c r="V26213" s="122"/>
      <c r="W26213" s="123"/>
      <c r="AC26213" s="123"/>
    </row>
    <row r="26214" spans="5:29" s="2" customFormat="1">
      <c r="E26214" s="120"/>
      <c r="M26214" s="120"/>
      <c r="N26214" s="120"/>
      <c r="U26214" s="121"/>
      <c r="V26214" s="122"/>
      <c r="W26214" s="123"/>
      <c r="AC26214" s="123"/>
    </row>
    <row r="26215" spans="5:29" s="2" customFormat="1">
      <c r="E26215" s="120"/>
      <c r="M26215" s="120"/>
      <c r="N26215" s="120"/>
      <c r="U26215" s="121"/>
      <c r="V26215" s="122"/>
      <c r="W26215" s="123"/>
      <c r="AC26215" s="123"/>
    </row>
    <row r="26216" spans="5:29" s="2" customFormat="1">
      <c r="E26216" s="120"/>
      <c r="M26216" s="120"/>
      <c r="N26216" s="120"/>
      <c r="U26216" s="121"/>
      <c r="V26216" s="122"/>
      <c r="W26216" s="123"/>
      <c r="AC26216" s="123"/>
    </row>
    <row r="26217" spans="5:29" s="2" customFormat="1">
      <c r="E26217" s="120"/>
      <c r="M26217" s="120"/>
      <c r="N26217" s="120"/>
      <c r="U26217" s="121"/>
      <c r="V26217" s="122"/>
      <c r="W26217" s="123"/>
      <c r="AC26217" s="123"/>
    </row>
    <row r="26218" spans="5:29" s="2" customFormat="1">
      <c r="E26218" s="120"/>
      <c r="M26218" s="120"/>
      <c r="N26218" s="120"/>
      <c r="U26218" s="121"/>
      <c r="V26218" s="122"/>
      <c r="W26218" s="123"/>
      <c r="AC26218" s="123"/>
    </row>
    <row r="26219" spans="5:29" s="2" customFormat="1">
      <c r="E26219" s="120"/>
      <c r="M26219" s="120"/>
      <c r="N26219" s="120"/>
      <c r="U26219" s="121"/>
      <c r="V26219" s="122"/>
      <c r="W26219" s="123"/>
      <c r="AC26219" s="123"/>
    </row>
    <row r="26220" spans="5:29" s="2" customFormat="1">
      <c r="E26220" s="120"/>
      <c r="M26220" s="120"/>
      <c r="N26220" s="120"/>
      <c r="U26220" s="121"/>
      <c r="V26220" s="122"/>
      <c r="W26220" s="123"/>
      <c r="AC26220" s="123"/>
    </row>
    <row r="26221" spans="5:29" s="2" customFormat="1">
      <c r="E26221" s="120"/>
      <c r="M26221" s="120"/>
      <c r="N26221" s="120"/>
      <c r="U26221" s="121"/>
      <c r="V26221" s="122"/>
      <c r="W26221" s="123"/>
      <c r="AC26221" s="123"/>
    </row>
    <row r="26222" spans="5:29" s="2" customFormat="1">
      <c r="E26222" s="120"/>
      <c r="M26222" s="120"/>
      <c r="N26222" s="120"/>
      <c r="U26222" s="121"/>
      <c r="V26222" s="122"/>
      <c r="W26222" s="123"/>
      <c r="AC26222" s="123"/>
    </row>
    <row r="26223" spans="5:29" s="2" customFormat="1">
      <c r="E26223" s="120"/>
      <c r="M26223" s="120"/>
      <c r="N26223" s="120"/>
      <c r="U26223" s="121"/>
      <c r="V26223" s="122"/>
      <c r="W26223" s="123"/>
      <c r="AC26223" s="123"/>
    </row>
    <row r="26224" spans="5:29" s="2" customFormat="1">
      <c r="E26224" s="120"/>
      <c r="M26224" s="120"/>
      <c r="N26224" s="120"/>
      <c r="U26224" s="121"/>
      <c r="V26224" s="122"/>
      <c r="W26224" s="123"/>
      <c r="AC26224" s="123"/>
    </row>
    <row r="26225" spans="5:29" s="2" customFormat="1">
      <c r="E26225" s="120"/>
      <c r="M26225" s="120"/>
      <c r="N26225" s="120"/>
      <c r="U26225" s="121"/>
      <c r="V26225" s="122"/>
      <c r="W26225" s="123"/>
      <c r="AC26225" s="123"/>
    </row>
    <row r="26226" spans="5:29" s="2" customFormat="1">
      <c r="E26226" s="120"/>
      <c r="M26226" s="120"/>
      <c r="N26226" s="120"/>
      <c r="U26226" s="121"/>
      <c r="V26226" s="122"/>
      <c r="W26226" s="123"/>
      <c r="AC26226" s="123"/>
    </row>
    <row r="26227" spans="5:29" s="2" customFormat="1">
      <c r="E26227" s="120"/>
      <c r="M26227" s="120"/>
      <c r="N26227" s="120"/>
      <c r="U26227" s="121"/>
      <c r="V26227" s="122"/>
      <c r="W26227" s="123"/>
      <c r="AC26227" s="123"/>
    </row>
    <row r="26228" spans="5:29" s="2" customFormat="1">
      <c r="E26228" s="120"/>
      <c r="M26228" s="120"/>
      <c r="N26228" s="120"/>
      <c r="U26228" s="121"/>
      <c r="V26228" s="122"/>
      <c r="W26228" s="123"/>
      <c r="AC26228" s="123"/>
    </row>
    <row r="26229" spans="5:29" s="2" customFormat="1">
      <c r="E26229" s="120"/>
      <c r="M26229" s="120"/>
      <c r="N26229" s="120"/>
      <c r="U26229" s="121"/>
      <c r="V26229" s="122"/>
      <c r="W26229" s="123"/>
      <c r="AC26229" s="123"/>
    </row>
    <row r="26230" spans="5:29" s="2" customFormat="1">
      <c r="E26230" s="120"/>
      <c r="M26230" s="120"/>
      <c r="N26230" s="120"/>
      <c r="U26230" s="121"/>
      <c r="V26230" s="122"/>
      <c r="W26230" s="123"/>
      <c r="AC26230" s="123"/>
    </row>
    <row r="26231" spans="5:29" s="2" customFormat="1">
      <c r="E26231" s="120"/>
      <c r="M26231" s="120"/>
      <c r="N26231" s="120"/>
      <c r="U26231" s="121"/>
      <c r="V26231" s="122"/>
      <c r="W26231" s="123"/>
      <c r="AC26231" s="123"/>
    </row>
    <row r="26232" spans="5:29" s="2" customFormat="1">
      <c r="E26232" s="120"/>
      <c r="M26232" s="120"/>
      <c r="N26232" s="120"/>
      <c r="U26232" s="121"/>
      <c r="V26232" s="122"/>
      <c r="W26232" s="123"/>
      <c r="AC26232" s="123"/>
    </row>
    <row r="26233" spans="5:29" s="2" customFormat="1">
      <c r="E26233" s="120"/>
      <c r="M26233" s="120"/>
      <c r="N26233" s="120"/>
      <c r="U26233" s="121"/>
      <c r="V26233" s="122"/>
      <c r="W26233" s="123"/>
      <c r="AC26233" s="123"/>
    </row>
    <row r="26234" spans="5:29" s="2" customFormat="1">
      <c r="E26234" s="120"/>
      <c r="M26234" s="120"/>
      <c r="N26234" s="120"/>
      <c r="U26234" s="121"/>
      <c r="V26234" s="122"/>
      <c r="W26234" s="123"/>
      <c r="AC26234" s="123"/>
    </row>
    <row r="26235" spans="5:29" s="2" customFormat="1">
      <c r="E26235" s="120"/>
      <c r="M26235" s="120"/>
      <c r="N26235" s="120"/>
      <c r="U26235" s="121"/>
      <c r="V26235" s="122"/>
      <c r="W26235" s="123"/>
      <c r="AC26235" s="123"/>
    </row>
    <row r="26236" spans="5:29" s="2" customFormat="1">
      <c r="E26236" s="120"/>
      <c r="M26236" s="120"/>
      <c r="N26236" s="120"/>
      <c r="U26236" s="121"/>
      <c r="V26236" s="122"/>
      <c r="W26236" s="123"/>
      <c r="AC26236" s="123"/>
    </row>
    <row r="26237" spans="5:29" s="2" customFormat="1">
      <c r="E26237" s="120"/>
      <c r="M26237" s="120"/>
      <c r="N26237" s="120"/>
      <c r="U26237" s="121"/>
      <c r="V26237" s="122"/>
      <c r="W26237" s="123"/>
      <c r="AC26237" s="123"/>
    </row>
    <row r="26238" spans="5:29" s="2" customFormat="1">
      <c r="E26238" s="120"/>
      <c r="M26238" s="120"/>
      <c r="N26238" s="120"/>
      <c r="U26238" s="121"/>
      <c r="V26238" s="122"/>
      <c r="W26238" s="123"/>
      <c r="AC26238" s="123"/>
    </row>
    <row r="26239" spans="5:29" s="2" customFormat="1">
      <c r="E26239" s="120"/>
      <c r="M26239" s="120"/>
      <c r="N26239" s="120"/>
      <c r="U26239" s="121"/>
      <c r="V26239" s="122"/>
      <c r="W26239" s="123"/>
      <c r="AC26239" s="123"/>
    </row>
    <row r="26240" spans="5:29" s="2" customFormat="1">
      <c r="E26240" s="120"/>
      <c r="M26240" s="120"/>
      <c r="N26240" s="120"/>
      <c r="U26240" s="121"/>
      <c r="V26240" s="122"/>
      <c r="W26240" s="123"/>
      <c r="AC26240" s="123"/>
    </row>
    <row r="26241" spans="5:29" s="2" customFormat="1">
      <c r="E26241" s="120"/>
      <c r="M26241" s="120"/>
      <c r="N26241" s="120"/>
      <c r="U26241" s="121"/>
      <c r="V26241" s="122"/>
      <c r="W26241" s="123"/>
      <c r="AC26241" s="123"/>
    </row>
    <row r="26242" spans="5:29" s="2" customFormat="1">
      <c r="E26242" s="120"/>
      <c r="M26242" s="120"/>
      <c r="N26242" s="120"/>
      <c r="U26242" s="121"/>
      <c r="V26242" s="122"/>
      <c r="W26242" s="123"/>
      <c r="AC26242" s="123"/>
    </row>
    <row r="26243" spans="5:29" s="2" customFormat="1">
      <c r="E26243" s="120"/>
      <c r="M26243" s="120"/>
      <c r="N26243" s="120"/>
      <c r="U26243" s="121"/>
      <c r="V26243" s="122"/>
      <c r="W26243" s="123"/>
      <c r="AC26243" s="123"/>
    </row>
    <row r="26244" spans="5:29" s="2" customFormat="1">
      <c r="E26244" s="120"/>
      <c r="M26244" s="120"/>
      <c r="N26244" s="120"/>
      <c r="U26244" s="121"/>
      <c r="V26244" s="122"/>
      <c r="W26244" s="123"/>
      <c r="AC26244" s="123"/>
    </row>
    <row r="26245" spans="5:29" s="2" customFormat="1">
      <c r="E26245" s="120"/>
      <c r="M26245" s="120"/>
      <c r="N26245" s="120"/>
      <c r="U26245" s="121"/>
      <c r="V26245" s="122"/>
      <c r="W26245" s="123"/>
      <c r="AC26245" s="123"/>
    </row>
    <row r="26246" spans="5:29" s="2" customFormat="1">
      <c r="E26246" s="120"/>
      <c r="M26246" s="120"/>
      <c r="N26246" s="120"/>
      <c r="U26246" s="121"/>
      <c r="V26246" s="122"/>
      <c r="W26246" s="123"/>
      <c r="AC26246" s="123"/>
    </row>
    <row r="26247" spans="5:29" s="2" customFormat="1">
      <c r="E26247" s="120"/>
      <c r="M26247" s="120"/>
      <c r="N26247" s="120"/>
      <c r="U26247" s="121"/>
      <c r="V26247" s="122"/>
      <c r="W26247" s="123"/>
      <c r="AC26247" s="123"/>
    </row>
    <row r="26248" spans="5:29" s="2" customFormat="1">
      <c r="E26248" s="120"/>
      <c r="M26248" s="120"/>
      <c r="N26248" s="120"/>
      <c r="U26248" s="121"/>
      <c r="V26248" s="122"/>
      <c r="W26248" s="123"/>
      <c r="AC26248" s="123"/>
    </row>
    <row r="26249" spans="5:29" s="2" customFormat="1">
      <c r="E26249" s="120"/>
      <c r="M26249" s="120"/>
      <c r="N26249" s="120"/>
      <c r="U26249" s="121"/>
      <c r="V26249" s="122"/>
      <c r="W26249" s="123"/>
      <c r="AC26249" s="123"/>
    </row>
    <row r="26250" spans="5:29" s="2" customFormat="1">
      <c r="E26250" s="120"/>
      <c r="M26250" s="120"/>
      <c r="N26250" s="120"/>
      <c r="U26250" s="121"/>
      <c r="V26250" s="122"/>
      <c r="W26250" s="123"/>
      <c r="AC26250" s="123"/>
    </row>
    <row r="26251" spans="5:29" s="2" customFormat="1">
      <c r="E26251" s="120"/>
      <c r="M26251" s="120"/>
      <c r="N26251" s="120"/>
      <c r="U26251" s="121"/>
      <c r="V26251" s="122"/>
      <c r="W26251" s="123"/>
      <c r="AC26251" s="123"/>
    </row>
    <row r="26252" spans="5:29" s="2" customFormat="1">
      <c r="E26252" s="120"/>
      <c r="M26252" s="120"/>
      <c r="N26252" s="120"/>
      <c r="U26252" s="121"/>
      <c r="V26252" s="122"/>
      <c r="W26252" s="123"/>
      <c r="AC26252" s="123"/>
    </row>
    <row r="26253" spans="5:29" s="2" customFormat="1">
      <c r="E26253" s="120"/>
      <c r="M26253" s="120"/>
      <c r="N26253" s="120"/>
      <c r="U26253" s="121"/>
      <c r="V26253" s="122"/>
      <c r="W26253" s="123"/>
      <c r="AC26253" s="123"/>
    </row>
    <row r="26254" spans="5:29" s="2" customFormat="1">
      <c r="E26254" s="120"/>
      <c r="M26254" s="120"/>
      <c r="N26254" s="120"/>
      <c r="U26254" s="121"/>
      <c r="V26254" s="122"/>
      <c r="W26254" s="123"/>
      <c r="AC26254" s="123"/>
    </row>
    <row r="26255" spans="5:29" s="2" customFormat="1">
      <c r="E26255" s="120"/>
      <c r="M26255" s="120"/>
      <c r="N26255" s="120"/>
      <c r="U26255" s="121"/>
      <c r="V26255" s="122"/>
      <c r="W26255" s="123"/>
      <c r="AC26255" s="123"/>
    </row>
    <row r="26256" spans="5:29" s="2" customFormat="1">
      <c r="E26256" s="120"/>
      <c r="M26256" s="120"/>
      <c r="N26256" s="120"/>
      <c r="U26256" s="121"/>
      <c r="V26256" s="122"/>
      <c r="W26256" s="123"/>
      <c r="AC26256" s="123"/>
    </row>
    <row r="26257" spans="5:29" s="2" customFormat="1">
      <c r="E26257" s="120"/>
      <c r="M26257" s="120"/>
      <c r="N26257" s="120"/>
      <c r="U26257" s="121"/>
      <c r="V26257" s="122"/>
      <c r="W26257" s="123"/>
      <c r="AC26257" s="123"/>
    </row>
    <row r="26258" spans="5:29" s="2" customFormat="1">
      <c r="E26258" s="120"/>
      <c r="M26258" s="120"/>
      <c r="N26258" s="120"/>
      <c r="U26258" s="121"/>
      <c r="V26258" s="122"/>
      <c r="W26258" s="123"/>
      <c r="AC26258" s="123"/>
    </row>
    <row r="26259" spans="5:29" s="2" customFormat="1">
      <c r="E26259" s="120"/>
      <c r="M26259" s="120"/>
      <c r="N26259" s="120"/>
      <c r="U26259" s="121"/>
      <c r="V26259" s="122"/>
      <c r="W26259" s="123"/>
      <c r="AC26259" s="123"/>
    </row>
    <row r="26260" spans="5:29" s="2" customFormat="1">
      <c r="E26260" s="120"/>
      <c r="M26260" s="120"/>
      <c r="N26260" s="120"/>
      <c r="U26260" s="121"/>
      <c r="V26260" s="122"/>
      <c r="W26260" s="123"/>
      <c r="AC26260" s="123"/>
    </row>
    <row r="26261" spans="5:29" s="2" customFormat="1">
      <c r="E26261" s="120"/>
      <c r="M26261" s="120"/>
      <c r="N26261" s="120"/>
      <c r="U26261" s="121"/>
      <c r="V26261" s="122"/>
      <c r="W26261" s="123"/>
      <c r="AC26261" s="123"/>
    </row>
    <row r="26262" spans="5:29" s="2" customFormat="1">
      <c r="E26262" s="120"/>
      <c r="M26262" s="120"/>
      <c r="N26262" s="120"/>
      <c r="U26262" s="121"/>
      <c r="V26262" s="122"/>
      <c r="W26262" s="123"/>
      <c r="AC26262" s="123"/>
    </row>
    <row r="26263" spans="5:29" s="2" customFormat="1">
      <c r="E26263" s="120"/>
      <c r="M26263" s="120"/>
      <c r="N26263" s="120"/>
      <c r="U26263" s="121"/>
      <c r="V26263" s="122"/>
      <c r="W26263" s="123"/>
      <c r="AC26263" s="123"/>
    </row>
    <row r="26264" spans="5:29" s="2" customFormat="1">
      <c r="E26264" s="120"/>
      <c r="M26264" s="120"/>
      <c r="N26264" s="120"/>
      <c r="U26264" s="121"/>
      <c r="V26264" s="122"/>
      <c r="W26264" s="123"/>
      <c r="AC26264" s="123"/>
    </row>
    <row r="26265" spans="5:29" s="2" customFormat="1">
      <c r="E26265" s="120"/>
      <c r="M26265" s="120"/>
      <c r="N26265" s="120"/>
      <c r="U26265" s="121"/>
      <c r="V26265" s="122"/>
      <c r="W26265" s="123"/>
      <c r="AC26265" s="123"/>
    </row>
    <row r="26266" spans="5:29" s="2" customFormat="1">
      <c r="E26266" s="120"/>
      <c r="M26266" s="120"/>
      <c r="N26266" s="120"/>
      <c r="U26266" s="121"/>
      <c r="V26266" s="122"/>
      <c r="W26266" s="123"/>
      <c r="AC26266" s="123"/>
    </row>
    <row r="26267" spans="5:29" s="2" customFormat="1">
      <c r="E26267" s="120"/>
      <c r="M26267" s="120"/>
      <c r="N26267" s="120"/>
      <c r="U26267" s="121"/>
      <c r="V26267" s="122"/>
      <c r="W26267" s="123"/>
      <c r="AC26267" s="123"/>
    </row>
    <row r="26268" spans="5:29" s="2" customFormat="1">
      <c r="E26268" s="120"/>
      <c r="M26268" s="120"/>
      <c r="N26268" s="120"/>
      <c r="U26268" s="121"/>
      <c r="V26268" s="122"/>
      <c r="W26268" s="123"/>
      <c r="AC26268" s="123"/>
    </row>
    <row r="26269" spans="5:29" s="2" customFormat="1">
      <c r="E26269" s="120"/>
      <c r="M26269" s="120"/>
      <c r="N26269" s="120"/>
      <c r="U26269" s="121"/>
      <c r="V26269" s="122"/>
      <c r="W26269" s="123"/>
      <c r="AC26269" s="123"/>
    </row>
    <row r="26270" spans="5:29" s="2" customFormat="1">
      <c r="E26270" s="120"/>
      <c r="M26270" s="120"/>
      <c r="N26270" s="120"/>
      <c r="U26270" s="121"/>
      <c r="V26270" s="122"/>
      <c r="W26270" s="123"/>
      <c r="AC26270" s="123"/>
    </row>
    <row r="26271" spans="5:29" s="2" customFormat="1">
      <c r="E26271" s="120"/>
      <c r="M26271" s="120"/>
      <c r="N26271" s="120"/>
      <c r="U26271" s="121"/>
      <c r="V26271" s="122"/>
      <c r="W26271" s="123"/>
      <c r="AC26271" s="123"/>
    </row>
    <row r="26272" spans="5:29" s="2" customFormat="1">
      <c r="E26272" s="120"/>
      <c r="M26272" s="120"/>
      <c r="N26272" s="120"/>
      <c r="U26272" s="121"/>
      <c r="V26272" s="122"/>
      <c r="W26272" s="123"/>
      <c r="AC26272" s="123"/>
    </row>
    <row r="26273" spans="5:29" s="2" customFormat="1">
      <c r="E26273" s="120"/>
      <c r="M26273" s="120"/>
      <c r="N26273" s="120"/>
      <c r="U26273" s="121"/>
      <c r="V26273" s="122"/>
      <c r="W26273" s="123"/>
      <c r="AC26273" s="123"/>
    </row>
    <row r="26274" spans="5:29" s="2" customFormat="1">
      <c r="E26274" s="120"/>
      <c r="M26274" s="120"/>
      <c r="N26274" s="120"/>
      <c r="U26274" s="121"/>
      <c r="V26274" s="122"/>
      <c r="W26274" s="123"/>
      <c r="AC26274" s="123"/>
    </row>
    <row r="26275" spans="5:29" s="2" customFormat="1">
      <c r="E26275" s="120"/>
      <c r="M26275" s="120"/>
      <c r="N26275" s="120"/>
      <c r="U26275" s="121"/>
      <c r="V26275" s="122"/>
      <c r="W26275" s="123"/>
      <c r="AC26275" s="123"/>
    </row>
    <row r="26276" spans="5:29" s="2" customFormat="1">
      <c r="E26276" s="120"/>
      <c r="M26276" s="120"/>
      <c r="N26276" s="120"/>
      <c r="U26276" s="121"/>
      <c r="V26276" s="122"/>
      <c r="W26276" s="123"/>
      <c r="AC26276" s="123"/>
    </row>
    <row r="26277" spans="5:29" s="2" customFormat="1">
      <c r="E26277" s="120"/>
      <c r="M26277" s="120"/>
      <c r="N26277" s="120"/>
      <c r="U26277" s="121"/>
      <c r="V26277" s="122"/>
      <c r="W26277" s="123"/>
      <c r="AC26277" s="123"/>
    </row>
    <row r="26278" spans="5:29" s="2" customFormat="1">
      <c r="E26278" s="120"/>
      <c r="M26278" s="120"/>
      <c r="N26278" s="120"/>
      <c r="U26278" s="121"/>
      <c r="V26278" s="122"/>
      <c r="W26278" s="123"/>
      <c r="AC26278" s="123"/>
    </row>
    <row r="26279" spans="5:29" s="2" customFormat="1">
      <c r="E26279" s="120"/>
      <c r="M26279" s="120"/>
      <c r="N26279" s="120"/>
      <c r="U26279" s="121"/>
      <c r="V26279" s="122"/>
      <c r="W26279" s="123"/>
      <c r="AC26279" s="123"/>
    </row>
    <row r="26280" spans="5:29" s="2" customFormat="1">
      <c r="E26280" s="120"/>
      <c r="M26280" s="120"/>
      <c r="N26280" s="120"/>
      <c r="U26280" s="121"/>
      <c r="V26280" s="122"/>
      <c r="W26280" s="123"/>
      <c r="AC26280" s="123"/>
    </row>
    <row r="26281" spans="5:29" s="2" customFormat="1">
      <c r="E26281" s="120"/>
      <c r="M26281" s="120"/>
      <c r="N26281" s="120"/>
      <c r="U26281" s="121"/>
      <c r="V26281" s="122"/>
      <c r="W26281" s="123"/>
      <c r="AC26281" s="123"/>
    </row>
    <row r="26282" spans="5:29" s="2" customFormat="1">
      <c r="E26282" s="120"/>
      <c r="M26282" s="120"/>
      <c r="N26282" s="120"/>
      <c r="U26282" s="121"/>
      <c r="V26282" s="122"/>
      <c r="W26282" s="123"/>
      <c r="AC26282" s="123"/>
    </row>
    <row r="26283" spans="5:29" s="2" customFormat="1">
      <c r="E26283" s="120"/>
      <c r="M26283" s="120"/>
      <c r="N26283" s="120"/>
      <c r="U26283" s="121"/>
      <c r="V26283" s="122"/>
      <c r="W26283" s="123"/>
      <c r="AC26283" s="123"/>
    </row>
    <row r="26284" spans="5:29" s="2" customFormat="1">
      <c r="E26284" s="120"/>
      <c r="M26284" s="120"/>
      <c r="N26284" s="120"/>
      <c r="U26284" s="121"/>
      <c r="V26284" s="122"/>
      <c r="W26284" s="123"/>
      <c r="AC26284" s="123"/>
    </row>
    <row r="26285" spans="5:29" s="2" customFormat="1">
      <c r="E26285" s="120"/>
      <c r="M26285" s="120"/>
      <c r="N26285" s="120"/>
      <c r="U26285" s="121"/>
      <c r="V26285" s="122"/>
      <c r="W26285" s="123"/>
      <c r="AC26285" s="123"/>
    </row>
    <row r="26286" spans="5:29" s="2" customFormat="1">
      <c r="E26286" s="120"/>
      <c r="M26286" s="120"/>
      <c r="N26286" s="120"/>
      <c r="U26286" s="121"/>
      <c r="V26286" s="122"/>
      <c r="W26286" s="123"/>
      <c r="AC26286" s="123"/>
    </row>
    <row r="26287" spans="5:29" s="2" customFormat="1">
      <c r="E26287" s="120"/>
      <c r="M26287" s="120"/>
      <c r="N26287" s="120"/>
      <c r="U26287" s="121"/>
      <c r="V26287" s="122"/>
      <c r="W26287" s="123"/>
      <c r="AC26287" s="123"/>
    </row>
    <row r="26288" spans="5:29" s="2" customFormat="1">
      <c r="E26288" s="120"/>
      <c r="M26288" s="120"/>
      <c r="N26288" s="120"/>
      <c r="U26288" s="121"/>
      <c r="V26288" s="122"/>
      <c r="W26288" s="123"/>
      <c r="AC26288" s="123"/>
    </row>
    <row r="26289" spans="5:29" s="2" customFormat="1">
      <c r="E26289" s="120"/>
      <c r="M26289" s="120"/>
      <c r="N26289" s="120"/>
      <c r="U26289" s="121"/>
      <c r="V26289" s="122"/>
      <c r="W26289" s="123"/>
      <c r="AC26289" s="123"/>
    </row>
    <row r="26290" spans="5:29" s="2" customFormat="1">
      <c r="E26290" s="120"/>
      <c r="M26290" s="120"/>
      <c r="N26290" s="120"/>
      <c r="U26290" s="121"/>
      <c r="V26290" s="122"/>
      <c r="W26290" s="123"/>
      <c r="AC26290" s="123"/>
    </row>
    <row r="26291" spans="5:29" s="2" customFormat="1">
      <c r="E26291" s="120"/>
      <c r="M26291" s="120"/>
      <c r="N26291" s="120"/>
      <c r="U26291" s="121"/>
      <c r="V26291" s="122"/>
      <c r="W26291" s="123"/>
      <c r="AC26291" s="123"/>
    </row>
    <row r="26292" spans="5:29" s="2" customFormat="1">
      <c r="E26292" s="120"/>
      <c r="M26292" s="120"/>
      <c r="N26292" s="120"/>
      <c r="U26292" s="121"/>
      <c r="V26292" s="122"/>
      <c r="W26292" s="123"/>
      <c r="AC26292" s="123"/>
    </row>
    <row r="26293" spans="5:29" s="2" customFormat="1">
      <c r="E26293" s="120"/>
      <c r="M26293" s="120"/>
      <c r="N26293" s="120"/>
      <c r="U26293" s="121"/>
      <c r="V26293" s="122"/>
      <c r="W26293" s="123"/>
      <c r="AC26293" s="123"/>
    </row>
    <row r="26294" spans="5:29" s="2" customFormat="1">
      <c r="E26294" s="120"/>
      <c r="M26294" s="120"/>
      <c r="N26294" s="120"/>
      <c r="U26294" s="121"/>
      <c r="V26294" s="122"/>
      <c r="W26294" s="123"/>
      <c r="AC26294" s="123"/>
    </row>
    <row r="26295" spans="5:29" s="2" customFormat="1">
      <c r="E26295" s="120"/>
      <c r="M26295" s="120"/>
      <c r="N26295" s="120"/>
      <c r="U26295" s="121"/>
      <c r="V26295" s="122"/>
      <c r="W26295" s="123"/>
      <c r="AC26295" s="123"/>
    </row>
    <row r="26296" spans="5:29" s="2" customFormat="1">
      <c r="E26296" s="120"/>
      <c r="M26296" s="120"/>
      <c r="N26296" s="120"/>
      <c r="U26296" s="121"/>
      <c r="V26296" s="122"/>
      <c r="W26296" s="123"/>
      <c r="AC26296" s="123"/>
    </row>
    <row r="26297" spans="5:29" s="2" customFormat="1">
      <c r="E26297" s="120"/>
      <c r="M26297" s="120"/>
      <c r="N26297" s="120"/>
      <c r="U26297" s="121"/>
      <c r="V26297" s="122"/>
      <c r="W26297" s="123"/>
      <c r="AC26297" s="123"/>
    </row>
    <row r="26298" spans="5:29" s="2" customFormat="1">
      <c r="E26298" s="120"/>
      <c r="M26298" s="120"/>
      <c r="N26298" s="120"/>
      <c r="U26298" s="121"/>
      <c r="V26298" s="122"/>
      <c r="W26298" s="123"/>
      <c r="AC26298" s="123"/>
    </row>
    <row r="26299" spans="5:29" s="2" customFormat="1">
      <c r="E26299" s="120"/>
      <c r="M26299" s="120"/>
      <c r="N26299" s="120"/>
      <c r="U26299" s="121"/>
      <c r="V26299" s="122"/>
      <c r="W26299" s="123"/>
      <c r="AC26299" s="123"/>
    </row>
    <row r="26300" spans="5:29" s="2" customFormat="1">
      <c r="E26300" s="120"/>
      <c r="M26300" s="120"/>
      <c r="N26300" s="120"/>
      <c r="U26300" s="121"/>
      <c r="V26300" s="122"/>
      <c r="W26300" s="123"/>
      <c r="AC26300" s="123"/>
    </row>
    <row r="26301" spans="5:29" s="2" customFormat="1">
      <c r="E26301" s="120"/>
      <c r="M26301" s="120"/>
      <c r="N26301" s="120"/>
      <c r="U26301" s="121"/>
      <c r="V26301" s="122"/>
      <c r="W26301" s="123"/>
      <c r="AC26301" s="123"/>
    </row>
    <row r="26302" spans="5:29" s="2" customFormat="1">
      <c r="E26302" s="120"/>
      <c r="M26302" s="120"/>
      <c r="N26302" s="120"/>
      <c r="U26302" s="121"/>
      <c r="V26302" s="122"/>
      <c r="W26302" s="123"/>
      <c r="AC26302" s="123"/>
    </row>
    <row r="26303" spans="5:29" s="2" customFormat="1">
      <c r="E26303" s="120"/>
      <c r="M26303" s="120"/>
      <c r="N26303" s="120"/>
      <c r="U26303" s="121"/>
      <c r="V26303" s="122"/>
      <c r="W26303" s="123"/>
      <c r="AC26303" s="123"/>
    </row>
    <row r="26304" spans="5:29" s="2" customFormat="1">
      <c r="E26304" s="120"/>
      <c r="M26304" s="120"/>
      <c r="N26304" s="120"/>
      <c r="U26304" s="121"/>
      <c r="V26304" s="122"/>
      <c r="W26304" s="123"/>
      <c r="AC26304" s="123"/>
    </row>
    <row r="26305" spans="5:29" s="2" customFormat="1">
      <c r="E26305" s="120"/>
      <c r="M26305" s="120"/>
      <c r="N26305" s="120"/>
      <c r="U26305" s="121"/>
      <c r="V26305" s="122"/>
      <c r="W26305" s="123"/>
      <c r="AC26305" s="123"/>
    </row>
    <row r="26306" spans="5:29" s="2" customFormat="1">
      <c r="E26306" s="120"/>
      <c r="M26306" s="120"/>
      <c r="N26306" s="120"/>
      <c r="U26306" s="121"/>
      <c r="V26306" s="122"/>
      <c r="W26306" s="123"/>
      <c r="AC26306" s="123"/>
    </row>
    <row r="26307" spans="5:29" s="2" customFormat="1">
      <c r="E26307" s="120"/>
      <c r="M26307" s="120"/>
      <c r="N26307" s="120"/>
      <c r="U26307" s="121"/>
      <c r="V26307" s="122"/>
      <c r="W26307" s="123"/>
      <c r="AC26307" s="123"/>
    </row>
    <row r="26308" spans="5:29" s="2" customFormat="1">
      <c r="E26308" s="120"/>
      <c r="M26308" s="120"/>
      <c r="N26308" s="120"/>
      <c r="U26308" s="121"/>
      <c r="V26308" s="122"/>
      <c r="W26308" s="123"/>
      <c r="AC26308" s="123"/>
    </row>
    <row r="26309" spans="5:29" s="2" customFormat="1">
      <c r="E26309" s="120"/>
      <c r="M26309" s="120"/>
      <c r="N26309" s="120"/>
      <c r="U26309" s="121"/>
      <c r="V26309" s="122"/>
      <c r="W26309" s="123"/>
      <c r="AC26309" s="123"/>
    </row>
    <row r="26310" spans="5:29" s="2" customFormat="1">
      <c r="E26310" s="120"/>
      <c r="M26310" s="120"/>
      <c r="N26310" s="120"/>
      <c r="U26310" s="121"/>
      <c r="V26310" s="122"/>
      <c r="W26310" s="123"/>
      <c r="AC26310" s="123"/>
    </row>
    <row r="26311" spans="5:29" s="2" customFormat="1">
      <c r="E26311" s="120"/>
      <c r="M26311" s="120"/>
      <c r="N26311" s="120"/>
      <c r="U26311" s="121"/>
      <c r="V26311" s="122"/>
      <c r="W26311" s="123"/>
      <c r="AC26311" s="123"/>
    </row>
    <row r="26312" spans="5:29" s="2" customFormat="1">
      <c r="E26312" s="120"/>
      <c r="M26312" s="120"/>
      <c r="N26312" s="120"/>
      <c r="U26312" s="121"/>
      <c r="V26312" s="122"/>
      <c r="W26312" s="123"/>
      <c r="AC26312" s="123"/>
    </row>
    <row r="26313" spans="5:29" s="2" customFormat="1">
      <c r="E26313" s="120"/>
      <c r="M26313" s="120"/>
      <c r="N26313" s="120"/>
      <c r="U26313" s="121"/>
      <c r="V26313" s="122"/>
      <c r="W26313" s="123"/>
      <c r="AC26313" s="123"/>
    </row>
    <row r="26314" spans="5:29" s="2" customFormat="1">
      <c r="E26314" s="120"/>
      <c r="M26314" s="120"/>
      <c r="N26314" s="120"/>
      <c r="U26314" s="121"/>
      <c r="V26314" s="122"/>
      <c r="W26314" s="123"/>
      <c r="AC26314" s="123"/>
    </row>
    <row r="26315" spans="5:29" s="2" customFormat="1">
      <c r="E26315" s="120"/>
      <c r="M26315" s="120"/>
      <c r="N26315" s="120"/>
      <c r="U26315" s="121"/>
      <c r="V26315" s="122"/>
      <c r="W26315" s="123"/>
      <c r="AC26315" s="123"/>
    </row>
    <row r="26316" spans="5:29" s="2" customFormat="1">
      <c r="E26316" s="120"/>
      <c r="M26316" s="120"/>
      <c r="N26316" s="120"/>
      <c r="U26316" s="121"/>
      <c r="V26316" s="122"/>
      <c r="W26316" s="123"/>
      <c r="AC26316" s="123"/>
    </row>
    <row r="26317" spans="5:29" s="2" customFormat="1">
      <c r="E26317" s="120"/>
      <c r="M26317" s="120"/>
      <c r="N26317" s="120"/>
      <c r="U26317" s="121"/>
      <c r="V26317" s="122"/>
      <c r="W26317" s="123"/>
      <c r="AC26317" s="123"/>
    </row>
    <row r="26318" spans="5:29" s="2" customFormat="1">
      <c r="E26318" s="120"/>
      <c r="M26318" s="120"/>
      <c r="N26318" s="120"/>
      <c r="U26318" s="121"/>
      <c r="V26318" s="122"/>
      <c r="W26318" s="123"/>
      <c r="AC26318" s="123"/>
    </row>
    <row r="26319" spans="5:29" s="2" customFormat="1">
      <c r="E26319" s="120"/>
      <c r="M26319" s="120"/>
      <c r="N26319" s="120"/>
      <c r="U26319" s="121"/>
      <c r="V26319" s="122"/>
      <c r="W26319" s="123"/>
      <c r="AC26319" s="123"/>
    </row>
    <row r="26320" spans="5:29" s="2" customFormat="1">
      <c r="E26320" s="120"/>
      <c r="M26320" s="120"/>
      <c r="N26320" s="120"/>
      <c r="U26320" s="121"/>
      <c r="V26320" s="122"/>
      <c r="W26320" s="123"/>
      <c r="AC26320" s="123"/>
    </row>
    <row r="26321" spans="5:29" s="2" customFormat="1">
      <c r="E26321" s="120"/>
      <c r="M26321" s="120"/>
      <c r="N26321" s="120"/>
      <c r="U26321" s="121"/>
      <c r="V26321" s="122"/>
      <c r="W26321" s="123"/>
      <c r="AC26321" s="123"/>
    </row>
    <row r="26322" spans="5:29" s="2" customFormat="1">
      <c r="E26322" s="120"/>
      <c r="M26322" s="120"/>
      <c r="N26322" s="120"/>
      <c r="U26322" s="121"/>
      <c r="V26322" s="122"/>
      <c r="W26322" s="123"/>
      <c r="AC26322" s="123"/>
    </row>
    <row r="26323" spans="5:29" s="2" customFormat="1">
      <c r="E26323" s="120"/>
      <c r="M26323" s="120"/>
      <c r="N26323" s="120"/>
      <c r="U26323" s="121"/>
      <c r="V26323" s="122"/>
      <c r="W26323" s="123"/>
      <c r="AC26323" s="123"/>
    </row>
    <row r="26324" spans="5:29" s="2" customFormat="1">
      <c r="E26324" s="120"/>
      <c r="M26324" s="120"/>
      <c r="N26324" s="120"/>
      <c r="U26324" s="121"/>
      <c r="V26324" s="122"/>
      <c r="W26324" s="123"/>
      <c r="AC26324" s="123"/>
    </row>
    <row r="26325" spans="5:29" s="2" customFormat="1">
      <c r="E26325" s="120"/>
      <c r="M26325" s="120"/>
      <c r="N26325" s="120"/>
      <c r="U26325" s="121"/>
      <c r="V26325" s="122"/>
      <c r="W26325" s="123"/>
      <c r="AC26325" s="123"/>
    </row>
    <row r="26326" spans="5:29" s="2" customFormat="1">
      <c r="E26326" s="120"/>
      <c r="M26326" s="120"/>
      <c r="N26326" s="120"/>
      <c r="U26326" s="121"/>
      <c r="V26326" s="122"/>
      <c r="W26326" s="123"/>
      <c r="AC26326" s="123"/>
    </row>
    <row r="26327" spans="5:29" s="2" customFormat="1">
      <c r="E26327" s="120"/>
      <c r="M26327" s="120"/>
      <c r="N26327" s="120"/>
      <c r="U26327" s="121"/>
      <c r="V26327" s="122"/>
      <c r="W26327" s="123"/>
      <c r="AC26327" s="123"/>
    </row>
    <row r="26328" spans="5:29" s="2" customFormat="1">
      <c r="E26328" s="120"/>
      <c r="M26328" s="120"/>
      <c r="N26328" s="120"/>
      <c r="U26328" s="121"/>
      <c r="V26328" s="122"/>
      <c r="W26328" s="123"/>
      <c r="AC26328" s="123"/>
    </row>
    <row r="26329" spans="5:29" s="2" customFormat="1">
      <c r="E26329" s="120"/>
      <c r="M26329" s="120"/>
      <c r="N26329" s="120"/>
      <c r="U26329" s="121"/>
      <c r="V26329" s="122"/>
      <c r="W26329" s="123"/>
      <c r="AC26329" s="123"/>
    </row>
    <row r="26330" spans="5:29" s="2" customFormat="1">
      <c r="E26330" s="120"/>
      <c r="M26330" s="120"/>
      <c r="N26330" s="120"/>
      <c r="U26330" s="121"/>
      <c r="V26330" s="122"/>
      <c r="W26330" s="123"/>
      <c r="AC26330" s="123"/>
    </row>
    <row r="26331" spans="5:29" s="2" customFormat="1">
      <c r="E26331" s="120"/>
      <c r="M26331" s="120"/>
      <c r="N26331" s="120"/>
      <c r="U26331" s="121"/>
      <c r="V26331" s="122"/>
      <c r="W26331" s="123"/>
      <c r="AC26331" s="123"/>
    </row>
    <row r="26332" spans="5:29" s="2" customFormat="1">
      <c r="E26332" s="120"/>
      <c r="M26332" s="120"/>
      <c r="N26332" s="120"/>
      <c r="U26332" s="121"/>
      <c r="V26332" s="122"/>
      <c r="W26332" s="123"/>
      <c r="AC26332" s="123"/>
    </row>
    <row r="26333" spans="5:29" s="2" customFormat="1">
      <c r="E26333" s="120"/>
      <c r="M26333" s="120"/>
      <c r="N26333" s="120"/>
      <c r="U26333" s="121"/>
      <c r="V26333" s="122"/>
      <c r="W26333" s="123"/>
      <c r="AC26333" s="123"/>
    </row>
    <row r="26334" spans="5:29" s="2" customFormat="1">
      <c r="E26334" s="120"/>
      <c r="M26334" s="120"/>
      <c r="N26334" s="120"/>
      <c r="U26334" s="121"/>
      <c r="V26334" s="122"/>
      <c r="W26334" s="123"/>
      <c r="AC26334" s="123"/>
    </row>
    <row r="26335" spans="5:29" s="2" customFormat="1">
      <c r="E26335" s="120"/>
      <c r="M26335" s="120"/>
      <c r="N26335" s="120"/>
      <c r="U26335" s="121"/>
      <c r="V26335" s="122"/>
      <c r="W26335" s="123"/>
      <c r="AC26335" s="123"/>
    </row>
    <row r="26336" spans="5:29" s="2" customFormat="1">
      <c r="E26336" s="120"/>
      <c r="M26336" s="120"/>
      <c r="N26336" s="120"/>
      <c r="U26336" s="121"/>
      <c r="V26336" s="122"/>
      <c r="W26336" s="123"/>
      <c r="AC26336" s="123"/>
    </row>
    <row r="26337" spans="5:29" s="2" customFormat="1">
      <c r="E26337" s="120"/>
      <c r="M26337" s="120"/>
      <c r="N26337" s="120"/>
      <c r="U26337" s="121"/>
      <c r="V26337" s="122"/>
      <c r="W26337" s="123"/>
      <c r="AC26337" s="123"/>
    </row>
    <row r="26338" spans="5:29" s="2" customFormat="1">
      <c r="E26338" s="120"/>
      <c r="M26338" s="120"/>
      <c r="N26338" s="120"/>
      <c r="U26338" s="121"/>
      <c r="V26338" s="122"/>
      <c r="W26338" s="123"/>
      <c r="AC26338" s="123"/>
    </row>
    <row r="26339" spans="5:29" s="2" customFormat="1">
      <c r="E26339" s="120"/>
      <c r="M26339" s="120"/>
      <c r="N26339" s="120"/>
      <c r="U26339" s="121"/>
      <c r="V26339" s="122"/>
      <c r="W26339" s="123"/>
      <c r="AC26339" s="123"/>
    </row>
    <row r="26340" spans="5:29" s="2" customFormat="1">
      <c r="E26340" s="120"/>
      <c r="M26340" s="120"/>
      <c r="N26340" s="120"/>
      <c r="U26340" s="121"/>
      <c r="V26340" s="122"/>
      <c r="W26340" s="123"/>
      <c r="AC26340" s="123"/>
    </row>
    <row r="26341" spans="5:29" s="2" customFormat="1">
      <c r="E26341" s="120"/>
      <c r="M26341" s="120"/>
      <c r="N26341" s="120"/>
      <c r="U26341" s="121"/>
      <c r="V26341" s="122"/>
      <c r="W26341" s="123"/>
      <c r="AC26341" s="123"/>
    </row>
    <row r="26342" spans="5:29" s="2" customFormat="1">
      <c r="E26342" s="120"/>
      <c r="M26342" s="120"/>
      <c r="N26342" s="120"/>
      <c r="U26342" s="121"/>
      <c r="V26342" s="122"/>
      <c r="W26342" s="123"/>
      <c r="AC26342" s="123"/>
    </row>
    <row r="26343" spans="5:29" s="2" customFormat="1">
      <c r="E26343" s="120"/>
      <c r="M26343" s="120"/>
      <c r="N26343" s="120"/>
      <c r="U26343" s="121"/>
      <c r="V26343" s="122"/>
      <c r="W26343" s="123"/>
      <c r="AC26343" s="123"/>
    </row>
    <row r="26344" spans="5:29" s="2" customFormat="1">
      <c r="E26344" s="120"/>
      <c r="M26344" s="120"/>
      <c r="N26344" s="120"/>
      <c r="U26344" s="121"/>
      <c r="V26344" s="122"/>
      <c r="W26344" s="123"/>
      <c r="AC26344" s="123"/>
    </row>
    <row r="26345" spans="5:29" s="2" customFormat="1">
      <c r="E26345" s="120"/>
      <c r="M26345" s="120"/>
      <c r="N26345" s="120"/>
      <c r="U26345" s="121"/>
      <c r="V26345" s="122"/>
      <c r="W26345" s="123"/>
      <c r="AC26345" s="123"/>
    </row>
    <row r="26346" spans="5:29" s="2" customFormat="1">
      <c r="E26346" s="120"/>
      <c r="M26346" s="120"/>
      <c r="N26346" s="120"/>
      <c r="U26346" s="121"/>
      <c r="V26346" s="122"/>
      <c r="W26346" s="123"/>
      <c r="AC26346" s="123"/>
    </row>
    <row r="26347" spans="5:29" s="2" customFormat="1">
      <c r="E26347" s="120"/>
      <c r="M26347" s="120"/>
      <c r="N26347" s="120"/>
      <c r="U26347" s="121"/>
      <c r="V26347" s="122"/>
      <c r="W26347" s="123"/>
      <c r="AC26347" s="123"/>
    </row>
    <row r="26348" spans="5:29" s="2" customFormat="1">
      <c r="E26348" s="120"/>
      <c r="M26348" s="120"/>
      <c r="N26348" s="120"/>
      <c r="U26348" s="121"/>
      <c r="V26348" s="122"/>
      <c r="W26348" s="123"/>
      <c r="AC26348" s="123"/>
    </row>
    <row r="26349" spans="5:29" s="2" customFormat="1">
      <c r="E26349" s="120"/>
      <c r="M26349" s="120"/>
      <c r="N26349" s="120"/>
      <c r="U26349" s="121"/>
      <c r="V26349" s="122"/>
      <c r="W26349" s="123"/>
      <c r="AC26349" s="123"/>
    </row>
    <row r="26350" spans="5:29" s="2" customFormat="1">
      <c r="E26350" s="120"/>
      <c r="M26350" s="120"/>
      <c r="N26350" s="120"/>
      <c r="U26350" s="121"/>
      <c r="V26350" s="122"/>
      <c r="W26350" s="123"/>
      <c r="AC26350" s="123"/>
    </row>
    <row r="26351" spans="5:29" s="2" customFormat="1">
      <c r="E26351" s="120"/>
      <c r="M26351" s="120"/>
      <c r="N26351" s="120"/>
      <c r="U26351" s="121"/>
      <c r="V26351" s="122"/>
      <c r="W26351" s="123"/>
      <c r="AC26351" s="123"/>
    </row>
    <row r="26352" spans="5:29" s="2" customFormat="1">
      <c r="E26352" s="120"/>
      <c r="M26352" s="120"/>
      <c r="N26352" s="120"/>
      <c r="U26352" s="121"/>
      <c r="V26352" s="122"/>
      <c r="W26352" s="123"/>
      <c r="AC26352" s="123"/>
    </row>
    <row r="26353" spans="5:29" s="2" customFormat="1">
      <c r="E26353" s="120"/>
      <c r="M26353" s="120"/>
      <c r="N26353" s="120"/>
      <c r="U26353" s="121"/>
      <c r="V26353" s="122"/>
      <c r="W26353" s="123"/>
      <c r="AC26353" s="123"/>
    </row>
    <row r="26354" spans="5:29" s="2" customFormat="1">
      <c r="E26354" s="120"/>
      <c r="M26354" s="120"/>
      <c r="N26354" s="120"/>
      <c r="U26354" s="121"/>
      <c r="V26354" s="122"/>
      <c r="W26354" s="123"/>
      <c r="AC26354" s="123"/>
    </row>
    <row r="26355" spans="5:29" s="2" customFormat="1">
      <c r="E26355" s="120"/>
      <c r="M26355" s="120"/>
      <c r="N26355" s="120"/>
      <c r="U26355" s="121"/>
      <c r="V26355" s="122"/>
      <c r="W26355" s="123"/>
      <c r="AC26355" s="123"/>
    </row>
    <row r="26356" spans="5:29" s="2" customFormat="1">
      <c r="E26356" s="120"/>
      <c r="M26356" s="120"/>
      <c r="N26356" s="120"/>
      <c r="U26356" s="121"/>
      <c r="V26356" s="122"/>
      <c r="W26356" s="123"/>
      <c r="AC26356" s="123"/>
    </row>
    <row r="26357" spans="5:29" s="2" customFormat="1">
      <c r="E26357" s="120"/>
      <c r="M26357" s="120"/>
      <c r="N26357" s="120"/>
      <c r="U26357" s="121"/>
      <c r="V26357" s="122"/>
      <c r="W26357" s="123"/>
      <c r="AC26357" s="123"/>
    </row>
    <row r="26358" spans="5:29" s="2" customFormat="1">
      <c r="E26358" s="120"/>
      <c r="M26358" s="120"/>
      <c r="N26358" s="120"/>
      <c r="U26358" s="121"/>
      <c r="V26358" s="122"/>
      <c r="W26358" s="123"/>
      <c r="AC26358" s="123"/>
    </row>
    <row r="26359" spans="5:29" s="2" customFormat="1">
      <c r="E26359" s="120"/>
      <c r="M26359" s="120"/>
      <c r="N26359" s="120"/>
      <c r="U26359" s="121"/>
      <c r="V26359" s="122"/>
      <c r="W26359" s="123"/>
      <c r="AC26359" s="123"/>
    </row>
    <row r="26360" spans="5:29" s="2" customFormat="1">
      <c r="E26360" s="120"/>
      <c r="M26360" s="120"/>
      <c r="N26360" s="120"/>
      <c r="U26360" s="121"/>
      <c r="V26360" s="122"/>
      <c r="W26360" s="123"/>
      <c r="AC26360" s="123"/>
    </row>
    <row r="26361" spans="5:29" s="2" customFormat="1">
      <c r="E26361" s="120"/>
      <c r="M26361" s="120"/>
      <c r="N26361" s="120"/>
      <c r="U26361" s="121"/>
      <c r="V26361" s="122"/>
      <c r="W26361" s="123"/>
      <c r="AC26361" s="123"/>
    </row>
    <row r="26362" spans="5:29" s="2" customFormat="1">
      <c r="E26362" s="120"/>
      <c r="M26362" s="120"/>
      <c r="N26362" s="120"/>
      <c r="U26362" s="121"/>
      <c r="V26362" s="122"/>
      <c r="W26362" s="123"/>
      <c r="AC26362" s="123"/>
    </row>
    <row r="26363" spans="5:29" s="2" customFormat="1">
      <c r="E26363" s="120"/>
      <c r="M26363" s="120"/>
      <c r="N26363" s="120"/>
      <c r="U26363" s="121"/>
      <c r="V26363" s="122"/>
      <c r="W26363" s="123"/>
      <c r="AC26363" s="123"/>
    </row>
    <row r="26364" spans="5:29" s="2" customFormat="1">
      <c r="E26364" s="120"/>
      <c r="M26364" s="120"/>
      <c r="N26364" s="120"/>
      <c r="U26364" s="121"/>
      <c r="V26364" s="122"/>
      <c r="W26364" s="123"/>
      <c r="AC26364" s="123"/>
    </row>
    <row r="26365" spans="5:29" s="2" customFormat="1">
      <c r="E26365" s="120"/>
      <c r="M26365" s="120"/>
      <c r="N26365" s="120"/>
      <c r="U26365" s="121"/>
      <c r="V26365" s="122"/>
      <c r="W26365" s="123"/>
      <c r="AC26365" s="123"/>
    </row>
    <row r="26366" spans="5:29" s="2" customFormat="1">
      <c r="E26366" s="120"/>
      <c r="M26366" s="120"/>
      <c r="N26366" s="120"/>
      <c r="U26366" s="121"/>
      <c r="V26366" s="122"/>
      <c r="W26366" s="123"/>
      <c r="AC26366" s="123"/>
    </row>
    <row r="26367" spans="5:29" s="2" customFormat="1">
      <c r="E26367" s="120"/>
      <c r="M26367" s="120"/>
      <c r="N26367" s="120"/>
      <c r="U26367" s="121"/>
      <c r="V26367" s="122"/>
      <c r="W26367" s="123"/>
      <c r="AC26367" s="123"/>
    </row>
    <row r="26368" spans="5:29" s="2" customFormat="1">
      <c r="E26368" s="120"/>
      <c r="M26368" s="120"/>
      <c r="N26368" s="120"/>
      <c r="U26368" s="121"/>
      <c r="V26368" s="122"/>
      <c r="W26368" s="123"/>
      <c r="AC26368" s="123"/>
    </row>
    <row r="26369" spans="5:29" s="2" customFormat="1">
      <c r="E26369" s="120"/>
      <c r="M26369" s="120"/>
      <c r="N26369" s="120"/>
      <c r="U26369" s="121"/>
      <c r="V26369" s="122"/>
      <c r="W26369" s="123"/>
      <c r="AC26369" s="123"/>
    </row>
    <row r="26370" spans="5:29" s="2" customFormat="1">
      <c r="E26370" s="120"/>
      <c r="M26370" s="120"/>
      <c r="N26370" s="120"/>
      <c r="U26370" s="121"/>
      <c r="V26370" s="122"/>
      <c r="W26370" s="123"/>
      <c r="AC26370" s="123"/>
    </row>
    <row r="26371" spans="5:29" s="2" customFormat="1">
      <c r="E26371" s="120"/>
      <c r="M26371" s="120"/>
      <c r="N26371" s="120"/>
      <c r="U26371" s="121"/>
      <c r="V26371" s="122"/>
      <c r="W26371" s="123"/>
      <c r="AC26371" s="123"/>
    </row>
    <row r="26372" spans="5:29" s="2" customFormat="1">
      <c r="E26372" s="120"/>
      <c r="M26372" s="120"/>
      <c r="N26372" s="120"/>
      <c r="U26372" s="121"/>
      <c r="V26372" s="122"/>
      <c r="W26372" s="123"/>
      <c r="AC26372" s="123"/>
    </row>
    <row r="26373" spans="5:29" s="2" customFormat="1">
      <c r="E26373" s="120"/>
      <c r="M26373" s="120"/>
      <c r="N26373" s="120"/>
      <c r="U26373" s="121"/>
      <c r="V26373" s="122"/>
      <c r="W26373" s="123"/>
      <c r="AC26373" s="123"/>
    </row>
    <row r="26374" spans="5:29" s="2" customFormat="1">
      <c r="E26374" s="120"/>
      <c r="M26374" s="120"/>
      <c r="N26374" s="120"/>
      <c r="U26374" s="121"/>
      <c r="V26374" s="122"/>
      <c r="W26374" s="123"/>
      <c r="AC26374" s="123"/>
    </row>
    <row r="26375" spans="5:29" s="2" customFormat="1">
      <c r="E26375" s="120"/>
      <c r="M26375" s="120"/>
      <c r="N26375" s="120"/>
      <c r="U26375" s="121"/>
      <c r="V26375" s="122"/>
      <c r="W26375" s="123"/>
      <c r="AC26375" s="123"/>
    </row>
    <row r="26376" spans="5:29" s="2" customFormat="1">
      <c r="E26376" s="120"/>
      <c r="M26376" s="120"/>
      <c r="N26376" s="120"/>
      <c r="U26376" s="121"/>
      <c r="V26376" s="122"/>
      <c r="W26376" s="123"/>
      <c r="AC26376" s="123"/>
    </row>
    <row r="26377" spans="5:29" s="2" customFormat="1">
      <c r="E26377" s="120"/>
      <c r="M26377" s="120"/>
      <c r="N26377" s="120"/>
      <c r="U26377" s="121"/>
      <c r="V26377" s="122"/>
      <c r="W26377" s="123"/>
      <c r="AC26377" s="123"/>
    </row>
    <row r="26378" spans="5:29" s="2" customFormat="1">
      <c r="E26378" s="120"/>
      <c r="M26378" s="120"/>
      <c r="N26378" s="120"/>
      <c r="U26378" s="121"/>
      <c r="V26378" s="122"/>
      <c r="W26378" s="123"/>
      <c r="AC26378" s="123"/>
    </row>
    <row r="26379" spans="5:29" s="2" customFormat="1">
      <c r="E26379" s="120"/>
      <c r="M26379" s="120"/>
      <c r="N26379" s="120"/>
      <c r="U26379" s="121"/>
      <c r="V26379" s="122"/>
      <c r="W26379" s="123"/>
      <c r="AC26379" s="123"/>
    </row>
    <row r="26380" spans="5:29" s="2" customFormat="1">
      <c r="E26380" s="120"/>
      <c r="M26380" s="120"/>
      <c r="N26380" s="120"/>
      <c r="U26380" s="121"/>
      <c r="V26380" s="122"/>
      <c r="W26380" s="123"/>
      <c r="AC26380" s="123"/>
    </row>
    <row r="26381" spans="5:29" s="2" customFormat="1">
      <c r="E26381" s="120"/>
      <c r="M26381" s="120"/>
      <c r="N26381" s="120"/>
      <c r="U26381" s="121"/>
      <c r="V26381" s="122"/>
      <c r="W26381" s="123"/>
      <c r="AC26381" s="123"/>
    </row>
    <row r="26382" spans="5:29" s="2" customFormat="1">
      <c r="E26382" s="120"/>
      <c r="M26382" s="120"/>
      <c r="N26382" s="120"/>
      <c r="U26382" s="121"/>
      <c r="V26382" s="122"/>
      <c r="W26382" s="123"/>
      <c r="AC26382" s="123"/>
    </row>
    <row r="26383" spans="5:29" s="2" customFormat="1">
      <c r="E26383" s="120"/>
      <c r="M26383" s="120"/>
      <c r="N26383" s="120"/>
      <c r="U26383" s="121"/>
      <c r="V26383" s="122"/>
      <c r="W26383" s="123"/>
      <c r="AC26383" s="123"/>
    </row>
    <row r="26384" spans="5:29" s="2" customFormat="1">
      <c r="E26384" s="120"/>
      <c r="M26384" s="120"/>
      <c r="N26384" s="120"/>
      <c r="U26384" s="121"/>
      <c r="V26384" s="122"/>
      <c r="W26384" s="123"/>
      <c r="AC26384" s="123"/>
    </row>
    <row r="26385" spans="5:29" s="2" customFormat="1">
      <c r="E26385" s="120"/>
      <c r="M26385" s="120"/>
      <c r="N26385" s="120"/>
      <c r="U26385" s="121"/>
      <c r="V26385" s="122"/>
      <c r="W26385" s="123"/>
      <c r="AC26385" s="123"/>
    </row>
    <row r="26386" spans="5:29" s="2" customFormat="1">
      <c r="E26386" s="120"/>
      <c r="M26386" s="120"/>
      <c r="N26386" s="120"/>
      <c r="U26386" s="121"/>
      <c r="V26386" s="122"/>
      <c r="W26386" s="123"/>
      <c r="AC26386" s="123"/>
    </row>
    <row r="26387" spans="5:29" s="2" customFormat="1">
      <c r="E26387" s="120"/>
      <c r="M26387" s="120"/>
      <c r="N26387" s="120"/>
      <c r="U26387" s="121"/>
      <c r="V26387" s="122"/>
      <c r="W26387" s="123"/>
      <c r="AC26387" s="123"/>
    </row>
    <row r="26388" spans="5:29" s="2" customFormat="1">
      <c r="E26388" s="120"/>
      <c r="M26388" s="120"/>
      <c r="N26388" s="120"/>
      <c r="U26388" s="121"/>
      <c r="V26388" s="122"/>
      <c r="W26388" s="123"/>
      <c r="AC26388" s="123"/>
    </row>
    <row r="26389" spans="5:29" s="2" customFormat="1">
      <c r="E26389" s="120"/>
      <c r="M26389" s="120"/>
      <c r="N26389" s="120"/>
      <c r="U26389" s="121"/>
      <c r="V26389" s="122"/>
      <c r="W26389" s="123"/>
      <c r="AC26389" s="123"/>
    </row>
    <row r="26390" spans="5:29" s="2" customFormat="1">
      <c r="E26390" s="120"/>
      <c r="M26390" s="120"/>
      <c r="N26390" s="120"/>
      <c r="U26390" s="121"/>
      <c r="V26390" s="122"/>
      <c r="W26390" s="123"/>
      <c r="AC26390" s="123"/>
    </row>
    <row r="26391" spans="5:29" s="2" customFormat="1">
      <c r="E26391" s="120"/>
      <c r="M26391" s="120"/>
      <c r="N26391" s="120"/>
      <c r="U26391" s="121"/>
      <c r="V26391" s="122"/>
      <c r="W26391" s="123"/>
      <c r="AC26391" s="123"/>
    </row>
    <row r="26392" spans="5:29" s="2" customFormat="1">
      <c r="E26392" s="120"/>
      <c r="M26392" s="120"/>
      <c r="N26392" s="120"/>
      <c r="U26392" s="121"/>
      <c r="V26392" s="122"/>
      <c r="W26392" s="123"/>
      <c r="AC26392" s="123"/>
    </row>
    <row r="26393" spans="5:29" s="2" customFormat="1">
      <c r="E26393" s="120"/>
      <c r="M26393" s="120"/>
      <c r="N26393" s="120"/>
      <c r="U26393" s="121"/>
      <c r="V26393" s="122"/>
      <c r="W26393" s="123"/>
      <c r="AC26393" s="123"/>
    </row>
    <row r="26394" spans="5:29" s="2" customFormat="1">
      <c r="E26394" s="120"/>
      <c r="M26394" s="120"/>
      <c r="N26394" s="120"/>
      <c r="U26394" s="121"/>
      <c r="V26394" s="122"/>
      <c r="W26394" s="123"/>
      <c r="AC26394" s="123"/>
    </row>
    <row r="26395" spans="5:29" s="2" customFormat="1">
      <c r="E26395" s="120"/>
      <c r="M26395" s="120"/>
      <c r="N26395" s="120"/>
      <c r="U26395" s="121"/>
      <c r="V26395" s="122"/>
      <c r="W26395" s="123"/>
      <c r="AC26395" s="123"/>
    </row>
    <row r="26396" spans="5:29" s="2" customFormat="1">
      <c r="E26396" s="120"/>
      <c r="M26396" s="120"/>
      <c r="N26396" s="120"/>
      <c r="U26396" s="121"/>
      <c r="V26396" s="122"/>
      <c r="W26396" s="123"/>
      <c r="AC26396" s="123"/>
    </row>
    <row r="26397" spans="5:29" s="2" customFormat="1">
      <c r="E26397" s="120"/>
      <c r="M26397" s="120"/>
      <c r="N26397" s="120"/>
      <c r="U26397" s="121"/>
      <c r="V26397" s="122"/>
      <c r="W26397" s="123"/>
      <c r="AC26397" s="123"/>
    </row>
    <row r="26398" spans="5:29" s="2" customFormat="1">
      <c r="E26398" s="120"/>
      <c r="M26398" s="120"/>
      <c r="N26398" s="120"/>
      <c r="U26398" s="121"/>
      <c r="V26398" s="122"/>
      <c r="W26398" s="123"/>
      <c r="AC26398" s="123"/>
    </row>
    <row r="26399" spans="5:29" s="2" customFormat="1">
      <c r="E26399" s="120"/>
      <c r="M26399" s="120"/>
      <c r="N26399" s="120"/>
      <c r="U26399" s="121"/>
      <c r="V26399" s="122"/>
      <c r="W26399" s="123"/>
      <c r="AC26399" s="123"/>
    </row>
    <row r="26400" spans="5:29" s="2" customFormat="1">
      <c r="E26400" s="120"/>
      <c r="M26400" s="120"/>
      <c r="N26400" s="120"/>
      <c r="U26400" s="121"/>
      <c r="V26400" s="122"/>
      <c r="W26400" s="123"/>
      <c r="AC26400" s="123"/>
    </row>
    <row r="26401" spans="5:29" s="2" customFormat="1">
      <c r="E26401" s="120"/>
      <c r="M26401" s="120"/>
      <c r="N26401" s="120"/>
      <c r="U26401" s="121"/>
      <c r="V26401" s="122"/>
      <c r="W26401" s="123"/>
      <c r="AC26401" s="123"/>
    </row>
    <row r="26402" spans="5:29" s="2" customFormat="1">
      <c r="E26402" s="120"/>
      <c r="M26402" s="120"/>
      <c r="N26402" s="120"/>
      <c r="U26402" s="121"/>
      <c r="V26402" s="122"/>
      <c r="W26402" s="123"/>
      <c r="AC26402" s="123"/>
    </row>
    <row r="26403" spans="5:29" s="2" customFormat="1">
      <c r="E26403" s="120"/>
      <c r="M26403" s="120"/>
      <c r="N26403" s="120"/>
      <c r="U26403" s="121"/>
      <c r="V26403" s="122"/>
      <c r="W26403" s="123"/>
      <c r="AC26403" s="123"/>
    </row>
    <row r="26404" spans="5:29" s="2" customFormat="1">
      <c r="E26404" s="120"/>
      <c r="M26404" s="120"/>
      <c r="N26404" s="120"/>
      <c r="U26404" s="121"/>
      <c r="V26404" s="122"/>
      <c r="W26404" s="123"/>
      <c r="AC26404" s="123"/>
    </row>
    <row r="26405" spans="5:29" s="2" customFormat="1">
      <c r="E26405" s="120"/>
      <c r="M26405" s="120"/>
      <c r="N26405" s="120"/>
      <c r="U26405" s="121"/>
      <c r="V26405" s="122"/>
      <c r="W26405" s="123"/>
      <c r="AC26405" s="123"/>
    </row>
    <row r="26406" spans="5:29" s="2" customFormat="1">
      <c r="E26406" s="120"/>
      <c r="M26406" s="120"/>
      <c r="N26406" s="120"/>
      <c r="U26406" s="121"/>
      <c r="V26406" s="122"/>
      <c r="W26406" s="123"/>
      <c r="AC26406" s="123"/>
    </row>
    <row r="26407" spans="5:29" s="2" customFormat="1">
      <c r="E26407" s="120"/>
      <c r="M26407" s="120"/>
      <c r="N26407" s="120"/>
      <c r="U26407" s="121"/>
      <c r="V26407" s="122"/>
      <c r="W26407" s="123"/>
      <c r="AC26407" s="123"/>
    </row>
    <row r="26408" spans="5:29" s="2" customFormat="1">
      <c r="E26408" s="120"/>
      <c r="M26408" s="120"/>
      <c r="N26408" s="120"/>
      <c r="U26408" s="121"/>
      <c r="V26408" s="122"/>
      <c r="W26408" s="123"/>
      <c r="AC26408" s="123"/>
    </row>
    <row r="26409" spans="5:29" s="2" customFormat="1">
      <c r="E26409" s="120"/>
      <c r="M26409" s="120"/>
      <c r="N26409" s="120"/>
      <c r="U26409" s="121"/>
      <c r="V26409" s="122"/>
      <c r="W26409" s="123"/>
      <c r="AC26409" s="123"/>
    </row>
    <row r="26410" spans="5:29" s="2" customFormat="1">
      <c r="E26410" s="120"/>
      <c r="M26410" s="120"/>
      <c r="N26410" s="120"/>
      <c r="U26410" s="121"/>
      <c r="V26410" s="122"/>
      <c r="W26410" s="123"/>
      <c r="AC26410" s="123"/>
    </row>
    <row r="26411" spans="5:29" s="2" customFormat="1">
      <c r="E26411" s="120"/>
      <c r="M26411" s="120"/>
      <c r="N26411" s="120"/>
      <c r="U26411" s="121"/>
      <c r="V26411" s="122"/>
      <c r="W26411" s="123"/>
      <c r="AC26411" s="123"/>
    </row>
    <row r="26412" spans="5:29" s="2" customFormat="1">
      <c r="E26412" s="120"/>
      <c r="M26412" s="120"/>
      <c r="N26412" s="120"/>
      <c r="U26412" s="121"/>
      <c r="V26412" s="122"/>
      <c r="W26412" s="123"/>
      <c r="AC26412" s="123"/>
    </row>
    <row r="26413" spans="5:29" s="2" customFormat="1">
      <c r="E26413" s="120"/>
      <c r="M26413" s="120"/>
      <c r="N26413" s="120"/>
      <c r="U26413" s="121"/>
      <c r="V26413" s="122"/>
      <c r="W26413" s="123"/>
      <c r="AC26413" s="123"/>
    </row>
    <row r="26414" spans="5:29" s="2" customFormat="1">
      <c r="E26414" s="120"/>
      <c r="M26414" s="120"/>
      <c r="N26414" s="120"/>
      <c r="U26414" s="121"/>
      <c r="V26414" s="122"/>
      <c r="W26414" s="123"/>
      <c r="AC26414" s="123"/>
    </row>
    <row r="26415" spans="5:29" s="2" customFormat="1">
      <c r="E26415" s="120"/>
      <c r="M26415" s="120"/>
      <c r="N26415" s="120"/>
      <c r="U26415" s="121"/>
      <c r="V26415" s="122"/>
      <c r="W26415" s="123"/>
      <c r="AC26415" s="123"/>
    </row>
    <row r="26416" spans="5:29" s="2" customFormat="1">
      <c r="E26416" s="120"/>
      <c r="M26416" s="120"/>
      <c r="N26416" s="120"/>
      <c r="U26416" s="121"/>
      <c r="V26416" s="122"/>
      <c r="W26416" s="123"/>
      <c r="AC26416" s="123"/>
    </row>
    <row r="26417" spans="5:29" s="2" customFormat="1">
      <c r="E26417" s="120"/>
      <c r="M26417" s="120"/>
      <c r="N26417" s="120"/>
      <c r="U26417" s="121"/>
      <c r="V26417" s="122"/>
      <c r="W26417" s="123"/>
      <c r="AC26417" s="123"/>
    </row>
    <row r="26418" spans="5:29" s="2" customFormat="1">
      <c r="E26418" s="120"/>
      <c r="M26418" s="120"/>
      <c r="N26418" s="120"/>
      <c r="U26418" s="121"/>
      <c r="V26418" s="122"/>
      <c r="W26418" s="123"/>
      <c r="AC26418" s="123"/>
    </row>
    <row r="26419" spans="5:29" s="2" customFormat="1">
      <c r="E26419" s="120"/>
      <c r="M26419" s="120"/>
      <c r="N26419" s="120"/>
      <c r="U26419" s="121"/>
      <c r="V26419" s="122"/>
      <c r="W26419" s="123"/>
      <c r="AC26419" s="123"/>
    </row>
    <row r="26420" spans="5:29" s="2" customFormat="1">
      <c r="E26420" s="120"/>
      <c r="M26420" s="120"/>
      <c r="N26420" s="120"/>
      <c r="U26420" s="121"/>
      <c r="V26420" s="122"/>
      <c r="W26420" s="123"/>
      <c r="AC26420" s="123"/>
    </row>
    <row r="26421" spans="5:29" s="2" customFormat="1">
      <c r="E26421" s="120"/>
      <c r="M26421" s="120"/>
      <c r="N26421" s="120"/>
      <c r="U26421" s="121"/>
      <c r="V26421" s="122"/>
      <c r="W26421" s="123"/>
      <c r="AC26421" s="123"/>
    </row>
    <row r="26422" spans="5:29" s="2" customFormat="1">
      <c r="E26422" s="120"/>
      <c r="M26422" s="120"/>
      <c r="N26422" s="120"/>
      <c r="U26422" s="121"/>
      <c r="V26422" s="122"/>
      <c r="W26422" s="123"/>
      <c r="AC26422" s="123"/>
    </row>
    <row r="26423" spans="5:29" s="2" customFormat="1">
      <c r="E26423" s="120"/>
      <c r="M26423" s="120"/>
      <c r="N26423" s="120"/>
      <c r="U26423" s="121"/>
      <c r="V26423" s="122"/>
      <c r="W26423" s="123"/>
      <c r="AC26423" s="123"/>
    </row>
    <row r="26424" spans="5:29" s="2" customFormat="1">
      <c r="E26424" s="120"/>
      <c r="M26424" s="120"/>
      <c r="N26424" s="120"/>
      <c r="U26424" s="121"/>
      <c r="V26424" s="122"/>
      <c r="W26424" s="123"/>
      <c r="AC26424" s="123"/>
    </row>
    <row r="26425" spans="5:29" s="2" customFormat="1">
      <c r="E26425" s="120"/>
      <c r="M26425" s="120"/>
      <c r="N26425" s="120"/>
      <c r="U26425" s="121"/>
      <c r="V26425" s="122"/>
      <c r="W26425" s="123"/>
      <c r="AC26425" s="123"/>
    </row>
    <row r="26426" spans="5:29" s="2" customFormat="1">
      <c r="E26426" s="120"/>
      <c r="M26426" s="120"/>
      <c r="N26426" s="120"/>
      <c r="U26426" s="121"/>
      <c r="V26426" s="122"/>
      <c r="W26426" s="123"/>
      <c r="AC26426" s="123"/>
    </row>
    <row r="26427" spans="5:29" s="2" customFormat="1">
      <c r="E26427" s="120"/>
      <c r="M26427" s="120"/>
      <c r="N26427" s="120"/>
      <c r="U26427" s="121"/>
      <c r="V26427" s="122"/>
      <c r="W26427" s="123"/>
      <c r="AC26427" s="123"/>
    </row>
    <row r="26428" spans="5:29" s="2" customFormat="1">
      <c r="E26428" s="120"/>
      <c r="M26428" s="120"/>
      <c r="N26428" s="120"/>
      <c r="U26428" s="121"/>
      <c r="V26428" s="122"/>
      <c r="W26428" s="123"/>
      <c r="AC26428" s="123"/>
    </row>
    <row r="26429" spans="5:29" s="2" customFormat="1">
      <c r="E26429" s="120"/>
      <c r="M26429" s="120"/>
      <c r="N26429" s="120"/>
      <c r="U26429" s="121"/>
      <c r="V26429" s="122"/>
      <c r="W26429" s="123"/>
      <c r="AC26429" s="123"/>
    </row>
    <row r="26430" spans="5:29" s="2" customFormat="1">
      <c r="E26430" s="120"/>
      <c r="M26430" s="120"/>
      <c r="N26430" s="120"/>
      <c r="U26430" s="121"/>
      <c r="V26430" s="122"/>
      <c r="W26430" s="123"/>
      <c r="AC26430" s="123"/>
    </row>
    <row r="26431" spans="5:29" s="2" customFormat="1">
      <c r="E26431" s="120"/>
      <c r="M26431" s="120"/>
      <c r="N26431" s="120"/>
      <c r="U26431" s="121"/>
      <c r="V26431" s="122"/>
      <c r="W26431" s="123"/>
      <c r="AC26431" s="123"/>
    </row>
    <row r="26432" spans="5:29" s="2" customFormat="1">
      <c r="E26432" s="120"/>
      <c r="M26432" s="120"/>
      <c r="N26432" s="120"/>
      <c r="U26432" s="121"/>
      <c r="V26432" s="122"/>
      <c r="W26432" s="123"/>
      <c r="AC26432" s="123"/>
    </row>
    <row r="26433" spans="5:29" s="2" customFormat="1">
      <c r="E26433" s="120"/>
      <c r="M26433" s="120"/>
      <c r="N26433" s="120"/>
      <c r="U26433" s="121"/>
      <c r="V26433" s="122"/>
      <c r="W26433" s="123"/>
      <c r="AC26433" s="123"/>
    </row>
    <row r="26434" spans="5:29" s="2" customFormat="1">
      <c r="E26434" s="120"/>
      <c r="M26434" s="120"/>
      <c r="N26434" s="120"/>
      <c r="U26434" s="121"/>
      <c r="V26434" s="122"/>
      <c r="W26434" s="123"/>
      <c r="AC26434" s="123"/>
    </row>
    <row r="26435" spans="5:29" s="2" customFormat="1">
      <c r="E26435" s="120"/>
      <c r="M26435" s="120"/>
      <c r="N26435" s="120"/>
      <c r="U26435" s="121"/>
      <c r="V26435" s="122"/>
      <c r="W26435" s="123"/>
      <c r="AC26435" s="123"/>
    </row>
    <row r="26436" spans="5:29" s="2" customFormat="1">
      <c r="E26436" s="120"/>
      <c r="M26436" s="120"/>
      <c r="N26436" s="120"/>
      <c r="U26436" s="121"/>
      <c r="V26436" s="122"/>
      <c r="W26436" s="123"/>
      <c r="AC26436" s="123"/>
    </row>
    <row r="26437" spans="5:29" s="2" customFormat="1">
      <c r="E26437" s="120"/>
      <c r="M26437" s="120"/>
      <c r="N26437" s="120"/>
      <c r="U26437" s="121"/>
      <c r="V26437" s="122"/>
      <c r="W26437" s="123"/>
      <c r="AC26437" s="123"/>
    </row>
    <row r="26438" spans="5:29" s="2" customFormat="1">
      <c r="E26438" s="120"/>
      <c r="M26438" s="120"/>
      <c r="N26438" s="120"/>
      <c r="U26438" s="121"/>
      <c r="V26438" s="122"/>
      <c r="W26438" s="123"/>
      <c r="AC26438" s="123"/>
    </row>
    <row r="26439" spans="5:29" s="2" customFormat="1">
      <c r="E26439" s="120"/>
      <c r="M26439" s="120"/>
      <c r="N26439" s="120"/>
      <c r="U26439" s="121"/>
      <c r="V26439" s="122"/>
      <c r="W26439" s="123"/>
      <c r="AC26439" s="123"/>
    </row>
    <row r="26440" spans="5:29" s="2" customFormat="1">
      <c r="E26440" s="120"/>
      <c r="M26440" s="120"/>
      <c r="N26440" s="120"/>
      <c r="U26440" s="121"/>
      <c r="V26440" s="122"/>
      <c r="W26440" s="123"/>
      <c r="AC26440" s="123"/>
    </row>
    <row r="26441" spans="5:29" s="2" customFormat="1">
      <c r="E26441" s="120"/>
      <c r="M26441" s="120"/>
      <c r="N26441" s="120"/>
      <c r="U26441" s="121"/>
      <c r="V26441" s="122"/>
      <c r="W26441" s="123"/>
      <c r="AC26441" s="123"/>
    </row>
    <row r="26442" spans="5:29" s="2" customFormat="1">
      <c r="E26442" s="120"/>
      <c r="M26442" s="120"/>
      <c r="N26442" s="120"/>
      <c r="U26442" s="121"/>
      <c r="V26442" s="122"/>
      <c r="W26442" s="123"/>
      <c r="AC26442" s="123"/>
    </row>
    <row r="26443" spans="5:29" s="2" customFormat="1">
      <c r="E26443" s="120"/>
      <c r="M26443" s="120"/>
      <c r="N26443" s="120"/>
      <c r="U26443" s="121"/>
      <c r="V26443" s="122"/>
      <c r="W26443" s="123"/>
      <c r="AC26443" s="123"/>
    </row>
    <row r="26444" spans="5:29" s="2" customFormat="1">
      <c r="E26444" s="120"/>
      <c r="M26444" s="120"/>
      <c r="N26444" s="120"/>
      <c r="U26444" s="121"/>
      <c r="V26444" s="122"/>
      <c r="W26444" s="123"/>
      <c r="AC26444" s="123"/>
    </row>
    <row r="26445" spans="5:29" s="2" customFormat="1">
      <c r="E26445" s="120"/>
      <c r="M26445" s="120"/>
      <c r="N26445" s="120"/>
      <c r="U26445" s="121"/>
      <c r="V26445" s="122"/>
      <c r="W26445" s="123"/>
      <c r="AC26445" s="123"/>
    </row>
    <row r="26446" spans="5:29" s="2" customFormat="1">
      <c r="E26446" s="120"/>
      <c r="M26446" s="120"/>
      <c r="N26446" s="120"/>
      <c r="U26446" s="121"/>
      <c r="V26446" s="122"/>
      <c r="W26446" s="123"/>
      <c r="AC26446" s="123"/>
    </row>
    <row r="26447" spans="5:29" s="2" customFormat="1">
      <c r="E26447" s="120"/>
      <c r="M26447" s="120"/>
      <c r="N26447" s="120"/>
      <c r="U26447" s="121"/>
      <c r="V26447" s="122"/>
      <c r="W26447" s="123"/>
      <c r="AC26447" s="123"/>
    </row>
    <row r="26448" spans="5:29" s="2" customFormat="1">
      <c r="E26448" s="120"/>
      <c r="M26448" s="120"/>
      <c r="N26448" s="120"/>
      <c r="U26448" s="121"/>
      <c r="V26448" s="122"/>
      <c r="W26448" s="123"/>
      <c r="AC26448" s="123"/>
    </row>
    <row r="26449" spans="5:29" s="2" customFormat="1">
      <c r="E26449" s="120"/>
      <c r="M26449" s="120"/>
      <c r="N26449" s="120"/>
      <c r="U26449" s="121"/>
      <c r="V26449" s="122"/>
      <c r="W26449" s="123"/>
      <c r="AC26449" s="123"/>
    </row>
    <row r="26450" spans="5:29" s="2" customFormat="1">
      <c r="E26450" s="120"/>
      <c r="M26450" s="120"/>
      <c r="N26450" s="120"/>
      <c r="U26450" s="121"/>
      <c r="V26450" s="122"/>
      <c r="W26450" s="123"/>
      <c r="AC26450" s="123"/>
    </row>
    <row r="26451" spans="5:29" s="2" customFormat="1">
      <c r="E26451" s="120"/>
      <c r="M26451" s="120"/>
      <c r="N26451" s="120"/>
      <c r="U26451" s="121"/>
      <c r="V26451" s="122"/>
      <c r="W26451" s="123"/>
      <c r="AC26451" s="123"/>
    </row>
    <row r="26452" spans="5:29" s="2" customFormat="1">
      <c r="E26452" s="120"/>
      <c r="M26452" s="120"/>
      <c r="N26452" s="120"/>
      <c r="U26452" s="121"/>
      <c r="V26452" s="122"/>
      <c r="W26452" s="123"/>
      <c r="AC26452" s="123"/>
    </row>
    <row r="26453" spans="5:29" s="2" customFormat="1">
      <c r="E26453" s="120"/>
      <c r="M26453" s="120"/>
      <c r="N26453" s="120"/>
      <c r="U26453" s="121"/>
      <c r="V26453" s="122"/>
      <c r="W26453" s="123"/>
      <c r="AC26453" s="123"/>
    </row>
    <row r="26454" spans="5:29" s="2" customFormat="1">
      <c r="E26454" s="120"/>
      <c r="M26454" s="120"/>
      <c r="N26454" s="120"/>
      <c r="U26454" s="121"/>
      <c r="V26454" s="122"/>
      <c r="W26454" s="123"/>
      <c r="AC26454" s="123"/>
    </row>
    <row r="26455" spans="5:29" s="2" customFormat="1">
      <c r="E26455" s="120"/>
      <c r="M26455" s="120"/>
      <c r="N26455" s="120"/>
      <c r="U26455" s="121"/>
      <c r="V26455" s="122"/>
      <c r="W26455" s="123"/>
      <c r="AC26455" s="123"/>
    </row>
    <row r="26456" spans="5:29" s="2" customFormat="1">
      <c r="E26456" s="120"/>
      <c r="M26456" s="120"/>
      <c r="N26456" s="120"/>
      <c r="U26456" s="121"/>
      <c r="V26456" s="122"/>
      <c r="W26456" s="123"/>
      <c r="AC26456" s="123"/>
    </row>
    <row r="26457" spans="5:29" s="2" customFormat="1">
      <c r="E26457" s="120"/>
      <c r="M26457" s="120"/>
      <c r="N26457" s="120"/>
      <c r="U26457" s="121"/>
      <c r="V26457" s="122"/>
      <c r="W26457" s="123"/>
      <c r="AC26457" s="123"/>
    </row>
    <row r="26458" spans="5:29" s="2" customFormat="1">
      <c r="E26458" s="120"/>
      <c r="M26458" s="120"/>
      <c r="N26458" s="120"/>
      <c r="U26458" s="121"/>
      <c r="V26458" s="122"/>
      <c r="W26458" s="123"/>
      <c r="AC26458" s="123"/>
    </row>
    <row r="26459" spans="5:29" s="2" customFormat="1">
      <c r="E26459" s="120"/>
      <c r="M26459" s="120"/>
      <c r="N26459" s="120"/>
      <c r="U26459" s="121"/>
      <c r="V26459" s="122"/>
      <c r="W26459" s="123"/>
      <c r="AC26459" s="123"/>
    </row>
    <row r="26460" spans="5:29" s="2" customFormat="1">
      <c r="E26460" s="120"/>
      <c r="M26460" s="120"/>
      <c r="N26460" s="120"/>
      <c r="U26460" s="121"/>
      <c r="V26460" s="122"/>
      <c r="W26460" s="123"/>
      <c r="AC26460" s="123"/>
    </row>
    <row r="26461" spans="5:29" s="2" customFormat="1">
      <c r="E26461" s="120"/>
      <c r="M26461" s="120"/>
      <c r="N26461" s="120"/>
      <c r="U26461" s="121"/>
      <c r="V26461" s="122"/>
      <c r="W26461" s="123"/>
      <c r="AC26461" s="123"/>
    </row>
    <row r="26462" spans="5:29" s="2" customFormat="1">
      <c r="E26462" s="120"/>
      <c r="M26462" s="120"/>
      <c r="N26462" s="120"/>
      <c r="U26462" s="121"/>
      <c r="V26462" s="122"/>
      <c r="W26462" s="123"/>
      <c r="AC26462" s="123"/>
    </row>
    <row r="26463" spans="5:29" s="2" customFormat="1">
      <c r="E26463" s="120"/>
      <c r="M26463" s="120"/>
      <c r="N26463" s="120"/>
      <c r="U26463" s="121"/>
      <c r="V26463" s="122"/>
      <c r="W26463" s="123"/>
      <c r="AC26463" s="123"/>
    </row>
    <row r="26464" spans="5:29" s="2" customFormat="1">
      <c r="E26464" s="120"/>
      <c r="M26464" s="120"/>
      <c r="N26464" s="120"/>
      <c r="U26464" s="121"/>
      <c r="V26464" s="122"/>
      <c r="W26464" s="123"/>
      <c r="AC26464" s="123"/>
    </row>
    <row r="26465" spans="5:29" s="2" customFormat="1">
      <c r="E26465" s="120"/>
      <c r="M26465" s="120"/>
      <c r="N26465" s="120"/>
      <c r="U26465" s="121"/>
      <c r="V26465" s="122"/>
      <c r="W26465" s="123"/>
      <c r="AC26465" s="123"/>
    </row>
    <row r="26466" spans="5:29" s="2" customFormat="1">
      <c r="E26466" s="120"/>
      <c r="M26466" s="120"/>
      <c r="N26466" s="120"/>
      <c r="U26466" s="121"/>
      <c r="V26466" s="122"/>
      <c r="W26466" s="123"/>
      <c r="AC26466" s="123"/>
    </row>
    <row r="26467" spans="5:29" s="2" customFormat="1">
      <c r="E26467" s="120"/>
      <c r="M26467" s="120"/>
      <c r="N26467" s="120"/>
      <c r="U26467" s="121"/>
      <c r="V26467" s="122"/>
      <c r="W26467" s="123"/>
      <c r="AC26467" s="123"/>
    </row>
    <row r="26468" spans="5:29" s="2" customFormat="1">
      <c r="E26468" s="120"/>
      <c r="M26468" s="120"/>
      <c r="N26468" s="120"/>
      <c r="U26468" s="121"/>
      <c r="V26468" s="122"/>
      <c r="W26468" s="123"/>
      <c r="AC26468" s="123"/>
    </row>
    <row r="26469" spans="5:29" s="2" customFormat="1">
      <c r="E26469" s="120"/>
      <c r="M26469" s="120"/>
      <c r="N26469" s="120"/>
      <c r="U26469" s="121"/>
      <c r="V26469" s="122"/>
      <c r="W26469" s="123"/>
      <c r="AC26469" s="123"/>
    </row>
    <row r="26470" spans="5:29" s="2" customFormat="1">
      <c r="E26470" s="120"/>
      <c r="M26470" s="120"/>
      <c r="N26470" s="120"/>
      <c r="U26470" s="121"/>
      <c r="V26470" s="122"/>
      <c r="W26470" s="123"/>
      <c r="AC26470" s="123"/>
    </row>
    <row r="26471" spans="5:29" s="2" customFormat="1">
      <c r="E26471" s="120"/>
      <c r="M26471" s="120"/>
      <c r="N26471" s="120"/>
      <c r="U26471" s="121"/>
      <c r="V26471" s="122"/>
      <c r="W26471" s="123"/>
      <c r="AC26471" s="123"/>
    </row>
    <row r="26472" spans="5:29" s="2" customFormat="1">
      <c r="E26472" s="120"/>
      <c r="M26472" s="120"/>
      <c r="N26472" s="120"/>
      <c r="U26472" s="121"/>
      <c r="V26472" s="122"/>
      <c r="W26472" s="123"/>
      <c r="AC26472" s="123"/>
    </row>
    <row r="26473" spans="5:29" s="2" customFormat="1">
      <c r="E26473" s="120"/>
      <c r="M26473" s="120"/>
      <c r="N26473" s="120"/>
      <c r="U26473" s="121"/>
      <c r="V26473" s="122"/>
      <c r="W26473" s="123"/>
      <c r="AC26473" s="123"/>
    </row>
    <row r="26474" spans="5:29" s="2" customFormat="1">
      <c r="E26474" s="120"/>
      <c r="M26474" s="120"/>
      <c r="N26474" s="120"/>
      <c r="U26474" s="121"/>
      <c r="V26474" s="122"/>
      <c r="W26474" s="123"/>
      <c r="AC26474" s="123"/>
    </row>
    <row r="26475" spans="5:29" s="2" customFormat="1">
      <c r="E26475" s="120"/>
      <c r="M26475" s="120"/>
      <c r="N26475" s="120"/>
      <c r="U26475" s="121"/>
      <c r="V26475" s="122"/>
      <c r="W26475" s="123"/>
      <c r="AC26475" s="123"/>
    </row>
    <row r="26476" spans="5:29" s="2" customFormat="1">
      <c r="E26476" s="120"/>
      <c r="M26476" s="120"/>
      <c r="N26476" s="120"/>
      <c r="U26476" s="121"/>
      <c r="V26476" s="122"/>
      <c r="W26476" s="123"/>
      <c r="AC26476" s="123"/>
    </row>
    <row r="26477" spans="5:29" s="2" customFormat="1">
      <c r="E26477" s="120"/>
      <c r="M26477" s="120"/>
      <c r="N26477" s="120"/>
      <c r="U26477" s="121"/>
      <c r="V26477" s="122"/>
      <c r="W26477" s="123"/>
      <c r="AC26477" s="123"/>
    </row>
    <row r="26478" spans="5:29" s="2" customFormat="1">
      <c r="E26478" s="120"/>
      <c r="M26478" s="120"/>
      <c r="N26478" s="120"/>
      <c r="U26478" s="121"/>
      <c r="V26478" s="122"/>
      <c r="W26478" s="123"/>
      <c r="AC26478" s="123"/>
    </row>
    <row r="26479" spans="5:29" s="2" customFormat="1">
      <c r="E26479" s="120"/>
      <c r="M26479" s="120"/>
      <c r="N26479" s="120"/>
      <c r="U26479" s="121"/>
      <c r="V26479" s="122"/>
      <c r="W26479" s="123"/>
      <c r="AC26479" s="123"/>
    </row>
    <row r="26480" spans="5:29" s="2" customFormat="1">
      <c r="E26480" s="120"/>
      <c r="M26480" s="120"/>
      <c r="N26480" s="120"/>
      <c r="U26480" s="121"/>
      <c r="V26480" s="122"/>
      <c r="W26480" s="123"/>
      <c r="AC26480" s="123"/>
    </row>
    <row r="26481" spans="5:29" s="2" customFormat="1">
      <c r="E26481" s="120"/>
      <c r="M26481" s="120"/>
      <c r="N26481" s="120"/>
      <c r="U26481" s="121"/>
      <c r="V26481" s="122"/>
      <c r="W26481" s="123"/>
      <c r="AC26481" s="123"/>
    </row>
    <row r="26482" spans="5:29" s="2" customFormat="1">
      <c r="E26482" s="120"/>
      <c r="M26482" s="120"/>
      <c r="N26482" s="120"/>
      <c r="U26482" s="121"/>
      <c r="V26482" s="122"/>
      <c r="W26482" s="123"/>
      <c r="AC26482" s="123"/>
    </row>
    <row r="26483" spans="5:29" s="2" customFormat="1">
      <c r="E26483" s="120"/>
      <c r="M26483" s="120"/>
      <c r="N26483" s="120"/>
      <c r="U26483" s="121"/>
      <c r="V26483" s="122"/>
      <c r="W26483" s="123"/>
      <c r="AC26483" s="123"/>
    </row>
    <row r="26484" spans="5:29" s="2" customFormat="1">
      <c r="E26484" s="120"/>
      <c r="M26484" s="120"/>
      <c r="N26484" s="120"/>
      <c r="U26484" s="121"/>
      <c r="V26484" s="122"/>
      <c r="W26484" s="123"/>
      <c r="AC26484" s="123"/>
    </row>
    <row r="26485" spans="5:29" s="2" customFormat="1">
      <c r="E26485" s="120"/>
      <c r="M26485" s="120"/>
      <c r="N26485" s="120"/>
      <c r="U26485" s="121"/>
      <c r="V26485" s="122"/>
      <c r="W26485" s="123"/>
      <c r="AC26485" s="123"/>
    </row>
    <row r="26486" spans="5:29" s="2" customFormat="1">
      <c r="E26486" s="120"/>
      <c r="M26486" s="120"/>
      <c r="N26486" s="120"/>
      <c r="U26486" s="121"/>
      <c r="V26486" s="122"/>
      <c r="W26486" s="123"/>
      <c r="AC26486" s="123"/>
    </row>
    <row r="26487" spans="5:29" s="2" customFormat="1">
      <c r="E26487" s="120"/>
      <c r="M26487" s="120"/>
      <c r="N26487" s="120"/>
      <c r="U26487" s="121"/>
      <c r="V26487" s="122"/>
      <c r="W26487" s="123"/>
      <c r="AC26487" s="123"/>
    </row>
    <row r="26488" spans="5:29" s="2" customFormat="1">
      <c r="E26488" s="120"/>
      <c r="M26488" s="120"/>
      <c r="N26488" s="120"/>
      <c r="U26488" s="121"/>
      <c r="V26488" s="122"/>
      <c r="W26488" s="123"/>
      <c r="AC26488" s="123"/>
    </row>
    <row r="26489" spans="5:29" s="2" customFormat="1">
      <c r="E26489" s="120"/>
      <c r="M26489" s="120"/>
      <c r="N26489" s="120"/>
      <c r="U26489" s="121"/>
      <c r="V26489" s="122"/>
      <c r="W26489" s="123"/>
      <c r="AC26489" s="123"/>
    </row>
    <row r="26490" spans="5:29" s="2" customFormat="1">
      <c r="E26490" s="120"/>
      <c r="M26490" s="120"/>
      <c r="N26490" s="120"/>
      <c r="U26490" s="121"/>
      <c r="V26490" s="122"/>
      <c r="W26490" s="123"/>
      <c r="AC26490" s="123"/>
    </row>
    <row r="26491" spans="5:29" s="2" customFormat="1">
      <c r="E26491" s="120"/>
      <c r="M26491" s="120"/>
      <c r="N26491" s="120"/>
      <c r="U26491" s="121"/>
      <c r="V26491" s="122"/>
      <c r="W26491" s="123"/>
      <c r="AC26491" s="123"/>
    </row>
    <row r="26492" spans="5:29" s="2" customFormat="1">
      <c r="E26492" s="120"/>
      <c r="M26492" s="120"/>
      <c r="N26492" s="120"/>
      <c r="U26492" s="121"/>
      <c r="V26492" s="122"/>
      <c r="W26492" s="123"/>
      <c r="AC26492" s="123"/>
    </row>
    <row r="26493" spans="5:29" s="2" customFormat="1">
      <c r="E26493" s="120"/>
      <c r="M26493" s="120"/>
      <c r="N26493" s="120"/>
      <c r="U26493" s="121"/>
      <c r="V26493" s="122"/>
      <c r="W26493" s="123"/>
      <c r="AC26493" s="123"/>
    </row>
    <row r="26494" spans="5:29" s="2" customFormat="1">
      <c r="E26494" s="120"/>
      <c r="M26494" s="120"/>
      <c r="N26494" s="120"/>
      <c r="U26494" s="121"/>
      <c r="V26494" s="122"/>
      <c r="W26494" s="123"/>
      <c r="AC26494" s="123"/>
    </row>
    <row r="26495" spans="5:29" s="2" customFormat="1">
      <c r="E26495" s="120"/>
      <c r="M26495" s="120"/>
      <c r="N26495" s="120"/>
      <c r="U26495" s="121"/>
      <c r="V26495" s="122"/>
      <c r="W26495" s="123"/>
      <c r="AC26495" s="123"/>
    </row>
    <row r="26496" spans="5:29" s="2" customFormat="1">
      <c r="E26496" s="120"/>
      <c r="M26496" s="120"/>
      <c r="N26496" s="120"/>
      <c r="U26496" s="121"/>
      <c r="V26496" s="122"/>
      <c r="W26496" s="123"/>
      <c r="AC26496" s="123"/>
    </row>
    <row r="26497" spans="5:29" s="2" customFormat="1">
      <c r="E26497" s="120"/>
      <c r="M26497" s="120"/>
      <c r="N26497" s="120"/>
      <c r="U26497" s="121"/>
      <c r="V26497" s="122"/>
      <c r="W26497" s="123"/>
      <c r="AC26497" s="123"/>
    </row>
    <row r="26498" spans="5:29" s="2" customFormat="1">
      <c r="E26498" s="120"/>
      <c r="M26498" s="120"/>
      <c r="N26498" s="120"/>
      <c r="U26498" s="121"/>
      <c r="V26498" s="122"/>
      <c r="W26498" s="123"/>
      <c r="AC26498" s="123"/>
    </row>
    <row r="26499" spans="5:29" s="2" customFormat="1">
      <c r="E26499" s="120"/>
      <c r="M26499" s="120"/>
      <c r="N26499" s="120"/>
      <c r="U26499" s="121"/>
      <c r="V26499" s="122"/>
      <c r="W26499" s="123"/>
      <c r="AC26499" s="123"/>
    </row>
    <row r="26500" spans="5:29" s="2" customFormat="1">
      <c r="E26500" s="120"/>
      <c r="M26500" s="120"/>
      <c r="N26500" s="120"/>
      <c r="U26500" s="121"/>
      <c r="V26500" s="122"/>
      <c r="W26500" s="123"/>
      <c r="AC26500" s="123"/>
    </row>
    <row r="26501" spans="5:29" s="2" customFormat="1">
      <c r="E26501" s="120"/>
      <c r="M26501" s="120"/>
      <c r="N26501" s="120"/>
      <c r="U26501" s="121"/>
      <c r="V26501" s="122"/>
      <c r="W26501" s="123"/>
      <c r="AC26501" s="123"/>
    </row>
    <row r="26502" spans="5:29" s="2" customFormat="1">
      <c r="E26502" s="120"/>
      <c r="M26502" s="120"/>
      <c r="N26502" s="120"/>
      <c r="U26502" s="121"/>
      <c r="V26502" s="122"/>
      <c r="W26502" s="123"/>
      <c r="AC26502" s="123"/>
    </row>
    <row r="26503" spans="5:29" s="2" customFormat="1">
      <c r="E26503" s="120"/>
      <c r="M26503" s="120"/>
      <c r="N26503" s="120"/>
      <c r="U26503" s="121"/>
      <c r="V26503" s="122"/>
      <c r="W26503" s="123"/>
      <c r="AC26503" s="123"/>
    </row>
    <row r="26504" spans="5:29" s="2" customFormat="1">
      <c r="E26504" s="120"/>
      <c r="M26504" s="120"/>
      <c r="N26504" s="120"/>
      <c r="U26504" s="121"/>
      <c r="V26504" s="122"/>
      <c r="W26504" s="123"/>
      <c r="AC26504" s="123"/>
    </row>
    <row r="26505" spans="5:29" s="2" customFormat="1">
      <c r="E26505" s="120"/>
      <c r="M26505" s="120"/>
      <c r="N26505" s="120"/>
      <c r="U26505" s="121"/>
      <c r="V26505" s="122"/>
      <c r="W26505" s="123"/>
      <c r="AC26505" s="123"/>
    </row>
    <row r="26506" spans="5:29" s="2" customFormat="1">
      <c r="E26506" s="120"/>
      <c r="M26506" s="120"/>
      <c r="N26506" s="120"/>
      <c r="U26506" s="121"/>
      <c r="V26506" s="122"/>
      <c r="W26506" s="123"/>
      <c r="AC26506" s="123"/>
    </row>
    <row r="26507" spans="5:29" s="2" customFormat="1">
      <c r="E26507" s="120"/>
      <c r="M26507" s="120"/>
      <c r="N26507" s="120"/>
      <c r="U26507" s="121"/>
      <c r="V26507" s="122"/>
      <c r="W26507" s="123"/>
      <c r="AC26507" s="123"/>
    </row>
    <row r="26508" spans="5:29" s="2" customFormat="1">
      <c r="E26508" s="120"/>
      <c r="M26508" s="120"/>
      <c r="N26508" s="120"/>
      <c r="U26508" s="121"/>
      <c r="V26508" s="122"/>
      <c r="W26508" s="123"/>
      <c r="AC26508" s="123"/>
    </row>
    <row r="26509" spans="5:29" s="2" customFormat="1">
      <c r="E26509" s="120"/>
      <c r="M26509" s="120"/>
      <c r="N26509" s="120"/>
      <c r="U26509" s="121"/>
      <c r="V26509" s="122"/>
      <c r="W26509" s="123"/>
      <c r="AC26509" s="123"/>
    </row>
    <row r="26510" spans="5:29" s="2" customFormat="1">
      <c r="E26510" s="120"/>
      <c r="M26510" s="120"/>
      <c r="N26510" s="120"/>
      <c r="U26510" s="121"/>
      <c r="V26510" s="122"/>
      <c r="W26510" s="123"/>
      <c r="AC26510" s="123"/>
    </row>
    <row r="26511" spans="5:29" s="2" customFormat="1">
      <c r="E26511" s="120"/>
      <c r="M26511" s="120"/>
      <c r="N26511" s="120"/>
      <c r="U26511" s="121"/>
      <c r="V26511" s="122"/>
      <c r="W26511" s="123"/>
      <c r="AC26511" s="123"/>
    </row>
    <row r="26512" spans="5:29" s="2" customFormat="1">
      <c r="E26512" s="120"/>
      <c r="M26512" s="120"/>
      <c r="N26512" s="120"/>
      <c r="U26512" s="121"/>
      <c r="V26512" s="122"/>
      <c r="W26512" s="123"/>
      <c r="AC26512" s="123"/>
    </row>
    <row r="26513" spans="5:29" s="2" customFormat="1">
      <c r="E26513" s="120"/>
      <c r="M26513" s="120"/>
      <c r="N26513" s="120"/>
      <c r="U26513" s="121"/>
      <c r="V26513" s="122"/>
      <c r="W26513" s="123"/>
      <c r="AC26513" s="123"/>
    </row>
    <row r="26514" spans="5:29" s="2" customFormat="1">
      <c r="E26514" s="120"/>
      <c r="M26514" s="120"/>
      <c r="N26514" s="120"/>
      <c r="U26514" s="121"/>
      <c r="V26514" s="122"/>
      <c r="W26514" s="123"/>
      <c r="AC26514" s="123"/>
    </row>
    <row r="26515" spans="5:29" s="2" customFormat="1">
      <c r="E26515" s="120"/>
      <c r="M26515" s="120"/>
      <c r="N26515" s="120"/>
      <c r="U26515" s="121"/>
      <c r="V26515" s="122"/>
      <c r="W26515" s="123"/>
      <c r="AC26515" s="123"/>
    </row>
    <row r="26516" spans="5:29" s="2" customFormat="1">
      <c r="E26516" s="120"/>
      <c r="M26516" s="120"/>
      <c r="N26516" s="120"/>
      <c r="U26516" s="121"/>
      <c r="V26516" s="122"/>
      <c r="W26516" s="123"/>
      <c r="AC26516" s="123"/>
    </row>
    <row r="26517" spans="5:29" s="2" customFormat="1">
      <c r="E26517" s="120"/>
      <c r="M26517" s="120"/>
      <c r="N26517" s="120"/>
      <c r="U26517" s="121"/>
      <c r="V26517" s="122"/>
      <c r="W26517" s="123"/>
      <c r="AC26517" s="123"/>
    </row>
    <row r="26518" spans="5:29" s="2" customFormat="1">
      <c r="E26518" s="120"/>
      <c r="M26518" s="120"/>
      <c r="N26518" s="120"/>
      <c r="U26518" s="121"/>
      <c r="V26518" s="122"/>
      <c r="W26518" s="123"/>
      <c r="AC26518" s="123"/>
    </row>
    <row r="26519" spans="5:29" s="2" customFormat="1">
      <c r="E26519" s="120"/>
      <c r="M26519" s="120"/>
      <c r="N26519" s="120"/>
      <c r="U26519" s="121"/>
      <c r="V26519" s="122"/>
      <c r="W26519" s="123"/>
      <c r="AC26519" s="123"/>
    </row>
    <row r="26520" spans="5:29" s="2" customFormat="1">
      <c r="E26520" s="120"/>
      <c r="M26520" s="120"/>
      <c r="N26520" s="120"/>
      <c r="U26520" s="121"/>
      <c r="V26520" s="122"/>
      <c r="W26520" s="123"/>
      <c r="AC26520" s="123"/>
    </row>
    <row r="26521" spans="5:29" s="2" customFormat="1">
      <c r="E26521" s="120"/>
      <c r="M26521" s="120"/>
      <c r="N26521" s="120"/>
      <c r="U26521" s="121"/>
      <c r="V26521" s="122"/>
      <c r="W26521" s="123"/>
      <c r="AC26521" s="123"/>
    </row>
    <row r="26522" spans="5:29" s="2" customFormat="1">
      <c r="E26522" s="120"/>
      <c r="M26522" s="120"/>
      <c r="N26522" s="120"/>
      <c r="U26522" s="121"/>
      <c r="V26522" s="122"/>
      <c r="W26522" s="123"/>
      <c r="AC26522" s="123"/>
    </row>
    <row r="26523" spans="5:29" s="2" customFormat="1">
      <c r="E26523" s="120"/>
      <c r="M26523" s="120"/>
      <c r="N26523" s="120"/>
      <c r="U26523" s="121"/>
      <c r="V26523" s="122"/>
      <c r="W26523" s="123"/>
      <c r="AC26523" s="123"/>
    </row>
    <row r="26524" spans="5:29" s="2" customFormat="1">
      <c r="E26524" s="120"/>
      <c r="M26524" s="120"/>
      <c r="N26524" s="120"/>
      <c r="U26524" s="121"/>
      <c r="V26524" s="122"/>
      <c r="W26524" s="123"/>
      <c r="AC26524" s="123"/>
    </row>
    <row r="26525" spans="5:29" s="2" customFormat="1">
      <c r="E26525" s="120"/>
      <c r="M26525" s="120"/>
      <c r="N26525" s="120"/>
      <c r="U26525" s="121"/>
      <c r="V26525" s="122"/>
      <c r="W26525" s="123"/>
      <c r="AC26525" s="123"/>
    </row>
    <row r="26526" spans="5:29" s="2" customFormat="1">
      <c r="E26526" s="120"/>
      <c r="M26526" s="120"/>
      <c r="N26526" s="120"/>
      <c r="U26526" s="121"/>
      <c r="V26526" s="122"/>
      <c r="W26526" s="123"/>
      <c r="AC26526" s="123"/>
    </row>
    <row r="26527" spans="5:29" s="2" customFormat="1">
      <c r="E26527" s="120"/>
      <c r="M26527" s="120"/>
      <c r="N26527" s="120"/>
      <c r="U26527" s="121"/>
      <c r="V26527" s="122"/>
      <c r="W26527" s="123"/>
      <c r="AC26527" s="123"/>
    </row>
    <row r="26528" spans="5:29" s="2" customFormat="1">
      <c r="E26528" s="120"/>
      <c r="M26528" s="120"/>
      <c r="N26528" s="120"/>
      <c r="U26528" s="121"/>
      <c r="V26528" s="122"/>
      <c r="W26528" s="123"/>
      <c r="AC26528" s="123"/>
    </row>
    <row r="26529" spans="5:29" s="2" customFormat="1">
      <c r="E26529" s="120"/>
      <c r="M26529" s="120"/>
      <c r="N26529" s="120"/>
      <c r="U26529" s="121"/>
      <c r="V26529" s="122"/>
      <c r="W26529" s="123"/>
      <c r="AC26529" s="123"/>
    </row>
    <row r="26530" spans="5:29" s="2" customFormat="1">
      <c r="E26530" s="120"/>
      <c r="M26530" s="120"/>
      <c r="N26530" s="120"/>
      <c r="U26530" s="121"/>
      <c r="V26530" s="122"/>
      <c r="W26530" s="123"/>
      <c r="AC26530" s="123"/>
    </row>
    <row r="26531" spans="5:29" s="2" customFormat="1">
      <c r="E26531" s="120"/>
      <c r="M26531" s="120"/>
      <c r="N26531" s="120"/>
      <c r="U26531" s="121"/>
      <c r="V26531" s="122"/>
      <c r="W26531" s="123"/>
      <c r="AC26531" s="123"/>
    </row>
    <row r="26532" spans="5:29" s="2" customFormat="1">
      <c r="E26532" s="120"/>
      <c r="M26532" s="120"/>
      <c r="N26532" s="120"/>
      <c r="U26532" s="121"/>
      <c r="V26532" s="122"/>
      <c r="W26532" s="123"/>
      <c r="AC26532" s="123"/>
    </row>
    <row r="26533" spans="5:29" s="2" customFormat="1">
      <c r="E26533" s="120"/>
      <c r="M26533" s="120"/>
      <c r="N26533" s="120"/>
      <c r="U26533" s="121"/>
      <c r="V26533" s="122"/>
      <c r="W26533" s="123"/>
      <c r="AC26533" s="123"/>
    </row>
    <row r="26534" spans="5:29" s="2" customFormat="1">
      <c r="E26534" s="120"/>
      <c r="M26534" s="120"/>
      <c r="N26534" s="120"/>
      <c r="U26534" s="121"/>
      <c r="V26534" s="122"/>
      <c r="W26534" s="123"/>
      <c r="AC26534" s="123"/>
    </row>
    <row r="26535" spans="5:29" s="2" customFormat="1">
      <c r="E26535" s="120"/>
      <c r="M26535" s="120"/>
      <c r="N26535" s="120"/>
      <c r="U26535" s="121"/>
      <c r="V26535" s="122"/>
      <c r="W26535" s="123"/>
      <c r="AC26535" s="123"/>
    </row>
    <row r="26536" spans="5:29" s="2" customFormat="1">
      <c r="E26536" s="120"/>
      <c r="M26536" s="120"/>
      <c r="N26536" s="120"/>
      <c r="U26536" s="121"/>
      <c r="V26536" s="122"/>
      <c r="W26536" s="123"/>
      <c r="AC26536" s="123"/>
    </row>
    <row r="26537" spans="5:29" s="2" customFormat="1">
      <c r="E26537" s="120"/>
      <c r="M26537" s="120"/>
      <c r="N26537" s="120"/>
      <c r="U26537" s="121"/>
      <c r="V26537" s="122"/>
      <c r="W26537" s="123"/>
      <c r="AC26537" s="123"/>
    </row>
    <row r="26538" spans="5:29" s="2" customFormat="1">
      <c r="E26538" s="120"/>
      <c r="M26538" s="120"/>
      <c r="N26538" s="120"/>
      <c r="U26538" s="121"/>
      <c r="V26538" s="122"/>
      <c r="W26538" s="123"/>
      <c r="AC26538" s="123"/>
    </row>
    <row r="26539" spans="5:29" s="2" customFormat="1">
      <c r="E26539" s="120"/>
      <c r="M26539" s="120"/>
      <c r="N26539" s="120"/>
      <c r="U26539" s="121"/>
      <c r="V26539" s="122"/>
      <c r="W26539" s="123"/>
      <c r="AC26539" s="123"/>
    </row>
    <row r="26540" spans="5:29" s="2" customFormat="1">
      <c r="E26540" s="120"/>
      <c r="M26540" s="120"/>
      <c r="N26540" s="120"/>
      <c r="U26540" s="121"/>
      <c r="V26540" s="122"/>
      <c r="W26540" s="123"/>
      <c r="AC26540" s="123"/>
    </row>
    <row r="26541" spans="5:29" s="2" customFormat="1">
      <c r="E26541" s="120"/>
      <c r="M26541" s="120"/>
      <c r="N26541" s="120"/>
      <c r="U26541" s="121"/>
      <c r="V26541" s="122"/>
      <c r="W26541" s="123"/>
      <c r="AC26541" s="123"/>
    </row>
    <row r="26542" spans="5:29" s="2" customFormat="1">
      <c r="E26542" s="120"/>
      <c r="M26542" s="120"/>
      <c r="N26542" s="120"/>
      <c r="U26542" s="121"/>
      <c r="V26542" s="122"/>
      <c r="W26542" s="123"/>
      <c r="AC26542" s="123"/>
    </row>
    <row r="26543" spans="5:29" s="2" customFormat="1">
      <c r="E26543" s="120"/>
      <c r="M26543" s="120"/>
      <c r="N26543" s="120"/>
      <c r="U26543" s="121"/>
      <c r="V26543" s="122"/>
      <c r="W26543" s="123"/>
      <c r="AC26543" s="123"/>
    </row>
    <row r="26544" spans="5:29" s="2" customFormat="1">
      <c r="E26544" s="120"/>
      <c r="M26544" s="120"/>
      <c r="N26544" s="120"/>
      <c r="U26544" s="121"/>
      <c r="V26544" s="122"/>
      <c r="W26544" s="123"/>
      <c r="AC26544" s="123"/>
    </row>
    <row r="26545" spans="5:29" s="2" customFormat="1">
      <c r="E26545" s="120"/>
      <c r="M26545" s="120"/>
      <c r="N26545" s="120"/>
      <c r="U26545" s="121"/>
      <c r="V26545" s="122"/>
      <c r="W26545" s="123"/>
      <c r="AC26545" s="123"/>
    </row>
    <row r="26546" spans="5:29" s="2" customFormat="1">
      <c r="E26546" s="120"/>
      <c r="M26546" s="120"/>
      <c r="N26546" s="120"/>
      <c r="U26546" s="121"/>
      <c r="V26546" s="122"/>
      <c r="W26546" s="123"/>
      <c r="AC26546" s="123"/>
    </row>
    <row r="26547" spans="5:29" s="2" customFormat="1">
      <c r="E26547" s="120"/>
      <c r="M26547" s="120"/>
      <c r="N26547" s="120"/>
      <c r="U26547" s="121"/>
      <c r="V26547" s="122"/>
      <c r="W26547" s="123"/>
      <c r="AC26547" s="123"/>
    </row>
    <row r="26548" spans="5:29" s="2" customFormat="1">
      <c r="E26548" s="120"/>
      <c r="M26548" s="120"/>
      <c r="N26548" s="120"/>
      <c r="U26548" s="121"/>
      <c r="V26548" s="122"/>
      <c r="W26548" s="123"/>
      <c r="AC26548" s="123"/>
    </row>
    <row r="26549" spans="5:29" s="2" customFormat="1">
      <c r="E26549" s="120"/>
      <c r="M26549" s="120"/>
      <c r="N26549" s="120"/>
      <c r="U26549" s="121"/>
      <c r="V26549" s="122"/>
      <c r="W26549" s="123"/>
      <c r="AC26549" s="123"/>
    </row>
    <row r="26550" spans="5:29" s="2" customFormat="1">
      <c r="E26550" s="120"/>
      <c r="M26550" s="120"/>
      <c r="N26550" s="120"/>
      <c r="U26550" s="121"/>
      <c r="V26550" s="122"/>
      <c r="W26550" s="123"/>
      <c r="AC26550" s="123"/>
    </row>
    <row r="26551" spans="5:29" s="2" customFormat="1">
      <c r="E26551" s="120"/>
      <c r="M26551" s="120"/>
      <c r="N26551" s="120"/>
      <c r="U26551" s="121"/>
      <c r="V26551" s="122"/>
      <c r="W26551" s="123"/>
      <c r="AC26551" s="123"/>
    </row>
    <row r="26552" spans="5:29" s="2" customFormat="1">
      <c r="E26552" s="120"/>
      <c r="M26552" s="120"/>
      <c r="N26552" s="120"/>
      <c r="U26552" s="121"/>
      <c r="V26552" s="122"/>
      <c r="W26552" s="123"/>
      <c r="AC26552" s="123"/>
    </row>
    <row r="26553" spans="5:29" s="2" customFormat="1">
      <c r="E26553" s="120"/>
      <c r="M26553" s="120"/>
      <c r="N26553" s="120"/>
      <c r="U26553" s="121"/>
      <c r="V26553" s="122"/>
      <c r="W26553" s="123"/>
      <c r="AC26553" s="123"/>
    </row>
    <row r="26554" spans="5:29" s="2" customFormat="1">
      <c r="E26554" s="120"/>
      <c r="M26554" s="120"/>
      <c r="N26554" s="120"/>
      <c r="U26554" s="121"/>
      <c r="V26554" s="122"/>
      <c r="W26554" s="123"/>
      <c r="AC26554" s="123"/>
    </row>
    <row r="26555" spans="5:29" s="2" customFormat="1">
      <c r="E26555" s="120"/>
      <c r="M26555" s="120"/>
      <c r="N26555" s="120"/>
      <c r="U26555" s="121"/>
      <c r="V26555" s="122"/>
      <c r="W26555" s="123"/>
      <c r="AC26555" s="123"/>
    </row>
    <row r="26556" spans="5:29" s="2" customFormat="1">
      <c r="E26556" s="120"/>
      <c r="M26556" s="120"/>
      <c r="N26556" s="120"/>
      <c r="U26556" s="121"/>
      <c r="V26556" s="122"/>
      <c r="W26556" s="123"/>
      <c r="AC26556" s="123"/>
    </row>
    <row r="26557" spans="5:29" s="2" customFormat="1">
      <c r="E26557" s="120"/>
      <c r="M26557" s="120"/>
      <c r="N26557" s="120"/>
      <c r="U26557" s="121"/>
      <c r="V26557" s="122"/>
      <c r="W26557" s="123"/>
      <c r="AC26557" s="123"/>
    </row>
    <row r="26558" spans="5:29" s="2" customFormat="1">
      <c r="E26558" s="120"/>
      <c r="M26558" s="120"/>
      <c r="N26558" s="120"/>
      <c r="U26558" s="121"/>
      <c r="V26558" s="122"/>
      <c r="W26558" s="123"/>
      <c r="AC26558" s="123"/>
    </row>
    <row r="26559" spans="5:29" s="2" customFormat="1">
      <c r="E26559" s="120"/>
      <c r="M26559" s="120"/>
      <c r="N26559" s="120"/>
      <c r="U26559" s="121"/>
      <c r="V26559" s="122"/>
      <c r="W26559" s="123"/>
      <c r="AC26559" s="123"/>
    </row>
    <row r="26560" spans="5:29" s="2" customFormat="1">
      <c r="E26560" s="120"/>
      <c r="M26560" s="120"/>
      <c r="N26560" s="120"/>
      <c r="U26560" s="121"/>
      <c r="V26560" s="122"/>
      <c r="W26560" s="123"/>
      <c r="AC26560" s="123"/>
    </row>
    <row r="26561" spans="5:29" s="2" customFormat="1">
      <c r="E26561" s="120"/>
      <c r="M26561" s="120"/>
      <c r="N26561" s="120"/>
      <c r="U26561" s="121"/>
      <c r="V26561" s="122"/>
      <c r="W26561" s="123"/>
      <c r="AC26561" s="123"/>
    </row>
    <row r="26562" spans="5:29" s="2" customFormat="1">
      <c r="E26562" s="120"/>
      <c r="M26562" s="120"/>
      <c r="N26562" s="120"/>
      <c r="U26562" s="121"/>
      <c r="V26562" s="122"/>
      <c r="W26562" s="123"/>
      <c r="AC26562" s="123"/>
    </row>
    <row r="26563" spans="5:29" s="2" customFormat="1">
      <c r="E26563" s="120"/>
      <c r="M26563" s="120"/>
      <c r="N26563" s="120"/>
      <c r="U26563" s="121"/>
      <c r="V26563" s="122"/>
      <c r="W26563" s="123"/>
      <c r="AC26563" s="123"/>
    </row>
    <row r="26564" spans="5:29" s="2" customFormat="1">
      <c r="E26564" s="120"/>
      <c r="M26564" s="120"/>
      <c r="N26564" s="120"/>
      <c r="U26564" s="121"/>
      <c r="V26564" s="122"/>
      <c r="W26564" s="123"/>
      <c r="AC26564" s="123"/>
    </row>
    <row r="26565" spans="5:29" s="2" customFormat="1">
      <c r="E26565" s="120"/>
      <c r="M26565" s="120"/>
      <c r="N26565" s="120"/>
      <c r="U26565" s="121"/>
      <c r="V26565" s="122"/>
      <c r="W26565" s="123"/>
      <c r="AC26565" s="123"/>
    </row>
    <row r="26566" spans="5:29" s="2" customFormat="1">
      <c r="E26566" s="120"/>
      <c r="M26566" s="120"/>
      <c r="N26566" s="120"/>
      <c r="U26566" s="121"/>
      <c r="V26566" s="122"/>
      <c r="W26566" s="123"/>
      <c r="AC26566" s="123"/>
    </row>
    <row r="26567" spans="5:29" s="2" customFormat="1">
      <c r="E26567" s="120"/>
      <c r="M26567" s="120"/>
      <c r="N26567" s="120"/>
      <c r="U26567" s="121"/>
      <c r="V26567" s="122"/>
      <c r="W26567" s="123"/>
      <c r="AC26567" s="123"/>
    </row>
    <row r="26568" spans="5:29" s="2" customFormat="1">
      <c r="E26568" s="120"/>
      <c r="M26568" s="120"/>
      <c r="N26568" s="120"/>
      <c r="U26568" s="121"/>
      <c r="V26568" s="122"/>
      <c r="W26568" s="123"/>
      <c r="AC26568" s="123"/>
    </row>
    <row r="26569" spans="5:29" s="2" customFormat="1">
      <c r="E26569" s="120"/>
      <c r="M26569" s="120"/>
      <c r="N26569" s="120"/>
      <c r="U26569" s="121"/>
      <c r="V26569" s="122"/>
      <c r="W26569" s="123"/>
      <c r="AC26569" s="123"/>
    </row>
    <row r="26570" spans="5:29" s="2" customFormat="1">
      <c r="E26570" s="120"/>
      <c r="M26570" s="120"/>
      <c r="N26570" s="120"/>
      <c r="U26570" s="121"/>
      <c r="V26570" s="122"/>
      <c r="W26570" s="123"/>
      <c r="AC26570" s="123"/>
    </row>
    <row r="26571" spans="5:29" s="2" customFormat="1">
      <c r="E26571" s="120"/>
      <c r="M26571" s="120"/>
      <c r="N26571" s="120"/>
      <c r="U26571" s="121"/>
      <c r="V26571" s="122"/>
      <c r="W26571" s="123"/>
      <c r="AC26571" s="123"/>
    </row>
    <row r="26572" spans="5:29" s="2" customFormat="1">
      <c r="E26572" s="120"/>
      <c r="M26572" s="120"/>
      <c r="N26572" s="120"/>
      <c r="U26572" s="121"/>
      <c r="V26572" s="122"/>
      <c r="W26572" s="123"/>
      <c r="AC26572" s="123"/>
    </row>
    <row r="26573" spans="5:29" s="2" customFormat="1">
      <c r="E26573" s="120"/>
      <c r="M26573" s="120"/>
      <c r="N26573" s="120"/>
      <c r="U26573" s="121"/>
      <c r="V26573" s="122"/>
      <c r="W26573" s="123"/>
      <c r="AC26573" s="123"/>
    </row>
    <row r="26574" spans="5:29" s="2" customFormat="1">
      <c r="E26574" s="120"/>
      <c r="M26574" s="120"/>
      <c r="N26574" s="120"/>
      <c r="U26574" s="121"/>
      <c r="V26574" s="122"/>
      <c r="W26574" s="123"/>
      <c r="AC26574" s="123"/>
    </row>
    <row r="26575" spans="5:29" s="2" customFormat="1">
      <c r="E26575" s="120"/>
      <c r="M26575" s="120"/>
      <c r="N26575" s="120"/>
      <c r="U26575" s="121"/>
      <c r="V26575" s="122"/>
      <c r="W26575" s="123"/>
      <c r="AC26575" s="123"/>
    </row>
    <row r="26576" spans="5:29" s="2" customFormat="1">
      <c r="E26576" s="120"/>
      <c r="M26576" s="120"/>
      <c r="N26576" s="120"/>
      <c r="U26576" s="121"/>
      <c r="V26576" s="122"/>
      <c r="W26576" s="123"/>
      <c r="AC26576" s="123"/>
    </row>
    <row r="26577" spans="5:29" s="2" customFormat="1">
      <c r="E26577" s="120"/>
      <c r="M26577" s="120"/>
      <c r="N26577" s="120"/>
      <c r="U26577" s="121"/>
      <c r="V26577" s="122"/>
      <c r="W26577" s="123"/>
      <c r="AC26577" s="123"/>
    </row>
    <row r="26578" spans="5:29" s="2" customFormat="1">
      <c r="E26578" s="120"/>
      <c r="M26578" s="120"/>
      <c r="N26578" s="120"/>
      <c r="U26578" s="121"/>
      <c r="V26578" s="122"/>
      <c r="W26578" s="123"/>
      <c r="AC26578" s="123"/>
    </row>
    <row r="26579" spans="5:29" s="2" customFormat="1">
      <c r="E26579" s="120"/>
      <c r="M26579" s="120"/>
      <c r="N26579" s="120"/>
      <c r="U26579" s="121"/>
      <c r="V26579" s="122"/>
      <c r="W26579" s="123"/>
      <c r="AC26579" s="123"/>
    </row>
    <row r="26580" spans="5:29" s="2" customFormat="1">
      <c r="E26580" s="120"/>
      <c r="M26580" s="120"/>
      <c r="N26580" s="120"/>
      <c r="U26580" s="121"/>
      <c r="V26580" s="122"/>
      <c r="W26580" s="123"/>
      <c r="AC26580" s="123"/>
    </row>
    <row r="26581" spans="5:29" s="2" customFormat="1">
      <c r="E26581" s="120"/>
      <c r="M26581" s="120"/>
      <c r="N26581" s="120"/>
      <c r="U26581" s="121"/>
      <c r="V26581" s="122"/>
      <c r="W26581" s="123"/>
      <c r="AC26581" s="123"/>
    </row>
    <row r="26582" spans="5:29" s="2" customFormat="1">
      <c r="E26582" s="120"/>
      <c r="M26582" s="120"/>
      <c r="N26582" s="120"/>
      <c r="U26582" s="121"/>
      <c r="V26582" s="122"/>
      <c r="W26582" s="123"/>
      <c r="AC26582" s="123"/>
    </row>
    <row r="26583" spans="5:29" s="2" customFormat="1">
      <c r="E26583" s="120"/>
      <c r="M26583" s="120"/>
      <c r="N26583" s="120"/>
      <c r="U26583" s="121"/>
      <c r="V26583" s="122"/>
      <c r="W26583" s="123"/>
      <c r="AC26583" s="123"/>
    </row>
    <row r="26584" spans="5:29" s="2" customFormat="1">
      <c r="E26584" s="120"/>
      <c r="M26584" s="120"/>
      <c r="N26584" s="120"/>
      <c r="U26584" s="121"/>
      <c r="V26584" s="122"/>
      <c r="W26584" s="123"/>
      <c r="AC26584" s="123"/>
    </row>
    <row r="26585" spans="5:29" s="2" customFormat="1">
      <c r="E26585" s="120"/>
      <c r="M26585" s="120"/>
      <c r="N26585" s="120"/>
      <c r="U26585" s="121"/>
      <c r="V26585" s="122"/>
      <c r="W26585" s="123"/>
      <c r="AC26585" s="123"/>
    </row>
    <row r="26586" spans="5:29" s="2" customFormat="1">
      <c r="E26586" s="120"/>
      <c r="M26586" s="120"/>
      <c r="N26586" s="120"/>
      <c r="U26586" s="121"/>
      <c r="V26586" s="122"/>
      <c r="W26586" s="123"/>
      <c r="AC26586" s="123"/>
    </row>
    <row r="26587" spans="5:29" s="2" customFormat="1">
      <c r="E26587" s="120"/>
      <c r="M26587" s="120"/>
      <c r="N26587" s="120"/>
      <c r="U26587" s="121"/>
      <c r="V26587" s="122"/>
      <c r="W26587" s="123"/>
      <c r="AC26587" s="123"/>
    </row>
    <row r="26588" spans="5:29" s="2" customFormat="1">
      <c r="E26588" s="120"/>
      <c r="M26588" s="120"/>
      <c r="N26588" s="120"/>
      <c r="U26588" s="121"/>
      <c r="V26588" s="122"/>
      <c r="W26588" s="123"/>
      <c r="AC26588" s="123"/>
    </row>
    <row r="26589" spans="5:29" s="2" customFormat="1">
      <c r="E26589" s="120"/>
      <c r="M26589" s="120"/>
      <c r="N26589" s="120"/>
      <c r="U26589" s="121"/>
      <c r="V26589" s="122"/>
      <c r="W26589" s="123"/>
      <c r="AC26589" s="123"/>
    </row>
    <row r="26590" spans="5:29" s="2" customFormat="1">
      <c r="E26590" s="120"/>
      <c r="M26590" s="120"/>
      <c r="N26590" s="120"/>
      <c r="U26590" s="121"/>
      <c r="V26590" s="122"/>
      <c r="W26590" s="123"/>
      <c r="AC26590" s="123"/>
    </row>
    <row r="26591" spans="5:29" s="2" customFormat="1">
      <c r="E26591" s="120"/>
      <c r="M26591" s="120"/>
      <c r="N26591" s="120"/>
      <c r="U26591" s="121"/>
      <c r="V26591" s="122"/>
      <c r="W26591" s="123"/>
      <c r="AC26591" s="123"/>
    </row>
    <row r="26592" spans="5:29" s="2" customFormat="1">
      <c r="E26592" s="120"/>
      <c r="M26592" s="120"/>
      <c r="N26592" s="120"/>
      <c r="U26592" s="121"/>
      <c r="V26592" s="122"/>
      <c r="W26592" s="123"/>
      <c r="AC26592" s="123"/>
    </row>
    <row r="26593" spans="5:29" s="2" customFormat="1">
      <c r="E26593" s="120"/>
      <c r="M26593" s="120"/>
      <c r="N26593" s="120"/>
      <c r="U26593" s="121"/>
      <c r="V26593" s="122"/>
      <c r="W26593" s="123"/>
      <c r="AC26593" s="123"/>
    </row>
    <row r="26594" spans="5:29" s="2" customFormat="1">
      <c r="E26594" s="120"/>
      <c r="M26594" s="120"/>
      <c r="N26594" s="120"/>
      <c r="U26594" s="121"/>
      <c r="V26594" s="122"/>
      <c r="W26594" s="123"/>
      <c r="AC26594" s="123"/>
    </row>
    <row r="26595" spans="5:29" s="2" customFormat="1">
      <c r="E26595" s="120"/>
      <c r="M26595" s="120"/>
      <c r="N26595" s="120"/>
      <c r="U26595" s="121"/>
      <c r="V26595" s="122"/>
      <c r="W26595" s="123"/>
      <c r="AC26595" s="123"/>
    </row>
    <row r="26596" spans="5:29" s="2" customFormat="1">
      <c r="E26596" s="120"/>
      <c r="M26596" s="120"/>
      <c r="N26596" s="120"/>
      <c r="U26596" s="121"/>
      <c r="V26596" s="122"/>
      <c r="W26596" s="123"/>
      <c r="AC26596" s="123"/>
    </row>
    <row r="26597" spans="5:29" s="2" customFormat="1">
      <c r="E26597" s="120"/>
      <c r="M26597" s="120"/>
      <c r="N26597" s="120"/>
      <c r="U26597" s="121"/>
      <c r="V26597" s="122"/>
      <c r="W26597" s="123"/>
      <c r="AC26597" s="123"/>
    </row>
    <row r="26598" spans="5:29" s="2" customFormat="1">
      <c r="E26598" s="120"/>
      <c r="M26598" s="120"/>
      <c r="N26598" s="120"/>
      <c r="U26598" s="121"/>
      <c r="V26598" s="122"/>
      <c r="W26598" s="123"/>
      <c r="AC26598" s="123"/>
    </row>
    <row r="26599" spans="5:29" s="2" customFormat="1">
      <c r="E26599" s="120"/>
      <c r="M26599" s="120"/>
      <c r="N26599" s="120"/>
      <c r="U26599" s="121"/>
      <c r="V26599" s="122"/>
      <c r="W26599" s="123"/>
      <c r="AC26599" s="123"/>
    </row>
    <row r="26600" spans="5:29" s="2" customFormat="1">
      <c r="E26600" s="120"/>
      <c r="M26600" s="120"/>
      <c r="N26600" s="120"/>
      <c r="U26600" s="121"/>
      <c r="V26600" s="122"/>
      <c r="W26600" s="123"/>
      <c r="AC26600" s="123"/>
    </row>
    <row r="26601" spans="5:29" s="2" customFormat="1">
      <c r="E26601" s="120"/>
      <c r="M26601" s="120"/>
      <c r="N26601" s="120"/>
      <c r="U26601" s="121"/>
      <c r="V26601" s="122"/>
      <c r="W26601" s="123"/>
      <c r="AC26601" s="123"/>
    </row>
    <row r="26602" spans="5:29" s="2" customFormat="1">
      <c r="E26602" s="120"/>
      <c r="M26602" s="120"/>
      <c r="N26602" s="120"/>
      <c r="U26602" s="121"/>
      <c r="V26602" s="122"/>
      <c r="W26602" s="123"/>
      <c r="AC26602" s="123"/>
    </row>
    <row r="26603" spans="5:29" s="2" customFormat="1">
      <c r="E26603" s="120"/>
      <c r="M26603" s="120"/>
      <c r="N26603" s="120"/>
      <c r="U26603" s="121"/>
      <c r="V26603" s="122"/>
      <c r="W26603" s="123"/>
      <c r="AC26603" s="123"/>
    </row>
    <row r="26604" spans="5:29" s="2" customFormat="1">
      <c r="E26604" s="120"/>
      <c r="M26604" s="120"/>
      <c r="N26604" s="120"/>
      <c r="U26604" s="121"/>
      <c r="V26604" s="122"/>
      <c r="W26604" s="123"/>
      <c r="AC26604" s="123"/>
    </row>
    <row r="26605" spans="5:29" s="2" customFormat="1">
      <c r="E26605" s="120"/>
      <c r="M26605" s="120"/>
      <c r="N26605" s="120"/>
      <c r="U26605" s="121"/>
      <c r="V26605" s="122"/>
      <c r="W26605" s="123"/>
      <c r="AC26605" s="123"/>
    </row>
    <row r="26606" spans="5:29" s="2" customFormat="1">
      <c r="E26606" s="120"/>
      <c r="M26606" s="120"/>
      <c r="N26606" s="120"/>
      <c r="U26606" s="121"/>
      <c r="V26606" s="122"/>
      <c r="W26606" s="123"/>
      <c r="AC26606" s="123"/>
    </row>
    <row r="26607" spans="5:29" s="2" customFormat="1">
      <c r="E26607" s="120"/>
      <c r="M26607" s="120"/>
      <c r="N26607" s="120"/>
      <c r="U26607" s="121"/>
      <c r="V26607" s="122"/>
      <c r="W26607" s="123"/>
      <c r="AC26607" s="123"/>
    </row>
    <row r="26608" spans="5:29" s="2" customFormat="1">
      <c r="E26608" s="120"/>
      <c r="M26608" s="120"/>
      <c r="N26608" s="120"/>
      <c r="U26608" s="121"/>
      <c r="V26608" s="122"/>
      <c r="W26608" s="123"/>
      <c r="AC26608" s="123"/>
    </row>
    <row r="26609" spans="5:29" s="2" customFormat="1">
      <c r="E26609" s="120"/>
      <c r="M26609" s="120"/>
      <c r="N26609" s="120"/>
      <c r="U26609" s="121"/>
      <c r="V26609" s="122"/>
      <c r="W26609" s="123"/>
      <c r="AC26609" s="123"/>
    </row>
    <row r="26610" spans="5:29" s="2" customFormat="1">
      <c r="E26610" s="120"/>
      <c r="M26610" s="120"/>
      <c r="N26610" s="120"/>
      <c r="U26610" s="121"/>
      <c r="V26610" s="122"/>
      <c r="W26610" s="123"/>
      <c r="AC26610" s="123"/>
    </row>
    <row r="26611" spans="5:29" s="2" customFormat="1">
      <c r="E26611" s="120"/>
      <c r="M26611" s="120"/>
      <c r="N26611" s="120"/>
      <c r="U26611" s="121"/>
      <c r="V26611" s="122"/>
      <c r="W26611" s="123"/>
      <c r="AC26611" s="123"/>
    </row>
    <row r="26612" spans="5:29" s="2" customFormat="1">
      <c r="E26612" s="120"/>
      <c r="M26612" s="120"/>
      <c r="N26612" s="120"/>
      <c r="U26612" s="121"/>
      <c r="V26612" s="122"/>
      <c r="W26612" s="123"/>
      <c r="AC26612" s="123"/>
    </row>
    <row r="26613" spans="5:29" s="2" customFormat="1">
      <c r="E26613" s="120"/>
      <c r="M26613" s="120"/>
      <c r="N26613" s="120"/>
      <c r="U26613" s="121"/>
      <c r="V26613" s="122"/>
      <c r="W26613" s="123"/>
      <c r="AC26613" s="123"/>
    </row>
    <row r="26614" spans="5:29" s="2" customFormat="1">
      <c r="E26614" s="120"/>
      <c r="M26614" s="120"/>
      <c r="N26614" s="120"/>
      <c r="U26614" s="121"/>
      <c r="V26614" s="122"/>
      <c r="W26614" s="123"/>
      <c r="AC26614" s="123"/>
    </row>
    <row r="26615" spans="5:29" s="2" customFormat="1">
      <c r="E26615" s="120"/>
      <c r="M26615" s="120"/>
      <c r="N26615" s="120"/>
      <c r="U26615" s="121"/>
      <c r="V26615" s="122"/>
      <c r="W26615" s="123"/>
      <c r="AC26615" s="123"/>
    </row>
    <row r="26616" spans="5:29" s="2" customFormat="1">
      <c r="E26616" s="120"/>
      <c r="M26616" s="120"/>
      <c r="N26616" s="120"/>
      <c r="U26616" s="121"/>
      <c r="V26616" s="122"/>
      <c r="W26616" s="123"/>
      <c r="AC26616" s="123"/>
    </row>
    <row r="26617" spans="5:29" s="2" customFormat="1">
      <c r="E26617" s="120"/>
      <c r="M26617" s="120"/>
      <c r="N26617" s="120"/>
      <c r="U26617" s="121"/>
      <c r="V26617" s="122"/>
      <c r="W26617" s="123"/>
      <c r="AC26617" s="123"/>
    </row>
    <row r="26618" spans="5:29" s="2" customFormat="1">
      <c r="E26618" s="120"/>
      <c r="M26618" s="120"/>
      <c r="N26618" s="120"/>
      <c r="U26618" s="121"/>
      <c r="V26618" s="122"/>
      <c r="W26618" s="123"/>
      <c r="AC26618" s="123"/>
    </row>
    <row r="26619" spans="5:29" s="2" customFormat="1">
      <c r="E26619" s="120"/>
      <c r="M26619" s="120"/>
      <c r="N26619" s="120"/>
      <c r="U26619" s="121"/>
      <c r="V26619" s="122"/>
      <c r="W26619" s="123"/>
      <c r="AC26619" s="123"/>
    </row>
    <row r="26620" spans="5:29" s="2" customFormat="1">
      <c r="E26620" s="120"/>
      <c r="M26620" s="120"/>
      <c r="N26620" s="120"/>
      <c r="U26620" s="121"/>
      <c r="V26620" s="122"/>
      <c r="W26620" s="123"/>
      <c r="AC26620" s="123"/>
    </row>
    <row r="26621" spans="5:29" s="2" customFormat="1">
      <c r="E26621" s="120"/>
      <c r="M26621" s="120"/>
      <c r="N26621" s="120"/>
      <c r="U26621" s="121"/>
      <c r="V26621" s="122"/>
      <c r="W26621" s="123"/>
      <c r="AC26621" s="123"/>
    </row>
    <row r="26622" spans="5:29" s="2" customFormat="1">
      <c r="E26622" s="120"/>
      <c r="M26622" s="120"/>
      <c r="N26622" s="120"/>
      <c r="U26622" s="121"/>
      <c r="V26622" s="122"/>
      <c r="W26622" s="123"/>
      <c r="AC26622" s="123"/>
    </row>
    <row r="26623" spans="5:29" s="2" customFormat="1">
      <c r="E26623" s="120"/>
      <c r="M26623" s="120"/>
      <c r="N26623" s="120"/>
      <c r="U26623" s="121"/>
      <c r="V26623" s="122"/>
      <c r="W26623" s="123"/>
      <c r="AC26623" s="123"/>
    </row>
    <row r="26624" spans="5:29" s="2" customFormat="1">
      <c r="E26624" s="120"/>
      <c r="M26624" s="120"/>
      <c r="N26624" s="120"/>
      <c r="U26624" s="121"/>
      <c r="V26624" s="122"/>
      <c r="W26624" s="123"/>
      <c r="AC26624" s="123"/>
    </row>
    <row r="26625" spans="5:29" s="2" customFormat="1">
      <c r="E26625" s="120"/>
      <c r="M26625" s="120"/>
      <c r="N26625" s="120"/>
      <c r="U26625" s="121"/>
      <c r="V26625" s="122"/>
      <c r="W26625" s="123"/>
      <c r="AC26625" s="123"/>
    </row>
    <row r="26626" spans="5:29" s="2" customFormat="1">
      <c r="E26626" s="120"/>
      <c r="M26626" s="120"/>
      <c r="N26626" s="120"/>
      <c r="U26626" s="121"/>
      <c r="V26626" s="122"/>
      <c r="W26626" s="123"/>
      <c r="AC26626" s="123"/>
    </row>
    <row r="26627" spans="5:29" s="2" customFormat="1">
      <c r="E26627" s="120"/>
      <c r="M26627" s="120"/>
      <c r="N26627" s="120"/>
      <c r="U26627" s="121"/>
      <c r="V26627" s="122"/>
      <c r="W26627" s="123"/>
      <c r="AC26627" s="123"/>
    </row>
    <row r="26628" spans="5:29" s="2" customFormat="1">
      <c r="E26628" s="120"/>
      <c r="M26628" s="120"/>
      <c r="N26628" s="120"/>
      <c r="U26628" s="121"/>
      <c r="V26628" s="122"/>
      <c r="W26628" s="123"/>
      <c r="AC26628" s="123"/>
    </row>
    <row r="26629" spans="5:29" s="2" customFormat="1">
      <c r="E26629" s="120"/>
      <c r="M26629" s="120"/>
      <c r="N26629" s="120"/>
      <c r="U26629" s="121"/>
      <c r="V26629" s="122"/>
      <c r="W26629" s="123"/>
      <c r="AC26629" s="123"/>
    </row>
    <row r="26630" spans="5:29" s="2" customFormat="1">
      <c r="E26630" s="120"/>
      <c r="M26630" s="120"/>
      <c r="N26630" s="120"/>
      <c r="U26630" s="121"/>
      <c r="V26630" s="122"/>
      <c r="W26630" s="123"/>
      <c r="AC26630" s="123"/>
    </row>
    <row r="26631" spans="5:29" s="2" customFormat="1">
      <c r="E26631" s="120"/>
      <c r="M26631" s="120"/>
      <c r="N26631" s="120"/>
      <c r="U26631" s="121"/>
      <c r="V26631" s="122"/>
      <c r="W26631" s="123"/>
      <c r="AC26631" s="123"/>
    </row>
    <row r="26632" spans="5:29" s="2" customFormat="1">
      <c r="E26632" s="120"/>
      <c r="M26632" s="120"/>
      <c r="N26632" s="120"/>
      <c r="U26632" s="121"/>
      <c r="V26632" s="122"/>
      <c r="W26632" s="123"/>
      <c r="AC26632" s="123"/>
    </row>
    <row r="26633" spans="5:29" s="2" customFormat="1">
      <c r="E26633" s="120"/>
      <c r="M26633" s="120"/>
      <c r="N26633" s="120"/>
      <c r="U26633" s="121"/>
      <c r="V26633" s="122"/>
      <c r="W26633" s="123"/>
      <c r="AC26633" s="123"/>
    </row>
    <row r="26634" spans="5:29" s="2" customFormat="1">
      <c r="E26634" s="120"/>
      <c r="M26634" s="120"/>
      <c r="N26634" s="120"/>
      <c r="U26634" s="121"/>
      <c r="V26634" s="122"/>
      <c r="W26634" s="123"/>
      <c r="AC26634" s="123"/>
    </row>
    <row r="26635" spans="5:29" s="2" customFormat="1">
      <c r="E26635" s="120"/>
      <c r="M26635" s="120"/>
      <c r="N26635" s="120"/>
      <c r="U26635" s="121"/>
      <c r="V26635" s="122"/>
      <c r="W26635" s="123"/>
      <c r="AC26635" s="123"/>
    </row>
    <row r="26636" spans="5:29" s="2" customFormat="1">
      <c r="E26636" s="120"/>
      <c r="M26636" s="120"/>
      <c r="N26636" s="120"/>
      <c r="U26636" s="121"/>
      <c r="V26636" s="122"/>
      <c r="W26636" s="123"/>
      <c r="AC26636" s="123"/>
    </row>
    <row r="26637" spans="5:29" s="2" customFormat="1">
      <c r="E26637" s="120"/>
      <c r="M26637" s="120"/>
      <c r="N26637" s="120"/>
      <c r="U26637" s="121"/>
      <c r="V26637" s="122"/>
      <c r="W26637" s="123"/>
      <c r="AC26637" s="123"/>
    </row>
    <row r="26638" spans="5:29" s="2" customFormat="1">
      <c r="E26638" s="120"/>
      <c r="M26638" s="120"/>
      <c r="N26638" s="120"/>
      <c r="U26638" s="121"/>
      <c r="V26638" s="122"/>
      <c r="W26638" s="123"/>
      <c r="AC26638" s="123"/>
    </row>
    <row r="26639" spans="5:29" s="2" customFormat="1">
      <c r="E26639" s="120"/>
      <c r="M26639" s="120"/>
      <c r="N26639" s="120"/>
      <c r="U26639" s="121"/>
      <c r="V26639" s="122"/>
      <c r="W26639" s="123"/>
      <c r="AC26639" s="123"/>
    </row>
    <row r="26640" spans="5:29" s="2" customFormat="1">
      <c r="E26640" s="120"/>
      <c r="M26640" s="120"/>
      <c r="N26640" s="120"/>
      <c r="U26640" s="121"/>
      <c r="V26640" s="122"/>
      <c r="W26640" s="123"/>
      <c r="AC26640" s="123"/>
    </row>
    <row r="26641" spans="5:29" s="2" customFormat="1">
      <c r="E26641" s="120"/>
      <c r="M26641" s="120"/>
      <c r="N26641" s="120"/>
      <c r="U26641" s="121"/>
      <c r="V26641" s="122"/>
      <c r="W26641" s="123"/>
      <c r="AC26641" s="123"/>
    </row>
    <row r="26642" spans="5:29" s="2" customFormat="1">
      <c r="E26642" s="120"/>
      <c r="M26642" s="120"/>
      <c r="N26642" s="120"/>
      <c r="U26642" s="121"/>
      <c r="V26642" s="122"/>
      <c r="W26642" s="123"/>
      <c r="AC26642" s="123"/>
    </row>
    <row r="26643" spans="5:29" s="2" customFormat="1">
      <c r="E26643" s="120"/>
      <c r="M26643" s="120"/>
      <c r="N26643" s="120"/>
      <c r="U26643" s="121"/>
      <c r="V26643" s="122"/>
      <c r="W26643" s="123"/>
      <c r="AC26643" s="123"/>
    </row>
    <row r="26644" spans="5:29" s="2" customFormat="1">
      <c r="E26644" s="120"/>
      <c r="M26644" s="120"/>
      <c r="N26644" s="120"/>
      <c r="U26644" s="121"/>
      <c r="V26644" s="122"/>
      <c r="W26644" s="123"/>
      <c r="AC26644" s="123"/>
    </row>
    <row r="26645" spans="5:29" s="2" customFormat="1">
      <c r="E26645" s="120"/>
      <c r="M26645" s="120"/>
      <c r="N26645" s="120"/>
      <c r="U26645" s="121"/>
      <c r="V26645" s="122"/>
      <c r="W26645" s="123"/>
      <c r="AC26645" s="123"/>
    </row>
    <row r="26646" spans="5:29" s="2" customFormat="1">
      <c r="E26646" s="120"/>
      <c r="M26646" s="120"/>
      <c r="N26646" s="120"/>
      <c r="U26646" s="121"/>
      <c r="V26646" s="122"/>
      <c r="W26646" s="123"/>
      <c r="AC26646" s="123"/>
    </row>
    <row r="26647" spans="5:29" s="2" customFormat="1">
      <c r="E26647" s="120"/>
      <c r="M26647" s="120"/>
      <c r="N26647" s="120"/>
      <c r="U26647" s="121"/>
      <c r="V26647" s="122"/>
      <c r="W26647" s="123"/>
      <c r="AC26647" s="123"/>
    </row>
    <row r="26648" spans="5:29" s="2" customFormat="1">
      <c r="E26648" s="120"/>
      <c r="M26648" s="120"/>
      <c r="N26648" s="120"/>
      <c r="U26648" s="121"/>
      <c r="V26648" s="122"/>
      <c r="W26648" s="123"/>
      <c r="AC26648" s="123"/>
    </row>
    <row r="26649" spans="5:29" s="2" customFormat="1">
      <c r="E26649" s="120"/>
      <c r="M26649" s="120"/>
      <c r="N26649" s="120"/>
      <c r="U26649" s="121"/>
      <c r="V26649" s="122"/>
      <c r="W26649" s="123"/>
      <c r="AC26649" s="123"/>
    </row>
    <row r="26650" spans="5:29" s="2" customFormat="1">
      <c r="E26650" s="120"/>
      <c r="M26650" s="120"/>
      <c r="N26650" s="120"/>
      <c r="U26650" s="121"/>
      <c r="V26650" s="122"/>
      <c r="W26650" s="123"/>
      <c r="AC26650" s="123"/>
    </row>
    <row r="26651" spans="5:29" s="2" customFormat="1">
      <c r="E26651" s="120"/>
      <c r="M26651" s="120"/>
      <c r="N26651" s="120"/>
      <c r="U26651" s="121"/>
      <c r="V26651" s="122"/>
      <c r="W26651" s="123"/>
      <c r="AC26651" s="123"/>
    </row>
    <row r="26652" spans="5:29" s="2" customFormat="1">
      <c r="E26652" s="120"/>
      <c r="M26652" s="120"/>
      <c r="N26652" s="120"/>
      <c r="U26652" s="121"/>
      <c r="V26652" s="122"/>
      <c r="W26652" s="123"/>
      <c r="AC26652" s="123"/>
    </row>
    <row r="26653" spans="5:29" s="2" customFormat="1">
      <c r="E26653" s="120"/>
      <c r="M26653" s="120"/>
      <c r="N26653" s="120"/>
      <c r="U26653" s="121"/>
      <c r="V26653" s="122"/>
      <c r="W26653" s="123"/>
      <c r="AC26653" s="123"/>
    </row>
    <row r="26654" spans="5:29" s="2" customFormat="1">
      <c r="E26654" s="120"/>
      <c r="M26654" s="120"/>
      <c r="N26654" s="120"/>
      <c r="U26654" s="121"/>
      <c r="V26654" s="122"/>
      <c r="W26654" s="123"/>
      <c r="AC26654" s="123"/>
    </row>
    <row r="26655" spans="5:29" s="2" customFormat="1">
      <c r="E26655" s="120"/>
      <c r="M26655" s="120"/>
      <c r="N26655" s="120"/>
      <c r="U26655" s="121"/>
      <c r="V26655" s="122"/>
      <c r="W26655" s="123"/>
      <c r="AC26655" s="123"/>
    </row>
    <row r="26656" spans="5:29" s="2" customFormat="1">
      <c r="E26656" s="120"/>
      <c r="M26656" s="120"/>
      <c r="N26656" s="120"/>
      <c r="U26656" s="121"/>
      <c r="V26656" s="122"/>
      <c r="W26656" s="123"/>
      <c r="AC26656" s="123"/>
    </row>
    <row r="26657" spans="5:29" s="2" customFormat="1">
      <c r="E26657" s="120"/>
      <c r="M26657" s="120"/>
      <c r="N26657" s="120"/>
      <c r="U26657" s="121"/>
      <c r="V26657" s="122"/>
      <c r="W26657" s="123"/>
      <c r="AC26657" s="123"/>
    </row>
    <row r="26658" spans="5:29" s="2" customFormat="1">
      <c r="E26658" s="120"/>
      <c r="M26658" s="120"/>
      <c r="N26658" s="120"/>
      <c r="U26658" s="121"/>
      <c r="V26658" s="122"/>
      <c r="W26658" s="123"/>
      <c r="AC26658" s="123"/>
    </row>
    <row r="26659" spans="5:29" s="2" customFormat="1">
      <c r="E26659" s="120"/>
      <c r="M26659" s="120"/>
      <c r="N26659" s="120"/>
      <c r="U26659" s="121"/>
      <c r="V26659" s="122"/>
      <c r="W26659" s="123"/>
      <c r="AC26659" s="123"/>
    </row>
    <row r="26660" spans="5:29" s="2" customFormat="1">
      <c r="E26660" s="120"/>
      <c r="M26660" s="120"/>
      <c r="N26660" s="120"/>
      <c r="U26660" s="121"/>
      <c r="V26660" s="122"/>
      <c r="W26660" s="123"/>
      <c r="AC26660" s="123"/>
    </row>
    <row r="26661" spans="5:29" s="2" customFormat="1">
      <c r="E26661" s="120"/>
      <c r="M26661" s="120"/>
      <c r="N26661" s="120"/>
      <c r="U26661" s="121"/>
      <c r="V26661" s="122"/>
      <c r="W26661" s="123"/>
      <c r="AC26661" s="123"/>
    </row>
    <row r="26662" spans="5:29" s="2" customFormat="1">
      <c r="E26662" s="120"/>
      <c r="M26662" s="120"/>
      <c r="N26662" s="120"/>
      <c r="U26662" s="121"/>
      <c r="V26662" s="122"/>
      <c r="W26662" s="123"/>
      <c r="AC26662" s="123"/>
    </row>
    <row r="26663" spans="5:29" s="2" customFormat="1">
      <c r="E26663" s="120"/>
      <c r="M26663" s="120"/>
      <c r="N26663" s="120"/>
      <c r="U26663" s="121"/>
      <c r="V26663" s="122"/>
      <c r="W26663" s="123"/>
      <c r="AC26663" s="123"/>
    </row>
    <row r="26664" spans="5:29" s="2" customFormat="1">
      <c r="E26664" s="120"/>
      <c r="M26664" s="120"/>
      <c r="N26664" s="120"/>
      <c r="U26664" s="121"/>
      <c r="V26664" s="122"/>
      <c r="W26664" s="123"/>
      <c r="AC26664" s="123"/>
    </row>
    <row r="26665" spans="5:29" s="2" customFormat="1">
      <c r="E26665" s="120"/>
      <c r="M26665" s="120"/>
      <c r="N26665" s="120"/>
      <c r="U26665" s="121"/>
      <c r="V26665" s="122"/>
      <c r="W26665" s="123"/>
      <c r="AC26665" s="123"/>
    </row>
    <row r="26666" spans="5:29" s="2" customFormat="1">
      <c r="E26666" s="120"/>
      <c r="M26666" s="120"/>
      <c r="N26666" s="120"/>
      <c r="U26666" s="121"/>
      <c r="V26666" s="122"/>
      <c r="W26666" s="123"/>
      <c r="AC26666" s="123"/>
    </row>
    <row r="26667" spans="5:29" s="2" customFormat="1">
      <c r="E26667" s="120"/>
      <c r="M26667" s="120"/>
      <c r="N26667" s="120"/>
      <c r="U26667" s="121"/>
      <c r="V26667" s="122"/>
      <c r="W26667" s="123"/>
      <c r="AC26667" s="123"/>
    </row>
    <row r="26668" spans="5:29" s="2" customFormat="1">
      <c r="E26668" s="120"/>
      <c r="M26668" s="120"/>
      <c r="N26668" s="120"/>
      <c r="U26668" s="121"/>
      <c r="V26668" s="122"/>
      <c r="W26668" s="123"/>
      <c r="AC26668" s="123"/>
    </row>
    <row r="26669" spans="5:29" s="2" customFormat="1">
      <c r="E26669" s="120"/>
      <c r="M26669" s="120"/>
      <c r="N26669" s="120"/>
      <c r="U26669" s="121"/>
      <c r="V26669" s="122"/>
      <c r="W26669" s="123"/>
      <c r="AC26669" s="123"/>
    </row>
    <row r="26670" spans="5:29" s="2" customFormat="1">
      <c r="E26670" s="120"/>
      <c r="M26670" s="120"/>
      <c r="N26670" s="120"/>
      <c r="U26670" s="121"/>
      <c r="V26670" s="122"/>
      <c r="W26670" s="123"/>
      <c r="AC26670" s="123"/>
    </row>
    <row r="26671" spans="5:29" s="2" customFormat="1">
      <c r="E26671" s="120"/>
      <c r="M26671" s="120"/>
      <c r="N26671" s="120"/>
      <c r="U26671" s="121"/>
      <c r="V26671" s="122"/>
      <c r="W26671" s="123"/>
      <c r="AC26671" s="123"/>
    </row>
    <row r="26672" spans="5:29" s="2" customFormat="1">
      <c r="E26672" s="120"/>
      <c r="M26672" s="120"/>
      <c r="N26672" s="120"/>
      <c r="U26672" s="121"/>
      <c r="V26672" s="122"/>
      <c r="W26672" s="123"/>
      <c r="AC26672" s="123"/>
    </row>
    <row r="26673" spans="5:29" s="2" customFormat="1">
      <c r="E26673" s="120"/>
      <c r="M26673" s="120"/>
      <c r="N26673" s="120"/>
      <c r="U26673" s="121"/>
      <c r="V26673" s="122"/>
      <c r="W26673" s="123"/>
      <c r="AC26673" s="123"/>
    </row>
    <row r="26674" spans="5:29" s="2" customFormat="1">
      <c r="E26674" s="120"/>
      <c r="M26674" s="120"/>
      <c r="N26674" s="120"/>
      <c r="U26674" s="121"/>
      <c r="V26674" s="122"/>
      <c r="W26674" s="123"/>
      <c r="AC26674" s="123"/>
    </row>
    <row r="26675" spans="5:29" s="2" customFormat="1">
      <c r="E26675" s="120"/>
      <c r="M26675" s="120"/>
      <c r="N26675" s="120"/>
      <c r="U26675" s="121"/>
      <c r="V26675" s="122"/>
      <c r="W26675" s="123"/>
      <c r="AC26675" s="123"/>
    </row>
    <row r="26676" spans="5:29" s="2" customFormat="1">
      <c r="E26676" s="120"/>
      <c r="M26676" s="120"/>
      <c r="N26676" s="120"/>
      <c r="U26676" s="121"/>
      <c r="V26676" s="122"/>
      <c r="W26676" s="123"/>
      <c r="AC26676" s="123"/>
    </row>
    <row r="26677" spans="5:29" s="2" customFormat="1">
      <c r="E26677" s="120"/>
      <c r="M26677" s="120"/>
      <c r="N26677" s="120"/>
      <c r="U26677" s="121"/>
      <c r="V26677" s="122"/>
      <c r="W26677" s="123"/>
      <c r="AC26677" s="123"/>
    </row>
    <row r="26678" spans="5:29" s="2" customFormat="1">
      <c r="E26678" s="120"/>
      <c r="M26678" s="120"/>
      <c r="N26678" s="120"/>
      <c r="U26678" s="121"/>
      <c r="V26678" s="122"/>
      <c r="W26678" s="123"/>
      <c r="AC26678" s="123"/>
    </row>
    <row r="26679" spans="5:29" s="2" customFormat="1">
      <c r="E26679" s="120"/>
      <c r="M26679" s="120"/>
      <c r="N26679" s="120"/>
      <c r="U26679" s="121"/>
      <c r="V26679" s="122"/>
      <c r="W26679" s="123"/>
      <c r="AC26679" s="123"/>
    </row>
    <row r="26680" spans="5:29" s="2" customFormat="1">
      <c r="E26680" s="120"/>
      <c r="M26680" s="120"/>
      <c r="N26680" s="120"/>
      <c r="U26680" s="121"/>
      <c r="V26680" s="122"/>
      <c r="W26680" s="123"/>
      <c r="AC26680" s="123"/>
    </row>
    <row r="26681" spans="5:29" s="2" customFormat="1">
      <c r="E26681" s="120"/>
      <c r="M26681" s="120"/>
      <c r="N26681" s="120"/>
      <c r="U26681" s="121"/>
      <c r="V26681" s="122"/>
      <c r="W26681" s="123"/>
      <c r="AC26681" s="123"/>
    </row>
    <row r="26682" spans="5:29" s="2" customFormat="1">
      <c r="E26682" s="120"/>
      <c r="M26682" s="120"/>
      <c r="N26682" s="120"/>
      <c r="U26682" s="121"/>
      <c r="V26682" s="122"/>
      <c r="W26682" s="123"/>
      <c r="AC26682" s="123"/>
    </row>
    <row r="26683" spans="5:29" s="2" customFormat="1">
      <c r="E26683" s="120"/>
      <c r="M26683" s="120"/>
      <c r="N26683" s="120"/>
      <c r="U26683" s="121"/>
      <c r="V26683" s="122"/>
      <c r="W26683" s="123"/>
      <c r="AC26683" s="123"/>
    </row>
    <row r="26684" spans="5:29" s="2" customFormat="1">
      <c r="E26684" s="120"/>
      <c r="M26684" s="120"/>
      <c r="N26684" s="120"/>
      <c r="U26684" s="121"/>
      <c r="V26684" s="122"/>
      <c r="W26684" s="123"/>
      <c r="AC26684" s="123"/>
    </row>
    <row r="26685" spans="5:29" s="2" customFormat="1">
      <c r="E26685" s="120"/>
      <c r="M26685" s="120"/>
      <c r="N26685" s="120"/>
      <c r="U26685" s="121"/>
      <c r="V26685" s="122"/>
      <c r="W26685" s="123"/>
      <c r="AC26685" s="123"/>
    </row>
    <row r="26686" spans="5:29" s="2" customFormat="1">
      <c r="E26686" s="120"/>
      <c r="M26686" s="120"/>
      <c r="N26686" s="120"/>
      <c r="U26686" s="121"/>
      <c r="V26686" s="122"/>
      <c r="W26686" s="123"/>
      <c r="AC26686" s="123"/>
    </row>
    <row r="26687" spans="5:29" s="2" customFormat="1">
      <c r="E26687" s="120"/>
      <c r="M26687" s="120"/>
      <c r="N26687" s="120"/>
      <c r="U26687" s="121"/>
      <c r="V26687" s="122"/>
      <c r="W26687" s="123"/>
      <c r="AC26687" s="123"/>
    </row>
    <row r="26688" spans="5:29" s="2" customFormat="1">
      <c r="E26688" s="120"/>
      <c r="M26688" s="120"/>
      <c r="N26688" s="120"/>
      <c r="U26688" s="121"/>
      <c r="V26688" s="122"/>
      <c r="W26688" s="123"/>
      <c r="AC26688" s="123"/>
    </row>
    <row r="26689" spans="5:29" s="2" customFormat="1">
      <c r="E26689" s="120"/>
      <c r="M26689" s="120"/>
      <c r="N26689" s="120"/>
      <c r="U26689" s="121"/>
      <c r="V26689" s="122"/>
      <c r="W26689" s="123"/>
      <c r="AC26689" s="123"/>
    </row>
    <row r="26690" spans="5:29" s="2" customFormat="1">
      <c r="E26690" s="120"/>
      <c r="M26690" s="120"/>
      <c r="N26690" s="120"/>
      <c r="U26690" s="121"/>
      <c r="V26690" s="122"/>
      <c r="W26690" s="123"/>
      <c r="AC26690" s="123"/>
    </row>
    <row r="26691" spans="5:29" s="2" customFormat="1">
      <c r="E26691" s="120"/>
      <c r="M26691" s="120"/>
      <c r="N26691" s="120"/>
      <c r="U26691" s="121"/>
      <c r="V26691" s="122"/>
      <c r="W26691" s="123"/>
      <c r="AC26691" s="123"/>
    </row>
    <row r="26692" spans="5:29" s="2" customFormat="1">
      <c r="E26692" s="120"/>
      <c r="M26692" s="120"/>
      <c r="N26692" s="120"/>
      <c r="U26692" s="121"/>
      <c r="V26692" s="122"/>
      <c r="W26692" s="123"/>
      <c r="AC26692" s="123"/>
    </row>
    <row r="26693" spans="5:29" s="2" customFormat="1">
      <c r="E26693" s="120"/>
      <c r="M26693" s="120"/>
      <c r="N26693" s="120"/>
      <c r="U26693" s="121"/>
      <c r="V26693" s="122"/>
      <c r="W26693" s="123"/>
      <c r="AC26693" s="123"/>
    </row>
    <row r="26694" spans="5:29" s="2" customFormat="1">
      <c r="E26694" s="120"/>
      <c r="M26694" s="120"/>
      <c r="N26694" s="120"/>
      <c r="U26694" s="121"/>
      <c r="V26694" s="122"/>
      <c r="W26694" s="123"/>
      <c r="AC26694" s="123"/>
    </row>
    <row r="26695" spans="5:29" s="2" customFormat="1">
      <c r="E26695" s="120"/>
      <c r="M26695" s="120"/>
      <c r="N26695" s="120"/>
      <c r="U26695" s="121"/>
      <c r="V26695" s="122"/>
      <c r="W26695" s="123"/>
      <c r="AC26695" s="123"/>
    </row>
    <row r="26696" spans="5:29" s="2" customFormat="1">
      <c r="E26696" s="120"/>
      <c r="M26696" s="120"/>
      <c r="N26696" s="120"/>
      <c r="U26696" s="121"/>
      <c r="V26696" s="122"/>
      <c r="W26696" s="123"/>
      <c r="AC26696" s="123"/>
    </row>
    <row r="26697" spans="5:29" s="2" customFormat="1">
      <c r="E26697" s="120"/>
      <c r="M26697" s="120"/>
      <c r="N26697" s="120"/>
      <c r="U26697" s="121"/>
      <c r="V26697" s="122"/>
      <c r="W26697" s="123"/>
      <c r="AC26697" s="123"/>
    </row>
    <row r="26698" spans="5:29" s="2" customFormat="1">
      <c r="E26698" s="120"/>
      <c r="M26698" s="120"/>
      <c r="N26698" s="120"/>
      <c r="U26698" s="121"/>
      <c r="V26698" s="122"/>
      <c r="W26698" s="123"/>
      <c r="AC26698" s="123"/>
    </row>
    <row r="26699" spans="5:29" s="2" customFormat="1">
      <c r="E26699" s="120"/>
      <c r="M26699" s="120"/>
      <c r="N26699" s="120"/>
      <c r="U26699" s="121"/>
      <c r="V26699" s="122"/>
      <c r="W26699" s="123"/>
      <c r="AC26699" s="123"/>
    </row>
    <row r="26700" spans="5:29" s="2" customFormat="1">
      <c r="E26700" s="120"/>
      <c r="M26700" s="120"/>
      <c r="N26700" s="120"/>
      <c r="U26700" s="121"/>
      <c r="V26700" s="122"/>
      <c r="W26700" s="123"/>
      <c r="AC26700" s="123"/>
    </row>
    <row r="26701" spans="5:29" s="2" customFormat="1">
      <c r="E26701" s="120"/>
      <c r="M26701" s="120"/>
      <c r="N26701" s="120"/>
      <c r="U26701" s="121"/>
      <c r="V26701" s="122"/>
      <c r="W26701" s="123"/>
      <c r="AC26701" s="123"/>
    </row>
    <row r="26702" spans="5:29" s="2" customFormat="1">
      <c r="E26702" s="120"/>
      <c r="M26702" s="120"/>
      <c r="N26702" s="120"/>
      <c r="U26702" s="121"/>
      <c r="V26702" s="122"/>
      <c r="W26702" s="123"/>
      <c r="AC26702" s="123"/>
    </row>
    <row r="26703" spans="5:29" s="2" customFormat="1">
      <c r="E26703" s="120"/>
      <c r="M26703" s="120"/>
      <c r="N26703" s="120"/>
      <c r="U26703" s="121"/>
      <c r="V26703" s="122"/>
      <c r="W26703" s="123"/>
      <c r="AC26703" s="123"/>
    </row>
    <row r="26704" spans="5:29" s="2" customFormat="1">
      <c r="E26704" s="120"/>
      <c r="M26704" s="120"/>
      <c r="N26704" s="120"/>
      <c r="U26704" s="121"/>
      <c r="V26704" s="122"/>
      <c r="W26704" s="123"/>
      <c r="AC26704" s="123"/>
    </row>
    <row r="26705" spans="5:29" s="2" customFormat="1">
      <c r="E26705" s="120"/>
      <c r="M26705" s="120"/>
      <c r="N26705" s="120"/>
      <c r="U26705" s="121"/>
      <c r="V26705" s="122"/>
      <c r="W26705" s="123"/>
      <c r="AC26705" s="123"/>
    </row>
    <row r="26706" spans="5:29" s="2" customFormat="1">
      <c r="E26706" s="120"/>
      <c r="M26706" s="120"/>
      <c r="N26706" s="120"/>
      <c r="U26706" s="121"/>
      <c r="V26706" s="122"/>
      <c r="W26706" s="123"/>
      <c r="AC26706" s="123"/>
    </row>
    <row r="26707" spans="5:29" s="2" customFormat="1">
      <c r="E26707" s="120"/>
      <c r="M26707" s="120"/>
      <c r="N26707" s="120"/>
      <c r="U26707" s="121"/>
      <c r="V26707" s="122"/>
      <c r="W26707" s="123"/>
      <c r="AC26707" s="123"/>
    </row>
    <row r="26708" spans="5:29" s="2" customFormat="1">
      <c r="E26708" s="120"/>
      <c r="M26708" s="120"/>
      <c r="N26708" s="120"/>
      <c r="U26708" s="121"/>
      <c r="V26708" s="122"/>
      <c r="W26708" s="123"/>
      <c r="AC26708" s="123"/>
    </row>
    <row r="26709" spans="5:29" s="2" customFormat="1">
      <c r="E26709" s="120"/>
      <c r="M26709" s="120"/>
      <c r="N26709" s="120"/>
      <c r="U26709" s="121"/>
      <c r="V26709" s="122"/>
      <c r="W26709" s="123"/>
      <c r="AC26709" s="123"/>
    </row>
    <row r="26710" spans="5:29" s="2" customFormat="1">
      <c r="E26710" s="120"/>
      <c r="M26710" s="120"/>
      <c r="N26710" s="120"/>
      <c r="U26710" s="121"/>
      <c r="V26710" s="122"/>
      <c r="W26710" s="123"/>
      <c r="AC26710" s="123"/>
    </row>
    <row r="26711" spans="5:29" s="2" customFormat="1">
      <c r="E26711" s="120"/>
      <c r="M26711" s="120"/>
      <c r="N26711" s="120"/>
      <c r="U26711" s="121"/>
      <c r="V26711" s="122"/>
      <c r="W26711" s="123"/>
      <c r="AC26711" s="123"/>
    </row>
    <row r="26712" spans="5:29" s="2" customFormat="1">
      <c r="E26712" s="120"/>
      <c r="M26712" s="120"/>
      <c r="N26712" s="120"/>
      <c r="U26712" s="121"/>
      <c r="V26712" s="122"/>
      <c r="W26712" s="123"/>
      <c r="AC26712" s="123"/>
    </row>
    <row r="26713" spans="5:29" s="2" customFormat="1">
      <c r="E26713" s="120"/>
      <c r="M26713" s="120"/>
      <c r="N26713" s="120"/>
      <c r="U26713" s="121"/>
      <c r="V26713" s="122"/>
      <c r="W26713" s="123"/>
      <c r="AC26713" s="123"/>
    </row>
    <row r="26714" spans="5:29" s="2" customFormat="1">
      <c r="E26714" s="120"/>
      <c r="M26714" s="120"/>
      <c r="N26714" s="120"/>
      <c r="U26714" s="121"/>
      <c r="V26714" s="122"/>
      <c r="W26714" s="123"/>
      <c r="AC26714" s="123"/>
    </row>
    <row r="26715" spans="5:29" s="2" customFormat="1">
      <c r="E26715" s="120"/>
      <c r="M26715" s="120"/>
      <c r="N26715" s="120"/>
      <c r="U26715" s="121"/>
      <c r="V26715" s="122"/>
      <c r="W26715" s="123"/>
      <c r="AC26715" s="123"/>
    </row>
    <row r="26716" spans="5:29" s="2" customFormat="1">
      <c r="E26716" s="120"/>
      <c r="M26716" s="120"/>
      <c r="N26716" s="120"/>
      <c r="U26716" s="121"/>
      <c r="V26716" s="122"/>
      <c r="W26716" s="123"/>
      <c r="AC26716" s="123"/>
    </row>
    <row r="26717" spans="5:29" s="2" customFormat="1">
      <c r="E26717" s="120"/>
      <c r="M26717" s="120"/>
      <c r="N26717" s="120"/>
      <c r="U26717" s="121"/>
      <c r="V26717" s="122"/>
      <c r="W26717" s="123"/>
      <c r="AC26717" s="123"/>
    </row>
    <row r="26718" spans="5:29" s="2" customFormat="1">
      <c r="E26718" s="120"/>
      <c r="M26718" s="120"/>
      <c r="N26718" s="120"/>
      <c r="U26718" s="121"/>
      <c r="V26718" s="122"/>
      <c r="W26718" s="123"/>
      <c r="AC26718" s="123"/>
    </row>
    <row r="26719" spans="5:29" s="2" customFormat="1">
      <c r="E26719" s="120"/>
      <c r="M26719" s="120"/>
      <c r="N26719" s="120"/>
      <c r="U26719" s="121"/>
      <c r="V26719" s="122"/>
      <c r="W26719" s="123"/>
      <c r="AC26719" s="123"/>
    </row>
    <row r="26720" spans="5:29" s="2" customFormat="1">
      <c r="E26720" s="120"/>
      <c r="M26720" s="120"/>
      <c r="N26720" s="120"/>
      <c r="U26720" s="121"/>
      <c r="V26720" s="122"/>
      <c r="W26720" s="123"/>
      <c r="AC26720" s="123"/>
    </row>
    <row r="26721" spans="5:29" s="2" customFormat="1">
      <c r="E26721" s="120"/>
      <c r="M26721" s="120"/>
      <c r="N26721" s="120"/>
      <c r="U26721" s="121"/>
      <c r="V26721" s="122"/>
      <c r="W26721" s="123"/>
      <c r="AC26721" s="123"/>
    </row>
    <row r="26722" spans="5:29" s="2" customFormat="1">
      <c r="E26722" s="120"/>
      <c r="M26722" s="120"/>
      <c r="N26722" s="120"/>
      <c r="U26722" s="121"/>
      <c r="V26722" s="122"/>
      <c r="W26722" s="123"/>
      <c r="AC26722" s="123"/>
    </row>
    <row r="26723" spans="5:29" s="2" customFormat="1">
      <c r="E26723" s="120"/>
      <c r="M26723" s="120"/>
      <c r="N26723" s="120"/>
      <c r="U26723" s="121"/>
      <c r="V26723" s="122"/>
      <c r="W26723" s="123"/>
      <c r="AC26723" s="123"/>
    </row>
    <row r="26724" spans="5:29" s="2" customFormat="1">
      <c r="E26724" s="120"/>
      <c r="M26724" s="120"/>
      <c r="N26724" s="120"/>
      <c r="U26724" s="121"/>
      <c r="V26724" s="122"/>
      <c r="W26724" s="123"/>
      <c r="AC26724" s="123"/>
    </row>
    <row r="26725" spans="5:29" s="2" customFormat="1">
      <c r="E26725" s="120"/>
      <c r="M26725" s="120"/>
      <c r="N26725" s="120"/>
      <c r="U26725" s="121"/>
      <c r="V26725" s="122"/>
      <c r="W26725" s="123"/>
      <c r="AC26725" s="123"/>
    </row>
    <row r="26726" spans="5:29" s="2" customFormat="1">
      <c r="E26726" s="120"/>
      <c r="M26726" s="120"/>
      <c r="N26726" s="120"/>
      <c r="U26726" s="121"/>
      <c r="V26726" s="122"/>
      <c r="W26726" s="123"/>
      <c r="AC26726" s="123"/>
    </row>
    <row r="26727" spans="5:29" s="2" customFormat="1">
      <c r="E26727" s="120"/>
      <c r="M26727" s="120"/>
      <c r="N26727" s="120"/>
      <c r="U26727" s="121"/>
      <c r="V26727" s="122"/>
      <c r="W26727" s="123"/>
      <c r="AC26727" s="123"/>
    </row>
    <row r="26728" spans="5:29" s="2" customFormat="1">
      <c r="E26728" s="120"/>
      <c r="M26728" s="120"/>
      <c r="N26728" s="120"/>
      <c r="U26728" s="121"/>
      <c r="V26728" s="122"/>
      <c r="W26728" s="123"/>
      <c r="AC26728" s="123"/>
    </row>
    <row r="26729" spans="5:29" s="2" customFormat="1">
      <c r="E26729" s="120"/>
      <c r="M26729" s="120"/>
      <c r="N26729" s="120"/>
      <c r="U26729" s="121"/>
      <c r="V26729" s="122"/>
      <c r="W26729" s="123"/>
      <c r="AC26729" s="123"/>
    </row>
    <row r="26730" spans="5:29" s="2" customFormat="1">
      <c r="E26730" s="120"/>
      <c r="M26730" s="120"/>
      <c r="N26730" s="120"/>
      <c r="U26730" s="121"/>
      <c r="V26730" s="122"/>
      <c r="W26730" s="123"/>
      <c r="AC26730" s="123"/>
    </row>
    <row r="26731" spans="5:29" s="2" customFormat="1">
      <c r="E26731" s="120"/>
      <c r="M26731" s="120"/>
      <c r="N26731" s="120"/>
      <c r="U26731" s="121"/>
      <c r="V26731" s="122"/>
      <c r="W26731" s="123"/>
      <c r="AC26731" s="123"/>
    </row>
    <row r="26732" spans="5:29" s="2" customFormat="1">
      <c r="E26732" s="120"/>
      <c r="M26732" s="120"/>
      <c r="N26732" s="120"/>
      <c r="U26732" s="121"/>
      <c r="V26732" s="122"/>
      <c r="W26732" s="123"/>
      <c r="AC26732" s="123"/>
    </row>
    <row r="26733" spans="5:29" s="2" customFormat="1">
      <c r="E26733" s="120"/>
      <c r="M26733" s="120"/>
      <c r="N26733" s="120"/>
      <c r="U26733" s="121"/>
      <c r="V26733" s="122"/>
      <c r="W26733" s="123"/>
      <c r="AC26733" s="123"/>
    </row>
    <row r="26734" spans="5:29" s="2" customFormat="1">
      <c r="E26734" s="120"/>
      <c r="M26734" s="120"/>
      <c r="N26734" s="120"/>
      <c r="U26734" s="121"/>
      <c r="V26734" s="122"/>
      <c r="W26734" s="123"/>
      <c r="AC26734" s="123"/>
    </row>
    <row r="26735" spans="5:29" s="2" customFormat="1">
      <c r="E26735" s="120"/>
      <c r="M26735" s="120"/>
      <c r="N26735" s="120"/>
      <c r="U26735" s="121"/>
      <c r="V26735" s="122"/>
      <c r="W26735" s="123"/>
      <c r="AC26735" s="123"/>
    </row>
    <row r="26736" spans="5:29" s="2" customFormat="1">
      <c r="E26736" s="120"/>
      <c r="M26736" s="120"/>
      <c r="N26736" s="120"/>
      <c r="U26736" s="121"/>
      <c r="V26736" s="122"/>
      <c r="W26736" s="123"/>
      <c r="AC26736" s="123"/>
    </row>
    <row r="26737" spans="5:29" s="2" customFormat="1">
      <c r="E26737" s="120"/>
      <c r="M26737" s="120"/>
      <c r="N26737" s="120"/>
      <c r="U26737" s="121"/>
      <c r="V26737" s="122"/>
      <c r="W26737" s="123"/>
      <c r="AC26737" s="123"/>
    </row>
    <row r="26738" spans="5:29" s="2" customFormat="1">
      <c r="E26738" s="120"/>
      <c r="M26738" s="120"/>
      <c r="N26738" s="120"/>
      <c r="U26738" s="121"/>
      <c r="V26738" s="122"/>
      <c r="W26738" s="123"/>
      <c r="AC26738" s="123"/>
    </row>
    <row r="26739" spans="5:29" s="2" customFormat="1">
      <c r="E26739" s="120"/>
      <c r="M26739" s="120"/>
      <c r="N26739" s="120"/>
      <c r="U26739" s="121"/>
      <c r="V26739" s="122"/>
      <c r="W26739" s="123"/>
      <c r="AC26739" s="123"/>
    </row>
    <row r="26740" spans="5:29" s="2" customFormat="1">
      <c r="E26740" s="120"/>
      <c r="M26740" s="120"/>
      <c r="N26740" s="120"/>
      <c r="U26740" s="121"/>
      <c r="V26740" s="122"/>
      <c r="W26740" s="123"/>
      <c r="AC26740" s="123"/>
    </row>
    <row r="26741" spans="5:29" s="2" customFormat="1">
      <c r="E26741" s="120"/>
      <c r="M26741" s="120"/>
      <c r="N26741" s="120"/>
      <c r="U26741" s="121"/>
      <c r="V26741" s="122"/>
      <c r="W26741" s="123"/>
      <c r="AC26741" s="123"/>
    </row>
    <row r="26742" spans="5:29" s="2" customFormat="1">
      <c r="E26742" s="120"/>
      <c r="M26742" s="120"/>
      <c r="N26742" s="120"/>
      <c r="U26742" s="121"/>
      <c r="V26742" s="122"/>
      <c r="W26742" s="123"/>
      <c r="AC26742" s="123"/>
    </row>
    <row r="26743" spans="5:29" s="2" customFormat="1">
      <c r="E26743" s="120"/>
      <c r="M26743" s="120"/>
      <c r="N26743" s="120"/>
      <c r="U26743" s="121"/>
      <c r="V26743" s="122"/>
      <c r="W26743" s="123"/>
      <c r="AC26743" s="123"/>
    </row>
    <row r="26744" spans="5:29" s="2" customFormat="1">
      <c r="E26744" s="120"/>
      <c r="M26744" s="120"/>
      <c r="N26744" s="120"/>
      <c r="U26744" s="121"/>
      <c r="V26744" s="122"/>
      <c r="W26744" s="123"/>
      <c r="AC26744" s="123"/>
    </row>
    <row r="26745" spans="5:29" s="2" customFormat="1">
      <c r="E26745" s="120"/>
      <c r="M26745" s="120"/>
      <c r="N26745" s="120"/>
      <c r="U26745" s="121"/>
      <c r="V26745" s="122"/>
      <c r="W26745" s="123"/>
      <c r="AC26745" s="123"/>
    </row>
    <row r="26746" spans="5:29" s="2" customFormat="1">
      <c r="E26746" s="120"/>
      <c r="M26746" s="120"/>
      <c r="N26746" s="120"/>
      <c r="U26746" s="121"/>
      <c r="V26746" s="122"/>
      <c r="W26746" s="123"/>
      <c r="AC26746" s="123"/>
    </row>
    <row r="26747" spans="5:29" s="2" customFormat="1">
      <c r="E26747" s="120"/>
      <c r="M26747" s="120"/>
      <c r="N26747" s="120"/>
      <c r="U26747" s="121"/>
      <c r="V26747" s="122"/>
      <c r="W26747" s="123"/>
      <c r="AC26747" s="123"/>
    </row>
    <row r="26748" spans="5:29" s="2" customFormat="1">
      <c r="E26748" s="120"/>
      <c r="M26748" s="120"/>
      <c r="N26748" s="120"/>
      <c r="U26748" s="121"/>
      <c r="V26748" s="122"/>
      <c r="W26748" s="123"/>
      <c r="AC26748" s="123"/>
    </row>
    <row r="26749" spans="5:29" s="2" customFormat="1">
      <c r="E26749" s="120"/>
      <c r="M26749" s="120"/>
      <c r="N26749" s="120"/>
      <c r="U26749" s="121"/>
      <c r="V26749" s="122"/>
      <c r="W26749" s="123"/>
      <c r="AC26749" s="123"/>
    </row>
    <row r="26750" spans="5:29" s="2" customFormat="1">
      <c r="E26750" s="120"/>
      <c r="M26750" s="120"/>
      <c r="N26750" s="120"/>
      <c r="U26750" s="121"/>
      <c r="V26750" s="122"/>
      <c r="W26750" s="123"/>
      <c r="AC26750" s="123"/>
    </row>
    <row r="26751" spans="5:29" s="2" customFormat="1">
      <c r="E26751" s="120"/>
      <c r="M26751" s="120"/>
      <c r="N26751" s="120"/>
      <c r="U26751" s="121"/>
      <c r="V26751" s="122"/>
      <c r="W26751" s="123"/>
      <c r="AC26751" s="123"/>
    </row>
    <row r="26752" spans="5:29" s="2" customFormat="1">
      <c r="E26752" s="120"/>
      <c r="M26752" s="120"/>
      <c r="N26752" s="120"/>
      <c r="U26752" s="121"/>
      <c r="V26752" s="122"/>
      <c r="W26752" s="123"/>
      <c r="AC26752" s="123"/>
    </row>
    <row r="26753" spans="5:29" s="2" customFormat="1">
      <c r="E26753" s="120"/>
      <c r="M26753" s="120"/>
      <c r="N26753" s="120"/>
      <c r="U26753" s="121"/>
      <c r="V26753" s="122"/>
      <c r="W26753" s="123"/>
      <c r="AC26753" s="123"/>
    </row>
    <row r="26754" spans="5:29" s="2" customFormat="1">
      <c r="E26754" s="120"/>
      <c r="M26754" s="120"/>
      <c r="N26754" s="120"/>
      <c r="U26754" s="121"/>
      <c r="V26754" s="122"/>
      <c r="W26754" s="123"/>
      <c r="AC26754" s="123"/>
    </row>
    <row r="26755" spans="5:29" s="2" customFormat="1">
      <c r="E26755" s="120"/>
      <c r="M26755" s="120"/>
      <c r="N26755" s="120"/>
      <c r="U26755" s="121"/>
      <c r="V26755" s="122"/>
      <c r="W26755" s="123"/>
      <c r="AC26755" s="123"/>
    </row>
    <row r="26756" spans="5:29" s="2" customFormat="1">
      <c r="E26756" s="120"/>
      <c r="M26756" s="120"/>
      <c r="N26756" s="120"/>
      <c r="U26756" s="121"/>
      <c r="V26756" s="122"/>
      <c r="W26756" s="123"/>
      <c r="AC26756" s="123"/>
    </row>
    <row r="26757" spans="5:29" s="2" customFormat="1">
      <c r="E26757" s="120"/>
      <c r="M26757" s="120"/>
      <c r="N26757" s="120"/>
      <c r="U26757" s="121"/>
      <c r="V26757" s="122"/>
      <c r="W26757" s="123"/>
      <c r="AC26757" s="123"/>
    </row>
    <row r="26758" spans="5:29" s="2" customFormat="1">
      <c r="E26758" s="120"/>
      <c r="M26758" s="120"/>
      <c r="N26758" s="120"/>
      <c r="U26758" s="121"/>
      <c r="V26758" s="122"/>
      <c r="W26758" s="123"/>
      <c r="AC26758" s="123"/>
    </row>
    <row r="26759" spans="5:29" s="2" customFormat="1">
      <c r="E26759" s="120"/>
      <c r="M26759" s="120"/>
      <c r="N26759" s="120"/>
      <c r="U26759" s="121"/>
      <c r="V26759" s="122"/>
      <c r="W26759" s="123"/>
      <c r="AC26759" s="123"/>
    </row>
    <row r="26760" spans="5:29" s="2" customFormat="1">
      <c r="E26760" s="120"/>
      <c r="M26760" s="120"/>
      <c r="N26760" s="120"/>
      <c r="U26760" s="121"/>
      <c r="V26760" s="122"/>
      <c r="W26760" s="123"/>
      <c r="AC26760" s="123"/>
    </row>
    <row r="26761" spans="5:29" s="2" customFormat="1">
      <c r="E26761" s="120"/>
      <c r="M26761" s="120"/>
      <c r="N26761" s="120"/>
      <c r="U26761" s="121"/>
      <c r="V26761" s="122"/>
      <c r="W26761" s="123"/>
      <c r="AC26761" s="123"/>
    </row>
    <row r="26762" spans="5:29" s="2" customFormat="1">
      <c r="E26762" s="120"/>
      <c r="M26762" s="120"/>
      <c r="N26762" s="120"/>
      <c r="U26762" s="121"/>
      <c r="V26762" s="122"/>
      <c r="W26762" s="123"/>
      <c r="AC26762" s="123"/>
    </row>
    <row r="26763" spans="5:29" s="2" customFormat="1">
      <c r="E26763" s="120"/>
      <c r="M26763" s="120"/>
      <c r="N26763" s="120"/>
      <c r="U26763" s="121"/>
      <c r="V26763" s="122"/>
      <c r="W26763" s="123"/>
      <c r="AC26763" s="123"/>
    </row>
    <row r="26764" spans="5:29" s="2" customFormat="1">
      <c r="E26764" s="120"/>
      <c r="M26764" s="120"/>
      <c r="N26764" s="120"/>
      <c r="U26764" s="121"/>
      <c r="V26764" s="122"/>
      <c r="W26764" s="123"/>
      <c r="AC26764" s="123"/>
    </row>
    <row r="26765" spans="5:29" s="2" customFormat="1">
      <c r="E26765" s="120"/>
      <c r="M26765" s="120"/>
      <c r="N26765" s="120"/>
      <c r="U26765" s="121"/>
      <c r="V26765" s="122"/>
      <c r="W26765" s="123"/>
      <c r="AC26765" s="123"/>
    </row>
    <row r="26766" spans="5:29" s="2" customFormat="1">
      <c r="E26766" s="120"/>
      <c r="M26766" s="120"/>
      <c r="N26766" s="120"/>
      <c r="U26766" s="121"/>
      <c r="V26766" s="122"/>
      <c r="W26766" s="123"/>
      <c r="AC26766" s="123"/>
    </row>
    <row r="26767" spans="5:29" s="2" customFormat="1">
      <c r="E26767" s="120"/>
      <c r="M26767" s="120"/>
      <c r="N26767" s="120"/>
      <c r="U26767" s="121"/>
      <c r="V26767" s="122"/>
      <c r="W26767" s="123"/>
      <c r="AC26767" s="123"/>
    </row>
    <row r="26768" spans="5:29" s="2" customFormat="1">
      <c r="E26768" s="120"/>
      <c r="M26768" s="120"/>
      <c r="N26768" s="120"/>
      <c r="U26768" s="121"/>
      <c r="V26768" s="122"/>
      <c r="W26768" s="123"/>
      <c r="AC26768" s="123"/>
    </row>
    <row r="26769" spans="5:29" s="2" customFormat="1">
      <c r="E26769" s="120"/>
      <c r="M26769" s="120"/>
      <c r="N26769" s="120"/>
      <c r="U26769" s="121"/>
      <c r="V26769" s="122"/>
      <c r="W26769" s="123"/>
      <c r="AC26769" s="123"/>
    </row>
    <row r="26770" spans="5:29" s="2" customFormat="1">
      <c r="E26770" s="120"/>
      <c r="M26770" s="120"/>
      <c r="N26770" s="120"/>
      <c r="U26770" s="121"/>
      <c r="V26770" s="122"/>
      <c r="W26770" s="123"/>
      <c r="AC26770" s="123"/>
    </row>
    <row r="26771" spans="5:29" s="2" customFormat="1">
      <c r="E26771" s="120"/>
      <c r="M26771" s="120"/>
      <c r="N26771" s="120"/>
      <c r="U26771" s="121"/>
      <c r="V26771" s="122"/>
      <c r="W26771" s="123"/>
      <c r="AC26771" s="123"/>
    </row>
    <row r="26772" spans="5:29" s="2" customFormat="1">
      <c r="E26772" s="120"/>
      <c r="M26772" s="120"/>
      <c r="N26772" s="120"/>
      <c r="U26772" s="121"/>
      <c r="V26772" s="122"/>
      <c r="W26772" s="123"/>
      <c r="AC26772" s="123"/>
    </row>
    <row r="26773" spans="5:29" s="2" customFormat="1">
      <c r="E26773" s="120"/>
      <c r="M26773" s="120"/>
      <c r="N26773" s="120"/>
      <c r="U26773" s="121"/>
      <c r="V26773" s="122"/>
      <c r="W26773" s="123"/>
      <c r="AC26773" s="123"/>
    </row>
    <row r="26774" spans="5:29" s="2" customFormat="1">
      <c r="E26774" s="120"/>
      <c r="M26774" s="120"/>
      <c r="N26774" s="120"/>
      <c r="U26774" s="121"/>
      <c r="V26774" s="122"/>
      <c r="W26774" s="123"/>
      <c r="AC26774" s="123"/>
    </row>
    <row r="26775" spans="5:29" s="2" customFormat="1">
      <c r="E26775" s="120"/>
      <c r="M26775" s="120"/>
      <c r="N26775" s="120"/>
      <c r="U26775" s="121"/>
      <c r="V26775" s="122"/>
      <c r="W26775" s="123"/>
      <c r="AC26775" s="123"/>
    </row>
    <row r="26776" spans="5:29" s="2" customFormat="1">
      <c r="E26776" s="120"/>
      <c r="M26776" s="120"/>
      <c r="N26776" s="120"/>
      <c r="U26776" s="121"/>
      <c r="V26776" s="122"/>
      <c r="W26776" s="123"/>
      <c r="AC26776" s="123"/>
    </row>
    <row r="26777" spans="5:29" s="2" customFormat="1">
      <c r="E26777" s="120"/>
      <c r="M26777" s="120"/>
      <c r="N26777" s="120"/>
      <c r="U26777" s="121"/>
      <c r="V26777" s="122"/>
      <c r="W26777" s="123"/>
      <c r="AC26777" s="123"/>
    </row>
    <row r="26778" spans="5:29" s="2" customFormat="1">
      <c r="E26778" s="120"/>
      <c r="M26778" s="120"/>
      <c r="N26778" s="120"/>
      <c r="U26778" s="121"/>
      <c r="V26778" s="122"/>
      <c r="W26778" s="123"/>
      <c r="AC26778" s="123"/>
    </row>
    <row r="26779" spans="5:29" s="2" customFormat="1">
      <c r="E26779" s="120"/>
      <c r="M26779" s="120"/>
      <c r="N26779" s="120"/>
      <c r="U26779" s="121"/>
      <c r="V26779" s="122"/>
      <c r="W26779" s="123"/>
      <c r="AC26779" s="123"/>
    </row>
    <row r="26780" spans="5:29" s="2" customFormat="1">
      <c r="E26780" s="120"/>
      <c r="M26780" s="120"/>
      <c r="N26780" s="120"/>
      <c r="U26780" s="121"/>
      <c r="V26780" s="122"/>
      <c r="W26780" s="123"/>
      <c r="AC26780" s="123"/>
    </row>
    <row r="26781" spans="5:29" s="2" customFormat="1">
      <c r="E26781" s="120"/>
      <c r="M26781" s="120"/>
      <c r="N26781" s="120"/>
      <c r="U26781" s="121"/>
      <c r="V26781" s="122"/>
      <c r="W26781" s="123"/>
      <c r="AC26781" s="123"/>
    </row>
    <row r="26782" spans="5:29" s="2" customFormat="1">
      <c r="E26782" s="120"/>
      <c r="M26782" s="120"/>
      <c r="N26782" s="120"/>
      <c r="U26782" s="121"/>
      <c r="V26782" s="122"/>
      <c r="W26782" s="123"/>
      <c r="AC26782" s="123"/>
    </row>
    <row r="26783" spans="5:29" s="2" customFormat="1">
      <c r="E26783" s="120"/>
      <c r="M26783" s="120"/>
      <c r="N26783" s="120"/>
      <c r="U26783" s="121"/>
      <c r="V26783" s="122"/>
      <c r="W26783" s="123"/>
      <c r="AC26783" s="123"/>
    </row>
    <row r="26784" spans="5:29" s="2" customFormat="1">
      <c r="E26784" s="120"/>
      <c r="M26784" s="120"/>
      <c r="N26784" s="120"/>
      <c r="U26784" s="121"/>
      <c r="V26784" s="122"/>
      <c r="W26784" s="123"/>
      <c r="AC26784" s="123"/>
    </row>
    <row r="26785" spans="5:29" s="2" customFormat="1">
      <c r="E26785" s="120"/>
      <c r="M26785" s="120"/>
      <c r="N26785" s="120"/>
      <c r="U26785" s="121"/>
      <c r="V26785" s="122"/>
      <c r="W26785" s="123"/>
      <c r="AC26785" s="123"/>
    </row>
    <row r="26786" spans="5:29" s="2" customFormat="1">
      <c r="E26786" s="120"/>
      <c r="M26786" s="120"/>
      <c r="N26786" s="120"/>
      <c r="U26786" s="121"/>
      <c r="V26786" s="122"/>
      <c r="W26786" s="123"/>
      <c r="AC26786" s="123"/>
    </row>
    <row r="26787" spans="5:29" s="2" customFormat="1">
      <c r="E26787" s="120"/>
      <c r="M26787" s="120"/>
      <c r="N26787" s="120"/>
      <c r="U26787" s="121"/>
      <c r="V26787" s="122"/>
      <c r="W26787" s="123"/>
      <c r="AC26787" s="123"/>
    </row>
    <row r="26788" spans="5:29" s="2" customFormat="1">
      <c r="E26788" s="120"/>
      <c r="M26788" s="120"/>
      <c r="N26788" s="120"/>
      <c r="U26788" s="121"/>
      <c r="V26788" s="122"/>
      <c r="W26788" s="123"/>
      <c r="AC26788" s="123"/>
    </row>
    <row r="26789" spans="5:29" s="2" customFormat="1">
      <c r="E26789" s="120"/>
      <c r="M26789" s="120"/>
      <c r="N26789" s="120"/>
      <c r="U26789" s="121"/>
      <c r="V26789" s="122"/>
      <c r="W26789" s="123"/>
      <c r="AC26789" s="123"/>
    </row>
    <row r="26790" spans="5:29" s="2" customFormat="1">
      <c r="E26790" s="120"/>
      <c r="M26790" s="120"/>
      <c r="N26790" s="120"/>
      <c r="U26790" s="121"/>
      <c r="V26790" s="122"/>
      <c r="W26790" s="123"/>
      <c r="AC26790" s="123"/>
    </row>
    <row r="26791" spans="5:29" s="2" customFormat="1">
      <c r="E26791" s="120"/>
      <c r="M26791" s="120"/>
      <c r="N26791" s="120"/>
      <c r="U26791" s="121"/>
      <c r="V26791" s="122"/>
      <c r="W26791" s="123"/>
      <c r="AC26791" s="123"/>
    </row>
    <row r="26792" spans="5:29" s="2" customFormat="1">
      <c r="E26792" s="120"/>
      <c r="M26792" s="120"/>
      <c r="N26792" s="120"/>
      <c r="U26792" s="121"/>
      <c r="V26792" s="122"/>
      <c r="W26792" s="123"/>
      <c r="AC26792" s="123"/>
    </row>
    <row r="26793" spans="5:29" s="2" customFormat="1">
      <c r="E26793" s="120"/>
      <c r="M26793" s="120"/>
      <c r="N26793" s="120"/>
      <c r="U26793" s="121"/>
      <c r="V26793" s="122"/>
      <c r="W26793" s="123"/>
      <c r="AC26793" s="123"/>
    </row>
    <row r="26794" spans="5:29" s="2" customFormat="1">
      <c r="E26794" s="120"/>
      <c r="M26794" s="120"/>
      <c r="N26794" s="120"/>
      <c r="U26794" s="121"/>
      <c r="V26794" s="122"/>
      <c r="W26794" s="123"/>
      <c r="AC26794" s="123"/>
    </row>
    <row r="26795" spans="5:29" s="2" customFormat="1">
      <c r="E26795" s="120"/>
      <c r="M26795" s="120"/>
      <c r="N26795" s="120"/>
      <c r="U26795" s="121"/>
      <c r="V26795" s="122"/>
      <c r="W26795" s="123"/>
      <c r="AC26795" s="123"/>
    </row>
    <row r="26796" spans="5:29" s="2" customFormat="1">
      <c r="E26796" s="120"/>
      <c r="M26796" s="120"/>
      <c r="N26796" s="120"/>
      <c r="U26796" s="121"/>
      <c r="V26796" s="122"/>
      <c r="W26796" s="123"/>
      <c r="AC26796" s="123"/>
    </row>
    <row r="26797" spans="5:29" s="2" customFormat="1">
      <c r="E26797" s="120"/>
      <c r="M26797" s="120"/>
      <c r="N26797" s="120"/>
      <c r="U26797" s="121"/>
      <c r="V26797" s="122"/>
      <c r="W26797" s="123"/>
      <c r="AC26797" s="123"/>
    </row>
    <row r="26798" spans="5:29" s="2" customFormat="1">
      <c r="E26798" s="120"/>
      <c r="M26798" s="120"/>
      <c r="N26798" s="120"/>
      <c r="U26798" s="121"/>
      <c r="V26798" s="122"/>
      <c r="W26798" s="123"/>
      <c r="AC26798" s="123"/>
    </row>
    <row r="26799" spans="5:29" s="2" customFormat="1">
      <c r="E26799" s="120"/>
      <c r="M26799" s="120"/>
      <c r="N26799" s="120"/>
      <c r="U26799" s="121"/>
      <c r="V26799" s="122"/>
      <c r="W26799" s="123"/>
      <c r="AC26799" s="123"/>
    </row>
    <row r="26800" spans="5:29" s="2" customFormat="1">
      <c r="E26800" s="120"/>
      <c r="M26800" s="120"/>
      <c r="N26800" s="120"/>
      <c r="U26800" s="121"/>
      <c r="V26800" s="122"/>
      <c r="W26800" s="123"/>
      <c r="AC26800" s="123"/>
    </row>
    <row r="26801" spans="5:29" s="2" customFormat="1">
      <c r="E26801" s="120"/>
      <c r="M26801" s="120"/>
      <c r="N26801" s="120"/>
      <c r="U26801" s="121"/>
      <c r="V26801" s="122"/>
      <c r="W26801" s="123"/>
      <c r="AC26801" s="123"/>
    </row>
    <row r="26802" spans="5:29" s="2" customFormat="1">
      <c r="E26802" s="120"/>
      <c r="M26802" s="120"/>
      <c r="N26802" s="120"/>
      <c r="U26802" s="121"/>
      <c r="V26802" s="122"/>
      <c r="W26802" s="123"/>
      <c r="AC26802" s="123"/>
    </row>
    <row r="26803" spans="5:29" s="2" customFormat="1">
      <c r="E26803" s="120"/>
      <c r="M26803" s="120"/>
      <c r="N26803" s="120"/>
      <c r="U26803" s="121"/>
      <c r="V26803" s="122"/>
      <c r="W26803" s="123"/>
      <c r="AC26803" s="123"/>
    </row>
    <row r="26804" spans="5:29" s="2" customFormat="1">
      <c r="E26804" s="120"/>
      <c r="M26804" s="120"/>
      <c r="N26804" s="120"/>
      <c r="U26804" s="121"/>
      <c r="V26804" s="122"/>
      <c r="W26804" s="123"/>
      <c r="AC26804" s="123"/>
    </row>
    <row r="26805" spans="5:29" s="2" customFormat="1">
      <c r="E26805" s="120"/>
      <c r="M26805" s="120"/>
      <c r="N26805" s="120"/>
      <c r="U26805" s="121"/>
      <c r="V26805" s="122"/>
      <c r="W26805" s="123"/>
      <c r="AC26805" s="123"/>
    </row>
    <row r="26806" spans="5:29" s="2" customFormat="1">
      <c r="E26806" s="120"/>
      <c r="M26806" s="120"/>
      <c r="N26806" s="120"/>
      <c r="U26806" s="121"/>
      <c r="V26806" s="122"/>
      <c r="W26806" s="123"/>
      <c r="AC26806" s="123"/>
    </row>
    <row r="26807" spans="5:29" s="2" customFormat="1">
      <c r="E26807" s="120"/>
      <c r="M26807" s="120"/>
      <c r="N26807" s="120"/>
      <c r="U26807" s="121"/>
      <c r="V26807" s="122"/>
      <c r="W26807" s="123"/>
      <c r="AC26807" s="123"/>
    </row>
    <row r="26808" spans="5:29" s="2" customFormat="1">
      <c r="E26808" s="120"/>
      <c r="M26808" s="120"/>
      <c r="N26808" s="120"/>
      <c r="U26808" s="121"/>
      <c r="V26808" s="122"/>
      <c r="W26808" s="123"/>
      <c r="AC26808" s="123"/>
    </row>
    <row r="26809" spans="5:29" s="2" customFormat="1">
      <c r="E26809" s="120"/>
      <c r="M26809" s="120"/>
      <c r="N26809" s="120"/>
      <c r="U26809" s="121"/>
      <c r="V26809" s="122"/>
      <c r="W26809" s="123"/>
      <c r="AC26809" s="123"/>
    </row>
    <row r="26810" spans="5:29" s="2" customFormat="1">
      <c r="E26810" s="120"/>
      <c r="M26810" s="120"/>
      <c r="N26810" s="120"/>
      <c r="U26810" s="121"/>
      <c r="V26810" s="122"/>
      <c r="W26810" s="123"/>
      <c r="AC26810" s="123"/>
    </row>
    <row r="26811" spans="5:29" s="2" customFormat="1">
      <c r="E26811" s="120"/>
      <c r="M26811" s="120"/>
      <c r="N26811" s="120"/>
      <c r="U26811" s="121"/>
      <c r="V26811" s="122"/>
      <c r="W26811" s="123"/>
      <c r="AC26811" s="123"/>
    </row>
    <row r="26812" spans="5:29" s="2" customFormat="1">
      <c r="E26812" s="120"/>
      <c r="M26812" s="120"/>
      <c r="N26812" s="120"/>
      <c r="U26812" s="121"/>
      <c r="V26812" s="122"/>
      <c r="W26812" s="123"/>
      <c r="AC26812" s="123"/>
    </row>
    <row r="26813" spans="5:29" s="2" customFormat="1">
      <c r="E26813" s="120"/>
      <c r="M26813" s="120"/>
      <c r="N26813" s="120"/>
      <c r="U26813" s="121"/>
      <c r="V26813" s="122"/>
      <c r="W26813" s="123"/>
      <c r="AC26813" s="123"/>
    </row>
    <row r="26814" spans="5:29" s="2" customFormat="1">
      <c r="E26814" s="120"/>
      <c r="M26814" s="120"/>
      <c r="N26814" s="120"/>
      <c r="U26814" s="121"/>
      <c r="V26814" s="122"/>
      <c r="W26814" s="123"/>
      <c r="AC26814" s="123"/>
    </row>
    <row r="26815" spans="5:29" s="2" customFormat="1">
      <c r="E26815" s="120"/>
      <c r="M26815" s="120"/>
      <c r="N26815" s="120"/>
      <c r="U26815" s="121"/>
      <c r="V26815" s="122"/>
      <c r="W26815" s="123"/>
      <c r="AC26815" s="123"/>
    </row>
    <row r="26816" spans="5:29" s="2" customFormat="1">
      <c r="E26816" s="120"/>
      <c r="M26816" s="120"/>
      <c r="N26816" s="120"/>
      <c r="U26816" s="121"/>
      <c r="V26816" s="122"/>
      <c r="W26816" s="123"/>
      <c r="AC26816" s="123"/>
    </row>
    <row r="26817" spans="5:29" s="2" customFormat="1">
      <c r="E26817" s="120"/>
      <c r="M26817" s="120"/>
      <c r="N26817" s="120"/>
      <c r="U26817" s="121"/>
      <c r="V26817" s="122"/>
      <c r="W26817" s="123"/>
      <c r="AC26817" s="123"/>
    </row>
    <row r="26818" spans="5:29" s="2" customFormat="1">
      <c r="E26818" s="120"/>
      <c r="M26818" s="120"/>
      <c r="N26818" s="120"/>
      <c r="U26818" s="121"/>
      <c r="V26818" s="122"/>
      <c r="W26818" s="123"/>
      <c r="AC26818" s="123"/>
    </row>
    <row r="26819" spans="5:29" s="2" customFormat="1">
      <c r="E26819" s="120"/>
      <c r="M26819" s="120"/>
      <c r="N26819" s="120"/>
      <c r="U26819" s="121"/>
      <c r="V26819" s="122"/>
      <c r="W26819" s="123"/>
      <c r="AC26819" s="123"/>
    </row>
    <row r="26820" spans="5:29" s="2" customFormat="1">
      <c r="E26820" s="120"/>
      <c r="M26820" s="120"/>
      <c r="N26820" s="120"/>
      <c r="U26820" s="121"/>
      <c r="V26820" s="122"/>
      <c r="W26820" s="123"/>
      <c r="AC26820" s="123"/>
    </row>
    <row r="26821" spans="5:29" s="2" customFormat="1">
      <c r="E26821" s="120"/>
      <c r="M26821" s="120"/>
      <c r="N26821" s="120"/>
      <c r="U26821" s="121"/>
      <c r="V26821" s="122"/>
      <c r="W26821" s="123"/>
      <c r="AC26821" s="123"/>
    </row>
    <row r="26822" spans="5:29" s="2" customFormat="1">
      <c r="E26822" s="120"/>
      <c r="M26822" s="120"/>
      <c r="N26822" s="120"/>
      <c r="U26822" s="121"/>
      <c r="V26822" s="122"/>
      <c r="W26822" s="123"/>
      <c r="AC26822" s="123"/>
    </row>
    <row r="26823" spans="5:29" s="2" customFormat="1">
      <c r="E26823" s="120"/>
      <c r="M26823" s="120"/>
      <c r="N26823" s="120"/>
      <c r="U26823" s="121"/>
      <c r="V26823" s="122"/>
      <c r="W26823" s="123"/>
      <c r="AC26823" s="123"/>
    </row>
    <row r="26824" spans="5:29" s="2" customFormat="1">
      <c r="E26824" s="120"/>
      <c r="M26824" s="120"/>
      <c r="N26824" s="120"/>
      <c r="U26824" s="121"/>
      <c r="V26824" s="122"/>
      <c r="W26824" s="123"/>
      <c r="AC26824" s="123"/>
    </row>
    <row r="26825" spans="5:29" s="2" customFormat="1">
      <c r="E26825" s="120"/>
      <c r="M26825" s="120"/>
      <c r="N26825" s="120"/>
      <c r="U26825" s="121"/>
      <c r="V26825" s="122"/>
      <c r="W26825" s="123"/>
      <c r="AC26825" s="123"/>
    </row>
    <row r="26826" spans="5:29" s="2" customFormat="1">
      <c r="E26826" s="120"/>
      <c r="M26826" s="120"/>
      <c r="N26826" s="120"/>
      <c r="U26826" s="121"/>
      <c r="V26826" s="122"/>
      <c r="W26826" s="123"/>
      <c r="AC26826" s="123"/>
    </row>
    <row r="26827" spans="5:29" s="2" customFormat="1">
      <c r="E26827" s="120"/>
      <c r="M26827" s="120"/>
      <c r="N26827" s="120"/>
      <c r="U26827" s="121"/>
      <c r="V26827" s="122"/>
      <c r="W26827" s="123"/>
      <c r="AC26827" s="123"/>
    </row>
    <row r="26828" spans="5:29" s="2" customFormat="1">
      <c r="E26828" s="120"/>
      <c r="M26828" s="120"/>
      <c r="N26828" s="120"/>
      <c r="U26828" s="121"/>
      <c r="V26828" s="122"/>
      <c r="W26828" s="123"/>
      <c r="AC26828" s="123"/>
    </row>
    <row r="26829" spans="5:29" s="2" customFormat="1">
      <c r="E26829" s="120"/>
      <c r="M26829" s="120"/>
      <c r="N26829" s="120"/>
      <c r="U26829" s="121"/>
      <c r="V26829" s="122"/>
      <c r="W26829" s="123"/>
      <c r="AC26829" s="123"/>
    </row>
    <row r="26830" spans="5:29" s="2" customFormat="1">
      <c r="E26830" s="120"/>
      <c r="M26830" s="120"/>
      <c r="N26830" s="120"/>
      <c r="U26830" s="121"/>
      <c r="V26830" s="122"/>
      <c r="W26830" s="123"/>
      <c r="AC26830" s="123"/>
    </row>
    <row r="26831" spans="5:29" s="2" customFormat="1">
      <c r="E26831" s="120"/>
      <c r="M26831" s="120"/>
      <c r="N26831" s="120"/>
      <c r="U26831" s="121"/>
      <c r="V26831" s="122"/>
      <c r="W26831" s="123"/>
      <c r="AC26831" s="123"/>
    </row>
    <row r="26832" spans="5:29" s="2" customFormat="1">
      <c r="E26832" s="120"/>
      <c r="M26832" s="120"/>
      <c r="N26832" s="120"/>
      <c r="U26832" s="121"/>
      <c r="V26832" s="122"/>
      <c r="W26832" s="123"/>
      <c r="AC26832" s="123"/>
    </row>
    <row r="26833" spans="5:29" s="2" customFormat="1">
      <c r="E26833" s="120"/>
      <c r="M26833" s="120"/>
      <c r="N26833" s="120"/>
      <c r="U26833" s="121"/>
      <c r="V26833" s="122"/>
      <c r="W26833" s="123"/>
      <c r="AC26833" s="123"/>
    </row>
    <row r="26834" spans="5:29" s="2" customFormat="1">
      <c r="E26834" s="120"/>
      <c r="M26834" s="120"/>
      <c r="N26834" s="120"/>
      <c r="U26834" s="121"/>
      <c r="V26834" s="122"/>
      <c r="W26834" s="123"/>
      <c r="AC26834" s="123"/>
    </row>
    <row r="26835" spans="5:29" s="2" customFormat="1">
      <c r="E26835" s="120"/>
      <c r="M26835" s="120"/>
      <c r="N26835" s="120"/>
      <c r="U26835" s="121"/>
      <c r="V26835" s="122"/>
      <c r="W26835" s="123"/>
      <c r="AC26835" s="123"/>
    </row>
    <row r="26836" spans="5:29" s="2" customFormat="1">
      <c r="E26836" s="120"/>
      <c r="M26836" s="120"/>
      <c r="N26836" s="120"/>
      <c r="U26836" s="121"/>
      <c r="V26836" s="122"/>
      <c r="W26836" s="123"/>
      <c r="AC26836" s="123"/>
    </row>
    <row r="26837" spans="5:29" s="2" customFormat="1">
      <c r="E26837" s="120"/>
      <c r="M26837" s="120"/>
      <c r="N26837" s="120"/>
      <c r="U26837" s="121"/>
      <c r="V26837" s="122"/>
      <c r="W26837" s="123"/>
      <c r="AC26837" s="123"/>
    </row>
    <row r="26838" spans="5:29" s="2" customFormat="1">
      <c r="E26838" s="120"/>
      <c r="M26838" s="120"/>
      <c r="N26838" s="120"/>
      <c r="U26838" s="121"/>
      <c r="V26838" s="122"/>
      <c r="W26838" s="123"/>
      <c r="AC26838" s="123"/>
    </row>
    <row r="26839" spans="5:29" s="2" customFormat="1">
      <c r="E26839" s="120"/>
      <c r="M26839" s="120"/>
      <c r="N26839" s="120"/>
      <c r="U26839" s="121"/>
      <c r="V26839" s="122"/>
      <c r="W26839" s="123"/>
      <c r="AC26839" s="123"/>
    </row>
    <row r="26840" spans="5:29" s="2" customFormat="1">
      <c r="E26840" s="120"/>
      <c r="M26840" s="120"/>
      <c r="N26840" s="120"/>
      <c r="U26840" s="121"/>
      <c r="V26840" s="122"/>
      <c r="W26840" s="123"/>
      <c r="AC26840" s="123"/>
    </row>
    <row r="26841" spans="5:29" s="2" customFormat="1">
      <c r="E26841" s="120"/>
      <c r="M26841" s="120"/>
      <c r="N26841" s="120"/>
      <c r="U26841" s="121"/>
      <c r="V26841" s="122"/>
      <c r="W26841" s="123"/>
      <c r="AC26841" s="123"/>
    </row>
    <row r="26842" spans="5:29" s="2" customFormat="1">
      <c r="E26842" s="120"/>
      <c r="M26842" s="120"/>
      <c r="N26842" s="120"/>
      <c r="U26842" s="121"/>
      <c r="V26842" s="122"/>
      <c r="W26842" s="123"/>
      <c r="AC26842" s="123"/>
    </row>
    <row r="26843" spans="5:29" s="2" customFormat="1">
      <c r="E26843" s="120"/>
      <c r="M26843" s="120"/>
      <c r="N26843" s="120"/>
      <c r="U26843" s="121"/>
      <c r="V26843" s="122"/>
      <c r="W26843" s="123"/>
      <c r="AC26843" s="123"/>
    </row>
    <row r="26844" spans="5:29" s="2" customFormat="1">
      <c r="E26844" s="120"/>
      <c r="M26844" s="120"/>
      <c r="N26844" s="120"/>
      <c r="U26844" s="121"/>
      <c r="V26844" s="122"/>
      <c r="W26844" s="123"/>
      <c r="AC26844" s="123"/>
    </row>
    <row r="26845" spans="5:29" s="2" customFormat="1">
      <c r="E26845" s="120"/>
      <c r="M26845" s="120"/>
      <c r="N26845" s="120"/>
      <c r="U26845" s="121"/>
      <c r="V26845" s="122"/>
      <c r="W26845" s="123"/>
      <c r="AC26845" s="123"/>
    </row>
    <row r="26846" spans="5:29" s="2" customFormat="1">
      <c r="E26846" s="120"/>
      <c r="M26846" s="120"/>
      <c r="N26846" s="120"/>
      <c r="U26846" s="121"/>
      <c r="V26846" s="122"/>
      <c r="W26846" s="123"/>
      <c r="AC26846" s="123"/>
    </row>
    <row r="26847" spans="5:29" s="2" customFormat="1">
      <c r="E26847" s="120"/>
      <c r="M26847" s="120"/>
      <c r="N26847" s="120"/>
      <c r="U26847" s="121"/>
      <c r="V26847" s="122"/>
      <c r="W26847" s="123"/>
      <c r="AC26847" s="123"/>
    </row>
    <row r="26848" spans="5:29" s="2" customFormat="1">
      <c r="E26848" s="120"/>
      <c r="M26848" s="120"/>
      <c r="N26848" s="120"/>
      <c r="U26848" s="121"/>
      <c r="V26848" s="122"/>
      <c r="W26848" s="123"/>
      <c r="AC26848" s="123"/>
    </row>
    <row r="26849" spans="5:29" s="2" customFormat="1">
      <c r="E26849" s="120"/>
      <c r="M26849" s="120"/>
      <c r="N26849" s="120"/>
      <c r="U26849" s="121"/>
      <c r="V26849" s="122"/>
      <c r="W26849" s="123"/>
      <c r="AC26849" s="123"/>
    </row>
    <row r="26850" spans="5:29" s="2" customFormat="1">
      <c r="E26850" s="120"/>
      <c r="M26850" s="120"/>
      <c r="N26850" s="120"/>
      <c r="U26850" s="121"/>
      <c r="V26850" s="122"/>
      <c r="W26850" s="123"/>
      <c r="AC26850" s="123"/>
    </row>
    <row r="26851" spans="5:29" s="2" customFormat="1">
      <c r="E26851" s="120"/>
      <c r="M26851" s="120"/>
      <c r="N26851" s="120"/>
      <c r="U26851" s="121"/>
      <c r="V26851" s="122"/>
      <c r="W26851" s="123"/>
      <c r="AC26851" s="123"/>
    </row>
    <row r="26852" spans="5:29" s="2" customFormat="1">
      <c r="E26852" s="120"/>
      <c r="M26852" s="120"/>
      <c r="N26852" s="120"/>
      <c r="U26852" s="121"/>
      <c r="V26852" s="122"/>
      <c r="W26852" s="123"/>
      <c r="AC26852" s="123"/>
    </row>
    <row r="26853" spans="5:29" s="2" customFormat="1">
      <c r="E26853" s="120"/>
      <c r="M26853" s="120"/>
      <c r="N26853" s="120"/>
      <c r="U26853" s="121"/>
      <c r="V26853" s="122"/>
      <c r="W26853" s="123"/>
      <c r="AC26853" s="123"/>
    </row>
    <row r="26854" spans="5:29" s="2" customFormat="1">
      <c r="E26854" s="120"/>
      <c r="M26854" s="120"/>
      <c r="N26854" s="120"/>
      <c r="U26854" s="121"/>
      <c r="V26854" s="122"/>
      <c r="W26854" s="123"/>
      <c r="AC26854" s="123"/>
    </row>
    <row r="26855" spans="5:29" s="2" customFormat="1">
      <c r="E26855" s="120"/>
      <c r="M26855" s="120"/>
      <c r="N26855" s="120"/>
      <c r="U26855" s="121"/>
      <c r="V26855" s="122"/>
      <c r="W26855" s="123"/>
      <c r="AC26855" s="123"/>
    </row>
    <row r="26856" spans="5:29" s="2" customFormat="1">
      <c r="E26856" s="120"/>
      <c r="M26856" s="120"/>
      <c r="N26856" s="120"/>
      <c r="U26856" s="121"/>
      <c r="V26856" s="122"/>
      <c r="W26856" s="123"/>
      <c r="AC26856" s="123"/>
    </row>
    <row r="26857" spans="5:29" s="2" customFormat="1">
      <c r="E26857" s="120"/>
      <c r="M26857" s="120"/>
      <c r="N26857" s="120"/>
      <c r="U26857" s="121"/>
      <c r="V26857" s="122"/>
      <c r="W26857" s="123"/>
      <c r="AC26857" s="123"/>
    </row>
    <row r="26858" spans="5:29" s="2" customFormat="1">
      <c r="E26858" s="120"/>
      <c r="M26858" s="120"/>
      <c r="N26858" s="120"/>
      <c r="U26858" s="121"/>
      <c r="V26858" s="122"/>
      <c r="W26858" s="123"/>
      <c r="AC26858" s="123"/>
    </row>
    <row r="26859" spans="5:29" s="2" customFormat="1">
      <c r="E26859" s="120"/>
      <c r="M26859" s="120"/>
      <c r="N26859" s="120"/>
      <c r="U26859" s="121"/>
      <c r="V26859" s="122"/>
      <c r="W26859" s="123"/>
      <c r="AC26859" s="123"/>
    </row>
    <row r="26860" spans="5:29" s="2" customFormat="1">
      <c r="E26860" s="120"/>
      <c r="M26860" s="120"/>
      <c r="N26860" s="120"/>
      <c r="U26860" s="121"/>
      <c r="V26860" s="122"/>
      <c r="W26860" s="123"/>
      <c r="AC26860" s="123"/>
    </row>
    <row r="26861" spans="5:29" s="2" customFormat="1">
      <c r="E26861" s="120"/>
      <c r="M26861" s="120"/>
      <c r="N26861" s="120"/>
      <c r="U26861" s="121"/>
      <c r="V26861" s="122"/>
      <c r="W26861" s="123"/>
      <c r="AC26861" s="123"/>
    </row>
    <row r="26862" spans="5:29" s="2" customFormat="1">
      <c r="E26862" s="120"/>
      <c r="M26862" s="120"/>
      <c r="N26862" s="120"/>
      <c r="U26862" s="121"/>
      <c r="V26862" s="122"/>
      <c r="W26862" s="123"/>
      <c r="AC26862" s="123"/>
    </row>
    <row r="26863" spans="5:29" s="2" customFormat="1">
      <c r="E26863" s="120"/>
      <c r="M26863" s="120"/>
      <c r="N26863" s="120"/>
      <c r="U26863" s="121"/>
      <c r="V26863" s="122"/>
      <c r="W26863" s="123"/>
      <c r="AC26863" s="123"/>
    </row>
    <row r="26864" spans="5:29" s="2" customFormat="1">
      <c r="E26864" s="120"/>
      <c r="M26864" s="120"/>
      <c r="N26864" s="120"/>
      <c r="U26864" s="121"/>
      <c r="V26864" s="122"/>
      <c r="W26864" s="123"/>
      <c r="AC26864" s="123"/>
    </row>
    <row r="26865" spans="5:29" s="2" customFormat="1">
      <c r="E26865" s="120"/>
      <c r="M26865" s="120"/>
      <c r="N26865" s="120"/>
      <c r="U26865" s="121"/>
      <c r="V26865" s="122"/>
      <c r="W26865" s="123"/>
      <c r="AC26865" s="123"/>
    </row>
    <row r="26866" spans="5:29" s="2" customFormat="1">
      <c r="E26866" s="120"/>
      <c r="M26866" s="120"/>
      <c r="N26866" s="120"/>
      <c r="U26866" s="121"/>
      <c r="V26866" s="122"/>
      <c r="W26866" s="123"/>
      <c r="AC26866" s="123"/>
    </row>
    <row r="26867" spans="5:29" s="2" customFormat="1">
      <c r="E26867" s="120"/>
      <c r="M26867" s="120"/>
      <c r="N26867" s="120"/>
      <c r="U26867" s="121"/>
      <c r="V26867" s="122"/>
      <c r="W26867" s="123"/>
      <c r="AC26867" s="123"/>
    </row>
    <row r="26868" spans="5:29" s="2" customFormat="1">
      <c r="E26868" s="120"/>
      <c r="M26868" s="120"/>
      <c r="N26868" s="120"/>
      <c r="U26868" s="121"/>
      <c r="V26868" s="122"/>
      <c r="W26868" s="123"/>
      <c r="AC26868" s="123"/>
    </row>
    <row r="26869" spans="5:29" s="2" customFormat="1">
      <c r="E26869" s="120"/>
      <c r="M26869" s="120"/>
      <c r="N26869" s="120"/>
      <c r="U26869" s="121"/>
      <c r="V26869" s="122"/>
      <c r="W26869" s="123"/>
      <c r="AC26869" s="123"/>
    </row>
    <row r="26870" spans="5:29" s="2" customFormat="1">
      <c r="E26870" s="120"/>
      <c r="M26870" s="120"/>
      <c r="N26870" s="120"/>
      <c r="U26870" s="121"/>
      <c r="V26870" s="122"/>
      <c r="W26870" s="123"/>
      <c r="AC26870" s="123"/>
    </row>
    <row r="26871" spans="5:29" s="2" customFormat="1">
      <c r="E26871" s="120"/>
      <c r="M26871" s="120"/>
      <c r="N26871" s="120"/>
      <c r="U26871" s="121"/>
      <c r="V26871" s="122"/>
      <c r="W26871" s="123"/>
      <c r="AC26871" s="123"/>
    </row>
    <row r="26872" spans="5:29" s="2" customFormat="1">
      <c r="E26872" s="120"/>
      <c r="M26872" s="120"/>
      <c r="N26872" s="120"/>
      <c r="U26872" s="121"/>
      <c r="V26872" s="122"/>
      <c r="W26872" s="123"/>
      <c r="AC26872" s="123"/>
    </row>
    <row r="26873" spans="5:29" s="2" customFormat="1">
      <c r="E26873" s="120"/>
      <c r="M26873" s="120"/>
      <c r="N26873" s="120"/>
      <c r="U26873" s="121"/>
      <c r="V26873" s="122"/>
      <c r="W26873" s="123"/>
      <c r="AC26873" s="123"/>
    </row>
    <row r="26874" spans="5:29" s="2" customFormat="1">
      <c r="E26874" s="120"/>
      <c r="M26874" s="120"/>
      <c r="N26874" s="120"/>
      <c r="U26874" s="121"/>
      <c r="V26874" s="122"/>
      <c r="W26874" s="123"/>
      <c r="AC26874" s="123"/>
    </row>
    <row r="26875" spans="5:29" s="2" customFormat="1">
      <c r="E26875" s="120"/>
      <c r="M26875" s="120"/>
      <c r="N26875" s="120"/>
      <c r="U26875" s="121"/>
      <c r="V26875" s="122"/>
      <c r="W26875" s="123"/>
      <c r="AC26875" s="123"/>
    </row>
    <row r="26876" spans="5:29" s="2" customFormat="1">
      <c r="E26876" s="120"/>
      <c r="M26876" s="120"/>
      <c r="N26876" s="120"/>
      <c r="U26876" s="121"/>
      <c r="V26876" s="122"/>
      <c r="W26876" s="123"/>
      <c r="AC26876" s="123"/>
    </row>
    <row r="26877" spans="5:29" s="2" customFormat="1">
      <c r="E26877" s="120"/>
      <c r="M26877" s="120"/>
      <c r="N26877" s="120"/>
      <c r="U26877" s="121"/>
      <c r="V26877" s="122"/>
      <c r="W26877" s="123"/>
      <c r="AC26877" s="123"/>
    </row>
    <row r="26878" spans="5:29" s="2" customFormat="1">
      <c r="E26878" s="120"/>
      <c r="M26878" s="120"/>
      <c r="N26878" s="120"/>
      <c r="U26878" s="121"/>
      <c r="V26878" s="122"/>
      <c r="W26878" s="123"/>
      <c r="AC26878" s="123"/>
    </row>
    <row r="26879" spans="5:29" s="2" customFormat="1">
      <c r="E26879" s="120"/>
      <c r="M26879" s="120"/>
      <c r="N26879" s="120"/>
      <c r="U26879" s="121"/>
      <c r="V26879" s="122"/>
      <c r="W26879" s="123"/>
      <c r="AC26879" s="123"/>
    </row>
    <row r="26880" spans="5:29" s="2" customFormat="1">
      <c r="E26880" s="120"/>
      <c r="M26880" s="120"/>
      <c r="N26880" s="120"/>
      <c r="U26880" s="121"/>
      <c r="V26880" s="122"/>
      <c r="W26880" s="123"/>
      <c r="AC26880" s="123"/>
    </row>
    <row r="26881" spans="5:29" s="2" customFormat="1">
      <c r="E26881" s="120"/>
      <c r="M26881" s="120"/>
      <c r="N26881" s="120"/>
      <c r="U26881" s="121"/>
      <c r="V26881" s="122"/>
      <c r="W26881" s="123"/>
      <c r="AC26881" s="123"/>
    </row>
    <row r="26882" spans="5:29" s="2" customFormat="1">
      <c r="E26882" s="120"/>
      <c r="M26882" s="120"/>
      <c r="N26882" s="120"/>
      <c r="U26882" s="121"/>
      <c r="V26882" s="122"/>
      <c r="W26882" s="123"/>
      <c r="AC26882" s="123"/>
    </row>
    <row r="26883" spans="5:29" s="2" customFormat="1">
      <c r="E26883" s="120"/>
      <c r="M26883" s="120"/>
      <c r="N26883" s="120"/>
      <c r="U26883" s="121"/>
      <c r="V26883" s="122"/>
      <c r="W26883" s="123"/>
      <c r="AC26883" s="123"/>
    </row>
    <row r="26884" spans="5:29" s="2" customFormat="1">
      <c r="E26884" s="120"/>
      <c r="M26884" s="120"/>
      <c r="N26884" s="120"/>
      <c r="U26884" s="121"/>
      <c r="V26884" s="122"/>
      <c r="W26884" s="123"/>
      <c r="AC26884" s="123"/>
    </row>
    <row r="26885" spans="5:29" s="2" customFormat="1">
      <c r="E26885" s="120"/>
      <c r="M26885" s="120"/>
      <c r="N26885" s="120"/>
      <c r="U26885" s="121"/>
      <c r="V26885" s="122"/>
      <c r="W26885" s="123"/>
      <c r="AC26885" s="123"/>
    </row>
    <row r="26886" spans="5:29" s="2" customFormat="1">
      <c r="E26886" s="120"/>
      <c r="M26886" s="120"/>
      <c r="N26886" s="120"/>
      <c r="U26886" s="121"/>
      <c r="V26886" s="122"/>
      <c r="W26886" s="123"/>
      <c r="AC26886" s="123"/>
    </row>
    <row r="26887" spans="5:29" s="2" customFormat="1">
      <c r="E26887" s="120"/>
      <c r="M26887" s="120"/>
      <c r="N26887" s="120"/>
      <c r="U26887" s="121"/>
      <c r="V26887" s="122"/>
      <c r="W26887" s="123"/>
      <c r="AC26887" s="123"/>
    </row>
    <row r="26888" spans="5:29" s="2" customFormat="1">
      <c r="E26888" s="120"/>
      <c r="M26888" s="120"/>
      <c r="N26888" s="120"/>
      <c r="U26888" s="121"/>
      <c r="V26888" s="122"/>
      <c r="W26888" s="123"/>
      <c r="AC26888" s="123"/>
    </row>
    <row r="26889" spans="5:29" s="2" customFormat="1">
      <c r="E26889" s="120"/>
      <c r="M26889" s="120"/>
      <c r="N26889" s="120"/>
      <c r="U26889" s="121"/>
      <c r="V26889" s="122"/>
      <c r="W26889" s="123"/>
      <c r="AC26889" s="123"/>
    </row>
    <row r="26890" spans="5:29" s="2" customFormat="1">
      <c r="E26890" s="120"/>
      <c r="M26890" s="120"/>
      <c r="N26890" s="120"/>
      <c r="U26890" s="121"/>
      <c r="V26890" s="122"/>
      <c r="W26890" s="123"/>
      <c r="AC26890" s="123"/>
    </row>
    <row r="26891" spans="5:29" s="2" customFormat="1">
      <c r="E26891" s="120"/>
      <c r="M26891" s="120"/>
      <c r="N26891" s="120"/>
      <c r="U26891" s="121"/>
      <c r="V26891" s="122"/>
      <c r="W26891" s="123"/>
      <c r="AC26891" s="123"/>
    </row>
    <row r="26892" spans="5:29" s="2" customFormat="1">
      <c r="E26892" s="120"/>
      <c r="M26892" s="120"/>
      <c r="N26892" s="120"/>
      <c r="U26892" s="121"/>
      <c r="V26892" s="122"/>
      <c r="W26892" s="123"/>
      <c r="AC26892" s="123"/>
    </row>
    <row r="26893" spans="5:29" s="2" customFormat="1">
      <c r="E26893" s="120"/>
      <c r="M26893" s="120"/>
      <c r="N26893" s="120"/>
      <c r="U26893" s="121"/>
      <c r="V26893" s="122"/>
      <c r="W26893" s="123"/>
      <c r="AC26893" s="123"/>
    </row>
    <row r="26894" spans="5:29" s="2" customFormat="1">
      <c r="E26894" s="120"/>
      <c r="M26894" s="120"/>
      <c r="N26894" s="120"/>
      <c r="U26894" s="121"/>
      <c r="V26894" s="122"/>
      <c r="W26894" s="123"/>
      <c r="AC26894" s="123"/>
    </row>
    <row r="26895" spans="5:29" s="2" customFormat="1">
      <c r="E26895" s="120"/>
      <c r="M26895" s="120"/>
      <c r="N26895" s="120"/>
      <c r="U26895" s="121"/>
      <c r="V26895" s="122"/>
      <c r="W26895" s="123"/>
      <c r="AC26895" s="123"/>
    </row>
    <row r="26896" spans="5:29" s="2" customFormat="1">
      <c r="E26896" s="120"/>
      <c r="M26896" s="120"/>
      <c r="N26896" s="120"/>
      <c r="U26896" s="121"/>
      <c r="V26896" s="122"/>
      <c r="W26896" s="123"/>
      <c r="AC26896" s="123"/>
    </row>
    <row r="26897" spans="5:29" s="2" customFormat="1">
      <c r="E26897" s="120"/>
      <c r="M26897" s="120"/>
      <c r="N26897" s="120"/>
      <c r="U26897" s="121"/>
      <c r="V26897" s="122"/>
      <c r="W26897" s="123"/>
      <c r="AC26897" s="123"/>
    </row>
    <row r="26898" spans="5:29" s="2" customFormat="1">
      <c r="E26898" s="120"/>
      <c r="M26898" s="120"/>
      <c r="N26898" s="120"/>
      <c r="U26898" s="121"/>
      <c r="V26898" s="122"/>
      <c r="W26898" s="123"/>
      <c r="AC26898" s="123"/>
    </row>
    <row r="26899" spans="5:29" s="2" customFormat="1">
      <c r="E26899" s="120"/>
      <c r="M26899" s="120"/>
      <c r="N26899" s="120"/>
      <c r="U26899" s="121"/>
      <c r="V26899" s="122"/>
      <c r="W26899" s="123"/>
      <c r="AC26899" s="123"/>
    </row>
    <row r="26900" spans="5:29" s="2" customFormat="1">
      <c r="E26900" s="120"/>
      <c r="M26900" s="120"/>
      <c r="N26900" s="120"/>
      <c r="U26900" s="121"/>
      <c r="V26900" s="122"/>
      <c r="W26900" s="123"/>
      <c r="AC26900" s="123"/>
    </row>
    <row r="26901" spans="5:29" s="2" customFormat="1">
      <c r="E26901" s="120"/>
      <c r="M26901" s="120"/>
      <c r="N26901" s="120"/>
      <c r="U26901" s="121"/>
      <c r="V26901" s="122"/>
      <c r="W26901" s="123"/>
      <c r="AC26901" s="123"/>
    </row>
    <row r="26902" spans="5:29" s="2" customFormat="1">
      <c r="E26902" s="120"/>
      <c r="M26902" s="120"/>
      <c r="N26902" s="120"/>
      <c r="U26902" s="121"/>
      <c r="V26902" s="122"/>
      <c r="W26902" s="123"/>
      <c r="AC26902" s="123"/>
    </row>
    <row r="26903" spans="5:29" s="2" customFormat="1">
      <c r="E26903" s="120"/>
      <c r="M26903" s="120"/>
      <c r="N26903" s="120"/>
      <c r="U26903" s="121"/>
      <c r="V26903" s="122"/>
      <c r="W26903" s="123"/>
      <c r="AC26903" s="123"/>
    </row>
    <row r="26904" spans="5:29" s="2" customFormat="1">
      <c r="E26904" s="120"/>
      <c r="M26904" s="120"/>
      <c r="N26904" s="120"/>
      <c r="U26904" s="121"/>
      <c r="V26904" s="122"/>
      <c r="W26904" s="123"/>
      <c r="AC26904" s="123"/>
    </row>
    <row r="26905" spans="5:29" s="2" customFormat="1">
      <c r="E26905" s="120"/>
      <c r="M26905" s="120"/>
      <c r="N26905" s="120"/>
      <c r="U26905" s="121"/>
      <c r="V26905" s="122"/>
      <c r="W26905" s="123"/>
      <c r="AC26905" s="123"/>
    </row>
    <row r="26906" spans="5:29" s="2" customFormat="1">
      <c r="E26906" s="120"/>
      <c r="M26906" s="120"/>
      <c r="N26906" s="120"/>
      <c r="U26906" s="121"/>
      <c r="V26906" s="122"/>
      <c r="W26906" s="123"/>
      <c r="AC26906" s="123"/>
    </row>
    <row r="26907" spans="5:29" s="2" customFormat="1">
      <c r="E26907" s="120"/>
      <c r="M26907" s="120"/>
      <c r="N26907" s="120"/>
      <c r="U26907" s="121"/>
      <c r="V26907" s="122"/>
      <c r="W26907" s="123"/>
      <c r="AC26907" s="123"/>
    </row>
    <row r="26908" spans="5:29" s="2" customFormat="1">
      <c r="E26908" s="120"/>
      <c r="M26908" s="120"/>
      <c r="N26908" s="120"/>
      <c r="U26908" s="121"/>
      <c r="V26908" s="122"/>
      <c r="W26908" s="123"/>
      <c r="AC26908" s="123"/>
    </row>
    <row r="26909" spans="5:29" s="2" customFormat="1">
      <c r="E26909" s="120"/>
      <c r="M26909" s="120"/>
      <c r="N26909" s="120"/>
      <c r="U26909" s="121"/>
      <c r="V26909" s="122"/>
      <c r="W26909" s="123"/>
      <c r="AC26909" s="123"/>
    </row>
    <row r="26910" spans="5:29" s="2" customFormat="1">
      <c r="E26910" s="120"/>
      <c r="M26910" s="120"/>
      <c r="N26910" s="120"/>
      <c r="U26910" s="121"/>
      <c r="V26910" s="122"/>
      <c r="W26910" s="123"/>
      <c r="AC26910" s="123"/>
    </row>
    <row r="26911" spans="5:29" s="2" customFormat="1">
      <c r="E26911" s="120"/>
      <c r="M26911" s="120"/>
      <c r="N26911" s="120"/>
      <c r="U26911" s="121"/>
      <c r="V26911" s="122"/>
      <c r="W26911" s="123"/>
      <c r="AC26911" s="123"/>
    </row>
    <row r="26912" spans="5:29" s="2" customFormat="1">
      <c r="E26912" s="120"/>
      <c r="M26912" s="120"/>
      <c r="N26912" s="120"/>
      <c r="U26912" s="121"/>
      <c r="V26912" s="122"/>
      <c r="W26912" s="123"/>
      <c r="AC26912" s="123"/>
    </row>
    <row r="26913" spans="5:29" s="2" customFormat="1">
      <c r="E26913" s="120"/>
      <c r="M26913" s="120"/>
      <c r="N26913" s="120"/>
      <c r="U26913" s="121"/>
      <c r="V26913" s="122"/>
      <c r="W26913" s="123"/>
      <c r="AC26913" s="123"/>
    </row>
    <row r="26914" spans="5:29" s="2" customFormat="1">
      <c r="E26914" s="120"/>
      <c r="M26914" s="120"/>
      <c r="N26914" s="120"/>
      <c r="U26914" s="121"/>
      <c r="V26914" s="122"/>
      <c r="W26914" s="123"/>
      <c r="AC26914" s="123"/>
    </row>
    <row r="26915" spans="5:29" s="2" customFormat="1">
      <c r="E26915" s="120"/>
      <c r="M26915" s="120"/>
      <c r="N26915" s="120"/>
      <c r="U26915" s="121"/>
      <c r="V26915" s="122"/>
      <c r="W26915" s="123"/>
      <c r="AC26915" s="123"/>
    </row>
    <row r="26916" spans="5:29" s="2" customFormat="1">
      <c r="E26916" s="120"/>
      <c r="M26916" s="120"/>
      <c r="N26916" s="120"/>
      <c r="U26916" s="121"/>
      <c r="V26916" s="122"/>
      <c r="W26916" s="123"/>
      <c r="AC26916" s="123"/>
    </row>
    <row r="26917" spans="5:29" s="2" customFormat="1">
      <c r="E26917" s="120"/>
      <c r="M26917" s="120"/>
      <c r="N26917" s="120"/>
      <c r="U26917" s="121"/>
      <c r="V26917" s="122"/>
      <c r="W26917" s="123"/>
      <c r="AC26917" s="123"/>
    </row>
    <row r="26918" spans="5:29" s="2" customFormat="1">
      <c r="E26918" s="120"/>
      <c r="M26918" s="120"/>
      <c r="N26918" s="120"/>
      <c r="U26918" s="121"/>
      <c r="V26918" s="122"/>
      <c r="W26918" s="123"/>
      <c r="AC26918" s="123"/>
    </row>
    <row r="26919" spans="5:29" s="2" customFormat="1">
      <c r="E26919" s="120"/>
      <c r="M26919" s="120"/>
      <c r="N26919" s="120"/>
      <c r="U26919" s="121"/>
      <c r="V26919" s="122"/>
      <c r="W26919" s="123"/>
      <c r="AC26919" s="123"/>
    </row>
    <row r="26920" spans="5:29" s="2" customFormat="1">
      <c r="E26920" s="120"/>
      <c r="M26920" s="120"/>
      <c r="N26920" s="120"/>
      <c r="U26920" s="121"/>
      <c r="V26920" s="122"/>
      <c r="W26920" s="123"/>
      <c r="AC26920" s="123"/>
    </row>
    <row r="26921" spans="5:29" s="2" customFormat="1">
      <c r="E26921" s="120"/>
      <c r="M26921" s="120"/>
      <c r="N26921" s="120"/>
      <c r="U26921" s="121"/>
      <c r="V26921" s="122"/>
      <c r="W26921" s="123"/>
      <c r="AC26921" s="123"/>
    </row>
    <row r="26922" spans="5:29" s="2" customFormat="1">
      <c r="E26922" s="120"/>
      <c r="M26922" s="120"/>
      <c r="N26922" s="120"/>
      <c r="U26922" s="121"/>
      <c r="V26922" s="122"/>
      <c r="W26922" s="123"/>
      <c r="AC26922" s="123"/>
    </row>
    <row r="26923" spans="5:29" s="2" customFormat="1">
      <c r="E26923" s="120"/>
      <c r="M26923" s="120"/>
      <c r="N26923" s="120"/>
      <c r="U26923" s="121"/>
      <c r="V26923" s="122"/>
      <c r="W26923" s="123"/>
      <c r="AC26923" s="123"/>
    </row>
    <row r="26924" spans="5:29" s="2" customFormat="1">
      <c r="E26924" s="120"/>
      <c r="M26924" s="120"/>
      <c r="N26924" s="120"/>
      <c r="U26924" s="121"/>
      <c r="V26924" s="122"/>
      <c r="W26924" s="123"/>
      <c r="AC26924" s="123"/>
    </row>
    <row r="26925" spans="5:29" s="2" customFormat="1">
      <c r="E26925" s="120"/>
      <c r="M26925" s="120"/>
      <c r="N26925" s="120"/>
      <c r="U26925" s="121"/>
      <c r="V26925" s="122"/>
      <c r="W26925" s="123"/>
      <c r="AC26925" s="123"/>
    </row>
    <row r="26926" spans="5:29" s="2" customFormat="1">
      <c r="E26926" s="120"/>
      <c r="M26926" s="120"/>
      <c r="N26926" s="120"/>
      <c r="U26926" s="121"/>
      <c r="V26926" s="122"/>
      <c r="W26926" s="123"/>
      <c r="AC26926" s="123"/>
    </row>
    <row r="26927" spans="5:29" s="2" customFormat="1">
      <c r="E26927" s="120"/>
      <c r="M26927" s="120"/>
      <c r="N26927" s="120"/>
      <c r="U26927" s="121"/>
      <c r="V26927" s="122"/>
      <c r="W26927" s="123"/>
      <c r="AC26927" s="123"/>
    </row>
    <row r="26928" spans="5:29" s="2" customFormat="1">
      <c r="E26928" s="120"/>
      <c r="M26928" s="120"/>
      <c r="N26928" s="120"/>
      <c r="U26928" s="121"/>
      <c r="V26928" s="122"/>
      <c r="W26928" s="123"/>
      <c r="AC26928" s="123"/>
    </row>
    <row r="26929" spans="5:29" s="2" customFormat="1">
      <c r="E26929" s="120"/>
      <c r="M26929" s="120"/>
      <c r="N26929" s="120"/>
      <c r="U26929" s="121"/>
      <c r="V26929" s="122"/>
      <c r="W26929" s="123"/>
      <c r="AC26929" s="123"/>
    </row>
    <row r="26930" spans="5:29" s="2" customFormat="1">
      <c r="E26930" s="120"/>
      <c r="M26930" s="120"/>
      <c r="N26930" s="120"/>
      <c r="U26930" s="121"/>
      <c r="V26930" s="122"/>
      <c r="W26930" s="123"/>
      <c r="AC26930" s="123"/>
    </row>
    <row r="26931" spans="5:29" s="2" customFormat="1">
      <c r="E26931" s="120"/>
      <c r="M26931" s="120"/>
      <c r="N26931" s="120"/>
      <c r="U26931" s="121"/>
      <c r="V26931" s="122"/>
      <c r="W26931" s="123"/>
      <c r="AC26931" s="123"/>
    </row>
    <row r="26932" spans="5:29" s="2" customFormat="1">
      <c r="E26932" s="120"/>
      <c r="M26932" s="120"/>
      <c r="N26932" s="120"/>
      <c r="U26932" s="121"/>
      <c r="V26932" s="122"/>
      <c r="W26932" s="123"/>
      <c r="AC26932" s="123"/>
    </row>
    <row r="26933" spans="5:29" s="2" customFormat="1">
      <c r="E26933" s="120"/>
      <c r="M26933" s="120"/>
      <c r="N26933" s="120"/>
      <c r="U26933" s="121"/>
      <c r="V26933" s="122"/>
      <c r="W26933" s="123"/>
      <c r="AC26933" s="123"/>
    </row>
    <row r="26934" spans="5:29" s="2" customFormat="1">
      <c r="E26934" s="120"/>
      <c r="M26934" s="120"/>
      <c r="N26934" s="120"/>
      <c r="U26934" s="121"/>
      <c r="V26934" s="122"/>
      <c r="W26934" s="123"/>
      <c r="AC26934" s="123"/>
    </row>
    <row r="26935" spans="5:29" s="2" customFormat="1">
      <c r="E26935" s="120"/>
      <c r="M26935" s="120"/>
      <c r="N26935" s="120"/>
      <c r="U26935" s="121"/>
      <c r="V26935" s="122"/>
      <c r="W26935" s="123"/>
      <c r="AC26935" s="123"/>
    </row>
    <row r="26936" spans="5:29" s="2" customFormat="1">
      <c r="E26936" s="120"/>
      <c r="M26936" s="120"/>
      <c r="N26936" s="120"/>
      <c r="U26936" s="121"/>
      <c r="V26936" s="122"/>
      <c r="W26936" s="123"/>
      <c r="AC26936" s="123"/>
    </row>
    <row r="26937" spans="5:29" s="2" customFormat="1">
      <c r="E26937" s="120"/>
      <c r="M26937" s="120"/>
      <c r="N26937" s="120"/>
      <c r="U26937" s="121"/>
      <c r="V26937" s="122"/>
      <c r="W26937" s="123"/>
      <c r="AC26937" s="123"/>
    </row>
    <row r="26938" spans="5:29" s="2" customFormat="1">
      <c r="E26938" s="120"/>
      <c r="M26938" s="120"/>
      <c r="N26938" s="120"/>
      <c r="U26938" s="121"/>
      <c r="V26938" s="122"/>
      <c r="W26938" s="123"/>
      <c r="AC26938" s="123"/>
    </row>
    <row r="26939" spans="5:29" s="2" customFormat="1">
      <c r="E26939" s="120"/>
      <c r="M26939" s="120"/>
      <c r="N26939" s="120"/>
      <c r="U26939" s="121"/>
      <c r="V26939" s="122"/>
      <c r="W26939" s="123"/>
      <c r="AC26939" s="123"/>
    </row>
    <row r="26940" spans="5:29" s="2" customFormat="1">
      <c r="E26940" s="120"/>
      <c r="M26940" s="120"/>
      <c r="N26940" s="120"/>
      <c r="U26940" s="121"/>
      <c r="V26940" s="122"/>
      <c r="W26940" s="123"/>
      <c r="AC26940" s="123"/>
    </row>
    <row r="26941" spans="5:29" s="2" customFormat="1">
      <c r="E26941" s="120"/>
      <c r="M26941" s="120"/>
      <c r="N26941" s="120"/>
      <c r="U26941" s="121"/>
      <c r="V26941" s="122"/>
      <c r="W26941" s="123"/>
      <c r="AC26941" s="123"/>
    </row>
    <row r="26942" spans="5:29" s="2" customFormat="1">
      <c r="E26942" s="120"/>
      <c r="M26942" s="120"/>
      <c r="N26942" s="120"/>
      <c r="U26942" s="121"/>
      <c r="V26942" s="122"/>
      <c r="W26942" s="123"/>
      <c r="AC26942" s="123"/>
    </row>
    <row r="26943" spans="5:29" s="2" customFormat="1">
      <c r="E26943" s="120"/>
      <c r="M26943" s="120"/>
      <c r="N26943" s="120"/>
      <c r="U26943" s="121"/>
      <c r="V26943" s="122"/>
      <c r="W26943" s="123"/>
      <c r="AC26943" s="123"/>
    </row>
    <row r="26944" spans="5:29" s="2" customFormat="1">
      <c r="E26944" s="120"/>
      <c r="M26944" s="120"/>
      <c r="N26944" s="120"/>
      <c r="U26944" s="121"/>
      <c r="V26944" s="122"/>
      <c r="W26944" s="123"/>
      <c r="AC26944" s="123"/>
    </row>
    <row r="26945" spans="5:29" s="2" customFormat="1">
      <c r="E26945" s="120"/>
      <c r="M26945" s="120"/>
      <c r="N26945" s="120"/>
      <c r="U26945" s="121"/>
      <c r="V26945" s="122"/>
      <c r="W26945" s="123"/>
      <c r="AC26945" s="123"/>
    </row>
    <row r="26946" spans="5:29" s="2" customFormat="1">
      <c r="E26946" s="120"/>
      <c r="M26946" s="120"/>
      <c r="N26946" s="120"/>
      <c r="U26946" s="121"/>
      <c r="V26946" s="122"/>
      <c r="W26946" s="123"/>
      <c r="AC26946" s="123"/>
    </row>
    <row r="26947" spans="5:29" s="2" customFormat="1">
      <c r="E26947" s="120"/>
      <c r="M26947" s="120"/>
      <c r="N26947" s="120"/>
      <c r="U26947" s="121"/>
      <c r="V26947" s="122"/>
      <c r="W26947" s="123"/>
      <c r="AC26947" s="123"/>
    </row>
    <row r="26948" spans="5:29" s="2" customFormat="1">
      <c r="E26948" s="120"/>
      <c r="M26948" s="120"/>
      <c r="N26948" s="120"/>
      <c r="U26948" s="121"/>
      <c r="V26948" s="122"/>
      <c r="W26948" s="123"/>
      <c r="AC26948" s="123"/>
    </row>
    <row r="26949" spans="5:29" s="2" customFormat="1">
      <c r="E26949" s="120"/>
      <c r="M26949" s="120"/>
      <c r="N26949" s="120"/>
      <c r="U26949" s="121"/>
      <c r="V26949" s="122"/>
      <c r="W26949" s="123"/>
      <c r="AC26949" s="123"/>
    </row>
    <row r="26950" spans="5:29" s="2" customFormat="1">
      <c r="E26950" s="120"/>
      <c r="M26950" s="120"/>
      <c r="N26950" s="120"/>
      <c r="U26950" s="121"/>
      <c r="V26950" s="122"/>
      <c r="W26950" s="123"/>
      <c r="AC26950" s="123"/>
    </row>
    <row r="26951" spans="5:29" s="2" customFormat="1">
      <c r="E26951" s="120"/>
      <c r="M26951" s="120"/>
      <c r="N26951" s="120"/>
      <c r="U26951" s="121"/>
      <c r="V26951" s="122"/>
      <c r="W26951" s="123"/>
      <c r="AC26951" s="123"/>
    </row>
    <row r="26952" spans="5:29" s="2" customFormat="1">
      <c r="E26952" s="120"/>
      <c r="M26952" s="120"/>
      <c r="N26952" s="120"/>
      <c r="U26952" s="121"/>
      <c r="V26952" s="122"/>
      <c r="W26952" s="123"/>
      <c r="AC26952" s="123"/>
    </row>
    <row r="26953" spans="5:29" s="2" customFormat="1">
      <c r="E26953" s="120"/>
      <c r="M26953" s="120"/>
      <c r="N26953" s="120"/>
      <c r="U26953" s="121"/>
      <c r="V26953" s="122"/>
      <c r="W26953" s="123"/>
      <c r="AC26953" s="123"/>
    </row>
    <row r="26954" spans="5:29" s="2" customFormat="1">
      <c r="E26954" s="120"/>
      <c r="M26954" s="120"/>
      <c r="N26954" s="120"/>
      <c r="U26954" s="121"/>
      <c r="V26954" s="122"/>
      <c r="W26954" s="123"/>
      <c r="AC26954" s="123"/>
    </row>
    <row r="26955" spans="5:29" s="2" customFormat="1">
      <c r="E26955" s="120"/>
      <c r="M26955" s="120"/>
      <c r="N26955" s="120"/>
      <c r="U26955" s="121"/>
      <c r="V26955" s="122"/>
      <c r="W26955" s="123"/>
      <c r="AC26955" s="123"/>
    </row>
    <row r="26956" spans="5:29" s="2" customFormat="1">
      <c r="E26956" s="120"/>
      <c r="M26956" s="120"/>
      <c r="N26956" s="120"/>
      <c r="U26956" s="121"/>
      <c r="V26956" s="122"/>
      <c r="W26956" s="123"/>
      <c r="AC26956" s="123"/>
    </row>
    <row r="26957" spans="5:29" s="2" customFormat="1">
      <c r="E26957" s="120"/>
      <c r="M26957" s="120"/>
      <c r="N26957" s="120"/>
      <c r="U26957" s="121"/>
      <c r="V26957" s="122"/>
      <c r="W26957" s="123"/>
      <c r="AC26957" s="123"/>
    </row>
    <row r="26958" spans="5:29" s="2" customFormat="1">
      <c r="E26958" s="120"/>
      <c r="M26958" s="120"/>
      <c r="N26958" s="120"/>
      <c r="U26958" s="121"/>
      <c r="V26958" s="122"/>
      <c r="W26958" s="123"/>
      <c r="AC26958" s="123"/>
    </row>
    <row r="26959" spans="5:29" s="2" customFormat="1">
      <c r="E26959" s="120"/>
      <c r="M26959" s="120"/>
      <c r="N26959" s="120"/>
      <c r="U26959" s="121"/>
      <c r="V26959" s="122"/>
      <c r="W26959" s="123"/>
      <c r="AC26959" s="123"/>
    </row>
    <row r="26960" spans="5:29" s="2" customFormat="1">
      <c r="E26960" s="120"/>
      <c r="M26960" s="120"/>
      <c r="N26960" s="120"/>
      <c r="U26960" s="121"/>
      <c r="V26960" s="122"/>
      <c r="W26960" s="123"/>
      <c r="AC26960" s="123"/>
    </row>
    <row r="26961" spans="5:29" s="2" customFormat="1">
      <c r="E26961" s="120"/>
      <c r="M26961" s="120"/>
      <c r="N26961" s="120"/>
      <c r="U26961" s="121"/>
      <c r="V26961" s="122"/>
      <c r="W26961" s="123"/>
      <c r="AC26961" s="123"/>
    </row>
    <row r="26962" spans="5:29" s="2" customFormat="1">
      <c r="E26962" s="120"/>
      <c r="M26962" s="120"/>
      <c r="N26962" s="120"/>
      <c r="U26962" s="121"/>
      <c r="V26962" s="122"/>
      <c r="W26962" s="123"/>
      <c r="AC26962" s="123"/>
    </row>
    <row r="26963" spans="5:29" s="2" customFormat="1">
      <c r="E26963" s="120"/>
      <c r="M26963" s="120"/>
      <c r="N26963" s="120"/>
      <c r="U26963" s="121"/>
      <c r="V26963" s="122"/>
      <c r="W26963" s="123"/>
      <c r="AC26963" s="123"/>
    </row>
    <row r="26964" spans="5:29" s="2" customFormat="1">
      <c r="E26964" s="120"/>
      <c r="M26964" s="120"/>
      <c r="N26964" s="120"/>
      <c r="U26964" s="121"/>
      <c r="V26964" s="122"/>
      <c r="W26964" s="123"/>
      <c r="AC26964" s="123"/>
    </row>
    <row r="26965" spans="5:29" s="2" customFormat="1">
      <c r="E26965" s="120"/>
      <c r="M26965" s="120"/>
      <c r="N26965" s="120"/>
      <c r="U26965" s="121"/>
      <c r="V26965" s="122"/>
      <c r="W26965" s="123"/>
      <c r="AC26965" s="123"/>
    </row>
    <row r="26966" spans="5:29" s="2" customFormat="1">
      <c r="E26966" s="120"/>
      <c r="M26966" s="120"/>
      <c r="N26966" s="120"/>
      <c r="U26966" s="121"/>
      <c r="V26966" s="122"/>
      <c r="W26966" s="123"/>
      <c r="AC26966" s="123"/>
    </row>
    <row r="26967" spans="5:29" s="2" customFormat="1">
      <c r="E26967" s="120"/>
      <c r="M26967" s="120"/>
      <c r="N26967" s="120"/>
      <c r="U26967" s="121"/>
      <c r="V26967" s="122"/>
      <c r="W26967" s="123"/>
      <c r="AC26967" s="123"/>
    </row>
    <row r="26968" spans="5:29" s="2" customFormat="1">
      <c r="E26968" s="120"/>
      <c r="M26968" s="120"/>
      <c r="N26968" s="120"/>
      <c r="U26968" s="121"/>
      <c r="V26968" s="122"/>
      <c r="W26968" s="123"/>
      <c r="AC26968" s="123"/>
    </row>
    <row r="26969" spans="5:29" s="2" customFormat="1">
      <c r="E26969" s="120"/>
      <c r="M26969" s="120"/>
      <c r="N26969" s="120"/>
      <c r="U26969" s="121"/>
      <c r="V26969" s="122"/>
      <c r="W26969" s="123"/>
      <c r="AC26969" s="123"/>
    </row>
    <row r="26970" spans="5:29" s="2" customFormat="1">
      <c r="E26970" s="120"/>
      <c r="M26970" s="120"/>
      <c r="N26970" s="120"/>
      <c r="U26970" s="121"/>
      <c r="V26970" s="122"/>
      <c r="W26970" s="123"/>
      <c r="AC26970" s="123"/>
    </row>
    <row r="26971" spans="5:29" s="2" customFormat="1">
      <c r="E26971" s="120"/>
      <c r="M26971" s="120"/>
      <c r="N26971" s="120"/>
      <c r="U26971" s="121"/>
      <c r="V26971" s="122"/>
      <c r="W26971" s="123"/>
      <c r="AC26971" s="123"/>
    </row>
    <row r="26972" spans="5:29" s="2" customFormat="1">
      <c r="E26972" s="120"/>
      <c r="M26972" s="120"/>
      <c r="N26972" s="120"/>
      <c r="U26972" s="121"/>
      <c r="V26972" s="122"/>
      <c r="W26972" s="123"/>
      <c r="AC26972" s="123"/>
    </row>
    <row r="26973" spans="5:29" s="2" customFormat="1">
      <c r="E26973" s="120"/>
      <c r="M26973" s="120"/>
      <c r="N26973" s="120"/>
      <c r="U26973" s="121"/>
      <c r="V26973" s="122"/>
      <c r="W26973" s="123"/>
      <c r="AC26973" s="123"/>
    </row>
    <row r="26974" spans="5:29" s="2" customFormat="1">
      <c r="E26974" s="120"/>
      <c r="M26974" s="120"/>
      <c r="N26974" s="120"/>
      <c r="U26974" s="121"/>
      <c r="V26974" s="122"/>
      <c r="W26974" s="123"/>
      <c r="AC26974" s="123"/>
    </row>
    <row r="26975" spans="5:29" s="2" customFormat="1">
      <c r="E26975" s="120"/>
      <c r="M26975" s="120"/>
      <c r="N26975" s="120"/>
      <c r="U26975" s="121"/>
      <c r="V26975" s="122"/>
      <c r="W26975" s="123"/>
      <c r="AC26975" s="123"/>
    </row>
    <row r="26976" spans="5:29" s="2" customFormat="1">
      <c r="E26976" s="120"/>
      <c r="M26976" s="120"/>
      <c r="N26976" s="120"/>
      <c r="U26976" s="121"/>
      <c r="V26976" s="122"/>
      <c r="W26976" s="123"/>
      <c r="AC26976" s="123"/>
    </row>
    <row r="26977" spans="5:29" s="2" customFormat="1">
      <c r="E26977" s="120"/>
      <c r="M26977" s="120"/>
      <c r="N26977" s="120"/>
      <c r="U26977" s="121"/>
      <c r="V26977" s="122"/>
      <c r="W26977" s="123"/>
      <c r="AC26977" s="123"/>
    </row>
    <row r="26978" spans="5:29" s="2" customFormat="1">
      <c r="E26978" s="120"/>
      <c r="M26978" s="120"/>
      <c r="N26978" s="120"/>
      <c r="U26978" s="121"/>
      <c r="V26978" s="122"/>
      <c r="W26978" s="123"/>
      <c r="AC26978" s="123"/>
    </row>
    <row r="26979" spans="5:29" s="2" customFormat="1">
      <c r="E26979" s="120"/>
      <c r="M26979" s="120"/>
      <c r="N26979" s="120"/>
      <c r="U26979" s="121"/>
      <c r="V26979" s="122"/>
      <c r="W26979" s="123"/>
      <c r="AC26979" s="123"/>
    </row>
    <row r="26980" spans="5:29" s="2" customFormat="1">
      <c r="E26980" s="120"/>
      <c r="M26980" s="120"/>
      <c r="N26980" s="120"/>
      <c r="U26980" s="121"/>
      <c r="V26980" s="122"/>
      <c r="W26980" s="123"/>
      <c r="AC26980" s="123"/>
    </row>
    <row r="26981" spans="5:29" s="2" customFormat="1">
      <c r="E26981" s="120"/>
      <c r="M26981" s="120"/>
      <c r="N26981" s="120"/>
      <c r="U26981" s="121"/>
      <c r="V26981" s="122"/>
      <c r="W26981" s="123"/>
      <c r="AC26981" s="123"/>
    </row>
    <row r="26982" spans="5:29" s="2" customFormat="1">
      <c r="E26982" s="120"/>
      <c r="M26982" s="120"/>
      <c r="N26982" s="120"/>
      <c r="U26982" s="121"/>
      <c r="V26982" s="122"/>
      <c r="W26982" s="123"/>
      <c r="AC26982" s="123"/>
    </row>
    <row r="26983" spans="5:29" s="2" customFormat="1">
      <c r="E26983" s="120"/>
      <c r="M26983" s="120"/>
      <c r="N26983" s="120"/>
      <c r="U26983" s="121"/>
      <c r="V26983" s="122"/>
      <c r="W26983" s="123"/>
      <c r="AC26983" s="123"/>
    </row>
    <row r="26984" spans="5:29" s="2" customFormat="1">
      <c r="E26984" s="120"/>
      <c r="M26984" s="120"/>
      <c r="N26984" s="120"/>
      <c r="U26984" s="121"/>
      <c r="V26984" s="122"/>
      <c r="W26984" s="123"/>
      <c r="AC26984" s="123"/>
    </row>
    <row r="26985" spans="5:29" s="2" customFormat="1">
      <c r="E26985" s="120"/>
      <c r="M26985" s="120"/>
      <c r="N26985" s="120"/>
      <c r="U26985" s="121"/>
      <c r="V26985" s="122"/>
      <c r="W26985" s="123"/>
      <c r="AC26985" s="123"/>
    </row>
    <row r="26986" spans="5:29" s="2" customFormat="1">
      <c r="E26986" s="120"/>
      <c r="M26986" s="120"/>
      <c r="N26986" s="120"/>
      <c r="U26986" s="121"/>
      <c r="V26986" s="122"/>
      <c r="W26986" s="123"/>
      <c r="AC26986" s="123"/>
    </row>
    <row r="26987" spans="5:29" s="2" customFormat="1">
      <c r="E26987" s="120"/>
      <c r="M26987" s="120"/>
      <c r="N26987" s="120"/>
      <c r="U26987" s="121"/>
      <c r="V26987" s="122"/>
      <c r="W26987" s="123"/>
      <c r="AC26987" s="123"/>
    </row>
    <row r="26988" spans="5:29" s="2" customFormat="1">
      <c r="E26988" s="120"/>
      <c r="M26988" s="120"/>
      <c r="N26988" s="120"/>
      <c r="U26988" s="121"/>
      <c r="V26988" s="122"/>
      <c r="W26988" s="123"/>
      <c r="AC26988" s="123"/>
    </row>
    <row r="26989" spans="5:29" s="2" customFormat="1">
      <c r="E26989" s="120"/>
      <c r="M26989" s="120"/>
      <c r="N26989" s="120"/>
      <c r="U26989" s="121"/>
      <c r="V26989" s="122"/>
      <c r="W26989" s="123"/>
      <c r="AC26989" s="123"/>
    </row>
    <row r="26990" spans="5:29" s="2" customFormat="1">
      <c r="E26990" s="120"/>
      <c r="M26990" s="120"/>
      <c r="N26990" s="120"/>
      <c r="U26990" s="121"/>
      <c r="V26990" s="122"/>
      <c r="W26990" s="123"/>
      <c r="AC26990" s="123"/>
    </row>
    <row r="26991" spans="5:29" s="2" customFormat="1">
      <c r="E26991" s="120"/>
      <c r="M26991" s="120"/>
      <c r="N26991" s="120"/>
      <c r="U26991" s="121"/>
      <c r="V26991" s="122"/>
      <c r="W26991" s="123"/>
      <c r="AC26991" s="123"/>
    </row>
    <row r="26992" spans="5:29" s="2" customFormat="1">
      <c r="E26992" s="120"/>
      <c r="M26992" s="120"/>
      <c r="N26992" s="120"/>
      <c r="U26992" s="121"/>
      <c r="V26992" s="122"/>
      <c r="W26992" s="123"/>
      <c r="AC26992" s="123"/>
    </row>
    <row r="26993" spans="5:29" s="2" customFormat="1">
      <c r="E26993" s="120"/>
      <c r="M26993" s="120"/>
      <c r="N26993" s="120"/>
      <c r="U26993" s="121"/>
      <c r="V26993" s="122"/>
      <c r="W26993" s="123"/>
      <c r="AC26993" s="123"/>
    </row>
    <row r="26994" spans="5:29" s="2" customFormat="1">
      <c r="E26994" s="120"/>
      <c r="M26994" s="120"/>
      <c r="N26994" s="120"/>
      <c r="U26994" s="121"/>
      <c r="V26994" s="122"/>
      <c r="W26994" s="123"/>
      <c r="AC26994" s="123"/>
    </row>
    <row r="26995" spans="5:29" s="2" customFormat="1">
      <c r="E26995" s="120"/>
      <c r="M26995" s="120"/>
      <c r="N26995" s="120"/>
      <c r="U26995" s="121"/>
      <c r="V26995" s="122"/>
      <c r="W26995" s="123"/>
      <c r="AC26995" s="123"/>
    </row>
    <row r="26996" spans="5:29" s="2" customFormat="1">
      <c r="E26996" s="120"/>
      <c r="M26996" s="120"/>
      <c r="N26996" s="120"/>
      <c r="U26996" s="121"/>
      <c r="V26996" s="122"/>
      <c r="W26996" s="123"/>
      <c r="AC26996" s="123"/>
    </row>
    <row r="26997" spans="5:29" s="2" customFormat="1">
      <c r="E26997" s="120"/>
      <c r="M26997" s="120"/>
      <c r="N26997" s="120"/>
      <c r="U26997" s="121"/>
      <c r="V26997" s="122"/>
      <c r="W26997" s="123"/>
      <c r="AC26997" s="123"/>
    </row>
    <row r="26998" spans="5:29" s="2" customFormat="1">
      <c r="E26998" s="120"/>
      <c r="M26998" s="120"/>
      <c r="N26998" s="120"/>
      <c r="U26998" s="121"/>
      <c r="V26998" s="122"/>
      <c r="W26998" s="123"/>
      <c r="AC26998" s="123"/>
    </row>
    <row r="26999" spans="5:29" s="2" customFormat="1">
      <c r="E26999" s="120"/>
      <c r="M26999" s="120"/>
      <c r="N26999" s="120"/>
      <c r="U26999" s="121"/>
      <c r="V26999" s="122"/>
      <c r="W26999" s="123"/>
      <c r="AC26999" s="123"/>
    </row>
    <row r="27000" spans="5:29" s="2" customFormat="1">
      <c r="E27000" s="120"/>
      <c r="M27000" s="120"/>
      <c r="N27000" s="120"/>
      <c r="U27000" s="121"/>
      <c r="V27000" s="122"/>
      <c r="W27000" s="123"/>
      <c r="AC27000" s="123"/>
    </row>
    <row r="27001" spans="5:29" s="2" customFormat="1">
      <c r="E27001" s="120"/>
      <c r="M27001" s="120"/>
      <c r="N27001" s="120"/>
      <c r="U27001" s="121"/>
      <c r="V27001" s="122"/>
      <c r="W27001" s="123"/>
      <c r="AC27001" s="123"/>
    </row>
    <row r="27002" spans="5:29" s="2" customFormat="1">
      <c r="E27002" s="120"/>
      <c r="M27002" s="120"/>
      <c r="N27002" s="120"/>
      <c r="U27002" s="121"/>
      <c r="V27002" s="122"/>
      <c r="W27002" s="123"/>
      <c r="AC27002" s="123"/>
    </row>
    <row r="27003" spans="5:29" s="2" customFormat="1">
      <c r="E27003" s="120"/>
      <c r="M27003" s="120"/>
      <c r="N27003" s="120"/>
      <c r="U27003" s="121"/>
      <c r="V27003" s="122"/>
      <c r="W27003" s="123"/>
      <c r="AC27003" s="123"/>
    </row>
    <row r="27004" spans="5:29" s="2" customFormat="1">
      <c r="E27004" s="120"/>
      <c r="M27004" s="120"/>
      <c r="N27004" s="120"/>
      <c r="U27004" s="121"/>
      <c r="V27004" s="122"/>
      <c r="W27004" s="123"/>
      <c r="AC27004" s="123"/>
    </row>
    <row r="27005" spans="5:29" s="2" customFormat="1">
      <c r="E27005" s="120"/>
      <c r="M27005" s="120"/>
      <c r="N27005" s="120"/>
      <c r="U27005" s="121"/>
      <c r="V27005" s="122"/>
      <c r="W27005" s="123"/>
      <c r="AC27005" s="123"/>
    </row>
    <row r="27006" spans="5:29" s="2" customFormat="1">
      <c r="E27006" s="120"/>
      <c r="M27006" s="120"/>
      <c r="N27006" s="120"/>
      <c r="U27006" s="121"/>
      <c r="V27006" s="122"/>
      <c r="W27006" s="123"/>
      <c r="AC27006" s="123"/>
    </row>
    <row r="27007" spans="5:29" s="2" customFormat="1">
      <c r="E27007" s="120"/>
      <c r="M27007" s="120"/>
      <c r="N27007" s="120"/>
      <c r="U27007" s="121"/>
      <c r="V27007" s="122"/>
      <c r="W27007" s="123"/>
      <c r="AC27007" s="123"/>
    </row>
    <row r="27008" spans="5:29" s="2" customFormat="1">
      <c r="E27008" s="120"/>
      <c r="M27008" s="120"/>
      <c r="N27008" s="120"/>
      <c r="U27008" s="121"/>
      <c r="V27008" s="122"/>
      <c r="W27008" s="123"/>
      <c r="AC27008" s="123"/>
    </row>
    <row r="27009" spans="5:29" s="2" customFormat="1">
      <c r="E27009" s="120"/>
      <c r="M27009" s="120"/>
      <c r="N27009" s="120"/>
      <c r="U27009" s="121"/>
      <c r="V27009" s="122"/>
      <c r="W27009" s="123"/>
      <c r="AC27009" s="123"/>
    </row>
    <row r="27010" spans="5:29" s="2" customFormat="1">
      <c r="E27010" s="120"/>
      <c r="M27010" s="120"/>
      <c r="N27010" s="120"/>
      <c r="U27010" s="121"/>
      <c r="V27010" s="122"/>
      <c r="W27010" s="123"/>
      <c r="AC27010" s="123"/>
    </row>
    <row r="27011" spans="5:29" s="2" customFormat="1">
      <c r="E27011" s="120"/>
      <c r="M27011" s="120"/>
      <c r="N27011" s="120"/>
      <c r="U27011" s="121"/>
      <c r="V27011" s="122"/>
      <c r="W27011" s="123"/>
      <c r="AC27011" s="123"/>
    </row>
    <row r="27012" spans="5:29" s="2" customFormat="1">
      <c r="E27012" s="120"/>
      <c r="M27012" s="120"/>
      <c r="N27012" s="120"/>
      <c r="U27012" s="121"/>
      <c r="V27012" s="122"/>
      <c r="W27012" s="123"/>
      <c r="AC27012" s="123"/>
    </row>
    <row r="27013" spans="5:29" s="2" customFormat="1">
      <c r="E27013" s="120"/>
      <c r="M27013" s="120"/>
      <c r="N27013" s="120"/>
      <c r="U27013" s="121"/>
      <c r="V27013" s="122"/>
      <c r="W27013" s="123"/>
      <c r="AC27013" s="123"/>
    </row>
    <row r="27014" spans="5:29" s="2" customFormat="1">
      <c r="E27014" s="120"/>
      <c r="M27014" s="120"/>
      <c r="N27014" s="120"/>
      <c r="U27014" s="121"/>
      <c r="V27014" s="122"/>
      <c r="W27014" s="123"/>
      <c r="AC27014" s="123"/>
    </row>
    <row r="27015" spans="5:29" s="2" customFormat="1">
      <c r="E27015" s="120"/>
      <c r="M27015" s="120"/>
      <c r="N27015" s="120"/>
      <c r="U27015" s="121"/>
      <c r="V27015" s="122"/>
      <c r="W27015" s="123"/>
      <c r="AC27015" s="123"/>
    </row>
    <row r="27016" spans="5:29" s="2" customFormat="1">
      <c r="E27016" s="120"/>
      <c r="M27016" s="120"/>
      <c r="N27016" s="120"/>
      <c r="U27016" s="121"/>
      <c r="V27016" s="122"/>
      <c r="W27016" s="123"/>
      <c r="AC27016" s="123"/>
    </row>
    <row r="27017" spans="5:29" s="2" customFormat="1">
      <c r="E27017" s="120"/>
      <c r="M27017" s="120"/>
      <c r="N27017" s="120"/>
      <c r="U27017" s="121"/>
      <c r="V27017" s="122"/>
      <c r="W27017" s="123"/>
      <c r="AC27017" s="123"/>
    </row>
    <row r="27018" spans="5:29" s="2" customFormat="1">
      <c r="E27018" s="120"/>
      <c r="M27018" s="120"/>
      <c r="N27018" s="120"/>
      <c r="U27018" s="121"/>
      <c r="V27018" s="122"/>
      <c r="W27018" s="123"/>
      <c r="AC27018" s="123"/>
    </row>
    <row r="27019" spans="5:29" s="2" customFormat="1">
      <c r="E27019" s="120"/>
      <c r="M27019" s="120"/>
      <c r="N27019" s="120"/>
      <c r="U27019" s="121"/>
      <c r="V27019" s="122"/>
      <c r="W27019" s="123"/>
      <c r="AC27019" s="123"/>
    </row>
    <row r="27020" spans="5:29" s="2" customFormat="1">
      <c r="E27020" s="120"/>
      <c r="M27020" s="120"/>
      <c r="N27020" s="120"/>
      <c r="U27020" s="121"/>
      <c r="V27020" s="122"/>
      <c r="W27020" s="123"/>
      <c r="AC27020" s="123"/>
    </row>
    <row r="27021" spans="5:29" s="2" customFormat="1">
      <c r="E27021" s="120"/>
      <c r="M27021" s="120"/>
      <c r="N27021" s="120"/>
      <c r="U27021" s="121"/>
      <c r="V27021" s="122"/>
      <c r="W27021" s="123"/>
      <c r="AC27021" s="123"/>
    </row>
    <row r="27022" spans="5:29" s="2" customFormat="1">
      <c r="E27022" s="120"/>
      <c r="M27022" s="120"/>
      <c r="N27022" s="120"/>
      <c r="U27022" s="121"/>
      <c r="V27022" s="122"/>
      <c r="W27022" s="123"/>
      <c r="AC27022" s="123"/>
    </row>
    <row r="27023" spans="5:29" s="2" customFormat="1">
      <c r="E27023" s="120"/>
      <c r="M27023" s="120"/>
      <c r="N27023" s="120"/>
      <c r="U27023" s="121"/>
      <c r="V27023" s="122"/>
      <c r="W27023" s="123"/>
      <c r="AC27023" s="123"/>
    </row>
    <row r="27024" spans="5:29" s="2" customFormat="1">
      <c r="E27024" s="120"/>
      <c r="M27024" s="120"/>
      <c r="N27024" s="120"/>
      <c r="U27024" s="121"/>
      <c r="V27024" s="122"/>
      <c r="W27024" s="123"/>
      <c r="AC27024" s="123"/>
    </row>
    <row r="27025" spans="5:29" s="2" customFormat="1">
      <c r="E27025" s="120"/>
      <c r="M27025" s="120"/>
      <c r="N27025" s="120"/>
      <c r="U27025" s="121"/>
      <c r="V27025" s="122"/>
      <c r="W27025" s="123"/>
      <c r="AC27025" s="123"/>
    </row>
    <row r="27026" spans="5:29" s="2" customFormat="1">
      <c r="E27026" s="120"/>
      <c r="M27026" s="120"/>
      <c r="N27026" s="120"/>
      <c r="U27026" s="121"/>
      <c r="V27026" s="122"/>
      <c r="W27026" s="123"/>
      <c r="AC27026" s="123"/>
    </row>
    <row r="27027" spans="5:29" s="2" customFormat="1">
      <c r="E27027" s="120"/>
      <c r="M27027" s="120"/>
      <c r="N27027" s="120"/>
      <c r="U27027" s="121"/>
      <c r="V27027" s="122"/>
      <c r="W27027" s="123"/>
      <c r="AC27027" s="123"/>
    </row>
    <row r="27028" spans="5:29" s="2" customFormat="1">
      <c r="E27028" s="120"/>
      <c r="M27028" s="120"/>
      <c r="N27028" s="120"/>
      <c r="U27028" s="121"/>
      <c r="V27028" s="122"/>
      <c r="W27028" s="123"/>
      <c r="AC27028" s="123"/>
    </row>
    <row r="27029" spans="5:29" s="2" customFormat="1">
      <c r="E27029" s="120"/>
      <c r="M27029" s="120"/>
      <c r="N27029" s="120"/>
      <c r="U27029" s="121"/>
      <c r="V27029" s="122"/>
      <c r="W27029" s="123"/>
      <c r="AC27029" s="123"/>
    </row>
    <row r="27030" spans="5:29" s="2" customFormat="1">
      <c r="E27030" s="120"/>
      <c r="M27030" s="120"/>
      <c r="N27030" s="120"/>
      <c r="U27030" s="121"/>
      <c r="V27030" s="122"/>
      <c r="W27030" s="123"/>
      <c r="AC27030" s="123"/>
    </row>
    <row r="27031" spans="5:29" s="2" customFormat="1">
      <c r="E27031" s="120"/>
      <c r="M27031" s="120"/>
      <c r="N27031" s="120"/>
      <c r="U27031" s="121"/>
      <c r="V27031" s="122"/>
      <c r="W27031" s="123"/>
      <c r="AC27031" s="123"/>
    </row>
    <row r="27032" spans="5:29" s="2" customFormat="1">
      <c r="E27032" s="120"/>
      <c r="M27032" s="120"/>
      <c r="N27032" s="120"/>
      <c r="U27032" s="121"/>
      <c r="V27032" s="122"/>
      <c r="W27032" s="123"/>
      <c r="AC27032" s="123"/>
    </row>
    <row r="27033" spans="5:29" s="2" customFormat="1">
      <c r="E27033" s="120"/>
      <c r="M27033" s="120"/>
      <c r="N27033" s="120"/>
      <c r="U27033" s="121"/>
      <c r="V27033" s="122"/>
      <c r="W27033" s="123"/>
      <c r="AC27033" s="123"/>
    </row>
    <row r="27034" spans="5:29" s="2" customFormat="1">
      <c r="E27034" s="120"/>
      <c r="M27034" s="120"/>
      <c r="N27034" s="120"/>
      <c r="U27034" s="121"/>
      <c r="V27034" s="122"/>
      <c r="W27034" s="123"/>
      <c r="AC27034" s="123"/>
    </row>
    <row r="27035" spans="5:29" s="2" customFormat="1">
      <c r="E27035" s="120"/>
      <c r="M27035" s="120"/>
      <c r="N27035" s="120"/>
      <c r="U27035" s="121"/>
      <c r="V27035" s="122"/>
      <c r="W27035" s="123"/>
      <c r="AC27035" s="123"/>
    </row>
    <row r="27036" spans="5:29" s="2" customFormat="1">
      <c r="E27036" s="120"/>
      <c r="M27036" s="120"/>
      <c r="N27036" s="120"/>
      <c r="U27036" s="121"/>
      <c r="V27036" s="122"/>
      <c r="W27036" s="123"/>
      <c r="AC27036" s="123"/>
    </row>
    <row r="27037" spans="5:29" s="2" customFormat="1">
      <c r="E27037" s="120"/>
      <c r="M27037" s="120"/>
      <c r="N27037" s="120"/>
      <c r="U27037" s="121"/>
      <c r="V27037" s="122"/>
      <c r="W27037" s="123"/>
      <c r="AC27037" s="123"/>
    </row>
    <row r="27038" spans="5:29" s="2" customFormat="1">
      <c r="E27038" s="120"/>
      <c r="M27038" s="120"/>
      <c r="N27038" s="120"/>
      <c r="U27038" s="121"/>
      <c r="V27038" s="122"/>
      <c r="W27038" s="123"/>
      <c r="AC27038" s="123"/>
    </row>
    <row r="27039" spans="5:29" s="2" customFormat="1">
      <c r="E27039" s="120"/>
      <c r="M27039" s="120"/>
      <c r="N27039" s="120"/>
      <c r="U27039" s="121"/>
      <c r="V27039" s="122"/>
      <c r="W27039" s="123"/>
      <c r="AC27039" s="123"/>
    </row>
    <row r="27040" spans="5:29" s="2" customFormat="1">
      <c r="E27040" s="120"/>
      <c r="M27040" s="120"/>
      <c r="N27040" s="120"/>
      <c r="U27040" s="121"/>
      <c r="V27040" s="122"/>
      <c r="W27040" s="123"/>
      <c r="AC27040" s="123"/>
    </row>
    <row r="27041" spans="5:29" s="2" customFormat="1">
      <c r="E27041" s="120"/>
      <c r="M27041" s="120"/>
      <c r="N27041" s="120"/>
      <c r="U27041" s="121"/>
      <c r="V27041" s="122"/>
      <c r="W27041" s="123"/>
      <c r="AC27041" s="123"/>
    </row>
    <row r="27042" spans="5:29" s="2" customFormat="1">
      <c r="E27042" s="120"/>
      <c r="M27042" s="120"/>
      <c r="N27042" s="120"/>
      <c r="U27042" s="121"/>
      <c r="V27042" s="122"/>
      <c r="W27042" s="123"/>
      <c r="AC27042" s="123"/>
    </row>
    <row r="27043" spans="5:29" s="2" customFormat="1">
      <c r="E27043" s="120"/>
      <c r="M27043" s="120"/>
      <c r="N27043" s="120"/>
      <c r="U27043" s="121"/>
      <c r="V27043" s="122"/>
      <c r="W27043" s="123"/>
      <c r="AC27043" s="123"/>
    </row>
    <row r="27044" spans="5:29" s="2" customFormat="1">
      <c r="E27044" s="120"/>
      <c r="M27044" s="120"/>
      <c r="N27044" s="120"/>
      <c r="U27044" s="121"/>
      <c r="V27044" s="122"/>
      <c r="W27044" s="123"/>
      <c r="AC27044" s="123"/>
    </row>
    <row r="27045" spans="5:29" s="2" customFormat="1">
      <c r="E27045" s="120"/>
      <c r="M27045" s="120"/>
      <c r="N27045" s="120"/>
      <c r="U27045" s="121"/>
      <c r="V27045" s="122"/>
      <c r="W27045" s="123"/>
      <c r="AC27045" s="123"/>
    </row>
    <row r="27046" spans="5:29" s="2" customFormat="1">
      <c r="E27046" s="120"/>
      <c r="M27046" s="120"/>
      <c r="N27046" s="120"/>
      <c r="U27046" s="121"/>
      <c r="V27046" s="122"/>
      <c r="W27046" s="123"/>
      <c r="AC27046" s="123"/>
    </row>
    <row r="27047" spans="5:29" s="2" customFormat="1">
      <c r="E27047" s="120"/>
      <c r="M27047" s="120"/>
      <c r="N27047" s="120"/>
      <c r="U27047" s="121"/>
      <c r="V27047" s="122"/>
      <c r="W27047" s="123"/>
      <c r="AC27047" s="123"/>
    </row>
    <row r="27048" spans="5:29" s="2" customFormat="1">
      <c r="E27048" s="120"/>
      <c r="M27048" s="120"/>
      <c r="N27048" s="120"/>
      <c r="U27048" s="121"/>
      <c r="V27048" s="122"/>
      <c r="W27048" s="123"/>
      <c r="AC27048" s="123"/>
    </row>
    <row r="27049" spans="5:29" s="2" customFormat="1">
      <c r="E27049" s="120"/>
      <c r="M27049" s="120"/>
      <c r="N27049" s="120"/>
      <c r="U27049" s="121"/>
      <c r="V27049" s="122"/>
      <c r="W27049" s="123"/>
      <c r="AC27049" s="123"/>
    </row>
    <row r="27050" spans="5:29" s="2" customFormat="1">
      <c r="E27050" s="120"/>
      <c r="M27050" s="120"/>
      <c r="N27050" s="120"/>
      <c r="U27050" s="121"/>
      <c r="V27050" s="122"/>
      <c r="W27050" s="123"/>
      <c r="AC27050" s="123"/>
    </row>
    <row r="27051" spans="5:29" s="2" customFormat="1">
      <c r="E27051" s="120"/>
      <c r="M27051" s="120"/>
      <c r="N27051" s="120"/>
      <c r="U27051" s="121"/>
      <c r="V27051" s="122"/>
      <c r="W27051" s="123"/>
      <c r="AC27051" s="123"/>
    </row>
    <row r="27052" spans="5:29" s="2" customFormat="1">
      <c r="E27052" s="120"/>
      <c r="M27052" s="120"/>
      <c r="N27052" s="120"/>
      <c r="U27052" s="121"/>
      <c r="V27052" s="122"/>
      <c r="W27052" s="123"/>
      <c r="AC27052" s="123"/>
    </row>
    <row r="27053" spans="5:29" s="2" customFormat="1">
      <c r="E27053" s="120"/>
      <c r="M27053" s="120"/>
      <c r="N27053" s="120"/>
      <c r="U27053" s="121"/>
      <c r="V27053" s="122"/>
      <c r="W27053" s="123"/>
      <c r="AC27053" s="123"/>
    </row>
    <row r="27054" spans="5:29" s="2" customFormat="1">
      <c r="E27054" s="120"/>
      <c r="M27054" s="120"/>
      <c r="N27054" s="120"/>
      <c r="U27054" s="121"/>
      <c r="V27054" s="122"/>
      <c r="W27054" s="123"/>
      <c r="AC27054" s="123"/>
    </row>
    <row r="27055" spans="5:29" s="2" customFormat="1">
      <c r="E27055" s="120"/>
      <c r="M27055" s="120"/>
      <c r="N27055" s="120"/>
      <c r="U27055" s="121"/>
      <c r="V27055" s="122"/>
      <c r="W27055" s="123"/>
      <c r="AC27055" s="123"/>
    </row>
    <row r="27056" spans="5:29" s="2" customFormat="1">
      <c r="E27056" s="120"/>
      <c r="M27056" s="120"/>
      <c r="N27056" s="120"/>
      <c r="U27056" s="121"/>
      <c r="V27056" s="122"/>
      <c r="W27056" s="123"/>
      <c r="AC27056" s="123"/>
    </row>
    <row r="27057" spans="5:29" s="2" customFormat="1">
      <c r="E27057" s="120"/>
      <c r="M27057" s="120"/>
      <c r="N27057" s="120"/>
      <c r="U27057" s="121"/>
      <c r="V27057" s="122"/>
      <c r="W27057" s="123"/>
      <c r="AC27057" s="123"/>
    </row>
    <row r="27058" spans="5:29" s="2" customFormat="1">
      <c r="E27058" s="120"/>
      <c r="M27058" s="120"/>
      <c r="N27058" s="120"/>
      <c r="U27058" s="121"/>
      <c r="V27058" s="122"/>
      <c r="W27058" s="123"/>
      <c r="AC27058" s="123"/>
    </row>
    <row r="27059" spans="5:29" s="2" customFormat="1">
      <c r="E27059" s="120"/>
      <c r="M27059" s="120"/>
      <c r="N27059" s="120"/>
      <c r="U27059" s="121"/>
      <c r="V27059" s="122"/>
      <c r="W27059" s="123"/>
      <c r="AC27059" s="123"/>
    </row>
    <row r="27060" spans="5:29" s="2" customFormat="1">
      <c r="E27060" s="120"/>
      <c r="M27060" s="120"/>
      <c r="N27060" s="120"/>
      <c r="U27060" s="121"/>
      <c r="V27060" s="122"/>
      <c r="W27060" s="123"/>
      <c r="AC27060" s="123"/>
    </row>
    <row r="27061" spans="5:29" s="2" customFormat="1">
      <c r="E27061" s="120"/>
      <c r="M27061" s="120"/>
      <c r="N27061" s="120"/>
      <c r="U27061" s="121"/>
      <c r="V27061" s="122"/>
      <c r="W27061" s="123"/>
      <c r="AC27061" s="123"/>
    </row>
    <row r="27062" spans="5:29" s="2" customFormat="1">
      <c r="E27062" s="120"/>
      <c r="M27062" s="120"/>
      <c r="N27062" s="120"/>
      <c r="U27062" s="121"/>
      <c r="V27062" s="122"/>
      <c r="W27062" s="123"/>
      <c r="AC27062" s="123"/>
    </row>
    <row r="27063" spans="5:29" s="2" customFormat="1">
      <c r="E27063" s="120"/>
      <c r="M27063" s="120"/>
      <c r="N27063" s="120"/>
      <c r="U27063" s="121"/>
      <c r="V27063" s="122"/>
      <c r="W27063" s="123"/>
      <c r="AC27063" s="123"/>
    </row>
    <row r="27064" spans="5:29" s="2" customFormat="1">
      <c r="E27064" s="120"/>
      <c r="M27064" s="120"/>
      <c r="N27064" s="120"/>
      <c r="U27064" s="121"/>
      <c r="V27064" s="122"/>
      <c r="W27064" s="123"/>
      <c r="AC27064" s="123"/>
    </row>
    <row r="27065" spans="5:29" s="2" customFormat="1">
      <c r="E27065" s="120"/>
      <c r="M27065" s="120"/>
      <c r="N27065" s="120"/>
      <c r="U27065" s="121"/>
      <c r="V27065" s="122"/>
      <c r="W27065" s="123"/>
      <c r="AC27065" s="123"/>
    </row>
    <row r="27066" spans="5:29" s="2" customFormat="1">
      <c r="E27066" s="120"/>
      <c r="M27066" s="120"/>
      <c r="N27066" s="120"/>
      <c r="U27066" s="121"/>
      <c r="V27066" s="122"/>
      <c r="W27066" s="123"/>
      <c r="AC27066" s="123"/>
    </row>
    <row r="27067" spans="5:29" s="2" customFormat="1">
      <c r="E27067" s="120"/>
      <c r="M27067" s="120"/>
      <c r="N27067" s="120"/>
      <c r="U27067" s="121"/>
      <c r="V27067" s="122"/>
      <c r="W27067" s="123"/>
      <c r="AC27067" s="123"/>
    </row>
    <row r="27068" spans="5:29" s="2" customFormat="1">
      <c r="E27068" s="120"/>
      <c r="M27068" s="120"/>
      <c r="N27068" s="120"/>
      <c r="U27068" s="121"/>
      <c r="V27068" s="122"/>
      <c r="W27068" s="123"/>
      <c r="AC27068" s="123"/>
    </row>
    <row r="27069" spans="5:29" s="2" customFormat="1">
      <c r="E27069" s="120"/>
      <c r="M27069" s="120"/>
      <c r="N27069" s="120"/>
      <c r="U27069" s="121"/>
      <c r="V27069" s="122"/>
      <c r="W27069" s="123"/>
      <c r="AC27069" s="123"/>
    </row>
    <row r="27070" spans="5:29" s="2" customFormat="1">
      <c r="E27070" s="120"/>
      <c r="M27070" s="120"/>
      <c r="N27070" s="120"/>
      <c r="U27070" s="121"/>
      <c r="V27070" s="122"/>
      <c r="W27070" s="123"/>
      <c r="AC27070" s="123"/>
    </row>
    <row r="27071" spans="5:29" s="2" customFormat="1">
      <c r="E27071" s="120"/>
      <c r="M27071" s="120"/>
      <c r="N27071" s="120"/>
      <c r="U27071" s="121"/>
      <c r="V27071" s="122"/>
      <c r="W27071" s="123"/>
      <c r="AC27071" s="123"/>
    </row>
    <row r="27072" spans="5:29" s="2" customFormat="1">
      <c r="E27072" s="120"/>
      <c r="M27072" s="120"/>
      <c r="N27072" s="120"/>
      <c r="U27072" s="121"/>
      <c r="V27072" s="122"/>
      <c r="W27072" s="123"/>
      <c r="AC27072" s="123"/>
    </row>
    <row r="27073" spans="5:29" s="2" customFormat="1">
      <c r="E27073" s="120"/>
      <c r="M27073" s="120"/>
      <c r="N27073" s="120"/>
      <c r="U27073" s="121"/>
      <c r="V27073" s="122"/>
      <c r="W27073" s="123"/>
      <c r="AC27073" s="123"/>
    </row>
    <row r="27074" spans="5:29" s="2" customFormat="1">
      <c r="E27074" s="120"/>
      <c r="M27074" s="120"/>
      <c r="N27074" s="120"/>
      <c r="U27074" s="121"/>
      <c r="V27074" s="122"/>
      <c r="W27074" s="123"/>
      <c r="AC27074" s="123"/>
    </row>
    <row r="27075" spans="5:29" s="2" customFormat="1">
      <c r="E27075" s="120"/>
      <c r="M27075" s="120"/>
      <c r="N27075" s="120"/>
      <c r="U27075" s="121"/>
      <c r="V27075" s="122"/>
      <c r="W27075" s="123"/>
      <c r="AC27075" s="123"/>
    </row>
    <row r="27076" spans="5:29" s="2" customFormat="1">
      <c r="E27076" s="120"/>
      <c r="M27076" s="120"/>
      <c r="N27076" s="120"/>
      <c r="U27076" s="121"/>
      <c r="V27076" s="122"/>
      <c r="W27076" s="123"/>
      <c r="AC27076" s="123"/>
    </row>
    <row r="27077" spans="5:29" s="2" customFormat="1">
      <c r="E27077" s="120"/>
      <c r="M27077" s="120"/>
      <c r="N27077" s="120"/>
      <c r="U27077" s="121"/>
      <c r="V27077" s="122"/>
      <c r="W27077" s="123"/>
      <c r="AC27077" s="123"/>
    </row>
    <row r="27078" spans="5:29" s="2" customFormat="1">
      <c r="E27078" s="120"/>
      <c r="M27078" s="120"/>
      <c r="N27078" s="120"/>
      <c r="U27078" s="121"/>
      <c r="V27078" s="122"/>
      <c r="W27078" s="123"/>
      <c r="AC27078" s="123"/>
    </row>
    <row r="27079" spans="5:29" s="2" customFormat="1">
      <c r="E27079" s="120"/>
      <c r="M27079" s="120"/>
      <c r="N27079" s="120"/>
      <c r="U27079" s="121"/>
      <c r="V27079" s="122"/>
      <c r="W27079" s="123"/>
      <c r="AC27079" s="123"/>
    </row>
    <row r="27080" spans="5:29" s="2" customFormat="1">
      <c r="E27080" s="120"/>
      <c r="M27080" s="120"/>
      <c r="N27080" s="120"/>
      <c r="U27080" s="121"/>
      <c r="V27080" s="122"/>
      <c r="W27080" s="123"/>
      <c r="AC27080" s="123"/>
    </row>
    <row r="27081" spans="5:29" s="2" customFormat="1">
      <c r="E27081" s="120"/>
      <c r="M27081" s="120"/>
      <c r="N27081" s="120"/>
      <c r="U27081" s="121"/>
      <c r="V27081" s="122"/>
      <c r="W27081" s="123"/>
      <c r="AC27081" s="123"/>
    </row>
    <row r="27082" spans="5:29" s="2" customFormat="1">
      <c r="E27082" s="120"/>
      <c r="M27082" s="120"/>
      <c r="N27082" s="120"/>
      <c r="U27082" s="121"/>
      <c r="V27082" s="122"/>
      <c r="W27082" s="123"/>
      <c r="AC27082" s="123"/>
    </row>
    <row r="27083" spans="5:29" s="2" customFormat="1">
      <c r="E27083" s="120"/>
      <c r="M27083" s="120"/>
      <c r="N27083" s="120"/>
      <c r="U27083" s="121"/>
      <c r="V27083" s="122"/>
      <c r="W27083" s="123"/>
      <c r="AC27083" s="123"/>
    </row>
    <row r="27084" spans="5:29" s="2" customFormat="1">
      <c r="E27084" s="120"/>
      <c r="M27084" s="120"/>
      <c r="N27084" s="120"/>
      <c r="U27084" s="121"/>
      <c r="V27084" s="122"/>
      <c r="W27084" s="123"/>
      <c r="AC27084" s="123"/>
    </row>
    <row r="27085" spans="5:29" s="2" customFormat="1">
      <c r="E27085" s="120"/>
      <c r="M27085" s="120"/>
      <c r="N27085" s="120"/>
      <c r="U27085" s="121"/>
      <c r="V27085" s="122"/>
      <c r="W27085" s="123"/>
      <c r="AC27085" s="123"/>
    </row>
    <row r="27086" spans="5:29" s="2" customFormat="1">
      <c r="E27086" s="120"/>
      <c r="M27086" s="120"/>
      <c r="N27086" s="120"/>
      <c r="U27086" s="121"/>
      <c r="V27086" s="122"/>
      <c r="W27086" s="123"/>
      <c r="AC27086" s="123"/>
    </row>
    <row r="27087" spans="5:29" s="2" customFormat="1">
      <c r="E27087" s="120"/>
      <c r="M27087" s="120"/>
      <c r="N27087" s="120"/>
      <c r="U27087" s="121"/>
      <c r="V27087" s="122"/>
      <c r="W27087" s="123"/>
      <c r="AC27087" s="123"/>
    </row>
    <row r="27088" spans="5:29" s="2" customFormat="1">
      <c r="E27088" s="120"/>
      <c r="M27088" s="120"/>
      <c r="N27088" s="120"/>
      <c r="U27088" s="121"/>
      <c r="V27088" s="122"/>
      <c r="W27088" s="123"/>
      <c r="AC27088" s="123"/>
    </row>
    <row r="27089" spans="5:29" s="2" customFormat="1">
      <c r="E27089" s="120"/>
      <c r="M27089" s="120"/>
      <c r="N27089" s="120"/>
      <c r="U27089" s="121"/>
      <c r="V27089" s="122"/>
      <c r="W27089" s="123"/>
      <c r="AC27089" s="123"/>
    </row>
    <row r="27090" spans="5:29" s="2" customFormat="1">
      <c r="E27090" s="120"/>
      <c r="M27090" s="120"/>
      <c r="N27090" s="120"/>
      <c r="U27090" s="121"/>
      <c r="V27090" s="122"/>
      <c r="W27090" s="123"/>
      <c r="AC27090" s="123"/>
    </row>
    <row r="27091" spans="5:29" s="2" customFormat="1">
      <c r="E27091" s="120"/>
      <c r="M27091" s="120"/>
      <c r="N27091" s="120"/>
      <c r="U27091" s="121"/>
      <c r="V27091" s="122"/>
      <c r="W27091" s="123"/>
      <c r="AC27091" s="123"/>
    </row>
    <row r="27092" spans="5:29" s="2" customFormat="1">
      <c r="E27092" s="120"/>
      <c r="M27092" s="120"/>
      <c r="N27092" s="120"/>
      <c r="U27092" s="121"/>
      <c r="V27092" s="122"/>
      <c r="W27092" s="123"/>
      <c r="AC27092" s="123"/>
    </row>
    <row r="27093" spans="5:29" s="2" customFormat="1">
      <c r="E27093" s="120"/>
      <c r="M27093" s="120"/>
      <c r="N27093" s="120"/>
      <c r="U27093" s="121"/>
      <c r="V27093" s="122"/>
      <c r="W27093" s="123"/>
      <c r="AC27093" s="123"/>
    </row>
    <row r="27094" spans="5:29" s="2" customFormat="1">
      <c r="E27094" s="120"/>
      <c r="M27094" s="120"/>
      <c r="N27094" s="120"/>
      <c r="U27094" s="121"/>
      <c r="V27094" s="122"/>
      <c r="W27094" s="123"/>
      <c r="AC27094" s="123"/>
    </row>
    <row r="27095" spans="5:29" s="2" customFormat="1">
      <c r="E27095" s="120"/>
      <c r="M27095" s="120"/>
      <c r="N27095" s="120"/>
      <c r="U27095" s="121"/>
      <c r="V27095" s="122"/>
      <c r="W27095" s="123"/>
      <c r="AC27095" s="123"/>
    </row>
    <row r="27096" spans="5:29" s="2" customFormat="1">
      <c r="E27096" s="120"/>
      <c r="M27096" s="120"/>
      <c r="N27096" s="120"/>
      <c r="U27096" s="121"/>
      <c r="V27096" s="122"/>
      <c r="W27096" s="123"/>
      <c r="AC27096" s="123"/>
    </row>
    <row r="27097" spans="5:29" s="2" customFormat="1">
      <c r="E27097" s="120"/>
      <c r="M27097" s="120"/>
      <c r="N27097" s="120"/>
      <c r="U27097" s="121"/>
      <c r="V27097" s="122"/>
      <c r="W27097" s="123"/>
      <c r="AC27097" s="123"/>
    </row>
    <row r="27098" spans="5:29" s="2" customFormat="1">
      <c r="E27098" s="120"/>
      <c r="M27098" s="120"/>
      <c r="N27098" s="120"/>
      <c r="U27098" s="121"/>
      <c r="V27098" s="122"/>
      <c r="W27098" s="123"/>
      <c r="AC27098" s="123"/>
    </row>
    <row r="27099" spans="5:29" s="2" customFormat="1">
      <c r="E27099" s="120"/>
      <c r="M27099" s="120"/>
      <c r="N27099" s="120"/>
      <c r="U27099" s="121"/>
      <c r="V27099" s="122"/>
      <c r="W27099" s="123"/>
      <c r="AC27099" s="123"/>
    </row>
    <row r="27100" spans="5:29" s="2" customFormat="1">
      <c r="E27100" s="120"/>
      <c r="M27100" s="120"/>
      <c r="N27100" s="120"/>
      <c r="U27100" s="121"/>
      <c r="V27100" s="122"/>
      <c r="W27100" s="123"/>
      <c r="AC27100" s="123"/>
    </row>
    <row r="27101" spans="5:29" s="2" customFormat="1">
      <c r="E27101" s="120"/>
      <c r="M27101" s="120"/>
      <c r="N27101" s="120"/>
      <c r="U27101" s="121"/>
      <c r="V27101" s="122"/>
      <c r="W27101" s="123"/>
      <c r="AC27101" s="123"/>
    </row>
    <row r="27102" spans="5:29" s="2" customFormat="1">
      <c r="E27102" s="120"/>
      <c r="M27102" s="120"/>
      <c r="N27102" s="120"/>
      <c r="U27102" s="121"/>
      <c r="V27102" s="122"/>
      <c r="W27102" s="123"/>
      <c r="AC27102" s="123"/>
    </row>
    <row r="27103" spans="5:29" s="2" customFormat="1">
      <c r="E27103" s="120"/>
      <c r="M27103" s="120"/>
      <c r="N27103" s="120"/>
      <c r="U27103" s="121"/>
      <c r="V27103" s="122"/>
      <c r="W27103" s="123"/>
      <c r="AC27103" s="123"/>
    </row>
    <row r="27104" spans="5:29" s="2" customFormat="1">
      <c r="E27104" s="120"/>
      <c r="M27104" s="120"/>
      <c r="N27104" s="120"/>
      <c r="U27104" s="121"/>
      <c r="V27104" s="122"/>
      <c r="W27104" s="123"/>
      <c r="AC27104" s="123"/>
    </row>
    <row r="27105" spans="5:29" s="2" customFormat="1">
      <c r="E27105" s="120"/>
      <c r="M27105" s="120"/>
      <c r="N27105" s="120"/>
      <c r="U27105" s="121"/>
      <c r="V27105" s="122"/>
      <c r="W27105" s="123"/>
      <c r="AC27105" s="123"/>
    </row>
    <row r="27106" spans="5:29" s="2" customFormat="1">
      <c r="E27106" s="120"/>
      <c r="M27106" s="120"/>
      <c r="N27106" s="120"/>
      <c r="U27106" s="121"/>
      <c r="V27106" s="122"/>
      <c r="W27106" s="123"/>
      <c r="AC27106" s="123"/>
    </row>
    <row r="27107" spans="5:29" s="2" customFormat="1">
      <c r="E27107" s="120"/>
      <c r="M27107" s="120"/>
      <c r="N27107" s="120"/>
      <c r="U27107" s="121"/>
      <c r="V27107" s="122"/>
      <c r="W27107" s="123"/>
      <c r="AC27107" s="123"/>
    </row>
    <row r="27108" spans="5:29" s="2" customFormat="1">
      <c r="E27108" s="120"/>
      <c r="M27108" s="120"/>
      <c r="N27108" s="120"/>
      <c r="U27108" s="121"/>
      <c r="V27108" s="122"/>
      <c r="W27108" s="123"/>
      <c r="AC27108" s="123"/>
    </row>
    <row r="27109" spans="5:29" s="2" customFormat="1">
      <c r="E27109" s="120"/>
      <c r="M27109" s="120"/>
      <c r="N27109" s="120"/>
      <c r="U27109" s="121"/>
      <c r="V27109" s="122"/>
      <c r="W27109" s="123"/>
      <c r="AC27109" s="123"/>
    </row>
    <row r="27110" spans="5:29" s="2" customFormat="1">
      <c r="E27110" s="120"/>
      <c r="M27110" s="120"/>
      <c r="N27110" s="120"/>
      <c r="U27110" s="121"/>
      <c r="V27110" s="122"/>
      <c r="W27110" s="123"/>
      <c r="AC27110" s="123"/>
    </row>
    <row r="27111" spans="5:29" s="2" customFormat="1">
      <c r="E27111" s="120"/>
      <c r="M27111" s="120"/>
      <c r="N27111" s="120"/>
      <c r="U27111" s="121"/>
      <c r="V27111" s="122"/>
      <c r="W27111" s="123"/>
      <c r="AC27111" s="123"/>
    </row>
    <row r="27112" spans="5:29" s="2" customFormat="1">
      <c r="E27112" s="120"/>
      <c r="M27112" s="120"/>
      <c r="N27112" s="120"/>
      <c r="U27112" s="121"/>
      <c r="V27112" s="122"/>
      <c r="W27112" s="123"/>
      <c r="AC27112" s="123"/>
    </row>
    <row r="27113" spans="5:29" s="2" customFormat="1">
      <c r="E27113" s="120"/>
      <c r="M27113" s="120"/>
      <c r="N27113" s="120"/>
      <c r="U27113" s="121"/>
      <c r="V27113" s="122"/>
      <c r="W27113" s="123"/>
      <c r="AC27113" s="123"/>
    </row>
    <row r="27114" spans="5:29" s="2" customFormat="1">
      <c r="E27114" s="120"/>
      <c r="M27114" s="120"/>
      <c r="N27114" s="120"/>
      <c r="U27114" s="121"/>
      <c r="V27114" s="122"/>
      <c r="W27114" s="123"/>
      <c r="AC27114" s="123"/>
    </row>
    <row r="27115" spans="5:29" s="2" customFormat="1">
      <c r="E27115" s="120"/>
      <c r="M27115" s="120"/>
      <c r="N27115" s="120"/>
      <c r="U27115" s="121"/>
      <c r="V27115" s="122"/>
      <c r="W27115" s="123"/>
      <c r="AC27115" s="123"/>
    </row>
    <row r="27116" spans="5:29" s="2" customFormat="1">
      <c r="E27116" s="120"/>
      <c r="M27116" s="120"/>
      <c r="N27116" s="120"/>
      <c r="U27116" s="121"/>
      <c r="V27116" s="122"/>
      <c r="W27116" s="123"/>
      <c r="AC27116" s="123"/>
    </row>
    <row r="27117" spans="5:29" s="2" customFormat="1">
      <c r="E27117" s="120"/>
      <c r="M27117" s="120"/>
      <c r="N27117" s="120"/>
      <c r="U27117" s="121"/>
      <c r="V27117" s="122"/>
      <c r="W27117" s="123"/>
      <c r="AC27117" s="123"/>
    </row>
    <row r="27118" spans="5:29" s="2" customFormat="1">
      <c r="E27118" s="120"/>
      <c r="M27118" s="120"/>
      <c r="N27118" s="120"/>
      <c r="U27118" s="121"/>
      <c r="V27118" s="122"/>
      <c r="W27118" s="123"/>
      <c r="AC27118" s="123"/>
    </row>
    <row r="27119" spans="5:29" s="2" customFormat="1">
      <c r="E27119" s="120"/>
      <c r="M27119" s="120"/>
      <c r="N27119" s="120"/>
      <c r="U27119" s="121"/>
      <c r="V27119" s="122"/>
      <c r="W27119" s="123"/>
      <c r="AC27119" s="123"/>
    </row>
    <row r="27120" spans="5:29" s="2" customFormat="1">
      <c r="E27120" s="120"/>
      <c r="M27120" s="120"/>
      <c r="N27120" s="120"/>
      <c r="U27120" s="121"/>
      <c r="V27120" s="122"/>
      <c r="W27120" s="123"/>
      <c r="AC27120" s="123"/>
    </row>
    <row r="27121" spans="5:29" s="2" customFormat="1">
      <c r="E27121" s="120"/>
      <c r="M27121" s="120"/>
      <c r="N27121" s="120"/>
      <c r="U27121" s="121"/>
      <c r="V27121" s="122"/>
      <c r="W27121" s="123"/>
      <c r="AC27121" s="123"/>
    </row>
    <row r="27122" spans="5:29" s="2" customFormat="1">
      <c r="E27122" s="120"/>
      <c r="M27122" s="120"/>
      <c r="N27122" s="120"/>
      <c r="U27122" s="121"/>
      <c r="V27122" s="122"/>
      <c r="W27122" s="123"/>
      <c r="AC27122" s="123"/>
    </row>
    <row r="27123" spans="5:29" s="2" customFormat="1">
      <c r="E27123" s="120"/>
      <c r="M27123" s="120"/>
      <c r="N27123" s="120"/>
      <c r="U27123" s="121"/>
      <c r="V27123" s="122"/>
      <c r="W27123" s="123"/>
      <c r="AC27123" s="123"/>
    </row>
    <row r="27124" spans="5:29" s="2" customFormat="1">
      <c r="E27124" s="120"/>
      <c r="M27124" s="120"/>
      <c r="N27124" s="120"/>
      <c r="U27124" s="121"/>
      <c r="V27124" s="122"/>
      <c r="W27124" s="123"/>
      <c r="AC27124" s="123"/>
    </row>
    <row r="27125" spans="5:29" s="2" customFormat="1">
      <c r="E27125" s="120"/>
      <c r="M27125" s="120"/>
      <c r="N27125" s="120"/>
      <c r="U27125" s="121"/>
      <c r="V27125" s="122"/>
      <c r="W27125" s="123"/>
      <c r="AC27125" s="123"/>
    </row>
    <row r="27126" spans="5:29" s="2" customFormat="1">
      <c r="E27126" s="120"/>
      <c r="M27126" s="120"/>
      <c r="N27126" s="120"/>
      <c r="U27126" s="121"/>
      <c r="V27126" s="122"/>
      <c r="W27126" s="123"/>
      <c r="AC27126" s="123"/>
    </row>
    <row r="27127" spans="5:29" s="2" customFormat="1">
      <c r="E27127" s="120"/>
      <c r="M27127" s="120"/>
      <c r="N27127" s="120"/>
      <c r="U27127" s="121"/>
      <c r="V27127" s="122"/>
      <c r="W27127" s="123"/>
      <c r="AC27127" s="123"/>
    </row>
    <row r="27128" spans="5:29" s="2" customFormat="1">
      <c r="E27128" s="120"/>
      <c r="M27128" s="120"/>
      <c r="N27128" s="120"/>
      <c r="U27128" s="121"/>
      <c r="V27128" s="122"/>
      <c r="W27128" s="123"/>
      <c r="AC27128" s="123"/>
    </row>
    <row r="27129" spans="5:29" s="2" customFormat="1">
      <c r="E27129" s="120"/>
      <c r="M27129" s="120"/>
      <c r="N27129" s="120"/>
      <c r="U27129" s="121"/>
      <c r="V27129" s="122"/>
      <c r="W27129" s="123"/>
      <c r="AC27129" s="123"/>
    </row>
    <row r="27130" spans="5:29" s="2" customFormat="1">
      <c r="E27130" s="120"/>
      <c r="M27130" s="120"/>
      <c r="N27130" s="120"/>
      <c r="U27130" s="121"/>
      <c r="V27130" s="122"/>
      <c r="W27130" s="123"/>
      <c r="AC27130" s="123"/>
    </row>
    <row r="27131" spans="5:29" s="2" customFormat="1">
      <c r="E27131" s="120"/>
      <c r="M27131" s="120"/>
      <c r="N27131" s="120"/>
      <c r="U27131" s="121"/>
      <c r="V27131" s="122"/>
      <c r="W27131" s="123"/>
      <c r="AC27131" s="123"/>
    </row>
    <row r="27132" spans="5:29" s="2" customFormat="1">
      <c r="E27132" s="120"/>
      <c r="M27132" s="120"/>
      <c r="N27132" s="120"/>
      <c r="U27132" s="121"/>
      <c r="V27132" s="122"/>
      <c r="W27132" s="123"/>
      <c r="AC27132" s="123"/>
    </row>
    <row r="27133" spans="5:29" s="2" customFormat="1">
      <c r="E27133" s="120"/>
      <c r="M27133" s="120"/>
      <c r="N27133" s="120"/>
      <c r="U27133" s="121"/>
      <c r="V27133" s="122"/>
      <c r="W27133" s="123"/>
      <c r="AC27133" s="123"/>
    </row>
    <row r="27134" spans="5:29" s="2" customFormat="1">
      <c r="E27134" s="120"/>
      <c r="M27134" s="120"/>
      <c r="N27134" s="120"/>
      <c r="U27134" s="121"/>
      <c r="V27134" s="122"/>
      <c r="W27134" s="123"/>
      <c r="AC27134" s="123"/>
    </row>
    <row r="27135" spans="5:29" s="2" customFormat="1">
      <c r="E27135" s="120"/>
      <c r="M27135" s="120"/>
      <c r="N27135" s="120"/>
      <c r="U27135" s="121"/>
      <c r="V27135" s="122"/>
      <c r="W27135" s="123"/>
      <c r="AC27135" s="123"/>
    </row>
    <row r="27136" spans="5:29" s="2" customFormat="1">
      <c r="E27136" s="120"/>
      <c r="M27136" s="120"/>
      <c r="N27136" s="120"/>
      <c r="U27136" s="121"/>
      <c r="V27136" s="122"/>
      <c r="W27136" s="123"/>
      <c r="AC27136" s="123"/>
    </row>
    <row r="27137" spans="5:29" s="2" customFormat="1">
      <c r="E27137" s="120"/>
      <c r="M27137" s="120"/>
      <c r="N27137" s="120"/>
      <c r="U27137" s="121"/>
      <c r="V27137" s="122"/>
      <c r="W27137" s="123"/>
      <c r="AC27137" s="123"/>
    </row>
    <row r="27138" spans="5:29" s="2" customFormat="1">
      <c r="E27138" s="120"/>
      <c r="M27138" s="120"/>
      <c r="N27138" s="120"/>
      <c r="U27138" s="121"/>
      <c r="V27138" s="122"/>
      <c r="W27138" s="123"/>
      <c r="AC27138" s="123"/>
    </row>
    <row r="27139" spans="5:29" s="2" customFormat="1">
      <c r="E27139" s="120"/>
      <c r="M27139" s="120"/>
      <c r="N27139" s="120"/>
      <c r="U27139" s="121"/>
      <c r="V27139" s="122"/>
      <c r="W27139" s="123"/>
      <c r="AC27139" s="123"/>
    </row>
    <row r="27140" spans="5:29" s="2" customFormat="1">
      <c r="E27140" s="120"/>
      <c r="M27140" s="120"/>
      <c r="N27140" s="120"/>
      <c r="U27140" s="121"/>
      <c r="V27140" s="122"/>
      <c r="W27140" s="123"/>
      <c r="AC27140" s="123"/>
    </row>
    <row r="27141" spans="5:29" s="2" customFormat="1">
      <c r="E27141" s="120"/>
      <c r="M27141" s="120"/>
      <c r="N27141" s="120"/>
      <c r="U27141" s="121"/>
      <c r="V27141" s="122"/>
      <c r="W27141" s="123"/>
      <c r="AC27141" s="123"/>
    </row>
    <row r="27142" spans="5:29" s="2" customFormat="1">
      <c r="E27142" s="120"/>
      <c r="M27142" s="120"/>
      <c r="N27142" s="120"/>
      <c r="U27142" s="121"/>
      <c r="V27142" s="122"/>
      <c r="W27142" s="123"/>
      <c r="AC27142" s="123"/>
    </row>
    <row r="27143" spans="5:29" s="2" customFormat="1">
      <c r="E27143" s="120"/>
      <c r="M27143" s="120"/>
      <c r="N27143" s="120"/>
      <c r="U27143" s="121"/>
      <c r="V27143" s="122"/>
      <c r="W27143" s="123"/>
      <c r="AC27143" s="123"/>
    </row>
    <row r="27144" spans="5:29" s="2" customFormat="1">
      <c r="E27144" s="120"/>
      <c r="M27144" s="120"/>
      <c r="N27144" s="120"/>
      <c r="U27144" s="121"/>
      <c r="V27144" s="122"/>
      <c r="W27144" s="123"/>
      <c r="AC27144" s="123"/>
    </row>
    <row r="27145" spans="5:29" s="2" customFormat="1">
      <c r="E27145" s="120"/>
      <c r="M27145" s="120"/>
      <c r="N27145" s="120"/>
      <c r="U27145" s="121"/>
      <c r="V27145" s="122"/>
      <c r="W27145" s="123"/>
      <c r="AC27145" s="123"/>
    </row>
    <row r="27146" spans="5:29" s="2" customFormat="1">
      <c r="E27146" s="120"/>
      <c r="M27146" s="120"/>
      <c r="N27146" s="120"/>
      <c r="U27146" s="121"/>
      <c r="V27146" s="122"/>
      <c r="W27146" s="123"/>
      <c r="AC27146" s="123"/>
    </row>
    <row r="27147" spans="5:29" s="2" customFormat="1">
      <c r="E27147" s="120"/>
      <c r="M27147" s="120"/>
      <c r="N27147" s="120"/>
      <c r="U27147" s="121"/>
      <c r="V27147" s="122"/>
      <c r="W27147" s="123"/>
      <c r="AC27147" s="123"/>
    </row>
    <row r="27148" spans="5:29" s="2" customFormat="1">
      <c r="E27148" s="120"/>
      <c r="M27148" s="120"/>
      <c r="N27148" s="120"/>
      <c r="U27148" s="121"/>
      <c r="V27148" s="122"/>
      <c r="W27148" s="123"/>
      <c r="AC27148" s="123"/>
    </row>
    <row r="27149" spans="5:29" s="2" customFormat="1">
      <c r="E27149" s="120"/>
      <c r="M27149" s="120"/>
      <c r="N27149" s="120"/>
      <c r="U27149" s="121"/>
      <c r="V27149" s="122"/>
      <c r="W27149" s="123"/>
      <c r="AC27149" s="123"/>
    </row>
    <row r="27150" spans="5:29" s="2" customFormat="1">
      <c r="E27150" s="120"/>
      <c r="M27150" s="120"/>
      <c r="N27150" s="120"/>
      <c r="U27150" s="121"/>
      <c r="V27150" s="122"/>
      <c r="W27150" s="123"/>
      <c r="AC27150" s="123"/>
    </row>
    <row r="27151" spans="5:29" s="2" customFormat="1">
      <c r="E27151" s="120"/>
      <c r="M27151" s="120"/>
      <c r="N27151" s="120"/>
      <c r="U27151" s="121"/>
      <c r="V27151" s="122"/>
      <c r="W27151" s="123"/>
      <c r="AC27151" s="123"/>
    </row>
    <row r="27152" spans="5:29" s="2" customFormat="1">
      <c r="E27152" s="120"/>
      <c r="M27152" s="120"/>
      <c r="N27152" s="120"/>
      <c r="U27152" s="121"/>
      <c r="V27152" s="122"/>
      <c r="W27152" s="123"/>
      <c r="AC27152" s="123"/>
    </row>
    <row r="27153" spans="5:29" s="2" customFormat="1">
      <c r="E27153" s="120"/>
      <c r="M27153" s="120"/>
      <c r="N27153" s="120"/>
      <c r="U27153" s="121"/>
      <c r="V27153" s="122"/>
      <c r="W27153" s="123"/>
      <c r="AC27153" s="123"/>
    </row>
    <row r="27154" spans="5:29" s="2" customFormat="1">
      <c r="E27154" s="120"/>
      <c r="M27154" s="120"/>
      <c r="N27154" s="120"/>
      <c r="U27154" s="121"/>
      <c r="V27154" s="122"/>
      <c r="W27154" s="123"/>
      <c r="AC27154" s="123"/>
    </row>
    <row r="27155" spans="5:29" s="2" customFormat="1">
      <c r="E27155" s="120"/>
      <c r="M27155" s="120"/>
      <c r="N27155" s="120"/>
      <c r="U27155" s="121"/>
      <c r="V27155" s="122"/>
      <c r="W27155" s="123"/>
      <c r="AC27155" s="123"/>
    </row>
    <row r="27156" spans="5:29" s="2" customFormat="1">
      <c r="E27156" s="120"/>
      <c r="M27156" s="120"/>
      <c r="N27156" s="120"/>
      <c r="U27156" s="121"/>
      <c r="V27156" s="122"/>
      <c r="W27156" s="123"/>
      <c r="AC27156" s="123"/>
    </row>
    <row r="27157" spans="5:29" s="2" customFormat="1">
      <c r="E27157" s="120"/>
      <c r="M27157" s="120"/>
      <c r="N27157" s="120"/>
      <c r="U27157" s="121"/>
      <c r="V27157" s="122"/>
      <c r="W27157" s="123"/>
      <c r="AC27157" s="123"/>
    </row>
    <row r="27158" spans="5:29" s="2" customFormat="1">
      <c r="E27158" s="120"/>
      <c r="M27158" s="120"/>
      <c r="N27158" s="120"/>
      <c r="U27158" s="121"/>
      <c r="V27158" s="122"/>
      <c r="W27158" s="123"/>
      <c r="AC27158" s="123"/>
    </row>
    <row r="27159" spans="5:29" s="2" customFormat="1">
      <c r="E27159" s="120"/>
      <c r="M27159" s="120"/>
      <c r="N27159" s="120"/>
      <c r="U27159" s="121"/>
      <c r="V27159" s="122"/>
      <c r="W27159" s="123"/>
      <c r="AC27159" s="123"/>
    </row>
    <row r="27160" spans="5:29" s="2" customFormat="1">
      <c r="E27160" s="120"/>
      <c r="M27160" s="120"/>
      <c r="N27160" s="120"/>
      <c r="U27160" s="121"/>
      <c r="V27160" s="122"/>
      <c r="W27160" s="123"/>
      <c r="AC27160" s="123"/>
    </row>
    <row r="27161" spans="5:29" s="2" customFormat="1">
      <c r="E27161" s="120"/>
      <c r="M27161" s="120"/>
      <c r="N27161" s="120"/>
      <c r="U27161" s="121"/>
      <c r="V27161" s="122"/>
      <c r="W27161" s="123"/>
      <c r="AC27161" s="123"/>
    </row>
    <row r="27162" spans="5:29" s="2" customFormat="1">
      <c r="E27162" s="120"/>
      <c r="M27162" s="120"/>
      <c r="N27162" s="120"/>
      <c r="U27162" s="121"/>
      <c r="V27162" s="122"/>
      <c r="W27162" s="123"/>
      <c r="AC27162" s="123"/>
    </row>
    <row r="27163" spans="5:29" s="2" customFormat="1">
      <c r="E27163" s="120"/>
      <c r="M27163" s="120"/>
      <c r="N27163" s="120"/>
      <c r="U27163" s="121"/>
      <c r="V27163" s="122"/>
      <c r="W27163" s="123"/>
      <c r="AC27163" s="123"/>
    </row>
    <row r="27164" spans="5:29" s="2" customFormat="1">
      <c r="E27164" s="120"/>
      <c r="M27164" s="120"/>
      <c r="N27164" s="120"/>
      <c r="U27164" s="121"/>
      <c r="V27164" s="122"/>
      <c r="W27164" s="123"/>
      <c r="AC27164" s="123"/>
    </row>
    <row r="27165" spans="5:29" s="2" customFormat="1">
      <c r="E27165" s="120"/>
      <c r="M27165" s="120"/>
      <c r="N27165" s="120"/>
      <c r="U27165" s="121"/>
      <c r="V27165" s="122"/>
      <c r="W27165" s="123"/>
      <c r="AC27165" s="123"/>
    </row>
    <row r="27166" spans="5:29" s="2" customFormat="1">
      <c r="E27166" s="120"/>
      <c r="M27166" s="120"/>
      <c r="N27166" s="120"/>
      <c r="U27166" s="121"/>
      <c r="V27166" s="122"/>
      <c r="W27166" s="123"/>
      <c r="AC27166" s="123"/>
    </row>
    <row r="27167" spans="5:29" s="2" customFormat="1">
      <c r="E27167" s="120"/>
      <c r="M27167" s="120"/>
      <c r="N27167" s="120"/>
      <c r="U27167" s="121"/>
      <c r="V27167" s="122"/>
      <c r="W27167" s="123"/>
      <c r="AC27167" s="123"/>
    </row>
    <row r="27168" spans="5:29" s="2" customFormat="1">
      <c r="E27168" s="120"/>
      <c r="M27168" s="120"/>
      <c r="N27168" s="120"/>
      <c r="U27168" s="121"/>
      <c r="V27168" s="122"/>
      <c r="W27168" s="123"/>
      <c r="AC27168" s="123"/>
    </row>
    <row r="27169" spans="5:29" s="2" customFormat="1">
      <c r="E27169" s="120"/>
      <c r="M27169" s="120"/>
      <c r="N27169" s="120"/>
      <c r="U27169" s="121"/>
      <c r="V27169" s="122"/>
      <c r="W27169" s="123"/>
      <c r="AC27169" s="123"/>
    </row>
    <row r="27170" spans="5:29" s="2" customFormat="1">
      <c r="E27170" s="120"/>
      <c r="M27170" s="120"/>
      <c r="N27170" s="120"/>
      <c r="U27170" s="121"/>
      <c r="V27170" s="122"/>
      <c r="W27170" s="123"/>
      <c r="AC27170" s="123"/>
    </row>
    <row r="27171" spans="5:29" s="2" customFormat="1">
      <c r="E27171" s="120"/>
      <c r="M27171" s="120"/>
      <c r="N27171" s="120"/>
      <c r="U27171" s="121"/>
      <c r="V27171" s="122"/>
      <c r="W27171" s="123"/>
      <c r="AC27171" s="123"/>
    </row>
    <row r="27172" spans="5:29" s="2" customFormat="1">
      <c r="E27172" s="120"/>
      <c r="M27172" s="120"/>
      <c r="N27172" s="120"/>
      <c r="U27172" s="121"/>
      <c r="V27172" s="122"/>
      <c r="W27172" s="123"/>
      <c r="AC27172" s="123"/>
    </row>
    <row r="27173" spans="5:29" s="2" customFormat="1">
      <c r="E27173" s="120"/>
      <c r="M27173" s="120"/>
      <c r="N27173" s="120"/>
      <c r="U27173" s="121"/>
      <c r="V27173" s="122"/>
      <c r="W27173" s="123"/>
      <c r="AC27173" s="123"/>
    </row>
    <row r="27174" spans="5:29" s="2" customFormat="1">
      <c r="E27174" s="120"/>
      <c r="M27174" s="120"/>
      <c r="N27174" s="120"/>
      <c r="U27174" s="121"/>
      <c r="V27174" s="122"/>
      <c r="W27174" s="123"/>
      <c r="AC27174" s="123"/>
    </row>
    <row r="27175" spans="5:29" s="2" customFormat="1">
      <c r="E27175" s="120"/>
      <c r="M27175" s="120"/>
      <c r="N27175" s="120"/>
      <c r="U27175" s="121"/>
      <c r="V27175" s="122"/>
      <c r="W27175" s="123"/>
      <c r="AC27175" s="123"/>
    </row>
    <row r="27176" spans="5:29" s="2" customFormat="1">
      <c r="E27176" s="120"/>
      <c r="M27176" s="120"/>
      <c r="N27176" s="120"/>
      <c r="U27176" s="121"/>
      <c r="V27176" s="122"/>
      <c r="W27176" s="123"/>
      <c r="AC27176" s="123"/>
    </row>
    <row r="27177" spans="5:29" s="2" customFormat="1">
      <c r="E27177" s="120"/>
      <c r="M27177" s="120"/>
      <c r="N27177" s="120"/>
      <c r="U27177" s="121"/>
      <c r="V27177" s="122"/>
      <c r="W27177" s="123"/>
      <c r="AC27177" s="123"/>
    </row>
    <row r="27178" spans="5:29" s="2" customFormat="1">
      <c r="E27178" s="120"/>
      <c r="M27178" s="120"/>
      <c r="N27178" s="120"/>
      <c r="U27178" s="121"/>
      <c r="V27178" s="122"/>
      <c r="W27178" s="123"/>
      <c r="AC27178" s="123"/>
    </row>
    <row r="27179" spans="5:29" s="2" customFormat="1">
      <c r="E27179" s="120"/>
      <c r="M27179" s="120"/>
      <c r="N27179" s="120"/>
      <c r="U27179" s="121"/>
      <c r="V27179" s="122"/>
      <c r="W27179" s="123"/>
      <c r="AC27179" s="123"/>
    </row>
    <row r="27180" spans="5:29" s="2" customFormat="1">
      <c r="E27180" s="120"/>
      <c r="M27180" s="120"/>
      <c r="N27180" s="120"/>
      <c r="U27180" s="121"/>
      <c r="V27180" s="122"/>
      <c r="W27180" s="123"/>
      <c r="AC27180" s="123"/>
    </row>
    <row r="27181" spans="5:29" s="2" customFormat="1">
      <c r="E27181" s="120"/>
      <c r="M27181" s="120"/>
      <c r="N27181" s="120"/>
      <c r="U27181" s="121"/>
      <c r="V27181" s="122"/>
      <c r="W27181" s="123"/>
      <c r="AC27181" s="123"/>
    </row>
    <row r="27182" spans="5:29" s="2" customFormat="1">
      <c r="E27182" s="120"/>
      <c r="M27182" s="120"/>
      <c r="N27182" s="120"/>
      <c r="U27182" s="121"/>
      <c r="V27182" s="122"/>
      <c r="W27182" s="123"/>
      <c r="AC27182" s="123"/>
    </row>
    <row r="27183" spans="5:29" s="2" customFormat="1">
      <c r="E27183" s="120"/>
      <c r="M27183" s="120"/>
      <c r="N27183" s="120"/>
      <c r="U27183" s="121"/>
      <c r="V27183" s="122"/>
      <c r="W27183" s="123"/>
      <c r="AC27183" s="123"/>
    </row>
    <row r="27184" spans="5:29" s="2" customFormat="1">
      <c r="E27184" s="120"/>
      <c r="M27184" s="120"/>
      <c r="N27184" s="120"/>
      <c r="U27184" s="121"/>
      <c r="V27184" s="122"/>
      <c r="W27184" s="123"/>
      <c r="AC27184" s="123"/>
    </row>
    <row r="27185" spans="5:29" s="2" customFormat="1">
      <c r="E27185" s="120"/>
      <c r="M27185" s="120"/>
      <c r="N27185" s="120"/>
      <c r="U27185" s="121"/>
      <c r="V27185" s="122"/>
      <c r="W27185" s="123"/>
      <c r="AC27185" s="123"/>
    </row>
    <row r="27186" spans="5:29" s="2" customFormat="1">
      <c r="E27186" s="120"/>
      <c r="M27186" s="120"/>
      <c r="N27186" s="120"/>
      <c r="U27186" s="121"/>
      <c r="V27186" s="122"/>
      <c r="W27186" s="123"/>
      <c r="AC27186" s="123"/>
    </row>
    <row r="27187" spans="5:29" s="2" customFormat="1">
      <c r="E27187" s="120"/>
      <c r="M27187" s="120"/>
      <c r="N27187" s="120"/>
      <c r="U27187" s="121"/>
      <c r="V27187" s="122"/>
      <c r="W27187" s="123"/>
      <c r="AC27187" s="123"/>
    </row>
    <row r="27188" spans="5:29" s="2" customFormat="1">
      <c r="E27188" s="120"/>
      <c r="M27188" s="120"/>
      <c r="N27188" s="120"/>
      <c r="U27188" s="121"/>
      <c r="V27188" s="122"/>
      <c r="W27188" s="123"/>
      <c r="AC27188" s="123"/>
    </row>
    <row r="27189" spans="5:29" s="2" customFormat="1">
      <c r="E27189" s="120"/>
      <c r="M27189" s="120"/>
      <c r="N27189" s="120"/>
      <c r="U27189" s="121"/>
      <c r="V27189" s="122"/>
      <c r="W27189" s="123"/>
      <c r="AC27189" s="123"/>
    </row>
    <row r="27190" spans="5:29" s="2" customFormat="1">
      <c r="E27190" s="120"/>
      <c r="M27190" s="120"/>
      <c r="N27190" s="120"/>
      <c r="U27190" s="121"/>
      <c r="V27190" s="122"/>
      <c r="W27190" s="123"/>
      <c r="AC27190" s="123"/>
    </row>
    <row r="27191" spans="5:29" s="2" customFormat="1">
      <c r="E27191" s="120"/>
      <c r="M27191" s="120"/>
      <c r="N27191" s="120"/>
      <c r="U27191" s="121"/>
      <c r="V27191" s="122"/>
      <c r="W27191" s="123"/>
      <c r="AC27191" s="123"/>
    </row>
    <row r="27192" spans="5:29" s="2" customFormat="1">
      <c r="E27192" s="120"/>
      <c r="M27192" s="120"/>
      <c r="N27192" s="120"/>
      <c r="U27192" s="121"/>
      <c r="V27192" s="122"/>
      <c r="W27192" s="123"/>
      <c r="AC27192" s="123"/>
    </row>
    <row r="27193" spans="5:29" s="2" customFormat="1">
      <c r="E27193" s="120"/>
      <c r="M27193" s="120"/>
      <c r="N27193" s="120"/>
      <c r="U27193" s="121"/>
      <c r="V27193" s="122"/>
      <c r="W27193" s="123"/>
      <c r="AC27193" s="123"/>
    </row>
    <row r="27194" spans="5:29" s="2" customFormat="1">
      <c r="E27194" s="120"/>
      <c r="M27194" s="120"/>
      <c r="N27194" s="120"/>
      <c r="U27194" s="121"/>
      <c r="V27194" s="122"/>
      <c r="W27194" s="123"/>
      <c r="AC27194" s="123"/>
    </row>
    <row r="27195" spans="5:29" s="2" customFormat="1">
      <c r="E27195" s="120"/>
      <c r="M27195" s="120"/>
      <c r="N27195" s="120"/>
      <c r="U27195" s="121"/>
      <c r="V27195" s="122"/>
      <c r="W27195" s="123"/>
      <c r="AC27195" s="123"/>
    </row>
    <row r="27196" spans="5:29" s="2" customFormat="1">
      <c r="E27196" s="120"/>
      <c r="M27196" s="120"/>
      <c r="N27196" s="120"/>
      <c r="U27196" s="121"/>
      <c r="V27196" s="122"/>
      <c r="W27196" s="123"/>
      <c r="AC27196" s="123"/>
    </row>
    <row r="27197" spans="5:29" s="2" customFormat="1">
      <c r="E27197" s="120"/>
      <c r="M27197" s="120"/>
      <c r="N27197" s="120"/>
      <c r="U27197" s="121"/>
      <c r="V27197" s="122"/>
      <c r="W27197" s="123"/>
      <c r="AC27197" s="123"/>
    </row>
    <row r="27198" spans="5:29" s="2" customFormat="1">
      <c r="E27198" s="120"/>
      <c r="M27198" s="120"/>
      <c r="N27198" s="120"/>
      <c r="U27198" s="121"/>
      <c r="V27198" s="122"/>
      <c r="W27198" s="123"/>
      <c r="AC27198" s="123"/>
    </row>
    <row r="27199" spans="5:29" s="2" customFormat="1">
      <c r="E27199" s="120"/>
      <c r="M27199" s="120"/>
      <c r="N27199" s="120"/>
      <c r="U27199" s="121"/>
      <c r="V27199" s="122"/>
      <c r="W27199" s="123"/>
      <c r="AC27199" s="123"/>
    </row>
    <row r="27200" spans="5:29" s="2" customFormat="1">
      <c r="E27200" s="120"/>
      <c r="M27200" s="120"/>
      <c r="N27200" s="120"/>
      <c r="U27200" s="121"/>
      <c r="V27200" s="122"/>
      <c r="W27200" s="123"/>
      <c r="AC27200" s="123"/>
    </row>
    <row r="27201" spans="5:29" s="2" customFormat="1">
      <c r="E27201" s="120"/>
      <c r="M27201" s="120"/>
      <c r="N27201" s="120"/>
      <c r="U27201" s="121"/>
      <c r="V27201" s="122"/>
      <c r="W27201" s="123"/>
      <c r="AC27201" s="123"/>
    </row>
    <row r="27202" spans="5:29" s="2" customFormat="1">
      <c r="E27202" s="120"/>
      <c r="M27202" s="120"/>
      <c r="N27202" s="120"/>
      <c r="U27202" s="121"/>
      <c r="V27202" s="122"/>
      <c r="W27202" s="123"/>
      <c r="AC27202" s="123"/>
    </row>
    <row r="27203" spans="5:29" s="2" customFormat="1">
      <c r="E27203" s="120"/>
      <c r="M27203" s="120"/>
      <c r="N27203" s="120"/>
      <c r="U27203" s="121"/>
      <c r="V27203" s="122"/>
      <c r="W27203" s="123"/>
      <c r="AC27203" s="123"/>
    </row>
    <row r="27204" spans="5:29" s="2" customFormat="1">
      <c r="E27204" s="120"/>
      <c r="M27204" s="120"/>
      <c r="N27204" s="120"/>
      <c r="U27204" s="121"/>
      <c r="V27204" s="122"/>
      <c r="W27204" s="123"/>
      <c r="AC27204" s="123"/>
    </row>
    <row r="27205" spans="5:29" s="2" customFormat="1">
      <c r="E27205" s="120"/>
      <c r="M27205" s="120"/>
      <c r="N27205" s="120"/>
      <c r="U27205" s="121"/>
      <c r="V27205" s="122"/>
      <c r="W27205" s="123"/>
      <c r="AC27205" s="123"/>
    </row>
    <row r="27206" spans="5:29" s="2" customFormat="1">
      <c r="E27206" s="120"/>
      <c r="M27206" s="120"/>
      <c r="N27206" s="120"/>
      <c r="U27206" s="121"/>
      <c r="V27206" s="122"/>
      <c r="W27206" s="123"/>
      <c r="AC27206" s="123"/>
    </row>
    <row r="27207" spans="5:29" s="2" customFormat="1">
      <c r="E27207" s="120"/>
      <c r="M27207" s="120"/>
      <c r="N27207" s="120"/>
      <c r="U27207" s="121"/>
      <c r="V27207" s="122"/>
      <c r="W27207" s="123"/>
      <c r="AC27207" s="123"/>
    </row>
    <row r="27208" spans="5:29" s="2" customFormat="1">
      <c r="E27208" s="120"/>
      <c r="M27208" s="120"/>
      <c r="N27208" s="120"/>
      <c r="U27208" s="121"/>
      <c r="V27208" s="122"/>
      <c r="W27208" s="123"/>
      <c r="AC27208" s="123"/>
    </row>
    <row r="27209" spans="5:29" s="2" customFormat="1">
      <c r="E27209" s="120"/>
      <c r="M27209" s="120"/>
      <c r="N27209" s="120"/>
      <c r="U27209" s="121"/>
      <c r="V27209" s="122"/>
      <c r="W27209" s="123"/>
      <c r="AC27209" s="123"/>
    </row>
    <row r="27210" spans="5:29" s="2" customFormat="1">
      <c r="E27210" s="120"/>
      <c r="M27210" s="120"/>
      <c r="N27210" s="120"/>
      <c r="U27210" s="121"/>
      <c r="V27210" s="122"/>
      <c r="W27210" s="123"/>
      <c r="AC27210" s="123"/>
    </row>
    <row r="27211" spans="5:29" s="2" customFormat="1">
      <c r="E27211" s="120"/>
      <c r="M27211" s="120"/>
      <c r="N27211" s="120"/>
      <c r="U27211" s="121"/>
      <c r="V27211" s="122"/>
      <c r="W27211" s="123"/>
      <c r="AC27211" s="123"/>
    </row>
    <row r="27212" spans="5:29" s="2" customFormat="1">
      <c r="E27212" s="120"/>
      <c r="M27212" s="120"/>
      <c r="N27212" s="120"/>
      <c r="U27212" s="121"/>
      <c r="V27212" s="122"/>
      <c r="W27212" s="123"/>
      <c r="AC27212" s="123"/>
    </row>
    <row r="27213" spans="5:29" s="2" customFormat="1">
      <c r="E27213" s="120"/>
      <c r="M27213" s="120"/>
      <c r="N27213" s="120"/>
      <c r="U27213" s="121"/>
      <c r="V27213" s="122"/>
      <c r="W27213" s="123"/>
      <c r="AC27213" s="123"/>
    </row>
    <row r="27214" spans="5:29" s="2" customFormat="1">
      <c r="E27214" s="120"/>
      <c r="M27214" s="120"/>
      <c r="N27214" s="120"/>
      <c r="U27214" s="121"/>
      <c r="V27214" s="122"/>
      <c r="W27214" s="123"/>
      <c r="AC27214" s="123"/>
    </row>
    <row r="27215" spans="5:29" s="2" customFormat="1">
      <c r="E27215" s="120"/>
      <c r="M27215" s="120"/>
      <c r="N27215" s="120"/>
      <c r="U27215" s="121"/>
      <c r="V27215" s="122"/>
      <c r="W27215" s="123"/>
      <c r="AC27215" s="123"/>
    </row>
    <row r="27216" spans="5:29" s="2" customFormat="1">
      <c r="E27216" s="120"/>
      <c r="M27216" s="120"/>
      <c r="N27216" s="120"/>
      <c r="U27216" s="121"/>
      <c r="V27216" s="122"/>
      <c r="W27216" s="123"/>
      <c r="AC27216" s="123"/>
    </row>
    <row r="27217" spans="5:29" s="2" customFormat="1">
      <c r="E27217" s="120"/>
      <c r="M27217" s="120"/>
      <c r="N27217" s="120"/>
      <c r="U27217" s="121"/>
      <c r="V27217" s="122"/>
      <c r="W27217" s="123"/>
      <c r="AC27217" s="123"/>
    </row>
    <row r="27218" spans="5:29" s="2" customFormat="1">
      <c r="E27218" s="120"/>
      <c r="M27218" s="120"/>
      <c r="N27218" s="120"/>
      <c r="U27218" s="121"/>
      <c r="V27218" s="122"/>
      <c r="W27218" s="123"/>
      <c r="AC27218" s="123"/>
    </row>
    <row r="27219" spans="5:29" s="2" customFormat="1">
      <c r="E27219" s="120"/>
      <c r="M27219" s="120"/>
      <c r="N27219" s="120"/>
      <c r="U27219" s="121"/>
      <c r="V27219" s="122"/>
      <c r="W27219" s="123"/>
      <c r="AC27219" s="123"/>
    </row>
    <row r="27220" spans="5:29" s="2" customFormat="1">
      <c r="E27220" s="120"/>
      <c r="M27220" s="120"/>
      <c r="N27220" s="120"/>
      <c r="U27220" s="121"/>
      <c r="V27220" s="122"/>
      <c r="W27220" s="123"/>
      <c r="AC27220" s="123"/>
    </row>
    <row r="27221" spans="5:29" s="2" customFormat="1">
      <c r="E27221" s="120"/>
      <c r="M27221" s="120"/>
      <c r="N27221" s="120"/>
      <c r="U27221" s="121"/>
      <c r="V27221" s="122"/>
      <c r="W27221" s="123"/>
      <c r="AC27221" s="123"/>
    </row>
    <row r="27222" spans="5:29" s="2" customFormat="1">
      <c r="E27222" s="120"/>
      <c r="M27222" s="120"/>
      <c r="N27222" s="120"/>
      <c r="U27222" s="121"/>
      <c r="V27222" s="122"/>
      <c r="W27222" s="123"/>
      <c r="AC27222" s="123"/>
    </row>
    <row r="27223" spans="5:29" s="2" customFormat="1">
      <c r="E27223" s="120"/>
      <c r="M27223" s="120"/>
      <c r="N27223" s="120"/>
      <c r="U27223" s="121"/>
      <c r="V27223" s="122"/>
      <c r="W27223" s="123"/>
      <c r="AC27223" s="123"/>
    </row>
    <row r="27224" spans="5:29" s="2" customFormat="1">
      <c r="E27224" s="120"/>
      <c r="M27224" s="120"/>
      <c r="N27224" s="120"/>
      <c r="U27224" s="121"/>
      <c r="V27224" s="122"/>
      <c r="W27224" s="123"/>
      <c r="AC27224" s="123"/>
    </row>
    <row r="27225" spans="5:29" s="2" customFormat="1">
      <c r="E27225" s="120"/>
      <c r="M27225" s="120"/>
      <c r="N27225" s="120"/>
      <c r="U27225" s="121"/>
      <c r="V27225" s="122"/>
      <c r="W27225" s="123"/>
      <c r="AC27225" s="123"/>
    </row>
    <row r="27226" spans="5:29" s="2" customFormat="1">
      <c r="E27226" s="120"/>
      <c r="M27226" s="120"/>
      <c r="N27226" s="120"/>
      <c r="U27226" s="121"/>
      <c r="V27226" s="122"/>
      <c r="W27226" s="123"/>
      <c r="AC27226" s="123"/>
    </row>
    <row r="27227" spans="5:29" s="2" customFormat="1">
      <c r="E27227" s="120"/>
      <c r="M27227" s="120"/>
      <c r="N27227" s="120"/>
      <c r="U27227" s="121"/>
      <c r="V27227" s="122"/>
      <c r="W27227" s="123"/>
      <c r="AC27227" s="123"/>
    </row>
    <row r="27228" spans="5:29" s="2" customFormat="1">
      <c r="E27228" s="120"/>
      <c r="M27228" s="120"/>
      <c r="N27228" s="120"/>
      <c r="U27228" s="121"/>
      <c r="V27228" s="122"/>
      <c r="W27228" s="123"/>
      <c r="AC27228" s="123"/>
    </row>
    <row r="27229" spans="5:29" s="2" customFormat="1">
      <c r="E27229" s="120"/>
      <c r="M27229" s="120"/>
      <c r="N27229" s="120"/>
      <c r="U27229" s="121"/>
      <c r="V27229" s="122"/>
      <c r="W27229" s="123"/>
      <c r="AC27229" s="123"/>
    </row>
    <row r="27230" spans="5:29" s="2" customFormat="1">
      <c r="E27230" s="120"/>
      <c r="M27230" s="120"/>
      <c r="N27230" s="120"/>
      <c r="U27230" s="121"/>
      <c r="V27230" s="122"/>
      <c r="W27230" s="123"/>
      <c r="AC27230" s="123"/>
    </row>
    <row r="27231" spans="5:29" s="2" customFormat="1">
      <c r="E27231" s="120"/>
      <c r="M27231" s="120"/>
      <c r="N27231" s="120"/>
      <c r="U27231" s="121"/>
      <c r="V27231" s="122"/>
      <c r="W27231" s="123"/>
      <c r="AC27231" s="123"/>
    </row>
    <row r="27232" spans="5:29" s="2" customFormat="1">
      <c r="E27232" s="120"/>
      <c r="M27232" s="120"/>
      <c r="N27232" s="120"/>
      <c r="U27232" s="121"/>
      <c r="V27232" s="122"/>
      <c r="W27232" s="123"/>
      <c r="AC27232" s="123"/>
    </row>
    <row r="27233" spans="5:29" s="2" customFormat="1">
      <c r="E27233" s="120"/>
      <c r="M27233" s="120"/>
      <c r="N27233" s="120"/>
      <c r="U27233" s="121"/>
      <c r="V27233" s="122"/>
      <c r="W27233" s="123"/>
      <c r="AC27233" s="123"/>
    </row>
    <row r="27234" spans="5:29" s="2" customFormat="1">
      <c r="E27234" s="120"/>
      <c r="M27234" s="120"/>
      <c r="N27234" s="120"/>
      <c r="U27234" s="121"/>
      <c r="V27234" s="122"/>
      <c r="W27234" s="123"/>
      <c r="AC27234" s="123"/>
    </row>
    <row r="27235" spans="5:29" s="2" customFormat="1">
      <c r="E27235" s="120"/>
      <c r="M27235" s="120"/>
      <c r="N27235" s="120"/>
      <c r="U27235" s="121"/>
      <c r="V27235" s="122"/>
      <c r="W27235" s="123"/>
      <c r="AC27235" s="123"/>
    </row>
    <row r="27236" spans="5:29" s="2" customFormat="1">
      <c r="E27236" s="120"/>
      <c r="M27236" s="120"/>
      <c r="N27236" s="120"/>
      <c r="U27236" s="121"/>
      <c r="V27236" s="122"/>
      <c r="W27236" s="123"/>
      <c r="AC27236" s="123"/>
    </row>
    <row r="27237" spans="5:29" s="2" customFormat="1">
      <c r="E27237" s="120"/>
      <c r="M27237" s="120"/>
      <c r="N27237" s="120"/>
      <c r="U27237" s="121"/>
      <c r="V27237" s="122"/>
      <c r="W27237" s="123"/>
      <c r="AC27237" s="123"/>
    </row>
    <row r="27238" spans="5:29" s="2" customFormat="1">
      <c r="E27238" s="120"/>
      <c r="M27238" s="120"/>
      <c r="N27238" s="120"/>
      <c r="U27238" s="121"/>
      <c r="V27238" s="122"/>
      <c r="W27238" s="123"/>
      <c r="AC27238" s="123"/>
    </row>
    <row r="27239" spans="5:29" s="2" customFormat="1">
      <c r="E27239" s="120"/>
      <c r="M27239" s="120"/>
      <c r="N27239" s="120"/>
      <c r="U27239" s="121"/>
      <c r="V27239" s="122"/>
      <c r="W27239" s="123"/>
      <c r="AC27239" s="123"/>
    </row>
    <row r="27240" spans="5:29" s="2" customFormat="1">
      <c r="E27240" s="120"/>
      <c r="M27240" s="120"/>
      <c r="N27240" s="120"/>
      <c r="U27240" s="121"/>
      <c r="V27240" s="122"/>
      <c r="W27240" s="123"/>
      <c r="AC27240" s="123"/>
    </row>
    <row r="27241" spans="5:29" s="2" customFormat="1">
      <c r="E27241" s="120"/>
      <c r="M27241" s="120"/>
      <c r="N27241" s="120"/>
      <c r="U27241" s="121"/>
      <c r="V27241" s="122"/>
      <c r="W27241" s="123"/>
      <c r="AC27241" s="123"/>
    </row>
    <row r="27242" spans="5:29" s="2" customFormat="1">
      <c r="E27242" s="120"/>
      <c r="M27242" s="120"/>
      <c r="N27242" s="120"/>
      <c r="U27242" s="121"/>
      <c r="V27242" s="122"/>
      <c r="W27242" s="123"/>
      <c r="AC27242" s="123"/>
    </row>
    <row r="27243" spans="5:29" s="2" customFormat="1">
      <c r="E27243" s="120"/>
      <c r="M27243" s="120"/>
      <c r="N27243" s="120"/>
      <c r="U27243" s="121"/>
      <c r="V27243" s="122"/>
      <c r="W27243" s="123"/>
      <c r="AC27243" s="123"/>
    </row>
    <row r="27244" spans="5:29" s="2" customFormat="1">
      <c r="E27244" s="120"/>
      <c r="M27244" s="120"/>
      <c r="N27244" s="120"/>
      <c r="U27244" s="121"/>
      <c r="V27244" s="122"/>
      <c r="W27244" s="123"/>
      <c r="AC27244" s="123"/>
    </row>
    <row r="27245" spans="5:29" s="2" customFormat="1">
      <c r="E27245" s="120"/>
      <c r="M27245" s="120"/>
      <c r="N27245" s="120"/>
      <c r="U27245" s="121"/>
      <c r="V27245" s="122"/>
      <c r="W27245" s="123"/>
      <c r="AC27245" s="123"/>
    </row>
    <row r="27246" spans="5:29" s="2" customFormat="1">
      <c r="E27246" s="120"/>
      <c r="M27246" s="120"/>
      <c r="N27246" s="120"/>
      <c r="U27246" s="121"/>
      <c r="V27246" s="122"/>
      <c r="W27246" s="123"/>
      <c r="AC27246" s="123"/>
    </row>
    <row r="27247" spans="5:29" s="2" customFormat="1">
      <c r="E27247" s="120"/>
      <c r="M27247" s="120"/>
      <c r="N27247" s="120"/>
      <c r="U27247" s="121"/>
      <c r="V27247" s="122"/>
      <c r="W27247" s="123"/>
      <c r="AC27247" s="123"/>
    </row>
    <row r="27248" spans="5:29" s="2" customFormat="1">
      <c r="E27248" s="120"/>
      <c r="M27248" s="120"/>
      <c r="N27248" s="120"/>
      <c r="U27248" s="121"/>
      <c r="V27248" s="122"/>
      <c r="W27248" s="123"/>
      <c r="AC27248" s="123"/>
    </row>
    <row r="27249" spans="5:29" s="2" customFormat="1">
      <c r="E27249" s="120"/>
      <c r="M27249" s="120"/>
      <c r="N27249" s="120"/>
      <c r="U27249" s="121"/>
      <c r="V27249" s="122"/>
      <c r="W27249" s="123"/>
      <c r="AC27249" s="123"/>
    </row>
    <row r="27250" spans="5:29" s="2" customFormat="1">
      <c r="E27250" s="120"/>
      <c r="M27250" s="120"/>
      <c r="N27250" s="120"/>
      <c r="U27250" s="121"/>
      <c r="V27250" s="122"/>
      <c r="W27250" s="123"/>
      <c r="AC27250" s="123"/>
    </row>
    <row r="27251" spans="5:29" s="2" customFormat="1">
      <c r="E27251" s="120"/>
      <c r="M27251" s="120"/>
      <c r="N27251" s="120"/>
      <c r="U27251" s="121"/>
      <c r="V27251" s="122"/>
      <c r="W27251" s="123"/>
      <c r="AC27251" s="123"/>
    </row>
    <row r="27252" spans="5:29" s="2" customFormat="1">
      <c r="E27252" s="120"/>
      <c r="M27252" s="120"/>
      <c r="N27252" s="120"/>
      <c r="U27252" s="121"/>
      <c r="V27252" s="122"/>
      <c r="W27252" s="123"/>
      <c r="AC27252" s="123"/>
    </row>
    <row r="27253" spans="5:29" s="2" customFormat="1">
      <c r="E27253" s="120"/>
      <c r="M27253" s="120"/>
      <c r="N27253" s="120"/>
      <c r="U27253" s="121"/>
      <c r="V27253" s="122"/>
      <c r="W27253" s="123"/>
      <c r="AC27253" s="123"/>
    </row>
    <row r="27254" spans="5:29" s="2" customFormat="1">
      <c r="E27254" s="120"/>
      <c r="M27254" s="120"/>
      <c r="N27254" s="120"/>
      <c r="U27254" s="121"/>
      <c r="V27254" s="122"/>
      <c r="W27254" s="123"/>
      <c r="AC27254" s="123"/>
    </row>
    <row r="27255" spans="5:29" s="2" customFormat="1">
      <c r="E27255" s="120"/>
      <c r="M27255" s="120"/>
      <c r="N27255" s="120"/>
      <c r="U27255" s="121"/>
      <c r="V27255" s="122"/>
      <c r="W27255" s="123"/>
      <c r="AC27255" s="123"/>
    </row>
    <row r="27256" spans="5:29" s="2" customFormat="1">
      <c r="E27256" s="120"/>
      <c r="M27256" s="120"/>
      <c r="N27256" s="120"/>
      <c r="U27256" s="121"/>
      <c r="V27256" s="122"/>
      <c r="W27256" s="123"/>
      <c r="AC27256" s="123"/>
    </row>
    <row r="27257" spans="5:29" s="2" customFormat="1">
      <c r="E27257" s="120"/>
      <c r="M27257" s="120"/>
      <c r="N27257" s="120"/>
      <c r="U27257" s="121"/>
      <c r="V27257" s="122"/>
      <c r="W27257" s="123"/>
      <c r="AC27257" s="123"/>
    </row>
    <row r="27258" spans="5:29" s="2" customFormat="1">
      <c r="E27258" s="120"/>
      <c r="M27258" s="120"/>
      <c r="N27258" s="120"/>
      <c r="U27258" s="121"/>
      <c r="V27258" s="122"/>
      <c r="W27258" s="123"/>
      <c r="AC27258" s="123"/>
    </row>
    <row r="27259" spans="5:29" s="2" customFormat="1">
      <c r="E27259" s="120"/>
      <c r="M27259" s="120"/>
      <c r="N27259" s="120"/>
      <c r="U27259" s="121"/>
      <c r="V27259" s="122"/>
      <c r="W27259" s="123"/>
      <c r="AC27259" s="123"/>
    </row>
    <row r="27260" spans="5:29" s="2" customFormat="1">
      <c r="E27260" s="120"/>
      <c r="M27260" s="120"/>
      <c r="N27260" s="120"/>
      <c r="U27260" s="121"/>
      <c r="V27260" s="122"/>
      <c r="W27260" s="123"/>
      <c r="AC27260" s="123"/>
    </row>
    <row r="27261" spans="5:29" s="2" customFormat="1">
      <c r="E27261" s="120"/>
      <c r="M27261" s="120"/>
      <c r="N27261" s="120"/>
      <c r="U27261" s="121"/>
      <c r="V27261" s="122"/>
      <c r="W27261" s="123"/>
      <c r="AC27261" s="123"/>
    </row>
    <row r="27262" spans="5:29" s="2" customFormat="1">
      <c r="E27262" s="120"/>
      <c r="M27262" s="120"/>
      <c r="N27262" s="120"/>
      <c r="U27262" s="121"/>
      <c r="V27262" s="122"/>
      <c r="W27262" s="123"/>
      <c r="AC27262" s="123"/>
    </row>
    <row r="27263" spans="5:29" s="2" customFormat="1">
      <c r="E27263" s="120"/>
      <c r="M27263" s="120"/>
      <c r="N27263" s="120"/>
      <c r="U27263" s="121"/>
      <c r="V27263" s="122"/>
      <c r="W27263" s="123"/>
      <c r="AC27263" s="123"/>
    </row>
    <row r="27264" spans="5:29" s="2" customFormat="1">
      <c r="E27264" s="120"/>
      <c r="M27264" s="120"/>
      <c r="N27264" s="120"/>
      <c r="U27264" s="121"/>
      <c r="V27264" s="122"/>
      <c r="W27264" s="123"/>
      <c r="AC27264" s="123"/>
    </row>
    <row r="27265" spans="5:29" s="2" customFormat="1">
      <c r="E27265" s="120"/>
      <c r="M27265" s="120"/>
      <c r="N27265" s="120"/>
      <c r="U27265" s="121"/>
      <c r="V27265" s="122"/>
      <c r="W27265" s="123"/>
      <c r="AC27265" s="123"/>
    </row>
    <row r="27266" spans="5:29" s="2" customFormat="1">
      <c r="E27266" s="120"/>
      <c r="M27266" s="120"/>
      <c r="N27266" s="120"/>
      <c r="U27266" s="121"/>
      <c r="V27266" s="122"/>
      <c r="W27266" s="123"/>
      <c r="AC27266" s="123"/>
    </row>
    <row r="27267" spans="5:29" s="2" customFormat="1">
      <c r="E27267" s="120"/>
      <c r="M27267" s="120"/>
      <c r="N27267" s="120"/>
      <c r="U27267" s="121"/>
      <c r="V27267" s="122"/>
      <c r="W27267" s="123"/>
      <c r="AC27267" s="123"/>
    </row>
    <row r="27268" spans="5:29" s="2" customFormat="1">
      <c r="E27268" s="120"/>
      <c r="M27268" s="120"/>
      <c r="N27268" s="120"/>
      <c r="U27268" s="121"/>
      <c r="V27268" s="122"/>
      <c r="W27268" s="123"/>
      <c r="AC27268" s="123"/>
    </row>
    <row r="27269" spans="5:29" s="2" customFormat="1">
      <c r="E27269" s="120"/>
      <c r="M27269" s="120"/>
      <c r="N27269" s="120"/>
      <c r="U27269" s="121"/>
      <c r="V27269" s="122"/>
      <c r="W27269" s="123"/>
      <c r="AC27269" s="123"/>
    </row>
    <row r="27270" spans="5:29" s="2" customFormat="1">
      <c r="E27270" s="120"/>
      <c r="M27270" s="120"/>
      <c r="N27270" s="120"/>
      <c r="U27270" s="121"/>
      <c r="V27270" s="122"/>
      <c r="W27270" s="123"/>
      <c r="AC27270" s="123"/>
    </row>
    <row r="27271" spans="5:29" s="2" customFormat="1">
      <c r="E27271" s="120"/>
      <c r="M27271" s="120"/>
      <c r="N27271" s="120"/>
      <c r="U27271" s="121"/>
      <c r="V27271" s="122"/>
      <c r="W27271" s="123"/>
      <c r="AC27271" s="123"/>
    </row>
    <row r="27272" spans="5:29" s="2" customFormat="1">
      <c r="E27272" s="120"/>
      <c r="M27272" s="120"/>
      <c r="N27272" s="120"/>
      <c r="U27272" s="121"/>
      <c r="V27272" s="122"/>
      <c r="W27272" s="123"/>
      <c r="AC27272" s="123"/>
    </row>
    <row r="27273" spans="5:29" s="2" customFormat="1">
      <c r="E27273" s="120"/>
      <c r="M27273" s="120"/>
      <c r="N27273" s="120"/>
      <c r="U27273" s="121"/>
      <c r="V27273" s="122"/>
      <c r="W27273" s="123"/>
      <c r="AC27273" s="123"/>
    </row>
    <row r="27274" spans="5:29" s="2" customFormat="1">
      <c r="E27274" s="120"/>
      <c r="M27274" s="120"/>
      <c r="N27274" s="120"/>
      <c r="U27274" s="121"/>
      <c r="V27274" s="122"/>
      <c r="W27274" s="123"/>
      <c r="AC27274" s="123"/>
    </row>
    <row r="27275" spans="5:29" s="2" customFormat="1">
      <c r="E27275" s="120"/>
      <c r="M27275" s="120"/>
      <c r="N27275" s="120"/>
      <c r="U27275" s="121"/>
      <c r="V27275" s="122"/>
      <c r="W27275" s="123"/>
      <c r="AC27275" s="123"/>
    </row>
    <row r="27276" spans="5:29" s="2" customFormat="1">
      <c r="E27276" s="120"/>
      <c r="M27276" s="120"/>
      <c r="N27276" s="120"/>
      <c r="U27276" s="121"/>
      <c r="V27276" s="122"/>
      <c r="W27276" s="123"/>
      <c r="AC27276" s="123"/>
    </row>
    <row r="27277" spans="5:29" s="2" customFormat="1">
      <c r="E27277" s="120"/>
      <c r="M27277" s="120"/>
      <c r="N27277" s="120"/>
      <c r="U27277" s="121"/>
      <c r="V27277" s="122"/>
      <c r="W27277" s="123"/>
      <c r="AC27277" s="123"/>
    </row>
    <row r="27278" spans="5:29" s="2" customFormat="1">
      <c r="E27278" s="120"/>
      <c r="M27278" s="120"/>
      <c r="N27278" s="120"/>
      <c r="U27278" s="121"/>
      <c r="V27278" s="122"/>
      <c r="W27278" s="123"/>
      <c r="AC27278" s="123"/>
    </row>
    <row r="27279" spans="5:29" s="2" customFormat="1">
      <c r="E27279" s="120"/>
      <c r="M27279" s="120"/>
      <c r="N27279" s="120"/>
      <c r="U27279" s="121"/>
      <c r="V27279" s="122"/>
      <c r="W27279" s="123"/>
      <c r="AC27279" s="123"/>
    </row>
    <row r="27280" spans="5:29" s="2" customFormat="1">
      <c r="E27280" s="120"/>
      <c r="M27280" s="120"/>
      <c r="N27280" s="120"/>
      <c r="U27280" s="121"/>
      <c r="V27280" s="122"/>
      <c r="W27280" s="123"/>
      <c r="AC27280" s="123"/>
    </row>
    <row r="27281" spans="5:29" s="2" customFormat="1">
      <c r="E27281" s="120"/>
      <c r="M27281" s="120"/>
      <c r="N27281" s="120"/>
      <c r="U27281" s="121"/>
      <c r="V27281" s="122"/>
      <c r="W27281" s="123"/>
      <c r="AC27281" s="123"/>
    </row>
    <row r="27282" spans="5:29" s="2" customFormat="1">
      <c r="E27282" s="120"/>
      <c r="M27282" s="120"/>
      <c r="N27282" s="120"/>
      <c r="U27282" s="121"/>
      <c r="V27282" s="122"/>
      <c r="W27282" s="123"/>
      <c r="AC27282" s="123"/>
    </row>
    <row r="27283" spans="5:29" s="2" customFormat="1">
      <c r="E27283" s="120"/>
      <c r="M27283" s="120"/>
      <c r="N27283" s="120"/>
      <c r="U27283" s="121"/>
      <c r="V27283" s="122"/>
      <c r="W27283" s="123"/>
      <c r="AC27283" s="123"/>
    </row>
    <row r="27284" spans="5:29" s="2" customFormat="1">
      <c r="E27284" s="120"/>
      <c r="M27284" s="120"/>
      <c r="N27284" s="120"/>
      <c r="U27284" s="121"/>
      <c r="V27284" s="122"/>
      <c r="W27284" s="123"/>
      <c r="AC27284" s="123"/>
    </row>
    <row r="27285" spans="5:29" s="2" customFormat="1">
      <c r="E27285" s="120"/>
      <c r="M27285" s="120"/>
      <c r="N27285" s="120"/>
      <c r="U27285" s="121"/>
      <c r="V27285" s="122"/>
      <c r="W27285" s="123"/>
      <c r="AC27285" s="123"/>
    </row>
    <row r="27286" spans="5:29" s="2" customFormat="1">
      <c r="E27286" s="120"/>
      <c r="M27286" s="120"/>
      <c r="N27286" s="120"/>
      <c r="U27286" s="121"/>
      <c r="V27286" s="122"/>
      <c r="W27286" s="123"/>
      <c r="AC27286" s="123"/>
    </row>
    <row r="27287" spans="5:29" s="2" customFormat="1">
      <c r="E27287" s="120"/>
      <c r="M27287" s="120"/>
      <c r="N27287" s="120"/>
      <c r="U27287" s="121"/>
      <c r="V27287" s="122"/>
      <c r="W27287" s="123"/>
      <c r="AC27287" s="123"/>
    </row>
    <row r="27288" spans="5:29" s="2" customFormat="1">
      <c r="E27288" s="120"/>
      <c r="M27288" s="120"/>
      <c r="N27288" s="120"/>
      <c r="U27288" s="121"/>
      <c r="V27288" s="122"/>
      <c r="W27288" s="123"/>
      <c r="AC27288" s="123"/>
    </row>
    <row r="27289" spans="5:29" s="2" customFormat="1">
      <c r="E27289" s="120"/>
      <c r="M27289" s="120"/>
      <c r="N27289" s="120"/>
      <c r="U27289" s="121"/>
      <c r="V27289" s="122"/>
      <c r="W27289" s="123"/>
      <c r="AC27289" s="123"/>
    </row>
    <row r="27290" spans="5:29" s="2" customFormat="1">
      <c r="E27290" s="120"/>
      <c r="M27290" s="120"/>
      <c r="N27290" s="120"/>
      <c r="U27290" s="121"/>
      <c r="V27290" s="122"/>
      <c r="W27290" s="123"/>
      <c r="AC27290" s="123"/>
    </row>
    <row r="27291" spans="5:29" s="2" customFormat="1">
      <c r="E27291" s="120"/>
      <c r="M27291" s="120"/>
      <c r="N27291" s="120"/>
      <c r="U27291" s="121"/>
      <c r="V27291" s="122"/>
      <c r="W27291" s="123"/>
      <c r="AC27291" s="123"/>
    </row>
    <row r="27292" spans="5:29" s="2" customFormat="1">
      <c r="E27292" s="120"/>
      <c r="M27292" s="120"/>
      <c r="N27292" s="120"/>
      <c r="U27292" s="121"/>
      <c r="V27292" s="122"/>
      <c r="W27292" s="123"/>
      <c r="AC27292" s="123"/>
    </row>
    <row r="27293" spans="5:29" s="2" customFormat="1">
      <c r="E27293" s="120"/>
      <c r="M27293" s="120"/>
      <c r="N27293" s="120"/>
      <c r="U27293" s="121"/>
      <c r="V27293" s="122"/>
      <c r="W27293" s="123"/>
      <c r="AC27293" s="123"/>
    </row>
    <row r="27294" spans="5:29" s="2" customFormat="1">
      <c r="E27294" s="120"/>
      <c r="M27294" s="120"/>
      <c r="N27294" s="120"/>
      <c r="U27294" s="121"/>
      <c r="V27294" s="122"/>
      <c r="W27294" s="123"/>
      <c r="AC27294" s="123"/>
    </row>
    <row r="27295" spans="5:29" s="2" customFormat="1">
      <c r="E27295" s="120"/>
      <c r="M27295" s="120"/>
      <c r="N27295" s="120"/>
      <c r="U27295" s="121"/>
      <c r="V27295" s="122"/>
      <c r="W27295" s="123"/>
      <c r="AC27295" s="123"/>
    </row>
    <row r="27296" spans="5:29" s="2" customFormat="1">
      <c r="E27296" s="120"/>
      <c r="M27296" s="120"/>
      <c r="N27296" s="120"/>
      <c r="U27296" s="121"/>
      <c r="V27296" s="122"/>
      <c r="W27296" s="123"/>
      <c r="AC27296" s="123"/>
    </row>
    <row r="27297" spans="5:29" s="2" customFormat="1">
      <c r="E27297" s="120"/>
      <c r="M27297" s="120"/>
      <c r="N27297" s="120"/>
      <c r="U27297" s="121"/>
      <c r="V27297" s="122"/>
      <c r="W27297" s="123"/>
      <c r="AC27297" s="123"/>
    </row>
    <row r="27298" spans="5:29" s="2" customFormat="1">
      <c r="E27298" s="120"/>
      <c r="M27298" s="120"/>
      <c r="N27298" s="120"/>
      <c r="U27298" s="121"/>
      <c r="V27298" s="122"/>
      <c r="W27298" s="123"/>
      <c r="AC27298" s="123"/>
    </row>
    <row r="27299" spans="5:29" s="2" customFormat="1">
      <c r="E27299" s="120"/>
      <c r="M27299" s="120"/>
      <c r="N27299" s="120"/>
      <c r="U27299" s="121"/>
      <c r="V27299" s="122"/>
      <c r="W27299" s="123"/>
      <c r="AC27299" s="123"/>
    </row>
    <row r="27300" spans="5:29" s="2" customFormat="1">
      <c r="E27300" s="120"/>
      <c r="M27300" s="120"/>
      <c r="N27300" s="120"/>
      <c r="U27300" s="121"/>
      <c r="V27300" s="122"/>
      <c r="W27300" s="123"/>
      <c r="AC27300" s="123"/>
    </row>
    <row r="27301" spans="5:29" s="2" customFormat="1">
      <c r="E27301" s="120"/>
      <c r="M27301" s="120"/>
      <c r="N27301" s="120"/>
      <c r="U27301" s="121"/>
      <c r="V27301" s="122"/>
      <c r="W27301" s="123"/>
      <c r="AC27301" s="123"/>
    </row>
    <row r="27302" spans="5:29" s="2" customFormat="1">
      <c r="E27302" s="120"/>
      <c r="M27302" s="120"/>
      <c r="N27302" s="120"/>
      <c r="U27302" s="121"/>
      <c r="V27302" s="122"/>
      <c r="W27302" s="123"/>
      <c r="AC27302" s="123"/>
    </row>
    <row r="27303" spans="5:29" s="2" customFormat="1">
      <c r="E27303" s="120"/>
      <c r="M27303" s="120"/>
      <c r="N27303" s="120"/>
      <c r="U27303" s="121"/>
      <c r="V27303" s="122"/>
      <c r="W27303" s="123"/>
      <c r="AC27303" s="123"/>
    </row>
    <row r="27304" spans="5:29" s="2" customFormat="1">
      <c r="E27304" s="120"/>
      <c r="M27304" s="120"/>
      <c r="N27304" s="120"/>
      <c r="U27304" s="121"/>
      <c r="V27304" s="122"/>
      <c r="W27304" s="123"/>
      <c r="AC27304" s="123"/>
    </row>
    <row r="27305" spans="5:29" s="2" customFormat="1">
      <c r="E27305" s="120"/>
      <c r="M27305" s="120"/>
      <c r="N27305" s="120"/>
      <c r="U27305" s="121"/>
      <c r="V27305" s="122"/>
      <c r="W27305" s="123"/>
      <c r="AC27305" s="123"/>
    </row>
    <row r="27306" spans="5:29" s="2" customFormat="1">
      <c r="E27306" s="120"/>
      <c r="M27306" s="120"/>
      <c r="N27306" s="120"/>
      <c r="U27306" s="121"/>
      <c r="V27306" s="122"/>
      <c r="W27306" s="123"/>
      <c r="AC27306" s="123"/>
    </row>
    <row r="27307" spans="5:29" s="2" customFormat="1">
      <c r="E27307" s="120"/>
      <c r="M27307" s="120"/>
      <c r="N27307" s="120"/>
      <c r="U27307" s="121"/>
      <c r="V27307" s="122"/>
      <c r="W27307" s="123"/>
      <c r="AC27307" s="123"/>
    </row>
    <row r="27308" spans="5:29" s="2" customFormat="1">
      <c r="E27308" s="120"/>
      <c r="M27308" s="120"/>
      <c r="N27308" s="120"/>
      <c r="U27308" s="121"/>
      <c r="V27308" s="122"/>
      <c r="W27308" s="123"/>
      <c r="AC27308" s="123"/>
    </row>
    <row r="27309" spans="5:29" s="2" customFormat="1">
      <c r="E27309" s="120"/>
      <c r="M27309" s="120"/>
      <c r="N27309" s="120"/>
      <c r="U27309" s="121"/>
      <c r="V27309" s="122"/>
      <c r="W27309" s="123"/>
      <c r="AC27309" s="123"/>
    </row>
    <row r="27310" spans="5:29" s="2" customFormat="1">
      <c r="E27310" s="120"/>
      <c r="M27310" s="120"/>
      <c r="N27310" s="120"/>
      <c r="U27310" s="121"/>
      <c r="V27310" s="122"/>
      <c r="W27310" s="123"/>
      <c r="AC27310" s="123"/>
    </row>
    <row r="27311" spans="5:29" s="2" customFormat="1">
      <c r="E27311" s="120"/>
      <c r="M27311" s="120"/>
      <c r="N27311" s="120"/>
      <c r="U27311" s="121"/>
      <c r="V27311" s="122"/>
      <c r="W27311" s="123"/>
      <c r="AC27311" s="123"/>
    </row>
    <row r="27312" spans="5:29" s="2" customFormat="1">
      <c r="E27312" s="120"/>
      <c r="M27312" s="120"/>
      <c r="N27312" s="120"/>
      <c r="U27312" s="121"/>
      <c r="V27312" s="122"/>
      <c r="W27312" s="123"/>
      <c r="AC27312" s="123"/>
    </row>
    <row r="27313" spans="5:29" s="2" customFormat="1">
      <c r="E27313" s="120"/>
      <c r="M27313" s="120"/>
      <c r="N27313" s="120"/>
      <c r="U27313" s="121"/>
      <c r="V27313" s="122"/>
      <c r="W27313" s="123"/>
      <c r="AC27313" s="123"/>
    </row>
    <row r="27314" spans="5:29" s="2" customFormat="1">
      <c r="E27314" s="120"/>
      <c r="M27314" s="120"/>
      <c r="N27314" s="120"/>
      <c r="U27314" s="121"/>
      <c r="V27314" s="122"/>
      <c r="W27314" s="123"/>
      <c r="AC27314" s="123"/>
    </row>
    <row r="27315" spans="5:29" s="2" customFormat="1">
      <c r="E27315" s="120"/>
      <c r="M27315" s="120"/>
      <c r="N27315" s="120"/>
      <c r="U27315" s="121"/>
      <c r="V27315" s="122"/>
      <c r="W27315" s="123"/>
      <c r="AC27315" s="123"/>
    </row>
    <row r="27316" spans="5:29" s="2" customFormat="1">
      <c r="E27316" s="120"/>
      <c r="M27316" s="120"/>
      <c r="N27316" s="120"/>
      <c r="U27316" s="121"/>
      <c r="V27316" s="122"/>
      <c r="W27316" s="123"/>
      <c r="AC27316" s="123"/>
    </row>
    <row r="27317" spans="5:29" s="2" customFormat="1">
      <c r="E27317" s="120"/>
      <c r="M27317" s="120"/>
      <c r="N27317" s="120"/>
      <c r="U27317" s="121"/>
      <c r="V27317" s="122"/>
      <c r="W27317" s="123"/>
      <c r="AC27317" s="123"/>
    </row>
    <row r="27318" spans="5:29" s="2" customFormat="1">
      <c r="E27318" s="120"/>
      <c r="M27318" s="120"/>
      <c r="N27318" s="120"/>
      <c r="U27318" s="121"/>
      <c r="V27318" s="122"/>
      <c r="W27318" s="123"/>
      <c r="AC27318" s="123"/>
    </row>
    <row r="27319" spans="5:29" s="2" customFormat="1">
      <c r="E27319" s="120"/>
      <c r="M27319" s="120"/>
      <c r="N27319" s="120"/>
      <c r="U27319" s="121"/>
      <c r="V27319" s="122"/>
      <c r="W27319" s="123"/>
      <c r="AC27319" s="123"/>
    </row>
    <row r="27320" spans="5:29" s="2" customFormat="1">
      <c r="E27320" s="120"/>
      <c r="M27320" s="120"/>
      <c r="N27320" s="120"/>
      <c r="U27320" s="121"/>
      <c r="V27320" s="122"/>
      <c r="W27320" s="123"/>
      <c r="AC27320" s="123"/>
    </row>
    <row r="27321" spans="5:29" s="2" customFormat="1">
      <c r="E27321" s="120"/>
      <c r="M27321" s="120"/>
      <c r="N27321" s="120"/>
      <c r="U27321" s="121"/>
      <c r="V27321" s="122"/>
      <c r="W27321" s="123"/>
      <c r="AC27321" s="123"/>
    </row>
    <row r="27322" spans="5:29" s="2" customFormat="1">
      <c r="E27322" s="120"/>
      <c r="M27322" s="120"/>
      <c r="N27322" s="120"/>
      <c r="U27322" s="121"/>
      <c r="V27322" s="122"/>
      <c r="W27322" s="123"/>
      <c r="AC27322" s="123"/>
    </row>
    <row r="27323" spans="5:29" s="2" customFormat="1">
      <c r="E27323" s="120"/>
      <c r="M27323" s="120"/>
      <c r="N27323" s="120"/>
      <c r="U27323" s="121"/>
      <c r="V27323" s="122"/>
      <c r="W27323" s="123"/>
      <c r="AC27323" s="123"/>
    </row>
    <row r="27324" spans="5:29" s="2" customFormat="1">
      <c r="E27324" s="120"/>
      <c r="M27324" s="120"/>
      <c r="N27324" s="120"/>
      <c r="U27324" s="121"/>
      <c r="V27324" s="122"/>
      <c r="W27324" s="123"/>
      <c r="AC27324" s="123"/>
    </row>
    <row r="27325" spans="5:29" s="2" customFormat="1">
      <c r="E27325" s="120"/>
      <c r="M27325" s="120"/>
      <c r="N27325" s="120"/>
      <c r="U27325" s="121"/>
      <c r="V27325" s="122"/>
      <c r="W27325" s="123"/>
      <c r="AC27325" s="123"/>
    </row>
    <row r="27326" spans="5:29" s="2" customFormat="1">
      <c r="E27326" s="120"/>
      <c r="M27326" s="120"/>
      <c r="N27326" s="120"/>
      <c r="U27326" s="121"/>
      <c r="V27326" s="122"/>
      <c r="W27326" s="123"/>
      <c r="AC27326" s="123"/>
    </row>
    <row r="27327" spans="5:29" s="2" customFormat="1">
      <c r="E27327" s="120"/>
      <c r="M27327" s="120"/>
      <c r="N27327" s="120"/>
      <c r="U27327" s="121"/>
      <c r="V27327" s="122"/>
      <c r="W27327" s="123"/>
      <c r="AC27327" s="123"/>
    </row>
    <row r="27328" spans="5:29" s="2" customFormat="1">
      <c r="E27328" s="120"/>
      <c r="M27328" s="120"/>
      <c r="N27328" s="120"/>
      <c r="U27328" s="121"/>
      <c r="V27328" s="122"/>
      <c r="W27328" s="123"/>
      <c r="AC27328" s="123"/>
    </row>
    <row r="27329" spans="5:29" s="2" customFormat="1">
      <c r="E27329" s="120"/>
      <c r="M27329" s="120"/>
      <c r="N27329" s="120"/>
      <c r="U27329" s="121"/>
      <c r="V27329" s="122"/>
      <c r="W27329" s="123"/>
      <c r="AC27329" s="123"/>
    </row>
    <row r="27330" spans="5:29" s="2" customFormat="1">
      <c r="E27330" s="120"/>
      <c r="M27330" s="120"/>
      <c r="N27330" s="120"/>
      <c r="U27330" s="121"/>
      <c r="V27330" s="122"/>
      <c r="W27330" s="123"/>
      <c r="AC27330" s="123"/>
    </row>
    <row r="27331" spans="5:29" s="2" customFormat="1">
      <c r="E27331" s="120"/>
      <c r="M27331" s="120"/>
      <c r="N27331" s="120"/>
      <c r="U27331" s="121"/>
      <c r="V27331" s="122"/>
      <c r="W27331" s="123"/>
      <c r="AC27331" s="123"/>
    </row>
    <row r="27332" spans="5:29" s="2" customFormat="1">
      <c r="E27332" s="120"/>
      <c r="M27332" s="120"/>
      <c r="N27332" s="120"/>
      <c r="U27332" s="121"/>
      <c r="V27332" s="122"/>
      <c r="W27332" s="123"/>
      <c r="AC27332" s="123"/>
    </row>
    <row r="27333" spans="5:29" s="2" customFormat="1">
      <c r="E27333" s="120"/>
      <c r="M27333" s="120"/>
      <c r="N27333" s="120"/>
      <c r="U27333" s="121"/>
      <c r="V27333" s="122"/>
      <c r="W27333" s="123"/>
      <c r="AC27333" s="123"/>
    </row>
    <row r="27334" spans="5:29" s="2" customFormat="1">
      <c r="E27334" s="120"/>
      <c r="M27334" s="120"/>
      <c r="N27334" s="120"/>
      <c r="U27334" s="121"/>
      <c r="V27334" s="122"/>
      <c r="W27334" s="123"/>
      <c r="AC27334" s="123"/>
    </row>
    <row r="27335" spans="5:29" s="2" customFormat="1">
      <c r="E27335" s="120"/>
      <c r="M27335" s="120"/>
      <c r="N27335" s="120"/>
      <c r="U27335" s="121"/>
      <c r="V27335" s="122"/>
      <c r="W27335" s="123"/>
      <c r="AC27335" s="123"/>
    </row>
    <row r="27336" spans="5:29" s="2" customFormat="1">
      <c r="E27336" s="120"/>
      <c r="M27336" s="120"/>
      <c r="N27336" s="120"/>
      <c r="U27336" s="121"/>
      <c r="V27336" s="122"/>
      <c r="W27336" s="123"/>
      <c r="AC27336" s="123"/>
    </row>
    <row r="27337" spans="5:29" s="2" customFormat="1">
      <c r="E27337" s="120"/>
      <c r="M27337" s="120"/>
      <c r="N27337" s="120"/>
      <c r="U27337" s="121"/>
      <c r="V27337" s="122"/>
      <c r="W27337" s="123"/>
      <c r="AC27337" s="123"/>
    </row>
    <row r="27338" spans="5:29" s="2" customFormat="1">
      <c r="E27338" s="120"/>
      <c r="M27338" s="120"/>
      <c r="N27338" s="120"/>
      <c r="U27338" s="121"/>
      <c r="V27338" s="122"/>
      <c r="W27338" s="123"/>
      <c r="AC27338" s="123"/>
    </row>
    <row r="27339" spans="5:29" s="2" customFormat="1">
      <c r="E27339" s="120"/>
      <c r="M27339" s="120"/>
      <c r="N27339" s="120"/>
      <c r="U27339" s="121"/>
      <c r="V27339" s="122"/>
      <c r="W27339" s="123"/>
      <c r="AC27339" s="123"/>
    </row>
    <row r="27340" spans="5:29" s="2" customFormat="1">
      <c r="E27340" s="120"/>
      <c r="M27340" s="120"/>
      <c r="N27340" s="120"/>
      <c r="U27340" s="121"/>
      <c r="V27340" s="122"/>
      <c r="W27340" s="123"/>
      <c r="AC27340" s="123"/>
    </row>
    <row r="27341" spans="5:29" s="2" customFormat="1">
      <c r="E27341" s="120"/>
      <c r="M27341" s="120"/>
      <c r="N27341" s="120"/>
      <c r="U27341" s="121"/>
      <c r="V27341" s="122"/>
      <c r="W27341" s="123"/>
      <c r="AC27341" s="123"/>
    </row>
    <row r="27342" spans="5:29" s="2" customFormat="1">
      <c r="E27342" s="120"/>
      <c r="M27342" s="120"/>
      <c r="N27342" s="120"/>
      <c r="U27342" s="121"/>
      <c r="V27342" s="122"/>
      <c r="W27342" s="123"/>
      <c r="AC27342" s="123"/>
    </row>
    <row r="27343" spans="5:29" s="2" customFormat="1">
      <c r="E27343" s="120"/>
      <c r="M27343" s="120"/>
      <c r="N27343" s="120"/>
      <c r="U27343" s="121"/>
      <c r="V27343" s="122"/>
      <c r="W27343" s="123"/>
      <c r="AC27343" s="123"/>
    </row>
    <row r="27344" spans="5:29" s="2" customFormat="1">
      <c r="E27344" s="120"/>
      <c r="M27344" s="120"/>
      <c r="N27344" s="120"/>
      <c r="U27344" s="121"/>
      <c r="V27344" s="122"/>
      <c r="W27344" s="123"/>
      <c r="AC27344" s="123"/>
    </row>
    <row r="27345" spans="5:29" s="2" customFormat="1">
      <c r="E27345" s="120"/>
      <c r="M27345" s="120"/>
      <c r="N27345" s="120"/>
      <c r="U27345" s="121"/>
      <c r="V27345" s="122"/>
      <c r="W27345" s="123"/>
      <c r="AC27345" s="123"/>
    </row>
    <row r="27346" spans="5:29" s="2" customFormat="1">
      <c r="E27346" s="120"/>
      <c r="M27346" s="120"/>
      <c r="N27346" s="120"/>
      <c r="U27346" s="121"/>
      <c r="V27346" s="122"/>
      <c r="W27346" s="123"/>
      <c r="AC27346" s="123"/>
    </row>
    <row r="27347" spans="5:29" s="2" customFormat="1">
      <c r="E27347" s="120"/>
      <c r="M27347" s="120"/>
      <c r="N27347" s="120"/>
      <c r="U27347" s="121"/>
      <c r="V27347" s="122"/>
      <c r="W27347" s="123"/>
      <c r="AC27347" s="123"/>
    </row>
    <row r="27348" spans="5:29" s="2" customFormat="1">
      <c r="E27348" s="120"/>
      <c r="M27348" s="120"/>
      <c r="N27348" s="120"/>
      <c r="U27348" s="121"/>
      <c r="V27348" s="122"/>
      <c r="W27348" s="123"/>
      <c r="AC27348" s="123"/>
    </row>
    <row r="27349" spans="5:29" s="2" customFormat="1">
      <c r="E27349" s="120"/>
      <c r="M27349" s="120"/>
      <c r="N27349" s="120"/>
      <c r="U27349" s="121"/>
      <c r="V27349" s="122"/>
      <c r="W27349" s="123"/>
      <c r="AC27349" s="123"/>
    </row>
    <row r="27350" spans="5:29" s="2" customFormat="1">
      <c r="E27350" s="120"/>
      <c r="M27350" s="120"/>
      <c r="N27350" s="120"/>
      <c r="U27350" s="121"/>
      <c r="V27350" s="122"/>
      <c r="W27350" s="123"/>
      <c r="AC27350" s="123"/>
    </row>
    <row r="27351" spans="5:29" s="2" customFormat="1">
      <c r="E27351" s="120"/>
      <c r="M27351" s="120"/>
      <c r="N27351" s="120"/>
      <c r="U27351" s="121"/>
      <c r="V27351" s="122"/>
      <c r="W27351" s="123"/>
      <c r="AC27351" s="123"/>
    </row>
    <row r="27352" spans="5:29" s="2" customFormat="1">
      <c r="E27352" s="120"/>
      <c r="M27352" s="120"/>
      <c r="N27352" s="120"/>
      <c r="U27352" s="121"/>
      <c r="V27352" s="122"/>
      <c r="W27352" s="123"/>
      <c r="AC27352" s="123"/>
    </row>
    <row r="27353" spans="5:29" s="2" customFormat="1">
      <c r="E27353" s="120"/>
      <c r="M27353" s="120"/>
      <c r="N27353" s="120"/>
      <c r="U27353" s="121"/>
      <c r="V27353" s="122"/>
      <c r="W27353" s="123"/>
      <c r="AC27353" s="123"/>
    </row>
    <row r="27354" spans="5:29" s="2" customFormat="1">
      <c r="E27354" s="120"/>
      <c r="M27354" s="120"/>
      <c r="N27354" s="120"/>
      <c r="U27354" s="121"/>
      <c r="V27354" s="122"/>
      <c r="W27354" s="123"/>
      <c r="AC27354" s="123"/>
    </row>
    <row r="27355" spans="5:29" s="2" customFormat="1">
      <c r="E27355" s="120"/>
      <c r="M27355" s="120"/>
      <c r="N27355" s="120"/>
      <c r="U27355" s="121"/>
      <c r="V27355" s="122"/>
      <c r="W27355" s="123"/>
      <c r="AC27355" s="123"/>
    </row>
    <row r="27356" spans="5:29" s="2" customFormat="1">
      <c r="E27356" s="120"/>
      <c r="M27356" s="120"/>
      <c r="N27356" s="120"/>
      <c r="U27356" s="121"/>
      <c r="V27356" s="122"/>
      <c r="W27356" s="123"/>
      <c r="AC27356" s="123"/>
    </row>
    <row r="27357" spans="5:29" s="2" customFormat="1">
      <c r="E27357" s="120"/>
      <c r="M27357" s="120"/>
      <c r="N27357" s="120"/>
      <c r="U27357" s="121"/>
      <c r="V27357" s="122"/>
      <c r="W27357" s="123"/>
      <c r="AC27357" s="123"/>
    </row>
    <row r="27358" spans="5:29" s="2" customFormat="1">
      <c r="E27358" s="120"/>
      <c r="M27358" s="120"/>
      <c r="N27358" s="120"/>
      <c r="U27358" s="121"/>
      <c r="V27358" s="122"/>
      <c r="W27358" s="123"/>
      <c r="AC27358" s="123"/>
    </row>
    <row r="27359" spans="5:29" s="2" customFormat="1">
      <c r="E27359" s="120"/>
      <c r="M27359" s="120"/>
      <c r="N27359" s="120"/>
      <c r="U27359" s="121"/>
      <c r="V27359" s="122"/>
      <c r="W27359" s="123"/>
      <c r="AC27359" s="123"/>
    </row>
    <row r="27360" spans="5:29" s="2" customFormat="1">
      <c r="E27360" s="120"/>
      <c r="M27360" s="120"/>
      <c r="N27360" s="120"/>
      <c r="U27360" s="121"/>
      <c r="V27360" s="122"/>
      <c r="W27360" s="123"/>
      <c r="AC27360" s="123"/>
    </row>
    <row r="27361" spans="5:29" s="2" customFormat="1">
      <c r="E27361" s="120"/>
      <c r="M27361" s="120"/>
      <c r="N27361" s="120"/>
      <c r="U27361" s="121"/>
      <c r="V27361" s="122"/>
      <c r="W27361" s="123"/>
      <c r="AC27361" s="123"/>
    </row>
    <row r="27362" spans="5:29" s="2" customFormat="1">
      <c r="E27362" s="120"/>
      <c r="M27362" s="120"/>
      <c r="N27362" s="120"/>
      <c r="U27362" s="121"/>
      <c r="V27362" s="122"/>
      <c r="W27362" s="123"/>
      <c r="AC27362" s="123"/>
    </row>
    <row r="27363" spans="5:29" s="2" customFormat="1">
      <c r="E27363" s="120"/>
      <c r="M27363" s="120"/>
      <c r="N27363" s="120"/>
      <c r="U27363" s="121"/>
      <c r="V27363" s="122"/>
      <c r="W27363" s="123"/>
      <c r="AC27363" s="123"/>
    </row>
    <row r="27364" spans="5:29" s="2" customFormat="1">
      <c r="E27364" s="120"/>
      <c r="M27364" s="120"/>
      <c r="N27364" s="120"/>
      <c r="U27364" s="121"/>
      <c r="V27364" s="122"/>
      <c r="W27364" s="123"/>
      <c r="AC27364" s="123"/>
    </row>
    <row r="27365" spans="5:29" s="2" customFormat="1">
      <c r="E27365" s="120"/>
      <c r="M27365" s="120"/>
      <c r="N27365" s="120"/>
      <c r="U27365" s="121"/>
      <c r="V27365" s="122"/>
      <c r="W27365" s="123"/>
      <c r="AC27365" s="123"/>
    </row>
    <row r="27366" spans="5:29" s="2" customFormat="1">
      <c r="E27366" s="120"/>
      <c r="M27366" s="120"/>
      <c r="N27366" s="120"/>
      <c r="U27366" s="121"/>
      <c r="V27366" s="122"/>
      <c r="W27366" s="123"/>
      <c r="AC27366" s="123"/>
    </row>
    <row r="27367" spans="5:29" s="2" customFormat="1">
      <c r="E27367" s="120"/>
      <c r="M27367" s="120"/>
      <c r="N27367" s="120"/>
      <c r="U27367" s="121"/>
      <c r="V27367" s="122"/>
      <c r="W27367" s="123"/>
      <c r="AC27367" s="123"/>
    </row>
    <row r="27368" spans="5:29" s="2" customFormat="1">
      <c r="E27368" s="120"/>
      <c r="M27368" s="120"/>
      <c r="N27368" s="120"/>
      <c r="U27368" s="121"/>
      <c r="V27368" s="122"/>
      <c r="W27368" s="123"/>
      <c r="AC27368" s="123"/>
    </row>
    <row r="27369" spans="5:29" s="2" customFormat="1">
      <c r="E27369" s="120"/>
      <c r="M27369" s="120"/>
      <c r="N27369" s="120"/>
      <c r="U27369" s="121"/>
      <c r="V27369" s="122"/>
      <c r="W27369" s="123"/>
      <c r="AC27369" s="123"/>
    </row>
    <row r="27370" spans="5:29" s="2" customFormat="1">
      <c r="E27370" s="120"/>
      <c r="M27370" s="120"/>
      <c r="N27370" s="120"/>
      <c r="U27370" s="121"/>
      <c r="V27370" s="122"/>
      <c r="W27370" s="123"/>
      <c r="AC27370" s="123"/>
    </row>
    <row r="27371" spans="5:29" s="2" customFormat="1">
      <c r="E27371" s="120"/>
      <c r="M27371" s="120"/>
      <c r="N27371" s="120"/>
      <c r="U27371" s="121"/>
      <c r="V27371" s="122"/>
      <c r="W27371" s="123"/>
      <c r="AC27371" s="123"/>
    </row>
    <row r="27372" spans="5:29" s="2" customFormat="1">
      <c r="E27372" s="120"/>
      <c r="M27372" s="120"/>
      <c r="N27372" s="120"/>
      <c r="U27372" s="121"/>
      <c r="V27372" s="122"/>
      <c r="W27372" s="123"/>
      <c r="AC27372" s="123"/>
    </row>
    <row r="27373" spans="5:29" s="2" customFormat="1">
      <c r="E27373" s="120"/>
      <c r="M27373" s="120"/>
      <c r="N27373" s="120"/>
      <c r="U27373" s="121"/>
      <c r="V27373" s="122"/>
      <c r="W27373" s="123"/>
      <c r="AC27373" s="123"/>
    </row>
    <row r="27374" spans="5:29" s="2" customFormat="1">
      <c r="E27374" s="120"/>
      <c r="M27374" s="120"/>
      <c r="N27374" s="120"/>
      <c r="U27374" s="121"/>
      <c r="V27374" s="122"/>
      <c r="W27374" s="123"/>
      <c r="AC27374" s="123"/>
    </row>
    <row r="27375" spans="5:29" s="2" customFormat="1">
      <c r="E27375" s="120"/>
      <c r="M27375" s="120"/>
      <c r="N27375" s="120"/>
      <c r="U27375" s="121"/>
      <c r="V27375" s="122"/>
      <c r="W27375" s="123"/>
      <c r="AC27375" s="123"/>
    </row>
    <row r="27376" spans="5:29" s="2" customFormat="1">
      <c r="E27376" s="120"/>
      <c r="M27376" s="120"/>
      <c r="N27376" s="120"/>
      <c r="U27376" s="121"/>
      <c r="V27376" s="122"/>
      <c r="W27376" s="123"/>
      <c r="AC27376" s="123"/>
    </row>
    <row r="27377" spans="5:29" s="2" customFormat="1">
      <c r="E27377" s="120"/>
      <c r="M27377" s="120"/>
      <c r="N27377" s="120"/>
      <c r="U27377" s="121"/>
      <c r="V27377" s="122"/>
      <c r="W27377" s="123"/>
      <c r="AC27377" s="123"/>
    </row>
    <row r="27378" spans="5:29" s="2" customFormat="1">
      <c r="E27378" s="120"/>
      <c r="M27378" s="120"/>
      <c r="N27378" s="120"/>
      <c r="U27378" s="121"/>
      <c r="V27378" s="122"/>
      <c r="W27378" s="123"/>
      <c r="AC27378" s="123"/>
    </row>
    <row r="27379" spans="5:29" s="2" customFormat="1">
      <c r="E27379" s="120"/>
      <c r="M27379" s="120"/>
      <c r="N27379" s="120"/>
      <c r="U27379" s="121"/>
      <c r="V27379" s="122"/>
      <c r="W27379" s="123"/>
      <c r="AC27379" s="123"/>
    </row>
    <row r="27380" spans="5:29" s="2" customFormat="1">
      <c r="E27380" s="120"/>
      <c r="M27380" s="120"/>
      <c r="N27380" s="120"/>
      <c r="U27380" s="121"/>
      <c r="V27380" s="122"/>
      <c r="W27380" s="123"/>
      <c r="AC27380" s="123"/>
    </row>
    <row r="27381" spans="5:29" s="2" customFormat="1">
      <c r="E27381" s="120"/>
      <c r="M27381" s="120"/>
      <c r="N27381" s="120"/>
      <c r="U27381" s="121"/>
      <c r="V27381" s="122"/>
      <c r="W27381" s="123"/>
      <c r="AC27381" s="123"/>
    </row>
    <row r="27382" spans="5:29" s="2" customFormat="1">
      <c r="E27382" s="120"/>
      <c r="M27382" s="120"/>
      <c r="N27382" s="120"/>
      <c r="U27382" s="121"/>
      <c r="V27382" s="122"/>
      <c r="W27382" s="123"/>
      <c r="AC27382" s="123"/>
    </row>
    <row r="27383" spans="5:29" s="2" customFormat="1">
      <c r="E27383" s="120"/>
      <c r="M27383" s="120"/>
      <c r="N27383" s="120"/>
      <c r="U27383" s="121"/>
      <c r="V27383" s="122"/>
      <c r="W27383" s="123"/>
      <c r="AC27383" s="123"/>
    </row>
    <row r="27384" spans="5:29" s="2" customFormat="1">
      <c r="E27384" s="120"/>
      <c r="M27384" s="120"/>
      <c r="N27384" s="120"/>
      <c r="U27384" s="121"/>
      <c r="V27384" s="122"/>
      <c r="W27384" s="123"/>
      <c r="AC27384" s="123"/>
    </row>
    <row r="27385" spans="5:29" s="2" customFormat="1">
      <c r="E27385" s="120"/>
      <c r="M27385" s="120"/>
      <c r="N27385" s="120"/>
      <c r="U27385" s="121"/>
      <c r="V27385" s="122"/>
      <c r="W27385" s="123"/>
      <c r="AC27385" s="123"/>
    </row>
    <row r="27386" spans="5:29" s="2" customFormat="1">
      <c r="E27386" s="120"/>
      <c r="M27386" s="120"/>
      <c r="N27386" s="120"/>
      <c r="U27386" s="121"/>
      <c r="V27386" s="122"/>
      <c r="W27386" s="123"/>
      <c r="AC27386" s="123"/>
    </row>
    <row r="27387" spans="5:29" s="2" customFormat="1">
      <c r="E27387" s="120"/>
      <c r="M27387" s="120"/>
      <c r="N27387" s="120"/>
      <c r="U27387" s="121"/>
      <c r="V27387" s="122"/>
      <c r="W27387" s="123"/>
      <c r="AC27387" s="123"/>
    </row>
    <row r="27388" spans="5:29" s="2" customFormat="1">
      <c r="E27388" s="120"/>
      <c r="M27388" s="120"/>
      <c r="N27388" s="120"/>
      <c r="U27388" s="121"/>
      <c r="V27388" s="122"/>
      <c r="W27388" s="123"/>
      <c r="AC27388" s="123"/>
    </row>
    <row r="27389" spans="5:29" s="2" customFormat="1">
      <c r="E27389" s="120"/>
      <c r="M27389" s="120"/>
      <c r="N27389" s="120"/>
      <c r="U27389" s="121"/>
      <c r="V27389" s="122"/>
      <c r="W27389" s="123"/>
      <c r="AC27389" s="123"/>
    </row>
    <row r="27390" spans="5:29" s="2" customFormat="1">
      <c r="E27390" s="120"/>
      <c r="M27390" s="120"/>
      <c r="N27390" s="120"/>
      <c r="U27390" s="121"/>
      <c r="V27390" s="122"/>
      <c r="W27390" s="123"/>
      <c r="AC27390" s="123"/>
    </row>
    <row r="27391" spans="5:29" s="2" customFormat="1">
      <c r="E27391" s="120"/>
      <c r="M27391" s="120"/>
      <c r="N27391" s="120"/>
      <c r="U27391" s="121"/>
      <c r="V27391" s="122"/>
      <c r="W27391" s="123"/>
      <c r="AC27391" s="123"/>
    </row>
    <row r="27392" spans="5:29" s="2" customFormat="1">
      <c r="E27392" s="120"/>
      <c r="M27392" s="120"/>
      <c r="N27392" s="120"/>
      <c r="U27392" s="121"/>
      <c r="V27392" s="122"/>
      <c r="W27392" s="123"/>
      <c r="AC27392" s="123"/>
    </row>
    <row r="27393" spans="5:29" s="2" customFormat="1">
      <c r="E27393" s="120"/>
      <c r="M27393" s="120"/>
      <c r="N27393" s="120"/>
      <c r="U27393" s="121"/>
      <c r="V27393" s="122"/>
      <c r="W27393" s="123"/>
      <c r="AC27393" s="123"/>
    </row>
    <row r="27394" spans="5:29" s="2" customFormat="1">
      <c r="E27394" s="120"/>
      <c r="M27394" s="120"/>
      <c r="N27394" s="120"/>
      <c r="U27394" s="121"/>
      <c r="V27394" s="122"/>
      <c r="W27394" s="123"/>
      <c r="AC27394" s="123"/>
    </row>
    <row r="27395" spans="5:29" s="2" customFormat="1">
      <c r="E27395" s="120"/>
      <c r="M27395" s="120"/>
      <c r="N27395" s="120"/>
      <c r="U27395" s="121"/>
      <c r="V27395" s="122"/>
      <c r="W27395" s="123"/>
      <c r="AC27395" s="123"/>
    </row>
    <row r="27396" spans="5:29" s="2" customFormat="1">
      <c r="E27396" s="120"/>
      <c r="M27396" s="120"/>
      <c r="N27396" s="120"/>
      <c r="U27396" s="121"/>
      <c r="V27396" s="122"/>
      <c r="W27396" s="123"/>
      <c r="AC27396" s="123"/>
    </row>
    <row r="27397" spans="5:29" s="2" customFormat="1">
      <c r="E27397" s="120"/>
      <c r="M27397" s="120"/>
      <c r="N27397" s="120"/>
      <c r="U27397" s="121"/>
      <c r="V27397" s="122"/>
      <c r="W27397" s="123"/>
      <c r="AC27397" s="123"/>
    </row>
    <row r="27398" spans="5:29" s="2" customFormat="1">
      <c r="E27398" s="120"/>
      <c r="M27398" s="120"/>
      <c r="N27398" s="120"/>
      <c r="U27398" s="121"/>
      <c r="V27398" s="122"/>
      <c r="W27398" s="123"/>
      <c r="AC27398" s="123"/>
    </row>
    <row r="27399" spans="5:29" s="2" customFormat="1">
      <c r="E27399" s="120"/>
      <c r="M27399" s="120"/>
      <c r="N27399" s="120"/>
      <c r="U27399" s="121"/>
      <c r="V27399" s="122"/>
      <c r="W27399" s="123"/>
      <c r="AC27399" s="123"/>
    </row>
    <row r="27400" spans="5:29" s="2" customFormat="1">
      <c r="E27400" s="120"/>
      <c r="M27400" s="120"/>
      <c r="N27400" s="120"/>
      <c r="U27400" s="121"/>
      <c r="V27400" s="122"/>
      <c r="W27400" s="123"/>
      <c r="AC27400" s="123"/>
    </row>
    <row r="27401" spans="5:29" s="2" customFormat="1">
      <c r="E27401" s="120"/>
      <c r="M27401" s="120"/>
      <c r="N27401" s="120"/>
      <c r="U27401" s="121"/>
      <c r="V27401" s="122"/>
      <c r="W27401" s="123"/>
      <c r="AC27401" s="123"/>
    </row>
    <row r="27402" spans="5:29" s="2" customFormat="1">
      <c r="E27402" s="120"/>
      <c r="M27402" s="120"/>
      <c r="N27402" s="120"/>
      <c r="U27402" s="121"/>
      <c r="V27402" s="122"/>
      <c r="W27402" s="123"/>
      <c r="AC27402" s="123"/>
    </row>
    <row r="27403" spans="5:29" s="2" customFormat="1">
      <c r="E27403" s="120"/>
      <c r="M27403" s="120"/>
      <c r="N27403" s="120"/>
      <c r="U27403" s="121"/>
      <c r="V27403" s="122"/>
      <c r="W27403" s="123"/>
      <c r="AC27403" s="123"/>
    </row>
    <row r="27404" spans="5:29" s="2" customFormat="1">
      <c r="E27404" s="120"/>
      <c r="M27404" s="120"/>
      <c r="N27404" s="120"/>
      <c r="U27404" s="121"/>
      <c r="V27404" s="122"/>
      <c r="W27404" s="123"/>
      <c r="AC27404" s="123"/>
    </row>
    <row r="27405" spans="5:29" s="2" customFormat="1">
      <c r="E27405" s="120"/>
      <c r="M27405" s="120"/>
      <c r="N27405" s="120"/>
      <c r="U27405" s="121"/>
      <c r="V27405" s="122"/>
      <c r="W27405" s="123"/>
      <c r="AC27405" s="123"/>
    </row>
    <row r="27406" spans="5:29" s="2" customFormat="1">
      <c r="E27406" s="120"/>
      <c r="M27406" s="120"/>
      <c r="N27406" s="120"/>
      <c r="U27406" s="121"/>
      <c r="V27406" s="122"/>
      <c r="W27406" s="123"/>
      <c r="AC27406" s="123"/>
    </row>
    <row r="27407" spans="5:29" s="2" customFormat="1">
      <c r="E27407" s="120"/>
      <c r="M27407" s="120"/>
      <c r="N27407" s="120"/>
      <c r="U27407" s="121"/>
      <c r="V27407" s="122"/>
      <c r="W27407" s="123"/>
      <c r="AC27407" s="123"/>
    </row>
    <row r="27408" spans="5:29" s="2" customFormat="1">
      <c r="E27408" s="120"/>
      <c r="M27408" s="120"/>
      <c r="N27408" s="120"/>
      <c r="U27408" s="121"/>
      <c r="V27408" s="122"/>
      <c r="W27408" s="123"/>
      <c r="AC27408" s="123"/>
    </row>
    <row r="27409" spans="5:29" s="2" customFormat="1">
      <c r="E27409" s="120"/>
      <c r="M27409" s="120"/>
      <c r="N27409" s="120"/>
      <c r="U27409" s="121"/>
      <c r="V27409" s="122"/>
      <c r="W27409" s="123"/>
      <c r="AC27409" s="123"/>
    </row>
    <row r="27410" spans="5:29" s="2" customFormat="1">
      <c r="E27410" s="120"/>
      <c r="M27410" s="120"/>
      <c r="N27410" s="120"/>
      <c r="U27410" s="121"/>
      <c r="V27410" s="122"/>
      <c r="W27410" s="123"/>
      <c r="AC27410" s="123"/>
    </row>
    <row r="27411" spans="5:29" s="2" customFormat="1">
      <c r="E27411" s="120"/>
      <c r="M27411" s="120"/>
      <c r="N27411" s="120"/>
      <c r="U27411" s="121"/>
      <c r="V27411" s="122"/>
      <c r="W27411" s="123"/>
      <c r="AC27411" s="123"/>
    </row>
    <row r="27412" spans="5:29" s="2" customFormat="1">
      <c r="E27412" s="120"/>
      <c r="M27412" s="120"/>
      <c r="N27412" s="120"/>
      <c r="U27412" s="121"/>
      <c r="V27412" s="122"/>
      <c r="W27412" s="123"/>
      <c r="AC27412" s="123"/>
    </row>
    <row r="27413" spans="5:29" s="2" customFormat="1">
      <c r="E27413" s="120"/>
      <c r="M27413" s="120"/>
      <c r="N27413" s="120"/>
      <c r="U27413" s="121"/>
      <c r="V27413" s="122"/>
      <c r="W27413" s="123"/>
      <c r="AC27413" s="123"/>
    </row>
    <row r="27414" spans="5:29" s="2" customFormat="1">
      <c r="E27414" s="120"/>
      <c r="M27414" s="120"/>
      <c r="N27414" s="120"/>
      <c r="U27414" s="121"/>
      <c r="V27414" s="122"/>
      <c r="W27414" s="123"/>
      <c r="AC27414" s="123"/>
    </row>
    <row r="27415" spans="5:29" s="2" customFormat="1">
      <c r="E27415" s="120"/>
      <c r="M27415" s="120"/>
      <c r="N27415" s="120"/>
      <c r="U27415" s="121"/>
      <c r="V27415" s="122"/>
      <c r="W27415" s="123"/>
      <c r="AC27415" s="123"/>
    </row>
    <row r="27416" spans="5:29" s="2" customFormat="1">
      <c r="E27416" s="120"/>
      <c r="M27416" s="120"/>
      <c r="N27416" s="120"/>
      <c r="U27416" s="121"/>
      <c r="V27416" s="122"/>
      <c r="W27416" s="123"/>
      <c r="AC27416" s="123"/>
    </row>
    <row r="27417" spans="5:29" s="2" customFormat="1">
      <c r="E27417" s="120"/>
      <c r="M27417" s="120"/>
      <c r="N27417" s="120"/>
      <c r="U27417" s="121"/>
      <c r="V27417" s="122"/>
      <c r="W27417" s="123"/>
      <c r="AC27417" s="123"/>
    </row>
    <row r="27418" spans="5:29" s="2" customFormat="1">
      <c r="E27418" s="120"/>
      <c r="M27418" s="120"/>
      <c r="N27418" s="120"/>
      <c r="U27418" s="121"/>
      <c r="V27418" s="122"/>
      <c r="W27418" s="123"/>
      <c r="AC27418" s="123"/>
    </row>
    <row r="27419" spans="5:29" s="2" customFormat="1">
      <c r="E27419" s="120"/>
      <c r="M27419" s="120"/>
      <c r="N27419" s="120"/>
      <c r="U27419" s="121"/>
      <c r="V27419" s="122"/>
      <c r="W27419" s="123"/>
      <c r="AC27419" s="123"/>
    </row>
    <row r="27420" spans="5:29" s="2" customFormat="1">
      <c r="E27420" s="120"/>
      <c r="M27420" s="120"/>
      <c r="N27420" s="120"/>
      <c r="U27420" s="121"/>
      <c r="V27420" s="122"/>
      <c r="W27420" s="123"/>
      <c r="AC27420" s="123"/>
    </row>
    <row r="27421" spans="5:29" s="2" customFormat="1">
      <c r="E27421" s="120"/>
      <c r="M27421" s="120"/>
      <c r="N27421" s="120"/>
      <c r="U27421" s="121"/>
      <c r="V27421" s="122"/>
      <c r="W27421" s="123"/>
      <c r="AC27421" s="123"/>
    </row>
    <row r="27422" spans="5:29" s="2" customFormat="1">
      <c r="E27422" s="120"/>
      <c r="M27422" s="120"/>
      <c r="N27422" s="120"/>
      <c r="U27422" s="121"/>
      <c r="V27422" s="122"/>
      <c r="W27422" s="123"/>
      <c r="AC27422" s="123"/>
    </row>
    <row r="27423" spans="5:29" s="2" customFormat="1">
      <c r="E27423" s="120"/>
      <c r="M27423" s="120"/>
      <c r="N27423" s="120"/>
      <c r="U27423" s="121"/>
      <c r="V27423" s="122"/>
      <c r="W27423" s="123"/>
      <c r="AC27423" s="123"/>
    </row>
    <row r="27424" spans="5:29" s="2" customFormat="1">
      <c r="E27424" s="120"/>
      <c r="M27424" s="120"/>
      <c r="N27424" s="120"/>
      <c r="U27424" s="121"/>
      <c r="V27424" s="122"/>
      <c r="W27424" s="123"/>
      <c r="AC27424" s="123"/>
    </row>
    <row r="27425" spans="5:29" s="2" customFormat="1">
      <c r="E27425" s="120"/>
      <c r="M27425" s="120"/>
      <c r="N27425" s="120"/>
      <c r="U27425" s="121"/>
      <c r="V27425" s="122"/>
      <c r="W27425" s="123"/>
      <c r="AC27425" s="123"/>
    </row>
    <row r="27426" spans="5:29" s="2" customFormat="1">
      <c r="E27426" s="120"/>
      <c r="M27426" s="120"/>
      <c r="N27426" s="120"/>
      <c r="U27426" s="121"/>
      <c r="V27426" s="122"/>
      <c r="W27426" s="123"/>
      <c r="AC27426" s="123"/>
    </row>
    <row r="27427" spans="5:29" s="2" customFormat="1">
      <c r="E27427" s="120"/>
      <c r="M27427" s="120"/>
      <c r="N27427" s="120"/>
      <c r="U27427" s="121"/>
      <c r="V27427" s="122"/>
      <c r="W27427" s="123"/>
      <c r="AC27427" s="123"/>
    </row>
    <row r="27428" spans="5:29" s="2" customFormat="1">
      <c r="E27428" s="120"/>
      <c r="M27428" s="120"/>
      <c r="N27428" s="120"/>
      <c r="U27428" s="121"/>
      <c r="V27428" s="122"/>
      <c r="W27428" s="123"/>
      <c r="AC27428" s="123"/>
    </row>
    <row r="27429" spans="5:29" s="2" customFormat="1">
      <c r="E27429" s="120"/>
      <c r="M27429" s="120"/>
      <c r="N27429" s="120"/>
      <c r="U27429" s="121"/>
      <c r="V27429" s="122"/>
      <c r="W27429" s="123"/>
      <c r="AC27429" s="123"/>
    </row>
    <row r="27430" spans="5:29" s="2" customFormat="1">
      <c r="E27430" s="120"/>
      <c r="M27430" s="120"/>
      <c r="N27430" s="120"/>
      <c r="U27430" s="121"/>
      <c r="V27430" s="122"/>
      <c r="W27430" s="123"/>
      <c r="AC27430" s="123"/>
    </row>
    <row r="27431" spans="5:29" s="2" customFormat="1">
      <c r="E27431" s="120"/>
      <c r="M27431" s="120"/>
      <c r="N27431" s="120"/>
      <c r="U27431" s="121"/>
      <c r="V27431" s="122"/>
      <c r="W27431" s="123"/>
      <c r="AC27431" s="123"/>
    </row>
    <row r="27432" spans="5:29" s="2" customFormat="1">
      <c r="E27432" s="120"/>
      <c r="M27432" s="120"/>
      <c r="N27432" s="120"/>
      <c r="U27432" s="121"/>
      <c r="V27432" s="122"/>
      <c r="W27432" s="123"/>
      <c r="AC27432" s="123"/>
    </row>
    <row r="27433" spans="5:29" s="2" customFormat="1">
      <c r="E27433" s="120"/>
      <c r="M27433" s="120"/>
      <c r="N27433" s="120"/>
      <c r="U27433" s="121"/>
      <c r="V27433" s="122"/>
      <c r="W27433" s="123"/>
      <c r="AC27433" s="123"/>
    </row>
    <row r="27434" spans="5:29" s="2" customFormat="1">
      <c r="E27434" s="120"/>
      <c r="M27434" s="120"/>
      <c r="N27434" s="120"/>
      <c r="U27434" s="121"/>
      <c r="V27434" s="122"/>
      <c r="W27434" s="123"/>
      <c r="AC27434" s="123"/>
    </row>
    <row r="27435" spans="5:29" s="2" customFormat="1">
      <c r="E27435" s="120"/>
      <c r="M27435" s="120"/>
      <c r="N27435" s="120"/>
      <c r="U27435" s="121"/>
      <c r="V27435" s="122"/>
      <c r="W27435" s="123"/>
      <c r="AC27435" s="123"/>
    </row>
    <row r="27436" spans="5:29" s="2" customFormat="1">
      <c r="E27436" s="120"/>
      <c r="M27436" s="120"/>
      <c r="N27436" s="120"/>
      <c r="U27436" s="121"/>
      <c r="V27436" s="122"/>
      <c r="W27436" s="123"/>
      <c r="AC27436" s="123"/>
    </row>
    <row r="27437" spans="5:29" s="2" customFormat="1">
      <c r="E27437" s="120"/>
      <c r="M27437" s="120"/>
      <c r="N27437" s="120"/>
      <c r="U27437" s="121"/>
      <c r="V27437" s="122"/>
      <c r="W27437" s="123"/>
      <c r="AC27437" s="123"/>
    </row>
    <row r="27438" spans="5:29" s="2" customFormat="1">
      <c r="E27438" s="120"/>
      <c r="M27438" s="120"/>
      <c r="N27438" s="120"/>
      <c r="U27438" s="121"/>
      <c r="V27438" s="122"/>
      <c r="W27438" s="123"/>
      <c r="AC27438" s="123"/>
    </row>
    <row r="27439" spans="5:29" s="2" customFormat="1">
      <c r="E27439" s="120"/>
      <c r="M27439" s="120"/>
      <c r="N27439" s="120"/>
      <c r="U27439" s="121"/>
      <c r="V27439" s="122"/>
      <c r="W27439" s="123"/>
      <c r="AC27439" s="123"/>
    </row>
    <row r="27440" spans="5:29" s="2" customFormat="1">
      <c r="E27440" s="120"/>
      <c r="M27440" s="120"/>
      <c r="N27440" s="120"/>
      <c r="U27440" s="121"/>
      <c r="V27440" s="122"/>
      <c r="W27440" s="123"/>
      <c r="AC27440" s="123"/>
    </row>
    <row r="27441" spans="5:29" s="2" customFormat="1">
      <c r="E27441" s="120"/>
      <c r="M27441" s="120"/>
      <c r="N27441" s="120"/>
      <c r="U27441" s="121"/>
      <c r="V27441" s="122"/>
      <c r="W27441" s="123"/>
      <c r="AC27441" s="123"/>
    </row>
    <row r="27442" spans="5:29" s="2" customFormat="1">
      <c r="E27442" s="120"/>
      <c r="M27442" s="120"/>
      <c r="N27442" s="120"/>
      <c r="U27442" s="121"/>
      <c r="V27442" s="122"/>
      <c r="W27442" s="123"/>
      <c r="AC27442" s="123"/>
    </row>
    <row r="27443" spans="5:29" s="2" customFormat="1">
      <c r="E27443" s="120"/>
      <c r="M27443" s="120"/>
      <c r="N27443" s="120"/>
      <c r="U27443" s="121"/>
      <c r="V27443" s="122"/>
      <c r="W27443" s="123"/>
      <c r="AC27443" s="123"/>
    </row>
    <row r="27444" spans="5:29" s="2" customFormat="1">
      <c r="E27444" s="120"/>
      <c r="M27444" s="120"/>
      <c r="N27444" s="120"/>
      <c r="U27444" s="121"/>
      <c r="V27444" s="122"/>
      <c r="W27444" s="123"/>
      <c r="AC27444" s="123"/>
    </row>
    <row r="27445" spans="5:29" s="2" customFormat="1">
      <c r="E27445" s="120"/>
      <c r="M27445" s="120"/>
      <c r="N27445" s="120"/>
      <c r="U27445" s="121"/>
      <c r="V27445" s="122"/>
      <c r="W27445" s="123"/>
      <c r="AC27445" s="123"/>
    </row>
    <row r="27446" spans="5:29" s="2" customFormat="1">
      <c r="E27446" s="120"/>
      <c r="M27446" s="120"/>
      <c r="N27446" s="120"/>
      <c r="U27446" s="121"/>
      <c r="V27446" s="122"/>
      <c r="W27446" s="123"/>
      <c r="AC27446" s="123"/>
    </row>
    <row r="27447" spans="5:29" s="2" customFormat="1">
      <c r="E27447" s="120"/>
      <c r="M27447" s="120"/>
      <c r="N27447" s="120"/>
      <c r="U27447" s="121"/>
      <c r="V27447" s="122"/>
      <c r="W27447" s="123"/>
      <c r="AC27447" s="123"/>
    </row>
    <row r="27448" spans="5:29" s="2" customFormat="1">
      <c r="E27448" s="120"/>
      <c r="M27448" s="120"/>
      <c r="N27448" s="120"/>
      <c r="U27448" s="121"/>
      <c r="V27448" s="122"/>
      <c r="W27448" s="123"/>
      <c r="AC27448" s="123"/>
    </row>
    <row r="27449" spans="5:29" s="2" customFormat="1">
      <c r="E27449" s="120"/>
      <c r="M27449" s="120"/>
      <c r="N27449" s="120"/>
      <c r="U27449" s="121"/>
      <c r="V27449" s="122"/>
      <c r="W27449" s="123"/>
      <c r="AC27449" s="123"/>
    </row>
    <row r="27450" spans="5:29" s="2" customFormat="1">
      <c r="E27450" s="120"/>
      <c r="M27450" s="120"/>
      <c r="N27450" s="120"/>
      <c r="U27450" s="121"/>
      <c r="V27450" s="122"/>
      <c r="W27450" s="123"/>
      <c r="AC27450" s="123"/>
    </row>
    <row r="27451" spans="5:29" s="2" customFormat="1">
      <c r="E27451" s="120"/>
      <c r="M27451" s="120"/>
      <c r="N27451" s="120"/>
      <c r="U27451" s="121"/>
      <c r="V27451" s="122"/>
      <c r="W27451" s="123"/>
      <c r="AC27451" s="123"/>
    </row>
    <row r="27452" spans="5:29" s="2" customFormat="1">
      <c r="E27452" s="120"/>
      <c r="M27452" s="120"/>
      <c r="N27452" s="120"/>
      <c r="U27452" s="121"/>
      <c r="V27452" s="122"/>
      <c r="W27452" s="123"/>
      <c r="AC27452" s="123"/>
    </row>
    <row r="27453" spans="5:29" s="2" customFormat="1">
      <c r="E27453" s="120"/>
      <c r="M27453" s="120"/>
      <c r="N27453" s="120"/>
      <c r="U27453" s="121"/>
      <c r="V27453" s="122"/>
      <c r="W27453" s="123"/>
      <c r="AC27453" s="123"/>
    </row>
    <row r="27454" spans="5:29" s="2" customFormat="1">
      <c r="E27454" s="120"/>
      <c r="M27454" s="120"/>
      <c r="N27454" s="120"/>
      <c r="U27454" s="121"/>
      <c r="V27454" s="122"/>
      <c r="W27454" s="123"/>
      <c r="AC27454" s="123"/>
    </row>
    <row r="27455" spans="5:29" s="2" customFormat="1">
      <c r="E27455" s="120"/>
      <c r="M27455" s="120"/>
      <c r="N27455" s="120"/>
      <c r="U27455" s="121"/>
      <c r="V27455" s="122"/>
      <c r="W27455" s="123"/>
      <c r="AC27455" s="123"/>
    </row>
    <row r="27456" spans="5:29" s="2" customFormat="1">
      <c r="E27456" s="120"/>
      <c r="M27456" s="120"/>
      <c r="N27456" s="120"/>
      <c r="U27456" s="121"/>
      <c r="V27456" s="122"/>
      <c r="W27456" s="123"/>
      <c r="AC27456" s="123"/>
    </row>
    <row r="27457" spans="5:29" s="2" customFormat="1">
      <c r="E27457" s="120"/>
      <c r="M27457" s="120"/>
      <c r="N27457" s="120"/>
      <c r="U27457" s="121"/>
      <c r="V27457" s="122"/>
      <c r="W27457" s="123"/>
      <c r="AC27457" s="123"/>
    </row>
    <row r="27458" spans="5:29" s="2" customFormat="1">
      <c r="E27458" s="120"/>
      <c r="M27458" s="120"/>
      <c r="N27458" s="120"/>
      <c r="U27458" s="121"/>
      <c r="V27458" s="122"/>
      <c r="W27458" s="123"/>
      <c r="AC27458" s="123"/>
    </row>
    <row r="27459" spans="5:29" s="2" customFormat="1">
      <c r="E27459" s="120"/>
      <c r="M27459" s="120"/>
      <c r="N27459" s="120"/>
      <c r="U27459" s="121"/>
      <c r="V27459" s="122"/>
      <c r="W27459" s="123"/>
      <c r="AC27459" s="123"/>
    </row>
    <row r="27460" spans="5:29" s="2" customFormat="1">
      <c r="E27460" s="120"/>
      <c r="M27460" s="120"/>
      <c r="N27460" s="120"/>
      <c r="U27460" s="121"/>
      <c r="V27460" s="122"/>
      <c r="W27460" s="123"/>
      <c r="AC27460" s="123"/>
    </row>
    <row r="27461" spans="5:29" s="2" customFormat="1">
      <c r="E27461" s="120"/>
      <c r="M27461" s="120"/>
      <c r="N27461" s="120"/>
      <c r="U27461" s="121"/>
      <c r="V27461" s="122"/>
      <c r="W27461" s="123"/>
      <c r="AC27461" s="123"/>
    </row>
    <row r="27462" spans="5:29" s="2" customFormat="1">
      <c r="E27462" s="120"/>
      <c r="M27462" s="120"/>
      <c r="N27462" s="120"/>
      <c r="U27462" s="121"/>
      <c r="V27462" s="122"/>
      <c r="W27462" s="123"/>
      <c r="AC27462" s="123"/>
    </row>
    <row r="27463" spans="5:29" s="2" customFormat="1">
      <c r="E27463" s="120"/>
      <c r="M27463" s="120"/>
      <c r="N27463" s="120"/>
      <c r="U27463" s="121"/>
      <c r="V27463" s="122"/>
      <c r="W27463" s="123"/>
      <c r="AC27463" s="123"/>
    </row>
    <row r="27464" spans="5:29" s="2" customFormat="1">
      <c r="E27464" s="120"/>
      <c r="M27464" s="120"/>
      <c r="N27464" s="120"/>
      <c r="U27464" s="121"/>
      <c r="V27464" s="122"/>
      <c r="W27464" s="123"/>
      <c r="AC27464" s="123"/>
    </row>
    <row r="27465" spans="5:29" s="2" customFormat="1">
      <c r="E27465" s="120"/>
      <c r="M27465" s="120"/>
      <c r="N27465" s="120"/>
      <c r="U27465" s="121"/>
      <c r="V27465" s="122"/>
      <c r="W27465" s="123"/>
      <c r="AC27465" s="123"/>
    </row>
    <row r="27466" spans="5:29" s="2" customFormat="1">
      <c r="E27466" s="120"/>
      <c r="M27466" s="120"/>
      <c r="N27466" s="120"/>
      <c r="U27466" s="121"/>
      <c r="V27466" s="122"/>
      <c r="W27466" s="123"/>
      <c r="AC27466" s="123"/>
    </row>
    <row r="27467" spans="5:29" s="2" customFormat="1">
      <c r="E27467" s="120"/>
      <c r="M27467" s="120"/>
      <c r="N27467" s="120"/>
      <c r="U27467" s="121"/>
      <c r="V27467" s="122"/>
      <c r="W27467" s="123"/>
      <c r="AC27467" s="123"/>
    </row>
    <row r="27468" spans="5:29" s="2" customFormat="1">
      <c r="E27468" s="120"/>
      <c r="M27468" s="120"/>
      <c r="N27468" s="120"/>
      <c r="U27468" s="121"/>
      <c r="V27468" s="122"/>
      <c r="W27468" s="123"/>
      <c r="AC27468" s="123"/>
    </row>
    <row r="27469" spans="5:29" s="2" customFormat="1">
      <c r="E27469" s="120"/>
      <c r="M27469" s="120"/>
      <c r="N27469" s="120"/>
      <c r="U27469" s="121"/>
      <c r="V27469" s="122"/>
      <c r="W27469" s="123"/>
      <c r="AC27469" s="123"/>
    </row>
    <row r="27470" spans="5:29" s="2" customFormat="1">
      <c r="E27470" s="120"/>
      <c r="M27470" s="120"/>
      <c r="N27470" s="120"/>
      <c r="U27470" s="121"/>
      <c r="V27470" s="122"/>
      <c r="W27470" s="123"/>
      <c r="AC27470" s="123"/>
    </row>
    <row r="27471" spans="5:29" s="2" customFormat="1">
      <c r="E27471" s="120"/>
      <c r="M27471" s="120"/>
      <c r="N27471" s="120"/>
      <c r="U27471" s="121"/>
      <c r="V27471" s="122"/>
      <c r="W27471" s="123"/>
      <c r="AC27471" s="123"/>
    </row>
    <row r="27472" spans="5:29" s="2" customFormat="1">
      <c r="E27472" s="120"/>
      <c r="M27472" s="120"/>
      <c r="N27472" s="120"/>
      <c r="U27472" s="121"/>
      <c r="V27472" s="122"/>
      <c r="W27472" s="123"/>
      <c r="AC27472" s="123"/>
    </row>
    <row r="27473" spans="5:29" s="2" customFormat="1">
      <c r="E27473" s="120"/>
      <c r="M27473" s="120"/>
      <c r="N27473" s="120"/>
      <c r="U27473" s="121"/>
      <c r="V27473" s="122"/>
      <c r="W27473" s="123"/>
      <c r="AC27473" s="123"/>
    </row>
    <row r="27474" spans="5:29" s="2" customFormat="1">
      <c r="E27474" s="120"/>
      <c r="M27474" s="120"/>
      <c r="N27474" s="120"/>
      <c r="U27474" s="121"/>
      <c r="V27474" s="122"/>
      <c r="W27474" s="123"/>
      <c r="AC27474" s="123"/>
    </row>
    <row r="27475" spans="5:29" s="2" customFormat="1">
      <c r="E27475" s="120"/>
      <c r="M27475" s="120"/>
      <c r="N27475" s="120"/>
      <c r="U27475" s="121"/>
      <c r="V27475" s="122"/>
      <c r="W27475" s="123"/>
      <c r="AC27475" s="123"/>
    </row>
    <row r="27476" spans="5:29" s="2" customFormat="1">
      <c r="E27476" s="120"/>
      <c r="M27476" s="120"/>
      <c r="N27476" s="120"/>
      <c r="U27476" s="121"/>
      <c r="V27476" s="122"/>
      <c r="W27476" s="123"/>
      <c r="AC27476" s="123"/>
    </row>
    <row r="27477" spans="5:29" s="2" customFormat="1">
      <c r="E27477" s="120"/>
      <c r="M27477" s="120"/>
      <c r="N27477" s="120"/>
      <c r="U27477" s="121"/>
      <c r="V27477" s="122"/>
      <c r="W27477" s="123"/>
      <c r="AC27477" s="123"/>
    </row>
    <row r="27478" spans="5:29" s="2" customFormat="1">
      <c r="E27478" s="120"/>
      <c r="M27478" s="120"/>
      <c r="N27478" s="120"/>
      <c r="U27478" s="121"/>
      <c r="V27478" s="122"/>
      <c r="W27478" s="123"/>
      <c r="AC27478" s="123"/>
    </row>
    <row r="27479" spans="5:29" s="2" customFormat="1">
      <c r="E27479" s="120"/>
      <c r="M27479" s="120"/>
      <c r="N27479" s="120"/>
      <c r="U27479" s="121"/>
      <c r="V27479" s="122"/>
      <c r="W27479" s="123"/>
      <c r="AC27479" s="123"/>
    </row>
    <row r="27480" spans="5:29" s="2" customFormat="1">
      <c r="E27480" s="120"/>
      <c r="M27480" s="120"/>
      <c r="N27480" s="120"/>
      <c r="U27480" s="121"/>
      <c r="V27480" s="122"/>
      <c r="W27480" s="123"/>
      <c r="AC27480" s="123"/>
    </row>
    <row r="27481" spans="5:29" s="2" customFormat="1">
      <c r="E27481" s="120"/>
      <c r="M27481" s="120"/>
      <c r="N27481" s="120"/>
      <c r="U27481" s="121"/>
      <c r="V27481" s="122"/>
      <c r="W27481" s="123"/>
      <c r="AC27481" s="123"/>
    </row>
    <row r="27482" spans="5:29" s="2" customFormat="1">
      <c r="E27482" s="120"/>
      <c r="M27482" s="120"/>
      <c r="N27482" s="120"/>
      <c r="U27482" s="121"/>
      <c r="V27482" s="122"/>
      <c r="W27482" s="123"/>
      <c r="AC27482" s="123"/>
    </row>
    <row r="27483" spans="5:29" s="2" customFormat="1">
      <c r="E27483" s="120"/>
      <c r="M27483" s="120"/>
      <c r="N27483" s="120"/>
      <c r="U27483" s="121"/>
      <c r="V27483" s="122"/>
      <c r="W27483" s="123"/>
      <c r="AC27483" s="123"/>
    </row>
    <row r="27484" spans="5:29" s="2" customFormat="1">
      <c r="E27484" s="120"/>
      <c r="M27484" s="120"/>
      <c r="N27484" s="120"/>
      <c r="U27484" s="121"/>
      <c r="V27484" s="122"/>
      <c r="W27484" s="123"/>
      <c r="AC27484" s="123"/>
    </row>
    <row r="27485" spans="5:29" s="2" customFormat="1">
      <c r="E27485" s="120"/>
      <c r="M27485" s="120"/>
      <c r="N27485" s="120"/>
      <c r="U27485" s="121"/>
      <c r="V27485" s="122"/>
      <c r="W27485" s="123"/>
      <c r="AC27485" s="123"/>
    </row>
    <row r="27486" spans="5:29" s="2" customFormat="1">
      <c r="E27486" s="120"/>
      <c r="M27486" s="120"/>
      <c r="N27486" s="120"/>
      <c r="U27486" s="121"/>
      <c r="V27486" s="122"/>
      <c r="W27486" s="123"/>
      <c r="AC27486" s="123"/>
    </row>
    <row r="27487" spans="5:29" s="2" customFormat="1">
      <c r="E27487" s="120"/>
      <c r="M27487" s="120"/>
      <c r="N27487" s="120"/>
      <c r="U27487" s="121"/>
      <c r="V27487" s="122"/>
      <c r="W27487" s="123"/>
      <c r="AC27487" s="123"/>
    </row>
    <row r="27488" spans="5:29" s="2" customFormat="1">
      <c r="E27488" s="120"/>
      <c r="M27488" s="120"/>
      <c r="N27488" s="120"/>
      <c r="U27488" s="121"/>
      <c r="V27488" s="122"/>
      <c r="W27488" s="123"/>
      <c r="AC27488" s="123"/>
    </row>
    <row r="27489" spans="5:29" s="2" customFormat="1">
      <c r="E27489" s="120"/>
      <c r="M27489" s="120"/>
      <c r="N27489" s="120"/>
      <c r="U27489" s="121"/>
      <c r="V27489" s="122"/>
      <c r="W27489" s="123"/>
      <c r="AC27489" s="123"/>
    </row>
    <row r="27490" spans="5:29" s="2" customFormat="1">
      <c r="E27490" s="120"/>
      <c r="M27490" s="120"/>
      <c r="N27490" s="120"/>
      <c r="U27490" s="121"/>
      <c r="V27490" s="122"/>
      <c r="W27490" s="123"/>
      <c r="AC27490" s="123"/>
    </row>
    <row r="27491" spans="5:29" s="2" customFormat="1">
      <c r="E27491" s="120"/>
      <c r="M27491" s="120"/>
      <c r="N27491" s="120"/>
      <c r="U27491" s="121"/>
      <c r="V27491" s="122"/>
      <c r="W27491" s="123"/>
      <c r="AC27491" s="123"/>
    </row>
    <row r="27492" spans="5:29" s="2" customFormat="1">
      <c r="E27492" s="120"/>
      <c r="M27492" s="120"/>
      <c r="N27492" s="120"/>
      <c r="U27492" s="121"/>
      <c r="V27492" s="122"/>
      <c r="W27492" s="123"/>
      <c r="AC27492" s="123"/>
    </row>
    <row r="27493" spans="5:29" s="2" customFormat="1">
      <c r="E27493" s="120"/>
      <c r="M27493" s="120"/>
      <c r="N27493" s="120"/>
      <c r="U27493" s="121"/>
      <c r="V27493" s="122"/>
      <c r="W27493" s="123"/>
      <c r="AC27493" s="123"/>
    </row>
    <row r="27494" spans="5:29" s="2" customFormat="1">
      <c r="E27494" s="120"/>
      <c r="M27494" s="120"/>
      <c r="N27494" s="120"/>
      <c r="U27494" s="121"/>
      <c r="V27494" s="122"/>
      <c r="W27494" s="123"/>
      <c r="AC27494" s="123"/>
    </row>
    <row r="27495" spans="5:29" s="2" customFormat="1">
      <c r="E27495" s="120"/>
      <c r="M27495" s="120"/>
      <c r="N27495" s="120"/>
      <c r="U27495" s="121"/>
      <c r="V27495" s="122"/>
      <c r="W27495" s="123"/>
      <c r="AC27495" s="123"/>
    </row>
    <row r="27496" spans="5:29" s="2" customFormat="1">
      <c r="E27496" s="120"/>
      <c r="M27496" s="120"/>
      <c r="N27496" s="120"/>
      <c r="U27496" s="121"/>
      <c r="V27496" s="122"/>
      <c r="W27496" s="123"/>
      <c r="AC27496" s="123"/>
    </row>
    <row r="27497" spans="5:29" s="2" customFormat="1">
      <c r="E27497" s="120"/>
      <c r="M27497" s="120"/>
      <c r="N27497" s="120"/>
      <c r="U27497" s="121"/>
      <c r="V27497" s="122"/>
      <c r="W27497" s="123"/>
      <c r="AC27497" s="123"/>
    </row>
    <row r="27498" spans="5:29" s="2" customFormat="1">
      <c r="E27498" s="120"/>
      <c r="M27498" s="120"/>
      <c r="N27498" s="120"/>
      <c r="U27498" s="121"/>
      <c r="V27498" s="122"/>
      <c r="W27498" s="123"/>
      <c r="AC27498" s="123"/>
    </row>
    <row r="27499" spans="5:29" s="2" customFormat="1">
      <c r="E27499" s="120"/>
      <c r="M27499" s="120"/>
      <c r="N27499" s="120"/>
      <c r="U27499" s="121"/>
      <c r="V27499" s="122"/>
      <c r="W27499" s="123"/>
      <c r="AC27499" s="123"/>
    </row>
    <row r="27500" spans="5:29" s="2" customFormat="1">
      <c r="E27500" s="120"/>
      <c r="M27500" s="120"/>
      <c r="N27500" s="120"/>
      <c r="U27500" s="121"/>
      <c r="V27500" s="122"/>
      <c r="W27500" s="123"/>
      <c r="AC27500" s="123"/>
    </row>
    <row r="27501" spans="5:29" s="2" customFormat="1">
      <c r="E27501" s="120"/>
      <c r="M27501" s="120"/>
      <c r="N27501" s="120"/>
      <c r="U27501" s="121"/>
      <c r="V27501" s="122"/>
      <c r="W27501" s="123"/>
      <c r="AC27501" s="123"/>
    </row>
    <row r="27502" spans="5:29" s="2" customFormat="1">
      <c r="E27502" s="120"/>
      <c r="M27502" s="120"/>
      <c r="N27502" s="120"/>
      <c r="U27502" s="121"/>
      <c r="V27502" s="122"/>
      <c r="W27502" s="123"/>
      <c r="AC27502" s="123"/>
    </row>
    <row r="27503" spans="5:29" s="2" customFormat="1">
      <c r="E27503" s="120"/>
      <c r="M27503" s="120"/>
      <c r="N27503" s="120"/>
      <c r="U27503" s="121"/>
      <c r="V27503" s="122"/>
      <c r="W27503" s="123"/>
      <c r="AC27503" s="123"/>
    </row>
    <row r="27504" spans="5:29" s="2" customFormat="1">
      <c r="E27504" s="120"/>
      <c r="M27504" s="120"/>
      <c r="N27504" s="120"/>
      <c r="U27504" s="121"/>
      <c r="V27504" s="122"/>
      <c r="W27504" s="123"/>
      <c r="AC27504" s="123"/>
    </row>
    <row r="27505" spans="5:29" s="2" customFormat="1">
      <c r="E27505" s="120"/>
      <c r="M27505" s="120"/>
      <c r="N27505" s="120"/>
      <c r="U27505" s="121"/>
      <c r="V27505" s="122"/>
      <c r="W27505" s="123"/>
      <c r="AC27505" s="123"/>
    </row>
    <row r="27506" spans="5:29" s="2" customFormat="1">
      <c r="E27506" s="120"/>
      <c r="M27506" s="120"/>
      <c r="N27506" s="120"/>
      <c r="U27506" s="121"/>
      <c r="V27506" s="122"/>
      <c r="W27506" s="123"/>
      <c r="AC27506" s="123"/>
    </row>
    <row r="27507" spans="5:29" s="2" customFormat="1">
      <c r="E27507" s="120"/>
      <c r="M27507" s="120"/>
      <c r="N27507" s="120"/>
      <c r="U27507" s="121"/>
      <c r="V27507" s="122"/>
      <c r="W27507" s="123"/>
      <c r="AC27507" s="123"/>
    </row>
    <row r="27508" spans="5:29" s="2" customFormat="1">
      <c r="E27508" s="120"/>
      <c r="M27508" s="120"/>
      <c r="N27508" s="120"/>
      <c r="U27508" s="121"/>
      <c r="V27508" s="122"/>
      <c r="W27508" s="123"/>
      <c r="AC27508" s="123"/>
    </row>
    <row r="27509" spans="5:29" s="2" customFormat="1">
      <c r="E27509" s="120"/>
      <c r="M27509" s="120"/>
      <c r="N27509" s="120"/>
      <c r="U27509" s="121"/>
      <c r="V27509" s="122"/>
      <c r="W27509" s="123"/>
      <c r="AC27509" s="123"/>
    </row>
    <row r="27510" spans="5:29" s="2" customFormat="1">
      <c r="E27510" s="120"/>
      <c r="M27510" s="120"/>
      <c r="N27510" s="120"/>
      <c r="U27510" s="121"/>
      <c r="V27510" s="122"/>
      <c r="W27510" s="123"/>
      <c r="AC27510" s="123"/>
    </row>
    <row r="27511" spans="5:29" s="2" customFormat="1">
      <c r="E27511" s="120"/>
      <c r="M27511" s="120"/>
      <c r="N27511" s="120"/>
      <c r="U27511" s="121"/>
      <c r="V27511" s="122"/>
      <c r="W27511" s="123"/>
      <c r="AC27511" s="123"/>
    </row>
    <row r="27512" spans="5:29" s="2" customFormat="1">
      <c r="E27512" s="120"/>
      <c r="M27512" s="120"/>
      <c r="N27512" s="120"/>
      <c r="U27512" s="121"/>
      <c r="V27512" s="122"/>
      <c r="W27512" s="123"/>
      <c r="AC27512" s="123"/>
    </row>
    <row r="27513" spans="5:29" s="2" customFormat="1">
      <c r="E27513" s="120"/>
      <c r="M27513" s="120"/>
      <c r="N27513" s="120"/>
      <c r="U27513" s="121"/>
      <c r="V27513" s="122"/>
      <c r="W27513" s="123"/>
      <c r="AC27513" s="123"/>
    </row>
    <row r="27514" spans="5:29" s="2" customFormat="1">
      <c r="E27514" s="120"/>
      <c r="M27514" s="120"/>
      <c r="N27514" s="120"/>
      <c r="U27514" s="121"/>
      <c r="V27514" s="122"/>
      <c r="W27514" s="123"/>
      <c r="AC27514" s="123"/>
    </row>
    <row r="27515" spans="5:29" s="2" customFormat="1">
      <c r="E27515" s="120"/>
      <c r="M27515" s="120"/>
      <c r="N27515" s="120"/>
      <c r="U27515" s="121"/>
      <c r="V27515" s="122"/>
      <c r="W27515" s="123"/>
      <c r="AC27515" s="123"/>
    </row>
    <row r="27516" spans="5:29" s="2" customFormat="1">
      <c r="E27516" s="120"/>
      <c r="M27516" s="120"/>
      <c r="N27516" s="120"/>
      <c r="U27516" s="121"/>
      <c r="V27516" s="122"/>
      <c r="W27516" s="123"/>
      <c r="AC27516" s="123"/>
    </row>
    <row r="27517" spans="5:29" s="2" customFormat="1">
      <c r="E27517" s="120"/>
      <c r="M27517" s="120"/>
      <c r="N27517" s="120"/>
      <c r="U27517" s="121"/>
      <c r="V27517" s="122"/>
      <c r="W27517" s="123"/>
      <c r="AC27517" s="123"/>
    </row>
    <row r="27518" spans="5:29" s="2" customFormat="1">
      <c r="E27518" s="120"/>
      <c r="M27518" s="120"/>
      <c r="N27518" s="120"/>
      <c r="U27518" s="121"/>
      <c r="V27518" s="122"/>
      <c r="W27518" s="123"/>
      <c r="AC27518" s="123"/>
    </row>
    <row r="27519" spans="5:29" s="2" customFormat="1">
      <c r="E27519" s="120"/>
      <c r="M27519" s="120"/>
      <c r="N27519" s="120"/>
      <c r="U27519" s="121"/>
      <c r="V27519" s="122"/>
      <c r="W27519" s="123"/>
      <c r="AC27519" s="123"/>
    </row>
    <row r="27520" spans="5:29" s="2" customFormat="1">
      <c r="E27520" s="120"/>
      <c r="M27520" s="120"/>
      <c r="N27520" s="120"/>
      <c r="U27520" s="121"/>
      <c r="V27520" s="122"/>
      <c r="W27520" s="123"/>
      <c r="AC27520" s="123"/>
    </row>
    <row r="27521" spans="5:29" s="2" customFormat="1">
      <c r="E27521" s="120"/>
      <c r="M27521" s="120"/>
      <c r="N27521" s="120"/>
      <c r="U27521" s="121"/>
      <c r="V27521" s="122"/>
      <c r="W27521" s="123"/>
      <c r="AC27521" s="123"/>
    </row>
    <row r="27522" spans="5:29" s="2" customFormat="1">
      <c r="E27522" s="120"/>
      <c r="M27522" s="120"/>
      <c r="N27522" s="120"/>
      <c r="U27522" s="121"/>
      <c r="V27522" s="122"/>
      <c r="W27522" s="123"/>
      <c r="AC27522" s="123"/>
    </row>
    <row r="27523" spans="5:29" s="2" customFormat="1">
      <c r="E27523" s="120"/>
      <c r="M27523" s="120"/>
      <c r="N27523" s="120"/>
      <c r="U27523" s="121"/>
      <c r="V27523" s="122"/>
      <c r="W27523" s="123"/>
      <c r="AC27523" s="123"/>
    </row>
    <row r="27524" spans="5:29" s="2" customFormat="1">
      <c r="E27524" s="120"/>
      <c r="M27524" s="120"/>
      <c r="N27524" s="120"/>
      <c r="U27524" s="121"/>
      <c r="V27524" s="122"/>
      <c r="W27524" s="123"/>
      <c r="AC27524" s="123"/>
    </row>
    <row r="27525" spans="5:29" s="2" customFormat="1">
      <c r="E27525" s="120"/>
      <c r="M27525" s="120"/>
      <c r="N27525" s="120"/>
      <c r="U27525" s="121"/>
      <c r="V27525" s="122"/>
      <c r="W27525" s="123"/>
      <c r="AC27525" s="123"/>
    </row>
    <row r="27526" spans="5:29" s="2" customFormat="1">
      <c r="E27526" s="120"/>
      <c r="M27526" s="120"/>
      <c r="N27526" s="120"/>
      <c r="U27526" s="121"/>
      <c r="V27526" s="122"/>
      <c r="W27526" s="123"/>
      <c r="AC27526" s="123"/>
    </row>
    <row r="27527" spans="5:29" s="2" customFormat="1">
      <c r="E27527" s="120"/>
      <c r="M27527" s="120"/>
      <c r="N27527" s="120"/>
      <c r="U27527" s="121"/>
      <c r="V27527" s="122"/>
      <c r="W27527" s="123"/>
      <c r="AC27527" s="123"/>
    </row>
    <row r="27528" spans="5:29" s="2" customFormat="1">
      <c r="E27528" s="120"/>
      <c r="M27528" s="120"/>
      <c r="N27528" s="120"/>
      <c r="U27528" s="121"/>
      <c r="V27528" s="122"/>
      <c r="W27528" s="123"/>
      <c r="AC27528" s="123"/>
    </row>
    <row r="27529" spans="5:29" s="2" customFormat="1">
      <c r="E27529" s="120"/>
      <c r="M27529" s="120"/>
      <c r="N27529" s="120"/>
      <c r="U27529" s="121"/>
      <c r="V27529" s="122"/>
      <c r="W27529" s="123"/>
      <c r="AC27529" s="123"/>
    </row>
    <row r="27530" spans="5:29" s="2" customFormat="1">
      <c r="E27530" s="120"/>
      <c r="M27530" s="120"/>
      <c r="N27530" s="120"/>
      <c r="U27530" s="121"/>
      <c r="V27530" s="122"/>
      <c r="W27530" s="123"/>
      <c r="AC27530" s="123"/>
    </row>
    <row r="27531" spans="5:29" s="2" customFormat="1">
      <c r="E27531" s="120"/>
      <c r="M27531" s="120"/>
      <c r="N27531" s="120"/>
      <c r="U27531" s="121"/>
      <c r="V27531" s="122"/>
      <c r="W27531" s="123"/>
      <c r="AC27531" s="123"/>
    </row>
    <row r="27532" spans="5:29" s="2" customFormat="1">
      <c r="E27532" s="120"/>
      <c r="M27532" s="120"/>
      <c r="N27532" s="120"/>
      <c r="U27532" s="121"/>
      <c r="V27532" s="122"/>
      <c r="W27532" s="123"/>
      <c r="AC27532" s="123"/>
    </row>
    <row r="27533" spans="5:29" s="2" customFormat="1">
      <c r="E27533" s="120"/>
      <c r="M27533" s="120"/>
      <c r="N27533" s="120"/>
      <c r="U27533" s="121"/>
      <c r="V27533" s="122"/>
      <c r="W27533" s="123"/>
      <c r="AC27533" s="123"/>
    </row>
    <row r="27534" spans="5:29" s="2" customFormat="1">
      <c r="E27534" s="120"/>
      <c r="M27534" s="120"/>
      <c r="N27534" s="120"/>
      <c r="U27534" s="121"/>
      <c r="V27534" s="122"/>
      <c r="W27534" s="123"/>
      <c r="AC27534" s="123"/>
    </row>
    <row r="27535" spans="5:29" s="2" customFormat="1">
      <c r="E27535" s="120"/>
      <c r="M27535" s="120"/>
      <c r="N27535" s="120"/>
      <c r="U27535" s="121"/>
      <c r="V27535" s="122"/>
      <c r="W27535" s="123"/>
      <c r="AC27535" s="123"/>
    </row>
    <row r="27536" spans="5:29" s="2" customFormat="1">
      <c r="E27536" s="120"/>
      <c r="M27536" s="120"/>
      <c r="N27536" s="120"/>
      <c r="U27536" s="121"/>
      <c r="V27536" s="122"/>
      <c r="W27536" s="123"/>
      <c r="AC27536" s="123"/>
    </row>
    <row r="27537" spans="5:29" s="2" customFormat="1">
      <c r="E27537" s="120"/>
      <c r="M27537" s="120"/>
      <c r="N27537" s="120"/>
      <c r="U27537" s="121"/>
      <c r="V27537" s="122"/>
      <c r="W27537" s="123"/>
      <c r="AC27537" s="123"/>
    </row>
    <row r="27538" spans="5:29" s="2" customFormat="1">
      <c r="E27538" s="120"/>
      <c r="M27538" s="120"/>
      <c r="N27538" s="120"/>
      <c r="U27538" s="121"/>
      <c r="V27538" s="122"/>
      <c r="W27538" s="123"/>
      <c r="AC27538" s="123"/>
    </row>
    <row r="27539" spans="5:29" s="2" customFormat="1">
      <c r="E27539" s="120"/>
      <c r="M27539" s="120"/>
      <c r="N27539" s="120"/>
      <c r="U27539" s="121"/>
      <c r="V27539" s="122"/>
      <c r="W27539" s="123"/>
      <c r="AC27539" s="123"/>
    </row>
    <row r="27540" spans="5:29" s="2" customFormat="1">
      <c r="E27540" s="120"/>
      <c r="M27540" s="120"/>
      <c r="N27540" s="120"/>
      <c r="U27540" s="121"/>
      <c r="V27540" s="122"/>
      <c r="W27540" s="123"/>
      <c r="AC27540" s="123"/>
    </row>
    <row r="27541" spans="5:29" s="2" customFormat="1">
      <c r="E27541" s="120"/>
      <c r="M27541" s="120"/>
      <c r="N27541" s="120"/>
      <c r="U27541" s="121"/>
      <c r="V27541" s="122"/>
      <c r="W27541" s="123"/>
      <c r="AC27541" s="123"/>
    </row>
    <row r="27542" spans="5:29" s="2" customFormat="1">
      <c r="E27542" s="120"/>
      <c r="M27542" s="120"/>
      <c r="N27542" s="120"/>
      <c r="U27542" s="121"/>
      <c r="V27542" s="122"/>
      <c r="W27542" s="123"/>
      <c r="AC27542" s="123"/>
    </row>
    <row r="27543" spans="5:29" s="2" customFormat="1">
      <c r="E27543" s="120"/>
      <c r="M27543" s="120"/>
      <c r="N27543" s="120"/>
      <c r="U27543" s="121"/>
      <c r="V27543" s="122"/>
      <c r="W27543" s="123"/>
      <c r="AC27543" s="123"/>
    </row>
    <row r="27544" spans="5:29" s="2" customFormat="1">
      <c r="E27544" s="120"/>
      <c r="M27544" s="120"/>
      <c r="N27544" s="120"/>
      <c r="U27544" s="121"/>
      <c r="V27544" s="122"/>
      <c r="W27544" s="123"/>
      <c r="AC27544" s="123"/>
    </row>
    <row r="27545" spans="5:29" s="2" customFormat="1">
      <c r="E27545" s="120"/>
      <c r="M27545" s="120"/>
      <c r="N27545" s="120"/>
      <c r="U27545" s="121"/>
      <c r="V27545" s="122"/>
      <c r="W27545" s="123"/>
      <c r="AC27545" s="123"/>
    </row>
    <row r="27546" spans="5:29" s="2" customFormat="1">
      <c r="E27546" s="120"/>
      <c r="M27546" s="120"/>
      <c r="N27546" s="120"/>
      <c r="U27546" s="121"/>
      <c r="V27546" s="122"/>
      <c r="W27546" s="123"/>
      <c r="AC27546" s="123"/>
    </row>
    <row r="27547" spans="5:29" s="2" customFormat="1">
      <c r="E27547" s="120"/>
      <c r="M27547" s="120"/>
      <c r="N27547" s="120"/>
      <c r="U27547" s="121"/>
      <c r="V27547" s="122"/>
      <c r="W27547" s="123"/>
      <c r="AC27547" s="123"/>
    </row>
    <row r="27548" spans="5:29" s="2" customFormat="1">
      <c r="E27548" s="120"/>
      <c r="M27548" s="120"/>
      <c r="N27548" s="120"/>
      <c r="U27548" s="121"/>
      <c r="V27548" s="122"/>
      <c r="W27548" s="123"/>
      <c r="AC27548" s="123"/>
    </row>
    <row r="27549" spans="5:29" s="2" customFormat="1">
      <c r="E27549" s="120"/>
      <c r="M27549" s="120"/>
      <c r="N27549" s="120"/>
      <c r="U27549" s="121"/>
      <c r="V27549" s="122"/>
      <c r="W27549" s="123"/>
      <c r="AC27549" s="123"/>
    </row>
    <row r="27550" spans="5:29" s="2" customFormat="1">
      <c r="E27550" s="120"/>
      <c r="M27550" s="120"/>
      <c r="N27550" s="120"/>
      <c r="U27550" s="121"/>
      <c r="V27550" s="122"/>
      <c r="W27550" s="123"/>
      <c r="AC27550" s="123"/>
    </row>
    <row r="27551" spans="5:29" s="2" customFormat="1">
      <c r="E27551" s="120"/>
      <c r="M27551" s="120"/>
      <c r="N27551" s="120"/>
      <c r="U27551" s="121"/>
      <c r="V27551" s="122"/>
      <c r="W27551" s="123"/>
      <c r="AC27551" s="123"/>
    </row>
    <row r="27552" spans="5:29" s="2" customFormat="1">
      <c r="E27552" s="120"/>
      <c r="M27552" s="120"/>
      <c r="N27552" s="120"/>
      <c r="U27552" s="121"/>
      <c r="V27552" s="122"/>
      <c r="W27552" s="123"/>
      <c r="AC27552" s="123"/>
    </row>
    <row r="27553" spans="5:29" s="2" customFormat="1">
      <c r="E27553" s="120"/>
      <c r="M27553" s="120"/>
      <c r="N27553" s="120"/>
      <c r="U27553" s="121"/>
      <c r="V27553" s="122"/>
      <c r="W27553" s="123"/>
      <c r="AC27553" s="123"/>
    </row>
    <row r="27554" spans="5:29" s="2" customFormat="1">
      <c r="E27554" s="120"/>
      <c r="M27554" s="120"/>
      <c r="N27554" s="120"/>
      <c r="U27554" s="121"/>
      <c r="V27554" s="122"/>
      <c r="W27554" s="123"/>
      <c r="AC27554" s="123"/>
    </row>
    <row r="27555" spans="5:29" s="2" customFormat="1">
      <c r="E27555" s="120"/>
      <c r="M27555" s="120"/>
      <c r="N27555" s="120"/>
      <c r="U27555" s="121"/>
      <c r="V27555" s="122"/>
      <c r="W27555" s="123"/>
      <c r="AC27555" s="123"/>
    </row>
    <row r="27556" spans="5:29" s="2" customFormat="1">
      <c r="E27556" s="120"/>
      <c r="M27556" s="120"/>
      <c r="N27556" s="120"/>
      <c r="U27556" s="121"/>
      <c r="V27556" s="122"/>
      <c r="W27556" s="123"/>
      <c r="AC27556" s="123"/>
    </row>
    <row r="27557" spans="5:29" s="2" customFormat="1">
      <c r="E27557" s="120"/>
      <c r="M27557" s="120"/>
      <c r="N27557" s="120"/>
      <c r="U27557" s="121"/>
      <c r="V27557" s="122"/>
      <c r="W27557" s="123"/>
      <c r="AC27557" s="123"/>
    </row>
    <row r="27558" spans="5:29" s="2" customFormat="1">
      <c r="E27558" s="120"/>
      <c r="M27558" s="120"/>
      <c r="N27558" s="120"/>
      <c r="U27558" s="121"/>
      <c r="V27558" s="122"/>
      <c r="W27558" s="123"/>
      <c r="AC27558" s="123"/>
    </row>
    <row r="27559" spans="5:29" s="2" customFormat="1">
      <c r="E27559" s="120"/>
      <c r="M27559" s="120"/>
      <c r="N27559" s="120"/>
      <c r="U27559" s="121"/>
      <c r="V27559" s="122"/>
      <c r="W27559" s="123"/>
      <c r="AC27559" s="123"/>
    </row>
    <row r="27560" spans="5:29" s="2" customFormat="1">
      <c r="E27560" s="120"/>
      <c r="M27560" s="120"/>
      <c r="N27560" s="120"/>
      <c r="U27560" s="121"/>
      <c r="V27560" s="122"/>
      <c r="W27560" s="123"/>
      <c r="AC27560" s="123"/>
    </row>
    <row r="27561" spans="5:29" s="2" customFormat="1">
      <c r="E27561" s="120"/>
      <c r="M27561" s="120"/>
      <c r="N27561" s="120"/>
      <c r="U27561" s="121"/>
      <c r="V27561" s="122"/>
      <c r="W27561" s="123"/>
      <c r="AC27561" s="123"/>
    </row>
    <row r="27562" spans="5:29" s="2" customFormat="1">
      <c r="E27562" s="120"/>
      <c r="M27562" s="120"/>
      <c r="N27562" s="120"/>
      <c r="U27562" s="121"/>
      <c r="V27562" s="122"/>
      <c r="W27562" s="123"/>
      <c r="AC27562" s="123"/>
    </row>
    <row r="27563" spans="5:29" s="2" customFormat="1">
      <c r="E27563" s="120"/>
      <c r="M27563" s="120"/>
      <c r="N27563" s="120"/>
      <c r="U27563" s="121"/>
      <c r="V27563" s="122"/>
      <c r="W27563" s="123"/>
      <c r="AC27563" s="123"/>
    </row>
    <row r="27564" spans="5:29" s="2" customFormat="1">
      <c r="E27564" s="120"/>
      <c r="M27564" s="120"/>
      <c r="N27564" s="120"/>
      <c r="U27564" s="121"/>
      <c r="V27564" s="122"/>
      <c r="W27564" s="123"/>
      <c r="AC27564" s="123"/>
    </row>
    <row r="27565" spans="5:29" s="2" customFormat="1">
      <c r="E27565" s="120"/>
      <c r="M27565" s="120"/>
      <c r="N27565" s="120"/>
      <c r="U27565" s="121"/>
      <c r="V27565" s="122"/>
      <c r="W27565" s="123"/>
      <c r="AC27565" s="123"/>
    </row>
    <row r="27566" spans="5:29" s="2" customFormat="1">
      <c r="E27566" s="120"/>
      <c r="M27566" s="120"/>
      <c r="N27566" s="120"/>
      <c r="U27566" s="121"/>
      <c r="V27566" s="122"/>
      <c r="W27566" s="123"/>
      <c r="AC27566" s="123"/>
    </row>
    <row r="27567" spans="5:29" s="2" customFormat="1">
      <c r="E27567" s="120"/>
      <c r="M27567" s="120"/>
      <c r="N27567" s="120"/>
      <c r="U27567" s="121"/>
      <c r="V27567" s="122"/>
      <c r="W27567" s="123"/>
      <c r="AC27567" s="123"/>
    </row>
    <row r="27568" spans="5:29" s="2" customFormat="1">
      <c r="E27568" s="120"/>
      <c r="M27568" s="120"/>
      <c r="N27568" s="120"/>
      <c r="U27568" s="121"/>
      <c r="V27568" s="122"/>
      <c r="W27568" s="123"/>
      <c r="AC27568" s="123"/>
    </row>
    <row r="27569" spans="5:29" s="2" customFormat="1">
      <c r="E27569" s="120"/>
      <c r="M27569" s="120"/>
      <c r="N27569" s="120"/>
      <c r="U27569" s="121"/>
      <c r="V27569" s="122"/>
      <c r="W27569" s="123"/>
      <c r="AC27569" s="123"/>
    </row>
    <row r="27570" spans="5:29" s="2" customFormat="1">
      <c r="E27570" s="120"/>
      <c r="M27570" s="120"/>
      <c r="N27570" s="120"/>
      <c r="U27570" s="121"/>
      <c r="V27570" s="122"/>
      <c r="W27570" s="123"/>
      <c r="AC27570" s="123"/>
    </row>
    <row r="27571" spans="5:29" s="2" customFormat="1">
      <c r="E27571" s="120"/>
      <c r="M27571" s="120"/>
      <c r="N27571" s="120"/>
      <c r="U27571" s="121"/>
      <c r="V27571" s="122"/>
      <c r="W27571" s="123"/>
      <c r="AC27571" s="123"/>
    </row>
    <row r="27572" spans="5:29" s="2" customFormat="1">
      <c r="E27572" s="120"/>
      <c r="M27572" s="120"/>
      <c r="N27572" s="120"/>
      <c r="U27572" s="121"/>
      <c r="V27572" s="122"/>
      <c r="W27572" s="123"/>
      <c r="AC27572" s="123"/>
    </row>
    <row r="27573" spans="5:29" s="2" customFormat="1">
      <c r="E27573" s="120"/>
      <c r="M27573" s="120"/>
      <c r="N27573" s="120"/>
      <c r="U27573" s="121"/>
      <c r="V27573" s="122"/>
      <c r="W27573" s="123"/>
      <c r="AC27573" s="123"/>
    </row>
    <row r="27574" spans="5:29" s="2" customFormat="1">
      <c r="E27574" s="120"/>
      <c r="M27574" s="120"/>
      <c r="N27574" s="120"/>
      <c r="U27574" s="121"/>
      <c r="V27574" s="122"/>
      <c r="W27574" s="123"/>
      <c r="AC27574" s="123"/>
    </row>
    <row r="27575" spans="5:29" s="2" customFormat="1">
      <c r="E27575" s="120"/>
      <c r="M27575" s="120"/>
      <c r="N27575" s="120"/>
      <c r="U27575" s="121"/>
      <c r="V27575" s="122"/>
      <c r="W27575" s="123"/>
      <c r="AC27575" s="123"/>
    </row>
    <row r="27576" spans="5:29" s="2" customFormat="1">
      <c r="E27576" s="120"/>
      <c r="M27576" s="120"/>
      <c r="N27576" s="120"/>
      <c r="U27576" s="121"/>
      <c r="V27576" s="122"/>
      <c r="W27576" s="123"/>
      <c r="AC27576" s="123"/>
    </row>
    <row r="27577" spans="5:29" s="2" customFormat="1">
      <c r="E27577" s="120"/>
      <c r="M27577" s="120"/>
      <c r="N27577" s="120"/>
      <c r="U27577" s="121"/>
      <c r="V27577" s="122"/>
      <c r="W27577" s="123"/>
      <c r="AC27577" s="123"/>
    </row>
    <row r="27578" spans="5:29" s="2" customFormat="1">
      <c r="E27578" s="120"/>
      <c r="M27578" s="120"/>
      <c r="N27578" s="120"/>
      <c r="U27578" s="121"/>
      <c r="V27578" s="122"/>
      <c r="W27578" s="123"/>
      <c r="AC27578" s="123"/>
    </row>
    <row r="27579" spans="5:29" s="2" customFormat="1">
      <c r="E27579" s="120"/>
      <c r="M27579" s="120"/>
      <c r="N27579" s="120"/>
      <c r="U27579" s="121"/>
      <c r="V27579" s="122"/>
      <c r="W27579" s="123"/>
      <c r="AC27579" s="123"/>
    </row>
    <row r="27580" spans="5:29" s="2" customFormat="1">
      <c r="E27580" s="120"/>
      <c r="M27580" s="120"/>
      <c r="N27580" s="120"/>
      <c r="U27580" s="121"/>
      <c r="V27580" s="122"/>
      <c r="W27580" s="123"/>
      <c r="AC27580" s="123"/>
    </row>
    <row r="27581" spans="5:29" s="2" customFormat="1">
      <c r="E27581" s="120"/>
      <c r="M27581" s="120"/>
      <c r="N27581" s="120"/>
      <c r="U27581" s="121"/>
      <c r="V27581" s="122"/>
      <c r="W27581" s="123"/>
      <c r="AC27581" s="123"/>
    </row>
    <row r="27582" spans="5:29" s="2" customFormat="1">
      <c r="E27582" s="120"/>
      <c r="M27582" s="120"/>
      <c r="N27582" s="120"/>
      <c r="U27582" s="121"/>
      <c r="V27582" s="122"/>
      <c r="W27582" s="123"/>
      <c r="AC27582" s="123"/>
    </row>
    <row r="27583" spans="5:29" s="2" customFormat="1">
      <c r="E27583" s="120"/>
      <c r="M27583" s="120"/>
      <c r="N27583" s="120"/>
      <c r="U27583" s="121"/>
      <c r="V27583" s="122"/>
      <c r="W27583" s="123"/>
      <c r="AC27583" s="123"/>
    </row>
    <row r="27584" spans="5:29" s="2" customFormat="1">
      <c r="E27584" s="120"/>
      <c r="M27584" s="120"/>
      <c r="N27584" s="120"/>
      <c r="U27584" s="121"/>
      <c r="V27584" s="122"/>
      <c r="W27584" s="123"/>
      <c r="AC27584" s="123"/>
    </row>
    <row r="27585" spans="5:29" s="2" customFormat="1">
      <c r="E27585" s="120"/>
      <c r="M27585" s="120"/>
      <c r="N27585" s="120"/>
      <c r="U27585" s="121"/>
      <c r="V27585" s="122"/>
      <c r="W27585" s="123"/>
      <c r="AC27585" s="123"/>
    </row>
    <row r="27586" spans="5:29" s="2" customFormat="1">
      <c r="E27586" s="120"/>
      <c r="M27586" s="120"/>
      <c r="N27586" s="120"/>
      <c r="U27586" s="121"/>
      <c r="V27586" s="122"/>
      <c r="W27586" s="123"/>
      <c r="AC27586" s="123"/>
    </row>
    <row r="27587" spans="5:29" s="2" customFormat="1">
      <c r="E27587" s="120"/>
      <c r="M27587" s="120"/>
      <c r="N27587" s="120"/>
      <c r="U27587" s="121"/>
      <c r="V27587" s="122"/>
      <c r="W27587" s="123"/>
      <c r="AC27587" s="123"/>
    </row>
    <row r="27588" spans="5:29" s="2" customFormat="1">
      <c r="E27588" s="120"/>
      <c r="M27588" s="120"/>
      <c r="N27588" s="120"/>
      <c r="U27588" s="121"/>
      <c r="V27588" s="122"/>
      <c r="W27588" s="123"/>
      <c r="AC27588" s="123"/>
    </row>
    <row r="27589" spans="5:29" s="2" customFormat="1">
      <c r="E27589" s="120"/>
      <c r="M27589" s="120"/>
      <c r="N27589" s="120"/>
      <c r="U27589" s="121"/>
      <c r="V27589" s="122"/>
      <c r="W27589" s="123"/>
      <c r="AC27589" s="123"/>
    </row>
    <row r="27590" spans="5:29" s="2" customFormat="1">
      <c r="E27590" s="120"/>
      <c r="M27590" s="120"/>
      <c r="N27590" s="120"/>
      <c r="U27590" s="121"/>
      <c r="V27590" s="122"/>
      <c r="W27590" s="123"/>
      <c r="AC27590" s="123"/>
    </row>
    <row r="27591" spans="5:29" s="2" customFormat="1">
      <c r="E27591" s="120"/>
      <c r="M27591" s="120"/>
      <c r="N27591" s="120"/>
      <c r="U27591" s="121"/>
      <c r="V27591" s="122"/>
      <c r="W27591" s="123"/>
      <c r="AC27591" s="123"/>
    </row>
    <row r="27592" spans="5:29" s="2" customFormat="1">
      <c r="E27592" s="120"/>
      <c r="M27592" s="120"/>
      <c r="N27592" s="120"/>
      <c r="U27592" s="121"/>
      <c r="V27592" s="122"/>
      <c r="W27592" s="123"/>
      <c r="AC27592" s="123"/>
    </row>
    <row r="27593" spans="5:29" s="2" customFormat="1">
      <c r="E27593" s="120"/>
      <c r="M27593" s="120"/>
      <c r="N27593" s="120"/>
      <c r="U27593" s="121"/>
      <c r="V27593" s="122"/>
      <c r="W27593" s="123"/>
      <c r="AC27593" s="123"/>
    </row>
    <row r="27594" spans="5:29" s="2" customFormat="1">
      <c r="E27594" s="120"/>
      <c r="M27594" s="120"/>
      <c r="N27594" s="120"/>
      <c r="U27594" s="121"/>
      <c r="V27594" s="122"/>
      <c r="W27594" s="123"/>
      <c r="AC27594" s="123"/>
    </row>
    <row r="27595" spans="5:29" s="2" customFormat="1">
      <c r="E27595" s="120"/>
      <c r="M27595" s="120"/>
      <c r="N27595" s="120"/>
      <c r="U27595" s="121"/>
      <c r="V27595" s="122"/>
      <c r="W27595" s="123"/>
      <c r="AC27595" s="123"/>
    </row>
    <row r="27596" spans="5:29" s="2" customFormat="1">
      <c r="E27596" s="120"/>
      <c r="M27596" s="120"/>
      <c r="N27596" s="120"/>
      <c r="U27596" s="121"/>
      <c r="V27596" s="122"/>
      <c r="W27596" s="123"/>
      <c r="AC27596" s="123"/>
    </row>
    <row r="27597" spans="5:29" s="2" customFormat="1">
      <c r="E27597" s="120"/>
      <c r="M27597" s="120"/>
      <c r="N27597" s="120"/>
      <c r="U27597" s="121"/>
      <c r="V27597" s="122"/>
      <c r="W27597" s="123"/>
      <c r="AC27597" s="123"/>
    </row>
    <row r="27598" spans="5:29" s="2" customFormat="1">
      <c r="E27598" s="120"/>
      <c r="M27598" s="120"/>
      <c r="N27598" s="120"/>
      <c r="U27598" s="121"/>
      <c r="V27598" s="122"/>
      <c r="W27598" s="123"/>
      <c r="AC27598" s="123"/>
    </row>
    <row r="27599" spans="5:29" s="2" customFormat="1">
      <c r="E27599" s="120"/>
      <c r="M27599" s="120"/>
      <c r="N27599" s="120"/>
      <c r="U27599" s="121"/>
      <c r="V27599" s="122"/>
      <c r="W27599" s="123"/>
      <c r="AC27599" s="123"/>
    </row>
    <row r="27600" spans="5:29" s="2" customFormat="1">
      <c r="E27600" s="120"/>
      <c r="M27600" s="120"/>
      <c r="N27600" s="120"/>
      <c r="U27600" s="121"/>
      <c r="V27600" s="122"/>
      <c r="W27600" s="123"/>
      <c r="AC27600" s="123"/>
    </row>
    <row r="27601" spans="5:29" s="2" customFormat="1">
      <c r="E27601" s="120"/>
      <c r="M27601" s="120"/>
      <c r="N27601" s="120"/>
      <c r="U27601" s="121"/>
      <c r="V27601" s="122"/>
      <c r="W27601" s="123"/>
      <c r="AC27601" s="123"/>
    </row>
    <row r="27602" spans="5:29" s="2" customFormat="1">
      <c r="E27602" s="120"/>
      <c r="M27602" s="120"/>
      <c r="N27602" s="120"/>
      <c r="U27602" s="121"/>
      <c r="V27602" s="122"/>
      <c r="W27602" s="123"/>
      <c r="AC27602" s="123"/>
    </row>
    <row r="27603" spans="5:29" s="2" customFormat="1">
      <c r="E27603" s="120"/>
      <c r="M27603" s="120"/>
      <c r="N27603" s="120"/>
      <c r="U27603" s="121"/>
      <c r="V27603" s="122"/>
      <c r="W27603" s="123"/>
      <c r="AC27603" s="123"/>
    </row>
    <row r="27604" spans="5:29" s="2" customFormat="1">
      <c r="E27604" s="120"/>
      <c r="M27604" s="120"/>
      <c r="N27604" s="120"/>
      <c r="U27604" s="121"/>
      <c r="V27604" s="122"/>
      <c r="W27604" s="123"/>
      <c r="AC27604" s="123"/>
    </row>
    <row r="27605" spans="5:29" s="2" customFormat="1">
      <c r="E27605" s="120"/>
      <c r="M27605" s="120"/>
      <c r="N27605" s="120"/>
      <c r="U27605" s="121"/>
      <c r="V27605" s="122"/>
      <c r="W27605" s="123"/>
      <c r="AC27605" s="123"/>
    </row>
    <row r="27606" spans="5:29" s="2" customFormat="1">
      <c r="E27606" s="120"/>
      <c r="M27606" s="120"/>
      <c r="N27606" s="120"/>
      <c r="U27606" s="121"/>
      <c r="V27606" s="122"/>
      <c r="W27606" s="123"/>
      <c r="AC27606" s="123"/>
    </row>
    <row r="27607" spans="5:29" s="2" customFormat="1">
      <c r="E27607" s="120"/>
      <c r="M27607" s="120"/>
      <c r="N27607" s="120"/>
      <c r="U27607" s="121"/>
      <c r="V27607" s="122"/>
      <c r="W27607" s="123"/>
      <c r="AC27607" s="123"/>
    </row>
    <row r="27608" spans="5:29" s="2" customFormat="1">
      <c r="E27608" s="120"/>
      <c r="M27608" s="120"/>
      <c r="N27608" s="120"/>
      <c r="U27608" s="121"/>
      <c r="V27608" s="122"/>
      <c r="W27608" s="123"/>
      <c r="AC27608" s="123"/>
    </row>
    <row r="27609" spans="5:29" s="2" customFormat="1">
      <c r="E27609" s="120"/>
      <c r="M27609" s="120"/>
      <c r="N27609" s="120"/>
      <c r="U27609" s="121"/>
      <c r="V27609" s="122"/>
      <c r="W27609" s="123"/>
      <c r="AC27609" s="123"/>
    </row>
    <row r="27610" spans="5:29" s="2" customFormat="1">
      <c r="E27610" s="120"/>
      <c r="M27610" s="120"/>
      <c r="N27610" s="120"/>
      <c r="U27610" s="121"/>
      <c r="V27610" s="122"/>
      <c r="W27610" s="123"/>
      <c r="AC27610" s="123"/>
    </row>
    <row r="27611" spans="5:29" s="2" customFormat="1">
      <c r="E27611" s="120"/>
      <c r="M27611" s="120"/>
      <c r="N27611" s="120"/>
      <c r="U27611" s="121"/>
      <c r="V27611" s="122"/>
      <c r="W27611" s="123"/>
      <c r="AC27611" s="123"/>
    </row>
    <row r="27612" spans="5:29" s="2" customFormat="1">
      <c r="E27612" s="120"/>
      <c r="M27612" s="120"/>
      <c r="N27612" s="120"/>
      <c r="U27612" s="121"/>
      <c r="V27612" s="122"/>
      <c r="W27612" s="123"/>
      <c r="AC27612" s="123"/>
    </row>
    <row r="27613" spans="5:29" s="2" customFormat="1">
      <c r="E27613" s="120"/>
      <c r="M27613" s="120"/>
      <c r="N27613" s="120"/>
      <c r="U27613" s="121"/>
      <c r="V27613" s="122"/>
      <c r="W27613" s="123"/>
      <c r="AC27613" s="123"/>
    </row>
    <row r="27614" spans="5:29" s="2" customFormat="1">
      <c r="E27614" s="120"/>
      <c r="M27614" s="120"/>
      <c r="N27614" s="120"/>
      <c r="U27614" s="121"/>
      <c r="V27614" s="122"/>
      <c r="W27614" s="123"/>
      <c r="AC27614" s="123"/>
    </row>
    <row r="27615" spans="5:29" s="2" customFormat="1">
      <c r="E27615" s="120"/>
      <c r="M27615" s="120"/>
      <c r="N27615" s="120"/>
      <c r="U27615" s="121"/>
      <c r="V27615" s="122"/>
      <c r="W27615" s="123"/>
      <c r="AC27615" s="123"/>
    </row>
    <row r="27616" spans="5:29" s="2" customFormat="1">
      <c r="E27616" s="120"/>
      <c r="M27616" s="120"/>
      <c r="N27616" s="120"/>
      <c r="U27616" s="121"/>
      <c r="V27616" s="122"/>
      <c r="W27616" s="123"/>
      <c r="AC27616" s="123"/>
    </row>
    <row r="27617" spans="5:29" s="2" customFormat="1">
      <c r="E27617" s="120"/>
      <c r="M27617" s="120"/>
      <c r="N27617" s="120"/>
      <c r="U27617" s="121"/>
      <c r="V27617" s="122"/>
      <c r="W27617" s="123"/>
      <c r="AC27617" s="123"/>
    </row>
    <row r="27618" spans="5:29" s="2" customFormat="1">
      <c r="E27618" s="120"/>
      <c r="M27618" s="120"/>
      <c r="N27618" s="120"/>
      <c r="U27618" s="121"/>
      <c r="V27618" s="122"/>
      <c r="W27618" s="123"/>
      <c r="AC27618" s="123"/>
    </row>
    <row r="27619" spans="5:29" s="2" customFormat="1">
      <c r="E27619" s="120"/>
      <c r="M27619" s="120"/>
      <c r="N27619" s="120"/>
      <c r="U27619" s="121"/>
      <c r="V27619" s="122"/>
      <c r="W27619" s="123"/>
      <c r="AC27619" s="123"/>
    </row>
    <row r="27620" spans="5:29" s="2" customFormat="1">
      <c r="E27620" s="120"/>
      <c r="M27620" s="120"/>
      <c r="N27620" s="120"/>
      <c r="U27620" s="121"/>
      <c r="V27620" s="122"/>
      <c r="W27620" s="123"/>
      <c r="AC27620" s="123"/>
    </row>
    <row r="27621" spans="5:29" s="2" customFormat="1">
      <c r="E27621" s="120"/>
      <c r="M27621" s="120"/>
      <c r="N27621" s="120"/>
      <c r="U27621" s="121"/>
      <c r="V27621" s="122"/>
      <c r="W27621" s="123"/>
      <c r="AC27621" s="123"/>
    </row>
    <row r="27622" spans="5:29" s="2" customFormat="1">
      <c r="E27622" s="120"/>
      <c r="M27622" s="120"/>
      <c r="N27622" s="120"/>
      <c r="U27622" s="121"/>
      <c r="V27622" s="122"/>
      <c r="W27622" s="123"/>
      <c r="AC27622" s="123"/>
    </row>
    <row r="27623" spans="5:29" s="2" customFormat="1">
      <c r="E27623" s="120"/>
      <c r="M27623" s="120"/>
      <c r="N27623" s="120"/>
      <c r="U27623" s="121"/>
      <c r="V27623" s="122"/>
      <c r="W27623" s="123"/>
      <c r="AC27623" s="123"/>
    </row>
    <row r="27624" spans="5:29" s="2" customFormat="1">
      <c r="E27624" s="120"/>
      <c r="M27624" s="120"/>
      <c r="N27624" s="120"/>
      <c r="U27624" s="121"/>
      <c r="V27624" s="122"/>
      <c r="W27624" s="123"/>
      <c r="AC27624" s="123"/>
    </row>
    <row r="27625" spans="5:29" s="2" customFormat="1">
      <c r="E27625" s="120"/>
      <c r="M27625" s="120"/>
      <c r="N27625" s="120"/>
      <c r="U27625" s="121"/>
      <c r="V27625" s="122"/>
      <c r="W27625" s="123"/>
      <c r="AC27625" s="123"/>
    </row>
    <row r="27626" spans="5:29" s="2" customFormat="1">
      <c r="E27626" s="120"/>
      <c r="M27626" s="120"/>
      <c r="N27626" s="120"/>
      <c r="U27626" s="121"/>
      <c r="V27626" s="122"/>
      <c r="W27626" s="123"/>
      <c r="AC27626" s="123"/>
    </row>
    <row r="27627" spans="5:29" s="2" customFormat="1">
      <c r="E27627" s="120"/>
      <c r="M27627" s="120"/>
      <c r="N27627" s="120"/>
      <c r="U27627" s="121"/>
      <c r="V27627" s="122"/>
      <c r="W27627" s="123"/>
      <c r="AC27627" s="123"/>
    </row>
    <row r="27628" spans="5:29" s="2" customFormat="1">
      <c r="E27628" s="120"/>
      <c r="M27628" s="120"/>
      <c r="N27628" s="120"/>
      <c r="U27628" s="121"/>
      <c r="V27628" s="122"/>
      <c r="W27628" s="123"/>
      <c r="AC27628" s="123"/>
    </row>
    <row r="27629" spans="5:29" s="2" customFormat="1">
      <c r="E27629" s="120"/>
      <c r="M27629" s="120"/>
      <c r="N27629" s="120"/>
      <c r="U27629" s="121"/>
      <c r="V27629" s="122"/>
      <c r="W27629" s="123"/>
      <c r="AC27629" s="123"/>
    </row>
    <row r="27630" spans="5:29" s="2" customFormat="1">
      <c r="E27630" s="120"/>
      <c r="M27630" s="120"/>
      <c r="N27630" s="120"/>
      <c r="U27630" s="121"/>
      <c r="V27630" s="122"/>
      <c r="W27630" s="123"/>
      <c r="AC27630" s="123"/>
    </row>
    <row r="27631" spans="5:29" s="2" customFormat="1">
      <c r="E27631" s="120"/>
      <c r="M27631" s="120"/>
      <c r="N27631" s="120"/>
      <c r="U27631" s="121"/>
      <c r="V27631" s="122"/>
      <c r="W27631" s="123"/>
      <c r="AC27631" s="123"/>
    </row>
    <row r="27632" spans="5:29" s="2" customFormat="1">
      <c r="E27632" s="120"/>
      <c r="M27632" s="120"/>
      <c r="N27632" s="120"/>
      <c r="U27632" s="121"/>
      <c r="V27632" s="122"/>
      <c r="W27632" s="123"/>
      <c r="AC27632" s="123"/>
    </row>
    <row r="27633" spans="5:29" s="2" customFormat="1">
      <c r="E27633" s="120"/>
      <c r="M27633" s="120"/>
      <c r="N27633" s="120"/>
      <c r="U27633" s="121"/>
      <c r="V27633" s="122"/>
      <c r="W27633" s="123"/>
      <c r="AC27633" s="123"/>
    </row>
    <row r="27634" spans="5:29" s="2" customFormat="1">
      <c r="E27634" s="120"/>
      <c r="M27634" s="120"/>
      <c r="N27634" s="120"/>
      <c r="U27634" s="121"/>
      <c r="V27634" s="122"/>
      <c r="W27634" s="123"/>
      <c r="AC27634" s="123"/>
    </row>
    <row r="27635" spans="5:29" s="2" customFormat="1">
      <c r="E27635" s="120"/>
      <c r="M27635" s="120"/>
      <c r="N27635" s="120"/>
      <c r="U27635" s="121"/>
      <c r="V27635" s="122"/>
      <c r="W27635" s="123"/>
      <c r="AC27635" s="123"/>
    </row>
    <row r="27636" spans="5:29" s="2" customFormat="1">
      <c r="E27636" s="120"/>
      <c r="M27636" s="120"/>
      <c r="N27636" s="120"/>
      <c r="U27636" s="121"/>
      <c r="V27636" s="122"/>
      <c r="W27636" s="123"/>
      <c r="AC27636" s="123"/>
    </row>
    <row r="27637" spans="5:29" s="2" customFormat="1">
      <c r="E27637" s="120"/>
      <c r="M27637" s="120"/>
      <c r="N27637" s="120"/>
      <c r="U27637" s="121"/>
      <c r="V27637" s="122"/>
      <c r="W27637" s="123"/>
      <c r="AC27637" s="123"/>
    </row>
    <row r="27638" spans="5:29" s="2" customFormat="1">
      <c r="E27638" s="120"/>
      <c r="M27638" s="120"/>
      <c r="N27638" s="120"/>
      <c r="U27638" s="121"/>
      <c r="V27638" s="122"/>
      <c r="W27638" s="123"/>
      <c r="AC27638" s="123"/>
    </row>
    <row r="27639" spans="5:29" s="2" customFormat="1">
      <c r="E27639" s="120"/>
      <c r="M27639" s="120"/>
      <c r="N27639" s="120"/>
      <c r="U27639" s="121"/>
      <c r="V27639" s="122"/>
      <c r="W27639" s="123"/>
      <c r="AC27639" s="123"/>
    </row>
    <row r="27640" spans="5:29" s="2" customFormat="1">
      <c r="E27640" s="120"/>
      <c r="M27640" s="120"/>
      <c r="N27640" s="120"/>
      <c r="U27640" s="121"/>
      <c r="V27640" s="122"/>
      <c r="W27640" s="123"/>
      <c r="AC27640" s="123"/>
    </row>
    <row r="27641" spans="5:29" s="2" customFormat="1">
      <c r="E27641" s="120"/>
      <c r="M27641" s="120"/>
      <c r="N27641" s="120"/>
      <c r="U27641" s="121"/>
      <c r="V27641" s="122"/>
      <c r="W27641" s="123"/>
      <c r="AC27641" s="123"/>
    </row>
    <row r="27642" spans="5:29" s="2" customFormat="1">
      <c r="E27642" s="120"/>
      <c r="M27642" s="120"/>
      <c r="N27642" s="120"/>
      <c r="U27642" s="121"/>
      <c r="V27642" s="122"/>
      <c r="W27642" s="123"/>
      <c r="AC27642" s="123"/>
    </row>
    <row r="27643" spans="5:29" s="2" customFormat="1">
      <c r="E27643" s="120"/>
      <c r="M27643" s="120"/>
      <c r="N27643" s="120"/>
      <c r="U27643" s="121"/>
      <c r="V27643" s="122"/>
      <c r="W27643" s="123"/>
      <c r="AC27643" s="123"/>
    </row>
    <row r="27644" spans="5:29" s="2" customFormat="1">
      <c r="E27644" s="120"/>
      <c r="M27644" s="120"/>
      <c r="N27644" s="120"/>
      <c r="U27644" s="121"/>
      <c r="V27644" s="122"/>
      <c r="W27644" s="123"/>
      <c r="AC27644" s="123"/>
    </row>
    <row r="27645" spans="5:29" s="2" customFormat="1">
      <c r="E27645" s="120"/>
      <c r="M27645" s="120"/>
      <c r="N27645" s="120"/>
      <c r="U27645" s="121"/>
      <c r="V27645" s="122"/>
      <c r="W27645" s="123"/>
      <c r="AC27645" s="123"/>
    </row>
    <row r="27646" spans="5:29" s="2" customFormat="1">
      <c r="E27646" s="120"/>
      <c r="M27646" s="120"/>
      <c r="N27646" s="120"/>
      <c r="U27646" s="121"/>
      <c r="V27646" s="122"/>
      <c r="W27646" s="123"/>
      <c r="AC27646" s="123"/>
    </row>
    <row r="27647" spans="5:29" s="2" customFormat="1">
      <c r="E27647" s="120"/>
      <c r="M27647" s="120"/>
      <c r="N27647" s="120"/>
      <c r="U27647" s="121"/>
      <c r="V27647" s="122"/>
      <c r="W27647" s="123"/>
      <c r="AC27647" s="123"/>
    </row>
    <row r="27648" spans="5:29" s="2" customFormat="1">
      <c r="E27648" s="120"/>
      <c r="M27648" s="120"/>
      <c r="N27648" s="120"/>
      <c r="U27648" s="121"/>
      <c r="V27648" s="122"/>
      <c r="W27648" s="123"/>
      <c r="AC27648" s="123"/>
    </row>
    <row r="27649" spans="5:29" s="2" customFormat="1">
      <c r="E27649" s="120"/>
      <c r="M27649" s="120"/>
      <c r="N27649" s="120"/>
      <c r="U27649" s="121"/>
      <c r="V27649" s="122"/>
      <c r="W27649" s="123"/>
      <c r="AC27649" s="123"/>
    </row>
    <row r="27650" spans="5:29" s="2" customFormat="1">
      <c r="E27650" s="120"/>
      <c r="M27650" s="120"/>
      <c r="N27650" s="120"/>
      <c r="U27650" s="121"/>
      <c r="V27650" s="122"/>
      <c r="W27650" s="123"/>
      <c r="AC27650" s="123"/>
    </row>
    <row r="27651" spans="5:29" s="2" customFormat="1">
      <c r="E27651" s="120"/>
      <c r="M27651" s="120"/>
      <c r="N27651" s="120"/>
      <c r="U27651" s="121"/>
      <c r="V27651" s="122"/>
      <c r="W27651" s="123"/>
      <c r="AC27651" s="123"/>
    </row>
    <row r="27652" spans="5:29" s="2" customFormat="1">
      <c r="E27652" s="120"/>
      <c r="M27652" s="120"/>
      <c r="N27652" s="120"/>
      <c r="U27652" s="121"/>
      <c r="V27652" s="122"/>
      <c r="W27652" s="123"/>
      <c r="AC27652" s="123"/>
    </row>
    <row r="27653" spans="5:29" s="2" customFormat="1">
      <c r="E27653" s="120"/>
      <c r="M27653" s="120"/>
      <c r="N27653" s="120"/>
      <c r="U27653" s="121"/>
      <c r="V27653" s="122"/>
      <c r="W27653" s="123"/>
      <c r="AC27653" s="123"/>
    </row>
    <row r="27654" spans="5:29" s="2" customFormat="1">
      <c r="E27654" s="120"/>
      <c r="M27654" s="120"/>
      <c r="N27654" s="120"/>
      <c r="U27654" s="121"/>
      <c r="V27654" s="122"/>
      <c r="W27654" s="123"/>
      <c r="AC27654" s="123"/>
    </row>
    <row r="27655" spans="5:29" s="2" customFormat="1">
      <c r="E27655" s="120"/>
      <c r="M27655" s="120"/>
      <c r="N27655" s="120"/>
      <c r="U27655" s="121"/>
      <c r="V27655" s="122"/>
      <c r="W27655" s="123"/>
      <c r="AC27655" s="123"/>
    </row>
    <row r="27656" spans="5:29" s="2" customFormat="1">
      <c r="E27656" s="120"/>
      <c r="M27656" s="120"/>
      <c r="N27656" s="120"/>
      <c r="U27656" s="121"/>
      <c r="V27656" s="122"/>
      <c r="W27656" s="123"/>
      <c r="AC27656" s="123"/>
    </row>
    <row r="27657" spans="5:29" s="2" customFormat="1">
      <c r="E27657" s="120"/>
      <c r="M27657" s="120"/>
      <c r="N27657" s="120"/>
      <c r="U27657" s="121"/>
      <c r="V27657" s="122"/>
      <c r="W27657" s="123"/>
      <c r="AC27657" s="123"/>
    </row>
    <row r="27658" spans="5:29" s="2" customFormat="1">
      <c r="E27658" s="120"/>
      <c r="M27658" s="120"/>
      <c r="N27658" s="120"/>
      <c r="U27658" s="121"/>
      <c r="V27658" s="122"/>
      <c r="W27658" s="123"/>
      <c r="AC27658" s="123"/>
    </row>
    <row r="27659" spans="5:29" s="2" customFormat="1">
      <c r="E27659" s="120"/>
      <c r="M27659" s="120"/>
      <c r="N27659" s="120"/>
      <c r="U27659" s="121"/>
      <c r="V27659" s="122"/>
      <c r="W27659" s="123"/>
      <c r="AC27659" s="123"/>
    </row>
    <row r="27660" spans="5:29" s="2" customFormat="1">
      <c r="E27660" s="120"/>
      <c r="M27660" s="120"/>
      <c r="N27660" s="120"/>
      <c r="U27660" s="121"/>
      <c r="V27660" s="122"/>
      <c r="W27660" s="123"/>
      <c r="AC27660" s="123"/>
    </row>
    <row r="27661" spans="5:29" s="2" customFormat="1">
      <c r="E27661" s="120"/>
      <c r="M27661" s="120"/>
      <c r="N27661" s="120"/>
      <c r="U27661" s="121"/>
      <c r="V27661" s="122"/>
      <c r="W27661" s="123"/>
      <c r="AC27661" s="123"/>
    </row>
    <row r="27662" spans="5:29" s="2" customFormat="1">
      <c r="E27662" s="120"/>
      <c r="M27662" s="120"/>
      <c r="N27662" s="120"/>
      <c r="U27662" s="121"/>
      <c r="V27662" s="122"/>
      <c r="W27662" s="123"/>
      <c r="AC27662" s="123"/>
    </row>
    <row r="27663" spans="5:29" s="2" customFormat="1">
      <c r="E27663" s="120"/>
      <c r="M27663" s="120"/>
      <c r="N27663" s="120"/>
      <c r="U27663" s="121"/>
      <c r="V27663" s="122"/>
      <c r="W27663" s="123"/>
      <c r="AC27663" s="123"/>
    </row>
    <row r="27664" spans="5:29" s="2" customFormat="1">
      <c r="E27664" s="120"/>
      <c r="M27664" s="120"/>
      <c r="N27664" s="120"/>
      <c r="U27664" s="121"/>
      <c r="V27664" s="122"/>
      <c r="W27664" s="123"/>
      <c r="AC27664" s="123"/>
    </row>
    <row r="27665" spans="5:29" s="2" customFormat="1">
      <c r="E27665" s="120"/>
      <c r="M27665" s="120"/>
      <c r="N27665" s="120"/>
      <c r="U27665" s="121"/>
      <c r="V27665" s="122"/>
      <c r="W27665" s="123"/>
      <c r="AC27665" s="123"/>
    </row>
    <row r="27666" spans="5:29" s="2" customFormat="1">
      <c r="E27666" s="120"/>
      <c r="M27666" s="120"/>
      <c r="N27666" s="120"/>
      <c r="U27666" s="121"/>
      <c r="V27666" s="122"/>
      <c r="W27666" s="123"/>
      <c r="AC27666" s="123"/>
    </row>
    <row r="27667" spans="5:29" s="2" customFormat="1">
      <c r="E27667" s="120"/>
      <c r="M27667" s="120"/>
      <c r="N27667" s="120"/>
      <c r="U27667" s="121"/>
      <c r="V27667" s="122"/>
      <c r="W27667" s="123"/>
      <c r="AC27667" s="123"/>
    </row>
    <row r="27668" spans="5:29" s="2" customFormat="1">
      <c r="E27668" s="120"/>
      <c r="M27668" s="120"/>
      <c r="N27668" s="120"/>
      <c r="U27668" s="121"/>
      <c r="V27668" s="122"/>
      <c r="W27668" s="123"/>
      <c r="AC27668" s="123"/>
    </row>
    <row r="27669" spans="5:29" s="2" customFormat="1">
      <c r="E27669" s="120"/>
      <c r="M27669" s="120"/>
      <c r="N27669" s="120"/>
      <c r="U27669" s="121"/>
      <c r="V27669" s="122"/>
      <c r="W27669" s="123"/>
      <c r="AC27669" s="123"/>
    </row>
    <row r="27670" spans="5:29" s="2" customFormat="1">
      <c r="E27670" s="120"/>
      <c r="M27670" s="120"/>
      <c r="N27670" s="120"/>
      <c r="U27670" s="121"/>
      <c r="V27670" s="122"/>
      <c r="W27670" s="123"/>
      <c r="AC27670" s="123"/>
    </row>
    <row r="27671" spans="5:29" s="2" customFormat="1">
      <c r="E27671" s="120"/>
      <c r="M27671" s="120"/>
      <c r="N27671" s="120"/>
      <c r="U27671" s="121"/>
      <c r="V27671" s="122"/>
      <c r="W27671" s="123"/>
      <c r="AC27671" s="123"/>
    </row>
    <row r="27672" spans="5:29" s="2" customFormat="1">
      <c r="E27672" s="120"/>
      <c r="M27672" s="120"/>
      <c r="N27672" s="120"/>
      <c r="U27672" s="121"/>
      <c r="V27672" s="122"/>
      <c r="W27672" s="123"/>
      <c r="AC27672" s="123"/>
    </row>
    <row r="27673" spans="5:29" s="2" customFormat="1">
      <c r="E27673" s="120"/>
      <c r="M27673" s="120"/>
      <c r="N27673" s="120"/>
      <c r="U27673" s="121"/>
      <c r="V27673" s="122"/>
      <c r="W27673" s="123"/>
      <c r="AC27673" s="123"/>
    </row>
    <row r="27674" spans="5:29" s="2" customFormat="1">
      <c r="E27674" s="120"/>
      <c r="M27674" s="120"/>
      <c r="N27674" s="120"/>
      <c r="U27674" s="121"/>
      <c r="V27674" s="122"/>
      <c r="W27674" s="123"/>
      <c r="AC27674" s="123"/>
    </row>
    <row r="27675" spans="5:29" s="2" customFormat="1">
      <c r="E27675" s="120"/>
      <c r="M27675" s="120"/>
      <c r="N27675" s="120"/>
      <c r="U27675" s="121"/>
      <c r="V27675" s="122"/>
      <c r="W27675" s="123"/>
      <c r="AC27675" s="123"/>
    </row>
    <row r="27676" spans="5:29" s="2" customFormat="1">
      <c r="E27676" s="120"/>
      <c r="M27676" s="120"/>
      <c r="N27676" s="120"/>
      <c r="U27676" s="121"/>
      <c r="V27676" s="122"/>
      <c r="W27676" s="123"/>
      <c r="AC27676" s="123"/>
    </row>
    <row r="27677" spans="5:29" s="2" customFormat="1">
      <c r="E27677" s="120"/>
      <c r="M27677" s="120"/>
      <c r="N27677" s="120"/>
      <c r="U27677" s="121"/>
      <c r="V27677" s="122"/>
      <c r="W27677" s="123"/>
      <c r="AC27677" s="123"/>
    </row>
    <row r="27678" spans="5:29" s="2" customFormat="1">
      <c r="E27678" s="120"/>
      <c r="M27678" s="120"/>
      <c r="N27678" s="120"/>
      <c r="U27678" s="121"/>
      <c r="V27678" s="122"/>
      <c r="W27678" s="123"/>
      <c r="AC27678" s="123"/>
    </row>
    <row r="27679" spans="5:29" s="2" customFormat="1">
      <c r="E27679" s="120"/>
      <c r="M27679" s="120"/>
      <c r="N27679" s="120"/>
      <c r="U27679" s="121"/>
      <c r="V27679" s="122"/>
      <c r="W27679" s="123"/>
      <c r="AC27679" s="123"/>
    </row>
    <row r="27680" spans="5:29" s="2" customFormat="1">
      <c r="E27680" s="120"/>
      <c r="M27680" s="120"/>
      <c r="N27680" s="120"/>
      <c r="U27680" s="121"/>
      <c r="V27680" s="122"/>
      <c r="W27680" s="123"/>
      <c r="AC27680" s="123"/>
    </row>
    <row r="27681" spans="5:29" s="2" customFormat="1">
      <c r="E27681" s="120"/>
      <c r="M27681" s="120"/>
      <c r="N27681" s="120"/>
      <c r="U27681" s="121"/>
      <c r="V27681" s="122"/>
      <c r="W27681" s="123"/>
      <c r="AC27681" s="123"/>
    </row>
    <row r="27682" spans="5:29" s="2" customFormat="1">
      <c r="E27682" s="120"/>
      <c r="M27682" s="120"/>
      <c r="N27682" s="120"/>
      <c r="U27682" s="121"/>
      <c r="V27682" s="122"/>
      <c r="W27682" s="123"/>
      <c r="AC27682" s="123"/>
    </row>
    <row r="27683" spans="5:29" s="2" customFormat="1">
      <c r="E27683" s="120"/>
      <c r="M27683" s="120"/>
      <c r="N27683" s="120"/>
      <c r="U27683" s="121"/>
      <c r="V27683" s="122"/>
      <c r="W27683" s="123"/>
      <c r="AC27683" s="123"/>
    </row>
    <row r="27684" spans="5:29" s="2" customFormat="1">
      <c r="E27684" s="120"/>
      <c r="M27684" s="120"/>
      <c r="N27684" s="120"/>
      <c r="U27684" s="121"/>
      <c r="V27684" s="122"/>
      <c r="W27684" s="123"/>
      <c r="AC27684" s="123"/>
    </row>
    <row r="27685" spans="5:29" s="2" customFormat="1">
      <c r="E27685" s="120"/>
      <c r="M27685" s="120"/>
      <c r="N27685" s="120"/>
      <c r="U27685" s="121"/>
      <c r="V27685" s="122"/>
      <c r="W27685" s="123"/>
      <c r="AC27685" s="123"/>
    </row>
    <row r="27686" spans="5:29" s="2" customFormat="1">
      <c r="E27686" s="120"/>
      <c r="M27686" s="120"/>
      <c r="N27686" s="120"/>
      <c r="U27686" s="121"/>
      <c r="V27686" s="122"/>
      <c r="W27686" s="123"/>
      <c r="AC27686" s="123"/>
    </row>
    <row r="27687" spans="5:29" s="2" customFormat="1">
      <c r="E27687" s="120"/>
      <c r="M27687" s="120"/>
      <c r="N27687" s="120"/>
      <c r="U27687" s="121"/>
      <c r="V27687" s="122"/>
      <c r="W27687" s="123"/>
      <c r="AC27687" s="123"/>
    </row>
    <row r="27688" spans="5:29" s="2" customFormat="1">
      <c r="E27688" s="120"/>
      <c r="M27688" s="120"/>
      <c r="N27688" s="120"/>
      <c r="U27688" s="121"/>
      <c r="V27688" s="122"/>
      <c r="W27688" s="123"/>
      <c r="AC27688" s="123"/>
    </row>
    <row r="27689" spans="5:29" s="2" customFormat="1">
      <c r="E27689" s="120"/>
      <c r="M27689" s="120"/>
      <c r="N27689" s="120"/>
      <c r="U27689" s="121"/>
      <c r="V27689" s="122"/>
      <c r="W27689" s="123"/>
      <c r="AC27689" s="123"/>
    </row>
    <row r="27690" spans="5:29" s="2" customFormat="1">
      <c r="E27690" s="120"/>
      <c r="M27690" s="120"/>
      <c r="N27690" s="120"/>
      <c r="U27690" s="121"/>
      <c r="V27690" s="122"/>
      <c r="W27690" s="123"/>
      <c r="AC27690" s="123"/>
    </row>
    <row r="27691" spans="5:29" s="2" customFormat="1">
      <c r="E27691" s="120"/>
      <c r="M27691" s="120"/>
      <c r="N27691" s="120"/>
      <c r="U27691" s="121"/>
      <c r="V27691" s="122"/>
      <c r="W27691" s="123"/>
      <c r="AC27691" s="123"/>
    </row>
    <row r="27692" spans="5:29" s="2" customFormat="1">
      <c r="E27692" s="120"/>
      <c r="M27692" s="120"/>
      <c r="N27692" s="120"/>
      <c r="U27692" s="121"/>
      <c r="V27692" s="122"/>
      <c r="W27692" s="123"/>
      <c r="AC27692" s="123"/>
    </row>
    <row r="27693" spans="5:29" s="2" customFormat="1">
      <c r="E27693" s="120"/>
      <c r="M27693" s="120"/>
      <c r="N27693" s="120"/>
      <c r="U27693" s="121"/>
      <c r="V27693" s="122"/>
      <c r="W27693" s="123"/>
      <c r="AC27693" s="123"/>
    </row>
    <row r="27694" spans="5:29" s="2" customFormat="1">
      <c r="E27694" s="120"/>
      <c r="M27694" s="120"/>
      <c r="N27694" s="120"/>
      <c r="U27694" s="121"/>
      <c r="V27694" s="122"/>
      <c r="W27694" s="123"/>
      <c r="AC27694" s="123"/>
    </row>
    <row r="27695" spans="5:29" s="2" customFormat="1">
      <c r="E27695" s="120"/>
      <c r="M27695" s="120"/>
      <c r="N27695" s="120"/>
      <c r="U27695" s="121"/>
      <c r="V27695" s="122"/>
      <c r="W27695" s="123"/>
      <c r="AC27695" s="123"/>
    </row>
    <row r="27696" spans="5:29" s="2" customFormat="1">
      <c r="E27696" s="120"/>
      <c r="M27696" s="120"/>
      <c r="N27696" s="120"/>
      <c r="U27696" s="121"/>
      <c r="V27696" s="122"/>
      <c r="W27696" s="123"/>
      <c r="AC27696" s="123"/>
    </row>
    <row r="27697" spans="5:29" s="2" customFormat="1">
      <c r="E27697" s="120"/>
      <c r="M27697" s="120"/>
      <c r="N27697" s="120"/>
      <c r="U27697" s="121"/>
      <c r="V27697" s="122"/>
      <c r="W27697" s="123"/>
      <c r="AC27697" s="123"/>
    </row>
    <row r="27698" spans="5:29" s="2" customFormat="1">
      <c r="E27698" s="120"/>
      <c r="M27698" s="120"/>
      <c r="N27698" s="120"/>
      <c r="U27698" s="121"/>
      <c r="V27698" s="122"/>
      <c r="W27698" s="123"/>
      <c r="AC27698" s="123"/>
    </row>
    <row r="27699" spans="5:29" s="2" customFormat="1">
      <c r="E27699" s="120"/>
      <c r="M27699" s="120"/>
      <c r="N27699" s="120"/>
      <c r="U27699" s="121"/>
      <c r="V27699" s="122"/>
      <c r="W27699" s="123"/>
      <c r="AC27699" s="123"/>
    </row>
    <row r="27700" spans="5:29" s="2" customFormat="1">
      <c r="E27700" s="120"/>
      <c r="M27700" s="120"/>
      <c r="N27700" s="120"/>
      <c r="U27700" s="121"/>
      <c r="V27700" s="122"/>
      <c r="W27700" s="123"/>
      <c r="AC27700" s="123"/>
    </row>
    <row r="27701" spans="5:29" s="2" customFormat="1">
      <c r="E27701" s="120"/>
      <c r="M27701" s="120"/>
      <c r="N27701" s="120"/>
      <c r="U27701" s="121"/>
      <c r="V27701" s="122"/>
      <c r="W27701" s="123"/>
      <c r="AC27701" s="123"/>
    </row>
    <row r="27702" spans="5:29" s="2" customFormat="1">
      <c r="E27702" s="120"/>
      <c r="M27702" s="120"/>
      <c r="N27702" s="120"/>
      <c r="U27702" s="121"/>
      <c r="V27702" s="122"/>
      <c r="W27702" s="123"/>
      <c r="AC27702" s="123"/>
    </row>
    <row r="27703" spans="5:29" s="2" customFormat="1">
      <c r="E27703" s="120"/>
      <c r="M27703" s="120"/>
      <c r="N27703" s="120"/>
      <c r="U27703" s="121"/>
      <c r="V27703" s="122"/>
      <c r="W27703" s="123"/>
      <c r="AC27703" s="123"/>
    </row>
    <row r="27704" spans="5:29" s="2" customFormat="1">
      <c r="E27704" s="120"/>
      <c r="M27704" s="120"/>
      <c r="N27704" s="120"/>
      <c r="U27704" s="121"/>
      <c r="V27704" s="122"/>
      <c r="W27704" s="123"/>
      <c r="AC27704" s="123"/>
    </row>
    <row r="27705" spans="5:29" s="2" customFormat="1">
      <c r="E27705" s="120"/>
      <c r="M27705" s="120"/>
      <c r="N27705" s="120"/>
      <c r="U27705" s="121"/>
      <c r="V27705" s="122"/>
      <c r="W27705" s="123"/>
      <c r="AC27705" s="123"/>
    </row>
    <row r="27706" spans="5:29" s="2" customFormat="1">
      <c r="E27706" s="120"/>
      <c r="M27706" s="120"/>
      <c r="N27706" s="120"/>
      <c r="U27706" s="121"/>
      <c r="V27706" s="122"/>
      <c r="W27706" s="123"/>
      <c r="AC27706" s="123"/>
    </row>
    <row r="27707" spans="5:29" s="2" customFormat="1">
      <c r="E27707" s="120"/>
      <c r="M27707" s="120"/>
      <c r="N27707" s="120"/>
      <c r="U27707" s="121"/>
      <c r="V27707" s="122"/>
      <c r="W27707" s="123"/>
      <c r="AC27707" s="123"/>
    </row>
    <row r="27708" spans="5:29" s="2" customFormat="1">
      <c r="E27708" s="120"/>
      <c r="M27708" s="120"/>
      <c r="N27708" s="120"/>
      <c r="U27708" s="121"/>
      <c r="V27708" s="122"/>
      <c r="W27708" s="123"/>
      <c r="AC27708" s="123"/>
    </row>
    <row r="27709" spans="5:29" s="2" customFormat="1">
      <c r="E27709" s="120"/>
      <c r="M27709" s="120"/>
      <c r="N27709" s="120"/>
      <c r="U27709" s="121"/>
      <c r="V27709" s="122"/>
      <c r="W27709" s="123"/>
      <c r="AC27709" s="123"/>
    </row>
    <row r="27710" spans="5:29" s="2" customFormat="1">
      <c r="E27710" s="120"/>
      <c r="M27710" s="120"/>
      <c r="N27710" s="120"/>
      <c r="U27710" s="121"/>
      <c r="V27710" s="122"/>
      <c r="W27710" s="123"/>
      <c r="AC27710" s="123"/>
    </row>
    <row r="27711" spans="5:29" s="2" customFormat="1">
      <c r="E27711" s="120"/>
      <c r="M27711" s="120"/>
      <c r="N27711" s="120"/>
      <c r="U27711" s="121"/>
      <c r="V27711" s="122"/>
      <c r="W27711" s="123"/>
      <c r="AC27711" s="123"/>
    </row>
    <row r="27712" spans="5:29" s="2" customFormat="1">
      <c r="E27712" s="120"/>
      <c r="M27712" s="120"/>
      <c r="N27712" s="120"/>
      <c r="U27712" s="121"/>
      <c r="V27712" s="122"/>
      <c r="W27712" s="123"/>
      <c r="AC27712" s="123"/>
    </row>
    <row r="27713" spans="5:29" s="2" customFormat="1">
      <c r="E27713" s="120"/>
      <c r="M27713" s="120"/>
      <c r="N27713" s="120"/>
      <c r="U27713" s="121"/>
      <c r="V27713" s="122"/>
      <c r="W27713" s="123"/>
      <c r="AC27713" s="123"/>
    </row>
    <row r="27714" spans="5:29" s="2" customFormat="1">
      <c r="E27714" s="120"/>
      <c r="M27714" s="120"/>
      <c r="N27714" s="120"/>
      <c r="U27714" s="121"/>
      <c r="V27714" s="122"/>
      <c r="W27714" s="123"/>
      <c r="AC27714" s="123"/>
    </row>
    <row r="27715" spans="5:29" s="2" customFormat="1">
      <c r="E27715" s="120"/>
      <c r="M27715" s="120"/>
      <c r="N27715" s="120"/>
      <c r="U27715" s="121"/>
      <c r="V27715" s="122"/>
      <c r="W27715" s="123"/>
      <c r="AC27715" s="123"/>
    </row>
    <row r="27716" spans="5:29" s="2" customFormat="1">
      <c r="E27716" s="120"/>
      <c r="M27716" s="120"/>
      <c r="N27716" s="120"/>
      <c r="U27716" s="121"/>
      <c r="V27716" s="122"/>
      <c r="W27716" s="123"/>
      <c r="AC27716" s="123"/>
    </row>
    <row r="27717" spans="5:29" s="2" customFormat="1">
      <c r="E27717" s="120"/>
      <c r="M27717" s="120"/>
      <c r="N27717" s="120"/>
      <c r="U27717" s="121"/>
      <c r="V27717" s="122"/>
      <c r="W27717" s="123"/>
      <c r="AC27717" s="123"/>
    </row>
    <row r="27718" spans="5:29" s="2" customFormat="1">
      <c r="E27718" s="120"/>
      <c r="M27718" s="120"/>
      <c r="N27718" s="120"/>
      <c r="U27718" s="121"/>
      <c r="V27718" s="122"/>
      <c r="W27718" s="123"/>
      <c r="AC27718" s="123"/>
    </row>
    <row r="27719" spans="5:29" s="2" customFormat="1">
      <c r="E27719" s="120"/>
      <c r="M27719" s="120"/>
      <c r="N27719" s="120"/>
      <c r="U27719" s="121"/>
      <c r="V27719" s="122"/>
      <c r="W27719" s="123"/>
      <c r="AC27719" s="123"/>
    </row>
    <row r="27720" spans="5:29" s="2" customFormat="1">
      <c r="E27720" s="120"/>
      <c r="M27720" s="120"/>
      <c r="N27720" s="120"/>
      <c r="U27720" s="121"/>
      <c r="V27720" s="122"/>
      <c r="W27720" s="123"/>
      <c r="AC27720" s="123"/>
    </row>
    <row r="27721" spans="5:29" s="2" customFormat="1">
      <c r="E27721" s="120"/>
      <c r="M27721" s="120"/>
      <c r="N27721" s="120"/>
      <c r="U27721" s="121"/>
      <c r="V27721" s="122"/>
      <c r="W27721" s="123"/>
      <c r="AC27721" s="123"/>
    </row>
    <row r="27722" spans="5:29" s="2" customFormat="1">
      <c r="E27722" s="120"/>
      <c r="M27722" s="120"/>
      <c r="N27722" s="120"/>
      <c r="U27722" s="121"/>
      <c r="V27722" s="122"/>
      <c r="W27722" s="123"/>
      <c r="AC27722" s="123"/>
    </row>
    <row r="27723" spans="5:29" s="2" customFormat="1">
      <c r="E27723" s="120"/>
      <c r="M27723" s="120"/>
      <c r="N27723" s="120"/>
      <c r="U27723" s="121"/>
      <c r="V27723" s="122"/>
      <c r="W27723" s="123"/>
      <c r="AC27723" s="123"/>
    </row>
    <row r="27724" spans="5:29" s="2" customFormat="1">
      <c r="E27724" s="120"/>
      <c r="M27724" s="120"/>
      <c r="N27724" s="120"/>
      <c r="U27724" s="121"/>
      <c r="V27724" s="122"/>
      <c r="W27724" s="123"/>
      <c r="AC27724" s="123"/>
    </row>
    <row r="27725" spans="5:29" s="2" customFormat="1">
      <c r="E27725" s="120"/>
      <c r="M27725" s="120"/>
      <c r="N27725" s="120"/>
      <c r="U27725" s="121"/>
      <c r="V27725" s="122"/>
      <c r="W27725" s="123"/>
      <c r="AC27725" s="123"/>
    </row>
    <row r="27726" spans="5:29" s="2" customFormat="1">
      <c r="E27726" s="120"/>
      <c r="M27726" s="120"/>
      <c r="N27726" s="120"/>
      <c r="U27726" s="121"/>
      <c r="V27726" s="122"/>
      <c r="W27726" s="123"/>
      <c r="AC27726" s="123"/>
    </row>
    <row r="27727" spans="5:29" s="2" customFormat="1">
      <c r="E27727" s="120"/>
      <c r="M27727" s="120"/>
      <c r="N27727" s="120"/>
      <c r="U27727" s="121"/>
      <c r="V27727" s="122"/>
      <c r="W27727" s="123"/>
      <c r="AC27727" s="123"/>
    </row>
    <row r="27728" spans="5:29" s="2" customFormat="1">
      <c r="E27728" s="120"/>
      <c r="M27728" s="120"/>
      <c r="N27728" s="120"/>
      <c r="U27728" s="121"/>
      <c r="V27728" s="122"/>
      <c r="W27728" s="123"/>
      <c r="AC27728" s="123"/>
    </row>
    <row r="27729" spans="5:29" s="2" customFormat="1">
      <c r="E27729" s="120"/>
      <c r="M27729" s="120"/>
      <c r="N27729" s="120"/>
      <c r="U27729" s="121"/>
      <c r="V27729" s="122"/>
      <c r="W27729" s="123"/>
      <c r="AC27729" s="123"/>
    </row>
    <row r="27730" spans="5:29" s="2" customFormat="1">
      <c r="E27730" s="120"/>
      <c r="M27730" s="120"/>
      <c r="N27730" s="120"/>
      <c r="U27730" s="121"/>
      <c r="V27730" s="122"/>
      <c r="W27730" s="123"/>
      <c r="AC27730" s="123"/>
    </row>
    <row r="27731" spans="5:29" s="2" customFormat="1">
      <c r="E27731" s="120"/>
      <c r="M27731" s="120"/>
      <c r="N27731" s="120"/>
      <c r="U27731" s="121"/>
      <c r="V27731" s="122"/>
      <c r="W27731" s="123"/>
      <c r="AC27731" s="123"/>
    </row>
    <row r="27732" spans="5:29" s="2" customFormat="1">
      <c r="E27732" s="120"/>
      <c r="M27732" s="120"/>
      <c r="N27732" s="120"/>
      <c r="U27732" s="121"/>
      <c r="V27732" s="122"/>
      <c r="W27732" s="123"/>
      <c r="AC27732" s="123"/>
    </row>
    <row r="27733" spans="5:29" s="2" customFormat="1">
      <c r="E27733" s="120"/>
      <c r="M27733" s="120"/>
      <c r="N27733" s="120"/>
      <c r="U27733" s="121"/>
      <c r="V27733" s="122"/>
      <c r="W27733" s="123"/>
      <c r="AC27733" s="123"/>
    </row>
    <row r="27734" spans="5:29" s="2" customFormat="1">
      <c r="E27734" s="120"/>
      <c r="M27734" s="120"/>
      <c r="N27734" s="120"/>
      <c r="U27734" s="121"/>
      <c r="V27734" s="122"/>
      <c r="W27734" s="123"/>
      <c r="AC27734" s="123"/>
    </row>
    <row r="27735" spans="5:29" s="2" customFormat="1">
      <c r="E27735" s="120"/>
      <c r="M27735" s="120"/>
      <c r="N27735" s="120"/>
      <c r="U27735" s="121"/>
      <c r="V27735" s="122"/>
      <c r="W27735" s="123"/>
      <c r="AC27735" s="123"/>
    </row>
    <row r="27736" spans="5:29" s="2" customFormat="1">
      <c r="E27736" s="120"/>
      <c r="M27736" s="120"/>
      <c r="N27736" s="120"/>
      <c r="U27736" s="121"/>
      <c r="V27736" s="122"/>
      <c r="W27736" s="123"/>
      <c r="AC27736" s="123"/>
    </row>
    <row r="27737" spans="5:29" s="2" customFormat="1">
      <c r="E27737" s="120"/>
      <c r="M27737" s="120"/>
      <c r="N27737" s="120"/>
      <c r="U27737" s="121"/>
      <c r="V27737" s="122"/>
      <c r="W27737" s="123"/>
      <c r="AC27737" s="123"/>
    </row>
    <row r="27738" spans="5:29" s="2" customFormat="1">
      <c r="E27738" s="120"/>
      <c r="M27738" s="120"/>
      <c r="N27738" s="120"/>
      <c r="U27738" s="121"/>
      <c r="V27738" s="122"/>
      <c r="W27738" s="123"/>
      <c r="AC27738" s="123"/>
    </row>
    <row r="27739" spans="5:29" s="2" customFormat="1">
      <c r="E27739" s="120"/>
      <c r="M27739" s="120"/>
      <c r="N27739" s="120"/>
      <c r="U27739" s="121"/>
      <c r="V27739" s="122"/>
      <c r="W27739" s="123"/>
      <c r="AC27739" s="123"/>
    </row>
    <row r="27740" spans="5:29" s="2" customFormat="1">
      <c r="E27740" s="120"/>
      <c r="M27740" s="120"/>
      <c r="N27740" s="120"/>
      <c r="U27740" s="121"/>
      <c r="V27740" s="122"/>
      <c r="W27740" s="123"/>
      <c r="AC27740" s="123"/>
    </row>
    <row r="27741" spans="5:29" s="2" customFormat="1">
      <c r="E27741" s="120"/>
      <c r="M27741" s="120"/>
      <c r="N27741" s="120"/>
      <c r="U27741" s="121"/>
      <c r="V27741" s="122"/>
      <c r="W27741" s="123"/>
      <c r="AC27741" s="123"/>
    </row>
    <row r="27742" spans="5:29" s="2" customFormat="1">
      <c r="E27742" s="120"/>
      <c r="M27742" s="120"/>
      <c r="N27742" s="120"/>
      <c r="U27742" s="121"/>
      <c r="V27742" s="122"/>
      <c r="W27742" s="123"/>
      <c r="AC27742" s="123"/>
    </row>
    <row r="27743" spans="5:29" s="2" customFormat="1">
      <c r="E27743" s="120"/>
      <c r="M27743" s="120"/>
      <c r="N27743" s="120"/>
      <c r="U27743" s="121"/>
      <c r="V27743" s="122"/>
      <c r="W27743" s="123"/>
      <c r="AC27743" s="123"/>
    </row>
    <row r="27744" spans="5:29" s="2" customFormat="1">
      <c r="E27744" s="120"/>
      <c r="M27744" s="120"/>
      <c r="N27744" s="120"/>
      <c r="U27744" s="121"/>
      <c r="V27744" s="122"/>
      <c r="W27744" s="123"/>
      <c r="AC27744" s="123"/>
    </row>
    <row r="27745" spans="5:29" s="2" customFormat="1">
      <c r="E27745" s="120"/>
      <c r="M27745" s="120"/>
      <c r="N27745" s="120"/>
      <c r="U27745" s="121"/>
      <c r="V27745" s="122"/>
      <c r="W27745" s="123"/>
      <c r="AC27745" s="123"/>
    </row>
    <row r="27746" spans="5:29" s="2" customFormat="1">
      <c r="E27746" s="120"/>
      <c r="M27746" s="120"/>
      <c r="N27746" s="120"/>
      <c r="U27746" s="121"/>
      <c r="V27746" s="122"/>
      <c r="W27746" s="123"/>
      <c r="AC27746" s="123"/>
    </row>
    <row r="27747" spans="5:29" s="2" customFormat="1">
      <c r="E27747" s="120"/>
      <c r="M27747" s="120"/>
      <c r="N27747" s="120"/>
      <c r="U27747" s="121"/>
      <c r="V27747" s="122"/>
      <c r="W27747" s="123"/>
      <c r="AC27747" s="123"/>
    </row>
    <row r="27748" spans="5:29" s="2" customFormat="1">
      <c r="E27748" s="120"/>
      <c r="M27748" s="120"/>
      <c r="N27748" s="120"/>
      <c r="U27748" s="121"/>
      <c r="V27748" s="122"/>
      <c r="W27748" s="123"/>
      <c r="AC27748" s="123"/>
    </row>
    <row r="27749" spans="5:29" s="2" customFormat="1">
      <c r="E27749" s="120"/>
      <c r="M27749" s="120"/>
      <c r="N27749" s="120"/>
      <c r="U27749" s="121"/>
      <c r="V27749" s="122"/>
      <c r="W27749" s="123"/>
      <c r="AC27749" s="123"/>
    </row>
    <row r="27750" spans="5:29" s="2" customFormat="1">
      <c r="E27750" s="120"/>
      <c r="M27750" s="120"/>
      <c r="N27750" s="120"/>
      <c r="U27750" s="121"/>
      <c r="V27750" s="122"/>
      <c r="W27750" s="123"/>
      <c r="AC27750" s="123"/>
    </row>
    <row r="27751" spans="5:29" s="2" customFormat="1">
      <c r="E27751" s="120"/>
      <c r="M27751" s="120"/>
      <c r="N27751" s="120"/>
      <c r="U27751" s="121"/>
      <c r="V27751" s="122"/>
      <c r="W27751" s="123"/>
      <c r="AC27751" s="123"/>
    </row>
    <row r="27752" spans="5:29" s="2" customFormat="1">
      <c r="E27752" s="120"/>
      <c r="M27752" s="120"/>
      <c r="N27752" s="120"/>
      <c r="U27752" s="121"/>
      <c r="V27752" s="122"/>
      <c r="W27752" s="123"/>
      <c r="AC27752" s="123"/>
    </row>
    <row r="27753" spans="5:29" s="2" customFormat="1">
      <c r="E27753" s="120"/>
      <c r="M27753" s="120"/>
      <c r="N27753" s="120"/>
      <c r="U27753" s="121"/>
      <c r="V27753" s="122"/>
      <c r="W27753" s="123"/>
      <c r="AC27753" s="123"/>
    </row>
    <row r="27754" spans="5:29" s="2" customFormat="1">
      <c r="E27754" s="120"/>
      <c r="M27754" s="120"/>
      <c r="N27754" s="120"/>
      <c r="U27754" s="121"/>
      <c r="V27754" s="122"/>
      <c r="W27754" s="123"/>
      <c r="AC27754" s="123"/>
    </row>
    <row r="27755" spans="5:29" s="2" customFormat="1">
      <c r="E27755" s="120"/>
      <c r="M27755" s="120"/>
      <c r="N27755" s="120"/>
      <c r="U27755" s="121"/>
      <c r="V27755" s="122"/>
      <c r="W27755" s="123"/>
      <c r="AC27755" s="123"/>
    </row>
    <row r="27756" spans="5:29" s="2" customFormat="1">
      <c r="E27756" s="120"/>
      <c r="M27756" s="120"/>
      <c r="N27756" s="120"/>
      <c r="U27756" s="121"/>
      <c r="V27756" s="122"/>
      <c r="W27756" s="123"/>
      <c r="AC27756" s="123"/>
    </row>
    <row r="27757" spans="5:29" s="2" customFormat="1">
      <c r="E27757" s="120"/>
      <c r="M27757" s="120"/>
      <c r="N27757" s="120"/>
      <c r="U27757" s="121"/>
      <c r="V27757" s="122"/>
      <c r="W27757" s="123"/>
      <c r="AC27757" s="123"/>
    </row>
    <row r="27758" spans="5:29" s="2" customFormat="1">
      <c r="E27758" s="120"/>
      <c r="M27758" s="120"/>
      <c r="N27758" s="120"/>
      <c r="U27758" s="121"/>
      <c r="V27758" s="122"/>
      <c r="W27758" s="123"/>
      <c r="AC27758" s="123"/>
    </row>
    <row r="27759" spans="5:29" s="2" customFormat="1">
      <c r="E27759" s="120"/>
      <c r="M27759" s="120"/>
      <c r="N27759" s="120"/>
      <c r="U27759" s="121"/>
      <c r="V27759" s="122"/>
      <c r="W27759" s="123"/>
      <c r="AC27759" s="123"/>
    </row>
    <row r="27760" spans="5:29" s="2" customFormat="1">
      <c r="E27760" s="120"/>
      <c r="M27760" s="120"/>
      <c r="N27760" s="120"/>
      <c r="U27760" s="121"/>
      <c r="V27760" s="122"/>
      <c r="W27760" s="123"/>
      <c r="AC27760" s="123"/>
    </row>
    <row r="27761" spans="5:29" s="2" customFormat="1">
      <c r="E27761" s="120"/>
      <c r="M27761" s="120"/>
      <c r="N27761" s="120"/>
      <c r="U27761" s="121"/>
      <c r="V27761" s="122"/>
      <c r="W27761" s="123"/>
      <c r="AC27761" s="123"/>
    </row>
    <row r="27762" spans="5:29" s="2" customFormat="1">
      <c r="E27762" s="120"/>
      <c r="M27762" s="120"/>
      <c r="N27762" s="120"/>
      <c r="U27762" s="121"/>
      <c r="V27762" s="122"/>
      <c r="W27762" s="123"/>
      <c r="AC27762" s="123"/>
    </row>
    <row r="27763" spans="5:29" s="2" customFormat="1">
      <c r="E27763" s="120"/>
      <c r="M27763" s="120"/>
      <c r="N27763" s="120"/>
      <c r="U27763" s="121"/>
      <c r="V27763" s="122"/>
      <c r="W27763" s="123"/>
      <c r="AC27763" s="123"/>
    </row>
    <row r="27764" spans="5:29" s="2" customFormat="1">
      <c r="E27764" s="120"/>
      <c r="M27764" s="120"/>
      <c r="N27764" s="120"/>
      <c r="U27764" s="121"/>
      <c r="V27764" s="122"/>
      <c r="W27764" s="123"/>
      <c r="AC27764" s="123"/>
    </row>
    <row r="27765" spans="5:29" s="2" customFormat="1">
      <c r="E27765" s="120"/>
      <c r="M27765" s="120"/>
      <c r="N27765" s="120"/>
      <c r="U27765" s="121"/>
      <c r="V27765" s="122"/>
      <c r="W27765" s="123"/>
      <c r="AC27765" s="123"/>
    </row>
    <row r="27766" spans="5:29" s="2" customFormat="1">
      <c r="E27766" s="120"/>
      <c r="M27766" s="120"/>
      <c r="N27766" s="120"/>
      <c r="U27766" s="121"/>
      <c r="V27766" s="122"/>
      <c r="W27766" s="123"/>
      <c r="AC27766" s="123"/>
    </row>
    <row r="27767" spans="5:29" s="2" customFormat="1">
      <c r="E27767" s="120"/>
      <c r="M27767" s="120"/>
      <c r="N27767" s="120"/>
      <c r="U27767" s="121"/>
      <c r="V27767" s="122"/>
      <c r="W27767" s="123"/>
      <c r="AC27767" s="123"/>
    </row>
    <row r="27768" spans="5:29" s="2" customFormat="1">
      <c r="E27768" s="120"/>
      <c r="M27768" s="120"/>
      <c r="N27768" s="120"/>
      <c r="U27768" s="121"/>
      <c r="V27768" s="122"/>
      <c r="W27768" s="123"/>
      <c r="AC27768" s="123"/>
    </row>
    <row r="27769" spans="5:29" s="2" customFormat="1">
      <c r="E27769" s="120"/>
      <c r="M27769" s="120"/>
      <c r="N27769" s="120"/>
      <c r="U27769" s="121"/>
      <c r="V27769" s="122"/>
      <c r="W27769" s="123"/>
      <c r="AC27769" s="123"/>
    </row>
    <row r="27770" spans="5:29" s="2" customFormat="1">
      <c r="E27770" s="120"/>
      <c r="M27770" s="120"/>
      <c r="N27770" s="120"/>
      <c r="U27770" s="121"/>
      <c r="V27770" s="122"/>
      <c r="W27770" s="123"/>
      <c r="AC27770" s="123"/>
    </row>
    <row r="27771" spans="5:29" s="2" customFormat="1">
      <c r="E27771" s="120"/>
      <c r="M27771" s="120"/>
      <c r="N27771" s="120"/>
      <c r="U27771" s="121"/>
      <c r="V27771" s="122"/>
      <c r="W27771" s="123"/>
      <c r="AC27771" s="123"/>
    </row>
    <row r="27772" spans="5:29" s="2" customFormat="1">
      <c r="E27772" s="120"/>
      <c r="M27772" s="120"/>
      <c r="N27772" s="120"/>
      <c r="U27772" s="121"/>
      <c r="V27772" s="122"/>
      <c r="W27772" s="123"/>
      <c r="AC27772" s="123"/>
    </row>
    <row r="27773" spans="5:29" s="2" customFormat="1">
      <c r="E27773" s="120"/>
      <c r="M27773" s="120"/>
      <c r="N27773" s="120"/>
      <c r="U27773" s="121"/>
      <c r="V27773" s="122"/>
      <c r="W27773" s="123"/>
      <c r="AC27773" s="123"/>
    </row>
    <row r="27774" spans="5:29" s="2" customFormat="1">
      <c r="E27774" s="120"/>
      <c r="M27774" s="120"/>
      <c r="N27774" s="120"/>
      <c r="U27774" s="121"/>
      <c r="V27774" s="122"/>
      <c r="W27774" s="123"/>
      <c r="AC27774" s="123"/>
    </row>
    <row r="27775" spans="5:29" s="2" customFormat="1">
      <c r="E27775" s="120"/>
      <c r="M27775" s="120"/>
      <c r="N27775" s="120"/>
      <c r="U27775" s="121"/>
      <c r="V27775" s="122"/>
      <c r="W27775" s="123"/>
      <c r="AC27775" s="123"/>
    </row>
    <row r="27776" spans="5:29" s="2" customFormat="1">
      <c r="E27776" s="120"/>
      <c r="M27776" s="120"/>
      <c r="N27776" s="120"/>
      <c r="U27776" s="121"/>
      <c r="V27776" s="122"/>
      <c r="W27776" s="123"/>
      <c r="AC27776" s="123"/>
    </row>
    <row r="27777" spans="5:29" s="2" customFormat="1">
      <c r="E27777" s="120"/>
      <c r="M27777" s="120"/>
      <c r="N27777" s="120"/>
      <c r="U27777" s="121"/>
      <c r="V27777" s="122"/>
      <c r="W27777" s="123"/>
      <c r="AC27777" s="123"/>
    </row>
    <row r="27778" spans="5:29" s="2" customFormat="1">
      <c r="E27778" s="120"/>
      <c r="M27778" s="120"/>
      <c r="N27778" s="120"/>
      <c r="U27778" s="121"/>
      <c r="V27778" s="122"/>
      <c r="W27778" s="123"/>
      <c r="AC27778" s="123"/>
    </row>
    <row r="27779" spans="5:29" s="2" customFormat="1">
      <c r="E27779" s="120"/>
      <c r="M27779" s="120"/>
      <c r="N27779" s="120"/>
      <c r="U27779" s="121"/>
      <c r="V27779" s="122"/>
      <c r="W27779" s="123"/>
      <c r="AC27779" s="123"/>
    </row>
    <row r="27780" spans="5:29" s="2" customFormat="1">
      <c r="E27780" s="120"/>
      <c r="M27780" s="120"/>
      <c r="N27780" s="120"/>
      <c r="U27780" s="121"/>
      <c r="V27780" s="122"/>
      <c r="W27780" s="123"/>
      <c r="AC27780" s="123"/>
    </row>
    <row r="27781" spans="5:29" s="2" customFormat="1">
      <c r="E27781" s="120"/>
      <c r="M27781" s="120"/>
      <c r="N27781" s="120"/>
      <c r="U27781" s="121"/>
      <c r="V27781" s="122"/>
      <c r="W27781" s="123"/>
      <c r="AC27781" s="123"/>
    </row>
    <row r="27782" spans="5:29" s="2" customFormat="1">
      <c r="E27782" s="120"/>
      <c r="M27782" s="120"/>
      <c r="N27782" s="120"/>
      <c r="U27782" s="121"/>
      <c r="V27782" s="122"/>
      <c r="W27782" s="123"/>
      <c r="AC27782" s="123"/>
    </row>
    <row r="27783" spans="5:29" s="2" customFormat="1">
      <c r="E27783" s="120"/>
      <c r="M27783" s="120"/>
      <c r="N27783" s="120"/>
      <c r="U27783" s="121"/>
      <c r="V27783" s="122"/>
      <c r="W27783" s="123"/>
      <c r="AC27783" s="123"/>
    </row>
    <row r="27784" spans="5:29" s="2" customFormat="1">
      <c r="E27784" s="120"/>
      <c r="M27784" s="120"/>
      <c r="N27784" s="120"/>
      <c r="U27784" s="121"/>
      <c r="V27784" s="122"/>
      <c r="W27784" s="123"/>
      <c r="AC27784" s="123"/>
    </row>
    <row r="27785" spans="5:29" s="2" customFormat="1">
      <c r="E27785" s="120"/>
      <c r="M27785" s="120"/>
      <c r="N27785" s="120"/>
      <c r="U27785" s="121"/>
      <c r="V27785" s="122"/>
      <c r="W27785" s="123"/>
      <c r="AC27785" s="123"/>
    </row>
    <row r="27786" spans="5:29" s="2" customFormat="1">
      <c r="E27786" s="120"/>
      <c r="M27786" s="120"/>
      <c r="N27786" s="120"/>
      <c r="U27786" s="121"/>
      <c r="V27786" s="122"/>
      <c r="W27786" s="123"/>
      <c r="AC27786" s="123"/>
    </row>
    <row r="27787" spans="5:29" s="2" customFormat="1">
      <c r="E27787" s="120"/>
      <c r="M27787" s="120"/>
      <c r="N27787" s="120"/>
      <c r="U27787" s="121"/>
      <c r="V27787" s="122"/>
      <c r="W27787" s="123"/>
      <c r="AC27787" s="123"/>
    </row>
    <row r="27788" spans="5:29" s="2" customFormat="1">
      <c r="E27788" s="120"/>
      <c r="M27788" s="120"/>
      <c r="N27788" s="120"/>
      <c r="U27788" s="121"/>
      <c r="V27788" s="122"/>
      <c r="W27788" s="123"/>
      <c r="AC27788" s="123"/>
    </row>
    <row r="27789" spans="5:29" s="2" customFormat="1">
      <c r="E27789" s="120"/>
      <c r="M27789" s="120"/>
      <c r="N27789" s="120"/>
      <c r="U27789" s="121"/>
      <c r="V27789" s="122"/>
      <c r="W27789" s="123"/>
      <c r="AC27789" s="123"/>
    </row>
    <row r="27790" spans="5:29" s="2" customFormat="1">
      <c r="E27790" s="120"/>
      <c r="M27790" s="120"/>
      <c r="N27790" s="120"/>
      <c r="U27790" s="121"/>
      <c r="V27790" s="122"/>
      <c r="W27790" s="123"/>
      <c r="AC27790" s="123"/>
    </row>
    <row r="27791" spans="5:29" s="2" customFormat="1">
      <c r="E27791" s="120"/>
      <c r="M27791" s="120"/>
      <c r="N27791" s="120"/>
      <c r="U27791" s="121"/>
      <c r="V27791" s="122"/>
      <c r="W27791" s="123"/>
      <c r="AC27791" s="123"/>
    </row>
    <row r="27792" spans="5:29" s="2" customFormat="1">
      <c r="E27792" s="120"/>
      <c r="M27792" s="120"/>
      <c r="N27792" s="120"/>
      <c r="U27792" s="121"/>
      <c r="V27792" s="122"/>
      <c r="W27792" s="123"/>
      <c r="AC27792" s="123"/>
    </row>
    <row r="27793" spans="5:29" s="2" customFormat="1">
      <c r="E27793" s="120"/>
      <c r="M27793" s="120"/>
      <c r="N27793" s="120"/>
      <c r="U27793" s="121"/>
      <c r="V27793" s="122"/>
      <c r="W27793" s="123"/>
      <c r="AC27793" s="123"/>
    </row>
    <row r="27794" spans="5:29" s="2" customFormat="1">
      <c r="E27794" s="120"/>
      <c r="M27794" s="120"/>
      <c r="N27794" s="120"/>
      <c r="U27794" s="121"/>
      <c r="V27794" s="122"/>
      <c r="W27794" s="123"/>
      <c r="AC27794" s="123"/>
    </row>
    <row r="27795" spans="5:29" s="2" customFormat="1">
      <c r="E27795" s="120"/>
      <c r="M27795" s="120"/>
      <c r="N27795" s="120"/>
      <c r="U27795" s="121"/>
      <c r="V27795" s="122"/>
      <c r="W27795" s="123"/>
      <c r="AC27795" s="123"/>
    </row>
    <row r="27796" spans="5:29" s="2" customFormat="1">
      <c r="E27796" s="120"/>
      <c r="M27796" s="120"/>
      <c r="N27796" s="120"/>
      <c r="U27796" s="121"/>
      <c r="V27796" s="122"/>
      <c r="W27796" s="123"/>
      <c r="AC27796" s="123"/>
    </row>
    <row r="27797" spans="5:29" s="2" customFormat="1">
      <c r="E27797" s="120"/>
      <c r="M27797" s="120"/>
      <c r="N27797" s="120"/>
      <c r="U27797" s="121"/>
      <c r="V27797" s="122"/>
      <c r="W27797" s="123"/>
      <c r="AC27797" s="123"/>
    </row>
    <row r="27798" spans="5:29" s="2" customFormat="1">
      <c r="E27798" s="120"/>
      <c r="M27798" s="120"/>
      <c r="N27798" s="120"/>
      <c r="U27798" s="121"/>
      <c r="V27798" s="122"/>
      <c r="W27798" s="123"/>
      <c r="AC27798" s="123"/>
    </row>
    <row r="27799" spans="5:29" s="2" customFormat="1">
      <c r="E27799" s="120"/>
      <c r="M27799" s="120"/>
      <c r="N27799" s="120"/>
      <c r="U27799" s="121"/>
      <c r="V27799" s="122"/>
      <c r="W27799" s="123"/>
      <c r="AC27799" s="123"/>
    </row>
    <row r="27800" spans="5:29" s="2" customFormat="1">
      <c r="E27800" s="120"/>
      <c r="M27800" s="120"/>
      <c r="N27800" s="120"/>
      <c r="U27800" s="121"/>
      <c r="V27800" s="122"/>
      <c r="W27800" s="123"/>
      <c r="AC27800" s="123"/>
    </row>
    <row r="27801" spans="5:29" s="2" customFormat="1">
      <c r="E27801" s="120"/>
      <c r="M27801" s="120"/>
      <c r="N27801" s="120"/>
      <c r="U27801" s="121"/>
      <c r="V27801" s="122"/>
      <c r="W27801" s="123"/>
      <c r="AC27801" s="123"/>
    </row>
    <row r="27802" spans="5:29" s="2" customFormat="1">
      <c r="E27802" s="120"/>
      <c r="M27802" s="120"/>
      <c r="N27802" s="120"/>
      <c r="U27802" s="121"/>
      <c r="V27802" s="122"/>
      <c r="W27802" s="123"/>
      <c r="AC27802" s="123"/>
    </row>
    <row r="27803" spans="5:29" s="2" customFormat="1">
      <c r="E27803" s="120"/>
      <c r="M27803" s="120"/>
      <c r="N27803" s="120"/>
      <c r="U27803" s="121"/>
      <c r="V27803" s="122"/>
      <c r="W27803" s="123"/>
      <c r="AC27803" s="123"/>
    </row>
    <row r="27804" spans="5:29" s="2" customFormat="1">
      <c r="E27804" s="120"/>
      <c r="M27804" s="120"/>
      <c r="N27804" s="120"/>
      <c r="U27804" s="121"/>
      <c r="V27804" s="122"/>
      <c r="W27804" s="123"/>
      <c r="AC27804" s="123"/>
    </row>
    <row r="27805" spans="5:29" s="2" customFormat="1">
      <c r="E27805" s="120"/>
      <c r="M27805" s="120"/>
      <c r="N27805" s="120"/>
      <c r="U27805" s="121"/>
      <c r="V27805" s="122"/>
      <c r="W27805" s="123"/>
      <c r="AC27805" s="123"/>
    </row>
    <row r="27806" spans="5:29" s="2" customFormat="1">
      <c r="E27806" s="120"/>
      <c r="M27806" s="120"/>
      <c r="N27806" s="120"/>
      <c r="U27806" s="121"/>
      <c r="V27806" s="122"/>
      <c r="W27806" s="123"/>
      <c r="AC27806" s="123"/>
    </row>
    <row r="27807" spans="5:29" s="2" customFormat="1">
      <c r="E27807" s="120"/>
      <c r="M27807" s="120"/>
      <c r="N27807" s="120"/>
      <c r="U27807" s="121"/>
      <c r="V27807" s="122"/>
      <c r="W27807" s="123"/>
      <c r="AC27807" s="123"/>
    </row>
    <row r="27808" spans="5:29" s="2" customFormat="1">
      <c r="E27808" s="120"/>
      <c r="M27808" s="120"/>
      <c r="N27808" s="120"/>
      <c r="U27808" s="121"/>
      <c r="V27808" s="122"/>
      <c r="W27808" s="123"/>
      <c r="AC27808" s="123"/>
    </row>
    <row r="27809" spans="5:29" s="2" customFormat="1">
      <c r="E27809" s="120"/>
      <c r="M27809" s="120"/>
      <c r="N27809" s="120"/>
      <c r="U27809" s="121"/>
      <c r="V27809" s="122"/>
      <c r="W27809" s="123"/>
      <c r="AC27809" s="123"/>
    </row>
    <row r="27810" spans="5:29" s="2" customFormat="1">
      <c r="E27810" s="120"/>
      <c r="M27810" s="120"/>
      <c r="N27810" s="120"/>
      <c r="U27810" s="121"/>
      <c r="V27810" s="122"/>
      <c r="W27810" s="123"/>
      <c r="AC27810" s="123"/>
    </row>
    <row r="27811" spans="5:29" s="2" customFormat="1">
      <c r="E27811" s="120"/>
      <c r="M27811" s="120"/>
      <c r="N27811" s="120"/>
      <c r="U27811" s="121"/>
      <c r="V27811" s="122"/>
      <c r="W27811" s="123"/>
      <c r="AC27811" s="123"/>
    </row>
    <row r="27812" spans="5:29" s="2" customFormat="1">
      <c r="E27812" s="120"/>
      <c r="M27812" s="120"/>
      <c r="N27812" s="120"/>
      <c r="U27812" s="121"/>
      <c r="V27812" s="122"/>
      <c r="W27812" s="123"/>
      <c r="AC27812" s="123"/>
    </row>
    <row r="27813" spans="5:29" s="2" customFormat="1">
      <c r="E27813" s="120"/>
      <c r="M27813" s="120"/>
      <c r="N27813" s="120"/>
      <c r="U27813" s="121"/>
      <c r="V27813" s="122"/>
      <c r="W27813" s="123"/>
      <c r="AC27813" s="123"/>
    </row>
    <row r="27814" spans="5:29" s="2" customFormat="1">
      <c r="E27814" s="120"/>
      <c r="M27814" s="120"/>
      <c r="N27814" s="120"/>
      <c r="U27814" s="121"/>
      <c r="V27814" s="122"/>
      <c r="W27814" s="123"/>
      <c r="AC27814" s="123"/>
    </row>
    <row r="27815" spans="5:29" s="2" customFormat="1">
      <c r="E27815" s="120"/>
      <c r="M27815" s="120"/>
      <c r="N27815" s="120"/>
      <c r="U27815" s="121"/>
      <c r="V27815" s="122"/>
      <c r="W27815" s="123"/>
      <c r="AC27815" s="123"/>
    </row>
    <row r="27816" spans="5:29" s="2" customFormat="1">
      <c r="E27816" s="120"/>
      <c r="M27816" s="120"/>
      <c r="N27816" s="120"/>
      <c r="U27816" s="121"/>
      <c r="V27816" s="122"/>
      <c r="W27816" s="123"/>
      <c r="AC27816" s="123"/>
    </row>
    <row r="27817" spans="5:29" s="2" customFormat="1">
      <c r="E27817" s="120"/>
      <c r="M27817" s="120"/>
      <c r="N27817" s="120"/>
      <c r="U27817" s="121"/>
      <c r="V27817" s="122"/>
      <c r="W27817" s="123"/>
      <c r="AC27817" s="123"/>
    </row>
    <row r="27818" spans="5:29" s="2" customFormat="1">
      <c r="E27818" s="120"/>
      <c r="M27818" s="120"/>
      <c r="N27818" s="120"/>
      <c r="U27818" s="121"/>
      <c r="V27818" s="122"/>
      <c r="W27818" s="123"/>
      <c r="AC27818" s="123"/>
    </row>
    <row r="27819" spans="5:29" s="2" customFormat="1">
      <c r="E27819" s="120"/>
      <c r="M27819" s="120"/>
      <c r="N27819" s="120"/>
      <c r="U27819" s="121"/>
      <c r="V27819" s="122"/>
      <c r="W27819" s="123"/>
      <c r="AC27819" s="123"/>
    </row>
    <row r="27820" spans="5:29" s="2" customFormat="1">
      <c r="E27820" s="120"/>
      <c r="M27820" s="120"/>
      <c r="N27820" s="120"/>
      <c r="U27820" s="121"/>
      <c r="V27820" s="122"/>
      <c r="W27820" s="123"/>
      <c r="AC27820" s="123"/>
    </row>
    <row r="27821" spans="5:29" s="2" customFormat="1">
      <c r="E27821" s="120"/>
      <c r="M27821" s="120"/>
      <c r="N27821" s="120"/>
      <c r="U27821" s="121"/>
      <c r="V27821" s="122"/>
      <c r="W27821" s="123"/>
      <c r="AC27821" s="123"/>
    </row>
    <row r="27822" spans="5:29" s="2" customFormat="1">
      <c r="E27822" s="120"/>
      <c r="M27822" s="120"/>
      <c r="N27822" s="120"/>
      <c r="U27822" s="121"/>
      <c r="V27822" s="122"/>
      <c r="W27822" s="123"/>
      <c r="AC27822" s="123"/>
    </row>
    <row r="27823" spans="5:29" s="2" customFormat="1">
      <c r="E27823" s="120"/>
      <c r="M27823" s="120"/>
      <c r="N27823" s="120"/>
      <c r="U27823" s="121"/>
      <c r="V27823" s="122"/>
      <c r="W27823" s="123"/>
      <c r="AC27823" s="123"/>
    </row>
    <row r="27824" spans="5:29" s="2" customFormat="1">
      <c r="E27824" s="120"/>
      <c r="M27824" s="120"/>
      <c r="N27824" s="120"/>
      <c r="U27824" s="121"/>
      <c r="V27824" s="122"/>
      <c r="W27824" s="123"/>
      <c r="AC27824" s="123"/>
    </row>
    <row r="27825" spans="5:29" s="2" customFormat="1">
      <c r="E27825" s="120"/>
      <c r="M27825" s="120"/>
      <c r="N27825" s="120"/>
      <c r="U27825" s="121"/>
      <c r="V27825" s="122"/>
      <c r="W27825" s="123"/>
      <c r="AC27825" s="123"/>
    </row>
    <row r="27826" spans="5:29" s="2" customFormat="1">
      <c r="E27826" s="120"/>
      <c r="M27826" s="120"/>
      <c r="N27826" s="120"/>
      <c r="U27826" s="121"/>
      <c r="V27826" s="122"/>
      <c r="W27826" s="123"/>
      <c r="AC27826" s="123"/>
    </row>
    <row r="27827" spans="5:29" s="2" customFormat="1">
      <c r="E27827" s="120"/>
      <c r="M27827" s="120"/>
      <c r="N27827" s="120"/>
      <c r="U27827" s="121"/>
      <c r="V27827" s="122"/>
      <c r="W27827" s="123"/>
      <c r="AC27827" s="123"/>
    </row>
    <row r="27828" spans="5:29" s="2" customFormat="1">
      <c r="E27828" s="120"/>
      <c r="M27828" s="120"/>
      <c r="N27828" s="120"/>
      <c r="U27828" s="121"/>
      <c r="V27828" s="122"/>
      <c r="W27828" s="123"/>
      <c r="AC27828" s="123"/>
    </row>
    <row r="27829" spans="5:29" s="2" customFormat="1">
      <c r="E27829" s="120"/>
      <c r="M27829" s="120"/>
      <c r="N27829" s="120"/>
      <c r="U27829" s="121"/>
      <c r="V27829" s="122"/>
      <c r="W27829" s="123"/>
      <c r="AC27829" s="123"/>
    </row>
    <row r="27830" spans="5:29" s="2" customFormat="1">
      <c r="E27830" s="120"/>
      <c r="M27830" s="120"/>
      <c r="N27830" s="120"/>
      <c r="U27830" s="121"/>
      <c r="V27830" s="122"/>
      <c r="W27830" s="123"/>
      <c r="AC27830" s="123"/>
    </row>
    <row r="27831" spans="5:29" s="2" customFormat="1">
      <c r="E27831" s="120"/>
      <c r="M27831" s="120"/>
      <c r="N27831" s="120"/>
      <c r="U27831" s="121"/>
      <c r="V27831" s="122"/>
      <c r="W27831" s="123"/>
      <c r="AC27831" s="123"/>
    </row>
    <row r="27832" spans="5:29" s="2" customFormat="1">
      <c r="E27832" s="120"/>
      <c r="M27832" s="120"/>
      <c r="N27832" s="120"/>
      <c r="U27832" s="121"/>
      <c r="V27832" s="122"/>
      <c r="W27832" s="123"/>
      <c r="AC27832" s="123"/>
    </row>
    <row r="27833" spans="5:29" s="2" customFormat="1">
      <c r="E27833" s="120"/>
      <c r="M27833" s="120"/>
      <c r="N27833" s="120"/>
      <c r="U27833" s="121"/>
      <c r="V27833" s="122"/>
      <c r="W27833" s="123"/>
      <c r="AC27833" s="123"/>
    </row>
    <row r="27834" spans="5:29" s="2" customFormat="1">
      <c r="E27834" s="120"/>
      <c r="M27834" s="120"/>
      <c r="N27834" s="120"/>
      <c r="U27834" s="121"/>
      <c r="V27834" s="122"/>
      <c r="W27834" s="123"/>
      <c r="AC27834" s="123"/>
    </row>
    <row r="27835" spans="5:29" s="2" customFormat="1">
      <c r="E27835" s="120"/>
      <c r="M27835" s="120"/>
      <c r="N27835" s="120"/>
      <c r="U27835" s="121"/>
      <c r="V27835" s="122"/>
      <c r="W27835" s="123"/>
      <c r="AC27835" s="123"/>
    </row>
    <row r="27836" spans="5:29" s="2" customFormat="1">
      <c r="E27836" s="120"/>
      <c r="M27836" s="120"/>
      <c r="N27836" s="120"/>
      <c r="U27836" s="121"/>
      <c r="V27836" s="122"/>
      <c r="W27836" s="123"/>
      <c r="AC27836" s="123"/>
    </row>
    <row r="27837" spans="5:29" s="2" customFormat="1">
      <c r="E27837" s="120"/>
      <c r="M27837" s="120"/>
      <c r="N27837" s="120"/>
      <c r="U27837" s="121"/>
      <c r="V27837" s="122"/>
      <c r="W27837" s="123"/>
      <c r="AC27837" s="123"/>
    </row>
    <row r="27838" spans="5:29" s="2" customFormat="1">
      <c r="E27838" s="120"/>
      <c r="M27838" s="120"/>
      <c r="N27838" s="120"/>
      <c r="U27838" s="121"/>
      <c r="V27838" s="122"/>
      <c r="W27838" s="123"/>
      <c r="AC27838" s="123"/>
    </row>
    <row r="27839" spans="5:29" s="2" customFormat="1">
      <c r="E27839" s="120"/>
      <c r="M27839" s="120"/>
      <c r="N27839" s="120"/>
      <c r="U27839" s="121"/>
      <c r="V27839" s="122"/>
      <c r="W27839" s="123"/>
      <c r="AC27839" s="123"/>
    </row>
    <row r="27840" spans="5:29" s="2" customFormat="1">
      <c r="E27840" s="120"/>
      <c r="M27840" s="120"/>
      <c r="N27840" s="120"/>
      <c r="U27840" s="121"/>
      <c r="V27840" s="122"/>
      <c r="W27840" s="123"/>
      <c r="AC27840" s="123"/>
    </row>
    <row r="27841" spans="5:29" s="2" customFormat="1">
      <c r="E27841" s="120"/>
      <c r="M27841" s="120"/>
      <c r="N27841" s="120"/>
      <c r="U27841" s="121"/>
      <c r="V27841" s="122"/>
      <c r="W27841" s="123"/>
      <c r="AC27841" s="123"/>
    </row>
    <row r="27842" spans="5:29" s="2" customFormat="1">
      <c r="E27842" s="120"/>
      <c r="M27842" s="120"/>
      <c r="N27842" s="120"/>
      <c r="U27842" s="121"/>
      <c r="V27842" s="122"/>
      <c r="W27842" s="123"/>
      <c r="AC27842" s="123"/>
    </row>
    <row r="27843" spans="5:29" s="2" customFormat="1">
      <c r="E27843" s="120"/>
      <c r="M27843" s="120"/>
      <c r="N27843" s="120"/>
      <c r="U27843" s="121"/>
      <c r="V27843" s="122"/>
      <c r="W27843" s="123"/>
      <c r="AC27843" s="123"/>
    </row>
    <row r="27844" spans="5:29" s="2" customFormat="1">
      <c r="E27844" s="120"/>
      <c r="M27844" s="120"/>
      <c r="N27844" s="120"/>
      <c r="U27844" s="121"/>
      <c r="V27844" s="122"/>
      <c r="W27844" s="123"/>
      <c r="AC27844" s="123"/>
    </row>
    <row r="27845" spans="5:29" s="2" customFormat="1">
      <c r="E27845" s="120"/>
      <c r="M27845" s="120"/>
      <c r="N27845" s="120"/>
      <c r="U27845" s="121"/>
      <c r="V27845" s="122"/>
      <c r="W27845" s="123"/>
      <c r="AC27845" s="123"/>
    </row>
    <row r="27846" spans="5:29" s="2" customFormat="1">
      <c r="E27846" s="120"/>
      <c r="M27846" s="120"/>
      <c r="N27846" s="120"/>
      <c r="U27846" s="121"/>
      <c r="V27846" s="122"/>
      <c r="W27846" s="123"/>
      <c r="AC27846" s="123"/>
    </row>
    <row r="27847" spans="5:29" s="2" customFormat="1">
      <c r="E27847" s="120"/>
      <c r="M27847" s="120"/>
      <c r="N27847" s="120"/>
      <c r="U27847" s="121"/>
      <c r="V27847" s="122"/>
      <c r="W27847" s="123"/>
      <c r="AC27847" s="123"/>
    </row>
    <row r="27848" spans="5:29" s="2" customFormat="1">
      <c r="E27848" s="120"/>
      <c r="M27848" s="120"/>
      <c r="N27848" s="120"/>
      <c r="U27848" s="121"/>
      <c r="V27848" s="122"/>
      <c r="W27848" s="123"/>
      <c r="AC27848" s="123"/>
    </row>
    <row r="27849" spans="5:29" s="2" customFormat="1">
      <c r="E27849" s="120"/>
      <c r="M27849" s="120"/>
      <c r="N27849" s="120"/>
      <c r="U27849" s="121"/>
      <c r="V27849" s="122"/>
      <c r="W27849" s="123"/>
      <c r="AC27849" s="123"/>
    </row>
    <row r="27850" spans="5:29" s="2" customFormat="1">
      <c r="E27850" s="120"/>
      <c r="M27850" s="120"/>
      <c r="N27850" s="120"/>
      <c r="U27850" s="121"/>
      <c r="V27850" s="122"/>
      <c r="W27850" s="123"/>
      <c r="AC27850" s="123"/>
    </row>
    <row r="27851" spans="5:29" s="2" customFormat="1">
      <c r="E27851" s="120"/>
      <c r="M27851" s="120"/>
      <c r="N27851" s="120"/>
      <c r="U27851" s="121"/>
      <c r="V27851" s="122"/>
      <c r="W27851" s="123"/>
      <c r="AC27851" s="123"/>
    </row>
    <row r="27852" spans="5:29" s="2" customFormat="1">
      <c r="E27852" s="120"/>
      <c r="M27852" s="120"/>
      <c r="N27852" s="120"/>
      <c r="U27852" s="121"/>
      <c r="V27852" s="122"/>
      <c r="W27852" s="123"/>
      <c r="AC27852" s="123"/>
    </row>
    <row r="27853" spans="5:29" s="2" customFormat="1">
      <c r="E27853" s="120"/>
      <c r="M27853" s="120"/>
      <c r="N27853" s="120"/>
      <c r="U27853" s="121"/>
      <c r="V27853" s="122"/>
      <c r="W27853" s="123"/>
      <c r="AC27853" s="123"/>
    </row>
    <row r="27854" spans="5:29" s="2" customFormat="1">
      <c r="E27854" s="120"/>
      <c r="M27854" s="120"/>
      <c r="N27854" s="120"/>
      <c r="U27854" s="121"/>
      <c r="V27854" s="122"/>
      <c r="W27854" s="123"/>
      <c r="AC27854" s="123"/>
    </row>
    <row r="27855" spans="5:29" s="2" customFormat="1">
      <c r="E27855" s="120"/>
      <c r="M27855" s="120"/>
      <c r="N27855" s="120"/>
      <c r="U27855" s="121"/>
      <c r="V27855" s="122"/>
      <c r="W27855" s="123"/>
      <c r="AC27855" s="123"/>
    </row>
    <row r="27856" spans="5:29" s="2" customFormat="1">
      <c r="E27856" s="120"/>
      <c r="M27856" s="120"/>
      <c r="N27856" s="120"/>
      <c r="U27856" s="121"/>
      <c r="V27856" s="122"/>
      <c r="W27856" s="123"/>
      <c r="AC27856" s="123"/>
    </row>
    <row r="27857" spans="5:29" s="2" customFormat="1">
      <c r="E27857" s="120"/>
      <c r="M27857" s="120"/>
      <c r="N27857" s="120"/>
      <c r="U27857" s="121"/>
      <c r="V27857" s="122"/>
      <c r="W27857" s="123"/>
      <c r="AC27857" s="123"/>
    </row>
    <row r="27858" spans="5:29" s="2" customFormat="1">
      <c r="E27858" s="120"/>
      <c r="M27858" s="120"/>
      <c r="N27858" s="120"/>
      <c r="U27858" s="121"/>
      <c r="V27858" s="122"/>
      <c r="W27858" s="123"/>
      <c r="AC27858" s="123"/>
    </row>
    <row r="27859" spans="5:29" s="2" customFormat="1">
      <c r="E27859" s="120"/>
      <c r="M27859" s="120"/>
      <c r="N27859" s="120"/>
      <c r="U27859" s="121"/>
      <c r="V27859" s="122"/>
      <c r="W27859" s="123"/>
      <c r="AC27859" s="123"/>
    </row>
    <row r="27860" spans="5:29" s="2" customFormat="1">
      <c r="E27860" s="120"/>
      <c r="M27860" s="120"/>
      <c r="N27860" s="120"/>
      <c r="U27860" s="121"/>
      <c r="V27860" s="122"/>
      <c r="W27860" s="123"/>
      <c r="AC27860" s="123"/>
    </row>
    <row r="27861" spans="5:29" s="2" customFormat="1">
      <c r="E27861" s="120"/>
      <c r="M27861" s="120"/>
      <c r="N27861" s="120"/>
      <c r="U27861" s="121"/>
      <c r="V27861" s="122"/>
      <c r="W27861" s="123"/>
      <c r="AC27861" s="123"/>
    </row>
    <row r="27862" spans="5:29" s="2" customFormat="1">
      <c r="E27862" s="120"/>
      <c r="M27862" s="120"/>
      <c r="N27862" s="120"/>
      <c r="U27862" s="121"/>
      <c r="V27862" s="122"/>
      <c r="W27862" s="123"/>
      <c r="AC27862" s="123"/>
    </row>
    <row r="27863" spans="5:29" s="2" customFormat="1">
      <c r="E27863" s="120"/>
      <c r="M27863" s="120"/>
      <c r="N27863" s="120"/>
      <c r="U27863" s="121"/>
      <c r="V27863" s="122"/>
      <c r="W27863" s="123"/>
      <c r="AC27863" s="123"/>
    </row>
    <row r="27864" spans="5:29" s="2" customFormat="1">
      <c r="E27864" s="120"/>
      <c r="M27864" s="120"/>
      <c r="N27864" s="120"/>
      <c r="U27864" s="121"/>
      <c r="V27864" s="122"/>
      <c r="W27864" s="123"/>
      <c r="AC27864" s="123"/>
    </row>
    <row r="27865" spans="5:29" s="2" customFormat="1">
      <c r="E27865" s="120"/>
      <c r="M27865" s="120"/>
      <c r="N27865" s="120"/>
      <c r="U27865" s="121"/>
      <c r="V27865" s="122"/>
      <c r="W27865" s="123"/>
      <c r="AC27865" s="123"/>
    </row>
    <row r="27866" spans="5:29" s="2" customFormat="1">
      <c r="E27866" s="120"/>
      <c r="M27866" s="120"/>
      <c r="N27866" s="120"/>
      <c r="U27866" s="121"/>
      <c r="V27866" s="122"/>
      <c r="W27866" s="123"/>
      <c r="AC27866" s="123"/>
    </row>
    <row r="27867" spans="5:29" s="2" customFormat="1">
      <c r="E27867" s="120"/>
      <c r="M27867" s="120"/>
      <c r="N27867" s="120"/>
      <c r="U27867" s="121"/>
      <c r="V27867" s="122"/>
      <c r="W27867" s="123"/>
      <c r="AC27867" s="123"/>
    </row>
    <row r="27868" spans="5:29" s="2" customFormat="1">
      <c r="E27868" s="120"/>
      <c r="M27868" s="120"/>
      <c r="N27868" s="120"/>
      <c r="U27868" s="121"/>
      <c r="V27868" s="122"/>
      <c r="W27868" s="123"/>
      <c r="AC27868" s="123"/>
    </row>
    <row r="27869" spans="5:29" s="2" customFormat="1">
      <c r="E27869" s="120"/>
      <c r="M27869" s="120"/>
      <c r="N27869" s="120"/>
      <c r="U27869" s="121"/>
      <c r="V27869" s="122"/>
      <c r="W27869" s="123"/>
      <c r="AC27869" s="123"/>
    </row>
    <row r="27870" spans="5:29" s="2" customFormat="1">
      <c r="E27870" s="120"/>
      <c r="M27870" s="120"/>
      <c r="N27870" s="120"/>
      <c r="U27870" s="121"/>
      <c r="V27870" s="122"/>
      <c r="W27870" s="123"/>
      <c r="AC27870" s="123"/>
    </row>
    <row r="27871" spans="5:29" s="2" customFormat="1">
      <c r="E27871" s="120"/>
      <c r="M27871" s="120"/>
      <c r="N27871" s="120"/>
      <c r="U27871" s="121"/>
      <c r="V27871" s="122"/>
      <c r="W27871" s="123"/>
      <c r="AC27871" s="123"/>
    </row>
    <row r="27872" spans="5:29" s="2" customFormat="1">
      <c r="E27872" s="120"/>
      <c r="M27872" s="120"/>
      <c r="N27872" s="120"/>
      <c r="U27872" s="121"/>
      <c r="V27872" s="122"/>
      <c r="W27872" s="123"/>
      <c r="AC27872" s="123"/>
    </row>
    <row r="27873" spans="5:29" s="2" customFormat="1">
      <c r="E27873" s="120"/>
      <c r="M27873" s="120"/>
      <c r="N27873" s="120"/>
      <c r="U27873" s="121"/>
      <c r="V27873" s="122"/>
      <c r="W27873" s="123"/>
      <c r="AC27873" s="123"/>
    </row>
    <row r="27874" spans="5:29" s="2" customFormat="1">
      <c r="E27874" s="120"/>
      <c r="M27874" s="120"/>
      <c r="N27874" s="120"/>
      <c r="U27874" s="121"/>
      <c r="V27874" s="122"/>
      <c r="W27874" s="123"/>
      <c r="AC27874" s="123"/>
    </row>
    <row r="27875" spans="5:29" s="2" customFormat="1">
      <c r="E27875" s="120"/>
      <c r="M27875" s="120"/>
      <c r="N27875" s="120"/>
      <c r="U27875" s="121"/>
      <c r="V27875" s="122"/>
      <c r="W27875" s="123"/>
      <c r="AC27875" s="123"/>
    </row>
    <row r="27876" spans="5:29" s="2" customFormat="1">
      <c r="E27876" s="120"/>
      <c r="M27876" s="120"/>
      <c r="N27876" s="120"/>
      <c r="U27876" s="121"/>
      <c r="V27876" s="122"/>
      <c r="W27876" s="123"/>
      <c r="AC27876" s="123"/>
    </row>
    <row r="27877" spans="5:29" s="2" customFormat="1">
      <c r="E27877" s="120"/>
      <c r="M27877" s="120"/>
      <c r="N27877" s="120"/>
      <c r="U27877" s="121"/>
      <c r="V27877" s="122"/>
      <c r="W27877" s="123"/>
      <c r="AC27877" s="123"/>
    </row>
    <row r="27878" spans="5:29" s="2" customFormat="1">
      <c r="E27878" s="120"/>
      <c r="M27878" s="120"/>
      <c r="N27878" s="120"/>
      <c r="U27878" s="121"/>
      <c r="V27878" s="122"/>
      <c r="W27878" s="123"/>
      <c r="AC27878" s="123"/>
    </row>
    <row r="27879" spans="5:29" s="2" customFormat="1">
      <c r="E27879" s="120"/>
      <c r="M27879" s="120"/>
      <c r="N27879" s="120"/>
      <c r="U27879" s="121"/>
      <c r="V27879" s="122"/>
      <c r="W27879" s="123"/>
      <c r="AC27879" s="123"/>
    </row>
    <row r="27880" spans="5:29" s="2" customFormat="1">
      <c r="E27880" s="120"/>
      <c r="M27880" s="120"/>
      <c r="N27880" s="120"/>
      <c r="U27880" s="121"/>
      <c r="V27880" s="122"/>
      <c r="W27880" s="123"/>
      <c r="AC27880" s="123"/>
    </row>
    <row r="27881" spans="5:29" s="2" customFormat="1">
      <c r="E27881" s="120"/>
      <c r="M27881" s="120"/>
      <c r="N27881" s="120"/>
      <c r="U27881" s="121"/>
      <c r="V27881" s="122"/>
      <c r="W27881" s="123"/>
      <c r="AC27881" s="123"/>
    </row>
    <row r="27882" spans="5:29" s="2" customFormat="1">
      <c r="E27882" s="120"/>
      <c r="M27882" s="120"/>
      <c r="N27882" s="120"/>
      <c r="U27882" s="121"/>
      <c r="V27882" s="122"/>
      <c r="W27882" s="123"/>
      <c r="AC27882" s="123"/>
    </row>
    <row r="27883" spans="5:29" s="2" customFormat="1">
      <c r="E27883" s="120"/>
      <c r="M27883" s="120"/>
      <c r="N27883" s="120"/>
      <c r="U27883" s="121"/>
      <c r="V27883" s="122"/>
      <c r="W27883" s="123"/>
      <c r="AC27883" s="123"/>
    </row>
    <row r="27884" spans="5:29" s="2" customFormat="1">
      <c r="E27884" s="120"/>
      <c r="M27884" s="120"/>
      <c r="N27884" s="120"/>
      <c r="U27884" s="121"/>
      <c r="V27884" s="122"/>
      <c r="W27884" s="123"/>
      <c r="AC27884" s="123"/>
    </row>
    <row r="27885" spans="5:29" s="2" customFormat="1">
      <c r="E27885" s="120"/>
      <c r="M27885" s="120"/>
      <c r="N27885" s="120"/>
      <c r="U27885" s="121"/>
      <c r="V27885" s="122"/>
      <c r="W27885" s="123"/>
      <c r="AC27885" s="123"/>
    </row>
    <row r="27886" spans="5:29" s="2" customFormat="1">
      <c r="E27886" s="120"/>
      <c r="M27886" s="120"/>
      <c r="N27886" s="120"/>
      <c r="U27886" s="121"/>
      <c r="V27886" s="122"/>
      <c r="W27886" s="123"/>
      <c r="AC27886" s="123"/>
    </row>
    <row r="27887" spans="5:29" s="2" customFormat="1">
      <c r="E27887" s="120"/>
      <c r="M27887" s="120"/>
      <c r="N27887" s="120"/>
      <c r="U27887" s="121"/>
      <c r="V27887" s="122"/>
      <c r="W27887" s="123"/>
      <c r="AC27887" s="123"/>
    </row>
    <row r="27888" spans="5:29" s="2" customFormat="1">
      <c r="E27888" s="120"/>
      <c r="M27888" s="120"/>
      <c r="N27888" s="120"/>
      <c r="U27888" s="121"/>
      <c r="V27888" s="122"/>
      <c r="W27888" s="123"/>
      <c r="AC27888" s="123"/>
    </row>
    <row r="27889" spans="5:29" s="2" customFormat="1">
      <c r="E27889" s="120"/>
      <c r="M27889" s="120"/>
      <c r="N27889" s="120"/>
      <c r="U27889" s="121"/>
      <c r="V27889" s="122"/>
      <c r="W27889" s="123"/>
      <c r="AC27889" s="123"/>
    </row>
    <row r="27890" spans="5:29" s="2" customFormat="1">
      <c r="E27890" s="120"/>
      <c r="M27890" s="120"/>
      <c r="N27890" s="120"/>
      <c r="U27890" s="121"/>
      <c r="V27890" s="122"/>
      <c r="W27890" s="123"/>
      <c r="AC27890" s="123"/>
    </row>
    <row r="27891" spans="5:29" s="2" customFormat="1">
      <c r="E27891" s="120"/>
      <c r="M27891" s="120"/>
      <c r="N27891" s="120"/>
      <c r="U27891" s="121"/>
      <c r="V27891" s="122"/>
      <c r="W27891" s="123"/>
      <c r="AC27891" s="123"/>
    </row>
    <row r="27892" spans="5:29" s="2" customFormat="1">
      <c r="E27892" s="120"/>
      <c r="M27892" s="120"/>
      <c r="N27892" s="120"/>
      <c r="U27892" s="121"/>
      <c r="V27892" s="122"/>
      <c r="W27892" s="123"/>
      <c r="AC27892" s="123"/>
    </row>
    <row r="27893" spans="5:29" s="2" customFormat="1">
      <c r="E27893" s="120"/>
      <c r="M27893" s="120"/>
      <c r="N27893" s="120"/>
      <c r="U27893" s="121"/>
      <c r="V27893" s="122"/>
      <c r="W27893" s="123"/>
      <c r="AC27893" s="123"/>
    </row>
    <row r="27894" spans="5:29" s="2" customFormat="1">
      <c r="E27894" s="120"/>
      <c r="M27894" s="120"/>
      <c r="N27894" s="120"/>
      <c r="U27894" s="121"/>
      <c r="V27894" s="122"/>
      <c r="W27894" s="123"/>
      <c r="AC27894" s="123"/>
    </row>
    <row r="27895" spans="5:29" s="2" customFormat="1">
      <c r="E27895" s="120"/>
      <c r="M27895" s="120"/>
      <c r="N27895" s="120"/>
      <c r="U27895" s="121"/>
      <c r="V27895" s="122"/>
      <c r="W27895" s="123"/>
      <c r="AC27895" s="123"/>
    </row>
    <row r="27896" spans="5:29" s="2" customFormat="1">
      <c r="E27896" s="120"/>
      <c r="M27896" s="120"/>
      <c r="N27896" s="120"/>
      <c r="U27896" s="121"/>
      <c r="V27896" s="122"/>
      <c r="W27896" s="123"/>
      <c r="AC27896" s="123"/>
    </row>
    <row r="27897" spans="5:29" s="2" customFormat="1">
      <c r="E27897" s="120"/>
      <c r="M27897" s="120"/>
      <c r="N27897" s="120"/>
      <c r="U27897" s="121"/>
      <c r="V27897" s="122"/>
      <c r="W27897" s="123"/>
      <c r="AC27897" s="123"/>
    </row>
    <row r="27898" spans="5:29" s="2" customFormat="1">
      <c r="E27898" s="120"/>
      <c r="M27898" s="120"/>
      <c r="N27898" s="120"/>
      <c r="U27898" s="121"/>
      <c r="V27898" s="122"/>
      <c r="W27898" s="123"/>
      <c r="AC27898" s="123"/>
    </row>
    <row r="27899" spans="5:29" s="2" customFormat="1">
      <c r="E27899" s="120"/>
      <c r="M27899" s="120"/>
      <c r="N27899" s="120"/>
      <c r="U27899" s="121"/>
      <c r="V27899" s="122"/>
      <c r="W27899" s="123"/>
      <c r="AC27899" s="123"/>
    </row>
    <row r="27900" spans="5:29" s="2" customFormat="1">
      <c r="E27900" s="120"/>
      <c r="M27900" s="120"/>
      <c r="N27900" s="120"/>
      <c r="U27900" s="121"/>
      <c r="V27900" s="122"/>
      <c r="W27900" s="123"/>
      <c r="AC27900" s="123"/>
    </row>
    <row r="27901" spans="5:29" s="2" customFormat="1">
      <c r="E27901" s="120"/>
      <c r="M27901" s="120"/>
      <c r="N27901" s="120"/>
      <c r="U27901" s="121"/>
      <c r="V27901" s="122"/>
      <c r="W27901" s="123"/>
      <c r="AC27901" s="123"/>
    </row>
    <row r="27902" spans="5:29" s="2" customFormat="1">
      <c r="E27902" s="120"/>
      <c r="M27902" s="120"/>
      <c r="N27902" s="120"/>
      <c r="U27902" s="121"/>
      <c r="V27902" s="122"/>
      <c r="W27902" s="123"/>
      <c r="AC27902" s="123"/>
    </row>
    <row r="27903" spans="5:29" s="2" customFormat="1">
      <c r="E27903" s="120"/>
      <c r="M27903" s="120"/>
      <c r="N27903" s="120"/>
      <c r="U27903" s="121"/>
      <c r="V27903" s="122"/>
      <c r="W27903" s="123"/>
      <c r="AC27903" s="123"/>
    </row>
    <row r="27904" spans="5:29" s="2" customFormat="1">
      <c r="E27904" s="120"/>
      <c r="M27904" s="120"/>
      <c r="N27904" s="120"/>
      <c r="U27904" s="121"/>
      <c r="V27904" s="122"/>
      <c r="W27904" s="123"/>
      <c r="AC27904" s="123"/>
    </row>
    <row r="27905" spans="5:29" s="2" customFormat="1">
      <c r="E27905" s="120"/>
      <c r="M27905" s="120"/>
      <c r="N27905" s="120"/>
      <c r="U27905" s="121"/>
      <c r="V27905" s="122"/>
      <c r="W27905" s="123"/>
      <c r="AC27905" s="123"/>
    </row>
    <row r="27906" spans="5:29" s="2" customFormat="1">
      <c r="E27906" s="120"/>
      <c r="M27906" s="120"/>
      <c r="N27906" s="120"/>
      <c r="U27906" s="121"/>
      <c r="V27906" s="122"/>
      <c r="W27906" s="123"/>
      <c r="AC27906" s="123"/>
    </row>
    <row r="27907" spans="5:29" s="2" customFormat="1">
      <c r="E27907" s="120"/>
      <c r="M27907" s="120"/>
      <c r="N27907" s="120"/>
      <c r="U27907" s="121"/>
      <c r="V27907" s="122"/>
      <c r="W27907" s="123"/>
      <c r="AC27907" s="123"/>
    </row>
    <row r="27908" spans="5:29" s="2" customFormat="1">
      <c r="E27908" s="120"/>
      <c r="M27908" s="120"/>
      <c r="N27908" s="120"/>
      <c r="U27908" s="121"/>
      <c r="V27908" s="122"/>
      <c r="W27908" s="123"/>
      <c r="AC27908" s="123"/>
    </row>
    <row r="27909" spans="5:29" s="2" customFormat="1">
      <c r="E27909" s="120"/>
      <c r="M27909" s="120"/>
      <c r="N27909" s="120"/>
      <c r="U27909" s="121"/>
      <c r="V27909" s="122"/>
      <c r="W27909" s="123"/>
      <c r="AC27909" s="123"/>
    </row>
    <row r="27910" spans="5:29" s="2" customFormat="1">
      <c r="E27910" s="120"/>
      <c r="M27910" s="120"/>
      <c r="N27910" s="120"/>
      <c r="U27910" s="121"/>
      <c r="V27910" s="122"/>
      <c r="W27910" s="123"/>
      <c r="AC27910" s="123"/>
    </row>
    <row r="27911" spans="5:29" s="2" customFormat="1">
      <c r="E27911" s="120"/>
      <c r="M27911" s="120"/>
      <c r="N27911" s="120"/>
      <c r="U27911" s="121"/>
      <c r="V27911" s="122"/>
      <c r="W27911" s="123"/>
      <c r="AC27911" s="123"/>
    </row>
    <row r="27912" spans="5:29" s="2" customFormat="1">
      <c r="E27912" s="120"/>
      <c r="M27912" s="120"/>
      <c r="N27912" s="120"/>
      <c r="U27912" s="121"/>
      <c r="V27912" s="122"/>
      <c r="W27912" s="123"/>
      <c r="AC27912" s="123"/>
    </row>
    <row r="27913" spans="5:29" s="2" customFormat="1">
      <c r="E27913" s="120"/>
      <c r="M27913" s="120"/>
      <c r="N27913" s="120"/>
      <c r="U27913" s="121"/>
      <c r="V27913" s="122"/>
      <c r="W27913" s="123"/>
      <c r="AC27913" s="123"/>
    </row>
    <row r="27914" spans="5:29" s="2" customFormat="1">
      <c r="E27914" s="120"/>
      <c r="M27914" s="120"/>
      <c r="N27914" s="120"/>
      <c r="U27914" s="121"/>
      <c r="V27914" s="122"/>
      <c r="W27914" s="123"/>
      <c r="AC27914" s="123"/>
    </row>
    <row r="27915" spans="5:29" s="2" customFormat="1">
      <c r="E27915" s="120"/>
      <c r="M27915" s="120"/>
      <c r="N27915" s="120"/>
      <c r="U27915" s="121"/>
      <c r="V27915" s="122"/>
      <c r="W27915" s="123"/>
      <c r="AC27915" s="123"/>
    </row>
    <row r="27916" spans="5:29" s="2" customFormat="1">
      <c r="E27916" s="120"/>
      <c r="M27916" s="120"/>
      <c r="N27916" s="120"/>
      <c r="U27916" s="121"/>
      <c r="V27916" s="122"/>
      <c r="W27916" s="123"/>
      <c r="AC27916" s="123"/>
    </row>
    <row r="27917" spans="5:29" s="2" customFormat="1">
      <c r="E27917" s="120"/>
      <c r="M27917" s="120"/>
      <c r="N27917" s="120"/>
      <c r="U27917" s="121"/>
      <c r="V27917" s="122"/>
      <c r="W27917" s="123"/>
      <c r="AC27917" s="123"/>
    </row>
    <row r="27918" spans="5:29" s="2" customFormat="1">
      <c r="E27918" s="120"/>
      <c r="M27918" s="120"/>
      <c r="N27918" s="120"/>
      <c r="U27918" s="121"/>
      <c r="V27918" s="122"/>
      <c r="W27918" s="123"/>
      <c r="AC27918" s="123"/>
    </row>
    <row r="27919" spans="5:29" s="2" customFormat="1">
      <c r="E27919" s="120"/>
      <c r="M27919" s="120"/>
      <c r="N27919" s="120"/>
      <c r="U27919" s="121"/>
      <c r="V27919" s="122"/>
      <c r="W27919" s="123"/>
      <c r="AC27919" s="123"/>
    </row>
    <row r="27920" spans="5:29" s="2" customFormat="1">
      <c r="E27920" s="120"/>
      <c r="M27920" s="120"/>
      <c r="N27920" s="120"/>
      <c r="U27920" s="121"/>
      <c r="V27920" s="122"/>
      <c r="W27920" s="123"/>
      <c r="AC27920" s="123"/>
    </row>
    <row r="27921" spans="5:29" s="2" customFormat="1">
      <c r="E27921" s="120"/>
      <c r="M27921" s="120"/>
      <c r="N27921" s="120"/>
      <c r="U27921" s="121"/>
      <c r="V27921" s="122"/>
      <c r="W27921" s="123"/>
      <c r="AC27921" s="123"/>
    </row>
    <row r="27922" spans="5:29" s="2" customFormat="1">
      <c r="E27922" s="120"/>
      <c r="M27922" s="120"/>
      <c r="N27922" s="120"/>
      <c r="U27922" s="121"/>
      <c r="V27922" s="122"/>
      <c r="W27922" s="123"/>
      <c r="AC27922" s="123"/>
    </row>
    <row r="27923" spans="5:29" s="2" customFormat="1">
      <c r="E27923" s="120"/>
      <c r="M27923" s="120"/>
      <c r="N27923" s="120"/>
      <c r="U27923" s="121"/>
      <c r="V27923" s="122"/>
      <c r="W27923" s="123"/>
      <c r="AC27923" s="123"/>
    </row>
    <row r="27924" spans="5:29" s="2" customFormat="1">
      <c r="E27924" s="120"/>
      <c r="M27924" s="120"/>
      <c r="N27924" s="120"/>
      <c r="U27924" s="121"/>
      <c r="V27924" s="122"/>
      <c r="W27924" s="123"/>
      <c r="AC27924" s="123"/>
    </row>
    <row r="27925" spans="5:29" s="2" customFormat="1">
      <c r="E27925" s="120"/>
      <c r="M27925" s="120"/>
      <c r="N27925" s="120"/>
      <c r="U27925" s="121"/>
      <c r="V27925" s="122"/>
      <c r="W27925" s="123"/>
      <c r="AC27925" s="123"/>
    </row>
    <row r="27926" spans="5:29" s="2" customFormat="1">
      <c r="E27926" s="120"/>
      <c r="M27926" s="120"/>
      <c r="N27926" s="120"/>
      <c r="U27926" s="121"/>
      <c r="V27926" s="122"/>
      <c r="W27926" s="123"/>
      <c r="AC27926" s="123"/>
    </row>
    <row r="27927" spans="5:29" s="2" customFormat="1">
      <c r="E27927" s="120"/>
      <c r="M27927" s="120"/>
      <c r="N27927" s="120"/>
      <c r="U27927" s="121"/>
      <c r="V27927" s="122"/>
      <c r="W27927" s="123"/>
      <c r="AC27927" s="123"/>
    </row>
    <row r="27928" spans="5:29" s="2" customFormat="1">
      <c r="E27928" s="120"/>
      <c r="M27928" s="120"/>
      <c r="N27928" s="120"/>
      <c r="U27928" s="121"/>
      <c r="V27928" s="122"/>
      <c r="W27928" s="123"/>
      <c r="AC27928" s="123"/>
    </row>
    <row r="27929" spans="5:29" s="2" customFormat="1">
      <c r="E27929" s="120"/>
      <c r="M27929" s="120"/>
      <c r="N27929" s="120"/>
      <c r="U27929" s="121"/>
      <c r="V27929" s="122"/>
      <c r="W27929" s="123"/>
      <c r="AC27929" s="123"/>
    </row>
    <row r="27930" spans="5:29" s="2" customFormat="1">
      <c r="E27930" s="120"/>
      <c r="M27930" s="120"/>
      <c r="N27930" s="120"/>
      <c r="U27930" s="121"/>
      <c r="V27930" s="122"/>
      <c r="W27930" s="123"/>
      <c r="AC27930" s="123"/>
    </row>
    <row r="27931" spans="5:29" s="2" customFormat="1">
      <c r="E27931" s="120"/>
      <c r="M27931" s="120"/>
      <c r="N27931" s="120"/>
      <c r="U27931" s="121"/>
      <c r="V27931" s="122"/>
      <c r="W27931" s="123"/>
      <c r="AC27931" s="123"/>
    </row>
    <row r="27932" spans="5:29" s="2" customFormat="1">
      <c r="E27932" s="120"/>
      <c r="M27932" s="120"/>
      <c r="N27932" s="120"/>
      <c r="U27932" s="121"/>
      <c r="V27932" s="122"/>
      <c r="W27932" s="123"/>
      <c r="AC27932" s="123"/>
    </row>
    <row r="27933" spans="5:29" s="2" customFormat="1">
      <c r="E27933" s="120"/>
      <c r="M27933" s="120"/>
      <c r="N27933" s="120"/>
      <c r="U27933" s="121"/>
      <c r="V27933" s="122"/>
      <c r="W27933" s="123"/>
      <c r="AC27933" s="123"/>
    </row>
    <row r="27934" spans="5:29" s="2" customFormat="1">
      <c r="E27934" s="120"/>
      <c r="M27934" s="120"/>
      <c r="N27934" s="120"/>
      <c r="U27934" s="121"/>
      <c r="V27934" s="122"/>
      <c r="W27934" s="123"/>
      <c r="AC27934" s="123"/>
    </row>
    <row r="27935" spans="5:29" s="2" customFormat="1">
      <c r="E27935" s="120"/>
      <c r="M27935" s="120"/>
      <c r="N27935" s="120"/>
      <c r="U27935" s="121"/>
      <c r="V27935" s="122"/>
      <c r="W27935" s="123"/>
      <c r="AC27935" s="123"/>
    </row>
    <row r="27936" spans="5:29" s="2" customFormat="1">
      <c r="E27936" s="120"/>
      <c r="M27936" s="120"/>
      <c r="N27936" s="120"/>
      <c r="U27936" s="121"/>
      <c r="V27936" s="122"/>
      <c r="W27936" s="123"/>
      <c r="AC27936" s="123"/>
    </row>
    <row r="27937" spans="5:29" s="2" customFormat="1">
      <c r="E27937" s="120"/>
      <c r="M27937" s="120"/>
      <c r="N27937" s="120"/>
      <c r="U27937" s="121"/>
      <c r="V27937" s="122"/>
      <c r="W27937" s="123"/>
      <c r="AC27937" s="123"/>
    </row>
    <row r="27938" spans="5:29" s="2" customFormat="1">
      <c r="E27938" s="120"/>
      <c r="M27938" s="120"/>
      <c r="N27938" s="120"/>
      <c r="U27938" s="121"/>
      <c r="V27938" s="122"/>
      <c r="W27938" s="123"/>
      <c r="AC27938" s="123"/>
    </row>
    <row r="27939" spans="5:29" s="2" customFormat="1">
      <c r="E27939" s="120"/>
      <c r="M27939" s="120"/>
      <c r="N27939" s="120"/>
      <c r="U27939" s="121"/>
      <c r="V27939" s="122"/>
      <c r="W27939" s="123"/>
      <c r="AC27939" s="123"/>
    </row>
    <row r="27940" spans="5:29" s="2" customFormat="1">
      <c r="E27940" s="120"/>
      <c r="M27940" s="120"/>
      <c r="N27940" s="120"/>
      <c r="U27940" s="121"/>
      <c r="V27940" s="122"/>
      <c r="W27940" s="123"/>
      <c r="AC27940" s="123"/>
    </row>
    <row r="27941" spans="5:29" s="2" customFormat="1">
      <c r="E27941" s="120"/>
      <c r="M27941" s="120"/>
      <c r="N27941" s="120"/>
      <c r="U27941" s="121"/>
      <c r="V27941" s="122"/>
      <c r="W27941" s="123"/>
      <c r="AC27941" s="123"/>
    </row>
    <row r="27942" spans="5:29" s="2" customFormat="1">
      <c r="E27942" s="120"/>
      <c r="M27942" s="120"/>
      <c r="N27942" s="120"/>
      <c r="U27942" s="121"/>
      <c r="V27942" s="122"/>
      <c r="W27942" s="123"/>
      <c r="AC27942" s="123"/>
    </row>
    <row r="27943" spans="5:29" s="2" customFormat="1">
      <c r="E27943" s="120"/>
      <c r="M27943" s="120"/>
      <c r="N27943" s="120"/>
      <c r="U27943" s="121"/>
      <c r="V27943" s="122"/>
      <c r="W27943" s="123"/>
      <c r="AC27943" s="123"/>
    </row>
    <row r="27944" spans="5:29" s="2" customFormat="1">
      <c r="E27944" s="120"/>
      <c r="M27944" s="120"/>
      <c r="N27944" s="120"/>
      <c r="U27944" s="121"/>
      <c r="V27944" s="122"/>
      <c r="W27944" s="123"/>
      <c r="AC27944" s="123"/>
    </row>
    <row r="27945" spans="5:29" s="2" customFormat="1">
      <c r="E27945" s="120"/>
      <c r="M27945" s="120"/>
      <c r="N27945" s="120"/>
      <c r="U27945" s="121"/>
      <c r="V27945" s="122"/>
      <c r="W27945" s="123"/>
      <c r="AC27945" s="123"/>
    </row>
    <row r="27946" spans="5:29" s="2" customFormat="1">
      <c r="E27946" s="120"/>
      <c r="M27946" s="120"/>
      <c r="N27946" s="120"/>
      <c r="U27946" s="121"/>
      <c r="V27946" s="122"/>
      <c r="W27946" s="123"/>
      <c r="AC27946" s="123"/>
    </row>
    <row r="27947" spans="5:29" s="2" customFormat="1">
      <c r="E27947" s="120"/>
      <c r="M27947" s="120"/>
      <c r="N27947" s="120"/>
      <c r="U27947" s="121"/>
      <c r="V27947" s="122"/>
      <c r="W27947" s="123"/>
      <c r="AC27947" s="123"/>
    </row>
    <row r="27948" spans="5:29" s="2" customFormat="1">
      <c r="E27948" s="120"/>
      <c r="M27948" s="120"/>
      <c r="N27948" s="120"/>
      <c r="U27948" s="121"/>
      <c r="V27948" s="122"/>
      <c r="W27948" s="123"/>
      <c r="AC27948" s="123"/>
    </row>
    <row r="27949" spans="5:29" s="2" customFormat="1">
      <c r="E27949" s="120"/>
      <c r="M27949" s="120"/>
      <c r="N27949" s="120"/>
      <c r="U27949" s="121"/>
      <c r="V27949" s="122"/>
      <c r="W27949" s="123"/>
      <c r="AC27949" s="123"/>
    </row>
    <row r="27950" spans="5:29" s="2" customFormat="1">
      <c r="E27950" s="120"/>
      <c r="M27950" s="120"/>
      <c r="N27950" s="120"/>
      <c r="U27950" s="121"/>
      <c r="V27950" s="122"/>
      <c r="W27950" s="123"/>
      <c r="AC27950" s="123"/>
    </row>
    <row r="27951" spans="5:29" s="2" customFormat="1">
      <c r="E27951" s="120"/>
      <c r="M27951" s="120"/>
      <c r="N27951" s="120"/>
      <c r="U27951" s="121"/>
      <c r="V27951" s="122"/>
      <c r="W27951" s="123"/>
      <c r="AC27951" s="123"/>
    </row>
    <row r="27952" spans="5:29" s="2" customFormat="1">
      <c r="E27952" s="120"/>
      <c r="M27952" s="120"/>
      <c r="N27952" s="120"/>
      <c r="U27952" s="121"/>
      <c r="V27952" s="122"/>
      <c r="W27952" s="123"/>
      <c r="AC27952" s="123"/>
    </row>
    <row r="27953" spans="5:29" s="2" customFormat="1">
      <c r="E27953" s="120"/>
      <c r="M27953" s="120"/>
      <c r="N27953" s="120"/>
      <c r="U27953" s="121"/>
      <c r="V27953" s="122"/>
      <c r="W27953" s="123"/>
      <c r="AC27953" s="123"/>
    </row>
    <row r="27954" spans="5:29" s="2" customFormat="1">
      <c r="E27954" s="120"/>
      <c r="M27954" s="120"/>
      <c r="N27954" s="120"/>
      <c r="U27954" s="121"/>
      <c r="V27954" s="122"/>
      <c r="W27954" s="123"/>
      <c r="AC27954" s="123"/>
    </row>
    <row r="27955" spans="5:29" s="2" customFormat="1">
      <c r="E27955" s="120"/>
      <c r="M27955" s="120"/>
      <c r="N27955" s="120"/>
      <c r="U27955" s="121"/>
      <c r="V27955" s="122"/>
      <c r="W27955" s="123"/>
      <c r="AC27955" s="123"/>
    </row>
    <row r="27956" spans="5:29" s="2" customFormat="1">
      <c r="E27956" s="120"/>
      <c r="M27956" s="120"/>
      <c r="N27956" s="120"/>
      <c r="U27956" s="121"/>
      <c r="V27956" s="122"/>
      <c r="W27956" s="123"/>
      <c r="AC27956" s="123"/>
    </row>
    <row r="27957" spans="5:29" s="2" customFormat="1">
      <c r="E27957" s="120"/>
      <c r="M27957" s="120"/>
      <c r="N27957" s="120"/>
      <c r="U27957" s="121"/>
      <c r="V27957" s="122"/>
      <c r="W27957" s="123"/>
      <c r="AC27957" s="123"/>
    </row>
    <row r="27958" spans="5:29" s="2" customFormat="1">
      <c r="E27958" s="120"/>
      <c r="M27958" s="120"/>
      <c r="N27958" s="120"/>
      <c r="U27958" s="121"/>
      <c r="V27958" s="122"/>
      <c r="W27958" s="123"/>
      <c r="AC27958" s="123"/>
    </row>
    <row r="27959" spans="5:29" s="2" customFormat="1">
      <c r="E27959" s="120"/>
      <c r="M27959" s="120"/>
      <c r="N27959" s="120"/>
      <c r="U27959" s="121"/>
      <c r="V27959" s="122"/>
      <c r="W27959" s="123"/>
      <c r="AC27959" s="123"/>
    </row>
    <row r="27960" spans="5:29" s="2" customFormat="1">
      <c r="E27960" s="120"/>
      <c r="M27960" s="120"/>
      <c r="N27960" s="120"/>
      <c r="U27960" s="121"/>
      <c r="V27960" s="122"/>
      <c r="W27960" s="123"/>
      <c r="AC27960" s="123"/>
    </row>
    <row r="27961" spans="5:29" s="2" customFormat="1">
      <c r="E27961" s="120"/>
      <c r="M27961" s="120"/>
      <c r="N27961" s="120"/>
      <c r="U27961" s="121"/>
      <c r="V27961" s="122"/>
      <c r="W27961" s="123"/>
      <c r="AC27961" s="123"/>
    </row>
    <row r="27962" spans="5:29" s="2" customFormat="1">
      <c r="E27962" s="120"/>
      <c r="M27962" s="120"/>
      <c r="N27962" s="120"/>
      <c r="U27962" s="121"/>
      <c r="V27962" s="122"/>
      <c r="W27962" s="123"/>
      <c r="AC27962" s="123"/>
    </row>
    <row r="27963" spans="5:29" s="2" customFormat="1">
      <c r="E27963" s="120"/>
      <c r="M27963" s="120"/>
      <c r="N27963" s="120"/>
      <c r="U27963" s="121"/>
      <c r="V27963" s="122"/>
      <c r="W27963" s="123"/>
      <c r="AC27963" s="123"/>
    </row>
    <row r="27964" spans="5:29" s="2" customFormat="1">
      <c r="E27964" s="120"/>
      <c r="M27964" s="120"/>
      <c r="N27964" s="120"/>
      <c r="U27964" s="121"/>
      <c r="V27964" s="122"/>
      <c r="W27964" s="123"/>
      <c r="AC27964" s="123"/>
    </row>
    <row r="27965" spans="5:29" s="2" customFormat="1">
      <c r="E27965" s="120"/>
      <c r="M27965" s="120"/>
      <c r="N27965" s="120"/>
      <c r="U27965" s="121"/>
      <c r="V27965" s="122"/>
      <c r="W27965" s="123"/>
      <c r="AC27965" s="123"/>
    </row>
    <row r="27966" spans="5:29" s="2" customFormat="1">
      <c r="E27966" s="120"/>
      <c r="M27966" s="120"/>
      <c r="N27966" s="120"/>
      <c r="U27966" s="121"/>
      <c r="V27966" s="122"/>
      <c r="W27966" s="123"/>
      <c r="AC27966" s="123"/>
    </row>
    <row r="27967" spans="5:29" s="2" customFormat="1">
      <c r="E27967" s="120"/>
      <c r="M27967" s="120"/>
      <c r="N27967" s="120"/>
      <c r="U27967" s="121"/>
      <c r="V27967" s="122"/>
      <c r="W27967" s="123"/>
      <c r="AC27967" s="123"/>
    </row>
    <row r="27968" spans="5:29" s="2" customFormat="1">
      <c r="E27968" s="120"/>
      <c r="M27968" s="120"/>
      <c r="N27968" s="120"/>
      <c r="U27968" s="121"/>
      <c r="V27968" s="122"/>
      <c r="W27968" s="123"/>
      <c r="AC27968" s="123"/>
    </row>
    <row r="27969" spans="5:29" s="2" customFormat="1">
      <c r="E27969" s="120"/>
      <c r="M27969" s="120"/>
      <c r="N27969" s="120"/>
      <c r="U27969" s="121"/>
      <c r="V27969" s="122"/>
      <c r="W27969" s="123"/>
      <c r="AC27969" s="123"/>
    </row>
    <row r="27970" spans="5:29" s="2" customFormat="1">
      <c r="E27970" s="120"/>
      <c r="M27970" s="120"/>
      <c r="N27970" s="120"/>
      <c r="U27970" s="121"/>
      <c r="V27970" s="122"/>
      <c r="W27970" s="123"/>
      <c r="AC27970" s="123"/>
    </row>
    <row r="27971" spans="5:29" s="2" customFormat="1">
      <c r="E27971" s="120"/>
      <c r="M27971" s="120"/>
      <c r="N27971" s="120"/>
      <c r="U27971" s="121"/>
      <c r="V27971" s="122"/>
      <c r="W27971" s="123"/>
      <c r="AC27971" s="123"/>
    </row>
    <row r="27972" spans="5:29" s="2" customFormat="1">
      <c r="E27972" s="120"/>
      <c r="M27972" s="120"/>
      <c r="N27972" s="120"/>
      <c r="U27972" s="121"/>
      <c r="V27972" s="122"/>
      <c r="W27972" s="123"/>
      <c r="AC27972" s="123"/>
    </row>
    <row r="27973" spans="5:29" s="2" customFormat="1">
      <c r="E27973" s="120"/>
      <c r="M27973" s="120"/>
      <c r="N27973" s="120"/>
      <c r="U27973" s="121"/>
      <c r="V27973" s="122"/>
      <c r="W27973" s="123"/>
      <c r="AC27973" s="123"/>
    </row>
    <row r="27974" spans="5:29" s="2" customFormat="1">
      <c r="E27974" s="120"/>
      <c r="M27974" s="120"/>
      <c r="N27974" s="120"/>
      <c r="U27974" s="121"/>
      <c r="V27974" s="122"/>
      <c r="W27974" s="123"/>
      <c r="AC27974" s="123"/>
    </row>
    <row r="27975" spans="5:29" s="2" customFormat="1">
      <c r="E27975" s="120"/>
      <c r="M27975" s="120"/>
      <c r="N27975" s="120"/>
      <c r="U27975" s="121"/>
      <c r="V27975" s="122"/>
      <c r="W27975" s="123"/>
      <c r="AC27975" s="123"/>
    </row>
    <row r="27976" spans="5:29" s="2" customFormat="1">
      <c r="E27976" s="120"/>
      <c r="M27976" s="120"/>
      <c r="N27976" s="120"/>
      <c r="U27976" s="121"/>
      <c r="V27976" s="122"/>
      <c r="W27976" s="123"/>
      <c r="AC27976" s="123"/>
    </row>
    <row r="27977" spans="5:29" s="2" customFormat="1">
      <c r="E27977" s="120"/>
      <c r="M27977" s="120"/>
      <c r="N27977" s="120"/>
      <c r="U27977" s="121"/>
      <c r="V27977" s="122"/>
      <c r="W27977" s="123"/>
      <c r="AC27977" s="123"/>
    </row>
    <row r="27978" spans="5:29" s="2" customFormat="1">
      <c r="E27978" s="120"/>
      <c r="M27978" s="120"/>
      <c r="N27978" s="120"/>
      <c r="U27978" s="121"/>
      <c r="V27978" s="122"/>
      <c r="W27978" s="123"/>
      <c r="AC27978" s="123"/>
    </row>
    <row r="27979" spans="5:29" s="2" customFormat="1">
      <c r="E27979" s="120"/>
      <c r="M27979" s="120"/>
      <c r="N27979" s="120"/>
      <c r="U27979" s="121"/>
      <c r="V27979" s="122"/>
      <c r="W27979" s="123"/>
      <c r="AC27979" s="123"/>
    </row>
    <row r="27980" spans="5:29" s="2" customFormat="1">
      <c r="E27980" s="120"/>
      <c r="M27980" s="120"/>
      <c r="N27980" s="120"/>
      <c r="U27980" s="121"/>
      <c r="V27980" s="122"/>
      <c r="W27980" s="123"/>
      <c r="AC27980" s="123"/>
    </row>
    <row r="27981" spans="5:29" s="2" customFormat="1">
      <c r="E27981" s="120"/>
      <c r="M27981" s="120"/>
      <c r="N27981" s="120"/>
      <c r="U27981" s="121"/>
      <c r="V27981" s="122"/>
      <c r="W27981" s="123"/>
      <c r="AC27981" s="123"/>
    </row>
    <row r="27982" spans="5:29" s="2" customFormat="1">
      <c r="E27982" s="120"/>
      <c r="M27982" s="120"/>
      <c r="N27982" s="120"/>
      <c r="U27982" s="121"/>
      <c r="V27982" s="122"/>
      <c r="W27982" s="123"/>
      <c r="AC27982" s="123"/>
    </row>
    <row r="27983" spans="5:29" s="2" customFormat="1">
      <c r="E27983" s="120"/>
      <c r="M27983" s="120"/>
      <c r="N27983" s="120"/>
      <c r="U27983" s="121"/>
      <c r="V27983" s="122"/>
      <c r="W27983" s="123"/>
      <c r="AC27983" s="123"/>
    </row>
    <row r="27984" spans="5:29" s="2" customFormat="1">
      <c r="E27984" s="120"/>
      <c r="M27984" s="120"/>
      <c r="N27984" s="120"/>
      <c r="U27984" s="121"/>
      <c r="V27984" s="122"/>
      <c r="W27984" s="123"/>
      <c r="AC27984" s="123"/>
    </row>
    <row r="27985" spans="5:29" s="2" customFormat="1">
      <c r="E27985" s="120"/>
      <c r="M27985" s="120"/>
      <c r="N27985" s="120"/>
      <c r="U27985" s="121"/>
      <c r="V27985" s="122"/>
      <c r="W27985" s="123"/>
      <c r="AC27985" s="123"/>
    </row>
    <row r="27986" spans="5:29" s="2" customFormat="1">
      <c r="E27986" s="120"/>
      <c r="M27986" s="120"/>
      <c r="N27986" s="120"/>
      <c r="U27986" s="121"/>
      <c r="V27986" s="122"/>
      <c r="W27986" s="123"/>
      <c r="AC27986" s="123"/>
    </row>
    <row r="27987" spans="5:29" s="2" customFormat="1">
      <c r="E27987" s="120"/>
      <c r="M27987" s="120"/>
      <c r="N27987" s="120"/>
      <c r="U27987" s="121"/>
      <c r="V27987" s="122"/>
      <c r="W27987" s="123"/>
      <c r="AC27987" s="123"/>
    </row>
    <row r="27988" spans="5:29" s="2" customFormat="1">
      <c r="E27988" s="120"/>
      <c r="M27988" s="120"/>
      <c r="N27988" s="120"/>
      <c r="U27988" s="121"/>
      <c r="V27988" s="122"/>
      <c r="W27988" s="123"/>
      <c r="AC27988" s="123"/>
    </row>
    <row r="27989" spans="5:29" s="2" customFormat="1">
      <c r="E27989" s="120"/>
      <c r="M27989" s="120"/>
      <c r="N27989" s="120"/>
      <c r="U27989" s="121"/>
      <c r="V27989" s="122"/>
      <c r="W27989" s="123"/>
      <c r="AC27989" s="123"/>
    </row>
    <row r="27990" spans="5:29" s="2" customFormat="1">
      <c r="E27990" s="120"/>
      <c r="M27990" s="120"/>
      <c r="N27990" s="120"/>
      <c r="U27990" s="121"/>
      <c r="V27990" s="122"/>
      <c r="W27990" s="123"/>
      <c r="AC27990" s="123"/>
    </row>
    <row r="27991" spans="5:29" s="2" customFormat="1">
      <c r="E27991" s="120"/>
      <c r="M27991" s="120"/>
      <c r="N27991" s="120"/>
      <c r="U27991" s="121"/>
      <c r="V27991" s="122"/>
      <c r="W27991" s="123"/>
      <c r="AC27991" s="123"/>
    </row>
    <row r="27992" spans="5:29" s="2" customFormat="1">
      <c r="E27992" s="120"/>
      <c r="M27992" s="120"/>
      <c r="N27992" s="120"/>
      <c r="U27992" s="121"/>
      <c r="V27992" s="122"/>
      <c r="W27992" s="123"/>
      <c r="AC27992" s="123"/>
    </row>
    <row r="27993" spans="5:29" s="2" customFormat="1">
      <c r="E27993" s="120"/>
      <c r="M27993" s="120"/>
      <c r="N27993" s="120"/>
      <c r="U27993" s="121"/>
      <c r="V27993" s="122"/>
      <c r="W27993" s="123"/>
      <c r="AC27993" s="123"/>
    </row>
    <row r="27994" spans="5:29" s="2" customFormat="1">
      <c r="E27994" s="120"/>
      <c r="M27994" s="120"/>
      <c r="N27994" s="120"/>
      <c r="U27994" s="121"/>
      <c r="V27994" s="122"/>
      <c r="W27994" s="123"/>
      <c r="AC27994" s="123"/>
    </row>
    <row r="27995" spans="5:29" s="2" customFormat="1">
      <c r="E27995" s="120"/>
      <c r="M27995" s="120"/>
      <c r="N27995" s="120"/>
      <c r="U27995" s="121"/>
      <c r="V27995" s="122"/>
      <c r="W27995" s="123"/>
      <c r="AC27995" s="123"/>
    </row>
    <row r="27996" spans="5:29" s="2" customFormat="1">
      <c r="E27996" s="120"/>
      <c r="M27996" s="120"/>
      <c r="N27996" s="120"/>
      <c r="U27996" s="121"/>
      <c r="V27996" s="122"/>
      <c r="W27996" s="123"/>
      <c r="AC27996" s="123"/>
    </row>
    <row r="27997" spans="5:29" s="2" customFormat="1">
      <c r="E27997" s="120"/>
      <c r="M27997" s="120"/>
      <c r="N27997" s="120"/>
      <c r="U27997" s="121"/>
      <c r="V27997" s="122"/>
      <c r="W27997" s="123"/>
      <c r="AC27997" s="123"/>
    </row>
    <row r="27998" spans="5:29" s="2" customFormat="1">
      <c r="E27998" s="120"/>
      <c r="M27998" s="120"/>
      <c r="N27998" s="120"/>
      <c r="U27998" s="121"/>
      <c r="V27998" s="122"/>
      <c r="W27998" s="123"/>
      <c r="AC27998" s="123"/>
    </row>
    <row r="27999" spans="5:29" s="2" customFormat="1">
      <c r="E27999" s="120"/>
      <c r="M27999" s="120"/>
      <c r="N27999" s="120"/>
      <c r="U27999" s="121"/>
      <c r="V27999" s="122"/>
      <c r="W27999" s="123"/>
      <c r="AC27999" s="123"/>
    </row>
    <row r="28000" spans="5:29" s="2" customFormat="1">
      <c r="E28000" s="120"/>
      <c r="M28000" s="120"/>
      <c r="N28000" s="120"/>
      <c r="U28000" s="121"/>
      <c r="V28000" s="122"/>
      <c r="W28000" s="123"/>
      <c r="AC28000" s="123"/>
    </row>
    <row r="28001" spans="5:29" s="2" customFormat="1">
      <c r="E28001" s="120"/>
      <c r="M28001" s="120"/>
      <c r="N28001" s="120"/>
      <c r="U28001" s="121"/>
      <c r="V28001" s="122"/>
      <c r="W28001" s="123"/>
      <c r="AC28001" s="123"/>
    </row>
    <row r="28002" spans="5:29" s="2" customFormat="1">
      <c r="E28002" s="120"/>
      <c r="M28002" s="120"/>
      <c r="N28002" s="120"/>
      <c r="U28002" s="121"/>
      <c r="V28002" s="122"/>
      <c r="W28002" s="123"/>
      <c r="AC28002" s="123"/>
    </row>
    <row r="28003" spans="5:29" s="2" customFormat="1">
      <c r="E28003" s="120"/>
      <c r="M28003" s="120"/>
      <c r="N28003" s="120"/>
      <c r="U28003" s="121"/>
      <c r="V28003" s="122"/>
      <c r="W28003" s="123"/>
      <c r="AC28003" s="123"/>
    </row>
    <row r="28004" spans="5:29" s="2" customFormat="1">
      <c r="E28004" s="120"/>
      <c r="M28004" s="120"/>
      <c r="N28004" s="120"/>
      <c r="U28004" s="121"/>
      <c r="V28004" s="122"/>
      <c r="W28004" s="123"/>
      <c r="AC28004" s="123"/>
    </row>
    <row r="28005" spans="5:29" s="2" customFormat="1">
      <c r="E28005" s="120"/>
      <c r="M28005" s="120"/>
      <c r="N28005" s="120"/>
      <c r="U28005" s="121"/>
      <c r="V28005" s="122"/>
      <c r="W28005" s="123"/>
      <c r="AC28005" s="123"/>
    </row>
    <row r="28006" spans="5:29" s="2" customFormat="1">
      <c r="E28006" s="120"/>
      <c r="M28006" s="120"/>
      <c r="N28006" s="120"/>
      <c r="U28006" s="121"/>
      <c r="V28006" s="122"/>
      <c r="W28006" s="123"/>
      <c r="AC28006" s="123"/>
    </row>
    <row r="28007" spans="5:29" s="2" customFormat="1">
      <c r="E28007" s="120"/>
      <c r="M28007" s="120"/>
      <c r="N28007" s="120"/>
      <c r="U28007" s="121"/>
      <c r="V28007" s="122"/>
      <c r="W28007" s="123"/>
      <c r="AC28007" s="123"/>
    </row>
    <row r="28008" spans="5:29" s="2" customFormat="1">
      <c r="E28008" s="120"/>
      <c r="M28008" s="120"/>
      <c r="N28008" s="120"/>
      <c r="U28008" s="121"/>
      <c r="V28008" s="122"/>
      <c r="W28008" s="123"/>
      <c r="AC28008" s="123"/>
    </row>
    <row r="28009" spans="5:29" s="2" customFormat="1">
      <c r="E28009" s="120"/>
      <c r="M28009" s="120"/>
      <c r="N28009" s="120"/>
      <c r="U28009" s="121"/>
      <c r="V28009" s="122"/>
      <c r="W28009" s="123"/>
      <c r="AC28009" s="123"/>
    </row>
    <row r="28010" spans="5:29" s="2" customFormat="1">
      <c r="E28010" s="120"/>
      <c r="M28010" s="120"/>
      <c r="N28010" s="120"/>
      <c r="U28010" s="121"/>
      <c r="V28010" s="122"/>
      <c r="W28010" s="123"/>
      <c r="AC28010" s="123"/>
    </row>
    <row r="28011" spans="5:29" s="2" customFormat="1">
      <c r="E28011" s="120"/>
      <c r="M28011" s="120"/>
      <c r="N28011" s="120"/>
      <c r="U28011" s="121"/>
      <c r="V28011" s="122"/>
      <c r="W28011" s="123"/>
      <c r="AC28011" s="123"/>
    </row>
    <row r="28012" spans="5:29" s="2" customFormat="1">
      <c r="E28012" s="120"/>
      <c r="M28012" s="120"/>
      <c r="N28012" s="120"/>
      <c r="U28012" s="121"/>
      <c r="V28012" s="122"/>
      <c r="W28012" s="123"/>
      <c r="AC28012" s="123"/>
    </row>
    <row r="28013" spans="5:29" s="2" customFormat="1">
      <c r="E28013" s="120"/>
      <c r="M28013" s="120"/>
      <c r="N28013" s="120"/>
      <c r="U28013" s="121"/>
      <c r="V28013" s="122"/>
      <c r="W28013" s="123"/>
      <c r="AC28013" s="123"/>
    </row>
    <row r="28014" spans="5:29" s="2" customFormat="1">
      <c r="E28014" s="120"/>
      <c r="M28014" s="120"/>
      <c r="N28014" s="120"/>
      <c r="U28014" s="121"/>
      <c r="V28014" s="122"/>
      <c r="W28014" s="123"/>
      <c r="AC28014" s="123"/>
    </row>
    <row r="28015" spans="5:29" s="2" customFormat="1">
      <c r="E28015" s="120"/>
      <c r="M28015" s="120"/>
      <c r="N28015" s="120"/>
      <c r="U28015" s="121"/>
      <c r="V28015" s="122"/>
      <c r="W28015" s="123"/>
      <c r="AC28015" s="123"/>
    </row>
    <row r="28016" spans="5:29" s="2" customFormat="1">
      <c r="E28016" s="120"/>
      <c r="M28016" s="120"/>
      <c r="N28016" s="120"/>
      <c r="U28016" s="121"/>
      <c r="V28016" s="122"/>
      <c r="W28016" s="123"/>
      <c r="AC28016" s="123"/>
    </row>
    <row r="28017" spans="5:29" s="2" customFormat="1">
      <c r="E28017" s="120"/>
      <c r="M28017" s="120"/>
      <c r="N28017" s="120"/>
      <c r="U28017" s="121"/>
      <c r="V28017" s="122"/>
      <c r="W28017" s="123"/>
      <c r="AC28017" s="123"/>
    </row>
    <row r="28018" spans="5:29" s="2" customFormat="1">
      <c r="E28018" s="120"/>
      <c r="M28018" s="120"/>
      <c r="N28018" s="120"/>
      <c r="U28018" s="121"/>
      <c r="V28018" s="122"/>
      <c r="W28018" s="123"/>
      <c r="AC28018" s="123"/>
    </row>
    <row r="28019" spans="5:29" s="2" customFormat="1">
      <c r="E28019" s="120"/>
      <c r="M28019" s="120"/>
      <c r="N28019" s="120"/>
      <c r="U28019" s="121"/>
      <c r="V28019" s="122"/>
      <c r="W28019" s="123"/>
      <c r="AC28019" s="123"/>
    </row>
    <row r="28020" spans="5:29" s="2" customFormat="1">
      <c r="E28020" s="120"/>
      <c r="M28020" s="120"/>
      <c r="N28020" s="120"/>
      <c r="U28020" s="121"/>
      <c r="V28020" s="122"/>
      <c r="W28020" s="123"/>
      <c r="AC28020" s="123"/>
    </row>
    <row r="28021" spans="5:29" s="2" customFormat="1">
      <c r="E28021" s="120"/>
      <c r="M28021" s="120"/>
      <c r="N28021" s="120"/>
      <c r="U28021" s="121"/>
      <c r="V28021" s="122"/>
      <c r="W28021" s="123"/>
      <c r="AC28021" s="123"/>
    </row>
    <row r="28022" spans="5:29" s="2" customFormat="1">
      <c r="E28022" s="120"/>
      <c r="M28022" s="120"/>
      <c r="N28022" s="120"/>
      <c r="U28022" s="121"/>
      <c r="V28022" s="122"/>
      <c r="W28022" s="123"/>
      <c r="AC28022" s="123"/>
    </row>
    <row r="28023" spans="5:29" s="2" customFormat="1">
      <c r="E28023" s="120"/>
      <c r="M28023" s="120"/>
      <c r="N28023" s="120"/>
      <c r="U28023" s="121"/>
      <c r="V28023" s="122"/>
      <c r="W28023" s="123"/>
      <c r="AC28023" s="123"/>
    </row>
    <row r="28024" spans="5:29" s="2" customFormat="1">
      <c r="E28024" s="120"/>
      <c r="M28024" s="120"/>
      <c r="N28024" s="120"/>
      <c r="U28024" s="121"/>
      <c r="V28024" s="122"/>
      <c r="W28024" s="123"/>
      <c r="AC28024" s="123"/>
    </row>
    <row r="28025" spans="5:29" s="2" customFormat="1">
      <c r="E28025" s="120"/>
      <c r="M28025" s="120"/>
      <c r="N28025" s="120"/>
      <c r="U28025" s="121"/>
      <c r="V28025" s="122"/>
      <c r="W28025" s="123"/>
      <c r="AC28025" s="123"/>
    </row>
    <row r="28026" spans="5:29" s="2" customFormat="1">
      <c r="E28026" s="120"/>
      <c r="M28026" s="120"/>
      <c r="N28026" s="120"/>
      <c r="U28026" s="121"/>
      <c r="V28026" s="122"/>
      <c r="W28026" s="123"/>
      <c r="AC28026" s="123"/>
    </row>
    <row r="28027" spans="5:29" s="2" customFormat="1">
      <c r="E28027" s="120"/>
      <c r="M28027" s="120"/>
      <c r="N28027" s="120"/>
      <c r="U28027" s="121"/>
      <c r="V28027" s="122"/>
      <c r="W28027" s="123"/>
      <c r="AC28027" s="123"/>
    </row>
    <row r="28028" spans="5:29" s="2" customFormat="1">
      <c r="E28028" s="120"/>
      <c r="M28028" s="120"/>
      <c r="N28028" s="120"/>
      <c r="U28028" s="121"/>
      <c r="V28028" s="122"/>
      <c r="W28028" s="123"/>
      <c r="AC28028" s="123"/>
    </row>
    <row r="28029" spans="5:29" s="2" customFormat="1">
      <c r="E28029" s="120"/>
      <c r="M28029" s="120"/>
      <c r="N28029" s="120"/>
      <c r="U28029" s="121"/>
      <c r="V28029" s="122"/>
      <c r="W28029" s="123"/>
      <c r="AC28029" s="123"/>
    </row>
    <row r="28030" spans="5:29" s="2" customFormat="1">
      <c r="E28030" s="120"/>
      <c r="M28030" s="120"/>
      <c r="N28030" s="120"/>
      <c r="U28030" s="121"/>
      <c r="V28030" s="122"/>
      <c r="W28030" s="123"/>
      <c r="AC28030" s="123"/>
    </row>
    <row r="28031" spans="5:29" s="2" customFormat="1">
      <c r="E28031" s="120"/>
      <c r="M28031" s="120"/>
      <c r="N28031" s="120"/>
      <c r="U28031" s="121"/>
      <c r="V28031" s="122"/>
      <c r="W28031" s="123"/>
      <c r="AC28031" s="123"/>
    </row>
    <row r="28032" spans="5:29" s="2" customFormat="1">
      <c r="E28032" s="120"/>
      <c r="M28032" s="120"/>
      <c r="N28032" s="120"/>
      <c r="U28032" s="121"/>
      <c r="V28032" s="122"/>
      <c r="W28032" s="123"/>
      <c r="AC28032" s="123"/>
    </row>
    <row r="28033" spans="5:29" s="2" customFormat="1">
      <c r="E28033" s="120"/>
      <c r="M28033" s="120"/>
      <c r="N28033" s="120"/>
      <c r="U28033" s="121"/>
      <c r="V28033" s="122"/>
      <c r="W28033" s="123"/>
      <c r="AC28033" s="123"/>
    </row>
    <row r="28034" spans="5:29" s="2" customFormat="1">
      <c r="E28034" s="120"/>
      <c r="M28034" s="120"/>
      <c r="N28034" s="120"/>
      <c r="U28034" s="121"/>
      <c r="V28034" s="122"/>
      <c r="W28034" s="123"/>
      <c r="AC28034" s="123"/>
    </row>
    <row r="28035" spans="5:29" s="2" customFormat="1">
      <c r="E28035" s="120"/>
      <c r="M28035" s="120"/>
      <c r="N28035" s="120"/>
      <c r="U28035" s="121"/>
      <c r="V28035" s="122"/>
      <c r="W28035" s="123"/>
      <c r="AC28035" s="123"/>
    </row>
    <row r="28036" spans="5:29" s="2" customFormat="1">
      <c r="E28036" s="120"/>
      <c r="M28036" s="120"/>
      <c r="N28036" s="120"/>
      <c r="U28036" s="121"/>
      <c r="V28036" s="122"/>
      <c r="W28036" s="123"/>
      <c r="AC28036" s="123"/>
    </row>
    <row r="28037" spans="5:29" s="2" customFormat="1">
      <c r="E28037" s="120"/>
      <c r="M28037" s="120"/>
      <c r="N28037" s="120"/>
      <c r="U28037" s="121"/>
      <c r="V28037" s="122"/>
      <c r="W28037" s="123"/>
      <c r="AC28037" s="123"/>
    </row>
    <row r="28038" spans="5:29" s="2" customFormat="1">
      <c r="E28038" s="120"/>
      <c r="M28038" s="120"/>
      <c r="N28038" s="120"/>
      <c r="U28038" s="121"/>
      <c r="V28038" s="122"/>
      <c r="W28038" s="123"/>
      <c r="AC28038" s="123"/>
    </row>
    <row r="28039" spans="5:29" s="2" customFormat="1">
      <c r="E28039" s="120"/>
      <c r="M28039" s="120"/>
      <c r="N28039" s="120"/>
      <c r="U28039" s="121"/>
      <c r="V28039" s="122"/>
      <c r="W28039" s="123"/>
      <c r="AC28039" s="123"/>
    </row>
    <row r="28040" spans="5:29" s="2" customFormat="1">
      <c r="E28040" s="120"/>
      <c r="M28040" s="120"/>
      <c r="N28040" s="120"/>
      <c r="U28040" s="121"/>
      <c r="V28040" s="122"/>
      <c r="W28040" s="123"/>
      <c r="AC28040" s="123"/>
    </row>
    <row r="28041" spans="5:29" s="2" customFormat="1">
      <c r="E28041" s="120"/>
      <c r="M28041" s="120"/>
      <c r="N28041" s="120"/>
      <c r="U28041" s="121"/>
      <c r="V28041" s="122"/>
      <c r="W28041" s="123"/>
      <c r="AC28041" s="123"/>
    </row>
    <row r="28042" spans="5:29" s="2" customFormat="1">
      <c r="E28042" s="120"/>
      <c r="M28042" s="120"/>
      <c r="N28042" s="120"/>
      <c r="U28042" s="121"/>
      <c r="V28042" s="122"/>
      <c r="W28042" s="123"/>
      <c r="AC28042" s="123"/>
    </row>
    <row r="28043" spans="5:29" s="2" customFormat="1">
      <c r="E28043" s="120"/>
      <c r="M28043" s="120"/>
      <c r="N28043" s="120"/>
      <c r="U28043" s="121"/>
      <c r="V28043" s="122"/>
      <c r="W28043" s="123"/>
      <c r="AC28043" s="123"/>
    </row>
    <row r="28044" spans="5:29" s="2" customFormat="1">
      <c r="E28044" s="120"/>
      <c r="M28044" s="120"/>
      <c r="N28044" s="120"/>
      <c r="U28044" s="121"/>
      <c r="V28044" s="122"/>
      <c r="W28044" s="123"/>
      <c r="AC28044" s="123"/>
    </row>
    <row r="28045" spans="5:29" s="2" customFormat="1">
      <c r="E28045" s="120"/>
      <c r="M28045" s="120"/>
      <c r="N28045" s="120"/>
      <c r="U28045" s="121"/>
      <c r="V28045" s="122"/>
      <c r="W28045" s="123"/>
      <c r="AC28045" s="123"/>
    </row>
    <row r="28046" spans="5:29" s="2" customFormat="1">
      <c r="E28046" s="120"/>
      <c r="M28046" s="120"/>
      <c r="N28046" s="120"/>
      <c r="U28046" s="121"/>
      <c r="V28046" s="122"/>
      <c r="W28046" s="123"/>
      <c r="AC28046" s="123"/>
    </row>
    <row r="28047" spans="5:29" s="2" customFormat="1">
      <c r="E28047" s="120"/>
      <c r="M28047" s="120"/>
      <c r="N28047" s="120"/>
      <c r="U28047" s="121"/>
      <c r="V28047" s="122"/>
      <c r="W28047" s="123"/>
      <c r="AC28047" s="123"/>
    </row>
    <row r="28048" spans="5:29" s="2" customFormat="1">
      <c r="E28048" s="120"/>
      <c r="M28048" s="120"/>
      <c r="N28048" s="120"/>
      <c r="U28048" s="121"/>
      <c r="V28048" s="122"/>
      <c r="W28048" s="123"/>
      <c r="AC28048" s="123"/>
    </row>
    <row r="28049" spans="5:29" s="2" customFormat="1">
      <c r="E28049" s="120"/>
      <c r="M28049" s="120"/>
      <c r="N28049" s="120"/>
      <c r="U28049" s="121"/>
      <c r="V28049" s="122"/>
      <c r="W28049" s="123"/>
      <c r="AC28049" s="123"/>
    </row>
    <row r="28050" spans="5:29" s="2" customFormat="1">
      <c r="E28050" s="120"/>
      <c r="M28050" s="120"/>
      <c r="N28050" s="120"/>
      <c r="U28050" s="121"/>
      <c r="V28050" s="122"/>
      <c r="W28050" s="123"/>
      <c r="AC28050" s="123"/>
    </row>
    <row r="28051" spans="5:29" s="2" customFormat="1">
      <c r="E28051" s="120"/>
      <c r="M28051" s="120"/>
      <c r="N28051" s="120"/>
      <c r="U28051" s="121"/>
      <c r="V28051" s="122"/>
      <c r="W28051" s="123"/>
      <c r="AC28051" s="123"/>
    </row>
    <row r="28052" spans="5:29" s="2" customFormat="1">
      <c r="E28052" s="120"/>
      <c r="M28052" s="120"/>
      <c r="N28052" s="120"/>
      <c r="U28052" s="121"/>
      <c r="V28052" s="122"/>
      <c r="W28052" s="123"/>
      <c r="AC28052" s="123"/>
    </row>
    <row r="28053" spans="5:29" s="2" customFormat="1">
      <c r="E28053" s="120"/>
      <c r="M28053" s="120"/>
      <c r="N28053" s="120"/>
      <c r="U28053" s="121"/>
      <c r="V28053" s="122"/>
      <c r="W28053" s="123"/>
      <c r="AC28053" s="123"/>
    </row>
    <row r="28054" spans="5:29" s="2" customFormat="1">
      <c r="E28054" s="120"/>
      <c r="M28054" s="120"/>
      <c r="N28054" s="120"/>
      <c r="U28054" s="121"/>
      <c r="V28054" s="122"/>
      <c r="W28054" s="123"/>
      <c r="AC28054" s="123"/>
    </row>
    <row r="28055" spans="5:29" s="2" customFormat="1">
      <c r="E28055" s="120"/>
      <c r="M28055" s="120"/>
      <c r="N28055" s="120"/>
      <c r="U28055" s="121"/>
      <c r="V28055" s="122"/>
      <c r="W28055" s="123"/>
      <c r="AC28055" s="123"/>
    </row>
    <row r="28056" spans="5:29" s="2" customFormat="1">
      <c r="E28056" s="120"/>
      <c r="M28056" s="120"/>
      <c r="N28056" s="120"/>
      <c r="U28056" s="121"/>
      <c r="V28056" s="122"/>
      <c r="W28056" s="123"/>
      <c r="AC28056" s="123"/>
    </row>
    <row r="28057" spans="5:29" s="2" customFormat="1">
      <c r="E28057" s="120"/>
      <c r="M28057" s="120"/>
      <c r="N28057" s="120"/>
      <c r="U28057" s="121"/>
      <c r="V28057" s="122"/>
      <c r="W28057" s="123"/>
      <c r="AC28057" s="123"/>
    </row>
    <row r="28058" spans="5:29" s="2" customFormat="1">
      <c r="E28058" s="120"/>
      <c r="M28058" s="120"/>
      <c r="N28058" s="120"/>
      <c r="U28058" s="121"/>
      <c r="V28058" s="122"/>
      <c r="W28058" s="123"/>
      <c r="AC28058" s="123"/>
    </row>
    <row r="28059" spans="5:29" s="2" customFormat="1">
      <c r="E28059" s="120"/>
      <c r="M28059" s="120"/>
      <c r="N28059" s="120"/>
      <c r="U28059" s="121"/>
      <c r="V28059" s="122"/>
      <c r="W28059" s="123"/>
      <c r="AC28059" s="123"/>
    </row>
    <row r="28060" spans="5:29" s="2" customFormat="1">
      <c r="E28060" s="120"/>
      <c r="M28060" s="120"/>
      <c r="N28060" s="120"/>
      <c r="U28060" s="121"/>
      <c r="V28060" s="122"/>
      <c r="W28060" s="123"/>
      <c r="AC28060" s="123"/>
    </row>
    <row r="28061" spans="5:29" s="2" customFormat="1">
      <c r="E28061" s="120"/>
      <c r="M28061" s="120"/>
      <c r="N28061" s="120"/>
      <c r="U28061" s="121"/>
      <c r="V28061" s="122"/>
      <c r="W28061" s="123"/>
      <c r="AC28061" s="123"/>
    </row>
    <row r="28062" spans="5:29" s="2" customFormat="1">
      <c r="E28062" s="120"/>
      <c r="M28062" s="120"/>
      <c r="N28062" s="120"/>
      <c r="U28062" s="121"/>
      <c r="V28062" s="122"/>
      <c r="W28062" s="123"/>
      <c r="AC28062" s="123"/>
    </row>
    <row r="28063" spans="5:29" s="2" customFormat="1">
      <c r="E28063" s="120"/>
      <c r="M28063" s="120"/>
      <c r="N28063" s="120"/>
      <c r="U28063" s="121"/>
      <c r="V28063" s="122"/>
      <c r="W28063" s="123"/>
      <c r="AC28063" s="123"/>
    </row>
    <row r="28064" spans="5:29" s="2" customFormat="1">
      <c r="E28064" s="120"/>
      <c r="M28064" s="120"/>
      <c r="N28064" s="120"/>
      <c r="U28064" s="121"/>
      <c r="V28064" s="122"/>
      <c r="W28064" s="123"/>
      <c r="AC28064" s="123"/>
    </row>
    <row r="28065" spans="5:29" s="2" customFormat="1">
      <c r="E28065" s="120"/>
      <c r="M28065" s="120"/>
      <c r="N28065" s="120"/>
      <c r="U28065" s="121"/>
      <c r="V28065" s="122"/>
      <c r="W28065" s="123"/>
      <c r="AC28065" s="123"/>
    </row>
    <row r="28066" spans="5:29" s="2" customFormat="1">
      <c r="E28066" s="120"/>
      <c r="M28066" s="120"/>
      <c r="N28066" s="120"/>
      <c r="U28066" s="121"/>
      <c r="V28066" s="122"/>
      <c r="W28066" s="123"/>
      <c r="AC28066" s="123"/>
    </row>
    <row r="28067" spans="5:29" s="2" customFormat="1">
      <c r="E28067" s="120"/>
      <c r="M28067" s="120"/>
      <c r="N28067" s="120"/>
      <c r="U28067" s="121"/>
      <c r="V28067" s="122"/>
      <c r="W28067" s="123"/>
      <c r="AC28067" s="123"/>
    </row>
    <row r="28068" spans="5:29" s="2" customFormat="1">
      <c r="E28068" s="120"/>
      <c r="M28068" s="120"/>
      <c r="N28068" s="120"/>
      <c r="U28068" s="121"/>
      <c r="V28068" s="122"/>
      <c r="W28068" s="123"/>
      <c r="AC28068" s="123"/>
    </row>
    <row r="28069" spans="5:29" s="2" customFormat="1">
      <c r="E28069" s="120"/>
      <c r="M28069" s="120"/>
      <c r="N28069" s="120"/>
      <c r="U28069" s="121"/>
      <c r="V28069" s="122"/>
      <c r="W28069" s="123"/>
      <c r="AC28069" s="123"/>
    </row>
    <row r="28070" spans="5:29" s="2" customFormat="1">
      <c r="E28070" s="120"/>
      <c r="M28070" s="120"/>
      <c r="N28070" s="120"/>
      <c r="U28070" s="121"/>
      <c r="V28070" s="122"/>
      <c r="W28070" s="123"/>
      <c r="AC28070" s="123"/>
    </row>
    <row r="28071" spans="5:29" s="2" customFormat="1">
      <c r="E28071" s="120"/>
      <c r="M28071" s="120"/>
      <c r="N28071" s="120"/>
      <c r="U28071" s="121"/>
      <c r="V28071" s="122"/>
      <c r="W28071" s="123"/>
      <c r="AC28071" s="123"/>
    </row>
    <row r="28072" spans="5:29" s="2" customFormat="1">
      <c r="E28072" s="120"/>
      <c r="M28072" s="120"/>
      <c r="N28072" s="120"/>
      <c r="U28072" s="121"/>
      <c r="V28072" s="122"/>
      <c r="W28072" s="123"/>
      <c r="AC28072" s="123"/>
    </row>
    <row r="28073" spans="5:29" s="2" customFormat="1">
      <c r="E28073" s="120"/>
      <c r="M28073" s="120"/>
      <c r="N28073" s="120"/>
      <c r="U28073" s="121"/>
      <c r="V28073" s="122"/>
      <c r="W28073" s="123"/>
      <c r="AC28073" s="123"/>
    </row>
    <row r="28074" spans="5:29" s="2" customFormat="1">
      <c r="E28074" s="120"/>
      <c r="M28074" s="120"/>
      <c r="N28074" s="120"/>
      <c r="U28074" s="121"/>
      <c r="V28074" s="122"/>
      <c r="W28074" s="123"/>
      <c r="AC28074" s="123"/>
    </row>
    <row r="28075" spans="5:29" s="2" customFormat="1">
      <c r="E28075" s="120"/>
      <c r="M28075" s="120"/>
      <c r="N28075" s="120"/>
      <c r="U28075" s="121"/>
      <c r="V28075" s="122"/>
      <c r="W28075" s="123"/>
      <c r="AC28075" s="123"/>
    </row>
    <row r="28076" spans="5:29" s="2" customFormat="1">
      <c r="E28076" s="120"/>
      <c r="M28076" s="120"/>
      <c r="N28076" s="120"/>
      <c r="U28076" s="121"/>
      <c r="V28076" s="122"/>
      <c r="W28076" s="123"/>
      <c r="AC28076" s="123"/>
    </row>
    <row r="28077" spans="5:29" s="2" customFormat="1">
      <c r="E28077" s="120"/>
      <c r="M28077" s="120"/>
      <c r="N28077" s="120"/>
      <c r="U28077" s="121"/>
      <c r="V28077" s="122"/>
      <c r="W28077" s="123"/>
      <c r="AC28077" s="123"/>
    </row>
    <row r="28078" spans="5:29" s="2" customFormat="1">
      <c r="E28078" s="120"/>
      <c r="M28078" s="120"/>
      <c r="N28078" s="120"/>
      <c r="U28078" s="121"/>
      <c r="V28078" s="122"/>
      <c r="W28078" s="123"/>
      <c r="AC28078" s="123"/>
    </row>
    <row r="28079" spans="5:29" s="2" customFormat="1">
      <c r="E28079" s="120"/>
      <c r="M28079" s="120"/>
      <c r="N28079" s="120"/>
      <c r="U28079" s="121"/>
      <c r="V28079" s="122"/>
      <c r="W28079" s="123"/>
      <c r="AC28079" s="123"/>
    </row>
    <row r="28080" spans="5:29" s="2" customFormat="1">
      <c r="E28080" s="120"/>
      <c r="M28080" s="120"/>
      <c r="N28080" s="120"/>
      <c r="U28080" s="121"/>
      <c r="V28080" s="122"/>
      <c r="W28080" s="123"/>
      <c r="AC28080" s="123"/>
    </row>
    <row r="28081" spans="5:29" s="2" customFormat="1">
      <c r="E28081" s="120"/>
      <c r="M28081" s="120"/>
      <c r="N28081" s="120"/>
      <c r="U28081" s="121"/>
      <c r="V28081" s="122"/>
      <c r="W28081" s="123"/>
      <c r="AC28081" s="123"/>
    </row>
    <row r="28082" spans="5:29" s="2" customFormat="1">
      <c r="E28082" s="120"/>
      <c r="M28082" s="120"/>
      <c r="N28082" s="120"/>
      <c r="U28082" s="121"/>
      <c r="V28082" s="122"/>
      <c r="W28082" s="123"/>
      <c r="AC28082" s="123"/>
    </row>
    <row r="28083" spans="5:29" s="2" customFormat="1">
      <c r="E28083" s="120"/>
      <c r="M28083" s="120"/>
      <c r="N28083" s="120"/>
      <c r="U28083" s="121"/>
      <c r="V28083" s="122"/>
      <c r="W28083" s="123"/>
      <c r="AC28083" s="123"/>
    </row>
    <row r="28084" spans="5:29" s="2" customFormat="1">
      <c r="E28084" s="120"/>
      <c r="M28084" s="120"/>
      <c r="N28084" s="120"/>
      <c r="U28084" s="121"/>
      <c r="V28084" s="122"/>
      <c r="W28084" s="123"/>
      <c r="AC28084" s="123"/>
    </row>
    <row r="28085" spans="5:29" s="2" customFormat="1">
      <c r="E28085" s="120"/>
      <c r="M28085" s="120"/>
      <c r="N28085" s="120"/>
      <c r="U28085" s="121"/>
      <c r="V28085" s="122"/>
      <c r="W28085" s="123"/>
      <c r="AC28085" s="123"/>
    </row>
    <row r="28086" spans="5:29" s="2" customFormat="1">
      <c r="E28086" s="120"/>
      <c r="M28086" s="120"/>
      <c r="N28086" s="120"/>
      <c r="U28086" s="121"/>
      <c r="V28086" s="122"/>
      <c r="W28086" s="123"/>
      <c r="AC28086" s="123"/>
    </row>
    <row r="28087" spans="5:29" s="2" customFormat="1">
      <c r="E28087" s="120"/>
      <c r="M28087" s="120"/>
      <c r="N28087" s="120"/>
      <c r="U28087" s="121"/>
      <c r="V28087" s="122"/>
      <c r="W28087" s="123"/>
      <c r="AC28087" s="123"/>
    </row>
    <row r="28088" spans="5:29" s="2" customFormat="1">
      <c r="E28088" s="120"/>
      <c r="M28088" s="120"/>
      <c r="N28088" s="120"/>
      <c r="U28088" s="121"/>
      <c r="V28088" s="122"/>
      <c r="W28088" s="123"/>
      <c r="AC28088" s="123"/>
    </row>
    <row r="28089" spans="5:29" s="2" customFormat="1">
      <c r="E28089" s="120"/>
      <c r="M28089" s="120"/>
      <c r="N28089" s="120"/>
      <c r="U28089" s="121"/>
      <c r="V28089" s="122"/>
      <c r="W28089" s="123"/>
      <c r="AC28089" s="123"/>
    </row>
    <row r="28090" spans="5:29" s="2" customFormat="1">
      <c r="E28090" s="120"/>
      <c r="M28090" s="120"/>
      <c r="N28090" s="120"/>
      <c r="U28090" s="121"/>
      <c r="V28090" s="122"/>
      <c r="W28090" s="123"/>
      <c r="AC28090" s="123"/>
    </row>
    <row r="28091" spans="5:29" s="2" customFormat="1">
      <c r="E28091" s="120"/>
      <c r="M28091" s="120"/>
      <c r="N28091" s="120"/>
      <c r="U28091" s="121"/>
      <c r="V28091" s="122"/>
      <c r="W28091" s="123"/>
      <c r="AC28091" s="123"/>
    </row>
    <row r="28092" spans="5:29" s="2" customFormat="1">
      <c r="E28092" s="120"/>
      <c r="M28092" s="120"/>
      <c r="N28092" s="120"/>
      <c r="U28092" s="121"/>
      <c r="V28092" s="122"/>
      <c r="W28092" s="123"/>
      <c r="AC28092" s="123"/>
    </row>
    <row r="28093" spans="5:29" s="2" customFormat="1">
      <c r="E28093" s="120"/>
      <c r="M28093" s="120"/>
      <c r="N28093" s="120"/>
      <c r="U28093" s="121"/>
      <c r="V28093" s="122"/>
      <c r="W28093" s="123"/>
      <c r="AC28093" s="123"/>
    </row>
    <row r="28094" spans="5:29" s="2" customFormat="1">
      <c r="E28094" s="120"/>
      <c r="M28094" s="120"/>
      <c r="N28094" s="120"/>
      <c r="U28094" s="121"/>
      <c r="V28094" s="122"/>
      <c r="W28094" s="123"/>
      <c r="AC28094" s="123"/>
    </row>
    <row r="28095" spans="5:29" s="2" customFormat="1">
      <c r="E28095" s="120"/>
      <c r="M28095" s="120"/>
      <c r="N28095" s="120"/>
      <c r="U28095" s="121"/>
      <c r="V28095" s="122"/>
      <c r="W28095" s="123"/>
      <c r="AC28095" s="123"/>
    </row>
    <row r="28096" spans="5:29" s="2" customFormat="1">
      <c r="E28096" s="120"/>
      <c r="M28096" s="120"/>
      <c r="N28096" s="120"/>
      <c r="U28096" s="121"/>
      <c r="V28096" s="122"/>
      <c r="W28096" s="123"/>
      <c r="AC28096" s="123"/>
    </row>
    <row r="28097" spans="5:29" s="2" customFormat="1">
      <c r="E28097" s="120"/>
      <c r="M28097" s="120"/>
      <c r="N28097" s="120"/>
      <c r="U28097" s="121"/>
      <c r="V28097" s="122"/>
      <c r="W28097" s="123"/>
      <c r="AC28097" s="123"/>
    </row>
    <row r="28098" spans="5:29" s="2" customFormat="1">
      <c r="E28098" s="120"/>
      <c r="M28098" s="120"/>
      <c r="N28098" s="120"/>
      <c r="U28098" s="121"/>
      <c r="V28098" s="122"/>
      <c r="W28098" s="123"/>
      <c r="AC28098" s="123"/>
    </row>
    <row r="28099" spans="5:29" s="2" customFormat="1">
      <c r="E28099" s="120"/>
      <c r="M28099" s="120"/>
      <c r="N28099" s="120"/>
      <c r="U28099" s="121"/>
      <c r="V28099" s="122"/>
      <c r="W28099" s="123"/>
      <c r="AC28099" s="123"/>
    </row>
    <row r="28100" spans="5:29" s="2" customFormat="1">
      <c r="E28100" s="120"/>
      <c r="M28100" s="120"/>
      <c r="N28100" s="120"/>
      <c r="U28100" s="121"/>
      <c r="V28100" s="122"/>
      <c r="W28100" s="123"/>
      <c r="AC28100" s="123"/>
    </row>
    <row r="28101" spans="5:29" s="2" customFormat="1">
      <c r="E28101" s="120"/>
      <c r="M28101" s="120"/>
      <c r="N28101" s="120"/>
      <c r="U28101" s="121"/>
      <c r="V28101" s="122"/>
      <c r="W28101" s="123"/>
      <c r="AC28101" s="123"/>
    </row>
    <row r="28102" spans="5:29" s="2" customFormat="1">
      <c r="E28102" s="120"/>
      <c r="M28102" s="120"/>
      <c r="N28102" s="120"/>
      <c r="U28102" s="121"/>
      <c r="V28102" s="122"/>
      <c r="W28102" s="123"/>
      <c r="AC28102" s="123"/>
    </row>
    <row r="28103" spans="5:29" s="2" customFormat="1">
      <c r="E28103" s="120"/>
      <c r="M28103" s="120"/>
      <c r="N28103" s="120"/>
      <c r="U28103" s="121"/>
      <c r="V28103" s="122"/>
      <c r="W28103" s="123"/>
      <c r="AC28103" s="123"/>
    </row>
    <row r="28104" spans="5:29" s="2" customFormat="1">
      <c r="E28104" s="120"/>
      <c r="M28104" s="120"/>
      <c r="N28104" s="120"/>
      <c r="U28104" s="121"/>
      <c r="V28104" s="122"/>
      <c r="W28104" s="123"/>
      <c r="AC28104" s="123"/>
    </row>
    <row r="28105" spans="5:29" s="2" customFormat="1">
      <c r="E28105" s="120"/>
      <c r="M28105" s="120"/>
      <c r="N28105" s="120"/>
      <c r="U28105" s="121"/>
      <c r="V28105" s="122"/>
      <c r="W28105" s="123"/>
      <c r="AC28105" s="123"/>
    </row>
    <row r="28106" spans="5:29" s="2" customFormat="1">
      <c r="E28106" s="120"/>
      <c r="M28106" s="120"/>
      <c r="N28106" s="120"/>
      <c r="U28106" s="121"/>
      <c r="V28106" s="122"/>
      <c r="W28106" s="123"/>
      <c r="AC28106" s="123"/>
    </row>
    <row r="28107" spans="5:29" s="2" customFormat="1">
      <c r="E28107" s="120"/>
      <c r="M28107" s="120"/>
      <c r="N28107" s="120"/>
      <c r="U28107" s="121"/>
      <c r="V28107" s="122"/>
      <c r="W28107" s="123"/>
      <c r="AC28107" s="123"/>
    </row>
    <row r="28108" spans="5:29" s="2" customFormat="1">
      <c r="E28108" s="120"/>
      <c r="M28108" s="120"/>
      <c r="N28108" s="120"/>
      <c r="U28108" s="121"/>
      <c r="V28108" s="122"/>
      <c r="W28108" s="123"/>
      <c r="AC28108" s="123"/>
    </row>
    <row r="28109" spans="5:29" s="2" customFormat="1">
      <c r="E28109" s="120"/>
      <c r="M28109" s="120"/>
      <c r="N28109" s="120"/>
      <c r="U28109" s="121"/>
      <c r="V28109" s="122"/>
      <c r="W28109" s="123"/>
      <c r="AC28109" s="123"/>
    </row>
    <row r="28110" spans="5:29" s="2" customFormat="1">
      <c r="E28110" s="120"/>
      <c r="M28110" s="120"/>
      <c r="N28110" s="120"/>
      <c r="U28110" s="121"/>
      <c r="V28110" s="122"/>
      <c r="W28110" s="123"/>
      <c r="AC28110" s="123"/>
    </row>
    <row r="28111" spans="5:29" s="2" customFormat="1">
      <c r="E28111" s="120"/>
      <c r="M28111" s="120"/>
      <c r="N28111" s="120"/>
      <c r="U28111" s="121"/>
      <c r="V28111" s="122"/>
      <c r="W28111" s="123"/>
      <c r="AC28111" s="123"/>
    </row>
    <row r="28112" spans="5:29" s="2" customFormat="1">
      <c r="E28112" s="120"/>
      <c r="M28112" s="120"/>
      <c r="N28112" s="120"/>
      <c r="U28112" s="121"/>
      <c r="V28112" s="122"/>
      <c r="W28112" s="123"/>
      <c r="AC28112" s="123"/>
    </row>
    <row r="28113" spans="5:29" s="2" customFormat="1">
      <c r="E28113" s="120"/>
      <c r="M28113" s="120"/>
      <c r="N28113" s="120"/>
      <c r="U28113" s="121"/>
      <c r="V28113" s="122"/>
      <c r="W28113" s="123"/>
      <c r="AC28113" s="123"/>
    </row>
    <row r="28114" spans="5:29" s="2" customFormat="1">
      <c r="E28114" s="120"/>
      <c r="M28114" s="120"/>
      <c r="N28114" s="120"/>
      <c r="U28114" s="121"/>
      <c r="V28114" s="122"/>
      <c r="W28114" s="123"/>
      <c r="AC28114" s="123"/>
    </row>
    <row r="28115" spans="5:29" s="2" customFormat="1">
      <c r="E28115" s="120"/>
      <c r="M28115" s="120"/>
      <c r="N28115" s="120"/>
      <c r="U28115" s="121"/>
      <c r="V28115" s="122"/>
      <c r="W28115" s="123"/>
      <c r="AC28115" s="123"/>
    </row>
    <row r="28116" spans="5:29" s="2" customFormat="1">
      <c r="E28116" s="120"/>
      <c r="M28116" s="120"/>
      <c r="N28116" s="120"/>
      <c r="U28116" s="121"/>
      <c r="V28116" s="122"/>
      <c r="W28116" s="123"/>
      <c r="AC28116" s="123"/>
    </row>
    <row r="28117" spans="5:29" s="2" customFormat="1">
      <c r="E28117" s="120"/>
      <c r="M28117" s="120"/>
      <c r="N28117" s="120"/>
      <c r="U28117" s="121"/>
      <c r="V28117" s="122"/>
      <c r="W28117" s="123"/>
      <c r="AC28117" s="123"/>
    </row>
    <row r="28118" spans="5:29" s="2" customFormat="1">
      <c r="E28118" s="120"/>
      <c r="M28118" s="120"/>
      <c r="N28118" s="120"/>
      <c r="U28118" s="121"/>
      <c r="V28118" s="122"/>
      <c r="W28118" s="123"/>
      <c r="AC28118" s="123"/>
    </row>
    <row r="28119" spans="5:29" s="2" customFormat="1">
      <c r="E28119" s="120"/>
      <c r="M28119" s="120"/>
      <c r="N28119" s="120"/>
      <c r="U28119" s="121"/>
      <c r="V28119" s="122"/>
      <c r="W28119" s="123"/>
      <c r="AC28119" s="123"/>
    </row>
    <row r="28120" spans="5:29" s="2" customFormat="1">
      <c r="E28120" s="120"/>
      <c r="M28120" s="120"/>
      <c r="N28120" s="120"/>
      <c r="U28120" s="121"/>
      <c r="V28120" s="122"/>
      <c r="W28120" s="123"/>
      <c r="AC28120" s="123"/>
    </row>
    <row r="28121" spans="5:29" s="2" customFormat="1">
      <c r="E28121" s="120"/>
      <c r="M28121" s="120"/>
      <c r="N28121" s="120"/>
      <c r="U28121" s="121"/>
      <c r="V28121" s="122"/>
      <c r="W28121" s="123"/>
      <c r="AC28121" s="123"/>
    </row>
    <row r="28122" spans="5:29" s="2" customFormat="1">
      <c r="E28122" s="120"/>
      <c r="M28122" s="120"/>
      <c r="N28122" s="120"/>
      <c r="U28122" s="121"/>
      <c r="V28122" s="122"/>
      <c r="W28122" s="123"/>
      <c r="AC28122" s="123"/>
    </row>
    <row r="28123" spans="5:29" s="2" customFormat="1">
      <c r="E28123" s="120"/>
      <c r="M28123" s="120"/>
      <c r="N28123" s="120"/>
      <c r="U28123" s="121"/>
      <c r="V28123" s="122"/>
      <c r="W28123" s="123"/>
      <c r="AC28123" s="123"/>
    </row>
    <row r="28124" spans="5:29" s="2" customFormat="1">
      <c r="E28124" s="120"/>
      <c r="M28124" s="120"/>
      <c r="N28124" s="120"/>
      <c r="U28124" s="121"/>
      <c r="V28124" s="122"/>
      <c r="W28124" s="123"/>
      <c r="AC28124" s="123"/>
    </row>
    <row r="28125" spans="5:29" s="2" customFormat="1">
      <c r="E28125" s="120"/>
      <c r="M28125" s="120"/>
      <c r="N28125" s="120"/>
      <c r="U28125" s="121"/>
      <c r="V28125" s="122"/>
      <c r="W28125" s="123"/>
      <c r="AC28125" s="123"/>
    </row>
    <row r="28126" spans="5:29" s="2" customFormat="1">
      <c r="E28126" s="120"/>
      <c r="M28126" s="120"/>
      <c r="N28126" s="120"/>
      <c r="U28126" s="121"/>
      <c r="V28126" s="122"/>
      <c r="W28126" s="123"/>
      <c r="AC28126" s="123"/>
    </row>
    <row r="28127" spans="5:29" s="2" customFormat="1">
      <c r="E28127" s="120"/>
      <c r="M28127" s="120"/>
      <c r="N28127" s="120"/>
      <c r="U28127" s="121"/>
      <c r="V28127" s="122"/>
      <c r="W28127" s="123"/>
      <c r="AC28127" s="123"/>
    </row>
    <row r="28128" spans="5:29" s="2" customFormat="1">
      <c r="E28128" s="120"/>
      <c r="M28128" s="120"/>
      <c r="N28128" s="120"/>
      <c r="U28128" s="121"/>
      <c r="V28128" s="122"/>
      <c r="W28128" s="123"/>
      <c r="AC28128" s="123"/>
    </row>
    <row r="28129" spans="5:29" s="2" customFormat="1">
      <c r="E28129" s="120"/>
      <c r="M28129" s="120"/>
      <c r="N28129" s="120"/>
      <c r="U28129" s="121"/>
      <c r="V28129" s="122"/>
      <c r="W28129" s="123"/>
      <c r="AC28129" s="123"/>
    </row>
    <row r="28130" spans="5:29" s="2" customFormat="1">
      <c r="E28130" s="120"/>
      <c r="M28130" s="120"/>
      <c r="N28130" s="120"/>
      <c r="U28130" s="121"/>
      <c r="V28130" s="122"/>
      <c r="W28130" s="123"/>
      <c r="AC28130" s="123"/>
    </row>
    <row r="28131" spans="5:29" s="2" customFormat="1">
      <c r="E28131" s="120"/>
      <c r="M28131" s="120"/>
      <c r="N28131" s="120"/>
      <c r="U28131" s="121"/>
      <c r="V28131" s="122"/>
      <c r="W28131" s="123"/>
      <c r="AC28131" s="123"/>
    </row>
    <row r="28132" spans="5:29" s="2" customFormat="1">
      <c r="E28132" s="120"/>
      <c r="M28132" s="120"/>
      <c r="N28132" s="120"/>
      <c r="U28132" s="121"/>
      <c r="V28132" s="122"/>
      <c r="W28132" s="123"/>
      <c r="AC28132" s="123"/>
    </row>
    <row r="28133" spans="5:29" s="2" customFormat="1">
      <c r="E28133" s="120"/>
      <c r="M28133" s="120"/>
      <c r="N28133" s="120"/>
      <c r="U28133" s="121"/>
      <c r="V28133" s="122"/>
      <c r="W28133" s="123"/>
      <c r="AC28133" s="123"/>
    </row>
    <row r="28134" spans="5:29" s="2" customFormat="1">
      <c r="E28134" s="120"/>
      <c r="M28134" s="120"/>
      <c r="N28134" s="120"/>
      <c r="U28134" s="121"/>
      <c r="V28134" s="122"/>
      <c r="W28134" s="123"/>
      <c r="AC28134" s="123"/>
    </row>
    <row r="28135" spans="5:29" s="2" customFormat="1">
      <c r="E28135" s="120"/>
      <c r="M28135" s="120"/>
      <c r="N28135" s="120"/>
      <c r="U28135" s="121"/>
      <c r="V28135" s="122"/>
      <c r="W28135" s="123"/>
      <c r="AC28135" s="123"/>
    </row>
    <row r="28136" spans="5:29" s="2" customFormat="1">
      <c r="E28136" s="120"/>
      <c r="M28136" s="120"/>
      <c r="N28136" s="120"/>
      <c r="U28136" s="121"/>
      <c r="V28136" s="122"/>
      <c r="W28136" s="123"/>
      <c r="AC28136" s="123"/>
    </row>
    <row r="28137" spans="5:29" s="2" customFormat="1">
      <c r="E28137" s="120"/>
      <c r="M28137" s="120"/>
      <c r="N28137" s="120"/>
      <c r="U28137" s="121"/>
      <c r="V28137" s="122"/>
      <c r="W28137" s="123"/>
      <c r="AC28137" s="123"/>
    </row>
    <row r="28138" spans="5:29" s="2" customFormat="1">
      <c r="E28138" s="120"/>
      <c r="M28138" s="120"/>
      <c r="N28138" s="120"/>
      <c r="U28138" s="121"/>
      <c r="V28138" s="122"/>
      <c r="W28138" s="123"/>
      <c r="AC28138" s="123"/>
    </row>
    <row r="28139" spans="5:29" s="2" customFormat="1">
      <c r="E28139" s="120"/>
      <c r="M28139" s="120"/>
      <c r="N28139" s="120"/>
      <c r="U28139" s="121"/>
      <c r="V28139" s="122"/>
      <c r="W28139" s="123"/>
      <c r="AC28139" s="123"/>
    </row>
    <row r="28140" spans="5:29" s="2" customFormat="1">
      <c r="E28140" s="120"/>
      <c r="M28140" s="120"/>
      <c r="N28140" s="120"/>
      <c r="U28140" s="121"/>
      <c r="V28140" s="122"/>
      <c r="W28140" s="123"/>
      <c r="AC28140" s="123"/>
    </row>
    <row r="28141" spans="5:29" s="2" customFormat="1">
      <c r="E28141" s="120"/>
      <c r="M28141" s="120"/>
      <c r="N28141" s="120"/>
      <c r="U28141" s="121"/>
      <c r="V28141" s="122"/>
      <c r="W28141" s="123"/>
      <c r="AC28141" s="123"/>
    </row>
    <row r="28142" spans="5:29" s="2" customFormat="1">
      <c r="E28142" s="120"/>
      <c r="M28142" s="120"/>
      <c r="N28142" s="120"/>
      <c r="U28142" s="121"/>
      <c r="V28142" s="122"/>
      <c r="W28142" s="123"/>
      <c r="AC28142" s="123"/>
    </row>
    <row r="28143" spans="5:29" s="2" customFormat="1">
      <c r="E28143" s="120"/>
      <c r="M28143" s="120"/>
      <c r="N28143" s="120"/>
      <c r="U28143" s="121"/>
      <c r="V28143" s="122"/>
      <c r="W28143" s="123"/>
      <c r="AC28143" s="123"/>
    </row>
    <row r="28144" spans="5:29" s="2" customFormat="1">
      <c r="E28144" s="120"/>
      <c r="M28144" s="120"/>
      <c r="N28144" s="120"/>
      <c r="U28144" s="121"/>
      <c r="V28144" s="122"/>
      <c r="W28144" s="123"/>
      <c r="AC28144" s="123"/>
    </row>
    <row r="28145" spans="5:29" s="2" customFormat="1">
      <c r="E28145" s="120"/>
      <c r="M28145" s="120"/>
      <c r="N28145" s="120"/>
      <c r="U28145" s="121"/>
      <c r="V28145" s="122"/>
      <c r="W28145" s="123"/>
      <c r="AC28145" s="123"/>
    </row>
    <row r="28146" spans="5:29" s="2" customFormat="1">
      <c r="E28146" s="120"/>
      <c r="M28146" s="120"/>
      <c r="N28146" s="120"/>
      <c r="U28146" s="121"/>
      <c r="V28146" s="122"/>
      <c r="W28146" s="123"/>
      <c r="AC28146" s="123"/>
    </row>
    <row r="28147" spans="5:29" s="2" customFormat="1">
      <c r="E28147" s="120"/>
      <c r="M28147" s="120"/>
      <c r="N28147" s="120"/>
      <c r="U28147" s="121"/>
      <c r="V28147" s="122"/>
      <c r="W28147" s="123"/>
      <c r="AC28147" s="123"/>
    </row>
    <row r="28148" spans="5:29" s="2" customFormat="1">
      <c r="E28148" s="120"/>
      <c r="M28148" s="120"/>
      <c r="N28148" s="120"/>
      <c r="U28148" s="121"/>
      <c r="V28148" s="122"/>
      <c r="W28148" s="123"/>
      <c r="AC28148" s="123"/>
    </row>
    <row r="28149" spans="5:29" s="2" customFormat="1">
      <c r="E28149" s="120"/>
      <c r="M28149" s="120"/>
      <c r="N28149" s="120"/>
      <c r="U28149" s="121"/>
      <c r="V28149" s="122"/>
      <c r="W28149" s="123"/>
      <c r="AC28149" s="123"/>
    </row>
    <row r="28150" spans="5:29" s="2" customFormat="1">
      <c r="E28150" s="120"/>
      <c r="M28150" s="120"/>
      <c r="N28150" s="120"/>
      <c r="U28150" s="121"/>
      <c r="V28150" s="122"/>
      <c r="W28150" s="123"/>
      <c r="AC28150" s="123"/>
    </row>
    <row r="28151" spans="5:29" s="2" customFormat="1">
      <c r="E28151" s="120"/>
      <c r="M28151" s="120"/>
      <c r="N28151" s="120"/>
      <c r="U28151" s="121"/>
      <c r="V28151" s="122"/>
      <c r="W28151" s="123"/>
      <c r="AC28151" s="123"/>
    </row>
    <row r="28152" spans="5:29" s="2" customFormat="1">
      <c r="E28152" s="120"/>
      <c r="M28152" s="120"/>
      <c r="N28152" s="120"/>
      <c r="U28152" s="121"/>
      <c r="V28152" s="122"/>
      <c r="W28152" s="123"/>
      <c r="AC28152" s="123"/>
    </row>
    <row r="28153" spans="5:29" s="2" customFormat="1">
      <c r="E28153" s="120"/>
      <c r="M28153" s="120"/>
      <c r="N28153" s="120"/>
      <c r="U28153" s="121"/>
      <c r="V28153" s="122"/>
      <c r="W28153" s="123"/>
      <c r="AC28153" s="123"/>
    </row>
    <row r="28154" spans="5:29" s="2" customFormat="1">
      <c r="E28154" s="120"/>
      <c r="M28154" s="120"/>
      <c r="N28154" s="120"/>
      <c r="U28154" s="121"/>
      <c r="V28154" s="122"/>
      <c r="W28154" s="123"/>
      <c r="AC28154" s="123"/>
    </row>
    <row r="28155" spans="5:29" s="2" customFormat="1">
      <c r="E28155" s="120"/>
      <c r="M28155" s="120"/>
      <c r="N28155" s="120"/>
      <c r="U28155" s="121"/>
      <c r="V28155" s="122"/>
      <c r="W28155" s="123"/>
      <c r="AC28155" s="123"/>
    </row>
    <row r="28156" spans="5:29" s="2" customFormat="1">
      <c r="E28156" s="120"/>
      <c r="M28156" s="120"/>
      <c r="N28156" s="120"/>
      <c r="U28156" s="121"/>
      <c r="V28156" s="122"/>
      <c r="W28156" s="123"/>
      <c r="AC28156" s="123"/>
    </row>
    <row r="28157" spans="5:29" s="2" customFormat="1">
      <c r="E28157" s="120"/>
      <c r="M28157" s="120"/>
      <c r="N28157" s="120"/>
      <c r="U28157" s="121"/>
      <c r="V28157" s="122"/>
      <c r="W28157" s="123"/>
      <c r="AC28157" s="123"/>
    </row>
    <row r="28158" spans="5:29" s="2" customFormat="1">
      <c r="E28158" s="120"/>
      <c r="M28158" s="120"/>
      <c r="N28158" s="120"/>
      <c r="U28158" s="121"/>
      <c r="V28158" s="122"/>
      <c r="W28158" s="123"/>
      <c r="AC28158" s="123"/>
    </row>
    <row r="28159" spans="5:29" s="2" customFormat="1">
      <c r="E28159" s="120"/>
      <c r="M28159" s="120"/>
      <c r="N28159" s="120"/>
      <c r="U28159" s="121"/>
      <c r="V28159" s="122"/>
      <c r="W28159" s="123"/>
      <c r="AC28159" s="123"/>
    </row>
    <row r="28160" spans="5:29" s="2" customFormat="1">
      <c r="E28160" s="120"/>
      <c r="M28160" s="120"/>
      <c r="N28160" s="120"/>
      <c r="U28160" s="121"/>
      <c r="V28160" s="122"/>
      <c r="W28160" s="123"/>
      <c r="AC28160" s="123"/>
    </row>
    <row r="28161" spans="5:29" s="2" customFormat="1">
      <c r="E28161" s="120"/>
      <c r="M28161" s="120"/>
      <c r="N28161" s="120"/>
      <c r="U28161" s="121"/>
      <c r="V28161" s="122"/>
      <c r="W28161" s="123"/>
      <c r="AC28161" s="123"/>
    </row>
    <row r="28162" spans="5:29" s="2" customFormat="1">
      <c r="E28162" s="120"/>
      <c r="M28162" s="120"/>
      <c r="N28162" s="120"/>
      <c r="U28162" s="121"/>
      <c r="V28162" s="122"/>
      <c r="W28162" s="123"/>
      <c r="AC28162" s="123"/>
    </row>
    <row r="28163" spans="5:29" s="2" customFormat="1">
      <c r="E28163" s="120"/>
      <c r="M28163" s="120"/>
      <c r="N28163" s="120"/>
      <c r="U28163" s="121"/>
      <c r="V28163" s="122"/>
      <c r="W28163" s="123"/>
      <c r="AC28163" s="123"/>
    </row>
    <row r="28164" spans="5:29" s="2" customFormat="1">
      <c r="E28164" s="120"/>
      <c r="M28164" s="120"/>
      <c r="N28164" s="120"/>
      <c r="U28164" s="121"/>
      <c r="V28164" s="122"/>
      <c r="W28164" s="123"/>
      <c r="AC28164" s="123"/>
    </row>
    <row r="28165" spans="5:29" s="2" customFormat="1">
      <c r="E28165" s="120"/>
      <c r="M28165" s="120"/>
      <c r="N28165" s="120"/>
      <c r="U28165" s="121"/>
      <c r="V28165" s="122"/>
      <c r="W28165" s="123"/>
      <c r="AC28165" s="123"/>
    </row>
    <row r="28166" spans="5:29" s="2" customFormat="1">
      <c r="E28166" s="120"/>
      <c r="M28166" s="120"/>
      <c r="N28166" s="120"/>
      <c r="U28166" s="121"/>
      <c r="V28166" s="122"/>
      <c r="W28166" s="123"/>
      <c r="AC28166" s="123"/>
    </row>
    <row r="28167" spans="5:29" s="2" customFormat="1">
      <c r="E28167" s="120"/>
      <c r="M28167" s="120"/>
      <c r="N28167" s="120"/>
      <c r="U28167" s="121"/>
      <c r="V28167" s="122"/>
      <c r="W28167" s="123"/>
      <c r="AC28167" s="123"/>
    </row>
    <row r="28168" spans="5:29" s="2" customFormat="1">
      <c r="E28168" s="120"/>
      <c r="M28168" s="120"/>
      <c r="N28168" s="120"/>
      <c r="U28168" s="121"/>
      <c r="V28168" s="122"/>
      <c r="W28168" s="123"/>
      <c r="AC28168" s="123"/>
    </row>
    <row r="28169" spans="5:29" s="2" customFormat="1">
      <c r="E28169" s="120"/>
      <c r="M28169" s="120"/>
      <c r="N28169" s="120"/>
      <c r="U28169" s="121"/>
      <c r="V28169" s="122"/>
      <c r="W28169" s="123"/>
      <c r="AC28169" s="123"/>
    </row>
    <row r="28170" spans="5:29" s="2" customFormat="1">
      <c r="E28170" s="120"/>
      <c r="M28170" s="120"/>
      <c r="N28170" s="120"/>
      <c r="U28170" s="121"/>
      <c r="V28170" s="122"/>
      <c r="W28170" s="123"/>
      <c r="AC28170" s="123"/>
    </row>
    <row r="28171" spans="5:29" s="2" customFormat="1">
      <c r="E28171" s="120"/>
      <c r="M28171" s="120"/>
      <c r="N28171" s="120"/>
      <c r="U28171" s="121"/>
      <c r="V28171" s="122"/>
      <c r="W28171" s="123"/>
      <c r="AC28171" s="123"/>
    </row>
    <row r="28172" spans="5:29" s="2" customFormat="1">
      <c r="E28172" s="120"/>
      <c r="M28172" s="120"/>
      <c r="N28172" s="120"/>
      <c r="U28172" s="121"/>
      <c r="V28172" s="122"/>
      <c r="W28172" s="123"/>
      <c r="AC28172" s="123"/>
    </row>
    <row r="28173" spans="5:29" s="2" customFormat="1">
      <c r="E28173" s="120"/>
      <c r="M28173" s="120"/>
      <c r="N28173" s="120"/>
      <c r="U28173" s="121"/>
      <c r="V28173" s="122"/>
      <c r="W28173" s="123"/>
      <c r="AC28173" s="123"/>
    </row>
    <row r="28174" spans="5:29" s="2" customFormat="1">
      <c r="E28174" s="120"/>
      <c r="M28174" s="120"/>
      <c r="N28174" s="120"/>
      <c r="U28174" s="121"/>
      <c r="V28174" s="122"/>
      <c r="W28174" s="123"/>
      <c r="AC28174" s="123"/>
    </row>
    <row r="28175" spans="5:29" s="2" customFormat="1">
      <c r="E28175" s="120"/>
      <c r="M28175" s="120"/>
      <c r="N28175" s="120"/>
      <c r="U28175" s="121"/>
      <c r="V28175" s="122"/>
      <c r="W28175" s="123"/>
      <c r="AC28175" s="123"/>
    </row>
    <row r="28176" spans="5:29" s="2" customFormat="1">
      <c r="E28176" s="120"/>
      <c r="M28176" s="120"/>
      <c r="N28176" s="120"/>
      <c r="U28176" s="121"/>
      <c r="V28176" s="122"/>
      <c r="W28176" s="123"/>
      <c r="AC28176" s="123"/>
    </row>
    <row r="28177" spans="5:29" s="2" customFormat="1">
      <c r="E28177" s="120"/>
      <c r="M28177" s="120"/>
      <c r="N28177" s="120"/>
      <c r="U28177" s="121"/>
      <c r="V28177" s="122"/>
      <c r="W28177" s="123"/>
      <c r="AC28177" s="123"/>
    </row>
    <row r="28178" spans="5:29" s="2" customFormat="1">
      <c r="E28178" s="120"/>
      <c r="M28178" s="120"/>
      <c r="N28178" s="120"/>
      <c r="U28178" s="121"/>
      <c r="V28178" s="122"/>
      <c r="W28178" s="123"/>
      <c r="AC28178" s="123"/>
    </row>
    <row r="28179" spans="5:29" s="2" customFormat="1">
      <c r="E28179" s="120"/>
      <c r="M28179" s="120"/>
      <c r="N28179" s="120"/>
      <c r="U28179" s="121"/>
      <c r="V28179" s="122"/>
      <c r="W28179" s="123"/>
      <c r="AC28179" s="123"/>
    </row>
    <row r="28180" spans="5:29" s="2" customFormat="1">
      <c r="E28180" s="120"/>
      <c r="M28180" s="120"/>
      <c r="N28180" s="120"/>
      <c r="U28180" s="121"/>
      <c r="V28180" s="122"/>
      <c r="W28180" s="123"/>
      <c r="AC28180" s="123"/>
    </row>
    <row r="28181" spans="5:29" s="2" customFormat="1">
      <c r="E28181" s="120"/>
      <c r="M28181" s="120"/>
      <c r="N28181" s="120"/>
      <c r="U28181" s="121"/>
      <c r="V28181" s="122"/>
      <c r="W28181" s="123"/>
      <c r="AC28181" s="123"/>
    </row>
    <row r="28182" spans="5:29" s="2" customFormat="1">
      <c r="E28182" s="120"/>
      <c r="M28182" s="120"/>
      <c r="N28182" s="120"/>
      <c r="U28182" s="121"/>
      <c r="V28182" s="122"/>
      <c r="W28182" s="123"/>
      <c r="AC28182" s="123"/>
    </row>
    <row r="28183" spans="5:29" s="2" customFormat="1">
      <c r="E28183" s="120"/>
      <c r="M28183" s="120"/>
      <c r="N28183" s="120"/>
      <c r="U28183" s="121"/>
      <c r="V28183" s="122"/>
      <c r="W28183" s="123"/>
      <c r="AC28183" s="123"/>
    </row>
    <row r="28184" spans="5:29" s="2" customFormat="1">
      <c r="E28184" s="120"/>
      <c r="M28184" s="120"/>
      <c r="N28184" s="120"/>
      <c r="U28184" s="121"/>
      <c r="V28184" s="122"/>
      <c r="W28184" s="123"/>
      <c r="AC28184" s="123"/>
    </row>
    <row r="28185" spans="5:29" s="2" customFormat="1">
      <c r="E28185" s="120"/>
      <c r="M28185" s="120"/>
      <c r="N28185" s="120"/>
      <c r="U28185" s="121"/>
      <c r="V28185" s="122"/>
      <c r="W28185" s="123"/>
      <c r="AC28185" s="123"/>
    </row>
    <row r="28186" spans="5:29" s="2" customFormat="1">
      <c r="E28186" s="120"/>
      <c r="M28186" s="120"/>
      <c r="N28186" s="120"/>
      <c r="U28186" s="121"/>
      <c r="V28186" s="122"/>
      <c r="W28186" s="123"/>
      <c r="AC28186" s="123"/>
    </row>
    <row r="28187" spans="5:29" s="2" customFormat="1">
      <c r="E28187" s="120"/>
      <c r="M28187" s="120"/>
      <c r="N28187" s="120"/>
      <c r="U28187" s="121"/>
      <c r="V28187" s="122"/>
      <c r="W28187" s="123"/>
      <c r="AC28187" s="123"/>
    </row>
    <row r="28188" spans="5:29" s="2" customFormat="1">
      <c r="E28188" s="120"/>
      <c r="M28188" s="120"/>
      <c r="N28188" s="120"/>
      <c r="U28188" s="121"/>
      <c r="V28188" s="122"/>
      <c r="W28188" s="123"/>
      <c r="AC28188" s="123"/>
    </row>
    <row r="28189" spans="5:29" s="2" customFormat="1">
      <c r="E28189" s="120"/>
      <c r="M28189" s="120"/>
      <c r="N28189" s="120"/>
      <c r="U28189" s="121"/>
      <c r="V28189" s="122"/>
      <c r="W28189" s="123"/>
      <c r="AC28189" s="123"/>
    </row>
    <row r="28190" spans="5:29" s="2" customFormat="1">
      <c r="E28190" s="120"/>
      <c r="M28190" s="120"/>
      <c r="N28190" s="120"/>
      <c r="U28190" s="121"/>
      <c r="V28190" s="122"/>
      <c r="W28190" s="123"/>
      <c r="AC28190" s="123"/>
    </row>
    <row r="28191" spans="5:29" s="2" customFormat="1">
      <c r="E28191" s="120"/>
      <c r="M28191" s="120"/>
      <c r="N28191" s="120"/>
      <c r="U28191" s="121"/>
      <c r="V28191" s="122"/>
      <c r="W28191" s="123"/>
      <c r="AC28191" s="123"/>
    </row>
    <row r="28192" spans="5:29" s="2" customFormat="1">
      <c r="E28192" s="120"/>
      <c r="M28192" s="120"/>
      <c r="N28192" s="120"/>
      <c r="U28192" s="121"/>
      <c r="V28192" s="122"/>
      <c r="W28192" s="123"/>
      <c r="AC28192" s="123"/>
    </row>
    <row r="28193" spans="5:29" s="2" customFormat="1">
      <c r="E28193" s="120"/>
      <c r="M28193" s="120"/>
      <c r="N28193" s="120"/>
      <c r="U28193" s="121"/>
      <c r="V28193" s="122"/>
      <c r="W28193" s="123"/>
      <c r="AC28193" s="123"/>
    </row>
    <row r="28194" spans="5:29" s="2" customFormat="1">
      <c r="E28194" s="120"/>
      <c r="M28194" s="120"/>
      <c r="N28194" s="120"/>
      <c r="U28194" s="121"/>
      <c r="V28194" s="122"/>
      <c r="W28194" s="123"/>
      <c r="AC28194" s="123"/>
    </row>
    <row r="28195" spans="5:29" s="2" customFormat="1">
      <c r="E28195" s="120"/>
      <c r="M28195" s="120"/>
      <c r="N28195" s="120"/>
      <c r="U28195" s="121"/>
      <c r="V28195" s="122"/>
      <c r="W28195" s="123"/>
      <c r="AC28195" s="123"/>
    </row>
    <row r="28196" spans="5:29" s="2" customFormat="1">
      <c r="E28196" s="120"/>
      <c r="M28196" s="120"/>
      <c r="N28196" s="120"/>
      <c r="U28196" s="121"/>
      <c r="V28196" s="122"/>
      <c r="W28196" s="123"/>
      <c r="AC28196" s="123"/>
    </row>
    <row r="28197" spans="5:29" s="2" customFormat="1">
      <c r="E28197" s="120"/>
      <c r="M28197" s="120"/>
      <c r="N28197" s="120"/>
      <c r="U28197" s="121"/>
      <c r="V28197" s="122"/>
      <c r="W28197" s="123"/>
      <c r="AC28197" s="123"/>
    </row>
    <row r="28198" spans="5:29" s="2" customFormat="1">
      <c r="E28198" s="120"/>
      <c r="M28198" s="120"/>
      <c r="N28198" s="120"/>
      <c r="U28198" s="121"/>
      <c r="V28198" s="122"/>
      <c r="W28198" s="123"/>
      <c r="AC28198" s="123"/>
    </row>
    <row r="28199" spans="5:29" s="2" customFormat="1">
      <c r="E28199" s="120"/>
      <c r="M28199" s="120"/>
      <c r="N28199" s="120"/>
      <c r="U28199" s="121"/>
      <c r="V28199" s="122"/>
      <c r="W28199" s="123"/>
      <c r="AC28199" s="123"/>
    </row>
    <row r="28200" spans="5:29" s="2" customFormat="1">
      <c r="E28200" s="120"/>
      <c r="M28200" s="120"/>
      <c r="N28200" s="120"/>
      <c r="U28200" s="121"/>
      <c r="V28200" s="122"/>
      <c r="W28200" s="123"/>
      <c r="AC28200" s="123"/>
    </row>
    <row r="28201" spans="5:29" s="2" customFormat="1">
      <c r="E28201" s="120"/>
      <c r="M28201" s="120"/>
      <c r="N28201" s="120"/>
      <c r="U28201" s="121"/>
      <c r="V28201" s="122"/>
      <c r="W28201" s="123"/>
      <c r="AC28201" s="123"/>
    </row>
    <row r="28202" spans="5:29" s="2" customFormat="1">
      <c r="E28202" s="120"/>
      <c r="M28202" s="120"/>
      <c r="N28202" s="120"/>
      <c r="U28202" s="121"/>
      <c r="V28202" s="122"/>
      <c r="W28202" s="123"/>
      <c r="AC28202" s="123"/>
    </row>
    <row r="28203" spans="5:29" s="2" customFormat="1">
      <c r="E28203" s="120"/>
      <c r="M28203" s="120"/>
      <c r="N28203" s="120"/>
      <c r="U28203" s="121"/>
      <c r="V28203" s="122"/>
      <c r="W28203" s="123"/>
      <c r="AC28203" s="123"/>
    </row>
    <row r="28204" spans="5:29" s="2" customFormat="1">
      <c r="E28204" s="120"/>
      <c r="M28204" s="120"/>
      <c r="N28204" s="120"/>
      <c r="U28204" s="121"/>
      <c r="V28204" s="122"/>
      <c r="W28204" s="123"/>
      <c r="AC28204" s="123"/>
    </row>
    <row r="28205" spans="5:29" s="2" customFormat="1">
      <c r="E28205" s="120"/>
      <c r="M28205" s="120"/>
      <c r="N28205" s="120"/>
      <c r="U28205" s="121"/>
      <c r="V28205" s="122"/>
      <c r="W28205" s="123"/>
      <c r="AC28205" s="123"/>
    </row>
    <row r="28206" spans="5:29" s="2" customFormat="1">
      <c r="E28206" s="120"/>
      <c r="M28206" s="120"/>
      <c r="N28206" s="120"/>
      <c r="U28206" s="121"/>
      <c r="V28206" s="122"/>
      <c r="W28206" s="123"/>
      <c r="AC28206" s="123"/>
    </row>
    <row r="28207" spans="5:29" s="2" customFormat="1">
      <c r="E28207" s="120"/>
      <c r="M28207" s="120"/>
      <c r="N28207" s="120"/>
      <c r="U28207" s="121"/>
      <c r="V28207" s="122"/>
      <c r="W28207" s="123"/>
      <c r="AC28207" s="123"/>
    </row>
    <row r="28208" spans="5:29" s="2" customFormat="1">
      <c r="E28208" s="120"/>
      <c r="M28208" s="120"/>
      <c r="N28208" s="120"/>
      <c r="U28208" s="121"/>
      <c r="V28208" s="122"/>
      <c r="W28208" s="123"/>
      <c r="AC28208" s="123"/>
    </row>
    <row r="28209" spans="5:29" s="2" customFormat="1">
      <c r="E28209" s="120"/>
      <c r="M28209" s="120"/>
      <c r="N28209" s="120"/>
      <c r="U28209" s="121"/>
      <c r="V28209" s="122"/>
      <c r="W28209" s="123"/>
      <c r="AC28209" s="123"/>
    </row>
    <row r="28210" spans="5:29" s="2" customFormat="1">
      <c r="E28210" s="120"/>
      <c r="M28210" s="120"/>
      <c r="N28210" s="120"/>
      <c r="U28210" s="121"/>
      <c r="V28210" s="122"/>
      <c r="W28210" s="123"/>
      <c r="AC28210" s="123"/>
    </row>
    <row r="28211" spans="5:29" s="2" customFormat="1">
      <c r="E28211" s="120"/>
      <c r="M28211" s="120"/>
      <c r="N28211" s="120"/>
      <c r="U28211" s="121"/>
      <c r="V28211" s="122"/>
      <c r="W28211" s="123"/>
      <c r="AC28211" s="123"/>
    </row>
    <row r="28212" spans="5:29" s="2" customFormat="1">
      <c r="E28212" s="120"/>
      <c r="M28212" s="120"/>
      <c r="N28212" s="120"/>
      <c r="U28212" s="121"/>
      <c r="V28212" s="122"/>
      <c r="W28212" s="123"/>
      <c r="AC28212" s="123"/>
    </row>
    <row r="28213" spans="5:29" s="2" customFormat="1">
      <c r="E28213" s="120"/>
      <c r="M28213" s="120"/>
      <c r="N28213" s="120"/>
      <c r="U28213" s="121"/>
      <c r="V28213" s="122"/>
      <c r="W28213" s="123"/>
      <c r="AC28213" s="123"/>
    </row>
    <row r="28214" spans="5:29" s="2" customFormat="1">
      <c r="E28214" s="120"/>
      <c r="M28214" s="120"/>
      <c r="N28214" s="120"/>
      <c r="U28214" s="121"/>
      <c r="V28214" s="122"/>
      <c r="W28214" s="123"/>
      <c r="AC28214" s="123"/>
    </row>
    <row r="28215" spans="5:29" s="2" customFormat="1">
      <c r="E28215" s="120"/>
      <c r="M28215" s="120"/>
      <c r="N28215" s="120"/>
      <c r="U28215" s="121"/>
      <c r="V28215" s="122"/>
      <c r="W28215" s="123"/>
      <c r="AC28215" s="123"/>
    </row>
    <row r="28216" spans="5:29" s="2" customFormat="1">
      <c r="E28216" s="120"/>
      <c r="M28216" s="120"/>
      <c r="N28216" s="120"/>
      <c r="U28216" s="121"/>
      <c r="V28216" s="122"/>
      <c r="W28216" s="123"/>
      <c r="AC28216" s="123"/>
    </row>
    <row r="28217" spans="5:29" s="2" customFormat="1">
      <c r="E28217" s="120"/>
      <c r="M28217" s="120"/>
      <c r="N28217" s="120"/>
      <c r="U28217" s="121"/>
      <c r="V28217" s="122"/>
      <c r="W28217" s="123"/>
      <c r="AC28217" s="123"/>
    </row>
    <row r="28218" spans="5:29" s="2" customFormat="1">
      <c r="E28218" s="120"/>
      <c r="M28218" s="120"/>
      <c r="N28218" s="120"/>
      <c r="U28218" s="121"/>
      <c r="V28218" s="122"/>
      <c r="W28218" s="123"/>
      <c r="AC28218" s="123"/>
    </row>
    <row r="28219" spans="5:29" s="2" customFormat="1">
      <c r="E28219" s="120"/>
      <c r="M28219" s="120"/>
      <c r="N28219" s="120"/>
      <c r="U28219" s="121"/>
      <c r="V28219" s="122"/>
      <c r="W28219" s="123"/>
      <c r="AC28219" s="123"/>
    </row>
    <row r="28220" spans="5:29" s="2" customFormat="1">
      <c r="E28220" s="120"/>
      <c r="M28220" s="120"/>
      <c r="N28220" s="120"/>
      <c r="U28220" s="121"/>
      <c r="V28220" s="122"/>
      <c r="W28220" s="123"/>
      <c r="AC28220" s="123"/>
    </row>
    <row r="28221" spans="5:29" s="2" customFormat="1">
      <c r="E28221" s="120"/>
      <c r="M28221" s="120"/>
      <c r="N28221" s="120"/>
      <c r="U28221" s="121"/>
      <c r="V28221" s="122"/>
      <c r="W28221" s="123"/>
      <c r="AC28221" s="123"/>
    </row>
    <row r="28222" spans="5:29" s="2" customFormat="1">
      <c r="E28222" s="120"/>
      <c r="M28222" s="120"/>
      <c r="N28222" s="120"/>
      <c r="U28222" s="121"/>
      <c r="V28222" s="122"/>
      <c r="W28222" s="123"/>
      <c r="AC28222" s="123"/>
    </row>
    <row r="28223" spans="5:29" s="2" customFormat="1">
      <c r="E28223" s="120"/>
      <c r="M28223" s="120"/>
      <c r="N28223" s="120"/>
      <c r="U28223" s="121"/>
      <c r="V28223" s="122"/>
      <c r="W28223" s="123"/>
      <c r="AC28223" s="123"/>
    </row>
    <row r="28224" spans="5:29" s="2" customFormat="1">
      <c r="E28224" s="120"/>
      <c r="M28224" s="120"/>
      <c r="N28224" s="120"/>
      <c r="U28224" s="121"/>
      <c r="V28224" s="122"/>
      <c r="W28224" s="123"/>
      <c r="AC28224" s="123"/>
    </row>
    <row r="28225" spans="5:29" s="2" customFormat="1">
      <c r="E28225" s="120"/>
      <c r="M28225" s="120"/>
      <c r="N28225" s="120"/>
      <c r="U28225" s="121"/>
      <c r="V28225" s="122"/>
      <c r="W28225" s="123"/>
      <c r="AC28225" s="123"/>
    </row>
    <row r="28226" spans="5:29" s="2" customFormat="1">
      <c r="E28226" s="120"/>
      <c r="M28226" s="120"/>
      <c r="N28226" s="120"/>
      <c r="U28226" s="121"/>
      <c r="V28226" s="122"/>
      <c r="W28226" s="123"/>
      <c r="AC28226" s="123"/>
    </row>
    <row r="28227" spans="5:29" s="2" customFormat="1">
      <c r="E28227" s="120"/>
      <c r="M28227" s="120"/>
      <c r="N28227" s="120"/>
      <c r="U28227" s="121"/>
      <c r="V28227" s="122"/>
      <c r="W28227" s="123"/>
      <c r="AC28227" s="123"/>
    </row>
    <row r="28228" spans="5:29" s="2" customFormat="1">
      <c r="E28228" s="120"/>
      <c r="M28228" s="120"/>
      <c r="N28228" s="120"/>
      <c r="U28228" s="121"/>
      <c r="V28228" s="122"/>
      <c r="W28228" s="123"/>
      <c r="AC28228" s="123"/>
    </row>
    <row r="28229" spans="5:29" s="2" customFormat="1">
      <c r="E28229" s="120"/>
      <c r="M28229" s="120"/>
      <c r="N28229" s="120"/>
      <c r="U28229" s="121"/>
      <c r="V28229" s="122"/>
      <c r="W28229" s="123"/>
      <c r="AC28229" s="123"/>
    </row>
    <row r="28230" spans="5:29" s="2" customFormat="1">
      <c r="E28230" s="120"/>
      <c r="M28230" s="120"/>
      <c r="N28230" s="120"/>
      <c r="U28230" s="121"/>
      <c r="V28230" s="122"/>
      <c r="W28230" s="123"/>
      <c r="AC28230" s="123"/>
    </row>
    <row r="28231" spans="5:29" s="2" customFormat="1">
      <c r="E28231" s="120"/>
      <c r="M28231" s="120"/>
      <c r="N28231" s="120"/>
      <c r="U28231" s="121"/>
      <c r="V28231" s="122"/>
      <c r="W28231" s="123"/>
      <c r="AC28231" s="123"/>
    </row>
    <row r="28232" spans="5:29" s="2" customFormat="1">
      <c r="E28232" s="120"/>
      <c r="M28232" s="120"/>
      <c r="N28232" s="120"/>
      <c r="U28232" s="121"/>
      <c r="V28232" s="122"/>
      <c r="W28232" s="123"/>
      <c r="AC28232" s="123"/>
    </row>
    <row r="28233" spans="5:29" s="2" customFormat="1">
      <c r="E28233" s="120"/>
      <c r="M28233" s="120"/>
      <c r="N28233" s="120"/>
      <c r="U28233" s="121"/>
      <c r="V28233" s="122"/>
      <c r="W28233" s="123"/>
      <c r="AC28233" s="123"/>
    </row>
    <row r="28234" spans="5:29" s="2" customFormat="1">
      <c r="E28234" s="120"/>
      <c r="M28234" s="120"/>
      <c r="N28234" s="120"/>
      <c r="U28234" s="121"/>
      <c r="V28234" s="122"/>
      <c r="W28234" s="123"/>
      <c r="AC28234" s="123"/>
    </row>
    <row r="28235" spans="5:29" s="2" customFormat="1">
      <c r="E28235" s="120"/>
      <c r="M28235" s="120"/>
      <c r="N28235" s="120"/>
      <c r="U28235" s="121"/>
      <c r="V28235" s="122"/>
      <c r="W28235" s="123"/>
      <c r="AC28235" s="123"/>
    </row>
    <row r="28236" spans="5:29" s="2" customFormat="1">
      <c r="E28236" s="120"/>
      <c r="M28236" s="120"/>
      <c r="N28236" s="120"/>
      <c r="U28236" s="121"/>
      <c r="V28236" s="122"/>
      <c r="W28236" s="123"/>
      <c r="AC28236" s="123"/>
    </row>
    <row r="28237" spans="5:29" s="2" customFormat="1">
      <c r="E28237" s="120"/>
      <c r="M28237" s="120"/>
      <c r="N28237" s="120"/>
      <c r="U28237" s="121"/>
      <c r="V28237" s="122"/>
      <c r="W28237" s="123"/>
      <c r="AC28237" s="123"/>
    </row>
    <row r="28238" spans="5:29" s="2" customFormat="1">
      <c r="E28238" s="120"/>
      <c r="M28238" s="120"/>
      <c r="N28238" s="120"/>
      <c r="U28238" s="121"/>
      <c r="V28238" s="122"/>
      <c r="W28238" s="123"/>
      <c r="AC28238" s="123"/>
    </row>
    <row r="28239" spans="5:29" s="2" customFormat="1">
      <c r="E28239" s="120"/>
      <c r="M28239" s="120"/>
      <c r="N28239" s="120"/>
      <c r="U28239" s="121"/>
      <c r="V28239" s="122"/>
      <c r="W28239" s="123"/>
      <c r="AC28239" s="123"/>
    </row>
    <row r="28240" spans="5:29" s="2" customFormat="1">
      <c r="E28240" s="120"/>
      <c r="M28240" s="120"/>
      <c r="N28240" s="120"/>
      <c r="U28240" s="121"/>
      <c r="V28240" s="122"/>
      <c r="W28240" s="123"/>
      <c r="AC28240" s="123"/>
    </row>
    <row r="28241" spans="5:29" s="2" customFormat="1">
      <c r="E28241" s="120"/>
      <c r="M28241" s="120"/>
      <c r="N28241" s="120"/>
      <c r="U28241" s="121"/>
      <c r="V28241" s="122"/>
      <c r="W28241" s="123"/>
      <c r="AC28241" s="123"/>
    </row>
    <row r="28242" spans="5:29" s="2" customFormat="1">
      <c r="E28242" s="120"/>
      <c r="M28242" s="120"/>
      <c r="N28242" s="120"/>
      <c r="U28242" s="121"/>
      <c r="V28242" s="122"/>
      <c r="W28242" s="123"/>
      <c r="AC28242" s="123"/>
    </row>
    <row r="28243" spans="5:29" s="2" customFormat="1">
      <c r="E28243" s="120"/>
      <c r="M28243" s="120"/>
      <c r="N28243" s="120"/>
      <c r="U28243" s="121"/>
      <c r="V28243" s="122"/>
      <c r="W28243" s="123"/>
      <c r="AC28243" s="123"/>
    </row>
    <row r="28244" spans="5:29" s="2" customFormat="1">
      <c r="E28244" s="120"/>
      <c r="M28244" s="120"/>
      <c r="N28244" s="120"/>
      <c r="U28244" s="121"/>
      <c r="V28244" s="122"/>
      <c r="W28244" s="123"/>
      <c r="AC28244" s="123"/>
    </row>
    <row r="28245" spans="5:29" s="2" customFormat="1">
      <c r="E28245" s="120"/>
      <c r="M28245" s="120"/>
      <c r="N28245" s="120"/>
      <c r="U28245" s="121"/>
      <c r="V28245" s="122"/>
      <c r="W28245" s="123"/>
      <c r="AC28245" s="123"/>
    </row>
    <row r="28246" spans="5:29" s="2" customFormat="1">
      <c r="E28246" s="120"/>
      <c r="M28246" s="120"/>
      <c r="N28246" s="120"/>
      <c r="U28246" s="121"/>
      <c r="V28246" s="122"/>
      <c r="W28246" s="123"/>
      <c r="AC28246" s="123"/>
    </row>
    <row r="28247" spans="5:29" s="2" customFormat="1">
      <c r="E28247" s="120"/>
      <c r="M28247" s="120"/>
      <c r="N28247" s="120"/>
      <c r="U28247" s="121"/>
      <c r="V28247" s="122"/>
      <c r="W28247" s="123"/>
      <c r="AC28247" s="123"/>
    </row>
    <row r="28248" spans="5:29" s="2" customFormat="1">
      <c r="E28248" s="120"/>
      <c r="M28248" s="120"/>
      <c r="N28248" s="120"/>
      <c r="U28248" s="121"/>
      <c r="V28248" s="122"/>
      <c r="W28248" s="123"/>
      <c r="AC28248" s="123"/>
    </row>
    <row r="28249" spans="5:29" s="2" customFormat="1">
      <c r="E28249" s="120"/>
      <c r="M28249" s="120"/>
      <c r="N28249" s="120"/>
      <c r="U28249" s="121"/>
      <c r="V28249" s="122"/>
      <c r="W28249" s="123"/>
      <c r="AC28249" s="123"/>
    </row>
    <row r="28250" spans="5:29" s="2" customFormat="1">
      <c r="E28250" s="120"/>
      <c r="M28250" s="120"/>
      <c r="N28250" s="120"/>
      <c r="U28250" s="121"/>
      <c r="V28250" s="122"/>
      <c r="W28250" s="123"/>
      <c r="AC28250" s="123"/>
    </row>
    <row r="28251" spans="5:29" s="2" customFormat="1">
      <c r="E28251" s="120"/>
      <c r="M28251" s="120"/>
      <c r="N28251" s="120"/>
      <c r="U28251" s="121"/>
      <c r="V28251" s="122"/>
      <c r="W28251" s="123"/>
      <c r="AC28251" s="123"/>
    </row>
    <row r="28252" spans="5:29" s="2" customFormat="1">
      <c r="E28252" s="120"/>
      <c r="M28252" s="120"/>
      <c r="N28252" s="120"/>
      <c r="U28252" s="121"/>
      <c r="V28252" s="122"/>
      <c r="W28252" s="123"/>
      <c r="AC28252" s="123"/>
    </row>
    <row r="28253" spans="5:29" s="2" customFormat="1">
      <c r="E28253" s="120"/>
      <c r="M28253" s="120"/>
      <c r="N28253" s="120"/>
      <c r="U28253" s="121"/>
      <c r="V28253" s="122"/>
      <c r="W28253" s="123"/>
      <c r="AC28253" s="123"/>
    </row>
    <row r="28254" spans="5:29" s="2" customFormat="1">
      <c r="E28254" s="120"/>
      <c r="M28254" s="120"/>
      <c r="N28254" s="120"/>
      <c r="U28254" s="121"/>
      <c r="V28254" s="122"/>
      <c r="W28254" s="123"/>
      <c r="AC28254" s="123"/>
    </row>
    <row r="28255" spans="5:29" s="2" customFormat="1">
      <c r="E28255" s="120"/>
      <c r="M28255" s="120"/>
      <c r="N28255" s="120"/>
      <c r="U28255" s="121"/>
      <c r="V28255" s="122"/>
      <c r="W28255" s="123"/>
      <c r="AC28255" s="123"/>
    </row>
    <row r="28256" spans="5:29" s="2" customFormat="1">
      <c r="E28256" s="120"/>
      <c r="M28256" s="120"/>
      <c r="N28256" s="120"/>
      <c r="U28256" s="121"/>
      <c r="V28256" s="122"/>
      <c r="W28256" s="123"/>
      <c r="AC28256" s="123"/>
    </row>
    <row r="28257" spans="5:29" s="2" customFormat="1">
      <c r="E28257" s="120"/>
      <c r="M28257" s="120"/>
      <c r="N28257" s="120"/>
      <c r="U28257" s="121"/>
      <c r="V28257" s="122"/>
      <c r="W28257" s="123"/>
      <c r="AC28257" s="123"/>
    </row>
    <row r="28258" spans="5:29" s="2" customFormat="1">
      <c r="E28258" s="120"/>
      <c r="M28258" s="120"/>
      <c r="N28258" s="120"/>
      <c r="U28258" s="121"/>
      <c r="V28258" s="122"/>
      <c r="W28258" s="123"/>
      <c r="AC28258" s="123"/>
    </row>
    <row r="28259" spans="5:29" s="2" customFormat="1">
      <c r="E28259" s="120"/>
      <c r="M28259" s="120"/>
      <c r="N28259" s="120"/>
      <c r="U28259" s="121"/>
      <c r="V28259" s="122"/>
      <c r="W28259" s="123"/>
      <c r="AC28259" s="123"/>
    </row>
    <row r="28260" spans="5:29" s="2" customFormat="1">
      <c r="E28260" s="120"/>
      <c r="M28260" s="120"/>
      <c r="N28260" s="120"/>
      <c r="U28260" s="121"/>
      <c r="V28260" s="122"/>
      <c r="W28260" s="123"/>
      <c r="AC28260" s="123"/>
    </row>
    <row r="28261" spans="5:29" s="2" customFormat="1">
      <c r="E28261" s="120"/>
      <c r="M28261" s="120"/>
      <c r="N28261" s="120"/>
      <c r="U28261" s="121"/>
      <c r="V28261" s="122"/>
      <c r="W28261" s="123"/>
      <c r="AC28261" s="123"/>
    </row>
    <row r="28262" spans="5:29" s="2" customFormat="1">
      <c r="E28262" s="120"/>
      <c r="M28262" s="120"/>
      <c r="N28262" s="120"/>
      <c r="U28262" s="121"/>
      <c r="V28262" s="122"/>
      <c r="W28262" s="123"/>
      <c r="AC28262" s="123"/>
    </row>
    <row r="28263" spans="5:29" s="2" customFormat="1">
      <c r="E28263" s="120"/>
      <c r="M28263" s="120"/>
      <c r="N28263" s="120"/>
      <c r="U28263" s="121"/>
      <c r="V28263" s="122"/>
      <c r="W28263" s="123"/>
      <c r="AC28263" s="123"/>
    </row>
    <row r="28264" spans="5:29" s="2" customFormat="1">
      <c r="E28264" s="120"/>
      <c r="M28264" s="120"/>
      <c r="N28264" s="120"/>
      <c r="U28264" s="121"/>
      <c r="V28264" s="122"/>
      <c r="W28264" s="123"/>
      <c r="AC28264" s="123"/>
    </row>
    <row r="28265" spans="5:29" s="2" customFormat="1">
      <c r="E28265" s="120"/>
      <c r="M28265" s="120"/>
      <c r="N28265" s="120"/>
      <c r="U28265" s="121"/>
      <c r="V28265" s="122"/>
      <c r="W28265" s="123"/>
      <c r="AC28265" s="123"/>
    </row>
    <row r="28266" spans="5:29" s="2" customFormat="1">
      <c r="E28266" s="120"/>
      <c r="M28266" s="120"/>
      <c r="N28266" s="120"/>
      <c r="U28266" s="121"/>
      <c r="V28266" s="122"/>
      <c r="W28266" s="123"/>
      <c r="AC28266" s="123"/>
    </row>
    <row r="28267" spans="5:29" s="2" customFormat="1">
      <c r="E28267" s="120"/>
      <c r="M28267" s="120"/>
      <c r="N28267" s="120"/>
      <c r="U28267" s="121"/>
      <c r="V28267" s="122"/>
      <c r="W28267" s="123"/>
      <c r="AC28267" s="123"/>
    </row>
    <row r="28268" spans="5:29" s="2" customFormat="1">
      <c r="E28268" s="120"/>
      <c r="M28268" s="120"/>
      <c r="N28268" s="120"/>
      <c r="U28268" s="121"/>
      <c r="V28268" s="122"/>
      <c r="W28268" s="123"/>
      <c r="AC28268" s="123"/>
    </row>
    <row r="28269" spans="5:29" s="2" customFormat="1">
      <c r="E28269" s="120"/>
      <c r="M28269" s="120"/>
      <c r="N28269" s="120"/>
      <c r="U28269" s="121"/>
      <c r="V28269" s="122"/>
      <c r="W28269" s="123"/>
      <c r="AC28269" s="123"/>
    </row>
    <row r="28270" spans="5:29" s="2" customFormat="1">
      <c r="E28270" s="120"/>
      <c r="M28270" s="120"/>
      <c r="N28270" s="120"/>
      <c r="U28270" s="121"/>
      <c r="V28270" s="122"/>
      <c r="W28270" s="123"/>
      <c r="AC28270" s="123"/>
    </row>
    <row r="28271" spans="5:29" s="2" customFormat="1">
      <c r="E28271" s="120"/>
      <c r="M28271" s="120"/>
      <c r="N28271" s="120"/>
      <c r="U28271" s="121"/>
      <c r="V28271" s="122"/>
      <c r="W28271" s="123"/>
      <c r="AC28271" s="123"/>
    </row>
    <row r="28272" spans="5:29" s="2" customFormat="1">
      <c r="E28272" s="120"/>
      <c r="M28272" s="120"/>
      <c r="N28272" s="120"/>
      <c r="U28272" s="121"/>
      <c r="V28272" s="122"/>
      <c r="W28272" s="123"/>
      <c r="AC28272" s="123"/>
    </row>
    <row r="28273" spans="5:29" s="2" customFormat="1">
      <c r="E28273" s="120"/>
      <c r="M28273" s="120"/>
      <c r="N28273" s="120"/>
      <c r="U28273" s="121"/>
      <c r="V28273" s="122"/>
      <c r="W28273" s="123"/>
      <c r="AC28273" s="123"/>
    </row>
    <row r="28274" spans="5:29" s="2" customFormat="1">
      <c r="E28274" s="120"/>
      <c r="M28274" s="120"/>
      <c r="N28274" s="120"/>
      <c r="U28274" s="121"/>
      <c r="V28274" s="122"/>
      <c r="W28274" s="123"/>
      <c r="AC28274" s="123"/>
    </row>
    <row r="28275" spans="5:29" s="2" customFormat="1">
      <c r="E28275" s="120"/>
      <c r="M28275" s="120"/>
      <c r="N28275" s="120"/>
      <c r="U28275" s="121"/>
      <c r="V28275" s="122"/>
      <c r="W28275" s="123"/>
      <c r="AC28275" s="123"/>
    </row>
    <row r="28276" spans="5:29" s="2" customFormat="1">
      <c r="E28276" s="120"/>
      <c r="M28276" s="120"/>
      <c r="N28276" s="120"/>
      <c r="U28276" s="121"/>
      <c r="V28276" s="122"/>
      <c r="W28276" s="123"/>
      <c r="AC28276" s="123"/>
    </row>
    <row r="28277" spans="5:29" s="2" customFormat="1">
      <c r="E28277" s="120"/>
      <c r="M28277" s="120"/>
      <c r="N28277" s="120"/>
      <c r="U28277" s="121"/>
      <c r="V28277" s="122"/>
      <c r="W28277" s="123"/>
      <c r="AC28277" s="123"/>
    </row>
    <row r="28278" spans="5:29" s="2" customFormat="1">
      <c r="E28278" s="120"/>
      <c r="M28278" s="120"/>
      <c r="N28278" s="120"/>
      <c r="U28278" s="121"/>
      <c r="V28278" s="122"/>
      <c r="W28278" s="123"/>
      <c r="AC28278" s="123"/>
    </row>
    <row r="28279" spans="5:29" s="2" customFormat="1">
      <c r="E28279" s="120"/>
      <c r="M28279" s="120"/>
      <c r="N28279" s="120"/>
      <c r="U28279" s="121"/>
      <c r="V28279" s="122"/>
      <c r="W28279" s="123"/>
      <c r="AC28279" s="123"/>
    </row>
    <row r="28280" spans="5:29" s="2" customFormat="1">
      <c r="E28280" s="120"/>
      <c r="M28280" s="120"/>
      <c r="N28280" s="120"/>
      <c r="U28280" s="121"/>
      <c r="V28280" s="122"/>
      <c r="W28280" s="123"/>
      <c r="AC28280" s="123"/>
    </row>
    <row r="28281" spans="5:29" s="2" customFormat="1">
      <c r="E28281" s="120"/>
      <c r="M28281" s="120"/>
      <c r="N28281" s="120"/>
      <c r="U28281" s="121"/>
      <c r="V28281" s="122"/>
      <c r="W28281" s="123"/>
      <c r="AC28281" s="123"/>
    </row>
    <row r="28282" spans="5:29" s="2" customFormat="1">
      <c r="E28282" s="120"/>
      <c r="M28282" s="120"/>
      <c r="N28282" s="120"/>
      <c r="U28282" s="121"/>
      <c r="V28282" s="122"/>
      <c r="W28282" s="123"/>
      <c r="AC28282" s="123"/>
    </row>
    <row r="28283" spans="5:29" s="2" customFormat="1">
      <c r="E28283" s="120"/>
      <c r="M28283" s="120"/>
      <c r="N28283" s="120"/>
      <c r="U28283" s="121"/>
      <c r="V28283" s="122"/>
      <c r="W28283" s="123"/>
      <c r="AC28283" s="123"/>
    </row>
    <row r="28284" spans="5:29" s="2" customFormat="1">
      <c r="E28284" s="120"/>
      <c r="M28284" s="120"/>
      <c r="N28284" s="120"/>
      <c r="U28284" s="121"/>
      <c r="V28284" s="122"/>
      <c r="W28284" s="123"/>
      <c r="AC28284" s="123"/>
    </row>
    <row r="28285" spans="5:29" s="2" customFormat="1">
      <c r="E28285" s="120"/>
      <c r="M28285" s="120"/>
      <c r="N28285" s="120"/>
      <c r="U28285" s="121"/>
      <c r="V28285" s="122"/>
      <c r="W28285" s="123"/>
      <c r="AC28285" s="123"/>
    </row>
    <row r="28286" spans="5:29" s="2" customFormat="1">
      <c r="E28286" s="120"/>
      <c r="M28286" s="120"/>
      <c r="N28286" s="120"/>
      <c r="U28286" s="121"/>
      <c r="V28286" s="122"/>
      <c r="W28286" s="123"/>
      <c r="AC28286" s="123"/>
    </row>
    <row r="28287" spans="5:29" s="2" customFormat="1">
      <c r="E28287" s="120"/>
      <c r="M28287" s="120"/>
      <c r="N28287" s="120"/>
      <c r="U28287" s="121"/>
      <c r="V28287" s="122"/>
      <c r="W28287" s="123"/>
      <c r="AC28287" s="123"/>
    </row>
    <row r="28288" spans="5:29" s="2" customFormat="1">
      <c r="E28288" s="120"/>
      <c r="M28288" s="120"/>
      <c r="N28288" s="120"/>
      <c r="U28288" s="121"/>
      <c r="V28288" s="122"/>
      <c r="W28288" s="123"/>
      <c r="AC28288" s="123"/>
    </row>
    <row r="28289" spans="5:29" s="2" customFormat="1">
      <c r="E28289" s="120"/>
      <c r="M28289" s="120"/>
      <c r="N28289" s="120"/>
      <c r="U28289" s="121"/>
      <c r="V28289" s="122"/>
      <c r="W28289" s="123"/>
      <c r="AC28289" s="123"/>
    </row>
    <row r="28290" spans="5:29" s="2" customFormat="1">
      <c r="E28290" s="120"/>
      <c r="M28290" s="120"/>
      <c r="N28290" s="120"/>
      <c r="U28290" s="121"/>
      <c r="V28290" s="122"/>
      <c r="W28290" s="123"/>
      <c r="AC28290" s="123"/>
    </row>
    <row r="28291" spans="5:29" s="2" customFormat="1">
      <c r="E28291" s="120"/>
      <c r="M28291" s="120"/>
      <c r="N28291" s="120"/>
      <c r="U28291" s="121"/>
      <c r="V28291" s="122"/>
      <c r="W28291" s="123"/>
      <c r="AC28291" s="123"/>
    </row>
    <row r="28292" spans="5:29" s="2" customFormat="1">
      <c r="E28292" s="120"/>
      <c r="M28292" s="120"/>
      <c r="N28292" s="120"/>
      <c r="U28292" s="121"/>
      <c r="V28292" s="122"/>
      <c r="W28292" s="123"/>
      <c r="AC28292" s="123"/>
    </row>
    <row r="28293" spans="5:29" s="2" customFormat="1">
      <c r="E28293" s="120"/>
      <c r="M28293" s="120"/>
      <c r="N28293" s="120"/>
      <c r="U28293" s="121"/>
      <c r="V28293" s="122"/>
      <c r="W28293" s="123"/>
      <c r="AC28293" s="123"/>
    </row>
    <row r="28294" spans="5:29" s="2" customFormat="1">
      <c r="E28294" s="120"/>
      <c r="M28294" s="120"/>
      <c r="N28294" s="120"/>
      <c r="U28294" s="121"/>
      <c r="V28294" s="122"/>
      <c r="W28294" s="123"/>
      <c r="AC28294" s="123"/>
    </row>
    <row r="28295" spans="5:29" s="2" customFormat="1">
      <c r="E28295" s="120"/>
      <c r="M28295" s="120"/>
      <c r="N28295" s="120"/>
      <c r="U28295" s="121"/>
      <c r="V28295" s="122"/>
      <c r="W28295" s="123"/>
      <c r="AC28295" s="123"/>
    </row>
    <row r="28296" spans="5:29" s="2" customFormat="1">
      <c r="E28296" s="120"/>
      <c r="M28296" s="120"/>
      <c r="N28296" s="120"/>
      <c r="U28296" s="121"/>
      <c r="V28296" s="122"/>
      <c r="W28296" s="123"/>
      <c r="AC28296" s="123"/>
    </row>
    <row r="28297" spans="5:29" s="2" customFormat="1">
      <c r="E28297" s="120"/>
      <c r="M28297" s="120"/>
      <c r="N28297" s="120"/>
      <c r="U28297" s="121"/>
      <c r="V28297" s="122"/>
      <c r="W28297" s="123"/>
      <c r="AC28297" s="123"/>
    </row>
    <row r="28298" spans="5:29" s="2" customFormat="1">
      <c r="E28298" s="120"/>
      <c r="M28298" s="120"/>
      <c r="N28298" s="120"/>
      <c r="U28298" s="121"/>
      <c r="V28298" s="122"/>
      <c r="W28298" s="123"/>
      <c r="AC28298" s="123"/>
    </row>
    <row r="28299" spans="5:29" s="2" customFormat="1">
      <c r="E28299" s="120"/>
      <c r="M28299" s="120"/>
      <c r="N28299" s="120"/>
      <c r="U28299" s="121"/>
      <c r="V28299" s="122"/>
      <c r="W28299" s="123"/>
      <c r="AC28299" s="123"/>
    </row>
    <row r="28300" spans="5:29" s="2" customFormat="1">
      <c r="E28300" s="120"/>
      <c r="M28300" s="120"/>
      <c r="N28300" s="120"/>
      <c r="U28300" s="121"/>
      <c r="V28300" s="122"/>
      <c r="W28300" s="123"/>
      <c r="AC28300" s="123"/>
    </row>
    <row r="28301" spans="5:29" s="2" customFormat="1">
      <c r="E28301" s="120"/>
      <c r="M28301" s="120"/>
      <c r="N28301" s="120"/>
      <c r="U28301" s="121"/>
      <c r="V28301" s="122"/>
      <c r="W28301" s="123"/>
      <c r="AC28301" s="123"/>
    </row>
    <row r="28302" spans="5:29" s="2" customFormat="1">
      <c r="E28302" s="120"/>
      <c r="M28302" s="120"/>
      <c r="N28302" s="120"/>
      <c r="U28302" s="121"/>
      <c r="V28302" s="122"/>
      <c r="W28302" s="123"/>
      <c r="AC28302" s="123"/>
    </row>
    <row r="28303" spans="5:29" s="2" customFormat="1">
      <c r="E28303" s="120"/>
      <c r="M28303" s="120"/>
      <c r="N28303" s="120"/>
      <c r="U28303" s="121"/>
      <c r="V28303" s="122"/>
      <c r="W28303" s="123"/>
      <c r="AC28303" s="123"/>
    </row>
    <row r="28304" spans="5:29" s="2" customFormat="1">
      <c r="E28304" s="120"/>
      <c r="M28304" s="120"/>
      <c r="N28304" s="120"/>
      <c r="U28304" s="121"/>
      <c r="V28304" s="122"/>
      <c r="W28304" s="123"/>
      <c r="AC28304" s="123"/>
    </row>
    <row r="28305" spans="5:29" s="2" customFormat="1">
      <c r="E28305" s="120"/>
      <c r="M28305" s="120"/>
      <c r="N28305" s="120"/>
      <c r="U28305" s="121"/>
      <c r="V28305" s="122"/>
      <c r="W28305" s="123"/>
      <c r="AC28305" s="123"/>
    </row>
    <row r="28306" spans="5:29" s="2" customFormat="1">
      <c r="E28306" s="120"/>
      <c r="M28306" s="120"/>
      <c r="N28306" s="120"/>
      <c r="U28306" s="121"/>
      <c r="V28306" s="122"/>
      <c r="W28306" s="123"/>
      <c r="AC28306" s="123"/>
    </row>
    <row r="28307" spans="5:29" s="2" customFormat="1">
      <c r="E28307" s="120"/>
      <c r="M28307" s="120"/>
      <c r="N28307" s="120"/>
      <c r="U28307" s="121"/>
      <c r="V28307" s="122"/>
      <c r="W28307" s="123"/>
      <c r="AC28307" s="123"/>
    </row>
    <row r="28308" spans="5:29" s="2" customFormat="1">
      <c r="E28308" s="120"/>
      <c r="M28308" s="120"/>
      <c r="N28308" s="120"/>
      <c r="U28308" s="121"/>
      <c r="V28308" s="122"/>
      <c r="W28308" s="123"/>
      <c r="AC28308" s="123"/>
    </row>
    <row r="28309" spans="5:29" s="2" customFormat="1">
      <c r="E28309" s="120"/>
      <c r="M28309" s="120"/>
      <c r="N28309" s="120"/>
      <c r="U28309" s="121"/>
      <c r="V28309" s="122"/>
      <c r="W28309" s="123"/>
      <c r="AC28309" s="123"/>
    </row>
    <row r="28310" spans="5:29" s="2" customFormat="1">
      <c r="E28310" s="120"/>
      <c r="M28310" s="120"/>
      <c r="N28310" s="120"/>
      <c r="U28310" s="121"/>
      <c r="V28310" s="122"/>
      <c r="W28310" s="123"/>
      <c r="AC28310" s="123"/>
    </row>
    <row r="28311" spans="5:29" s="2" customFormat="1">
      <c r="E28311" s="120"/>
      <c r="M28311" s="120"/>
      <c r="N28311" s="120"/>
      <c r="U28311" s="121"/>
      <c r="V28311" s="122"/>
      <c r="W28311" s="123"/>
      <c r="AC28311" s="123"/>
    </row>
    <row r="28312" spans="5:29" s="2" customFormat="1">
      <c r="E28312" s="120"/>
      <c r="M28312" s="120"/>
      <c r="N28312" s="120"/>
      <c r="U28312" s="121"/>
      <c r="V28312" s="122"/>
      <c r="W28312" s="123"/>
      <c r="AC28312" s="123"/>
    </row>
    <row r="28313" spans="5:29" s="2" customFormat="1">
      <c r="E28313" s="120"/>
      <c r="M28313" s="120"/>
      <c r="N28313" s="120"/>
      <c r="U28313" s="121"/>
      <c r="V28313" s="122"/>
      <c r="W28313" s="123"/>
      <c r="AC28313" s="123"/>
    </row>
    <row r="28314" spans="5:29" s="2" customFormat="1">
      <c r="E28314" s="120"/>
      <c r="M28314" s="120"/>
      <c r="N28314" s="120"/>
      <c r="U28314" s="121"/>
      <c r="V28314" s="122"/>
      <c r="W28314" s="123"/>
      <c r="AC28314" s="123"/>
    </row>
    <row r="28315" spans="5:29" s="2" customFormat="1">
      <c r="E28315" s="120"/>
      <c r="M28315" s="120"/>
      <c r="N28315" s="120"/>
      <c r="U28315" s="121"/>
      <c r="V28315" s="122"/>
      <c r="W28315" s="123"/>
      <c r="AC28315" s="123"/>
    </row>
    <row r="28316" spans="5:29" s="2" customFormat="1">
      <c r="E28316" s="120"/>
      <c r="M28316" s="120"/>
      <c r="N28316" s="120"/>
      <c r="U28316" s="121"/>
      <c r="V28316" s="122"/>
      <c r="W28316" s="123"/>
      <c r="AC28316" s="123"/>
    </row>
    <row r="28317" spans="5:29" s="2" customFormat="1">
      <c r="E28317" s="120"/>
      <c r="M28317" s="120"/>
      <c r="N28317" s="120"/>
      <c r="U28317" s="121"/>
      <c r="V28317" s="122"/>
      <c r="W28317" s="123"/>
      <c r="AC28317" s="123"/>
    </row>
    <row r="28318" spans="5:29" s="2" customFormat="1">
      <c r="E28318" s="120"/>
      <c r="M28318" s="120"/>
      <c r="N28318" s="120"/>
      <c r="U28318" s="121"/>
      <c r="V28318" s="122"/>
      <c r="W28318" s="123"/>
      <c r="AC28318" s="123"/>
    </row>
    <row r="28319" spans="5:29" s="2" customFormat="1">
      <c r="E28319" s="120"/>
      <c r="M28319" s="120"/>
      <c r="N28319" s="120"/>
      <c r="U28319" s="121"/>
      <c r="V28319" s="122"/>
      <c r="W28319" s="123"/>
      <c r="AC28319" s="123"/>
    </row>
    <row r="28320" spans="5:29" s="2" customFormat="1">
      <c r="E28320" s="120"/>
      <c r="M28320" s="120"/>
      <c r="N28320" s="120"/>
      <c r="U28320" s="121"/>
      <c r="V28320" s="122"/>
      <c r="W28320" s="123"/>
      <c r="AC28320" s="123"/>
    </row>
    <row r="28321" spans="5:29" s="2" customFormat="1">
      <c r="E28321" s="120"/>
      <c r="M28321" s="120"/>
      <c r="N28321" s="120"/>
      <c r="U28321" s="121"/>
      <c r="V28321" s="122"/>
      <c r="W28321" s="123"/>
      <c r="AC28321" s="123"/>
    </row>
    <row r="28322" spans="5:29" s="2" customFormat="1">
      <c r="E28322" s="120"/>
      <c r="M28322" s="120"/>
      <c r="N28322" s="120"/>
      <c r="U28322" s="121"/>
      <c r="V28322" s="122"/>
      <c r="W28322" s="123"/>
      <c r="AC28322" s="123"/>
    </row>
    <row r="28323" spans="5:29" s="2" customFormat="1">
      <c r="E28323" s="120"/>
      <c r="M28323" s="120"/>
      <c r="N28323" s="120"/>
      <c r="U28323" s="121"/>
      <c r="V28323" s="122"/>
      <c r="W28323" s="123"/>
      <c r="AC28323" s="123"/>
    </row>
    <row r="28324" spans="5:29" s="2" customFormat="1">
      <c r="E28324" s="120"/>
      <c r="M28324" s="120"/>
      <c r="N28324" s="120"/>
      <c r="U28324" s="121"/>
      <c r="V28324" s="122"/>
      <c r="W28324" s="123"/>
      <c r="AC28324" s="123"/>
    </row>
    <row r="28325" spans="5:29" s="2" customFormat="1">
      <c r="E28325" s="120"/>
      <c r="M28325" s="120"/>
      <c r="N28325" s="120"/>
      <c r="U28325" s="121"/>
      <c r="V28325" s="122"/>
      <c r="W28325" s="123"/>
      <c r="AC28325" s="123"/>
    </row>
    <row r="28326" spans="5:29" s="2" customFormat="1">
      <c r="E28326" s="120"/>
      <c r="M28326" s="120"/>
      <c r="N28326" s="120"/>
      <c r="U28326" s="121"/>
      <c r="V28326" s="122"/>
      <c r="W28326" s="123"/>
      <c r="AC28326" s="123"/>
    </row>
    <row r="28327" spans="5:29" s="2" customFormat="1">
      <c r="E28327" s="120"/>
      <c r="M28327" s="120"/>
      <c r="N28327" s="120"/>
      <c r="U28327" s="121"/>
      <c r="V28327" s="122"/>
      <c r="W28327" s="123"/>
      <c r="AC28327" s="123"/>
    </row>
    <row r="28328" spans="5:29" s="2" customFormat="1">
      <c r="E28328" s="120"/>
      <c r="M28328" s="120"/>
      <c r="N28328" s="120"/>
      <c r="U28328" s="121"/>
      <c r="V28328" s="122"/>
      <c r="W28328" s="123"/>
      <c r="AC28328" s="123"/>
    </row>
    <row r="28329" spans="5:29" s="2" customFormat="1">
      <c r="E28329" s="120"/>
      <c r="M28329" s="120"/>
      <c r="N28329" s="120"/>
      <c r="U28329" s="121"/>
      <c r="V28329" s="122"/>
      <c r="W28329" s="123"/>
      <c r="AC28329" s="123"/>
    </row>
    <row r="28330" spans="5:29" s="2" customFormat="1">
      <c r="E28330" s="120"/>
      <c r="M28330" s="120"/>
      <c r="N28330" s="120"/>
      <c r="U28330" s="121"/>
      <c r="V28330" s="122"/>
      <c r="W28330" s="123"/>
      <c r="AC28330" s="123"/>
    </row>
    <row r="28331" spans="5:29" s="2" customFormat="1">
      <c r="E28331" s="120"/>
      <c r="M28331" s="120"/>
      <c r="N28331" s="120"/>
      <c r="U28331" s="121"/>
      <c r="V28331" s="122"/>
      <c r="W28331" s="123"/>
      <c r="AC28331" s="123"/>
    </row>
    <row r="28332" spans="5:29" s="2" customFormat="1">
      <c r="E28332" s="120"/>
      <c r="M28332" s="120"/>
      <c r="N28332" s="120"/>
      <c r="U28332" s="121"/>
      <c r="V28332" s="122"/>
      <c r="W28332" s="123"/>
      <c r="AC28332" s="123"/>
    </row>
    <row r="28333" spans="5:29" s="2" customFormat="1">
      <c r="E28333" s="120"/>
      <c r="M28333" s="120"/>
      <c r="N28333" s="120"/>
      <c r="U28333" s="121"/>
      <c r="V28333" s="122"/>
      <c r="W28333" s="123"/>
      <c r="AC28333" s="123"/>
    </row>
    <row r="28334" spans="5:29" s="2" customFormat="1">
      <c r="E28334" s="120"/>
      <c r="M28334" s="120"/>
      <c r="N28334" s="120"/>
      <c r="U28334" s="121"/>
      <c r="V28334" s="122"/>
      <c r="W28334" s="123"/>
      <c r="AC28334" s="123"/>
    </row>
    <row r="28335" spans="5:29" s="2" customFormat="1">
      <c r="E28335" s="120"/>
      <c r="M28335" s="120"/>
      <c r="N28335" s="120"/>
      <c r="U28335" s="121"/>
      <c r="V28335" s="122"/>
      <c r="W28335" s="123"/>
      <c r="AC28335" s="123"/>
    </row>
    <row r="28336" spans="5:29" s="2" customFormat="1">
      <c r="E28336" s="120"/>
      <c r="M28336" s="120"/>
      <c r="N28336" s="120"/>
      <c r="U28336" s="121"/>
      <c r="V28336" s="122"/>
      <c r="W28336" s="123"/>
      <c r="AC28336" s="123"/>
    </row>
    <row r="28337" spans="5:29" s="2" customFormat="1">
      <c r="E28337" s="120"/>
      <c r="M28337" s="120"/>
      <c r="N28337" s="120"/>
      <c r="U28337" s="121"/>
      <c r="V28337" s="122"/>
      <c r="W28337" s="123"/>
      <c r="AC28337" s="123"/>
    </row>
    <row r="28338" spans="5:29" s="2" customFormat="1">
      <c r="E28338" s="120"/>
      <c r="M28338" s="120"/>
      <c r="N28338" s="120"/>
      <c r="U28338" s="121"/>
      <c r="V28338" s="122"/>
      <c r="W28338" s="123"/>
      <c r="AC28338" s="123"/>
    </row>
    <row r="28339" spans="5:29" s="2" customFormat="1">
      <c r="E28339" s="120"/>
      <c r="M28339" s="120"/>
      <c r="N28339" s="120"/>
      <c r="U28339" s="121"/>
      <c r="V28339" s="122"/>
      <c r="W28339" s="123"/>
      <c r="AC28339" s="123"/>
    </row>
    <row r="28340" spans="5:29" s="2" customFormat="1">
      <c r="E28340" s="120"/>
      <c r="M28340" s="120"/>
      <c r="N28340" s="120"/>
      <c r="U28340" s="121"/>
      <c r="V28340" s="122"/>
      <c r="W28340" s="123"/>
      <c r="AC28340" s="123"/>
    </row>
    <row r="28341" spans="5:29" s="2" customFormat="1">
      <c r="E28341" s="120"/>
      <c r="M28341" s="120"/>
      <c r="N28341" s="120"/>
      <c r="U28341" s="121"/>
      <c r="V28341" s="122"/>
      <c r="W28341" s="123"/>
      <c r="AC28341" s="123"/>
    </row>
    <row r="28342" spans="5:29" s="2" customFormat="1">
      <c r="E28342" s="120"/>
      <c r="M28342" s="120"/>
      <c r="N28342" s="120"/>
      <c r="U28342" s="121"/>
      <c r="V28342" s="122"/>
      <c r="W28342" s="123"/>
      <c r="AC28342" s="123"/>
    </row>
    <row r="28343" spans="5:29" s="2" customFormat="1">
      <c r="E28343" s="120"/>
      <c r="M28343" s="120"/>
      <c r="N28343" s="120"/>
      <c r="U28343" s="121"/>
      <c r="V28343" s="122"/>
      <c r="W28343" s="123"/>
      <c r="AC28343" s="123"/>
    </row>
    <row r="28344" spans="5:29" s="2" customFormat="1">
      <c r="E28344" s="120"/>
      <c r="M28344" s="120"/>
      <c r="N28344" s="120"/>
      <c r="U28344" s="121"/>
      <c r="V28344" s="122"/>
      <c r="W28344" s="123"/>
      <c r="AC28344" s="123"/>
    </row>
    <row r="28345" spans="5:29" s="2" customFormat="1">
      <c r="E28345" s="120"/>
      <c r="M28345" s="120"/>
      <c r="N28345" s="120"/>
      <c r="U28345" s="121"/>
      <c r="V28345" s="122"/>
      <c r="W28345" s="123"/>
      <c r="AC28345" s="123"/>
    </row>
    <row r="28346" spans="5:29" s="2" customFormat="1">
      <c r="E28346" s="120"/>
      <c r="M28346" s="120"/>
      <c r="N28346" s="120"/>
      <c r="U28346" s="121"/>
      <c r="V28346" s="122"/>
      <c r="W28346" s="123"/>
      <c r="AC28346" s="123"/>
    </row>
    <row r="28347" spans="5:29" s="2" customFormat="1">
      <c r="E28347" s="120"/>
      <c r="M28347" s="120"/>
      <c r="N28347" s="120"/>
      <c r="U28347" s="121"/>
      <c r="V28347" s="122"/>
      <c r="W28347" s="123"/>
      <c r="AC28347" s="123"/>
    </row>
    <row r="28348" spans="5:29" s="2" customFormat="1">
      <c r="E28348" s="120"/>
      <c r="M28348" s="120"/>
      <c r="N28348" s="120"/>
      <c r="U28348" s="121"/>
      <c r="V28348" s="122"/>
      <c r="W28348" s="123"/>
      <c r="AC28348" s="123"/>
    </row>
    <row r="28349" spans="5:29" s="2" customFormat="1">
      <c r="E28349" s="120"/>
      <c r="M28349" s="120"/>
      <c r="N28349" s="120"/>
      <c r="U28349" s="121"/>
      <c r="V28349" s="122"/>
      <c r="W28349" s="123"/>
      <c r="AC28349" s="123"/>
    </row>
    <row r="28350" spans="5:29" s="2" customFormat="1">
      <c r="E28350" s="120"/>
      <c r="M28350" s="120"/>
      <c r="N28350" s="120"/>
      <c r="U28350" s="121"/>
      <c r="V28350" s="122"/>
      <c r="W28350" s="123"/>
      <c r="AC28350" s="123"/>
    </row>
    <row r="28351" spans="5:29" s="2" customFormat="1">
      <c r="E28351" s="120"/>
      <c r="M28351" s="120"/>
      <c r="N28351" s="120"/>
      <c r="U28351" s="121"/>
      <c r="V28351" s="122"/>
      <c r="W28351" s="123"/>
      <c r="AC28351" s="123"/>
    </row>
    <row r="28352" spans="5:29" s="2" customFormat="1">
      <c r="E28352" s="120"/>
      <c r="M28352" s="120"/>
      <c r="N28352" s="120"/>
      <c r="U28352" s="121"/>
      <c r="V28352" s="122"/>
      <c r="W28352" s="123"/>
      <c r="AC28352" s="123"/>
    </row>
    <row r="28353" spans="5:29" s="2" customFormat="1">
      <c r="E28353" s="120"/>
      <c r="M28353" s="120"/>
      <c r="N28353" s="120"/>
      <c r="U28353" s="121"/>
      <c r="V28353" s="122"/>
      <c r="W28353" s="123"/>
      <c r="AC28353" s="123"/>
    </row>
    <row r="28354" spans="5:29" s="2" customFormat="1">
      <c r="E28354" s="120"/>
      <c r="M28354" s="120"/>
      <c r="N28354" s="120"/>
      <c r="U28354" s="121"/>
      <c r="V28354" s="122"/>
      <c r="W28354" s="123"/>
      <c r="AC28354" s="123"/>
    </row>
    <row r="28355" spans="5:29" s="2" customFormat="1">
      <c r="E28355" s="120"/>
      <c r="M28355" s="120"/>
      <c r="N28355" s="120"/>
      <c r="U28355" s="121"/>
      <c r="V28355" s="122"/>
      <c r="W28355" s="123"/>
      <c r="AC28355" s="123"/>
    </row>
    <row r="28356" spans="5:29" s="2" customFormat="1">
      <c r="E28356" s="120"/>
      <c r="M28356" s="120"/>
      <c r="N28356" s="120"/>
      <c r="U28356" s="121"/>
      <c r="V28356" s="122"/>
      <c r="W28356" s="123"/>
      <c r="AC28356" s="123"/>
    </row>
    <row r="28357" spans="5:29" s="2" customFormat="1">
      <c r="E28357" s="120"/>
      <c r="M28357" s="120"/>
      <c r="N28357" s="120"/>
      <c r="U28357" s="121"/>
      <c r="V28357" s="122"/>
      <c r="W28357" s="123"/>
      <c r="AC28357" s="123"/>
    </row>
    <row r="28358" spans="5:29" s="2" customFormat="1">
      <c r="E28358" s="120"/>
      <c r="M28358" s="120"/>
      <c r="N28358" s="120"/>
      <c r="U28358" s="121"/>
      <c r="V28358" s="122"/>
      <c r="W28358" s="123"/>
      <c r="AC28358" s="123"/>
    </row>
    <row r="28359" spans="5:29" s="2" customFormat="1">
      <c r="E28359" s="120"/>
      <c r="M28359" s="120"/>
      <c r="N28359" s="120"/>
      <c r="U28359" s="121"/>
      <c r="V28359" s="122"/>
      <c r="W28359" s="123"/>
      <c r="AC28359" s="123"/>
    </row>
    <row r="28360" spans="5:29" s="2" customFormat="1">
      <c r="E28360" s="120"/>
      <c r="M28360" s="120"/>
      <c r="N28360" s="120"/>
      <c r="U28360" s="121"/>
      <c r="V28360" s="122"/>
      <c r="W28360" s="123"/>
      <c r="AC28360" s="123"/>
    </row>
    <row r="28361" spans="5:29" s="2" customFormat="1">
      <c r="E28361" s="120"/>
      <c r="M28361" s="120"/>
      <c r="N28361" s="120"/>
      <c r="U28361" s="121"/>
      <c r="V28361" s="122"/>
      <c r="W28361" s="123"/>
      <c r="AC28361" s="123"/>
    </row>
    <row r="28362" spans="5:29" s="2" customFormat="1">
      <c r="E28362" s="120"/>
      <c r="M28362" s="120"/>
      <c r="N28362" s="120"/>
      <c r="U28362" s="121"/>
      <c r="V28362" s="122"/>
      <c r="W28362" s="123"/>
      <c r="AC28362" s="123"/>
    </row>
    <row r="28363" spans="5:29" s="2" customFormat="1">
      <c r="E28363" s="120"/>
      <c r="M28363" s="120"/>
      <c r="N28363" s="120"/>
      <c r="U28363" s="121"/>
      <c r="V28363" s="122"/>
      <c r="W28363" s="123"/>
      <c r="AC28363" s="123"/>
    </row>
    <row r="28364" spans="5:29" s="2" customFormat="1">
      <c r="E28364" s="120"/>
      <c r="M28364" s="120"/>
      <c r="N28364" s="120"/>
      <c r="U28364" s="121"/>
      <c r="V28364" s="122"/>
      <c r="W28364" s="123"/>
      <c r="AC28364" s="123"/>
    </row>
    <row r="28365" spans="5:29" s="2" customFormat="1">
      <c r="E28365" s="120"/>
      <c r="M28365" s="120"/>
      <c r="N28365" s="120"/>
      <c r="U28365" s="121"/>
      <c r="V28365" s="122"/>
      <c r="W28365" s="123"/>
      <c r="AC28365" s="123"/>
    </row>
    <row r="28366" spans="5:29" s="2" customFormat="1">
      <c r="E28366" s="120"/>
      <c r="M28366" s="120"/>
      <c r="N28366" s="120"/>
      <c r="U28366" s="121"/>
      <c r="V28366" s="122"/>
      <c r="W28366" s="123"/>
      <c r="AC28366" s="123"/>
    </row>
    <row r="28367" spans="5:29" s="2" customFormat="1">
      <c r="E28367" s="120"/>
      <c r="M28367" s="120"/>
      <c r="N28367" s="120"/>
      <c r="U28367" s="121"/>
      <c r="V28367" s="122"/>
      <c r="W28367" s="123"/>
      <c r="AC28367" s="123"/>
    </row>
    <row r="28368" spans="5:29" s="2" customFormat="1">
      <c r="E28368" s="120"/>
      <c r="M28368" s="120"/>
      <c r="N28368" s="120"/>
      <c r="U28368" s="121"/>
      <c r="V28368" s="122"/>
      <c r="W28368" s="123"/>
      <c r="AC28368" s="123"/>
    </row>
    <row r="28369" spans="5:29" s="2" customFormat="1">
      <c r="E28369" s="120"/>
      <c r="M28369" s="120"/>
      <c r="N28369" s="120"/>
      <c r="U28369" s="121"/>
      <c r="V28369" s="122"/>
      <c r="W28369" s="123"/>
      <c r="AC28369" s="123"/>
    </row>
    <row r="28370" spans="5:29" s="2" customFormat="1">
      <c r="E28370" s="120"/>
      <c r="M28370" s="120"/>
      <c r="N28370" s="120"/>
      <c r="U28370" s="121"/>
      <c r="V28370" s="122"/>
      <c r="W28370" s="123"/>
      <c r="AC28370" s="123"/>
    </row>
    <row r="28371" spans="5:29" s="2" customFormat="1">
      <c r="E28371" s="120"/>
      <c r="M28371" s="120"/>
      <c r="N28371" s="120"/>
      <c r="U28371" s="121"/>
      <c r="V28371" s="122"/>
      <c r="W28371" s="123"/>
      <c r="AC28371" s="123"/>
    </row>
    <row r="28372" spans="5:29" s="2" customFormat="1">
      <c r="E28372" s="120"/>
      <c r="M28372" s="120"/>
      <c r="N28372" s="120"/>
      <c r="U28372" s="121"/>
      <c r="V28372" s="122"/>
      <c r="W28372" s="123"/>
      <c r="AC28372" s="123"/>
    </row>
    <row r="28373" spans="5:29" s="2" customFormat="1">
      <c r="E28373" s="120"/>
      <c r="M28373" s="120"/>
      <c r="N28373" s="120"/>
      <c r="U28373" s="121"/>
      <c r="V28373" s="122"/>
      <c r="W28373" s="123"/>
      <c r="AC28373" s="123"/>
    </row>
    <row r="28374" spans="5:29" s="2" customFormat="1">
      <c r="E28374" s="120"/>
      <c r="M28374" s="120"/>
      <c r="N28374" s="120"/>
      <c r="U28374" s="121"/>
      <c r="V28374" s="122"/>
      <c r="W28374" s="123"/>
      <c r="AC28374" s="123"/>
    </row>
    <row r="28375" spans="5:29" s="2" customFormat="1">
      <c r="E28375" s="120"/>
      <c r="M28375" s="120"/>
      <c r="N28375" s="120"/>
      <c r="U28375" s="121"/>
      <c r="V28375" s="122"/>
      <c r="W28375" s="123"/>
      <c r="AC28375" s="123"/>
    </row>
    <row r="28376" spans="5:29" s="2" customFormat="1">
      <c r="E28376" s="120"/>
      <c r="M28376" s="120"/>
      <c r="N28376" s="120"/>
      <c r="U28376" s="121"/>
      <c r="V28376" s="122"/>
      <c r="W28376" s="123"/>
      <c r="AC28376" s="123"/>
    </row>
    <row r="28377" spans="5:29" s="2" customFormat="1">
      <c r="E28377" s="120"/>
      <c r="M28377" s="120"/>
      <c r="N28377" s="120"/>
      <c r="U28377" s="121"/>
      <c r="V28377" s="122"/>
      <c r="W28377" s="123"/>
      <c r="AC28377" s="123"/>
    </row>
    <row r="28378" spans="5:29" s="2" customFormat="1">
      <c r="E28378" s="120"/>
      <c r="M28378" s="120"/>
      <c r="N28378" s="120"/>
      <c r="U28378" s="121"/>
      <c r="V28378" s="122"/>
      <c r="W28378" s="123"/>
      <c r="AC28378" s="123"/>
    </row>
    <row r="28379" spans="5:29" s="2" customFormat="1">
      <c r="E28379" s="120"/>
      <c r="M28379" s="120"/>
      <c r="N28379" s="120"/>
      <c r="U28379" s="121"/>
      <c r="V28379" s="122"/>
      <c r="W28379" s="123"/>
      <c r="AC28379" s="123"/>
    </row>
    <row r="28380" spans="5:29" s="2" customFormat="1">
      <c r="E28380" s="120"/>
      <c r="M28380" s="120"/>
      <c r="N28380" s="120"/>
      <c r="U28380" s="121"/>
      <c r="V28380" s="122"/>
      <c r="W28380" s="123"/>
      <c r="AC28380" s="123"/>
    </row>
    <row r="28381" spans="5:29" s="2" customFormat="1">
      <c r="E28381" s="120"/>
      <c r="M28381" s="120"/>
      <c r="N28381" s="120"/>
      <c r="U28381" s="121"/>
      <c r="V28381" s="122"/>
      <c r="W28381" s="123"/>
      <c r="AC28381" s="123"/>
    </row>
    <row r="28382" spans="5:29" s="2" customFormat="1">
      <c r="E28382" s="120"/>
      <c r="M28382" s="120"/>
      <c r="N28382" s="120"/>
      <c r="U28382" s="121"/>
      <c r="V28382" s="122"/>
      <c r="W28382" s="123"/>
      <c r="AC28382" s="123"/>
    </row>
    <row r="28383" spans="5:29" s="2" customFormat="1">
      <c r="E28383" s="120"/>
      <c r="M28383" s="120"/>
      <c r="N28383" s="120"/>
      <c r="U28383" s="121"/>
      <c r="V28383" s="122"/>
      <c r="W28383" s="123"/>
      <c r="AC28383" s="123"/>
    </row>
    <row r="28384" spans="5:29" s="2" customFormat="1">
      <c r="E28384" s="120"/>
      <c r="M28384" s="120"/>
      <c r="N28384" s="120"/>
      <c r="U28384" s="121"/>
      <c r="V28384" s="122"/>
      <c r="W28384" s="123"/>
      <c r="AC28384" s="123"/>
    </row>
    <row r="28385" spans="5:29" s="2" customFormat="1">
      <c r="E28385" s="120"/>
      <c r="M28385" s="120"/>
      <c r="N28385" s="120"/>
      <c r="U28385" s="121"/>
      <c r="V28385" s="122"/>
      <c r="W28385" s="123"/>
      <c r="AC28385" s="123"/>
    </row>
    <row r="28386" spans="5:29" s="2" customFormat="1">
      <c r="E28386" s="120"/>
      <c r="M28386" s="120"/>
      <c r="N28386" s="120"/>
      <c r="U28386" s="121"/>
      <c r="V28386" s="122"/>
      <c r="W28386" s="123"/>
      <c r="AC28386" s="123"/>
    </row>
    <row r="28387" spans="5:29" s="2" customFormat="1">
      <c r="E28387" s="120"/>
      <c r="M28387" s="120"/>
      <c r="N28387" s="120"/>
      <c r="U28387" s="121"/>
      <c r="V28387" s="122"/>
      <c r="W28387" s="123"/>
      <c r="AC28387" s="123"/>
    </row>
    <row r="28388" spans="5:29" s="2" customFormat="1">
      <c r="E28388" s="120"/>
      <c r="M28388" s="120"/>
      <c r="N28388" s="120"/>
      <c r="U28388" s="121"/>
      <c r="V28388" s="122"/>
      <c r="W28388" s="123"/>
      <c r="AC28388" s="123"/>
    </row>
    <row r="28389" spans="5:29" s="2" customFormat="1">
      <c r="E28389" s="120"/>
      <c r="M28389" s="120"/>
      <c r="N28389" s="120"/>
      <c r="U28389" s="121"/>
      <c r="V28389" s="122"/>
      <c r="W28389" s="123"/>
      <c r="AC28389" s="123"/>
    </row>
    <row r="28390" spans="5:29" s="2" customFormat="1">
      <c r="E28390" s="120"/>
      <c r="M28390" s="120"/>
      <c r="N28390" s="120"/>
      <c r="U28390" s="121"/>
      <c r="V28390" s="122"/>
      <c r="W28390" s="123"/>
      <c r="AC28390" s="123"/>
    </row>
    <row r="28391" spans="5:29" s="2" customFormat="1">
      <c r="E28391" s="120"/>
      <c r="M28391" s="120"/>
      <c r="N28391" s="120"/>
      <c r="U28391" s="121"/>
      <c r="V28391" s="122"/>
      <c r="W28391" s="123"/>
      <c r="AC28391" s="123"/>
    </row>
    <row r="28392" spans="5:29" s="2" customFormat="1">
      <c r="E28392" s="120"/>
      <c r="M28392" s="120"/>
      <c r="N28392" s="120"/>
      <c r="U28392" s="121"/>
      <c r="V28392" s="122"/>
      <c r="W28392" s="123"/>
      <c r="AC28392" s="123"/>
    </row>
    <row r="28393" spans="5:29" s="2" customFormat="1">
      <c r="E28393" s="120"/>
      <c r="M28393" s="120"/>
      <c r="N28393" s="120"/>
      <c r="U28393" s="121"/>
      <c r="V28393" s="122"/>
      <c r="W28393" s="123"/>
      <c r="AC28393" s="123"/>
    </row>
    <row r="28394" spans="5:29" s="2" customFormat="1">
      <c r="E28394" s="120"/>
      <c r="M28394" s="120"/>
      <c r="N28394" s="120"/>
      <c r="U28394" s="121"/>
      <c r="V28394" s="122"/>
      <c r="W28394" s="123"/>
      <c r="AC28394" s="123"/>
    </row>
    <row r="28395" spans="5:29" s="2" customFormat="1">
      <c r="E28395" s="120"/>
      <c r="M28395" s="120"/>
      <c r="N28395" s="120"/>
      <c r="U28395" s="121"/>
      <c r="V28395" s="122"/>
      <c r="W28395" s="123"/>
      <c r="AC28395" s="123"/>
    </row>
    <row r="28396" spans="5:29" s="2" customFormat="1">
      <c r="E28396" s="120"/>
      <c r="M28396" s="120"/>
      <c r="N28396" s="120"/>
      <c r="U28396" s="121"/>
      <c r="V28396" s="122"/>
      <c r="W28396" s="123"/>
      <c r="AC28396" s="123"/>
    </row>
    <row r="28397" spans="5:29" s="2" customFormat="1">
      <c r="E28397" s="120"/>
      <c r="M28397" s="120"/>
      <c r="N28397" s="120"/>
      <c r="U28397" s="121"/>
      <c r="V28397" s="122"/>
      <c r="W28397" s="123"/>
      <c r="AC28397" s="123"/>
    </row>
    <row r="28398" spans="5:29" s="2" customFormat="1">
      <c r="E28398" s="120"/>
      <c r="M28398" s="120"/>
      <c r="N28398" s="120"/>
      <c r="U28398" s="121"/>
      <c r="V28398" s="122"/>
      <c r="W28398" s="123"/>
      <c r="AC28398" s="123"/>
    </row>
    <row r="28399" spans="5:29" s="2" customFormat="1">
      <c r="E28399" s="120"/>
      <c r="M28399" s="120"/>
      <c r="N28399" s="120"/>
      <c r="U28399" s="121"/>
      <c r="V28399" s="122"/>
      <c r="W28399" s="123"/>
      <c r="AC28399" s="123"/>
    </row>
    <row r="28400" spans="5:29" s="2" customFormat="1">
      <c r="E28400" s="120"/>
      <c r="M28400" s="120"/>
      <c r="N28400" s="120"/>
      <c r="U28400" s="121"/>
      <c r="V28400" s="122"/>
      <c r="W28400" s="123"/>
      <c r="AC28400" s="123"/>
    </row>
    <row r="28401" spans="5:29" s="2" customFormat="1">
      <c r="E28401" s="120"/>
      <c r="M28401" s="120"/>
      <c r="N28401" s="120"/>
      <c r="U28401" s="121"/>
      <c r="V28401" s="122"/>
      <c r="W28401" s="123"/>
      <c r="AC28401" s="123"/>
    </row>
    <row r="28402" spans="5:29" s="2" customFormat="1">
      <c r="E28402" s="120"/>
      <c r="M28402" s="120"/>
      <c r="N28402" s="120"/>
      <c r="U28402" s="121"/>
      <c r="V28402" s="122"/>
      <c r="W28402" s="123"/>
      <c r="AC28402" s="123"/>
    </row>
    <row r="28403" spans="5:29" s="2" customFormat="1">
      <c r="E28403" s="120"/>
      <c r="M28403" s="120"/>
      <c r="N28403" s="120"/>
      <c r="U28403" s="121"/>
      <c r="V28403" s="122"/>
      <c r="W28403" s="123"/>
      <c r="AC28403" s="123"/>
    </row>
    <row r="28404" spans="5:29" s="2" customFormat="1">
      <c r="E28404" s="120"/>
      <c r="M28404" s="120"/>
      <c r="N28404" s="120"/>
      <c r="U28404" s="121"/>
      <c r="V28404" s="122"/>
      <c r="W28404" s="123"/>
      <c r="AC28404" s="123"/>
    </row>
    <row r="28405" spans="5:29" s="2" customFormat="1">
      <c r="E28405" s="120"/>
      <c r="M28405" s="120"/>
      <c r="N28405" s="120"/>
      <c r="U28405" s="121"/>
      <c r="V28405" s="122"/>
      <c r="W28405" s="123"/>
      <c r="AC28405" s="123"/>
    </row>
    <row r="28406" spans="5:29" s="2" customFormat="1">
      <c r="E28406" s="120"/>
      <c r="M28406" s="120"/>
      <c r="N28406" s="120"/>
      <c r="U28406" s="121"/>
      <c r="V28406" s="122"/>
      <c r="W28406" s="123"/>
      <c r="AC28406" s="123"/>
    </row>
    <row r="28407" spans="5:29" s="2" customFormat="1">
      <c r="E28407" s="120"/>
      <c r="M28407" s="120"/>
      <c r="N28407" s="120"/>
      <c r="U28407" s="121"/>
      <c r="V28407" s="122"/>
      <c r="W28407" s="123"/>
      <c r="AC28407" s="123"/>
    </row>
    <row r="28408" spans="5:29" s="2" customFormat="1">
      <c r="E28408" s="120"/>
      <c r="M28408" s="120"/>
      <c r="N28408" s="120"/>
      <c r="U28408" s="121"/>
      <c r="V28408" s="122"/>
      <c r="W28408" s="123"/>
      <c r="AC28408" s="123"/>
    </row>
    <row r="28409" spans="5:29" s="2" customFormat="1">
      <c r="E28409" s="120"/>
      <c r="M28409" s="120"/>
      <c r="N28409" s="120"/>
      <c r="U28409" s="121"/>
      <c r="V28409" s="122"/>
      <c r="W28409" s="123"/>
      <c r="AC28409" s="123"/>
    </row>
    <row r="28410" spans="5:29" s="2" customFormat="1">
      <c r="E28410" s="120"/>
      <c r="M28410" s="120"/>
      <c r="N28410" s="120"/>
      <c r="U28410" s="121"/>
      <c r="V28410" s="122"/>
      <c r="W28410" s="123"/>
      <c r="AC28410" s="123"/>
    </row>
    <row r="28411" spans="5:29" s="2" customFormat="1">
      <c r="E28411" s="120"/>
      <c r="M28411" s="120"/>
      <c r="N28411" s="120"/>
      <c r="U28411" s="121"/>
      <c r="V28411" s="122"/>
      <c r="W28411" s="123"/>
      <c r="AC28411" s="123"/>
    </row>
    <row r="28412" spans="5:29" s="2" customFormat="1">
      <c r="E28412" s="120"/>
      <c r="M28412" s="120"/>
      <c r="N28412" s="120"/>
      <c r="U28412" s="121"/>
      <c r="V28412" s="122"/>
      <c r="W28412" s="123"/>
      <c r="AC28412" s="123"/>
    </row>
    <row r="28413" spans="5:29" s="2" customFormat="1">
      <c r="E28413" s="120"/>
      <c r="M28413" s="120"/>
      <c r="N28413" s="120"/>
      <c r="U28413" s="121"/>
      <c r="V28413" s="122"/>
      <c r="W28413" s="123"/>
      <c r="AC28413" s="123"/>
    </row>
    <row r="28414" spans="5:29" s="2" customFormat="1">
      <c r="E28414" s="120"/>
      <c r="M28414" s="120"/>
      <c r="N28414" s="120"/>
      <c r="U28414" s="121"/>
      <c r="V28414" s="122"/>
      <c r="W28414" s="123"/>
      <c r="AC28414" s="123"/>
    </row>
    <row r="28415" spans="5:29" s="2" customFormat="1">
      <c r="E28415" s="120"/>
      <c r="M28415" s="120"/>
      <c r="N28415" s="120"/>
      <c r="U28415" s="121"/>
      <c r="V28415" s="122"/>
      <c r="W28415" s="123"/>
      <c r="AC28415" s="123"/>
    </row>
    <row r="28416" spans="5:29" s="2" customFormat="1">
      <c r="E28416" s="120"/>
      <c r="M28416" s="120"/>
      <c r="N28416" s="120"/>
      <c r="U28416" s="121"/>
      <c r="V28416" s="122"/>
      <c r="W28416" s="123"/>
      <c r="AC28416" s="123"/>
    </row>
    <row r="28417" spans="5:29" s="2" customFormat="1">
      <c r="E28417" s="120"/>
      <c r="M28417" s="120"/>
      <c r="N28417" s="120"/>
      <c r="U28417" s="121"/>
      <c r="V28417" s="122"/>
      <c r="W28417" s="123"/>
      <c r="AC28417" s="123"/>
    </row>
    <row r="28418" spans="5:29" s="2" customFormat="1">
      <c r="E28418" s="120"/>
      <c r="M28418" s="120"/>
      <c r="N28418" s="120"/>
      <c r="U28418" s="121"/>
      <c r="V28418" s="122"/>
      <c r="W28418" s="123"/>
      <c r="AC28418" s="123"/>
    </row>
    <row r="28419" spans="5:29" s="2" customFormat="1">
      <c r="E28419" s="120"/>
      <c r="M28419" s="120"/>
      <c r="N28419" s="120"/>
      <c r="U28419" s="121"/>
      <c r="V28419" s="122"/>
      <c r="W28419" s="123"/>
      <c r="AC28419" s="123"/>
    </row>
    <row r="28420" spans="5:29" s="2" customFormat="1">
      <c r="E28420" s="120"/>
      <c r="M28420" s="120"/>
      <c r="N28420" s="120"/>
      <c r="U28420" s="121"/>
      <c r="V28420" s="122"/>
      <c r="W28420" s="123"/>
      <c r="AC28420" s="123"/>
    </row>
    <row r="28421" spans="5:29" s="2" customFormat="1">
      <c r="E28421" s="120"/>
      <c r="M28421" s="120"/>
      <c r="N28421" s="120"/>
      <c r="U28421" s="121"/>
      <c r="V28421" s="122"/>
      <c r="W28421" s="123"/>
      <c r="AC28421" s="123"/>
    </row>
    <row r="28422" spans="5:29" s="2" customFormat="1">
      <c r="E28422" s="120"/>
      <c r="M28422" s="120"/>
      <c r="N28422" s="120"/>
      <c r="U28422" s="121"/>
      <c r="V28422" s="122"/>
      <c r="W28422" s="123"/>
      <c r="AC28422" s="123"/>
    </row>
    <row r="28423" spans="5:29" s="2" customFormat="1">
      <c r="E28423" s="120"/>
      <c r="M28423" s="120"/>
      <c r="N28423" s="120"/>
      <c r="U28423" s="121"/>
      <c r="V28423" s="122"/>
      <c r="W28423" s="123"/>
      <c r="AC28423" s="123"/>
    </row>
    <row r="28424" spans="5:29" s="2" customFormat="1">
      <c r="E28424" s="120"/>
      <c r="M28424" s="120"/>
      <c r="N28424" s="120"/>
      <c r="U28424" s="121"/>
      <c r="V28424" s="122"/>
      <c r="W28424" s="123"/>
      <c r="AC28424" s="123"/>
    </row>
    <row r="28425" spans="5:29" s="2" customFormat="1">
      <c r="E28425" s="120"/>
      <c r="M28425" s="120"/>
      <c r="N28425" s="120"/>
      <c r="U28425" s="121"/>
      <c r="V28425" s="122"/>
      <c r="W28425" s="123"/>
      <c r="AC28425" s="123"/>
    </row>
    <row r="28426" spans="5:29" s="2" customFormat="1">
      <c r="E28426" s="120"/>
      <c r="M28426" s="120"/>
      <c r="N28426" s="120"/>
      <c r="U28426" s="121"/>
      <c r="V28426" s="122"/>
      <c r="W28426" s="123"/>
      <c r="AC28426" s="123"/>
    </row>
    <row r="28427" spans="5:29" s="2" customFormat="1">
      <c r="E28427" s="120"/>
      <c r="M28427" s="120"/>
      <c r="N28427" s="120"/>
      <c r="U28427" s="121"/>
      <c r="V28427" s="122"/>
      <c r="W28427" s="123"/>
      <c r="AC28427" s="123"/>
    </row>
    <row r="28428" spans="5:29" s="2" customFormat="1">
      <c r="E28428" s="120"/>
      <c r="M28428" s="120"/>
      <c r="N28428" s="120"/>
      <c r="U28428" s="121"/>
      <c r="V28428" s="122"/>
      <c r="W28428" s="123"/>
      <c r="AC28428" s="123"/>
    </row>
    <row r="28429" spans="5:29" s="2" customFormat="1">
      <c r="E28429" s="120"/>
      <c r="M28429" s="120"/>
      <c r="N28429" s="120"/>
      <c r="U28429" s="121"/>
      <c r="V28429" s="122"/>
      <c r="W28429" s="123"/>
      <c r="AC28429" s="123"/>
    </row>
    <row r="28430" spans="5:29" s="2" customFormat="1">
      <c r="E28430" s="120"/>
      <c r="M28430" s="120"/>
      <c r="N28430" s="120"/>
      <c r="U28430" s="121"/>
      <c r="V28430" s="122"/>
      <c r="W28430" s="123"/>
      <c r="AC28430" s="123"/>
    </row>
    <row r="28431" spans="5:29" s="2" customFormat="1">
      <c r="E28431" s="120"/>
      <c r="M28431" s="120"/>
      <c r="N28431" s="120"/>
      <c r="U28431" s="121"/>
      <c r="V28431" s="122"/>
      <c r="W28431" s="123"/>
      <c r="AC28431" s="123"/>
    </row>
    <row r="28432" spans="5:29" s="2" customFormat="1">
      <c r="E28432" s="120"/>
      <c r="M28432" s="120"/>
      <c r="N28432" s="120"/>
      <c r="U28432" s="121"/>
      <c r="V28432" s="122"/>
      <c r="W28432" s="123"/>
      <c r="AC28432" s="123"/>
    </row>
    <row r="28433" spans="5:29" s="2" customFormat="1">
      <c r="E28433" s="120"/>
      <c r="M28433" s="120"/>
      <c r="N28433" s="120"/>
      <c r="U28433" s="121"/>
      <c r="V28433" s="122"/>
      <c r="W28433" s="123"/>
      <c r="AC28433" s="123"/>
    </row>
    <row r="28434" spans="5:29" s="2" customFormat="1">
      <c r="E28434" s="120"/>
      <c r="M28434" s="120"/>
      <c r="N28434" s="120"/>
      <c r="U28434" s="121"/>
      <c r="V28434" s="122"/>
      <c r="W28434" s="123"/>
      <c r="AC28434" s="123"/>
    </row>
    <row r="28435" spans="5:29" s="2" customFormat="1">
      <c r="E28435" s="120"/>
      <c r="M28435" s="120"/>
      <c r="N28435" s="120"/>
      <c r="U28435" s="121"/>
      <c r="V28435" s="122"/>
      <c r="W28435" s="123"/>
      <c r="AC28435" s="123"/>
    </row>
    <row r="28436" spans="5:29" s="2" customFormat="1">
      <c r="E28436" s="120"/>
      <c r="M28436" s="120"/>
      <c r="N28436" s="120"/>
      <c r="U28436" s="121"/>
      <c r="V28436" s="122"/>
      <c r="W28436" s="123"/>
      <c r="AC28436" s="123"/>
    </row>
    <row r="28437" spans="5:29" s="2" customFormat="1">
      <c r="E28437" s="120"/>
      <c r="M28437" s="120"/>
      <c r="N28437" s="120"/>
      <c r="U28437" s="121"/>
      <c r="V28437" s="122"/>
      <c r="W28437" s="123"/>
      <c r="AC28437" s="123"/>
    </row>
    <row r="28438" spans="5:29" s="2" customFormat="1">
      <c r="E28438" s="120"/>
      <c r="M28438" s="120"/>
      <c r="N28438" s="120"/>
      <c r="U28438" s="121"/>
      <c r="V28438" s="122"/>
      <c r="W28438" s="123"/>
      <c r="AC28438" s="123"/>
    </row>
    <row r="28439" spans="5:29" s="2" customFormat="1">
      <c r="E28439" s="120"/>
      <c r="M28439" s="120"/>
      <c r="N28439" s="120"/>
      <c r="U28439" s="121"/>
      <c r="V28439" s="122"/>
      <c r="W28439" s="123"/>
      <c r="AC28439" s="123"/>
    </row>
    <row r="28440" spans="5:29" s="2" customFormat="1">
      <c r="E28440" s="120"/>
      <c r="M28440" s="120"/>
      <c r="N28440" s="120"/>
      <c r="U28440" s="121"/>
      <c r="V28440" s="122"/>
      <c r="W28440" s="123"/>
      <c r="AC28440" s="123"/>
    </row>
    <row r="28441" spans="5:29" s="2" customFormat="1">
      <c r="E28441" s="120"/>
      <c r="M28441" s="120"/>
      <c r="N28441" s="120"/>
      <c r="U28441" s="121"/>
      <c r="V28441" s="122"/>
      <c r="W28441" s="123"/>
      <c r="AC28441" s="123"/>
    </row>
    <row r="28442" spans="5:29" s="2" customFormat="1">
      <c r="E28442" s="120"/>
      <c r="M28442" s="120"/>
      <c r="N28442" s="120"/>
      <c r="U28442" s="121"/>
      <c r="V28442" s="122"/>
      <c r="W28442" s="123"/>
      <c r="AC28442" s="123"/>
    </row>
    <row r="28443" spans="5:29" s="2" customFormat="1">
      <c r="E28443" s="120"/>
      <c r="M28443" s="120"/>
      <c r="N28443" s="120"/>
      <c r="U28443" s="121"/>
      <c r="V28443" s="122"/>
      <c r="W28443" s="123"/>
      <c r="AC28443" s="123"/>
    </row>
    <row r="28444" spans="5:29" s="2" customFormat="1">
      <c r="E28444" s="120"/>
      <c r="M28444" s="120"/>
      <c r="N28444" s="120"/>
      <c r="U28444" s="121"/>
      <c r="V28444" s="122"/>
      <c r="W28444" s="123"/>
      <c r="AC28444" s="123"/>
    </row>
    <row r="28445" spans="5:29" s="2" customFormat="1">
      <c r="E28445" s="120"/>
      <c r="M28445" s="120"/>
      <c r="N28445" s="120"/>
      <c r="U28445" s="121"/>
      <c r="V28445" s="122"/>
      <c r="W28445" s="123"/>
      <c r="AC28445" s="123"/>
    </row>
    <row r="28446" spans="5:29" s="2" customFormat="1">
      <c r="E28446" s="120"/>
      <c r="M28446" s="120"/>
      <c r="N28446" s="120"/>
      <c r="U28446" s="121"/>
      <c r="V28446" s="122"/>
      <c r="W28446" s="123"/>
      <c r="AC28446" s="123"/>
    </row>
    <row r="28447" spans="5:29" s="2" customFormat="1">
      <c r="E28447" s="120"/>
      <c r="M28447" s="120"/>
      <c r="N28447" s="120"/>
      <c r="U28447" s="121"/>
      <c r="V28447" s="122"/>
      <c r="W28447" s="123"/>
      <c r="AC28447" s="123"/>
    </row>
    <row r="28448" spans="5:29" s="2" customFormat="1">
      <c r="E28448" s="120"/>
      <c r="M28448" s="120"/>
      <c r="N28448" s="120"/>
      <c r="U28448" s="121"/>
      <c r="V28448" s="122"/>
      <c r="W28448" s="123"/>
      <c r="AC28448" s="123"/>
    </row>
    <row r="28449" spans="5:29" s="2" customFormat="1">
      <c r="E28449" s="120"/>
      <c r="M28449" s="120"/>
      <c r="N28449" s="120"/>
      <c r="U28449" s="121"/>
      <c r="V28449" s="122"/>
      <c r="W28449" s="123"/>
      <c r="AC28449" s="123"/>
    </row>
    <row r="28450" spans="5:29" s="2" customFormat="1">
      <c r="E28450" s="120"/>
      <c r="M28450" s="120"/>
      <c r="N28450" s="120"/>
      <c r="U28450" s="121"/>
      <c r="V28450" s="122"/>
      <c r="W28450" s="123"/>
      <c r="AC28450" s="123"/>
    </row>
    <row r="28451" spans="5:29" s="2" customFormat="1">
      <c r="E28451" s="120"/>
      <c r="M28451" s="120"/>
      <c r="N28451" s="120"/>
      <c r="U28451" s="121"/>
      <c r="V28451" s="122"/>
      <c r="W28451" s="123"/>
      <c r="AC28451" s="123"/>
    </row>
    <row r="28452" spans="5:29" s="2" customFormat="1">
      <c r="E28452" s="120"/>
      <c r="M28452" s="120"/>
      <c r="N28452" s="120"/>
      <c r="U28452" s="121"/>
      <c r="V28452" s="122"/>
      <c r="W28452" s="123"/>
      <c r="AC28452" s="123"/>
    </row>
    <row r="28453" spans="5:29" s="2" customFormat="1">
      <c r="E28453" s="120"/>
      <c r="M28453" s="120"/>
      <c r="N28453" s="120"/>
      <c r="U28453" s="121"/>
      <c r="V28453" s="122"/>
      <c r="W28453" s="123"/>
      <c r="AC28453" s="123"/>
    </row>
    <row r="28454" spans="5:29" s="2" customFormat="1">
      <c r="E28454" s="120"/>
      <c r="M28454" s="120"/>
      <c r="N28454" s="120"/>
      <c r="U28454" s="121"/>
      <c r="V28454" s="122"/>
      <c r="W28454" s="123"/>
      <c r="AC28454" s="123"/>
    </row>
    <row r="28455" spans="5:29" s="2" customFormat="1">
      <c r="E28455" s="120"/>
      <c r="M28455" s="120"/>
      <c r="N28455" s="120"/>
      <c r="U28455" s="121"/>
      <c r="V28455" s="122"/>
      <c r="W28455" s="123"/>
      <c r="AC28455" s="123"/>
    </row>
    <row r="28456" spans="5:29" s="2" customFormat="1">
      <c r="E28456" s="120"/>
      <c r="M28456" s="120"/>
      <c r="N28456" s="120"/>
      <c r="U28456" s="121"/>
      <c r="V28456" s="122"/>
      <c r="W28456" s="123"/>
      <c r="AC28456" s="123"/>
    </row>
    <row r="28457" spans="5:29" s="2" customFormat="1">
      <c r="E28457" s="120"/>
      <c r="M28457" s="120"/>
      <c r="N28457" s="120"/>
      <c r="U28457" s="121"/>
      <c r="V28457" s="122"/>
      <c r="W28457" s="123"/>
      <c r="AC28457" s="123"/>
    </row>
    <row r="28458" spans="5:29" s="2" customFormat="1">
      <c r="E28458" s="120"/>
      <c r="M28458" s="120"/>
      <c r="N28458" s="120"/>
      <c r="U28458" s="121"/>
      <c r="V28458" s="122"/>
      <c r="W28458" s="123"/>
      <c r="AC28458" s="123"/>
    </row>
    <row r="28459" spans="5:29" s="2" customFormat="1">
      <c r="E28459" s="120"/>
      <c r="M28459" s="120"/>
      <c r="N28459" s="120"/>
      <c r="U28459" s="121"/>
      <c r="V28459" s="122"/>
      <c r="W28459" s="123"/>
      <c r="AC28459" s="123"/>
    </row>
    <row r="28460" spans="5:29" s="2" customFormat="1">
      <c r="E28460" s="120"/>
      <c r="M28460" s="120"/>
      <c r="N28460" s="120"/>
      <c r="U28460" s="121"/>
      <c r="V28460" s="122"/>
      <c r="W28460" s="123"/>
      <c r="AC28460" s="123"/>
    </row>
    <row r="28461" spans="5:29" s="2" customFormat="1">
      <c r="E28461" s="120"/>
      <c r="M28461" s="120"/>
      <c r="N28461" s="120"/>
      <c r="U28461" s="121"/>
      <c r="V28461" s="122"/>
      <c r="W28461" s="123"/>
      <c r="AC28461" s="123"/>
    </row>
    <row r="28462" spans="5:29" s="2" customFormat="1">
      <c r="E28462" s="120"/>
      <c r="M28462" s="120"/>
      <c r="N28462" s="120"/>
      <c r="U28462" s="121"/>
      <c r="V28462" s="122"/>
      <c r="W28462" s="123"/>
      <c r="AC28462" s="123"/>
    </row>
    <row r="28463" spans="5:29" s="2" customFormat="1">
      <c r="E28463" s="120"/>
      <c r="M28463" s="120"/>
      <c r="N28463" s="120"/>
      <c r="U28463" s="121"/>
      <c r="V28463" s="122"/>
      <c r="W28463" s="123"/>
      <c r="AC28463" s="123"/>
    </row>
    <row r="28464" spans="5:29" s="2" customFormat="1">
      <c r="E28464" s="120"/>
      <c r="M28464" s="120"/>
      <c r="N28464" s="120"/>
      <c r="U28464" s="121"/>
      <c r="V28464" s="122"/>
      <c r="W28464" s="123"/>
      <c r="AC28464" s="123"/>
    </row>
    <row r="28465" spans="5:29" s="2" customFormat="1">
      <c r="E28465" s="120"/>
      <c r="M28465" s="120"/>
      <c r="N28465" s="120"/>
      <c r="U28465" s="121"/>
      <c r="V28465" s="122"/>
      <c r="W28465" s="123"/>
      <c r="AC28465" s="123"/>
    </row>
    <row r="28466" spans="5:29" s="2" customFormat="1">
      <c r="E28466" s="120"/>
      <c r="M28466" s="120"/>
      <c r="N28466" s="120"/>
      <c r="U28466" s="121"/>
      <c r="V28466" s="122"/>
      <c r="W28466" s="123"/>
      <c r="AC28466" s="123"/>
    </row>
    <row r="28467" spans="5:29" s="2" customFormat="1">
      <c r="E28467" s="120"/>
      <c r="M28467" s="120"/>
      <c r="N28467" s="120"/>
      <c r="U28467" s="121"/>
      <c r="V28467" s="122"/>
      <c r="W28467" s="123"/>
      <c r="AC28467" s="123"/>
    </row>
    <row r="28468" spans="5:29" s="2" customFormat="1">
      <c r="E28468" s="120"/>
      <c r="M28468" s="120"/>
      <c r="N28468" s="120"/>
      <c r="U28468" s="121"/>
      <c r="V28468" s="122"/>
      <c r="W28468" s="123"/>
      <c r="AC28468" s="123"/>
    </row>
    <row r="28469" spans="5:29" s="2" customFormat="1">
      <c r="E28469" s="120"/>
      <c r="M28469" s="120"/>
      <c r="N28469" s="120"/>
      <c r="U28469" s="121"/>
      <c r="V28469" s="122"/>
      <c r="W28469" s="123"/>
      <c r="AC28469" s="123"/>
    </row>
    <row r="28470" spans="5:29" s="2" customFormat="1">
      <c r="E28470" s="120"/>
      <c r="M28470" s="120"/>
      <c r="N28470" s="120"/>
      <c r="U28470" s="121"/>
      <c r="V28470" s="122"/>
      <c r="W28470" s="123"/>
      <c r="AC28470" s="123"/>
    </row>
    <row r="28471" spans="5:29" s="2" customFormat="1">
      <c r="E28471" s="120"/>
      <c r="M28471" s="120"/>
      <c r="N28471" s="120"/>
      <c r="U28471" s="121"/>
      <c r="V28471" s="122"/>
      <c r="W28471" s="123"/>
      <c r="AC28471" s="123"/>
    </row>
    <row r="28472" spans="5:29" s="2" customFormat="1">
      <c r="E28472" s="120"/>
      <c r="M28472" s="120"/>
      <c r="N28472" s="120"/>
      <c r="U28472" s="121"/>
      <c r="V28472" s="122"/>
      <c r="W28472" s="123"/>
      <c r="AC28472" s="123"/>
    </row>
    <row r="28473" spans="5:29" s="2" customFormat="1">
      <c r="E28473" s="120"/>
      <c r="M28473" s="120"/>
      <c r="N28473" s="120"/>
      <c r="U28473" s="121"/>
      <c r="V28473" s="122"/>
      <c r="W28473" s="123"/>
      <c r="AC28473" s="123"/>
    </row>
    <row r="28474" spans="5:29" s="2" customFormat="1">
      <c r="E28474" s="120"/>
      <c r="M28474" s="120"/>
      <c r="N28474" s="120"/>
      <c r="U28474" s="121"/>
      <c r="V28474" s="122"/>
      <c r="W28474" s="123"/>
      <c r="AC28474" s="123"/>
    </row>
    <row r="28475" spans="5:29" s="2" customFormat="1">
      <c r="E28475" s="120"/>
      <c r="M28475" s="120"/>
      <c r="N28475" s="120"/>
      <c r="U28475" s="121"/>
      <c r="V28475" s="122"/>
      <c r="W28475" s="123"/>
      <c r="AC28475" s="123"/>
    </row>
    <row r="28476" spans="5:29" s="2" customFormat="1">
      <c r="E28476" s="120"/>
      <c r="M28476" s="120"/>
      <c r="N28476" s="120"/>
      <c r="U28476" s="121"/>
      <c r="V28476" s="122"/>
      <c r="W28476" s="123"/>
      <c r="AC28476" s="123"/>
    </row>
    <row r="28477" spans="5:29" s="2" customFormat="1">
      <c r="E28477" s="120"/>
      <c r="M28477" s="120"/>
      <c r="N28477" s="120"/>
      <c r="U28477" s="121"/>
      <c r="V28477" s="122"/>
      <c r="W28477" s="123"/>
      <c r="AC28477" s="123"/>
    </row>
    <row r="28478" spans="5:29" s="2" customFormat="1">
      <c r="E28478" s="120"/>
      <c r="M28478" s="120"/>
      <c r="N28478" s="120"/>
      <c r="U28478" s="121"/>
      <c r="V28478" s="122"/>
      <c r="W28478" s="123"/>
      <c r="AC28478" s="123"/>
    </row>
    <row r="28479" spans="5:29" s="2" customFormat="1">
      <c r="E28479" s="120"/>
      <c r="M28479" s="120"/>
      <c r="N28479" s="120"/>
      <c r="U28479" s="121"/>
      <c r="V28479" s="122"/>
      <c r="W28479" s="123"/>
      <c r="AC28479" s="123"/>
    </row>
    <row r="28480" spans="5:29" s="2" customFormat="1">
      <c r="E28480" s="120"/>
      <c r="M28480" s="120"/>
      <c r="N28480" s="120"/>
      <c r="U28480" s="121"/>
      <c r="V28480" s="122"/>
      <c r="W28480" s="123"/>
      <c r="AC28480" s="123"/>
    </row>
    <row r="28481" spans="5:29" s="2" customFormat="1">
      <c r="E28481" s="120"/>
      <c r="M28481" s="120"/>
      <c r="N28481" s="120"/>
      <c r="U28481" s="121"/>
      <c r="V28481" s="122"/>
      <c r="W28481" s="123"/>
      <c r="AC28481" s="123"/>
    </row>
    <row r="28482" spans="5:29" s="2" customFormat="1">
      <c r="E28482" s="120"/>
      <c r="M28482" s="120"/>
      <c r="N28482" s="120"/>
      <c r="U28482" s="121"/>
      <c r="V28482" s="122"/>
      <c r="W28482" s="123"/>
      <c r="AC28482" s="123"/>
    </row>
    <row r="28483" spans="5:29" s="2" customFormat="1">
      <c r="E28483" s="120"/>
      <c r="M28483" s="120"/>
      <c r="N28483" s="120"/>
      <c r="U28483" s="121"/>
      <c r="V28483" s="122"/>
      <c r="W28483" s="123"/>
      <c r="AC28483" s="123"/>
    </row>
    <row r="28484" spans="5:29" s="2" customFormat="1">
      <c r="E28484" s="120"/>
      <c r="M28484" s="120"/>
      <c r="N28484" s="120"/>
      <c r="U28484" s="121"/>
      <c r="V28484" s="122"/>
      <c r="W28484" s="123"/>
      <c r="AC28484" s="123"/>
    </row>
    <row r="28485" spans="5:29" s="2" customFormat="1">
      <c r="E28485" s="120"/>
      <c r="M28485" s="120"/>
      <c r="N28485" s="120"/>
      <c r="U28485" s="121"/>
      <c r="V28485" s="122"/>
      <c r="W28485" s="123"/>
      <c r="AC28485" s="123"/>
    </row>
    <row r="28486" spans="5:29" s="2" customFormat="1">
      <c r="E28486" s="120"/>
      <c r="M28486" s="120"/>
      <c r="N28486" s="120"/>
      <c r="U28486" s="121"/>
      <c r="V28486" s="122"/>
      <c r="W28486" s="123"/>
      <c r="AC28486" s="123"/>
    </row>
    <row r="28487" spans="5:29" s="2" customFormat="1">
      <c r="E28487" s="120"/>
      <c r="M28487" s="120"/>
      <c r="N28487" s="120"/>
      <c r="U28487" s="121"/>
      <c r="V28487" s="122"/>
      <c r="W28487" s="123"/>
      <c r="AC28487" s="123"/>
    </row>
    <row r="28488" spans="5:29" s="2" customFormat="1">
      <c r="E28488" s="120"/>
      <c r="M28488" s="120"/>
      <c r="N28488" s="120"/>
      <c r="U28488" s="121"/>
      <c r="V28488" s="122"/>
      <c r="W28488" s="123"/>
      <c r="AC28488" s="123"/>
    </row>
    <row r="28489" spans="5:29" s="2" customFormat="1">
      <c r="E28489" s="120"/>
      <c r="M28489" s="120"/>
      <c r="N28489" s="120"/>
      <c r="U28489" s="121"/>
      <c r="V28489" s="122"/>
      <c r="W28489" s="123"/>
      <c r="AC28489" s="123"/>
    </row>
    <row r="28490" spans="5:29" s="2" customFormat="1">
      <c r="E28490" s="120"/>
      <c r="M28490" s="120"/>
      <c r="N28490" s="120"/>
      <c r="U28490" s="121"/>
      <c r="V28490" s="122"/>
      <c r="W28490" s="123"/>
      <c r="AC28490" s="123"/>
    </row>
    <row r="28491" spans="5:29" s="2" customFormat="1">
      <c r="E28491" s="120"/>
      <c r="M28491" s="120"/>
      <c r="N28491" s="120"/>
      <c r="U28491" s="121"/>
      <c r="V28491" s="122"/>
      <c r="W28491" s="123"/>
      <c r="AC28491" s="123"/>
    </row>
    <row r="28492" spans="5:29" s="2" customFormat="1">
      <c r="E28492" s="120"/>
      <c r="M28492" s="120"/>
      <c r="N28492" s="120"/>
      <c r="U28492" s="121"/>
      <c r="V28492" s="122"/>
      <c r="W28492" s="123"/>
      <c r="AC28492" s="123"/>
    </row>
    <row r="28493" spans="5:29" s="2" customFormat="1">
      <c r="E28493" s="120"/>
      <c r="M28493" s="120"/>
      <c r="N28493" s="120"/>
      <c r="U28493" s="121"/>
      <c r="V28493" s="122"/>
      <c r="W28493" s="123"/>
      <c r="AC28493" s="123"/>
    </row>
    <row r="28494" spans="5:29" s="2" customFormat="1">
      <c r="E28494" s="120"/>
      <c r="M28494" s="120"/>
      <c r="N28494" s="120"/>
      <c r="U28494" s="121"/>
      <c r="V28494" s="122"/>
      <c r="W28494" s="123"/>
      <c r="AC28494" s="123"/>
    </row>
    <row r="28495" spans="5:29" s="2" customFormat="1">
      <c r="E28495" s="120"/>
      <c r="M28495" s="120"/>
      <c r="N28495" s="120"/>
      <c r="U28495" s="121"/>
      <c r="V28495" s="122"/>
      <c r="W28495" s="123"/>
      <c r="AC28495" s="123"/>
    </row>
    <row r="28496" spans="5:29" s="2" customFormat="1">
      <c r="E28496" s="120"/>
      <c r="M28496" s="120"/>
      <c r="N28496" s="120"/>
      <c r="U28496" s="121"/>
      <c r="V28496" s="122"/>
      <c r="W28496" s="123"/>
      <c r="AC28496" s="123"/>
    </row>
    <row r="28497" spans="5:29" s="2" customFormat="1">
      <c r="E28497" s="120"/>
      <c r="M28497" s="120"/>
      <c r="N28497" s="120"/>
      <c r="U28497" s="121"/>
      <c r="V28497" s="122"/>
      <c r="W28497" s="123"/>
      <c r="AC28497" s="123"/>
    </row>
    <row r="28498" spans="5:29" s="2" customFormat="1">
      <c r="E28498" s="120"/>
      <c r="M28498" s="120"/>
      <c r="N28498" s="120"/>
      <c r="U28498" s="121"/>
      <c r="V28498" s="122"/>
      <c r="W28498" s="123"/>
      <c r="AC28498" s="123"/>
    </row>
    <row r="28499" spans="5:29" s="2" customFormat="1">
      <c r="E28499" s="120"/>
      <c r="M28499" s="120"/>
      <c r="N28499" s="120"/>
      <c r="U28499" s="121"/>
      <c r="V28499" s="122"/>
      <c r="W28499" s="123"/>
      <c r="AC28499" s="123"/>
    </row>
    <row r="28500" spans="5:29" s="2" customFormat="1">
      <c r="E28500" s="120"/>
      <c r="M28500" s="120"/>
      <c r="N28500" s="120"/>
      <c r="U28500" s="121"/>
      <c r="V28500" s="122"/>
      <c r="W28500" s="123"/>
      <c r="AC28500" s="123"/>
    </row>
    <row r="28501" spans="5:29" s="2" customFormat="1">
      <c r="E28501" s="120"/>
      <c r="M28501" s="120"/>
      <c r="N28501" s="120"/>
      <c r="U28501" s="121"/>
      <c r="V28501" s="122"/>
      <c r="W28501" s="123"/>
      <c r="AC28501" s="123"/>
    </row>
    <row r="28502" spans="5:29" s="2" customFormat="1">
      <c r="E28502" s="120"/>
      <c r="M28502" s="120"/>
      <c r="N28502" s="120"/>
      <c r="U28502" s="121"/>
      <c r="V28502" s="122"/>
      <c r="W28502" s="123"/>
      <c r="AC28502" s="123"/>
    </row>
    <row r="28503" spans="5:29" s="2" customFormat="1">
      <c r="E28503" s="120"/>
      <c r="M28503" s="120"/>
      <c r="N28503" s="120"/>
      <c r="U28503" s="121"/>
      <c r="V28503" s="122"/>
      <c r="W28503" s="123"/>
      <c r="AC28503" s="123"/>
    </row>
    <row r="28504" spans="5:29" s="2" customFormat="1">
      <c r="E28504" s="120"/>
      <c r="M28504" s="120"/>
      <c r="N28504" s="120"/>
      <c r="U28504" s="121"/>
      <c r="V28504" s="122"/>
      <c r="W28504" s="123"/>
      <c r="AC28504" s="123"/>
    </row>
    <row r="28505" spans="5:29" s="2" customFormat="1">
      <c r="E28505" s="120"/>
      <c r="M28505" s="120"/>
      <c r="N28505" s="120"/>
      <c r="U28505" s="121"/>
      <c r="V28505" s="122"/>
      <c r="W28505" s="123"/>
      <c r="AC28505" s="123"/>
    </row>
    <row r="28506" spans="5:29" s="2" customFormat="1">
      <c r="E28506" s="120"/>
      <c r="M28506" s="120"/>
      <c r="N28506" s="120"/>
      <c r="U28506" s="121"/>
      <c r="V28506" s="122"/>
      <c r="W28506" s="123"/>
      <c r="AC28506" s="123"/>
    </row>
    <row r="28507" spans="5:29" s="2" customFormat="1">
      <c r="E28507" s="120"/>
      <c r="M28507" s="120"/>
      <c r="N28507" s="120"/>
      <c r="U28507" s="121"/>
      <c r="V28507" s="122"/>
      <c r="W28507" s="123"/>
      <c r="AC28507" s="123"/>
    </row>
    <row r="28508" spans="5:29" s="2" customFormat="1">
      <c r="E28508" s="120"/>
      <c r="M28508" s="120"/>
      <c r="N28508" s="120"/>
      <c r="U28508" s="121"/>
      <c r="V28508" s="122"/>
      <c r="W28508" s="123"/>
      <c r="AC28508" s="123"/>
    </row>
    <row r="28509" spans="5:29" s="2" customFormat="1">
      <c r="E28509" s="120"/>
      <c r="M28509" s="120"/>
      <c r="N28509" s="120"/>
      <c r="U28509" s="121"/>
      <c r="V28509" s="122"/>
      <c r="W28509" s="123"/>
      <c r="AC28509" s="123"/>
    </row>
    <row r="28510" spans="5:29" s="2" customFormat="1">
      <c r="E28510" s="120"/>
      <c r="M28510" s="120"/>
      <c r="N28510" s="120"/>
      <c r="U28510" s="121"/>
      <c r="V28510" s="122"/>
      <c r="W28510" s="123"/>
      <c r="AC28510" s="123"/>
    </row>
    <row r="28511" spans="5:29" s="2" customFormat="1">
      <c r="E28511" s="120"/>
      <c r="M28511" s="120"/>
      <c r="N28511" s="120"/>
      <c r="U28511" s="121"/>
      <c r="V28511" s="122"/>
      <c r="W28511" s="123"/>
      <c r="AC28511" s="123"/>
    </row>
    <row r="28512" spans="5:29" s="2" customFormat="1">
      <c r="E28512" s="120"/>
      <c r="M28512" s="120"/>
      <c r="N28512" s="120"/>
      <c r="U28512" s="121"/>
      <c r="V28512" s="122"/>
      <c r="W28512" s="123"/>
      <c r="AC28512" s="123"/>
    </row>
    <row r="28513" spans="5:29" s="2" customFormat="1">
      <c r="E28513" s="120"/>
      <c r="M28513" s="120"/>
      <c r="N28513" s="120"/>
      <c r="U28513" s="121"/>
      <c r="V28513" s="122"/>
      <c r="W28513" s="123"/>
      <c r="AC28513" s="123"/>
    </row>
    <row r="28514" spans="5:29" s="2" customFormat="1">
      <c r="E28514" s="120"/>
      <c r="M28514" s="120"/>
      <c r="N28514" s="120"/>
      <c r="U28514" s="121"/>
      <c r="V28514" s="122"/>
      <c r="W28514" s="123"/>
      <c r="AC28514" s="123"/>
    </row>
    <row r="28515" spans="5:29" s="2" customFormat="1">
      <c r="E28515" s="120"/>
      <c r="M28515" s="120"/>
      <c r="N28515" s="120"/>
      <c r="U28515" s="121"/>
      <c r="V28515" s="122"/>
      <c r="W28515" s="123"/>
      <c r="AC28515" s="123"/>
    </row>
    <row r="28516" spans="5:29" s="2" customFormat="1">
      <c r="E28516" s="120"/>
      <c r="M28516" s="120"/>
      <c r="N28516" s="120"/>
      <c r="U28516" s="121"/>
      <c r="V28516" s="122"/>
      <c r="W28516" s="123"/>
      <c r="AC28516" s="123"/>
    </row>
    <row r="28517" spans="5:29" s="2" customFormat="1">
      <c r="E28517" s="120"/>
      <c r="M28517" s="120"/>
      <c r="N28517" s="120"/>
      <c r="U28517" s="121"/>
      <c r="V28517" s="122"/>
      <c r="W28517" s="123"/>
      <c r="AC28517" s="123"/>
    </row>
    <row r="28518" spans="5:29" s="2" customFormat="1">
      <c r="E28518" s="120"/>
      <c r="M28518" s="120"/>
      <c r="N28518" s="120"/>
      <c r="U28518" s="121"/>
      <c r="V28518" s="122"/>
      <c r="W28518" s="123"/>
      <c r="AC28518" s="123"/>
    </row>
    <row r="28519" spans="5:29" s="2" customFormat="1">
      <c r="E28519" s="120"/>
      <c r="M28519" s="120"/>
      <c r="N28519" s="120"/>
      <c r="U28519" s="121"/>
      <c r="V28519" s="122"/>
      <c r="W28519" s="123"/>
      <c r="AC28519" s="123"/>
    </row>
    <row r="28520" spans="5:29" s="2" customFormat="1">
      <c r="E28520" s="120"/>
      <c r="M28520" s="120"/>
      <c r="N28520" s="120"/>
      <c r="U28520" s="121"/>
      <c r="V28520" s="122"/>
      <c r="W28520" s="123"/>
      <c r="AC28520" s="123"/>
    </row>
    <row r="28521" spans="5:29" s="2" customFormat="1">
      <c r="E28521" s="120"/>
      <c r="M28521" s="120"/>
      <c r="N28521" s="120"/>
      <c r="U28521" s="121"/>
      <c r="V28521" s="122"/>
      <c r="W28521" s="123"/>
      <c r="AC28521" s="123"/>
    </row>
    <row r="28522" spans="5:29" s="2" customFormat="1">
      <c r="E28522" s="120"/>
      <c r="M28522" s="120"/>
      <c r="N28522" s="120"/>
      <c r="U28522" s="121"/>
      <c r="V28522" s="122"/>
      <c r="W28522" s="123"/>
      <c r="AC28522" s="123"/>
    </row>
    <row r="28523" spans="5:29" s="2" customFormat="1">
      <c r="E28523" s="120"/>
      <c r="M28523" s="120"/>
      <c r="N28523" s="120"/>
      <c r="U28523" s="121"/>
      <c r="V28523" s="122"/>
      <c r="W28523" s="123"/>
      <c r="AC28523" s="123"/>
    </row>
    <row r="28524" spans="5:29" s="2" customFormat="1">
      <c r="E28524" s="120"/>
      <c r="M28524" s="120"/>
      <c r="N28524" s="120"/>
      <c r="U28524" s="121"/>
      <c r="V28524" s="122"/>
      <c r="W28524" s="123"/>
      <c r="AC28524" s="123"/>
    </row>
    <row r="28525" spans="5:29" s="2" customFormat="1">
      <c r="E28525" s="120"/>
      <c r="M28525" s="120"/>
      <c r="N28525" s="120"/>
      <c r="U28525" s="121"/>
      <c r="V28525" s="122"/>
      <c r="W28525" s="123"/>
      <c r="AC28525" s="123"/>
    </row>
    <row r="28526" spans="5:29" s="2" customFormat="1">
      <c r="E28526" s="120"/>
      <c r="M28526" s="120"/>
      <c r="N28526" s="120"/>
      <c r="U28526" s="121"/>
      <c r="V28526" s="122"/>
      <c r="W28526" s="123"/>
      <c r="AC28526" s="123"/>
    </row>
    <row r="28527" spans="5:29" s="2" customFormat="1">
      <c r="E28527" s="120"/>
      <c r="M28527" s="120"/>
      <c r="N28527" s="120"/>
      <c r="U28527" s="121"/>
      <c r="V28527" s="122"/>
      <c r="W28527" s="123"/>
      <c r="AC28527" s="123"/>
    </row>
    <row r="28528" spans="5:29" s="2" customFormat="1">
      <c r="E28528" s="120"/>
      <c r="M28528" s="120"/>
      <c r="N28528" s="120"/>
      <c r="U28528" s="121"/>
      <c r="V28528" s="122"/>
      <c r="W28528" s="123"/>
      <c r="AC28528" s="123"/>
    </row>
    <row r="28529" spans="5:29" s="2" customFormat="1">
      <c r="E28529" s="120"/>
      <c r="M28529" s="120"/>
      <c r="N28529" s="120"/>
      <c r="U28529" s="121"/>
      <c r="V28529" s="122"/>
      <c r="W28529" s="123"/>
      <c r="AC28529" s="123"/>
    </row>
    <row r="28530" spans="5:29" s="2" customFormat="1">
      <c r="E28530" s="120"/>
      <c r="M28530" s="120"/>
      <c r="N28530" s="120"/>
      <c r="U28530" s="121"/>
      <c r="V28530" s="122"/>
      <c r="W28530" s="123"/>
      <c r="AC28530" s="123"/>
    </row>
    <row r="28531" spans="5:29" s="2" customFormat="1">
      <c r="E28531" s="120"/>
      <c r="M28531" s="120"/>
      <c r="N28531" s="120"/>
      <c r="U28531" s="121"/>
      <c r="V28531" s="122"/>
      <c r="W28531" s="123"/>
      <c r="AC28531" s="123"/>
    </row>
    <row r="28532" spans="5:29" s="2" customFormat="1">
      <c r="E28532" s="120"/>
      <c r="M28532" s="120"/>
      <c r="N28532" s="120"/>
      <c r="U28532" s="121"/>
      <c r="V28532" s="122"/>
      <c r="W28532" s="123"/>
      <c r="AC28532" s="123"/>
    </row>
    <row r="28533" spans="5:29" s="2" customFormat="1">
      <c r="E28533" s="120"/>
      <c r="M28533" s="120"/>
      <c r="N28533" s="120"/>
      <c r="U28533" s="121"/>
      <c r="V28533" s="122"/>
      <c r="W28533" s="123"/>
      <c r="AC28533" s="123"/>
    </row>
    <row r="28534" spans="5:29" s="2" customFormat="1">
      <c r="E28534" s="120"/>
      <c r="M28534" s="120"/>
      <c r="N28534" s="120"/>
      <c r="U28534" s="121"/>
      <c r="V28534" s="122"/>
      <c r="W28534" s="123"/>
      <c r="AC28534" s="123"/>
    </row>
    <row r="28535" spans="5:29" s="2" customFormat="1">
      <c r="E28535" s="120"/>
      <c r="M28535" s="120"/>
      <c r="N28535" s="120"/>
      <c r="U28535" s="121"/>
      <c r="V28535" s="122"/>
      <c r="W28535" s="123"/>
      <c r="AC28535" s="123"/>
    </row>
    <row r="28536" spans="5:29" s="2" customFormat="1">
      <c r="E28536" s="120"/>
      <c r="M28536" s="120"/>
      <c r="N28536" s="120"/>
      <c r="U28536" s="121"/>
      <c r="V28536" s="122"/>
      <c r="W28536" s="123"/>
      <c r="AC28536" s="123"/>
    </row>
    <row r="28537" spans="5:29" s="2" customFormat="1">
      <c r="E28537" s="120"/>
      <c r="M28537" s="120"/>
      <c r="N28537" s="120"/>
      <c r="U28537" s="121"/>
      <c r="V28537" s="122"/>
      <c r="W28537" s="123"/>
      <c r="AC28537" s="123"/>
    </row>
    <row r="28538" spans="5:29" s="2" customFormat="1">
      <c r="E28538" s="120"/>
      <c r="M28538" s="120"/>
      <c r="N28538" s="120"/>
      <c r="U28538" s="121"/>
      <c r="V28538" s="122"/>
      <c r="W28538" s="123"/>
      <c r="AC28538" s="123"/>
    </row>
    <row r="28539" spans="5:29" s="2" customFormat="1">
      <c r="E28539" s="120"/>
      <c r="M28539" s="120"/>
      <c r="N28539" s="120"/>
      <c r="U28539" s="121"/>
      <c r="V28539" s="122"/>
      <c r="W28539" s="123"/>
      <c r="AC28539" s="123"/>
    </row>
    <row r="28540" spans="5:29" s="2" customFormat="1">
      <c r="E28540" s="120"/>
      <c r="M28540" s="120"/>
      <c r="N28540" s="120"/>
      <c r="U28540" s="121"/>
      <c r="V28540" s="122"/>
      <c r="W28540" s="123"/>
      <c r="AC28540" s="123"/>
    </row>
    <row r="28541" spans="5:29" s="2" customFormat="1">
      <c r="E28541" s="120"/>
      <c r="M28541" s="120"/>
      <c r="N28541" s="120"/>
      <c r="U28541" s="121"/>
      <c r="V28541" s="122"/>
      <c r="W28541" s="123"/>
      <c r="AC28541" s="123"/>
    </row>
    <row r="28542" spans="5:29" s="2" customFormat="1">
      <c r="E28542" s="120"/>
      <c r="M28542" s="120"/>
      <c r="N28542" s="120"/>
      <c r="U28542" s="121"/>
      <c r="V28542" s="122"/>
      <c r="W28542" s="123"/>
      <c r="AC28542" s="123"/>
    </row>
    <row r="28543" spans="5:29" s="2" customFormat="1">
      <c r="E28543" s="120"/>
      <c r="M28543" s="120"/>
      <c r="N28543" s="120"/>
      <c r="U28543" s="121"/>
      <c r="V28543" s="122"/>
      <c r="W28543" s="123"/>
      <c r="AC28543" s="123"/>
    </row>
    <row r="28544" spans="5:29" s="2" customFormat="1">
      <c r="E28544" s="120"/>
      <c r="M28544" s="120"/>
      <c r="N28544" s="120"/>
      <c r="U28544" s="121"/>
      <c r="V28544" s="122"/>
      <c r="W28544" s="123"/>
      <c r="AC28544" s="123"/>
    </row>
    <row r="28545" spans="5:29" s="2" customFormat="1">
      <c r="E28545" s="120"/>
      <c r="M28545" s="120"/>
      <c r="N28545" s="120"/>
      <c r="U28545" s="121"/>
      <c r="V28545" s="122"/>
      <c r="W28545" s="123"/>
      <c r="AC28545" s="123"/>
    </row>
    <row r="28546" spans="5:29" s="2" customFormat="1">
      <c r="E28546" s="120"/>
      <c r="M28546" s="120"/>
      <c r="N28546" s="120"/>
      <c r="U28546" s="121"/>
      <c r="V28546" s="122"/>
      <c r="W28546" s="123"/>
      <c r="AC28546" s="123"/>
    </row>
    <row r="28547" spans="5:29" s="2" customFormat="1">
      <c r="E28547" s="120"/>
      <c r="M28547" s="120"/>
      <c r="N28547" s="120"/>
      <c r="U28547" s="121"/>
      <c r="V28547" s="122"/>
      <c r="W28547" s="123"/>
      <c r="AC28547" s="123"/>
    </row>
    <row r="28548" spans="5:29" s="2" customFormat="1">
      <c r="E28548" s="120"/>
      <c r="M28548" s="120"/>
      <c r="N28548" s="120"/>
      <c r="U28548" s="121"/>
      <c r="V28548" s="122"/>
      <c r="W28548" s="123"/>
      <c r="AC28548" s="123"/>
    </row>
    <row r="28549" spans="5:29" s="2" customFormat="1">
      <c r="E28549" s="120"/>
      <c r="M28549" s="120"/>
      <c r="N28549" s="120"/>
      <c r="U28549" s="121"/>
      <c r="V28549" s="122"/>
      <c r="W28549" s="123"/>
      <c r="AC28549" s="123"/>
    </row>
    <row r="28550" spans="5:29" s="2" customFormat="1">
      <c r="E28550" s="120"/>
      <c r="M28550" s="120"/>
      <c r="N28550" s="120"/>
      <c r="U28550" s="121"/>
      <c r="V28550" s="122"/>
      <c r="W28550" s="123"/>
      <c r="AC28550" s="123"/>
    </row>
    <row r="28551" spans="5:29" s="2" customFormat="1">
      <c r="E28551" s="120"/>
      <c r="M28551" s="120"/>
      <c r="N28551" s="120"/>
      <c r="U28551" s="121"/>
      <c r="V28551" s="122"/>
      <c r="W28551" s="123"/>
      <c r="AC28551" s="123"/>
    </row>
    <row r="28552" spans="5:29" s="2" customFormat="1">
      <c r="E28552" s="120"/>
      <c r="M28552" s="120"/>
      <c r="N28552" s="120"/>
      <c r="U28552" s="121"/>
      <c r="V28552" s="122"/>
      <c r="W28552" s="123"/>
      <c r="AC28552" s="123"/>
    </row>
    <row r="28553" spans="5:29" s="2" customFormat="1">
      <c r="E28553" s="120"/>
      <c r="M28553" s="120"/>
      <c r="N28553" s="120"/>
      <c r="U28553" s="121"/>
      <c r="V28553" s="122"/>
      <c r="W28553" s="123"/>
      <c r="AC28553" s="123"/>
    </row>
    <row r="28554" spans="5:29" s="2" customFormat="1">
      <c r="E28554" s="120"/>
      <c r="M28554" s="120"/>
      <c r="N28554" s="120"/>
      <c r="U28554" s="121"/>
      <c r="V28554" s="122"/>
      <c r="W28554" s="123"/>
      <c r="AC28554" s="123"/>
    </row>
    <row r="28555" spans="5:29" s="2" customFormat="1">
      <c r="E28555" s="120"/>
      <c r="M28555" s="120"/>
      <c r="N28555" s="120"/>
      <c r="U28555" s="121"/>
      <c r="V28555" s="122"/>
      <c r="W28555" s="123"/>
      <c r="AC28555" s="123"/>
    </row>
    <row r="28556" spans="5:29" s="2" customFormat="1">
      <c r="E28556" s="120"/>
      <c r="M28556" s="120"/>
      <c r="N28556" s="120"/>
      <c r="U28556" s="121"/>
      <c r="V28556" s="122"/>
      <c r="W28556" s="123"/>
      <c r="AC28556" s="123"/>
    </row>
    <row r="28557" spans="5:29" s="2" customFormat="1">
      <c r="E28557" s="120"/>
      <c r="M28557" s="120"/>
      <c r="N28557" s="120"/>
      <c r="U28557" s="121"/>
      <c r="V28557" s="122"/>
      <c r="W28557" s="123"/>
      <c r="AC28557" s="123"/>
    </row>
    <row r="28558" spans="5:29" s="2" customFormat="1">
      <c r="E28558" s="120"/>
      <c r="M28558" s="120"/>
      <c r="N28558" s="120"/>
      <c r="U28558" s="121"/>
      <c r="V28558" s="122"/>
      <c r="W28558" s="123"/>
      <c r="AC28558" s="123"/>
    </row>
    <row r="28559" spans="5:29" s="2" customFormat="1">
      <c r="E28559" s="120"/>
      <c r="M28559" s="120"/>
      <c r="N28559" s="120"/>
      <c r="U28559" s="121"/>
      <c r="V28559" s="122"/>
      <c r="W28559" s="123"/>
      <c r="AC28559" s="123"/>
    </row>
    <row r="28560" spans="5:29" s="2" customFormat="1">
      <c r="E28560" s="120"/>
      <c r="M28560" s="120"/>
      <c r="N28560" s="120"/>
      <c r="U28560" s="121"/>
      <c r="V28560" s="122"/>
      <c r="W28560" s="123"/>
      <c r="AC28560" s="123"/>
    </row>
    <row r="28561" spans="5:29" s="2" customFormat="1">
      <c r="E28561" s="120"/>
      <c r="M28561" s="120"/>
      <c r="N28561" s="120"/>
      <c r="U28561" s="121"/>
      <c r="V28561" s="122"/>
      <c r="W28561" s="123"/>
      <c r="AC28561" s="123"/>
    </row>
    <row r="28562" spans="5:29" s="2" customFormat="1">
      <c r="E28562" s="120"/>
      <c r="M28562" s="120"/>
      <c r="N28562" s="120"/>
      <c r="U28562" s="121"/>
      <c r="V28562" s="122"/>
      <c r="W28562" s="123"/>
      <c r="AC28562" s="123"/>
    </row>
    <row r="28563" spans="5:29" s="2" customFormat="1">
      <c r="E28563" s="120"/>
      <c r="M28563" s="120"/>
      <c r="N28563" s="120"/>
      <c r="U28563" s="121"/>
      <c r="V28563" s="122"/>
      <c r="W28563" s="123"/>
      <c r="AC28563" s="123"/>
    </row>
    <row r="28564" spans="5:29" s="2" customFormat="1">
      <c r="E28564" s="120"/>
      <c r="M28564" s="120"/>
      <c r="N28564" s="120"/>
      <c r="U28564" s="121"/>
      <c r="V28564" s="122"/>
      <c r="W28564" s="123"/>
      <c r="AC28564" s="123"/>
    </row>
    <row r="28565" spans="5:29" s="2" customFormat="1">
      <c r="E28565" s="120"/>
      <c r="M28565" s="120"/>
      <c r="N28565" s="120"/>
      <c r="U28565" s="121"/>
      <c r="V28565" s="122"/>
      <c r="W28565" s="123"/>
      <c r="AC28565" s="123"/>
    </row>
    <row r="28566" spans="5:29" s="2" customFormat="1">
      <c r="E28566" s="120"/>
      <c r="M28566" s="120"/>
      <c r="N28566" s="120"/>
      <c r="U28566" s="121"/>
      <c r="V28566" s="122"/>
      <c r="W28566" s="123"/>
      <c r="AC28566" s="123"/>
    </row>
    <row r="28567" spans="5:29" s="2" customFormat="1">
      <c r="E28567" s="120"/>
      <c r="M28567" s="120"/>
      <c r="N28567" s="120"/>
      <c r="U28567" s="121"/>
      <c r="V28567" s="122"/>
      <c r="W28567" s="123"/>
      <c r="AC28567" s="123"/>
    </row>
    <row r="28568" spans="5:29" s="2" customFormat="1">
      <c r="E28568" s="120"/>
      <c r="M28568" s="120"/>
      <c r="N28568" s="120"/>
      <c r="U28568" s="121"/>
      <c r="V28568" s="122"/>
      <c r="W28568" s="123"/>
      <c r="AC28568" s="123"/>
    </row>
    <row r="28569" spans="5:29" s="2" customFormat="1">
      <c r="E28569" s="120"/>
      <c r="M28569" s="120"/>
      <c r="N28569" s="120"/>
      <c r="U28569" s="121"/>
      <c r="V28569" s="122"/>
      <c r="W28569" s="123"/>
      <c r="AC28569" s="123"/>
    </row>
    <row r="28570" spans="5:29" s="2" customFormat="1">
      <c r="E28570" s="120"/>
      <c r="M28570" s="120"/>
      <c r="N28570" s="120"/>
      <c r="U28570" s="121"/>
      <c r="V28570" s="122"/>
      <c r="W28570" s="123"/>
      <c r="AC28570" s="123"/>
    </row>
    <row r="28571" spans="5:29" s="2" customFormat="1">
      <c r="E28571" s="120"/>
      <c r="M28571" s="120"/>
      <c r="N28571" s="120"/>
      <c r="U28571" s="121"/>
      <c r="V28571" s="122"/>
      <c r="W28571" s="123"/>
      <c r="AC28571" s="123"/>
    </row>
    <row r="28572" spans="5:29" s="2" customFormat="1">
      <c r="E28572" s="120"/>
      <c r="M28572" s="120"/>
      <c r="N28572" s="120"/>
      <c r="U28572" s="121"/>
      <c r="V28572" s="122"/>
      <c r="W28572" s="123"/>
      <c r="AC28572" s="123"/>
    </row>
    <row r="28573" spans="5:29" s="2" customFormat="1">
      <c r="E28573" s="120"/>
      <c r="M28573" s="120"/>
      <c r="N28573" s="120"/>
      <c r="U28573" s="121"/>
      <c r="V28573" s="122"/>
      <c r="W28573" s="123"/>
      <c r="AC28573" s="123"/>
    </row>
    <row r="28574" spans="5:29" s="2" customFormat="1">
      <c r="E28574" s="120"/>
      <c r="M28574" s="120"/>
      <c r="N28574" s="120"/>
      <c r="U28574" s="121"/>
      <c r="V28574" s="122"/>
      <c r="W28574" s="123"/>
      <c r="AC28574" s="123"/>
    </row>
    <row r="28575" spans="5:29" s="2" customFormat="1">
      <c r="E28575" s="120"/>
      <c r="M28575" s="120"/>
      <c r="N28575" s="120"/>
      <c r="U28575" s="121"/>
      <c r="V28575" s="122"/>
      <c r="W28575" s="123"/>
      <c r="AC28575" s="123"/>
    </row>
    <row r="28576" spans="5:29" s="2" customFormat="1">
      <c r="E28576" s="120"/>
      <c r="M28576" s="120"/>
      <c r="N28576" s="120"/>
      <c r="U28576" s="121"/>
      <c r="V28576" s="122"/>
      <c r="W28576" s="123"/>
      <c r="AC28576" s="123"/>
    </row>
    <row r="28577" spans="5:29" s="2" customFormat="1">
      <c r="E28577" s="120"/>
      <c r="M28577" s="120"/>
      <c r="N28577" s="120"/>
      <c r="U28577" s="121"/>
      <c r="V28577" s="122"/>
      <c r="W28577" s="123"/>
      <c r="AC28577" s="123"/>
    </row>
    <row r="28578" spans="5:29" s="2" customFormat="1">
      <c r="E28578" s="120"/>
      <c r="M28578" s="120"/>
      <c r="N28578" s="120"/>
      <c r="U28578" s="121"/>
      <c r="V28578" s="122"/>
      <c r="W28578" s="123"/>
      <c r="AC28578" s="123"/>
    </row>
    <row r="28579" spans="5:29" s="2" customFormat="1">
      <c r="E28579" s="120"/>
      <c r="M28579" s="120"/>
      <c r="N28579" s="120"/>
      <c r="U28579" s="121"/>
      <c r="V28579" s="122"/>
      <c r="W28579" s="123"/>
      <c r="AC28579" s="123"/>
    </row>
    <row r="28580" spans="5:29" s="2" customFormat="1">
      <c r="E28580" s="120"/>
      <c r="M28580" s="120"/>
      <c r="N28580" s="120"/>
      <c r="U28580" s="121"/>
      <c r="V28580" s="122"/>
      <c r="W28580" s="123"/>
      <c r="AC28580" s="123"/>
    </row>
    <row r="28581" spans="5:29" s="2" customFormat="1">
      <c r="E28581" s="120"/>
      <c r="M28581" s="120"/>
      <c r="N28581" s="120"/>
      <c r="U28581" s="121"/>
      <c r="V28581" s="122"/>
      <c r="W28581" s="123"/>
      <c r="AC28581" s="123"/>
    </row>
    <row r="28582" spans="5:29" s="2" customFormat="1">
      <c r="E28582" s="120"/>
      <c r="M28582" s="120"/>
      <c r="N28582" s="120"/>
      <c r="U28582" s="121"/>
      <c r="V28582" s="122"/>
      <c r="W28582" s="123"/>
      <c r="AC28582" s="123"/>
    </row>
    <row r="28583" spans="5:29" s="2" customFormat="1">
      <c r="E28583" s="120"/>
      <c r="M28583" s="120"/>
      <c r="N28583" s="120"/>
      <c r="U28583" s="121"/>
      <c r="V28583" s="122"/>
      <c r="W28583" s="123"/>
      <c r="AC28583" s="123"/>
    </row>
    <row r="28584" spans="5:29" s="2" customFormat="1">
      <c r="E28584" s="120"/>
      <c r="M28584" s="120"/>
      <c r="N28584" s="120"/>
      <c r="U28584" s="121"/>
      <c r="V28584" s="122"/>
      <c r="W28584" s="123"/>
      <c r="AC28584" s="123"/>
    </row>
    <row r="28585" spans="5:29" s="2" customFormat="1">
      <c r="E28585" s="120"/>
      <c r="M28585" s="120"/>
      <c r="N28585" s="120"/>
      <c r="U28585" s="121"/>
      <c r="V28585" s="122"/>
      <c r="W28585" s="123"/>
      <c r="AC28585" s="123"/>
    </row>
    <row r="28586" spans="5:29" s="2" customFormat="1">
      <c r="E28586" s="120"/>
      <c r="M28586" s="120"/>
      <c r="N28586" s="120"/>
      <c r="U28586" s="121"/>
      <c r="V28586" s="122"/>
      <c r="W28586" s="123"/>
      <c r="AC28586" s="123"/>
    </row>
    <row r="28587" spans="5:29" s="2" customFormat="1">
      <c r="E28587" s="120"/>
      <c r="M28587" s="120"/>
      <c r="N28587" s="120"/>
      <c r="U28587" s="121"/>
      <c r="V28587" s="122"/>
      <c r="W28587" s="123"/>
      <c r="AC28587" s="123"/>
    </row>
    <row r="28588" spans="5:29" s="2" customFormat="1">
      <c r="E28588" s="120"/>
      <c r="M28588" s="120"/>
      <c r="N28588" s="120"/>
      <c r="U28588" s="121"/>
      <c r="V28588" s="122"/>
      <c r="W28588" s="123"/>
      <c r="AC28588" s="123"/>
    </row>
    <row r="28589" spans="5:29" s="2" customFormat="1">
      <c r="E28589" s="120"/>
      <c r="M28589" s="120"/>
      <c r="N28589" s="120"/>
      <c r="U28589" s="121"/>
      <c r="V28589" s="122"/>
      <c r="W28589" s="123"/>
      <c r="AC28589" s="123"/>
    </row>
    <row r="28590" spans="5:29" s="2" customFormat="1">
      <c r="E28590" s="120"/>
      <c r="M28590" s="120"/>
      <c r="N28590" s="120"/>
      <c r="U28590" s="121"/>
      <c r="V28590" s="122"/>
      <c r="W28590" s="123"/>
      <c r="AC28590" s="123"/>
    </row>
    <row r="28591" spans="5:29" s="2" customFormat="1">
      <c r="E28591" s="120"/>
      <c r="M28591" s="120"/>
      <c r="N28591" s="120"/>
      <c r="U28591" s="121"/>
      <c r="V28591" s="122"/>
      <c r="W28591" s="123"/>
      <c r="AC28591" s="123"/>
    </row>
    <row r="28592" spans="5:29" s="2" customFormat="1">
      <c r="E28592" s="120"/>
      <c r="M28592" s="120"/>
      <c r="N28592" s="120"/>
      <c r="U28592" s="121"/>
      <c r="V28592" s="122"/>
      <c r="W28592" s="123"/>
      <c r="AC28592" s="123"/>
    </row>
    <row r="28593" spans="5:29" s="2" customFormat="1">
      <c r="E28593" s="120"/>
      <c r="M28593" s="120"/>
      <c r="N28593" s="120"/>
      <c r="U28593" s="121"/>
      <c r="V28593" s="122"/>
      <c r="W28593" s="123"/>
      <c r="AC28593" s="123"/>
    </row>
    <row r="28594" spans="5:29" s="2" customFormat="1">
      <c r="E28594" s="120"/>
      <c r="M28594" s="120"/>
      <c r="N28594" s="120"/>
      <c r="U28594" s="121"/>
      <c r="V28594" s="122"/>
      <c r="W28594" s="123"/>
      <c r="AC28594" s="123"/>
    </row>
    <row r="28595" spans="5:29" s="2" customFormat="1">
      <c r="E28595" s="120"/>
      <c r="M28595" s="120"/>
      <c r="N28595" s="120"/>
      <c r="U28595" s="121"/>
      <c r="V28595" s="122"/>
      <c r="W28595" s="123"/>
      <c r="AC28595" s="123"/>
    </row>
    <row r="28596" spans="5:29" s="2" customFormat="1">
      <c r="E28596" s="120"/>
      <c r="M28596" s="120"/>
      <c r="N28596" s="120"/>
      <c r="U28596" s="121"/>
      <c r="V28596" s="122"/>
      <c r="W28596" s="123"/>
      <c r="AC28596" s="123"/>
    </row>
    <row r="28597" spans="5:29" s="2" customFormat="1">
      <c r="E28597" s="120"/>
      <c r="M28597" s="120"/>
      <c r="N28597" s="120"/>
      <c r="U28597" s="121"/>
      <c r="V28597" s="122"/>
      <c r="W28597" s="123"/>
      <c r="AC28597" s="123"/>
    </row>
    <row r="28598" spans="5:29" s="2" customFormat="1">
      <c r="E28598" s="120"/>
      <c r="M28598" s="120"/>
      <c r="N28598" s="120"/>
      <c r="U28598" s="121"/>
      <c r="V28598" s="122"/>
      <c r="W28598" s="123"/>
      <c r="AC28598" s="123"/>
    </row>
    <row r="28599" spans="5:29" s="2" customFormat="1">
      <c r="E28599" s="120"/>
      <c r="M28599" s="120"/>
      <c r="N28599" s="120"/>
      <c r="U28599" s="121"/>
      <c r="V28599" s="122"/>
      <c r="W28599" s="123"/>
      <c r="AC28599" s="123"/>
    </row>
    <row r="28600" spans="5:29" s="2" customFormat="1">
      <c r="E28600" s="120"/>
      <c r="M28600" s="120"/>
      <c r="N28600" s="120"/>
      <c r="U28600" s="121"/>
      <c r="V28600" s="122"/>
      <c r="W28600" s="123"/>
      <c r="AC28600" s="123"/>
    </row>
    <row r="28601" spans="5:29" s="2" customFormat="1">
      <c r="E28601" s="120"/>
      <c r="M28601" s="120"/>
      <c r="N28601" s="120"/>
      <c r="U28601" s="121"/>
      <c r="V28601" s="122"/>
      <c r="W28601" s="123"/>
      <c r="AC28601" s="123"/>
    </row>
    <row r="28602" spans="5:29" s="2" customFormat="1">
      <c r="E28602" s="120"/>
      <c r="M28602" s="120"/>
      <c r="N28602" s="120"/>
      <c r="U28602" s="121"/>
      <c r="V28602" s="122"/>
      <c r="W28602" s="123"/>
      <c r="AC28602" s="123"/>
    </row>
    <row r="28603" spans="5:29" s="2" customFormat="1">
      <c r="E28603" s="120"/>
      <c r="M28603" s="120"/>
      <c r="N28603" s="120"/>
      <c r="U28603" s="121"/>
      <c r="V28603" s="122"/>
      <c r="W28603" s="123"/>
      <c r="AC28603" s="123"/>
    </row>
    <row r="28604" spans="5:29" s="2" customFormat="1">
      <c r="E28604" s="120"/>
      <c r="M28604" s="120"/>
      <c r="N28604" s="120"/>
      <c r="U28604" s="121"/>
      <c r="V28604" s="122"/>
      <c r="W28604" s="123"/>
      <c r="AC28604" s="123"/>
    </row>
    <row r="28605" spans="5:29" s="2" customFormat="1">
      <c r="E28605" s="120"/>
      <c r="M28605" s="120"/>
      <c r="N28605" s="120"/>
      <c r="U28605" s="121"/>
      <c r="V28605" s="122"/>
      <c r="W28605" s="123"/>
      <c r="AC28605" s="123"/>
    </row>
    <row r="28606" spans="5:29" s="2" customFormat="1">
      <c r="E28606" s="120"/>
      <c r="M28606" s="120"/>
      <c r="N28606" s="120"/>
      <c r="U28606" s="121"/>
      <c r="V28606" s="122"/>
      <c r="W28606" s="123"/>
      <c r="AC28606" s="123"/>
    </row>
    <row r="28607" spans="5:29" s="2" customFormat="1">
      <c r="E28607" s="120"/>
      <c r="M28607" s="120"/>
      <c r="N28607" s="120"/>
      <c r="U28607" s="121"/>
      <c r="V28607" s="122"/>
      <c r="W28607" s="123"/>
      <c r="AC28607" s="123"/>
    </row>
    <row r="28608" spans="5:29" s="2" customFormat="1">
      <c r="E28608" s="120"/>
      <c r="M28608" s="120"/>
      <c r="N28608" s="120"/>
      <c r="U28608" s="121"/>
      <c r="V28608" s="122"/>
      <c r="W28608" s="123"/>
      <c r="AC28608" s="123"/>
    </row>
    <row r="28609" spans="5:29" s="2" customFormat="1">
      <c r="E28609" s="120"/>
      <c r="M28609" s="120"/>
      <c r="N28609" s="120"/>
      <c r="U28609" s="121"/>
      <c r="V28609" s="122"/>
      <c r="W28609" s="123"/>
      <c r="AC28609" s="123"/>
    </row>
    <row r="28610" spans="5:29" s="2" customFormat="1">
      <c r="E28610" s="120"/>
      <c r="M28610" s="120"/>
      <c r="N28610" s="120"/>
      <c r="U28610" s="121"/>
      <c r="V28610" s="122"/>
      <c r="W28610" s="123"/>
      <c r="AC28610" s="123"/>
    </row>
    <row r="28611" spans="5:29" s="2" customFormat="1">
      <c r="E28611" s="120"/>
      <c r="M28611" s="120"/>
      <c r="N28611" s="120"/>
      <c r="U28611" s="121"/>
      <c r="V28611" s="122"/>
      <c r="W28611" s="123"/>
      <c r="AC28611" s="123"/>
    </row>
    <row r="28612" spans="5:29" s="2" customFormat="1">
      <c r="E28612" s="120"/>
      <c r="M28612" s="120"/>
      <c r="N28612" s="120"/>
      <c r="U28612" s="121"/>
      <c r="V28612" s="122"/>
      <c r="W28612" s="123"/>
      <c r="AC28612" s="123"/>
    </row>
    <row r="28613" spans="5:29" s="2" customFormat="1">
      <c r="E28613" s="120"/>
      <c r="M28613" s="120"/>
      <c r="N28613" s="120"/>
      <c r="U28613" s="121"/>
      <c r="V28613" s="122"/>
      <c r="W28613" s="123"/>
      <c r="AC28613" s="123"/>
    </row>
    <row r="28614" spans="5:29" s="2" customFormat="1">
      <c r="E28614" s="120"/>
      <c r="M28614" s="120"/>
      <c r="N28614" s="120"/>
      <c r="U28614" s="121"/>
      <c r="V28614" s="122"/>
      <c r="W28614" s="123"/>
      <c r="AC28614" s="123"/>
    </row>
    <row r="28615" spans="5:29" s="2" customFormat="1">
      <c r="E28615" s="120"/>
      <c r="M28615" s="120"/>
      <c r="N28615" s="120"/>
      <c r="U28615" s="121"/>
      <c r="V28615" s="122"/>
      <c r="W28615" s="123"/>
      <c r="AC28615" s="123"/>
    </row>
    <row r="28616" spans="5:29" s="2" customFormat="1">
      <c r="E28616" s="120"/>
      <c r="M28616" s="120"/>
      <c r="N28616" s="120"/>
      <c r="U28616" s="121"/>
      <c r="V28616" s="122"/>
      <c r="W28616" s="123"/>
      <c r="AC28616" s="123"/>
    </row>
    <row r="28617" spans="5:29" s="2" customFormat="1">
      <c r="E28617" s="120"/>
      <c r="M28617" s="120"/>
      <c r="N28617" s="120"/>
      <c r="U28617" s="121"/>
      <c r="V28617" s="122"/>
      <c r="W28617" s="123"/>
      <c r="AC28617" s="123"/>
    </row>
    <row r="28618" spans="5:29" s="2" customFormat="1">
      <c r="E28618" s="120"/>
      <c r="M28618" s="120"/>
      <c r="N28618" s="120"/>
      <c r="U28618" s="121"/>
      <c r="V28618" s="122"/>
      <c r="W28618" s="123"/>
      <c r="AC28618" s="123"/>
    </row>
    <row r="28619" spans="5:29" s="2" customFormat="1">
      <c r="E28619" s="120"/>
      <c r="M28619" s="120"/>
      <c r="N28619" s="120"/>
      <c r="U28619" s="121"/>
      <c r="V28619" s="122"/>
      <c r="W28619" s="123"/>
      <c r="AC28619" s="123"/>
    </row>
    <row r="28620" spans="5:29" s="2" customFormat="1">
      <c r="E28620" s="120"/>
      <c r="M28620" s="120"/>
      <c r="N28620" s="120"/>
      <c r="U28620" s="121"/>
      <c r="V28620" s="122"/>
      <c r="W28620" s="123"/>
      <c r="AC28620" s="123"/>
    </row>
    <row r="28621" spans="5:29" s="2" customFormat="1">
      <c r="E28621" s="120"/>
      <c r="M28621" s="120"/>
      <c r="N28621" s="120"/>
      <c r="U28621" s="121"/>
      <c r="V28621" s="122"/>
      <c r="W28621" s="123"/>
      <c r="AC28621" s="123"/>
    </row>
    <row r="28622" spans="5:29" s="2" customFormat="1">
      <c r="E28622" s="120"/>
      <c r="M28622" s="120"/>
      <c r="N28622" s="120"/>
      <c r="U28622" s="121"/>
      <c r="V28622" s="122"/>
      <c r="W28622" s="123"/>
      <c r="AC28622" s="123"/>
    </row>
    <row r="28623" spans="5:29" s="2" customFormat="1">
      <c r="E28623" s="120"/>
      <c r="M28623" s="120"/>
      <c r="N28623" s="120"/>
      <c r="U28623" s="121"/>
      <c r="V28623" s="122"/>
      <c r="W28623" s="123"/>
      <c r="AC28623" s="123"/>
    </row>
    <row r="28624" spans="5:29" s="2" customFormat="1">
      <c r="E28624" s="120"/>
      <c r="M28624" s="120"/>
      <c r="N28624" s="120"/>
      <c r="U28624" s="121"/>
      <c r="V28624" s="122"/>
      <c r="W28624" s="123"/>
      <c r="AC28624" s="123"/>
    </row>
    <row r="28625" spans="5:29" s="2" customFormat="1">
      <c r="E28625" s="120"/>
      <c r="M28625" s="120"/>
      <c r="N28625" s="120"/>
      <c r="U28625" s="121"/>
      <c r="V28625" s="122"/>
      <c r="W28625" s="123"/>
      <c r="AC28625" s="123"/>
    </row>
    <row r="28626" spans="5:29" s="2" customFormat="1">
      <c r="E28626" s="120"/>
      <c r="M28626" s="120"/>
      <c r="N28626" s="120"/>
      <c r="U28626" s="121"/>
      <c r="V28626" s="122"/>
      <c r="W28626" s="123"/>
      <c r="AC28626" s="123"/>
    </row>
    <row r="28627" spans="5:29" s="2" customFormat="1">
      <c r="E28627" s="120"/>
      <c r="M28627" s="120"/>
      <c r="N28627" s="120"/>
      <c r="U28627" s="121"/>
      <c r="V28627" s="122"/>
      <c r="W28627" s="123"/>
      <c r="AC28627" s="123"/>
    </row>
    <row r="28628" spans="5:29" s="2" customFormat="1">
      <c r="E28628" s="120"/>
      <c r="M28628" s="120"/>
      <c r="N28628" s="120"/>
      <c r="U28628" s="121"/>
      <c r="V28628" s="122"/>
      <c r="W28628" s="123"/>
      <c r="AC28628" s="123"/>
    </row>
    <row r="28629" spans="5:29" s="2" customFormat="1">
      <c r="E28629" s="120"/>
      <c r="M28629" s="120"/>
      <c r="N28629" s="120"/>
      <c r="U28629" s="121"/>
      <c r="V28629" s="122"/>
      <c r="W28629" s="123"/>
      <c r="AC28629" s="123"/>
    </row>
    <row r="28630" spans="5:29" s="2" customFormat="1">
      <c r="E28630" s="120"/>
      <c r="M28630" s="120"/>
      <c r="N28630" s="120"/>
      <c r="U28630" s="121"/>
      <c r="V28630" s="122"/>
      <c r="W28630" s="123"/>
      <c r="AC28630" s="123"/>
    </row>
    <row r="28631" spans="5:29" s="2" customFormat="1">
      <c r="E28631" s="120"/>
      <c r="M28631" s="120"/>
      <c r="N28631" s="120"/>
      <c r="U28631" s="121"/>
      <c r="V28631" s="122"/>
      <c r="W28631" s="123"/>
      <c r="AC28631" s="123"/>
    </row>
    <row r="28632" spans="5:29" s="2" customFormat="1">
      <c r="E28632" s="120"/>
      <c r="M28632" s="120"/>
      <c r="N28632" s="120"/>
      <c r="U28632" s="121"/>
      <c r="V28632" s="122"/>
      <c r="W28632" s="123"/>
      <c r="AC28632" s="123"/>
    </row>
    <row r="28633" spans="5:29" s="2" customFormat="1">
      <c r="E28633" s="120"/>
      <c r="M28633" s="120"/>
      <c r="N28633" s="120"/>
      <c r="U28633" s="121"/>
      <c r="V28633" s="122"/>
      <c r="W28633" s="123"/>
      <c r="AC28633" s="123"/>
    </row>
    <row r="28634" spans="5:29" s="2" customFormat="1">
      <c r="E28634" s="120"/>
      <c r="M28634" s="120"/>
      <c r="N28634" s="120"/>
      <c r="U28634" s="121"/>
      <c r="V28634" s="122"/>
      <c r="W28634" s="123"/>
      <c r="AC28634" s="123"/>
    </row>
    <row r="28635" spans="5:29" s="2" customFormat="1">
      <c r="E28635" s="120"/>
      <c r="M28635" s="120"/>
      <c r="N28635" s="120"/>
      <c r="U28635" s="121"/>
      <c r="V28635" s="122"/>
      <c r="W28635" s="123"/>
      <c r="AC28635" s="123"/>
    </row>
    <row r="28636" spans="5:29" s="2" customFormat="1">
      <c r="E28636" s="120"/>
      <c r="M28636" s="120"/>
      <c r="N28636" s="120"/>
      <c r="U28636" s="121"/>
      <c r="V28636" s="122"/>
      <c r="W28636" s="123"/>
      <c r="AC28636" s="123"/>
    </row>
    <row r="28637" spans="5:29" s="2" customFormat="1">
      <c r="E28637" s="120"/>
      <c r="M28637" s="120"/>
      <c r="N28637" s="120"/>
      <c r="U28637" s="121"/>
      <c r="V28637" s="122"/>
      <c r="W28637" s="123"/>
      <c r="AC28637" s="123"/>
    </row>
    <row r="28638" spans="5:29" s="2" customFormat="1">
      <c r="E28638" s="120"/>
      <c r="M28638" s="120"/>
      <c r="N28638" s="120"/>
      <c r="U28638" s="121"/>
      <c r="V28638" s="122"/>
      <c r="W28638" s="123"/>
      <c r="AC28638" s="123"/>
    </row>
    <row r="28639" spans="5:29" s="2" customFormat="1">
      <c r="E28639" s="120"/>
      <c r="M28639" s="120"/>
      <c r="N28639" s="120"/>
      <c r="U28639" s="121"/>
      <c r="V28639" s="122"/>
      <c r="W28639" s="123"/>
      <c r="AC28639" s="123"/>
    </row>
    <row r="28640" spans="5:29" s="2" customFormat="1">
      <c r="E28640" s="120"/>
      <c r="M28640" s="120"/>
      <c r="N28640" s="120"/>
      <c r="U28640" s="121"/>
      <c r="V28640" s="122"/>
      <c r="W28640" s="123"/>
      <c r="AC28640" s="123"/>
    </row>
    <row r="28641" spans="5:29" s="2" customFormat="1">
      <c r="E28641" s="120"/>
      <c r="M28641" s="120"/>
      <c r="N28641" s="120"/>
      <c r="U28641" s="121"/>
      <c r="V28641" s="122"/>
      <c r="W28641" s="123"/>
      <c r="AC28641" s="123"/>
    </row>
    <row r="28642" spans="5:29" s="2" customFormat="1">
      <c r="E28642" s="120"/>
      <c r="M28642" s="120"/>
      <c r="N28642" s="120"/>
      <c r="U28642" s="121"/>
      <c r="V28642" s="122"/>
      <c r="W28642" s="123"/>
      <c r="AC28642" s="123"/>
    </row>
    <row r="28643" spans="5:29" s="2" customFormat="1">
      <c r="E28643" s="120"/>
      <c r="M28643" s="120"/>
      <c r="N28643" s="120"/>
      <c r="U28643" s="121"/>
      <c r="V28643" s="122"/>
      <c r="W28643" s="123"/>
      <c r="AC28643" s="123"/>
    </row>
    <row r="28644" spans="5:29" s="2" customFormat="1">
      <c r="E28644" s="120"/>
      <c r="M28644" s="120"/>
      <c r="N28644" s="120"/>
      <c r="U28644" s="121"/>
      <c r="V28644" s="122"/>
      <c r="W28644" s="123"/>
      <c r="AC28644" s="123"/>
    </row>
    <row r="28645" spans="5:29" s="2" customFormat="1">
      <c r="E28645" s="120"/>
      <c r="M28645" s="120"/>
      <c r="N28645" s="120"/>
      <c r="U28645" s="121"/>
      <c r="V28645" s="122"/>
      <c r="W28645" s="123"/>
      <c r="AC28645" s="123"/>
    </row>
    <row r="28646" spans="5:29" s="2" customFormat="1">
      <c r="E28646" s="120"/>
      <c r="M28646" s="120"/>
      <c r="N28646" s="120"/>
      <c r="U28646" s="121"/>
      <c r="V28646" s="122"/>
      <c r="W28646" s="123"/>
      <c r="AC28646" s="123"/>
    </row>
    <row r="28647" spans="5:29" s="2" customFormat="1">
      <c r="E28647" s="120"/>
      <c r="M28647" s="120"/>
      <c r="N28647" s="120"/>
      <c r="U28647" s="121"/>
      <c r="V28647" s="122"/>
      <c r="W28647" s="123"/>
      <c r="AC28647" s="123"/>
    </row>
    <row r="28648" spans="5:29" s="2" customFormat="1">
      <c r="E28648" s="120"/>
      <c r="M28648" s="120"/>
      <c r="N28648" s="120"/>
      <c r="U28648" s="121"/>
      <c r="V28648" s="122"/>
      <c r="W28648" s="123"/>
      <c r="AC28648" s="123"/>
    </row>
    <row r="28649" spans="5:29" s="2" customFormat="1">
      <c r="E28649" s="120"/>
      <c r="M28649" s="120"/>
      <c r="N28649" s="120"/>
      <c r="U28649" s="121"/>
      <c r="V28649" s="122"/>
      <c r="W28649" s="123"/>
      <c r="AC28649" s="123"/>
    </row>
    <row r="28650" spans="5:29" s="2" customFormat="1">
      <c r="E28650" s="120"/>
      <c r="M28650" s="120"/>
      <c r="N28650" s="120"/>
      <c r="U28650" s="121"/>
      <c r="V28650" s="122"/>
      <c r="W28650" s="123"/>
      <c r="AC28650" s="123"/>
    </row>
    <row r="28651" spans="5:29" s="2" customFormat="1">
      <c r="E28651" s="120"/>
      <c r="M28651" s="120"/>
      <c r="N28651" s="120"/>
      <c r="U28651" s="121"/>
      <c r="V28651" s="122"/>
      <c r="W28651" s="123"/>
      <c r="AC28651" s="123"/>
    </row>
    <row r="28652" spans="5:29" s="2" customFormat="1">
      <c r="E28652" s="120"/>
      <c r="M28652" s="120"/>
      <c r="N28652" s="120"/>
      <c r="U28652" s="121"/>
      <c r="V28652" s="122"/>
      <c r="W28652" s="123"/>
      <c r="AC28652" s="123"/>
    </row>
    <row r="28653" spans="5:29" s="2" customFormat="1">
      <c r="E28653" s="120"/>
      <c r="M28653" s="120"/>
      <c r="N28653" s="120"/>
      <c r="U28653" s="121"/>
      <c r="V28653" s="122"/>
      <c r="W28653" s="123"/>
      <c r="AC28653" s="123"/>
    </row>
    <row r="28654" spans="5:29" s="2" customFormat="1">
      <c r="E28654" s="120"/>
      <c r="M28654" s="120"/>
      <c r="N28654" s="120"/>
      <c r="U28654" s="121"/>
      <c r="V28654" s="122"/>
      <c r="W28654" s="123"/>
      <c r="AC28654" s="123"/>
    </row>
    <row r="28655" spans="5:29" s="2" customFormat="1">
      <c r="E28655" s="120"/>
      <c r="M28655" s="120"/>
      <c r="N28655" s="120"/>
      <c r="U28655" s="121"/>
      <c r="V28655" s="122"/>
      <c r="W28655" s="123"/>
      <c r="AC28655" s="123"/>
    </row>
    <row r="28656" spans="5:29" s="2" customFormat="1">
      <c r="E28656" s="120"/>
      <c r="M28656" s="120"/>
      <c r="N28656" s="120"/>
      <c r="U28656" s="121"/>
      <c r="V28656" s="122"/>
      <c r="W28656" s="123"/>
      <c r="AC28656" s="123"/>
    </row>
    <row r="28657" spans="5:29" s="2" customFormat="1">
      <c r="E28657" s="120"/>
      <c r="M28657" s="120"/>
      <c r="N28657" s="120"/>
      <c r="U28657" s="121"/>
      <c r="V28657" s="122"/>
      <c r="W28657" s="123"/>
      <c r="AC28657" s="123"/>
    </row>
    <row r="28658" spans="5:29" s="2" customFormat="1">
      <c r="E28658" s="120"/>
      <c r="M28658" s="120"/>
      <c r="N28658" s="120"/>
      <c r="U28658" s="121"/>
      <c r="V28658" s="122"/>
      <c r="W28658" s="123"/>
      <c r="AC28658" s="123"/>
    </row>
    <row r="28659" spans="5:29" s="2" customFormat="1">
      <c r="E28659" s="120"/>
      <c r="M28659" s="120"/>
      <c r="N28659" s="120"/>
      <c r="U28659" s="121"/>
      <c r="V28659" s="122"/>
      <c r="W28659" s="123"/>
      <c r="AC28659" s="123"/>
    </row>
    <row r="28660" spans="5:29" s="2" customFormat="1">
      <c r="E28660" s="120"/>
      <c r="M28660" s="120"/>
      <c r="N28660" s="120"/>
      <c r="U28660" s="121"/>
      <c r="V28660" s="122"/>
      <c r="W28660" s="123"/>
      <c r="AC28660" s="123"/>
    </row>
    <row r="28661" spans="5:29" s="2" customFormat="1">
      <c r="E28661" s="120"/>
      <c r="M28661" s="120"/>
      <c r="N28661" s="120"/>
      <c r="U28661" s="121"/>
      <c r="V28661" s="122"/>
      <c r="W28661" s="123"/>
      <c r="AC28661" s="123"/>
    </row>
    <row r="28662" spans="5:29" s="2" customFormat="1">
      <c r="E28662" s="120"/>
      <c r="M28662" s="120"/>
      <c r="N28662" s="120"/>
      <c r="U28662" s="121"/>
      <c r="V28662" s="122"/>
      <c r="W28662" s="123"/>
      <c r="AC28662" s="123"/>
    </row>
    <row r="28663" spans="5:29" s="2" customFormat="1">
      <c r="E28663" s="120"/>
      <c r="M28663" s="120"/>
      <c r="N28663" s="120"/>
      <c r="U28663" s="121"/>
      <c r="V28663" s="122"/>
      <c r="W28663" s="123"/>
      <c r="AC28663" s="123"/>
    </row>
    <row r="28664" spans="5:29" s="2" customFormat="1">
      <c r="E28664" s="120"/>
      <c r="M28664" s="120"/>
      <c r="N28664" s="120"/>
      <c r="U28664" s="121"/>
      <c r="V28664" s="122"/>
      <c r="W28664" s="123"/>
      <c r="AC28664" s="123"/>
    </row>
    <row r="28665" spans="5:29" s="2" customFormat="1">
      <c r="E28665" s="120"/>
      <c r="M28665" s="120"/>
      <c r="N28665" s="120"/>
      <c r="U28665" s="121"/>
      <c r="V28665" s="122"/>
      <c r="W28665" s="123"/>
      <c r="AC28665" s="123"/>
    </row>
    <row r="28666" spans="5:29" s="2" customFormat="1">
      <c r="E28666" s="120"/>
      <c r="M28666" s="120"/>
      <c r="N28666" s="120"/>
      <c r="U28666" s="121"/>
      <c r="V28666" s="122"/>
      <c r="W28666" s="123"/>
      <c r="AC28666" s="123"/>
    </row>
    <row r="28667" spans="5:29" s="2" customFormat="1">
      <c r="E28667" s="120"/>
      <c r="M28667" s="120"/>
      <c r="N28667" s="120"/>
      <c r="U28667" s="121"/>
      <c r="V28667" s="122"/>
      <c r="W28667" s="123"/>
      <c r="AC28667" s="123"/>
    </row>
    <row r="28668" spans="5:29" s="2" customFormat="1">
      <c r="E28668" s="120"/>
      <c r="M28668" s="120"/>
      <c r="N28668" s="120"/>
      <c r="U28668" s="121"/>
      <c r="V28668" s="122"/>
      <c r="W28668" s="123"/>
      <c r="AC28668" s="123"/>
    </row>
    <row r="28669" spans="5:29" s="2" customFormat="1">
      <c r="E28669" s="120"/>
      <c r="M28669" s="120"/>
      <c r="N28669" s="120"/>
      <c r="U28669" s="121"/>
      <c r="V28669" s="122"/>
      <c r="W28669" s="123"/>
      <c r="AC28669" s="123"/>
    </row>
    <row r="28670" spans="5:29" s="2" customFormat="1">
      <c r="E28670" s="120"/>
      <c r="M28670" s="120"/>
      <c r="N28670" s="120"/>
      <c r="U28670" s="121"/>
      <c r="V28670" s="122"/>
      <c r="W28670" s="123"/>
      <c r="AC28670" s="123"/>
    </row>
    <row r="28671" spans="5:29" s="2" customFormat="1">
      <c r="E28671" s="120"/>
      <c r="M28671" s="120"/>
      <c r="N28671" s="120"/>
      <c r="U28671" s="121"/>
      <c r="V28671" s="122"/>
      <c r="W28671" s="123"/>
      <c r="AC28671" s="123"/>
    </row>
    <row r="28672" spans="5:29" s="2" customFormat="1">
      <c r="E28672" s="120"/>
      <c r="M28672" s="120"/>
      <c r="N28672" s="120"/>
      <c r="U28672" s="121"/>
      <c r="V28672" s="122"/>
      <c r="W28672" s="123"/>
      <c r="AC28672" s="123"/>
    </row>
    <row r="28673" spans="5:29" s="2" customFormat="1">
      <c r="E28673" s="120"/>
      <c r="M28673" s="120"/>
      <c r="N28673" s="120"/>
      <c r="U28673" s="121"/>
      <c r="V28673" s="122"/>
      <c r="W28673" s="123"/>
      <c r="AC28673" s="123"/>
    </row>
    <row r="28674" spans="5:29" s="2" customFormat="1">
      <c r="E28674" s="120"/>
      <c r="M28674" s="120"/>
      <c r="N28674" s="120"/>
      <c r="U28674" s="121"/>
      <c r="V28674" s="122"/>
      <c r="W28674" s="123"/>
      <c r="AC28674" s="123"/>
    </row>
    <row r="28675" spans="5:29" s="2" customFormat="1">
      <c r="E28675" s="120"/>
      <c r="M28675" s="120"/>
      <c r="N28675" s="120"/>
      <c r="U28675" s="121"/>
      <c r="V28675" s="122"/>
      <c r="W28675" s="123"/>
      <c r="AC28675" s="123"/>
    </row>
    <row r="28676" spans="5:29" s="2" customFormat="1">
      <c r="E28676" s="120"/>
      <c r="M28676" s="120"/>
      <c r="N28676" s="120"/>
      <c r="U28676" s="121"/>
      <c r="V28676" s="122"/>
      <c r="W28676" s="123"/>
      <c r="AC28676" s="123"/>
    </row>
    <row r="28677" spans="5:29" s="2" customFormat="1">
      <c r="E28677" s="120"/>
      <c r="M28677" s="120"/>
      <c r="N28677" s="120"/>
      <c r="U28677" s="121"/>
      <c r="V28677" s="122"/>
      <c r="W28677" s="123"/>
      <c r="AC28677" s="123"/>
    </row>
    <row r="28678" spans="5:29" s="2" customFormat="1">
      <c r="E28678" s="120"/>
      <c r="M28678" s="120"/>
      <c r="N28678" s="120"/>
      <c r="U28678" s="121"/>
      <c r="V28678" s="122"/>
      <c r="W28678" s="123"/>
      <c r="AC28678" s="123"/>
    </row>
    <row r="28679" spans="5:29" s="2" customFormat="1">
      <c r="E28679" s="120"/>
      <c r="M28679" s="120"/>
      <c r="N28679" s="120"/>
      <c r="U28679" s="121"/>
      <c r="V28679" s="122"/>
      <c r="W28679" s="123"/>
      <c r="AC28679" s="123"/>
    </row>
    <row r="28680" spans="5:29" s="2" customFormat="1">
      <c r="E28680" s="120"/>
      <c r="M28680" s="120"/>
      <c r="N28680" s="120"/>
      <c r="U28680" s="121"/>
      <c r="V28680" s="122"/>
      <c r="W28680" s="123"/>
      <c r="AC28680" s="123"/>
    </row>
    <row r="28681" spans="5:29" s="2" customFormat="1">
      <c r="E28681" s="120"/>
      <c r="M28681" s="120"/>
      <c r="N28681" s="120"/>
      <c r="U28681" s="121"/>
      <c r="V28681" s="122"/>
      <c r="W28681" s="123"/>
      <c r="AC28681" s="123"/>
    </row>
    <row r="28682" spans="5:29" s="2" customFormat="1">
      <c r="E28682" s="120"/>
      <c r="M28682" s="120"/>
      <c r="N28682" s="120"/>
      <c r="U28682" s="121"/>
      <c r="V28682" s="122"/>
      <c r="W28682" s="123"/>
      <c r="AC28682" s="123"/>
    </row>
    <row r="28683" spans="5:29" s="2" customFormat="1">
      <c r="E28683" s="120"/>
      <c r="M28683" s="120"/>
      <c r="N28683" s="120"/>
      <c r="U28683" s="121"/>
      <c r="V28683" s="122"/>
      <c r="W28683" s="123"/>
      <c r="AC28683" s="123"/>
    </row>
    <row r="28684" spans="5:29" s="2" customFormat="1">
      <c r="E28684" s="120"/>
      <c r="M28684" s="120"/>
      <c r="N28684" s="120"/>
      <c r="U28684" s="121"/>
      <c r="V28684" s="122"/>
      <c r="W28684" s="123"/>
      <c r="AC28684" s="123"/>
    </row>
    <row r="28685" spans="5:29" s="2" customFormat="1">
      <c r="E28685" s="120"/>
      <c r="M28685" s="120"/>
      <c r="N28685" s="120"/>
      <c r="U28685" s="121"/>
      <c r="V28685" s="122"/>
      <c r="W28685" s="123"/>
      <c r="AC28685" s="123"/>
    </row>
    <row r="28686" spans="5:29" s="2" customFormat="1">
      <c r="E28686" s="120"/>
      <c r="M28686" s="120"/>
      <c r="N28686" s="120"/>
      <c r="U28686" s="121"/>
      <c r="V28686" s="122"/>
      <c r="W28686" s="123"/>
      <c r="AC28686" s="123"/>
    </row>
    <row r="28687" spans="5:29" s="2" customFormat="1">
      <c r="E28687" s="120"/>
      <c r="M28687" s="120"/>
      <c r="N28687" s="120"/>
      <c r="U28687" s="121"/>
      <c r="V28687" s="122"/>
      <c r="W28687" s="123"/>
      <c r="AC28687" s="123"/>
    </row>
    <row r="28688" spans="5:29" s="2" customFormat="1">
      <c r="E28688" s="120"/>
      <c r="M28688" s="120"/>
      <c r="N28688" s="120"/>
      <c r="U28688" s="121"/>
      <c r="V28688" s="122"/>
      <c r="W28688" s="123"/>
      <c r="AC28688" s="123"/>
    </row>
    <row r="28689" spans="5:29" s="2" customFormat="1">
      <c r="E28689" s="120"/>
      <c r="M28689" s="120"/>
      <c r="N28689" s="120"/>
      <c r="U28689" s="121"/>
      <c r="V28689" s="122"/>
      <c r="W28689" s="123"/>
      <c r="AC28689" s="123"/>
    </row>
    <row r="28690" spans="5:29" s="2" customFormat="1">
      <c r="E28690" s="120"/>
      <c r="M28690" s="120"/>
      <c r="N28690" s="120"/>
      <c r="U28690" s="121"/>
      <c r="V28690" s="122"/>
      <c r="W28690" s="123"/>
      <c r="AC28690" s="123"/>
    </row>
    <row r="28691" spans="5:29" s="2" customFormat="1">
      <c r="E28691" s="120"/>
      <c r="M28691" s="120"/>
      <c r="N28691" s="120"/>
      <c r="U28691" s="121"/>
      <c r="V28691" s="122"/>
      <c r="W28691" s="123"/>
      <c r="AC28691" s="123"/>
    </row>
    <row r="28692" spans="5:29" s="2" customFormat="1">
      <c r="E28692" s="120"/>
      <c r="M28692" s="120"/>
      <c r="N28692" s="120"/>
      <c r="U28692" s="121"/>
      <c r="V28692" s="122"/>
      <c r="W28692" s="123"/>
      <c r="AC28692" s="123"/>
    </row>
    <row r="28693" spans="5:29" s="2" customFormat="1">
      <c r="E28693" s="120"/>
      <c r="M28693" s="120"/>
      <c r="N28693" s="120"/>
      <c r="U28693" s="121"/>
      <c r="V28693" s="122"/>
      <c r="W28693" s="123"/>
      <c r="AC28693" s="123"/>
    </row>
    <row r="28694" spans="5:29" s="2" customFormat="1">
      <c r="E28694" s="120"/>
      <c r="M28694" s="120"/>
      <c r="N28694" s="120"/>
      <c r="U28694" s="121"/>
      <c r="V28694" s="122"/>
      <c r="W28694" s="123"/>
      <c r="AC28694" s="123"/>
    </row>
    <row r="28695" spans="5:29" s="2" customFormat="1">
      <c r="E28695" s="120"/>
      <c r="M28695" s="120"/>
      <c r="N28695" s="120"/>
      <c r="U28695" s="121"/>
      <c r="V28695" s="122"/>
      <c r="W28695" s="123"/>
      <c r="AC28695" s="123"/>
    </row>
    <row r="28696" spans="5:29" s="2" customFormat="1">
      <c r="E28696" s="120"/>
      <c r="M28696" s="120"/>
      <c r="N28696" s="120"/>
      <c r="U28696" s="121"/>
      <c r="V28696" s="122"/>
      <c r="W28696" s="123"/>
      <c r="AC28696" s="123"/>
    </row>
    <row r="28697" spans="5:29" s="2" customFormat="1">
      <c r="E28697" s="120"/>
      <c r="M28697" s="120"/>
      <c r="N28697" s="120"/>
      <c r="U28697" s="121"/>
      <c r="V28697" s="122"/>
      <c r="W28697" s="123"/>
      <c r="AC28697" s="123"/>
    </row>
    <row r="28698" spans="5:29" s="2" customFormat="1">
      <c r="E28698" s="120"/>
      <c r="M28698" s="120"/>
      <c r="N28698" s="120"/>
      <c r="U28698" s="121"/>
      <c r="V28698" s="122"/>
      <c r="W28698" s="123"/>
      <c r="AC28698" s="123"/>
    </row>
    <row r="28699" spans="5:29" s="2" customFormat="1">
      <c r="E28699" s="120"/>
      <c r="M28699" s="120"/>
      <c r="N28699" s="120"/>
      <c r="U28699" s="121"/>
      <c r="V28699" s="122"/>
      <c r="W28699" s="123"/>
      <c r="AC28699" s="123"/>
    </row>
    <row r="28700" spans="5:29" s="2" customFormat="1">
      <c r="E28700" s="120"/>
      <c r="M28700" s="120"/>
      <c r="N28700" s="120"/>
      <c r="U28700" s="121"/>
      <c r="V28700" s="122"/>
      <c r="W28700" s="123"/>
      <c r="AC28700" s="123"/>
    </row>
    <row r="28701" spans="5:29" s="2" customFormat="1">
      <c r="E28701" s="120"/>
      <c r="M28701" s="120"/>
      <c r="N28701" s="120"/>
      <c r="U28701" s="121"/>
      <c r="V28701" s="122"/>
      <c r="W28701" s="123"/>
      <c r="AC28701" s="123"/>
    </row>
    <row r="28702" spans="5:29" s="2" customFormat="1">
      <c r="E28702" s="120"/>
      <c r="M28702" s="120"/>
      <c r="N28702" s="120"/>
      <c r="U28702" s="121"/>
      <c r="V28702" s="122"/>
      <c r="W28702" s="123"/>
      <c r="AC28702" s="123"/>
    </row>
    <row r="28703" spans="5:29" s="2" customFormat="1">
      <c r="E28703" s="120"/>
      <c r="M28703" s="120"/>
      <c r="N28703" s="120"/>
      <c r="U28703" s="121"/>
      <c r="V28703" s="122"/>
      <c r="W28703" s="123"/>
      <c r="AC28703" s="123"/>
    </row>
    <row r="28704" spans="5:29" s="2" customFormat="1">
      <c r="E28704" s="120"/>
      <c r="M28704" s="120"/>
      <c r="N28704" s="120"/>
      <c r="U28704" s="121"/>
      <c r="V28704" s="122"/>
      <c r="W28704" s="123"/>
      <c r="AC28704" s="123"/>
    </row>
    <row r="28705" spans="5:29" s="2" customFormat="1">
      <c r="E28705" s="120"/>
      <c r="M28705" s="120"/>
      <c r="N28705" s="120"/>
      <c r="U28705" s="121"/>
      <c r="V28705" s="122"/>
      <c r="W28705" s="123"/>
      <c r="AC28705" s="123"/>
    </row>
    <row r="28706" spans="5:29" s="2" customFormat="1">
      <c r="E28706" s="120"/>
      <c r="M28706" s="120"/>
      <c r="N28706" s="120"/>
      <c r="U28706" s="121"/>
      <c r="V28706" s="122"/>
      <c r="W28706" s="123"/>
      <c r="AC28706" s="123"/>
    </row>
    <row r="28707" spans="5:29" s="2" customFormat="1">
      <c r="E28707" s="120"/>
      <c r="M28707" s="120"/>
      <c r="N28707" s="120"/>
      <c r="U28707" s="121"/>
      <c r="V28707" s="122"/>
      <c r="W28707" s="123"/>
      <c r="AC28707" s="123"/>
    </row>
    <row r="28708" spans="5:29" s="2" customFormat="1">
      <c r="E28708" s="120"/>
      <c r="M28708" s="120"/>
      <c r="N28708" s="120"/>
      <c r="U28708" s="121"/>
      <c r="V28708" s="122"/>
      <c r="W28708" s="123"/>
      <c r="AC28708" s="123"/>
    </row>
    <row r="28709" spans="5:29" s="2" customFormat="1">
      <c r="E28709" s="120"/>
      <c r="M28709" s="120"/>
      <c r="N28709" s="120"/>
      <c r="U28709" s="121"/>
      <c r="V28709" s="122"/>
      <c r="W28709" s="123"/>
      <c r="AC28709" s="123"/>
    </row>
    <row r="28710" spans="5:29" s="2" customFormat="1">
      <c r="E28710" s="120"/>
      <c r="M28710" s="120"/>
      <c r="N28710" s="120"/>
      <c r="U28710" s="121"/>
      <c r="V28710" s="122"/>
      <c r="W28710" s="123"/>
      <c r="AC28710" s="123"/>
    </row>
    <row r="28711" spans="5:29" s="2" customFormat="1">
      <c r="E28711" s="120"/>
      <c r="M28711" s="120"/>
      <c r="N28711" s="120"/>
      <c r="U28711" s="121"/>
      <c r="V28711" s="122"/>
      <c r="W28711" s="123"/>
      <c r="AC28711" s="123"/>
    </row>
    <row r="28712" spans="5:29" s="2" customFormat="1">
      <c r="E28712" s="120"/>
      <c r="M28712" s="120"/>
      <c r="N28712" s="120"/>
      <c r="U28712" s="121"/>
      <c r="V28712" s="122"/>
      <c r="W28712" s="123"/>
      <c r="AC28712" s="123"/>
    </row>
    <row r="28713" spans="5:29" s="2" customFormat="1">
      <c r="E28713" s="120"/>
      <c r="M28713" s="120"/>
      <c r="N28713" s="120"/>
      <c r="U28713" s="121"/>
      <c r="V28713" s="122"/>
      <c r="W28713" s="123"/>
      <c r="AC28713" s="123"/>
    </row>
    <row r="28714" spans="5:29" s="2" customFormat="1">
      <c r="E28714" s="120"/>
      <c r="M28714" s="120"/>
      <c r="N28714" s="120"/>
      <c r="U28714" s="121"/>
      <c r="V28714" s="122"/>
      <c r="W28714" s="123"/>
      <c r="AC28714" s="123"/>
    </row>
    <row r="28715" spans="5:29" s="2" customFormat="1">
      <c r="E28715" s="120"/>
      <c r="M28715" s="120"/>
      <c r="N28715" s="120"/>
      <c r="U28715" s="121"/>
      <c r="V28715" s="122"/>
      <c r="W28715" s="123"/>
      <c r="AC28715" s="123"/>
    </row>
    <row r="28716" spans="5:29" s="2" customFormat="1">
      <c r="E28716" s="120"/>
      <c r="M28716" s="120"/>
      <c r="N28716" s="120"/>
      <c r="U28716" s="121"/>
      <c r="V28716" s="122"/>
      <c r="W28716" s="123"/>
      <c r="AC28716" s="123"/>
    </row>
    <row r="28717" spans="5:29" s="2" customFormat="1">
      <c r="E28717" s="120"/>
      <c r="M28717" s="120"/>
      <c r="N28717" s="120"/>
      <c r="U28717" s="121"/>
      <c r="V28717" s="122"/>
      <c r="W28717" s="123"/>
      <c r="AC28717" s="123"/>
    </row>
    <row r="28718" spans="5:29" s="2" customFormat="1">
      <c r="E28718" s="120"/>
      <c r="M28718" s="120"/>
      <c r="N28718" s="120"/>
      <c r="U28718" s="121"/>
      <c r="V28718" s="122"/>
      <c r="W28718" s="123"/>
      <c r="AC28718" s="123"/>
    </row>
    <row r="28719" spans="5:29" s="2" customFormat="1">
      <c r="E28719" s="120"/>
      <c r="M28719" s="120"/>
      <c r="N28719" s="120"/>
      <c r="U28719" s="121"/>
      <c r="V28719" s="122"/>
      <c r="W28719" s="123"/>
      <c r="AC28719" s="123"/>
    </row>
    <row r="28720" spans="5:29" s="2" customFormat="1">
      <c r="E28720" s="120"/>
      <c r="M28720" s="120"/>
      <c r="N28720" s="120"/>
      <c r="U28720" s="121"/>
      <c r="V28720" s="122"/>
      <c r="W28720" s="123"/>
      <c r="AC28720" s="123"/>
    </row>
    <row r="28721" spans="5:29" s="2" customFormat="1">
      <c r="E28721" s="120"/>
      <c r="M28721" s="120"/>
      <c r="N28721" s="120"/>
      <c r="U28721" s="121"/>
      <c r="V28721" s="122"/>
      <c r="W28721" s="123"/>
      <c r="AC28721" s="123"/>
    </row>
    <row r="28722" spans="5:29" s="2" customFormat="1">
      <c r="E28722" s="120"/>
      <c r="M28722" s="120"/>
      <c r="N28722" s="120"/>
      <c r="U28722" s="121"/>
      <c r="V28722" s="122"/>
      <c r="W28722" s="123"/>
      <c r="AC28722" s="123"/>
    </row>
    <row r="28723" spans="5:29" s="2" customFormat="1">
      <c r="E28723" s="120"/>
      <c r="M28723" s="120"/>
      <c r="N28723" s="120"/>
      <c r="U28723" s="121"/>
      <c r="V28723" s="122"/>
      <c r="W28723" s="123"/>
      <c r="AC28723" s="123"/>
    </row>
    <row r="28724" spans="5:29" s="2" customFormat="1">
      <c r="E28724" s="120"/>
      <c r="M28724" s="120"/>
      <c r="N28724" s="120"/>
      <c r="U28724" s="121"/>
      <c r="V28724" s="122"/>
      <c r="W28724" s="123"/>
      <c r="AC28724" s="123"/>
    </row>
    <row r="28725" spans="5:29" s="2" customFormat="1">
      <c r="E28725" s="120"/>
      <c r="M28725" s="120"/>
      <c r="N28725" s="120"/>
      <c r="U28725" s="121"/>
      <c r="V28725" s="122"/>
      <c r="W28725" s="123"/>
      <c r="AC28725" s="123"/>
    </row>
    <row r="28726" spans="5:29" s="2" customFormat="1">
      <c r="E28726" s="120"/>
      <c r="M28726" s="120"/>
      <c r="N28726" s="120"/>
      <c r="U28726" s="121"/>
      <c r="V28726" s="122"/>
      <c r="W28726" s="123"/>
      <c r="AC28726" s="123"/>
    </row>
    <row r="28727" spans="5:29" s="2" customFormat="1">
      <c r="E28727" s="120"/>
      <c r="M28727" s="120"/>
      <c r="N28727" s="120"/>
      <c r="U28727" s="121"/>
      <c r="V28727" s="122"/>
      <c r="W28727" s="123"/>
      <c r="AC28727" s="123"/>
    </row>
    <row r="28728" spans="5:29" s="2" customFormat="1">
      <c r="E28728" s="120"/>
      <c r="M28728" s="120"/>
      <c r="N28728" s="120"/>
      <c r="U28728" s="121"/>
      <c r="V28728" s="122"/>
      <c r="W28728" s="123"/>
      <c r="AC28728" s="123"/>
    </row>
    <row r="28729" spans="5:29" s="2" customFormat="1">
      <c r="E28729" s="120"/>
      <c r="M28729" s="120"/>
      <c r="N28729" s="120"/>
      <c r="U28729" s="121"/>
      <c r="V28729" s="122"/>
      <c r="W28729" s="123"/>
      <c r="AC28729" s="123"/>
    </row>
    <row r="28730" spans="5:29" s="2" customFormat="1">
      <c r="E28730" s="120"/>
      <c r="M28730" s="120"/>
      <c r="N28730" s="120"/>
      <c r="U28730" s="121"/>
      <c r="V28730" s="122"/>
      <c r="W28730" s="123"/>
      <c r="AC28730" s="123"/>
    </row>
    <row r="28731" spans="5:29" s="2" customFormat="1">
      <c r="E28731" s="120"/>
      <c r="M28731" s="120"/>
      <c r="N28731" s="120"/>
      <c r="U28731" s="121"/>
      <c r="V28731" s="122"/>
      <c r="W28731" s="123"/>
      <c r="AC28731" s="123"/>
    </row>
    <row r="28732" spans="5:29" s="2" customFormat="1">
      <c r="E28732" s="120"/>
      <c r="M28732" s="120"/>
      <c r="N28732" s="120"/>
      <c r="U28732" s="121"/>
      <c r="V28732" s="122"/>
      <c r="W28732" s="123"/>
      <c r="AC28732" s="123"/>
    </row>
    <row r="28733" spans="5:29" s="2" customFormat="1">
      <c r="E28733" s="120"/>
      <c r="M28733" s="120"/>
      <c r="N28733" s="120"/>
      <c r="U28733" s="121"/>
      <c r="V28733" s="122"/>
      <c r="W28733" s="123"/>
      <c r="AC28733" s="123"/>
    </row>
    <row r="28734" spans="5:29" s="2" customFormat="1">
      <c r="E28734" s="120"/>
      <c r="M28734" s="120"/>
      <c r="N28734" s="120"/>
      <c r="U28734" s="121"/>
      <c r="V28734" s="122"/>
      <c r="W28734" s="123"/>
      <c r="AC28734" s="123"/>
    </row>
    <row r="28735" spans="5:29" s="2" customFormat="1">
      <c r="E28735" s="120"/>
      <c r="M28735" s="120"/>
      <c r="N28735" s="120"/>
      <c r="U28735" s="121"/>
      <c r="V28735" s="122"/>
      <c r="W28735" s="123"/>
      <c r="AC28735" s="123"/>
    </row>
    <row r="28736" spans="5:29" s="2" customFormat="1">
      <c r="E28736" s="120"/>
      <c r="M28736" s="120"/>
      <c r="N28736" s="120"/>
      <c r="U28736" s="121"/>
      <c r="V28736" s="122"/>
      <c r="W28736" s="123"/>
      <c r="AC28736" s="123"/>
    </row>
    <row r="28737" spans="5:29" s="2" customFormat="1">
      <c r="E28737" s="120"/>
      <c r="M28737" s="120"/>
      <c r="N28737" s="120"/>
      <c r="U28737" s="121"/>
      <c r="V28737" s="122"/>
      <c r="W28737" s="123"/>
      <c r="AC28737" s="123"/>
    </row>
    <row r="28738" spans="5:29" s="2" customFormat="1">
      <c r="E28738" s="120"/>
      <c r="M28738" s="120"/>
      <c r="N28738" s="120"/>
      <c r="U28738" s="121"/>
      <c r="V28738" s="122"/>
      <c r="W28738" s="123"/>
      <c r="AC28738" s="123"/>
    </row>
    <row r="28739" spans="5:29" s="2" customFormat="1">
      <c r="E28739" s="120"/>
      <c r="M28739" s="120"/>
      <c r="N28739" s="120"/>
      <c r="U28739" s="121"/>
      <c r="V28739" s="122"/>
      <c r="W28739" s="123"/>
      <c r="AC28739" s="123"/>
    </row>
    <row r="28740" spans="5:29" s="2" customFormat="1">
      <c r="E28740" s="120"/>
      <c r="M28740" s="120"/>
      <c r="N28740" s="120"/>
      <c r="U28740" s="121"/>
      <c r="V28740" s="122"/>
      <c r="W28740" s="123"/>
      <c r="AC28740" s="123"/>
    </row>
    <row r="28741" spans="5:29" s="2" customFormat="1">
      <c r="E28741" s="120"/>
      <c r="M28741" s="120"/>
      <c r="N28741" s="120"/>
      <c r="U28741" s="121"/>
      <c r="V28741" s="122"/>
      <c r="W28741" s="123"/>
      <c r="AC28741" s="123"/>
    </row>
    <row r="28742" spans="5:29" s="2" customFormat="1">
      <c r="E28742" s="120"/>
      <c r="M28742" s="120"/>
      <c r="N28742" s="120"/>
      <c r="U28742" s="121"/>
      <c r="V28742" s="122"/>
      <c r="W28742" s="123"/>
      <c r="AC28742" s="123"/>
    </row>
    <row r="28743" spans="5:29" s="2" customFormat="1">
      <c r="E28743" s="120"/>
      <c r="M28743" s="120"/>
      <c r="N28743" s="120"/>
      <c r="U28743" s="121"/>
      <c r="V28743" s="122"/>
      <c r="W28743" s="123"/>
      <c r="AC28743" s="123"/>
    </row>
    <row r="28744" spans="5:29" s="2" customFormat="1">
      <c r="E28744" s="120"/>
      <c r="M28744" s="120"/>
      <c r="N28744" s="120"/>
      <c r="U28744" s="121"/>
      <c r="V28744" s="122"/>
      <c r="W28744" s="123"/>
      <c r="AC28744" s="123"/>
    </row>
    <row r="28745" spans="5:29" s="2" customFormat="1">
      <c r="E28745" s="120"/>
      <c r="M28745" s="120"/>
      <c r="N28745" s="120"/>
      <c r="U28745" s="121"/>
      <c r="V28745" s="122"/>
      <c r="W28745" s="123"/>
      <c r="AC28745" s="123"/>
    </row>
    <row r="28746" spans="5:29" s="2" customFormat="1">
      <c r="E28746" s="120"/>
      <c r="M28746" s="120"/>
      <c r="N28746" s="120"/>
      <c r="U28746" s="121"/>
      <c r="V28746" s="122"/>
      <c r="W28746" s="123"/>
      <c r="AC28746" s="123"/>
    </row>
    <row r="28747" spans="5:29" s="2" customFormat="1">
      <c r="E28747" s="120"/>
      <c r="M28747" s="120"/>
      <c r="N28747" s="120"/>
      <c r="U28747" s="121"/>
      <c r="V28747" s="122"/>
      <c r="W28747" s="123"/>
      <c r="AC28747" s="123"/>
    </row>
    <row r="28748" spans="5:29" s="2" customFormat="1">
      <c r="E28748" s="120"/>
      <c r="M28748" s="120"/>
      <c r="N28748" s="120"/>
      <c r="U28748" s="121"/>
      <c r="V28748" s="122"/>
      <c r="W28748" s="123"/>
      <c r="AC28748" s="123"/>
    </row>
    <row r="28749" spans="5:29" s="2" customFormat="1">
      <c r="E28749" s="120"/>
      <c r="M28749" s="120"/>
      <c r="N28749" s="120"/>
      <c r="U28749" s="121"/>
      <c r="V28749" s="122"/>
      <c r="W28749" s="123"/>
      <c r="AC28749" s="123"/>
    </row>
    <row r="28750" spans="5:29" s="2" customFormat="1">
      <c r="E28750" s="120"/>
      <c r="M28750" s="120"/>
      <c r="N28750" s="120"/>
      <c r="U28750" s="121"/>
      <c r="V28750" s="122"/>
      <c r="W28750" s="123"/>
      <c r="AC28750" s="123"/>
    </row>
    <row r="28751" spans="5:29" s="2" customFormat="1">
      <c r="E28751" s="120"/>
      <c r="M28751" s="120"/>
      <c r="N28751" s="120"/>
      <c r="U28751" s="121"/>
      <c r="V28751" s="122"/>
      <c r="W28751" s="123"/>
      <c r="AC28751" s="123"/>
    </row>
    <row r="28752" spans="5:29" s="2" customFormat="1">
      <c r="E28752" s="120"/>
      <c r="M28752" s="120"/>
      <c r="N28752" s="120"/>
      <c r="U28752" s="121"/>
      <c r="V28752" s="122"/>
      <c r="W28752" s="123"/>
      <c r="AC28752" s="123"/>
    </row>
    <row r="28753" spans="5:29" s="2" customFormat="1">
      <c r="E28753" s="120"/>
      <c r="M28753" s="120"/>
      <c r="N28753" s="120"/>
      <c r="U28753" s="121"/>
      <c r="V28753" s="122"/>
      <c r="W28753" s="123"/>
      <c r="AC28753" s="123"/>
    </row>
    <row r="28754" spans="5:29" s="2" customFormat="1">
      <c r="E28754" s="120"/>
      <c r="M28754" s="120"/>
      <c r="N28754" s="120"/>
      <c r="U28754" s="121"/>
      <c r="V28754" s="122"/>
      <c r="W28754" s="123"/>
      <c r="AC28754" s="123"/>
    </row>
    <row r="28755" spans="5:29" s="2" customFormat="1">
      <c r="E28755" s="120"/>
      <c r="M28755" s="120"/>
      <c r="N28755" s="120"/>
      <c r="U28755" s="121"/>
      <c r="V28755" s="122"/>
      <c r="W28755" s="123"/>
      <c r="AC28755" s="123"/>
    </row>
    <row r="28756" spans="5:29" s="2" customFormat="1">
      <c r="E28756" s="120"/>
      <c r="M28756" s="120"/>
      <c r="N28756" s="120"/>
      <c r="U28756" s="121"/>
      <c r="V28756" s="122"/>
      <c r="W28756" s="123"/>
      <c r="AC28756" s="123"/>
    </row>
    <row r="28757" spans="5:29" s="2" customFormat="1">
      <c r="E28757" s="120"/>
      <c r="M28757" s="120"/>
      <c r="N28757" s="120"/>
      <c r="U28757" s="121"/>
      <c r="V28757" s="122"/>
      <c r="W28757" s="123"/>
      <c r="AC28757" s="123"/>
    </row>
    <row r="28758" spans="5:29" s="2" customFormat="1">
      <c r="E28758" s="120"/>
      <c r="M28758" s="120"/>
      <c r="N28758" s="120"/>
      <c r="U28758" s="121"/>
      <c r="V28758" s="122"/>
      <c r="W28758" s="123"/>
      <c r="AC28758" s="123"/>
    </row>
    <row r="28759" spans="5:29" s="2" customFormat="1">
      <c r="E28759" s="120"/>
      <c r="M28759" s="120"/>
      <c r="N28759" s="120"/>
      <c r="U28759" s="121"/>
      <c r="V28759" s="122"/>
      <c r="W28759" s="123"/>
      <c r="AC28759" s="123"/>
    </row>
    <row r="28760" spans="5:29" s="2" customFormat="1">
      <c r="E28760" s="120"/>
      <c r="M28760" s="120"/>
      <c r="N28760" s="120"/>
      <c r="U28760" s="121"/>
      <c r="V28760" s="122"/>
      <c r="W28760" s="123"/>
      <c r="AC28760" s="123"/>
    </row>
    <row r="28761" spans="5:29" s="2" customFormat="1">
      <c r="E28761" s="120"/>
      <c r="M28761" s="120"/>
      <c r="N28761" s="120"/>
      <c r="U28761" s="121"/>
      <c r="V28761" s="122"/>
      <c r="W28761" s="123"/>
      <c r="AC28761" s="123"/>
    </row>
    <row r="28762" spans="5:29" s="2" customFormat="1">
      <c r="E28762" s="120"/>
      <c r="M28762" s="120"/>
      <c r="N28762" s="120"/>
      <c r="U28762" s="121"/>
      <c r="V28762" s="122"/>
      <c r="W28762" s="123"/>
      <c r="AC28762" s="123"/>
    </row>
    <row r="28763" spans="5:29" s="2" customFormat="1">
      <c r="E28763" s="120"/>
      <c r="M28763" s="120"/>
      <c r="N28763" s="120"/>
      <c r="U28763" s="121"/>
      <c r="V28763" s="122"/>
      <c r="W28763" s="123"/>
      <c r="AC28763" s="123"/>
    </row>
    <row r="28764" spans="5:29" s="2" customFormat="1">
      <c r="E28764" s="120"/>
      <c r="M28764" s="120"/>
      <c r="N28764" s="120"/>
      <c r="U28764" s="121"/>
      <c r="V28764" s="122"/>
      <c r="W28764" s="123"/>
      <c r="AC28764" s="123"/>
    </row>
    <row r="28765" spans="5:29" s="2" customFormat="1">
      <c r="E28765" s="120"/>
      <c r="M28765" s="120"/>
      <c r="N28765" s="120"/>
      <c r="U28765" s="121"/>
      <c r="V28765" s="122"/>
      <c r="W28765" s="123"/>
      <c r="AC28765" s="123"/>
    </row>
    <row r="28766" spans="5:29" s="2" customFormat="1">
      <c r="E28766" s="120"/>
      <c r="M28766" s="120"/>
      <c r="N28766" s="120"/>
      <c r="U28766" s="121"/>
      <c r="V28766" s="122"/>
      <c r="W28766" s="123"/>
      <c r="AC28766" s="123"/>
    </row>
    <row r="28767" spans="5:29" s="2" customFormat="1">
      <c r="E28767" s="120"/>
      <c r="M28767" s="120"/>
      <c r="N28767" s="120"/>
      <c r="U28767" s="121"/>
      <c r="V28767" s="122"/>
      <c r="W28767" s="123"/>
      <c r="AC28767" s="123"/>
    </row>
    <row r="28768" spans="5:29" s="2" customFormat="1">
      <c r="E28768" s="120"/>
      <c r="M28768" s="120"/>
      <c r="N28768" s="120"/>
      <c r="U28768" s="121"/>
      <c r="V28768" s="122"/>
      <c r="W28768" s="123"/>
      <c r="AC28768" s="123"/>
    </row>
    <row r="28769" spans="5:29" s="2" customFormat="1">
      <c r="E28769" s="120"/>
      <c r="M28769" s="120"/>
      <c r="N28769" s="120"/>
      <c r="U28769" s="121"/>
      <c r="V28769" s="122"/>
      <c r="W28769" s="123"/>
      <c r="AC28769" s="123"/>
    </row>
    <row r="28770" spans="5:29" s="2" customFormat="1">
      <c r="E28770" s="120"/>
      <c r="M28770" s="120"/>
      <c r="N28770" s="120"/>
      <c r="U28770" s="121"/>
      <c r="V28770" s="122"/>
      <c r="W28770" s="123"/>
      <c r="AC28770" s="123"/>
    </row>
    <row r="28771" spans="5:29" s="2" customFormat="1">
      <c r="E28771" s="120"/>
      <c r="M28771" s="120"/>
      <c r="N28771" s="120"/>
      <c r="U28771" s="121"/>
      <c r="V28771" s="122"/>
      <c r="W28771" s="123"/>
      <c r="AC28771" s="123"/>
    </row>
    <row r="28772" spans="5:29" s="2" customFormat="1">
      <c r="E28772" s="120"/>
      <c r="M28772" s="120"/>
      <c r="N28772" s="120"/>
      <c r="U28772" s="121"/>
      <c r="V28772" s="122"/>
      <c r="W28772" s="123"/>
      <c r="AC28772" s="123"/>
    </row>
    <row r="28773" spans="5:29" s="2" customFormat="1">
      <c r="E28773" s="120"/>
      <c r="M28773" s="120"/>
      <c r="N28773" s="120"/>
      <c r="U28773" s="121"/>
      <c r="V28773" s="122"/>
      <c r="W28773" s="123"/>
      <c r="AC28773" s="123"/>
    </row>
    <row r="28774" spans="5:29" s="2" customFormat="1">
      <c r="E28774" s="120"/>
      <c r="M28774" s="120"/>
      <c r="N28774" s="120"/>
      <c r="U28774" s="121"/>
      <c r="V28774" s="122"/>
      <c r="W28774" s="123"/>
      <c r="AC28774" s="123"/>
    </row>
    <row r="28775" spans="5:29" s="2" customFormat="1">
      <c r="E28775" s="120"/>
      <c r="M28775" s="120"/>
      <c r="N28775" s="120"/>
      <c r="U28775" s="121"/>
      <c r="V28775" s="122"/>
      <c r="W28775" s="123"/>
      <c r="AC28775" s="123"/>
    </row>
    <row r="28776" spans="5:29" s="2" customFormat="1">
      <c r="E28776" s="120"/>
      <c r="M28776" s="120"/>
      <c r="N28776" s="120"/>
      <c r="U28776" s="121"/>
      <c r="V28776" s="122"/>
      <c r="W28776" s="123"/>
      <c r="AC28776" s="123"/>
    </row>
    <row r="28777" spans="5:29" s="2" customFormat="1">
      <c r="E28777" s="120"/>
      <c r="M28777" s="120"/>
      <c r="N28777" s="120"/>
      <c r="U28777" s="121"/>
      <c r="V28777" s="122"/>
      <c r="W28777" s="123"/>
      <c r="AC28777" s="123"/>
    </row>
    <row r="28778" spans="5:29" s="2" customFormat="1">
      <c r="E28778" s="120"/>
      <c r="M28778" s="120"/>
      <c r="N28778" s="120"/>
      <c r="U28778" s="121"/>
      <c r="V28778" s="122"/>
      <c r="W28778" s="123"/>
      <c r="AC28778" s="123"/>
    </row>
    <row r="28779" spans="5:29" s="2" customFormat="1">
      <c r="E28779" s="120"/>
      <c r="M28779" s="120"/>
      <c r="N28779" s="120"/>
      <c r="U28779" s="121"/>
      <c r="V28779" s="122"/>
      <c r="W28779" s="123"/>
      <c r="AC28779" s="123"/>
    </row>
    <row r="28780" spans="5:29" s="2" customFormat="1">
      <c r="E28780" s="120"/>
      <c r="M28780" s="120"/>
      <c r="N28780" s="120"/>
      <c r="U28780" s="121"/>
      <c r="V28780" s="122"/>
      <c r="W28780" s="123"/>
      <c r="AC28780" s="123"/>
    </row>
    <row r="28781" spans="5:29" s="2" customFormat="1">
      <c r="E28781" s="120"/>
      <c r="M28781" s="120"/>
      <c r="N28781" s="120"/>
      <c r="U28781" s="121"/>
      <c r="V28781" s="122"/>
      <c r="W28781" s="123"/>
      <c r="AC28781" s="123"/>
    </row>
    <row r="28782" spans="5:29" s="2" customFormat="1">
      <c r="E28782" s="120"/>
      <c r="M28782" s="120"/>
      <c r="N28782" s="120"/>
      <c r="U28782" s="121"/>
      <c r="V28782" s="122"/>
      <c r="W28782" s="123"/>
      <c r="AC28782" s="123"/>
    </row>
    <row r="28783" spans="5:29" s="2" customFormat="1">
      <c r="E28783" s="120"/>
      <c r="M28783" s="120"/>
      <c r="N28783" s="120"/>
      <c r="U28783" s="121"/>
      <c r="V28783" s="122"/>
      <c r="W28783" s="123"/>
      <c r="AC28783" s="123"/>
    </row>
    <row r="28784" spans="5:29" s="2" customFormat="1">
      <c r="E28784" s="120"/>
      <c r="M28784" s="120"/>
      <c r="N28784" s="120"/>
      <c r="U28784" s="121"/>
      <c r="V28784" s="122"/>
      <c r="W28784" s="123"/>
      <c r="AC28784" s="123"/>
    </row>
    <row r="28785" spans="5:29" s="2" customFormat="1">
      <c r="E28785" s="120"/>
      <c r="M28785" s="120"/>
      <c r="N28785" s="120"/>
      <c r="U28785" s="121"/>
      <c r="V28785" s="122"/>
      <c r="W28785" s="123"/>
      <c r="AC28785" s="123"/>
    </row>
    <row r="28786" spans="5:29" s="2" customFormat="1">
      <c r="E28786" s="120"/>
      <c r="M28786" s="120"/>
      <c r="N28786" s="120"/>
      <c r="U28786" s="121"/>
      <c r="V28786" s="122"/>
      <c r="W28786" s="123"/>
      <c r="AC28786" s="123"/>
    </row>
    <row r="28787" spans="5:29" s="2" customFormat="1">
      <c r="E28787" s="120"/>
      <c r="M28787" s="120"/>
      <c r="N28787" s="120"/>
      <c r="U28787" s="121"/>
      <c r="V28787" s="122"/>
      <c r="W28787" s="123"/>
      <c r="AC28787" s="123"/>
    </row>
    <row r="28788" spans="5:29" s="2" customFormat="1">
      <c r="E28788" s="120"/>
      <c r="M28788" s="120"/>
      <c r="N28788" s="120"/>
      <c r="U28788" s="121"/>
      <c r="V28788" s="122"/>
      <c r="W28788" s="123"/>
      <c r="AC28788" s="123"/>
    </row>
    <row r="28789" spans="5:29" s="2" customFormat="1">
      <c r="E28789" s="120"/>
      <c r="M28789" s="120"/>
      <c r="N28789" s="120"/>
      <c r="U28789" s="121"/>
      <c r="V28789" s="122"/>
      <c r="W28789" s="123"/>
      <c r="AC28789" s="123"/>
    </row>
    <row r="28790" spans="5:29" s="2" customFormat="1">
      <c r="E28790" s="120"/>
      <c r="M28790" s="120"/>
      <c r="N28790" s="120"/>
      <c r="U28790" s="121"/>
      <c r="V28790" s="122"/>
      <c r="W28790" s="123"/>
      <c r="AC28790" s="123"/>
    </row>
    <row r="28791" spans="5:29" s="2" customFormat="1">
      <c r="E28791" s="120"/>
      <c r="M28791" s="120"/>
      <c r="N28791" s="120"/>
      <c r="U28791" s="121"/>
      <c r="V28791" s="122"/>
      <c r="W28791" s="123"/>
      <c r="AC28791" s="123"/>
    </row>
    <row r="28792" spans="5:29" s="2" customFormat="1">
      <c r="E28792" s="120"/>
      <c r="M28792" s="120"/>
      <c r="N28792" s="120"/>
      <c r="U28792" s="121"/>
      <c r="V28792" s="122"/>
      <c r="W28792" s="123"/>
      <c r="AC28792" s="123"/>
    </row>
    <row r="28793" spans="5:29" s="2" customFormat="1">
      <c r="E28793" s="120"/>
      <c r="M28793" s="120"/>
      <c r="N28793" s="120"/>
      <c r="U28793" s="121"/>
      <c r="V28793" s="122"/>
      <c r="W28793" s="123"/>
      <c r="AC28793" s="123"/>
    </row>
    <row r="28794" spans="5:29" s="2" customFormat="1">
      <c r="E28794" s="120"/>
      <c r="M28794" s="120"/>
      <c r="N28794" s="120"/>
      <c r="U28794" s="121"/>
      <c r="V28794" s="122"/>
      <c r="W28794" s="123"/>
      <c r="AC28794" s="123"/>
    </row>
    <row r="28795" spans="5:29" s="2" customFormat="1">
      <c r="E28795" s="120"/>
      <c r="M28795" s="120"/>
      <c r="N28795" s="120"/>
      <c r="U28795" s="121"/>
      <c r="V28795" s="122"/>
      <c r="W28795" s="123"/>
      <c r="AC28795" s="123"/>
    </row>
    <row r="28796" spans="5:29" s="2" customFormat="1">
      <c r="E28796" s="120"/>
      <c r="M28796" s="120"/>
      <c r="N28796" s="120"/>
      <c r="U28796" s="121"/>
      <c r="V28796" s="122"/>
      <c r="W28796" s="123"/>
      <c r="AC28796" s="123"/>
    </row>
    <row r="28797" spans="5:29" s="2" customFormat="1">
      <c r="E28797" s="120"/>
      <c r="M28797" s="120"/>
      <c r="N28797" s="120"/>
      <c r="U28797" s="121"/>
      <c r="V28797" s="122"/>
      <c r="W28797" s="123"/>
      <c r="AC28797" s="123"/>
    </row>
    <row r="28798" spans="5:29" s="2" customFormat="1">
      <c r="E28798" s="120"/>
      <c r="M28798" s="120"/>
      <c r="N28798" s="120"/>
      <c r="U28798" s="121"/>
      <c r="V28798" s="122"/>
      <c r="W28798" s="123"/>
      <c r="AC28798" s="123"/>
    </row>
    <row r="28799" spans="5:29" s="2" customFormat="1">
      <c r="E28799" s="120"/>
      <c r="M28799" s="120"/>
      <c r="N28799" s="120"/>
      <c r="U28799" s="121"/>
      <c r="V28799" s="122"/>
      <c r="W28799" s="123"/>
      <c r="AC28799" s="123"/>
    </row>
    <row r="28800" spans="5:29" s="2" customFormat="1">
      <c r="E28800" s="120"/>
      <c r="M28800" s="120"/>
      <c r="N28800" s="120"/>
      <c r="U28800" s="121"/>
      <c r="V28800" s="122"/>
      <c r="W28800" s="123"/>
      <c r="AC28800" s="123"/>
    </row>
    <row r="28801" spans="5:29" s="2" customFormat="1">
      <c r="E28801" s="120"/>
      <c r="M28801" s="120"/>
      <c r="N28801" s="120"/>
      <c r="U28801" s="121"/>
      <c r="V28801" s="122"/>
      <c r="W28801" s="123"/>
      <c r="AC28801" s="123"/>
    </row>
    <row r="28802" spans="5:29" s="2" customFormat="1">
      <c r="E28802" s="120"/>
      <c r="M28802" s="120"/>
      <c r="N28802" s="120"/>
      <c r="U28802" s="121"/>
      <c r="V28802" s="122"/>
      <c r="W28802" s="123"/>
      <c r="AC28802" s="123"/>
    </row>
    <row r="28803" spans="5:29" s="2" customFormat="1">
      <c r="E28803" s="120"/>
      <c r="M28803" s="120"/>
      <c r="N28803" s="120"/>
      <c r="U28803" s="121"/>
      <c r="V28803" s="122"/>
      <c r="W28803" s="123"/>
      <c r="AC28803" s="123"/>
    </row>
    <row r="28804" spans="5:29" s="2" customFormat="1">
      <c r="E28804" s="120"/>
      <c r="M28804" s="120"/>
      <c r="N28804" s="120"/>
      <c r="U28804" s="121"/>
      <c r="V28804" s="122"/>
      <c r="W28804" s="123"/>
      <c r="AC28804" s="123"/>
    </row>
    <row r="28805" spans="5:29" s="2" customFormat="1">
      <c r="E28805" s="120"/>
      <c r="M28805" s="120"/>
      <c r="N28805" s="120"/>
      <c r="U28805" s="121"/>
      <c r="V28805" s="122"/>
      <c r="W28805" s="123"/>
      <c r="AC28805" s="123"/>
    </row>
    <row r="28806" spans="5:29" s="2" customFormat="1">
      <c r="E28806" s="120"/>
      <c r="M28806" s="120"/>
      <c r="N28806" s="120"/>
      <c r="U28806" s="121"/>
      <c r="V28806" s="122"/>
      <c r="W28806" s="123"/>
      <c r="AC28806" s="123"/>
    </row>
    <row r="28807" spans="5:29" s="2" customFormat="1">
      <c r="E28807" s="120"/>
      <c r="M28807" s="120"/>
      <c r="N28807" s="120"/>
      <c r="U28807" s="121"/>
      <c r="V28807" s="122"/>
      <c r="W28807" s="123"/>
      <c r="AC28807" s="123"/>
    </row>
    <row r="28808" spans="5:29" s="2" customFormat="1">
      <c r="E28808" s="120"/>
      <c r="M28808" s="120"/>
      <c r="N28808" s="120"/>
      <c r="U28808" s="121"/>
      <c r="V28808" s="122"/>
      <c r="W28808" s="123"/>
      <c r="AC28808" s="123"/>
    </row>
    <row r="28809" spans="5:29" s="2" customFormat="1">
      <c r="E28809" s="120"/>
      <c r="M28809" s="120"/>
      <c r="N28809" s="120"/>
      <c r="U28809" s="121"/>
      <c r="V28809" s="122"/>
      <c r="W28809" s="123"/>
      <c r="AC28809" s="123"/>
    </row>
    <row r="28810" spans="5:29" s="2" customFormat="1">
      <c r="E28810" s="120"/>
      <c r="M28810" s="120"/>
      <c r="N28810" s="120"/>
      <c r="U28810" s="121"/>
      <c r="V28810" s="122"/>
      <c r="W28810" s="123"/>
      <c r="AC28810" s="123"/>
    </row>
    <row r="28811" spans="5:29" s="2" customFormat="1">
      <c r="E28811" s="120"/>
      <c r="M28811" s="120"/>
      <c r="N28811" s="120"/>
      <c r="U28811" s="121"/>
      <c r="V28811" s="122"/>
      <c r="W28811" s="123"/>
      <c r="AC28811" s="123"/>
    </row>
    <row r="28812" spans="5:29" s="2" customFormat="1">
      <c r="E28812" s="120"/>
      <c r="M28812" s="120"/>
      <c r="N28812" s="120"/>
      <c r="U28812" s="121"/>
      <c r="V28812" s="122"/>
      <c r="W28812" s="123"/>
      <c r="AC28812" s="123"/>
    </row>
    <row r="28813" spans="5:29" s="2" customFormat="1">
      <c r="E28813" s="120"/>
      <c r="M28813" s="120"/>
      <c r="N28813" s="120"/>
      <c r="U28813" s="121"/>
      <c r="V28813" s="122"/>
      <c r="W28813" s="123"/>
      <c r="AC28813" s="123"/>
    </row>
    <row r="28814" spans="5:29" s="2" customFormat="1">
      <c r="E28814" s="120"/>
      <c r="M28814" s="120"/>
      <c r="N28814" s="120"/>
      <c r="U28814" s="121"/>
      <c r="V28814" s="122"/>
      <c r="W28814" s="123"/>
      <c r="AC28814" s="123"/>
    </row>
    <row r="28815" spans="5:29" s="2" customFormat="1">
      <c r="E28815" s="120"/>
      <c r="M28815" s="120"/>
      <c r="N28815" s="120"/>
      <c r="U28815" s="121"/>
      <c r="V28815" s="122"/>
      <c r="W28815" s="123"/>
      <c r="AC28815" s="123"/>
    </row>
    <row r="28816" spans="5:29" s="2" customFormat="1">
      <c r="E28816" s="120"/>
      <c r="M28816" s="120"/>
      <c r="N28816" s="120"/>
      <c r="U28816" s="121"/>
      <c r="V28816" s="122"/>
      <c r="W28816" s="123"/>
      <c r="AC28816" s="123"/>
    </row>
    <row r="28817" spans="5:29" s="2" customFormat="1">
      <c r="E28817" s="120"/>
      <c r="M28817" s="120"/>
      <c r="N28817" s="120"/>
      <c r="U28817" s="121"/>
      <c r="V28817" s="122"/>
      <c r="W28817" s="123"/>
      <c r="AC28817" s="123"/>
    </row>
    <row r="28818" spans="5:29" s="2" customFormat="1">
      <c r="E28818" s="120"/>
      <c r="M28818" s="120"/>
      <c r="N28818" s="120"/>
      <c r="U28818" s="121"/>
      <c r="V28818" s="122"/>
      <c r="W28818" s="123"/>
      <c r="AC28818" s="123"/>
    </row>
    <row r="28819" spans="5:29" s="2" customFormat="1">
      <c r="E28819" s="120"/>
      <c r="M28819" s="120"/>
      <c r="N28819" s="120"/>
      <c r="U28819" s="121"/>
      <c r="V28819" s="122"/>
      <c r="W28819" s="123"/>
      <c r="AC28819" s="123"/>
    </row>
    <row r="28820" spans="5:29" s="2" customFormat="1">
      <c r="E28820" s="120"/>
      <c r="M28820" s="120"/>
      <c r="N28820" s="120"/>
      <c r="U28820" s="121"/>
      <c r="V28820" s="122"/>
      <c r="W28820" s="123"/>
      <c r="AC28820" s="123"/>
    </row>
    <row r="28821" spans="5:29" s="2" customFormat="1">
      <c r="E28821" s="120"/>
      <c r="M28821" s="120"/>
      <c r="N28821" s="120"/>
      <c r="U28821" s="121"/>
      <c r="V28821" s="122"/>
      <c r="W28821" s="123"/>
      <c r="AC28821" s="123"/>
    </row>
    <row r="28822" spans="5:29" s="2" customFormat="1">
      <c r="E28822" s="120"/>
      <c r="M28822" s="120"/>
      <c r="N28822" s="120"/>
      <c r="U28822" s="121"/>
      <c r="V28822" s="122"/>
      <c r="W28822" s="123"/>
      <c r="AC28822" s="123"/>
    </row>
    <row r="28823" spans="5:29" s="2" customFormat="1">
      <c r="E28823" s="120"/>
      <c r="M28823" s="120"/>
      <c r="N28823" s="120"/>
      <c r="U28823" s="121"/>
      <c r="V28823" s="122"/>
      <c r="W28823" s="123"/>
      <c r="AC28823" s="123"/>
    </row>
    <row r="28824" spans="5:29" s="2" customFormat="1">
      <c r="E28824" s="120"/>
      <c r="M28824" s="120"/>
      <c r="N28824" s="120"/>
      <c r="U28824" s="121"/>
      <c r="V28824" s="122"/>
      <c r="W28824" s="123"/>
      <c r="AC28824" s="123"/>
    </row>
    <row r="28825" spans="5:29" s="2" customFormat="1">
      <c r="E28825" s="120"/>
      <c r="M28825" s="120"/>
      <c r="N28825" s="120"/>
      <c r="U28825" s="121"/>
      <c r="V28825" s="122"/>
      <c r="W28825" s="123"/>
      <c r="AC28825" s="123"/>
    </row>
    <row r="28826" spans="5:29" s="2" customFormat="1">
      <c r="E28826" s="120"/>
      <c r="M28826" s="120"/>
      <c r="N28826" s="120"/>
      <c r="U28826" s="121"/>
      <c r="V28826" s="122"/>
      <c r="W28826" s="123"/>
      <c r="AC28826" s="123"/>
    </row>
    <row r="28827" spans="5:29" s="2" customFormat="1">
      <c r="E28827" s="120"/>
      <c r="M28827" s="120"/>
      <c r="N28827" s="120"/>
      <c r="U28827" s="121"/>
      <c r="V28827" s="122"/>
      <c r="W28827" s="123"/>
      <c r="AC28827" s="123"/>
    </row>
    <row r="28828" spans="5:29" s="2" customFormat="1">
      <c r="E28828" s="120"/>
      <c r="M28828" s="120"/>
      <c r="N28828" s="120"/>
      <c r="U28828" s="121"/>
      <c r="V28828" s="122"/>
      <c r="W28828" s="123"/>
      <c r="AC28828" s="123"/>
    </row>
    <row r="28829" spans="5:29" s="2" customFormat="1">
      <c r="E28829" s="120"/>
      <c r="M28829" s="120"/>
      <c r="N28829" s="120"/>
      <c r="U28829" s="121"/>
      <c r="V28829" s="122"/>
      <c r="W28829" s="123"/>
      <c r="AC28829" s="123"/>
    </row>
    <row r="28830" spans="5:29" s="2" customFormat="1">
      <c r="E28830" s="120"/>
      <c r="M28830" s="120"/>
      <c r="N28830" s="120"/>
      <c r="U28830" s="121"/>
      <c r="V28830" s="122"/>
      <c r="W28830" s="123"/>
      <c r="AC28830" s="123"/>
    </row>
    <row r="28831" spans="5:29" s="2" customFormat="1">
      <c r="E28831" s="120"/>
      <c r="M28831" s="120"/>
      <c r="N28831" s="120"/>
      <c r="U28831" s="121"/>
      <c r="V28831" s="122"/>
      <c r="W28831" s="123"/>
      <c r="AC28831" s="123"/>
    </row>
    <row r="28832" spans="5:29" s="2" customFormat="1">
      <c r="E28832" s="120"/>
      <c r="M28832" s="120"/>
      <c r="N28832" s="120"/>
      <c r="U28832" s="121"/>
      <c r="V28832" s="122"/>
      <c r="W28832" s="123"/>
      <c r="AC28832" s="123"/>
    </row>
    <row r="28833" spans="5:29" s="2" customFormat="1">
      <c r="E28833" s="120"/>
      <c r="M28833" s="120"/>
      <c r="N28833" s="120"/>
      <c r="U28833" s="121"/>
      <c r="V28833" s="122"/>
      <c r="W28833" s="123"/>
      <c r="AC28833" s="123"/>
    </row>
    <row r="28834" spans="5:29" s="2" customFormat="1">
      <c r="E28834" s="120"/>
      <c r="M28834" s="120"/>
      <c r="N28834" s="120"/>
      <c r="U28834" s="121"/>
      <c r="V28834" s="122"/>
      <c r="W28834" s="123"/>
      <c r="AC28834" s="123"/>
    </row>
    <row r="28835" spans="5:29" s="2" customFormat="1">
      <c r="E28835" s="120"/>
      <c r="M28835" s="120"/>
      <c r="N28835" s="120"/>
      <c r="U28835" s="121"/>
      <c r="V28835" s="122"/>
      <c r="W28835" s="123"/>
      <c r="AC28835" s="123"/>
    </row>
    <row r="28836" spans="5:29" s="2" customFormat="1">
      <c r="E28836" s="120"/>
      <c r="M28836" s="120"/>
      <c r="N28836" s="120"/>
      <c r="U28836" s="121"/>
      <c r="V28836" s="122"/>
      <c r="W28836" s="123"/>
      <c r="AC28836" s="123"/>
    </row>
    <row r="28837" spans="5:29" s="2" customFormat="1">
      <c r="E28837" s="120"/>
      <c r="M28837" s="120"/>
      <c r="N28837" s="120"/>
      <c r="U28837" s="121"/>
      <c r="V28837" s="122"/>
      <c r="W28837" s="123"/>
      <c r="AC28837" s="123"/>
    </row>
    <row r="28838" spans="5:29" s="2" customFormat="1">
      <c r="E28838" s="120"/>
      <c r="M28838" s="120"/>
      <c r="N28838" s="120"/>
      <c r="U28838" s="121"/>
      <c r="V28838" s="122"/>
      <c r="W28838" s="123"/>
      <c r="AC28838" s="123"/>
    </row>
    <row r="28839" spans="5:29" s="2" customFormat="1">
      <c r="E28839" s="120"/>
      <c r="M28839" s="120"/>
      <c r="N28839" s="120"/>
      <c r="U28839" s="121"/>
      <c r="V28839" s="122"/>
      <c r="W28839" s="123"/>
      <c r="AC28839" s="123"/>
    </row>
    <row r="28840" spans="5:29" s="2" customFormat="1">
      <c r="E28840" s="120"/>
      <c r="M28840" s="120"/>
      <c r="N28840" s="120"/>
      <c r="U28840" s="121"/>
      <c r="V28840" s="122"/>
      <c r="W28840" s="123"/>
      <c r="AC28840" s="123"/>
    </row>
    <row r="28841" spans="5:29" s="2" customFormat="1">
      <c r="E28841" s="120"/>
      <c r="M28841" s="120"/>
      <c r="N28841" s="120"/>
      <c r="U28841" s="121"/>
      <c r="V28841" s="122"/>
      <c r="W28841" s="123"/>
      <c r="AC28841" s="123"/>
    </row>
    <row r="28842" spans="5:29" s="2" customFormat="1">
      <c r="E28842" s="120"/>
      <c r="M28842" s="120"/>
      <c r="N28842" s="120"/>
      <c r="U28842" s="121"/>
      <c r="V28842" s="122"/>
      <c r="W28842" s="123"/>
      <c r="AC28842" s="123"/>
    </row>
    <row r="28843" spans="5:29" s="2" customFormat="1">
      <c r="E28843" s="120"/>
      <c r="M28843" s="120"/>
      <c r="N28843" s="120"/>
      <c r="U28843" s="121"/>
      <c r="V28843" s="122"/>
      <c r="W28843" s="123"/>
      <c r="AC28843" s="123"/>
    </row>
    <row r="28844" spans="5:29" s="2" customFormat="1">
      <c r="E28844" s="120"/>
      <c r="M28844" s="120"/>
      <c r="N28844" s="120"/>
      <c r="U28844" s="121"/>
      <c r="V28844" s="122"/>
      <c r="W28844" s="123"/>
      <c r="AC28844" s="123"/>
    </row>
    <row r="28845" spans="5:29" s="2" customFormat="1">
      <c r="E28845" s="120"/>
      <c r="M28845" s="120"/>
      <c r="N28845" s="120"/>
      <c r="U28845" s="121"/>
      <c r="V28845" s="122"/>
      <c r="W28845" s="123"/>
      <c r="AC28845" s="123"/>
    </row>
    <row r="28846" spans="5:29" s="2" customFormat="1">
      <c r="E28846" s="120"/>
      <c r="M28846" s="120"/>
      <c r="N28846" s="120"/>
      <c r="U28846" s="121"/>
      <c r="V28846" s="122"/>
      <c r="W28846" s="123"/>
      <c r="AC28846" s="123"/>
    </row>
    <row r="28847" spans="5:29" s="2" customFormat="1">
      <c r="E28847" s="120"/>
      <c r="M28847" s="120"/>
      <c r="N28847" s="120"/>
      <c r="U28847" s="121"/>
      <c r="V28847" s="122"/>
      <c r="W28847" s="123"/>
      <c r="AC28847" s="123"/>
    </row>
    <row r="28848" spans="5:29" s="2" customFormat="1">
      <c r="E28848" s="120"/>
      <c r="M28848" s="120"/>
      <c r="N28848" s="120"/>
      <c r="U28848" s="121"/>
      <c r="V28848" s="122"/>
      <c r="W28848" s="123"/>
      <c r="AC28848" s="123"/>
    </row>
    <row r="28849" spans="5:29" s="2" customFormat="1">
      <c r="E28849" s="120"/>
      <c r="M28849" s="120"/>
      <c r="N28849" s="120"/>
      <c r="U28849" s="121"/>
      <c r="V28849" s="122"/>
      <c r="W28849" s="123"/>
      <c r="AC28849" s="123"/>
    </row>
    <row r="28850" spans="5:29" s="2" customFormat="1">
      <c r="E28850" s="120"/>
      <c r="M28850" s="120"/>
      <c r="N28850" s="120"/>
      <c r="U28850" s="121"/>
      <c r="V28850" s="122"/>
      <c r="W28850" s="123"/>
      <c r="AC28850" s="123"/>
    </row>
    <row r="28851" spans="5:29" s="2" customFormat="1">
      <c r="E28851" s="120"/>
      <c r="M28851" s="120"/>
      <c r="N28851" s="120"/>
      <c r="U28851" s="121"/>
      <c r="V28851" s="122"/>
      <c r="W28851" s="123"/>
      <c r="AC28851" s="123"/>
    </row>
    <row r="28852" spans="5:29" s="2" customFormat="1">
      <c r="E28852" s="120"/>
      <c r="M28852" s="120"/>
      <c r="N28852" s="120"/>
      <c r="U28852" s="121"/>
      <c r="V28852" s="122"/>
      <c r="W28852" s="123"/>
      <c r="AC28852" s="123"/>
    </row>
    <row r="28853" spans="5:29" s="2" customFormat="1">
      <c r="E28853" s="120"/>
      <c r="M28853" s="120"/>
      <c r="N28853" s="120"/>
      <c r="U28853" s="121"/>
      <c r="V28853" s="122"/>
      <c r="W28853" s="123"/>
      <c r="AC28853" s="123"/>
    </row>
    <row r="28854" spans="5:29" s="2" customFormat="1">
      <c r="E28854" s="120"/>
      <c r="M28854" s="120"/>
      <c r="N28854" s="120"/>
      <c r="U28854" s="121"/>
      <c r="V28854" s="122"/>
      <c r="W28854" s="123"/>
      <c r="AC28854" s="123"/>
    </row>
    <row r="28855" spans="5:29" s="2" customFormat="1">
      <c r="E28855" s="120"/>
      <c r="M28855" s="120"/>
      <c r="N28855" s="120"/>
      <c r="U28855" s="121"/>
      <c r="V28855" s="122"/>
      <c r="W28855" s="123"/>
      <c r="AC28855" s="123"/>
    </row>
    <row r="28856" spans="5:29" s="2" customFormat="1">
      <c r="E28856" s="120"/>
      <c r="M28856" s="120"/>
      <c r="N28856" s="120"/>
      <c r="U28856" s="121"/>
      <c r="V28856" s="122"/>
      <c r="W28856" s="123"/>
      <c r="AC28856" s="123"/>
    </row>
    <row r="28857" spans="5:29" s="2" customFormat="1">
      <c r="E28857" s="120"/>
      <c r="M28857" s="120"/>
      <c r="N28857" s="120"/>
      <c r="U28857" s="121"/>
      <c r="V28857" s="122"/>
      <c r="W28857" s="123"/>
      <c r="AC28857" s="123"/>
    </row>
    <row r="28858" spans="5:29" s="2" customFormat="1">
      <c r="E28858" s="120"/>
      <c r="M28858" s="120"/>
      <c r="N28858" s="120"/>
      <c r="U28858" s="121"/>
      <c r="V28858" s="122"/>
      <c r="W28858" s="123"/>
      <c r="AC28858" s="123"/>
    </row>
    <row r="28859" spans="5:29" s="2" customFormat="1">
      <c r="E28859" s="120"/>
      <c r="M28859" s="120"/>
      <c r="N28859" s="120"/>
      <c r="U28859" s="121"/>
      <c r="V28859" s="122"/>
      <c r="W28859" s="123"/>
      <c r="AC28859" s="123"/>
    </row>
    <row r="28860" spans="5:29" s="2" customFormat="1">
      <c r="E28860" s="120"/>
      <c r="M28860" s="120"/>
      <c r="N28860" s="120"/>
      <c r="U28860" s="121"/>
      <c r="V28860" s="122"/>
      <c r="W28860" s="123"/>
      <c r="AC28860" s="123"/>
    </row>
    <row r="28861" spans="5:29" s="2" customFormat="1">
      <c r="E28861" s="120"/>
      <c r="M28861" s="120"/>
      <c r="N28861" s="120"/>
      <c r="U28861" s="121"/>
      <c r="V28861" s="122"/>
      <c r="W28861" s="123"/>
      <c r="AC28861" s="123"/>
    </row>
    <row r="28862" spans="5:29" s="2" customFormat="1">
      <c r="E28862" s="120"/>
      <c r="M28862" s="120"/>
      <c r="N28862" s="120"/>
      <c r="U28862" s="121"/>
      <c r="V28862" s="122"/>
      <c r="W28862" s="123"/>
      <c r="AC28862" s="123"/>
    </row>
    <row r="28863" spans="5:29" s="2" customFormat="1">
      <c r="E28863" s="120"/>
      <c r="M28863" s="120"/>
      <c r="N28863" s="120"/>
      <c r="U28863" s="121"/>
      <c r="V28863" s="122"/>
      <c r="W28863" s="123"/>
      <c r="AC28863" s="123"/>
    </row>
    <row r="28864" spans="5:29" s="2" customFormat="1">
      <c r="E28864" s="120"/>
      <c r="M28864" s="120"/>
      <c r="N28864" s="120"/>
      <c r="U28864" s="121"/>
      <c r="V28864" s="122"/>
      <c r="W28864" s="123"/>
      <c r="AC28864" s="123"/>
    </row>
    <row r="28865" spans="5:29" s="2" customFormat="1">
      <c r="E28865" s="120"/>
      <c r="M28865" s="120"/>
      <c r="N28865" s="120"/>
      <c r="U28865" s="121"/>
      <c r="V28865" s="122"/>
      <c r="W28865" s="123"/>
      <c r="AC28865" s="123"/>
    </row>
    <row r="28866" spans="5:29" s="2" customFormat="1">
      <c r="E28866" s="120"/>
      <c r="M28866" s="120"/>
      <c r="N28866" s="120"/>
      <c r="U28866" s="121"/>
      <c r="V28866" s="122"/>
      <c r="W28866" s="123"/>
      <c r="AC28866" s="123"/>
    </row>
    <row r="28867" spans="5:29" s="2" customFormat="1">
      <c r="E28867" s="120"/>
      <c r="M28867" s="120"/>
      <c r="N28867" s="120"/>
      <c r="U28867" s="121"/>
      <c r="V28867" s="122"/>
      <c r="W28867" s="123"/>
      <c r="AC28867" s="123"/>
    </row>
    <row r="28868" spans="5:29" s="2" customFormat="1">
      <c r="E28868" s="120"/>
      <c r="M28868" s="120"/>
      <c r="N28868" s="120"/>
      <c r="U28868" s="121"/>
      <c r="V28868" s="122"/>
      <c r="W28868" s="123"/>
      <c r="AC28868" s="123"/>
    </row>
    <row r="28869" spans="5:29" s="2" customFormat="1">
      <c r="E28869" s="120"/>
      <c r="M28869" s="120"/>
      <c r="N28869" s="120"/>
      <c r="U28869" s="121"/>
      <c r="V28869" s="122"/>
      <c r="W28869" s="123"/>
      <c r="AC28869" s="123"/>
    </row>
    <row r="28870" spans="5:29" s="2" customFormat="1">
      <c r="E28870" s="120"/>
      <c r="M28870" s="120"/>
      <c r="N28870" s="120"/>
      <c r="U28870" s="121"/>
      <c r="V28870" s="122"/>
      <c r="W28870" s="123"/>
      <c r="AC28870" s="123"/>
    </row>
    <row r="28871" spans="5:29" s="2" customFormat="1">
      <c r="E28871" s="120"/>
      <c r="M28871" s="120"/>
      <c r="N28871" s="120"/>
      <c r="U28871" s="121"/>
      <c r="V28871" s="122"/>
      <c r="W28871" s="123"/>
      <c r="AC28871" s="123"/>
    </row>
    <row r="28872" spans="5:29" s="2" customFormat="1">
      <c r="E28872" s="120"/>
      <c r="M28872" s="120"/>
      <c r="N28872" s="120"/>
      <c r="U28872" s="121"/>
      <c r="V28872" s="122"/>
      <c r="W28872" s="123"/>
      <c r="AC28872" s="123"/>
    </row>
    <row r="28873" spans="5:29" s="2" customFormat="1">
      <c r="E28873" s="120"/>
      <c r="M28873" s="120"/>
      <c r="N28873" s="120"/>
      <c r="U28873" s="121"/>
      <c r="V28873" s="122"/>
      <c r="W28873" s="123"/>
      <c r="AC28873" s="123"/>
    </row>
    <row r="28874" spans="5:29" s="2" customFormat="1">
      <c r="E28874" s="120"/>
      <c r="M28874" s="120"/>
      <c r="N28874" s="120"/>
      <c r="U28874" s="121"/>
      <c r="V28874" s="122"/>
      <c r="W28874" s="123"/>
      <c r="AC28874" s="123"/>
    </row>
    <row r="28875" spans="5:29" s="2" customFormat="1">
      <c r="E28875" s="120"/>
      <c r="M28875" s="120"/>
      <c r="N28875" s="120"/>
      <c r="U28875" s="121"/>
      <c r="V28875" s="122"/>
      <c r="W28875" s="123"/>
      <c r="AC28875" s="123"/>
    </row>
    <row r="28876" spans="5:29" s="2" customFormat="1">
      <c r="E28876" s="120"/>
      <c r="M28876" s="120"/>
      <c r="N28876" s="120"/>
      <c r="U28876" s="121"/>
      <c r="V28876" s="122"/>
      <c r="W28876" s="123"/>
      <c r="AC28876" s="123"/>
    </row>
    <row r="28877" spans="5:29" s="2" customFormat="1">
      <c r="E28877" s="120"/>
      <c r="M28877" s="120"/>
      <c r="N28877" s="120"/>
      <c r="U28877" s="121"/>
      <c r="V28877" s="122"/>
      <c r="W28877" s="123"/>
      <c r="AC28877" s="123"/>
    </row>
    <row r="28878" spans="5:29" s="2" customFormat="1">
      <c r="E28878" s="120"/>
      <c r="M28878" s="120"/>
      <c r="N28878" s="120"/>
      <c r="U28878" s="121"/>
      <c r="V28878" s="122"/>
      <c r="W28878" s="123"/>
      <c r="AC28878" s="123"/>
    </row>
    <row r="28879" spans="5:29" s="2" customFormat="1">
      <c r="E28879" s="120"/>
      <c r="M28879" s="120"/>
      <c r="N28879" s="120"/>
      <c r="U28879" s="121"/>
      <c r="V28879" s="122"/>
      <c r="W28879" s="123"/>
      <c r="AC28879" s="123"/>
    </row>
    <row r="28880" spans="5:29" s="2" customFormat="1">
      <c r="E28880" s="120"/>
      <c r="M28880" s="120"/>
      <c r="N28880" s="120"/>
      <c r="U28880" s="121"/>
      <c r="V28880" s="122"/>
      <c r="W28880" s="123"/>
      <c r="AC28880" s="123"/>
    </row>
    <row r="28881" spans="5:29" s="2" customFormat="1">
      <c r="E28881" s="120"/>
      <c r="M28881" s="120"/>
      <c r="N28881" s="120"/>
      <c r="U28881" s="121"/>
      <c r="V28881" s="122"/>
      <c r="W28881" s="123"/>
      <c r="AC28881" s="123"/>
    </row>
    <row r="28882" spans="5:29" s="2" customFormat="1">
      <c r="E28882" s="120"/>
      <c r="M28882" s="120"/>
      <c r="N28882" s="120"/>
      <c r="U28882" s="121"/>
      <c r="V28882" s="122"/>
      <c r="W28882" s="123"/>
      <c r="AC28882" s="123"/>
    </row>
    <row r="28883" spans="5:29" s="2" customFormat="1">
      <c r="E28883" s="120"/>
      <c r="M28883" s="120"/>
      <c r="N28883" s="120"/>
      <c r="U28883" s="121"/>
      <c r="V28883" s="122"/>
      <c r="W28883" s="123"/>
      <c r="AC28883" s="123"/>
    </row>
    <row r="28884" spans="5:29" s="2" customFormat="1">
      <c r="E28884" s="120"/>
      <c r="M28884" s="120"/>
      <c r="N28884" s="120"/>
      <c r="U28884" s="121"/>
      <c r="V28884" s="122"/>
      <c r="W28884" s="123"/>
      <c r="AC28884" s="123"/>
    </row>
    <row r="28885" spans="5:29" s="2" customFormat="1">
      <c r="E28885" s="120"/>
      <c r="M28885" s="120"/>
      <c r="N28885" s="120"/>
      <c r="U28885" s="121"/>
      <c r="V28885" s="122"/>
      <c r="W28885" s="123"/>
      <c r="AC28885" s="123"/>
    </row>
    <row r="28886" spans="5:29" s="2" customFormat="1">
      <c r="E28886" s="120"/>
      <c r="M28886" s="120"/>
      <c r="N28886" s="120"/>
      <c r="U28886" s="121"/>
      <c r="V28886" s="122"/>
      <c r="W28886" s="123"/>
      <c r="AC28886" s="123"/>
    </row>
    <row r="28887" spans="5:29" s="2" customFormat="1">
      <c r="E28887" s="120"/>
      <c r="M28887" s="120"/>
      <c r="N28887" s="120"/>
      <c r="U28887" s="121"/>
      <c r="V28887" s="122"/>
      <c r="W28887" s="123"/>
      <c r="AC28887" s="123"/>
    </row>
    <row r="28888" spans="5:29" s="2" customFormat="1">
      <c r="E28888" s="120"/>
      <c r="M28888" s="120"/>
      <c r="N28888" s="120"/>
      <c r="U28888" s="121"/>
      <c r="V28888" s="122"/>
      <c r="W28888" s="123"/>
      <c r="AC28888" s="123"/>
    </row>
    <row r="28889" spans="5:29" s="2" customFormat="1">
      <c r="E28889" s="120"/>
      <c r="M28889" s="120"/>
      <c r="N28889" s="120"/>
      <c r="U28889" s="121"/>
      <c r="V28889" s="122"/>
      <c r="W28889" s="123"/>
      <c r="AC28889" s="123"/>
    </row>
    <row r="28890" spans="5:29" s="2" customFormat="1">
      <c r="E28890" s="120"/>
      <c r="M28890" s="120"/>
      <c r="N28890" s="120"/>
      <c r="U28890" s="121"/>
      <c r="V28890" s="122"/>
      <c r="W28890" s="123"/>
      <c r="AC28890" s="123"/>
    </row>
    <row r="28891" spans="5:29" s="2" customFormat="1">
      <c r="E28891" s="120"/>
      <c r="M28891" s="120"/>
      <c r="N28891" s="120"/>
      <c r="U28891" s="121"/>
      <c r="V28891" s="122"/>
      <c r="W28891" s="123"/>
      <c r="AC28891" s="123"/>
    </row>
    <row r="28892" spans="5:29" s="2" customFormat="1">
      <c r="E28892" s="120"/>
      <c r="M28892" s="120"/>
      <c r="N28892" s="120"/>
      <c r="U28892" s="121"/>
      <c r="V28892" s="122"/>
      <c r="W28892" s="123"/>
      <c r="AC28892" s="123"/>
    </row>
    <row r="28893" spans="5:29" s="2" customFormat="1">
      <c r="E28893" s="120"/>
      <c r="M28893" s="120"/>
      <c r="N28893" s="120"/>
      <c r="U28893" s="121"/>
      <c r="V28893" s="122"/>
      <c r="W28893" s="123"/>
      <c r="AC28893" s="123"/>
    </row>
    <row r="28894" spans="5:29" s="2" customFormat="1">
      <c r="E28894" s="120"/>
      <c r="M28894" s="120"/>
      <c r="N28894" s="120"/>
      <c r="U28894" s="121"/>
      <c r="V28894" s="122"/>
      <c r="W28894" s="123"/>
      <c r="AC28894" s="123"/>
    </row>
    <row r="28895" spans="5:29" s="2" customFormat="1">
      <c r="E28895" s="120"/>
      <c r="M28895" s="120"/>
      <c r="N28895" s="120"/>
      <c r="U28895" s="121"/>
      <c r="V28895" s="122"/>
      <c r="W28895" s="123"/>
      <c r="AC28895" s="123"/>
    </row>
    <row r="28896" spans="5:29" s="2" customFormat="1">
      <c r="E28896" s="120"/>
      <c r="M28896" s="120"/>
      <c r="N28896" s="120"/>
      <c r="U28896" s="121"/>
      <c r="V28896" s="122"/>
      <c r="W28896" s="123"/>
      <c r="AC28896" s="123"/>
    </row>
    <row r="28897" spans="5:29" s="2" customFormat="1">
      <c r="E28897" s="120"/>
      <c r="M28897" s="120"/>
      <c r="N28897" s="120"/>
      <c r="U28897" s="121"/>
      <c r="V28897" s="122"/>
      <c r="W28897" s="123"/>
      <c r="AC28897" s="123"/>
    </row>
    <row r="28898" spans="5:29" s="2" customFormat="1">
      <c r="E28898" s="120"/>
      <c r="M28898" s="120"/>
      <c r="N28898" s="120"/>
      <c r="U28898" s="121"/>
      <c r="V28898" s="122"/>
      <c r="W28898" s="123"/>
      <c r="AC28898" s="123"/>
    </row>
    <row r="28899" spans="5:29" s="2" customFormat="1">
      <c r="E28899" s="120"/>
      <c r="M28899" s="120"/>
      <c r="N28899" s="120"/>
      <c r="U28899" s="121"/>
      <c r="V28899" s="122"/>
      <c r="W28899" s="123"/>
      <c r="AC28899" s="123"/>
    </row>
    <row r="28900" spans="5:29" s="2" customFormat="1">
      <c r="E28900" s="120"/>
      <c r="M28900" s="120"/>
      <c r="N28900" s="120"/>
      <c r="U28900" s="121"/>
      <c r="V28900" s="122"/>
      <c r="W28900" s="123"/>
      <c r="AC28900" s="123"/>
    </row>
    <row r="28901" spans="5:29" s="2" customFormat="1">
      <c r="E28901" s="120"/>
      <c r="M28901" s="120"/>
      <c r="N28901" s="120"/>
      <c r="U28901" s="121"/>
      <c r="V28901" s="122"/>
      <c r="W28901" s="123"/>
      <c r="AC28901" s="123"/>
    </row>
    <row r="28902" spans="5:29" s="2" customFormat="1">
      <c r="E28902" s="120"/>
      <c r="M28902" s="120"/>
      <c r="N28902" s="120"/>
      <c r="U28902" s="121"/>
      <c r="V28902" s="122"/>
      <c r="W28902" s="123"/>
      <c r="AC28902" s="123"/>
    </row>
    <row r="28903" spans="5:29" s="2" customFormat="1">
      <c r="E28903" s="120"/>
      <c r="M28903" s="120"/>
      <c r="N28903" s="120"/>
      <c r="U28903" s="121"/>
      <c r="V28903" s="122"/>
      <c r="W28903" s="123"/>
      <c r="AC28903" s="123"/>
    </row>
    <row r="28904" spans="5:29" s="2" customFormat="1">
      <c r="E28904" s="120"/>
      <c r="M28904" s="120"/>
      <c r="N28904" s="120"/>
      <c r="U28904" s="121"/>
      <c r="V28904" s="122"/>
      <c r="W28904" s="123"/>
      <c r="AC28904" s="123"/>
    </row>
    <row r="28905" spans="5:29" s="2" customFormat="1">
      <c r="E28905" s="120"/>
      <c r="M28905" s="120"/>
      <c r="N28905" s="120"/>
      <c r="U28905" s="121"/>
      <c r="V28905" s="122"/>
      <c r="W28905" s="123"/>
      <c r="AC28905" s="123"/>
    </row>
    <row r="28906" spans="5:29" s="2" customFormat="1">
      <c r="E28906" s="120"/>
      <c r="M28906" s="120"/>
      <c r="N28906" s="120"/>
      <c r="U28906" s="121"/>
      <c r="V28906" s="122"/>
      <c r="W28906" s="123"/>
      <c r="AC28906" s="123"/>
    </row>
    <row r="28907" spans="5:29" s="2" customFormat="1">
      <c r="E28907" s="120"/>
      <c r="M28907" s="120"/>
      <c r="N28907" s="120"/>
      <c r="U28907" s="121"/>
      <c r="V28907" s="122"/>
      <c r="W28907" s="123"/>
      <c r="AC28907" s="123"/>
    </row>
    <row r="28908" spans="5:29" s="2" customFormat="1">
      <c r="E28908" s="120"/>
      <c r="M28908" s="120"/>
      <c r="N28908" s="120"/>
      <c r="U28908" s="121"/>
      <c r="V28908" s="122"/>
      <c r="W28908" s="123"/>
      <c r="AC28908" s="123"/>
    </row>
    <row r="28909" spans="5:29" s="2" customFormat="1">
      <c r="E28909" s="120"/>
      <c r="M28909" s="120"/>
      <c r="N28909" s="120"/>
      <c r="U28909" s="121"/>
      <c r="V28909" s="122"/>
      <c r="W28909" s="123"/>
      <c r="AC28909" s="123"/>
    </row>
    <row r="28910" spans="5:29" s="2" customFormat="1">
      <c r="E28910" s="120"/>
      <c r="M28910" s="120"/>
      <c r="N28910" s="120"/>
      <c r="U28910" s="121"/>
      <c r="V28910" s="122"/>
      <c r="W28910" s="123"/>
      <c r="AC28910" s="123"/>
    </row>
    <row r="28911" spans="5:29" s="2" customFormat="1">
      <c r="E28911" s="120"/>
      <c r="M28911" s="120"/>
      <c r="N28911" s="120"/>
      <c r="U28911" s="121"/>
      <c r="V28911" s="122"/>
      <c r="W28911" s="123"/>
      <c r="AC28911" s="123"/>
    </row>
    <row r="28912" spans="5:29" s="2" customFormat="1">
      <c r="E28912" s="120"/>
      <c r="M28912" s="120"/>
      <c r="N28912" s="120"/>
      <c r="U28912" s="121"/>
      <c r="V28912" s="122"/>
      <c r="W28912" s="123"/>
      <c r="AC28912" s="123"/>
    </row>
    <row r="28913" spans="5:29" s="2" customFormat="1">
      <c r="E28913" s="120"/>
      <c r="M28913" s="120"/>
      <c r="N28913" s="120"/>
      <c r="U28913" s="121"/>
      <c r="V28913" s="122"/>
      <c r="W28913" s="123"/>
      <c r="AC28913" s="123"/>
    </row>
    <row r="28914" spans="5:29" s="2" customFormat="1">
      <c r="E28914" s="120"/>
      <c r="M28914" s="120"/>
      <c r="N28914" s="120"/>
      <c r="U28914" s="121"/>
      <c r="V28914" s="122"/>
      <c r="W28914" s="123"/>
      <c r="AC28914" s="123"/>
    </row>
    <row r="28915" spans="5:29" s="2" customFormat="1">
      <c r="E28915" s="120"/>
      <c r="M28915" s="120"/>
      <c r="N28915" s="120"/>
      <c r="U28915" s="121"/>
      <c r="V28915" s="122"/>
      <c r="W28915" s="123"/>
      <c r="AC28915" s="123"/>
    </row>
    <row r="28916" spans="5:29" s="2" customFormat="1">
      <c r="E28916" s="120"/>
      <c r="M28916" s="120"/>
      <c r="N28916" s="120"/>
      <c r="U28916" s="121"/>
      <c r="V28916" s="122"/>
      <c r="W28916" s="123"/>
      <c r="AC28916" s="123"/>
    </row>
    <row r="28917" spans="5:29" s="2" customFormat="1">
      <c r="E28917" s="120"/>
      <c r="M28917" s="120"/>
      <c r="N28917" s="120"/>
      <c r="U28917" s="121"/>
      <c r="V28917" s="122"/>
      <c r="W28917" s="123"/>
      <c r="AC28917" s="123"/>
    </row>
    <row r="28918" spans="5:29" s="2" customFormat="1">
      <c r="E28918" s="120"/>
      <c r="M28918" s="120"/>
      <c r="N28918" s="120"/>
      <c r="U28918" s="121"/>
      <c r="V28918" s="122"/>
      <c r="W28918" s="123"/>
      <c r="AC28918" s="123"/>
    </row>
    <row r="28919" spans="5:29" s="2" customFormat="1">
      <c r="E28919" s="120"/>
      <c r="M28919" s="120"/>
      <c r="N28919" s="120"/>
      <c r="U28919" s="121"/>
      <c r="V28919" s="122"/>
      <c r="W28919" s="123"/>
      <c r="AC28919" s="123"/>
    </row>
    <row r="28920" spans="5:29" s="2" customFormat="1">
      <c r="E28920" s="120"/>
      <c r="M28920" s="120"/>
      <c r="N28920" s="120"/>
      <c r="U28920" s="121"/>
      <c r="V28920" s="122"/>
      <c r="W28920" s="123"/>
      <c r="AC28920" s="123"/>
    </row>
    <row r="28921" spans="5:29" s="2" customFormat="1">
      <c r="E28921" s="120"/>
      <c r="M28921" s="120"/>
      <c r="N28921" s="120"/>
      <c r="U28921" s="121"/>
      <c r="V28921" s="122"/>
      <c r="W28921" s="123"/>
      <c r="AC28921" s="123"/>
    </row>
    <row r="28922" spans="5:29" s="2" customFormat="1">
      <c r="E28922" s="120"/>
      <c r="M28922" s="120"/>
      <c r="N28922" s="120"/>
      <c r="U28922" s="121"/>
      <c r="V28922" s="122"/>
      <c r="W28922" s="123"/>
      <c r="AC28922" s="123"/>
    </row>
    <row r="28923" spans="5:29" s="2" customFormat="1">
      <c r="E28923" s="120"/>
      <c r="M28923" s="120"/>
      <c r="N28923" s="120"/>
      <c r="U28923" s="121"/>
      <c r="V28923" s="122"/>
      <c r="W28923" s="123"/>
      <c r="AC28923" s="123"/>
    </row>
    <row r="28924" spans="5:29" s="2" customFormat="1">
      <c r="E28924" s="120"/>
      <c r="M28924" s="120"/>
      <c r="N28924" s="120"/>
      <c r="U28924" s="121"/>
      <c r="V28924" s="122"/>
      <c r="W28924" s="123"/>
      <c r="AC28924" s="123"/>
    </row>
    <row r="28925" spans="5:29" s="2" customFormat="1">
      <c r="E28925" s="120"/>
      <c r="M28925" s="120"/>
      <c r="N28925" s="120"/>
      <c r="U28925" s="121"/>
      <c r="V28925" s="122"/>
      <c r="W28925" s="123"/>
      <c r="AC28925" s="123"/>
    </row>
    <row r="28926" spans="5:29" s="2" customFormat="1">
      <c r="E28926" s="120"/>
      <c r="M28926" s="120"/>
      <c r="N28926" s="120"/>
      <c r="U28926" s="121"/>
      <c r="V28926" s="122"/>
      <c r="W28926" s="123"/>
      <c r="AC28926" s="123"/>
    </row>
    <row r="28927" spans="5:29" s="2" customFormat="1">
      <c r="E28927" s="120"/>
      <c r="M28927" s="120"/>
      <c r="N28927" s="120"/>
      <c r="U28927" s="121"/>
      <c r="V28927" s="122"/>
      <c r="W28927" s="123"/>
      <c r="AC28927" s="123"/>
    </row>
    <row r="28928" spans="5:29" s="2" customFormat="1">
      <c r="E28928" s="120"/>
      <c r="M28928" s="120"/>
      <c r="N28928" s="120"/>
      <c r="U28928" s="121"/>
      <c r="V28928" s="122"/>
      <c r="W28928" s="123"/>
      <c r="AC28928" s="123"/>
    </row>
    <row r="28929" spans="5:29" s="2" customFormat="1">
      <c r="E28929" s="120"/>
      <c r="M28929" s="120"/>
      <c r="N28929" s="120"/>
      <c r="U28929" s="121"/>
      <c r="V28929" s="122"/>
      <c r="W28929" s="123"/>
      <c r="AC28929" s="123"/>
    </row>
    <row r="28930" spans="5:29" s="2" customFormat="1">
      <c r="E28930" s="120"/>
      <c r="M28930" s="120"/>
      <c r="N28930" s="120"/>
      <c r="U28930" s="121"/>
      <c r="V28930" s="122"/>
      <c r="W28930" s="123"/>
      <c r="AC28930" s="123"/>
    </row>
    <row r="28931" spans="5:29" s="2" customFormat="1">
      <c r="E28931" s="120"/>
      <c r="M28931" s="120"/>
      <c r="N28931" s="120"/>
      <c r="U28931" s="121"/>
      <c r="V28931" s="122"/>
      <c r="W28931" s="123"/>
      <c r="AC28931" s="123"/>
    </row>
    <row r="28932" spans="5:29" s="2" customFormat="1">
      <c r="E28932" s="120"/>
      <c r="M28932" s="120"/>
      <c r="N28932" s="120"/>
      <c r="U28932" s="121"/>
      <c r="V28932" s="122"/>
      <c r="W28932" s="123"/>
      <c r="AC28932" s="123"/>
    </row>
    <row r="28933" spans="5:29" s="2" customFormat="1">
      <c r="E28933" s="120"/>
      <c r="M28933" s="120"/>
      <c r="N28933" s="120"/>
      <c r="U28933" s="121"/>
      <c r="V28933" s="122"/>
      <c r="W28933" s="123"/>
      <c r="AC28933" s="123"/>
    </row>
    <row r="28934" spans="5:29" s="2" customFormat="1">
      <c r="E28934" s="120"/>
      <c r="M28934" s="120"/>
      <c r="N28934" s="120"/>
      <c r="U28934" s="121"/>
      <c r="V28934" s="122"/>
      <c r="W28934" s="123"/>
      <c r="AC28934" s="123"/>
    </row>
    <row r="28935" spans="5:29" s="2" customFormat="1">
      <c r="E28935" s="120"/>
      <c r="M28935" s="120"/>
      <c r="N28935" s="120"/>
      <c r="U28935" s="121"/>
      <c r="V28935" s="122"/>
      <c r="W28935" s="123"/>
      <c r="AC28935" s="123"/>
    </row>
    <row r="28936" spans="5:29" s="2" customFormat="1">
      <c r="E28936" s="120"/>
      <c r="M28936" s="120"/>
      <c r="N28936" s="120"/>
      <c r="U28936" s="121"/>
      <c r="V28936" s="122"/>
      <c r="W28936" s="123"/>
      <c r="AC28936" s="123"/>
    </row>
    <row r="28937" spans="5:29" s="2" customFormat="1">
      <c r="E28937" s="120"/>
      <c r="M28937" s="120"/>
      <c r="N28937" s="120"/>
      <c r="U28937" s="121"/>
      <c r="V28937" s="122"/>
      <c r="W28937" s="123"/>
      <c r="AC28937" s="123"/>
    </row>
    <row r="28938" spans="5:29" s="2" customFormat="1">
      <c r="E28938" s="120"/>
      <c r="M28938" s="120"/>
      <c r="N28938" s="120"/>
      <c r="U28938" s="121"/>
      <c r="V28938" s="122"/>
      <c r="W28938" s="123"/>
      <c r="AC28938" s="123"/>
    </row>
    <row r="28939" spans="5:29" s="2" customFormat="1">
      <c r="E28939" s="120"/>
      <c r="M28939" s="120"/>
      <c r="N28939" s="120"/>
      <c r="U28939" s="121"/>
      <c r="V28939" s="122"/>
      <c r="W28939" s="123"/>
      <c r="AC28939" s="123"/>
    </row>
    <row r="28940" spans="5:29" s="2" customFormat="1">
      <c r="E28940" s="120"/>
      <c r="M28940" s="120"/>
      <c r="N28940" s="120"/>
      <c r="U28940" s="121"/>
      <c r="V28940" s="122"/>
      <c r="W28940" s="123"/>
      <c r="AC28940" s="123"/>
    </row>
    <row r="28941" spans="5:29" s="2" customFormat="1">
      <c r="E28941" s="120"/>
      <c r="M28941" s="120"/>
      <c r="N28941" s="120"/>
      <c r="U28941" s="121"/>
      <c r="V28941" s="122"/>
      <c r="W28941" s="123"/>
      <c r="AC28941" s="123"/>
    </row>
    <row r="28942" spans="5:29" s="2" customFormat="1">
      <c r="E28942" s="120"/>
      <c r="M28942" s="120"/>
      <c r="N28942" s="120"/>
      <c r="U28942" s="121"/>
      <c r="V28942" s="122"/>
      <c r="W28942" s="123"/>
      <c r="AC28942" s="123"/>
    </row>
    <row r="28943" spans="5:29" s="2" customFormat="1">
      <c r="E28943" s="120"/>
      <c r="M28943" s="120"/>
      <c r="N28943" s="120"/>
      <c r="U28943" s="121"/>
      <c r="V28943" s="122"/>
      <c r="W28943" s="123"/>
      <c r="AC28943" s="123"/>
    </row>
    <row r="28944" spans="5:29" s="2" customFormat="1">
      <c r="E28944" s="120"/>
      <c r="M28944" s="120"/>
      <c r="N28944" s="120"/>
      <c r="U28944" s="121"/>
      <c r="V28944" s="122"/>
      <c r="W28944" s="123"/>
      <c r="AC28944" s="123"/>
    </row>
    <row r="28945" spans="5:29" s="2" customFormat="1">
      <c r="E28945" s="120"/>
      <c r="M28945" s="120"/>
      <c r="N28945" s="120"/>
      <c r="U28945" s="121"/>
      <c r="V28945" s="122"/>
      <c r="W28945" s="123"/>
      <c r="AC28945" s="123"/>
    </row>
    <row r="28946" spans="5:29" s="2" customFormat="1">
      <c r="E28946" s="120"/>
      <c r="M28946" s="120"/>
      <c r="N28946" s="120"/>
      <c r="U28946" s="121"/>
      <c r="V28946" s="122"/>
      <c r="W28946" s="123"/>
      <c r="AC28946" s="123"/>
    </row>
    <row r="28947" spans="5:29" s="2" customFormat="1">
      <c r="E28947" s="120"/>
      <c r="M28947" s="120"/>
      <c r="N28947" s="120"/>
      <c r="U28947" s="121"/>
      <c r="V28947" s="122"/>
      <c r="W28947" s="123"/>
      <c r="AC28947" s="123"/>
    </row>
    <row r="28948" spans="5:29" s="2" customFormat="1">
      <c r="E28948" s="120"/>
      <c r="M28948" s="120"/>
      <c r="N28948" s="120"/>
      <c r="U28948" s="121"/>
      <c r="V28948" s="122"/>
      <c r="W28948" s="123"/>
      <c r="AC28948" s="123"/>
    </row>
    <row r="28949" spans="5:29" s="2" customFormat="1">
      <c r="E28949" s="120"/>
      <c r="M28949" s="120"/>
      <c r="N28949" s="120"/>
      <c r="U28949" s="121"/>
      <c r="V28949" s="122"/>
      <c r="W28949" s="123"/>
      <c r="AC28949" s="123"/>
    </row>
    <row r="28950" spans="5:29" s="2" customFormat="1">
      <c r="E28950" s="120"/>
      <c r="M28950" s="120"/>
      <c r="N28950" s="120"/>
      <c r="U28950" s="121"/>
      <c r="V28950" s="122"/>
      <c r="W28950" s="123"/>
      <c r="AC28950" s="123"/>
    </row>
    <row r="28951" spans="5:29" s="2" customFormat="1">
      <c r="E28951" s="120"/>
      <c r="M28951" s="120"/>
      <c r="N28951" s="120"/>
      <c r="U28951" s="121"/>
      <c r="V28951" s="122"/>
      <c r="W28951" s="123"/>
      <c r="AC28951" s="123"/>
    </row>
    <row r="28952" spans="5:29" s="2" customFormat="1">
      <c r="E28952" s="120"/>
      <c r="M28952" s="120"/>
      <c r="N28952" s="120"/>
      <c r="U28952" s="121"/>
      <c r="V28952" s="122"/>
      <c r="W28952" s="123"/>
      <c r="AC28952" s="123"/>
    </row>
    <row r="28953" spans="5:29" s="2" customFormat="1">
      <c r="E28953" s="120"/>
      <c r="M28953" s="120"/>
      <c r="N28953" s="120"/>
      <c r="U28953" s="121"/>
      <c r="V28953" s="122"/>
      <c r="W28953" s="123"/>
      <c r="AC28953" s="123"/>
    </row>
    <row r="28954" spans="5:29" s="2" customFormat="1">
      <c r="E28954" s="120"/>
      <c r="M28954" s="120"/>
      <c r="N28954" s="120"/>
      <c r="U28954" s="121"/>
      <c r="V28954" s="122"/>
      <c r="W28954" s="123"/>
      <c r="AC28954" s="123"/>
    </row>
    <row r="28955" spans="5:29" s="2" customFormat="1">
      <c r="E28955" s="120"/>
      <c r="M28955" s="120"/>
      <c r="N28955" s="120"/>
      <c r="U28955" s="121"/>
      <c r="V28955" s="122"/>
      <c r="W28955" s="123"/>
      <c r="AC28955" s="123"/>
    </row>
    <row r="28956" spans="5:29" s="2" customFormat="1">
      <c r="E28956" s="120"/>
      <c r="M28956" s="120"/>
      <c r="N28956" s="120"/>
      <c r="U28956" s="121"/>
      <c r="V28956" s="122"/>
      <c r="W28956" s="123"/>
      <c r="AC28956" s="123"/>
    </row>
    <row r="28957" spans="5:29" s="2" customFormat="1">
      <c r="E28957" s="120"/>
      <c r="M28957" s="120"/>
      <c r="N28957" s="120"/>
      <c r="U28957" s="121"/>
      <c r="V28957" s="122"/>
      <c r="W28957" s="123"/>
      <c r="AC28957" s="123"/>
    </row>
    <row r="28958" spans="5:29" s="2" customFormat="1">
      <c r="E28958" s="120"/>
      <c r="M28958" s="120"/>
      <c r="N28958" s="120"/>
      <c r="U28958" s="121"/>
      <c r="V28958" s="122"/>
      <c r="W28958" s="123"/>
      <c r="AC28958" s="123"/>
    </row>
    <row r="28959" spans="5:29" s="2" customFormat="1">
      <c r="E28959" s="120"/>
      <c r="M28959" s="120"/>
      <c r="N28959" s="120"/>
      <c r="U28959" s="121"/>
      <c r="V28959" s="122"/>
      <c r="W28959" s="123"/>
      <c r="AC28959" s="123"/>
    </row>
    <row r="28960" spans="5:29" s="2" customFormat="1">
      <c r="E28960" s="120"/>
      <c r="M28960" s="120"/>
      <c r="N28960" s="120"/>
      <c r="U28960" s="121"/>
      <c r="V28960" s="122"/>
      <c r="W28960" s="123"/>
      <c r="AC28960" s="123"/>
    </row>
    <row r="28961" spans="5:29" s="2" customFormat="1">
      <c r="E28961" s="120"/>
      <c r="M28961" s="120"/>
      <c r="N28961" s="120"/>
      <c r="U28961" s="121"/>
      <c r="V28961" s="122"/>
      <c r="W28961" s="123"/>
      <c r="AC28961" s="123"/>
    </row>
    <row r="28962" spans="5:29" s="2" customFormat="1">
      <c r="E28962" s="120"/>
      <c r="M28962" s="120"/>
      <c r="N28962" s="120"/>
      <c r="U28962" s="121"/>
      <c r="V28962" s="122"/>
      <c r="W28962" s="123"/>
      <c r="AC28962" s="123"/>
    </row>
    <row r="28963" spans="5:29" s="2" customFormat="1">
      <c r="E28963" s="120"/>
      <c r="M28963" s="120"/>
      <c r="N28963" s="120"/>
      <c r="U28963" s="121"/>
      <c r="V28963" s="122"/>
      <c r="W28963" s="123"/>
      <c r="AC28963" s="123"/>
    </row>
    <row r="28964" spans="5:29" s="2" customFormat="1">
      <c r="E28964" s="120"/>
      <c r="M28964" s="120"/>
      <c r="N28964" s="120"/>
      <c r="U28964" s="121"/>
      <c r="V28964" s="122"/>
      <c r="W28964" s="123"/>
      <c r="AC28964" s="123"/>
    </row>
    <row r="28965" spans="5:29" s="2" customFormat="1">
      <c r="E28965" s="120"/>
      <c r="M28965" s="120"/>
      <c r="N28965" s="120"/>
      <c r="U28965" s="121"/>
      <c r="V28965" s="122"/>
      <c r="W28965" s="123"/>
      <c r="AC28965" s="123"/>
    </row>
    <row r="28966" spans="5:29" s="2" customFormat="1">
      <c r="E28966" s="120"/>
      <c r="M28966" s="120"/>
      <c r="N28966" s="120"/>
      <c r="U28966" s="121"/>
      <c r="V28966" s="122"/>
      <c r="W28966" s="123"/>
      <c r="AC28966" s="123"/>
    </row>
    <row r="28967" spans="5:29" s="2" customFormat="1">
      <c r="E28967" s="120"/>
      <c r="M28967" s="120"/>
      <c r="N28967" s="120"/>
      <c r="U28967" s="121"/>
      <c r="V28967" s="122"/>
      <c r="W28967" s="123"/>
      <c r="AC28967" s="123"/>
    </row>
    <row r="28968" spans="5:29" s="2" customFormat="1">
      <c r="E28968" s="120"/>
      <c r="M28968" s="120"/>
      <c r="N28968" s="120"/>
      <c r="U28968" s="121"/>
      <c r="V28968" s="122"/>
      <c r="W28968" s="123"/>
      <c r="AC28968" s="123"/>
    </row>
    <row r="28969" spans="5:29" s="2" customFormat="1">
      <c r="E28969" s="120"/>
      <c r="M28969" s="120"/>
      <c r="N28969" s="120"/>
      <c r="U28969" s="121"/>
      <c r="V28969" s="122"/>
      <c r="W28969" s="123"/>
      <c r="AC28969" s="123"/>
    </row>
    <row r="28970" spans="5:29" s="2" customFormat="1">
      <c r="E28970" s="120"/>
      <c r="M28970" s="120"/>
      <c r="N28970" s="120"/>
      <c r="U28970" s="121"/>
      <c r="V28970" s="122"/>
      <c r="W28970" s="123"/>
      <c r="AC28970" s="123"/>
    </row>
    <row r="28971" spans="5:29" s="2" customFormat="1">
      <c r="E28971" s="120"/>
      <c r="M28971" s="120"/>
      <c r="N28971" s="120"/>
      <c r="U28971" s="121"/>
      <c r="V28971" s="122"/>
      <c r="W28971" s="123"/>
      <c r="AC28971" s="123"/>
    </row>
    <row r="28972" spans="5:29" s="2" customFormat="1">
      <c r="E28972" s="120"/>
      <c r="M28972" s="120"/>
      <c r="N28972" s="120"/>
      <c r="U28972" s="121"/>
      <c r="V28972" s="122"/>
      <c r="W28972" s="123"/>
      <c r="AC28972" s="123"/>
    </row>
    <row r="28973" spans="5:29" s="2" customFormat="1">
      <c r="E28973" s="120"/>
      <c r="M28973" s="120"/>
      <c r="N28973" s="120"/>
      <c r="U28973" s="121"/>
      <c r="V28973" s="122"/>
      <c r="W28973" s="123"/>
      <c r="AC28973" s="123"/>
    </row>
    <row r="28974" spans="5:29" s="2" customFormat="1">
      <c r="E28974" s="120"/>
      <c r="M28974" s="120"/>
      <c r="N28974" s="120"/>
      <c r="U28974" s="121"/>
      <c r="V28974" s="122"/>
      <c r="W28974" s="123"/>
      <c r="AC28974" s="123"/>
    </row>
    <row r="28975" spans="5:29" s="2" customFormat="1">
      <c r="E28975" s="120"/>
      <c r="M28975" s="120"/>
      <c r="N28975" s="120"/>
      <c r="U28975" s="121"/>
      <c r="V28975" s="122"/>
      <c r="W28975" s="123"/>
      <c r="AC28975" s="123"/>
    </row>
    <row r="28976" spans="5:29" s="2" customFormat="1">
      <c r="E28976" s="120"/>
      <c r="M28976" s="120"/>
      <c r="N28976" s="120"/>
      <c r="U28976" s="121"/>
      <c r="V28976" s="122"/>
      <c r="W28976" s="123"/>
      <c r="AC28976" s="123"/>
    </row>
    <row r="28977" spans="5:29" s="2" customFormat="1">
      <c r="E28977" s="120"/>
      <c r="M28977" s="120"/>
      <c r="N28977" s="120"/>
      <c r="U28977" s="121"/>
      <c r="V28977" s="122"/>
      <c r="W28977" s="123"/>
      <c r="AC28977" s="123"/>
    </row>
    <row r="28978" spans="5:29" s="2" customFormat="1">
      <c r="E28978" s="120"/>
      <c r="M28978" s="120"/>
      <c r="N28978" s="120"/>
      <c r="U28978" s="121"/>
      <c r="V28978" s="122"/>
      <c r="W28978" s="123"/>
      <c r="AC28978" s="123"/>
    </row>
    <row r="28979" spans="5:29" s="2" customFormat="1">
      <c r="E28979" s="120"/>
      <c r="M28979" s="120"/>
      <c r="N28979" s="120"/>
      <c r="U28979" s="121"/>
      <c r="V28979" s="122"/>
      <c r="W28979" s="123"/>
      <c r="AC28979" s="123"/>
    </row>
    <row r="28980" spans="5:29" s="2" customFormat="1">
      <c r="E28980" s="120"/>
      <c r="M28980" s="120"/>
      <c r="N28980" s="120"/>
      <c r="U28980" s="121"/>
      <c r="V28980" s="122"/>
      <c r="W28980" s="123"/>
      <c r="AC28980" s="123"/>
    </row>
    <row r="28981" spans="5:29" s="2" customFormat="1">
      <c r="E28981" s="120"/>
      <c r="M28981" s="120"/>
      <c r="N28981" s="120"/>
      <c r="U28981" s="121"/>
      <c r="V28981" s="122"/>
      <c r="W28981" s="123"/>
      <c r="AC28981" s="123"/>
    </row>
    <row r="28982" spans="5:29" s="2" customFormat="1">
      <c r="E28982" s="120"/>
      <c r="M28982" s="120"/>
      <c r="N28982" s="120"/>
      <c r="U28982" s="121"/>
      <c r="V28982" s="122"/>
      <c r="W28982" s="123"/>
      <c r="AC28982" s="123"/>
    </row>
    <row r="28983" spans="5:29" s="2" customFormat="1">
      <c r="E28983" s="120"/>
      <c r="M28983" s="120"/>
      <c r="N28983" s="120"/>
      <c r="U28983" s="121"/>
      <c r="V28983" s="122"/>
      <c r="W28983" s="123"/>
      <c r="AC28983" s="123"/>
    </row>
    <row r="28984" spans="5:29" s="2" customFormat="1">
      <c r="E28984" s="120"/>
      <c r="M28984" s="120"/>
      <c r="N28984" s="120"/>
      <c r="U28984" s="121"/>
      <c r="V28984" s="122"/>
      <c r="W28984" s="123"/>
      <c r="AC28984" s="123"/>
    </row>
    <row r="28985" spans="5:29" s="2" customFormat="1">
      <c r="E28985" s="120"/>
      <c r="M28985" s="120"/>
      <c r="N28985" s="120"/>
      <c r="U28985" s="121"/>
      <c r="V28985" s="122"/>
      <c r="W28985" s="123"/>
      <c r="AC28985" s="123"/>
    </row>
    <row r="28986" spans="5:29" s="2" customFormat="1">
      <c r="E28986" s="120"/>
      <c r="M28986" s="120"/>
      <c r="N28986" s="120"/>
      <c r="U28986" s="121"/>
      <c r="V28986" s="122"/>
      <c r="W28986" s="123"/>
      <c r="AC28986" s="123"/>
    </row>
    <row r="28987" spans="5:29" s="2" customFormat="1">
      <c r="E28987" s="120"/>
      <c r="M28987" s="120"/>
      <c r="N28987" s="120"/>
      <c r="U28987" s="121"/>
      <c r="V28987" s="122"/>
      <c r="W28987" s="123"/>
      <c r="AC28987" s="123"/>
    </row>
    <row r="28988" spans="5:29" s="2" customFormat="1">
      <c r="E28988" s="120"/>
      <c r="M28988" s="120"/>
      <c r="N28988" s="120"/>
      <c r="U28988" s="121"/>
      <c r="V28988" s="122"/>
      <c r="W28988" s="123"/>
      <c r="AC28988" s="123"/>
    </row>
    <row r="28989" spans="5:29" s="2" customFormat="1">
      <c r="E28989" s="120"/>
      <c r="M28989" s="120"/>
      <c r="N28989" s="120"/>
      <c r="U28989" s="121"/>
      <c r="V28989" s="122"/>
      <c r="W28989" s="123"/>
      <c r="AC28989" s="123"/>
    </row>
    <row r="28990" spans="5:29" s="2" customFormat="1">
      <c r="E28990" s="120"/>
      <c r="M28990" s="120"/>
      <c r="N28990" s="120"/>
      <c r="U28990" s="121"/>
      <c r="V28990" s="122"/>
      <c r="W28990" s="123"/>
      <c r="AC28990" s="123"/>
    </row>
    <row r="28991" spans="5:29" s="2" customFormat="1">
      <c r="E28991" s="120"/>
      <c r="M28991" s="120"/>
      <c r="N28991" s="120"/>
      <c r="U28991" s="121"/>
      <c r="V28991" s="122"/>
      <c r="W28991" s="123"/>
      <c r="AC28991" s="123"/>
    </row>
    <row r="28992" spans="5:29" s="2" customFormat="1">
      <c r="E28992" s="120"/>
      <c r="M28992" s="120"/>
      <c r="N28992" s="120"/>
      <c r="U28992" s="121"/>
      <c r="V28992" s="122"/>
      <c r="W28992" s="123"/>
      <c r="AC28992" s="123"/>
    </row>
    <row r="28993" spans="5:29" s="2" customFormat="1">
      <c r="E28993" s="120"/>
      <c r="M28993" s="120"/>
      <c r="N28993" s="120"/>
      <c r="U28993" s="121"/>
      <c r="V28993" s="122"/>
      <c r="W28993" s="123"/>
      <c r="AC28993" s="123"/>
    </row>
    <row r="28994" spans="5:29" s="2" customFormat="1">
      <c r="E28994" s="120"/>
      <c r="M28994" s="120"/>
      <c r="N28994" s="120"/>
      <c r="U28994" s="121"/>
      <c r="V28994" s="122"/>
      <c r="W28994" s="123"/>
      <c r="AC28994" s="123"/>
    </row>
    <row r="28995" spans="5:29" s="2" customFormat="1">
      <c r="E28995" s="120"/>
      <c r="M28995" s="120"/>
      <c r="N28995" s="120"/>
      <c r="U28995" s="121"/>
      <c r="V28995" s="122"/>
      <c r="W28995" s="123"/>
      <c r="AC28995" s="123"/>
    </row>
    <row r="28996" spans="5:29" s="2" customFormat="1">
      <c r="E28996" s="120"/>
      <c r="M28996" s="120"/>
      <c r="N28996" s="120"/>
      <c r="U28996" s="121"/>
      <c r="V28996" s="122"/>
      <c r="W28996" s="123"/>
      <c r="AC28996" s="123"/>
    </row>
    <row r="28997" spans="5:29" s="2" customFormat="1">
      <c r="E28997" s="120"/>
      <c r="M28997" s="120"/>
      <c r="N28997" s="120"/>
      <c r="U28997" s="121"/>
      <c r="V28997" s="122"/>
      <c r="W28997" s="123"/>
      <c r="AC28997" s="123"/>
    </row>
    <row r="28998" spans="5:29" s="2" customFormat="1">
      <c r="E28998" s="120"/>
      <c r="M28998" s="120"/>
      <c r="N28998" s="120"/>
      <c r="U28998" s="121"/>
      <c r="V28998" s="122"/>
      <c r="W28998" s="123"/>
      <c r="AC28998" s="123"/>
    </row>
    <row r="28999" spans="5:29" s="2" customFormat="1">
      <c r="E28999" s="120"/>
      <c r="M28999" s="120"/>
      <c r="N28999" s="120"/>
      <c r="U28999" s="121"/>
      <c r="V28999" s="122"/>
      <c r="W28999" s="123"/>
      <c r="AC28999" s="123"/>
    </row>
    <row r="29000" spans="5:29" s="2" customFormat="1">
      <c r="E29000" s="120"/>
      <c r="M29000" s="120"/>
      <c r="N29000" s="120"/>
      <c r="U29000" s="121"/>
      <c r="V29000" s="122"/>
      <c r="W29000" s="123"/>
      <c r="AC29000" s="123"/>
    </row>
    <row r="29001" spans="5:29" s="2" customFormat="1">
      <c r="E29001" s="120"/>
      <c r="M29001" s="120"/>
      <c r="N29001" s="120"/>
      <c r="U29001" s="121"/>
      <c r="V29001" s="122"/>
      <c r="W29001" s="123"/>
      <c r="AC29001" s="123"/>
    </row>
    <row r="29002" spans="5:29" s="2" customFormat="1">
      <c r="E29002" s="120"/>
      <c r="M29002" s="120"/>
      <c r="N29002" s="120"/>
      <c r="U29002" s="121"/>
      <c r="V29002" s="122"/>
      <c r="W29002" s="123"/>
      <c r="AC29002" s="123"/>
    </row>
    <row r="29003" spans="5:29" s="2" customFormat="1">
      <c r="E29003" s="120"/>
      <c r="M29003" s="120"/>
      <c r="N29003" s="120"/>
      <c r="U29003" s="121"/>
      <c r="V29003" s="122"/>
      <c r="W29003" s="123"/>
      <c r="AC29003" s="123"/>
    </row>
    <row r="29004" spans="5:29" s="2" customFormat="1">
      <c r="E29004" s="120"/>
      <c r="M29004" s="120"/>
      <c r="N29004" s="120"/>
      <c r="U29004" s="121"/>
      <c r="V29004" s="122"/>
      <c r="W29004" s="123"/>
      <c r="AC29004" s="123"/>
    </row>
    <row r="29005" spans="5:29" s="2" customFormat="1">
      <c r="E29005" s="120"/>
      <c r="M29005" s="120"/>
      <c r="N29005" s="120"/>
      <c r="U29005" s="121"/>
      <c r="V29005" s="122"/>
      <c r="W29005" s="123"/>
      <c r="AC29005" s="123"/>
    </row>
    <row r="29006" spans="5:29" s="2" customFormat="1">
      <c r="E29006" s="120"/>
      <c r="M29006" s="120"/>
      <c r="N29006" s="120"/>
      <c r="U29006" s="121"/>
      <c r="V29006" s="122"/>
      <c r="W29006" s="123"/>
      <c r="AC29006" s="123"/>
    </row>
    <row r="29007" spans="5:29" s="2" customFormat="1">
      <c r="E29007" s="120"/>
      <c r="M29007" s="120"/>
      <c r="N29007" s="120"/>
      <c r="U29007" s="121"/>
      <c r="V29007" s="122"/>
      <c r="W29007" s="123"/>
      <c r="AC29007" s="123"/>
    </row>
    <row r="29008" spans="5:29" s="2" customFormat="1">
      <c r="E29008" s="120"/>
      <c r="M29008" s="120"/>
      <c r="N29008" s="120"/>
      <c r="U29008" s="121"/>
      <c r="V29008" s="122"/>
      <c r="W29008" s="123"/>
      <c r="AC29008" s="123"/>
    </row>
    <row r="29009" spans="5:29" s="2" customFormat="1">
      <c r="E29009" s="120"/>
      <c r="M29009" s="120"/>
      <c r="N29009" s="120"/>
      <c r="U29009" s="121"/>
      <c r="V29009" s="122"/>
      <c r="W29009" s="123"/>
      <c r="AC29009" s="123"/>
    </row>
    <row r="29010" spans="5:29" s="2" customFormat="1">
      <c r="E29010" s="120"/>
      <c r="M29010" s="120"/>
      <c r="N29010" s="120"/>
      <c r="U29010" s="121"/>
      <c r="V29010" s="122"/>
      <c r="W29010" s="123"/>
      <c r="AC29010" s="123"/>
    </row>
    <row r="29011" spans="5:29" s="2" customFormat="1">
      <c r="E29011" s="120"/>
      <c r="M29011" s="120"/>
      <c r="N29011" s="120"/>
      <c r="U29011" s="121"/>
      <c r="V29011" s="122"/>
      <c r="W29011" s="123"/>
      <c r="AC29011" s="123"/>
    </row>
    <row r="29012" spans="5:29" s="2" customFormat="1">
      <c r="E29012" s="120"/>
      <c r="M29012" s="120"/>
      <c r="N29012" s="120"/>
      <c r="U29012" s="121"/>
      <c r="V29012" s="122"/>
      <c r="W29012" s="123"/>
      <c r="AC29012" s="123"/>
    </row>
    <row r="29013" spans="5:29" s="2" customFormat="1">
      <c r="E29013" s="120"/>
      <c r="M29013" s="120"/>
      <c r="N29013" s="120"/>
      <c r="U29013" s="121"/>
      <c r="V29013" s="122"/>
      <c r="W29013" s="123"/>
      <c r="AC29013" s="123"/>
    </row>
    <row r="29014" spans="5:29" s="2" customFormat="1">
      <c r="E29014" s="120"/>
      <c r="M29014" s="120"/>
      <c r="N29014" s="120"/>
      <c r="U29014" s="121"/>
      <c r="V29014" s="122"/>
      <c r="W29014" s="123"/>
      <c r="AC29014" s="123"/>
    </row>
    <row r="29015" spans="5:29" s="2" customFormat="1">
      <c r="E29015" s="120"/>
      <c r="M29015" s="120"/>
      <c r="N29015" s="120"/>
      <c r="U29015" s="121"/>
      <c r="V29015" s="122"/>
      <c r="W29015" s="123"/>
      <c r="AC29015" s="123"/>
    </row>
    <row r="29016" spans="5:29" s="2" customFormat="1">
      <c r="E29016" s="120"/>
      <c r="M29016" s="120"/>
      <c r="N29016" s="120"/>
      <c r="U29016" s="121"/>
      <c r="V29016" s="122"/>
      <c r="W29016" s="123"/>
      <c r="AC29016" s="123"/>
    </row>
    <row r="29017" spans="5:29" s="2" customFormat="1">
      <c r="E29017" s="120"/>
      <c r="M29017" s="120"/>
      <c r="N29017" s="120"/>
      <c r="U29017" s="121"/>
      <c r="V29017" s="122"/>
      <c r="W29017" s="123"/>
      <c r="AC29017" s="123"/>
    </row>
    <row r="29018" spans="5:29" s="2" customFormat="1">
      <c r="E29018" s="120"/>
      <c r="M29018" s="120"/>
      <c r="N29018" s="120"/>
      <c r="U29018" s="121"/>
      <c r="V29018" s="122"/>
      <c r="W29018" s="123"/>
      <c r="AC29018" s="123"/>
    </row>
    <row r="29019" spans="5:29" s="2" customFormat="1">
      <c r="E29019" s="120"/>
      <c r="M29019" s="120"/>
      <c r="N29019" s="120"/>
      <c r="U29019" s="121"/>
      <c r="V29019" s="122"/>
      <c r="W29019" s="123"/>
      <c r="AC29019" s="123"/>
    </row>
    <row r="29020" spans="5:29" s="2" customFormat="1">
      <c r="E29020" s="120"/>
      <c r="M29020" s="120"/>
      <c r="N29020" s="120"/>
      <c r="U29020" s="121"/>
      <c r="V29020" s="122"/>
      <c r="W29020" s="123"/>
      <c r="AC29020" s="123"/>
    </row>
    <row r="29021" spans="5:29" s="2" customFormat="1">
      <c r="E29021" s="120"/>
      <c r="M29021" s="120"/>
      <c r="N29021" s="120"/>
      <c r="U29021" s="121"/>
      <c r="V29021" s="122"/>
      <c r="W29021" s="123"/>
      <c r="AC29021" s="123"/>
    </row>
    <row r="29022" spans="5:29" s="2" customFormat="1">
      <c r="E29022" s="120"/>
      <c r="M29022" s="120"/>
      <c r="N29022" s="120"/>
      <c r="U29022" s="121"/>
      <c r="V29022" s="122"/>
      <c r="W29022" s="123"/>
      <c r="AC29022" s="123"/>
    </row>
    <row r="29023" spans="5:29" s="2" customFormat="1">
      <c r="E29023" s="120"/>
      <c r="M29023" s="120"/>
      <c r="N29023" s="120"/>
      <c r="U29023" s="121"/>
      <c r="V29023" s="122"/>
      <c r="W29023" s="123"/>
      <c r="AC29023" s="123"/>
    </row>
    <row r="29024" spans="5:29" s="2" customFormat="1">
      <c r="E29024" s="120"/>
      <c r="M29024" s="120"/>
      <c r="N29024" s="120"/>
      <c r="U29024" s="121"/>
      <c r="V29024" s="122"/>
      <c r="W29024" s="123"/>
      <c r="AC29024" s="123"/>
    </row>
    <row r="29025" spans="5:29" s="2" customFormat="1">
      <c r="E29025" s="120"/>
      <c r="M29025" s="120"/>
      <c r="N29025" s="120"/>
      <c r="U29025" s="121"/>
      <c r="V29025" s="122"/>
      <c r="W29025" s="123"/>
      <c r="AC29025" s="123"/>
    </row>
    <row r="29026" spans="5:29" s="2" customFormat="1">
      <c r="E29026" s="120"/>
      <c r="M29026" s="120"/>
      <c r="N29026" s="120"/>
      <c r="U29026" s="121"/>
      <c r="V29026" s="122"/>
      <c r="W29026" s="123"/>
      <c r="AC29026" s="123"/>
    </row>
    <row r="29027" spans="5:29" s="2" customFormat="1">
      <c r="E29027" s="120"/>
      <c r="M29027" s="120"/>
      <c r="N29027" s="120"/>
      <c r="U29027" s="121"/>
      <c r="V29027" s="122"/>
      <c r="W29027" s="123"/>
      <c r="AC29027" s="123"/>
    </row>
    <row r="29028" spans="5:29" s="2" customFormat="1">
      <c r="E29028" s="120"/>
      <c r="M29028" s="120"/>
      <c r="N29028" s="120"/>
      <c r="U29028" s="121"/>
      <c r="V29028" s="122"/>
      <c r="W29028" s="123"/>
      <c r="AC29028" s="123"/>
    </row>
    <row r="29029" spans="5:29" s="2" customFormat="1">
      <c r="E29029" s="120"/>
      <c r="M29029" s="120"/>
      <c r="N29029" s="120"/>
      <c r="U29029" s="121"/>
      <c r="V29029" s="122"/>
      <c r="W29029" s="123"/>
      <c r="AC29029" s="123"/>
    </row>
    <row r="29030" spans="5:29" s="2" customFormat="1">
      <c r="E29030" s="120"/>
      <c r="M29030" s="120"/>
      <c r="N29030" s="120"/>
      <c r="U29030" s="121"/>
      <c r="V29030" s="122"/>
      <c r="W29030" s="123"/>
      <c r="AC29030" s="123"/>
    </row>
    <row r="29031" spans="5:29" s="2" customFormat="1">
      <c r="E29031" s="120"/>
      <c r="M29031" s="120"/>
      <c r="N29031" s="120"/>
      <c r="U29031" s="121"/>
      <c r="V29031" s="122"/>
      <c r="W29031" s="123"/>
      <c r="AC29031" s="123"/>
    </row>
    <row r="29032" spans="5:29" s="2" customFormat="1">
      <c r="E29032" s="120"/>
      <c r="M29032" s="120"/>
      <c r="N29032" s="120"/>
      <c r="U29032" s="121"/>
      <c r="V29032" s="122"/>
      <c r="W29032" s="123"/>
      <c r="AC29032" s="123"/>
    </row>
    <row r="29033" spans="5:29" s="2" customFormat="1">
      <c r="E29033" s="120"/>
      <c r="M29033" s="120"/>
      <c r="N29033" s="120"/>
      <c r="U29033" s="121"/>
      <c r="V29033" s="122"/>
      <c r="W29033" s="123"/>
      <c r="AC29033" s="123"/>
    </row>
    <row r="29034" spans="5:29" s="2" customFormat="1">
      <c r="E29034" s="120"/>
      <c r="M29034" s="120"/>
      <c r="N29034" s="120"/>
      <c r="U29034" s="121"/>
      <c r="V29034" s="122"/>
      <c r="W29034" s="123"/>
      <c r="AC29034" s="123"/>
    </row>
    <row r="29035" spans="5:29" s="2" customFormat="1">
      <c r="E29035" s="120"/>
      <c r="M29035" s="120"/>
      <c r="N29035" s="120"/>
      <c r="U29035" s="121"/>
      <c r="V29035" s="122"/>
      <c r="W29035" s="123"/>
      <c r="AC29035" s="123"/>
    </row>
    <row r="29036" spans="5:29" s="2" customFormat="1">
      <c r="E29036" s="120"/>
      <c r="M29036" s="120"/>
      <c r="N29036" s="120"/>
      <c r="U29036" s="121"/>
      <c r="V29036" s="122"/>
      <c r="W29036" s="123"/>
      <c r="AC29036" s="123"/>
    </row>
    <row r="29037" spans="5:29" s="2" customFormat="1">
      <c r="E29037" s="120"/>
      <c r="M29037" s="120"/>
      <c r="N29037" s="120"/>
      <c r="U29037" s="121"/>
      <c r="V29037" s="122"/>
      <c r="W29037" s="123"/>
      <c r="AC29037" s="123"/>
    </row>
    <row r="29038" spans="5:29" s="2" customFormat="1">
      <c r="E29038" s="120"/>
      <c r="M29038" s="120"/>
      <c r="N29038" s="120"/>
      <c r="U29038" s="121"/>
      <c r="V29038" s="122"/>
      <c r="W29038" s="123"/>
      <c r="AC29038" s="123"/>
    </row>
    <row r="29039" spans="5:29" s="2" customFormat="1">
      <c r="E29039" s="120"/>
      <c r="M29039" s="120"/>
      <c r="N29039" s="120"/>
      <c r="U29039" s="121"/>
      <c r="V29039" s="122"/>
      <c r="W29039" s="123"/>
      <c r="AC29039" s="123"/>
    </row>
    <row r="29040" spans="5:29" s="2" customFormat="1">
      <c r="E29040" s="120"/>
      <c r="M29040" s="120"/>
      <c r="N29040" s="120"/>
      <c r="U29040" s="121"/>
      <c r="V29040" s="122"/>
      <c r="W29040" s="123"/>
      <c r="AC29040" s="123"/>
    </row>
    <row r="29041" spans="5:29" s="2" customFormat="1">
      <c r="E29041" s="120"/>
      <c r="M29041" s="120"/>
      <c r="N29041" s="120"/>
      <c r="U29041" s="121"/>
      <c r="V29041" s="122"/>
      <c r="W29041" s="123"/>
      <c r="AC29041" s="123"/>
    </row>
    <row r="29042" spans="5:29" s="2" customFormat="1">
      <c r="E29042" s="120"/>
      <c r="M29042" s="120"/>
      <c r="N29042" s="120"/>
      <c r="U29042" s="121"/>
      <c r="V29042" s="122"/>
      <c r="W29042" s="123"/>
      <c r="AC29042" s="123"/>
    </row>
    <row r="29043" spans="5:29" s="2" customFormat="1">
      <c r="E29043" s="120"/>
      <c r="M29043" s="120"/>
      <c r="N29043" s="120"/>
      <c r="U29043" s="121"/>
      <c r="V29043" s="122"/>
      <c r="W29043" s="123"/>
      <c r="AC29043" s="123"/>
    </row>
    <row r="29044" spans="5:29" s="2" customFormat="1">
      <c r="E29044" s="120"/>
      <c r="M29044" s="120"/>
      <c r="N29044" s="120"/>
      <c r="U29044" s="121"/>
      <c r="V29044" s="122"/>
      <c r="W29044" s="123"/>
      <c r="AC29044" s="123"/>
    </row>
    <row r="29045" spans="5:29" s="2" customFormat="1">
      <c r="E29045" s="120"/>
      <c r="M29045" s="120"/>
      <c r="N29045" s="120"/>
      <c r="U29045" s="121"/>
      <c r="V29045" s="122"/>
      <c r="W29045" s="123"/>
      <c r="AC29045" s="123"/>
    </row>
    <row r="29046" spans="5:29" s="2" customFormat="1">
      <c r="E29046" s="120"/>
      <c r="M29046" s="120"/>
      <c r="N29046" s="120"/>
      <c r="U29046" s="121"/>
      <c r="V29046" s="122"/>
      <c r="W29046" s="123"/>
      <c r="AC29046" s="123"/>
    </row>
    <row r="29047" spans="5:29" s="2" customFormat="1">
      <c r="E29047" s="120"/>
      <c r="M29047" s="120"/>
      <c r="N29047" s="120"/>
      <c r="U29047" s="121"/>
      <c r="V29047" s="122"/>
      <c r="W29047" s="123"/>
      <c r="AC29047" s="123"/>
    </row>
    <row r="29048" spans="5:29" s="2" customFormat="1">
      <c r="E29048" s="120"/>
      <c r="M29048" s="120"/>
      <c r="N29048" s="120"/>
      <c r="U29048" s="121"/>
      <c r="V29048" s="122"/>
      <c r="W29048" s="123"/>
      <c r="AC29048" s="123"/>
    </row>
    <row r="29049" spans="5:29" s="2" customFormat="1">
      <c r="E29049" s="120"/>
      <c r="M29049" s="120"/>
      <c r="N29049" s="120"/>
      <c r="U29049" s="121"/>
      <c r="V29049" s="122"/>
      <c r="W29049" s="123"/>
      <c r="AC29049" s="123"/>
    </row>
    <row r="29050" spans="5:29" s="2" customFormat="1">
      <c r="E29050" s="120"/>
      <c r="M29050" s="120"/>
      <c r="N29050" s="120"/>
      <c r="U29050" s="121"/>
      <c r="V29050" s="122"/>
      <c r="W29050" s="123"/>
      <c r="AC29050" s="123"/>
    </row>
    <row r="29051" spans="5:29" s="2" customFormat="1">
      <c r="E29051" s="120"/>
      <c r="M29051" s="120"/>
      <c r="N29051" s="120"/>
      <c r="U29051" s="121"/>
      <c r="V29051" s="122"/>
      <c r="W29051" s="123"/>
      <c r="AC29051" s="123"/>
    </row>
    <row r="29052" spans="5:29" s="2" customFormat="1">
      <c r="E29052" s="120"/>
      <c r="M29052" s="120"/>
      <c r="N29052" s="120"/>
      <c r="U29052" s="121"/>
      <c r="V29052" s="122"/>
      <c r="W29052" s="123"/>
      <c r="AC29052" s="123"/>
    </row>
    <row r="29053" spans="5:29" s="2" customFormat="1">
      <c r="E29053" s="120"/>
      <c r="M29053" s="120"/>
      <c r="N29053" s="120"/>
      <c r="U29053" s="121"/>
      <c r="V29053" s="122"/>
      <c r="W29053" s="123"/>
      <c r="AC29053" s="123"/>
    </row>
    <row r="29054" spans="5:29" s="2" customFormat="1">
      <c r="E29054" s="120"/>
      <c r="M29054" s="120"/>
      <c r="N29054" s="120"/>
      <c r="U29054" s="121"/>
      <c r="V29054" s="122"/>
      <c r="W29054" s="123"/>
      <c r="AC29054" s="123"/>
    </row>
    <row r="29055" spans="5:29" s="2" customFormat="1">
      <c r="E29055" s="120"/>
      <c r="M29055" s="120"/>
      <c r="N29055" s="120"/>
      <c r="U29055" s="121"/>
      <c r="V29055" s="122"/>
      <c r="W29055" s="123"/>
      <c r="AC29055" s="123"/>
    </row>
    <row r="29056" spans="5:29" s="2" customFormat="1">
      <c r="E29056" s="120"/>
      <c r="M29056" s="120"/>
      <c r="N29056" s="120"/>
      <c r="U29056" s="121"/>
      <c r="V29056" s="122"/>
      <c r="W29056" s="123"/>
      <c r="AC29056" s="123"/>
    </row>
    <row r="29057" spans="5:29" s="2" customFormat="1">
      <c r="E29057" s="120"/>
      <c r="M29057" s="120"/>
      <c r="N29057" s="120"/>
      <c r="U29057" s="121"/>
      <c r="V29057" s="122"/>
      <c r="W29057" s="123"/>
      <c r="AC29057" s="123"/>
    </row>
    <row r="29058" spans="5:29" s="2" customFormat="1">
      <c r="E29058" s="120"/>
      <c r="M29058" s="120"/>
      <c r="N29058" s="120"/>
      <c r="U29058" s="121"/>
      <c r="V29058" s="122"/>
      <c r="W29058" s="123"/>
      <c r="AC29058" s="123"/>
    </row>
    <row r="29059" spans="5:29" s="2" customFormat="1">
      <c r="E29059" s="120"/>
      <c r="M29059" s="120"/>
      <c r="N29059" s="120"/>
      <c r="U29059" s="121"/>
      <c r="V29059" s="122"/>
      <c r="W29059" s="123"/>
      <c r="AC29059" s="123"/>
    </row>
    <row r="29060" spans="5:29" s="2" customFormat="1">
      <c r="E29060" s="120"/>
      <c r="M29060" s="120"/>
      <c r="N29060" s="120"/>
      <c r="U29060" s="121"/>
      <c r="V29060" s="122"/>
      <c r="W29060" s="123"/>
      <c r="AC29060" s="123"/>
    </row>
    <row r="29061" spans="5:29" s="2" customFormat="1">
      <c r="E29061" s="120"/>
      <c r="M29061" s="120"/>
      <c r="N29061" s="120"/>
      <c r="U29061" s="121"/>
      <c r="V29061" s="122"/>
      <c r="W29061" s="123"/>
      <c r="AC29061" s="123"/>
    </row>
    <row r="29062" spans="5:29" s="2" customFormat="1">
      <c r="E29062" s="120"/>
      <c r="M29062" s="120"/>
      <c r="N29062" s="120"/>
      <c r="U29062" s="121"/>
      <c r="V29062" s="122"/>
      <c r="W29062" s="123"/>
      <c r="AC29062" s="123"/>
    </row>
    <row r="29063" spans="5:29" s="2" customFormat="1">
      <c r="E29063" s="120"/>
      <c r="M29063" s="120"/>
      <c r="N29063" s="120"/>
      <c r="U29063" s="121"/>
      <c r="V29063" s="122"/>
      <c r="W29063" s="123"/>
      <c r="AC29063" s="123"/>
    </row>
    <row r="29064" spans="5:29" s="2" customFormat="1">
      <c r="E29064" s="120"/>
      <c r="M29064" s="120"/>
      <c r="N29064" s="120"/>
      <c r="U29064" s="121"/>
      <c r="V29064" s="122"/>
      <c r="W29064" s="123"/>
      <c r="AC29064" s="123"/>
    </row>
    <row r="29065" spans="5:29" s="2" customFormat="1">
      <c r="E29065" s="120"/>
      <c r="M29065" s="120"/>
      <c r="N29065" s="120"/>
      <c r="U29065" s="121"/>
      <c r="V29065" s="122"/>
      <c r="W29065" s="123"/>
      <c r="AC29065" s="123"/>
    </row>
    <row r="29066" spans="5:29" s="2" customFormat="1">
      <c r="E29066" s="120"/>
      <c r="M29066" s="120"/>
      <c r="N29066" s="120"/>
      <c r="U29066" s="121"/>
      <c r="V29066" s="122"/>
      <c r="W29066" s="123"/>
      <c r="AC29066" s="123"/>
    </row>
    <row r="29067" spans="5:29" s="2" customFormat="1">
      <c r="E29067" s="120"/>
      <c r="M29067" s="120"/>
      <c r="N29067" s="120"/>
      <c r="U29067" s="121"/>
      <c r="V29067" s="122"/>
      <c r="W29067" s="123"/>
      <c r="AC29067" s="123"/>
    </row>
    <row r="29068" spans="5:29" s="2" customFormat="1">
      <c r="E29068" s="120"/>
      <c r="M29068" s="120"/>
      <c r="N29068" s="120"/>
      <c r="U29068" s="121"/>
      <c r="V29068" s="122"/>
      <c r="W29068" s="123"/>
      <c r="AC29068" s="123"/>
    </row>
    <row r="29069" spans="5:29" s="2" customFormat="1">
      <c r="E29069" s="120"/>
      <c r="M29069" s="120"/>
      <c r="N29069" s="120"/>
      <c r="U29069" s="121"/>
      <c r="V29069" s="122"/>
      <c r="W29069" s="123"/>
      <c r="AC29069" s="123"/>
    </row>
    <row r="29070" spans="5:29" s="2" customFormat="1">
      <c r="E29070" s="120"/>
      <c r="M29070" s="120"/>
      <c r="N29070" s="120"/>
      <c r="U29070" s="121"/>
      <c r="V29070" s="122"/>
      <c r="W29070" s="123"/>
      <c r="AC29070" s="123"/>
    </row>
    <row r="29071" spans="5:29" s="2" customFormat="1">
      <c r="E29071" s="120"/>
      <c r="M29071" s="120"/>
      <c r="N29071" s="120"/>
      <c r="U29071" s="121"/>
      <c r="V29071" s="122"/>
      <c r="W29071" s="123"/>
      <c r="AC29071" s="123"/>
    </row>
    <row r="29072" spans="5:29" s="2" customFormat="1">
      <c r="E29072" s="120"/>
      <c r="M29072" s="120"/>
      <c r="N29072" s="120"/>
      <c r="U29072" s="121"/>
      <c r="V29072" s="122"/>
      <c r="W29072" s="123"/>
      <c r="AC29072" s="123"/>
    </row>
    <row r="29073" spans="5:29" s="2" customFormat="1">
      <c r="E29073" s="120"/>
      <c r="M29073" s="120"/>
      <c r="N29073" s="120"/>
      <c r="U29073" s="121"/>
      <c r="V29073" s="122"/>
      <c r="W29073" s="123"/>
      <c r="AC29073" s="123"/>
    </row>
    <row r="29074" spans="5:29" s="2" customFormat="1">
      <c r="E29074" s="120"/>
      <c r="M29074" s="120"/>
      <c r="N29074" s="120"/>
      <c r="U29074" s="121"/>
      <c r="V29074" s="122"/>
      <c r="W29074" s="123"/>
      <c r="AC29074" s="123"/>
    </row>
    <row r="29075" spans="5:29" s="2" customFormat="1">
      <c r="E29075" s="120"/>
      <c r="M29075" s="120"/>
      <c r="N29075" s="120"/>
      <c r="U29075" s="121"/>
      <c r="V29075" s="122"/>
      <c r="W29075" s="123"/>
      <c r="AC29075" s="123"/>
    </row>
    <row r="29076" spans="5:29" s="2" customFormat="1">
      <c r="E29076" s="120"/>
      <c r="M29076" s="120"/>
      <c r="N29076" s="120"/>
      <c r="U29076" s="121"/>
      <c r="V29076" s="122"/>
      <c r="W29076" s="123"/>
      <c r="AC29076" s="123"/>
    </row>
    <row r="29077" spans="5:29" s="2" customFormat="1">
      <c r="E29077" s="120"/>
      <c r="M29077" s="120"/>
      <c r="N29077" s="120"/>
      <c r="U29077" s="121"/>
      <c r="V29077" s="122"/>
      <c r="W29077" s="123"/>
      <c r="AC29077" s="123"/>
    </row>
    <row r="29078" spans="5:29" s="2" customFormat="1">
      <c r="E29078" s="120"/>
      <c r="M29078" s="120"/>
      <c r="N29078" s="120"/>
      <c r="U29078" s="121"/>
      <c r="V29078" s="122"/>
      <c r="W29078" s="123"/>
      <c r="AC29078" s="123"/>
    </row>
    <row r="29079" spans="5:29" s="2" customFormat="1">
      <c r="E29079" s="120"/>
      <c r="M29079" s="120"/>
      <c r="N29079" s="120"/>
      <c r="U29079" s="121"/>
      <c r="V29079" s="122"/>
      <c r="W29079" s="123"/>
      <c r="AC29079" s="123"/>
    </row>
    <row r="29080" spans="5:29" s="2" customFormat="1">
      <c r="E29080" s="120"/>
      <c r="M29080" s="120"/>
      <c r="N29080" s="120"/>
      <c r="U29080" s="121"/>
      <c r="V29080" s="122"/>
      <c r="W29080" s="123"/>
      <c r="AC29080" s="123"/>
    </row>
    <row r="29081" spans="5:29" s="2" customFormat="1">
      <c r="E29081" s="120"/>
      <c r="M29081" s="120"/>
      <c r="N29081" s="120"/>
      <c r="U29081" s="121"/>
      <c r="V29081" s="122"/>
      <c r="W29081" s="123"/>
      <c r="AC29081" s="123"/>
    </row>
    <row r="29082" spans="5:29" s="2" customFormat="1">
      <c r="E29082" s="120"/>
      <c r="M29082" s="120"/>
      <c r="N29082" s="120"/>
      <c r="U29082" s="121"/>
      <c r="V29082" s="122"/>
      <c r="W29082" s="123"/>
      <c r="AC29082" s="123"/>
    </row>
    <row r="29083" spans="5:29" s="2" customFormat="1">
      <c r="E29083" s="120"/>
      <c r="M29083" s="120"/>
      <c r="N29083" s="120"/>
      <c r="U29083" s="121"/>
      <c r="V29083" s="122"/>
      <c r="W29083" s="123"/>
      <c r="AC29083" s="123"/>
    </row>
    <row r="29084" spans="5:29" s="2" customFormat="1">
      <c r="E29084" s="120"/>
      <c r="M29084" s="120"/>
      <c r="N29084" s="120"/>
      <c r="U29084" s="121"/>
      <c r="V29084" s="122"/>
      <c r="W29084" s="123"/>
      <c r="AC29084" s="123"/>
    </row>
    <row r="29085" spans="5:29" s="2" customFormat="1">
      <c r="E29085" s="120"/>
      <c r="M29085" s="120"/>
      <c r="N29085" s="120"/>
      <c r="U29085" s="121"/>
      <c r="V29085" s="122"/>
      <c r="W29085" s="123"/>
      <c r="AC29085" s="123"/>
    </row>
    <row r="29086" spans="5:29" s="2" customFormat="1">
      <c r="E29086" s="120"/>
      <c r="M29086" s="120"/>
      <c r="N29086" s="120"/>
      <c r="U29086" s="121"/>
      <c r="V29086" s="122"/>
      <c r="W29086" s="123"/>
      <c r="AC29086" s="123"/>
    </row>
    <row r="29087" spans="5:29" s="2" customFormat="1">
      <c r="E29087" s="120"/>
      <c r="M29087" s="120"/>
      <c r="N29087" s="120"/>
      <c r="U29087" s="121"/>
      <c r="V29087" s="122"/>
      <c r="W29087" s="123"/>
      <c r="AC29087" s="123"/>
    </row>
    <row r="29088" spans="5:29" s="2" customFormat="1">
      <c r="E29088" s="120"/>
      <c r="M29088" s="120"/>
      <c r="N29088" s="120"/>
      <c r="U29088" s="121"/>
      <c r="V29088" s="122"/>
      <c r="W29088" s="123"/>
      <c r="AC29088" s="123"/>
    </row>
    <row r="29089" spans="5:29" s="2" customFormat="1">
      <c r="E29089" s="120"/>
      <c r="M29089" s="120"/>
      <c r="N29089" s="120"/>
      <c r="U29089" s="121"/>
      <c r="V29089" s="122"/>
      <c r="W29089" s="123"/>
      <c r="AC29089" s="123"/>
    </row>
    <row r="29090" spans="5:29" s="2" customFormat="1">
      <c r="E29090" s="120"/>
      <c r="M29090" s="120"/>
      <c r="N29090" s="120"/>
      <c r="U29090" s="121"/>
      <c r="V29090" s="122"/>
      <c r="W29090" s="123"/>
      <c r="AC29090" s="123"/>
    </row>
    <row r="29091" spans="5:29" s="2" customFormat="1">
      <c r="E29091" s="120"/>
      <c r="M29091" s="120"/>
      <c r="N29091" s="120"/>
      <c r="U29091" s="121"/>
      <c r="V29091" s="122"/>
      <c r="W29091" s="123"/>
      <c r="AC29091" s="123"/>
    </row>
    <row r="29092" spans="5:29" s="2" customFormat="1">
      <c r="E29092" s="120"/>
      <c r="M29092" s="120"/>
      <c r="N29092" s="120"/>
      <c r="U29092" s="121"/>
      <c r="V29092" s="122"/>
      <c r="W29092" s="123"/>
      <c r="AC29092" s="123"/>
    </row>
    <row r="29093" spans="5:29" s="2" customFormat="1">
      <c r="E29093" s="120"/>
      <c r="M29093" s="120"/>
      <c r="N29093" s="120"/>
      <c r="U29093" s="121"/>
      <c r="V29093" s="122"/>
      <c r="W29093" s="123"/>
      <c r="AC29093" s="123"/>
    </row>
    <row r="29094" spans="5:29" s="2" customFormat="1">
      <c r="E29094" s="120"/>
      <c r="M29094" s="120"/>
      <c r="N29094" s="120"/>
      <c r="U29094" s="121"/>
      <c r="V29094" s="122"/>
      <c r="W29094" s="123"/>
      <c r="AC29094" s="123"/>
    </row>
    <row r="29095" spans="5:29" s="2" customFormat="1">
      <c r="E29095" s="120"/>
      <c r="M29095" s="120"/>
      <c r="N29095" s="120"/>
      <c r="U29095" s="121"/>
      <c r="V29095" s="122"/>
      <c r="W29095" s="123"/>
      <c r="AC29095" s="123"/>
    </row>
    <row r="29096" spans="5:29" s="2" customFormat="1">
      <c r="E29096" s="120"/>
      <c r="M29096" s="120"/>
      <c r="N29096" s="120"/>
      <c r="U29096" s="121"/>
      <c r="V29096" s="122"/>
      <c r="W29096" s="123"/>
      <c r="AC29096" s="123"/>
    </row>
    <row r="29097" spans="5:29" s="2" customFormat="1">
      <c r="E29097" s="120"/>
      <c r="M29097" s="120"/>
      <c r="N29097" s="120"/>
      <c r="U29097" s="121"/>
      <c r="V29097" s="122"/>
      <c r="W29097" s="123"/>
      <c r="AC29097" s="123"/>
    </row>
    <row r="29098" spans="5:29" s="2" customFormat="1">
      <c r="E29098" s="120"/>
      <c r="M29098" s="120"/>
      <c r="N29098" s="120"/>
      <c r="U29098" s="121"/>
      <c r="V29098" s="122"/>
      <c r="W29098" s="123"/>
      <c r="AC29098" s="123"/>
    </row>
    <row r="29099" spans="5:29" s="2" customFormat="1">
      <c r="E29099" s="120"/>
      <c r="M29099" s="120"/>
      <c r="N29099" s="120"/>
      <c r="U29099" s="121"/>
      <c r="V29099" s="122"/>
      <c r="W29099" s="123"/>
      <c r="AC29099" s="123"/>
    </row>
    <row r="29100" spans="5:29" s="2" customFormat="1">
      <c r="E29100" s="120"/>
      <c r="M29100" s="120"/>
      <c r="N29100" s="120"/>
      <c r="U29100" s="121"/>
      <c r="V29100" s="122"/>
      <c r="W29100" s="123"/>
      <c r="AC29100" s="123"/>
    </row>
    <row r="29101" spans="5:29" s="2" customFormat="1">
      <c r="E29101" s="120"/>
      <c r="M29101" s="120"/>
      <c r="N29101" s="120"/>
      <c r="U29101" s="121"/>
      <c r="V29101" s="122"/>
      <c r="W29101" s="123"/>
      <c r="AC29101" s="123"/>
    </row>
    <row r="29102" spans="5:29" s="2" customFormat="1">
      <c r="E29102" s="120"/>
      <c r="M29102" s="120"/>
      <c r="N29102" s="120"/>
      <c r="U29102" s="121"/>
      <c r="V29102" s="122"/>
      <c r="W29102" s="123"/>
      <c r="AC29102" s="123"/>
    </row>
    <row r="29103" spans="5:29" s="2" customFormat="1">
      <c r="E29103" s="120"/>
      <c r="M29103" s="120"/>
      <c r="N29103" s="120"/>
      <c r="U29103" s="121"/>
      <c r="V29103" s="122"/>
      <c r="W29103" s="123"/>
      <c r="AC29103" s="123"/>
    </row>
    <row r="29104" spans="5:29" s="2" customFormat="1">
      <c r="E29104" s="120"/>
      <c r="M29104" s="120"/>
      <c r="N29104" s="120"/>
      <c r="U29104" s="121"/>
      <c r="V29104" s="122"/>
      <c r="W29104" s="123"/>
      <c r="AC29104" s="123"/>
    </row>
    <row r="29105" spans="5:29" s="2" customFormat="1">
      <c r="E29105" s="120"/>
      <c r="M29105" s="120"/>
      <c r="N29105" s="120"/>
      <c r="U29105" s="121"/>
      <c r="V29105" s="122"/>
      <c r="W29105" s="123"/>
      <c r="AC29105" s="123"/>
    </row>
    <row r="29106" spans="5:29" s="2" customFormat="1">
      <c r="E29106" s="120"/>
      <c r="M29106" s="120"/>
      <c r="N29106" s="120"/>
      <c r="U29106" s="121"/>
      <c r="V29106" s="122"/>
      <c r="W29106" s="123"/>
      <c r="AC29106" s="123"/>
    </row>
    <row r="29107" spans="5:29" s="2" customFormat="1">
      <c r="E29107" s="120"/>
      <c r="M29107" s="120"/>
      <c r="N29107" s="120"/>
      <c r="U29107" s="121"/>
      <c r="V29107" s="122"/>
      <c r="W29107" s="123"/>
      <c r="AC29107" s="123"/>
    </row>
    <row r="29108" spans="5:29" s="2" customFormat="1">
      <c r="E29108" s="120"/>
      <c r="M29108" s="120"/>
      <c r="N29108" s="120"/>
      <c r="U29108" s="121"/>
      <c r="V29108" s="122"/>
      <c r="W29108" s="123"/>
      <c r="AC29108" s="123"/>
    </row>
    <row r="29109" spans="5:29" s="2" customFormat="1">
      <c r="E29109" s="120"/>
      <c r="M29109" s="120"/>
      <c r="N29109" s="120"/>
      <c r="U29109" s="121"/>
      <c r="V29109" s="122"/>
      <c r="W29109" s="123"/>
      <c r="AC29109" s="123"/>
    </row>
    <row r="29110" spans="5:29" s="2" customFormat="1">
      <c r="E29110" s="120"/>
      <c r="M29110" s="120"/>
      <c r="N29110" s="120"/>
      <c r="U29110" s="121"/>
      <c r="V29110" s="122"/>
      <c r="W29110" s="123"/>
      <c r="AC29110" s="123"/>
    </row>
    <row r="29111" spans="5:29" s="2" customFormat="1">
      <c r="E29111" s="120"/>
      <c r="M29111" s="120"/>
      <c r="N29111" s="120"/>
      <c r="U29111" s="121"/>
      <c r="V29111" s="122"/>
      <c r="W29111" s="123"/>
      <c r="AC29111" s="123"/>
    </row>
    <row r="29112" spans="5:29" s="2" customFormat="1">
      <c r="E29112" s="120"/>
      <c r="M29112" s="120"/>
      <c r="N29112" s="120"/>
      <c r="U29112" s="121"/>
      <c r="V29112" s="122"/>
      <c r="W29112" s="123"/>
      <c r="AC29112" s="123"/>
    </row>
    <row r="29113" spans="5:29" s="2" customFormat="1">
      <c r="E29113" s="120"/>
      <c r="M29113" s="120"/>
      <c r="N29113" s="120"/>
      <c r="U29113" s="121"/>
      <c r="V29113" s="122"/>
      <c r="W29113" s="123"/>
      <c r="AC29113" s="123"/>
    </row>
    <row r="29114" spans="5:29" s="2" customFormat="1">
      <c r="E29114" s="120"/>
      <c r="M29114" s="120"/>
      <c r="N29114" s="120"/>
      <c r="U29114" s="121"/>
      <c r="V29114" s="122"/>
      <c r="W29114" s="123"/>
      <c r="AC29114" s="123"/>
    </row>
    <row r="29115" spans="5:29" s="2" customFormat="1">
      <c r="E29115" s="120"/>
      <c r="M29115" s="120"/>
      <c r="N29115" s="120"/>
      <c r="U29115" s="121"/>
      <c r="V29115" s="122"/>
      <c r="W29115" s="123"/>
      <c r="AC29115" s="123"/>
    </row>
    <row r="29116" spans="5:29" s="2" customFormat="1">
      <c r="E29116" s="120"/>
      <c r="M29116" s="120"/>
      <c r="N29116" s="120"/>
      <c r="U29116" s="121"/>
      <c r="V29116" s="122"/>
      <c r="W29116" s="123"/>
      <c r="AC29116" s="123"/>
    </row>
    <row r="29117" spans="5:29" s="2" customFormat="1">
      <c r="E29117" s="120"/>
      <c r="M29117" s="120"/>
      <c r="N29117" s="120"/>
      <c r="U29117" s="121"/>
      <c r="V29117" s="122"/>
      <c r="W29117" s="123"/>
      <c r="AC29117" s="123"/>
    </row>
    <row r="29118" spans="5:29" s="2" customFormat="1">
      <c r="E29118" s="120"/>
      <c r="M29118" s="120"/>
      <c r="N29118" s="120"/>
      <c r="U29118" s="121"/>
      <c r="V29118" s="122"/>
      <c r="W29118" s="123"/>
      <c r="AC29118" s="123"/>
    </row>
    <row r="29119" spans="5:29" s="2" customFormat="1">
      <c r="E29119" s="120"/>
      <c r="M29119" s="120"/>
      <c r="N29119" s="120"/>
      <c r="U29119" s="121"/>
      <c r="V29119" s="122"/>
      <c r="W29119" s="123"/>
      <c r="AC29119" s="123"/>
    </row>
    <row r="29120" spans="5:29" s="2" customFormat="1">
      <c r="E29120" s="120"/>
      <c r="M29120" s="120"/>
      <c r="N29120" s="120"/>
      <c r="U29120" s="121"/>
      <c r="V29120" s="122"/>
      <c r="W29120" s="123"/>
      <c r="AC29120" s="123"/>
    </row>
    <row r="29121" spans="5:29" s="2" customFormat="1">
      <c r="E29121" s="120"/>
      <c r="M29121" s="120"/>
      <c r="N29121" s="120"/>
      <c r="U29121" s="121"/>
      <c r="V29121" s="122"/>
      <c r="W29121" s="123"/>
      <c r="AC29121" s="123"/>
    </row>
    <row r="29122" spans="5:29" s="2" customFormat="1">
      <c r="E29122" s="120"/>
      <c r="M29122" s="120"/>
      <c r="N29122" s="120"/>
      <c r="U29122" s="121"/>
      <c r="V29122" s="122"/>
      <c r="W29122" s="123"/>
      <c r="AC29122" s="123"/>
    </row>
    <row r="29123" spans="5:29" s="2" customFormat="1">
      <c r="E29123" s="120"/>
      <c r="M29123" s="120"/>
      <c r="N29123" s="120"/>
      <c r="U29123" s="121"/>
      <c r="V29123" s="122"/>
      <c r="W29123" s="123"/>
      <c r="AC29123" s="123"/>
    </row>
    <row r="29124" spans="5:29" s="2" customFormat="1">
      <c r="E29124" s="120"/>
      <c r="M29124" s="120"/>
      <c r="N29124" s="120"/>
      <c r="U29124" s="121"/>
      <c r="V29124" s="122"/>
      <c r="W29124" s="123"/>
      <c r="AC29124" s="123"/>
    </row>
    <row r="29125" spans="5:29" s="2" customFormat="1">
      <c r="E29125" s="120"/>
      <c r="M29125" s="120"/>
      <c r="N29125" s="120"/>
      <c r="U29125" s="121"/>
      <c r="V29125" s="122"/>
      <c r="W29125" s="123"/>
      <c r="AC29125" s="123"/>
    </row>
    <row r="29126" spans="5:29" s="2" customFormat="1">
      <c r="E29126" s="120"/>
      <c r="M29126" s="120"/>
      <c r="N29126" s="120"/>
      <c r="U29126" s="121"/>
      <c r="V29126" s="122"/>
      <c r="W29126" s="123"/>
      <c r="AC29126" s="123"/>
    </row>
    <row r="29127" spans="5:29" s="2" customFormat="1">
      <c r="E29127" s="120"/>
      <c r="M29127" s="120"/>
      <c r="N29127" s="120"/>
      <c r="U29127" s="121"/>
      <c r="V29127" s="122"/>
      <c r="W29127" s="123"/>
      <c r="AC29127" s="123"/>
    </row>
    <row r="29128" spans="5:29" s="2" customFormat="1">
      <c r="E29128" s="120"/>
      <c r="M29128" s="120"/>
      <c r="N29128" s="120"/>
      <c r="U29128" s="121"/>
      <c r="V29128" s="122"/>
      <c r="W29128" s="123"/>
      <c r="AC29128" s="123"/>
    </row>
    <row r="29129" spans="5:29" s="2" customFormat="1">
      <c r="E29129" s="120"/>
      <c r="M29129" s="120"/>
      <c r="N29129" s="120"/>
      <c r="U29129" s="121"/>
      <c r="V29129" s="122"/>
      <c r="W29129" s="123"/>
      <c r="AC29129" s="123"/>
    </row>
    <row r="29130" spans="5:29" s="2" customFormat="1">
      <c r="E29130" s="120"/>
      <c r="M29130" s="120"/>
      <c r="N29130" s="120"/>
      <c r="U29130" s="121"/>
      <c r="V29130" s="122"/>
      <c r="W29130" s="123"/>
      <c r="AC29130" s="123"/>
    </row>
    <row r="29131" spans="5:29" s="2" customFormat="1">
      <c r="E29131" s="120"/>
      <c r="M29131" s="120"/>
      <c r="N29131" s="120"/>
      <c r="U29131" s="121"/>
      <c r="V29131" s="122"/>
      <c r="W29131" s="123"/>
      <c r="AC29131" s="123"/>
    </row>
    <row r="29132" spans="5:29" s="2" customFormat="1">
      <c r="E29132" s="120"/>
      <c r="M29132" s="120"/>
      <c r="N29132" s="120"/>
      <c r="U29132" s="121"/>
      <c r="V29132" s="122"/>
      <c r="W29132" s="123"/>
      <c r="AC29132" s="123"/>
    </row>
    <row r="29133" spans="5:29" s="2" customFormat="1">
      <c r="E29133" s="120"/>
      <c r="M29133" s="120"/>
      <c r="N29133" s="120"/>
      <c r="U29133" s="121"/>
      <c r="V29133" s="122"/>
      <c r="W29133" s="123"/>
      <c r="AC29133" s="123"/>
    </row>
    <row r="29134" spans="5:29" s="2" customFormat="1">
      <c r="E29134" s="120"/>
      <c r="M29134" s="120"/>
      <c r="N29134" s="120"/>
      <c r="U29134" s="121"/>
      <c r="V29134" s="122"/>
      <c r="W29134" s="123"/>
      <c r="AC29134" s="123"/>
    </row>
    <row r="29135" spans="5:29" s="2" customFormat="1">
      <c r="E29135" s="120"/>
      <c r="M29135" s="120"/>
      <c r="N29135" s="120"/>
      <c r="U29135" s="121"/>
      <c r="V29135" s="122"/>
      <c r="W29135" s="123"/>
      <c r="AC29135" s="123"/>
    </row>
    <row r="29136" spans="5:29" s="2" customFormat="1">
      <c r="E29136" s="120"/>
      <c r="M29136" s="120"/>
      <c r="N29136" s="120"/>
      <c r="U29136" s="121"/>
      <c r="V29136" s="122"/>
      <c r="W29136" s="123"/>
      <c r="AC29136" s="123"/>
    </row>
    <row r="29137" spans="5:29" s="2" customFormat="1">
      <c r="E29137" s="120"/>
      <c r="M29137" s="120"/>
      <c r="N29137" s="120"/>
      <c r="U29137" s="121"/>
      <c r="V29137" s="122"/>
      <c r="W29137" s="123"/>
      <c r="AC29137" s="123"/>
    </row>
    <row r="29138" spans="5:29" s="2" customFormat="1">
      <c r="E29138" s="120"/>
      <c r="M29138" s="120"/>
      <c r="N29138" s="120"/>
      <c r="U29138" s="121"/>
      <c r="V29138" s="122"/>
      <c r="W29138" s="123"/>
      <c r="AC29138" s="123"/>
    </row>
    <row r="29139" spans="5:29" s="2" customFormat="1">
      <c r="E29139" s="120"/>
      <c r="M29139" s="120"/>
      <c r="N29139" s="120"/>
      <c r="U29139" s="121"/>
      <c r="V29139" s="122"/>
      <c r="W29139" s="123"/>
      <c r="AC29139" s="123"/>
    </row>
    <row r="29140" spans="5:29" s="2" customFormat="1">
      <c r="E29140" s="120"/>
      <c r="M29140" s="120"/>
      <c r="N29140" s="120"/>
      <c r="U29140" s="121"/>
      <c r="V29140" s="122"/>
      <c r="W29140" s="123"/>
      <c r="AC29140" s="123"/>
    </row>
    <row r="29141" spans="5:29" s="2" customFormat="1">
      <c r="E29141" s="120"/>
      <c r="M29141" s="120"/>
      <c r="N29141" s="120"/>
      <c r="U29141" s="121"/>
      <c r="V29141" s="122"/>
      <c r="W29141" s="123"/>
      <c r="AC29141" s="123"/>
    </row>
    <row r="29142" spans="5:29" s="2" customFormat="1">
      <c r="E29142" s="120"/>
      <c r="M29142" s="120"/>
      <c r="N29142" s="120"/>
      <c r="U29142" s="121"/>
      <c r="V29142" s="122"/>
      <c r="W29142" s="123"/>
      <c r="AC29142" s="123"/>
    </row>
    <row r="29143" spans="5:29" s="2" customFormat="1">
      <c r="E29143" s="120"/>
      <c r="M29143" s="120"/>
      <c r="N29143" s="120"/>
      <c r="U29143" s="121"/>
      <c r="V29143" s="122"/>
      <c r="W29143" s="123"/>
      <c r="AC29143" s="123"/>
    </row>
    <row r="29144" spans="5:29" s="2" customFormat="1">
      <c r="E29144" s="120"/>
      <c r="M29144" s="120"/>
      <c r="N29144" s="120"/>
      <c r="U29144" s="121"/>
      <c r="V29144" s="122"/>
      <c r="W29144" s="123"/>
      <c r="AC29144" s="123"/>
    </row>
    <row r="29145" spans="5:29" s="2" customFormat="1">
      <c r="E29145" s="120"/>
      <c r="M29145" s="120"/>
      <c r="N29145" s="120"/>
      <c r="U29145" s="121"/>
      <c r="V29145" s="122"/>
      <c r="W29145" s="123"/>
      <c r="AC29145" s="123"/>
    </row>
    <row r="29146" spans="5:29" s="2" customFormat="1">
      <c r="E29146" s="120"/>
      <c r="M29146" s="120"/>
      <c r="N29146" s="120"/>
      <c r="U29146" s="121"/>
      <c r="V29146" s="122"/>
      <c r="W29146" s="123"/>
      <c r="AC29146" s="123"/>
    </row>
    <row r="29147" spans="5:29" s="2" customFormat="1">
      <c r="E29147" s="120"/>
      <c r="M29147" s="120"/>
      <c r="N29147" s="120"/>
      <c r="U29147" s="121"/>
      <c r="V29147" s="122"/>
      <c r="W29147" s="123"/>
      <c r="AC29147" s="123"/>
    </row>
    <row r="29148" spans="5:29" s="2" customFormat="1">
      <c r="E29148" s="120"/>
      <c r="M29148" s="120"/>
      <c r="N29148" s="120"/>
      <c r="U29148" s="121"/>
      <c r="V29148" s="122"/>
      <c r="W29148" s="123"/>
      <c r="AC29148" s="123"/>
    </row>
    <row r="29149" spans="5:29" s="2" customFormat="1">
      <c r="E29149" s="120"/>
      <c r="M29149" s="120"/>
      <c r="N29149" s="120"/>
      <c r="U29149" s="121"/>
      <c r="V29149" s="122"/>
      <c r="W29149" s="123"/>
      <c r="AC29149" s="123"/>
    </row>
    <row r="29150" spans="5:29" s="2" customFormat="1">
      <c r="E29150" s="120"/>
      <c r="M29150" s="120"/>
      <c r="N29150" s="120"/>
      <c r="U29150" s="121"/>
      <c r="V29150" s="122"/>
      <c r="W29150" s="123"/>
      <c r="AC29150" s="123"/>
    </row>
    <row r="29151" spans="5:29" s="2" customFormat="1">
      <c r="E29151" s="120"/>
      <c r="M29151" s="120"/>
      <c r="N29151" s="120"/>
      <c r="U29151" s="121"/>
      <c r="V29151" s="122"/>
      <c r="W29151" s="123"/>
      <c r="AC29151" s="123"/>
    </row>
    <row r="29152" spans="5:29" s="2" customFormat="1">
      <c r="E29152" s="120"/>
      <c r="M29152" s="120"/>
      <c r="N29152" s="120"/>
      <c r="U29152" s="121"/>
      <c r="V29152" s="122"/>
      <c r="W29152" s="123"/>
      <c r="AC29152" s="123"/>
    </row>
    <row r="29153" spans="5:29" s="2" customFormat="1">
      <c r="E29153" s="120"/>
      <c r="M29153" s="120"/>
      <c r="N29153" s="120"/>
      <c r="U29153" s="121"/>
      <c r="V29153" s="122"/>
      <c r="W29153" s="123"/>
      <c r="AC29153" s="123"/>
    </row>
    <row r="29154" spans="5:29" s="2" customFormat="1">
      <c r="E29154" s="120"/>
      <c r="M29154" s="120"/>
      <c r="N29154" s="120"/>
      <c r="U29154" s="121"/>
      <c r="V29154" s="122"/>
      <c r="W29154" s="123"/>
      <c r="AC29154" s="123"/>
    </row>
    <row r="29155" spans="5:29" s="2" customFormat="1">
      <c r="E29155" s="120"/>
      <c r="M29155" s="120"/>
      <c r="N29155" s="120"/>
      <c r="U29155" s="121"/>
      <c r="V29155" s="122"/>
      <c r="W29155" s="123"/>
      <c r="AC29155" s="123"/>
    </row>
    <row r="29156" spans="5:29" s="2" customFormat="1">
      <c r="E29156" s="120"/>
      <c r="M29156" s="120"/>
      <c r="N29156" s="120"/>
      <c r="U29156" s="121"/>
      <c r="V29156" s="122"/>
      <c r="W29156" s="123"/>
      <c r="AC29156" s="123"/>
    </row>
    <row r="29157" spans="5:29" s="2" customFormat="1">
      <c r="E29157" s="120"/>
      <c r="M29157" s="120"/>
      <c r="N29157" s="120"/>
      <c r="U29157" s="121"/>
      <c r="V29157" s="122"/>
      <c r="W29157" s="123"/>
      <c r="AC29157" s="123"/>
    </row>
    <row r="29158" spans="5:29" s="2" customFormat="1">
      <c r="E29158" s="120"/>
      <c r="M29158" s="120"/>
      <c r="N29158" s="120"/>
      <c r="U29158" s="121"/>
      <c r="V29158" s="122"/>
      <c r="W29158" s="123"/>
      <c r="AC29158" s="123"/>
    </row>
    <row r="29159" spans="5:29" s="2" customFormat="1">
      <c r="E29159" s="120"/>
      <c r="M29159" s="120"/>
      <c r="N29159" s="120"/>
      <c r="U29159" s="121"/>
      <c r="V29159" s="122"/>
      <c r="W29159" s="123"/>
      <c r="AC29159" s="123"/>
    </row>
    <row r="29160" spans="5:29" s="2" customFormat="1">
      <c r="E29160" s="120"/>
      <c r="M29160" s="120"/>
      <c r="N29160" s="120"/>
      <c r="U29160" s="121"/>
      <c r="V29160" s="122"/>
      <c r="W29160" s="123"/>
      <c r="AC29160" s="123"/>
    </row>
    <row r="29161" spans="5:29" s="2" customFormat="1">
      <c r="E29161" s="120"/>
      <c r="M29161" s="120"/>
      <c r="N29161" s="120"/>
      <c r="U29161" s="121"/>
      <c r="V29161" s="122"/>
      <c r="W29161" s="123"/>
      <c r="AC29161" s="123"/>
    </row>
    <row r="29162" spans="5:29" s="2" customFormat="1">
      <c r="E29162" s="120"/>
      <c r="M29162" s="120"/>
      <c r="N29162" s="120"/>
      <c r="U29162" s="121"/>
      <c r="V29162" s="122"/>
      <c r="W29162" s="123"/>
      <c r="AC29162" s="123"/>
    </row>
    <row r="29163" spans="5:29" s="2" customFormat="1">
      <c r="E29163" s="120"/>
      <c r="M29163" s="120"/>
      <c r="N29163" s="120"/>
      <c r="U29163" s="121"/>
      <c r="V29163" s="122"/>
      <c r="W29163" s="123"/>
      <c r="AC29163" s="123"/>
    </row>
    <row r="29164" spans="5:29" s="2" customFormat="1">
      <c r="E29164" s="120"/>
      <c r="M29164" s="120"/>
      <c r="N29164" s="120"/>
      <c r="U29164" s="121"/>
      <c r="V29164" s="122"/>
      <c r="W29164" s="123"/>
      <c r="AC29164" s="123"/>
    </row>
    <row r="29165" spans="5:29" s="2" customFormat="1">
      <c r="E29165" s="120"/>
      <c r="M29165" s="120"/>
      <c r="N29165" s="120"/>
      <c r="U29165" s="121"/>
      <c r="V29165" s="122"/>
      <c r="W29165" s="123"/>
      <c r="AC29165" s="123"/>
    </row>
    <row r="29166" spans="5:29" s="2" customFormat="1">
      <c r="E29166" s="120"/>
      <c r="M29166" s="120"/>
      <c r="N29166" s="120"/>
      <c r="U29166" s="121"/>
      <c r="V29166" s="122"/>
      <c r="W29166" s="123"/>
      <c r="AC29166" s="123"/>
    </row>
    <row r="29167" spans="5:29" s="2" customFormat="1">
      <c r="E29167" s="120"/>
      <c r="M29167" s="120"/>
      <c r="N29167" s="120"/>
      <c r="U29167" s="121"/>
      <c r="V29167" s="122"/>
      <c r="W29167" s="123"/>
      <c r="AC29167" s="123"/>
    </row>
    <row r="29168" spans="5:29" s="2" customFormat="1">
      <c r="E29168" s="120"/>
      <c r="M29168" s="120"/>
      <c r="N29168" s="120"/>
      <c r="U29168" s="121"/>
      <c r="V29168" s="122"/>
      <c r="W29168" s="123"/>
      <c r="AC29168" s="123"/>
    </row>
    <row r="29169" spans="5:29" s="2" customFormat="1">
      <c r="E29169" s="120"/>
      <c r="M29169" s="120"/>
      <c r="N29169" s="120"/>
      <c r="U29169" s="121"/>
      <c r="V29169" s="122"/>
      <c r="W29169" s="123"/>
      <c r="AC29169" s="123"/>
    </row>
    <row r="29170" spans="5:29" s="2" customFormat="1">
      <c r="E29170" s="120"/>
      <c r="M29170" s="120"/>
      <c r="N29170" s="120"/>
      <c r="U29170" s="121"/>
      <c r="V29170" s="122"/>
      <c r="W29170" s="123"/>
      <c r="AC29170" s="123"/>
    </row>
    <row r="29171" spans="5:29" s="2" customFormat="1">
      <c r="E29171" s="120"/>
      <c r="M29171" s="120"/>
      <c r="N29171" s="120"/>
      <c r="U29171" s="121"/>
      <c r="V29171" s="122"/>
      <c r="W29171" s="123"/>
      <c r="AC29171" s="123"/>
    </row>
    <row r="29172" spans="5:29" s="2" customFormat="1">
      <c r="E29172" s="120"/>
      <c r="M29172" s="120"/>
      <c r="N29172" s="120"/>
      <c r="U29172" s="121"/>
      <c r="V29172" s="122"/>
      <c r="W29172" s="123"/>
      <c r="AC29172" s="123"/>
    </row>
    <row r="29173" spans="5:29" s="2" customFormat="1">
      <c r="E29173" s="120"/>
      <c r="M29173" s="120"/>
      <c r="N29173" s="120"/>
      <c r="U29173" s="121"/>
      <c r="V29173" s="122"/>
      <c r="W29173" s="123"/>
      <c r="AC29173" s="123"/>
    </row>
    <row r="29174" spans="5:29" s="2" customFormat="1">
      <c r="E29174" s="120"/>
      <c r="M29174" s="120"/>
      <c r="N29174" s="120"/>
      <c r="U29174" s="121"/>
      <c r="V29174" s="122"/>
      <c r="W29174" s="123"/>
      <c r="AC29174" s="123"/>
    </row>
    <row r="29175" spans="5:29" s="2" customFormat="1">
      <c r="E29175" s="120"/>
      <c r="M29175" s="120"/>
      <c r="N29175" s="120"/>
      <c r="U29175" s="121"/>
      <c r="V29175" s="122"/>
      <c r="W29175" s="123"/>
      <c r="AC29175" s="123"/>
    </row>
    <row r="29176" spans="5:29" s="2" customFormat="1">
      <c r="E29176" s="120"/>
      <c r="M29176" s="120"/>
      <c r="N29176" s="120"/>
      <c r="U29176" s="121"/>
      <c r="V29176" s="122"/>
      <c r="W29176" s="123"/>
      <c r="AC29176" s="123"/>
    </row>
    <row r="29177" spans="5:29" s="2" customFormat="1">
      <c r="E29177" s="120"/>
      <c r="M29177" s="120"/>
      <c r="N29177" s="120"/>
      <c r="U29177" s="121"/>
      <c r="V29177" s="122"/>
      <c r="W29177" s="123"/>
      <c r="AC29177" s="123"/>
    </row>
    <row r="29178" spans="5:29" s="2" customFormat="1">
      <c r="E29178" s="120"/>
      <c r="M29178" s="120"/>
      <c r="N29178" s="120"/>
      <c r="U29178" s="121"/>
      <c r="V29178" s="122"/>
      <c r="W29178" s="123"/>
      <c r="AC29178" s="123"/>
    </row>
    <row r="29179" spans="5:29" s="2" customFormat="1">
      <c r="E29179" s="120"/>
      <c r="M29179" s="120"/>
      <c r="N29179" s="120"/>
      <c r="U29179" s="121"/>
      <c r="V29179" s="122"/>
      <c r="W29179" s="123"/>
      <c r="AC29179" s="123"/>
    </row>
    <row r="29180" spans="5:29" s="2" customFormat="1">
      <c r="E29180" s="120"/>
      <c r="M29180" s="120"/>
      <c r="N29180" s="120"/>
      <c r="U29180" s="121"/>
      <c r="V29180" s="122"/>
      <c r="W29180" s="123"/>
      <c r="AC29180" s="123"/>
    </row>
    <row r="29181" spans="5:29" s="2" customFormat="1">
      <c r="E29181" s="120"/>
      <c r="M29181" s="120"/>
      <c r="N29181" s="120"/>
      <c r="U29181" s="121"/>
      <c r="V29181" s="122"/>
      <c r="W29181" s="123"/>
      <c r="AC29181" s="123"/>
    </row>
    <row r="29182" spans="5:29" s="2" customFormat="1">
      <c r="E29182" s="120"/>
      <c r="M29182" s="120"/>
      <c r="N29182" s="120"/>
      <c r="U29182" s="121"/>
      <c r="V29182" s="122"/>
      <c r="W29182" s="123"/>
      <c r="AC29182" s="123"/>
    </row>
    <row r="29183" spans="5:29" s="2" customFormat="1">
      <c r="E29183" s="120"/>
      <c r="M29183" s="120"/>
      <c r="N29183" s="120"/>
      <c r="U29183" s="121"/>
      <c r="V29183" s="122"/>
      <c r="W29183" s="123"/>
      <c r="AC29183" s="123"/>
    </row>
    <row r="29184" spans="5:29" s="2" customFormat="1">
      <c r="E29184" s="120"/>
      <c r="M29184" s="120"/>
      <c r="N29184" s="120"/>
      <c r="U29184" s="121"/>
      <c r="V29184" s="122"/>
      <c r="W29184" s="123"/>
      <c r="AC29184" s="123"/>
    </row>
    <row r="29185" spans="5:29" s="2" customFormat="1">
      <c r="E29185" s="120"/>
      <c r="M29185" s="120"/>
      <c r="N29185" s="120"/>
      <c r="U29185" s="121"/>
      <c r="V29185" s="122"/>
      <c r="W29185" s="123"/>
      <c r="AC29185" s="123"/>
    </row>
    <row r="29186" spans="5:29" s="2" customFormat="1">
      <c r="E29186" s="120"/>
      <c r="M29186" s="120"/>
      <c r="N29186" s="120"/>
      <c r="U29186" s="121"/>
      <c r="V29186" s="122"/>
      <c r="W29186" s="123"/>
      <c r="AC29186" s="123"/>
    </row>
    <row r="29187" spans="5:29" s="2" customFormat="1">
      <c r="E29187" s="120"/>
      <c r="M29187" s="120"/>
      <c r="N29187" s="120"/>
      <c r="U29187" s="121"/>
      <c r="V29187" s="122"/>
      <c r="W29187" s="123"/>
      <c r="AC29187" s="123"/>
    </row>
    <row r="29188" spans="5:29" s="2" customFormat="1">
      <c r="E29188" s="120"/>
      <c r="M29188" s="120"/>
      <c r="N29188" s="120"/>
      <c r="U29188" s="121"/>
      <c r="V29188" s="122"/>
      <c r="W29188" s="123"/>
      <c r="AC29188" s="123"/>
    </row>
    <row r="29189" spans="5:29" s="2" customFormat="1">
      <c r="E29189" s="120"/>
      <c r="M29189" s="120"/>
      <c r="N29189" s="120"/>
      <c r="U29189" s="121"/>
      <c r="V29189" s="122"/>
      <c r="W29189" s="123"/>
      <c r="AC29189" s="123"/>
    </row>
    <row r="29190" spans="5:29" s="2" customFormat="1">
      <c r="E29190" s="120"/>
      <c r="M29190" s="120"/>
      <c r="N29190" s="120"/>
      <c r="U29190" s="121"/>
      <c r="V29190" s="122"/>
      <c r="W29190" s="123"/>
      <c r="AC29190" s="123"/>
    </row>
    <row r="29191" spans="5:29" s="2" customFormat="1">
      <c r="E29191" s="120"/>
      <c r="M29191" s="120"/>
      <c r="N29191" s="120"/>
      <c r="U29191" s="121"/>
      <c r="V29191" s="122"/>
      <c r="W29191" s="123"/>
      <c r="AC29191" s="123"/>
    </row>
    <row r="29192" spans="5:29" s="2" customFormat="1">
      <c r="E29192" s="120"/>
      <c r="M29192" s="120"/>
      <c r="N29192" s="120"/>
      <c r="U29192" s="121"/>
      <c r="V29192" s="122"/>
      <c r="W29192" s="123"/>
      <c r="AC29192" s="123"/>
    </row>
    <row r="29193" spans="5:29" s="2" customFormat="1">
      <c r="E29193" s="120"/>
      <c r="M29193" s="120"/>
      <c r="N29193" s="120"/>
      <c r="U29193" s="121"/>
      <c r="V29193" s="122"/>
      <c r="W29193" s="123"/>
      <c r="AC29193" s="123"/>
    </row>
    <row r="29194" spans="5:29" s="2" customFormat="1">
      <c r="E29194" s="120"/>
      <c r="M29194" s="120"/>
      <c r="N29194" s="120"/>
      <c r="U29194" s="121"/>
      <c r="V29194" s="122"/>
      <c r="W29194" s="123"/>
      <c r="AC29194" s="123"/>
    </row>
    <row r="29195" spans="5:29" s="2" customFormat="1">
      <c r="E29195" s="120"/>
      <c r="M29195" s="120"/>
      <c r="N29195" s="120"/>
      <c r="U29195" s="121"/>
      <c r="V29195" s="122"/>
      <c r="W29195" s="123"/>
      <c r="AC29195" s="123"/>
    </row>
    <row r="29196" spans="5:29" s="2" customFormat="1">
      <c r="E29196" s="120"/>
      <c r="M29196" s="120"/>
      <c r="N29196" s="120"/>
      <c r="U29196" s="121"/>
      <c r="V29196" s="122"/>
      <c r="W29196" s="123"/>
      <c r="AC29196" s="123"/>
    </row>
    <row r="29197" spans="5:29" s="2" customFormat="1">
      <c r="E29197" s="120"/>
      <c r="M29197" s="120"/>
      <c r="N29197" s="120"/>
      <c r="U29197" s="121"/>
      <c r="V29197" s="122"/>
      <c r="W29197" s="123"/>
      <c r="AC29197" s="123"/>
    </row>
    <row r="29198" spans="5:29" s="2" customFormat="1">
      <c r="E29198" s="120"/>
      <c r="M29198" s="120"/>
      <c r="N29198" s="120"/>
      <c r="U29198" s="121"/>
      <c r="V29198" s="122"/>
      <c r="W29198" s="123"/>
      <c r="AC29198" s="123"/>
    </row>
    <row r="29199" spans="5:29" s="2" customFormat="1">
      <c r="E29199" s="120"/>
      <c r="M29199" s="120"/>
      <c r="N29199" s="120"/>
      <c r="U29199" s="121"/>
      <c r="V29199" s="122"/>
      <c r="W29199" s="123"/>
      <c r="AC29199" s="123"/>
    </row>
    <row r="29200" spans="5:29" s="2" customFormat="1">
      <c r="E29200" s="120"/>
      <c r="M29200" s="120"/>
      <c r="N29200" s="120"/>
      <c r="U29200" s="121"/>
      <c r="V29200" s="122"/>
      <c r="W29200" s="123"/>
      <c r="AC29200" s="123"/>
    </row>
    <row r="29201" spans="5:29" s="2" customFormat="1">
      <c r="E29201" s="120"/>
      <c r="M29201" s="120"/>
      <c r="N29201" s="120"/>
      <c r="U29201" s="121"/>
      <c r="V29201" s="122"/>
      <c r="W29201" s="123"/>
      <c r="AC29201" s="123"/>
    </row>
    <row r="29202" spans="5:29" s="2" customFormat="1">
      <c r="E29202" s="120"/>
      <c r="M29202" s="120"/>
      <c r="N29202" s="120"/>
      <c r="U29202" s="121"/>
      <c r="V29202" s="122"/>
      <c r="W29202" s="123"/>
      <c r="AC29202" s="123"/>
    </row>
    <row r="29203" spans="5:29" s="2" customFormat="1">
      <c r="E29203" s="120"/>
      <c r="M29203" s="120"/>
      <c r="N29203" s="120"/>
      <c r="U29203" s="121"/>
      <c r="V29203" s="122"/>
      <c r="W29203" s="123"/>
      <c r="AC29203" s="123"/>
    </row>
    <row r="29204" spans="5:29" s="2" customFormat="1">
      <c r="E29204" s="120"/>
      <c r="M29204" s="120"/>
      <c r="N29204" s="120"/>
      <c r="U29204" s="121"/>
      <c r="V29204" s="122"/>
      <c r="W29204" s="123"/>
      <c r="AC29204" s="123"/>
    </row>
    <row r="29205" spans="5:29" s="2" customFormat="1">
      <c r="E29205" s="120"/>
      <c r="M29205" s="120"/>
      <c r="N29205" s="120"/>
      <c r="U29205" s="121"/>
      <c r="V29205" s="122"/>
      <c r="W29205" s="123"/>
      <c r="AC29205" s="123"/>
    </row>
    <row r="29206" spans="5:29" s="2" customFormat="1">
      <c r="E29206" s="120"/>
      <c r="M29206" s="120"/>
      <c r="N29206" s="120"/>
      <c r="U29206" s="121"/>
      <c r="V29206" s="122"/>
      <c r="W29206" s="123"/>
      <c r="AC29206" s="123"/>
    </row>
    <row r="29207" spans="5:29" s="2" customFormat="1">
      <c r="E29207" s="120"/>
      <c r="M29207" s="120"/>
      <c r="N29207" s="120"/>
      <c r="U29207" s="121"/>
      <c r="V29207" s="122"/>
      <c r="W29207" s="123"/>
      <c r="AC29207" s="123"/>
    </row>
    <row r="29208" spans="5:29" s="2" customFormat="1">
      <c r="E29208" s="120"/>
      <c r="M29208" s="120"/>
      <c r="N29208" s="120"/>
      <c r="U29208" s="121"/>
      <c r="V29208" s="122"/>
      <c r="W29208" s="123"/>
      <c r="AC29208" s="123"/>
    </row>
    <row r="29209" spans="5:29" s="2" customFormat="1">
      <c r="E29209" s="120"/>
      <c r="M29209" s="120"/>
      <c r="N29209" s="120"/>
      <c r="U29209" s="121"/>
      <c r="V29209" s="122"/>
      <c r="W29209" s="123"/>
      <c r="AC29209" s="123"/>
    </row>
    <row r="29210" spans="5:29" s="2" customFormat="1">
      <c r="E29210" s="120"/>
      <c r="M29210" s="120"/>
      <c r="N29210" s="120"/>
      <c r="U29210" s="121"/>
      <c r="V29210" s="122"/>
      <c r="W29210" s="123"/>
      <c r="AC29210" s="123"/>
    </row>
    <row r="29211" spans="5:29" s="2" customFormat="1">
      <c r="E29211" s="120"/>
      <c r="M29211" s="120"/>
      <c r="N29211" s="120"/>
      <c r="U29211" s="121"/>
      <c r="V29211" s="122"/>
      <c r="W29211" s="123"/>
      <c r="AC29211" s="123"/>
    </row>
    <row r="29212" spans="5:29" s="2" customFormat="1">
      <c r="E29212" s="120"/>
      <c r="M29212" s="120"/>
      <c r="N29212" s="120"/>
      <c r="U29212" s="121"/>
      <c r="V29212" s="122"/>
      <c r="W29212" s="123"/>
      <c r="AC29212" s="123"/>
    </row>
    <row r="29213" spans="5:29" s="2" customFormat="1">
      <c r="E29213" s="120"/>
      <c r="M29213" s="120"/>
      <c r="N29213" s="120"/>
      <c r="U29213" s="121"/>
      <c r="V29213" s="122"/>
      <c r="W29213" s="123"/>
      <c r="AC29213" s="123"/>
    </row>
    <row r="29214" spans="5:29" s="2" customFormat="1">
      <c r="E29214" s="120"/>
      <c r="M29214" s="120"/>
      <c r="N29214" s="120"/>
      <c r="U29214" s="121"/>
      <c r="V29214" s="122"/>
      <c r="W29214" s="123"/>
      <c r="AC29214" s="123"/>
    </row>
    <row r="29215" spans="5:29" s="2" customFormat="1">
      <c r="E29215" s="120"/>
      <c r="M29215" s="120"/>
      <c r="N29215" s="120"/>
      <c r="U29215" s="121"/>
      <c r="V29215" s="122"/>
      <c r="W29215" s="123"/>
      <c r="AC29215" s="123"/>
    </row>
    <row r="29216" spans="5:29" s="2" customFormat="1">
      <c r="E29216" s="120"/>
      <c r="M29216" s="120"/>
      <c r="N29216" s="120"/>
      <c r="U29216" s="121"/>
      <c r="V29216" s="122"/>
      <c r="W29216" s="123"/>
      <c r="AC29216" s="123"/>
    </row>
    <row r="29217" spans="5:29" s="2" customFormat="1">
      <c r="E29217" s="120"/>
      <c r="M29217" s="120"/>
      <c r="N29217" s="120"/>
      <c r="U29217" s="121"/>
      <c r="V29217" s="122"/>
      <c r="W29217" s="123"/>
      <c r="AC29217" s="123"/>
    </row>
    <row r="29218" spans="5:29" s="2" customFormat="1">
      <c r="E29218" s="120"/>
      <c r="M29218" s="120"/>
      <c r="N29218" s="120"/>
      <c r="U29218" s="121"/>
      <c r="V29218" s="122"/>
      <c r="W29218" s="123"/>
      <c r="AC29218" s="123"/>
    </row>
    <row r="29219" spans="5:29" s="2" customFormat="1">
      <c r="E29219" s="120"/>
      <c r="M29219" s="120"/>
      <c r="N29219" s="120"/>
      <c r="U29219" s="121"/>
      <c r="V29219" s="122"/>
      <c r="W29219" s="123"/>
      <c r="AC29219" s="123"/>
    </row>
    <row r="29220" spans="5:29" s="2" customFormat="1">
      <c r="E29220" s="120"/>
      <c r="M29220" s="120"/>
      <c r="N29220" s="120"/>
      <c r="U29220" s="121"/>
      <c r="V29220" s="122"/>
      <c r="W29220" s="123"/>
      <c r="AC29220" s="123"/>
    </row>
    <row r="29221" spans="5:29" s="2" customFormat="1">
      <c r="E29221" s="120"/>
      <c r="M29221" s="120"/>
      <c r="N29221" s="120"/>
      <c r="U29221" s="121"/>
      <c r="V29221" s="122"/>
      <c r="W29221" s="123"/>
      <c r="AC29221" s="123"/>
    </row>
    <row r="29222" spans="5:29" s="2" customFormat="1">
      <c r="E29222" s="120"/>
      <c r="M29222" s="120"/>
      <c r="N29222" s="120"/>
      <c r="U29222" s="121"/>
      <c r="V29222" s="122"/>
      <c r="W29222" s="123"/>
      <c r="AC29222" s="123"/>
    </row>
    <row r="29223" spans="5:29" s="2" customFormat="1">
      <c r="E29223" s="120"/>
      <c r="M29223" s="120"/>
      <c r="N29223" s="120"/>
      <c r="U29223" s="121"/>
      <c r="V29223" s="122"/>
      <c r="W29223" s="123"/>
      <c r="AC29223" s="123"/>
    </row>
    <row r="29224" spans="5:29" s="2" customFormat="1">
      <c r="E29224" s="120"/>
      <c r="M29224" s="120"/>
      <c r="N29224" s="120"/>
      <c r="U29224" s="121"/>
      <c r="V29224" s="122"/>
      <c r="W29224" s="123"/>
      <c r="AC29224" s="123"/>
    </row>
    <row r="29225" spans="5:29" s="2" customFormat="1">
      <c r="E29225" s="120"/>
      <c r="M29225" s="120"/>
      <c r="N29225" s="120"/>
      <c r="U29225" s="121"/>
      <c r="V29225" s="122"/>
      <c r="W29225" s="123"/>
      <c r="AC29225" s="123"/>
    </row>
    <row r="29226" spans="5:29" s="2" customFormat="1">
      <c r="E29226" s="120"/>
      <c r="M29226" s="120"/>
      <c r="N29226" s="120"/>
      <c r="U29226" s="121"/>
      <c r="V29226" s="122"/>
      <c r="W29226" s="123"/>
      <c r="AC29226" s="123"/>
    </row>
    <row r="29227" spans="5:29" s="2" customFormat="1">
      <c r="E29227" s="120"/>
      <c r="M29227" s="120"/>
      <c r="N29227" s="120"/>
      <c r="U29227" s="121"/>
      <c r="V29227" s="122"/>
      <c r="W29227" s="123"/>
      <c r="AC29227" s="123"/>
    </row>
    <row r="29228" spans="5:29" s="2" customFormat="1">
      <c r="E29228" s="120"/>
      <c r="M29228" s="120"/>
      <c r="N29228" s="120"/>
      <c r="U29228" s="121"/>
      <c r="V29228" s="122"/>
      <c r="W29228" s="123"/>
      <c r="AC29228" s="123"/>
    </row>
    <row r="29229" spans="5:29" s="2" customFormat="1">
      <c r="E29229" s="120"/>
      <c r="M29229" s="120"/>
      <c r="N29229" s="120"/>
      <c r="U29229" s="121"/>
      <c r="V29229" s="122"/>
      <c r="W29229" s="123"/>
      <c r="AC29229" s="123"/>
    </row>
    <row r="29230" spans="5:29" s="2" customFormat="1">
      <c r="E29230" s="120"/>
      <c r="M29230" s="120"/>
      <c r="N29230" s="120"/>
      <c r="U29230" s="121"/>
      <c r="V29230" s="122"/>
      <c r="W29230" s="123"/>
      <c r="AC29230" s="123"/>
    </row>
    <row r="29231" spans="5:29" s="2" customFormat="1">
      <c r="E29231" s="120"/>
      <c r="M29231" s="120"/>
      <c r="N29231" s="120"/>
      <c r="U29231" s="121"/>
      <c r="V29231" s="122"/>
      <c r="W29231" s="123"/>
      <c r="AC29231" s="123"/>
    </row>
    <row r="29232" spans="5:29" s="2" customFormat="1">
      <c r="E29232" s="120"/>
      <c r="M29232" s="120"/>
      <c r="N29232" s="120"/>
      <c r="U29232" s="121"/>
      <c r="V29232" s="122"/>
      <c r="W29232" s="123"/>
      <c r="AC29232" s="123"/>
    </row>
    <row r="29233" spans="5:29" s="2" customFormat="1">
      <c r="E29233" s="120"/>
      <c r="M29233" s="120"/>
      <c r="N29233" s="120"/>
      <c r="U29233" s="121"/>
      <c r="V29233" s="122"/>
      <c r="W29233" s="123"/>
      <c r="AC29233" s="123"/>
    </row>
    <row r="29234" spans="5:29" s="2" customFormat="1">
      <c r="E29234" s="120"/>
      <c r="M29234" s="120"/>
      <c r="N29234" s="120"/>
      <c r="U29234" s="121"/>
      <c r="V29234" s="122"/>
      <c r="W29234" s="123"/>
      <c r="AC29234" s="123"/>
    </row>
    <row r="29235" spans="5:29" s="2" customFormat="1">
      <c r="E29235" s="120"/>
      <c r="M29235" s="120"/>
      <c r="N29235" s="120"/>
      <c r="U29235" s="121"/>
      <c r="V29235" s="122"/>
      <c r="W29235" s="123"/>
      <c r="AC29235" s="123"/>
    </row>
    <row r="29236" spans="5:29" s="2" customFormat="1">
      <c r="E29236" s="120"/>
      <c r="M29236" s="120"/>
      <c r="N29236" s="120"/>
      <c r="U29236" s="121"/>
      <c r="V29236" s="122"/>
      <c r="W29236" s="123"/>
      <c r="AC29236" s="123"/>
    </row>
    <row r="29237" spans="5:29" s="2" customFormat="1">
      <c r="E29237" s="120"/>
      <c r="M29237" s="120"/>
      <c r="N29237" s="120"/>
      <c r="U29237" s="121"/>
      <c r="V29237" s="122"/>
      <c r="W29237" s="123"/>
      <c r="AC29237" s="123"/>
    </row>
    <row r="29238" spans="5:29" s="2" customFormat="1">
      <c r="E29238" s="120"/>
      <c r="M29238" s="120"/>
      <c r="N29238" s="120"/>
      <c r="U29238" s="121"/>
      <c r="V29238" s="122"/>
      <c r="W29238" s="123"/>
      <c r="AC29238" s="123"/>
    </row>
    <row r="29239" spans="5:29" s="2" customFormat="1">
      <c r="E29239" s="120"/>
      <c r="M29239" s="120"/>
      <c r="N29239" s="120"/>
      <c r="U29239" s="121"/>
      <c r="V29239" s="122"/>
      <c r="W29239" s="123"/>
      <c r="AC29239" s="123"/>
    </row>
    <row r="29240" spans="5:29" s="2" customFormat="1">
      <c r="E29240" s="120"/>
      <c r="M29240" s="120"/>
      <c r="N29240" s="120"/>
      <c r="U29240" s="121"/>
      <c r="V29240" s="122"/>
      <c r="W29240" s="123"/>
      <c r="AC29240" s="123"/>
    </row>
    <row r="29241" spans="5:29" s="2" customFormat="1">
      <c r="E29241" s="120"/>
      <c r="M29241" s="120"/>
      <c r="N29241" s="120"/>
      <c r="U29241" s="121"/>
      <c r="V29241" s="122"/>
      <c r="W29241" s="123"/>
      <c r="AC29241" s="123"/>
    </row>
    <row r="29242" spans="5:29" s="2" customFormat="1">
      <c r="E29242" s="120"/>
      <c r="M29242" s="120"/>
      <c r="N29242" s="120"/>
      <c r="U29242" s="121"/>
      <c r="V29242" s="122"/>
      <c r="W29242" s="123"/>
      <c r="AC29242" s="123"/>
    </row>
    <row r="29243" spans="5:29" s="2" customFormat="1">
      <c r="E29243" s="120"/>
      <c r="M29243" s="120"/>
      <c r="N29243" s="120"/>
      <c r="U29243" s="121"/>
      <c r="V29243" s="122"/>
      <c r="W29243" s="123"/>
      <c r="AC29243" s="123"/>
    </row>
    <row r="29244" spans="5:29" s="2" customFormat="1">
      <c r="E29244" s="120"/>
      <c r="M29244" s="120"/>
      <c r="N29244" s="120"/>
      <c r="U29244" s="121"/>
      <c r="V29244" s="122"/>
      <c r="W29244" s="123"/>
      <c r="AC29244" s="123"/>
    </row>
    <row r="29245" spans="5:29" s="2" customFormat="1">
      <c r="E29245" s="120"/>
      <c r="M29245" s="120"/>
      <c r="N29245" s="120"/>
      <c r="U29245" s="121"/>
      <c r="V29245" s="122"/>
      <c r="W29245" s="123"/>
      <c r="AC29245" s="123"/>
    </row>
    <row r="29246" spans="5:29" s="2" customFormat="1">
      <c r="E29246" s="120"/>
      <c r="M29246" s="120"/>
      <c r="N29246" s="120"/>
      <c r="U29246" s="121"/>
      <c r="V29246" s="122"/>
      <c r="W29246" s="123"/>
      <c r="AC29246" s="123"/>
    </row>
    <row r="29247" spans="5:29" s="2" customFormat="1">
      <c r="E29247" s="120"/>
      <c r="M29247" s="120"/>
      <c r="N29247" s="120"/>
      <c r="U29247" s="121"/>
      <c r="V29247" s="122"/>
      <c r="W29247" s="123"/>
      <c r="AC29247" s="123"/>
    </row>
    <row r="29248" spans="5:29" s="2" customFormat="1">
      <c r="E29248" s="120"/>
      <c r="M29248" s="120"/>
      <c r="N29248" s="120"/>
      <c r="U29248" s="121"/>
      <c r="V29248" s="122"/>
      <c r="W29248" s="123"/>
      <c r="AC29248" s="123"/>
    </row>
    <row r="29249" spans="5:29" s="2" customFormat="1">
      <c r="E29249" s="120"/>
      <c r="M29249" s="120"/>
      <c r="N29249" s="120"/>
      <c r="U29249" s="121"/>
      <c r="V29249" s="122"/>
      <c r="W29249" s="123"/>
      <c r="AC29249" s="123"/>
    </row>
    <row r="29250" spans="5:29" s="2" customFormat="1">
      <c r="E29250" s="120"/>
      <c r="M29250" s="120"/>
      <c r="N29250" s="120"/>
      <c r="U29250" s="121"/>
      <c r="V29250" s="122"/>
      <c r="W29250" s="123"/>
      <c r="AC29250" s="123"/>
    </row>
    <row r="29251" spans="5:29" s="2" customFormat="1">
      <c r="E29251" s="120"/>
      <c r="M29251" s="120"/>
      <c r="N29251" s="120"/>
      <c r="U29251" s="121"/>
      <c r="V29251" s="122"/>
      <c r="W29251" s="123"/>
      <c r="AC29251" s="123"/>
    </row>
    <row r="29252" spans="5:29" s="2" customFormat="1">
      <c r="E29252" s="120"/>
      <c r="M29252" s="120"/>
      <c r="N29252" s="120"/>
      <c r="U29252" s="121"/>
      <c r="V29252" s="122"/>
      <c r="W29252" s="123"/>
      <c r="AC29252" s="123"/>
    </row>
    <row r="29253" spans="5:29" s="2" customFormat="1">
      <c r="E29253" s="120"/>
      <c r="M29253" s="120"/>
      <c r="N29253" s="120"/>
      <c r="U29253" s="121"/>
      <c r="V29253" s="122"/>
      <c r="W29253" s="123"/>
      <c r="AC29253" s="123"/>
    </row>
    <row r="29254" spans="5:29" s="2" customFormat="1">
      <c r="E29254" s="120"/>
      <c r="M29254" s="120"/>
      <c r="N29254" s="120"/>
      <c r="U29254" s="121"/>
      <c r="V29254" s="122"/>
      <c r="W29254" s="123"/>
      <c r="AC29254" s="123"/>
    </row>
    <row r="29255" spans="5:29" s="2" customFormat="1">
      <c r="E29255" s="120"/>
      <c r="M29255" s="120"/>
      <c r="N29255" s="120"/>
      <c r="U29255" s="121"/>
      <c r="V29255" s="122"/>
      <c r="W29255" s="123"/>
      <c r="AC29255" s="123"/>
    </row>
    <row r="29256" spans="5:29" s="2" customFormat="1">
      <c r="E29256" s="120"/>
      <c r="M29256" s="120"/>
      <c r="N29256" s="120"/>
      <c r="U29256" s="121"/>
      <c r="V29256" s="122"/>
      <c r="W29256" s="123"/>
      <c r="AC29256" s="123"/>
    </row>
    <row r="29257" spans="5:29" s="2" customFormat="1">
      <c r="E29257" s="120"/>
      <c r="M29257" s="120"/>
      <c r="N29257" s="120"/>
      <c r="U29257" s="121"/>
      <c r="V29257" s="122"/>
      <c r="W29257" s="123"/>
      <c r="AC29257" s="123"/>
    </row>
    <row r="29258" spans="5:29" s="2" customFormat="1">
      <c r="E29258" s="120"/>
      <c r="M29258" s="120"/>
      <c r="N29258" s="120"/>
      <c r="U29258" s="121"/>
      <c r="V29258" s="122"/>
      <c r="W29258" s="123"/>
      <c r="AC29258" s="123"/>
    </row>
    <row r="29259" spans="5:29" s="2" customFormat="1">
      <c r="E29259" s="120"/>
      <c r="M29259" s="120"/>
      <c r="N29259" s="120"/>
      <c r="U29259" s="121"/>
      <c r="V29259" s="122"/>
      <c r="W29259" s="123"/>
      <c r="AC29259" s="123"/>
    </row>
    <row r="29260" spans="5:29" s="2" customFormat="1">
      <c r="E29260" s="120"/>
      <c r="M29260" s="120"/>
      <c r="N29260" s="120"/>
      <c r="U29260" s="121"/>
      <c r="V29260" s="122"/>
      <c r="W29260" s="123"/>
      <c r="AC29260" s="123"/>
    </row>
    <row r="29261" spans="5:29" s="2" customFormat="1">
      <c r="E29261" s="120"/>
      <c r="M29261" s="120"/>
      <c r="N29261" s="120"/>
      <c r="U29261" s="121"/>
      <c r="V29261" s="122"/>
      <c r="W29261" s="123"/>
      <c r="AC29261" s="123"/>
    </row>
    <row r="29262" spans="5:29" s="2" customFormat="1">
      <c r="E29262" s="120"/>
      <c r="M29262" s="120"/>
      <c r="N29262" s="120"/>
      <c r="U29262" s="121"/>
      <c r="V29262" s="122"/>
      <c r="W29262" s="123"/>
      <c r="AC29262" s="123"/>
    </row>
    <row r="29263" spans="5:29" s="2" customFormat="1">
      <c r="E29263" s="120"/>
      <c r="M29263" s="120"/>
      <c r="N29263" s="120"/>
      <c r="U29263" s="121"/>
      <c r="V29263" s="122"/>
      <c r="W29263" s="123"/>
      <c r="AC29263" s="123"/>
    </row>
    <row r="29264" spans="5:29" s="2" customFormat="1">
      <c r="E29264" s="120"/>
      <c r="M29264" s="120"/>
      <c r="N29264" s="120"/>
      <c r="U29264" s="121"/>
      <c r="V29264" s="122"/>
      <c r="W29264" s="123"/>
      <c r="AC29264" s="123"/>
    </row>
    <row r="29265" spans="5:29" s="2" customFormat="1">
      <c r="E29265" s="120"/>
      <c r="M29265" s="120"/>
      <c r="N29265" s="120"/>
      <c r="U29265" s="121"/>
      <c r="V29265" s="122"/>
      <c r="W29265" s="123"/>
      <c r="AC29265" s="123"/>
    </row>
    <row r="29266" spans="5:29" s="2" customFormat="1">
      <c r="E29266" s="120"/>
      <c r="M29266" s="120"/>
      <c r="N29266" s="120"/>
      <c r="U29266" s="121"/>
      <c r="V29266" s="122"/>
      <c r="W29266" s="123"/>
      <c r="AC29266" s="123"/>
    </row>
    <row r="29267" spans="5:29" s="2" customFormat="1">
      <c r="E29267" s="120"/>
      <c r="M29267" s="120"/>
      <c r="N29267" s="120"/>
      <c r="U29267" s="121"/>
      <c r="V29267" s="122"/>
      <c r="W29267" s="123"/>
      <c r="AC29267" s="123"/>
    </row>
    <row r="29268" spans="5:29" s="2" customFormat="1">
      <c r="E29268" s="120"/>
      <c r="M29268" s="120"/>
      <c r="N29268" s="120"/>
      <c r="U29268" s="121"/>
      <c r="V29268" s="122"/>
      <c r="W29268" s="123"/>
      <c r="AC29268" s="123"/>
    </row>
    <row r="29269" spans="5:29" s="2" customFormat="1">
      <c r="E29269" s="120"/>
      <c r="M29269" s="120"/>
      <c r="N29269" s="120"/>
      <c r="U29269" s="121"/>
      <c r="V29269" s="122"/>
      <c r="W29269" s="123"/>
      <c r="AC29269" s="123"/>
    </row>
    <row r="29270" spans="5:29" s="2" customFormat="1">
      <c r="E29270" s="120"/>
      <c r="M29270" s="120"/>
      <c r="N29270" s="120"/>
      <c r="U29270" s="121"/>
      <c r="V29270" s="122"/>
      <c r="W29270" s="123"/>
      <c r="AC29270" s="123"/>
    </row>
    <row r="29271" spans="5:29" s="2" customFormat="1">
      <c r="E29271" s="120"/>
      <c r="M29271" s="120"/>
      <c r="N29271" s="120"/>
      <c r="U29271" s="121"/>
      <c r="V29271" s="122"/>
      <c r="W29271" s="123"/>
      <c r="AC29271" s="123"/>
    </row>
    <row r="29272" spans="5:29" s="2" customFormat="1">
      <c r="E29272" s="120"/>
      <c r="M29272" s="120"/>
      <c r="N29272" s="120"/>
      <c r="U29272" s="121"/>
      <c r="V29272" s="122"/>
      <c r="W29272" s="123"/>
      <c r="AC29272" s="123"/>
    </row>
    <row r="29273" spans="5:29" s="2" customFormat="1">
      <c r="E29273" s="120"/>
      <c r="M29273" s="120"/>
      <c r="N29273" s="120"/>
      <c r="U29273" s="121"/>
      <c r="V29273" s="122"/>
      <c r="W29273" s="123"/>
      <c r="AC29273" s="123"/>
    </row>
    <row r="29274" spans="5:29" s="2" customFormat="1">
      <c r="E29274" s="120"/>
      <c r="M29274" s="120"/>
      <c r="N29274" s="120"/>
      <c r="U29274" s="121"/>
      <c r="V29274" s="122"/>
      <c r="W29274" s="123"/>
      <c r="AC29274" s="123"/>
    </row>
    <row r="29275" spans="5:29" s="2" customFormat="1">
      <c r="E29275" s="120"/>
      <c r="M29275" s="120"/>
      <c r="N29275" s="120"/>
      <c r="U29275" s="121"/>
      <c r="V29275" s="122"/>
      <c r="W29275" s="123"/>
      <c r="AC29275" s="123"/>
    </row>
    <row r="29276" spans="5:29" s="2" customFormat="1">
      <c r="E29276" s="120"/>
      <c r="M29276" s="120"/>
      <c r="N29276" s="120"/>
      <c r="U29276" s="121"/>
      <c r="V29276" s="122"/>
      <c r="W29276" s="123"/>
      <c r="AC29276" s="123"/>
    </row>
    <row r="29277" spans="5:29" s="2" customFormat="1">
      <c r="E29277" s="120"/>
      <c r="M29277" s="120"/>
      <c r="N29277" s="120"/>
      <c r="U29277" s="121"/>
      <c r="V29277" s="122"/>
      <c r="W29277" s="123"/>
      <c r="AC29277" s="123"/>
    </row>
    <row r="29278" spans="5:29" s="2" customFormat="1">
      <c r="E29278" s="120"/>
      <c r="M29278" s="120"/>
      <c r="N29278" s="120"/>
      <c r="U29278" s="121"/>
      <c r="V29278" s="122"/>
      <c r="W29278" s="123"/>
      <c r="AC29278" s="123"/>
    </row>
    <row r="29279" spans="5:29" s="2" customFormat="1">
      <c r="E29279" s="120"/>
      <c r="M29279" s="120"/>
      <c r="N29279" s="120"/>
      <c r="U29279" s="121"/>
      <c r="V29279" s="122"/>
      <c r="W29279" s="123"/>
      <c r="AC29279" s="123"/>
    </row>
    <row r="29280" spans="5:29" s="2" customFormat="1">
      <c r="E29280" s="120"/>
      <c r="M29280" s="120"/>
      <c r="N29280" s="120"/>
      <c r="U29280" s="121"/>
      <c r="V29280" s="122"/>
      <c r="W29280" s="123"/>
      <c r="AC29280" s="123"/>
    </row>
    <row r="29281" spans="5:29" s="2" customFormat="1">
      <c r="E29281" s="120"/>
      <c r="M29281" s="120"/>
      <c r="N29281" s="120"/>
      <c r="U29281" s="121"/>
      <c r="V29281" s="122"/>
      <c r="W29281" s="123"/>
      <c r="AC29281" s="123"/>
    </row>
    <row r="29282" spans="5:29" s="2" customFormat="1">
      <c r="E29282" s="120"/>
      <c r="M29282" s="120"/>
      <c r="N29282" s="120"/>
      <c r="U29282" s="121"/>
      <c r="V29282" s="122"/>
      <c r="W29282" s="123"/>
      <c r="AC29282" s="123"/>
    </row>
    <row r="29283" spans="5:29" s="2" customFormat="1">
      <c r="E29283" s="120"/>
      <c r="M29283" s="120"/>
      <c r="N29283" s="120"/>
      <c r="U29283" s="121"/>
      <c r="V29283" s="122"/>
      <c r="W29283" s="123"/>
      <c r="AC29283" s="123"/>
    </row>
    <row r="29284" spans="5:29" s="2" customFormat="1">
      <c r="E29284" s="120"/>
      <c r="M29284" s="120"/>
      <c r="N29284" s="120"/>
      <c r="U29284" s="121"/>
      <c r="V29284" s="122"/>
      <c r="W29284" s="123"/>
      <c r="AC29284" s="123"/>
    </row>
    <row r="29285" spans="5:29" s="2" customFormat="1">
      <c r="E29285" s="120"/>
      <c r="M29285" s="120"/>
      <c r="N29285" s="120"/>
      <c r="U29285" s="121"/>
      <c r="V29285" s="122"/>
      <c r="W29285" s="123"/>
      <c r="AC29285" s="123"/>
    </row>
    <row r="29286" spans="5:29" s="2" customFormat="1">
      <c r="E29286" s="120"/>
      <c r="M29286" s="120"/>
      <c r="N29286" s="120"/>
      <c r="U29286" s="121"/>
      <c r="V29286" s="122"/>
      <c r="W29286" s="123"/>
      <c r="AC29286" s="123"/>
    </row>
    <row r="29287" spans="5:29" s="2" customFormat="1">
      <c r="E29287" s="120"/>
      <c r="M29287" s="120"/>
      <c r="N29287" s="120"/>
      <c r="U29287" s="121"/>
      <c r="V29287" s="122"/>
      <c r="W29287" s="123"/>
      <c r="AC29287" s="123"/>
    </row>
    <row r="29288" spans="5:29" s="2" customFormat="1">
      <c r="E29288" s="120"/>
      <c r="M29288" s="120"/>
      <c r="N29288" s="120"/>
      <c r="U29288" s="121"/>
      <c r="V29288" s="122"/>
      <c r="W29288" s="123"/>
      <c r="AC29288" s="123"/>
    </row>
    <row r="29289" spans="5:29" s="2" customFormat="1">
      <c r="E29289" s="120"/>
      <c r="M29289" s="120"/>
      <c r="N29289" s="120"/>
      <c r="U29289" s="121"/>
      <c r="V29289" s="122"/>
      <c r="W29289" s="123"/>
      <c r="AC29289" s="123"/>
    </row>
    <row r="29290" spans="5:29" s="2" customFormat="1">
      <c r="E29290" s="120"/>
      <c r="M29290" s="120"/>
      <c r="N29290" s="120"/>
      <c r="U29290" s="121"/>
      <c r="V29290" s="122"/>
      <c r="W29290" s="123"/>
      <c r="AC29290" s="123"/>
    </row>
    <row r="29291" spans="5:29" s="2" customFormat="1">
      <c r="E29291" s="120"/>
      <c r="M29291" s="120"/>
      <c r="N29291" s="120"/>
      <c r="U29291" s="121"/>
      <c r="V29291" s="122"/>
      <c r="W29291" s="123"/>
      <c r="AC29291" s="123"/>
    </row>
    <row r="29292" spans="5:29" s="2" customFormat="1">
      <c r="E29292" s="120"/>
      <c r="M29292" s="120"/>
      <c r="N29292" s="120"/>
      <c r="U29292" s="121"/>
      <c r="V29292" s="122"/>
      <c r="W29292" s="123"/>
      <c r="AC29292" s="123"/>
    </row>
    <row r="29293" spans="5:29" s="2" customFormat="1">
      <c r="E29293" s="120"/>
      <c r="M29293" s="120"/>
      <c r="N29293" s="120"/>
      <c r="U29293" s="121"/>
      <c r="V29293" s="122"/>
      <c r="W29293" s="123"/>
      <c r="AC29293" s="123"/>
    </row>
    <row r="29294" spans="5:29" s="2" customFormat="1">
      <c r="E29294" s="120"/>
      <c r="M29294" s="120"/>
      <c r="N29294" s="120"/>
      <c r="U29294" s="121"/>
      <c r="V29294" s="122"/>
      <c r="W29294" s="123"/>
      <c r="AC29294" s="123"/>
    </row>
    <row r="29295" spans="5:29" s="2" customFormat="1">
      <c r="E29295" s="120"/>
      <c r="M29295" s="120"/>
      <c r="N29295" s="120"/>
      <c r="U29295" s="121"/>
      <c r="V29295" s="122"/>
      <c r="W29295" s="123"/>
      <c r="AC29295" s="123"/>
    </row>
    <row r="29296" spans="5:29" s="2" customFormat="1">
      <c r="E29296" s="120"/>
      <c r="M29296" s="120"/>
      <c r="N29296" s="120"/>
      <c r="U29296" s="121"/>
      <c r="V29296" s="122"/>
      <c r="W29296" s="123"/>
      <c r="AC29296" s="123"/>
    </row>
    <row r="29297" spans="5:29" s="2" customFormat="1">
      <c r="E29297" s="120"/>
      <c r="M29297" s="120"/>
      <c r="N29297" s="120"/>
      <c r="U29297" s="121"/>
      <c r="V29297" s="122"/>
      <c r="W29297" s="123"/>
      <c r="AC29297" s="123"/>
    </row>
    <row r="29298" spans="5:29" s="2" customFormat="1">
      <c r="E29298" s="120"/>
      <c r="M29298" s="120"/>
      <c r="N29298" s="120"/>
      <c r="U29298" s="121"/>
      <c r="V29298" s="122"/>
      <c r="W29298" s="123"/>
      <c r="AC29298" s="123"/>
    </row>
    <row r="29299" spans="5:29" s="2" customFormat="1">
      <c r="E29299" s="120"/>
      <c r="M29299" s="120"/>
      <c r="N29299" s="120"/>
      <c r="U29299" s="121"/>
      <c r="V29299" s="122"/>
      <c r="W29299" s="123"/>
      <c r="AC29299" s="123"/>
    </row>
    <row r="29300" spans="5:29" s="2" customFormat="1">
      <c r="E29300" s="120"/>
      <c r="M29300" s="120"/>
      <c r="N29300" s="120"/>
      <c r="U29300" s="121"/>
      <c r="V29300" s="122"/>
      <c r="W29300" s="123"/>
      <c r="AC29300" s="123"/>
    </row>
    <row r="29301" spans="5:29" s="2" customFormat="1">
      <c r="E29301" s="120"/>
      <c r="M29301" s="120"/>
      <c r="N29301" s="120"/>
      <c r="U29301" s="121"/>
      <c r="V29301" s="122"/>
      <c r="W29301" s="123"/>
      <c r="AC29301" s="123"/>
    </row>
    <row r="29302" spans="5:29" s="2" customFormat="1">
      <c r="E29302" s="120"/>
      <c r="M29302" s="120"/>
      <c r="N29302" s="120"/>
      <c r="U29302" s="121"/>
      <c r="V29302" s="122"/>
      <c r="W29302" s="123"/>
      <c r="AC29302" s="123"/>
    </row>
    <row r="29303" spans="5:29" s="2" customFormat="1">
      <c r="E29303" s="120"/>
      <c r="M29303" s="120"/>
      <c r="N29303" s="120"/>
      <c r="U29303" s="121"/>
      <c r="V29303" s="122"/>
      <c r="W29303" s="123"/>
      <c r="AC29303" s="123"/>
    </row>
    <row r="29304" spans="5:29" s="2" customFormat="1">
      <c r="E29304" s="120"/>
      <c r="M29304" s="120"/>
      <c r="N29304" s="120"/>
      <c r="U29304" s="121"/>
      <c r="V29304" s="122"/>
      <c r="W29304" s="123"/>
      <c r="AC29304" s="123"/>
    </row>
    <row r="29305" spans="5:29" s="2" customFormat="1">
      <c r="E29305" s="120"/>
      <c r="M29305" s="120"/>
      <c r="N29305" s="120"/>
      <c r="U29305" s="121"/>
      <c r="V29305" s="122"/>
      <c r="W29305" s="123"/>
      <c r="AC29305" s="123"/>
    </row>
    <row r="29306" spans="5:29" s="2" customFormat="1">
      <c r="E29306" s="120"/>
      <c r="M29306" s="120"/>
      <c r="N29306" s="120"/>
      <c r="U29306" s="121"/>
      <c r="V29306" s="122"/>
      <c r="W29306" s="123"/>
      <c r="AC29306" s="123"/>
    </row>
    <row r="29307" spans="5:29" s="2" customFormat="1">
      <c r="E29307" s="120"/>
      <c r="M29307" s="120"/>
      <c r="N29307" s="120"/>
      <c r="U29307" s="121"/>
      <c r="V29307" s="122"/>
      <c r="W29307" s="123"/>
      <c r="AC29307" s="123"/>
    </row>
    <row r="29308" spans="5:29" s="2" customFormat="1">
      <c r="E29308" s="120"/>
      <c r="M29308" s="120"/>
      <c r="N29308" s="120"/>
      <c r="U29308" s="121"/>
      <c r="V29308" s="122"/>
      <c r="W29308" s="123"/>
      <c r="AC29308" s="123"/>
    </row>
    <row r="29309" spans="5:29" s="2" customFormat="1">
      <c r="E29309" s="120"/>
      <c r="M29309" s="120"/>
      <c r="N29309" s="120"/>
      <c r="U29309" s="121"/>
      <c r="V29309" s="122"/>
      <c r="W29309" s="123"/>
      <c r="AC29309" s="123"/>
    </row>
    <row r="29310" spans="5:29" s="2" customFormat="1">
      <c r="E29310" s="120"/>
      <c r="M29310" s="120"/>
      <c r="N29310" s="120"/>
      <c r="U29310" s="121"/>
      <c r="V29310" s="122"/>
      <c r="W29310" s="123"/>
      <c r="AC29310" s="123"/>
    </row>
    <row r="29311" spans="5:29" s="2" customFormat="1">
      <c r="E29311" s="120"/>
      <c r="M29311" s="120"/>
      <c r="N29311" s="120"/>
      <c r="U29311" s="121"/>
      <c r="V29311" s="122"/>
      <c r="W29311" s="123"/>
      <c r="AC29311" s="123"/>
    </row>
    <row r="29312" spans="5:29" s="2" customFormat="1">
      <c r="E29312" s="120"/>
      <c r="M29312" s="120"/>
      <c r="N29312" s="120"/>
      <c r="U29312" s="121"/>
      <c r="V29312" s="122"/>
      <c r="W29312" s="123"/>
      <c r="AC29312" s="123"/>
    </row>
    <row r="29313" spans="5:29" s="2" customFormat="1">
      <c r="E29313" s="120"/>
      <c r="M29313" s="120"/>
      <c r="N29313" s="120"/>
      <c r="U29313" s="121"/>
      <c r="V29313" s="122"/>
      <c r="W29313" s="123"/>
      <c r="AC29313" s="123"/>
    </row>
    <row r="29314" spans="5:29" s="2" customFormat="1">
      <c r="E29314" s="120"/>
      <c r="M29314" s="120"/>
      <c r="N29314" s="120"/>
      <c r="U29314" s="121"/>
      <c r="V29314" s="122"/>
      <c r="W29314" s="123"/>
      <c r="AC29314" s="123"/>
    </row>
    <row r="29315" spans="5:29" s="2" customFormat="1">
      <c r="E29315" s="120"/>
      <c r="M29315" s="120"/>
      <c r="N29315" s="120"/>
      <c r="U29315" s="121"/>
      <c r="V29315" s="122"/>
      <c r="W29315" s="123"/>
      <c r="AC29315" s="123"/>
    </row>
    <row r="29316" spans="5:29" s="2" customFormat="1">
      <c r="E29316" s="120"/>
      <c r="M29316" s="120"/>
      <c r="N29316" s="120"/>
      <c r="U29316" s="121"/>
      <c r="V29316" s="122"/>
      <c r="W29316" s="123"/>
      <c r="AC29316" s="123"/>
    </row>
    <row r="29317" spans="5:29" s="2" customFormat="1">
      <c r="E29317" s="120"/>
      <c r="M29317" s="120"/>
      <c r="N29317" s="120"/>
      <c r="U29317" s="121"/>
      <c r="V29317" s="122"/>
      <c r="W29317" s="123"/>
      <c r="AC29317" s="123"/>
    </row>
    <row r="29318" spans="5:29" s="2" customFormat="1">
      <c r="E29318" s="120"/>
      <c r="M29318" s="120"/>
      <c r="N29318" s="120"/>
      <c r="U29318" s="121"/>
      <c r="V29318" s="122"/>
      <c r="W29318" s="123"/>
      <c r="AC29318" s="123"/>
    </row>
    <row r="29319" spans="5:29" s="2" customFormat="1">
      <c r="E29319" s="120"/>
      <c r="M29319" s="120"/>
      <c r="N29319" s="120"/>
      <c r="U29319" s="121"/>
      <c r="V29319" s="122"/>
      <c r="W29319" s="123"/>
      <c r="AC29319" s="123"/>
    </row>
    <row r="29320" spans="5:29" s="2" customFormat="1">
      <c r="E29320" s="120"/>
      <c r="M29320" s="120"/>
      <c r="N29320" s="120"/>
      <c r="U29320" s="121"/>
      <c r="V29320" s="122"/>
      <c r="W29320" s="123"/>
      <c r="AC29320" s="123"/>
    </row>
    <row r="29321" spans="5:29" s="2" customFormat="1">
      <c r="E29321" s="120"/>
      <c r="M29321" s="120"/>
      <c r="N29321" s="120"/>
      <c r="U29321" s="121"/>
      <c r="V29321" s="122"/>
      <c r="W29321" s="123"/>
      <c r="AC29321" s="123"/>
    </row>
    <row r="29322" spans="5:29" s="2" customFormat="1">
      <c r="E29322" s="120"/>
      <c r="M29322" s="120"/>
      <c r="N29322" s="120"/>
      <c r="U29322" s="121"/>
      <c r="V29322" s="122"/>
      <c r="W29322" s="123"/>
      <c r="AC29322" s="123"/>
    </row>
    <row r="29323" spans="5:29" s="2" customFormat="1">
      <c r="E29323" s="120"/>
      <c r="M29323" s="120"/>
      <c r="N29323" s="120"/>
      <c r="U29323" s="121"/>
      <c r="V29323" s="122"/>
      <c r="W29323" s="123"/>
      <c r="AC29323" s="123"/>
    </row>
    <row r="29324" spans="5:29" s="2" customFormat="1">
      <c r="E29324" s="120"/>
      <c r="M29324" s="120"/>
      <c r="N29324" s="120"/>
      <c r="U29324" s="121"/>
      <c r="V29324" s="122"/>
      <c r="W29324" s="123"/>
      <c r="AC29324" s="123"/>
    </row>
    <row r="29325" spans="5:29" s="2" customFormat="1">
      <c r="E29325" s="120"/>
      <c r="M29325" s="120"/>
      <c r="N29325" s="120"/>
      <c r="U29325" s="121"/>
      <c r="V29325" s="122"/>
      <c r="W29325" s="123"/>
      <c r="AC29325" s="123"/>
    </row>
    <row r="29326" spans="5:29" s="2" customFormat="1">
      <c r="E29326" s="120"/>
      <c r="M29326" s="120"/>
      <c r="N29326" s="120"/>
      <c r="U29326" s="121"/>
      <c r="V29326" s="122"/>
      <c r="W29326" s="123"/>
      <c r="AC29326" s="123"/>
    </row>
    <row r="29327" spans="5:29" s="2" customFormat="1">
      <c r="E29327" s="120"/>
      <c r="M29327" s="120"/>
      <c r="N29327" s="120"/>
      <c r="U29327" s="121"/>
      <c r="V29327" s="122"/>
      <c r="W29327" s="123"/>
      <c r="AC29327" s="123"/>
    </row>
    <row r="29328" spans="5:29" s="2" customFormat="1">
      <c r="E29328" s="120"/>
      <c r="M29328" s="120"/>
      <c r="N29328" s="120"/>
      <c r="U29328" s="121"/>
      <c r="V29328" s="122"/>
      <c r="W29328" s="123"/>
      <c r="AC29328" s="123"/>
    </row>
    <row r="29329" spans="5:29" s="2" customFormat="1">
      <c r="E29329" s="120"/>
      <c r="M29329" s="120"/>
      <c r="N29329" s="120"/>
      <c r="U29329" s="121"/>
      <c r="V29329" s="122"/>
      <c r="W29329" s="123"/>
      <c r="AC29329" s="123"/>
    </row>
    <row r="29330" spans="5:29" s="2" customFormat="1">
      <c r="E29330" s="120"/>
      <c r="M29330" s="120"/>
      <c r="N29330" s="120"/>
      <c r="U29330" s="121"/>
      <c r="V29330" s="122"/>
      <c r="W29330" s="123"/>
      <c r="AC29330" s="123"/>
    </row>
    <row r="29331" spans="5:29" s="2" customFormat="1">
      <c r="E29331" s="120"/>
      <c r="M29331" s="120"/>
      <c r="N29331" s="120"/>
      <c r="U29331" s="121"/>
      <c r="V29331" s="122"/>
      <c r="W29331" s="123"/>
      <c r="AC29331" s="123"/>
    </row>
    <row r="29332" spans="5:29" s="2" customFormat="1">
      <c r="E29332" s="120"/>
      <c r="M29332" s="120"/>
      <c r="N29332" s="120"/>
      <c r="U29332" s="121"/>
      <c r="V29332" s="122"/>
      <c r="W29332" s="123"/>
      <c r="AC29332" s="123"/>
    </row>
    <row r="29333" spans="5:29" s="2" customFormat="1">
      <c r="E29333" s="120"/>
      <c r="M29333" s="120"/>
      <c r="N29333" s="120"/>
      <c r="U29333" s="121"/>
      <c r="V29333" s="122"/>
      <c r="W29333" s="123"/>
      <c r="AC29333" s="123"/>
    </row>
    <row r="29334" spans="5:29" s="2" customFormat="1">
      <c r="E29334" s="120"/>
      <c r="M29334" s="120"/>
      <c r="N29334" s="120"/>
      <c r="U29334" s="121"/>
      <c r="V29334" s="122"/>
      <c r="W29334" s="123"/>
      <c r="AC29334" s="123"/>
    </row>
    <row r="29335" spans="5:29" s="2" customFormat="1">
      <c r="E29335" s="120"/>
      <c r="M29335" s="120"/>
      <c r="N29335" s="120"/>
      <c r="U29335" s="121"/>
      <c r="V29335" s="122"/>
      <c r="W29335" s="123"/>
      <c r="AC29335" s="123"/>
    </row>
    <row r="29336" spans="5:29" s="2" customFormat="1">
      <c r="E29336" s="120"/>
      <c r="M29336" s="120"/>
      <c r="N29336" s="120"/>
      <c r="U29336" s="121"/>
      <c r="V29336" s="122"/>
      <c r="W29336" s="123"/>
      <c r="AC29336" s="123"/>
    </row>
    <row r="29337" spans="5:29" s="2" customFormat="1">
      <c r="E29337" s="120"/>
      <c r="M29337" s="120"/>
      <c r="N29337" s="120"/>
      <c r="U29337" s="121"/>
      <c r="V29337" s="122"/>
      <c r="W29337" s="123"/>
      <c r="AC29337" s="123"/>
    </row>
    <row r="29338" spans="5:29" s="2" customFormat="1">
      <c r="E29338" s="120"/>
      <c r="M29338" s="120"/>
      <c r="N29338" s="120"/>
      <c r="U29338" s="121"/>
      <c r="V29338" s="122"/>
      <c r="W29338" s="123"/>
      <c r="AC29338" s="123"/>
    </row>
    <row r="29339" spans="5:29" s="2" customFormat="1">
      <c r="E29339" s="120"/>
      <c r="M29339" s="120"/>
      <c r="N29339" s="120"/>
      <c r="U29339" s="121"/>
      <c r="V29339" s="122"/>
      <c r="W29339" s="123"/>
      <c r="AC29339" s="123"/>
    </row>
    <row r="29340" spans="5:29" s="2" customFormat="1">
      <c r="E29340" s="120"/>
      <c r="M29340" s="120"/>
      <c r="N29340" s="120"/>
      <c r="U29340" s="121"/>
      <c r="V29340" s="122"/>
      <c r="W29340" s="123"/>
      <c r="AC29340" s="123"/>
    </row>
    <row r="29341" spans="5:29" s="2" customFormat="1">
      <c r="E29341" s="120"/>
      <c r="M29341" s="120"/>
      <c r="N29341" s="120"/>
      <c r="U29341" s="121"/>
      <c r="V29341" s="122"/>
      <c r="W29341" s="123"/>
      <c r="AC29341" s="123"/>
    </row>
    <row r="29342" spans="5:29" s="2" customFormat="1">
      <c r="E29342" s="120"/>
      <c r="M29342" s="120"/>
      <c r="N29342" s="120"/>
      <c r="U29342" s="121"/>
      <c r="V29342" s="122"/>
      <c r="W29342" s="123"/>
      <c r="AC29342" s="123"/>
    </row>
    <row r="29343" spans="5:29" s="2" customFormat="1">
      <c r="E29343" s="120"/>
      <c r="M29343" s="120"/>
      <c r="N29343" s="120"/>
      <c r="U29343" s="121"/>
      <c r="V29343" s="122"/>
      <c r="W29343" s="123"/>
      <c r="AC29343" s="123"/>
    </row>
    <row r="29344" spans="5:29" s="2" customFormat="1">
      <c r="E29344" s="120"/>
      <c r="M29344" s="120"/>
      <c r="N29344" s="120"/>
      <c r="U29344" s="121"/>
      <c r="V29344" s="122"/>
      <c r="W29344" s="123"/>
      <c r="AC29344" s="123"/>
    </row>
    <row r="29345" spans="5:29" s="2" customFormat="1">
      <c r="E29345" s="120"/>
      <c r="M29345" s="120"/>
      <c r="N29345" s="120"/>
      <c r="U29345" s="121"/>
      <c r="V29345" s="122"/>
      <c r="W29345" s="123"/>
      <c r="AC29345" s="123"/>
    </row>
    <row r="29346" spans="5:29" s="2" customFormat="1">
      <c r="E29346" s="120"/>
      <c r="M29346" s="120"/>
      <c r="N29346" s="120"/>
      <c r="U29346" s="121"/>
      <c r="V29346" s="122"/>
      <c r="W29346" s="123"/>
      <c r="AC29346" s="123"/>
    </row>
    <row r="29347" spans="5:29" s="2" customFormat="1">
      <c r="E29347" s="120"/>
      <c r="M29347" s="120"/>
      <c r="N29347" s="120"/>
      <c r="U29347" s="121"/>
      <c r="V29347" s="122"/>
      <c r="W29347" s="123"/>
      <c r="AC29347" s="123"/>
    </row>
    <row r="29348" spans="5:29" s="2" customFormat="1">
      <c r="E29348" s="120"/>
      <c r="M29348" s="120"/>
      <c r="N29348" s="120"/>
      <c r="U29348" s="121"/>
      <c r="V29348" s="122"/>
      <c r="W29348" s="123"/>
      <c r="AC29348" s="123"/>
    </row>
    <row r="29349" spans="5:29" s="2" customFormat="1">
      <c r="E29349" s="120"/>
      <c r="M29349" s="120"/>
      <c r="N29349" s="120"/>
      <c r="U29349" s="121"/>
      <c r="V29349" s="122"/>
      <c r="W29349" s="123"/>
      <c r="AC29349" s="123"/>
    </row>
    <row r="29350" spans="5:29" s="2" customFormat="1">
      <c r="E29350" s="120"/>
      <c r="M29350" s="120"/>
      <c r="N29350" s="120"/>
      <c r="U29350" s="121"/>
      <c r="V29350" s="122"/>
      <c r="W29350" s="123"/>
      <c r="AC29350" s="123"/>
    </row>
    <row r="29351" spans="5:29" s="2" customFormat="1">
      <c r="E29351" s="120"/>
      <c r="M29351" s="120"/>
      <c r="N29351" s="120"/>
      <c r="U29351" s="121"/>
      <c r="V29351" s="122"/>
      <c r="W29351" s="123"/>
      <c r="AC29351" s="123"/>
    </row>
    <row r="29352" spans="5:29" s="2" customFormat="1">
      <c r="E29352" s="120"/>
      <c r="M29352" s="120"/>
      <c r="N29352" s="120"/>
      <c r="U29352" s="121"/>
      <c r="V29352" s="122"/>
      <c r="W29352" s="123"/>
      <c r="AC29352" s="123"/>
    </row>
    <row r="29353" spans="5:29" s="2" customFormat="1">
      <c r="E29353" s="120"/>
      <c r="M29353" s="120"/>
      <c r="N29353" s="120"/>
      <c r="U29353" s="121"/>
      <c r="V29353" s="122"/>
      <c r="W29353" s="123"/>
      <c r="AC29353" s="123"/>
    </row>
    <row r="29354" spans="5:29" s="2" customFormat="1">
      <c r="E29354" s="120"/>
      <c r="M29354" s="120"/>
      <c r="N29354" s="120"/>
      <c r="U29354" s="121"/>
      <c r="V29354" s="122"/>
      <c r="W29354" s="123"/>
      <c r="AC29354" s="123"/>
    </row>
    <row r="29355" spans="5:29" s="2" customFormat="1">
      <c r="E29355" s="120"/>
      <c r="M29355" s="120"/>
      <c r="N29355" s="120"/>
      <c r="U29355" s="121"/>
      <c r="V29355" s="122"/>
      <c r="W29355" s="123"/>
      <c r="AC29355" s="123"/>
    </row>
    <row r="29356" spans="5:29" s="2" customFormat="1">
      <c r="E29356" s="120"/>
      <c r="M29356" s="120"/>
      <c r="N29356" s="120"/>
      <c r="U29356" s="121"/>
      <c r="V29356" s="122"/>
      <c r="W29356" s="123"/>
      <c r="AC29356" s="123"/>
    </row>
    <row r="29357" spans="5:29" s="2" customFormat="1">
      <c r="E29357" s="120"/>
      <c r="M29357" s="120"/>
      <c r="N29357" s="120"/>
      <c r="U29357" s="121"/>
      <c r="V29357" s="122"/>
      <c r="W29357" s="123"/>
      <c r="AC29357" s="123"/>
    </row>
    <row r="29358" spans="5:29" s="2" customFormat="1">
      <c r="E29358" s="120"/>
      <c r="M29358" s="120"/>
      <c r="N29358" s="120"/>
      <c r="U29358" s="121"/>
      <c r="V29358" s="122"/>
      <c r="W29358" s="123"/>
      <c r="AC29358" s="123"/>
    </row>
    <row r="29359" spans="5:29" s="2" customFormat="1">
      <c r="E29359" s="120"/>
      <c r="M29359" s="120"/>
      <c r="N29359" s="120"/>
      <c r="U29359" s="121"/>
      <c r="V29359" s="122"/>
      <c r="W29359" s="123"/>
      <c r="AC29359" s="123"/>
    </row>
    <row r="29360" spans="5:29" s="2" customFormat="1">
      <c r="E29360" s="120"/>
      <c r="M29360" s="120"/>
      <c r="N29360" s="120"/>
      <c r="U29360" s="121"/>
      <c r="V29360" s="122"/>
      <c r="W29360" s="123"/>
      <c r="AC29360" s="123"/>
    </row>
    <row r="29361" spans="5:29" s="2" customFormat="1">
      <c r="E29361" s="120"/>
      <c r="M29361" s="120"/>
      <c r="N29361" s="120"/>
      <c r="U29361" s="121"/>
      <c r="V29361" s="122"/>
      <c r="W29361" s="123"/>
      <c r="AC29361" s="123"/>
    </row>
    <row r="29362" spans="5:29" s="2" customFormat="1">
      <c r="E29362" s="120"/>
      <c r="M29362" s="120"/>
      <c r="N29362" s="120"/>
      <c r="U29362" s="121"/>
      <c r="V29362" s="122"/>
      <c r="W29362" s="123"/>
      <c r="AC29362" s="123"/>
    </row>
    <row r="29363" spans="5:29" s="2" customFormat="1">
      <c r="E29363" s="120"/>
      <c r="M29363" s="120"/>
      <c r="N29363" s="120"/>
      <c r="U29363" s="121"/>
      <c r="V29363" s="122"/>
      <c r="W29363" s="123"/>
      <c r="AC29363" s="123"/>
    </row>
    <row r="29364" spans="5:29" s="2" customFormat="1">
      <c r="E29364" s="120"/>
      <c r="M29364" s="120"/>
      <c r="N29364" s="120"/>
      <c r="U29364" s="121"/>
      <c r="V29364" s="122"/>
      <c r="W29364" s="123"/>
      <c r="AC29364" s="123"/>
    </row>
    <row r="29365" spans="5:29" s="2" customFormat="1">
      <c r="E29365" s="120"/>
      <c r="M29365" s="120"/>
      <c r="N29365" s="120"/>
      <c r="U29365" s="121"/>
      <c r="V29365" s="122"/>
      <c r="W29365" s="123"/>
      <c r="AC29365" s="123"/>
    </row>
    <row r="29366" spans="5:29" s="2" customFormat="1">
      <c r="E29366" s="120"/>
      <c r="M29366" s="120"/>
      <c r="N29366" s="120"/>
      <c r="U29366" s="121"/>
      <c r="V29366" s="122"/>
      <c r="W29366" s="123"/>
      <c r="AC29366" s="123"/>
    </row>
    <row r="29367" spans="5:29" s="2" customFormat="1">
      <c r="E29367" s="120"/>
      <c r="M29367" s="120"/>
      <c r="N29367" s="120"/>
      <c r="U29367" s="121"/>
      <c r="V29367" s="122"/>
      <c r="W29367" s="123"/>
      <c r="AC29367" s="123"/>
    </row>
    <row r="29368" spans="5:29" s="2" customFormat="1">
      <c r="E29368" s="120"/>
      <c r="M29368" s="120"/>
      <c r="N29368" s="120"/>
      <c r="U29368" s="121"/>
      <c r="V29368" s="122"/>
      <c r="W29368" s="123"/>
      <c r="AC29368" s="123"/>
    </row>
    <row r="29369" spans="5:29" s="2" customFormat="1">
      <c r="E29369" s="120"/>
      <c r="M29369" s="120"/>
      <c r="N29369" s="120"/>
      <c r="U29369" s="121"/>
      <c r="V29369" s="122"/>
      <c r="W29369" s="123"/>
      <c r="AC29369" s="123"/>
    </row>
    <row r="29370" spans="5:29" s="2" customFormat="1">
      <c r="E29370" s="120"/>
      <c r="M29370" s="120"/>
      <c r="N29370" s="120"/>
      <c r="U29370" s="121"/>
      <c r="V29370" s="122"/>
      <c r="W29370" s="123"/>
      <c r="AC29370" s="123"/>
    </row>
    <row r="29371" spans="5:29" s="2" customFormat="1">
      <c r="E29371" s="120"/>
      <c r="M29371" s="120"/>
      <c r="N29371" s="120"/>
      <c r="U29371" s="121"/>
      <c r="V29371" s="122"/>
      <c r="W29371" s="123"/>
      <c r="AC29371" s="123"/>
    </row>
    <row r="29372" spans="5:29" s="2" customFormat="1">
      <c r="E29372" s="120"/>
      <c r="M29372" s="120"/>
      <c r="N29372" s="120"/>
      <c r="U29372" s="121"/>
      <c r="V29372" s="122"/>
      <c r="W29372" s="123"/>
      <c r="AC29372" s="123"/>
    </row>
    <row r="29373" spans="5:29" s="2" customFormat="1">
      <c r="E29373" s="120"/>
      <c r="M29373" s="120"/>
      <c r="N29373" s="120"/>
      <c r="U29373" s="121"/>
      <c r="V29373" s="122"/>
      <c r="W29373" s="123"/>
      <c r="AC29373" s="123"/>
    </row>
    <row r="29374" spans="5:29" s="2" customFormat="1">
      <c r="E29374" s="120"/>
      <c r="M29374" s="120"/>
      <c r="N29374" s="120"/>
      <c r="U29374" s="121"/>
      <c r="V29374" s="122"/>
      <c r="W29374" s="123"/>
      <c r="AC29374" s="123"/>
    </row>
    <row r="29375" spans="5:29" s="2" customFormat="1">
      <c r="E29375" s="120"/>
      <c r="M29375" s="120"/>
      <c r="N29375" s="120"/>
      <c r="U29375" s="121"/>
      <c r="V29375" s="122"/>
      <c r="W29375" s="123"/>
      <c r="AC29375" s="123"/>
    </row>
    <row r="29376" spans="5:29" s="2" customFormat="1">
      <c r="E29376" s="120"/>
      <c r="M29376" s="120"/>
      <c r="N29376" s="120"/>
      <c r="U29376" s="121"/>
      <c r="V29376" s="122"/>
      <c r="W29376" s="123"/>
      <c r="AC29376" s="123"/>
    </row>
    <row r="29377" spans="5:29" s="2" customFormat="1">
      <c r="E29377" s="120"/>
      <c r="M29377" s="120"/>
      <c r="N29377" s="120"/>
      <c r="U29377" s="121"/>
      <c r="V29377" s="122"/>
      <c r="W29377" s="123"/>
      <c r="AC29377" s="123"/>
    </row>
    <row r="29378" spans="5:29" s="2" customFormat="1">
      <c r="E29378" s="120"/>
      <c r="M29378" s="120"/>
      <c r="N29378" s="120"/>
      <c r="U29378" s="121"/>
      <c r="V29378" s="122"/>
      <c r="W29378" s="123"/>
      <c r="AC29378" s="123"/>
    </row>
    <row r="29379" spans="5:29" s="2" customFormat="1">
      <c r="E29379" s="120"/>
      <c r="M29379" s="120"/>
      <c r="N29379" s="120"/>
      <c r="U29379" s="121"/>
      <c r="V29379" s="122"/>
      <c r="W29379" s="123"/>
      <c r="AC29379" s="123"/>
    </row>
    <row r="29380" spans="5:29" s="2" customFormat="1">
      <c r="E29380" s="120"/>
      <c r="M29380" s="120"/>
      <c r="N29380" s="120"/>
      <c r="U29380" s="121"/>
      <c r="V29380" s="122"/>
      <c r="W29380" s="123"/>
      <c r="AC29380" s="123"/>
    </row>
    <row r="29381" spans="5:29" s="2" customFormat="1">
      <c r="E29381" s="120"/>
      <c r="M29381" s="120"/>
      <c r="N29381" s="120"/>
      <c r="U29381" s="121"/>
      <c r="V29381" s="122"/>
      <c r="W29381" s="123"/>
      <c r="AC29381" s="123"/>
    </row>
    <row r="29382" spans="5:29" s="2" customFormat="1">
      <c r="E29382" s="120"/>
      <c r="M29382" s="120"/>
      <c r="N29382" s="120"/>
      <c r="U29382" s="121"/>
      <c r="V29382" s="122"/>
      <c r="W29382" s="123"/>
      <c r="AC29382" s="123"/>
    </row>
    <row r="29383" spans="5:29" s="2" customFormat="1">
      <c r="E29383" s="120"/>
      <c r="M29383" s="120"/>
      <c r="N29383" s="120"/>
      <c r="U29383" s="121"/>
      <c r="V29383" s="122"/>
      <c r="W29383" s="123"/>
      <c r="AC29383" s="123"/>
    </row>
    <row r="29384" spans="5:29" s="2" customFormat="1">
      <c r="E29384" s="120"/>
      <c r="M29384" s="120"/>
      <c r="N29384" s="120"/>
      <c r="U29384" s="121"/>
      <c r="V29384" s="122"/>
      <c r="W29384" s="123"/>
      <c r="AC29384" s="123"/>
    </row>
    <row r="29385" spans="5:29" s="2" customFormat="1">
      <c r="E29385" s="120"/>
      <c r="M29385" s="120"/>
      <c r="N29385" s="120"/>
      <c r="U29385" s="121"/>
      <c r="V29385" s="122"/>
      <c r="W29385" s="123"/>
      <c r="AC29385" s="123"/>
    </row>
    <row r="29386" spans="5:29" s="2" customFormat="1">
      <c r="E29386" s="120"/>
      <c r="M29386" s="120"/>
      <c r="N29386" s="120"/>
      <c r="U29386" s="121"/>
      <c r="V29386" s="122"/>
      <c r="W29386" s="123"/>
      <c r="AC29386" s="123"/>
    </row>
    <row r="29387" spans="5:29" s="2" customFormat="1">
      <c r="E29387" s="120"/>
      <c r="M29387" s="120"/>
      <c r="N29387" s="120"/>
      <c r="U29387" s="121"/>
      <c r="V29387" s="122"/>
      <c r="W29387" s="123"/>
      <c r="AC29387" s="123"/>
    </row>
    <row r="29388" spans="5:29" s="2" customFormat="1">
      <c r="E29388" s="120"/>
      <c r="M29388" s="120"/>
      <c r="N29388" s="120"/>
      <c r="U29388" s="121"/>
      <c r="V29388" s="122"/>
      <c r="W29388" s="123"/>
      <c r="AC29388" s="123"/>
    </row>
    <row r="29389" spans="5:29" s="2" customFormat="1">
      <c r="E29389" s="120"/>
      <c r="M29389" s="120"/>
      <c r="N29389" s="120"/>
      <c r="U29389" s="121"/>
      <c r="V29389" s="122"/>
      <c r="W29389" s="123"/>
      <c r="AC29389" s="123"/>
    </row>
    <row r="29390" spans="5:29" s="2" customFormat="1">
      <c r="E29390" s="120"/>
      <c r="M29390" s="120"/>
      <c r="N29390" s="120"/>
      <c r="U29390" s="121"/>
      <c r="V29390" s="122"/>
      <c r="W29390" s="123"/>
      <c r="AC29390" s="123"/>
    </row>
    <row r="29391" spans="5:29" s="2" customFormat="1">
      <c r="E29391" s="120"/>
      <c r="M29391" s="120"/>
      <c r="N29391" s="120"/>
      <c r="U29391" s="121"/>
      <c r="V29391" s="122"/>
      <c r="W29391" s="123"/>
      <c r="AC29391" s="123"/>
    </row>
    <row r="29392" spans="5:29" s="2" customFormat="1">
      <c r="E29392" s="120"/>
      <c r="M29392" s="120"/>
      <c r="N29392" s="120"/>
      <c r="U29392" s="121"/>
      <c r="V29392" s="122"/>
      <c r="W29392" s="123"/>
      <c r="AC29392" s="123"/>
    </row>
    <row r="29393" spans="5:29" s="2" customFormat="1">
      <c r="E29393" s="120"/>
      <c r="M29393" s="120"/>
      <c r="N29393" s="120"/>
      <c r="U29393" s="121"/>
      <c r="V29393" s="122"/>
      <c r="W29393" s="123"/>
      <c r="AC29393" s="123"/>
    </row>
    <row r="29394" spans="5:29" s="2" customFormat="1">
      <c r="E29394" s="120"/>
      <c r="M29394" s="120"/>
      <c r="N29394" s="120"/>
      <c r="U29394" s="121"/>
      <c r="V29394" s="122"/>
      <c r="W29394" s="123"/>
      <c r="AC29394" s="123"/>
    </row>
    <row r="29395" spans="5:29" s="2" customFormat="1">
      <c r="E29395" s="120"/>
      <c r="M29395" s="120"/>
      <c r="N29395" s="120"/>
      <c r="U29395" s="121"/>
      <c r="V29395" s="122"/>
      <c r="W29395" s="123"/>
      <c r="AC29395" s="123"/>
    </row>
    <row r="29396" spans="5:29" s="2" customFormat="1">
      <c r="E29396" s="120"/>
      <c r="M29396" s="120"/>
      <c r="N29396" s="120"/>
      <c r="U29396" s="121"/>
      <c r="V29396" s="122"/>
      <c r="W29396" s="123"/>
      <c r="AC29396" s="123"/>
    </row>
    <row r="29397" spans="5:29" s="2" customFormat="1">
      <c r="E29397" s="120"/>
      <c r="M29397" s="120"/>
      <c r="N29397" s="120"/>
      <c r="U29397" s="121"/>
      <c r="V29397" s="122"/>
      <c r="W29397" s="123"/>
      <c r="AC29397" s="123"/>
    </row>
    <row r="29398" spans="5:29" s="2" customFormat="1">
      <c r="E29398" s="120"/>
      <c r="M29398" s="120"/>
      <c r="N29398" s="120"/>
      <c r="U29398" s="121"/>
      <c r="V29398" s="122"/>
      <c r="W29398" s="123"/>
      <c r="AC29398" s="123"/>
    </row>
    <row r="29399" spans="5:29" s="2" customFormat="1">
      <c r="E29399" s="120"/>
      <c r="M29399" s="120"/>
      <c r="N29399" s="120"/>
      <c r="U29399" s="121"/>
      <c r="V29399" s="122"/>
      <c r="W29399" s="123"/>
      <c r="AC29399" s="123"/>
    </row>
    <row r="29400" spans="5:29" s="2" customFormat="1">
      <c r="E29400" s="120"/>
      <c r="M29400" s="120"/>
      <c r="N29400" s="120"/>
      <c r="U29400" s="121"/>
      <c r="V29400" s="122"/>
      <c r="W29400" s="123"/>
      <c r="AC29400" s="123"/>
    </row>
    <row r="29401" spans="5:29" s="2" customFormat="1">
      <c r="E29401" s="120"/>
      <c r="M29401" s="120"/>
      <c r="N29401" s="120"/>
      <c r="U29401" s="121"/>
      <c r="V29401" s="122"/>
      <c r="W29401" s="123"/>
      <c r="AC29401" s="123"/>
    </row>
    <row r="29402" spans="5:29" s="2" customFormat="1">
      <c r="E29402" s="120"/>
      <c r="M29402" s="120"/>
      <c r="N29402" s="120"/>
      <c r="U29402" s="121"/>
      <c r="V29402" s="122"/>
      <c r="W29402" s="123"/>
      <c r="AC29402" s="123"/>
    </row>
    <row r="29403" spans="5:29" s="2" customFormat="1">
      <c r="E29403" s="120"/>
      <c r="M29403" s="120"/>
      <c r="N29403" s="120"/>
      <c r="U29403" s="121"/>
      <c r="V29403" s="122"/>
      <c r="W29403" s="123"/>
      <c r="AC29403" s="123"/>
    </row>
    <row r="29404" spans="5:29" s="2" customFormat="1">
      <c r="E29404" s="120"/>
      <c r="M29404" s="120"/>
      <c r="N29404" s="120"/>
      <c r="U29404" s="121"/>
      <c r="V29404" s="122"/>
      <c r="W29404" s="123"/>
      <c r="AC29404" s="123"/>
    </row>
    <row r="29405" spans="5:29" s="2" customFormat="1">
      <c r="E29405" s="120"/>
      <c r="M29405" s="120"/>
      <c r="N29405" s="120"/>
      <c r="U29405" s="121"/>
      <c r="V29405" s="122"/>
      <c r="W29405" s="123"/>
      <c r="AC29405" s="123"/>
    </row>
    <row r="29406" spans="5:29" s="2" customFormat="1">
      <c r="E29406" s="120"/>
      <c r="M29406" s="120"/>
      <c r="N29406" s="120"/>
      <c r="U29406" s="121"/>
      <c r="V29406" s="122"/>
      <c r="W29406" s="123"/>
      <c r="AC29406" s="123"/>
    </row>
    <row r="29407" spans="5:29" s="2" customFormat="1">
      <c r="E29407" s="120"/>
      <c r="M29407" s="120"/>
      <c r="N29407" s="120"/>
      <c r="U29407" s="121"/>
      <c r="V29407" s="122"/>
      <c r="W29407" s="123"/>
      <c r="AC29407" s="123"/>
    </row>
    <row r="29408" spans="5:29" s="2" customFormat="1">
      <c r="E29408" s="120"/>
      <c r="M29408" s="120"/>
      <c r="N29408" s="120"/>
      <c r="U29408" s="121"/>
      <c r="V29408" s="122"/>
      <c r="W29408" s="123"/>
      <c r="AC29408" s="123"/>
    </row>
    <row r="29409" spans="5:29" s="2" customFormat="1">
      <c r="E29409" s="120"/>
      <c r="M29409" s="120"/>
      <c r="N29409" s="120"/>
      <c r="U29409" s="121"/>
      <c r="V29409" s="122"/>
      <c r="W29409" s="123"/>
      <c r="AC29409" s="123"/>
    </row>
    <row r="29410" spans="5:29" s="2" customFormat="1">
      <c r="E29410" s="120"/>
      <c r="M29410" s="120"/>
      <c r="N29410" s="120"/>
      <c r="U29410" s="121"/>
      <c r="V29410" s="122"/>
      <c r="W29410" s="123"/>
      <c r="AC29410" s="123"/>
    </row>
    <row r="29411" spans="5:29" s="2" customFormat="1">
      <c r="E29411" s="120"/>
      <c r="M29411" s="120"/>
      <c r="N29411" s="120"/>
      <c r="U29411" s="121"/>
      <c r="V29411" s="122"/>
      <c r="W29411" s="123"/>
      <c r="AC29411" s="123"/>
    </row>
    <row r="29412" spans="5:29" s="2" customFormat="1">
      <c r="E29412" s="120"/>
      <c r="M29412" s="120"/>
      <c r="N29412" s="120"/>
      <c r="U29412" s="121"/>
      <c r="V29412" s="122"/>
      <c r="W29412" s="123"/>
      <c r="AC29412" s="123"/>
    </row>
    <row r="29413" spans="5:29" s="2" customFormat="1">
      <c r="E29413" s="120"/>
      <c r="M29413" s="120"/>
      <c r="N29413" s="120"/>
      <c r="U29413" s="121"/>
      <c r="V29413" s="122"/>
      <c r="W29413" s="123"/>
      <c r="AC29413" s="123"/>
    </row>
    <row r="29414" spans="5:29" s="2" customFormat="1">
      <c r="E29414" s="120"/>
      <c r="M29414" s="120"/>
      <c r="N29414" s="120"/>
      <c r="U29414" s="121"/>
      <c r="V29414" s="122"/>
      <c r="W29414" s="123"/>
      <c r="AC29414" s="123"/>
    </row>
    <row r="29415" spans="5:29" s="2" customFormat="1">
      <c r="E29415" s="120"/>
      <c r="M29415" s="120"/>
      <c r="N29415" s="120"/>
      <c r="U29415" s="121"/>
      <c r="V29415" s="122"/>
      <c r="W29415" s="123"/>
      <c r="AC29415" s="123"/>
    </row>
    <row r="29416" spans="5:29" s="2" customFormat="1">
      <c r="E29416" s="120"/>
      <c r="M29416" s="120"/>
      <c r="N29416" s="120"/>
      <c r="U29416" s="121"/>
      <c r="V29416" s="122"/>
      <c r="W29416" s="123"/>
      <c r="AC29416" s="123"/>
    </row>
    <row r="29417" spans="5:29" s="2" customFormat="1">
      <c r="E29417" s="120"/>
      <c r="M29417" s="120"/>
      <c r="N29417" s="120"/>
      <c r="U29417" s="121"/>
      <c r="V29417" s="122"/>
      <c r="W29417" s="123"/>
      <c r="AC29417" s="123"/>
    </row>
    <row r="29418" spans="5:29" s="2" customFormat="1">
      <c r="E29418" s="120"/>
      <c r="M29418" s="120"/>
      <c r="N29418" s="120"/>
      <c r="U29418" s="121"/>
      <c r="V29418" s="122"/>
      <c r="W29418" s="123"/>
      <c r="AC29418" s="123"/>
    </row>
    <row r="29419" spans="5:29" s="2" customFormat="1">
      <c r="E29419" s="120"/>
      <c r="M29419" s="120"/>
      <c r="N29419" s="120"/>
      <c r="U29419" s="121"/>
      <c r="V29419" s="122"/>
      <c r="W29419" s="123"/>
      <c r="AC29419" s="123"/>
    </row>
    <row r="29420" spans="5:29" s="2" customFormat="1">
      <c r="E29420" s="120"/>
      <c r="M29420" s="120"/>
      <c r="N29420" s="120"/>
      <c r="U29420" s="121"/>
      <c r="V29420" s="122"/>
      <c r="W29420" s="123"/>
      <c r="AC29420" s="123"/>
    </row>
    <row r="29421" spans="5:29" s="2" customFormat="1">
      <c r="E29421" s="120"/>
      <c r="M29421" s="120"/>
      <c r="N29421" s="120"/>
      <c r="U29421" s="121"/>
      <c r="V29421" s="122"/>
      <c r="W29421" s="123"/>
      <c r="AC29421" s="123"/>
    </row>
    <row r="29422" spans="5:29" s="2" customFormat="1">
      <c r="E29422" s="120"/>
      <c r="M29422" s="120"/>
      <c r="N29422" s="120"/>
      <c r="U29422" s="121"/>
      <c r="V29422" s="122"/>
      <c r="W29422" s="123"/>
      <c r="AC29422" s="123"/>
    </row>
    <row r="29423" spans="5:29" s="2" customFormat="1">
      <c r="E29423" s="120"/>
      <c r="M29423" s="120"/>
      <c r="N29423" s="120"/>
      <c r="U29423" s="121"/>
      <c r="V29423" s="122"/>
      <c r="W29423" s="123"/>
      <c r="AC29423" s="123"/>
    </row>
    <row r="29424" spans="5:29" s="2" customFormat="1">
      <c r="E29424" s="120"/>
      <c r="M29424" s="120"/>
      <c r="N29424" s="120"/>
      <c r="U29424" s="121"/>
      <c r="V29424" s="122"/>
      <c r="W29424" s="123"/>
      <c r="AC29424" s="123"/>
    </row>
    <row r="29425" spans="5:29" s="2" customFormat="1">
      <c r="E29425" s="120"/>
      <c r="M29425" s="120"/>
      <c r="N29425" s="120"/>
      <c r="U29425" s="121"/>
      <c r="V29425" s="122"/>
      <c r="W29425" s="123"/>
      <c r="AC29425" s="123"/>
    </row>
    <row r="29426" spans="5:29" s="2" customFormat="1">
      <c r="E29426" s="120"/>
      <c r="M29426" s="120"/>
      <c r="N29426" s="120"/>
      <c r="U29426" s="121"/>
      <c r="V29426" s="122"/>
      <c r="W29426" s="123"/>
      <c r="AC29426" s="123"/>
    </row>
    <row r="29427" spans="5:29" s="2" customFormat="1">
      <c r="E29427" s="120"/>
      <c r="M29427" s="120"/>
      <c r="N29427" s="120"/>
      <c r="U29427" s="121"/>
      <c r="V29427" s="122"/>
      <c r="W29427" s="123"/>
      <c r="AC29427" s="123"/>
    </row>
    <row r="29428" spans="5:29" s="2" customFormat="1">
      <c r="E29428" s="120"/>
      <c r="M29428" s="120"/>
      <c r="N29428" s="120"/>
      <c r="U29428" s="121"/>
      <c r="V29428" s="122"/>
      <c r="W29428" s="123"/>
      <c r="AC29428" s="123"/>
    </row>
    <row r="29429" spans="5:29" s="2" customFormat="1">
      <c r="E29429" s="120"/>
      <c r="M29429" s="120"/>
      <c r="N29429" s="120"/>
      <c r="U29429" s="121"/>
      <c r="V29429" s="122"/>
      <c r="W29429" s="123"/>
      <c r="AC29429" s="123"/>
    </row>
    <row r="29430" spans="5:29" s="2" customFormat="1">
      <c r="E29430" s="120"/>
      <c r="M29430" s="120"/>
      <c r="N29430" s="120"/>
      <c r="U29430" s="121"/>
      <c r="V29430" s="122"/>
      <c r="W29430" s="123"/>
      <c r="AC29430" s="123"/>
    </row>
    <row r="29431" spans="5:29" s="2" customFormat="1">
      <c r="E29431" s="120"/>
      <c r="M29431" s="120"/>
      <c r="N29431" s="120"/>
      <c r="U29431" s="121"/>
      <c r="V29431" s="122"/>
      <c r="W29431" s="123"/>
      <c r="AC29431" s="123"/>
    </row>
    <row r="29432" spans="5:29" s="2" customFormat="1">
      <c r="E29432" s="120"/>
      <c r="M29432" s="120"/>
      <c r="N29432" s="120"/>
      <c r="U29432" s="121"/>
      <c r="V29432" s="122"/>
      <c r="W29432" s="123"/>
      <c r="AC29432" s="123"/>
    </row>
    <row r="29433" spans="5:29" s="2" customFormat="1">
      <c r="E29433" s="120"/>
      <c r="M29433" s="120"/>
      <c r="N29433" s="120"/>
      <c r="U29433" s="121"/>
      <c r="V29433" s="122"/>
      <c r="W29433" s="123"/>
      <c r="AC29433" s="123"/>
    </row>
    <row r="29434" spans="5:29" s="2" customFormat="1">
      <c r="E29434" s="120"/>
      <c r="M29434" s="120"/>
      <c r="N29434" s="120"/>
      <c r="U29434" s="121"/>
      <c r="V29434" s="122"/>
      <c r="W29434" s="123"/>
      <c r="AC29434" s="123"/>
    </row>
    <row r="29435" spans="5:29" s="2" customFormat="1">
      <c r="E29435" s="120"/>
      <c r="M29435" s="120"/>
      <c r="N29435" s="120"/>
      <c r="U29435" s="121"/>
      <c r="V29435" s="122"/>
      <c r="W29435" s="123"/>
      <c r="AC29435" s="123"/>
    </row>
    <row r="29436" spans="5:29" s="2" customFormat="1">
      <c r="E29436" s="120"/>
      <c r="M29436" s="120"/>
      <c r="N29436" s="120"/>
      <c r="U29436" s="121"/>
      <c r="V29436" s="122"/>
      <c r="W29436" s="123"/>
      <c r="AC29436" s="123"/>
    </row>
    <row r="29437" spans="5:29" s="2" customFormat="1">
      <c r="E29437" s="120"/>
      <c r="M29437" s="120"/>
      <c r="N29437" s="120"/>
      <c r="U29437" s="121"/>
      <c r="V29437" s="122"/>
      <c r="W29437" s="123"/>
      <c r="AC29437" s="123"/>
    </row>
    <row r="29438" spans="5:29" s="2" customFormat="1">
      <c r="E29438" s="120"/>
      <c r="M29438" s="120"/>
      <c r="N29438" s="120"/>
      <c r="U29438" s="121"/>
      <c r="V29438" s="122"/>
      <c r="W29438" s="123"/>
      <c r="AC29438" s="123"/>
    </row>
    <row r="29439" spans="5:29" s="2" customFormat="1">
      <c r="E29439" s="120"/>
      <c r="M29439" s="120"/>
      <c r="N29439" s="120"/>
      <c r="U29439" s="121"/>
      <c r="V29439" s="122"/>
      <c r="W29439" s="123"/>
      <c r="AC29439" s="123"/>
    </row>
    <row r="29440" spans="5:29" s="2" customFormat="1">
      <c r="E29440" s="120"/>
      <c r="M29440" s="120"/>
      <c r="N29440" s="120"/>
      <c r="U29440" s="121"/>
      <c r="V29440" s="122"/>
      <c r="W29440" s="123"/>
      <c r="AC29440" s="123"/>
    </row>
    <row r="29441" spans="5:29" s="2" customFormat="1">
      <c r="E29441" s="120"/>
      <c r="M29441" s="120"/>
      <c r="N29441" s="120"/>
      <c r="U29441" s="121"/>
      <c r="V29441" s="122"/>
      <c r="W29441" s="123"/>
      <c r="AC29441" s="123"/>
    </row>
    <row r="29442" spans="5:29" s="2" customFormat="1">
      <c r="E29442" s="120"/>
      <c r="M29442" s="120"/>
      <c r="N29442" s="120"/>
      <c r="U29442" s="121"/>
      <c r="V29442" s="122"/>
      <c r="W29442" s="123"/>
      <c r="AC29442" s="123"/>
    </row>
    <row r="29443" spans="5:29" s="2" customFormat="1">
      <c r="E29443" s="120"/>
      <c r="M29443" s="120"/>
      <c r="N29443" s="120"/>
      <c r="U29443" s="121"/>
      <c r="V29443" s="122"/>
      <c r="W29443" s="123"/>
      <c r="AC29443" s="123"/>
    </row>
    <row r="29444" spans="5:29" s="2" customFormat="1">
      <c r="E29444" s="120"/>
      <c r="M29444" s="120"/>
      <c r="N29444" s="120"/>
      <c r="U29444" s="121"/>
      <c r="V29444" s="122"/>
      <c r="W29444" s="123"/>
      <c r="AC29444" s="123"/>
    </row>
    <row r="29445" spans="5:29" s="2" customFormat="1">
      <c r="E29445" s="120"/>
      <c r="M29445" s="120"/>
      <c r="N29445" s="120"/>
      <c r="U29445" s="121"/>
      <c r="V29445" s="122"/>
      <c r="W29445" s="123"/>
      <c r="AC29445" s="123"/>
    </row>
    <row r="29446" spans="5:29" s="2" customFormat="1">
      <c r="E29446" s="120"/>
      <c r="M29446" s="120"/>
      <c r="N29446" s="120"/>
      <c r="U29446" s="121"/>
      <c r="V29446" s="122"/>
      <c r="W29446" s="123"/>
      <c r="AC29446" s="123"/>
    </row>
    <row r="29447" spans="5:29" s="2" customFormat="1">
      <c r="E29447" s="120"/>
      <c r="M29447" s="120"/>
      <c r="N29447" s="120"/>
      <c r="U29447" s="121"/>
      <c r="V29447" s="122"/>
      <c r="W29447" s="123"/>
      <c r="AC29447" s="123"/>
    </row>
    <row r="29448" spans="5:29" s="2" customFormat="1">
      <c r="E29448" s="120"/>
      <c r="M29448" s="120"/>
      <c r="N29448" s="120"/>
      <c r="U29448" s="121"/>
      <c r="V29448" s="122"/>
      <c r="W29448" s="123"/>
      <c r="AC29448" s="123"/>
    </row>
    <row r="29449" spans="5:29" s="2" customFormat="1">
      <c r="E29449" s="120"/>
      <c r="M29449" s="120"/>
      <c r="N29449" s="120"/>
      <c r="U29449" s="121"/>
      <c r="V29449" s="122"/>
      <c r="W29449" s="123"/>
      <c r="AC29449" s="123"/>
    </row>
    <row r="29450" spans="5:29" s="2" customFormat="1">
      <c r="E29450" s="120"/>
      <c r="M29450" s="120"/>
      <c r="N29450" s="120"/>
      <c r="U29450" s="121"/>
      <c r="V29450" s="122"/>
      <c r="W29450" s="123"/>
      <c r="AC29450" s="123"/>
    </row>
    <row r="29451" spans="5:29" s="2" customFormat="1">
      <c r="E29451" s="120"/>
      <c r="M29451" s="120"/>
      <c r="N29451" s="120"/>
      <c r="U29451" s="121"/>
      <c r="V29451" s="122"/>
      <c r="W29451" s="123"/>
      <c r="AC29451" s="123"/>
    </row>
    <row r="29452" spans="5:29" s="2" customFormat="1">
      <c r="E29452" s="120"/>
      <c r="M29452" s="120"/>
      <c r="N29452" s="120"/>
      <c r="U29452" s="121"/>
      <c r="V29452" s="122"/>
      <c r="W29452" s="123"/>
      <c r="AC29452" s="123"/>
    </row>
    <row r="29453" spans="5:29" s="2" customFormat="1">
      <c r="E29453" s="120"/>
      <c r="M29453" s="120"/>
      <c r="N29453" s="120"/>
      <c r="U29453" s="121"/>
      <c r="V29453" s="122"/>
      <c r="W29453" s="123"/>
      <c r="AC29453" s="123"/>
    </row>
    <row r="29454" spans="5:29" s="2" customFormat="1">
      <c r="E29454" s="120"/>
      <c r="M29454" s="120"/>
      <c r="N29454" s="120"/>
      <c r="U29454" s="121"/>
      <c r="V29454" s="122"/>
      <c r="W29454" s="123"/>
      <c r="AC29454" s="123"/>
    </row>
    <row r="29455" spans="5:29" s="2" customFormat="1">
      <c r="E29455" s="120"/>
      <c r="M29455" s="120"/>
      <c r="N29455" s="120"/>
      <c r="U29455" s="121"/>
      <c r="V29455" s="122"/>
      <c r="W29455" s="123"/>
      <c r="AC29455" s="123"/>
    </row>
    <row r="29456" spans="5:29" s="2" customFormat="1">
      <c r="E29456" s="120"/>
      <c r="M29456" s="120"/>
      <c r="N29456" s="120"/>
      <c r="U29456" s="121"/>
      <c r="V29456" s="122"/>
      <c r="W29456" s="123"/>
      <c r="AC29456" s="123"/>
    </row>
    <row r="29457" spans="5:29" s="2" customFormat="1">
      <c r="E29457" s="120"/>
      <c r="M29457" s="120"/>
      <c r="N29457" s="120"/>
      <c r="U29457" s="121"/>
      <c r="V29457" s="122"/>
      <c r="W29457" s="123"/>
      <c r="AC29457" s="123"/>
    </row>
    <row r="29458" spans="5:29" s="2" customFormat="1">
      <c r="E29458" s="120"/>
      <c r="M29458" s="120"/>
      <c r="N29458" s="120"/>
      <c r="U29458" s="121"/>
      <c r="V29458" s="122"/>
      <c r="W29458" s="123"/>
      <c r="AC29458" s="123"/>
    </row>
    <row r="29459" spans="5:29" s="2" customFormat="1">
      <c r="E29459" s="120"/>
      <c r="M29459" s="120"/>
      <c r="N29459" s="120"/>
      <c r="U29459" s="121"/>
      <c r="V29459" s="122"/>
      <c r="W29459" s="123"/>
      <c r="AC29459" s="123"/>
    </row>
    <row r="29460" spans="5:29" s="2" customFormat="1">
      <c r="E29460" s="120"/>
      <c r="M29460" s="120"/>
      <c r="N29460" s="120"/>
      <c r="U29460" s="121"/>
      <c r="V29460" s="122"/>
      <c r="W29460" s="123"/>
      <c r="AC29460" s="123"/>
    </row>
    <row r="29461" spans="5:29" s="2" customFormat="1">
      <c r="E29461" s="120"/>
      <c r="M29461" s="120"/>
      <c r="N29461" s="120"/>
      <c r="U29461" s="121"/>
      <c r="V29461" s="122"/>
      <c r="W29461" s="123"/>
      <c r="AC29461" s="123"/>
    </row>
    <row r="29462" spans="5:29" s="2" customFormat="1">
      <c r="E29462" s="120"/>
      <c r="M29462" s="120"/>
      <c r="N29462" s="120"/>
      <c r="U29462" s="121"/>
      <c r="V29462" s="122"/>
      <c r="W29462" s="123"/>
      <c r="AC29462" s="123"/>
    </row>
    <row r="29463" spans="5:29" s="2" customFormat="1">
      <c r="E29463" s="120"/>
      <c r="M29463" s="120"/>
      <c r="N29463" s="120"/>
      <c r="U29463" s="121"/>
      <c r="V29463" s="122"/>
      <c r="W29463" s="123"/>
      <c r="AC29463" s="123"/>
    </row>
    <row r="29464" spans="5:29" s="2" customFormat="1">
      <c r="E29464" s="120"/>
      <c r="M29464" s="120"/>
      <c r="N29464" s="120"/>
      <c r="U29464" s="121"/>
      <c r="V29464" s="122"/>
      <c r="W29464" s="123"/>
      <c r="AC29464" s="123"/>
    </row>
    <row r="29465" spans="5:29" s="2" customFormat="1">
      <c r="E29465" s="120"/>
      <c r="M29465" s="120"/>
      <c r="N29465" s="120"/>
      <c r="U29465" s="121"/>
      <c r="V29465" s="122"/>
      <c r="W29465" s="123"/>
      <c r="AC29465" s="123"/>
    </row>
    <row r="29466" spans="5:29" s="2" customFormat="1">
      <c r="E29466" s="120"/>
      <c r="M29466" s="120"/>
      <c r="N29466" s="120"/>
      <c r="U29466" s="121"/>
      <c r="V29466" s="122"/>
      <c r="W29466" s="123"/>
      <c r="AC29466" s="123"/>
    </row>
    <row r="29467" spans="5:29" s="2" customFormat="1">
      <c r="E29467" s="120"/>
      <c r="M29467" s="120"/>
      <c r="N29467" s="120"/>
      <c r="U29467" s="121"/>
      <c r="V29467" s="122"/>
      <c r="W29467" s="123"/>
      <c r="AC29467" s="123"/>
    </row>
    <row r="29468" spans="5:29" s="2" customFormat="1">
      <c r="E29468" s="120"/>
      <c r="M29468" s="120"/>
      <c r="N29468" s="120"/>
      <c r="U29468" s="121"/>
      <c r="V29468" s="122"/>
      <c r="W29468" s="123"/>
      <c r="AC29468" s="123"/>
    </row>
    <row r="29469" spans="5:29" s="2" customFormat="1">
      <c r="E29469" s="120"/>
      <c r="M29469" s="120"/>
      <c r="N29469" s="120"/>
      <c r="U29469" s="121"/>
      <c r="V29469" s="122"/>
      <c r="W29469" s="123"/>
      <c r="AC29469" s="123"/>
    </row>
    <row r="29470" spans="5:29" s="2" customFormat="1">
      <c r="E29470" s="120"/>
      <c r="M29470" s="120"/>
      <c r="N29470" s="120"/>
      <c r="U29470" s="121"/>
      <c r="V29470" s="122"/>
      <c r="W29470" s="123"/>
      <c r="AC29470" s="123"/>
    </row>
    <row r="29471" spans="5:29" s="2" customFormat="1">
      <c r="E29471" s="120"/>
      <c r="M29471" s="120"/>
      <c r="N29471" s="120"/>
      <c r="U29471" s="121"/>
      <c r="V29471" s="122"/>
      <c r="W29471" s="123"/>
      <c r="AC29471" s="123"/>
    </row>
    <row r="29472" spans="5:29" s="2" customFormat="1">
      <c r="E29472" s="120"/>
      <c r="M29472" s="120"/>
      <c r="N29472" s="120"/>
      <c r="U29472" s="121"/>
      <c r="V29472" s="122"/>
      <c r="W29472" s="123"/>
      <c r="AC29472" s="123"/>
    </row>
    <row r="29473" spans="5:29" s="2" customFormat="1">
      <c r="E29473" s="120"/>
      <c r="M29473" s="120"/>
      <c r="N29473" s="120"/>
      <c r="U29473" s="121"/>
      <c r="V29473" s="122"/>
      <c r="W29473" s="123"/>
      <c r="AC29473" s="123"/>
    </row>
    <row r="29474" spans="5:29" s="2" customFormat="1">
      <c r="E29474" s="120"/>
      <c r="M29474" s="120"/>
      <c r="N29474" s="120"/>
      <c r="U29474" s="121"/>
      <c r="V29474" s="122"/>
      <c r="W29474" s="123"/>
      <c r="AC29474" s="123"/>
    </row>
    <row r="29475" spans="5:29" s="2" customFormat="1">
      <c r="E29475" s="120"/>
      <c r="M29475" s="120"/>
      <c r="N29475" s="120"/>
      <c r="U29475" s="121"/>
      <c r="V29475" s="122"/>
      <c r="W29475" s="123"/>
      <c r="AC29475" s="123"/>
    </row>
    <row r="29476" spans="5:29" s="2" customFormat="1">
      <c r="E29476" s="120"/>
      <c r="M29476" s="120"/>
      <c r="N29476" s="120"/>
      <c r="U29476" s="121"/>
      <c r="V29476" s="122"/>
      <c r="W29476" s="123"/>
      <c r="AC29476" s="123"/>
    </row>
    <row r="29477" spans="5:29" s="2" customFormat="1">
      <c r="E29477" s="120"/>
      <c r="M29477" s="120"/>
      <c r="N29477" s="120"/>
      <c r="U29477" s="121"/>
      <c r="V29477" s="122"/>
      <c r="W29477" s="123"/>
      <c r="AC29477" s="123"/>
    </row>
    <row r="29478" spans="5:29" s="2" customFormat="1">
      <c r="E29478" s="120"/>
      <c r="M29478" s="120"/>
      <c r="N29478" s="120"/>
      <c r="U29478" s="121"/>
      <c r="V29478" s="122"/>
      <c r="W29478" s="123"/>
      <c r="AC29478" s="123"/>
    </row>
    <row r="29479" spans="5:29" s="2" customFormat="1">
      <c r="E29479" s="120"/>
      <c r="M29479" s="120"/>
      <c r="N29479" s="120"/>
      <c r="U29479" s="121"/>
      <c r="V29479" s="122"/>
      <c r="W29479" s="123"/>
      <c r="AC29479" s="123"/>
    </row>
    <row r="29480" spans="5:29" s="2" customFormat="1">
      <c r="E29480" s="120"/>
      <c r="M29480" s="120"/>
      <c r="N29480" s="120"/>
      <c r="U29480" s="121"/>
      <c r="V29480" s="122"/>
      <c r="W29480" s="123"/>
      <c r="AC29480" s="123"/>
    </row>
    <row r="29481" spans="5:29" s="2" customFormat="1">
      <c r="E29481" s="120"/>
      <c r="M29481" s="120"/>
      <c r="N29481" s="120"/>
      <c r="U29481" s="121"/>
      <c r="V29481" s="122"/>
      <c r="W29481" s="123"/>
      <c r="AC29481" s="123"/>
    </row>
    <row r="29482" spans="5:29" s="2" customFormat="1">
      <c r="E29482" s="120"/>
      <c r="M29482" s="120"/>
      <c r="N29482" s="120"/>
      <c r="U29482" s="121"/>
      <c r="V29482" s="122"/>
      <c r="W29482" s="123"/>
      <c r="AC29482" s="123"/>
    </row>
    <row r="29483" spans="5:29" s="2" customFormat="1">
      <c r="E29483" s="120"/>
      <c r="M29483" s="120"/>
      <c r="N29483" s="120"/>
      <c r="U29483" s="121"/>
      <c r="V29483" s="122"/>
      <c r="W29483" s="123"/>
      <c r="AC29483" s="123"/>
    </row>
    <row r="29484" spans="5:29" s="2" customFormat="1">
      <c r="E29484" s="120"/>
      <c r="M29484" s="120"/>
      <c r="N29484" s="120"/>
      <c r="U29484" s="121"/>
      <c r="V29484" s="122"/>
      <c r="W29484" s="123"/>
      <c r="AC29484" s="123"/>
    </row>
    <row r="29485" spans="5:29" s="2" customFormat="1">
      <c r="E29485" s="120"/>
      <c r="M29485" s="120"/>
      <c r="N29485" s="120"/>
      <c r="U29485" s="121"/>
      <c r="V29485" s="122"/>
      <c r="W29485" s="123"/>
      <c r="AC29485" s="123"/>
    </row>
    <row r="29486" spans="5:29" s="2" customFormat="1">
      <c r="E29486" s="120"/>
      <c r="M29486" s="120"/>
      <c r="N29486" s="120"/>
      <c r="U29486" s="121"/>
      <c r="V29486" s="122"/>
      <c r="W29486" s="123"/>
      <c r="AC29486" s="123"/>
    </row>
    <row r="29487" spans="5:29" s="2" customFormat="1">
      <c r="E29487" s="120"/>
      <c r="M29487" s="120"/>
      <c r="N29487" s="120"/>
      <c r="U29487" s="121"/>
      <c r="V29487" s="122"/>
      <c r="W29487" s="123"/>
      <c r="AC29487" s="123"/>
    </row>
    <row r="29488" spans="5:29" s="2" customFormat="1">
      <c r="E29488" s="120"/>
      <c r="M29488" s="120"/>
      <c r="N29488" s="120"/>
      <c r="U29488" s="121"/>
      <c r="V29488" s="122"/>
      <c r="W29488" s="123"/>
      <c r="AC29488" s="123"/>
    </row>
    <row r="29489" spans="5:29" s="2" customFormat="1">
      <c r="E29489" s="120"/>
      <c r="M29489" s="120"/>
      <c r="N29489" s="120"/>
      <c r="U29489" s="121"/>
      <c r="V29489" s="122"/>
      <c r="W29489" s="123"/>
      <c r="AC29489" s="123"/>
    </row>
    <row r="29490" spans="5:29" s="2" customFormat="1">
      <c r="E29490" s="120"/>
      <c r="M29490" s="120"/>
      <c r="N29490" s="120"/>
      <c r="U29490" s="121"/>
      <c r="V29490" s="122"/>
      <c r="W29490" s="123"/>
      <c r="AC29490" s="123"/>
    </row>
    <row r="29491" spans="5:29" s="2" customFormat="1">
      <c r="E29491" s="120"/>
      <c r="M29491" s="120"/>
      <c r="N29491" s="120"/>
      <c r="U29491" s="121"/>
      <c r="V29491" s="122"/>
      <c r="W29491" s="123"/>
      <c r="AC29491" s="123"/>
    </row>
    <row r="29492" spans="5:29" s="2" customFormat="1">
      <c r="E29492" s="120"/>
      <c r="M29492" s="120"/>
      <c r="N29492" s="120"/>
      <c r="U29492" s="121"/>
      <c r="V29492" s="122"/>
      <c r="W29492" s="123"/>
      <c r="AC29492" s="123"/>
    </row>
    <row r="29493" spans="5:29" s="2" customFormat="1">
      <c r="E29493" s="120"/>
      <c r="M29493" s="120"/>
      <c r="N29493" s="120"/>
      <c r="U29493" s="121"/>
      <c r="V29493" s="122"/>
      <c r="W29493" s="123"/>
      <c r="AC29493" s="123"/>
    </row>
    <row r="29494" spans="5:29" s="2" customFormat="1">
      <c r="E29494" s="120"/>
      <c r="M29494" s="120"/>
      <c r="N29494" s="120"/>
      <c r="U29494" s="121"/>
      <c r="V29494" s="122"/>
      <c r="W29494" s="123"/>
      <c r="AC29494" s="123"/>
    </row>
    <row r="29495" spans="5:29" s="2" customFormat="1">
      <c r="E29495" s="120"/>
      <c r="M29495" s="120"/>
      <c r="N29495" s="120"/>
      <c r="U29495" s="121"/>
      <c r="V29495" s="122"/>
      <c r="W29495" s="123"/>
      <c r="AC29495" s="123"/>
    </row>
    <row r="29496" spans="5:29" s="2" customFormat="1">
      <c r="E29496" s="120"/>
      <c r="M29496" s="120"/>
      <c r="N29496" s="120"/>
      <c r="U29496" s="121"/>
      <c r="V29496" s="122"/>
      <c r="W29496" s="123"/>
      <c r="AC29496" s="123"/>
    </row>
    <row r="29497" spans="5:29" s="2" customFormat="1">
      <c r="E29497" s="120"/>
      <c r="M29497" s="120"/>
      <c r="N29497" s="120"/>
      <c r="U29497" s="121"/>
      <c r="V29497" s="122"/>
      <c r="W29497" s="123"/>
      <c r="AC29497" s="123"/>
    </row>
    <row r="29498" spans="5:29" s="2" customFormat="1">
      <c r="E29498" s="120"/>
      <c r="M29498" s="120"/>
      <c r="N29498" s="120"/>
      <c r="U29498" s="121"/>
      <c r="V29498" s="122"/>
      <c r="W29498" s="123"/>
      <c r="AC29498" s="123"/>
    </row>
    <row r="29499" spans="5:29" s="2" customFormat="1">
      <c r="E29499" s="120"/>
      <c r="M29499" s="120"/>
      <c r="N29499" s="120"/>
      <c r="U29499" s="121"/>
      <c r="V29499" s="122"/>
      <c r="W29499" s="123"/>
      <c r="AC29499" s="123"/>
    </row>
    <row r="29500" spans="5:29" s="2" customFormat="1">
      <c r="E29500" s="120"/>
      <c r="M29500" s="120"/>
      <c r="N29500" s="120"/>
      <c r="U29500" s="121"/>
      <c r="V29500" s="122"/>
      <c r="W29500" s="123"/>
      <c r="AC29500" s="123"/>
    </row>
    <row r="29501" spans="5:29" s="2" customFormat="1">
      <c r="E29501" s="120"/>
      <c r="M29501" s="120"/>
      <c r="N29501" s="120"/>
      <c r="U29501" s="121"/>
      <c r="V29501" s="122"/>
      <c r="W29501" s="123"/>
      <c r="AC29501" s="123"/>
    </row>
    <row r="29502" spans="5:29" s="2" customFormat="1">
      <c r="E29502" s="120"/>
      <c r="M29502" s="120"/>
      <c r="N29502" s="120"/>
      <c r="U29502" s="121"/>
      <c r="V29502" s="122"/>
      <c r="W29502" s="123"/>
      <c r="AC29502" s="123"/>
    </row>
    <row r="29503" spans="5:29" s="2" customFormat="1">
      <c r="E29503" s="120"/>
      <c r="M29503" s="120"/>
      <c r="N29503" s="120"/>
      <c r="U29503" s="121"/>
      <c r="V29503" s="122"/>
      <c r="W29503" s="123"/>
      <c r="AC29503" s="123"/>
    </row>
    <row r="29504" spans="5:29" s="2" customFormat="1">
      <c r="E29504" s="120"/>
      <c r="M29504" s="120"/>
      <c r="N29504" s="120"/>
      <c r="U29504" s="121"/>
      <c r="V29504" s="122"/>
      <c r="W29504" s="123"/>
      <c r="AC29504" s="123"/>
    </row>
    <row r="29505" spans="5:29" s="2" customFormat="1">
      <c r="E29505" s="120"/>
      <c r="M29505" s="120"/>
      <c r="N29505" s="120"/>
      <c r="U29505" s="121"/>
      <c r="V29505" s="122"/>
      <c r="W29505" s="123"/>
      <c r="AC29505" s="123"/>
    </row>
    <row r="29506" spans="5:29" s="2" customFormat="1">
      <c r="E29506" s="120"/>
      <c r="M29506" s="120"/>
      <c r="N29506" s="120"/>
      <c r="U29506" s="121"/>
      <c r="V29506" s="122"/>
      <c r="W29506" s="123"/>
      <c r="AC29506" s="123"/>
    </row>
    <row r="29507" spans="5:29" s="2" customFormat="1">
      <c r="E29507" s="120"/>
      <c r="M29507" s="120"/>
      <c r="N29507" s="120"/>
      <c r="U29507" s="121"/>
      <c r="V29507" s="122"/>
      <c r="W29507" s="123"/>
      <c r="AC29507" s="123"/>
    </row>
    <row r="29508" spans="5:29" s="2" customFormat="1">
      <c r="E29508" s="120"/>
      <c r="M29508" s="120"/>
      <c r="N29508" s="120"/>
      <c r="U29508" s="121"/>
      <c r="V29508" s="122"/>
      <c r="W29508" s="123"/>
      <c r="AC29508" s="123"/>
    </row>
    <row r="29509" spans="5:29" s="2" customFormat="1">
      <c r="E29509" s="120"/>
      <c r="M29509" s="120"/>
      <c r="N29509" s="120"/>
      <c r="U29509" s="121"/>
      <c r="V29509" s="122"/>
      <c r="W29509" s="123"/>
      <c r="AC29509" s="123"/>
    </row>
    <row r="29510" spans="5:29" s="2" customFormat="1">
      <c r="E29510" s="120"/>
      <c r="M29510" s="120"/>
      <c r="N29510" s="120"/>
      <c r="U29510" s="121"/>
      <c r="V29510" s="122"/>
      <c r="W29510" s="123"/>
      <c r="AC29510" s="123"/>
    </row>
    <row r="29511" spans="5:29" s="2" customFormat="1">
      <c r="E29511" s="120"/>
      <c r="M29511" s="120"/>
      <c r="N29511" s="120"/>
      <c r="U29511" s="121"/>
      <c r="V29511" s="122"/>
      <c r="W29511" s="123"/>
      <c r="AC29511" s="123"/>
    </row>
    <row r="29512" spans="5:29" s="2" customFormat="1">
      <c r="E29512" s="120"/>
      <c r="M29512" s="120"/>
      <c r="N29512" s="120"/>
      <c r="U29512" s="121"/>
      <c r="V29512" s="122"/>
      <c r="W29512" s="123"/>
      <c r="AC29512" s="123"/>
    </row>
    <row r="29513" spans="5:29" s="2" customFormat="1">
      <c r="E29513" s="120"/>
      <c r="M29513" s="120"/>
      <c r="N29513" s="120"/>
      <c r="U29513" s="121"/>
      <c r="V29513" s="122"/>
      <c r="W29513" s="123"/>
      <c r="AC29513" s="123"/>
    </row>
    <row r="29514" spans="5:29" s="2" customFormat="1">
      <c r="E29514" s="120"/>
      <c r="M29514" s="120"/>
      <c r="N29514" s="120"/>
      <c r="U29514" s="121"/>
      <c r="V29514" s="122"/>
      <c r="W29514" s="123"/>
      <c r="AC29514" s="123"/>
    </row>
    <row r="29515" spans="5:29" s="2" customFormat="1">
      <c r="E29515" s="120"/>
      <c r="M29515" s="120"/>
      <c r="N29515" s="120"/>
      <c r="U29515" s="121"/>
      <c r="V29515" s="122"/>
      <c r="W29515" s="123"/>
      <c r="AC29515" s="123"/>
    </row>
    <row r="29516" spans="5:29" s="2" customFormat="1">
      <c r="E29516" s="120"/>
      <c r="M29516" s="120"/>
      <c r="N29516" s="120"/>
      <c r="U29516" s="121"/>
      <c r="V29516" s="122"/>
      <c r="W29516" s="123"/>
      <c r="AC29516" s="123"/>
    </row>
    <row r="29517" spans="5:29" s="2" customFormat="1">
      <c r="E29517" s="120"/>
      <c r="M29517" s="120"/>
      <c r="N29517" s="120"/>
      <c r="U29517" s="121"/>
      <c r="V29517" s="122"/>
      <c r="W29517" s="123"/>
      <c r="AC29517" s="123"/>
    </row>
    <row r="29518" spans="5:29" s="2" customFormat="1">
      <c r="E29518" s="120"/>
      <c r="M29518" s="120"/>
      <c r="N29518" s="120"/>
      <c r="U29518" s="121"/>
      <c r="V29518" s="122"/>
      <c r="W29518" s="123"/>
      <c r="AC29518" s="123"/>
    </row>
    <row r="29519" spans="5:29" s="2" customFormat="1">
      <c r="E29519" s="120"/>
      <c r="M29519" s="120"/>
      <c r="N29519" s="120"/>
      <c r="U29519" s="121"/>
      <c r="V29519" s="122"/>
      <c r="W29519" s="123"/>
      <c r="AC29519" s="123"/>
    </row>
    <row r="29520" spans="5:29" s="2" customFormat="1">
      <c r="E29520" s="120"/>
      <c r="M29520" s="120"/>
      <c r="N29520" s="120"/>
      <c r="U29520" s="121"/>
      <c r="V29520" s="122"/>
      <c r="W29520" s="123"/>
      <c r="AC29520" s="123"/>
    </row>
    <row r="29521" spans="5:29" s="2" customFormat="1">
      <c r="E29521" s="120"/>
      <c r="M29521" s="120"/>
      <c r="N29521" s="120"/>
      <c r="U29521" s="121"/>
      <c r="V29521" s="122"/>
      <c r="W29521" s="123"/>
      <c r="AC29521" s="123"/>
    </row>
    <row r="29522" spans="5:29" s="2" customFormat="1">
      <c r="E29522" s="120"/>
      <c r="M29522" s="120"/>
      <c r="N29522" s="120"/>
      <c r="U29522" s="121"/>
      <c r="V29522" s="122"/>
      <c r="W29522" s="123"/>
      <c r="AC29522" s="123"/>
    </row>
    <row r="29523" spans="5:29" s="2" customFormat="1">
      <c r="E29523" s="120"/>
      <c r="M29523" s="120"/>
      <c r="N29523" s="120"/>
      <c r="U29523" s="121"/>
      <c r="V29523" s="122"/>
      <c r="W29523" s="123"/>
      <c r="AC29523" s="123"/>
    </row>
    <row r="29524" spans="5:29" s="2" customFormat="1">
      <c r="E29524" s="120"/>
      <c r="M29524" s="120"/>
      <c r="N29524" s="120"/>
      <c r="U29524" s="121"/>
      <c r="V29524" s="122"/>
      <c r="W29524" s="123"/>
      <c r="AC29524" s="123"/>
    </row>
    <row r="29525" spans="5:29" s="2" customFormat="1">
      <c r="E29525" s="120"/>
      <c r="M29525" s="120"/>
      <c r="N29525" s="120"/>
      <c r="U29525" s="121"/>
      <c r="V29525" s="122"/>
      <c r="W29525" s="123"/>
      <c r="AC29525" s="123"/>
    </row>
    <row r="29526" spans="5:29" s="2" customFormat="1">
      <c r="E29526" s="120"/>
      <c r="M29526" s="120"/>
      <c r="N29526" s="120"/>
      <c r="U29526" s="121"/>
      <c r="V29526" s="122"/>
      <c r="W29526" s="123"/>
      <c r="AC29526" s="123"/>
    </row>
    <row r="29527" spans="5:29" s="2" customFormat="1">
      <c r="E29527" s="120"/>
      <c r="M29527" s="120"/>
      <c r="N29527" s="120"/>
      <c r="U29527" s="121"/>
      <c r="V29527" s="122"/>
      <c r="W29527" s="123"/>
      <c r="AC29527" s="123"/>
    </row>
    <row r="29528" spans="5:29" s="2" customFormat="1">
      <c r="E29528" s="120"/>
      <c r="M29528" s="120"/>
      <c r="N29528" s="120"/>
      <c r="U29528" s="121"/>
      <c r="V29528" s="122"/>
      <c r="W29528" s="123"/>
      <c r="AC29528" s="123"/>
    </row>
    <row r="29529" spans="5:29" s="2" customFormat="1">
      <c r="E29529" s="120"/>
      <c r="M29529" s="120"/>
      <c r="N29529" s="120"/>
      <c r="U29529" s="121"/>
      <c r="V29529" s="122"/>
      <c r="W29529" s="123"/>
      <c r="AC29529" s="123"/>
    </row>
    <row r="29530" spans="5:29" s="2" customFormat="1">
      <c r="E29530" s="120"/>
      <c r="M29530" s="120"/>
      <c r="N29530" s="120"/>
      <c r="U29530" s="121"/>
      <c r="V29530" s="122"/>
      <c r="W29530" s="123"/>
      <c r="AC29530" s="123"/>
    </row>
    <row r="29531" spans="5:29" s="2" customFormat="1">
      <c r="E29531" s="120"/>
      <c r="M29531" s="120"/>
      <c r="N29531" s="120"/>
      <c r="U29531" s="121"/>
      <c r="V29531" s="122"/>
      <c r="W29531" s="123"/>
      <c r="AC29531" s="123"/>
    </row>
    <row r="29532" spans="5:29" s="2" customFormat="1">
      <c r="E29532" s="120"/>
      <c r="M29532" s="120"/>
      <c r="N29532" s="120"/>
      <c r="U29532" s="121"/>
      <c r="V29532" s="122"/>
      <c r="W29532" s="123"/>
      <c r="AC29532" s="123"/>
    </row>
    <row r="29533" spans="5:29" s="2" customFormat="1">
      <c r="E29533" s="120"/>
      <c r="M29533" s="120"/>
      <c r="N29533" s="120"/>
      <c r="U29533" s="121"/>
      <c r="V29533" s="122"/>
      <c r="W29533" s="123"/>
      <c r="AC29533" s="123"/>
    </row>
    <row r="29534" spans="5:29" s="2" customFormat="1">
      <c r="E29534" s="120"/>
      <c r="M29534" s="120"/>
      <c r="N29534" s="120"/>
      <c r="U29534" s="121"/>
      <c r="V29534" s="122"/>
      <c r="W29534" s="123"/>
      <c r="AC29534" s="123"/>
    </row>
    <row r="29535" spans="5:29" s="2" customFormat="1">
      <c r="E29535" s="120"/>
      <c r="M29535" s="120"/>
      <c r="N29535" s="120"/>
      <c r="U29535" s="121"/>
      <c r="V29535" s="122"/>
      <c r="W29535" s="123"/>
      <c r="AC29535" s="123"/>
    </row>
    <row r="29536" spans="5:29" s="2" customFormat="1">
      <c r="E29536" s="120"/>
      <c r="M29536" s="120"/>
      <c r="N29536" s="120"/>
      <c r="U29536" s="121"/>
      <c r="V29536" s="122"/>
      <c r="W29536" s="123"/>
      <c r="AC29536" s="123"/>
    </row>
    <row r="29537" spans="5:29" s="2" customFormat="1">
      <c r="E29537" s="120"/>
      <c r="M29537" s="120"/>
      <c r="N29537" s="120"/>
      <c r="U29537" s="121"/>
      <c r="V29537" s="122"/>
      <c r="W29537" s="123"/>
      <c r="AC29537" s="123"/>
    </row>
    <row r="29538" spans="5:29" s="2" customFormat="1">
      <c r="E29538" s="120"/>
      <c r="M29538" s="120"/>
      <c r="N29538" s="120"/>
      <c r="U29538" s="121"/>
      <c r="V29538" s="122"/>
      <c r="W29538" s="123"/>
      <c r="AC29538" s="123"/>
    </row>
    <row r="29539" spans="5:29" s="2" customFormat="1">
      <c r="E29539" s="120"/>
      <c r="M29539" s="120"/>
      <c r="N29539" s="120"/>
      <c r="U29539" s="121"/>
      <c r="V29539" s="122"/>
      <c r="W29539" s="123"/>
      <c r="AC29539" s="123"/>
    </row>
    <row r="29540" spans="5:29" s="2" customFormat="1">
      <c r="E29540" s="120"/>
      <c r="M29540" s="120"/>
      <c r="N29540" s="120"/>
      <c r="U29540" s="121"/>
      <c r="V29540" s="122"/>
      <c r="W29540" s="123"/>
      <c r="AC29540" s="123"/>
    </row>
    <row r="29541" spans="5:29" s="2" customFormat="1">
      <c r="E29541" s="120"/>
      <c r="M29541" s="120"/>
      <c r="N29541" s="120"/>
      <c r="U29541" s="121"/>
      <c r="V29541" s="122"/>
      <c r="W29541" s="123"/>
      <c r="AC29541" s="123"/>
    </row>
    <row r="29542" spans="5:29" s="2" customFormat="1">
      <c r="E29542" s="120"/>
      <c r="M29542" s="120"/>
      <c r="N29542" s="120"/>
      <c r="U29542" s="121"/>
      <c r="V29542" s="122"/>
      <c r="W29542" s="123"/>
      <c r="AC29542" s="123"/>
    </row>
    <row r="29543" spans="5:29" s="2" customFormat="1">
      <c r="E29543" s="120"/>
      <c r="M29543" s="120"/>
      <c r="N29543" s="120"/>
      <c r="U29543" s="121"/>
      <c r="V29543" s="122"/>
      <c r="W29543" s="123"/>
      <c r="AC29543" s="123"/>
    </row>
    <row r="29544" spans="5:29" s="2" customFormat="1">
      <c r="E29544" s="120"/>
      <c r="M29544" s="120"/>
      <c r="N29544" s="120"/>
      <c r="U29544" s="121"/>
      <c r="V29544" s="122"/>
      <c r="W29544" s="123"/>
      <c r="AC29544" s="123"/>
    </row>
    <row r="29545" spans="5:29" s="2" customFormat="1">
      <c r="E29545" s="120"/>
      <c r="M29545" s="120"/>
      <c r="N29545" s="120"/>
      <c r="U29545" s="121"/>
      <c r="V29545" s="122"/>
      <c r="W29545" s="123"/>
      <c r="AC29545" s="123"/>
    </row>
    <row r="29546" spans="5:29" s="2" customFormat="1">
      <c r="E29546" s="120"/>
      <c r="M29546" s="120"/>
      <c r="N29546" s="120"/>
      <c r="U29546" s="121"/>
      <c r="V29546" s="122"/>
      <c r="W29546" s="123"/>
      <c r="AC29546" s="123"/>
    </row>
    <row r="29547" spans="5:29" s="2" customFormat="1">
      <c r="E29547" s="120"/>
      <c r="M29547" s="120"/>
      <c r="N29547" s="120"/>
      <c r="U29547" s="121"/>
      <c r="V29547" s="122"/>
      <c r="W29547" s="123"/>
      <c r="AC29547" s="123"/>
    </row>
    <row r="29548" spans="5:29" s="2" customFormat="1">
      <c r="E29548" s="120"/>
      <c r="M29548" s="120"/>
      <c r="N29548" s="120"/>
      <c r="U29548" s="121"/>
      <c r="V29548" s="122"/>
      <c r="W29548" s="123"/>
      <c r="AC29548" s="123"/>
    </row>
    <row r="29549" spans="5:29" s="2" customFormat="1">
      <c r="E29549" s="120"/>
      <c r="M29549" s="120"/>
      <c r="N29549" s="120"/>
      <c r="U29549" s="121"/>
      <c r="V29549" s="122"/>
      <c r="W29549" s="123"/>
      <c r="AC29549" s="123"/>
    </row>
    <row r="29550" spans="5:29" s="2" customFormat="1">
      <c r="E29550" s="120"/>
      <c r="M29550" s="120"/>
      <c r="N29550" s="120"/>
      <c r="U29550" s="121"/>
      <c r="V29550" s="122"/>
      <c r="W29550" s="123"/>
      <c r="AC29550" s="123"/>
    </row>
    <row r="29551" spans="5:29" s="2" customFormat="1">
      <c r="E29551" s="120"/>
      <c r="M29551" s="120"/>
      <c r="N29551" s="120"/>
      <c r="U29551" s="121"/>
      <c r="V29551" s="122"/>
      <c r="W29551" s="123"/>
      <c r="AC29551" s="123"/>
    </row>
    <row r="29552" spans="5:29" s="2" customFormat="1">
      <c r="E29552" s="120"/>
      <c r="M29552" s="120"/>
      <c r="N29552" s="120"/>
      <c r="U29552" s="121"/>
      <c r="V29552" s="122"/>
      <c r="W29552" s="123"/>
      <c r="AC29552" s="123"/>
    </row>
    <row r="29553" spans="5:29" s="2" customFormat="1">
      <c r="E29553" s="120"/>
      <c r="M29553" s="120"/>
      <c r="N29553" s="120"/>
      <c r="U29553" s="121"/>
      <c r="V29553" s="122"/>
      <c r="W29553" s="123"/>
      <c r="AC29553" s="123"/>
    </row>
    <row r="29554" spans="5:29" s="2" customFormat="1">
      <c r="E29554" s="120"/>
      <c r="M29554" s="120"/>
      <c r="N29554" s="120"/>
      <c r="U29554" s="121"/>
      <c r="V29554" s="122"/>
      <c r="W29554" s="123"/>
      <c r="AC29554" s="123"/>
    </row>
    <row r="29555" spans="5:29" s="2" customFormat="1">
      <c r="E29555" s="120"/>
      <c r="M29555" s="120"/>
      <c r="N29555" s="120"/>
      <c r="U29555" s="121"/>
      <c r="V29555" s="122"/>
      <c r="W29555" s="123"/>
      <c r="AC29555" s="123"/>
    </row>
    <row r="29556" spans="5:29" s="2" customFormat="1">
      <c r="E29556" s="120"/>
      <c r="M29556" s="120"/>
      <c r="N29556" s="120"/>
      <c r="U29556" s="121"/>
      <c r="V29556" s="122"/>
      <c r="W29556" s="123"/>
      <c r="AC29556" s="123"/>
    </row>
    <row r="29557" spans="5:29" s="2" customFormat="1">
      <c r="E29557" s="120"/>
      <c r="M29557" s="120"/>
      <c r="N29557" s="120"/>
      <c r="U29557" s="121"/>
      <c r="V29557" s="122"/>
      <c r="W29557" s="123"/>
      <c r="AC29557" s="123"/>
    </row>
    <row r="29558" spans="5:29" s="2" customFormat="1">
      <c r="E29558" s="120"/>
      <c r="M29558" s="120"/>
      <c r="N29558" s="120"/>
      <c r="U29558" s="121"/>
      <c r="V29558" s="122"/>
      <c r="W29558" s="123"/>
      <c r="AC29558" s="123"/>
    </row>
    <row r="29559" spans="5:29" s="2" customFormat="1">
      <c r="E29559" s="120"/>
      <c r="M29559" s="120"/>
      <c r="N29559" s="120"/>
      <c r="U29559" s="121"/>
      <c r="V29559" s="122"/>
      <c r="W29559" s="123"/>
      <c r="AC29559" s="123"/>
    </row>
    <row r="29560" spans="5:29" s="2" customFormat="1">
      <c r="E29560" s="120"/>
      <c r="M29560" s="120"/>
      <c r="N29560" s="120"/>
      <c r="U29560" s="121"/>
      <c r="V29560" s="122"/>
      <c r="W29560" s="123"/>
      <c r="AC29560" s="123"/>
    </row>
    <row r="29561" spans="5:29" s="2" customFormat="1">
      <c r="E29561" s="120"/>
      <c r="M29561" s="120"/>
      <c r="N29561" s="120"/>
      <c r="U29561" s="121"/>
      <c r="V29561" s="122"/>
      <c r="W29561" s="123"/>
      <c r="AC29561" s="123"/>
    </row>
    <row r="29562" spans="5:29" s="2" customFormat="1">
      <c r="E29562" s="120"/>
      <c r="M29562" s="120"/>
      <c r="N29562" s="120"/>
      <c r="U29562" s="121"/>
      <c r="V29562" s="122"/>
      <c r="W29562" s="123"/>
      <c r="AC29562" s="123"/>
    </row>
    <row r="29563" spans="5:29" s="2" customFormat="1">
      <c r="E29563" s="120"/>
      <c r="M29563" s="120"/>
      <c r="N29563" s="120"/>
      <c r="U29563" s="121"/>
      <c r="V29563" s="122"/>
      <c r="W29563" s="123"/>
      <c r="AC29563" s="123"/>
    </row>
    <row r="29564" spans="5:29" s="2" customFormat="1">
      <c r="E29564" s="120"/>
      <c r="M29564" s="120"/>
      <c r="N29564" s="120"/>
      <c r="U29564" s="121"/>
      <c r="V29564" s="122"/>
      <c r="W29564" s="123"/>
      <c r="AC29564" s="123"/>
    </row>
    <row r="29565" spans="5:29" s="2" customFormat="1">
      <c r="E29565" s="120"/>
      <c r="M29565" s="120"/>
      <c r="N29565" s="120"/>
      <c r="U29565" s="121"/>
      <c r="V29565" s="122"/>
      <c r="W29565" s="123"/>
      <c r="AC29565" s="123"/>
    </row>
    <row r="29566" spans="5:29" s="2" customFormat="1">
      <c r="E29566" s="120"/>
      <c r="M29566" s="120"/>
      <c r="N29566" s="120"/>
      <c r="U29566" s="121"/>
      <c r="V29566" s="122"/>
      <c r="W29566" s="123"/>
      <c r="AC29566" s="123"/>
    </row>
    <row r="29567" spans="5:29" s="2" customFormat="1">
      <c r="E29567" s="120"/>
      <c r="M29567" s="120"/>
      <c r="N29567" s="120"/>
      <c r="U29567" s="121"/>
      <c r="V29567" s="122"/>
      <c r="W29567" s="123"/>
      <c r="AC29567" s="123"/>
    </row>
    <row r="29568" spans="5:29" s="2" customFormat="1">
      <c r="E29568" s="120"/>
      <c r="M29568" s="120"/>
      <c r="N29568" s="120"/>
      <c r="U29568" s="121"/>
      <c r="V29568" s="122"/>
      <c r="W29568" s="123"/>
      <c r="AC29568" s="123"/>
    </row>
    <row r="29569" spans="5:29" s="2" customFormat="1">
      <c r="E29569" s="120"/>
      <c r="M29569" s="120"/>
      <c r="N29569" s="120"/>
      <c r="U29569" s="121"/>
      <c r="V29569" s="122"/>
      <c r="W29569" s="123"/>
      <c r="AC29569" s="123"/>
    </row>
    <row r="29570" spans="5:29" s="2" customFormat="1">
      <c r="E29570" s="120"/>
      <c r="M29570" s="120"/>
      <c r="N29570" s="120"/>
      <c r="U29570" s="121"/>
      <c r="V29570" s="122"/>
      <c r="W29570" s="123"/>
      <c r="AC29570" s="123"/>
    </row>
    <row r="29571" spans="5:29" s="2" customFormat="1">
      <c r="E29571" s="120"/>
      <c r="M29571" s="120"/>
      <c r="N29571" s="120"/>
      <c r="U29571" s="121"/>
      <c r="V29571" s="122"/>
      <c r="W29571" s="123"/>
      <c r="AC29571" s="123"/>
    </row>
    <row r="29572" spans="5:29" s="2" customFormat="1">
      <c r="E29572" s="120"/>
      <c r="M29572" s="120"/>
      <c r="N29572" s="120"/>
      <c r="U29572" s="121"/>
      <c r="V29572" s="122"/>
      <c r="W29572" s="123"/>
      <c r="AC29572" s="123"/>
    </row>
    <row r="29573" spans="5:29" s="2" customFormat="1">
      <c r="E29573" s="120"/>
      <c r="M29573" s="120"/>
      <c r="N29573" s="120"/>
      <c r="U29573" s="121"/>
      <c r="V29573" s="122"/>
      <c r="W29573" s="123"/>
      <c r="AC29573" s="123"/>
    </row>
    <row r="29574" spans="5:29" s="2" customFormat="1">
      <c r="E29574" s="120"/>
      <c r="M29574" s="120"/>
      <c r="N29574" s="120"/>
      <c r="U29574" s="121"/>
      <c r="V29574" s="122"/>
      <c r="W29574" s="123"/>
      <c r="AC29574" s="123"/>
    </row>
    <row r="29575" spans="5:29" s="2" customFormat="1">
      <c r="E29575" s="120"/>
      <c r="M29575" s="120"/>
      <c r="N29575" s="120"/>
      <c r="U29575" s="121"/>
      <c r="V29575" s="122"/>
      <c r="W29575" s="123"/>
      <c r="AC29575" s="123"/>
    </row>
    <row r="29576" spans="5:29" s="2" customFormat="1">
      <c r="E29576" s="120"/>
      <c r="M29576" s="120"/>
      <c r="N29576" s="120"/>
      <c r="U29576" s="121"/>
      <c r="V29576" s="122"/>
      <c r="W29576" s="123"/>
      <c r="AC29576" s="123"/>
    </row>
    <row r="29577" spans="5:29" s="2" customFormat="1">
      <c r="E29577" s="120"/>
      <c r="M29577" s="120"/>
      <c r="N29577" s="120"/>
      <c r="U29577" s="121"/>
      <c r="V29577" s="122"/>
      <c r="W29577" s="123"/>
      <c r="AC29577" s="123"/>
    </row>
    <row r="29578" spans="5:29" s="2" customFormat="1">
      <c r="E29578" s="120"/>
      <c r="M29578" s="120"/>
      <c r="N29578" s="120"/>
      <c r="U29578" s="121"/>
      <c r="V29578" s="122"/>
      <c r="W29578" s="123"/>
      <c r="AC29578" s="123"/>
    </row>
    <row r="29579" spans="5:29" s="2" customFormat="1">
      <c r="E29579" s="120"/>
      <c r="M29579" s="120"/>
      <c r="N29579" s="120"/>
      <c r="U29579" s="121"/>
      <c r="V29579" s="122"/>
      <c r="W29579" s="123"/>
      <c r="AC29579" s="123"/>
    </row>
    <row r="29580" spans="5:29" s="2" customFormat="1">
      <c r="E29580" s="120"/>
      <c r="M29580" s="120"/>
      <c r="N29580" s="120"/>
      <c r="U29580" s="121"/>
      <c r="V29580" s="122"/>
      <c r="W29580" s="123"/>
      <c r="AC29580" s="123"/>
    </row>
    <row r="29581" spans="5:29" s="2" customFormat="1">
      <c r="E29581" s="120"/>
      <c r="M29581" s="120"/>
      <c r="N29581" s="120"/>
      <c r="U29581" s="121"/>
      <c r="V29581" s="122"/>
      <c r="W29581" s="123"/>
      <c r="AC29581" s="123"/>
    </row>
    <row r="29582" spans="5:29" s="2" customFormat="1">
      <c r="E29582" s="120"/>
      <c r="M29582" s="120"/>
      <c r="N29582" s="120"/>
      <c r="U29582" s="121"/>
      <c r="V29582" s="122"/>
      <c r="W29582" s="123"/>
      <c r="AC29582" s="123"/>
    </row>
    <row r="29583" spans="5:29" s="2" customFormat="1">
      <c r="E29583" s="120"/>
      <c r="M29583" s="120"/>
      <c r="N29583" s="120"/>
      <c r="U29583" s="121"/>
      <c r="V29583" s="122"/>
      <c r="W29583" s="123"/>
      <c r="AC29583" s="123"/>
    </row>
    <row r="29584" spans="5:29" s="2" customFormat="1">
      <c r="E29584" s="120"/>
      <c r="M29584" s="120"/>
      <c r="N29584" s="120"/>
      <c r="U29584" s="121"/>
      <c r="V29584" s="122"/>
      <c r="W29584" s="123"/>
      <c r="AC29584" s="123"/>
    </row>
    <row r="29585" spans="5:29" s="2" customFormat="1">
      <c r="E29585" s="120"/>
      <c r="M29585" s="120"/>
      <c r="N29585" s="120"/>
      <c r="U29585" s="121"/>
      <c r="V29585" s="122"/>
      <c r="W29585" s="123"/>
      <c r="AC29585" s="123"/>
    </row>
    <row r="29586" spans="5:29" s="2" customFormat="1">
      <c r="E29586" s="120"/>
      <c r="M29586" s="120"/>
      <c r="N29586" s="120"/>
      <c r="U29586" s="121"/>
      <c r="V29586" s="122"/>
      <c r="W29586" s="123"/>
      <c r="AC29586" s="123"/>
    </row>
    <row r="29587" spans="5:29" s="2" customFormat="1">
      <c r="E29587" s="120"/>
      <c r="M29587" s="120"/>
      <c r="N29587" s="120"/>
      <c r="U29587" s="121"/>
      <c r="V29587" s="122"/>
      <c r="W29587" s="123"/>
      <c r="AC29587" s="123"/>
    </row>
    <row r="29588" spans="5:29" s="2" customFormat="1">
      <c r="E29588" s="120"/>
      <c r="M29588" s="120"/>
      <c r="N29588" s="120"/>
      <c r="U29588" s="121"/>
      <c r="V29588" s="122"/>
      <c r="W29588" s="123"/>
      <c r="AC29588" s="123"/>
    </row>
    <row r="29589" spans="5:29" s="2" customFormat="1">
      <c r="E29589" s="120"/>
      <c r="M29589" s="120"/>
      <c r="N29589" s="120"/>
      <c r="U29589" s="121"/>
      <c r="V29589" s="122"/>
      <c r="W29589" s="123"/>
      <c r="AC29589" s="123"/>
    </row>
    <row r="29590" spans="5:29" s="2" customFormat="1">
      <c r="E29590" s="120"/>
      <c r="M29590" s="120"/>
      <c r="N29590" s="120"/>
      <c r="U29590" s="121"/>
      <c r="V29590" s="122"/>
      <c r="W29590" s="123"/>
      <c r="AC29590" s="123"/>
    </row>
    <row r="29591" spans="5:29" s="2" customFormat="1">
      <c r="E29591" s="120"/>
      <c r="M29591" s="120"/>
      <c r="N29591" s="120"/>
      <c r="U29591" s="121"/>
      <c r="V29591" s="122"/>
      <c r="W29591" s="123"/>
      <c r="AC29591" s="123"/>
    </row>
    <row r="29592" spans="5:29" s="2" customFormat="1">
      <c r="E29592" s="120"/>
      <c r="M29592" s="120"/>
      <c r="N29592" s="120"/>
      <c r="U29592" s="121"/>
      <c r="V29592" s="122"/>
      <c r="W29592" s="123"/>
      <c r="AC29592" s="123"/>
    </row>
    <row r="29593" spans="5:29" s="2" customFormat="1">
      <c r="E29593" s="120"/>
      <c r="M29593" s="120"/>
      <c r="N29593" s="120"/>
      <c r="U29593" s="121"/>
      <c r="V29593" s="122"/>
      <c r="W29593" s="123"/>
      <c r="AC29593" s="123"/>
    </row>
    <row r="29594" spans="5:29" s="2" customFormat="1">
      <c r="E29594" s="120"/>
      <c r="M29594" s="120"/>
      <c r="N29594" s="120"/>
      <c r="U29594" s="121"/>
      <c r="V29594" s="122"/>
      <c r="W29594" s="123"/>
      <c r="AC29594" s="123"/>
    </row>
    <row r="29595" spans="5:29" s="2" customFormat="1">
      <c r="E29595" s="120"/>
      <c r="M29595" s="120"/>
      <c r="N29595" s="120"/>
      <c r="U29595" s="121"/>
      <c r="V29595" s="122"/>
      <c r="W29595" s="123"/>
      <c r="AC29595" s="123"/>
    </row>
    <row r="29596" spans="5:29" s="2" customFormat="1">
      <c r="E29596" s="120"/>
      <c r="M29596" s="120"/>
      <c r="N29596" s="120"/>
      <c r="U29596" s="121"/>
      <c r="V29596" s="122"/>
      <c r="W29596" s="123"/>
      <c r="AC29596" s="123"/>
    </row>
    <row r="29597" spans="5:29" s="2" customFormat="1">
      <c r="E29597" s="120"/>
      <c r="M29597" s="120"/>
      <c r="N29597" s="120"/>
      <c r="U29597" s="121"/>
      <c r="V29597" s="122"/>
      <c r="W29597" s="123"/>
      <c r="AC29597" s="123"/>
    </row>
    <row r="29598" spans="5:29" s="2" customFormat="1">
      <c r="E29598" s="120"/>
      <c r="M29598" s="120"/>
      <c r="N29598" s="120"/>
      <c r="U29598" s="121"/>
      <c r="V29598" s="122"/>
      <c r="W29598" s="123"/>
      <c r="AC29598" s="123"/>
    </row>
    <row r="29599" spans="5:29" s="2" customFormat="1">
      <c r="E29599" s="120"/>
      <c r="M29599" s="120"/>
      <c r="N29599" s="120"/>
      <c r="U29599" s="121"/>
      <c r="V29599" s="122"/>
      <c r="W29599" s="123"/>
      <c r="AC29599" s="123"/>
    </row>
    <row r="29600" spans="5:29" s="2" customFormat="1">
      <c r="E29600" s="120"/>
      <c r="M29600" s="120"/>
      <c r="N29600" s="120"/>
      <c r="U29600" s="121"/>
      <c r="V29600" s="122"/>
      <c r="W29600" s="123"/>
      <c r="AC29600" s="123"/>
    </row>
    <row r="29601" spans="5:29" s="2" customFormat="1">
      <c r="E29601" s="120"/>
      <c r="M29601" s="120"/>
      <c r="N29601" s="120"/>
      <c r="U29601" s="121"/>
      <c r="V29601" s="122"/>
      <c r="W29601" s="123"/>
      <c r="AC29601" s="123"/>
    </row>
    <row r="29602" spans="5:29" s="2" customFormat="1">
      <c r="E29602" s="120"/>
      <c r="M29602" s="120"/>
      <c r="N29602" s="120"/>
      <c r="U29602" s="121"/>
      <c r="V29602" s="122"/>
      <c r="W29602" s="123"/>
      <c r="AC29602" s="123"/>
    </row>
    <row r="29603" spans="5:29" s="2" customFormat="1">
      <c r="E29603" s="120"/>
      <c r="M29603" s="120"/>
      <c r="N29603" s="120"/>
      <c r="U29603" s="121"/>
      <c r="V29603" s="122"/>
      <c r="W29603" s="123"/>
      <c r="AC29603" s="123"/>
    </row>
    <row r="29604" spans="5:29" s="2" customFormat="1">
      <c r="E29604" s="120"/>
      <c r="M29604" s="120"/>
      <c r="N29604" s="120"/>
      <c r="U29604" s="121"/>
      <c r="V29604" s="122"/>
      <c r="W29604" s="123"/>
      <c r="AC29604" s="123"/>
    </row>
    <row r="29605" spans="5:29" s="2" customFormat="1">
      <c r="E29605" s="120"/>
      <c r="M29605" s="120"/>
      <c r="N29605" s="120"/>
      <c r="U29605" s="121"/>
      <c r="V29605" s="122"/>
      <c r="W29605" s="123"/>
      <c r="AC29605" s="123"/>
    </row>
    <row r="29606" spans="5:29" s="2" customFormat="1">
      <c r="E29606" s="120"/>
      <c r="M29606" s="120"/>
      <c r="N29606" s="120"/>
      <c r="U29606" s="121"/>
      <c r="V29606" s="122"/>
      <c r="W29606" s="123"/>
      <c r="AC29606" s="123"/>
    </row>
    <row r="29607" spans="5:29" s="2" customFormat="1">
      <c r="E29607" s="120"/>
      <c r="M29607" s="120"/>
      <c r="N29607" s="120"/>
      <c r="U29607" s="121"/>
      <c r="V29607" s="122"/>
      <c r="W29607" s="123"/>
      <c r="AC29607" s="123"/>
    </row>
    <row r="29608" spans="5:29" s="2" customFormat="1">
      <c r="E29608" s="120"/>
      <c r="M29608" s="120"/>
      <c r="N29608" s="120"/>
      <c r="U29608" s="121"/>
      <c r="V29608" s="122"/>
      <c r="W29608" s="123"/>
      <c r="AC29608" s="123"/>
    </row>
    <row r="29609" spans="5:29" s="2" customFormat="1">
      <c r="E29609" s="120"/>
      <c r="M29609" s="120"/>
      <c r="N29609" s="120"/>
      <c r="U29609" s="121"/>
      <c r="V29609" s="122"/>
      <c r="W29609" s="123"/>
      <c r="AC29609" s="123"/>
    </row>
    <row r="29610" spans="5:29" s="2" customFormat="1">
      <c r="E29610" s="120"/>
      <c r="M29610" s="120"/>
      <c r="N29610" s="120"/>
      <c r="U29610" s="121"/>
      <c r="V29610" s="122"/>
      <c r="W29610" s="123"/>
      <c r="AC29610" s="123"/>
    </row>
    <row r="29611" spans="5:29" s="2" customFormat="1">
      <c r="E29611" s="120"/>
      <c r="M29611" s="120"/>
      <c r="N29611" s="120"/>
      <c r="U29611" s="121"/>
      <c r="V29611" s="122"/>
      <c r="W29611" s="123"/>
      <c r="AC29611" s="123"/>
    </row>
    <row r="29612" spans="5:29" s="2" customFormat="1">
      <c r="E29612" s="120"/>
      <c r="M29612" s="120"/>
      <c r="N29612" s="120"/>
      <c r="U29612" s="121"/>
      <c r="V29612" s="122"/>
      <c r="W29612" s="123"/>
      <c r="AC29612" s="123"/>
    </row>
    <row r="29613" spans="5:29" s="2" customFormat="1">
      <c r="E29613" s="120"/>
      <c r="M29613" s="120"/>
      <c r="N29613" s="120"/>
      <c r="U29613" s="121"/>
      <c r="V29613" s="122"/>
      <c r="W29613" s="123"/>
      <c r="AC29613" s="123"/>
    </row>
    <row r="29614" spans="5:29" s="2" customFormat="1">
      <c r="E29614" s="120"/>
      <c r="M29614" s="120"/>
      <c r="N29614" s="120"/>
      <c r="U29614" s="121"/>
      <c r="V29614" s="122"/>
      <c r="W29614" s="123"/>
      <c r="AC29614" s="123"/>
    </row>
    <row r="29615" spans="5:29" s="2" customFormat="1">
      <c r="E29615" s="120"/>
      <c r="M29615" s="120"/>
      <c r="N29615" s="120"/>
      <c r="U29615" s="121"/>
      <c r="V29615" s="122"/>
      <c r="W29615" s="123"/>
      <c r="AC29615" s="123"/>
    </row>
    <row r="29616" spans="5:29" s="2" customFormat="1">
      <c r="E29616" s="120"/>
      <c r="M29616" s="120"/>
      <c r="N29616" s="120"/>
      <c r="U29616" s="121"/>
      <c r="V29616" s="122"/>
      <c r="W29616" s="123"/>
      <c r="AC29616" s="123"/>
    </row>
    <row r="29617" spans="5:29" s="2" customFormat="1">
      <c r="E29617" s="120"/>
      <c r="M29617" s="120"/>
      <c r="N29617" s="120"/>
      <c r="U29617" s="121"/>
      <c r="V29617" s="122"/>
      <c r="W29617" s="123"/>
      <c r="AC29617" s="123"/>
    </row>
    <row r="29618" spans="5:29" s="2" customFormat="1">
      <c r="E29618" s="120"/>
      <c r="M29618" s="120"/>
      <c r="N29618" s="120"/>
      <c r="U29618" s="121"/>
      <c r="V29618" s="122"/>
      <c r="W29618" s="123"/>
      <c r="AC29618" s="123"/>
    </row>
    <row r="29619" spans="5:29" s="2" customFormat="1">
      <c r="E29619" s="120"/>
      <c r="M29619" s="120"/>
      <c r="N29619" s="120"/>
      <c r="U29619" s="121"/>
      <c r="V29619" s="122"/>
      <c r="W29619" s="123"/>
      <c r="AC29619" s="123"/>
    </row>
    <row r="29620" spans="5:29" s="2" customFormat="1">
      <c r="E29620" s="120"/>
      <c r="M29620" s="120"/>
      <c r="N29620" s="120"/>
      <c r="U29620" s="121"/>
      <c r="V29620" s="122"/>
      <c r="W29620" s="123"/>
      <c r="AC29620" s="123"/>
    </row>
    <row r="29621" spans="5:29" s="2" customFormat="1">
      <c r="E29621" s="120"/>
      <c r="M29621" s="120"/>
      <c r="N29621" s="120"/>
      <c r="U29621" s="121"/>
      <c r="V29621" s="122"/>
      <c r="W29621" s="123"/>
      <c r="AC29621" s="123"/>
    </row>
    <row r="29622" spans="5:29" s="2" customFormat="1">
      <c r="E29622" s="120"/>
      <c r="M29622" s="120"/>
      <c r="N29622" s="120"/>
      <c r="U29622" s="121"/>
      <c r="V29622" s="122"/>
      <c r="W29622" s="123"/>
      <c r="AC29622" s="123"/>
    </row>
    <row r="29623" spans="5:29" s="2" customFormat="1">
      <c r="E29623" s="120"/>
      <c r="M29623" s="120"/>
      <c r="N29623" s="120"/>
      <c r="U29623" s="121"/>
      <c r="V29623" s="122"/>
      <c r="W29623" s="123"/>
      <c r="AC29623" s="123"/>
    </row>
    <row r="29624" spans="5:29" s="2" customFormat="1">
      <c r="E29624" s="120"/>
      <c r="M29624" s="120"/>
      <c r="N29624" s="120"/>
      <c r="U29624" s="121"/>
      <c r="V29624" s="122"/>
      <c r="W29624" s="123"/>
      <c r="AC29624" s="123"/>
    </row>
    <row r="29625" spans="5:29" s="2" customFormat="1">
      <c r="E29625" s="120"/>
      <c r="M29625" s="120"/>
      <c r="N29625" s="120"/>
      <c r="U29625" s="121"/>
      <c r="V29625" s="122"/>
      <c r="W29625" s="123"/>
      <c r="AC29625" s="123"/>
    </row>
    <row r="29626" spans="5:29" s="2" customFormat="1">
      <c r="E29626" s="120"/>
      <c r="M29626" s="120"/>
      <c r="N29626" s="120"/>
      <c r="U29626" s="121"/>
      <c r="V29626" s="122"/>
      <c r="W29626" s="123"/>
      <c r="AC29626" s="123"/>
    </row>
    <row r="29627" spans="5:29" s="2" customFormat="1">
      <c r="E29627" s="120"/>
      <c r="M29627" s="120"/>
      <c r="N29627" s="120"/>
      <c r="U29627" s="121"/>
      <c r="V29627" s="122"/>
      <c r="W29627" s="123"/>
      <c r="AC29627" s="123"/>
    </row>
    <row r="29628" spans="5:29" s="2" customFormat="1">
      <c r="E29628" s="120"/>
      <c r="M29628" s="120"/>
      <c r="N29628" s="120"/>
      <c r="U29628" s="121"/>
      <c r="V29628" s="122"/>
      <c r="W29628" s="123"/>
      <c r="AC29628" s="123"/>
    </row>
    <row r="29629" spans="5:29" s="2" customFormat="1">
      <c r="E29629" s="120"/>
      <c r="M29629" s="120"/>
      <c r="N29629" s="120"/>
      <c r="U29629" s="121"/>
      <c r="V29629" s="122"/>
      <c r="W29629" s="123"/>
      <c r="AC29629" s="123"/>
    </row>
    <row r="29630" spans="5:29" s="2" customFormat="1">
      <c r="E29630" s="120"/>
      <c r="M29630" s="120"/>
      <c r="N29630" s="120"/>
      <c r="U29630" s="121"/>
      <c r="V29630" s="122"/>
      <c r="W29630" s="123"/>
      <c r="AC29630" s="123"/>
    </row>
    <row r="29631" spans="5:29" s="2" customFormat="1">
      <c r="E29631" s="120"/>
      <c r="M29631" s="120"/>
      <c r="N29631" s="120"/>
      <c r="U29631" s="121"/>
      <c r="V29631" s="122"/>
      <c r="W29631" s="123"/>
      <c r="AC29631" s="123"/>
    </row>
    <row r="29632" spans="5:29" s="2" customFormat="1">
      <c r="E29632" s="120"/>
      <c r="M29632" s="120"/>
      <c r="N29632" s="120"/>
      <c r="U29632" s="121"/>
      <c r="V29632" s="122"/>
      <c r="W29632" s="123"/>
      <c r="AC29632" s="123"/>
    </row>
    <row r="29633" spans="5:29" s="2" customFormat="1">
      <c r="E29633" s="120"/>
      <c r="M29633" s="120"/>
      <c r="N29633" s="120"/>
      <c r="U29633" s="121"/>
      <c r="V29633" s="122"/>
      <c r="W29633" s="123"/>
      <c r="AC29633" s="123"/>
    </row>
    <row r="29634" spans="5:29" s="2" customFormat="1">
      <c r="E29634" s="120"/>
      <c r="M29634" s="120"/>
      <c r="N29634" s="120"/>
      <c r="U29634" s="121"/>
      <c r="V29634" s="122"/>
      <c r="W29634" s="123"/>
      <c r="AC29634" s="123"/>
    </row>
    <row r="29635" spans="5:29" s="2" customFormat="1">
      <c r="E29635" s="120"/>
      <c r="M29635" s="120"/>
      <c r="N29635" s="120"/>
      <c r="U29635" s="121"/>
      <c r="V29635" s="122"/>
      <c r="W29635" s="123"/>
      <c r="AC29635" s="123"/>
    </row>
    <row r="29636" spans="5:29" s="2" customFormat="1">
      <c r="E29636" s="120"/>
      <c r="M29636" s="120"/>
      <c r="N29636" s="120"/>
      <c r="U29636" s="121"/>
      <c r="V29636" s="122"/>
      <c r="W29636" s="123"/>
      <c r="AC29636" s="123"/>
    </row>
    <row r="29637" spans="5:29" s="2" customFormat="1">
      <c r="E29637" s="120"/>
      <c r="M29637" s="120"/>
      <c r="N29637" s="120"/>
      <c r="U29637" s="121"/>
      <c r="V29637" s="122"/>
      <c r="W29637" s="123"/>
      <c r="AC29637" s="123"/>
    </row>
    <row r="29638" spans="5:29" s="2" customFormat="1">
      <c r="E29638" s="120"/>
      <c r="M29638" s="120"/>
      <c r="N29638" s="120"/>
      <c r="U29638" s="121"/>
      <c r="V29638" s="122"/>
      <c r="W29638" s="123"/>
      <c r="AC29638" s="123"/>
    </row>
    <row r="29639" spans="5:29" s="2" customFormat="1">
      <c r="E29639" s="120"/>
      <c r="M29639" s="120"/>
      <c r="N29639" s="120"/>
      <c r="U29639" s="121"/>
      <c r="V29639" s="122"/>
      <c r="W29639" s="123"/>
      <c r="AC29639" s="123"/>
    </row>
    <row r="29640" spans="5:29" s="2" customFormat="1">
      <c r="E29640" s="120"/>
      <c r="M29640" s="120"/>
      <c r="N29640" s="120"/>
      <c r="U29640" s="121"/>
      <c r="V29640" s="122"/>
      <c r="W29640" s="123"/>
      <c r="AC29640" s="123"/>
    </row>
    <row r="29641" spans="5:29" s="2" customFormat="1">
      <c r="E29641" s="120"/>
      <c r="M29641" s="120"/>
      <c r="N29641" s="120"/>
      <c r="U29641" s="121"/>
      <c r="V29641" s="122"/>
      <c r="W29641" s="123"/>
      <c r="AC29641" s="123"/>
    </row>
    <row r="29642" spans="5:29" s="2" customFormat="1">
      <c r="E29642" s="120"/>
      <c r="M29642" s="120"/>
      <c r="N29642" s="120"/>
      <c r="U29642" s="121"/>
      <c r="V29642" s="122"/>
      <c r="W29642" s="123"/>
      <c r="AC29642" s="123"/>
    </row>
    <row r="29643" spans="5:29" s="2" customFormat="1">
      <c r="E29643" s="120"/>
      <c r="M29643" s="120"/>
      <c r="N29643" s="120"/>
      <c r="U29643" s="121"/>
      <c r="V29643" s="122"/>
      <c r="W29643" s="123"/>
      <c r="AC29643" s="123"/>
    </row>
    <row r="29644" spans="5:29" s="2" customFormat="1">
      <c r="E29644" s="120"/>
      <c r="M29644" s="120"/>
      <c r="N29644" s="120"/>
      <c r="U29644" s="121"/>
      <c r="V29644" s="122"/>
      <c r="W29644" s="123"/>
      <c r="AC29644" s="123"/>
    </row>
    <row r="29645" spans="5:29" s="2" customFormat="1">
      <c r="E29645" s="120"/>
      <c r="M29645" s="120"/>
      <c r="N29645" s="120"/>
      <c r="U29645" s="121"/>
      <c r="V29645" s="122"/>
      <c r="W29645" s="123"/>
      <c r="AC29645" s="123"/>
    </row>
    <row r="29646" spans="5:29" s="2" customFormat="1">
      <c r="E29646" s="120"/>
      <c r="M29646" s="120"/>
      <c r="N29646" s="120"/>
      <c r="U29646" s="121"/>
      <c r="V29646" s="122"/>
      <c r="W29646" s="123"/>
      <c r="AC29646" s="123"/>
    </row>
    <row r="29647" spans="5:29" s="2" customFormat="1">
      <c r="E29647" s="120"/>
      <c r="M29647" s="120"/>
      <c r="N29647" s="120"/>
      <c r="U29647" s="121"/>
      <c r="V29647" s="122"/>
      <c r="W29647" s="123"/>
      <c r="AC29647" s="123"/>
    </row>
    <row r="29648" spans="5:29" s="2" customFormat="1">
      <c r="E29648" s="120"/>
      <c r="M29648" s="120"/>
      <c r="N29648" s="120"/>
      <c r="U29648" s="121"/>
      <c r="V29648" s="122"/>
      <c r="W29648" s="123"/>
      <c r="AC29648" s="123"/>
    </row>
    <row r="29649" spans="5:29" s="2" customFormat="1">
      <c r="E29649" s="120"/>
      <c r="M29649" s="120"/>
      <c r="N29649" s="120"/>
      <c r="U29649" s="121"/>
      <c r="V29649" s="122"/>
      <c r="W29649" s="123"/>
      <c r="AC29649" s="123"/>
    </row>
    <row r="29650" spans="5:29" s="2" customFormat="1">
      <c r="E29650" s="120"/>
      <c r="M29650" s="120"/>
      <c r="N29650" s="120"/>
      <c r="U29650" s="121"/>
      <c r="V29650" s="122"/>
      <c r="W29650" s="123"/>
      <c r="AC29650" s="123"/>
    </row>
    <row r="29651" spans="5:29" s="2" customFormat="1">
      <c r="E29651" s="120"/>
      <c r="M29651" s="120"/>
      <c r="N29651" s="120"/>
      <c r="U29651" s="121"/>
      <c r="V29651" s="122"/>
      <c r="W29651" s="123"/>
      <c r="AC29651" s="123"/>
    </row>
    <row r="29652" spans="5:29" s="2" customFormat="1">
      <c r="E29652" s="120"/>
      <c r="M29652" s="120"/>
      <c r="N29652" s="120"/>
      <c r="U29652" s="121"/>
      <c r="V29652" s="122"/>
      <c r="W29652" s="123"/>
      <c r="AC29652" s="123"/>
    </row>
    <row r="29653" spans="5:29" s="2" customFormat="1">
      <c r="E29653" s="120"/>
      <c r="M29653" s="120"/>
      <c r="N29653" s="120"/>
      <c r="U29653" s="121"/>
      <c r="V29653" s="122"/>
      <c r="W29653" s="123"/>
      <c r="AC29653" s="123"/>
    </row>
    <row r="29654" spans="5:29" s="2" customFormat="1">
      <c r="E29654" s="120"/>
      <c r="M29654" s="120"/>
      <c r="N29654" s="120"/>
      <c r="U29654" s="121"/>
      <c r="V29654" s="122"/>
      <c r="W29654" s="123"/>
      <c r="AC29654" s="123"/>
    </row>
    <row r="29655" spans="5:29" s="2" customFormat="1">
      <c r="E29655" s="120"/>
      <c r="M29655" s="120"/>
      <c r="N29655" s="120"/>
      <c r="U29655" s="121"/>
      <c r="V29655" s="122"/>
      <c r="W29655" s="123"/>
      <c r="AC29655" s="123"/>
    </row>
    <row r="29656" spans="5:29" s="2" customFormat="1">
      <c r="E29656" s="120"/>
      <c r="M29656" s="120"/>
      <c r="N29656" s="120"/>
      <c r="U29656" s="121"/>
      <c r="V29656" s="122"/>
      <c r="W29656" s="123"/>
      <c r="AC29656" s="123"/>
    </row>
    <row r="29657" spans="5:29" s="2" customFormat="1">
      <c r="E29657" s="120"/>
      <c r="M29657" s="120"/>
      <c r="N29657" s="120"/>
      <c r="U29657" s="121"/>
      <c r="V29657" s="122"/>
      <c r="W29657" s="123"/>
      <c r="AC29657" s="123"/>
    </row>
    <row r="29658" spans="5:29" s="2" customFormat="1">
      <c r="E29658" s="120"/>
      <c r="M29658" s="120"/>
      <c r="N29658" s="120"/>
      <c r="U29658" s="121"/>
      <c r="V29658" s="122"/>
      <c r="W29658" s="123"/>
      <c r="AC29658" s="123"/>
    </row>
    <row r="29659" spans="5:29" s="2" customFormat="1">
      <c r="E29659" s="120"/>
      <c r="M29659" s="120"/>
      <c r="N29659" s="120"/>
      <c r="U29659" s="121"/>
      <c r="V29659" s="122"/>
      <c r="W29659" s="123"/>
      <c r="AC29659" s="123"/>
    </row>
    <row r="29660" spans="5:29" s="2" customFormat="1">
      <c r="E29660" s="120"/>
      <c r="M29660" s="120"/>
      <c r="N29660" s="120"/>
      <c r="U29660" s="121"/>
      <c r="V29660" s="122"/>
      <c r="W29660" s="123"/>
      <c r="AC29660" s="123"/>
    </row>
    <row r="29661" spans="5:29" s="2" customFormat="1">
      <c r="E29661" s="120"/>
      <c r="M29661" s="120"/>
      <c r="N29661" s="120"/>
      <c r="U29661" s="121"/>
      <c r="V29661" s="122"/>
      <c r="W29661" s="123"/>
      <c r="AC29661" s="123"/>
    </row>
    <row r="29662" spans="5:29" s="2" customFormat="1">
      <c r="E29662" s="120"/>
      <c r="M29662" s="120"/>
      <c r="N29662" s="120"/>
      <c r="U29662" s="121"/>
      <c r="V29662" s="122"/>
      <c r="W29662" s="123"/>
      <c r="AC29662" s="123"/>
    </row>
    <row r="29663" spans="5:29" s="2" customFormat="1">
      <c r="E29663" s="120"/>
      <c r="M29663" s="120"/>
      <c r="N29663" s="120"/>
      <c r="U29663" s="121"/>
      <c r="V29663" s="122"/>
      <c r="W29663" s="123"/>
      <c r="AC29663" s="123"/>
    </row>
    <row r="29664" spans="5:29" s="2" customFormat="1">
      <c r="E29664" s="120"/>
      <c r="M29664" s="120"/>
      <c r="N29664" s="120"/>
      <c r="U29664" s="121"/>
      <c r="V29664" s="122"/>
      <c r="W29664" s="123"/>
      <c r="AC29664" s="123"/>
    </row>
    <row r="29665" spans="5:29" s="2" customFormat="1">
      <c r="E29665" s="120"/>
      <c r="M29665" s="120"/>
      <c r="N29665" s="120"/>
      <c r="U29665" s="121"/>
      <c r="V29665" s="122"/>
      <c r="W29665" s="123"/>
      <c r="AC29665" s="123"/>
    </row>
    <row r="29666" spans="5:29" s="2" customFormat="1">
      <c r="E29666" s="120"/>
      <c r="M29666" s="120"/>
      <c r="N29666" s="120"/>
      <c r="U29666" s="121"/>
      <c r="V29666" s="122"/>
      <c r="W29666" s="123"/>
      <c r="AC29666" s="123"/>
    </row>
    <row r="29667" spans="5:29" s="2" customFormat="1">
      <c r="E29667" s="120"/>
      <c r="M29667" s="120"/>
      <c r="N29667" s="120"/>
      <c r="U29667" s="121"/>
      <c r="V29667" s="122"/>
      <c r="W29667" s="123"/>
      <c r="AC29667" s="123"/>
    </row>
    <row r="29668" spans="5:29" s="2" customFormat="1">
      <c r="E29668" s="120"/>
      <c r="M29668" s="120"/>
      <c r="N29668" s="120"/>
      <c r="U29668" s="121"/>
      <c r="V29668" s="122"/>
      <c r="W29668" s="123"/>
      <c r="AC29668" s="123"/>
    </row>
    <row r="29669" spans="5:29" s="2" customFormat="1">
      <c r="E29669" s="120"/>
      <c r="M29669" s="120"/>
      <c r="N29669" s="120"/>
      <c r="U29669" s="121"/>
      <c r="V29669" s="122"/>
      <c r="W29669" s="123"/>
      <c r="AC29669" s="123"/>
    </row>
    <row r="29670" spans="5:29" s="2" customFormat="1">
      <c r="E29670" s="120"/>
      <c r="M29670" s="120"/>
      <c r="N29670" s="120"/>
      <c r="U29670" s="121"/>
      <c r="V29670" s="122"/>
      <c r="W29670" s="123"/>
      <c r="AC29670" s="123"/>
    </row>
    <row r="29671" spans="5:29" s="2" customFormat="1">
      <c r="E29671" s="120"/>
      <c r="M29671" s="120"/>
      <c r="N29671" s="120"/>
      <c r="U29671" s="121"/>
      <c r="V29671" s="122"/>
      <c r="W29671" s="123"/>
      <c r="AC29671" s="123"/>
    </row>
    <row r="29672" spans="5:29" s="2" customFormat="1">
      <c r="E29672" s="120"/>
      <c r="M29672" s="120"/>
      <c r="N29672" s="120"/>
      <c r="U29672" s="121"/>
      <c r="V29672" s="122"/>
      <c r="W29672" s="123"/>
      <c r="AC29672" s="123"/>
    </row>
    <row r="29673" spans="5:29" s="2" customFormat="1">
      <c r="E29673" s="120"/>
      <c r="M29673" s="120"/>
      <c r="N29673" s="120"/>
      <c r="U29673" s="121"/>
      <c r="V29673" s="122"/>
      <c r="W29673" s="123"/>
      <c r="AC29673" s="123"/>
    </row>
    <row r="29674" spans="5:29" s="2" customFormat="1">
      <c r="E29674" s="120"/>
      <c r="M29674" s="120"/>
      <c r="N29674" s="120"/>
      <c r="U29674" s="121"/>
      <c r="V29674" s="122"/>
      <c r="W29674" s="123"/>
      <c r="AC29674" s="123"/>
    </row>
    <row r="29675" spans="5:29" s="2" customFormat="1">
      <c r="E29675" s="120"/>
      <c r="M29675" s="120"/>
      <c r="N29675" s="120"/>
      <c r="U29675" s="121"/>
      <c r="V29675" s="122"/>
      <c r="W29675" s="123"/>
      <c r="AC29675" s="123"/>
    </row>
    <row r="29676" spans="5:29" s="2" customFormat="1">
      <c r="E29676" s="120"/>
      <c r="M29676" s="120"/>
      <c r="N29676" s="120"/>
      <c r="U29676" s="121"/>
      <c r="V29676" s="122"/>
      <c r="W29676" s="123"/>
      <c r="AC29676" s="123"/>
    </row>
    <row r="29677" spans="5:29" s="2" customFormat="1">
      <c r="E29677" s="120"/>
      <c r="M29677" s="120"/>
      <c r="N29677" s="120"/>
      <c r="U29677" s="121"/>
      <c r="V29677" s="122"/>
      <c r="W29677" s="123"/>
      <c r="AC29677" s="123"/>
    </row>
    <row r="29678" spans="5:29" s="2" customFormat="1">
      <c r="E29678" s="120"/>
      <c r="M29678" s="120"/>
      <c r="N29678" s="120"/>
      <c r="U29678" s="121"/>
      <c r="V29678" s="122"/>
      <c r="W29678" s="123"/>
      <c r="AC29678" s="123"/>
    </row>
    <row r="29679" spans="5:29" s="2" customFormat="1">
      <c r="E29679" s="120"/>
      <c r="M29679" s="120"/>
      <c r="N29679" s="120"/>
      <c r="U29679" s="121"/>
      <c r="V29679" s="122"/>
      <c r="W29679" s="123"/>
      <c r="AC29679" s="123"/>
    </row>
    <row r="29680" spans="5:29" s="2" customFormat="1">
      <c r="E29680" s="120"/>
      <c r="M29680" s="120"/>
      <c r="N29680" s="120"/>
      <c r="U29680" s="121"/>
      <c r="V29680" s="122"/>
      <c r="W29680" s="123"/>
      <c r="AC29680" s="123"/>
    </row>
    <row r="29681" spans="5:29" s="2" customFormat="1">
      <c r="E29681" s="120"/>
      <c r="M29681" s="120"/>
      <c r="N29681" s="120"/>
      <c r="U29681" s="121"/>
      <c r="V29681" s="122"/>
      <c r="W29681" s="123"/>
      <c r="AC29681" s="123"/>
    </row>
    <row r="29682" spans="5:29" s="2" customFormat="1">
      <c r="E29682" s="120"/>
      <c r="M29682" s="120"/>
      <c r="N29682" s="120"/>
      <c r="U29682" s="121"/>
      <c r="V29682" s="122"/>
      <c r="W29682" s="123"/>
      <c r="AC29682" s="123"/>
    </row>
    <row r="29683" spans="5:29" s="2" customFormat="1">
      <c r="E29683" s="120"/>
      <c r="M29683" s="120"/>
      <c r="N29683" s="120"/>
      <c r="U29683" s="121"/>
      <c r="V29683" s="122"/>
      <c r="W29683" s="123"/>
      <c r="AC29683" s="123"/>
    </row>
    <row r="29684" spans="5:29" s="2" customFormat="1">
      <c r="E29684" s="120"/>
      <c r="M29684" s="120"/>
      <c r="N29684" s="120"/>
      <c r="U29684" s="121"/>
      <c r="V29684" s="122"/>
      <c r="W29684" s="123"/>
      <c r="AC29684" s="123"/>
    </row>
    <row r="29685" spans="5:29" s="2" customFormat="1">
      <c r="E29685" s="120"/>
      <c r="M29685" s="120"/>
      <c r="N29685" s="120"/>
      <c r="U29685" s="121"/>
      <c r="V29685" s="122"/>
      <c r="W29685" s="123"/>
      <c r="AC29685" s="123"/>
    </row>
    <row r="29686" spans="5:29" s="2" customFormat="1">
      <c r="E29686" s="120"/>
      <c r="M29686" s="120"/>
      <c r="N29686" s="120"/>
      <c r="U29686" s="121"/>
      <c r="V29686" s="122"/>
      <c r="W29686" s="123"/>
      <c r="AC29686" s="123"/>
    </row>
    <row r="29687" spans="5:29" s="2" customFormat="1">
      <c r="E29687" s="120"/>
      <c r="M29687" s="120"/>
      <c r="N29687" s="120"/>
      <c r="U29687" s="121"/>
      <c r="V29687" s="122"/>
      <c r="W29687" s="123"/>
      <c r="AC29687" s="123"/>
    </row>
    <row r="29688" spans="5:29" s="2" customFormat="1">
      <c r="E29688" s="120"/>
      <c r="M29688" s="120"/>
      <c r="N29688" s="120"/>
      <c r="U29688" s="121"/>
      <c r="V29688" s="122"/>
      <c r="W29688" s="123"/>
      <c r="AC29688" s="123"/>
    </row>
    <row r="29689" spans="5:29" s="2" customFormat="1">
      <c r="E29689" s="120"/>
      <c r="M29689" s="120"/>
      <c r="N29689" s="120"/>
      <c r="U29689" s="121"/>
      <c r="V29689" s="122"/>
      <c r="W29689" s="123"/>
      <c r="AC29689" s="123"/>
    </row>
    <row r="29690" spans="5:29" s="2" customFormat="1">
      <c r="E29690" s="120"/>
      <c r="M29690" s="120"/>
      <c r="N29690" s="120"/>
      <c r="U29690" s="121"/>
      <c r="V29690" s="122"/>
      <c r="W29690" s="123"/>
      <c r="AC29690" s="123"/>
    </row>
    <row r="29691" spans="5:29" s="2" customFormat="1">
      <c r="E29691" s="120"/>
      <c r="M29691" s="120"/>
      <c r="N29691" s="120"/>
      <c r="U29691" s="121"/>
      <c r="V29691" s="122"/>
      <c r="W29691" s="123"/>
      <c r="AC29691" s="123"/>
    </row>
    <row r="29692" spans="5:29" s="2" customFormat="1">
      <c r="E29692" s="120"/>
      <c r="M29692" s="120"/>
      <c r="N29692" s="120"/>
      <c r="U29692" s="121"/>
      <c r="V29692" s="122"/>
      <c r="W29692" s="123"/>
      <c r="AC29692" s="123"/>
    </row>
    <row r="29693" spans="5:29" s="2" customFormat="1">
      <c r="E29693" s="120"/>
      <c r="M29693" s="120"/>
      <c r="N29693" s="120"/>
      <c r="U29693" s="121"/>
      <c r="V29693" s="122"/>
      <c r="W29693" s="123"/>
      <c r="AC29693" s="123"/>
    </row>
    <row r="29694" spans="5:29" s="2" customFormat="1">
      <c r="E29694" s="120"/>
      <c r="M29694" s="120"/>
      <c r="N29694" s="120"/>
      <c r="U29694" s="121"/>
      <c r="V29694" s="122"/>
      <c r="W29694" s="123"/>
      <c r="AC29694" s="123"/>
    </row>
    <row r="29695" spans="5:29" s="2" customFormat="1">
      <c r="E29695" s="120"/>
      <c r="M29695" s="120"/>
      <c r="N29695" s="120"/>
      <c r="U29695" s="121"/>
      <c r="V29695" s="122"/>
      <c r="W29695" s="123"/>
      <c r="AC29695" s="123"/>
    </row>
    <row r="29696" spans="5:29" s="2" customFormat="1">
      <c r="E29696" s="120"/>
      <c r="M29696" s="120"/>
      <c r="N29696" s="120"/>
      <c r="U29696" s="121"/>
      <c r="V29696" s="122"/>
      <c r="W29696" s="123"/>
      <c r="AC29696" s="123"/>
    </row>
    <row r="29697" spans="5:29" s="2" customFormat="1">
      <c r="E29697" s="120"/>
      <c r="M29697" s="120"/>
      <c r="N29697" s="120"/>
      <c r="U29697" s="121"/>
      <c r="V29697" s="122"/>
      <c r="W29697" s="123"/>
      <c r="AC29697" s="123"/>
    </row>
    <row r="29698" spans="5:29" s="2" customFormat="1">
      <c r="E29698" s="120"/>
      <c r="M29698" s="120"/>
      <c r="N29698" s="120"/>
      <c r="U29698" s="121"/>
      <c r="V29698" s="122"/>
      <c r="W29698" s="123"/>
      <c r="AC29698" s="123"/>
    </row>
    <row r="29699" spans="5:29" s="2" customFormat="1">
      <c r="E29699" s="120"/>
      <c r="M29699" s="120"/>
      <c r="N29699" s="120"/>
      <c r="U29699" s="121"/>
      <c r="V29699" s="122"/>
      <c r="W29699" s="123"/>
      <c r="AC29699" s="123"/>
    </row>
    <row r="29700" spans="5:29" s="2" customFormat="1">
      <c r="E29700" s="120"/>
      <c r="M29700" s="120"/>
      <c r="N29700" s="120"/>
      <c r="U29700" s="121"/>
      <c r="V29700" s="122"/>
      <c r="W29700" s="123"/>
      <c r="AC29700" s="123"/>
    </row>
    <row r="29701" spans="5:29" s="2" customFormat="1">
      <c r="E29701" s="120"/>
      <c r="M29701" s="120"/>
      <c r="N29701" s="120"/>
      <c r="U29701" s="121"/>
      <c r="V29701" s="122"/>
      <c r="W29701" s="123"/>
      <c r="AC29701" s="123"/>
    </row>
    <row r="29702" spans="5:29" s="2" customFormat="1">
      <c r="E29702" s="120"/>
      <c r="M29702" s="120"/>
      <c r="N29702" s="120"/>
      <c r="U29702" s="121"/>
      <c r="V29702" s="122"/>
      <c r="W29702" s="123"/>
      <c r="AC29702" s="123"/>
    </row>
    <row r="29703" spans="5:29" s="2" customFormat="1">
      <c r="E29703" s="120"/>
      <c r="M29703" s="120"/>
      <c r="N29703" s="120"/>
      <c r="U29703" s="121"/>
      <c r="V29703" s="122"/>
      <c r="W29703" s="123"/>
      <c r="AC29703" s="123"/>
    </row>
    <row r="29704" spans="5:29" s="2" customFormat="1">
      <c r="E29704" s="120"/>
      <c r="M29704" s="120"/>
      <c r="N29704" s="120"/>
      <c r="U29704" s="121"/>
      <c r="V29704" s="122"/>
      <c r="W29704" s="123"/>
      <c r="AC29704" s="123"/>
    </row>
    <row r="29705" spans="5:29" s="2" customFormat="1">
      <c r="E29705" s="120"/>
      <c r="M29705" s="120"/>
      <c r="N29705" s="120"/>
      <c r="U29705" s="121"/>
      <c r="V29705" s="122"/>
      <c r="W29705" s="123"/>
      <c r="AC29705" s="123"/>
    </row>
    <row r="29706" spans="5:29" s="2" customFormat="1">
      <c r="E29706" s="120"/>
      <c r="M29706" s="120"/>
      <c r="N29706" s="120"/>
      <c r="U29706" s="121"/>
      <c r="V29706" s="122"/>
      <c r="W29706" s="123"/>
      <c r="AC29706" s="123"/>
    </row>
    <row r="29707" spans="5:29" s="2" customFormat="1">
      <c r="E29707" s="120"/>
      <c r="M29707" s="120"/>
      <c r="N29707" s="120"/>
      <c r="U29707" s="121"/>
      <c r="V29707" s="122"/>
      <c r="W29707" s="123"/>
      <c r="AC29707" s="123"/>
    </row>
    <row r="29708" spans="5:29" s="2" customFormat="1">
      <c r="E29708" s="120"/>
      <c r="M29708" s="120"/>
      <c r="N29708" s="120"/>
      <c r="U29708" s="121"/>
      <c r="V29708" s="122"/>
      <c r="W29708" s="123"/>
      <c r="AC29708" s="123"/>
    </row>
    <row r="29709" spans="5:29" s="2" customFormat="1">
      <c r="E29709" s="120"/>
      <c r="M29709" s="120"/>
      <c r="N29709" s="120"/>
      <c r="U29709" s="121"/>
      <c r="V29709" s="122"/>
      <c r="W29709" s="123"/>
      <c r="AC29709" s="123"/>
    </row>
    <row r="29710" spans="5:29" s="2" customFormat="1">
      <c r="E29710" s="120"/>
      <c r="M29710" s="120"/>
      <c r="N29710" s="120"/>
      <c r="U29710" s="121"/>
      <c r="V29710" s="122"/>
      <c r="W29710" s="123"/>
      <c r="AC29710" s="123"/>
    </row>
    <row r="29711" spans="5:29" s="2" customFormat="1">
      <c r="E29711" s="120"/>
      <c r="M29711" s="120"/>
      <c r="N29711" s="120"/>
      <c r="U29711" s="121"/>
      <c r="V29711" s="122"/>
      <c r="W29711" s="123"/>
      <c r="AC29711" s="123"/>
    </row>
    <row r="29712" spans="5:29" s="2" customFormat="1">
      <c r="E29712" s="120"/>
      <c r="M29712" s="120"/>
      <c r="N29712" s="120"/>
      <c r="U29712" s="121"/>
      <c r="V29712" s="122"/>
      <c r="W29712" s="123"/>
      <c r="AC29712" s="123"/>
    </row>
    <row r="29713" spans="5:29" s="2" customFormat="1">
      <c r="E29713" s="120"/>
      <c r="M29713" s="120"/>
      <c r="N29713" s="120"/>
      <c r="U29713" s="121"/>
      <c r="V29713" s="122"/>
      <c r="W29713" s="123"/>
      <c r="AC29713" s="123"/>
    </row>
    <row r="29714" spans="5:29" s="2" customFormat="1">
      <c r="E29714" s="120"/>
      <c r="M29714" s="120"/>
      <c r="N29714" s="120"/>
      <c r="U29714" s="121"/>
      <c r="V29714" s="122"/>
      <c r="W29714" s="123"/>
      <c r="AC29714" s="123"/>
    </row>
    <row r="29715" spans="5:29" s="2" customFormat="1">
      <c r="E29715" s="120"/>
      <c r="M29715" s="120"/>
      <c r="N29715" s="120"/>
      <c r="U29715" s="121"/>
      <c r="V29715" s="122"/>
      <c r="W29715" s="123"/>
      <c r="AC29715" s="123"/>
    </row>
    <row r="29716" spans="5:29" s="2" customFormat="1">
      <c r="E29716" s="120"/>
      <c r="M29716" s="120"/>
      <c r="N29716" s="120"/>
      <c r="U29716" s="121"/>
      <c r="V29716" s="122"/>
      <c r="W29716" s="123"/>
      <c r="AC29716" s="123"/>
    </row>
    <row r="29717" spans="5:29" s="2" customFormat="1">
      <c r="E29717" s="120"/>
      <c r="M29717" s="120"/>
      <c r="N29717" s="120"/>
      <c r="U29717" s="121"/>
      <c r="V29717" s="122"/>
      <c r="W29717" s="123"/>
      <c r="AC29717" s="123"/>
    </row>
    <row r="29718" spans="5:29" s="2" customFormat="1">
      <c r="E29718" s="120"/>
      <c r="M29718" s="120"/>
      <c r="N29718" s="120"/>
      <c r="U29718" s="121"/>
      <c r="V29718" s="122"/>
      <c r="W29718" s="123"/>
      <c r="AC29718" s="123"/>
    </row>
    <row r="29719" spans="5:29" s="2" customFormat="1">
      <c r="E29719" s="120"/>
      <c r="M29719" s="120"/>
      <c r="N29719" s="120"/>
      <c r="U29719" s="121"/>
      <c r="V29719" s="122"/>
      <c r="W29719" s="123"/>
      <c r="AC29719" s="123"/>
    </row>
    <row r="29720" spans="5:29" s="2" customFormat="1">
      <c r="E29720" s="120"/>
      <c r="M29720" s="120"/>
      <c r="N29720" s="120"/>
      <c r="U29720" s="121"/>
      <c r="V29720" s="122"/>
      <c r="W29720" s="123"/>
      <c r="AC29720" s="123"/>
    </row>
    <row r="29721" spans="5:29" s="2" customFormat="1">
      <c r="E29721" s="120"/>
      <c r="M29721" s="120"/>
      <c r="N29721" s="120"/>
      <c r="U29721" s="121"/>
      <c r="V29721" s="122"/>
      <c r="W29721" s="123"/>
      <c r="AC29721" s="123"/>
    </row>
    <row r="29722" spans="5:29" s="2" customFormat="1">
      <c r="E29722" s="120"/>
      <c r="M29722" s="120"/>
      <c r="N29722" s="120"/>
      <c r="U29722" s="121"/>
      <c r="V29722" s="122"/>
      <c r="W29722" s="123"/>
      <c r="AC29722" s="123"/>
    </row>
    <row r="29723" spans="5:29" s="2" customFormat="1">
      <c r="E29723" s="120"/>
      <c r="M29723" s="120"/>
      <c r="N29723" s="120"/>
      <c r="U29723" s="121"/>
      <c r="V29723" s="122"/>
      <c r="W29723" s="123"/>
      <c r="AC29723" s="123"/>
    </row>
    <row r="29724" spans="5:29" s="2" customFormat="1">
      <c r="E29724" s="120"/>
      <c r="M29724" s="120"/>
      <c r="N29724" s="120"/>
      <c r="U29724" s="121"/>
      <c r="V29724" s="122"/>
      <c r="W29724" s="123"/>
      <c r="AC29724" s="123"/>
    </row>
    <row r="29725" spans="5:29" s="2" customFormat="1">
      <c r="E29725" s="120"/>
      <c r="M29725" s="120"/>
      <c r="N29725" s="120"/>
      <c r="U29725" s="121"/>
      <c r="V29725" s="122"/>
      <c r="W29725" s="123"/>
      <c r="AC29725" s="123"/>
    </row>
    <row r="29726" spans="5:29" s="2" customFormat="1">
      <c r="E29726" s="120"/>
      <c r="M29726" s="120"/>
      <c r="N29726" s="120"/>
      <c r="U29726" s="121"/>
      <c r="V29726" s="122"/>
      <c r="W29726" s="123"/>
      <c r="AC29726" s="123"/>
    </row>
    <row r="29727" spans="5:29" s="2" customFormat="1">
      <c r="E29727" s="120"/>
      <c r="M29727" s="120"/>
      <c r="N29727" s="120"/>
      <c r="U29727" s="121"/>
      <c r="V29727" s="122"/>
      <c r="W29727" s="123"/>
      <c r="AC29727" s="123"/>
    </row>
    <row r="29728" spans="5:29" s="2" customFormat="1">
      <c r="E29728" s="120"/>
      <c r="M29728" s="120"/>
      <c r="N29728" s="120"/>
      <c r="U29728" s="121"/>
      <c r="V29728" s="122"/>
      <c r="W29728" s="123"/>
      <c r="AC29728" s="123"/>
    </row>
    <row r="29729" spans="5:29" s="2" customFormat="1">
      <c r="E29729" s="120"/>
      <c r="M29729" s="120"/>
      <c r="N29729" s="120"/>
      <c r="U29729" s="121"/>
      <c r="V29729" s="122"/>
      <c r="W29729" s="123"/>
      <c r="AC29729" s="123"/>
    </row>
    <row r="29730" spans="5:29" s="2" customFormat="1">
      <c r="E29730" s="120"/>
      <c r="M29730" s="120"/>
      <c r="N29730" s="120"/>
      <c r="U29730" s="121"/>
      <c r="V29730" s="122"/>
      <c r="W29730" s="123"/>
      <c r="AC29730" s="123"/>
    </row>
    <row r="29731" spans="5:29" s="2" customFormat="1">
      <c r="E29731" s="120"/>
      <c r="M29731" s="120"/>
      <c r="N29731" s="120"/>
      <c r="U29731" s="121"/>
      <c r="V29731" s="122"/>
      <c r="W29731" s="123"/>
      <c r="AC29731" s="123"/>
    </row>
    <row r="29732" spans="5:29" s="2" customFormat="1">
      <c r="E29732" s="120"/>
      <c r="M29732" s="120"/>
      <c r="N29732" s="120"/>
      <c r="U29732" s="121"/>
      <c r="V29732" s="122"/>
      <c r="W29732" s="123"/>
      <c r="AC29732" s="123"/>
    </row>
    <row r="29733" spans="5:29" s="2" customFormat="1">
      <c r="E29733" s="120"/>
      <c r="M29733" s="120"/>
      <c r="N29733" s="120"/>
      <c r="U29733" s="121"/>
      <c r="V29733" s="122"/>
      <c r="W29733" s="123"/>
      <c r="AC29733" s="123"/>
    </row>
    <row r="29734" spans="5:29" s="2" customFormat="1">
      <c r="E29734" s="120"/>
      <c r="M29734" s="120"/>
      <c r="N29734" s="120"/>
      <c r="U29734" s="121"/>
      <c r="V29734" s="122"/>
      <c r="W29734" s="123"/>
      <c r="AC29734" s="123"/>
    </row>
    <row r="29735" spans="5:29" s="2" customFormat="1">
      <c r="E29735" s="120"/>
      <c r="M29735" s="120"/>
      <c r="N29735" s="120"/>
      <c r="U29735" s="121"/>
      <c r="V29735" s="122"/>
      <c r="W29735" s="123"/>
      <c r="AC29735" s="123"/>
    </row>
    <row r="29736" spans="5:29" s="2" customFormat="1">
      <c r="E29736" s="120"/>
      <c r="M29736" s="120"/>
      <c r="N29736" s="120"/>
      <c r="U29736" s="121"/>
      <c r="V29736" s="122"/>
      <c r="W29736" s="123"/>
      <c r="AC29736" s="123"/>
    </row>
    <row r="29737" spans="5:29" s="2" customFormat="1">
      <c r="E29737" s="120"/>
      <c r="M29737" s="120"/>
      <c r="N29737" s="120"/>
      <c r="U29737" s="121"/>
      <c r="V29737" s="122"/>
      <c r="W29737" s="123"/>
      <c r="AC29737" s="123"/>
    </row>
    <row r="29738" spans="5:29" s="2" customFormat="1">
      <c r="E29738" s="120"/>
      <c r="M29738" s="120"/>
      <c r="N29738" s="120"/>
      <c r="U29738" s="121"/>
      <c r="V29738" s="122"/>
      <c r="W29738" s="123"/>
      <c r="AC29738" s="123"/>
    </row>
    <row r="29739" spans="5:29" s="2" customFormat="1">
      <c r="E29739" s="120"/>
      <c r="M29739" s="120"/>
      <c r="N29739" s="120"/>
      <c r="U29739" s="121"/>
      <c r="V29739" s="122"/>
      <c r="W29739" s="123"/>
      <c r="AC29739" s="123"/>
    </row>
    <row r="29740" spans="5:29" s="2" customFormat="1">
      <c r="E29740" s="120"/>
      <c r="M29740" s="120"/>
      <c r="N29740" s="120"/>
      <c r="U29740" s="121"/>
      <c r="V29740" s="122"/>
      <c r="W29740" s="123"/>
      <c r="AC29740" s="123"/>
    </row>
    <row r="29741" spans="5:29" s="2" customFormat="1">
      <c r="E29741" s="120"/>
      <c r="M29741" s="120"/>
      <c r="N29741" s="120"/>
      <c r="U29741" s="121"/>
      <c r="V29741" s="122"/>
      <c r="W29741" s="123"/>
      <c r="AC29741" s="123"/>
    </row>
    <row r="29742" spans="5:29" s="2" customFormat="1">
      <c r="E29742" s="120"/>
      <c r="M29742" s="120"/>
      <c r="N29742" s="120"/>
      <c r="U29742" s="121"/>
      <c r="V29742" s="122"/>
      <c r="W29742" s="123"/>
      <c r="AC29742" s="123"/>
    </row>
    <row r="29743" spans="5:29" s="2" customFormat="1">
      <c r="E29743" s="120"/>
      <c r="M29743" s="120"/>
      <c r="N29743" s="120"/>
      <c r="U29743" s="121"/>
      <c r="V29743" s="122"/>
      <c r="W29743" s="123"/>
      <c r="AC29743" s="123"/>
    </row>
    <row r="29744" spans="5:29" s="2" customFormat="1">
      <c r="E29744" s="120"/>
      <c r="M29744" s="120"/>
      <c r="N29744" s="120"/>
      <c r="U29744" s="121"/>
      <c r="V29744" s="122"/>
      <c r="W29744" s="123"/>
      <c r="AC29744" s="123"/>
    </row>
    <row r="29745" spans="5:29" s="2" customFormat="1">
      <c r="E29745" s="120"/>
      <c r="M29745" s="120"/>
      <c r="N29745" s="120"/>
      <c r="U29745" s="121"/>
      <c r="V29745" s="122"/>
      <c r="W29745" s="123"/>
      <c r="AC29745" s="123"/>
    </row>
    <row r="29746" spans="5:29" s="2" customFormat="1">
      <c r="E29746" s="120"/>
      <c r="M29746" s="120"/>
      <c r="N29746" s="120"/>
      <c r="U29746" s="121"/>
      <c r="V29746" s="122"/>
      <c r="W29746" s="123"/>
      <c r="AC29746" s="123"/>
    </row>
    <row r="29747" spans="5:29" s="2" customFormat="1">
      <c r="E29747" s="120"/>
      <c r="M29747" s="120"/>
      <c r="N29747" s="120"/>
      <c r="U29747" s="121"/>
      <c r="V29747" s="122"/>
      <c r="W29747" s="123"/>
      <c r="AC29747" s="123"/>
    </row>
    <row r="29748" spans="5:29" s="2" customFormat="1">
      <c r="E29748" s="120"/>
      <c r="M29748" s="120"/>
      <c r="N29748" s="120"/>
      <c r="U29748" s="121"/>
      <c r="V29748" s="122"/>
      <c r="W29748" s="123"/>
      <c r="AC29748" s="123"/>
    </row>
    <row r="29749" spans="5:29" s="2" customFormat="1">
      <c r="E29749" s="120"/>
      <c r="M29749" s="120"/>
      <c r="N29749" s="120"/>
      <c r="U29749" s="121"/>
      <c r="V29749" s="122"/>
      <c r="W29749" s="123"/>
      <c r="AC29749" s="123"/>
    </row>
    <row r="29750" spans="5:29" s="2" customFormat="1">
      <c r="E29750" s="120"/>
      <c r="M29750" s="120"/>
      <c r="N29750" s="120"/>
      <c r="U29750" s="121"/>
      <c r="V29750" s="122"/>
      <c r="W29750" s="123"/>
      <c r="AC29750" s="123"/>
    </row>
    <row r="29751" spans="5:29" s="2" customFormat="1">
      <c r="E29751" s="120"/>
      <c r="M29751" s="120"/>
      <c r="N29751" s="120"/>
      <c r="U29751" s="121"/>
      <c r="V29751" s="122"/>
      <c r="W29751" s="123"/>
      <c r="AC29751" s="123"/>
    </row>
    <row r="29752" spans="5:29" s="2" customFormat="1">
      <c r="E29752" s="120"/>
      <c r="M29752" s="120"/>
      <c r="N29752" s="120"/>
      <c r="U29752" s="121"/>
      <c r="V29752" s="122"/>
      <c r="W29752" s="123"/>
      <c r="AC29752" s="123"/>
    </row>
    <row r="29753" spans="5:29" s="2" customFormat="1">
      <c r="E29753" s="120"/>
      <c r="M29753" s="120"/>
      <c r="N29753" s="120"/>
      <c r="U29753" s="121"/>
      <c r="V29753" s="122"/>
      <c r="W29753" s="123"/>
      <c r="AC29753" s="123"/>
    </row>
    <row r="29754" spans="5:29" s="2" customFormat="1">
      <c r="E29754" s="120"/>
      <c r="M29754" s="120"/>
      <c r="N29754" s="120"/>
      <c r="U29754" s="121"/>
      <c r="V29754" s="122"/>
      <c r="W29754" s="123"/>
      <c r="AC29754" s="123"/>
    </row>
    <row r="29755" spans="5:29" s="2" customFormat="1">
      <c r="E29755" s="120"/>
      <c r="M29755" s="120"/>
      <c r="N29755" s="120"/>
      <c r="U29755" s="121"/>
      <c r="V29755" s="122"/>
      <c r="W29755" s="123"/>
      <c r="AC29755" s="123"/>
    </row>
    <row r="29756" spans="5:29" s="2" customFormat="1">
      <c r="E29756" s="120"/>
      <c r="M29756" s="120"/>
      <c r="N29756" s="120"/>
      <c r="U29756" s="121"/>
      <c r="V29756" s="122"/>
      <c r="W29756" s="123"/>
      <c r="AC29756" s="123"/>
    </row>
    <row r="29757" spans="5:29" s="2" customFormat="1">
      <c r="E29757" s="120"/>
      <c r="M29757" s="120"/>
      <c r="N29757" s="120"/>
      <c r="U29757" s="121"/>
      <c r="V29757" s="122"/>
      <c r="W29757" s="123"/>
      <c r="AC29757" s="123"/>
    </row>
    <row r="29758" spans="5:29" s="2" customFormat="1">
      <c r="E29758" s="120"/>
      <c r="M29758" s="120"/>
      <c r="N29758" s="120"/>
      <c r="U29758" s="121"/>
      <c r="V29758" s="122"/>
      <c r="W29758" s="123"/>
      <c r="AC29758" s="123"/>
    </row>
    <row r="29759" spans="5:29" s="2" customFormat="1">
      <c r="E29759" s="120"/>
      <c r="M29759" s="120"/>
      <c r="N29759" s="120"/>
      <c r="U29759" s="121"/>
      <c r="V29759" s="122"/>
      <c r="W29759" s="123"/>
      <c r="AC29759" s="123"/>
    </row>
    <row r="29760" spans="5:29" s="2" customFormat="1">
      <c r="E29760" s="120"/>
      <c r="M29760" s="120"/>
      <c r="N29760" s="120"/>
      <c r="U29760" s="121"/>
      <c r="V29760" s="122"/>
      <c r="W29760" s="123"/>
      <c r="AC29760" s="123"/>
    </row>
    <row r="29761" spans="5:29" s="2" customFormat="1">
      <c r="E29761" s="120"/>
      <c r="M29761" s="120"/>
      <c r="N29761" s="120"/>
      <c r="U29761" s="121"/>
      <c r="V29761" s="122"/>
      <c r="W29761" s="123"/>
      <c r="AC29761" s="123"/>
    </row>
    <row r="29762" spans="5:29" s="2" customFormat="1">
      <c r="E29762" s="120"/>
      <c r="M29762" s="120"/>
      <c r="N29762" s="120"/>
      <c r="U29762" s="121"/>
      <c r="V29762" s="122"/>
      <c r="W29762" s="123"/>
      <c r="AC29762" s="123"/>
    </row>
    <row r="29763" spans="5:29" s="2" customFormat="1">
      <c r="E29763" s="120"/>
      <c r="M29763" s="120"/>
      <c r="N29763" s="120"/>
      <c r="U29763" s="121"/>
      <c r="V29763" s="122"/>
      <c r="W29763" s="123"/>
      <c r="AC29763" s="123"/>
    </row>
    <row r="29764" spans="5:29" s="2" customFormat="1">
      <c r="E29764" s="120"/>
      <c r="M29764" s="120"/>
      <c r="N29764" s="120"/>
      <c r="U29764" s="121"/>
      <c r="V29764" s="122"/>
      <c r="W29764" s="123"/>
      <c r="AC29764" s="123"/>
    </row>
    <row r="29765" spans="5:29" s="2" customFormat="1">
      <c r="E29765" s="120"/>
      <c r="M29765" s="120"/>
      <c r="N29765" s="120"/>
      <c r="U29765" s="121"/>
      <c r="V29765" s="122"/>
      <c r="W29765" s="123"/>
      <c r="AC29765" s="123"/>
    </row>
    <row r="29766" spans="5:29" s="2" customFormat="1">
      <c r="E29766" s="120"/>
      <c r="M29766" s="120"/>
      <c r="N29766" s="120"/>
      <c r="U29766" s="121"/>
      <c r="V29766" s="122"/>
      <c r="W29766" s="123"/>
      <c r="AC29766" s="123"/>
    </row>
    <row r="29767" spans="5:29" s="2" customFormat="1">
      <c r="E29767" s="120"/>
      <c r="M29767" s="120"/>
      <c r="N29767" s="120"/>
      <c r="U29767" s="121"/>
      <c r="V29767" s="122"/>
      <c r="W29767" s="123"/>
      <c r="AC29767" s="123"/>
    </row>
    <row r="29768" spans="5:29" s="2" customFormat="1">
      <c r="E29768" s="120"/>
      <c r="M29768" s="120"/>
      <c r="N29768" s="120"/>
      <c r="U29768" s="121"/>
      <c r="V29768" s="122"/>
      <c r="W29768" s="123"/>
      <c r="AC29768" s="123"/>
    </row>
    <row r="29769" spans="5:29" s="2" customFormat="1">
      <c r="E29769" s="120"/>
      <c r="M29769" s="120"/>
      <c r="N29769" s="120"/>
      <c r="U29769" s="121"/>
      <c r="V29769" s="122"/>
      <c r="W29769" s="123"/>
      <c r="AC29769" s="123"/>
    </row>
    <row r="29770" spans="5:29" s="2" customFormat="1">
      <c r="E29770" s="120"/>
      <c r="M29770" s="120"/>
      <c r="N29770" s="120"/>
      <c r="U29770" s="121"/>
      <c r="V29770" s="122"/>
      <c r="W29770" s="123"/>
      <c r="AC29770" s="123"/>
    </row>
    <row r="29771" spans="5:29" s="2" customFormat="1">
      <c r="E29771" s="120"/>
      <c r="M29771" s="120"/>
      <c r="N29771" s="120"/>
      <c r="U29771" s="121"/>
      <c r="V29771" s="122"/>
      <c r="W29771" s="123"/>
      <c r="AC29771" s="123"/>
    </row>
    <row r="29772" spans="5:29" s="2" customFormat="1">
      <c r="E29772" s="120"/>
      <c r="M29772" s="120"/>
      <c r="N29772" s="120"/>
      <c r="U29772" s="121"/>
      <c r="V29772" s="122"/>
      <c r="W29772" s="123"/>
      <c r="AC29772" s="123"/>
    </row>
    <row r="29773" spans="5:29" s="2" customFormat="1">
      <c r="E29773" s="120"/>
      <c r="M29773" s="120"/>
      <c r="N29773" s="120"/>
      <c r="U29773" s="121"/>
      <c r="V29773" s="122"/>
      <c r="W29773" s="123"/>
      <c r="AC29773" s="123"/>
    </row>
    <row r="29774" spans="5:29" s="2" customFormat="1">
      <c r="E29774" s="120"/>
      <c r="M29774" s="120"/>
      <c r="N29774" s="120"/>
      <c r="U29774" s="121"/>
      <c r="V29774" s="122"/>
      <c r="W29774" s="123"/>
      <c r="AC29774" s="123"/>
    </row>
    <row r="29775" spans="5:29" s="2" customFormat="1">
      <c r="E29775" s="120"/>
      <c r="M29775" s="120"/>
      <c r="N29775" s="120"/>
      <c r="U29775" s="121"/>
      <c r="V29775" s="122"/>
      <c r="W29775" s="123"/>
      <c r="AC29775" s="123"/>
    </row>
    <row r="29776" spans="5:29" s="2" customFormat="1">
      <c r="E29776" s="120"/>
      <c r="M29776" s="120"/>
      <c r="N29776" s="120"/>
      <c r="U29776" s="121"/>
      <c r="V29776" s="122"/>
      <c r="W29776" s="123"/>
      <c r="AC29776" s="123"/>
    </row>
    <row r="29777" spans="5:29" s="2" customFormat="1">
      <c r="E29777" s="120"/>
      <c r="M29777" s="120"/>
      <c r="N29777" s="120"/>
      <c r="U29777" s="121"/>
      <c r="V29777" s="122"/>
      <c r="W29777" s="123"/>
      <c r="AC29777" s="123"/>
    </row>
    <row r="29778" spans="5:29" s="2" customFormat="1">
      <c r="E29778" s="120"/>
      <c r="M29778" s="120"/>
      <c r="N29778" s="120"/>
      <c r="U29778" s="121"/>
      <c r="V29778" s="122"/>
      <c r="W29778" s="123"/>
      <c r="AC29778" s="123"/>
    </row>
    <row r="29779" spans="5:29" s="2" customFormat="1">
      <c r="E29779" s="120"/>
      <c r="M29779" s="120"/>
      <c r="N29779" s="120"/>
      <c r="U29779" s="121"/>
      <c r="V29779" s="122"/>
      <c r="W29779" s="123"/>
      <c r="AC29779" s="123"/>
    </row>
    <row r="29780" spans="5:29" s="2" customFormat="1">
      <c r="E29780" s="120"/>
      <c r="M29780" s="120"/>
      <c r="N29780" s="120"/>
      <c r="U29780" s="121"/>
      <c r="V29780" s="122"/>
      <c r="W29780" s="123"/>
      <c r="AC29780" s="123"/>
    </row>
    <row r="29781" spans="5:29" s="2" customFormat="1">
      <c r="E29781" s="120"/>
      <c r="M29781" s="120"/>
      <c r="N29781" s="120"/>
      <c r="U29781" s="121"/>
      <c r="V29781" s="122"/>
      <c r="W29781" s="123"/>
      <c r="AC29781" s="123"/>
    </row>
    <row r="29782" spans="5:29" s="2" customFormat="1">
      <c r="E29782" s="120"/>
      <c r="M29782" s="120"/>
      <c r="N29782" s="120"/>
      <c r="U29782" s="121"/>
      <c r="V29782" s="122"/>
      <c r="W29782" s="123"/>
      <c r="AC29782" s="123"/>
    </row>
    <row r="29783" spans="5:29" s="2" customFormat="1">
      <c r="E29783" s="120"/>
      <c r="M29783" s="120"/>
      <c r="N29783" s="120"/>
      <c r="U29783" s="121"/>
      <c r="V29783" s="122"/>
      <c r="W29783" s="123"/>
      <c r="AC29783" s="123"/>
    </row>
    <row r="29784" spans="5:29" s="2" customFormat="1">
      <c r="E29784" s="120"/>
      <c r="M29784" s="120"/>
      <c r="N29784" s="120"/>
      <c r="U29784" s="121"/>
      <c r="V29784" s="122"/>
      <c r="W29784" s="123"/>
      <c r="AC29784" s="123"/>
    </row>
    <row r="29785" spans="5:29" s="2" customFormat="1">
      <c r="E29785" s="120"/>
      <c r="M29785" s="120"/>
      <c r="N29785" s="120"/>
      <c r="U29785" s="121"/>
      <c r="V29785" s="122"/>
      <c r="W29785" s="123"/>
      <c r="AC29785" s="123"/>
    </row>
    <row r="29786" spans="5:29" s="2" customFormat="1">
      <c r="E29786" s="120"/>
      <c r="M29786" s="120"/>
      <c r="N29786" s="120"/>
      <c r="U29786" s="121"/>
      <c r="V29786" s="122"/>
      <c r="W29786" s="123"/>
      <c r="AC29786" s="123"/>
    </row>
    <row r="29787" spans="5:29" s="2" customFormat="1">
      <c r="E29787" s="120"/>
      <c r="M29787" s="120"/>
      <c r="N29787" s="120"/>
      <c r="U29787" s="121"/>
      <c r="V29787" s="122"/>
      <c r="W29787" s="123"/>
      <c r="AC29787" s="123"/>
    </row>
    <row r="29788" spans="5:29" s="2" customFormat="1">
      <c r="E29788" s="120"/>
      <c r="M29788" s="120"/>
      <c r="N29788" s="120"/>
      <c r="U29788" s="121"/>
      <c r="V29788" s="122"/>
      <c r="W29788" s="123"/>
      <c r="AC29788" s="123"/>
    </row>
    <row r="29789" spans="5:29" s="2" customFormat="1">
      <c r="E29789" s="120"/>
      <c r="M29789" s="120"/>
      <c r="N29789" s="120"/>
      <c r="U29789" s="121"/>
      <c r="V29789" s="122"/>
      <c r="W29789" s="123"/>
      <c r="AC29789" s="123"/>
    </row>
    <row r="29790" spans="5:29" s="2" customFormat="1">
      <c r="E29790" s="120"/>
      <c r="M29790" s="120"/>
      <c r="N29790" s="120"/>
      <c r="U29790" s="121"/>
      <c r="V29790" s="122"/>
      <c r="W29790" s="123"/>
      <c r="AC29790" s="123"/>
    </row>
    <row r="29791" spans="5:29" s="2" customFormat="1">
      <c r="E29791" s="120"/>
      <c r="M29791" s="120"/>
      <c r="N29791" s="120"/>
      <c r="U29791" s="121"/>
      <c r="V29791" s="122"/>
      <c r="W29791" s="123"/>
      <c r="AC29791" s="123"/>
    </row>
    <row r="29792" spans="5:29" s="2" customFormat="1">
      <c r="E29792" s="120"/>
      <c r="M29792" s="120"/>
      <c r="N29792" s="120"/>
      <c r="U29792" s="121"/>
      <c r="V29792" s="122"/>
      <c r="W29792" s="123"/>
      <c r="AC29792" s="123"/>
    </row>
    <row r="29793" spans="5:29" s="2" customFormat="1">
      <c r="E29793" s="120"/>
      <c r="M29793" s="120"/>
      <c r="N29793" s="120"/>
      <c r="U29793" s="121"/>
      <c r="V29793" s="122"/>
      <c r="W29793" s="123"/>
      <c r="AC29793" s="123"/>
    </row>
    <row r="29794" spans="5:29" s="2" customFormat="1">
      <c r="E29794" s="120"/>
      <c r="M29794" s="120"/>
      <c r="N29794" s="120"/>
      <c r="U29794" s="121"/>
      <c r="V29794" s="122"/>
      <c r="W29794" s="123"/>
      <c r="AC29794" s="123"/>
    </row>
    <row r="29795" spans="5:29" s="2" customFormat="1">
      <c r="E29795" s="120"/>
      <c r="M29795" s="120"/>
      <c r="N29795" s="120"/>
      <c r="U29795" s="121"/>
      <c r="V29795" s="122"/>
      <c r="W29795" s="123"/>
      <c r="AC29795" s="123"/>
    </row>
    <row r="29796" spans="5:29" s="2" customFormat="1">
      <c r="E29796" s="120"/>
      <c r="M29796" s="120"/>
      <c r="N29796" s="120"/>
      <c r="U29796" s="121"/>
      <c r="V29796" s="122"/>
      <c r="W29796" s="123"/>
      <c r="AC29796" s="123"/>
    </row>
    <row r="29797" spans="5:29" s="2" customFormat="1">
      <c r="E29797" s="120"/>
      <c r="M29797" s="120"/>
      <c r="N29797" s="120"/>
      <c r="U29797" s="121"/>
      <c r="V29797" s="122"/>
      <c r="W29797" s="123"/>
      <c r="AC29797" s="123"/>
    </row>
    <row r="29798" spans="5:29" s="2" customFormat="1">
      <c r="E29798" s="120"/>
      <c r="M29798" s="120"/>
      <c r="N29798" s="120"/>
      <c r="U29798" s="121"/>
      <c r="V29798" s="122"/>
      <c r="W29798" s="123"/>
      <c r="AC29798" s="123"/>
    </row>
    <row r="29799" spans="5:29" s="2" customFormat="1">
      <c r="E29799" s="120"/>
      <c r="M29799" s="120"/>
      <c r="N29799" s="120"/>
      <c r="U29799" s="121"/>
      <c r="V29799" s="122"/>
      <c r="W29799" s="123"/>
      <c r="AC29799" s="123"/>
    </row>
    <row r="29800" spans="5:29" s="2" customFormat="1">
      <c r="E29800" s="120"/>
      <c r="M29800" s="120"/>
      <c r="N29800" s="120"/>
      <c r="U29800" s="121"/>
      <c r="V29800" s="122"/>
      <c r="W29800" s="123"/>
      <c r="AC29800" s="123"/>
    </row>
    <row r="29801" spans="5:29" s="2" customFormat="1">
      <c r="E29801" s="120"/>
      <c r="M29801" s="120"/>
      <c r="N29801" s="120"/>
      <c r="U29801" s="121"/>
      <c r="V29801" s="122"/>
      <c r="W29801" s="123"/>
      <c r="AC29801" s="123"/>
    </row>
    <row r="29802" spans="5:29" s="2" customFormat="1">
      <c r="E29802" s="120"/>
      <c r="M29802" s="120"/>
      <c r="N29802" s="120"/>
      <c r="U29802" s="121"/>
      <c r="V29802" s="122"/>
      <c r="W29802" s="123"/>
      <c r="AC29802" s="123"/>
    </row>
    <row r="29803" spans="5:29" s="2" customFormat="1">
      <c r="E29803" s="120"/>
      <c r="M29803" s="120"/>
      <c r="N29803" s="120"/>
      <c r="U29803" s="121"/>
      <c r="V29803" s="122"/>
      <c r="W29803" s="123"/>
      <c r="AC29803" s="123"/>
    </row>
    <row r="29804" spans="5:29" s="2" customFormat="1">
      <c r="E29804" s="120"/>
      <c r="M29804" s="120"/>
      <c r="N29804" s="120"/>
      <c r="U29804" s="121"/>
      <c r="V29804" s="122"/>
      <c r="W29804" s="123"/>
      <c r="AC29804" s="123"/>
    </row>
    <row r="29805" spans="5:29" s="2" customFormat="1">
      <c r="E29805" s="120"/>
      <c r="M29805" s="120"/>
      <c r="N29805" s="120"/>
      <c r="U29805" s="121"/>
      <c r="V29805" s="122"/>
      <c r="W29805" s="123"/>
      <c r="AC29805" s="123"/>
    </row>
    <row r="29806" spans="5:29" s="2" customFormat="1">
      <c r="E29806" s="120"/>
      <c r="M29806" s="120"/>
      <c r="N29806" s="120"/>
      <c r="U29806" s="121"/>
      <c r="V29806" s="122"/>
      <c r="W29806" s="123"/>
      <c r="AC29806" s="123"/>
    </row>
    <row r="29807" spans="5:29" s="2" customFormat="1">
      <c r="E29807" s="120"/>
      <c r="M29807" s="120"/>
      <c r="N29807" s="120"/>
      <c r="U29807" s="121"/>
      <c r="V29807" s="122"/>
      <c r="W29807" s="123"/>
      <c r="AC29807" s="123"/>
    </row>
    <row r="29808" spans="5:29" s="2" customFormat="1">
      <c r="E29808" s="120"/>
      <c r="M29808" s="120"/>
      <c r="N29808" s="120"/>
      <c r="U29808" s="121"/>
      <c r="V29808" s="122"/>
      <c r="W29808" s="123"/>
      <c r="AC29808" s="123"/>
    </row>
    <row r="29809" spans="5:29" s="2" customFormat="1">
      <c r="E29809" s="120"/>
      <c r="M29809" s="120"/>
      <c r="N29809" s="120"/>
      <c r="U29809" s="121"/>
      <c r="V29809" s="122"/>
      <c r="W29809" s="123"/>
      <c r="AC29809" s="123"/>
    </row>
    <row r="29810" spans="5:29" s="2" customFormat="1">
      <c r="E29810" s="120"/>
      <c r="M29810" s="120"/>
      <c r="N29810" s="120"/>
      <c r="U29810" s="121"/>
      <c r="V29810" s="122"/>
      <c r="W29810" s="123"/>
      <c r="AC29810" s="123"/>
    </row>
    <row r="29811" spans="5:29" s="2" customFormat="1">
      <c r="E29811" s="120"/>
      <c r="M29811" s="120"/>
      <c r="N29811" s="120"/>
      <c r="U29811" s="121"/>
      <c r="V29811" s="122"/>
      <c r="W29811" s="123"/>
      <c r="AC29811" s="123"/>
    </row>
    <row r="29812" spans="5:29" s="2" customFormat="1">
      <c r="E29812" s="120"/>
      <c r="M29812" s="120"/>
      <c r="N29812" s="120"/>
      <c r="U29812" s="121"/>
      <c r="V29812" s="122"/>
      <c r="W29812" s="123"/>
      <c r="AC29812" s="123"/>
    </row>
    <row r="29813" spans="5:29" s="2" customFormat="1">
      <c r="E29813" s="120"/>
      <c r="M29813" s="120"/>
      <c r="N29813" s="120"/>
      <c r="U29813" s="121"/>
      <c r="V29813" s="122"/>
      <c r="W29813" s="123"/>
      <c r="AC29813" s="123"/>
    </row>
    <row r="29814" spans="5:29" s="2" customFormat="1">
      <c r="E29814" s="120"/>
      <c r="M29814" s="120"/>
      <c r="N29814" s="120"/>
      <c r="U29814" s="121"/>
      <c r="V29814" s="122"/>
      <c r="W29814" s="123"/>
      <c r="AC29814" s="123"/>
    </row>
    <row r="29815" spans="5:29" s="2" customFormat="1">
      <c r="E29815" s="120"/>
      <c r="M29815" s="120"/>
      <c r="N29815" s="120"/>
      <c r="U29815" s="121"/>
      <c r="V29815" s="122"/>
      <c r="W29815" s="123"/>
      <c r="AC29815" s="123"/>
    </row>
    <row r="29816" spans="5:29" s="2" customFormat="1">
      <c r="E29816" s="120"/>
      <c r="M29816" s="120"/>
      <c r="N29816" s="120"/>
      <c r="U29816" s="121"/>
      <c r="V29816" s="122"/>
      <c r="W29816" s="123"/>
      <c r="AC29816" s="123"/>
    </row>
    <row r="29817" spans="5:29" s="2" customFormat="1">
      <c r="E29817" s="120"/>
      <c r="M29817" s="120"/>
      <c r="N29817" s="120"/>
      <c r="U29817" s="121"/>
      <c r="V29817" s="122"/>
      <c r="W29817" s="123"/>
      <c r="AC29817" s="123"/>
    </row>
    <row r="29818" spans="5:29" s="2" customFormat="1">
      <c r="E29818" s="120"/>
      <c r="M29818" s="120"/>
      <c r="N29818" s="120"/>
      <c r="U29818" s="121"/>
      <c r="V29818" s="122"/>
      <c r="W29818" s="123"/>
      <c r="AC29818" s="123"/>
    </row>
    <row r="29819" spans="5:29" s="2" customFormat="1">
      <c r="E29819" s="120"/>
      <c r="M29819" s="120"/>
      <c r="N29819" s="120"/>
      <c r="U29819" s="121"/>
      <c r="V29819" s="122"/>
      <c r="W29819" s="123"/>
      <c r="AC29819" s="123"/>
    </row>
    <row r="29820" spans="5:29" s="2" customFormat="1">
      <c r="E29820" s="120"/>
      <c r="M29820" s="120"/>
      <c r="N29820" s="120"/>
      <c r="U29820" s="121"/>
      <c r="V29820" s="122"/>
      <c r="W29820" s="123"/>
      <c r="AC29820" s="123"/>
    </row>
    <row r="29821" spans="5:29" s="2" customFormat="1">
      <c r="E29821" s="120"/>
      <c r="M29821" s="120"/>
      <c r="N29821" s="120"/>
      <c r="U29821" s="121"/>
      <c r="V29821" s="122"/>
      <c r="W29821" s="123"/>
      <c r="AC29821" s="123"/>
    </row>
    <row r="29822" spans="5:29" s="2" customFormat="1">
      <c r="E29822" s="120"/>
      <c r="M29822" s="120"/>
      <c r="N29822" s="120"/>
      <c r="U29822" s="121"/>
      <c r="V29822" s="122"/>
      <c r="W29822" s="123"/>
      <c r="AC29822" s="123"/>
    </row>
    <row r="29823" spans="5:29" s="2" customFormat="1">
      <c r="E29823" s="120"/>
      <c r="M29823" s="120"/>
      <c r="N29823" s="120"/>
      <c r="U29823" s="121"/>
      <c r="V29823" s="122"/>
      <c r="W29823" s="123"/>
      <c r="AC29823" s="123"/>
    </row>
    <row r="29824" spans="5:29" s="2" customFormat="1">
      <c r="E29824" s="120"/>
      <c r="M29824" s="120"/>
      <c r="N29824" s="120"/>
      <c r="U29824" s="121"/>
      <c r="V29824" s="122"/>
      <c r="W29824" s="123"/>
      <c r="AC29824" s="123"/>
    </row>
    <row r="29825" spans="5:29" s="2" customFormat="1">
      <c r="E29825" s="120"/>
      <c r="M29825" s="120"/>
      <c r="N29825" s="120"/>
      <c r="U29825" s="121"/>
      <c r="V29825" s="122"/>
      <c r="W29825" s="123"/>
      <c r="AC29825" s="123"/>
    </row>
    <row r="29826" spans="5:29" s="2" customFormat="1">
      <c r="E29826" s="120"/>
      <c r="M29826" s="120"/>
      <c r="N29826" s="120"/>
      <c r="U29826" s="121"/>
      <c r="V29826" s="122"/>
      <c r="W29826" s="123"/>
      <c r="AC29826" s="123"/>
    </row>
    <row r="29827" spans="5:29" s="2" customFormat="1">
      <c r="E29827" s="120"/>
      <c r="M29827" s="120"/>
      <c r="N29827" s="120"/>
      <c r="U29827" s="121"/>
      <c r="V29827" s="122"/>
      <c r="W29827" s="123"/>
      <c r="AC29827" s="123"/>
    </row>
    <row r="29828" spans="5:29" s="2" customFormat="1">
      <c r="E29828" s="120"/>
      <c r="M29828" s="120"/>
      <c r="N29828" s="120"/>
      <c r="U29828" s="121"/>
      <c r="V29828" s="122"/>
      <c r="W29828" s="123"/>
      <c r="AC29828" s="123"/>
    </row>
    <row r="29829" spans="5:29" s="2" customFormat="1">
      <c r="E29829" s="120"/>
      <c r="M29829" s="120"/>
      <c r="N29829" s="120"/>
      <c r="U29829" s="121"/>
      <c r="V29829" s="122"/>
      <c r="W29829" s="123"/>
      <c r="AC29829" s="123"/>
    </row>
    <row r="29830" spans="5:29" s="2" customFormat="1">
      <c r="E29830" s="120"/>
      <c r="M29830" s="120"/>
      <c r="N29830" s="120"/>
      <c r="U29830" s="121"/>
      <c r="V29830" s="122"/>
      <c r="W29830" s="123"/>
      <c r="AC29830" s="123"/>
    </row>
    <row r="29831" spans="5:29" s="2" customFormat="1">
      <c r="E29831" s="120"/>
      <c r="M29831" s="120"/>
      <c r="N29831" s="120"/>
      <c r="U29831" s="121"/>
      <c r="V29831" s="122"/>
      <c r="W29831" s="123"/>
      <c r="AC29831" s="123"/>
    </row>
    <row r="29832" spans="5:29" s="2" customFormat="1">
      <c r="E29832" s="120"/>
      <c r="M29832" s="120"/>
      <c r="N29832" s="120"/>
      <c r="U29832" s="121"/>
      <c r="V29832" s="122"/>
      <c r="W29832" s="123"/>
      <c r="AC29832" s="123"/>
    </row>
    <row r="29833" spans="5:29" s="2" customFormat="1">
      <c r="E29833" s="120"/>
      <c r="M29833" s="120"/>
      <c r="N29833" s="120"/>
      <c r="U29833" s="121"/>
      <c r="V29833" s="122"/>
      <c r="W29833" s="123"/>
      <c r="AC29833" s="123"/>
    </row>
    <row r="29834" spans="5:29" s="2" customFormat="1">
      <c r="E29834" s="120"/>
      <c r="M29834" s="120"/>
      <c r="N29834" s="120"/>
      <c r="U29834" s="121"/>
      <c r="V29834" s="122"/>
      <c r="W29834" s="123"/>
      <c r="AC29834" s="123"/>
    </row>
    <row r="29835" spans="5:29" s="2" customFormat="1">
      <c r="E29835" s="120"/>
      <c r="M29835" s="120"/>
      <c r="N29835" s="120"/>
      <c r="U29835" s="121"/>
      <c r="V29835" s="122"/>
      <c r="W29835" s="123"/>
      <c r="AC29835" s="123"/>
    </row>
    <row r="29836" spans="5:29" s="2" customFormat="1">
      <c r="E29836" s="120"/>
      <c r="M29836" s="120"/>
      <c r="N29836" s="120"/>
      <c r="U29836" s="121"/>
      <c r="V29836" s="122"/>
      <c r="W29836" s="123"/>
      <c r="AC29836" s="123"/>
    </row>
    <row r="29837" spans="5:29" s="2" customFormat="1">
      <c r="E29837" s="120"/>
      <c r="M29837" s="120"/>
      <c r="N29837" s="120"/>
      <c r="U29837" s="121"/>
      <c r="V29837" s="122"/>
      <c r="W29837" s="123"/>
      <c r="AC29837" s="123"/>
    </row>
    <row r="29838" spans="5:29" s="2" customFormat="1">
      <c r="E29838" s="120"/>
      <c r="M29838" s="120"/>
      <c r="N29838" s="120"/>
      <c r="U29838" s="121"/>
      <c r="V29838" s="122"/>
      <c r="W29838" s="123"/>
      <c r="AC29838" s="123"/>
    </row>
    <row r="29839" spans="5:29" s="2" customFormat="1">
      <c r="E29839" s="120"/>
      <c r="M29839" s="120"/>
      <c r="N29839" s="120"/>
      <c r="U29839" s="121"/>
      <c r="V29839" s="122"/>
      <c r="W29839" s="123"/>
      <c r="AC29839" s="123"/>
    </row>
    <row r="29840" spans="5:29" s="2" customFormat="1">
      <c r="E29840" s="120"/>
      <c r="M29840" s="120"/>
      <c r="N29840" s="120"/>
      <c r="U29840" s="121"/>
      <c r="V29840" s="122"/>
      <c r="W29840" s="123"/>
      <c r="AC29840" s="123"/>
    </row>
    <row r="29841" spans="5:29" s="2" customFormat="1">
      <c r="E29841" s="120"/>
      <c r="M29841" s="120"/>
      <c r="N29841" s="120"/>
      <c r="U29841" s="121"/>
      <c r="V29841" s="122"/>
      <c r="W29841" s="123"/>
      <c r="AC29841" s="123"/>
    </row>
    <row r="29842" spans="5:29" s="2" customFormat="1">
      <c r="E29842" s="120"/>
      <c r="M29842" s="120"/>
      <c r="N29842" s="120"/>
      <c r="U29842" s="121"/>
      <c r="V29842" s="122"/>
      <c r="W29842" s="123"/>
      <c r="AC29842" s="123"/>
    </row>
    <row r="29843" spans="5:29" s="2" customFormat="1">
      <c r="E29843" s="120"/>
      <c r="M29843" s="120"/>
      <c r="N29843" s="120"/>
      <c r="U29843" s="121"/>
      <c r="V29843" s="122"/>
      <c r="W29843" s="123"/>
      <c r="AC29843" s="123"/>
    </row>
    <row r="29844" spans="5:29" s="2" customFormat="1">
      <c r="E29844" s="120"/>
      <c r="M29844" s="120"/>
      <c r="N29844" s="120"/>
      <c r="U29844" s="121"/>
      <c r="V29844" s="122"/>
      <c r="W29844" s="123"/>
      <c r="AC29844" s="123"/>
    </row>
    <row r="29845" spans="5:29" s="2" customFormat="1">
      <c r="E29845" s="120"/>
      <c r="M29845" s="120"/>
      <c r="N29845" s="120"/>
      <c r="U29845" s="121"/>
      <c r="V29845" s="122"/>
      <c r="W29845" s="123"/>
      <c r="AC29845" s="123"/>
    </row>
    <row r="29846" spans="5:29" s="2" customFormat="1">
      <c r="E29846" s="120"/>
      <c r="M29846" s="120"/>
      <c r="N29846" s="120"/>
      <c r="U29846" s="121"/>
      <c r="V29846" s="122"/>
      <c r="W29846" s="123"/>
      <c r="AC29846" s="123"/>
    </row>
    <row r="29847" spans="5:29" s="2" customFormat="1">
      <c r="E29847" s="120"/>
      <c r="M29847" s="120"/>
      <c r="N29847" s="120"/>
      <c r="U29847" s="121"/>
      <c r="V29847" s="122"/>
      <c r="W29847" s="123"/>
      <c r="AC29847" s="123"/>
    </row>
    <row r="29848" spans="5:29" s="2" customFormat="1">
      <c r="E29848" s="120"/>
      <c r="M29848" s="120"/>
      <c r="N29848" s="120"/>
      <c r="U29848" s="121"/>
      <c r="V29848" s="122"/>
      <c r="W29848" s="123"/>
      <c r="AC29848" s="123"/>
    </row>
    <row r="29849" spans="5:29" s="2" customFormat="1">
      <c r="E29849" s="120"/>
      <c r="M29849" s="120"/>
      <c r="N29849" s="120"/>
      <c r="U29849" s="121"/>
      <c r="V29849" s="122"/>
      <c r="W29849" s="123"/>
      <c r="AC29849" s="123"/>
    </row>
    <row r="29850" spans="5:29" s="2" customFormat="1">
      <c r="E29850" s="120"/>
      <c r="M29850" s="120"/>
      <c r="N29850" s="120"/>
      <c r="U29850" s="121"/>
      <c r="V29850" s="122"/>
      <c r="W29850" s="123"/>
      <c r="AC29850" s="123"/>
    </row>
    <row r="29851" spans="5:29" s="2" customFormat="1">
      <c r="E29851" s="120"/>
      <c r="M29851" s="120"/>
      <c r="N29851" s="120"/>
      <c r="U29851" s="121"/>
      <c r="V29851" s="122"/>
      <c r="W29851" s="123"/>
      <c r="AC29851" s="123"/>
    </row>
    <row r="29852" spans="5:29" s="2" customFormat="1">
      <c r="E29852" s="120"/>
      <c r="M29852" s="120"/>
      <c r="N29852" s="120"/>
      <c r="U29852" s="121"/>
      <c r="V29852" s="122"/>
      <c r="W29852" s="123"/>
      <c r="AC29852" s="123"/>
    </row>
    <row r="29853" spans="5:29" s="2" customFormat="1">
      <c r="E29853" s="120"/>
      <c r="M29853" s="120"/>
      <c r="N29853" s="120"/>
      <c r="U29853" s="121"/>
      <c r="V29853" s="122"/>
      <c r="W29853" s="123"/>
      <c r="AC29853" s="123"/>
    </row>
    <row r="29854" spans="5:29" s="2" customFormat="1">
      <c r="E29854" s="120"/>
      <c r="M29854" s="120"/>
      <c r="N29854" s="120"/>
      <c r="U29854" s="121"/>
      <c r="V29854" s="122"/>
      <c r="W29854" s="123"/>
      <c r="AC29854" s="123"/>
    </row>
    <row r="29855" spans="5:29" s="2" customFormat="1">
      <c r="E29855" s="120"/>
      <c r="M29855" s="120"/>
      <c r="N29855" s="120"/>
      <c r="U29855" s="121"/>
      <c r="V29855" s="122"/>
      <c r="W29855" s="123"/>
      <c r="AC29855" s="123"/>
    </row>
    <row r="29856" spans="5:29" s="2" customFormat="1">
      <c r="E29856" s="120"/>
      <c r="M29856" s="120"/>
      <c r="N29856" s="120"/>
      <c r="U29856" s="121"/>
      <c r="V29856" s="122"/>
      <c r="W29856" s="123"/>
      <c r="AC29856" s="123"/>
    </row>
    <row r="29857" spans="5:29" s="2" customFormat="1">
      <c r="E29857" s="120"/>
      <c r="M29857" s="120"/>
      <c r="N29857" s="120"/>
      <c r="U29857" s="121"/>
      <c r="V29857" s="122"/>
      <c r="W29857" s="123"/>
      <c r="AC29857" s="123"/>
    </row>
    <row r="29858" spans="5:29" s="2" customFormat="1">
      <c r="E29858" s="120"/>
      <c r="M29858" s="120"/>
      <c r="N29858" s="120"/>
      <c r="U29858" s="121"/>
      <c r="V29858" s="122"/>
      <c r="W29858" s="123"/>
      <c r="AC29858" s="123"/>
    </row>
    <row r="29859" spans="5:29" s="2" customFormat="1">
      <c r="E29859" s="120"/>
      <c r="M29859" s="120"/>
      <c r="N29859" s="120"/>
      <c r="U29859" s="121"/>
      <c r="V29859" s="122"/>
      <c r="W29859" s="123"/>
      <c r="AC29859" s="123"/>
    </row>
    <row r="29860" spans="5:29" s="2" customFormat="1">
      <c r="E29860" s="120"/>
      <c r="M29860" s="120"/>
      <c r="N29860" s="120"/>
      <c r="U29860" s="121"/>
      <c r="V29860" s="122"/>
      <c r="W29860" s="123"/>
      <c r="AC29860" s="123"/>
    </row>
    <row r="29861" spans="5:29" s="2" customFormat="1">
      <c r="E29861" s="120"/>
      <c r="M29861" s="120"/>
      <c r="N29861" s="120"/>
      <c r="U29861" s="121"/>
      <c r="V29861" s="122"/>
      <c r="W29861" s="123"/>
      <c r="AC29861" s="123"/>
    </row>
    <row r="29862" spans="5:29" s="2" customFormat="1">
      <c r="E29862" s="120"/>
      <c r="M29862" s="120"/>
      <c r="N29862" s="120"/>
      <c r="U29862" s="121"/>
      <c r="V29862" s="122"/>
      <c r="W29862" s="123"/>
      <c r="AC29862" s="123"/>
    </row>
    <row r="29863" spans="5:29" s="2" customFormat="1">
      <c r="E29863" s="120"/>
      <c r="M29863" s="120"/>
      <c r="N29863" s="120"/>
      <c r="U29863" s="121"/>
      <c r="V29863" s="122"/>
      <c r="W29863" s="123"/>
      <c r="AC29863" s="123"/>
    </row>
    <row r="29864" spans="5:29" s="2" customFormat="1">
      <c r="E29864" s="120"/>
      <c r="M29864" s="120"/>
      <c r="N29864" s="120"/>
      <c r="U29864" s="121"/>
      <c r="V29864" s="122"/>
      <c r="W29864" s="123"/>
      <c r="AC29864" s="123"/>
    </row>
    <row r="29865" spans="5:29" s="2" customFormat="1">
      <c r="E29865" s="120"/>
      <c r="M29865" s="120"/>
      <c r="N29865" s="120"/>
      <c r="U29865" s="121"/>
      <c r="V29865" s="122"/>
      <c r="W29865" s="123"/>
      <c r="AC29865" s="123"/>
    </row>
    <row r="29866" spans="5:29" s="2" customFormat="1">
      <c r="E29866" s="120"/>
      <c r="M29866" s="120"/>
      <c r="N29866" s="120"/>
      <c r="U29866" s="121"/>
      <c r="V29866" s="122"/>
      <c r="W29866" s="123"/>
      <c r="AC29866" s="123"/>
    </row>
    <row r="29867" spans="5:29" s="2" customFormat="1">
      <c r="E29867" s="120"/>
      <c r="M29867" s="120"/>
      <c r="N29867" s="120"/>
      <c r="U29867" s="121"/>
      <c r="V29867" s="122"/>
      <c r="W29867" s="123"/>
      <c r="AC29867" s="123"/>
    </row>
    <row r="29868" spans="5:29" s="2" customFormat="1">
      <c r="E29868" s="120"/>
      <c r="M29868" s="120"/>
      <c r="N29868" s="120"/>
      <c r="U29868" s="121"/>
      <c r="V29868" s="122"/>
      <c r="W29868" s="123"/>
      <c r="AC29868" s="123"/>
    </row>
    <row r="29869" spans="5:29" s="2" customFormat="1">
      <c r="E29869" s="120"/>
      <c r="M29869" s="120"/>
      <c r="N29869" s="120"/>
      <c r="U29869" s="121"/>
      <c r="V29869" s="122"/>
      <c r="W29869" s="123"/>
      <c r="AC29869" s="123"/>
    </row>
    <row r="29870" spans="5:29" s="2" customFormat="1">
      <c r="E29870" s="120"/>
      <c r="M29870" s="120"/>
      <c r="N29870" s="120"/>
      <c r="U29870" s="121"/>
      <c r="V29870" s="122"/>
      <c r="W29870" s="123"/>
      <c r="AC29870" s="123"/>
    </row>
    <row r="29871" spans="5:29" s="2" customFormat="1">
      <c r="E29871" s="120"/>
      <c r="M29871" s="120"/>
      <c r="N29871" s="120"/>
      <c r="U29871" s="121"/>
      <c r="V29871" s="122"/>
      <c r="W29871" s="123"/>
      <c r="AC29871" s="123"/>
    </row>
    <row r="29872" spans="5:29" s="2" customFormat="1">
      <c r="E29872" s="120"/>
      <c r="M29872" s="120"/>
      <c r="N29872" s="120"/>
      <c r="U29872" s="121"/>
      <c r="V29872" s="122"/>
      <c r="W29872" s="123"/>
      <c r="AC29872" s="123"/>
    </row>
    <row r="29873" spans="5:29" s="2" customFormat="1">
      <c r="E29873" s="120"/>
      <c r="M29873" s="120"/>
      <c r="N29873" s="120"/>
      <c r="U29873" s="121"/>
      <c r="V29873" s="122"/>
      <c r="W29873" s="123"/>
      <c r="AC29873" s="123"/>
    </row>
    <row r="29874" spans="5:29" s="2" customFormat="1">
      <c r="E29874" s="120"/>
      <c r="M29874" s="120"/>
      <c r="N29874" s="120"/>
      <c r="U29874" s="121"/>
      <c r="V29874" s="122"/>
      <c r="W29874" s="123"/>
      <c r="AC29874" s="123"/>
    </row>
    <row r="29875" spans="5:29" s="2" customFormat="1">
      <c r="E29875" s="120"/>
      <c r="M29875" s="120"/>
      <c r="N29875" s="120"/>
      <c r="U29875" s="121"/>
      <c r="V29875" s="122"/>
      <c r="W29875" s="123"/>
      <c r="AC29875" s="123"/>
    </row>
    <row r="29876" spans="5:29" s="2" customFormat="1">
      <c r="E29876" s="120"/>
      <c r="M29876" s="120"/>
      <c r="N29876" s="120"/>
      <c r="U29876" s="121"/>
      <c r="V29876" s="122"/>
      <c r="W29876" s="123"/>
      <c r="AC29876" s="123"/>
    </row>
    <row r="29877" spans="5:29" s="2" customFormat="1">
      <c r="E29877" s="120"/>
      <c r="M29877" s="120"/>
      <c r="N29877" s="120"/>
      <c r="U29877" s="121"/>
      <c r="V29877" s="122"/>
      <c r="W29877" s="123"/>
      <c r="AC29877" s="123"/>
    </row>
    <row r="29878" spans="5:29" s="2" customFormat="1">
      <c r="E29878" s="120"/>
      <c r="M29878" s="120"/>
      <c r="N29878" s="120"/>
      <c r="U29878" s="121"/>
      <c r="V29878" s="122"/>
      <c r="W29878" s="123"/>
      <c r="AC29878" s="123"/>
    </row>
    <row r="29879" spans="5:29" s="2" customFormat="1">
      <c r="E29879" s="120"/>
      <c r="M29879" s="120"/>
      <c r="N29879" s="120"/>
      <c r="U29879" s="121"/>
      <c r="V29879" s="122"/>
      <c r="W29879" s="123"/>
      <c r="AC29879" s="123"/>
    </row>
    <row r="29880" spans="5:29" s="2" customFormat="1">
      <c r="E29880" s="120"/>
      <c r="M29880" s="120"/>
      <c r="N29880" s="120"/>
      <c r="U29880" s="121"/>
      <c r="V29880" s="122"/>
      <c r="W29880" s="123"/>
      <c r="AC29880" s="123"/>
    </row>
    <row r="29881" spans="5:29" s="2" customFormat="1">
      <c r="E29881" s="120"/>
      <c r="M29881" s="120"/>
      <c r="N29881" s="120"/>
      <c r="U29881" s="121"/>
      <c r="V29881" s="122"/>
      <c r="W29881" s="123"/>
      <c r="AC29881" s="123"/>
    </row>
    <row r="29882" spans="5:29" s="2" customFormat="1">
      <c r="E29882" s="120"/>
      <c r="M29882" s="120"/>
      <c r="N29882" s="120"/>
      <c r="U29882" s="121"/>
      <c r="V29882" s="122"/>
      <c r="W29882" s="123"/>
      <c r="AC29882" s="123"/>
    </row>
    <row r="29883" spans="5:29" s="2" customFormat="1">
      <c r="E29883" s="120"/>
      <c r="M29883" s="120"/>
      <c r="N29883" s="120"/>
      <c r="U29883" s="121"/>
      <c r="V29883" s="122"/>
      <c r="W29883" s="123"/>
      <c r="AC29883" s="123"/>
    </row>
    <row r="29884" spans="5:29" s="2" customFormat="1">
      <c r="E29884" s="120"/>
      <c r="M29884" s="120"/>
      <c r="N29884" s="120"/>
      <c r="U29884" s="121"/>
      <c r="V29884" s="122"/>
      <c r="W29884" s="123"/>
      <c r="AC29884" s="123"/>
    </row>
    <row r="29885" spans="5:29" s="2" customFormat="1">
      <c r="E29885" s="120"/>
      <c r="M29885" s="120"/>
      <c r="N29885" s="120"/>
      <c r="U29885" s="121"/>
      <c r="V29885" s="122"/>
      <c r="W29885" s="123"/>
      <c r="AC29885" s="123"/>
    </row>
    <row r="29886" spans="5:29" s="2" customFormat="1">
      <c r="E29886" s="120"/>
      <c r="M29886" s="120"/>
      <c r="N29886" s="120"/>
      <c r="U29886" s="121"/>
      <c r="V29886" s="122"/>
      <c r="W29886" s="123"/>
      <c r="AC29886" s="123"/>
    </row>
    <row r="29887" spans="5:29" s="2" customFormat="1">
      <c r="E29887" s="120"/>
      <c r="M29887" s="120"/>
      <c r="N29887" s="120"/>
      <c r="U29887" s="121"/>
      <c r="V29887" s="122"/>
      <c r="W29887" s="123"/>
      <c r="AC29887" s="123"/>
    </row>
    <row r="29888" spans="5:29" s="2" customFormat="1">
      <c r="E29888" s="120"/>
      <c r="M29888" s="120"/>
      <c r="N29888" s="120"/>
      <c r="U29888" s="121"/>
      <c r="V29888" s="122"/>
      <c r="W29888" s="123"/>
      <c r="AC29888" s="123"/>
    </row>
    <row r="29889" spans="5:29" s="2" customFormat="1">
      <c r="E29889" s="120"/>
      <c r="M29889" s="120"/>
      <c r="N29889" s="120"/>
      <c r="U29889" s="121"/>
      <c r="V29889" s="122"/>
      <c r="W29889" s="123"/>
      <c r="AC29889" s="123"/>
    </row>
    <row r="29890" spans="5:29" s="2" customFormat="1">
      <c r="E29890" s="120"/>
      <c r="M29890" s="120"/>
      <c r="N29890" s="120"/>
      <c r="U29890" s="121"/>
      <c r="V29890" s="122"/>
      <c r="W29890" s="123"/>
      <c r="AC29890" s="123"/>
    </row>
    <row r="29891" spans="5:29" s="2" customFormat="1">
      <c r="E29891" s="120"/>
      <c r="M29891" s="120"/>
      <c r="N29891" s="120"/>
      <c r="U29891" s="121"/>
      <c r="V29891" s="122"/>
      <c r="W29891" s="123"/>
      <c r="AC29891" s="123"/>
    </row>
    <row r="29892" spans="5:29" s="2" customFormat="1">
      <c r="E29892" s="120"/>
      <c r="M29892" s="120"/>
      <c r="N29892" s="120"/>
      <c r="U29892" s="121"/>
      <c r="V29892" s="122"/>
      <c r="W29892" s="123"/>
      <c r="AC29892" s="123"/>
    </row>
    <row r="29893" spans="5:29" s="2" customFormat="1">
      <c r="E29893" s="120"/>
      <c r="M29893" s="120"/>
      <c r="N29893" s="120"/>
      <c r="U29893" s="121"/>
      <c r="V29893" s="122"/>
      <c r="W29893" s="123"/>
      <c r="AC29893" s="123"/>
    </row>
    <row r="29894" spans="5:29" s="2" customFormat="1">
      <c r="E29894" s="120"/>
      <c r="M29894" s="120"/>
      <c r="N29894" s="120"/>
      <c r="U29894" s="121"/>
      <c r="V29894" s="122"/>
      <c r="W29894" s="123"/>
      <c r="AC29894" s="123"/>
    </row>
    <row r="29895" spans="5:29" s="2" customFormat="1">
      <c r="E29895" s="120"/>
      <c r="M29895" s="120"/>
      <c r="N29895" s="120"/>
      <c r="U29895" s="121"/>
      <c r="V29895" s="122"/>
      <c r="W29895" s="123"/>
      <c r="AC29895" s="123"/>
    </row>
    <row r="29896" spans="5:29" s="2" customFormat="1">
      <c r="E29896" s="120"/>
      <c r="M29896" s="120"/>
      <c r="N29896" s="120"/>
      <c r="U29896" s="121"/>
      <c r="V29896" s="122"/>
      <c r="W29896" s="123"/>
      <c r="AC29896" s="123"/>
    </row>
    <row r="29897" spans="5:29" s="2" customFormat="1">
      <c r="E29897" s="120"/>
      <c r="M29897" s="120"/>
      <c r="N29897" s="120"/>
      <c r="U29897" s="121"/>
      <c r="V29897" s="122"/>
      <c r="W29897" s="123"/>
      <c r="AC29897" s="123"/>
    </row>
    <row r="29898" spans="5:29" s="2" customFormat="1">
      <c r="E29898" s="120"/>
      <c r="M29898" s="120"/>
      <c r="N29898" s="120"/>
      <c r="U29898" s="121"/>
      <c r="V29898" s="122"/>
      <c r="W29898" s="123"/>
      <c r="AC29898" s="123"/>
    </row>
    <row r="29899" spans="5:29" s="2" customFormat="1">
      <c r="E29899" s="120"/>
      <c r="M29899" s="120"/>
      <c r="N29899" s="120"/>
      <c r="U29899" s="121"/>
      <c r="V29899" s="122"/>
      <c r="W29899" s="123"/>
      <c r="AC29899" s="123"/>
    </row>
    <row r="29900" spans="5:29" s="2" customFormat="1">
      <c r="E29900" s="120"/>
      <c r="M29900" s="120"/>
      <c r="N29900" s="120"/>
      <c r="U29900" s="121"/>
      <c r="V29900" s="122"/>
      <c r="W29900" s="123"/>
      <c r="AC29900" s="123"/>
    </row>
    <row r="29901" spans="5:29" s="2" customFormat="1">
      <c r="E29901" s="120"/>
      <c r="M29901" s="120"/>
      <c r="N29901" s="120"/>
      <c r="U29901" s="121"/>
      <c r="V29901" s="122"/>
      <c r="W29901" s="123"/>
      <c r="AC29901" s="123"/>
    </row>
    <row r="29902" spans="5:29" s="2" customFormat="1">
      <c r="E29902" s="120"/>
      <c r="M29902" s="120"/>
      <c r="N29902" s="120"/>
      <c r="U29902" s="121"/>
      <c r="V29902" s="122"/>
      <c r="W29902" s="123"/>
      <c r="AC29902" s="123"/>
    </row>
    <row r="29903" spans="5:29" s="2" customFormat="1">
      <c r="E29903" s="120"/>
      <c r="M29903" s="120"/>
      <c r="N29903" s="120"/>
      <c r="U29903" s="121"/>
      <c r="V29903" s="122"/>
      <c r="W29903" s="123"/>
      <c r="AC29903" s="123"/>
    </row>
    <row r="29904" spans="5:29" s="2" customFormat="1">
      <c r="E29904" s="120"/>
      <c r="M29904" s="120"/>
      <c r="N29904" s="120"/>
      <c r="U29904" s="121"/>
      <c r="V29904" s="122"/>
      <c r="W29904" s="123"/>
      <c r="AC29904" s="123"/>
    </row>
    <row r="29905" spans="5:29" s="2" customFormat="1">
      <c r="E29905" s="120"/>
      <c r="M29905" s="120"/>
      <c r="N29905" s="120"/>
      <c r="U29905" s="121"/>
      <c r="V29905" s="122"/>
      <c r="W29905" s="123"/>
      <c r="AC29905" s="123"/>
    </row>
    <row r="29906" spans="5:29" s="2" customFormat="1">
      <c r="E29906" s="120"/>
      <c r="M29906" s="120"/>
      <c r="N29906" s="120"/>
      <c r="U29906" s="121"/>
      <c r="V29906" s="122"/>
      <c r="W29906" s="123"/>
      <c r="AC29906" s="123"/>
    </row>
    <row r="29907" spans="5:29" s="2" customFormat="1">
      <c r="E29907" s="120"/>
      <c r="M29907" s="120"/>
      <c r="N29907" s="120"/>
      <c r="U29907" s="121"/>
      <c r="V29907" s="122"/>
      <c r="W29907" s="123"/>
      <c r="AC29907" s="123"/>
    </row>
    <row r="29908" spans="5:29" s="2" customFormat="1">
      <c r="E29908" s="120"/>
      <c r="M29908" s="120"/>
      <c r="N29908" s="120"/>
      <c r="U29908" s="121"/>
      <c r="V29908" s="122"/>
      <c r="W29908" s="123"/>
      <c r="AC29908" s="123"/>
    </row>
    <row r="29909" spans="5:29" s="2" customFormat="1">
      <c r="E29909" s="120"/>
      <c r="M29909" s="120"/>
      <c r="N29909" s="120"/>
      <c r="U29909" s="121"/>
      <c r="V29909" s="122"/>
      <c r="W29909" s="123"/>
      <c r="AC29909" s="123"/>
    </row>
    <row r="29910" spans="5:29" s="2" customFormat="1">
      <c r="E29910" s="120"/>
      <c r="M29910" s="120"/>
      <c r="N29910" s="120"/>
      <c r="U29910" s="121"/>
      <c r="V29910" s="122"/>
      <c r="W29910" s="123"/>
      <c r="AC29910" s="123"/>
    </row>
    <row r="29911" spans="5:29" s="2" customFormat="1">
      <c r="E29911" s="120"/>
      <c r="M29911" s="120"/>
      <c r="N29911" s="120"/>
      <c r="U29911" s="121"/>
      <c r="V29911" s="122"/>
      <c r="W29911" s="123"/>
      <c r="AC29911" s="123"/>
    </row>
    <row r="29912" spans="5:29" s="2" customFormat="1">
      <c r="E29912" s="120"/>
      <c r="M29912" s="120"/>
      <c r="N29912" s="120"/>
      <c r="U29912" s="121"/>
      <c r="V29912" s="122"/>
      <c r="W29912" s="123"/>
      <c r="AC29912" s="123"/>
    </row>
    <row r="29913" spans="5:29" s="2" customFormat="1">
      <c r="E29913" s="120"/>
      <c r="M29913" s="120"/>
      <c r="N29913" s="120"/>
      <c r="U29913" s="121"/>
      <c r="V29913" s="122"/>
      <c r="W29913" s="123"/>
      <c r="AC29913" s="123"/>
    </row>
    <row r="29914" spans="5:29" s="2" customFormat="1">
      <c r="E29914" s="120"/>
      <c r="M29914" s="120"/>
      <c r="N29914" s="120"/>
      <c r="U29914" s="121"/>
      <c r="V29914" s="122"/>
      <c r="W29914" s="123"/>
      <c r="AC29914" s="123"/>
    </row>
    <row r="29915" spans="5:29" s="2" customFormat="1">
      <c r="E29915" s="120"/>
      <c r="M29915" s="120"/>
      <c r="N29915" s="120"/>
      <c r="U29915" s="121"/>
      <c r="V29915" s="122"/>
      <c r="W29915" s="123"/>
      <c r="AC29915" s="123"/>
    </row>
    <row r="29916" spans="5:29" s="2" customFormat="1">
      <c r="E29916" s="120"/>
      <c r="M29916" s="120"/>
      <c r="N29916" s="120"/>
      <c r="U29916" s="121"/>
      <c r="V29916" s="122"/>
      <c r="W29916" s="123"/>
      <c r="AC29916" s="123"/>
    </row>
    <row r="29917" spans="5:29" s="2" customFormat="1">
      <c r="E29917" s="120"/>
      <c r="M29917" s="120"/>
      <c r="N29917" s="120"/>
      <c r="U29917" s="121"/>
      <c r="V29917" s="122"/>
      <c r="W29917" s="123"/>
      <c r="AC29917" s="123"/>
    </row>
    <row r="29918" spans="5:29" s="2" customFormat="1">
      <c r="E29918" s="120"/>
      <c r="M29918" s="120"/>
      <c r="N29918" s="120"/>
      <c r="U29918" s="121"/>
      <c r="V29918" s="122"/>
      <c r="W29918" s="123"/>
      <c r="AC29918" s="123"/>
    </row>
    <row r="29919" spans="5:29" s="2" customFormat="1">
      <c r="E29919" s="120"/>
      <c r="M29919" s="120"/>
      <c r="N29919" s="120"/>
      <c r="U29919" s="121"/>
      <c r="V29919" s="122"/>
      <c r="W29919" s="123"/>
      <c r="AC29919" s="123"/>
    </row>
    <row r="29920" spans="5:29" s="2" customFormat="1">
      <c r="E29920" s="120"/>
      <c r="M29920" s="120"/>
      <c r="N29920" s="120"/>
      <c r="U29920" s="121"/>
      <c r="V29920" s="122"/>
      <c r="W29920" s="123"/>
      <c r="AC29920" s="123"/>
    </row>
    <row r="29921" spans="5:29" s="2" customFormat="1">
      <c r="E29921" s="120"/>
      <c r="M29921" s="120"/>
      <c r="N29921" s="120"/>
      <c r="U29921" s="121"/>
      <c r="V29921" s="122"/>
      <c r="W29921" s="123"/>
      <c r="AC29921" s="123"/>
    </row>
    <row r="29922" spans="5:29" s="2" customFormat="1">
      <c r="E29922" s="120"/>
      <c r="M29922" s="120"/>
      <c r="N29922" s="120"/>
      <c r="U29922" s="121"/>
      <c r="V29922" s="122"/>
      <c r="W29922" s="123"/>
      <c r="AC29922" s="123"/>
    </row>
    <row r="29923" spans="5:29" s="2" customFormat="1">
      <c r="E29923" s="120"/>
      <c r="M29923" s="120"/>
      <c r="N29923" s="120"/>
      <c r="U29923" s="121"/>
      <c r="V29923" s="122"/>
      <c r="W29923" s="123"/>
      <c r="AC29923" s="123"/>
    </row>
    <row r="29924" spans="5:29" s="2" customFormat="1">
      <c r="E29924" s="120"/>
      <c r="M29924" s="120"/>
      <c r="N29924" s="120"/>
      <c r="U29924" s="121"/>
      <c r="V29924" s="122"/>
      <c r="W29924" s="123"/>
      <c r="AC29924" s="123"/>
    </row>
    <row r="29925" spans="5:29" s="2" customFormat="1">
      <c r="E29925" s="120"/>
      <c r="M29925" s="120"/>
      <c r="N29925" s="120"/>
      <c r="U29925" s="121"/>
      <c r="V29925" s="122"/>
      <c r="W29925" s="123"/>
      <c r="AC29925" s="123"/>
    </row>
    <row r="29926" spans="5:29" s="2" customFormat="1">
      <c r="E29926" s="120"/>
      <c r="M29926" s="120"/>
      <c r="N29926" s="120"/>
      <c r="U29926" s="121"/>
      <c r="V29926" s="122"/>
      <c r="W29926" s="123"/>
      <c r="AC29926" s="123"/>
    </row>
    <row r="29927" spans="5:29" s="2" customFormat="1">
      <c r="E29927" s="120"/>
      <c r="M29927" s="120"/>
      <c r="N29927" s="120"/>
      <c r="U29927" s="121"/>
      <c r="V29927" s="122"/>
      <c r="W29927" s="123"/>
      <c r="AC29927" s="123"/>
    </row>
    <row r="29928" spans="5:29" s="2" customFormat="1">
      <c r="E29928" s="120"/>
      <c r="M29928" s="120"/>
      <c r="N29928" s="120"/>
      <c r="U29928" s="121"/>
      <c r="V29928" s="122"/>
      <c r="W29928" s="123"/>
      <c r="AC29928" s="123"/>
    </row>
    <row r="29929" spans="5:29" s="2" customFormat="1">
      <c r="E29929" s="120"/>
      <c r="M29929" s="120"/>
      <c r="N29929" s="120"/>
      <c r="U29929" s="121"/>
      <c r="V29929" s="122"/>
      <c r="W29929" s="123"/>
      <c r="AC29929" s="123"/>
    </row>
    <row r="29930" spans="5:29" s="2" customFormat="1">
      <c r="E29930" s="120"/>
      <c r="M29930" s="120"/>
      <c r="N29930" s="120"/>
      <c r="U29930" s="121"/>
      <c r="V29930" s="122"/>
      <c r="W29930" s="123"/>
      <c r="AC29930" s="123"/>
    </row>
    <row r="29931" spans="5:29" s="2" customFormat="1">
      <c r="E29931" s="120"/>
      <c r="M29931" s="120"/>
      <c r="N29931" s="120"/>
      <c r="U29931" s="121"/>
      <c r="V29931" s="122"/>
      <c r="W29931" s="123"/>
      <c r="AC29931" s="123"/>
    </row>
    <row r="29932" spans="5:29" s="2" customFormat="1">
      <c r="E29932" s="120"/>
      <c r="M29932" s="120"/>
      <c r="N29932" s="120"/>
      <c r="U29932" s="121"/>
      <c r="V29932" s="122"/>
      <c r="W29932" s="123"/>
      <c r="AC29932" s="123"/>
    </row>
    <row r="29933" spans="5:29" s="2" customFormat="1">
      <c r="E29933" s="120"/>
      <c r="M29933" s="120"/>
      <c r="N29933" s="120"/>
      <c r="U29933" s="121"/>
      <c r="V29933" s="122"/>
      <c r="W29933" s="123"/>
      <c r="AC29933" s="123"/>
    </row>
    <row r="29934" spans="5:29" s="2" customFormat="1">
      <c r="E29934" s="120"/>
      <c r="M29934" s="120"/>
      <c r="N29934" s="120"/>
      <c r="U29934" s="121"/>
      <c r="V29934" s="122"/>
      <c r="W29934" s="123"/>
      <c r="AC29934" s="123"/>
    </row>
    <row r="29935" spans="5:29" s="2" customFormat="1">
      <c r="E29935" s="120"/>
      <c r="M29935" s="120"/>
      <c r="N29935" s="120"/>
      <c r="U29935" s="121"/>
      <c r="V29935" s="122"/>
      <c r="W29935" s="123"/>
      <c r="AC29935" s="123"/>
    </row>
    <row r="29936" spans="5:29" s="2" customFormat="1">
      <c r="E29936" s="120"/>
      <c r="M29936" s="120"/>
      <c r="N29936" s="120"/>
      <c r="U29936" s="121"/>
      <c r="V29936" s="122"/>
      <c r="W29936" s="123"/>
      <c r="AC29936" s="123"/>
    </row>
    <row r="29937" spans="5:29" s="2" customFormat="1">
      <c r="E29937" s="120"/>
      <c r="M29937" s="120"/>
      <c r="N29937" s="120"/>
      <c r="U29937" s="121"/>
      <c r="V29937" s="122"/>
      <c r="W29937" s="123"/>
      <c r="AC29937" s="123"/>
    </row>
    <row r="29938" spans="5:29" s="2" customFormat="1">
      <c r="E29938" s="120"/>
      <c r="M29938" s="120"/>
      <c r="N29938" s="120"/>
      <c r="U29938" s="121"/>
      <c r="V29938" s="122"/>
      <c r="W29938" s="123"/>
      <c r="AC29938" s="123"/>
    </row>
    <row r="29939" spans="5:29" s="2" customFormat="1">
      <c r="E29939" s="120"/>
      <c r="M29939" s="120"/>
      <c r="N29939" s="120"/>
      <c r="U29939" s="121"/>
      <c r="V29939" s="122"/>
      <c r="W29939" s="123"/>
      <c r="AC29939" s="123"/>
    </row>
    <row r="29940" spans="5:29" s="2" customFormat="1">
      <c r="E29940" s="120"/>
      <c r="M29940" s="120"/>
      <c r="N29940" s="120"/>
      <c r="U29940" s="121"/>
      <c r="V29940" s="122"/>
      <c r="W29940" s="123"/>
      <c r="AC29940" s="123"/>
    </row>
    <row r="29941" spans="5:29" s="2" customFormat="1">
      <c r="E29941" s="120"/>
      <c r="M29941" s="120"/>
      <c r="N29941" s="120"/>
      <c r="U29941" s="121"/>
      <c r="V29941" s="122"/>
      <c r="W29941" s="123"/>
      <c r="AC29941" s="123"/>
    </row>
    <row r="29942" spans="5:29" s="2" customFormat="1">
      <c r="E29942" s="120"/>
      <c r="M29942" s="120"/>
      <c r="N29942" s="120"/>
      <c r="U29942" s="121"/>
      <c r="V29942" s="122"/>
      <c r="W29942" s="123"/>
      <c r="AC29942" s="123"/>
    </row>
    <row r="29943" spans="5:29" s="2" customFormat="1">
      <c r="E29943" s="120"/>
      <c r="M29943" s="120"/>
      <c r="N29943" s="120"/>
      <c r="U29943" s="121"/>
      <c r="V29943" s="122"/>
      <c r="W29943" s="123"/>
      <c r="AC29943" s="123"/>
    </row>
    <row r="29944" spans="5:29" s="2" customFormat="1">
      <c r="E29944" s="120"/>
      <c r="M29944" s="120"/>
      <c r="N29944" s="120"/>
      <c r="U29944" s="121"/>
      <c r="V29944" s="122"/>
      <c r="W29944" s="123"/>
      <c r="AC29944" s="123"/>
    </row>
    <row r="29945" spans="5:29" s="2" customFormat="1">
      <c r="E29945" s="120"/>
      <c r="M29945" s="120"/>
      <c r="N29945" s="120"/>
      <c r="U29945" s="121"/>
      <c r="V29945" s="122"/>
      <c r="W29945" s="123"/>
      <c r="AC29945" s="123"/>
    </row>
    <row r="29946" spans="5:29" s="2" customFormat="1">
      <c r="E29946" s="120"/>
      <c r="M29946" s="120"/>
      <c r="N29946" s="120"/>
      <c r="U29946" s="121"/>
      <c r="V29946" s="122"/>
      <c r="W29946" s="123"/>
      <c r="AC29946" s="123"/>
    </row>
    <row r="29947" spans="5:29" s="2" customFormat="1">
      <c r="E29947" s="120"/>
      <c r="M29947" s="120"/>
      <c r="N29947" s="120"/>
      <c r="U29947" s="121"/>
      <c r="V29947" s="122"/>
      <c r="W29947" s="123"/>
      <c r="AC29947" s="123"/>
    </row>
    <row r="29948" spans="5:29" s="2" customFormat="1">
      <c r="E29948" s="120"/>
      <c r="M29948" s="120"/>
      <c r="N29948" s="120"/>
      <c r="U29948" s="121"/>
      <c r="V29948" s="122"/>
      <c r="W29948" s="123"/>
      <c r="AC29948" s="123"/>
    </row>
    <row r="29949" spans="5:29" s="2" customFormat="1">
      <c r="E29949" s="120"/>
      <c r="M29949" s="120"/>
      <c r="N29949" s="120"/>
      <c r="U29949" s="121"/>
      <c r="V29949" s="122"/>
      <c r="W29949" s="123"/>
      <c r="AC29949" s="123"/>
    </row>
    <row r="29950" spans="5:29" s="2" customFormat="1">
      <c r="E29950" s="120"/>
      <c r="M29950" s="120"/>
      <c r="N29950" s="120"/>
      <c r="U29950" s="121"/>
      <c r="V29950" s="122"/>
      <c r="W29950" s="123"/>
      <c r="AC29950" s="123"/>
    </row>
    <row r="29951" spans="5:29" s="2" customFormat="1">
      <c r="E29951" s="120"/>
      <c r="M29951" s="120"/>
      <c r="N29951" s="120"/>
      <c r="U29951" s="121"/>
      <c r="V29951" s="122"/>
      <c r="W29951" s="123"/>
      <c r="AC29951" s="123"/>
    </row>
    <row r="29952" spans="5:29" s="2" customFormat="1">
      <c r="E29952" s="120"/>
      <c r="M29952" s="120"/>
      <c r="N29952" s="120"/>
      <c r="U29952" s="121"/>
      <c r="V29952" s="122"/>
      <c r="W29952" s="123"/>
      <c r="AC29952" s="123"/>
    </row>
    <row r="29953" spans="5:29" s="2" customFormat="1">
      <c r="E29953" s="120"/>
      <c r="M29953" s="120"/>
      <c r="N29953" s="120"/>
      <c r="U29953" s="121"/>
      <c r="V29953" s="122"/>
      <c r="W29953" s="123"/>
      <c r="AC29953" s="123"/>
    </row>
    <row r="29954" spans="5:29" s="2" customFormat="1">
      <c r="E29954" s="120"/>
      <c r="M29954" s="120"/>
      <c r="N29954" s="120"/>
      <c r="U29954" s="121"/>
      <c r="V29954" s="122"/>
      <c r="W29954" s="123"/>
      <c r="AC29954" s="123"/>
    </row>
    <row r="29955" spans="5:29" s="2" customFormat="1">
      <c r="E29955" s="120"/>
      <c r="M29955" s="120"/>
      <c r="N29955" s="120"/>
      <c r="U29955" s="121"/>
      <c r="V29955" s="122"/>
      <c r="W29955" s="123"/>
      <c r="AC29955" s="123"/>
    </row>
    <row r="29956" spans="5:29" s="2" customFormat="1">
      <c r="E29956" s="120"/>
      <c r="M29956" s="120"/>
      <c r="N29956" s="120"/>
      <c r="U29956" s="121"/>
      <c r="V29956" s="122"/>
      <c r="W29956" s="123"/>
      <c r="AC29956" s="123"/>
    </row>
    <row r="29957" spans="5:29" s="2" customFormat="1">
      <c r="E29957" s="120"/>
      <c r="M29957" s="120"/>
      <c r="N29957" s="120"/>
      <c r="U29957" s="121"/>
      <c r="V29957" s="122"/>
      <c r="W29957" s="123"/>
      <c r="AC29957" s="123"/>
    </row>
    <row r="29958" spans="5:29" s="2" customFormat="1">
      <c r="E29958" s="120"/>
      <c r="M29958" s="120"/>
      <c r="N29958" s="120"/>
      <c r="U29958" s="121"/>
      <c r="V29958" s="122"/>
      <c r="W29958" s="123"/>
      <c r="AC29958" s="123"/>
    </row>
    <row r="29959" spans="5:29" s="2" customFormat="1">
      <c r="E29959" s="120"/>
      <c r="M29959" s="120"/>
      <c r="N29959" s="120"/>
      <c r="U29959" s="121"/>
      <c r="V29959" s="122"/>
      <c r="W29959" s="123"/>
      <c r="AC29959" s="123"/>
    </row>
    <row r="29960" spans="5:29" s="2" customFormat="1">
      <c r="E29960" s="120"/>
      <c r="M29960" s="120"/>
      <c r="N29960" s="120"/>
      <c r="U29960" s="121"/>
      <c r="V29960" s="122"/>
      <c r="W29960" s="123"/>
      <c r="AC29960" s="123"/>
    </row>
    <row r="29961" spans="5:29" s="2" customFormat="1">
      <c r="E29961" s="120"/>
      <c r="M29961" s="120"/>
      <c r="N29961" s="120"/>
      <c r="U29961" s="121"/>
      <c r="V29961" s="122"/>
      <c r="W29961" s="123"/>
      <c r="AC29961" s="123"/>
    </row>
    <row r="29962" spans="5:29" s="2" customFormat="1">
      <c r="E29962" s="120"/>
      <c r="M29962" s="120"/>
      <c r="N29962" s="120"/>
      <c r="U29962" s="121"/>
      <c r="V29962" s="122"/>
      <c r="W29962" s="123"/>
      <c r="AC29962" s="123"/>
    </row>
    <row r="29963" spans="5:29" s="2" customFormat="1">
      <c r="E29963" s="120"/>
      <c r="M29963" s="120"/>
      <c r="N29963" s="120"/>
      <c r="U29963" s="121"/>
      <c r="V29963" s="122"/>
      <c r="W29963" s="123"/>
      <c r="AC29963" s="123"/>
    </row>
    <row r="29964" spans="5:29" s="2" customFormat="1">
      <c r="E29964" s="120"/>
      <c r="M29964" s="120"/>
      <c r="N29964" s="120"/>
      <c r="U29964" s="121"/>
      <c r="V29964" s="122"/>
      <c r="W29964" s="123"/>
      <c r="AC29964" s="123"/>
    </row>
    <row r="29965" spans="5:29" s="2" customFormat="1">
      <c r="E29965" s="120"/>
      <c r="M29965" s="120"/>
      <c r="N29965" s="120"/>
      <c r="U29965" s="121"/>
      <c r="V29965" s="122"/>
      <c r="W29965" s="123"/>
      <c r="AC29965" s="123"/>
    </row>
    <row r="29966" spans="5:29" s="2" customFormat="1">
      <c r="E29966" s="120"/>
      <c r="M29966" s="120"/>
      <c r="N29966" s="120"/>
      <c r="U29966" s="121"/>
      <c r="V29966" s="122"/>
      <c r="W29966" s="123"/>
      <c r="AC29966" s="123"/>
    </row>
    <row r="29967" spans="5:29" s="2" customFormat="1">
      <c r="E29967" s="120"/>
      <c r="M29967" s="120"/>
      <c r="N29967" s="120"/>
      <c r="U29967" s="121"/>
      <c r="V29967" s="122"/>
      <c r="W29967" s="123"/>
      <c r="AC29967" s="123"/>
    </row>
    <row r="29968" spans="5:29" s="2" customFormat="1">
      <c r="E29968" s="120"/>
      <c r="M29968" s="120"/>
      <c r="N29968" s="120"/>
      <c r="U29968" s="121"/>
      <c r="V29968" s="122"/>
      <c r="W29968" s="123"/>
      <c r="AC29968" s="123"/>
    </row>
    <row r="29969" spans="5:29" s="2" customFormat="1">
      <c r="E29969" s="120"/>
      <c r="M29969" s="120"/>
      <c r="N29969" s="120"/>
      <c r="U29969" s="121"/>
      <c r="V29969" s="122"/>
      <c r="W29969" s="123"/>
      <c r="AC29969" s="123"/>
    </row>
    <row r="29970" spans="5:29" s="2" customFormat="1">
      <c r="E29970" s="120"/>
      <c r="M29970" s="120"/>
      <c r="N29970" s="120"/>
      <c r="U29970" s="121"/>
      <c r="V29970" s="122"/>
      <c r="W29970" s="123"/>
      <c r="AC29970" s="123"/>
    </row>
    <row r="29971" spans="5:29" s="2" customFormat="1">
      <c r="E29971" s="120"/>
      <c r="M29971" s="120"/>
      <c r="N29971" s="120"/>
      <c r="U29971" s="121"/>
      <c r="V29971" s="122"/>
      <c r="W29971" s="123"/>
      <c r="AC29971" s="123"/>
    </row>
    <row r="29972" spans="5:29" s="2" customFormat="1">
      <c r="E29972" s="120"/>
      <c r="M29972" s="120"/>
      <c r="N29972" s="120"/>
      <c r="U29972" s="121"/>
      <c r="V29972" s="122"/>
      <c r="W29972" s="123"/>
      <c r="AC29972" s="123"/>
    </row>
    <row r="29973" spans="5:29" s="2" customFormat="1">
      <c r="E29973" s="120"/>
      <c r="M29973" s="120"/>
      <c r="N29973" s="120"/>
      <c r="U29973" s="121"/>
      <c r="V29973" s="122"/>
      <c r="W29973" s="123"/>
      <c r="AC29973" s="123"/>
    </row>
    <row r="29974" spans="5:29" s="2" customFormat="1">
      <c r="E29974" s="120"/>
      <c r="M29974" s="120"/>
      <c r="N29974" s="120"/>
      <c r="U29974" s="121"/>
      <c r="V29974" s="122"/>
      <c r="W29974" s="123"/>
      <c r="AC29974" s="123"/>
    </row>
    <row r="29975" spans="5:29" s="2" customFormat="1">
      <c r="E29975" s="120"/>
      <c r="M29975" s="120"/>
      <c r="N29975" s="120"/>
      <c r="U29975" s="121"/>
      <c r="V29975" s="122"/>
      <c r="W29975" s="123"/>
      <c r="AC29975" s="123"/>
    </row>
    <row r="29976" spans="5:29" s="2" customFormat="1">
      <c r="E29976" s="120"/>
      <c r="M29976" s="120"/>
      <c r="N29976" s="120"/>
      <c r="U29976" s="121"/>
      <c r="V29976" s="122"/>
      <c r="W29976" s="123"/>
      <c r="AC29976" s="123"/>
    </row>
    <row r="29977" spans="5:29" s="2" customFormat="1">
      <c r="E29977" s="120"/>
      <c r="M29977" s="120"/>
      <c r="N29977" s="120"/>
      <c r="U29977" s="121"/>
      <c r="V29977" s="122"/>
      <c r="W29977" s="123"/>
      <c r="AC29977" s="123"/>
    </row>
    <row r="29978" spans="5:29" s="2" customFormat="1">
      <c r="E29978" s="120"/>
      <c r="M29978" s="120"/>
      <c r="N29978" s="120"/>
      <c r="U29978" s="121"/>
      <c r="V29978" s="122"/>
      <c r="W29978" s="123"/>
      <c r="AC29978" s="123"/>
    </row>
    <row r="29979" spans="5:29" s="2" customFormat="1">
      <c r="E29979" s="120"/>
      <c r="M29979" s="120"/>
      <c r="N29979" s="120"/>
      <c r="U29979" s="121"/>
      <c r="V29979" s="122"/>
      <c r="W29979" s="123"/>
      <c r="AC29979" s="123"/>
    </row>
    <row r="29980" spans="5:29" s="2" customFormat="1">
      <c r="E29980" s="120"/>
      <c r="M29980" s="120"/>
      <c r="N29980" s="120"/>
      <c r="U29980" s="121"/>
      <c r="V29980" s="122"/>
      <c r="W29980" s="123"/>
      <c r="AC29980" s="123"/>
    </row>
    <row r="29981" spans="5:29" s="2" customFormat="1">
      <c r="E29981" s="120"/>
      <c r="M29981" s="120"/>
      <c r="N29981" s="120"/>
      <c r="U29981" s="121"/>
      <c r="V29981" s="122"/>
      <c r="W29981" s="123"/>
      <c r="AC29981" s="123"/>
    </row>
    <row r="29982" spans="5:29" s="2" customFormat="1">
      <c r="E29982" s="120"/>
      <c r="M29982" s="120"/>
      <c r="N29982" s="120"/>
      <c r="U29982" s="121"/>
      <c r="V29982" s="122"/>
      <c r="W29982" s="123"/>
      <c r="AC29982" s="123"/>
    </row>
    <row r="29983" spans="5:29" s="2" customFormat="1">
      <c r="E29983" s="120"/>
      <c r="M29983" s="120"/>
      <c r="N29983" s="120"/>
      <c r="U29983" s="121"/>
      <c r="V29983" s="122"/>
      <c r="W29983" s="123"/>
      <c r="AC29983" s="123"/>
    </row>
    <row r="29984" spans="5:29" s="2" customFormat="1">
      <c r="E29984" s="120"/>
      <c r="M29984" s="120"/>
      <c r="N29984" s="120"/>
      <c r="U29984" s="121"/>
      <c r="V29984" s="122"/>
      <c r="W29984" s="123"/>
      <c r="AC29984" s="123"/>
    </row>
    <row r="29985" spans="5:29" s="2" customFormat="1">
      <c r="E29985" s="120"/>
      <c r="M29985" s="120"/>
      <c r="N29985" s="120"/>
      <c r="U29985" s="121"/>
      <c r="V29985" s="122"/>
      <c r="W29985" s="123"/>
      <c r="AC29985" s="123"/>
    </row>
    <row r="29986" spans="5:29" s="2" customFormat="1">
      <c r="E29986" s="120"/>
      <c r="M29986" s="120"/>
      <c r="N29986" s="120"/>
      <c r="U29986" s="121"/>
      <c r="V29986" s="122"/>
      <c r="W29986" s="123"/>
      <c r="AC29986" s="123"/>
    </row>
    <row r="29987" spans="5:29" s="2" customFormat="1">
      <c r="E29987" s="120"/>
      <c r="M29987" s="120"/>
      <c r="N29987" s="120"/>
      <c r="U29987" s="121"/>
      <c r="V29987" s="122"/>
      <c r="W29987" s="123"/>
      <c r="AC29987" s="123"/>
    </row>
    <row r="29988" spans="5:29" s="2" customFormat="1">
      <c r="E29988" s="120"/>
      <c r="M29988" s="120"/>
      <c r="N29988" s="120"/>
      <c r="U29988" s="121"/>
      <c r="V29988" s="122"/>
      <c r="W29988" s="123"/>
      <c r="AC29988" s="123"/>
    </row>
    <row r="29989" spans="5:29" s="2" customFormat="1">
      <c r="E29989" s="120"/>
      <c r="M29989" s="120"/>
      <c r="N29989" s="120"/>
      <c r="U29989" s="121"/>
      <c r="V29989" s="122"/>
      <c r="W29989" s="123"/>
      <c r="AC29989" s="123"/>
    </row>
    <row r="29990" spans="5:29" s="2" customFormat="1">
      <c r="E29990" s="120"/>
      <c r="M29990" s="120"/>
      <c r="N29990" s="120"/>
      <c r="U29990" s="121"/>
      <c r="V29990" s="122"/>
      <c r="W29990" s="123"/>
      <c r="AC29990" s="123"/>
    </row>
    <row r="29991" spans="5:29" s="2" customFormat="1">
      <c r="E29991" s="120"/>
      <c r="M29991" s="120"/>
      <c r="N29991" s="120"/>
      <c r="U29991" s="121"/>
      <c r="V29991" s="122"/>
      <c r="W29991" s="123"/>
      <c r="AC29991" s="123"/>
    </row>
    <row r="29992" spans="5:29" s="2" customFormat="1">
      <c r="E29992" s="120"/>
      <c r="M29992" s="120"/>
      <c r="N29992" s="120"/>
      <c r="U29992" s="121"/>
      <c r="V29992" s="122"/>
      <c r="W29992" s="123"/>
      <c r="AC29992" s="123"/>
    </row>
    <row r="29993" spans="5:29" s="2" customFormat="1">
      <c r="E29993" s="120"/>
      <c r="M29993" s="120"/>
      <c r="N29993" s="120"/>
      <c r="U29993" s="121"/>
      <c r="V29993" s="122"/>
      <c r="W29993" s="123"/>
      <c r="AC29993" s="123"/>
    </row>
    <row r="29994" spans="5:29" s="2" customFormat="1">
      <c r="E29994" s="120"/>
      <c r="M29994" s="120"/>
      <c r="N29994" s="120"/>
      <c r="U29994" s="121"/>
      <c r="V29994" s="122"/>
      <c r="W29994" s="123"/>
      <c r="AC29994" s="123"/>
    </row>
    <row r="29995" spans="5:29" s="2" customFormat="1">
      <c r="E29995" s="120"/>
      <c r="M29995" s="120"/>
      <c r="N29995" s="120"/>
      <c r="U29995" s="121"/>
      <c r="V29995" s="122"/>
      <c r="W29995" s="123"/>
      <c r="AC29995" s="123"/>
    </row>
    <row r="29996" spans="5:29" s="2" customFormat="1">
      <c r="E29996" s="120"/>
      <c r="M29996" s="120"/>
      <c r="N29996" s="120"/>
      <c r="U29996" s="121"/>
      <c r="V29996" s="122"/>
      <c r="W29996" s="123"/>
      <c r="AC29996" s="123"/>
    </row>
    <row r="29997" spans="5:29" s="2" customFormat="1">
      <c r="E29997" s="120"/>
      <c r="M29997" s="120"/>
      <c r="N29997" s="120"/>
      <c r="U29997" s="121"/>
      <c r="V29997" s="122"/>
      <c r="W29997" s="123"/>
      <c r="AC29997" s="123"/>
    </row>
    <row r="29998" spans="5:29" s="2" customFormat="1">
      <c r="E29998" s="120"/>
      <c r="M29998" s="120"/>
      <c r="N29998" s="120"/>
      <c r="U29998" s="121"/>
      <c r="V29998" s="122"/>
      <c r="W29998" s="123"/>
      <c r="AC29998" s="123"/>
    </row>
    <row r="29999" spans="5:29" s="2" customFormat="1">
      <c r="E29999" s="120"/>
      <c r="M29999" s="120"/>
      <c r="N29999" s="120"/>
      <c r="U29999" s="121"/>
      <c r="V29999" s="122"/>
      <c r="W29999" s="123"/>
      <c r="AC29999" s="123"/>
    </row>
    <row r="30000" spans="5:29" s="2" customFormat="1">
      <c r="E30000" s="120"/>
      <c r="M30000" s="120"/>
      <c r="N30000" s="120"/>
      <c r="U30000" s="121"/>
      <c r="V30000" s="122"/>
      <c r="W30000" s="123"/>
      <c r="AC30000" s="123"/>
    </row>
    <row r="30001" spans="5:29" s="2" customFormat="1">
      <c r="E30001" s="120"/>
      <c r="M30001" s="120"/>
      <c r="N30001" s="120"/>
      <c r="U30001" s="121"/>
      <c r="V30001" s="122"/>
      <c r="W30001" s="123"/>
      <c r="AC30001" s="123"/>
    </row>
    <row r="30002" spans="5:29" s="2" customFormat="1">
      <c r="E30002" s="120"/>
      <c r="M30002" s="120"/>
      <c r="N30002" s="120"/>
      <c r="U30002" s="121"/>
      <c r="V30002" s="122"/>
      <c r="W30002" s="123"/>
      <c r="AC30002" s="123"/>
    </row>
    <row r="30003" spans="5:29" s="2" customFormat="1">
      <c r="E30003" s="120"/>
      <c r="M30003" s="120"/>
      <c r="N30003" s="120"/>
      <c r="U30003" s="121"/>
      <c r="V30003" s="122"/>
      <c r="W30003" s="123"/>
      <c r="AC30003" s="123"/>
    </row>
    <row r="30004" spans="5:29" s="2" customFormat="1">
      <c r="E30004" s="120"/>
      <c r="M30004" s="120"/>
      <c r="N30004" s="120"/>
      <c r="U30004" s="121"/>
      <c r="V30004" s="122"/>
      <c r="W30004" s="123"/>
      <c r="AC30004" s="123"/>
    </row>
    <row r="30005" spans="5:29" s="2" customFormat="1">
      <c r="E30005" s="120"/>
      <c r="M30005" s="120"/>
      <c r="N30005" s="120"/>
      <c r="U30005" s="121"/>
      <c r="V30005" s="122"/>
      <c r="W30005" s="123"/>
      <c r="AC30005" s="123"/>
    </row>
    <row r="30006" spans="5:29" s="2" customFormat="1">
      <c r="E30006" s="120"/>
      <c r="M30006" s="120"/>
      <c r="N30006" s="120"/>
      <c r="U30006" s="121"/>
      <c r="V30006" s="122"/>
      <c r="W30006" s="123"/>
      <c r="AC30006" s="123"/>
    </row>
    <row r="30007" spans="5:29" s="2" customFormat="1">
      <c r="E30007" s="120"/>
      <c r="M30007" s="120"/>
      <c r="N30007" s="120"/>
      <c r="U30007" s="121"/>
      <c r="V30007" s="122"/>
      <c r="W30007" s="123"/>
      <c r="AC30007" s="123"/>
    </row>
    <row r="30008" spans="5:29" s="2" customFormat="1">
      <c r="E30008" s="120"/>
      <c r="M30008" s="120"/>
      <c r="N30008" s="120"/>
      <c r="U30008" s="121"/>
      <c r="V30008" s="122"/>
      <c r="W30008" s="123"/>
      <c r="AC30008" s="123"/>
    </row>
    <row r="30009" spans="5:29" s="2" customFormat="1">
      <c r="E30009" s="120"/>
      <c r="M30009" s="120"/>
      <c r="N30009" s="120"/>
      <c r="U30009" s="121"/>
      <c r="V30009" s="122"/>
      <c r="W30009" s="123"/>
      <c r="AC30009" s="123"/>
    </row>
    <row r="30010" spans="5:29" s="2" customFormat="1">
      <c r="E30010" s="120"/>
      <c r="M30010" s="120"/>
      <c r="N30010" s="120"/>
      <c r="U30010" s="121"/>
      <c r="V30010" s="122"/>
      <c r="W30010" s="123"/>
      <c r="AC30010" s="123"/>
    </row>
    <row r="30011" spans="5:29" s="2" customFormat="1">
      <c r="E30011" s="120"/>
      <c r="M30011" s="120"/>
      <c r="N30011" s="120"/>
      <c r="U30011" s="121"/>
      <c r="V30011" s="122"/>
      <c r="W30011" s="123"/>
      <c r="AC30011" s="123"/>
    </row>
    <row r="30012" spans="5:29" s="2" customFormat="1">
      <c r="E30012" s="120"/>
      <c r="M30012" s="120"/>
      <c r="N30012" s="120"/>
      <c r="U30012" s="121"/>
      <c r="V30012" s="122"/>
      <c r="W30012" s="123"/>
      <c r="AC30012" s="123"/>
    </row>
    <row r="30013" spans="5:29" s="2" customFormat="1">
      <c r="E30013" s="120"/>
      <c r="M30013" s="120"/>
      <c r="N30013" s="120"/>
      <c r="U30013" s="121"/>
      <c r="V30013" s="122"/>
      <c r="W30013" s="123"/>
      <c r="AC30013" s="123"/>
    </row>
    <row r="30014" spans="5:29" s="2" customFormat="1">
      <c r="E30014" s="120"/>
      <c r="M30014" s="120"/>
      <c r="N30014" s="120"/>
      <c r="U30014" s="121"/>
      <c r="V30014" s="122"/>
      <c r="W30014" s="123"/>
      <c r="AC30014" s="123"/>
    </row>
    <row r="30015" spans="5:29" s="2" customFormat="1">
      <c r="E30015" s="120"/>
      <c r="M30015" s="120"/>
      <c r="N30015" s="120"/>
      <c r="U30015" s="121"/>
      <c r="V30015" s="122"/>
      <c r="W30015" s="123"/>
      <c r="AC30015" s="123"/>
    </row>
    <row r="30016" spans="5:29" s="2" customFormat="1">
      <c r="E30016" s="120"/>
      <c r="M30016" s="120"/>
      <c r="N30016" s="120"/>
      <c r="U30016" s="121"/>
      <c r="V30016" s="122"/>
      <c r="W30016" s="123"/>
      <c r="AC30016" s="123"/>
    </row>
    <row r="30017" spans="5:29" s="2" customFormat="1">
      <c r="E30017" s="120"/>
      <c r="M30017" s="120"/>
      <c r="N30017" s="120"/>
      <c r="U30017" s="121"/>
      <c r="V30017" s="122"/>
      <c r="W30017" s="123"/>
      <c r="AC30017" s="123"/>
    </row>
    <row r="30018" spans="5:29" s="2" customFormat="1">
      <c r="E30018" s="120"/>
      <c r="M30018" s="120"/>
      <c r="N30018" s="120"/>
      <c r="U30018" s="121"/>
      <c r="V30018" s="122"/>
      <c r="W30018" s="123"/>
      <c r="AC30018" s="123"/>
    </row>
    <row r="30019" spans="5:29" s="2" customFormat="1">
      <c r="E30019" s="120"/>
      <c r="M30019" s="120"/>
      <c r="N30019" s="120"/>
      <c r="U30019" s="121"/>
      <c r="V30019" s="122"/>
      <c r="W30019" s="123"/>
      <c r="AC30019" s="123"/>
    </row>
    <row r="30020" spans="5:29" s="2" customFormat="1">
      <c r="E30020" s="120"/>
      <c r="M30020" s="120"/>
      <c r="N30020" s="120"/>
      <c r="U30020" s="121"/>
      <c r="V30020" s="122"/>
      <c r="W30020" s="123"/>
      <c r="AC30020" s="123"/>
    </row>
    <row r="30021" spans="5:29" s="2" customFormat="1">
      <c r="E30021" s="120"/>
      <c r="M30021" s="120"/>
      <c r="N30021" s="120"/>
      <c r="U30021" s="121"/>
      <c r="V30021" s="122"/>
      <c r="W30021" s="123"/>
      <c r="AC30021" s="123"/>
    </row>
    <row r="30022" spans="5:29" s="2" customFormat="1">
      <c r="E30022" s="120"/>
      <c r="M30022" s="120"/>
      <c r="N30022" s="120"/>
      <c r="U30022" s="121"/>
      <c r="V30022" s="122"/>
      <c r="W30022" s="123"/>
      <c r="AC30022" s="123"/>
    </row>
    <row r="30023" spans="5:29" s="2" customFormat="1">
      <c r="E30023" s="120"/>
      <c r="M30023" s="120"/>
      <c r="N30023" s="120"/>
      <c r="U30023" s="121"/>
      <c r="V30023" s="122"/>
      <c r="W30023" s="123"/>
      <c r="AC30023" s="123"/>
    </row>
    <row r="30024" spans="5:29" s="2" customFormat="1">
      <c r="E30024" s="120"/>
      <c r="M30024" s="120"/>
      <c r="N30024" s="120"/>
      <c r="U30024" s="121"/>
      <c r="V30024" s="122"/>
      <c r="W30024" s="123"/>
      <c r="AC30024" s="123"/>
    </row>
    <row r="30025" spans="5:29" s="2" customFormat="1">
      <c r="E30025" s="120"/>
      <c r="M30025" s="120"/>
      <c r="N30025" s="120"/>
      <c r="U30025" s="121"/>
      <c r="V30025" s="122"/>
      <c r="W30025" s="123"/>
      <c r="AC30025" s="123"/>
    </row>
    <row r="30026" spans="5:29" s="2" customFormat="1">
      <c r="E30026" s="120"/>
      <c r="M30026" s="120"/>
      <c r="N30026" s="120"/>
      <c r="U30026" s="121"/>
      <c r="V30026" s="122"/>
      <c r="W30026" s="123"/>
      <c r="AC30026" s="123"/>
    </row>
    <row r="30027" spans="5:29" s="2" customFormat="1">
      <c r="E30027" s="120"/>
      <c r="M30027" s="120"/>
      <c r="N30027" s="120"/>
      <c r="U30027" s="121"/>
      <c r="V30027" s="122"/>
      <c r="W30027" s="123"/>
      <c r="AC30027" s="123"/>
    </row>
    <row r="30028" spans="5:29" s="2" customFormat="1">
      <c r="E30028" s="120"/>
      <c r="M30028" s="120"/>
      <c r="N30028" s="120"/>
      <c r="U30028" s="121"/>
      <c r="V30028" s="122"/>
      <c r="W30028" s="123"/>
      <c r="AC30028" s="123"/>
    </row>
    <row r="30029" spans="5:29" s="2" customFormat="1">
      <c r="E30029" s="120"/>
      <c r="M30029" s="120"/>
      <c r="N30029" s="120"/>
      <c r="U30029" s="121"/>
      <c r="V30029" s="122"/>
      <c r="W30029" s="123"/>
      <c r="AC30029" s="123"/>
    </row>
    <row r="30030" spans="5:29" s="2" customFormat="1">
      <c r="E30030" s="120"/>
      <c r="M30030" s="120"/>
      <c r="N30030" s="120"/>
      <c r="U30030" s="121"/>
      <c r="V30030" s="122"/>
      <c r="W30030" s="123"/>
      <c r="AC30030" s="123"/>
    </row>
    <row r="30031" spans="5:29" s="2" customFormat="1">
      <c r="E30031" s="120"/>
      <c r="M30031" s="120"/>
      <c r="N30031" s="120"/>
      <c r="U30031" s="121"/>
      <c r="V30031" s="122"/>
      <c r="W30031" s="123"/>
      <c r="AC30031" s="123"/>
    </row>
    <row r="30032" spans="5:29" s="2" customFormat="1">
      <c r="E30032" s="120"/>
      <c r="M30032" s="120"/>
      <c r="N30032" s="120"/>
      <c r="U30032" s="121"/>
      <c r="V30032" s="122"/>
      <c r="W30032" s="123"/>
      <c r="AC30032" s="123"/>
    </row>
    <row r="30033" spans="5:29" s="2" customFormat="1">
      <c r="E30033" s="120"/>
      <c r="M30033" s="120"/>
      <c r="N30033" s="120"/>
      <c r="U30033" s="121"/>
      <c r="V30033" s="122"/>
      <c r="W30033" s="123"/>
      <c r="AC30033" s="123"/>
    </row>
    <row r="30034" spans="5:29" s="2" customFormat="1">
      <c r="E30034" s="120"/>
      <c r="M30034" s="120"/>
      <c r="N30034" s="120"/>
      <c r="U30034" s="121"/>
      <c r="V30034" s="122"/>
      <c r="W30034" s="123"/>
      <c r="AC30034" s="123"/>
    </row>
    <row r="30035" spans="5:29" s="2" customFormat="1">
      <c r="E30035" s="120"/>
      <c r="M30035" s="120"/>
      <c r="N30035" s="120"/>
      <c r="U30035" s="121"/>
      <c r="V30035" s="122"/>
      <c r="W30035" s="123"/>
      <c r="AC30035" s="123"/>
    </row>
    <row r="30036" spans="5:29" s="2" customFormat="1">
      <c r="E30036" s="120"/>
      <c r="M30036" s="120"/>
      <c r="N30036" s="120"/>
      <c r="U30036" s="121"/>
      <c r="V30036" s="122"/>
      <c r="W30036" s="123"/>
      <c r="AC30036" s="123"/>
    </row>
    <row r="30037" spans="5:29" s="2" customFormat="1">
      <c r="E30037" s="120"/>
      <c r="M30037" s="120"/>
      <c r="N30037" s="120"/>
      <c r="U30037" s="121"/>
      <c r="V30037" s="122"/>
      <c r="W30037" s="123"/>
      <c r="AC30037" s="123"/>
    </row>
    <row r="30038" spans="5:29" s="2" customFormat="1">
      <c r="E30038" s="120"/>
      <c r="M30038" s="120"/>
      <c r="N30038" s="120"/>
      <c r="U30038" s="121"/>
      <c r="V30038" s="122"/>
      <c r="W30038" s="123"/>
      <c r="AC30038" s="123"/>
    </row>
    <row r="30039" spans="5:29" s="2" customFormat="1">
      <c r="E30039" s="120"/>
      <c r="M30039" s="120"/>
      <c r="N30039" s="120"/>
      <c r="U30039" s="121"/>
      <c r="V30039" s="122"/>
      <c r="W30039" s="123"/>
      <c r="AC30039" s="123"/>
    </row>
    <row r="30040" spans="5:29" s="2" customFormat="1">
      <c r="E30040" s="120"/>
      <c r="M30040" s="120"/>
      <c r="N30040" s="120"/>
      <c r="U30040" s="121"/>
      <c r="V30040" s="122"/>
      <c r="W30040" s="123"/>
      <c r="AC30040" s="123"/>
    </row>
    <row r="30041" spans="5:29" s="2" customFormat="1">
      <c r="E30041" s="120"/>
      <c r="M30041" s="120"/>
      <c r="N30041" s="120"/>
      <c r="U30041" s="121"/>
      <c r="V30041" s="122"/>
      <c r="W30041" s="123"/>
      <c r="AC30041" s="123"/>
    </row>
    <row r="30042" spans="5:29" s="2" customFormat="1">
      <c r="E30042" s="120"/>
      <c r="M30042" s="120"/>
      <c r="N30042" s="120"/>
      <c r="U30042" s="121"/>
      <c r="V30042" s="122"/>
      <c r="W30042" s="123"/>
      <c r="AC30042" s="123"/>
    </row>
    <row r="30043" spans="5:29" s="2" customFormat="1">
      <c r="E30043" s="120"/>
      <c r="M30043" s="120"/>
      <c r="N30043" s="120"/>
      <c r="U30043" s="121"/>
      <c r="V30043" s="122"/>
      <c r="W30043" s="123"/>
      <c r="AC30043" s="123"/>
    </row>
    <row r="30044" spans="5:29" s="2" customFormat="1">
      <c r="E30044" s="120"/>
      <c r="M30044" s="120"/>
      <c r="N30044" s="120"/>
      <c r="U30044" s="121"/>
      <c r="V30044" s="122"/>
      <c r="W30044" s="123"/>
      <c r="AC30044" s="123"/>
    </row>
    <row r="30045" spans="5:29" s="2" customFormat="1">
      <c r="E30045" s="120"/>
      <c r="M30045" s="120"/>
      <c r="N30045" s="120"/>
      <c r="U30045" s="121"/>
      <c r="V30045" s="122"/>
      <c r="W30045" s="123"/>
      <c r="AC30045" s="123"/>
    </row>
    <row r="30046" spans="5:29" s="2" customFormat="1">
      <c r="E30046" s="120"/>
      <c r="M30046" s="120"/>
      <c r="N30046" s="120"/>
      <c r="U30046" s="121"/>
      <c r="V30046" s="122"/>
      <c r="W30046" s="123"/>
      <c r="AC30046" s="123"/>
    </row>
    <row r="30047" spans="5:29" s="2" customFormat="1">
      <c r="E30047" s="120"/>
      <c r="M30047" s="120"/>
      <c r="N30047" s="120"/>
      <c r="U30047" s="121"/>
      <c r="V30047" s="122"/>
      <c r="W30047" s="123"/>
      <c r="AC30047" s="123"/>
    </row>
    <row r="30048" spans="5:29" s="2" customFormat="1">
      <c r="E30048" s="120"/>
      <c r="M30048" s="120"/>
      <c r="N30048" s="120"/>
      <c r="U30048" s="121"/>
      <c r="V30048" s="122"/>
      <c r="W30048" s="123"/>
      <c r="AC30048" s="123"/>
    </row>
    <row r="30049" spans="5:29" s="2" customFormat="1">
      <c r="E30049" s="120"/>
      <c r="M30049" s="120"/>
      <c r="N30049" s="120"/>
      <c r="U30049" s="121"/>
      <c r="V30049" s="122"/>
      <c r="W30049" s="123"/>
      <c r="AC30049" s="123"/>
    </row>
    <row r="30050" spans="5:29" s="2" customFormat="1">
      <c r="E30050" s="120"/>
      <c r="M30050" s="120"/>
      <c r="N30050" s="120"/>
      <c r="U30050" s="121"/>
      <c r="V30050" s="122"/>
      <c r="W30050" s="123"/>
      <c r="AC30050" s="123"/>
    </row>
    <row r="30051" spans="5:29" s="2" customFormat="1">
      <c r="E30051" s="120"/>
      <c r="M30051" s="120"/>
      <c r="N30051" s="120"/>
      <c r="U30051" s="121"/>
      <c r="V30051" s="122"/>
      <c r="W30051" s="123"/>
      <c r="AC30051" s="123"/>
    </row>
    <row r="30052" spans="5:29" s="2" customFormat="1">
      <c r="E30052" s="120"/>
      <c r="M30052" s="120"/>
      <c r="N30052" s="120"/>
      <c r="U30052" s="121"/>
      <c r="V30052" s="122"/>
      <c r="W30052" s="123"/>
      <c r="AC30052" s="123"/>
    </row>
    <row r="30053" spans="5:29" s="2" customFormat="1">
      <c r="E30053" s="120"/>
      <c r="M30053" s="120"/>
      <c r="N30053" s="120"/>
      <c r="U30053" s="121"/>
      <c r="V30053" s="122"/>
      <c r="W30053" s="123"/>
      <c r="AC30053" s="123"/>
    </row>
    <row r="30054" spans="5:29" s="2" customFormat="1">
      <c r="E30054" s="120"/>
      <c r="M30054" s="120"/>
      <c r="N30054" s="120"/>
      <c r="U30054" s="121"/>
      <c r="V30054" s="122"/>
      <c r="W30054" s="123"/>
      <c r="AC30054" s="123"/>
    </row>
    <row r="30055" spans="5:29" s="2" customFormat="1">
      <c r="E30055" s="120"/>
      <c r="M30055" s="120"/>
      <c r="N30055" s="120"/>
      <c r="U30055" s="121"/>
      <c r="V30055" s="122"/>
      <c r="W30055" s="123"/>
      <c r="AC30055" s="123"/>
    </row>
    <row r="30056" spans="5:29" s="2" customFormat="1">
      <c r="E30056" s="120"/>
      <c r="M30056" s="120"/>
      <c r="N30056" s="120"/>
      <c r="U30056" s="121"/>
      <c r="V30056" s="122"/>
      <c r="W30056" s="123"/>
      <c r="AC30056" s="123"/>
    </row>
    <row r="30057" spans="5:29" s="2" customFormat="1">
      <c r="E30057" s="120"/>
      <c r="M30057" s="120"/>
      <c r="N30057" s="120"/>
      <c r="U30057" s="121"/>
      <c r="V30057" s="122"/>
      <c r="W30057" s="123"/>
      <c r="AC30057" s="123"/>
    </row>
    <row r="30058" spans="5:29" s="2" customFormat="1">
      <c r="E30058" s="120"/>
      <c r="M30058" s="120"/>
      <c r="N30058" s="120"/>
      <c r="U30058" s="121"/>
      <c r="V30058" s="122"/>
      <c r="W30058" s="123"/>
      <c r="AC30058" s="123"/>
    </row>
    <row r="30059" spans="5:29" s="2" customFormat="1">
      <c r="E30059" s="120"/>
      <c r="M30059" s="120"/>
      <c r="N30059" s="120"/>
      <c r="U30059" s="121"/>
      <c r="V30059" s="122"/>
      <c r="W30059" s="123"/>
      <c r="AC30059" s="123"/>
    </row>
    <row r="30060" spans="5:29" s="2" customFormat="1">
      <c r="E30060" s="120"/>
      <c r="M30060" s="120"/>
      <c r="N30060" s="120"/>
      <c r="U30060" s="121"/>
      <c r="V30060" s="122"/>
      <c r="W30060" s="123"/>
      <c r="AC30060" s="123"/>
    </row>
    <row r="30061" spans="5:29" s="2" customFormat="1">
      <c r="E30061" s="120"/>
      <c r="M30061" s="120"/>
      <c r="N30061" s="120"/>
      <c r="U30061" s="121"/>
      <c r="V30061" s="122"/>
      <c r="W30061" s="123"/>
      <c r="AC30061" s="123"/>
    </row>
    <row r="30062" spans="5:29" s="2" customFormat="1">
      <c r="E30062" s="120"/>
      <c r="M30062" s="120"/>
      <c r="N30062" s="120"/>
      <c r="U30062" s="121"/>
      <c r="V30062" s="122"/>
      <c r="W30062" s="123"/>
      <c r="AC30062" s="123"/>
    </row>
    <row r="30063" spans="5:29" s="2" customFormat="1">
      <c r="E30063" s="120"/>
      <c r="M30063" s="120"/>
      <c r="N30063" s="120"/>
      <c r="U30063" s="121"/>
      <c r="V30063" s="122"/>
      <c r="W30063" s="123"/>
      <c r="AC30063" s="123"/>
    </row>
    <row r="30064" spans="5:29" s="2" customFormat="1">
      <c r="E30064" s="120"/>
      <c r="M30064" s="120"/>
      <c r="N30064" s="120"/>
      <c r="U30064" s="121"/>
      <c r="V30064" s="122"/>
      <c r="W30064" s="123"/>
      <c r="AC30064" s="123"/>
    </row>
    <row r="30065" spans="5:29" s="2" customFormat="1">
      <c r="E30065" s="120"/>
      <c r="M30065" s="120"/>
      <c r="N30065" s="120"/>
      <c r="U30065" s="121"/>
      <c r="V30065" s="122"/>
      <c r="W30065" s="123"/>
      <c r="AC30065" s="123"/>
    </row>
    <row r="30066" spans="5:29" s="2" customFormat="1">
      <c r="E30066" s="120"/>
      <c r="M30066" s="120"/>
      <c r="N30066" s="120"/>
      <c r="U30066" s="121"/>
      <c r="V30066" s="122"/>
      <c r="W30066" s="123"/>
      <c r="AC30066" s="123"/>
    </row>
    <row r="30067" spans="5:29" s="2" customFormat="1">
      <c r="E30067" s="120"/>
      <c r="M30067" s="120"/>
      <c r="N30067" s="120"/>
      <c r="U30067" s="121"/>
      <c r="V30067" s="122"/>
      <c r="W30067" s="123"/>
      <c r="AC30067" s="123"/>
    </row>
    <row r="30068" spans="5:29" s="2" customFormat="1">
      <c r="E30068" s="120"/>
      <c r="M30068" s="120"/>
      <c r="N30068" s="120"/>
      <c r="U30068" s="121"/>
      <c r="V30068" s="122"/>
      <c r="W30068" s="123"/>
      <c r="AC30068" s="123"/>
    </row>
    <row r="30069" spans="5:29" s="2" customFormat="1">
      <c r="E30069" s="120"/>
      <c r="M30069" s="120"/>
      <c r="N30069" s="120"/>
      <c r="U30069" s="121"/>
      <c r="V30069" s="122"/>
      <c r="W30069" s="123"/>
      <c r="AC30069" s="123"/>
    </row>
    <row r="30070" spans="5:29" s="2" customFormat="1">
      <c r="E30070" s="120"/>
      <c r="M30070" s="120"/>
      <c r="N30070" s="120"/>
      <c r="U30070" s="121"/>
      <c r="V30070" s="122"/>
      <c r="W30070" s="123"/>
      <c r="AC30070" s="123"/>
    </row>
    <row r="30071" spans="5:29" s="2" customFormat="1">
      <c r="E30071" s="120"/>
      <c r="M30071" s="120"/>
      <c r="N30071" s="120"/>
      <c r="U30071" s="121"/>
      <c r="V30071" s="122"/>
      <c r="W30071" s="123"/>
      <c r="AC30071" s="123"/>
    </row>
    <row r="30072" spans="5:29" s="2" customFormat="1">
      <c r="E30072" s="120"/>
      <c r="M30072" s="120"/>
      <c r="N30072" s="120"/>
      <c r="U30072" s="121"/>
      <c r="V30072" s="122"/>
      <c r="W30072" s="123"/>
      <c r="AC30072" s="123"/>
    </row>
    <row r="30073" spans="5:29" s="2" customFormat="1">
      <c r="E30073" s="120"/>
      <c r="M30073" s="120"/>
      <c r="N30073" s="120"/>
      <c r="U30073" s="121"/>
      <c r="V30073" s="122"/>
      <c r="W30073" s="123"/>
      <c r="AC30073" s="123"/>
    </row>
    <row r="30074" spans="5:29" s="2" customFormat="1">
      <c r="E30074" s="120"/>
      <c r="M30074" s="120"/>
      <c r="N30074" s="120"/>
      <c r="U30074" s="121"/>
      <c r="V30074" s="122"/>
      <c r="W30074" s="123"/>
      <c r="AC30074" s="123"/>
    </row>
    <row r="30075" spans="5:29" s="2" customFormat="1">
      <c r="E30075" s="120"/>
      <c r="M30075" s="120"/>
      <c r="N30075" s="120"/>
      <c r="U30075" s="121"/>
      <c r="V30075" s="122"/>
      <c r="W30075" s="123"/>
      <c r="AC30075" s="123"/>
    </row>
    <row r="30076" spans="5:29" s="2" customFormat="1">
      <c r="E30076" s="120"/>
      <c r="M30076" s="120"/>
      <c r="N30076" s="120"/>
      <c r="U30076" s="121"/>
      <c r="V30076" s="122"/>
      <c r="W30076" s="123"/>
      <c r="AC30076" s="123"/>
    </row>
    <row r="30077" spans="5:29" s="2" customFormat="1">
      <c r="E30077" s="120"/>
      <c r="M30077" s="120"/>
      <c r="N30077" s="120"/>
      <c r="U30077" s="121"/>
      <c r="V30077" s="122"/>
      <c r="W30077" s="123"/>
      <c r="AC30077" s="123"/>
    </row>
    <row r="30078" spans="5:29" s="2" customFormat="1">
      <c r="E30078" s="120"/>
      <c r="M30078" s="120"/>
      <c r="N30078" s="120"/>
      <c r="U30078" s="121"/>
      <c r="V30078" s="122"/>
      <c r="W30078" s="123"/>
      <c r="AC30078" s="123"/>
    </row>
    <row r="30079" spans="5:29" s="2" customFormat="1">
      <c r="E30079" s="120"/>
      <c r="M30079" s="120"/>
      <c r="N30079" s="120"/>
      <c r="U30079" s="121"/>
      <c r="V30079" s="122"/>
      <c r="W30079" s="123"/>
      <c r="AC30079" s="123"/>
    </row>
    <row r="30080" spans="5:29" s="2" customFormat="1">
      <c r="E30080" s="120"/>
      <c r="M30080" s="120"/>
      <c r="N30080" s="120"/>
      <c r="U30080" s="121"/>
      <c r="V30080" s="122"/>
      <c r="W30080" s="123"/>
      <c r="AC30080" s="123"/>
    </row>
    <row r="30081" spans="5:29" s="2" customFormat="1">
      <c r="E30081" s="120"/>
      <c r="M30081" s="120"/>
      <c r="N30081" s="120"/>
      <c r="U30081" s="121"/>
      <c r="V30081" s="122"/>
      <c r="W30081" s="123"/>
      <c r="AC30081" s="123"/>
    </row>
    <row r="30082" spans="5:29" s="2" customFormat="1">
      <c r="E30082" s="120"/>
      <c r="M30082" s="120"/>
      <c r="N30082" s="120"/>
      <c r="U30082" s="121"/>
      <c r="V30082" s="122"/>
      <c r="W30082" s="123"/>
      <c r="AC30082" s="123"/>
    </row>
    <row r="30083" spans="5:29" s="2" customFormat="1">
      <c r="E30083" s="120"/>
      <c r="M30083" s="120"/>
      <c r="N30083" s="120"/>
      <c r="U30083" s="121"/>
      <c r="V30083" s="122"/>
      <c r="W30083" s="123"/>
      <c r="AC30083" s="123"/>
    </row>
    <row r="30084" spans="5:29" s="2" customFormat="1">
      <c r="E30084" s="120"/>
      <c r="M30084" s="120"/>
      <c r="N30084" s="120"/>
      <c r="U30084" s="121"/>
      <c r="V30084" s="122"/>
      <c r="W30084" s="123"/>
      <c r="AC30084" s="123"/>
    </row>
    <row r="30085" spans="5:29" s="2" customFormat="1">
      <c r="E30085" s="120"/>
      <c r="M30085" s="120"/>
      <c r="N30085" s="120"/>
      <c r="U30085" s="121"/>
      <c r="V30085" s="122"/>
      <c r="W30085" s="123"/>
      <c r="AC30085" s="123"/>
    </row>
    <row r="30086" spans="5:29" s="2" customFormat="1">
      <c r="E30086" s="120"/>
      <c r="M30086" s="120"/>
      <c r="N30086" s="120"/>
      <c r="U30086" s="121"/>
      <c r="V30086" s="122"/>
      <c r="W30086" s="123"/>
      <c r="AC30086" s="123"/>
    </row>
    <row r="30087" spans="5:29" s="2" customFormat="1">
      <c r="E30087" s="120"/>
      <c r="M30087" s="120"/>
      <c r="N30087" s="120"/>
      <c r="U30087" s="121"/>
      <c r="V30087" s="122"/>
      <c r="W30087" s="123"/>
      <c r="AC30087" s="123"/>
    </row>
    <row r="30088" spans="5:29" s="2" customFormat="1">
      <c r="E30088" s="120"/>
      <c r="M30088" s="120"/>
      <c r="N30088" s="120"/>
      <c r="U30088" s="121"/>
      <c r="V30088" s="122"/>
      <c r="W30088" s="123"/>
      <c r="AC30088" s="123"/>
    </row>
    <row r="30089" spans="5:29" s="2" customFormat="1">
      <c r="E30089" s="120"/>
      <c r="M30089" s="120"/>
      <c r="N30089" s="120"/>
      <c r="U30089" s="121"/>
      <c r="V30089" s="122"/>
      <c r="W30089" s="123"/>
      <c r="AC30089" s="123"/>
    </row>
    <row r="30090" spans="5:29" s="2" customFormat="1">
      <c r="E30090" s="120"/>
      <c r="M30090" s="120"/>
      <c r="N30090" s="120"/>
      <c r="U30090" s="121"/>
      <c r="V30090" s="122"/>
      <c r="W30090" s="123"/>
      <c r="AC30090" s="123"/>
    </row>
    <row r="30091" spans="5:29" s="2" customFormat="1">
      <c r="E30091" s="120"/>
      <c r="M30091" s="120"/>
      <c r="N30091" s="120"/>
      <c r="U30091" s="121"/>
      <c r="V30091" s="122"/>
      <c r="W30091" s="123"/>
      <c r="AC30091" s="123"/>
    </row>
    <row r="30092" spans="5:29" s="2" customFormat="1">
      <c r="E30092" s="120"/>
      <c r="M30092" s="120"/>
      <c r="N30092" s="120"/>
      <c r="U30092" s="121"/>
      <c r="V30092" s="122"/>
      <c r="W30092" s="123"/>
      <c r="AC30092" s="123"/>
    </row>
    <row r="30093" spans="5:29" s="2" customFormat="1">
      <c r="E30093" s="120"/>
      <c r="M30093" s="120"/>
      <c r="N30093" s="120"/>
      <c r="U30093" s="121"/>
      <c r="V30093" s="122"/>
      <c r="W30093" s="123"/>
      <c r="AC30093" s="123"/>
    </row>
    <row r="30094" spans="5:29" s="2" customFormat="1">
      <c r="E30094" s="120"/>
      <c r="M30094" s="120"/>
      <c r="N30094" s="120"/>
      <c r="U30094" s="121"/>
      <c r="V30094" s="122"/>
      <c r="W30094" s="123"/>
      <c r="AC30094" s="123"/>
    </row>
    <row r="30095" spans="5:29" s="2" customFormat="1">
      <c r="E30095" s="120"/>
      <c r="M30095" s="120"/>
      <c r="N30095" s="120"/>
      <c r="U30095" s="121"/>
      <c r="V30095" s="122"/>
      <c r="W30095" s="123"/>
      <c r="AC30095" s="123"/>
    </row>
    <row r="30096" spans="5:29" s="2" customFormat="1">
      <c r="E30096" s="120"/>
      <c r="M30096" s="120"/>
      <c r="N30096" s="120"/>
      <c r="U30096" s="121"/>
      <c r="V30096" s="122"/>
      <c r="W30096" s="123"/>
      <c r="AC30096" s="123"/>
    </row>
    <row r="30097" spans="5:29" s="2" customFormat="1">
      <c r="E30097" s="120"/>
      <c r="M30097" s="120"/>
      <c r="N30097" s="120"/>
      <c r="U30097" s="121"/>
      <c r="V30097" s="122"/>
      <c r="W30097" s="123"/>
      <c r="AC30097" s="123"/>
    </row>
    <row r="30098" spans="5:29" s="2" customFormat="1">
      <c r="E30098" s="120"/>
      <c r="M30098" s="120"/>
      <c r="N30098" s="120"/>
      <c r="U30098" s="121"/>
      <c r="V30098" s="122"/>
      <c r="W30098" s="123"/>
      <c r="AC30098" s="123"/>
    </row>
    <row r="30099" spans="5:29" s="2" customFormat="1">
      <c r="E30099" s="120"/>
      <c r="M30099" s="120"/>
      <c r="N30099" s="120"/>
      <c r="U30099" s="121"/>
      <c r="V30099" s="122"/>
      <c r="W30099" s="123"/>
      <c r="AC30099" s="123"/>
    </row>
    <row r="30100" spans="5:29" s="2" customFormat="1">
      <c r="E30100" s="120"/>
      <c r="M30100" s="120"/>
      <c r="N30100" s="120"/>
      <c r="U30100" s="121"/>
      <c r="V30100" s="122"/>
      <c r="W30100" s="123"/>
      <c r="AC30100" s="123"/>
    </row>
    <row r="30101" spans="5:29" s="2" customFormat="1">
      <c r="E30101" s="120"/>
      <c r="M30101" s="120"/>
      <c r="N30101" s="120"/>
      <c r="U30101" s="121"/>
      <c r="V30101" s="122"/>
      <c r="W30101" s="123"/>
      <c r="AC30101" s="123"/>
    </row>
    <row r="30102" spans="5:29" s="2" customFormat="1">
      <c r="E30102" s="120"/>
      <c r="M30102" s="120"/>
      <c r="N30102" s="120"/>
      <c r="U30102" s="121"/>
      <c r="V30102" s="122"/>
      <c r="W30102" s="123"/>
      <c r="AC30102" s="123"/>
    </row>
    <row r="30103" spans="5:29" s="2" customFormat="1">
      <c r="E30103" s="120"/>
      <c r="M30103" s="120"/>
      <c r="N30103" s="120"/>
      <c r="U30103" s="121"/>
      <c r="V30103" s="122"/>
      <c r="W30103" s="123"/>
      <c r="AC30103" s="123"/>
    </row>
    <row r="30104" spans="5:29" s="2" customFormat="1">
      <c r="E30104" s="120"/>
      <c r="M30104" s="120"/>
      <c r="N30104" s="120"/>
      <c r="U30104" s="121"/>
      <c r="V30104" s="122"/>
      <c r="W30104" s="123"/>
      <c r="AC30104" s="123"/>
    </row>
    <row r="30105" spans="5:29" s="2" customFormat="1">
      <c r="E30105" s="120"/>
      <c r="M30105" s="120"/>
      <c r="N30105" s="120"/>
      <c r="U30105" s="121"/>
      <c r="V30105" s="122"/>
      <c r="W30105" s="123"/>
      <c r="AC30105" s="123"/>
    </row>
    <row r="30106" spans="5:29" s="2" customFormat="1">
      <c r="E30106" s="120"/>
      <c r="M30106" s="120"/>
      <c r="N30106" s="120"/>
      <c r="U30106" s="121"/>
      <c r="V30106" s="122"/>
      <c r="W30106" s="123"/>
      <c r="AC30106" s="123"/>
    </row>
    <row r="30107" spans="5:29" s="2" customFormat="1">
      <c r="E30107" s="120"/>
      <c r="M30107" s="120"/>
      <c r="N30107" s="120"/>
      <c r="U30107" s="121"/>
      <c r="V30107" s="122"/>
      <c r="W30107" s="123"/>
      <c r="AC30107" s="123"/>
    </row>
    <row r="30108" spans="5:29" s="2" customFormat="1">
      <c r="E30108" s="120"/>
      <c r="M30108" s="120"/>
      <c r="N30108" s="120"/>
      <c r="U30108" s="121"/>
      <c r="V30108" s="122"/>
      <c r="W30108" s="123"/>
      <c r="AC30108" s="123"/>
    </row>
    <row r="30109" spans="5:29" s="2" customFormat="1">
      <c r="E30109" s="120"/>
      <c r="M30109" s="120"/>
      <c r="N30109" s="120"/>
      <c r="U30109" s="121"/>
      <c r="V30109" s="122"/>
      <c r="W30109" s="123"/>
      <c r="AC30109" s="123"/>
    </row>
    <row r="30110" spans="5:29" s="2" customFormat="1">
      <c r="E30110" s="120"/>
      <c r="M30110" s="120"/>
      <c r="N30110" s="120"/>
      <c r="U30110" s="121"/>
      <c r="V30110" s="122"/>
      <c r="W30110" s="123"/>
      <c r="AC30110" s="123"/>
    </row>
    <row r="30111" spans="5:29" s="2" customFormat="1">
      <c r="E30111" s="120"/>
      <c r="M30111" s="120"/>
      <c r="N30111" s="120"/>
      <c r="U30111" s="121"/>
      <c r="V30111" s="122"/>
      <c r="W30111" s="123"/>
      <c r="AC30111" s="123"/>
    </row>
    <row r="30112" spans="5:29" s="2" customFormat="1">
      <c r="E30112" s="120"/>
      <c r="M30112" s="120"/>
      <c r="N30112" s="120"/>
      <c r="U30112" s="121"/>
      <c r="V30112" s="122"/>
      <c r="W30112" s="123"/>
      <c r="AC30112" s="123"/>
    </row>
    <row r="30113" spans="5:29" s="2" customFormat="1">
      <c r="E30113" s="120"/>
      <c r="M30113" s="120"/>
      <c r="N30113" s="120"/>
      <c r="U30113" s="121"/>
      <c r="V30113" s="122"/>
      <c r="W30113" s="123"/>
      <c r="AC30113" s="123"/>
    </row>
    <row r="30114" spans="5:29" s="2" customFormat="1">
      <c r="E30114" s="120"/>
      <c r="M30114" s="120"/>
      <c r="N30114" s="120"/>
      <c r="U30114" s="121"/>
      <c r="V30114" s="122"/>
      <c r="W30114" s="123"/>
      <c r="AC30114" s="123"/>
    </row>
    <row r="30115" spans="5:29" s="2" customFormat="1">
      <c r="E30115" s="120"/>
      <c r="M30115" s="120"/>
      <c r="N30115" s="120"/>
      <c r="U30115" s="121"/>
      <c r="V30115" s="122"/>
      <c r="W30115" s="123"/>
      <c r="AC30115" s="123"/>
    </row>
    <row r="30116" spans="5:29" s="2" customFormat="1">
      <c r="E30116" s="120"/>
      <c r="M30116" s="120"/>
      <c r="N30116" s="120"/>
      <c r="U30116" s="121"/>
      <c r="V30116" s="122"/>
      <c r="W30116" s="123"/>
      <c r="AC30116" s="123"/>
    </row>
    <row r="30117" spans="5:29" s="2" customFormat="1">
      <c r="E30117" s="120"/>
      <c r="M30117" s="120"/>
      <c r="N30117" s="120"/>
      <c r="U30117" s="121"/>
      <c r="V30117" s="122"/>
      <c r="W30117" s="123"/>
      <c r="AC30117" s="123"/>
    </row>
    <row r="30118" spans="5:29" s="2" customFormat="1">
      <c r="E30118" s="120"/>
      <c r="M30118" s="120"/>
      <c r="N30118" s="120"/>
      <c r="U30118" s="121"/>
      <c r="V30118" s="122"/>
      <c r="W30118" s="123"/>
      <c r="AC30118" s="123"/>
    </row>
    <row r="30119" spans="5:29" s="2" customFormat="1">
      <c r="E30119" s="120"/>
      <c r="M30119" s="120"/>
      <c r="N30119" s="120"/>
      <c r="U30119" s="121"/>
      <c r="V30119" s="122"/>
      <c r="W30119" s="123"/>
      <c r="AC30119" s="123"/>
    </row>
    <row r="30120" spans="5:29" s="2" customFormat="1">
      <c r="E30120" s="120"/>
      <c r="M30120" s="120"/>
      <c r="N30120" s="120"/>
      <c r="U30120" s="121"/>
      <c r="V30120" s="122"/>
      <c r="W30120" s="123"/>
      <c r="AC30120" s="123"/>
    </row>
    <row r="30121" spans="5:29" s="2" customFormat="1">
      <c r="E30121" s="120"/>
      <c r="M30121" s="120"/>
      <c r="N30121" s="120"/>
      <c r="U30121" s="121"/>
      <c r="V30121" s="122"/>
      <c r="W30121" s="123"/>
      <c r="AC30121" s="123"/>
    </row>
    <row r="30122" spans="5:29" s="2" customFormat="1">
      <c r="E30122" s="120"/>
      <c r="M30122" s="120"/>
      <c r="N30122" s="120"/>
      <c r="U30122" s="121"/>
      <c r="V30122" s="122"/>
      <c r="W30122" s="123"/>
      <c r="AC30122" s="123"/>
    </row>
    <row r="30123" spans="5:29" s="2" customFormat="1">
      <c r="E30123" s="120"/>
      <c r="M30123" s="120"/>
      <c r="N30123" s="120"/>
      <c r="U30123" s="121"/>
      <c r="V30123" s="122"/>
      <c r="W30123" s="123"/>
      <c r="AC30123" s="123"/>
    </row>
    <row r="30124" spans="5:29" s="2" customFormat="1">
      <c r="E30124" s="120"/>
      <c r="M30124" s="120"/>
      <c r="N30124" s="120"/>
      <c r="U30124" s="121"/>
      <c r="V30124" s="122"/>
      <c r="W30124" s="123"/>
      <c r="AC30124" s="123"/>
    </row>
    <row r="30125" spans="5:29" s="2" customFormat="1">
      <c r="E30125" s="120"/>
      <c r="M30125" s="120"/>
      <c r="N30125" s="120"/>
      <c r="U30125" s="121"/>
      <c r="V30125" s="122"/>
      <c r="W30125" s="123"/>
      <c r="AC30125" s="123"/>
    </row>
    <row r="30126" spans="5:29" s="2" customFormat="1">
      <c r="E30126" s="120"/>
      <c r="M30126" s="120"/>
      <c r="N30126" s="120"/>
      <c r="U30126" s="121"/>
      <c r="V30126" s="122"/>
      <c r="W30126" s="123"/>
      <c r="AC30126" s="123"/>
    </row>
    <row r="30127" spans="5:29" s="2" customFormat="1">
      <c r="E30127" s="120"/>
      <c r="M30127" s="120"/>
      <c r="N30127" s="120"/>
      <c r="U30127" s="121"/>
      <c r="V30127" s="122"/>
      <c r="W30127" s="123"/>
      <c r="AC30127" s="123"/>
    </row>
    <row r="30128" spans="5:29" s="2" customFormat="1">
      <c r="E30128" s="120"/>
      <c r="M30128" s="120"/>
      <c r="N30128" s="120"/>
      <c r="U30128" s="121"/>
      <c r="V30128" s="122"/>
      <c r="W30128" s="123"/>
      <c r="AC30128" s="123"/>
    </row>
    <row r="30129" spans="5:29" s="2" customFormat="1">
      <c r="E30129" s="120"/>
      <c r="M30129" s="120"/>
      <c r="N30129" s="120"/>
      <c r="U30129" s="121"/>
      <c r="V30129" s="122"/>
      <c r="W30129" s="123"/>
      <c r="AC30129" s="123"/>
    </row>
    <row r="30130" spans="5:29" s="2" customFormat="1">
      <c r="E30130" s="120"/>
      <c r="M30130" s="120"/>
      <c r="N30130" s="120"/>
      <c r="U30130" s="121"/>
      <c r="V30130" s="122"/>
      <c r="W30130" s="123"/>
      <c r="AC30130" s="123"/>
    </row>
    <row r="30131" spans="5:29" s="2" customFormat="1">
      <c r="E30131" s="120"/>
      <c r="M30131" s="120"/>
      <c r="N30131" s="120"/>
      <c r="U30131" s="121"/>
      <c r="V30131" s="122"/>
      <c r="W30131" s="123"/>
      <c r="AC30131" s="123"/>
    </row>
    <row r="30132" spans="5:29" s="2" customFormat="1">
      <c r="E30132" s="120"/>
      <c r="M30132" s="120"/>
      <c r="N30132" s="120"/>
      <c r="U30132" s="121"/>
      <c r="V30132" s="122"/>
      <c r="W30132" s="123"/>
      <c r="AC30132" s="123"/>
    </row>
    <row r="30133" spans="5:29" s="2" customFormat="1">
      <c r="E30133" s="120"/>
      <c r="M30133" s="120"/>
      <c r="N30133" s="120"/>
      <c r="U30133" s="121"/>
      <c r="V30133" s="122"/>
      <c r="W30133" s="123"/>
      <c r="AC30133" s="123"/>
    </row>
    <row r="30134" spans="5:29" s="2" customFormat="1">
      <c r="E30134" s="120"/>
      <c r="M30134" s="120"/>
      <c r="N30134" s="120"/>
      <c r="U30134" s="121"/>
      <c r="V30134" s="122"/>
      <c r="W30134" s="123"/>
      <c r="AC30134" s="123"/>
    </row>
    <row r="30135" spans="5:29" s="2" customFormat="1">
      <c r="E30135" s="120"/>
      <c r="M30135" s="120"/>
      <c r="N30135" s="120"/>
      <c r="U30135" s="121"/>
      <c r="V30135" s="122"/>
      <c r="W30135" s="123"/>
      <c r="AC30135" s="123"/>
    </row>
    <row r="30136" spans="5:29" s="2" customFormat="1">
      <c r="E30136" s="120"/>
      <c r="M30136" s="120"/>
      <c r="N30136" s="120"/>
      <c r="U30136" s="121"/>
      <c r="V30136" s="122"/>
      <c r="W30136" s="123"/>
      <c r="AC30136" s="123"/>
    </row>
    <row r="30137" spans="5:29" s="2" customFormat="1">
      <c r="E30137" s="120"/>
      <c r="M30137" s="120"/>
      <c r="N30137" s="120"/>
      <c r="U30137" s="121"/>
      <c r="V30137" s="122"/>
      <c r="W30137" s="123"/>
      <c r="AC30137" s="123"/>
    </row>
    <row r="30138" spans="5:29" s="2" customFormat="1">
      <c r="E30138" s="120"/>
      <c r="M30138" s="120"/>
      <c r="N30138" s="120"/>
      <c r="U30138" s="121"/>
      <c r="V30138" s="122"/>
      <c r="W30138" s="123"/>
      <c r="AC30138" s="123"/>
    </row>
    <row r="30139" spans="5:29" s="2" customFormat="1">
      <c r="E30139" s="120"/>
      <c r="M30139" s="120"/>
      <c r="N30139" s="120"/>
      <c r="U30139" s="121"/>
      <c r="V30139" s="122"/>
      <c r="W30139" s="123"/>
      <c r="AC30139" s="123"/>
    </row>
    <row r="30140" spans="5:29" s="2" customFormat="1">
      <c r="E30140" s="120"/>
      <c r="M30140" s="120"/>
      <c r="N30140" s="120"/>
      <c r="U30140" s="121"/>
      <c r="V30140" s="122"/>
      <c r="W30140" s="123"/>
      <c r="AC30140" s="123"/>
    </row>
    <row r="30141" spans="5:29" s="2" customFormat="1">
      <c r="E30141" s="120"/>
      <c r="M30141" s="120"/>
      <c r="N30141" s="120"/>
      <c r="U30141" s="121"/>
      <c r="V30141" s="122"/>
      <c r="W30141" s="123"/>
      <c r="AC30141" s="123"/>
    </row>
    <row r="30142" spans="5:29" s="2" customFormat="1">
      <c r="E30142" s="120"/>
      <c r="M30142" s="120"/>
      <c r="N30142" s="120"/>
      <c r="U30142" s="121"/>
      <c r="V30142" s="122"/>
      <c r="W30142" s="123"/>
      <c r="AC30142" s="123"/>
    </row>
    <row r="30143" spans="5:29" s="2" customFormat="1">
      <c r="E30143" s="120"/>
      <c r="M30143" s="120"/>
      <c r="N30143" s="120"/>
      <c r="U30143" s="121"/>
      <c r="V30143" s="122"/>
      <c r="W30143" s="123"/>
      <c r="AC30143" s="123"/>
    </row>
    <row r="30144" spans="5:29" s="2" customFormat="1">
      <c r="E30144" s="120"/>
      <c r="M30144" s="120"/>
      <c r="N30144" s="120"/>
      <c r="U30144" s="121"/>
      <c r="V30144" s="122"/>
      <c r="W30144" s="123"/>
      <c r="AC30144" s="123"/>
    </row>
    <row r="30145" spans="5:29" s="2" customFormat="1">
      <c r="E30145" s="120"/>
      <c r="M30145" s="120"/>
      <c r="N30145" s="120"/>
      <c r="U30145" s="121"/>
      <c r="V30145" s="122"/>
      <c r="W30145" s="123"/>
      <c r="AC30145" s="123"/>
    </row>
    <row r="30146" spans="5:29" s="2" customFormat="1">
      <c r="E30146" s="120"/>
      <c r="M30146" s="120"/>
      <c r="N30146" s="120"/>
      <c r="U30146" s="121"/>
      <c r="V30146" s="122"/>
      <c r="W30146" s="123"/>
      <c r="AC30146" s="123"/>
    </row>
    <row r="30147" spans="5:29" s="2" customFormat="1">
      <c r="E30147" s="120"/>
      <c r="M30147" s="120"/>
      <c r="N30147" s="120"/>
      <c r="U30147" s="121"/>
      <c r="V30147" s="122"/>
      <c r="W30147" s="123"/>
      <c r="AC30147" s="123"/>
    </row>
    <row r="30148" spans="5:29" s="2" customFormat="1">
      <c r="E30148" s="120"/>
      <c r="M30148" s="120"/>
      <c r="N30148" s="120"/>
      <c r="U30148" s="121"/>
      <c r="V30148" s="122"/>
      <c r="W30148" s="123"/>
      <c r="AC30148" s="123"/>
    </row>
    <row r="30149" spans="5:29" s="2" customFormat="1">
      <c r="E30149" s="120"/>
      <c r="M30149" s="120"/>
      <c r="N30149" s="120"/>
      <c r="U30149" s="121"/>
      <c r="V30149" s="122"/>
      <c r="W30149" s="123"/>
      <c r="AC30149" s="123"/>
    </row>
    <row r="30150" spans="5:29" s="2" customFormat="1">
      <c r="E30150" s="120"/>
      <c r="M30150" s="120"/>
      <c r="N30150" s="120"/>
      <c r="U30150" s="121"/>
      <c r="V30150" s="122"/>
      <c r="W30150" s="123"/>
      <c r="AC30150" s="123"/>
    </row>
    <row r="30151" spans="5:29" s="2" customFormat="1">
      <c r="E30151" s="120"/>
      <c r="M30151" s="120"/>
      <c r="N30151" s="120"/>
      <c r="U30151" s="121"/>
      <c r="V30151" s="122"/>
      <c r="W30151" s="123"/>
      <c r="AC30151" s="123"/>
    </row>
    <row r="30152" spans="5:29" s="2" customFormat="1">
      <c r="E30152" s="120"/>
      <c r="M30152" s="120"/>
      <c r="N30152" s="120"/>
      <c r="U30152" s="121"/>
      <c r="V30152" s="122"/>
      <c r="W30152" s="123"/>
      <c r="AC30152" s="123"/>
    </row>
    <row r="30153" spans="5:29" s="2" customFormat="1">
      <c r="E30153" s="120"/>
      <c r="M30153" s="120"/>
      <c r="N30153" s="120"/>
      <c r="U30153" s="121"/>
      <c r="V30153" s="122"/>
      <c r="W30153" s="123"/>
      <c r="AC30153" s="123"/>
    </row>
    <row r="30154" spans="5:29" s="2" customFormat="1">
      <c r="E30154" s="120"/>
      <c r="M30154" s="120"/>
      <c r="N30154" s="120"/>
      <c r="U30154" s="121"/>
      <c r="V30154" s="122"/>
      <c r="W30154" s="123"/>
      <c r="AC30154" s="123"/>
    </row>
    <row r="30155" spans="5:29" s="2" customFormat="1">
      <c r="E30155" s="120"/>
      <c r="M30155" s="120"/>
      <c r="N30155" s="120"/>
      <c r="U30155" s="121"/>
      <c r="V30155" s="122"/>
      <c r="W30155" s="123"/>
      <c r="AC30155" s="123"/>
    </row>
    <row r="30156" spans="5:29" s="2" customFormat="1">
      <c r="E30156" s="120"/>
      <c r="M30156" s="120"/>
      <c r="N30156" s="120"/>
      <c r="U30156" s="121"/>
      <c r="V30156" s="122"/>
      <c r="W30156" s="123"/>
      <c r="AC30156" s="123"/>
    </row>
    <row r="30157" spans="5:29" s="2" customFormat="1">
      <c r="E30157" s="120"/>
      <c r="M30157" s="120"/>
      <c r="N30157" s="120"/>
      <c r="U30157" s="121"/>
      <c r="V30157" s="122"/>
      <c r="W30157" s="123"/>
      <c r="AC30157" s="123"/>
    </row>
    <row r="30158" spans="5:29" s="2" customFormat="1">
      <c r="E30158" s="120"/>
      <c r="M30158" s="120"/>
      <c r="N30158" s="120"/>
      <c r="U30158" s="121"/>
      <c r="V30158" s="122"/>
      <c r="W30158" s="123"/>
      <c r="AC30158" s="123"/>
    </row>
    <row r="30159" spans="5:29" s="2" customFormat="1">
      <c r="E30159" s="120"/>
      <c r="M30159" s="120"/>
      <c r="N30159" s="120"/>
      <c r="U30159" s="121"/>
      <c r="V30159" s="122"/>
      <c r="W30159" s="123"/>
      <c r="AC30159" s="123"/>
    </row>
    <row r="30160" spans="5:29" s="2" customFormat="1">
      <c r="E30160" s="120"/>
      <c r="M30160" s="120"/>
      <c r="N30160" s="120"/>
      <c r="U30160" s="121"/>
      <c r="V30160" s="122"/>
      <c r="W30160" s="123"/>
      <c r="AC30160" s="123"/>
    </row>
    <row r="30161" spans="5:29" s="2" customFormat="1">
      <c r="E30161" s="120"/>
      <c r="M30161" s="120"/>
      <c r="N30161" s="120"/>
      <c r="U30161" s="121"/>
      <c r="V30161" s="122"/>
      <c r="W30161" s="123"/>
      <c r="AC30161" s="123"/>
    </row>
    <row r="30162" spans="5:29" s="2" customFormat="1">
      <c r="E30162" s="120"/>
      <c r="M30162" s="120"/>
      <c r="N30162" s="120"/>
      <c r="U30162" s="121"/>
      <c r="V30162" s="122"/>
      <c r="W30162" s="123"/>
      <c r="AC30162" s="123"/>
    </row>
    <row r="30163" spans="5:29" s="2" customFormat="1">
      <c r="E30163" s="120"/>
      <c r="M30163" s="120"/>
      <c r="N30163" s="120"/>
      <c r="U30163" s="121"/>
      <c r="V30163" s="122"/>
      <c r="W30163" s="123"/>
      <c r="AC30163" s="123"/>
    </row>
    <row r="30164" spans="5:29" s="2" customFormat="1">
      <c r="E30164" s="120"/>
      <c r="M30164" s="120"/>
      <c r="N30164" s="120"/>
      <c r="U30164" s="121"/>
      <c r="V30164" s="122"/>
      <c r="W30164" s="123"/>
      <c r="AC30164" s="123"/>
    </row>
    <row r="30165" spans="5:29" s="2" customFormat="1">
      <c r="E30165" s="120"/>
      <c r="M30165" s="120"/>
      <c r="N30165" s="120"/>
      <c r="U30165" s="121"/>
      <c r="V30165" s="122"/>
      <c r="W30165" s="123"/>
      <c r="AC30165" s="123"/>
    </row>
    <row r="30166" spans="5:29" s="2" customFormat="1">
      <c r="E30166" s="120"/>
      <c r="M30166" s="120"/>
      <c r="N30166" s="120"/>
      <c r="U30166" s="121"/>
      <c r="V30166" s="122"/>
      <c r="W30166" s="123"/>
      <c r="AC30166" s="123"/>
    </row>
    <row r="30167" spans="5:29" s="2" customFormat="1">
      <c r="E30167" s="120"/>
      <c r="M30167" s="120"/>
      <c r="N30167" s="120"/>
      <c r="U30167" s="121"/>
      <c r="V30167" s="122"/>
      <c r="W30167" s="123"/>
      <c r="AC30167" s="123"/>
    </row>
    <row r="30168" spans="5:29" s="2" customFormat="1">
      <c r="E30168" s="120"/>
      <c r="M30168" s="120"/>
      <c r="N30168" s="120"/>
      <c r="U30168" s="121"/>
      <c r="V30168" s="122"/>
      <c r="W30168" s="123"/>
      <c r="AC30168" s="123"/>
    </row>
    <row r="30169" spans="5:29" s="2" customFormat="1">
      <c r="E30169" s="120"/>
      <c r="M30169" s="120"/>
      <c r="N30169" s="120"/>
      <c r="U30169" s="121"/>
      <c r="V30169" s="122"/>
      <c r="W30169" s="123"/>
      <c r="AC30169" s="123"/>
    </row>
    <row r="30170" spans="5:29" s="2" customFormat="1">
      <c r="E30170" s="120"/>
      <c r="M30170" s="120"/>
      <c r="N30170" s="120"/>
      <c r="U30170" s="121"/>
      <c r="V30170" s="122"/>
      <c r="W30170" s="123"/>
      <c r="AC30170" s="123"/>
    </row>
    <row r="30171" spans="5:29" s="2" customFormat="1">
      <c r="E30171" s="120"/>
      <c r="M30171" s="120"/>
      <c r="N30171" s="120"/>
      <c r="U30171" s="121"/>
      <c r="V30171" s="122"/>
      <c r="W30171" s="123"/>
      <c r="AC30171" s="123"/>
    </row>
    <row r="30172" spans="5:29" s="2" customFormat="1">
      <c r="E30172" s="120"/>
      <c r="M30172" s="120"/>
      <c r="N30172" s="120"/>
      <c r="U30172" s="121"/>
      <c r="V30172" s="122"/>
      <c r="W30172" s="123"/>
      <c r="AC30172" s="123"/>
    </row>
    <row r="30173" spans="5:29" s="2" customFormat="1">
      <c r="E30173" s="120"/>
      <c r="M30173" s="120"/>
      <c r="N30173" s="120"/>
      <c r="U30173" s="121"/>
      <c r="V30173" s="122"/>
      <c r="W30173" s="123"/>
      <c r="AC30173" s="123"/>
    </row>
    <row r="30174" spans="5:29" s="2" customFormat="1">
      <c r="E30174" s="120"/>
      <c r="M30174" s="120"/>
      <c r="N30174" s="120"/>
      <c r="U30174" s="121"/>
      <c r="V30174" s="122"/>
      <c r="W30174" s="123"/>
      <c r="AC30174" s="123"/>
    </row>
    <row r="30175" spans="5:29" s="2" customFormat="1">
      <c r="E30175" s="120"/>
      <c r="M30175" s="120"/>
      <c r="N30175" s="120"/>
      <c r="U30175" s="121"/>
      <c r="V30175" s="122"/>
      <c r="W30175" s="123"/>
      <c r="AC30175" s="123"/>
    </row>
    <row r="30176" spans="5:29" s="2" customFormat="1">
      <c r="E30176" s="120"/>
      <c r="M30176" s="120"/>
      <c r="N30176" s="120"/>
      <c r="U30176" s="121"/>
      <c r="V30176" s="122"/>
      <c r="W30176" s="123"/>
      <c r="AC30176" s="123"/>
    </row>
    <row r="30177" spans="5:29" s="2" customFormat="1">
      <c r="E30177" s="120"/>
      <c r="M30177" s="120"/>
      <c r="N30177" s="120"/>
      <c r="U30177" s="121"/>
      <c r="V30177" s="122"/>
      <c r="W30177" s="123"/>
      <c r="AC30177" s="123"/>
    </row>
    <row r="30178" spans="5:29" s="2" customFormat="1">
      <c r="E30178" s="120"/>
      <c r="M30178" s="120"/>
      <c r="N30178" s="120"/>
      <c r="U30178" s="121"/>
      <c r="V30178" s="122"/>
      <c r="W30178" s="123"/>
      <c r="AC30178" s="123"/>
    </row>
    <row r="30179" spans="5:29" s="2" customFormat="1">
      <c r="E30179" s="120"/>
      <c r="M30179" s="120"/>
      <c r="N30179" s="120"/>
      <c r="U30179" s="121"/>
      <c r="V30179" s="122"/>
      <c r="W30179" s="123"/>
      <c r="AC30179" s="123"/>
    </row>
    <row r="30180" spans="5:29" s="2" customFormat="1">
      <c r="E30180" s="120"/>
      <c r="M30180" s="120"/>
      <c r="N30180" s="120"/>
      <c r="U30180" s="121"/>
      <c r="V30180" s="122"/>
      <c r="W30180" s="123"/>
      <c r="AC30180" s="123"/>
    </row>
    <row r="30181" spans="5:29" s="2" customFormat="1">
      <c r="E30181" s="120"/>
      <c r="M30181" s="120"/>
      <c r="N30181" s="120"/>
      <c r="U30181" s="121"/>
      <c r="V30181" s="122"/>
      <c r="W30181" s="123"/>
      <c r="AC30181" s="123"/>
    </row>
    <row r="30182" spans="5:29" s="2" customFormat="1">
      <c r="E30182" s="120"/>
      <c r="M30182" s="120"/>
      <c r="N30182" s="120"/>
      <c r="U30182" s="121"/>
      <c r="V30182" s="122"/>
      <c r="W30182" s="123"/>
      <c r="AC30182" s="123"/>
    </row>
    <row r="30183" spans="5:29" s="2" customFormat="1">
      <c r="E30183" s="120"/>
      <c r="M30183" s="120"/>
      <c r="N30183" s="120"/>
      <c r="U30183" s="121"/>
      <c r="V30183" s="122"/>
      <c r="W30183" s="123"/>
      <c r="AC30183" s="123"/>
    </row>
    <row r="30184" spans="5:29" s="2" customFormat="1">
      <c r="E30184" s="120"/>
      <c r="M30184" s="120"/>
      <c r="N30184" s="120"/>
      <c r="U30184" s="121"/>
      <c r="V30184" s="122"/>
      <c r="W30184" s="123"/>
      <c r="AC30184" s="123"/>
    </row>
    <row r="30185" spans="5:29" s="2" customFormat="1">
      <c r="E30185" s="120"/>
      <c r="M30185" s="120"/>
      <c r="N30185" s="120"/>
      <c r="U30185" s="121"/>
      <c r="V30185" s="122"/>
      <c r="W30185" s="123"/>
      <c r="AC30185" s="123"/>
    </row>
    <row r="30186" spans="5:29" s="2" customFormat="1">
      <c r="E30186" s="120"/>
      <c r="M30186" s="120"/>
      <c r="N30186" s="120"/>
      <c r="U30186" s="121"/>
      <c r="V30186" s="122"/>
      <c r="W30186" s="123"/>
      <c r="AC30186" s="123"/>
    </row>
    <row r="30187" spans="5:29" s="2" customFormat="1">
      <c r="E30187" s="120"/>
      <c r="M30187" s="120"/>
      <c r="N30187" s="120"/>
      <c r="U30187" s="121"/>
      <c r="V30187" s="122"/>
      <c r="W30187" s="123"/>
      <c r="AC30187" s="123"/>
    </row>
    <row r="30188" spans="5:29" s="2" customFormat="1">
      <c r="E30188" s="120"/>
      <c r="M30188" s="120"/>
      <c r="N30188" s="120"/>
      <c r="U30188" s="121"/>
      <c r="V30188" s="122"/>
      <c r="W30188" s="123"/>
      <c r="AC30188" s="123"/>
    </row>
    <row r="30189" spans="5:29" s="2" customFormat="1">
      <c r="E30189" s="120"/>
      <c r="M30189" s="120"/>
      <c r="N30189" s="120"/>
      <c r="U30189" s="121"/>
      <c r="V30189" s="122"/>
      <c r="W30189" s="123"/>
      <c r="AC30189" s="123"/>
    </row>
    <row r="30190" spans="5:29" s="2" customFormat="1">
      <c r="E30190" s="120"/>
      <c r="M30190" s="120"/>
      <c r="N30190" s="120"/>
      <c r="U30190" s="121"/>
      <c r="V30190" s="122"/>
      <c r="W30190" s="123"/>
      <c r="AC30190" s="123"/>
    </row>
    <row r="30191" spans="5:29" s="2" customFormat="1">
      <c r="E30191" s="120"/>
      <c r="M30191" s="120"/>
      <c r="N30191" s="120"/>
      <c r="U30191" s="121"/>
      <c r="V30191" s="122"/>
      <c r="W30191" s="123"/>
      <c r="AC30191" s="123"/>
    </row>
    <row r="30192" spans="5:29" s="2" customFormat="1">
      <c r="E30192" s="120"/>
      <c r="M30192" s="120"/>
      <c r="N30192" s="120"/>
      <c r="U30192" s="121"/>
      <c r="V30192" s="122"/>
      <c r="W30192" s="123"/>
      <c r="AC30192" s="123"/>
    </row>
    <row r="30193" spans="5:29" s="2" customFormat="1">
      <c r="E30193" s="120"/>
      <c r="M30193" s="120"/>
      <c r="N30193" s="120"/>
      <c r="U30193" s="121"/>
      <c r="V30193" s="122"/>
      <c r="W30193" s="123"/>
      <c r="AC30193" s="123"/>
    </row>
    <row r="30194" spans="5:29" s="2" customFormat="1">
      <c r="E30194" s="120"/>
      <c r="M30194" s="120"/>
      <c r="N30194" s="120"/>
      <c r="U30194" s="121"/>
      <c r="V30194" s="122"/>
      <c r="W30194" s="123"/>
      <c r="AC30194" s="123"/>
    </row>
    <row r="30195" spans="5:29" s="2" customFormat="1">
      <c r="E30195" s="120"/>
      <c r="M30195" s="120"/>
      <c r="N30195" s="120"/>
      <c r="U30195" s="121"/>
      <c r="V30195" s="122"/>
      <c r="W30195" s="123"/>
      <c r="AC30195" s="123"/>
    </row>
    <row r="30196" spans="5:29" s="2" customFormat="1">
      <c r="E30196" s="120"/>
      <c r="M30196" s="120"/>
      <c r="N30196" s="120"/>
      <c r="U30196" s="121"/>
      <c r="V30196" s="122"/>
      <c r="W30196" s="123"/>
      <c r="AC30196" s="123"/>
    </row>
    <row r="30197" spans="5:29" s="2" customFormat="1">
      <c r="E30197" s="120"/>
      <c r="M30197" s="120"/>
      <c r="N30197" s="120"/>
      <c r="U30197" s="121"/>
      <c r="V30197" s="122"/>
      <c r="W30197" s="123"/>
      <c r="AC30197" s="123"/>
    </row>
    <row r="30198" spans="5:29" s="2" customFormat="1">
      <c r="E30198" s="120"/>
      <c r="M30198" s="120"/>
      <c r="N30198" s="120"/>
      <c r="U30198" s="121"/>
      <c r="V30198" s="122"/>
      <c r="W30198" s="123"/>
      <c r="AC30198" s="123"/>
    </row>
    <row r="30199" spans="5:29" s="2" customFormat="1">
      <c r="E30199" s="120"/>
      <c r="M30199" s="120"/>
      <c r="N30199" s="120"/>
      <c r="U30199" s="121"/>
      <c r="V30199" s="122"/>
      <c r="W30199" s="123"/>
      <c r="AC30199" s="123"/>
    </row>
    <row r="30200" spans="5:29" s="2" customFormat="1">
      <c r="E30200" s="120"/>
      <c r="M30200" s="120"/>
      <c r="N30200" s="120"/>
      <c r="U30200" s="121"/>
      <c r="V30200" s="122"/>
      <c r="W30200" s="123"/>
      <c r="AC30200" s="123"/>
    </row>
    <row r="30201" spans="5:29" s="2" customFormat="1">
      <c r="E30201" s="120"/>
      <c r="M30201" s="120"/>
      <c r="N30201" s="120"/>
      <c r="U30201" s="121"/>
      <c r="V30201" s="122"/>
      <c r="W30201" s="123"/>
      <c r="AC30201" s="123"/>
    </row>
    <row r="30202" spans="5:29" s="2" customFormat="1">
      <c r="E30202" s="120"/>
      <c r="M30202" s="120"/>
      <c r="N30202" s="120"/>
      <c r="U30202" s="121"/>
      <c r="V30202" s="122"/>
      <c r="W30202" s="123"/>
      <c r="AC30202" s="123"/>
    </row>
    <row r="30203" spans="5:29" s="2" customFormat="1">
      <c r="E30203" s="120"/>
      <c r="M30203" s="120"/>
      <c r="N30203" s="120"/>
      <c r="U30203" s="121"/>
      <c r="V30203" s="122"/>
      <c r="W30203" s="123"/>
      <c r="AC30203" s="123"/>
    </row>
    <row r="30204" spans="5:29" s="2" customFormat="1">
      <c r="E30204" s="120"/>
      <c r="M30204" s="120"/>
      <c r="N30204" s="120"/>
      <c r="U30204" s="121"/>
      <c r="V30204" s="122"/>
      <c r="W30204" s="123"/>
      <c r="AC30204" s="123"/>
    </row>
    <row r="30205" spans="5:29" s="2" customFormat="1">
      <c r="E30205" s="120"/>
      <c r="M30205" s="120"/>
      <c r="N30205" s="120"/>
      <c r="U30205" s="121"/>
      <c r="V30205" s="122"/>
      <c r="W30205" s="123"/>
      <c r="AC30205" s="123"/>
    </row>
    <row r="30206" spans="5:29" s="2" customFormat="1">
      <c r="E30206" s="120"/>
      <c r="M30206" s="120"/>
      <c r="N30206" s="120"/>
      <c r="U30206" s="121"/>
      <c r="V30206" s="122"/>
      <c r="W30206" s="123"/>
      <c r="AC30206" s="123"/>
    </row>
    <row r="30207" spans="5:29" s="2" customFormat="1">
      <c r="E30207" s="120"/>
      <c r="M30207" s="120"/>
      <c r="N30207" s="120"/>
      <c r="U30207" s="121"/>
      <c r="V30207" s="122"/>
      <c r="W30207" s="123"/>
      <c r="AC30207" s="123"/>
    </row>
    <row r="30208" spans="5:29" s="2" customFormat="1">
      <c r="E30208" s="120"/>
      <c r="M30208" s="120"/>
      <c r="N30208" s="120"/>
      <c r="U30208" s="121"/>
      <c r="V30208" s="122"/>
      <c r="W30208" s="123"/>
      <c r="AC30208" s="123"/>
    </row>
    <row r="30209" spans="5:29" s="2" customFormat="1">
      <c r="E30209" s="120"/>
      <c r="M30209" s="120"/>
      <c r="N30209" s="120"/>
      <c r="U30209" s="121"/>
      <c r="V30209" s="122"/>
      <c r="W30209" s="123"/>
      <c r="AC30209" s="123"/>
    </row>
    <row r="30210" spans="5:29" s="2" customFormat="1">
      <c r="E30210" s="120"/>
      <c r="M30210" s="120"/>
      <c r="N30210" s="120"/>
      <c r="U30210" s="121"/>
      <c r="V30210" s="122"/>
      <c r="W30210" s="123"/>
      <c r="AC30210" s="123"/>
    </row>
    <row r="30211" spans="5:29" s="2" customFormat="1">
      <c r="E30211" s="120"/>
      <c r="M30211" s="120"/>
      <c r="N30211" s="120"/>
      <c r="U30211" s="121"/>
      <c r="V30211" s="122"/>
      <c r="W30211" s="123"/>
      <c r="AC30211" s="123"/>
    </row>
    <row r="30212" spans="5:29" s="2" customFormat="1">
      <c r="E30212" s="120"/>
      <c r="M30212" s="120"/>
      <c r="N30212" s="120"/>
      <c r="U30212" s="121"/>
      <c r="V30212" s="122"/>
      <c r="W30212" s="123"/>
      <c r="AC30212" s="123"/>
    </row>
    <row r="30213" spans="5:29" s="2" customFormat="1">
      <c r="E30213" s="120"/>
      <c r="M30213" s="120"/>
      <c r="N30213" s="120"/>
      <c r="U30213" s="121"/>
      <c r="V30213" s="122"/>
      <c r="W30213" s="123"/>
      <c r="AC30213" s="123"/>
    </row>
    <row r="30214" spans="5:29" s="2" customFormat="1">
      <c r="E30214" s="120"/>
      <c r="M30214" s="120"/>
      <c r="N30214" s="120"/>
      <c r="U30214" s="121"/>
      <c r="V30214" s="122"/>
      <c r="W30214" s="123"/>
      <c r="AC30214" s="123"/>
    </row>
    <row r="30215" spans="5:29" s="2" customFormat="1">
      <c r="E30215" s="120"/>
      <c r="M30215" s="120"/>
      <c r="N30215" s="120"/>
      <c r="U30215" s="121"/>
      <c r="V30215" s="122"/>
      <c r="W30215" s="123"/>
      <c r="AC30215" s="123"/>
    </row>
    <row r="30216" spans="5:29" s="2" customFormat="1">
      <c r="E30216" s="120"/>
      <c r="M30216" s="120"/>
      <c r="N30216" s="120"/>
      <c r="U30216" s="121"/>
      <c r="V30216" s="122"/>
      <c r="W30216" s="123"/>
      <c r="AC30216" s="123"/>
    </row>
    <row r="30217" spans="5:29" s="2" customFormat="1">
      <c r="E30217" s="120"/>
      <c r="M30217" s="120"/>
      <c r="N30217" s="120"/>
      <c r="U30217" s="121"/>
      <c r="V30217" s="122"/>
      <c r="W30217" s="123"/>
      <c r="AC30217" s="123"/>
    </row>
    <row r="30218" spans="5:29" s="2" customFormat="1">
      <c r="E30218" s="120"/>
      <c r="M30218" s="120"/>
      <c r="N30218" s="120"/>
      <c r="U30218" s="121"/>
      <c r="V30218" s="122"/>
      <c r="W30218" s="123"/>
      <c r="AC30218" s="123"/>
    </row>
    <row r="30219" spans="5:29" s="2" customFormat="1">
      <c r="E30219" s="120"/>
      <c r="M30219" s="120"/>
      <c r="N30219" s="120"/>
      <c r="U30219" s="121"/>
      <c r="V30219" s="122"/>
      <c r="W30219" s="123"/>
      <c r="AC30219" s="123"/>
    </row>
    <row r="30220" spans="5:29" s="2" customFormat="1">
      <c r="E30220" s="120"/>
      <c r="M30220" s="120"/>
      <c r="N30220" s="120"/>
      <c r="U30220" s="121"/>
      <c r="V30220" s="122"/>
      <c r="W30220" s="123"/>
      <c r="AC30220" s="123"/>
    </row>
    <row r="30221" spans="5:29" s="2" customFormat="1">
      <c r="E30221" s="120"/>
      <c r="M30221" s="120"/>
      <c r="N30221" s="120"/>
      <c r="U30221" s="121"/>
      <c r="V30221" s="122"/>
      <c r="W30221" s="123"/>
      <c r="AC30221" s="123"/>
    </row>
    <row r="30222" spans="5:29" s="2" customFormat="1">
      <c r="E30222" s="120"/>
      <c r="M30222" s="120"/>
      <c r="N30222" s="120"/>
      <c r="U30222" s="121"/>
      <c r="V30222" s="122"/>
      <c r="W30222" s="123"/>
      <c r="AC30222" s="123"/>
    </row>
    <row r="30223" spans="5:29" s="2" customFormat="1">
      <c r="E30223" s="120"/>
      <c r="M30223" s="120"/>
      <c r="N30223" s="120"/>
      <c r="U30223" s="121"/>
      <c r="V30223" s="122"/>
      <c r="W30223" s="123"/>
      <c r="AC30223" s="123"/>
    </row>
    <row r="30224" spans="5:29" s="2" customFormat="1">
      <c r="E30224" s="120"/>
      <c r="M30224" s="120"/>
      <c r="N30224" s="120"/>
      <c r="U30224" s="121"/>
      <c r="V30224" s="122"/>
      <c r="W30224" s="123"/>
      <c r="AC30224" s="123"/>
    </row>
    <row r="30225" spans="5:29" s="2" customFormat="1">
      <c r="E30225" s="120"/>
      <c r="M30225" s="120"/>
      <c r="N30225" s="120"/>
      <c r="U30225" s="121"/>
      <c r="V30225" s="122"/>
      <c r="W30225" s="123"/>
      <c r="AC30225" s="123"/>
    </row>
    <row r="30226" spans="5:29" s="2" customFormat="1">
      <c r="E30226" s="120"/>
      <c r="M30226" s="120"/>
      <c r="N30226" s="120"/>
      <c r="U30226" s="121"/>
      <c r="V30226" s="122"/>
      <c r="W30226" s="123"/>
      <c r="AC30226" s="123"/>
    </row>
    <row r="30227" spans="5:29" s="2" customFormat="1">
      <c r="E30227" s="120"/>
      <c r="M30227" s="120"/>
      <c r="N30227" s="120"/>
      <c r="U30227" s="121"/>
      <c r="V30227" s="122"/>
      <c r="W30227" s="123"/>
      <c r="AC30227" s="123"/>
    </row>
    <row r="30228" spans="5:29" s="2" customFormat="1">
      <c r="E30228" s="120"/>
      <c r="M30228" s="120"/>
      <c r="N30228" s="120"/>
      <c r="U30228" s="121"/>
      <c r="V30228" s="122"/>
      <c r="W30228" s="123"/>
      <c r="AC30228" s="123"/>
    </row>
    <row r="30229" spans="5:29" s="2" customFormat="1">
      <c r="E30229" s="120"/>
      <c r="M30229" s="120"/>
      <c r="N30229" s="120"/>
      <c r="U30229" s="121"/>
      <c r="V30229" s="122"/>
      <c r="W30229" s="123"/>
      <c r="AC30229" s="123"/>
    </row>
    <row r="30230" spans="5:29" s="2" customFormat="1">
      <c r="E30230" s="120"/>
      <c r="M30230" s="120"/>
      <c r="N30230" s="120"/>
      <c r="U30230" s="121"/>
      <c r="V30230" s="122"/>
      <c r="W30230" s="123"/>
      <c r="AC30230" s="123"/>
    </row>
    <row r="30231" spans="5:29" s="2" customFormat="1">
      <c r="E30231" s="120"/>
      <c r="M30231" s="120"/>
      <c r="N30231" s="120"/>
      <c r="U30231" s="121"/>
      <c r="V30231" s="122"/>
      <c r="W30231" s="123"/>
      <c r="AC30231" s="123"/>
    </row>
    <row r="30232" spans="5:29" s="2" customFormat="1">
      <c r="E30232" s="120"/>
      <c r="M30232" s="120"/>
      <c r="N30232" s="120"/>
      <c r="U30232" s="121"/>
      <c r="V30232" s="122"/>
      <c r="W30232" s="123"/>
      <c r="AC30232" s="123"/>
    </row>
    <row r="30233" spans="5:29" s="2" customFormat="1">
      <c r="E30233" s="120"/>
      <c r="M30233" s="120"/>
      <c r="N30233" s="120"/>
      <c r="U30233" s="121"/>
      <c r="V30233" s="122"/>
      <c r="W30233" s="123"/>
      <c r="AC30233" s="123"/>
    </row>
    <row r="30234" spans="5:29" s="2" customFormat="1">
      <c r="E30234" s="120"/>
      <c r="M30234" s="120"/>
      <c r="N30234" s="120"/>
      <c r="U30234" s="121"/>
      <c r="V30234" s="122"/>
      <c r="W30234" s="123"/>
      <c r="AC30234" s="123"/>
    </row>
    <row r="30235" spans="5:29" s="2" customFormat="1">
      <c r="E30235" s="120"/>
      <c r="M30235" s="120"/>
      <c r="N30235" s="120"/>
      <c r="U30235" s="121"/>
      <c r="V30235" s="122"/>
      <c r="W30235" s="123"/>
      <c r="AC30235" s="123"/>
    </row>
    <row r="30236" spans="5:29" s="2" customFormat="1">
      <c r="E30236" s="120"/>
      <c r="M30236" s="120"/>
      <c r="N30236" s="120"/>
      <c r="U30236" s="121"/>
      <c r="V30236" s="122"/>
      <c r="W30236" s="123"/>
      <c r="AC30236" s="123"/>
    </row>
    <row r="30237" spans="5:29" s="2" customFormat="1">
      <c r="E30237" s="120"/>
      <c r="M30237" s="120"/>
      <c r="N30237" s="120"/>
      <c r="U30237" s="121"/>
      <c r="V30237" s="122"/>
      <c r="W30237" s="123"/>
      <c r="AC30237" s="123"/>
    </row>
    <row r="30238" spans="5:29" s="2" customFormat="1">
      <c r="E30238" s="120"/>
      <c r="M30238" s="120"/>
      <c r="N30238" s="120"/>
      <c r="U30238" s="121"/>
      <c r="V30238" s="122"/>
      <c r="W30238" s="123"/>
      <c r="AC30238" s="123"/>
    </row>
    <row r="30239" spans="5:29" s="2" customFormat="1">
      <c r="E30239" s="120"/>
      <c r="M30239" s="120"/>
      <c r="N30239" s="120"/>
      <c r="U30239" s="121"/>
      <c r="V30239" s="122"/>
      <c r="W30239" s="123"/>
      <c r="AC30239" s="123"/>
    </row>
    <row r="30240" spans="5:29" s="2" customFormat="1">
      <c r="E30240" s="120"/>
      <c r="M30240" s="120"/>
      <c r="N30240" s="120"/>
      <c r="U30240" s="121"/>
      <c r="V30240" s="122"/>
      <c r="W30240" s="123"/>
      <c r="AC30240" s="123"/>
    </row>
    <row r="30241" spans="5:29" s="2" customFormat="1">
      <c r="E30241" s="120"/>
      <c r="M30241" s="120"/>
      <c r="N30241" s="120"/>
      <c r="U30241" s="121"/>
      <c r="V30241" s="122"/>
      <c r="W30241" s="123"/>
      <c r="AC30241" s="123"/>
    </row>
    <row r="30242" spans="5:29" s="2" customFormat="1">
      <c r="E30242" s="120"/>
      <c r="M30242" s="120"/>
      <c r="N30242" s="120"/>
      <c r="U30242" s="121"/>
      <c r="V30242" s="122"/>
      <c r="W30242" s="123"/>
      <c r="AC30242" s="123"/>
    </row>
    <row r="30243" spans="5:29" s="2" customFormat="1">
      <c r="E30243" s="120"/>
      <c r="M30243" s="120"/>
      <c r="N30243" s="120"/>
      <c r="U30243" s="121"/>
      <c r="V30243" s="122"/>
      <c r="W30243" s="123"/>
      <c r="AC30243" s="123"/>
    </row>
    <row r="30244" spans="5:29" s="2" customFormat="1">
      <c r="E30244" s="120"/>
      <c r="M30244" s="120"/>
      <c r="N30244" s="120"/>
      <c r="U30244" s="121"/>
      <c r="V30244" s="122"/>
      <c r="W30244" s="123"/>
      <c r="AC30244" s="123"/>
    </row>
    <row r="30245" spans="5:29" s="2" customFormat="1">
      <c r="E30245" s="120"/>
      <c r="M30245" s="120"/>
      <c r="N30245" s="120"/>
      <c r="U30245" s="121"/>
      <c r="V30245" s="122"/>
      <c r="W30245" s="123"/>
      <c r="AC30245" s="123"/>
    </row>
    <row r="30246" spans="5:29" s="2" customFormat="1">
      <c r="E30246" s="120"/>
      <c r="M30246" s="120"/>
      <c r="N30246" s="120"/>
      <c r="U30246" s="121"/>
      <c r="V30246" s="122"/>
      <c r="W30246" s="123"/>
      <c r="AC30246" s="123"/>
    </row>
    <row r="30247" spans="5:29" s="2" customFormat="1">
      <c r="E30247" s="120"/>
      <c r="M30247" s="120"/>
      <c r="N30247" s="120"/>
      <c r="U30247" s="121"/>
      <c r="V30247" s="122"/>
      <c r="W30247" s="123"/>
      <c r="AC30247" s="123"/>
    </row>
    <row r="30248" spans="5:29" s="2" customFormat="1">
      <c r="E30248" s="120"/>
      <c r="M30248" s="120"/>
      <c r="N30248" s="120"/>
      <c r="U30248" s="121"/>
      <c r="V30248" s="122"/>
      <c r="W30248" s="123"/>
      <c r="AC30248" s="123"/>
    </row>
    <row r="30249" spans="5:29" s="2" customFormat="1">
      <c r="E30249" s="120"/>
      <c r="M30249" s="120"/>
      <c r="N30249" s="120"/>
      <c r="U30249" s="121"/>
      <c r="V30249" s="122"/>
      <c r="W30249" s="123"/>
      <c r="AC30249" s="123"/>
    </row>
    <row r="30250" spans="5:29" s="2" customFormat="1">
      <c r="E30250" s="120"/>
      <c r="M30250" s="120"/>
      <c r="N30250" s="120"/>
      <c r="U30250" s="121"/>
      <c r="V30250" s="122"/>
      <c r="W30250" s="123"/>
      <c r="AC30250" s="123"/>
    </row>
    <row r="30251" spans="5:29" s="2" customFormat="1">
      <c r="E30251" s="120"/>
      <c r="M30251" s="120"/>
      <c r="N30251" s="120"/>
      <c r="U30251" s="121"/>
      <c r="V30251" s="122"/>
      <c r="W30251" s="123"/>
      <c r="AC30251" s="123"/>
    </row>
    <row r="30252" spans="5:29" s="2" customFormat="1">
      <c r="E30252" s="120"/>
      <c r="M30252" s="120"/>
      <c r="N30252" s="120"/>
      <c r="U30252" s="121"/>
      <c r="V30252" s="122"/>
      <c r="W30252" s="123"/>
      <c r="AC30252" s="123"/>
    </row>
    <row r="30253" spans="5:29" s="2" customFormat="1">
      <c r="E30253" s="120"/>
      <c r="M30253" s="120"/>
      <c r="N30253" s="120"/>
      <c r="U30253" s="121"/>
      <c r="V30253" s="122"/>
      <c r="W30253" s="123"/>
      <c r="AC30253" s="123"/>
    </row>
    <row r="30254" spans="5:29" s="2" customFormat="1">
      <c r="E30254" s="120"/>
      <c r="M30254" s="120"/>
      <c r="N30254" s="120"/>
      <c r="U30254" s="121"/>
      <c r="V30254" s="122"/>
      <c r="W30254" s="123"/>
      <c r="AC30254" s="123"/>
    </row>
    <row r="30255" spans="5:29" s="2" customFormat="1">
      <c r="E30255" s="120"/>
      <c r="M30255" s="120"/>
      <c r="N30255" s="120"/>
      <c r="U30255" s="121"/>
      <c r="V30255" s="122"/>
      <c r="W30255" s="123"/>
      <c r="AC30255" s="123"/>
    </row>
    <row r="30256" spans="5:29" s="2" customFormat="1">
      <c r="E30256" s="120"/>
      <c r="M30256" s="120"/>
      <c r="N30256" s="120"/>
      <c r="U30256" s="121"/>
      <c r="V30256" s="122"/>
      <c r="W30256" s="123"/>
      <c r="AC30256" s="123"/>
    </row>
    <row r="30257" spans="5:29" s="2" customFormat="1">
      <c r="E30257" s="120"/>
      <c r="M30257" s="120"/>
      <c r="N30257" s="120"/>
      <c r="U30257" s="121"/>
      <c r="V30257" s="122"/>
      <c r="W30257" s="123"/>
      <c r="AC30257" s="123"/>
    </row>
    <row r="30258" spans="5:29" s="2" customFormat="1">
      <c r="E30258" s="120"/>
      <c r="M30258" s="120"/>
      <c r="N30258" s="120"/>
      <c r="U30258" s="121"/>
      <c r="V30258" s="122"/>
      <c r="W30258" s="123"/>
      <c r="AC30258" s="123"/>
    </row>
    <row r="30259" spans="5:29" s="2" customFormat="1">
      <c r="E30259" s="120"/>
      <c r="M30259" s="120"/>
      <c r="N30259" s="120"/>
      <c r="U30259" s="121"/>
      <c r="V30259" s="122"/>
      <c r="W30259" s="123"/>
      <c r="AC30259" s="123"/>
    </row>
    <row r="30260" spans="5:29" s="2" customFormat="1">
      <c r="E30260" s="120"/>
      <c r="M30260" s="120"/>
      <c r="N30260" s="120"/>
      <c r="U30260" s="121"/>
      <c r="V30260" s="122"/>
      <c r="W30260" s="123"/>
      <c r="AC30260" s="123"/>
    </row>
    <row r="30261" spans="5:29" s="2" customFormat="1">
      <c r="E30261" s="120"/>
      <c r="M30261" s="120"/>
      <c r="N30261" s="120"/>
      <c r="U30261" s="121"/>
      <c r="V30261" s="122"/>
      <c r="W30261" s="123"/>
      <c r="AC30261" s="123"/>
    </row>
    <row r="30262" spans="5:29" s="2" customFormat="1">
      <c r="E30262" s="120"/>
      <c r="M30262" s="120"/>
      <c r="N30262" s="120"/>
      <c r="U30262" s="121"/>
      <c r="V30262" s="122"/>
      <c r="W30262" s="123"/>
      <c r="AC30262" s="123"/>
    </row>
    <row r="30263" spans="5:29" s="2" customFormat="1">
      <c r="E30263" s="120"/>
      <c r="M30263" s="120"/>
      <c r="N30263" s="120"/>
      <c r="U30263" s="121"/>
      <c r="V30263" s="122"/>
      <c r="W30263" s="123"/>
      <c r="AC30263" s="123"/>
    </row>
    <row r="30264" spans="5:29" s="2" customFormat="1">
      <c r="E30264" s="120"/>
      <c r="M30264" s="120"/>
      <c r="N30264" s="120"/>
      <c r="U30264" s="121"/>
      <c r="V30264" s="122"/>
      <c r="W30264" s="123"/>
      <c r="AC30264" s="123"/>
    </row>
    <row r="30265" spans="5:29" s="2" customFormat="1">
      <c r="E30265" s="120"/>
      <c r="M30265" s="120"/>
      <c r="N30265" s="120"/>
      <c r="U30265" s="121"/>
      <c r="V30265" s="122"/>
      <c r="W30265" s="123"/>
      <c r="AC30265" s="123"/>
    </row>
    <row r="30266" spans="5:29" s="2" customFormat="1">
      <c r="E30266" s="120"/>
      <c r="M30266" s="120"/>
      <c r="N30266" s="120"/>
      <c r="U30266" s="121"/>
      <c r="V30266" s="122"/>
      <c r="W30266" s="123"/>
      <c r="AC30266" s="123"/>
    </row>
    <row r="30267" spans="5:29" s="2" customFormat="1">
      <c r="E30267" s="120"/>
      <c r="M30267" s="120"/>
      <c r="N30267" s="120"/>
      <c r="U30267" s="121"/>
      <c r="V30267" s="122"/>
      <c r="W30267" s="123"/>
      <c r="AC30267" s="123"/>
    </row>
    <row r="30268" spans="5:29" s="2" customFormat="1">
      <c r="E30268" s="120"/>
      <c r="M30268" s="120"/>
      <c r="N30268" s="120"/>
      <c r="U30268" s="121"/>
      <c r="V30268" s="122"/>
      <c r="W30268" s="123"/>
      <c r="AC30268" s="123"/>
    </row>
    <row r="30269" spans="5:29" s="2" customFormat="1">
      <c r="E30269" s="120"/>
      <c r="M30269" s="120"/>
      <c r="N30269" s="120"/>
      <c r="U30269" s="121"/>
      <c r="V30269" s="122"/>
      <c r="W30269" s="123"/>
      <c r="AC30269" s="123"/>
    </row>
    <row r="30270" spans="5:29" s="2" customFormat="1">
      <c r="E30270" s="120"/>
      <c r="M30270" s="120"/>
      <c r="N30270" s="120"/>
      <c r="U30270" s="121"/>
      <c r="V30270" s="122"/>
      <c r="W30270" s="123"/>
      <c r="AC30270" s="123"/>
    </row>
    <row r="30271" spans="5:29" s="2" customFormat="1">
      <c r="E30271" s="120"/>
      <c r="M30271" s="120"/>
      <c r="N30271" s="120"/>
      <c r="U30271" s="121"/>
      <c r="V30271" s="122"/>
      <c r="W30271" s="123"/>
      <c r="AC30271" s="123"/>
    </row>
    <row r="30272" spans="5:29" s="2" customFormat="1">
      <c r="E30272" s="120"/>
      <c r="M30272" s="120"/>
      <c r="N30272" s="120"/>
      <c r="U30272" s="121"/>
      <c r="V30272" s="122"/>
      <c r="W30272" s="123"/>
      <c r="AC30272" s="123"/>
    </row>
    <row r="30273" spans="5:29" s="2" customFormat="1">
      <c r="E30273" s="120"/>
      <c r="M30273" s="120"/>
      <c r="N30273" s="120"/>
      <c r="U30273" s="121"/>
      <c r="V30273" s="122"/>
      <c r="W30273" s="123"/>
      <c r="AC30273" s="123"/>
    </row>
    <row r="30274" spans="5:29" s="2" customFormat="1">
      <c r="E30274" s="120"/>
      <c r="M30274" s="120"/>
      <c r="N30274" s="120"/>
      <c r="U30274" s="121"/>
      <c r="V30274" s="122"/>
      <c r="W30274" s="123"/>
      <c r="AC30274" s="123"/>
    </row>
    <row r="30275" spans="5:29" s="2" customFormat="1">
      <c r="E30275" s="120"/>
      <c r="M30275" s="120"/>
      <c r="N30275" s="120"/>
      <c r="U30275" s="121"/>
      <c r="V30275" s="122"/>
      <c r="W30275" s="123"/>
      <c r="AC30275" s="123"/>
    </row>
    <row r="30276" spans="5:29" s="2" customFormat="1">
      <c r="E30276" s="120"/>
      <c r="M30276" s="120"/>
      <c r="N30276" s="120"/>
      <c r="U30276" s="121"/>
      <c r="V30276" s="122"/>
      <c r="W30276" s="123"/>
      <c r="AC30276" s="123"/>
    </row>
    <row r="30277" spans="5:29" s="2" customFormat="1">
      <c r="E30277" s="120"/>
      <c r="M30277" s="120"/>
      <c r="N30277" s="120"/>
      <c r="U30277" s="121"/>
      <c r="V30277" s="122"/>
      <c r="W30277" s="123"/>
      <c r="AC30277" s="123"/>
    </row>
    <row r="30278" spans="5:29" s="2" customFormat="1">
      <c r="E30278" s="120"/>
      <c r="M30278" s="120"/>
      <c r="N30278" s="120"/>
      <c r="U30278" s="121"/>
      <c r="V30278" s="122"/>
      <c r="W30278" s="123"/>
      <c r="AC30278" s="123"/>
    </row>
    <row r="30279" spans="5:29" s="2" customFormat="1">
      <c r="E30279" s="120"/>
      <c r="M30279" s="120"/>
      <c r="N30279" s="120"/>
      <c r="U30279" s="121"/>
      <c r="V30279" s="122"/>
      <c r="W30279" s="123"/>
      <c r="AC30279" s="123"/>
    </row>
    <row r="30280" spans="5:29" s="2" customFormat="1">
      <c r="E30280" s="120"/>
      <c r="M30280" s="120"/>
      <c r="N30280" s="120"/>
      <c r="U30280" s="121"/>
      <c r="V30280" s="122"/>
      <c r="W30280" s="123"/>
      <c r="AC30280" s="123"/>
    </row>
    <row r="30281" spans="5:29" s="2" customFormat="1">
      <c r="E30281" s="120"/>
      <c r="M30281" s="120"/>
      <c r="N30281" s="120"/>
      <c r="U30281" s="121"/>
      <c r="V30281" s="122"/>
      <c r="W30281" s="123"/>
      <c r="AC30281" s="123"/>
    </row>
    <row r="30282" spans="5:29" s="2" customFormat="1">
      <c r="E30282" s="120"/>
      <c r="M30282" s="120"/>
      <c r="N30282" s="120"/>
      <c r="U30282" s="121"/>
      <c r="V30282" s="122"/>
      <c r="W30282" s="123"/>
      <c r="AC30282" s="123"/>
    </row>
    <row r="30283" spans="5:29" s="2" customFormat="1">
      <c r="E30283" s="120"/>
      <c r="M30283" s="120"/>
      <c r="N30283" s="120"/>
      <c r="U30283" s="121"/>
      <c r="V30283" s="122"/>
      <c r="W30283" s="123"/>
      <c r="AC30283" s="123"/>
    </row>
    <row r="30284" spans="5:29" s="2" customFormat="1">
      <c r="E30284" s="120"/>
      <c r="M30284" s="120"/>
      <c r="N30284" s="120"/>
      <c r="U30284" s="121"/>
      <c r="V30284" s="122"/>
      <c r="W30284" s="123"/>
      <c r="AC30284" s="123"/>
    </row>
    <row r="30285" spans="5:29" s="2" customFormat="1">
      <c r="E30285" s="120"/>
      <c r="M30285" s="120"/>
      <c r="N30285" s="120"/>
      <c r="U30285" s="121"/>
      <c r="V30285" s="122"/>
      <c r="W30285" s="123"/>
      <c r="AC30285" s="123"/>
    </row>
    <row r="30286" spans="5:29" s="2" customFormat="1">
      <c r="E30286" s="120"/>
      <c r="M30286" s="120"/>
      <c r="N30286" s="120"/>
      <c r="U30286" s="121"/>
      <c r="V30286" s="122"/>
      <c r="W30286" s="123"/>
      <c r="AC30286" s="123"/>
    </row>
    <row r="30287" spans="5:29" s="2" customFormat="1">
      <c r="E30287" s="120"/>
      <c r="M30287" s="120"/>
      <c r="N30287" s="120"/>
      <c r="U30287" s="121"/>
      <c r="V30287" s="122"/>
      <c r="W30287" s="123"/>
      <c r="AC30287" s="123"/>
    </row>
    <row r="30288" spans="5:29" s="2" customFormat="1">
      <c r="E30288" s="120"/>
      <c r="M30288" s="120"/>
      <c r="N30288" s="120"/>
      <c r="U30288" s="121"/>
      <c r="V30288" s="122"/>
      <c r="W30288" s="123"/>
      <c r="AC30288" s="123"/>
    </row>
    <row r="30289" spans="5:29" s="2" customFormat="1">
      <c r="E30289" s="120"/>
      <c r="M30289" s="120"/>
      <c r="N30289" s="120"/>
      <c r="U30289" s="121"/>
      <c r="V30289" s="122"/>
      <c r="W30289" s="123"/>
      <c r="AC30289" s="123"/>
    </row>
    <row r="30290" spans="5:29" s="2" customFormat="1">
      <c r="E30290" s="120"/>
      <c r="M30290" s="120"/>
      <c r="N30290" s="120"/>
      <c r="U30290" s="121"/>
      <c r="V30290" s="122"/>
      <c r="W30290" s="123"/>
      <c r="AC30290" s="123"/>
    </row>
    <row r="30291" spans="5:29" s="2" customFormat="1">
      <c r="E30291" s="120"/>
      <c r="M30291" s="120"/>
      <c r="N30291" s="120"/>
      <c r="U30291" s="121"/>
      <c r="V30291" s="122"/>
      <c r="W30291" s="123"/>
      <c r="AC30291" s="123"/>
    </row>
    <row r="30292" spans="5:29" s="2" customFormat="1">
      <c r="E30292" s="120"/>
      <c r="M30292" s="120"/>
      <c r="N30292" s="120"/>
      <c r="U30292" s="121"/>
      <c r="V30292" s="122"/>
      <c r="W30292" s="123"/>
      <c r="AC30292" s="123"/>
    </row>
    <row r="30293" spans="5:29" s="2" customFormat="1">
      <c r="E30293" s="120"/>
      <c r="M30293" s="120"/>
      <c r="N30293" s="120"/>
      <c r="U30293" s="121"/>
      <c r="V30293" s="122"/>
      <c r="W30293" s="123"/>
      <c r="AC30293" s="123"/>
    </row>
    <row r="30294" spans="5:29" s="2" customFormat="1">
      <c r="E30294" s="120"/>
      <c r="M30294" s="120"/>
      <c r="N30294" s="120"/>
      <c r="U30294" s="121"/>
      <c r="V30294" s="122"/>
      <c r="W30294" s="123"/>
      <c r="AC30294" s="123"/>
    </row>
    <row r="30295" spans="5:29" s="2" customFormat="1">
      <c r="E30295" s="120"/>
      <c r="M30295" s="120"/>
      <c r="N30295" s="120"/>
      <c r="U30295" s="121"/>
      <c r="V30295" s="122"/>
      <c r="W30295" s="123"/>
      <c r="AC30295" s="123"/>
    </row>
    <row r="30296" spans="5:29" s="2" customFormat="1">
      <c r="E30296" s="120"/>
      <c r="M30296" s="120"/>
      <c r="N30296" s="120"/>
      <c r="U30296" s="121"/>
      <c r="V30296" s="122"/>
      <c r="W30296" s="123"/>
      <c r="AC30296" s="123"/>
    </row>
    <row r="30297" spans="5:29" s="2" customFormat="1">
      <c r="E30297" s="120"/>
      <c r="M30297" s="120"/>
      <c r="N30297" s="120"/>
      <c r="U30297" s="121"/>
      <c r="V30297" s="122"/>
      <c r="W30297" s="123"/>
      <c r="AC30297" s="123"/>
    </row>
    <row r="30298" spans="5:29" s="2" customFormat="1">
      <c r="E30298" s="120"/>
      <c r="M30298" s="120"/>
      <c r="N30298" s="120"/>
      <c r="U30298" s="121"/>
      <c r="V30298" s="122"/>
      <c r="W30298" s="123"/>
      <c r="AC30298" s="123"/>
    </row>
    <row r="30299" spans="5:29" s="2" customFormat="1">
      <c r="E30299" s="120"/>
      <c r="M30299" s="120"/>
      <c r="N30299" s="120"/>
      <c r="U30299" s="121"/>
      <c r="V30299" s="122"/>
      <c r="W30299" s="123"/>
      <c r="AC30299" s="123"/>
    </row>
    <row r="30300" spans="5:29" s="2" customFormat="1">
      <c r="E30300" s="120"/>
      <c r="M30300" s="120"/>
      <c r="N30300" s="120"/>
      <c r="U30300" s="121"/>
      <c r="V30300" s="122"/>
      <c r="W30300" s="123"/>
      <c r="AC30300" s="123"/>
    </row>
    <row r="30301" spans="5:29" s="2" customFormat="1">
      <c r="E30301" s="120"/>
      <c r="M30301" s="120"/>
      <c r="N30301" s="120"/>
      <c r="U30301" s="121"/>
      <c r="V30301" s="122"/>
      <c r="W30301" s="123"/>
      <c r="AC30301" s="123"/>
    </row>
    <row r="30302" spans="5:29" s="2" customFormat="1">
      <c r="E30302" s="120"/>
      <c r="M30302" s="120"/>
      <c r="N30302" s="120"/>
      <c r="U30302" s="121"/>
      <c r="V30302" s="122"/>
      <c r="W30302" s="123"/>
      <c r="AC30302" s="123"/>
    </row>
    <row r="30303" spans="5:29" s="2" customFormat="1">
      <c r="E30303" s="120"/>
      <c r="M30303" s="120"/>
      <c r="N30303" s="120"/>
      <c r="U30303" s="121"/>
      <c r="V30303" s="122"/>
      <c r="W30303" s="123"/>
      <c r="AC30303" s="123"/>
    </row>
    <row r="30304" spans="5:29" s="2" customFormat="1">
      <c r="E30304" s="120"/>
      <c r="M30304" s="120"/>
      <c r="N30304" s="120"/>
      <c r="U30304" s="121"/>
      <c r="V30304" s="122"/>
      <c r="W30304" s="123"/>
      <c r="AC30304" s="123"/>
    </row>
    <row r="30305" spans="5:29" s="2" customFormat="1">
      <c r="E30305" s="120"/>
      <c r="M30305" s="120"/>
      <c r="N30305" s="120"/>
      <c r="U30305" s="121"/>
      <c r="V30305" s="122"/>
      <c r="W30305" s="123"/>
      <c r="AC30305" s="123"/>
    </row>
    <row r="30306" spans="5:29" s="2" customFormat="1">
      <c r="E30306" s="120"/>
      <c r="M30306" s="120"/>
      <c r="N30306" s="120"/>
      <c r="U30306" s="121"/>
      <c r="V30306" s="122"/>
      <c r="W30306" s="123"/>
      <c r="AC30306" s="123"/>
    </row>
    <row r="30307" spans="5:29" s="2" customFormat="1">
      <c r="E30307" s="120"/>
      <c r="M30307" s="120"/>
      <c r="N30307" s="120"/>
      <c r="U30307" s="121"/>
      <c r="V30307" s="122"/>
      <c r="W30307" s="123"/>
      <c r="AC30307" s="123"/>
    </row>
    <row r="30308" spans="5:29" s="2" customFormat="1">
      <c r="E30308" s="120"/>
      <c r="M30308" s="120"/>
      <c r="N30308" s="120"/>
      <c r="U30308" s="121"/>
      <c r="V30308" s="122"/>
      <c r="W30308" s="123"/>
      <c r="AC30308" s="123"/>
    </row>
    <row r="30309" spans="5:29" s="2" customFormat="1">
      <c r="E30309" s="120"/>
      <c r="M30309" s="120"/>
      <c r="N30309" s="120"/>
      <c r="U30309" s="121"/>
      <c r="V30309" s="122"/>
      <c r="W30309" s="123"/>
      <c r="AC30309" s="123"/>
    </row>
    <row r="30310" spans="5:29" s="2" customFormat="1">
      <c r="E30310" s="120"/>
      <c r="M30310" s="120"/>
      <c r="N30310" s="120"/>
      <c r="U30310" s="121"/>
      <c r="V30310" s="122"/>
      <c r="W30310" s="123"/>
      <c r="AC30310" s="123"/>
    </row>
    <row r="30311" spans="5:29" s="2" customFormat="1">
      <c r="E30311" s="120"/>
      <c r="M30311" s="120"/>
      <c r="N30311" s="120"/>
      <c r="U30311" s="121"/>
      <c r="V30311" s="122"/>
      <c r="W30311" s="123"/>
      <c r="AC30311" s="123"/>
    </row>
    <row r="30312" spans="5:29" s="2" customFormat="1">
      <c r="E30312" s="120"/>
      <c r="M30312" s="120"/>
      <c r="N30312" s="120"/>
      <c r="U30312" s="121"/>
      <c r="V30312" s="122"/>
      <c r="W30312" s="123"/>
      <c r="AC30312" s="123"/>
    </row>
    <row r="30313" spans="5:29" s="2" customFormat="1">
      <c r="E30313" s="120"/>
      <c r="M30313" s="120"/>
      <c r="N30313" s="120"/>
      <c r="U30313" s="121"/>
      <c r="V30313" s="122"/>
      <c r="W30313" s="123"/>
      <c r="AC30313" s="123"/>
    </row>
    <row r="30314" spans="5:29" s="2" customFormat="1">
      <c r="E30314" s="120"/>
      <c r="M30314" s="120"/>
      <c r="N30314" s="120"/>
      <c r="U30314" s="121"/>
      <c r="V30314" s="122"/>
      <c r="W30314" s="123"/>
      <c r="AC30314" s="123"/>
    </row>
    <row r="30315" spans="5:29" s="2" customFormat="1">
      <c r="E30315" s="120"/>
      <c r="M30315" s="120"/>
      <c r="N30315" s="120"/>
      <c r="U30315" s="121"/>
      <c r="V30315" s="122"/>
      <c r="W30315" s="123"/>
      <c r="AC30315" s="123"/>
    </row>
    <row r="30316" spans="5:29" s="2" customFormat="1">
      <c r="E30316" s="120"/>
      <c r="M30316" s="120"/>
      <c r="N30316" s="120"/>
      <c r="U30316" s="121"/>
      <c r="V30316" s="122"/>
      <c r="W30316" s="123"/>
      <c r="AC30316" s="123"/>
    </row>
    <row r="30317" spans="5:29" s="2" customFormat="1">
      <c r="E30317" s="120"/>
      <c r="M30317" s="120"/>
      <c r="N30317" s="120"/>
      <c r="U30317" s="121"/>
      <c r="V30317" s="122"/>
      <c r="W30317" s="123"/>
      <c r="AC30317" s="123"/>
    </row>
    <row r="30318" spans="5:29" s="2" customFormat="1">
      <c r="E30318" s="120"/>
      <c r="M30318" s="120"/>
      <c r="N30318" s="120"/>
      <c r="U30318" s="121"/>
      <c r="V30318" s="122"/>
      <c r="W30318" s="123"/>
      <c r="AC30318" s="123"/>
    </row>
    <row r="30319" spans="5:29" s="2" customFormat="1">
      <c r="E30319" s="120"/>
      <c r="M30319" s="120"/>
      <c r="N30319" s="120"/>
      <c r="U30319" s="121"/>
      <c r="V30319" s="122"/>
      <c r="W30319" s="123"/>
      <c r="AC30319" s="123"/>
    </row>
    <row r="30320" spans="5:29" s="2" customFormat="1">
      <c r="E30320" s="120"/>
      <c r="M30320" s="120"/>
      <c r="N30320" s="120"/>
      <c r="U30320" s="121"/>
      <c r="V30320" s="122"/>
      <c r="W30320" s="123"/>
      <c r="AC30320" s="123"/>
    </row>
    <row r="30321" spans="5:29" s="2" customFormat="1">
      <c r="E30321" s="120"/>
      <c r="M30321" s="120"/>
      <c r="N30321" s="120"/>
      <c r="U30321" s="121"/>
      <c r="V30321" s="122"/>
      <c r="W30321" s="123"/>
      <c r="AC30321" s="123"/>
    </row>
    <row r="30322" spans="5:29" s="2" customFormat="1">
      <c r="E30322" s="120"/>
      <c r="M30322" s="120"/>
      <c r="N30322" s="120"/>
      <c r="U30322" s="121"/>
      <c r="V30322" s="122"/>
      <c r="W30322" s="123"/>
      <c r="AC30322" s="123"/>
    </row>
    <row r="30323" spans="5:29" s="2" customFormat="1">
      <c r="E30323" s="120"/>
      <c r="M30323" s="120"/>
      <c r="N30323" s="120"/>
      <c r="U30323" s="121"/>
      <c r="V30323" s="122"/>
      <c r="W30323" s="123"/>
      <c r="AC30323" s="123"/>
    </row>
    <row r="30324" spans="5:29" s="2" customFormat="1">
      <c r="E30324" s="120"/>
      <c r="M30324" s="120"/>
      <c r="N30324" s="120"/>
      <c r="U30324" s="121"/>
      <c r="V30324" s="122"/>
      <c r="W30324" s="123"/>
      <c r="AC30324" s="123"/>
    </row>
    <row r="30325" spans="5:29" s="2" customFormat="1">
      <c r="E30325" s="120"/>
      <c r="M30325" s="120"/>
      <c r="N30325" s="120"/>
      <c r="U30325" s="121"/>
      <c r="V30325" s="122"/>
      <c r="W30325" s="123"/>
      <c r="AC30325" s="123"/>
    </row>
    <row r="30326" spans="5:29" s="2" customFormat="1">
      <c r="E30326" s="120"/>
      <c r="M30326" s="120"/>
      <c r="N30326" s="120"/>
      <c r="U30326" s="121"/>
      <c r="V30326" s="122"/>
      <c r="W30326" s="123"/>
      <c r="AC30326" s="123"/>
    </row>
    <row r="30327" spans="5:29" s="2" customFormat="1">
      <c r="E30327" s="120"/>
      <c r="M30327" s="120"/>
      <c r="N30327" s="120"/>
      <c r="U30327" s="121"/>
      <c r="V30327" s="122"/>
      <c r="W30327" s="123"/>
      <c r="AC30327" s="123"/>
    </row>
    <row r="30328" spans="5:29" s="2" customFormat="1">
      <c r="E30328" s="120"/>
      <c r="M30328" s="120"/>
      <c r="N30328" s="120"/>
      <c r="U30328" s="121"/>
      <c r="V30328" s="122"/>
      <c r="W30328" s="123"/>
      <c r="AC30328" s="123"/>
    </row>
    <row r="30329" spans="5:29" s="2" customFormat="1">
      <c r="E30329" s="120"/>
      <c r="M30329" s="120"/>
      <c r="N30329" s="120"/>
      <c r="U30329" s="121"/>
      <c r="V30329" s="122"/>
      <c r="W30329" s="123"/>
      <c r="AC30329" s="123"/>
    </row>
    <row r="30330" spans="5:29" s="2" customFormat="1">
      <c r="E30330" s="120"/>
      <c r="M30330" s="120"/>
      <c r="N30330" s="120"/>
      <c r="U30330" s="121"/>
      <c r="V30330" s="122"/>
      <c r="W30330" s="123"/>
      <c r="AC30330" s="123"/>
    </row>
    <row r="30331" spans="5:29" s="2" customFormat="1">
      <c r="E30331" s="120"/>
      <c r="M30331" s="120"/>
      <c r="N30331" s="120"/>
      <c r="U30331" s="121"/>
      <c r="V30331" s="122"/>
      <c r="W30331" s="123"/>
      <c r="AC30331" s="123"/>
    </row>
    <row r="30332" spans="5:29" s="2" customFormat="1">
      <c r="E30332" s="120"/>
      <c r="M30332" s="120"/>
      <c r="N30332" s="120"/>
      <c r="U30332" s="121"/>
      <c r="V30332" s="122"/>
      <c r="W30332" s="123"/>
      <c r="AC30332" s="123"/>
    </row>
    <row r="30333" spans="5:29" s="2" customFormat="1">
      <c r="E30333" s="120"/>
      <c r="M30333" s="120"/>
      <c r="N30333" s="120"/>
      <c r="U30333" s="121"/>
      <c r="V30333" s="122"/>
      <c r="W30333" s="123"/>
      <c r="AC30333" s="123"/>
    </row>
    <row r="30334" spans="5:29" s="2" customFormat="1">
      <c r="E30334" s="120"/>
      <c r="M30334" s="120"/>
      <c r="N30334" s="120"/>
      <c r="U30334" s="121"/>
      <c r="V30334" s="122"/>
      <c r="W30334" s="123"/>
      <c r="AC30334" s="123"/>
    </row>
    <row r="30335" spans="5:29" s="2" customFormat="1">
      <c r="E30335" s="120"/>
      <c r="M30335" s="120"/>
      <c r="N30335" s="120"/>
      <c r="U30335" s="121"/>
      <c r="V30335" s="122"/>
      <c r="W30335" s="123"/>
      <c r="AC30335" s="123"/>
    </row>
    <row r="30336" spans="5:29" s="2" customFormat="1">
      <c r="E30336" s="120"/>
      <c r="M30336" s="120"/>
      <c r="N30336" s="120"/>
      <c r="U30336" s="121"/>
      <c r="V30336" s="122"/>
      <c r="W30336" s="123"/>
      <c r="AC30336" s="123"/>
    </row>
    <row r="30337" spans="5:29" s="2" customFormat="1">
      <c r="E30337" s="120"/>
      <c r="M30337" s="120"/>
      <c r="N30337" s="120"/>
      <c r="U30337" s="121"/>
      <c r="V30337" s="122"/>
      <c r="W30337" s="123"/>
      <c r="AC30337" s="123"/>
    </row>
    <row r="30338" spans="5:29" s="2" customFormat="1">
      <c r="E30338" s="120"/>
      <c r="M30338" s="120"/>
      <c r="N30338" s="120"/>
      <c r="U30338" s="121"/>
      <c r="V30338" s="122"/>
      <c r="W30338" s="123"/>
      <c r="AC30338" s="123"/>
    </row>
    <row r="30339" spans="5:29" s="2" customFormat="1">
      <c r="E30339" s="120"/>
      <c r="M30339" s="120"/>
      <c r="N30339" s="120"/>
      <c r="U30339" s="121"/>
      <c r="V30339" s="122"/>
      <c r="W30339" s="123"/>
      <c r="AC30339" s="123"/>
    </row>
    <row r="30340" spans="5:29" s="2" customFormat="1">
      <c r="E30340" s="120"/>
      <c r="M30340" s="120"/>
      <c r="N30340" s="120"/>
      <c r="U30340" s="121"/>
      <c r="V30340" s="122"/>
      <c r="W30340" s="123"/>
      <c r="AC30340" s="123"/>
    </row>
    <row r="30341" spans="5:29" s="2" customFormat="1">
      <c r="E30341" s="120"/>
      <c r="M30341" s="120"/>
      <c r="N30341" s="120"/>
      <c r="U30341" s="121"/>
      <c r="V30341" s="122"/>
      <c r="W30341" s="123"/>
      <c r="AC30341" s="123"/>
    </row>
    <row r="30342" spans="5:29" s="2" customFormat="1">
      <c r="E30342" s="120"/>
      <c r="M30342" s="120"/>
      <c r="N30342" s="120"/>
      <c r="U30342" s="121"/>
      <c r="V30342" s="122"/>
      <c r="W30342" s="123"/>
      <c r="AC30342" s="123"/>
    </row>
    <row r="30343" spans="5:29" s="2" customFormat="1">
      <c r="E30343" s="120"/>
      <c r="M30343" s="120"/>
      <c r="N30343" s="120"/>
      <c r="U30343" s="121"/>
      <c r="V30343" s="122"/>
      <c r="W30343" s="123"/>
      <c r="AC30343" s="123"/>
    </row>
    <row r="30344" spans="5:29" s="2" customFormat="1">
      <c r="E30344" s="120"/>
      <c r="M30344" s="120"/>
      <c r="N30344" s="120"/>
      <c r="U30344" s="121"/>
      <c r="V30344" s="122"/>
      <c r="W30344" s="123"/>
      <c r="AC30344" s="123"/>
    </row>
    <row r="30345" spans="5:29" s="2" customFormat="1">
      <c r="E30345" s="120"/>
      <c r="M30345" s="120"/>
      <c r="N30345" s="120"/>
      <c r="U30345" s="121"/>
      <c r="V30345" s="122"/>
      <c r="W30345" s="123"/>
      <c r="AC30345" s="123"/>
    </row>
    <row r="30346" spans="5:29" s="2" customFormat="1">
      <c r="E30346" s="120"/>
      <c r="M30346" s="120"/>
      <c r="N30346" s="120"/>
      <c r="U30346" s="121"/>
      <c r="V30346" s="122"/>
      <c r="W30346" s="123"/>
      <c r="AC30346" s="123"/>
    </row>
    <row r="30347" spans="5:29" s="2" customFormat="1">
      <c r="E30347" s="120"/>
      <c r="M30347" s="120"/>
      <c r="N30347" s="120"/>
      <c r="U30347" s="121"/>
      <c r="V30347" s="122"/>
      <c r="W30347" s="123"/>
      <c r="AC30347" s="123"/>
    </row>
    <row r="30348" spans="5:29" s="2" customFormat="1">
      <c r="E30348" s="120"/>
      <c r="M30348" s="120"/>
      <c r="N30348" s="120"/>
      <c r="U30348" s="121"/>
      <c r="V30348" s="122"/>
      <c r="W30348" s="123"/>
      <c r="AC30348" s="123"/>
    </row>
    <row r="30349" spans="5:29" s="2" customFormat="1">
      <c r="E30349" s="120"/>
      <c r="M30349" s="120"/>
      <c r="N30349" s="120"/>
      <c r="U30349" s="121"/>
      <c r="V30349" s="122"/>
      <c r="W30349" s="123"/>
      <c r="AC30349" s="123"/>
    </row>
    <row r="30350" spans="5:29" s="2" customFormat="1">
      <c r="E30350" s="120"/>
      <c r="M30350" s="120"/>
      <c r="N30350" s="120"/>
      <c r="U30350" s="121"/>
      <c r="V30350" s="122"/>
      <c r="W30350" s="123"/>
      <c r="AC30350" s="123"/>
    </row>
    <row r="30351" spans="5:29" s="2" customFormat="1">
      <c r="E30351" s="120"/>
      <c r="M30351" s="120"/>
      <c r="N30351" s="120"/>
      <c r="U30351" s="121"/>
      <c r="V30351" s="122"/>
      <c r="W30351" s="123"/>
      <c r="AC30351" s="123"/>
    </row>
    <row r="30352" spans="5:29" s="2" customFormat="1">
      <c r="E30352" s="120"/>
      <c r="M30352" s="120"/>
      <c r="N30352" s="120"/>
      <c r="U30352" s="121"/>
      <c r="V30352" s="122"/>
      <c r="W30352" s="123"/>
      <c r="AC30352" s="123"/>
    </row>
    <row r="30353" spans="5:29" s="2" customFormat="1">
      <c r="E30353" s="120"/>
      <c r="M30353" s="120"/>
      <c r="N30353" s="120"/>
      <c r="U30353" s="121"/>
      <c r="V30353" s="122"/>
      <c r="W30353" s="123"/>
      <c r="AC30353" s="123"/>
    </row>
    <row r="30354" spans="5:29" s="2" customFormat="1">
      <c r="E30354" s="120"/>
      <c r="M30354" s="120"/>
      <c r="N30354" s="120"/>
      <c r="U30354" s="121"/>
      <c r="V30354" s="122"/>
      <c r="W30354" s="123"/>
      <c r="AC30354" s="123"/>
    </row>
    <row r="30355" spans="5:29" s="2" customFormat="1">
      <c r="E30355" s="120"/>
      <c r="M30355" s="120"/>
      <c r="N30355" s="120"/>
      <c r="U30355" s="121"/>
      <c r="V30355" s="122"/>
      <c r="W30355" s="123"/>
      <c r="AC30355" s="123"/>
    </row>
    <row r="30356" spans="5:29" s="2" customFormat="1">
      <c r="E30356" s="120"/>
      <c r="M30356" s="120"/>
      <c r="N30356" s="120"/>
      <c r="U30356" s="121"/>
      <c r="V30356" s="122"/>
      <c r="W30356" s="123"/>
      <c r="AC30356" s="123"/>
    </row>
    <row r="30357" spans="5:29" s="2" customFormat="1">
      <c r="E30357" s="120"/>
      <c r="M30357" s="120"/>
      <c r="N30357" s="120"/>
      <c r="U30357" s="121"/>
      <c r="V30357" s="122"/>
      <c r="W30357" s="123"/>
      <c r="AC30357" s="123"/>
    </row>
    <row r="30358" spans="5:29" s="2" customFormat="1">
      <c r="E30358" s="120"/>
      <c r="M30358" s="120"/>
      <c r="N30358" s="120"/>
      <c r="U30358" s="121"/>
      <c r="V30358" s="122"/>
      <c r="W30358" s="123"/>
      <c r="AC30358" s="123"/>
    </row>
    <row r="30359" spans="5:29" s="2" customFormat="1">
      <c r="E30359" s="120"/>
      <c r="M30359" s="120"/>
      <c r="N30359" s="120"/>
      <c r="U30359" s="121"/>
      <c r="V30359" s="122"/>
      <c r="W30359" s="123"/>
      <c r="AC30359" s="123"/>
    </row>
    <row r="30360" spans="5:29" s="2" customFormat="1">
      <c r="E30360" s="120"/>
      <c r="M30360" s="120"/>
      <c r="N30360" s="120"/>
      <c r="U30360" s="121"/>
      <c r="V30360" s="122"/>
      <c r="W30360" s="123"/>
      <c r="AC30360" s="123"/>
    </row>
    <row r="30361" spans="5:29" s="2" customFormat="1">
      <c r="E30361" s="120"/>
      <c r="M30361" s="120"/>
      <c r="N30361" s="120"/>
      <c r="U30361" s="121"/>
      <c r="V30361" s="122"/>
      <c r="W30361" s="123"/>
      <c r="AC30361" s="123"/>
    </row>
    <row r="30362" spans="5:29" s="2" customFormat="1">
      <c r="E30362" s="120"/>
      <c r="M30362" s="120"/>
      <c r="N30362" s="120"/>
      <c r="U30362" s="121"/>
      <c r="V30362" s="122"/>
      <c r="W30362" s="123"/>
      <c r="AC30362" s="123"/>
    </row>
    <row r="30363" spans="5:29" s="2" customFormat="1">
      <c r="E30363" s="120"/>
      <c r="M30363" s="120"/>
      <c r="N30363" s="120"/>
      <c r="U30363" s="121"/>
      <c r="V30363" s="122"/>
      <c r="W30363" s="123"/>
      <c r="AC30363" s="123"/>
    </row>
    <row r="30364" spans="5:29" s="2" customFormat="1">
      <c r="E30364" s="120"/>
      <c r="M30364" s="120"/>
      <c r="N30364" s="120"/>
      <c r="U30364" s="121"/>
      <c r="V30364" s="122"/>
      <c r="W30364" s="123"/>
      <c r="AC30364" s="123"/>
    </row>
    <row r="30365" spans="5:29" s="2" customFormat="1">
      <c r="E30365" s="120"/>
      <c r="M30365" s="120"/>
      <c r="N30365" s="120"/>
      <c r="U30365" s="121"/>
      <c r="V30365" s="122"/>
      <c r="W30365" s="123"/>
      <c r="AC30365" s="123"/>
    </row>
    <row r="30366" spans="5:29" s="2" customFormat="1">
      <c r="E30366" s="120"/>
      <c r="M30366" s="120"/>
      <c r="N30366" s="120"/>
      <c r="U30366" s="121"/>
      <c r="V30366" s="122"/>
      <c r="W30366" s="123"/>
      <c r="AC30366" s="123"/>
    </row>
    <row r="30367" spans="5:29" s="2" customFormat="1">
      <c r="E30367" s="120"/>
      <c r="M30367" s="120"/>
      <c r="N30367" s="120"/>
      <c r="U30367" s="121"/>
      <c r="V30367" s="122"/>
      <c r="W30367" s="123"/>
      <c r="AC30367" s="123"/>
    </row>
    <row r="30368" spans="5:29" s="2" customFormat="1">
      <c r="E30368" s="120"/>
      <c r="M30368" s="120"/>
      <c r="N30368" s="120"/>
      <c r="U30368" s="121"/>
      <c r="V30368" s="122"/>
      <c r="W30368" s="123"/>
      <c r="AC30368" s="123"/>
    </row>
    <row r="30369" spans="5:29" s="2" customFormat="1">
      <c r="E30369" s="120"/>
      <c r="M30369" s="120"/>
      <c r="N30369" s="120"/>
      <c r="U30369" s="121"/>
      <c r="V30369" s="122"/>
      <c r="W30369" s="123"/>
      <c r="AC30369" s="123"/>
    </row>
    <row r="30370" spans="5:29" s="2" customFormat="1">
      <c r="E30370" s="120"/>
      <c r="M30370" s="120"/>
      <c r="N30370" s="120"/>
      <c r="U30370" s="121"/>
      <c r="V30370" s="122"/>
      <c r="W30370" s="123"/>
      <c r="AC30370" s="123"/>
    </row>
    <row r="30371" spans="5:29" s="2" customFormat="1">
      <c r="E30371" s="120"/>
      <c r="M30371" s="120"/>
      <c r="N30371" s="120"/>
      <c r="U30371" s="121"/>
      <c r="V30371" s="122"/>
      <c r="W30371" s="123"/>
      <c r="AC30371" s="123"/>
    </row>
    <row r="30372" spans="5:29" s="2" customFormat="1">
      <c r="E30372" s="120"/>
      <c r="M30372" s="120"/>
      <c r="N30372" s="120"/>
      <c r="U30372" s="121"/>
      <c r="V30372" s="122"/>
      <c r="W30372" s="123"/>
      <c r="AC30372" s="123"/>
    </row>
    <row r="30373" spans="5:29" s="2" customFormat="1">
      <c r="E30373" s="120"/>
      <c r="M30373" s="120"/>
      <c r="N30373" s="120"/>
      <c r="U30373" s="121"/>
      <c r="V30373" s="122"/>
      <c r="W30373" s="123"/>
      <c r="AC30373" s="123"/>
    </row>
    <row r="30374" spans="5:29" s="2" customFormat="1">
      <c r="E30374" s="120"/>
      <c r="M30374" s="120"/>
      <c r="N30374" s="120"/>
      <c r="U30374" s="121"/>
      <c r="V30374" s="122"/>
      <c r="W30374" s="123"/>
      <c r="AC30374" s="123"/>
    </row>
    <row r="30375" spans="5:29" s="2" customFormat="1">
      <c r="E30375" s="120"/>
      <c r="M30375" s="120"/>
      <c r="N30375" s="120"/>
      <c r="U30375" s="121"/>
      <c r="V30375" s="122"/>
      <c r="W30375" s="123"/>
      <c r="AC30375" s="123"/>
    </row>
    <row r="30376" spans="5:29" s="2" customFormat="1">
      <c r="E30376" s="120"/>
      <c r="M30376" s="120"/>
      <c r="N30376" s="120"/>
      <c r="U30376" s="121"/>
      <c r="V30376" s="122"/>
      <c r="W30376" s="123"/>
      <c r="AC30376" s="123"/>
    </row>
    <row r="30377" spans="5:29" s="2" customFormat="1">
      <c r="E30377" s="120"/>
      <c r="M30377" s="120"/>
      <c r="N30377" s="120"/>
      <c r="U30377" s="121"/>
      <c r="V30377" s="122"/>
      <c r="W30377" s="123"/>
      <c r="AC30377" s="123"/>
    </row>
    <row r="30378" spans="5:29" s="2" customFormat="1">
      <c r="E30378" s="120"/>
      <c r="M30378" s="120"/>
      <c r="N30378" s="120"/>
      <c r="U30378" s="121"/>
      <c r="V30378" s="122"/>
      <c r="W30378" s="123"/>
      <c r="AC30378" s="123"/>
    </row>
    <row r="30379" spans="5:29" s="2" customFormat="1">
      <c r="E30379" s="120"/>
      <c r="M30379" s="120"/>
      <c r="N30379" s="120"/>
      <c r="U30379" s="121"/>
      <c r="V30379" s="122"/>
      <c r="W30379" s="123"/>
      <c r="AC30379" s="123"/>
    </row>
    <row r="30380" spans="5:29" s="2" customFormat="1">
      <c r="E30380" s="120"/>
      <c r="M30380" s="120"/>
      <c r="N30380" s="120"/>
      <c r="U30380" s="121"/>
      <c r="V30380" s="122"/>
      <c r="W30380" s="123"/>
      <c r="AC30380" s="123"/>
    </row>
    <row r="30381" spans="5:29" s="2" customFormat="1">
      <c r="E30381" s="120"/>
      <c r="M30381" s="120"/>
      <c r="N30381" s="120"/>
      <c r="U30381" s="121"/>
      <c r="V30381" s="122"/>
      <c r="W30381" s="123"/>
      <c r="AC30381" s="123"/>
    </row>
    <row r="30382" spans="5:29" s="2" customFormat="1">
      <c r="E30382" s="120"/>
      <c r="M30382" s="120"/>
      <c r="N30382" s="120"/>
      <c r="U30382" s="121"/>
      <c r="V30382" s="122"/>
      <c r="W30382" s="123"/>
      <c r="AC30382" s="123"/>
    </row>
    <row r="30383" spans="5:29" s="2" customFormat="1">
      <c r="E30383" s="120"/>
      <c r="M30383" s="120"/>
      <c r="N30383" s="120"/>
      <c r="U30383" s="121"/>
      <c r="V30383" s="122"/>
      <c r="W30383" s="123"/>
      <c r="AC30383" s="123"/>
    </row>
    <row r="30384" spans="5:29" s="2" customFormat="1">
      <c r="E30384" s="120"/>
      <c r="M30384" s="120"/>
      <c r="N30384" s="120"/>
      <c r="U30384" s="121"/>
      <c r="V30384" s="122"/>
      <c r="W30384" s="123"/>
      <c r="AC30384" s="123"/>
    </row>
    <row r="30385" spans="5:29" s="2" customFormat="1">
      <c r="E30385" s="120"/>
      <c r="M30385" s="120"/>
      <c r="N30385" s="120"/>
      <c r="U30385" s="121"/>
      <c r="V30385" s="122"/>
      <c r="W30385" s="123"/>
      <c r="AC30385" s="123"/>
    </row>
    <row r="30386" spans="5:29" s="2" customFormat="1">
      <c r="E30386" s="120"/>
      <c r="M30386" s="120"/>
      <c r="N30386" s="120"/>
      <c r="U30386" s="121"/>
      <c r="V30386" s="122"/>
      <c r="W30386" s="123"/>
      <c r="AC30386" s="123"/>
    </row>
    <row r="30387" spans="5:29" s="2" customFormat="1">
      <c r="E30387" s="120"/>
      <c r="M30387" s="120"/>
      <c r="N30387" s="120"/>
      <c r="U30387" s="121"/>
      <c r="V30387" s="122"/>
      <c r="W30387" s="123"/>
      <c r="AC30387" s="123"/>
    </row>
    <row r="30388" spans="5:29" s="2" customFormat="1">
      <c r="E30388" s="120"/>
      <c r="M30388" s="120"/>
      <c r="N30388" s="120"/>
      <c r="U30388" s="121"/>
      <c r="V30388" s="122"/>
      <c r="W30388" s="123"/>
      <c r="AC30388" s="123"/>
    </row>
    <row r="30389" spans="5:29" s="2" customFormat="1">
      <c r="E30389" s="120"/>
      <c r="M30389" s="120"/>
      <c r="N30389" s="120"/>
      <c r="U30389" s="121"/>
      <c r="V30389" s="122"/>
      <c r="W30389" s="123"/>
      <c r="AC30389" s="123"/>
    </row>
    <row r="30390" spans="5:29" s="2" customFormat="1">
      <c r="E30390" s="120"/>
      <c r="M30390" s="120"/>
      <c r="N30390" s="120"/>
      <c r="U30390" s="121"/>
      <c r="V30390" s="122"/>
      <c r="W30390" s="123"/>
      <c r="AC30390" s="123"/>
    </row>
    <row r="30391" spans="5:29" s="2" customFormat="1">
      <c r="E30391" s="120"/>
      <c r="M30391" s="120"/>
      <c r="N30391" s="120"/>
      <c r="U30391" s="121"/>
      <c r="V30391" s="122"/>
      <c r="W30391" s="123"/>
      <c r="AC30391" s="123"/>
    </row>
    <row r="30392" spans="5:29" s="2" customFormat="1">
      <c r="E30392" s="120"/>
      <c r="M30392" s="120"/>
      <c r="N30392" s="120"/>
      <c r="U30392" s="121"/>
      <c r="V30392" s="122"/>
      <c r="W30392" s="123"/>
      <c r="AC30392" s="123"/>
    </row>
    <row r="30393" spans="5:29" s="2" customFormat="1">
      <c r="E30393" s="120"/>
      <c r="M30393" s="120"/>
      <c r="N30393" s="120"/>
      <c r="U30393" s="121"/>
      <c r="V30393" s="122"/>
      <c r="W30393" s="123"/>
      <c r="AC30393" s="123"/>
    </row>
    <row r="30394" spans="5:29" s="2" customFormat="1">
      <c r="E30394" s="120"/>
      <c r="M30394" s="120"/>
      <c r="N30394" s="120"/>
      <c r="U30394" s="121"/>
      <c r="V30394" s="122"/>
      <c r="W30394" s="123"/>
      <c r="AC30394" s="123"/>
    </row>
    <row r="30395" spans="5:29" s="2" customFormat="1">
      <c r="E30395" s="120"/>
      <c r="M30395" s="120"/>
      <c r="N30395" s="120"/>
      <c r="U30395" s="121"/>
      <c r="V30395" s="122"/>
      <c r="W30395" s="123"/>
      <c r="AC30395" s="123"/>
    </row>
    <row r="30396" spans="5:29" s="2" customFormat="1">
      <c r="E30396" s="120"/>
      <c r="M30396" s="120"/>
      <c r="N30396" s="120"/>
      <c r="U30396" s="121"/>
      <c r="V30396" s="122"/>
      <c r="W30396" s="123"/>
      <c r="AC30396" s="123"/>
    </row>
    <row r="30397" spans="5:29" s="2" customFormat="1">
      <c r="E30397" s="120"/>
      <c r="M30397" s="120"/>
      <c r="N30397" s="120"/>
      <c r="U30397" s="121"/>
      <c r="V30397" s="122"/>
      <c r="W30397" s="123"/>
      <c r="AC30397" s="123"/>
    </row>
    <row r="30398" spans="5:29" s="2" customFormat="1">
      <c r="E30398" s="120"/>
      <c r="M30398" s="120"/>
      <c r="N30398" s="120"/>
      <c r="U30398" s="121"/>
      <c r="V30398" s="122"/>
      <c r="W30398" s="123"/>
      <c r="AC30398" s="123"/>
    </row>
    <row r="30399" spans="5:29" s="2" customFormat="1">
      <c r="E30399" s="120"/>
      <c r="M30399" s="120"/>
      <c r="N30399" s="120"/>
      <c r="U30399" s="121"/>
      <c r="V30399" s="122"/>
      <c r="W30399" s="123"/>
      <c r="AC30399" s="123"/>
    </row>
    <row r="30400" spans="5:29" s="2" customFormat="1">
      <c r="E30400" s="120"/>
      <c r="M30400" s="120"/>
      <c r="N30400" s="120"/>
      <c r="U30400" s="121"/>
      <c r="V30400" s="122"/>
      <c r="W30400" s="123"/>
      <c r="AC30400" s="123"/>
    </row>
    <row r="30401" spans="5:29" s="2" customFormat="1">
      <c r="E30401" s="120"/>
      <c r="M30401" s="120"/>
      <c r="N30401" s="120"/>
      <c r="U30401" s="121"/>
      <c r="V30401" s="122"/>
      <c r="W30401" s="123"/>
      <c r="AC30401" s="123"/>
    </row>
    <row r="30402" spans="5:29" s="2" customFormat="1">
      <c r="E30402" s="120"/>
      <c r="M30402" s="120"/>
      <c r="N30402" s="120"/>
      <c r="U30402" s="121"/>
      <c r="V30402" s="122"/>
      <c r="W30402" s="123"/>
      <c r="AC30402" s="123"/>
    </row>
    <row r="30403" spans="5:29" s="2" customFormat="1">
      <c r="E30403" s="120"/>
      <c r="M30403" s="120"/>
      <c r="N30403" s="120"/>
      <c r="U30403" s="121"/>
      <c r="V30403" s="122"/>
      <c r="W30403" s="123"/>
      <c r="AC30403" s="123"/>
    </row>
    <row r="30404" spans="5:29" s="2" customFormat="1">
      <c r="E30404" s="120"/>
      <c r="M30404" s="120"/>
      <c r="N30404" s="120"/>
      <c r="U30404" s="121"/>
      <c r="V30404" s="122"/>
      <c r="W30404" s="123"/>
      <c r="AC30404" s="123"/>
    </row>
    <row r="30405" spans="5:29" s="2" customFormat="1">
      <c r="E30405" s="120"/>
      <c r="M30405" s="120"/>
      <c r="N30405" s="120"/>
      <c r="U30405" s="121"/>
      <c r="V30405" s="122"/>
      <c r="W30405" s="123"/>
      <c r="AC30405" s="123"/>
    </row>
    <row r="30406" spans="5:29" s="2" customFormat="1">
      <c r="E30406" s="120"/>
      <c r="M30406" s="120"/>
      <c r="N30406" s="120"/>
      <c r="U30406" s="121"/>
      <c r="V30406" s="122"/>
      <c r="W30406" s="123"/>
      <c r="AC30406" s="123"/>
    </row>
    <row r="30407" spans="5:29" s="2" customFormat="1">
      <c r="E30407" s="120"/>
      <c r="M30407" s="120"/>
      <c r="N30407" s="120"/>
      <c r="U30407" s="121"/>
      <c r="V30407" s="122"/>
      <c r="W30407" s="123"/>
      <c r="AC30407" s="123"/>
    </row>
    <row r="30408" spans="5:29" s="2" customFormat="1">
      <c r="E30408" s="120"/>
      <c r="M30408" s="120"/>
      <c r="N30408" s="120"/>
      <c r="U30408" s="121"/>
      <c r="V30408" s="122"/>
      <c r="W30408" s="123"/>
      <c r="AC30408" s="123"/>
    </row>
    <row r="30409" spans="5:29" s="2" customFormat="1">
      <c r="E30409" s="120"/>
      <c r="M30409" s="120"/>
      <c r="N30409" s="120"/>
      <c r="U30409" s="121"/>
      <c r="V30409" s="122"/>
      <c r="W30409" s="123"/>
      <c r="AC30409" s="123"/>
    </row>
    <row r="30410" spans="5:29" s="2" customFormat="1">
      <c r="E30410" s="120"/>
      <c r="M30410" s="120"/>
      <c r="N30410" s="120"/>
      <c r="U30410" s="121"/>
      <c r="V30410" s="122"/>
      <c r="W30410" s="123"/>
      <c r="AC30410" s="123"/>
    </row>
    <row r="30411" spans="5:29" s="2" customFormat="1">
      <c r="E30411" s="120"/>
      <c r="M30411" s="120"/>
      <c r="N30411" s="120"/>
      <c r="U30411" s="121"/>
      <c r="V30411" s="122"/>
      <c r="W30411" s="123"/>
      <c r="AC30411" s="123"/>
    </row>
    <row r="30412" spans="5:29" s="2" customFormat="1">
      <c r="E30412" s="120"/>
      <c r="M30412" s="120"/>
      <c r="N30412" s="120"/>
      <c r="U30412" s="121"/>
      <c r="V30412" s="122"/>
      <c r="W30412" s="123"/>
      <c r="AC30412" s="123"/>
    </row>
    <row r="30413" spans="5:29" s="2" customFormat="1">
      <c r="E30413" s="120"/>
      <c r="M30413" s="120"/>
      <c r="N30413" s="120"/>
      <c r="U30413" s="121"/>
      <c r="V30413" s="122"/>
      <c r="W30413" s="123"/>
      <c r="AC30413" s="123"/>
    </row>
    <row r="30414" spans="5:29" s="2" customFormat="1">
      <c r="E30414" s="120"/>
      <c r="M30414" s="120"/>
      <c r="N30414" s="120"/>
      <c r="U30414" s="121"/>
      <c r="V30414" s="122"/>
      <c r="W30414" s="123"/>
      <c r="AC30414" s="123"/>
    </row>
    <row r="30415" spans="5:29" s="2" customFormat="1">
      <c r="E30415" s="120"/>
      <c r="M30415" s="120"/>
      <c r="N30415" s="120"/>
      <c r="U30415" s="121"/>
      <c r="V30415" s="122"/>
      <c r="W30415" s="123"/>
      <c r="AC30415" s="123"/>
    </row>
    <row r="30416" spans="5:29" s="2" customFormat="1">
      <c r="E30416" s="120"/>
      <c r="M30416" s="120"/>
      <c r="N30416" s="120"/>
      <c r="U30416" s="121"/>
      <c r="V30416" s="122"/>
      <c r="W30416" s="123"/>
      <c r="AC30416" s="123"/>
    </row>
    <row r="30417" spans="5:29" s="2" customFormat="1">
      <c r="E30417" s="120"/>
      <c r="M30417" s="120"/>
      <c r="N30417" s="120"/>
      <c r="U30417" s="121"/>
      <c r="V30417" s="122"/>
      <c r="W30417" s="123"/>
      <c r="AC30417" s="123"/>
    </row>
    <row r="30418" spans="5:29" s="2" customFormat="1">
      <c r="E30418" s="120"/>
      <c r="M30418" s="120"/>
      <c r="N30418" s="120"/>
      <c r="U30418" s="121"/>
      <c r="V30418" s="122"/>
      <c r="W30418" s="123"/>
      <c r="AC30418" s="123"/>
    </row>
    <row r="30419" spans="5:29" s="2" customFormat="1">
      <c r="E30419" s="120"/>
      <c r="M30419" s="120"/>
      <c r="N30419" s="120"/>
      <c r="U30419" s="121"/>
      <c r="V30419" s="122"/>
      <c r="W30419" s="123"/>
      <c r="AC30419" s="123"/>
    </row>
    <row r="30420" spans="5:29" s="2" customFormat="1">
      <c r="E30420" s="120"/>
      <c r="M30420" s="120"/>
      <c r="N30420" s="120"/>
      <c r="U30420" s="121"/>
      <c r="V30420" s="122"/>
      <c r="W30420" s="123"/>
      <c r="AC30420" s="123"/>
    </row>
    <row r="30421" spans="5:29" s="2" customFormat="1">
      <c r="E30421" s="120"/>
      <c r="M30421" s="120"/>
      <c r="N30421" s="120"/>
      <c r="U30421" s="121"/>
      <c r="V30421" s="122"/>
      <c r="W30421" s="123"/>
      <c r="AC30421" s="123"/>
    </row>
    <row r="30422" spans="5:29" s="2" customFormat="1">
      <c r="E30422" s="120"/>
      <c r="M30422" s="120"/>
      <c r="N30422" s="120"/>
      <c r="U30422" s="121"/>
      <c r="V30422" s="122"/>
      <c r="W30422" s="123"/>
      <c r="AC30422" s="123"/>
    </row>
    <row r="30423" spans="5:29" s="2" customFormat="1">
      <c r="E30423" s="120"/>
      <c r="M30423" s="120"/>
      <c r="N30423" s="120"/>
      <c r="U30423" s="121"/>
      <c r="V30423" s="122"/>
      <c r="W30423" s="123"/>
      <c r="AC30423" s="123"/>
    </row>
    <row r="30424" spans="5:29" s="2" customFormat="1">
      <c r="E30424" s="120"/>
      <c r="M30424" s="120"/>
      <c r="N30424" s="120"/>
      <c r="U30424" s="121"/>
      <c r="V30424" s="122"/>
      <c r="W30424" s="123"/>
      <c r="AC30424" s="123"/>
    </row>
    <row r="30425" spans="5:29" s="2" customFormat="1">
      <c r="E30425" s="120"/>
      <c r="M30425" s="120"/>
      <c r="N30425" s="120"/>
      <c r="U30425" s="121"/>
      <c r="V30425" s="122"/>
      <c r="W30425" s="123"/>
      <c r="AC30425" s="123"/>
    </row>
    <row r="30426" spans="5:29" s="2" customFormat="1">
      <c r="E30426" s="120"/>
      <c r="M30426" s="120"/>
      <c r="N30426" s="120"/>
      <c r="U30426" s="121"/>
      <c r="V30426" s="122"/>
      <c r="W30426" s="123"/>
      <c r="AC30426" s="123"/>
    </row>
    <row r="30427" spans="5:29" s="2" customFormat="1">
      <c r="E30427" s="120"/>
      <c r="M30427" s="120"/>
      <c r="N30427" s="120"/>
      <c r="U30427" s="121"/>
      <c r="V30427" s="122"/>
      <c r="W30427" s="123"/>
      <c r="AC30427" s="123"/>
    </row>
    <row r="30428" spans="5:29" s="2" customFormat="1">
      <c r="E30428" s="120"/>
      <c r="M30428" s="120"/>
      <c r="N30428" s="120"/>
      <c r="U30428" s="121"/>
      <c r="V30428" s="122"/>
      <c r="W30428" s="123"/>
      <c r="AC30428" s="123"/>
    </row>
    <row r="30429" spans="5:29" s="2" customFormat="1">
      <c r="E30429" s="120"/>
      <c r="M30429" s="120"/>
      <c r="N30429" s="120"/>
      <c r="U30429" s="121"/>
      <c r="V30429" s="122"/>
      <c r="W30429" s="123"/>
      <c r="AC30429" s="123"/>
    </row>
    <row r="30430" spans="5:29" s="2" customFormat="1">
      <c r="E30430" s="120"/>
      <c r="M30430" s="120"/>
      <c r="N30430" s="120"/>
      <c r="U30430" s="121"/>
      <c r="V30430" s="122"/>
      <c r="W30430" s="123"/>
      <c r="AC30430" s="123"/>
    </row>
    <row r="30431" spans="5:29" s="2" customFormat="1">
      <c r="E30431" s="120"/>
      <c r="M30431" s="120"/>
      <c r="N30431" s="120"/>
      <c r="U30431" s="121"/>
      <c r="V30431" s="122"/>
      <c r="W30431" s="123"/>
      <c r="AC30431" s="123"/>
    </row>
    <row r="30432" spans="5:29" s="2" customFormat="1">
      <c r="E30432" s="120"/>
      <c r="M30432" s="120"/>
      <c r="N30432" s="120"/>
      <c r="U30432" s="121"/>
      <c r="V30432" s="122"/>
      <c r="W30432" s="123"/>
      <c r="AC30432" s="123"/>
    </row>
    <row r="30433" spans="5:29" s="2" customFormat="1">
      <c r="E30433" s="120"/>
      <c r="M30433" s="120"/>
      <c r="N30433" s="120"/>
      <c r="U30433" s="121"/>
      <c r="V30433" s="122"/>
      <c r="W30433" s="123"/>
      <c r="AC30433" s="123"/>
    </row>
    <row r="30434" spans="5:29" s="2" customFormat="1">
      <c r="E30434" s="120"/>
      <c r="M30434" s="120"/>
      <c r="N30434" s="120"/>
      <c r="U30434" s="121"/>
      <c r="V30434" s="122"/>
      <c r="W30434" s="123"/>
      <c r="AC30434" s="123"/>
    </row>
    <row r="30435" spans="5:29" s="2" customFormat="1">
      <c r="E30435" s="120"/>
      <c r="M30435" s="120"/>
      <c r="N30435" s="120"/>
      <c r="U30435" s="121"/>
      <c r="V30435" s="122"/>
      <c r="W30435" s="123"/>
      <c r="AC30435" s="123"/>
    </row>
    <row r="30436" spans="5:29" s="2" customFormat="1">
      <c r="E30436" s="120"/>
      <c r="M30436" s="120"/>
      <c r="N30436" s="120"/>
      <c r="U30436" s="121"/>
      <c r="V30436" s="122"/>
      <c r="W30436" s="123"/>
      <c r="AC30436" s="123"/>
    </row>
    <row r="30437" spans="5:29" s="2" customFormat="1">
      <c r="E30437" s="120"/>
      <c r="M30437" s="120"/>
      <c r="N30437" s="120"/>
      <c r="U30437" s="121"/>
      <c r="V30437" s="122"/>
      <c r="W30437" s="123"/>
      <c r="AC30437" s="123"/>
    </row>
    <row r="30438" spans="5:29" s="2" customFormat="1">
      <c r="E30438" s="120"/>
      <c r="M30438" s="120"/>
      <c r="N30438" s="120"/>
      <c r="U30438" s="121"/>
      <c r="V30438" s="122"/>
      <c r="W30438" s="123"/>
      <c r="AC30438" s="123"/>
    </row>
    <row r="30439" spans="5:29" s="2" customFormat="1">
      <c r="E30439" s="120"/>
      <c r="M30439" s="120"/>
      <c r="N30439" s="120"/>
      <c r="U30439" s="121"/>
      <c r="V30439" s="122"/>
      <c r="W30439" s="123"/>
      <c r="AC30439" s="123"/>
    </row>
    <row r="30440" spans="5:29" s="2" customFormat="1">
      <c r="E30440" s="120"/>
      <c r="M30440" s="120"/>
      <c r="N30440" s="120"/>
      <c r="U30440" s="121"/>
      <c r="V30440" s="122"/>
      <c r="W30440" s="123"/>
      <c r="AC30440" s="123"/>
    </row>
    <row r="30441" spans="5:29" s="2" customFormat="1">
      <c r="E30441" s="120"/>
      <c r="M30441" s="120"/>
      <c r="N30441" s="120"/>
      <c r="U30441" s="121"/>
      <c r="V30441" s="122"/>
      <c r="W30441" s="123"/>
      <c r="AC30441" s="123"/>
    </row>
    <row r="30442" spans="5:29" s="2" customFormat="1">
      <c r="E30442" s="120"/>
      <c r="M30442" s="120"/>
      <c r="N30442" s="120"/>
      <c r="U30442" s="121"/>
      <c r="V30442" s="122"/>
      <c r="W30442" s="123"/>
      <c r="AC30442" s="123"/>
    </row>
    <row r="30443" spans="5:29" s="2" customFormat="1">
      <c r="E30443" s="120"/>
      <c r="M30443" s="120"/>
      <c r="N30443" s="120"/>
      <c r="U30443" s="121"/>
      <c r="V30443" s="122"/>
      <c r="W30443" s="123"/>
      <c r="AC30443" s="123"/>
    </row>
    <row r="30444" spans="5:29" s="2" customFormat="1">
      <c r="E30444" s="120"/>
      <c r="M30444" s="120"/>
      <c r="N30444" s="120"/>
      <c r="U30444" s="121"/>
      <c r="V30444" s="122"/>
      <c r="W30444" s="123"/>
      <c r="AC30444" s="123"/>
    </row>
    <row r="30445" spans="5:29" s="2" customFormat="1">
      <c r="E30445" s="120"/>
      <c r="M30445" s="120"/>
      <c r="N30445" s="120"/>
      <c r="U30445" s="121"/>
      <c r="V30445" s="122"/>
      <c r="W30445" s="123"/>
      <c r="AC30445" s="123"/>
    </row>
    <row r="30446" spans="5:29" s="2" customFormat="1">
      <c r="E30446" s="120"/>
      <c r="M30446" s="120"/>
      <c r="N30446" s="120"/>
      <c r="U30446" s="121"/>
      <c r="V30446" s="122"/>
      <c r="W30446" s="123"/>
      <c r="AC30446" s="123"/>
    </row>
    <row r="30447" spans="5:29" s="2" customFormat="1">
      <c r="E30447" s="120"/>
      <c r="M30447" s="120"/>
      <c r="N30447" s="120"/>
      <c r="U30447" s="121"/>
      <c r="V30447" s="122"/>
      <c r="W30447" s="123"/>
      <c r="AC30447" s="123"/>
    </row>
    <row r="30448" spans="5:29" s="2" customFormat="1">
      <c r="E30448" s="120"/>
      <c r="M30448" s="120"/>
      <c r="N30448" s="120"/>
      <c r="U30448" s="121"/>
      <c r="V30448" s="122"/>
      <c r="W30448" s="123"/>
      <c r="AC30448" s="123"/>
    </row>
    <row r="30449" spans="5:29" s="2" customFormat="1">
      <c r="E30449" s="120"/>
      <c r="M30449" s="120"/>
      <c r="N30449" s="120"/>
      <c r="U30449" s="121"/>
      <c r="V30449" s="122"/>
      <c r="W30449" s="123"/>
      <c r="AC30449" s="123"/>
    </row>
    <row r="30450" spans="5:29" s="2" customFormat="1">
      <c r="E30450" s="120"/>
      <c r="M30450" s="120"/>
      <c r="N30450" s="120"/>
      <c r="U30450" s="121"/>
      <c r="V30450" s="122"/>
      <c r="W30450" s="123"/>
      <c r="AC30450" s="123"/>
    </row>
    <row r="30451" spans="5:29" s="2" customFormat="1">
      <c r="E30451" s="120"/>
      <c r="M30451" s="120"/>
      <c r="N30451" s="120"/>
      <c r="U30451" s="121"/>
      <c r="V30451" s="122"/>
      <c r="W30451" s="123"/>
      <c r="AC30451" s="123"/>
    </row>
    <row r="30452" spans="5:29" s="2" customFormat="1">
      <c r="E30452" s="120"/>
      <c r="M30452" s="120"/>
      <c r="N30452" s="120"/>
      <c r="U30452" s="121"/>
      <c r="V30452" s="122"/>
      <c r="W30452" s="123"/>
      <c r="AC30452" s="123"/>
    </row>
    <row r="30453" spans="5:29" s="2" customFormat="1">
      <c r="E30453" s="120"/>
      <c r="M30453" s="120"/>
      <c r="N30453" s="120"/>
      <c r="U30453" s="121"/>
      <c r="V30453" s="122"/>
      <c r="W30453" s="123"/>
      <c r="AC30453" s="123"/>
    </row>
    <row r="30454" spans="5:29" s="2" customFormat="1">
      <c r="E30454" s="120"/>
      <c r="M30454" s="120"/>
      <c r="N30454" s="120"/>
      <c r="U30454" s="121"/>
      <c r="V30454" s="122"/>
      <c r="W30454" s="123"/>
      <c r="AC30454" s="123"/>
    </row>
    <row r="30455" spans="5:29" s="2" customFormat="1">
      <c r="E30455" s="120"/>
      <c r="M30455" s="120"/>
      <c r="N30455" s="120"/>
      <c r="U30455" s="121"/>
      <c r="V30455" s="122"/>
      <c r="W30455" s="123"/>
      <c r="AC30455" s="123"/>
    </row>
    <row r="30456" spans="5:29" s="2" customFormat="1">
      <c r="E30456" s="120"/>
      <c r="M30456" s="120"/>
      <c r="N30456" s="120"/>
      <c r="U30456" s="121"/>
      <c r="V30456" s="122"/>
      <c r="W30456" s="123"/>
      <c r="AC30456" s="123"/>
    </row>
    <row r="30457" spans="5:29" s="2" customFormat="1">
      <c r="E30457" s="120"/>
      <c r="M30457" s="120"/>
      <c r="N30457" s="120"/>
      <c r="U30457" s="121"/>
      <c r="V30457" s="122"/>
      <c r="W30457" s="123"/>
      <c r="AC30457" s="123"/>
    </row>
    <row r="30458" spans="5:29" s="2" customFormat="1">
      <c r="E30458" s="120"/>
      <c r="M30458" s="120"/>
      <c r="N30458" s="120"/>
      <c r="U30458" s="121"/>
      <c r="V30458" s="122"/>
      <c r="W30458" s="123"/>
      <c r="AC30458" s="123"/>
    </row>
    <row r="30459" spans="5:29" s="2" customFormat="1">
      <c r="E30459" s="120"/>
      <c r="M30459" s="120"/>
      <c r="N30459" s="120"/>
      <c r="U30459" s="121"/>
      <c r="V30459" s="122"/>
      <c r="W30459" s="123"/>
      <c r="AC30459" s="123"/>
    </row>
    <row r="30460" spans="5:29" s="2" customFormat="1">
      <c r="E30460" s="120"/>
      <c r="M30460" s="120"/>
      <c r="N30460" s="120"/>
      <c r="U30460" s="121"/>
      <c r="V30460" s="122"/>
      <c r="W30460" s="123"/>
      <c r="AC30460" s="123"/>
    </row>
    <row r="30461" spans="5:29" s="2" customFormat="1">
      <c r="E30461" s="120"/>
      <c r="M30461" s="120"/>
      <c r="N30461" s="120"/>
      <c r="U30461" s="121"/>
      <c r="V30461" s="122"/>
      <c r="W30461" s="123"/>
      <c r="AC30461" s="123"/>
    </row>
    <row r="30462" spans="5:29" s="2" customFormat="1">
      <c r="E30462" s="120"/>
      <c r="M30462" s="120"/>
      <c r="N30462" s="120"/>
      <c r="U30462" s="121"/>
      <c r="V30462" s="122"/>
      <c r="W30462" s="123"/>
      <c r="AC30462" s="123"/>
    </row>
    <row r="30463" spans="5:29" s="2" customFormat="1">
      <c r="E30463" s="120"/>
      <c r="M30463" s="120"/>
      <c r="N30463" s="120"/>
      <c r="U30463" s="121"/>
      <c r="V30463" s="122"/>
      <c r="W30463" s="123"/>
      <c r="AC30463" s="123"/>
    </row>
    <row r="30464" spans="5:29" s="2" customFormat="1">
      <c r="E30464" s="120"/>
      <c r="M30464" s="120"/>
      <c r="N30464" s="120"/>
      <c r="U30464" s="121"/>
      <c r="V30464" s="122"/>
      <c r="W30464" s="123"/>
      <c r="AC30464" s="123"/>
    </row>
    <row r="30465" spans="5:29" s="2" customFormat="1">
      <c r="E30465" s="120"/>
      <c r="M30465" s="120"/>
      <c r="N30465" s="120"/>
      <c r="U30465" s="121"/>
      <c r="V30465" s="122"/>
      <c r="W30465" s="123"/>
      <c r="AC30465" s="123"/>
    </row>
    <row r="30466" spans="5:29" s="2" customFormat="1">
      <c r="E30466" s="120"/>
      <c r="M30466" s="120"/>
      <c r="N30466" s="120"/>
      <c r="U30466" s="121"/>
      <c r="V30466" s="122"/>
      <c r="W30466" s="123"/>
      <c r="AC30466" s="123"/>
    </row>
    <row r="30467" spans="5:29" s="2" customFormat="1">
      <c r="E30467" s="120"/>
      <c r="M30467" s="120"/>
      <c r="N30467" s="120"/>
      <c r="U30467" s="121"/>
      <c r="V30467" s="122"/>
      <c r="W30467" s="123"/>
      <c r="AC30467" s="123"/>
    </row>
    <row r="30468" spans="5:29" s="2" customFormat="1">
      <c r="E30468" s="120"/>
      <c r="M30468" s="120"/>
      <c r="N30468" s="120"/>
      <c r="U30468" s="121"/>
      <c r="V30468" s="122"/>
      <c r="W30468" s="123"/>
      <c r="AC30468" s="123"/>
    </row>
    <row r="30469" spans="5:29" s="2" customFormat="1">
      <c r="E30469" s="120"/>
      <c r="M30469" s="120"/>
      <c r="N30469" s="120"/>
      <c r="U30469" s="121"/>
      <c r="V30469" s="122"/>
      <c r="W30469" s="123"/>
      <c r="AC30469" s="123"/>
    </row>
    <row r="30470" spans="5:29" s="2" customFormat="1">
      <c r="E30470" s="120"/>
      <c r="M30470" s="120"/>
      <c r="N30470" s="120"/>
      <c r="U30470" s="121"/>
      <c r="V30470" s="122"/>
      <c r="W30470" s="123"/>
      <c r="AC30470" s="123"/>
    </row>
    <row r="30471" spans="5:29" s="2" customFormat="1">
      <c r="E30471" s="120"/>
      <c r="M30471" s="120"/>
      <c r="N30471" s="120"/>
      <c r="U30471" s="121"/>
      <c r="V30471" s="122"/>
      <c r="W30471" s="123"/>
      <c r="AC30471" s="123"/>
    </row>
    <row r="30472" spans="5:29" s="2" customFormat="1">
      <c r="E30472" s="120"/>
      <c r="M30472" s="120"/>
      <c r="N30472" s="120"/>
      <c r="U30472" s="121"/>
      <c r="V30472" s="122"/>
      <c r="W30472" s="123"/>
      <c r="AC30472" s="123"/>
    </row>
    <row r="30473" spans="5:29" s="2" customFormat="1">
      <c r="E30473" s="120"/>
      <c r="M30473" s="120"/>
      <c r="N30473" s="120"/>
      <c r="U30473" s="121"/>
      <c r="V30473" s="122"/>
      <c r="W30473" s="123"/>
      <c r="AC30473" s="123"/>
    </row>
    <row r="30474" spans="5:29" s="2" customFormat="1">
      <c r="E30474" s="120"/>
      <c r="M30474" s="120"/>
      <c r="N30474" s="120"/>
      <c r="U30474" s="121"/>
      <c r="V30474" s="122"/>
      <c r="W30474" s="123"/>
      <c r="AC30474" s="123"/>
    </row>
    <row r="30475" spans="5:29" s="2" customFormat="1">
      <c r="E30475" s="120"/>
      <c r="M30475" s="120"/>
      <c r="N30475" s="120"/>
      <c r="U30475" s="121"/>
      <c r="V30475" s="122"/>
      <c r="W30475" s="123"/>
      <c r="AC30475" s="123"/>
    </row>
    <row r="30476" spans="5:29" s="2" customFormat="1">
      <c r="E30476" s="120"/>
      <c r="M30476" s="120"/>
      <c r="N30476" s="120"/>
      <c r="U30476" s="121"/>
      <c r="V30476" s="122"/>
      <c r="W30476" s="123"/>
      <c r="AC30476" s="123"/>
    </row>
    <row r="30477" spans="5:29" s="2" customFormat="1">
      <c r="E30477" s="120"/>
      <c r="M30477" s="120"/>
      <c r="N30477" s="120"/>
      <c r="U30477" s="121"/>
      <c r="V30477" s="122"/>
      <c r="W30477" s="123"/>
      <c r="AC30477" s="123"/>
    </row>
    <row r="30478" spans="5:29" s="2" customFormat="1">
      <c r="E30478" s="120"/>
      <c r="M30478" s="120"/>
      <c r="N30478" s="120"/>
      <c r="U30478" s="121"/>
      <c r="V30478" s="122"/>
      <c r="W30478" s="123"/>
      <c r="AC30478" s="123"/>
    </row>
    <row r="30479" spans="5:29" s="2" customFormat="1">
      <c r="E30479" s="120"/>
      <c r="M30479" s="120"/>
      <c r="N30479" s="120"/>
      <c r="U30479" s="121"/>
      <c r="V30479" s="122"/>
      <c r="W30479" s="123"/>
      <c r="AC30479" s="123"/>
    </row>
    <row r="30480" spans="5:29" s="2" customFormat="1">
      <c r="E30480" s="120"/>
      <c r="M30480" s="120"/>
      <c r="N30480" s="120"/>
      <c r="U30480" s="121"/>
      <c r="V30480" s="122"/>
      <c r="W30480" s="123"/>
      <c r="AC30480" s="123"/>
    </row>
    <row r="30481" spans="5:29" s="2" customFormat="1">
      <c r="E30481" s="120"/>
      <c r="M30481" s="120"/>
      <c r="N30481" s="120"/>
      <c r="U30481" s="121"/>
      <c r="V30481" s="122"/>
      <c r="W30481" s="123"/>
      <c r="AC30481" s="123"/>
    </row>
    <row r="30482" spans="5:29" s="2" customFormat="1">
      <c r="E30482" s="120"/>
      <c r="M30482" s="120"/>
      <c r="N30482" s="120"/>
      <c r="U30482" s="121"/>
      <c r="V30482" s="122"/>
      <c r="W30482" s="123"/>
      <c r="AC30482" s="123"/>
    </row>
    <row r="30483" spans="5:29" s="2" customFormat="1">
      <c r="E30483" s="120"/>
      <c r="M30483" s="120"/>
      <c r="N30483" s="120"/>
      <c r="U30483" s="121"/>
      <c r="V30483" s="122"/>
      <c r="W30483" s="123"/>
      <c r="AC30483" s="123"/>
    </row>
    <row r="30484" spans="5:29" s="2" customFormat="1">
      <c r="E30484" s="120"/>
      <c r="M30484" s="120"/>
      <c r="N30484" s="120"/>
      <c r="U30484" s="121"/>
      <c r="V30484" s="122"/>
      <c r="W30484" s="123"/>
      <c r="AC30484" s="123"/>
    </row>
    <row r="30485" spans="5:29" s="2" customFormat="1">
      <c r="E30485" s="120"/>
      <c r="M30485" s="120"/>
      <c r="N30485" s="120"/>
      <c r="U30485" s="121"/>
      <c r="V30485" s="122"/>
      <c r="W30485" s="123"/>
      <c r="AC30485" s="123"/>
    </row>
    <row r="30486" spans="5:29" s="2" customFormat="1">
      <c r="E30486" s="120"/>
      <c r="M30486" s="120"/>
      <c r="N30486" s="120"/>
      <c r="U30486" s="121"/>
      <c r="V30486" s="122"/>
      <c r="W30486" s="123"/>
      <c r="AC30486" s="123"/>
    </row>
    <row r="30487" spans="5:29" s="2" customFormat="1">
      <c r="E30487" s="120"/>
      <c r="M30487" s="120"/>
      <c r="N30487" s="120"/>
      <c r="U30487" s="121"/>
      <c r="V30487" s="122"/>
      <c r="W30487" s="123"/>
      <c r="AC30487" s="123"/>
    </row>
    <row r="30488" spans="5:29" s="2" customFormat="1">
      <c r="E30488" s="120"/>
      <c r="M30488" s="120"/>
      <c r="N30488" s="120"/>
      <c r="U30488" s="121"/>
      <c r="V30488" s="122"/>
      <c r="W30488" s="123"/>
      <c r="AC30488" s="123"/>
    </row>
    <row r="30489" spans="5:29" s="2" customFormat="1">
      <c r="E30489" s="120"/>
      <c r="M30489" s="120"/>
      <c r="N30489" s="120"/>
      <c r="U30489" s="121"/>
      <c r="V30489" s="122"/>
      <c r="W30489" s="123"/>
      <c r="AC30489" s="123"/>
    </row>
    <row r="30490" spans="5:29" s="2" customFormat="1">
      <c r="E30490" s="120"/>
      <c r="M30490" s="120"/>
      <c r="N30490" s="120"/>
      <c r="U30490" s="121"/>
      <c r="V30490" s="122"/>
      <c r="W30490" s="123"/>
      <c r="AC30490" s="123"/>
    </row>
    <row r="30491" spans="5:29" s="2" customFormat="1">
      <c r="E30491" s="120"/>
      <c r="M30491" s="120"/>
      <c r="N30491" s="120"/>
      <c r="U30491" s="121"/>
      <c r="V30491" s="122"/>
      <c r="W30491" s="123"/>
      <c r="AC30491" s="123"/>
    </row>
    <row r="30492" spans="5:29" s="2" customFormat="1">
      <c r="E30492" s="120"/>
      <c r="M30492" s="120"/>
      <c r="N30492" s="120"/>
      <c r="U30492" s="121"/>
      <c r="V30492" s="122"/>
      <c r="W30492" s="123"/>
      <c r="AC30492" s="123"/>
    </row>
    <row r="30493" spans="5:29" s="2" customFormat="1">
      <c r="E30493" s="120"/>
      <c r="M30493" s="120"/>
      <c r="N30493" s="120"/>
      <c r="U30493" s="121"/>
      <c r="V30493" s="122"/>
      <c r="W30493" s="123"/>
      <c r="AC30493" s="123"/>
    </row>
    <row r="30494" spans="5:29" s="2" customFormat="1">
      <c r="E30494" s="120"/>
      <c r="M30494" s="120"/>
      <c r="N30494" s="120"/>
      <c r="U30494" s="121"/>
      <c r="V30494" s="122"/>
      <c r="W30494" s="123"/>
      <c r="AC30494" s="123"/>
    </row>
    <row r="30495" spans="5:29" s="2" customFormat="1">
      <c r="E30495" s="120"/>
      <c r="M30495" s="120"/>
      <c r="N30495" s="120"/>
      <c r="U30495" s="121"/>
      <c r="V30495" s="122"/>
      <c r="W30495" s="123"/>
      <c r="AC30495" s="123"/>
    </row>
    <row r="30496" spans="5:29" s="2" customFormat="1">
      <c r="E30496" s="120"/>
      <c r="M30496" s="120"/>
      <c r="N30496" s="120"/>
      <c r="U30496" s="121"/>
      <c r="V30496" s="122"/>
      <c r="W30496" s="123"/>
      <c r="AC30496" s="123"/>
    </row>
    <row r="30497" spans="5:29" s="2" customFormat="1">
      <c r="E30497" s="120"/>
      <c r="M30497" s="120"/>
      <c r="N30497" s="120"/>
      <c r="U30497" s="121"/>
      <c r="V30497" s="122"/>
      <c r="W30497" s="123"/>
      <c r="AC30497" s="123"/>
    </row>
    <row r="30498" spans="5:29" s="2" customFormat="1">
      <c r="E30498" s="120"/>
      <c r="M30498" s="120"/>
      <c r="N30498" s="120"/>
      <c r="U30498" s="121"/>
      <c r="V30498" s="122"/>
      <c r="W30498" s="123"/>
      <c r="AC30498" s="123"/>
    </row>
    <row r="30499" spans="5:29" s="2" customFormat="1">
      <c r="E30499" s="120"/>
      <c r="M30499" s="120"/>
      <c r="N30499" s="120"/>
      <c r="U30499" s="121"/>
      <c r="V30499" s="122"/>
      <c r="W30499" s="123"/>
      <c r="AC30499" s="123"/>
    </row>
    <row r="30500" spans="5:29" s="2" customFormat="1">
      <c r="E30500" s="120"/>
      <c r="M30500" s="120"/>
      <c r="N30500" s="120"/>
      <c r="U30500" s="121"/>
      <c r="V30500" s="122"/>
      <c r="W30500" s="123"/>
      <c r="AC30500" s="123"/>
    </row>
    <row r="30501" spans="5:29" s="2" customFormat="1">
      <c r="E30501" s="120"/>
      <c r="M30501" s="120"/>
      <c r="N30501" s="120"/>
      <c r="U30501" s="121"/>
      <c r="V30501" s="122"/>
      <c r="W30501" s="123"/>
      <c r="AC30501" s="123"/>
    </row>
    <row r="30502" spans="5:29" s="2" customFormat="1">
      <c r="E30502" s="120"/>
      <c r="M30502" s="120"/>
      <c r="N30502" s="120"/>
      <c r="U30502" s="121"/>
      <c r="V30502" s="122"/>
      <c r="W30502" s="123"/>
      <c r="AC30502" s="123"/>
    </row>
    <row r="30503" spans="5:29" s="2" customFormat="1">
      <c r="E30503" s="120"/>
      <c r="M30503" s="120"/>
      <c r="N30503" s="120"/>
      <c r="U30503" s="121"/>
      <c r="V30503" s="122"/>
      <c r="W30503" s="123"/>
      <c r="AC30503" s="123"/>
    </row>
    <row r="30504" spans="5:29" s="2" customFormat="1">
      <c r="E30504" s="120"/>
      <c r="M30504" s="120"/>
      <c r="N30504" s="120"/>
      <c r="U30504" s="121"/>
      <c r="V30504" s="122"/>
      <c r="W30504" s="123"/>
      <c r="AC30504" s="123"/>
    </row>
    <row r="30505" spans="5:29" s="2" customFormat="1">
      <c r="E30505" s="120"/>
      <c r="M30505" s="120"/>
      <c r="N30505" s="120"/>
      <c r="U30505" s="121"/>
      <c r="V30505" s="122"/>
      <c r="W30505" s="123"/>
      <c r="AC30505" s="123"/>
    </row>
    <row r="30506" spans="5:29" s="2" customFormat="1">
      <c r="E30506" s="120"/>
      <c r="M30506" s="120"/>
      <c r="N30506" s="120"/>
      <c r="U30506" s="121"/>
      <c r="V30506" s="122"/>
      <c r="W30506" s="123"/>
      <c r="AC30506" s="123"/>
    </row>
    <row r="30507" spans="5:29" s="2" customFormat="1">
      <c r="E30507" s="120"/>
      <c r="M30507" s="120"/>
      <c r="N30507" s="120"/>
      <c r="U30507" s="121"/>
      <c r="V30507" s="122"/>
      <c r="W30507" s="123"/>
      <c r="AC30507" s="123"/>
    </row>
    <row r="30508" spans="5:29" s="2" customFormat="1">
      <c r="E30508" s="120"/>
      <c r="M30508" s="120"/>
      <c r="N30508" s="120"/>
      <c r="U30508" s="121"/>
      <c r="V30508" s="122"/>
      <c r="W30508" s="123"/>
      <c r="AC30508" s="123"/>
    </row>
    <row r="30509" spans="5:29" s="2" customFormat="1">
      <c r="E30509" s="120"/>
      <c r="M30509" s="120"/>
      <c r="N30509" s="120"/>
      <c r="U30509" s="121"/>
      <c r="V30509" s="122"/>
      <c r="W30509" s="123"/>
      <c r="AC30509" s="123"/>
    </row>
    <row r="30510" spans="5:29" s="2" customFormat="1">
      <c r="E30510" s="120"/>
      <c r="M30510" s="120"/>
      <c r="N30510" s="120"/>
      <c r="U30510" s="121"/>
      <c r="V30510" s="122"/>
      <c r="W30510" s="123"/>
      <c r="AC30510" s="123"/>
    </row>
    <row r="30511" spans="5:29" s="2" customFormat="1">
      <c r="E30511" s="120"/>
      <c r="M30511" s="120"/>
      <c r="N30511" s="120"/>
      <c r="U30511" s="121"/>
      <c r="V30511" s="122"/>
      <c r="W30511" s="123"/>
      <c r="AC30511" s="123"/>
    </row>
    <row r="30512" spans="5:29" s="2" customFormat="1">
      <c r="E30512" s="120"/>
      <c r="M30512" s="120"/>
      <c r="N30512" s="120"/>
      <c r="U30512" s="121"/>
      <c r="V30512" s="122"/>
      <c r="W30512" s="123"/>
      <c r="AC30512" s="123"/>
    </row>
    <row r="30513" spans="5:29" s="2" customFormat="1">
      <c r="E30513" s="120"/>
      <c r="M30513" s="120"/>
      <c r="N30513" s="120"/>
      <c r="U30513" s="121"/>
      <c r="V30513" s="122"/>
      <c r="W30513" s="123"/>
      <c r="AC30513" s="123"/>
    </row>
    <row r="30514" spans="5:29" s="2" customFormat="1">
      <c r="E30514" s="120"/>
      <c r="M30514" s="120"/>
      <c r="N30514" s="120"/>
      <c r="U30514" s="121"/>
      <c r="V30514" s="122"/>
      <c r="W30514" s="123"/>
      <c r="AC30514" s="123"/>
    </row>
    <row r="30515" spans="5:29" s="2" customFormat="1">
      <c r="E30515" s="120"/>
      <c r="M30515" s="120"/>
      <c r="N30515" s="120"/>
      <c r="U30515" s="121"/>
      <c r="V30515" s="122"/>
      <c r="W30515" s="123"/>
      <c r="AC30515" s="123"/>
    </row>
    <row r="30516" spans="5:29" s="2" customFormat="1">
      <c r="E30516" s="120"/>
      <c r="M30516" s="120"/>
      <c r="N30516" s="120"/>
      <c r="U30516" s="121"/>
      <c r="V30516" s="122"/>
      <c r="W30516" s="123"/>
      <c r="AC30516" s="123"/>
    </row>
    <row r="30517" spans="5:29" s="2" customFormat="1">
      <c r="E30517" s="120"/>
      <c r="M30517" s="120"/>
      <c r="N30517" s="120"/>
      <c r="U30517" s="121"/>
      <c r="V30517" s="122"/>
      <c r="W30517" s="123"/>
      <c r="AC30517" s="123"/>
    </row>
    <row r="30518" spans="5:29" s="2" customFormat="1">
      <c r="E30518" s="120"/>
      <c r="M30518" s="120"/>
      <c r="N30518" s="120"/>
      <c r="U30518" s="121"/>
      <c r="V30518" s="122"/>
      <c r="W30518" s="123"/>
      <c r="AC30518" s="123"/>
    </row>
    <row r="30519" spans="5:29" s="2" customFormat="1">
      <c r="E30519" s="120"/>
      <c r="M30519" s="120"/>
      <c r="N30519" s="120"/>
      <c r="U30519" s="121"/>
      <c r="V30519" s="122"/>
      <c r="W30519" s="123"/>
      <c r="AC30519" s="123"/>
    </row>
    <row r="30520" spans="5:29" s="2" customFormat="1">
      <c r="E30520" s="120"/>
      <c r="M30520" s="120"/>
      <c r="N30520" s="120"/>
      <c r="U30520" s="121"/>
      <c r="V30520" s="122"/>
      <c r="W30520" s="123"/>
      <c r="AC30520" s="123"/>
    </row>
    <row r="30521" spans="5:29" s="2" customFormat="1">
      <c r="E30521" s="120"/>
      <c r="M30521" s="120"/>
      <c r="N30521" s="120"/>
      <c r="U30521" s="121"/>
      <c r="V30521" s="122"/>
      <c r="W30521" s="123"/>
      <c r="AC30521" s="123"/>
    </row>
    <row r="30522" spans="5:29" s="2" customFormat="1">
      <c r="E30522" s="120"/>
      <c r="M30522" s="120"/>
      <c r="N30522" s="120"/>
      <c r="U30522" s="121"/>
      <c r="V30522" s="122"/>
      <c r="W30522" s="123"/>
      <c r="AC30522" s="123"/>
    </row>
    <row r="30523" spans="5:29" s="2" customFormat="1">
      <c r="E30523" s="120"/>
      <c r="M30523" s="120"/>
      <c r="N30523" s="120"/>
      <c r="U30523" s="121"/>
      <c r="V30523" s="122"/>
      <c r="W30523" s="123"/>
      <c r="AC30523" s="123"/>
    </row>
    <row r="30524" spans="5:29" s="2" customFormat="1">
      <c r="E30524" s="120"/>
      <c r="M30524" s="120"/>
      <c r="N30524" s="120"/>
      <c r="U30524" s="121"/>
      <c r="V30524" s="122"/>
      <c r="W30524" s="123"/>
      <c r="AC30524" s="123"/>
    </row>
    <row r="30525" spans="5:29" s="2" customFormat="1">
      <c r="E30525" s="120"/>
      <c r="M30525" s="120"/>
      <c r="N30525" s="120"/>
      <c r="U30525" s="121"/>
      <c r="V30525" s="122"/>
      <c r="W30525" s="123"/>
      <c r="AC30525" s="123"/>
    </row>
    <row r="30526" spans="5:29" s="2" customFormat="1">
      <c r="E30526" s="120"/>
      <c r="M30526" s="120"/>
      <c r="N30526" s="120"/>
      <c r="U30526" s="121"/>
      <c r="V30526" s="122"/>
      <c r="W30526" s="123"/>
      <c r="AC30526" s="123"/>
    </row>
    <row r="30527" spans="5:29" s="2" customFormat="1">
      <c r="E30527" s="120"/>
      <c r="M30527" s="120"/>
      <c r="N30527" s="120"/>
      <c r="U30527" s="121"/>
      <c r="V30527" s="122"/>
      <c r="W30527" s="123"/>
      <c r="AC30527" s="123"/>
    </row>
    <row r="30528" spans="5:29" s="2" customFormat="1">
      <c r="E30528" s="120"/>
      <c r="M30528" s="120"/>
      <c r="N30528" s="120"/>
      <c r="U30528" s="121"/>
      <c r="V30528" s="122"/>
      <c r="W30528" s="123"/>
      <c r="AC30528" s="123"/>
    </row>
    <row r="30529" spans="5:29" s="2" customFormat="1">
      <c r="E30529" s="120"/>
      <c r="M30529" s="120"/>
      <c r="N30529" s="120"/>
      <c r="U30529" s="121"/>
      <c r="V30529" s="122"/>
      <c r="W30529" s="123"/>
      <c r="AC30529" s="123"/>
    </row>
    <row r="30530" spans="5:29" s="2" customFormat="1">
      <c r="E30530" s="120"/>
      <c r="M30530" s="120"/>
      <c r="N30530" s="120"/>
      <c r="U30530" s="121"/>
      <c r="V30530" s="122"/>
      <c r="W30530" s="123"/>
      <c r="AC30530" s="123"/>
    </row>
    <row r="30531" spans="5:29" s="2" customFormat="1">
      <c r="E30531" s="120"/>
      <c r="M30531" s="120"/>
      <c r="N30531" s="120"/>
      <c r="U30531" s="121"/>
      <c r="V30531" s="122"/>
      <c r="W30531" s="123"/>
      <c r="AC30531" s="123"/>
    </row>
    <row r="30532" spans="5:29" s="2" customFormat="1">
      <c r="E30532" s="120"/>
      <c r="M30532" s="120"/>
      <c r="N30532" s="120"/>
      <c r="U30532" s="121"/>
      <c r="V30532" s="122"/>
      <c r="W30532" s="123"/>
      <c r="AC30532" s="123"/>
    </row>
    <row r="30533" spans="5:29" s="2" customFormat="1">
      <c r="E30533" s="120"/>
      <c r="M30533" s="120"/>
      <c r="N30533" s="120"/>
      <c r="U30533" s="121"/>
      <c r="V30533" s="122"/>
      <c r="W30533" s="123"/>
      <c r="AC30533" s="123"/>
    </row>
    <row r="30534" spans="5:29" s="2" customFormat="1">
      <c r="E30534" s="120"/>
      <c r="M30534" s="120"/>
      <c r="N30534" s="120"/>
      <c r="U30534" s="121"/>
      <c r="V30534" s="122"/>
      <c r="W30534" s="123"/>
      <c r="AC30534" s="123"/>
    </row>
    <row r="30535" spans="5:29" s="2" customFormat="1">
      <c r="E30535" s="120"/>
      <c r="M30535" s="120"/>
      <c r="N30535" s="120"/>
      <c r="U30535" s="121"/>
      <c r="V30535" s="122"/>
      <c r="W30535" s="123"/>
      <c r="AC30535" s="123"/>
    </row>
    <row r="30536" spans="5:29" s="2" customFormat="1">
      <c r="E30536" s="120"/>
      <c r="M30536" s="120"/>
      <c r="N30536" s="120"/>
      <c r="U30536" s="121"/>
      <c r="V30536" s="122"/>
      <c r="W30536" s="123"/>
      <c r="AC30536" s="123"/>
    </row>
    <row r="30537" spans="5:29" s="2" customFormat="1">
      <c r="E30537" s="120"/>
      <c r="M30537" s="120"/>
      <c r="N30537" s="120"/>
      <c r="U30537" s="121"/>
      <c r="V30537" s="122"/>
      <c r="W30537" s="123"/>
      <c r="AC30537" s="123"/>
    </row>
    <row r="30538" spans="5:29" s="2" customFormat="1">
      <c r="E30538" s="120"/>
      <c r="M30538" s="120"/>
      <c r="N30538" s="120"/>
      <c r="U30538" s="121"/>
      <c r="V30538" s="122"/>
      <c r="W30538" s="123"/>
      <c r="AC30538" s="123"/>
    </row>
    <row r="30539" spans="5:29" s="2" customFormat="1">
      <c r="E30539" s="120"/>
      <c r="M30539" s="120"/>
      <c r="N30539" s="120"/>
      <c r="U30539" s="121"/>
      <c r="V30539" s="122"/>
      <c r="W30539" s="123"/>
      <c r="AC30539" s="123"/>
    </row>
    <row r="30540" spans="5:29" s="2" customFormat="1">
      <c r="E30540" s="120"/>
      <c r="M30540" s="120"/>
      <c r="N30540" s="120"/>
      <c r="U30540" s="121"/>
      <c r="V30540" s="122"/>
      <c r="W30540" s="123"/>
      <c r="AC30540" s="123"/>
    </row>
    <row r="30541" spans="5:29" s="2" customFormat="1">
      <c r="E30541" s="120"/>
      <c r="M30541" s="120"/>
      <c r="N30541" s="120"/>
      <c r="U30541" s="121"/>
      <c r="V30541" s="122"/>
      <c r="W30541" s="123"/>
      <c r="AC30541" s="123"/>
    </row>
    <row r="30542" spans="5:29" s="2" customFormat="1">
      <c r="E30542" s="120"/>
      <c r="M30542" s="120"/>
      <c r="N30542" s="120"/>
      <c r="U30542" s="121"/>
      <c r="V30542" s="122"/>
      <c r="W30542" s="123"/>
      <c r="AC30542" s="123"/>
    </row>
    <row r="30543" spans="5:29" s="2" customFormat="1">
      <c r="E30543" s="120"/>
      <c r="M30543" s="120"/>
      <c r="N30543" s="120"/>
      <c r="U30543" s="121"/>
      <c r="V30543" s="122"/>
      <c r="W30543" s="123"/>
      <c r="AC30543" s="123"/>
    </row>
    <row r="30544" spans="5:29" s="2" customFormat="1">
      <c r="E30544" s="120"/>
      <c r="M30544" s="120"/>
      <c r="N30544" s="120"/>
      <c r="U30544" s="121"/>
      <c r="V30544" s="122"/>
      <c r="W30544" s="123"/>
      <c r="AC30544" s="123"/>
    </row>
    <row r="30545" spans="5:29" s="2" customFormat="1">
      <c r="E30545" s="120"/>
      <c r="M30545" s="120"/>
      <c r="N30545" s="120"/>
      <c r="U30545" s="121"/>
      <c r="V30545" s="122"/>
      <c r="W30545" s="123"/>
      <c r="AC30545" s="123"/>
    </row>
    <row r="30546" spans="5:29" s="2" customFormat="1">
      <c r="E30546" s="120"/>
      <c r="M30546" s="120"/>
      <c r="N30546" s="120"/>
      <c r="U30546" s="121"/>
      <c r="V30546" s="122"/>
      <c r="W30546" s="123"/>
      <c r="AC30546" s="123"/>
    </row>
    <row r="30547" spans="5:29" s="2" customFormat="1">
      <c r="E30547" s="120"/>
      <c r="M30547" s="120"/>
      <c r="N30547" s="120"/>
      <c r="U30547" s="121"/>
      <c r="V30547" s="122"/>
      <c r="W30547" s="123"/>
      <c r="AC30547" s="123"/>
    </row>
    <row r="30548" spans="5:29" s="2" customFormat="1">
      <c r="E30548" s="120"/>
      <c r="M30548" s="120"/>
      <c r="N30548" s="120"/>
      <c r="U30548" s="121"/>
      <c r="V30548" s="122"/>
      <c r="W30548" s="123"/>
      <c r="AC30548" s="123"/>
    </row>
    <row r="30549" spans="5:29" s="2" customFormat="1">
      <c r="E30549" s="120"/>
      <c r="M30549" s="120"/>
      <c r="N30549" s="120"/>
      <c r="U30549" s="121"/>
      <c r="V30549" s="122"/>
      <c r="W30549" s="123"/>
      <c r="AC30549" s="123"/>
    </row>
    <row r="30550" spans="5:29" s="2" customFormat="1">
      <c r="E30550" s="120"/>
      <c r="M30550" s="120"/>
      <c r="N30550" s="120"/>
      <c r="U30550" s="121"/>
      <c r="V30550" s="122"/>
      <c r="W30550" s="123"/>
      <c r="AC30550" s="123"/>
    </row>
    <row r="30551" spans="5:29" s="2" customFormat="1">
      <c r="E30551" s="120"/>
      <c r="M30551" s="120"/>
      <c r="N30551" s="120"/>
      <c r="U30551" s="121"/>
      <c r="V30551" s="122"/>
      <c r="W30551" s="123"/>
      <c r="AC30551" s="123"/>
    </row>
    <row r="30552" spans="5:29" s="2" customFormat="1">
      <c r="E30552" s="120"/>
      <c r="M30552" s="120"/>
      <c r="N30552" s="120"/>
      <c r="U30552" s="121"/>
      <c r="V30552" s="122"/>
      <c r="W30552" s="123"/>
      <c r="AC30552" s="123"/>
    </row>
    <row r="30553" spans="5:29" s="2" customFormat="1">
      <c r="E30553" s="120"/>
      <c r="M30553" s="120"/>
      <c r="N30553" s="120"/>
      <c r="U30553" s="121"/>
      <c r="V30553" s="122"/>
      <c r="W30553" s="123"/>
      <c r="AC30553" s="123"/>
    </row>
    <row r="30554" spans="5:29" s="2" customFormat="1">
      <c r="E30554" s="120"/>
      <c r="M30554" s="120"/>
      <c r="N30554" s="120"/>
      <c r="U30554" s="121"/>
      <c r="V30554" s="122"/>
      <c r="W30554" s="123"/>
      <c r="AC30554" s="123"/>
    </row>
    <row r="30555" spans="5:29" s="2" customFormat="1">
      <c r="E30555" s="120"/>
      <c r="M30555" s="120"/>
      <c r="N30555" s="120"/>
      <c r="U30555" s="121"/>
      <c r="V30555" s="122"/>
      <c r="W30555" s="123"/>
      <c r="AC30555" s="123"/>
    </row>
    <row r="30556" spans="5:29" s="2" customFormat="1">
      <c r="E30556" s="120"/>
      <c r="M30556" s="120"/>
      <c r="N30556" s="120"/>
      <c r="U30556" s="121"/>
      <c r="V30556" s="122"/>
      <c r="W30556" s="123"/>
      <c r="AC30556" s="123"/>
    </row>
    <row r="30557" spans="5:29" s="2" customFormat="1">
      <c r="E30557" s="120"/>
      <c r="M30557" s="120"/>
      <c r="N30557" s="120"/>
      <c r="U30557" s="121"/>
      <c r="V30557" s="122"/>
      <c r="W30557" s="123"/>
      <c r="AC30557" s="123"/>
    </row>
    <row r="30558" spans="5:29" s="2" customFormat="1">
      <c r="E30558" s="120"/>
      <c r="M30558" s="120"/>
      <c r="N30558" s="120"/>
      <c r="U30558" s="121"/>
      <c r="V30558" s="122"/>
      <c r="W30558" s="123"/>
      <c r="AC30558" s="123"/>
    </row>
    <row r="30559" spans="5:29" s="2" customFormat="1">
      <c r="E30559" s="120"/>
      <c r="M30559" s="120"/>
      <c r="N30559" s="120"/>
      <c r="U30559" s="121"/>
      <c r="V30559" s="122"/>
      <c r="W30559" s="123"/>
      <c r="AC30559" s="123"/>
    </row>
    <row r="30560" spans="5:29" s="2" customFormat="1">
      <c r="E30560" s="120"/>
      <c r="M30560" s="120"/>
      <c r="N30560" s="120"/>
      <c r="U30560" s="121"/>
      <c r="V30560" s="122"/>
      <c r="W30560" s="123"/>
      <c r="AC30560" s="123"/>
    </row>
    <row r="30561" spans="5:29" s="2" customFormat="1">
      <c r="E30561" s="120"/>
      <c r="M30561" s="120"/>
      <c r="N30561" s="120"/>
      <c r="U30561" s="121"/>
      <c r="V30561" s="122"/>
      <c r="W30561" s="123"/>
      <c r="AC30561" s="123"/>
    </row>
    <row r="30562" spans="5:29" s="2" customFormat="1">
      <c r="E30562" s="120"/>
      <c r="M30562" s="120"/>
      <c r="N30562" s="120"/>
      <c r="U30562" s="121"/>
      <c r="V30562" s="122"/>
      <c r="W30562" s="123"/>
      <c r="AC30562" s="123"/>
    </row>
    <row r="30563" spans="5:29" s="2" customFormat="1">
      <c r="E30563" s="120"/>
      <c r="M30563" s="120"/>
      <c r="N30563" s="120"/>
      <c r="U30563" s="121"/>
      <c r="V30563" s="122"/>
      <c r="W30563" s="123"/>
      <c r="AC30563" s="123"/>
    </row>
    <row r="30564" spans="5:29" s="2" customFormat="1">
      <c r="E30564" s="120"/>
      <c r="M30564" s="120"/>
      <c r="N30564" s="120"/>
      <c r="U30564" s="121"/>
      <c r="V30564" s="122"/>
      <c r="W30564" s="123"/>
      <c r="AC30564" s="123"/>
    </row>
    <row r="30565" spans="5:29" s="2" customFormat="1">
      <c r="E30565" s="120"/>
      <c r="M30565" s="120"/>
      <c r="N30565" s="120"/>
      <c r="U30565" s="121"/>
      <c r="V30565" s="122"/>
      <c r="W30565" s="123"/>
      <c r="AC30565" s="123"/>
    </row>
    <row r="30566" spans="5:29" s="2" customFormat="1">
      <c r="E30566" s="120"/>
      <c r="M30566" s="120"/>
      <c r="N30566" s="120"/>
      <c r="U30566" s="121"/>
      <c r="V30566" s="122"/>
      <c r="W30566" s="123"/>
      <c r="AC30566" s="123"/>
    </row>
    <row r="30567" spans="5:29" s="2" customFormat="1">
      <c r="E30567" s="120"/>
      <c r="M30567" s="120"/>
      <c r="N30567" s="120"/>
      <c r="U30567" s="121"/>
      <c r="V30567" s="122"/>
      <c r="W30567" s="123"/>
      <c r="AC30567" s="123"/>
    </row>
    <row r="30568" spans="5:29" s="2" customFormat="1">
      <c r="E30568" s="120"/>
      <c r="M30568" s="120"/>
      <c r="N30568" s="120"/>
      <c r="U30568" s="121"/>
      <c r="V30568" s="122"/>
      <c r="W30568" s="123"/>
      <c r="AC30568" s="123"/>
    </row>
    <row r="30569" spans="5:29" s="2" customFormat="1">
      <c r="E30569" s="120"/>
      <c r="M30569" s="120"/>
      <c r="N30569" s="120"/>
      <c r="U30569" s="121"/>
      <c r="V30569" s="122"/>
      <c r="W30569" s="123"/>
      <c r="AC30569" s="123"/>
    </row>
    <row r="30570" spans="5:29" s="2" customFormat="1">
      <c r="E30570" s="120"/>
      <c r="M30570" s="120"/>
      <c r="N30570" s="120"/>
      <c r="U30570" s="121"/>
      <c r="V30570" s="122"/>
      <c r="W30570" s="123"/>
      <c r="AC30570" s="123"/>
    </row>
    <row r="30571" spans="5:29" s="2" customFormat="1">
      <c r="E30571" s="120"/>
      <c r="M30571" s="120"/>
      <c r="N30571" s="120"/>
      <c r="U30571" s="121"/>
      <c r="V30571" s="122"/>
      <c r="W30571" s="123"/>
      <c r="AC30571" s="123"/>
    </row>
    <row r="30572" spans="5:29" s="2" customFormat="1">
      <c r="E30572" s="120"/>
      <c r="M30572" s="120"/>
      <c r="N30572" s="120"/>
      <c r="U30572" s="121"/>
      <c r="V30572" s="122"/>
      <c r="W30572" s="123"/>
      <c r="AC30572" s="123"/>
    </row>
    <row r="30573" spans="5:29" s="2" customFormat="1">
      <c r="E30573" s="120"/>
      <c r="M30573" s="120"/>
      <c r="N30573" s="120"/>
      <c r="U30573" s="121"/>
      <c r="V30573" s="122"/>
      <c r="W30573" s="123"/>
      <c r="AC30573" s="123"/>
    </row>
    <row r="30574" spans="5:29" s="2" customFormat="1">
      <c r="E30574" s="120"/>
      <c r="M30574" s="120"/>
      <c r="N30574" s="120"/>
      <c r="U30574" s="121"/>
      <c r="V30574" s="122"/>
      <c r="W30574" s="123"/>
      <c r="AC30574" s="123"/>
    </row>
    <row r="30575" spans="5:29" s="2" customFormat="1">
      <c r="E30575" s="120"/>
      <c r="M30575" s="120"/>
      <c r="N30575" s="120"/>
      <c r="U30575" s="121"/>
      <c r="V30575" s="122"/>
      <c r="W30575" s="123"/>
      <c r="AC30575" s="123"/>
    </row>
    <row r="30576" spans="5:29" s="2" customFormat="1">
      <c r="E30576" s="120"/>
      <c r="M30576" s="120"/>
      <c r="N30576" s="120"/>
      <c r="U30576" s="121"/>
      <c r="V30576" s="122"/>
      <c r="W30576" s="123"/>
      <c r="AC30576" s="123"/>
    </row>
    <row r="30577" spans="5:29" s="2" customFormat="1">
      <c r="E30577" s="120"/>
      <c r="M30577" s="120"/>
      <c r="N30577" s="120"/>
      <c r="U30577" s="121"/>
      <c r="V30577" s="122"/>
      <c r="W30577" s="123"/>
      <c r="AC30577" s="123"/>
    </row>
    <row r="30578" spans="5:29" s="2" customFormat="1">
      <c r="E30578" s="120"/>
      <c r="M30578" s="120"/>
      <c r="N30578" s="120"/>
      <c r="U30578" s="121"/>
      <c r="V30578" s="122"/>
      <c r="W30578" s="123"/>
      <c r="AC30578" s="123"/>
    </row>
    <row r="30579" spans="5:29" s="2" customFormat="1">
      <c r="E30579" s="120"/>
      <c r="M30579" s="120"/>
      <c r="N30579" s="120"/>
      <c r="U30579" s="121"/>
      <c r="V30579" s="122"/>
      <c r="W30579" s="123"/>
      <c r="AC30579" s="123"/>
    </row>
    <row r="30580" spans="5:29" s="2" customFormat="1">
      <c r="E30580" s="120"/>
      <c r="M30580" s="120"/>
      <c r="N30580" s="120"/>
      <c r="U30580" s="121"/>
      <c r="V30580" s="122"/>
      <c r="W30580" s="123"/>
      <c r="AC30580" s="123"/>
    </row>
    <row r="30581" spans="5:29" s="2" customFormat="1">
      <c r="E30581" s="120"/>
      <c r="M30581" s="120"/>
      <c r="N30581" s="120"/>
      <c r="U30581" s="121"/>
      <c r="V30581" s="122"/>
      <c r="W30581" s="123"/>
      <c r="AC30581" s="123"/>
    </row>
    <row r="30582" spans="5:29" s="2" customFormat="1">
      <c r="E30582" s="120"/>
      <c r="M30582" s="120"/>
      <c r="N30582" s="120"/>
      <c r="U30582" s="121"/>
      <c r="V30582" s="122"/>
      <c r="W30582" s="123"/>
      <c r="AC30582" s="123"/>
    </row>
    <row r="30583" spans="5:29" s="2" customFormat="1">
      <c r="E30583" s="120"/>
      <c r="M30583" s="120"/>
      <c r="N30583" s="120"/>
      <c r="U30583" s="121"/>
      <c r="V30583" s="122"/>
      <c r="W30583" s="123"/>
      <c r="AC30583" s="123"/>
    </row>
    <row r="30584" spans="5:29" s="2" customFormat="1">
      <c r="E30584" s="120"/>
      <c r="M30584" s="120"/>
      <c r="N30584" s="120"/>
      <c r="U30584" s="121"/>
      <c r="V30584" s="122"/>
      <c r="W30584" s="123"/>
      <c r="AC30584" s="123"/>
    </row>
    <row r="30585" spans="5:29" s="2" customFormat="1">
      <c r="E30585" s="120"/>
      <c r="M30585" s="120"/>
      <c r="N30585" s="120"/>
      <c r="U30585" s="121"/>
      <c r="V30585" s="122"/>
      <c r="W30585" s="123"/>
      <c r="AC30585" s="123"/>
    </row>
    <row r="30586" spans="5:29" s="2" customFormat="1">
      <c r="E30586" s="120"/>
      <c r="M30586" s="120"/>
      <c r="N30586" s="120"/>
      <c r="U30586" s="121"/>
      <c r="V30586" s="122"/>
      <c r="W30586" s="123"/>
      <c r="AC30586" s="123"/>
    </row>
    <row r="30587" spans="5:29" s="2" customFormat="1">
      <c r="E30587" s="120"/>
      <c r="M30587" s="120"/>
      <c r="N30587" s="120"/>
      <c r="U30587" s="121"/>
      <c r="V30587" s="122"/>
      <c r="W30587" s="123"/>
      <c r="AC30587" s="123"/>
    </row>
    <row r="30588" spans="5:29" s="2" customFormat="1">
      <c r="E30588" s="120"/>
      <c r="M30588" s="120"/>
      <c r="N30588" s="120"/>
      <c r="U30588" s="121"/>
      <c r="V30588" s="122"/>
      <c r="W30588" s="123"/>
      <c r="AC30588" s="123"/>
    </row>
    <row r="30589" spans="5:29" s="2" customFormat="1">
      <c r="E30589" s="120"/>
      <c r="M30589" s="120"/>
      <c r="N30589" s="120"/>
      <c r="U30589" s="121"/>
      <c r="V30589" s="122"/>
      <c r="W30589" s="123"/>
      <c r="AC30589" s="123"/>
    </row>
    <row r="30590" spans="5:29" s="2" customFormat="1">
      <c r="E30590" s="120"/>
      <c r="M30590" s="120"/>
      <c r="N30590" s="120"/>
      <c r="U30590" s="121"/>
      <c r="V30590" s="122"/>
      <c r="W30590" s="123"/>
      <c r="AC30590" s="123"/>
    </row>
    <row r="30591" spans="5:29" s="2" customFormat="1">
      <c r="E30591" s="120"/>
      <c r="M30591" s="120"/>
      <c r="N30591" s="120"/>
      <c r="U30591" s="121"/>
      <c r="V30591" s="122"/>
      <c r="W30591" s="123"/>
      <c r="AC30591" s="123"/>
    </row>
    <row r="30592" spans="5:29" s="2" customFormat="1">
      <c r="E30592" s="120"/>
      <c r="M30592" s="120"/>
      <c r="N30592" s="120"/>
      <c r="U30592" s="121"/>
      <c r="V30592" s="122"/>
      <c r="W30592" s="123"/>
      <c r="AC30592" s="123"/>
    </row>
    <row r="30593" spans="5:29" s="2" customFormat="1">
      <c r="E30593" s="120"/>
      <c r="M30593" s="120"/>
      <c r="N30593" s="120"/>
      <c r="U30593" s="121"/>
      <c r="V30593" s="122"/>
      <c r="W30593" s="123"/>
      <c r="AC30593" s="123"/>
    </row>
    <row r="30594" spans="5:29" s="2" customFormat="1">
      <c r="E30594" s="120"/>
      <c r="M30594" s="120"/>
      <c r="N30594" s="120"/>
      <c r="U30594" s="121"/>
      <c r="V30594" s="122"/>
      <c r="W30594" s="123"/>
      <c r="AC30594" s="123"/>
    </row>
    <row r="30595" spans="5:29" s="2" customFormat="1">
      <c r="E30595" s="120"/>
      <c r="M30595" s="120"/>
      <c r="N30595" s="120"/>
      <c r="U30595" s="121"/>
      <c r="V30595" s="122"/>
      <c r="W30595" s="123"/>
      <c r="AC30595" s="123"/>
    </row>
    <row r="30596" spans="5:29" s="2" customFormat="1">
      <c r="E30596" s="120"/>
      <c r="M30596" s="120"/>
      <c r="N30596" s="120"/>
      <c r="U30596" s="121"/>
      <c r="V30596" s="122"/>
      <c r="W30596" s="123"/>
      <c r="AC30596" s="123"/>
    </row>
    <row r="30597" spans="5:29" s="2" customFormat="1">
      <c r="E30597" s="120"/>
      <c r="M30597" s="120"/>
      <c r="N30597" s="120"/>
      <c r="U30597" s="121"/>
      <c r="V30597" s="122"/>
      <c r="W30597" s="123"/>
      <c r="AC30597" s="123"/>
    </row>
    <row r="30598" spans="5:29" s="2" customFormat="1">
      <c r="E30598" s="120"/>
      <c r="M30598" s="120"/>
      <c r="N30598" s="120"/>
      <c r="U30598" s="121"/>
      <c r="V30598" s="122"/>
      <c r="W30598" s="123"/>
      <c r="AC30598" s="123"/>
    </row>
    <row r="30599" spans="5:29" s="2" customFormat="1">
      <c r="E30599" s="120"/>
      <c r="M30599" s="120"/>
      <c r="N30599" s="120"/>
      <c r="U30599" s="121"/>
      <c r="V30599" s="122"/>
      <c r="W30599" s="123"/>
      <c r="AC30599" s="123"/>
    </row>
    <row r="30600" spans="5:29" s="2" customFormat="1">
      <c r="E30600" s="120"/>
      <c r="M30600" s="120"/>
      <c r="N30600" s="120"/>
      <c r="U30600" s="121"/>
      <c r="V30600" s="122"/>
      <c r="W30600" s="123"/>
      <c r="AC30600" s="123"/>
    </row>
    <row r="30601" spans="5:29" s="2" customFormat="1">
      <c r="E30601" s="120"/>
      <c r="M30601" s="120"/>
      <c r="N30601" s="120"/>
      <c r="U30601" s="121"/>
      <c r="V30601" s="122"/>
      <c r="W30601" s="123"/>
      <c r="AC30601" s="123"/>
    </row>
    <row r="30602" spans="5:29" s="2" customFormat="1">
      <c r="E30602" s="120"/>
      <c r="M30602" s="120"/>
      <c r="N30602" s="120"/>
      <c r="U30602" s="121"/>
      <c r="V30602" s="122"/>
      <c r="W30602" s="123"/>
      <c r="AC30602" s="123"/>
    </row>
    <row r="30603" spans="5:29" s="2" customFormat="1">
      <c r="E30603" s="120"/>
      <c r="M30603" s="120"/>
      <c r="N30603" s="120"/>
      <c r="U30603" s="121"/>
      <c r="V30603" s="122"/>
      <c r="W30603" s="123"/>
      <c r="AC30603" s="123"/>
    </row>
    <row r="30604" spans="5:29" s="2" customFormat="1">
      <c r="E30604" s="120"/>
      <c r="M30604" s="120"/>
      <c r="N30604" s="120"/>
      <c r="U30604" s="121"/>
      <c r="V30604" s="122"/>
      <c r="W30604" s="123"/>
      <c r="AC30604" s="123"/>
    </row>
    <row r="30605" spans="5:29" s="2" customFormat="1">
      <c r="E30605" s="120"/>
      <c r="M30605" s="120"/>
      <c r="N30605" s="120"/>
      <c r="U30605" s="121"/>
      <c r="V30605" s="122"/>
      <c r="W30605" s="123"/>
      <c r="AC30605" s="123"/>
    </row>
    <row r="30606" spans="5:29" s="2" customFormat="1">
      <c r="E30606" s="120"/>
      <c r="M30606" s="120"/>
      <c r="N30606" s="120"/>
      <c r="U30606" s="121"/>
      <c r="V30606" s="122"/>
      <c r="W30606" s="123"/>
      <c r="AC30606" s="123"/>
    </row>
    <row r="30607" spans="5:29" s="2" customFormat="1">
      <c r="E30607" s="120"/>
      <c r="M30607" s="120"/>
      <c r="N30607" s="120"/>
      <c r="U30607" s="121"/>
      <c r="V30607" s="122"/>
      <c r="W30607" s="123"/>
      <c r="AC30607" s="123"/>
    </row>
    <row r="30608" spans="5:29" s="2" customFormat="1">
      <c r="E30608" s="120"/>
      <c r="M30608" s="120"/>
      <c r="N30608" s="120"/>
      <c r="U30608" s="121"/>
      <c r="V30608" s="122"/>
      <c r="W30608" s="123"/>
      <c r="AC30608" s="123"/>
    </row>
    <row r="30609" spans="5:29" s="2" customFormat="1">
      <c r="E30609" s="120"/>
      <c r="M30609" s="120"/>
      <c r="N30609" s="120"/>
      <c r="U30609" s="121"/>
      <c r="V30609" s="122"/>
      <c r="W30609" s="123"/>
      <c r="AC30609" s="123"/>
    </row>
    <row r="30610" spans="5:29" s="2" customFormat="1">
      <c r="E30610" s="120"/>
      <c r="M30610" s="120"/>
      <c r="N30610" s="120"/>
      <c r="U30610" s="121"/>
      <c r="V30610" s="122"/>
      <c r="W30610" s="123"/>
      <c r="AC30610" s="123"/>
    </row>
    <row r="30611" spans="5:29" s="2" customFormat="1">
      <c r="E30611" s="120"/>
      <c r="M30611" s="120"/>
      <c r="N30611" s="120"/>
      <c r="U30611" s="121"/>
      <c r="V30611" s="122"/>
      <c r="W30611" s="123"/>
      <c r="AC30611" s="123"/>
    </row>
    <row r="30612" spans="5:29" s="2" customFormat="1">
      <c r="E30612" s="120"/>
      <c r="M30612" s="120"/>
      <c r="N30612" s="120"/>
      <c r="U30612" s="121"/>
      <c r="V30612" s="122"/>
      <c r="W30612" s="123"/>
      <c r="AC30612" s="123"/>
    </row>
    <row r="30613" spans="5:29" s="2" customFormat="1">
      <c r="E30613" s="120"/>
      <c r="M30613" s="120"/>
      <c r="N30613" s="120"/>
      <c r="U30613" s="121"/>
      <c r="V30613" s="122"/>
      <c r="W30613" s="123"/>
      <c r="AC30613" s="123"/>
    </row>
    <row r="30614" spans="5:29" s="2" customFormat="1">
      <c r="E30614" s="120"/>
      <c r="M30614" s="120"/>
      <c r="N30614" s="120"/>
      <c r="U30614" s="121"/>
      <c r="V30614" s="122"/>
      <c r="W30614" s="123"/>
      <c r="AC30614" s="123"/>
    </row>
    <row r="30615" spans="5:29" s="2" customFormat="1">
      <c r="E30615" s="120"/>
      <c r="M30615" s="120"/>
      <c r="N30615" s="120"/>
      <c r="U30615" s="121"/>
      <c r="V30615" s="122"/>
      <c r="W30615" s="123"/>
      <c r="AC30615" s="123"/>
    </row>
    <row r="30616" spans="5:29" s="2" customFormat="1">
      <c r="E30616" s="120"/>
      <c r="M30616" s="120"/>
      <c r="N30616" s="120"/>
      <c r="U30616" s="121"/>
      <c r="V30616" s="122"/>
      <c r="W30616" s="123"/>
      <c r="AC30616" s="123"/>
    </row>
    <row r="30617" spans="5:29" s="2" customFormat="1">
      <c r="E30617" s="120"/>
      <c r="M30617" s="120"/>
      <c r="N30617" s="120"/>
      <c r="U30617" s="121"/>
      <c r="V30617" s="122"/>
      <c r="W30617" s="123"/>
      <c r="AC30617" s="123"/>
    </row>
    <row r="30618" spans="5:29" s="2" customFormat="1">
      <c r="E30618" s="120"/>
      <c r="M30618" s="120"/>
      <c r="N30618" s="120"/>
      <c r="U30618" s="121"/>
      <c r="V30618" s="122"/>
      <c r="W30618" s="123"/>
      <c r="AC30618" s="123"/>
    </row>
    <row r="30619" spans="5:29" s="2" customFormat="1">
      <c r="E30619" s="120"/>
      <c r="M30619" s="120"/>
      <c r="N30619" s="120"/>
      <c r="U30619" s="121"/>
      <c r="V30619" s="122"/>
      <c r="W30619" s="123"/>
      <c r="AC30619" s="123"/>
    </row>
    <row r="30620" spans="5:29" s="2" customFormat="1">
      <c r="E30620" s="120"/>
      <c r="M30620" s="120"/>
      <c r="N30620" s="120"/>
      <c r="U30620" s="121"/>
      <c r="V30620" s="122"/>
      <c r="W30620" s="123"/>
      <c r="AC30620" s="123"/>
    </row>
    <row r="30621" spans="5:29" s="2" customFormat="1">
      <c r="E30621" s="120"/>
      <c r="M30621" s="120"/>
      <c r="N30621" s="120"/>
      <c r="U30621" s="121"/>
      <c r="V30621" s="122"/>
      <c r="W30621" s="123"/>
      <c r="AC30621" s="123"/>
    </row>
    <row r="30622" spans="5:29" s="2" customFormat="1">
      <c r="E30622" s="120"/>
      <c r="M30622" s="120"/>
      <c r="N30622" s="120"/>
      <c r="U30622" s="121"/>
      <c r="V30622" s="122"/>
      <c r="W30622" s="123"/>
      <c r="AC30622" s="123"/>
    </row>
    <row r="30623" spans="5:29" s="2" customFormat="1">
      <c r="E30623" s="120"/>
      <c r="M30623" s="120"/>
      <c r="N30623" s="120"/>
      <c r="U30623" s="121"/>
      <c r="V30623" s="122"/>
      <c r="W30623" s="123"/>
      <c r="AC30623" s="123"/>
    </row>
    <row r="30624" spans="5:29" s="2" customFormat="1">
      <c r="E30624" s="120"/>
      <c r="M30624" s="120"/>
      <c r="N30624" s="120"/>
      <c r="U30624" s="121"/>
      <c r="V30624" s="122"/>
      <c r="W30624" s="123"/>
      <c r="AC30624" s="123"/>
    </row>
    <row r="30625" spans="5:29" s="2" customFormat="1">
      <c r="E30625" s="120"/>
      <c r="M30625" s="120"/>
      <c r="N30625" s="120"/>
      <c r="U30625" s="121"/>
      <c r="V30625" s="122"/>
      <c r="W30625" s="123"/>
      <c r="AC30625" s="123"/>
    </row>
    <row r="30626" spans="5:29" s="2" customFormat="1">
      <c r="E30626" s="120"/>
      <c r="M30626" s="120"/>
      <c r="N30626" s="120"/>
      <c r="U30626" s="121"/>
      <c r="V30626" s="122"/>
      <c r="W30626" s="123"/>
      <c r="AC30626" s="123"/>
    </row>
    <row r="30627" spans="5:29" s="2" customFormat="1">
      <c r="E30627" s="120"/>
      <c r="M30627" s="120"/>
      <c r="N30627" s="120"/>
      <c r="U30627" s="121"/>
      <c r="V30627" s="122"/>
      <c r="W30627" s="123"/>
      <c r="AC30627" s="123"/>
    </row>
    <row r="30628" spans="5:29" s="2" customFormat="1">
      <c r="E30628" s="120"/>
      <c r="M30628" s="120"/>
      <c r="N30628" s="120"/>
      <c r="U30628" s="121"/>
      <c r="V30628" s="122"/>
      <c r="W30628" s="123"/>
      <c r="AC30628" s="123"/>
    </row>
    <row r="30629" spans="5:29" s="2" customFormat="1">
      <c r="E30629" s="120"/>
      <c r="M30629" s="120"/>
      <c r="N30629" s="120"/>
      <c r="U30629" s="121"/>
      <c r="V30629" s="122"/>
      <c r="W30629" s="123"/>
      <c r="AC30629" s="123"/>
    </row>
    <row r="30630" spans="5:29" s="2" customFormat="1">
      <c r="E30630" s="120"/>
      <c r="M30630" s="120"/>
      <c r="N30630" s="120"/>
      <c r="U30630" s="121"/>
      <c r="V30630" s="122"/>
      <c r="W30630" s="123"/>
      <c r="AC30630" s="123"/>
    </row>
    <row r="30631" spans="5:29" s="2" customFormat="1">
      <c r="E30631" s="120"/>
      <c r="M30631" s="120"/>
      <c r="N30631" s="120"/>
      <c r="U30631" s="121"/>
      <c r="V30631" s="122"/>
      <c r="W30631" s="123"/>
      <c r="AC30631" s="123"/>
    </row>
    <row r="30632" spans="5:29" s="2" customFormat="1">
      <c r="E30632" s="120"/>
      <c r="M30632" s="120"/>
      <c r="N30632" s="120"/>
      <c r="U30632" s="121"/>
      <c r="V30632" s="122"/>
      <c r="W30632" s="123"/>
      <c r="AC30632" s="123"/>
    </row>
    <row r="30633" spans="5:29" s="2" customFormat="1">
      <c r="E30633" s="120"/>
      <c r="M30633" s="120"/>
      <c r="N30633" s="120"/>
      <c r="U30633" s="121"/>
      <c r="V30633" s="122"/>
      <c r="W30633" s="123"/>
      <c r="AC30633" s="123"/>
    </row>
    <row r="30634" spans="5:29" s="2" customFormat="1">
      <c r="E30634" s="120"/>
      <c r="M30634" s="120"/>
      <c r="N30634" s="120"/>
      <c r="U30634" s="121"/>
      <c r="V30634" s="122"/>
      <c r="W30634" s="123"/>
      <c r="AC30634" s="123"/>
    </row>
    <row r="30635" spans="5:29" s="2" customFormat="1">
      <c r="E30635" s="120"/>
      <c r="M30635" s="120"/>
      <c r="N30635" s="120"/>
      <c r="U30635" s="121"/>
      <c r="V30635" s="122"/>
      <c r="W30635" s="123"/>
      <c r="AC30635" s="123"/>
    </row>
    <row r="30636" spans="5:29" s="2" customFormat="1">
      <c r="E30636" s="120"/>
      <c r="M30636" s="120"/>
      <c r="N30636" s="120"/>
      <c r="U30636" s="121"/>
      <c r="V30636" s="122"/>
      <c r="W30636" s="123"/>
      <c r="AC30636" s="123"/>
    </row>
    <row r="30637" spans="5:29" s="2" customFormat="1">
      <c r="E30637" s="120"/>
      <c r="M30637" s="120"/>
      <c r="N30637" s="120"/>
      <c r="U30637" s="121"/>
      <c r="V30637" s="122"/>
      <c r="W30637" s="123"/>
      <c r="AC30637" s="123"/>
    </row>
    <row r="30638" spans="5:29" s="2" customFormat="1">
      <c r="E30638" s="120"/>
      <c r="M30638" s="120"/>
      <c r="N30638" s="120"/>
      <c r="U30638" s="121"/>
      <c r="V30638" s="122"/>
      <c r="W30638" s="123"/>
      <c r="AC30638" s="123"/>
    </row>
    <row r="30639" spans="5:29" s="2" customFormat="1">
      <c r="E30639" s="120"/>
      <c r="M30639" s="120"/>
      <c r="N30639" s="120"/>
      <c r="U30639" s="121"/>
      <c r="V30639" s="122"/>
      <c r="W30639" s="123"/>
      <c r="AC30639" s="123"/>
    </row>
    <row r="30640" spans="5:29" s="2" customFormat="1">
      <c r="E30640" s="120"/>
      <c r="M30640" s="120"/>
      <c r="N30640" s="120"/>
      <c r="U30640" s="121"/>
      <c r="V30640" s="122"/>
      <c r="W30640" s="123"/>
      <c r="AC30640" s="123"/>
    </row>
    <row r="30641" spans="5:29" s="2" customFormat="1">
      <c r="E30641" s="120"/>
      <c r="M30641" s="120"/>
      <c r="N30641" s="120"/>
      <c r="U30641" s="121"/>
      <c r="V30641" s="122"/>
      <c r="W30641" s="123"/>
      <c r="AC30641" s="123"/>
    </row>
    <row r="30642" spans="5:29" s="2" customFormat="1">
      <c r="E30642" s="120"/>
      <c r="M30642" s="120"/>
      <c r="N30642" s="120"/>
      <c r="U30642" s="121"/>
      <c r="V30642" s="122"/>
      <c r="W30642" s="123"/>
      <c r="AC30642" s="123"/>
    </row>
    <row r="30643" spans="5:29" s="2" customFormat="1">
      <c r="E30643" s="120"/>
      <c r="M30643" s="120"/>
      <c r="N30643" s="120"/>
      <c r="U30643" s="121"/>
      <c r="V30643" s="122"/>
      <c r="W30643" s="123"/>
      <c r="AC30643" s="123"/>
    </row>
    <row r="30644" spans="5:29" s="2" customFormat="1">
      <c r="E30644" s="120"/>
      <c r="M30644" s="120"/>
      <c r="N30644" s="120"/>
      <c r="U30644" s="121"/>
      <c r="V30644" s="122"/>
      <c r="W30644" s="123"/>
      <c r="AC30644" s="123"/>
    </row>
    <row r="30645" spans="5:29" s="2" customFormat="1">
      <c r="E30645" s="120"/>
      <c r="M30645" s="120"/>
      <c r="N30645" s="120"/>
      <c r="U30645" s="121"/>
      <c r="V30645" s="122"/>
      <c r="W30645" s="123"/>
      <c r="AC30645" s="123"/>
    </row>
    <row r="30646" spans="5:29" s="2" customFormat="1">
      <c r="E30646" s="120"/>
      <c r="M30646" s="120"/>
      <c r="N30646" s="120"/>
      <c r="U30646" s="121"/>
      <c r="V30646" s="122"/>
      <c r="W30646" s="123"/>
      <c r="AC30646" s="123"/>
    </row>
    <row r="30647" spans="5:29" s="2" customFormat="1">
      <c r="E30647" s="120"/>
      <c r="M30647" s="120"/>
      <c r="N30647" s="120"/>
      <c r="U30647" s="121"/>
      <c r="V30647" s="122"/>
      <c r="W30647" s="123"/>
      <c r="AC30647" s="123"/>
    </row>
    <row r="30648" spans="5:29" s="2" customFormat="1">
      <c r="E30648" s="120"/>
      <c r="M30648" s="120"/>
      <c r="N30648" s="120"/>
      <c r="U30648" s="121"/>
      <c r="V30648" s="122"/>
      <c r="W30648" s="123"/>
      <c r="AC30648" s="123"/>
    </row>
    <row r="30649" spans="5:29" s="2" customFormat="1">
      <c r="E30649" s="120"/>
      <c r="M30649" s="120"/>
      <c r="N30649" s="120"/>
      <c r="U30649" s="121"/>
      <c r="V30649" s="122"/>
      <c r="W30649" s="123"/>
      <c r="AC30649" s="123"/>
    </row>
    <row r="30650" spans="5:29" s="2" customFormat="1">
      <c r="E30650" s="120"/>
      <c r="M30650" s="120"/>
      <c r="N30650" s="120"/>
      <c r="U30650" s="121"/>
      <c r="V30650" s="122"/>
      <c r="W30650" s="123"/>
      <c r="AC30650" s="123"/>
    </row>
    <row r="30651" spans="5:29" s="2" customFormat="1">
      <c r="E30651" s="120"/>
      <c r="M30651" s="120"/>
      <c r="N30651" s="120"/>
      <c r="U30651" s="121"/>
      <c r="V30651" s="122"/>
      <c r="W30651" s="123"/>
      <c r="AC30651" s="123"/>
    </row>
    <row r="30652" spans="5:29" s="2" customFormat="1">
      <c r="E30652" s="120"/>
      <c r="M30652" s="120"/>
      <c r="N30652" s="120"/>
      <c r="U30652" s="121"/>
      <c r="V30652" s="122"/>
      <c r="W30652" s="123"/>
      <c r="AC30652" s="123"/>
    </row>
    <row r="30653" spans="5:29" s="2" customFormat="1">
      <c r="E30653" s="120"/>
      <c r="M30653" s="120"/>
      <c r="N30653" s="120"/>
      <c r="U30653" s="121"/>
      <c r="V30653" s="122"/>
      <c r="W30653" s="123"/>
      <c r="AC30653" s="123"/>
    </row>
    <row r="30654" spans="5:29" s="2" customFormat="1">
      <c r="E30654" s="120"/>
      <c r="M30654" s="120"/>
      <c r="N30654" s="120"/>
      <c r="U30654" s="121"/>
      <c r="V30654" s="122"/>
      <c r="W30654" s="123"/>
      <c r="AC30654" s="123"/>
    </row>
    <row r="30655" spans="5:29" s="2" customFormat="1">
      <c r="E30655" s="120"/>
      <c r="M30655" s="120"/>
      <c r="N30655" s="120"/>
      <c r="U30655" s="121"/>
      <c r="V30655" s="122"/>
      <c r="W30655" s="123"/>
      <c r="AC30655" s="123"/>
    </row>
    <row r="30656" spans="5:29" s="2" customFormat="1">
      <c r="E30656" s="120"/>
      <c r="M30656" s="120"/>
      <c r="N30656" s="120"/>
      <c r="U30656" s="121"/>
      <c r="V30656" s="122"/>
      <c r="W30656" s="123"/>
      <c r="AC30656" s="123"/>
    </row>
    <row r="30657" spans="5:29" s="2" customFormat="1">
      <c r="E30657" s="120"/>
      <c r="M30657" s="120"/>
      <c r="N30657" s="120"/>
      <c r="U30657" s="121"/>
      <c r="V30657" s="122"/>
      <c r="W30657" s="123"/>
      <c r="AC30657" s="123"/>
    </row>
    <row r="30658" spans="5:29" s="2" customFormat="1">
      <c r="E30658" s="120"/>
      <c r="M30658" s="120"/>
      <c r="N30658" s="120"/>
      <c r="U30658" s="121"/>
      <c r="V30658" s="122"/>
      <c r="W30658" s="123"/>
      <c r="AC30658" s="123"/>
    </row>
    <row r="30659" spans="5:29" s="2" customFormat="1">
      <c r="E30659" s="120"/>
      <c r="M30659" s="120"/>
      <c r="N30659" s="120"/>
      <c r="U30659" s="121"/>
      <c r="V30659" s="122"/>
      <c r="W30659" s="123"/>
      <c r="AC30659" s="123"/>
    </row>
    <row r="30660" spans="5:29" s="2" customFormat="1">
      <c r="E30660" s="120"/>
      <c r="M30660" s="120"/>
      <c r="N30660" s="120"/>
      <c r="U30660" s="121"/>
      <c r="V30660" s="122"/>
      <c r="W30660" s="123"/>
      <c r="AC30660" s="123"/>
    </row>
    <row r="30661" spans="5:29" s="2" customFormat="1">
      <c r="E30661" s="120"/>
      <c r="M30661" s="120"/>
      <c r="N30661" s="120"/>
      <c r="U30661" s="121"/>
      <c r="V30661" s="122"/>
      <c r="W30661" s="123"/>
      <c r="AC30661" s="123"/>
    </row>
    <row r="30662" spans="5:29" s="2" customFormat="1">
      <c r="E30662" s="120"/>
      <c r="M30662" s="120"/>
      <c r="N30662" s="120"/>
      <c r="U30662" s="121"/>
      <c r="V30662" s="122"/>
      <c r="W30662" s="123"/>
      <c r="AC30662" s="123"/>
    </row>
    <row r="30663" spans="5:29" s="2" customFormat="1">
      <c r="E30663" s="120"/>
      <c r="M30663" s="120"/>
      <c r="N30663" s="120"/>
      <c r="U30663" s="121"/>
      <c r="V30663" s="122"/>
      <c r="W30663" s="123"/>
      <c r="AC30663" s="123"/>
    </row>
    <row r="30664" spans="5:29" s="2" customFormat="1">
      <c r="E30664" s="120"/>
      <c r="M30664" s="120"/>
      <c r="N30664" s="120"/>
      <c r="U30664" s="121"/>
      <c r="V30664" s="122"/>
      <c r="W30664" s="123"/>
      <c r="AC30664" s="123"/>
    </row>
    <row r="30665" spans="5:29" s="2" customFormat="1">
      <c r="E30665" s="120"/>
      <c r="M30665" s="120"/>
      <c r="N30665" s="120"/>
      <c r="U30665" s="121"/>
      <c r="V30665" s="122"/>
      <c r="W30665" s="123"/>
      <c r="AC30665" s="123"/>
    </row>
    <row r="30666" spans="5:29" s="2" customFormat="1">
      <c r="E30666" s="120"/>
      <c r="M30666" s="120"/>
      <c r="N30666" s="120"/>
      <c r="U30666" s="121"/>
      <c r="V30666" s="122"/>
      <c r="W30666" s="123"/>
      <c r="AC30666" s="123"/>
    </row>
    <row r="30667" spans="5:29" s="2" customFormat="1">
      <c r="E30667" s="120"/>
      <c r="M30667" s="120"/>
      <c r="N30667" s="120"/>
      <c r="U30667" s="121"/>
      <c r="V30667" s="122"/>
      <c r="W30667" s="123"/>
      <c r="AC30667" s="123"/>
    </row>
    <row r="30668" spans="5:29" s="2" customFormat="1">
      <c r="E30668" s="120"/>
      <c r="M30668" s="120"/>
      <c r="N30668" s="120"/>
      <c r="U30668" s="121"/>
      <c r="V30668" s="122"/>
      <c r="W30668" s="123"/>
      <c r="AC30668" s="123"/>
    </row>
    <row r="30669" spans="5:29" s="2" customFormat="1">
      <c r="E30669" s="120"/>
      <c r="M30669" s="120"/>
      <c r="N30669" s="120"/>
      <c r="U30669" s="121"/>
      <c r="V30669" s="122"/>
      <c r="W30669" s="123"/>
      <c r="AC30669" s="123"/>
    </row>
    <row r="30670" spans="5:29" s="2" customFormat="1">
      <c r="E30670" s="120"/>
      <c r="M30670" s="120"/>
      <c r="N30670" s="120"/>
      <c r="U30670" s="121"/>
      <c r="V30670" s="122"/>
      <c r="W30670" s="123"/>
      <c r="AC30670" s="123"/>
    </row>
    <row r="30671" spans="5:29" s="2" customFormat="1">
      <c r="E30671" s="120"/>
      <c r="M30671" s="120"/>
      <c r="N30671" s="120"/>
      <c r="U30671" s="121"/>
      <c r="V30671" s="122"/>
      <c r="W30671" s="123"/>
      <c r="AC30671" s="123"/>
    </row>
    <row r="30672" spans="5:29" s="2" customFormat="1">
      <c r="E30672" s="120"/>
      <c r="M30672" s="120"/>
      <c r="N30672" s="120"/>
      <c r="U30672" s="121"/>
      <c r="V30672" s="122"/>
      <c r="W30672" s="123"/>
      <c r="AC30672" s="123"/>
    </row>
    <row r="30673" spans="5:29" s="2" customFormat="1">
      <c r="E30673" s="120"/>
      <c r="M30673" s="120"/>
      <c r="N30673" s="120"/>
      <c r="U30673" s="121"/>
      <c r="V30673" s="122"/>
      <c r="W30673" s="123"/>
      <c r="AC30673" s="123"/>
    </row>
    <row r="30674" spans="5:29" s="2" customFormat="1">
      <c r="E30674" s="120"/>
      <c r="M30674" s="120"/>
      <c r="N30674" s="120"/>
      <c r="U30674" s="121"/>
      <c r="V30674" s="122"/>
      <c r="W30674" s="123"/>
      <c r="AC30674" s="123"/>
    </row>
    <row r="30675" spans="5:29" s="2" customFormat="1">
      <c r="E30675" s="120"/>
      <c r="M30675" s="120"/>
      <c r="N30675" s="120"/>
      <c r="U30675" s="121"/>
      <c r="V30675" s="122"/>
      <c r="W30675" s="123"/>
      <c r="AC30675" s="123"/>
    </row>
    <row r="30676" spans="5:29" s="2" customFormat="1">
      <c r="E30676" s="120"/>
      <c r="M30676" s="120"/>
      <c r="N30676" s="120"/>
      <c r="U30676" s="121"/>
      <c r="V30676" s="122"/>
      <c r="W30676" s="123"/>
      <c r="AC30676" s="123"/>
    </row>
    <row r="30677" spans="5:29" s="2" customFormat="1">
      <c r="E30677" s="120"/>
      <c r="M30677" s="120"/>
      <c r="N30677" s="120"/>
      <c r="U30677" s="121"/>
      <c r="V30677" s="122"/>
      <c r="W30677" s="123"/>
      <c r="AC30677" s="123"/>
    </row>
    <row r="30678" spans="5:29" s="2" customFormat="1">
      <c r="E30678" s="120"/>
      <c r="M30678" s="120"/>
      <c r="N30678" s="120"/>
      <c r="U30678" s="121"/>
      <c r="V30678" s="122"/>
      <c r="W30678" s="123"/>
      <c r="AC30678" s="123"/>
    </row>
    <row r="30679" spans="5:29" s="2" customFormat="1">
      <c r="E30679" s="120"/>
      <c r="M30679" s="120"/>
      <c r="N30679" s="120"/>
      <c r="U30679" s="121"/>
      <c r="V30679" s="122"/>
      <c r="W30679" s="123"/>
      <c r="AC30679" s="123"/>
    </row>
    <row r="30680" spans="5:29" s="2" customFormat="1">
      <c r="E30680" s="120"/>
      <c r="M30680" s="120"/>
      <c r="N30680" s="120"/>
      <c r="U30680" s="121"/>
      <c r="V30680" s="122"/>
      <c r="W30680" s="123"/>
      <c r="AC30680" s="123"/>
    </row>
    <row r="30681" spans="5:29" s="2" customFormat="1">
      <c r="E30681" s="120"/>
      <c r="M30681" s="120"/>
      <c r="N30681" s="120"/>
      <c r="U30681" s="121"/>
      <c r="V30681" s="122"/>
      <c r="W30681" s="123"/>
      <c r="AC30681" s="123"/>
    </row>
    <row r="30682" spans="5:29" s="2" customFormat="1">
      <c r="E30682" s="120"/>
      <c r="M30682" s="120"/>
      <c r="N30682" s="120"/>
      <c r="U30682" s="121"/>
      <c r="V30682" s="122"/>
      <c r="W30682" s="123"/>
      <c r="AC30682" s="123"/>
    </row>
    <row r="30683" spans="5:29" s="2" customFormat="1">
      <c r="E30683" s="120"/>
      <c r="M30683" s="120"/>
      <c r="N30683" s="120"/>
      <c r="U30683" s="121"/>
      <c r="V30683" s="122"/>
      <c r="W30683" s="123"/>
      <c r="AC30683" s="123"/>
    </row>
    <row r="30684" spans="5:29" s="2" customFormat="1">
      <c r="E30684" s="120"/>
      <c r="M30684" s="120"/>
      <c r="N30684" s="120"/>
      <c r="U30684" s="121"/>
      <c r="V30684" s="122"/>
      <c r="W30684" s="123"/>
      <c r="AC30684" s="123"/>
    </row>
    <row r="30685" spans="5:29" s="2" customFormat="1">
      <c r="E30685" s="120"/>
      <c r="M30685" s="120"/>
      <c r="N30685" s="120"/>
      <c r="U30685" s="121"/>
      <c r="V30685" s="122"/>
      <c r="W30685" s="123"/>
      <c r="AC30685" s="123"/>
    </row>
    <row r="30686" spans="5:29" s="2" customFormat="1">
      <c r="E30686" s="120"/>
      <c r="M30686" s="120"/>
      <c r="N30686" s="120"/>
      <c r="U30686" s="121"/>
      <c r="V30686" s="122"/>
      <c r="W30686" s="123"/>
      <c r="AC30686" s="123"/>
    </row>
    <row r="30687" spans="5:29" s="2" customFormat="1">
      <c r="E30687" s="120"/>
      <c r="M30687" s="120"/>
      <c r="N30687" s="120"/>
      <c r="U30687" s="121"/>
      <c r="V30687" s="122"/>
      <c r="W30687" s="123"/>
      <c r="AC30687" s="123"/>
    </row>
    <row r="30688" spans="5:29" s="2" customFormat="1">
      <c r="E30688" s="120"/>
      <c r="M30688" s="120"/>
      <c r="N30688" s="120"/>
      <c r="U30688" s="121"/>
      <c r="V30688" s="122"/>
      <c r="W30688" s="123"/>
      <c r="AC30688" s="123"/>
    </row>
    <row r="30689" spans="5:29" s="2" customFormat="1">
      <c r="E30689" s="120"/>
      <c r="M30689" s="120"/>
      <c r="N30689" s="120"/>
      <c r="U30689" s="121"/>
      <c r="V30689" s="122"/>
      <c r="W30689" s="123"/>
      <c r="AC30689" s="123"/>
    </row>
    <row r="30690" spans="5:29" s="2" customFormat="1">
      <c r="E30690" s="120"/>
      <c r="M30690" s="120"/>
      <c r="N30690" s="120"/>
      <c r="U30690" s="121"/>
      <c r="V30690" s="122"/>
      <c r="W30690" s="123"/>
      <c r="AC30690" s="123"/>
    </row>
    <row r="30691" spans="5:29" s="2" customFormat="1">
      <c r="E30691" s="120"/>
      <c r="M30691" s="120"/>
      <c r="N30691" s="120"/>
      <c r="U30691" s="121"/>
      <c r="V30691" s="122"/>
      <c r="W30691" s="123"/>
      <c r="AC30691" s="123"/>
    </row>
    <row r="30692" spans="5:29" s="2" customFormat="1">
      <c r="E30692" s="120"/>
      <c r="M30692" s="120"/>
      <c r="N30692" s="120"/>
      <c r="U30692" s="121"/>
      <c r="V30692" s="122"/>
      <c r="W30692" s="123"/>
      <c r="AC30692" s="123"/>
    </row>
    <row r="30693" spans="5:29" s="2" customFormat="1">
      <c r="E30693" s="120"/>
      <c r="M30693" s="120"/>
      <c r="N30693" s="120"/>
      <c r="U30693" s="121"/>
      <c r="V30693" s="122"/>
      <c r="W30693" s="123"/>
      <c r="AC30693" s="123"/>
    </row>
    <row r="30694" spans="5:29" s="2" customFormat="1">
      <c r="E30694" s="120"/>
      <c r="M30694" s="120"/>
      <c r="N30694" s="120"/>
      <c r="U30694" s="121"/>
      <c r="V30694" s="122"/>
      <c r="W30694" s="123"/>
      <c r="AC30694" s="123"/>
    </row>
    <row r="30695" spans="5:29" s="2" customFormat="1">
      <c r="E30695" s="120"/>
      <c r="M30695" s="120"/>
      <c r="N30695" s="120"/>
      <c r="U30695" s="121"/>
      <c r="V30695" s="122"/>
      <c r="W30695" s="123"/>
      <c r="AC30695" s="123"/>
    </row>
    <row r="30696" spans="5:29" s="2" customFormat="1">
      <c r="E30696" s="120"/>
      <c r="M30696" s="120"/>
      <c r="N30696" s="120"/>
      <c r="U30696" s="121"/>
      <c r="V30696" s="122"/>
      <c r="W30696" s="123"/>
      <c r="AC30696" s="123"/>
    </row>
    <row r="30697" spans="5:29" s="2" customFormat="1">
      <c r="E30697" s="120"/>
      <c r="M30697" s="120"/>
      <c r="N30697" s="120"/>
      <c r="U30697" s="121"/>
      <c r="V30697" s="122"/>
      <c r="W30697" s="123"/>
      <c r="AC30697" s="123"/>
    </row>
    <row r="30698" spans="5:29" s="2" customFormat="1">
      <c r="E30698" s="120"/>
      <c r="M30698" s="120"/>
      <c r="N30698" s="120"/>
      <c r="U30698" s="121"/>
      <c r="V30698" s="122"/>
      <c r="W30698" s="123"/>
      <c r="AC30698" s="123"/>
    </row>
    <row r="30699" spans="5:29" s="2" customFormat="1">
      <c r="E30699" s="120"/>
      <c r="M30699" s="120"/>
      <c r="N30699" s="120"/>
      <c r="U30699" s="121"/>
      <c r="V30699" s="122"/>
      <c r="W30699" s="123"/>
      <c r="AC30699" s="123"/>
    </row>
    <row r="30700" spans="5:29" s="2" customFormat="1">
      <c r="E30700" s="120"/>
      <c r="M30700" s="120"/>
      <c r="N30700" s="120"/>
      <c r="U30700" s="121"/>
      <c r="V30700" s="122"/>
      <c r="W30700" s="123"/>
      <c r="AC30700" s="123"/>
    </row>
    <row r="30701" spans="5:29" s="2" customFormat="1">
      <c r="E30701" s="120"/>
      <c r="M30701" s="120"/>
      <c r="N30701" s="120"/>
      <c r="U30701" s="121"/>
      <c r="V30701" s="122"/>
      <c r="W30701" s="123"/>
      <c r="AC30701" s="123"/>
    </row>
    <row r="30702" spans="5:29" s="2" customFormat="1">
      <c r="E30702" s="120"/>
      <c r="M30702" s="120"/>
      <c r="N30702" s="120"/>
      <c r="U30702" s="121"/>
      <c r="V30702" s="122"/>
      <c r="W30702" s="123"/>
      <c r="AC30702" s="123"/>
    </row>
    <row r="30703" spans="5:29" s="2" customFormat="1">
      <c r="E30703" s="120"/>
      <c r="M30703" s="120"/>
      <c r="N30703" s="120"/>
      <c r="U30703" s="121"/>
      <c r="V30703" s="122"/>
      <c r="W30703" s="123"/>
      <c r="AC30703" s="123"/>
    </row>
    <row r="30704" spans="5:29" s="2" customFormat="1">
      <c r="E30704" s="120"/>
      <c r="M30704" s="120"/>
      <c r="N30704" s="120"/>
      <c r="U30704" s="121"/>
      <c r="V30704" s="122"/>
      <c r="W30704" s="123"/>
      <c r="AC30704" s="123"/>
    </row>
    <row r="30705" spans="5:29" s="2" customFormat="1">
      <c r="E30705" s="120"/>
      <c r="M30705" s="120"/>
      <c r="N30705" s="120"/>
      <c r="U30705" s="121"/>
      <c r="V30705" s="122"/>
      <c r="W30705" s="123"/>
      <c r="AC30705" s="123"/>
    </row>
    <row r="30706" spans="5:29" s="2" customFormat="1">
      <c r="E30706" s="120"/>
      <c r="M30706" s="120"/>
      <c r="N30706" s="120"/>
      <c r="U30706" s="121"/>
      <c r="V30706" s="122"/>
      <c r="W30706" s="123"/>
      <c r="AC30706" s="123"/>
    </row>
    <row r="30707" spans="5:29" s="2" customFormat="1">
      <c r="E30707" s="120"/>
      <c r="M30707" s="120"/>
      <c r="N30707" s="120"/>
      <c r="U30707" s="121"/>
      <c r="V30707" s="122"/>
      <c r="W30707" s="123"/>
      <c r="AC30707" s="123"/>
    </row>
    <row r="30708" spans="5:29" s="2" customFormat="1">
      <c r="E30708" s="120"/>
      <c r="M30708" s="120"/>
      <c r="N30708" s="120"/>
      <c r="U30708" s="121"/>
      <c r="V30708" s="122"/>
      <c r="W30708" s="123"/>
      <c r="AC30708" s="123"/>
    </row>
    <row r="30709" spans="5:29" s="2" customFormat="1">
      <c r="E30709" s="120"/>
      <c r="M30709" s="120"/>
      <c r="N30709" s="120"/>
      <c r="U30709" s="121"/>
      <c r="V30709" s="122"/>
      <c r="W30709" s="123"/>
      <c r="AC30709" s="123"/>
    </row>
    <row r="30710" spans="5:29" s="2" customFormat="1">
      <c r="E30710" s="120"/>
      <c r="M30710" s="120"/>
      <c r="N30710" s="120"/>
      <c r="U30710" s="121"/>
      <c r="V30710" s="122"/>
      <c r="W30710" s="123"/>
      <c r="AC30710" s="123"/>
    </row>
    <row r="30711" spans="5:29" s="2" customFormat="1">
      <c r="E30711" s="120"/>
      <c r="M30711" s="120"/>
      <c r="N30711" s="120"/>
      <c r="U30711" s="121"/>
      <c r="V30711" s="122"/>
      <c r="W30711" s="123"/>
      <c r="AC30711" s="123"/>
    </row>
    <row r="30712" spans="5:29" s="2" customFormat="1">
      <c r="E30712" s="120"/>
      <c r="M30712" s="120"/>
      <c r="N30712" s="120"/>
      <c r="U30712" s="121"/>
      <c r="V30712" s="122"/>
      <c r="W30712" s="123"/>
      <c r="AC30712" s="123"/>
    </row>
    <row r="30713" spans="5:29" s="2" customFormat="1">
      <c r="E30713" s="120"/>
      <c r="M30713" s="120"/>
      <c r="N30713" s="120"/>
      <c r="U30713" s="121"/>
      <c r="V30713" s="122"/>
      <c r="W30713" s="123"/>
      <c r="AC30713" s="123"/>
    </row>
    <row r="30714" spans="5:29" s="2" customFormat="1">
      <c r="E30714" s="120"/>
      <c r="M30714" s="120"/>
      <c r="N30714" s="120"/>
      <c r="U30714" s="121"/>
      <c r="V30714" s="122"/>
      <c r="W30714" s="123"/>
      <c r="AC30714" s="123"/>
    </row>
    <row r="30715" spans="5:29" s="2" customFormat="1">
      <c r="E30715" s="120"/>
      <c r="M30715" s="120"/>
      <c r="N30715" s="120"/>
      <c r="U30715" s="121"/>
      <c r="V30715" s="122"/>
      <c r="W30715" s="123"/>
      <c r="AC30715" s="123"/>
    </row>
    <row r="30716" spans="5:29" s="2" customFormat="1">
      <c r="E30716" s="120"/>
      <c r="M30716" s="120"/>
      <c r="N30716" s="120"/>
      <c r="U30716" s="121"/>
      <c r="V30716" s="122"/>
      <c r="W30716" s="123"/>
      <c r="AC30716" s="123"/>
    </row>
    <row r="30717" spans="5:29" s="2" customFormat="1">
      <c r="E30717" s="120"/>
      <c r="M30717" s="120"/>
      <c r="N30717" s="120"/>
      <c r="U30717" s="121"/>
      <c r="V30717" s="122"/>
      <c r="W30717" s="123"/>
      <c r="AC30717" s="123"/>
    </row>
    <row r="30718" spans="5:29" s="2" customFormat="1">
      <c r="E30718" s="120"/>
      <c r="M30718" s="120"/>
      <c r="N30718" s="120"/>
      <c r="U30718" s="121"/>
      <c r="V30718" s="122"/>
      <c r="W30718" s="123"/>
      <c r="AC30718" s="123"/>
    </row>
    <row r="30719" spans="5:29" s="2" customFormat="1">
      <c r="E30719" s="120"/>
      <c r="M30719" s="120"/>
      <c r="N30719" s="120"/>
      <c r="U30719" s="121"/>
      <c r="V30719" s="122"/>
      <c r="W30719" s="123"/>
      <c r="AC30719" s="123"/>
    </row>
    <row r="30720" spans="5:29" s="2" customFormat="1">
      <c r="E30720" s="120"/>
      <c r="M30720" s="120"/>
      <c r="N30720" s="120"/>
      <c r="U30720" s="121"/>
      <c r="V30720" s="122"/>
      <c r="W30720" s="123"/>
      <c r="AC30720" s="123"/>
    </row>
    <row r="30721" spans="5:29" s="2" customFormat="1">
      <c r="E30721" s="120"/>
      <c r="M30721" s="120"/>
      <c r="N30721" s="120"/>
      <c r="U30721" s="121"/>
      <c r="V30721" s="122"/>
      <c r="W30721" s="123"/>
      <c r="AC30721" s="123"/>
    </row>
    <row r="30722" spans="5:29" s="2" customFormat="1">
      <c r="E30722" s="120"/>
      <c r="M30722" s="120"/>
      <c r="N30722" s="120"/>
      <c r="U30722" s="121"/>
      <c r="V30722" s="122"/>
      <c r="W30722" s="123"/>
      <c r="AC30722" s="123"/>
    </row>
    <row r="30723" spans="5:29" s="2" customFormat="1">
      <c r="E30723" s="120"/>
      <c r="M30723" s="120"/>
      <c r="N30723" s="120"/>
      <c r="U30723" s="121"/>
      <c r="V30723" s="122"/>
      <c r="W30723" s="123"/>
      <c r="AC30723" s="123"/>
    </row>
    <row r="30724" spans="5:29" s="2" customFormat="1">
      <c r="E30724" s="120"/>
      <c r="M30724" s="120"/>
      <c r="N30724" s="120"/>
      <c r="U30724" s="121"/>
      <c r="V30724" s="122"/>
      <c r="W30724" s="123"/>
      <c r="AC30724" s="123"/>
    </row>
    <row r="30725" spans="5:29" s="2" customFormat="1">
      <c r="E30725" s="120"/>
      <c r="M30725" s="120"/>
      <c r="N30725" s="120"/>
      <c r="U30725" s="121"/>
      <c r="V30725" s="122"/>
      <c r="W30725" s="123"/>
      <c r="AC30725" s="123"/>
    </row>
    <row r="30726" spans="5:29" s="2" customFormat="1">
      <c r="E30726" s="120"/>
      <c r="M30726" s="120"/>
      <c r="N30726" s="120"/>
      <c r="U30726" s="121"/>
      <c r="V30726" s="122"/>
      <c r="W30726" s="123"/>
      <c r="AC30726" s="123"/>
    </row>
    <row r="30727" spans="5:29" s="2" customFormat="1">
      <c r="E30727" s="120"/>
      <c r="M30727" s="120"/>
      <c r="N30727" s="120"/>
      <c r="U30727" s="121"/>
      <c r="V30727" s="122"/>
      <c r="W30727" s="123"/>
      <c r="AC30727" s="123"/>
    </row>
    <row r="30728" spans="5:29" s="2" customFormat="1">
      <c r="E30728" s="120"/>
      <c r="M30728" s="120"/>
      <c r="N30728" s="120"/>
      <c r="U30728" s="121"/>
      <c r="V30728" s="122"/>
      <c r="W30728" s="123"/>
      <c r="AC30728" s="123"/>
    </row>
    <row r="30729" spans="5:29" s="2" customFormat="1">
      <c r="E30729" s="120"/>
      <c r="M30729" s="120"/>
      <c r="N30729" s="120"/>
      <c r="U30729" s="121"/>
      <c r="V30729" s="122"/>
      <c r="W30729" s="123"/>
      <c r="AC30729" s="123"/>
    </row>
    <row r="30730" spans="5:29" s="2" customFormat="1">
      <c r="E30730" s="120"/>
      <c r="M30730" s="120"/>
      <c r="N30730" s="120"/>
      <c r="U30730" s="121"/>
      <c r="V30730" s="122"/>
      <c r="W30730" s="123"/>
      <c r="AC30730" s="123"/>
    </row>
    <row r="30731" spans="5:29" s="2" customFormat="1">
      <c r="E30731" s="120"/>
      <c r="M30731" s="120"/>
      <c r="N30731" s="120"/>
      <c r="U30731" s="121"/>
      <c r="V30731" s="122"/>
      <c r="W30731" s="123"/>
      <c r="AC30731" s="123"/>
    </row>
    <row r="30732" spans="5:29" s="2" customFormat="1">
      <c r="E30732" s="120"/>
      <c r="M30732" s="120"/>
      <c r="N30732" s="120"/>
      <c r="U30732" s="121"/>
      <c r="V30732" s="122"/>
      <c r="W30732" s="123"/>
      <c r="AC30732" s="123"/>
    </row>
    <row r="30733" spans="5:29" s="2" customFormat="1">
      <c r="E30733" s="120"/>
      <c r="M30733" s="120"/>
      <c r="N30733" s="120"/>
      <c r="U30733" s="121"/>
      <c r="V30733" s="122"/>
      <c r="W30733" s="123"/>
      <c r="AC30733" s="123"/>
    </row>
    <row r="30734" spans="5:29" s="2" customFormat="1">
      <c r="E30734" s="120"/>
      <c r="M30734" s="120"/>
      <c r="N30734" s="120"/>
      <c r="U30734" s="121"/>
      <c r="V30734" s="122"/>
      <c r="W30734" s="123"/>
      <c r="AC30734" s="123"/>
    </row>
    <row r="30735" spans="5:29" s="2" customFormat="1">
      <c r="E30735" s="120"/>
      <c r="M30735" s="120"/>
      <c r="N30735" s="120"/>
      <c r="U30735" s="121"/>
      <c r="V30735" s="122"/>
      <c r="W30735" s="123"/>
      <c r="AC30735" s="123"/>
    </row>
    <row r="30736" spans="5:29" s="2" customFormat="1">
      <c r="E30736" s="120"/>
      <c r="M30736" s="120"/>
      <c r="N30736" s="120"/>
      <c r="U30736" s="121"/>
      <c r="V30736" s="122"/>
      <c r="W30736" s="123"/>
      <c r="AC30736" s="123"/>
    </row>
    <row r="30737" spans="5:29" s="2" customFormat="1">
      <c r="E30737" s="120"/>
      <c r="M30737" s="120"/>
      <c r="N30737" s="120"/>
      <c r="U30737" s="121"/>
      <c r="V30737" s="122"/>
      <c r="W30737" s="123"/>
      <c r="AC30737" s="123"/>
    </row>
    <row r="30738" spans="5:29" s="2" customFormat="1">
      <c r="E30738" s="120"/>
      <c r="M30738" s="120"/>
      <c r="N30738" s="120"/>
      <c r="U30738" s="121"/>
      <c r="V30738" s="122"/>
      <c r="W30738" s="123"/>
      <c r="AC30738" s="123"/>
    </row>
    <row r="30739" spans="5:29" s="2" customFormat="1">
      <c r="E30739" s="120"/>
      <c r="M30739" s="120"/>
      <c r="N30739" s="120"/>
      <c r="U30739" s="121"/>
      <c r="V30739" s="122"/>
      <c r="W30739" s="123"/>
      <c r="AC30739" s="123"/>
    </row>
    <row r="30740" spans="5:29" s="2" customFormat="1">
      <c r="E30740" s="120"/>
      <c r="M30740" s="120"/>
      <c r="N30740" s="120"/>
      <c r="U30740" s="121"/>
      <c r="V30740" s="122"/>
      <c r="W30740" s="123"/>
      <c r="AC30740" s="123"/>
    </row>
    <row r="30741" spans="5:29" s="2" customFormat="1">
      <c r="E30741" s="120"/>
      <c r="M30741" s="120"/>
      <c r="N30741" s="120"/>
      <c r="U30741" s="121"/>
      <c r="V30741" s="122"/>
      <c r="W30741" s="123"/>
      <c r="AC30741" s="123"/>
    </row>
    <row r="30742" spans="5:29" s="2" customFormat="1">
      <c r="E30742" s="120"/>
      <c r="M30742" s="120"/>
      <c r="N30742" s="120"/>
      <c r="U30742" s="121"/>
      <c r="V30742" s="122"/>
      <c r="W30742" s="123"/>
      <c r="AC30742" s="123"/>
    </row>
    <row r="30743" spans="5:29" s="2" customFormat="1">
      <c r="E30743" s="120"/>
      <c r="M30743" s="120"/>
      <c r="N30743" s="120"/>
      <c r="U30743" s="121"/>
      <c r="V30743" s="122"/>
      <c r="W30743" s="123"/>
      <c r="AC30743" s="123"/>
    </row>
    <row r="30744" spans="5:29" s="2" customFormat="1">
      <c r="E30744" s="120"/>
      <c r="M30744" s="120"/>
      <c r="N30744" s="120"/>
      <c r="U30744" s="121"/>
      <c r="V30744" s="122"/>
      <c r="W30744" s="123"/>
      <c r="AC30744" s="123"/>
    </row>
    <row r="30745" spans="5:29" s="2" customFormat="1">
      <c r="E30745" s="120"/>
      <c r="M30745" s="120"/>
      <c r="N30745" s="120"/>
      <c r="U30745" s="121"/>
      <c r="V30745" s="122"/>
      <c r="W30745" s="123"/>
      <c r="AC30745" s="123"/>
    </row>
    <row r="30746" spans="5:29" s="2" customFormat="1">
      <c r="E30746" s="120"/>
      <c r="M30746" s="120"/>
      <c r="N30746" s="120"/>
      <c r="U30746" s="121"/>
      <c r="V30746" s="122"/>
      <c r="W30746" s="123"/>
      <c r="AC30746" s="123"/>
    </row>
    <row r="30747" spans="5:29" s="2" customFormat="1">
      <c r="E30747" s="120"/>
      <c r="M30747" s="120"/>
      <c r="N30747" s="120"/>
      <c r="U30747" s="121"/>
      <c r="V30747" s="122"/>
      <c r="W30747" s="123"/>
      <c r="AC30747" s="123"/>
    </row>
    <row r="30748" spans="5:29" s="2" customFormat="1">
      <c r="E30748" s="120"/>
      <c r="M30748" s="120"/>
      <c r="N30748" s="120"/>
      <c r="U30748" s="121"/>
      <c r="V30748" s="122"/>
      <c r="W30748" s="123"/>
      <c r="AC30748" s="123"/>
    </row>
    <row r="30749" spans="5:29" s="2" customFormat="1">
      <c r="E30749" s="120"/>
      <c r="M30749" s="120"/>
      <c r="N30749" s="120"/>
      <c r="U30749" s="121"/>
      <c r="V30749" s="122"/>
      <c r="W30749" s="123"/>
      <c r="AC30749" s="123"/>
    </row>
    <row r="30750" spans="5:29" s="2" customFormat="1">
      <c r="E30750" s="120"/>
      <c r="M30750" s="120"/>
      <c r="N30750" s="120"/>
      <c r="U30750" s="121"/>
      <c r="V30750" s="122"/>
      <c r="W30750" s="123"/>
      <c r="AC30750" s="123"/>
    </row>
    <row r="30751" spans="5:29" s="2" customFormat="1">
      <c r="E30751" s="120"/>
      <c r="M30751" s="120"/>
      <c r="N30751" s="120"/>
      <c r="U30751" s="121"/>
      <c r="V30751" s="122"/>
      <c r="W30751" s="123"/>
      <c r="AC30751" s="123"/>
    </row>
    <row r="30752" spans="5:29" s="2" customFormat="1">
      <c r="E30752" s="120"/>
      <c r="M30752" s="120"/>
      <c r="N30752" s="120"/>
      <c r="U30752" s="121"/>
      <c r="V30752" s="122"/>
      <c r="W30752" s="123"/>
      <c r="AC30752" s="123"/>
    </row>
    <row r="30753" spans="5:29" s="2" customFormat="1">
      <c r="E30753" s="120"/>
      <c r="M30753" s="120"/>
      <c r="N30753" s="120"/>
      <c r="U30753" s="121"/>
      <c r="V30753" s="122"/>
      <c r="W30753" s="123"/>
      <c r="AC30753" s="123"/>
    </row>
    <row r="30754" spans="5:29" s="2" customFormat="1">
      <c r="E30754" s="120"/>
      <c r="M30754" s="120"/>
      <c r="N30754" s="120"/>
      <c r="U30754" s="121"/>
      <c r="V30754" s="122"/>
      <c r="W30754" s="123"/>
      <c r="AC30754" s="123"/>
    </row>
    <row r="30755" spans="5:29" s="2" customFormat="1">
      <c r="E30755" s="120"/>
      <c r="M30755" s="120"/>
      <c r="N30755" s="120"/>
      <c r="U30755" s="121"/>
      <c r="V30755" s="122"/>
      <c r="W30755" s="123"/>
      <c r="AC30755" s="123"/>
    </row>
    <row r="30756" spans="5:29" s="2" customFormat="1">
      <c r="E30756" s="120"/>
      <c r="M30756" s="120"/>
      <c r="N30756" s="120"/>
      <c r="U30756" s="121"/>
      <c r="V30756" s="122"/>
      <c r="W30756" s="123"/>
      <c r="AC30756" s="123"/>
    </row>
    <row r="30757" spans="5:29" s="2" customFormat="1">
      <c r="E30757" s="120"/>
      <c r="M30757" s="120"/>
      <c r="N30757" s="120"/>
      <c r="U30757" s="121"/>
      <c r="V30757" s="122"/>
      <c r="W30757" s="123"/>
      <c r="AC30757" s="123"/>
    </row>
    <row r="30758" spans="5:29" s="2" customFormat="1">
      <c r="E30758" s="120"/>
      <c r="M30758" s="120"/>
      <c r="N30758" s="120"/>
      <c r="U30758" s="121"/>
      <c r="V30758" s="122"/>
      <c r="W30758" s="123"/>
      <c r="AC30758" s="123"/>
    </row>
    <row r="30759" spans="5:29" s="2" customFormat="1">
      <c r="E30759" s="120"/>
      <c r="M30759" s="120"/>
      <c r="N30759" s="120"/>
      <c r="U30759" s="121"/>
      <c r="V30759" s="122"/>
      <c r="W30759" s="123"/>
      <c r="AC30759" s="123"/>
    </row>
    <row r="30760" spans="5:29" s="2" customFormat="1">
      <c r="E30760" s="120"/>
      <c r="M30760" s="120"/>
      <c r="N30760" s="120"/>
      <c r="U30760" s="121"/>
      <c r="V30760" s="122"/>
      <c r="W30760" s="123"/>
      <c r="AC30760" s="123"/>
    </row>
    <row r="30761" spans="5:29" s="2" customFormat="1">
      <c r="E30761" s="120"/>
      <c r="M30761" s="120"/>
      <c r="N30761" s="120"/>
      <c r="U30761" s="121"/>
      <c r="V30761" s="122"/>
      <c r="W30761" s="123"/>
      <c r="AC30761" s="123"/>
    </row>
    <row r="30762" spans="5:29" s="2" customFormat="1">
      <c r="E30762" s="120"/>
      <c r="M30762" s="120"/>
      <c r="N30762" s="120"/>
      <c r="U30762" s="121"/>
      <c r="V30762" s="122"/>
      <c r="W30762" s="123"/>
      <c r="AC30762" s="123"/>
    </row>
    <row r="30763" spans="5:29" s="2" customFormat="1">
      <c r="E30763" s="120"/>
      <c r="M30763" s="120"/>
      <c r="N30763" s="120"/>
      <c r="U30763" s="121"/>
      <c r="V30763" s="122"/>
      <c r="W30763" s="123"/>
      <c r="AC30763" s="123"/>
    </row>
    <row r="30764" spans="5:29" s="2" customFormat="1">
      <c r="E30764" s="120"/>
      <c r="M30764" s="120"/>
      <c r="N30764" s="120"/>
      <c r="U30764" s="121"/>
      <c r="V30764" s="122"/>
      <c r="W30764" s="123"/>
      <c r="AC30764" s="123"/>
    </row>
    <row r="30765" spans="5:29" s="2" customFormat="1">
      <c r="E30765" s="120"/>
      <c r="M30765" s="120"/>
      <c r="N30765" s="120"/>
      <c r="U30765" s="121"/>
      <c r="V30765" s="122"/>
      <c r="W30765" s="123"/>
      <c r="AC30765" s="123"/>
    </row>
    <row r="30766" spans="5:29" s="2" customFormat="1">
      <c r="E30766" s="120"/>
      <c r="M30766" s="120"/>
      <c r="N30766" s="120"/>
      <c r="U30766" s="121"/>
      <c r="V30766" s="122"/>
      <c r="W30766" s="123"/>
      <c r="AC30766" s="123"/>
    </row>
    <row r="30767" spans="5:29" s="2" customFormat="1">
      <c r="E30767" s="120"/>
      <c r="M30767" s="120"/>
      <c r="N30767" s="120"/>
      <c r="U30767" s="121"/>
      <c r="V30767" s="122"/>
      <c r="W30767" s="123"/>
      <c r="AC30767" s="123"/>
    </row>
    <row r="30768" spans="5:29" s="2" customFormat="1">
      <c r="E30768" s="120"/>
      <c r="M30768" s="120"/>
      <c r="N30768" s="120"/>
      <c r="U30768" s="121"/>
      <c r="V30768" s="122"/>
      <c r="W30768" s="123"/>
      <c r="AC30768" s="123"/>
    </row>
    <row r="30769" spans="5:29" s="2" customFormat="1">
      <c r="E30769" s="120"/>
      <c r="M30769" s="120"/>
      <c r="N30769" s="120"/>
      <c r="U30769" s="121"/>
      <c r="V30769" s="122"/>
      <c r="W30769" s="123"/>
      <c r="AC30769" s="123"/>
    </row>
    <row r="30770" spans="5:29" s="2" customFormat="1">
      <c r="E30770" s="120"/>
      <c r="M30770" s="120"/>
      <c r="N30770" s="120"/>
      <c r="U30770" s="121"/>
      <c r="V30770" s="122"/>
      <c r="W30770" s="123"/>
      <c r="AC30770" s="123"/>
    </row>
    <row r="30771" spans="5:29" s="2" customFormat="1">
      <c r="E30771" s="120"/>
      <c r="M30771" s="120"/>
      <c r="N30771" s="120"/>
      <c r="U30771" s="121"/>
      <c r="V30771" s="122"/>
      <c r="W30771" s="123"/>
      <c r="AC30771" s="123"/>
    </row>
    <row r="30772" spans="5:29" s="2" customFormat="1">
      <c r="E30772" s="120"/>
      <c r="M30772" s="120"/>
      <c r="N30772" s="120"/>
      <c r="U30772" s="121"/>
      <c r="V30772" s="122"/>
      <c r="W30772" s="123"/>
      <c r="AC30772" s="123"/>
    </row>
    <row r="30773" spans="5:29" s="2" customFormat="1">
      <c r="E30773" s="120"/>
      <c r="M30773" s="120"/>
      <c r="N30773" s="120"/>
      <c r="U30773" s="121"/>
      <c r="V30773" s="122"/>
      <c r="W30773" s="123"/>
      <c r="AC30773" s="123"/>
    </row>
    <row r="30774" spans="5:29" s="2" customFormat="1">
      <c r="E30774" s="120"/>
      <c r="M30774" s="120"/>
      <c r="N30774" s="120"/>
      <c r="U30774" s="121"/>
      <c r="V30774" s="122"/>
      <c r="W30774" s="123"/>
      <c r="AC30774" s="123"/>
    </row>
    <row r="30775" spans="5:29" s="2" customFormat="1">
      <c r="E30775" s="120"/>
      <c r="M30775" s="120"/>
      <c r="N30775" s="120"/>
      <c r="U30775" s="121"/>
      <c r="V30775" s="122"/>
      <c r="W30775" s="123"/>
      <c r="AC30775" s="123"/>
    </row>
    <row r="30776" spans="5:29" s="2" customFormat="1">
      <c r="E30776" s="120"/>
      <c r="M30776" s="120"/>
      <c r="N30776" s="120"/>
      <c r="U30776" s="121"/>
      <c r="V30776" s="122"/>
      <c r="W30776" s="123"/>
      <c r="AC30776" s="123"/>
    </row>
    <row r="30777" spans="5:29" s="2" customFormat="1">
      <c r="E30777" s="120"/>
      <c r="M30777" s="120"/>
      <c r="N30777" s="120"/>
      <c r="U30777" s="121"/>
      <c r="V30777" s="122"/>
      <c r="W30777" s="123"/>
      <c r="AC30777" s="123"/>
    </row>
    <row r="30778" spans="5:29" s="2" customFormat="1">
      <c r="E30778" s="120"/>
      <c r="M30778" s="120"/>
      <c r="N30778" s="120"/>
      <c r="U30778" s="121"/>
      <c r="V30778" s="122"/>
      <c r="W30778" s="123"/>
      <c r="AC30778" s="123"/>
    </row>
    <row r="30779" spans="5:29" s="2" customFormat="1">
      <c r="E30779" s="120"/>
      <c r="M30779" s="120"/>
      <c r="N30779" s="120"/>
      <c r="U30779" s="121"/>
      <c r="V30779" s="122"/>
      <c r="W30779" s="123"/>
      <c r="AC30779" s="123"/>
    </row>
    <row r="30780" spans="5:29" s="2" customFormat="1">
      <c r="E30780" s="120"/>
      <c r="M30780" s="120"/>
      <c r="N30780" s="120"/>
      <c r="U30780" s="121"/>
      <c r="V30780" s="122"/>
      <c r="W30780" s="123"/>
      <c r="AC30780" s="123"/>
    </row>
    <row r="30781" spans="5:29" s="2" customFormat="1">
      <c r="E30781" s="120"/>
      <c r="M30781" s="120"/>
      <c r="N30781" s="120"/>
      <c r="U30781" s="121"/>
      <c r="V30781" s="122"/>
      <c r="W30781" s="123"/>
      <c r="AC30781" s="123"/>
    </row>
    <row r="30782" spans="5:29" s="2" customFormat="1">
      <c r="E30782" s="120"/>
      <c r="M30782" s="120"/>
      <c r="N30782" s="120"/>
      <c r="U30782" s="121"/>
      <c r="V30782" s="122"/>
      <c r="W30782" s="123"/>
      <c r="AC30782" s="123"/>
    </row>
    <row r="30783" spans="5:29" s="2" customFormat="1">
      <c r="E30783" s="120"/>
      <c r="M30783" s="120"/>
      <c r="N30783" s="120"/>
      <c r="U30783" s="121"/>
      <c r="V30783" s="122"/>
      <c r="W30783" s="123"/>
      <c r="AC30783" s="123"/>
    </row>
    <row r="30784" spans="5:29" s="2" customFormat="1">
      <c r="E30784" s="120"/>
      <c r="M30784" s="120"/>
      <c r="N30784" s="120"/>
      <c r="U30784" s="121"/>
      <c r="V30784" s="122"/>
      <c r="W30784" s="123"/>
      <c r="AC30784" s="123"/>
    </row>
    <row r="30785" spans="5:29" s="2" customFormat="1">
      <c r="E30785" s="120"/>
      <c r="M30785" s="120"/>
      <c r="N30785" s="120"/>
      <c r="U30785" s="121"/>
      <c r="V30785" s="122"/>
      <c r="W30785" s="123"/>
      <c r="AC30785" s="123"/>
    </row>
    <row r="30786" spans="5:29" s="2" customFormat="1">
      <c r="E30786" s="120"/>
      <c r="M30786" s="120"/>
      <c r="N30786" s="120"/>
      <c r="U30786" s="121"/>
      <c r="V30786" s="122"/>
      <c r="W30786" s="123"/>
      <c r="AC30786" s="123"/>
    </row>
    <row r="30787" spans="5:29" s="2" customFormat="1">
      <c r="E30787" s="120"/>
      <c r="M30787" s="120"/>
      <c r="N30787" s="120"/>
      <c r="U30787" s="121"/>
      <c r="V30787" s="122"/>
      <c r="W30787" s="123"/>
      <c r="AC30787" s="123"/>
    </row>
    <row r="30788" spans="5:29" s="2" customFormat="1">
      <c r="E30788" s="120"/>
      <c r="M30788" s="120"/>
      <c r="N30788" s="120"/>
      <c r="U30788" s="121"/>
      <c r="V30788" s="122"/>
      <c r="W30788" s="123"/>
      <c r="AC30788" s="123"/>
    </row>
    <row r="30789" spans="5:29" s="2" customFormat="1">
      <c r="E30789" s="120"/>
      <c r="M30789" s="120"/>
      <c r="N30789" s="120"/>
      <c r="U30789" s="121"/>
      <c r="V30789" s="122"/>
      <c r="W30789" s="123"/>
      <c r="AC30789" s="123"/>
    </row>
    <row r="30790" spans="5:29" s="2" customFormat="1">
      <c r="E30790" s="120"/>
      <c r="M30790" s="120"/>
      <c r="N30790" s="120"/>
      <c r="U30790" s="121"/>
      <c r="V30790" s="122"/>
      <c r="W30790" s="123"/>
      <c r="AC30790" s="123"/>
    </row>
    <row r="30791" spans="5:29" s="2" customFormat="1">
      <c r="E30791" s="120"/>
      <c r="M30791" s="120"/>
      <c r="N30791" s="120"/>
      <c r="U30791" s="121"/>
      <c r="V30791" s="122"/>
      <c r="W30791" s="123"/>
      <c r="AC30791" s="123"/>
    </row>
    <row r="30792" spans="5:29" s="2" customFormat="1">
      <c r="E30792" s="120"/>
      <c r="M30792" s="120"/>
      <c r="N30792" s="120"/>
      <c r="U30792" s="121"/>
      <c r="V30792" s="122"/>
      <c r="W30792" s="123"/>
      <c r="AC30792" s="123"/>
    </row>
    <row r="30793" spans="5:29" s="2" customFormat="1">
      <c r="E30793" s="120"/>
      <c r="M30793" s="120"/>
      <c r="N30793" s="120"/>
      <c r="U30793" s="121"/>
      <c r="V30793" s="122"/>
      <c r="W30793" s="123"/>
      <c r="AC30793" s="123"/>
    </row>
    <row r="30794" spans="5:29" s="2" customFormat="1">
      <c r="E30794" s="120"/>
      <c r="M30794" s="120"/>
      <c r="N30794" s="120"/>
      <c r="U30794" s="121"/>
      <c r="V30794" s="122"/>
      <c r="W30794" s="123"/>
      <c r="AC30794" s="123"/>
    </row>
    <row r="30795" spans="5:29" s="2" customFormat="1">
      <c r="E30795" s="120"/>
      <c r="M30795" s="120"/>
      <c r="N30795" s="120"/>
      <c r="U30795" s="121"/>
      <c r="V30795" s="122"/>
      <c r="W30795" s="123"/>
      <c r="AC30795" s="123"/>
    </row>
    <row r="30796" spans="5:29" s="2" customFormat="1">
      <c r="E30796" s="120"/>
      <c r="M30796" s="120"/>
      <c r="N30796" s="120"/>
      <c r="U30796" s="121"/>
      <c r="V30796" s="122"/>
      <c r="W30796" s="123"/>
      <c r="AC30796" s="123"/>
    </row>
    <row r="30797" spans="5:29" s="2" customFormat="1">
      <c r="E30797" s="120"/>
      <c r="M30797" s="120"/>
      <c r="N30797" s="120"/>
      <c r="U30797" s="121"/>
      <c r="V30797" s="122"/>
      <c r="W30797" s="123"/>
      <c r="AC30797" s="123"/>
    </row>
    <row r="30798" spans="5:29" s="2" customFormat="1">
      <c r="E30798" s="120"/>
      <c r="M30798" s="120"/>
      <c r="N30798" s="120"/>
      <c r="U30798" s="121"/>
      <c r="V30798" s="122"/>
      <c r="W30798" s="123"/>
      <c r="AC30798" s="123"/>
    </row>
    <row r="30799" spans="5:29" s="2" customFormat="1">
      <c r="E30799" s="120"/>
      <c r="M30799" s="120"/>
      <c r="N30799" s="120"/>
      <c r="U30799" s="121"/>
      <c r="V30799" s="122"/>
      <c r="W30799" s="123"/>
      <c r="AC30799" s="123"/>
    </row>
    <row r="30800" spans="5:29" s="2" customFormat="1">
      <c r="E30800" s="120"/>
      <c r="M30800" s="120"/>
      <c r="N30800" s="120"/>
      <c r="U30800" s="121"/>
      <c r="V30800" s="122"/>
      <c r="W30800" s="123"/>
      <c r="AC30800" s="123"/>
    </row>
    <row r="30801" spans="5:29" s="2" customFormat="1">
      <c r="E30801" s="120"/>
      <c r="M30801" s="120"/>
      <c r="N30801" s="120"/>
      <c r="U30801" s="121"/>
      <c r="V30801" s="122"/>
      <c r="W30801" s="123"/>
      <c r="AC30801" s="123"/>
    </row>
    <row r="30802" spans="5:29" s="2" customFormat="1">
      <c r="E30802" s="120"/>
      <c r="M30802" s="120"/>
      <c r="N30802" s="120"/>
      <c r="U30802" s="121"/>
      <c r="V30802" s="122"/>
      <c r="W30802" s="123"/>
      <c r="AC30802" s="123"/>
    </row>
    <row r="30803" spans="5:29" s="2" customFormat="1">
      <c r="E30803" s="120"/>
      <c r="M30803" s="120"/>
      <c r="N30803" s="120"/>
      <c r="U30803" s="121"/>
      <c r="V30803" s="122"/>
      <c r="W30803" s="123"/>
      <c r="AC30803" s="123"/>
    </row>
    <row r="30804" spans="5:29" s="2" customFormat="1">
      <c r="E30804" s="120"/>
      <c r="M30804" s="120"/>
      <c r="N30804" s="120"/>
      <c r="U30804" s="121"/>
      <c r="V30804" s="122"/>
      <c r="W30804" s="123"/>
      <c r="AC30804" s="123"/>
    </row>
    <row r="30805" spans="5:29" s="2" customFormat="1">
      <c r="E30805" s="120"/>
      <c r="M30805" s="120"/>
      <c r="N30805" s="120"/>
      <c r="U30805" s="121"/>
      <c r="V30805" s="122"/>
      <c r="W30805" s="123"/>
      <c r="AC30805" s="123"/>
    </row>
    <row r="30806" spans="5:29" s="2" customFormat="1">
      <c r="E30806" s="120"/>
      <c r="M30806" s="120"/>
      <c r="N30806" s="120"/>
      <c r="U30806" s="121"/>
      <c r="V30806" s="122"/>
      <c r="W30806" s="123"/>
      <c r="AC30806" s="123"/>
    </row>
    <row r="30807" spans="5:29" s="2" customFormat="1">
      <c r="E30807" s="120"/>
      <c r="M30807" s="120"/>
      <c r="N30807" s="120"/>
      <c r="U30807" s="121"/>
      <c r="V30807" s="122"/>
      <c r="W30807" s="123"/>
      <c r="AC30807" s="123"/>
    </row>
    <row r="30808" spans="5:29" s="2" customFormat="1">
      <c r="E30808" s="120"/>
      <c r="M30808" s="120"/>
      <c r="N30808" s="120"/>
      <c r="U30808" s="121"/>
      <c r="V30808" s="122"/>
      <c r="W30808" s="123"/>
      <c r="AC30808" s="123"/>
    </row>
    <row r="30809" spans="5:29" s="2" customFormat="1">
      <c r="E30809" s="120"/>
      <c r="M30809" s="120"/>
      <c r="N30809" s="120"/>
      <c r="U30809" s="121"/>
      <c r="V30809" s="122"/>
      <c r="W30809" s="123"/>
      <c r="AC30809" s="123"/>
    </row>
    <row r="30810" spans="5:29" s="2" customFormat="1">
      <c r="E30810" s="120"/>
      <c r="M30810" s="120"/>
      <c r="N30810" s="120"/>
      <c r="U30810" s="121"/>
      <c r="V30810" s="122"/>
      <c r="W30810" s="123"/>
      <c r="AC30810" s="123"/>
    </row>
    <row r="30811" spans="5:29" s="2" customFormat="1">
      <c r="E30811" s="120"/>
      <c r="M30811" s="120"/>
      <c r="N30811" s="120"/>
      <c r="U30811" s="121"/>
      <c r="V30811" s="122"/>
      <c r="W30811" s="123"/>
      <c r="AC30811" s="123"/>
    </row>
    <row r="30812" spans="5:29" s="2" customFormat="1">
      <c r="E30812" s="120"/>
      <c r="M30812" s="120"/>
      <c r="N30812" s="120"/>
      <c r="U30812" s="121"/>
      <c r="V30812" s="122"/>
      <c r="W30812" s="123"/>
      <c r="AC30812" s="123"/>
    </row>
    <row r="30813" spans="5:29" s="2" customFormat="1">
      <c r="E30813" s="120"/>
      <c r="M30813" s="120"/>
      <c r="N30813" s="120"/>
      <c r="U30813" s="121"/>
      <c r="V30813" s="122"/>
      <c r="W30813" s="123"/>
      <c r="AC30813" s="123"/>
    </row>
    <row r="30814" spans="5:29" s="2" customFormat="1">
      <c r="E30814" s="120"/>
      <c r="M30814" s="120"/>
      <c r="N30814" s="120"/>
      <c r="U30814" s="121"/>
      <c r="V30814" s="122"/>
      <c r="W30814" s="123"/>
      <c r="AC30814" s="123"/>
    </row>
    <row r="30815" spans="5:29" s="2" customFormat="1">
      <c r="E30815" s="120"/>
      <c r="M30815" s="120"/>
      <c r="N30815" s="120"/>
      <c r="U30815" s="121"/>
      <c r="V30815" s="122"/>
      <c r="W30815" s="123"/>
      <c r="AC30815" s="123"/>
    </row>
    <row r="30816" spans="5:29" s="2" customFormat="1">
      <c r="E30816" s="120"/>
      <c r="M30816" s="120"/>
      <c r="N30816" s="120"/>
      <c r="U30816" s="121"/>
      <c r="V30816" s="122"/>
      <c r="W30816" s="123"/>
      <c r="AC30816" s="123"/>
    </row>
    <row r="30817" spans="5:29" s="2" customFormat="1">
      <c r="E30817" s="120"/>
      <c r="M30817" s="120"/>
      <c r="N30817" s="120"/>
      <c r="U30817" s="121"/>
      <c r="V30817" s="122"/>
      <c r="W30817" s="123"/>
      <c r="AC30817" s="123"/>
    </row>
    <row r="30818" spans="5:29" s="2" customFormat="1">
      <c r="E30818" s="120"/>
      <c r="M30818" s="120"/>
      <c r="N30818" s="120"/>
      <c r="U30818" s="121"/>
      <c r="V30818" s="122"/>
      <c r="W30818" s="123"/>
      <c r="AC30818" s="123"/>
    </row>
    <row r="30819" spans="5:29" s="2" customFormat="1">
      <c r="E30819" s="120"/>
      <c r="M30819" s="120"/>
      <c r="N30819" s="120"/>
      <c r="U30819" s="121"/>
      <c r="V30819" s="122"/>
      <c r="W30819" s="123"/>
      <c r="AC30819" s="123"/>
    </row>
    <row r="30820" spans="5:29" s="2" customFormat="1">
      <c r="E30820" s="120"/>
      <c r="M30820" s="120"/>
      <c r="N30820" s="120"/>
      <c r="U30820" s="121"/>
      <c r="V30820" s="122"/>
      <c r="W30820" s="123"/>
      <c r="AC30820" s="123"/>
    </row>
    <row r="30821" spans="5:29" s="2" customFormat="1">
      <c r="E30821" s="120"/>
      <c r="M30821" s="120"/>
      <c r="N30821" s="120"/>
      <c r="U30821" s="121"/>
      <c r="V30821" s="122"/>
      <c r="W30821" s="123"/>
      <c r="AC30821" s="123"/>
    </row>
    <row r="30822" spans="5:29" s="2" customFormat="1">
      <c r="E30822" s="120"/>
      <c r="M30822" s="120"/>
      <c r="N30822" s="120"/>
      <c r="U30822" s="121"/>
      <c r="V30822" s="122"/>
      <c r="W30822" s="123"/>
      <c r="AC30822" s="123"/>
    </row>
    <row r="30823" spans="5:29" s="2" customFormat="1">
      <c r="E30823" s="120"/>
      <c r="M30823" s="120"/>
      <c r="N30823" s="120"/>
      <c r="U30823" s="121"/>
      <c r="V30823" s="122"/>
      <c r="W30823" s="123"/>
      <c r="AC30823" s="123"/>
    </row>
    <row r="30824" spans="5:29" s="2" customFormat="1">
      <c r="E30824" s="120"/>
      <c r="M30824" s="120"/>
      <c r="N30824" s="120"/>
      <c r="U30824" s="121"/>
      <c r="V30824" s="122"/>
      <c r="W30824" s="123"/>
      <c r="AC30824" s="123"/>
    </row>
    <row r="30825" spans="5:29" s="2" customFormat="1">
      <c r="E30825" s="120"/>
      <c r="M30825" s="120"/>
      <c r="N30825" s="120"/>
      <c r="U30825" s="121"/>
      <c r="V30825" s="122"/>
      <c r="W30825" s="123"/>
      <c r="AC30825" s="123"/>
    </row>
    <row r="30826" spans="5:29" s="2" customFormat="1">
      <c r="E30826" s="120"/>
      <c r="M30826" s="120"/>
      <c r="N30826" s="120"/>
      <c r="U30826" s="121"/>
      <c r="V30826" s="122"/>
      <c r="W30826" s="123"/>
      <c r="AC30826" s="123"/>
    </row>
    <row r="30827" spans="5:29" s="2" customFormat="1">
      <c r="E30827" s="120"/>
      <c r="M30827" s="120"/>
      <c r="N30827" s="120"/>
      <c r="U30827" s="121"/>
      <c r="V30827" s="122"/>
      <c r="W30827" s="123"/>
      <c r="AC30827" s="123"/>
    </row>
    <row r="30828" spans="5:29" s="2" customFormat="1">
      <c r="E30828" s="120"/>
      <c r="M30828" s="120"/>
      <c r="N30828" s="120"/>
      <c r="U30828" s="121"/>
      <c r="V30828" s="122"/>
      <c r="W30828" s="123"/>
      <c r="AC30828" s="123"/>
    </row>
    <row r="30829" spans="5:29" s="2" customFormat="1">
      <c r="E30829" s="120"/>
      <c r="M30829" s="120"/>
      <c r="N30829" s="120"/>
      <c r="U30829" s="121"/>
      <c r="V30829" s="122"/>
      <c r="W30829" s="123"/>
      <c r="AC30829" s="123"/>
    </row>
    <row r="30830" spans="5:29" s="2" customFormat="1">
      <c r="E30830" s="120"/>
      <c r="M30830" s="120"/>
      <c r="N30830" s="120"/>
      <c r="U30830" s="121"/>
      <c r="V30830" s="122"/>
      <c r="W30830" s="123"/>
      <c r="AC30830" s="123"/>
    </row>
    <row r="30831" spans="5:29" s="2" customFormat="1">
      <c r="E30831" s="120"/>
      <c r="M30831" s="120"/>
      <c r="N30831" s="120"/>
      <c r="U30831" s="121"/>
      <c r="V30831" s="122"/>
      <c r="W30831" s="123"/>
      <c r="AC30831" s="123"/>
    </row>
    <row r="30832" spans="5:29" s="2" customFormat="1">
      <c r="E30832" s="120"/>
      <c r="M30832" s="120"/>
      <c r="N30832" s="120"/>
      <c r="U30832" s="121"/>
      <c r="V30832" s="122"/>
      <c r="W30832" s="123"/>
      <c r="AC30832" s="123"/>
    </row>
    <row r="30833" spans="5:29" s="2" customFormat="1">
      <c r="E30833" s="120"/>
      <c r="M30833" s="120"/>
      <c r="N30833" s="120"/>
      <c r="U30833" s="121"/>
      <c r="V30833" s="122"/>
      <c r="W30833" s="123"/>
      <c r="AC30833" s="123"/>
    </row>
    <row r="30834" spans="5:29" s="2" customFormat="1">
      <c r="E30834" s="120"/>
      <c r="M30834" s="120"/>
      <c r="N30834" s="120"/>
      <c r="U30834" s="121"/>
      <c r="V30834" s="122"/>
      <c r="W30834" s="123"/>
      <c r="AC30834" s="123"/>
    </row>
    <row r="30835" spans="5:29" s="2" customFormat="1">
      <c r="E30835" s="120"/>
      <c r="M30835" s="120"/>
      <c r="N30835" s="120"/>
      <c r="U30835" s="121"/>
      <c r="V30835" s="122"/>
      <c r="W30835" s="123"/>
      <c r="AC30835" s="123"/>
    </row>
    <row r="30836" spans="5:29" s="2" customFormat="1">
      <c r="E30836" s="120"/>
      <c r="M30836" s="120"/>
      <c r="N30836" s="120"/>
      <c r="U30836" s="121"/>
      <c r="V30836" s="122"/>
      <c r="W30836" s="123"/>
      <c r="AC30836" s="123"/>
    </row>
    <row r="30837" spans="5:29" s="2" customFormat="1">
      <c r="E30837" s="120"/>
      <c r="M30837" s="120"/>
      <c r="N30837" s="120"/>
      <c r="U30837" s="121"/>
      <c r="V30837" s="122"/>
      <c r="W30837" s="123"/>
      <c r="AC30837" s="123"/>
    </row>
    <row r="30838" spans="5:29" s="2" customFormat="1">
      <c r="E30838" s="120"/>
      <c r="M30838" s="120"/>
      <c r="N30838" s="120"/>
      <c r="U30838" s="121"/>
      <c r="V30838" s="122"/>
      <c r="W30838" s="123"/>
      <c r="AC30838" s="123"/>
    </row>
    <row r="30839" spans="5:29" s="2" customFormat="1">
      <c r="E30839" s="120"/>
      <c r="M30839" s="120"/>
      <c r="N30839" s="120"/>
      <c r="U30839" s="121"/>
      <c r="V30839" s="122"/>
      <c r="W30839" s="123"/>
      <c r="AC30839" s="123"/>
    </row>
    <row r="30840" spans="5:29" s="2" customFormat="1">
      <c r="E30840" s="120"/>
      <c r="M30840" s="120"/>
      <c r="N30840" s="120"/>
      <c r="U30840" s="121"/>
      <c r="V30840" s="122"/>
      <c r="W30840" s="123"/>
      <c r="AC30840" s="123"/>
    </row>
    <row r="30841" spans="5:29" s="2" customFormat="1">
      <c r="E30841" s="120"/>
      <c r="M30841" s="120"/>
      <c r="N30841" s="120"/>
      <c r="U30841" s="121"/>
      <c r="V30841" s="122"/>
      <c r="W30841" s="123"/>
      <c r="AC30841" s="123"/>
    </row>
    <row r="30842" spans="5:29" s="2" customFormat="1">
      <c r="E30842" s="120"/>
      <c r="M30842" s="120"/>
      <c r="N30842" s="120"/>
      <c r="U30842" s="121"/>
      <c r="V30842" s="122"/>
      <c r="W30842" s="123"/>
      <c r="AC30842" s="123"/>
    </row>
    <row r="30843" spans="5:29" s="2" customFormat="1">
      <c r="E30843" s="120"/>
      <c r="M30843" s="120"/>
      <c r="N30843" s="120"/>
      <c r="U30843" s="121"/>
      <c r="V30843" s="122"/>
      <c r="W30843" s="123"/>
      <c r="AC30843" s="123"/>
    </row>
    <row r="30844" spans="5:29" s="2" customFormat="1">
      <c r="E30844" s="120"/>
      <c r="M30844" s="120"/>
      <c r="N30844" s="120"/>
      <c r="U30844" s="121"/>
      <c r="V30844" s="122"/>
      <c r="W30844" s="123"/>
      <c r="AC30844" s="123"/>
    </row>
    <row r="30845" spans="5:29" s="2" customFormat="1">
      <c r="E30845" s="120"/>
      <c r="M30845" s="120"/>
      <c r="N30845" s="120"/>
      <c r="U30845" s="121"/>
      <c r="V30845" s="122"/>
      <c r="W30845" s="123"/>
      <c r="AC30845" s="123"/>
    </row>
    <row r="30846" spans="5:29" s="2" customFormat="1">
      <c r="E30846" s="120"/>
      <c r="M30846" s="120"/>
      <c r="N30846" s="120"/>
      <c r="U30846" s="121"/>
      <c r="V30846" s="122"/>
      <c r="W30846" s="123"/>
      <c r="AC30846" s="123"/>
    </row>
    <row r="30847" spans="5:29" s="2" customFormat="1">
      <c r="E30847" s="120"/>
      <c r="M30847" s="120"/>
      <c r="N30847" s="120"/>
      <c r="U30847" s="121"/>
      <c r="V30847" s="122"/>
      <c r="W30847" s="123"/>
      <c r="AC30847" s="123"/>
    </row>
    <row r="30848" spans="5:29" s="2" customFormat="1">
      <c r="E30848" s="120"/>
      <c r="M30848" s="120"/>
      <c r="N30848" s="120"/>
      <c r="U30848" s="121"/>
      <c r="V30848" s="122"/>
      <c r="W30848" s="123"/>
      <c r="AC30848" s="123"/>
    </row>
    <row r="30849" spans="5:29" s="2" customFormat="1">
      <c r="E30849" s="120"/>
      <c r="M30849" s="120"/>
      <c r="N30849" s="120"/>
      <c r="U30849" s="121"/>
      <c r="V30849" s="122"/>
      <c r="W30849" s="123"/>
      <c r="AC30849" s="123"/>
    </row>
    <row r="30850" spans="5:29" s="2" customFormat="1">
      <c r="E30850" s="120"/>
      <c r="M30850" s="120"/>
      <c r="N30850" s="120"/>
      <c r="U30850" s="121"/>
      <c r="V30850" s="122"/>
      <c r="W30850" s="123"/>
      <c r="AC30850" s="123"/>
    </row>
    <row r="30851" spans="5:29" s="2" customFormat="1">
      <c r="E30851" s="120"/>
      <c r="M30851" s="120"/>
      <c r="N30851" s="120"/>
      <c r="U30851" s="121"/>
      <c r="V30851" s="122"/>
      <c r="W30851" s="123"/>
      <c r="AC30851" s="123"/>
    </row>
    <row r="30852" spans="5:29" s="2" customFormat="1">
      <c r="E30852" s="120"/>
      <c r="M30852" s="120"/>
      <c r="N30852" s="120"/>
      <c r="U30852" s="121"/>
      <c r="V30852" s="122"/>
      <c r="W30852" s="123"/>
      <c r="AC30852" s="123"/>
    </row>
    <row r="30853" spans="5:29" s="2" customFormat="1">
      <c r="E30853" s="120"/>
      <c r="M30853" s="120"/>
      <c r="N30853" s="120"/>
      <c r="U30853" s="121"/>
      <c r="V30853" s="122"/>
      <c r="W30853" s="123"/>
      <c r="AC30853" s="123"/>
    </row>
    <row r="30854" spans="5:29" s="2" customFormat="1">
      <c r="E30854" s="120"/>
      <c r="M30854" s="120"/>
      <c r="N30854" s="120"/>
      <c r="U30854" s="121"/>
      <c r="V30854" s="122"/>
      <c r="W30854" s="123"/>
      <c r="AC30854" s="123"/>
    </row>
    <row r="30855" spans="5:29" s="2" customFormat="1">
      <c r="E30855" s="120"/>
      <c r="M30855" s="120"/>
      <c r="N30855" s="120"/>
      <c r="U30855" s="121"/>
      <c r="V30855" s="122"/>
      <c r="W30855" s="123"/>
      <c r="AC30855" s="123"/>
    </row>
    <row r="30856" spans="5:29" s="2" customFormat="1">
      <c r="E30856" s="120"/>
      <c r="M30856" s="120"/>
      <c r="N30856" s="120"/>
      <c r="U30856" s="121"/>
      <c r="V30856" s="122"/>
      <c r="W30856" s="123"/>
      <c r="AC30856" s="123"/>
    </row>
    <row r="30857" spans="5:29" s="2" customFormat="1">
      <c r="E30857" s="120"/>
      <c r="M30857" s="120"/>
      <c r="N30857" s="120"/>
      <c r="U30857" s="121"/>
      <c r="V30857" s="122"/>
      <c r="W30857" s="123"/>
      <c r="AC30857" s="123"/>
    </row>
    <row r="30858" spans="5:29" s="2" customFormat="1">
      <c r="E30858" s="120"/>
      <c r="M30858" s="120"/>
      <c r="N30858" s="120"/>
      <c r="U30858" s="121"/>
      <c r="V30858" s="122"/>
      <c r="W30858" s="123"/>
      <c r="AC30858" s="123"/>
    </row>
    <row r="30859" spans="5:29" s="2" customFormat="1">
      <c r="E30859" s="120"/>
      <c r="M30859" s="120"/>
      <c r="N30859" s="120"/>
      <c r="U30859" s="121"/>
      <c r="V30859" s="122"/>
      <c r="W30859" s="123"/>
      <c r="AC30859" s="123"/>
    </row>
    <row r="30860" spans="5:29" s="2" customFormat="1">
      <c r="E30860" s="120"/>
      <c r="M30860" s="120"/>
      <c r="N30860" s="120"/>
      <c r="U30860" s="121"/>
      <c r="V30860" s="122"/>
      <c r="W30860" s="123"/>
      <c r="AC30860" s="123"/>
    </row>
    <row r="30861" spans="5:29" s="2" customFormat="1">
      <c r="E30861" s="120"/>
      <c r="M30861" s="120"/>
      <c r="N30861" s="120"/>
      <c r="U30861" s="121"/>
      <c r="V30861" s="122"/>
      <c r="W30861" s="123"/>
      <c r="AC30861" s="123"/>
    </row>
    <row r="30862" spans="5:29" s="2" customFormat="1">
      <c r="E30862" s="120"/>
      <c r="M30862" s="120"/>
      <c r="N30862" s="120"/>
      <c r="U30862" s="121"/>
      <c r="V30862" s="122"/>
      <c r="W30862" s="123"/>
      <c r="AC30862" s="123"/>
    </row>
    <row r="30863" spans="5:29" s="2" customFormat="1">
      <c r="E30863" s="120"/>
      <c r="M30863" s="120"/>
      <c r="N30863" s="120"/>
      <c r="U30863" s="121"/>
      <c r="V30863" s="122"/>
      <c r="W30863" s="123"/>
      <c r="AC30863" s="123"/>
    </row>
    <row r="30864" spans="5:29" s="2" customFormat="1">
      <c r="E30864" s="120"/>
      <c r="M30864" s="120"/>
      <c r="N30864" s="120"/>
      <c r="U30864" s="121"/>
      <c r="V30864" s="122"/>
      <c r="W30864" s="123"/>
      <c r="AC30864" s="123"/>
    </row>
    <row r="30865" spans="5:29" s="2" customFormat="1">
      <c r="E30865" s="120"/>
      <c r="M30865" s="120"/>
      <c r="N30865" s="120"/>
      <c r="U30865" s="121"/>
      <c r="V30865" s="122"/>
      <c r="W30865" s="123"/>
      <c r="AC30865" s="123"/>
    </row>
    <row r="30866" spans="5:29" s="2" customFormat="1">
      <c r="E30866" s="120"/>
      <c r="M30866" s="120"/>
      <c r="N30866" s="120"/>
      <c r="U30866" s="121"/>
      <c r="V30866" s="122"/>
      <c r="W30866" s="123"/>
      <c r="AC30866" s="123"/>
    </row>
    <row r="30867" spans="5:29" s="2" customFormat="1">
      <c r="E30867" s="120"/>
      <c r="M30867" s="120"/>
      <c r="N30867" s="120"/>
      <c r="U30867" s="121"/>
      <c r="V30867" s="122"/>
      <c r="W30867" s="123"/>
      <c r="AC30867" s="123"/>
    </row>
    <row r="30868" spans="5:29" s="2" customFormat="1">
      <c r="E30868" s="120"/>
      <c r="M30868" s="120"/>
      <c r="N30868" s="120"/>
      <c r="U30868" s="121"/>
      <c r="V30868" s="122"/>
      <c r="W30868" s="123"/>
      <c r="AC30868" s="123"/>
    </row>
    <row r="30869" spans="5:29" s="2" customFormat="1">
      <c r="E30869" s="120"/>
      <c r="M30869" s="120"/>
      <c r="N30869" s="120"/>
      <c r="U30869" s="121"/>
      <c r="V30869" s="122"/>
      <c r="W30869" s="123"/>
      <c r="AC30869" s="123"/>
    </row>
    <row r="30870" spans="5:29" s="2" customFormat="1">
      <c r="E30870" s="120"/>
      <c r="M30870" s="120"/>
      <c r="N30870" s="120"/>
      <c r="U30870" s="121"/>
      <c r="V30870" s="122"/>
      <c r="W30870" s="123"/>
      <c r="AC30870" s="123"/>
    </row>
    <row r="30871" spans="5:29" s="2" customFormat="1">
      <c r="E30871" s="120"/>
      <c r="M30871" s="120"/>
      <c r="N30871" s="120"/>
      <c r="U30871" s="121"/>
      <c r="V30871" s="122"/>
      <c r="W30871" s="123"/>
      <c r="AC30871" s="123"/>
    </row>
    <row r="30872" spans="5:29" s="2" customFormat="1">
      <c r="E30872" s="120"/>
      <c r="M30872" s="120"/>
      <c r="N30872" s="120"/>
      <c r="U30872" s="121"/>
      <c r="V30872" s="122"/>
      <c r="W30872" s="123"/>
      <c r="AC30872" s="123"/>
    </row>
    <row r="30873" spans="5:29" s="2" customFormat="1">
      <c r="E30873" s="120"/>
      <c r="M30873" s="120"/>
      <c r="N30873" s="120"/>
      <c r="U30873" s="121"/>
      <c r="V30873" s="122"/>
      <c r="W30873" s="123"/>
      <c r="AC30873" s="123"/>
    </row>
    <row r="30874" spans="5:29" s="2" customFormat="1">
      <c r="E30874" s="120"/>
      <c r="M30874" s="120"/>
      <c r="N30874" s="120"/>
      <c r="U30874" s="121"/>
      <c r="V30874" s="122"/>
      <c r="W30874" s="123"/>
      <c r="AC30874" s="123"/>
    </row>
    <row r="30875" spans="5:29" s="2" customFormat="1">
      <c r="E30875" s="120"/>
      <c r="M30875" s="120"/>
      <c r="N30875" s="120"/>
      <c r="U30875" s="121"/>
      <c r="V30875" s="122"/>
      <c r="W30875" s="123"/>
      <c r="AC30875" s="123"/>
    </row>
    <row r="30876" spans="5:29" s="2" customFormat="1">
      <c r="E30876" s="120"/>
      <c r="M30876" s="120"/>
      <c r="N30876" s="120"/>
      <c r="U30876" s="121"/>
      <c r="V30876" s="122"/>
      <c r="W30876" s="123"/>
      <c r="AC30876" s="123"/>
    </row>
    <row r="30877" spans="5:29" s="2" customFormat="1">
      <c r="E30877" s="120"/>
      <c r="M30877" s="120"/>
      <c r="N30877" s="120"/>
      <c r="U30877" s="121"/>
      <c r="V30877" s="122"/>
      <c r="W30877" s="123"/>
      <c r="AC30877" s="123"/>
    </row>
    <row r="30878" spans="5:29" s="2" customFormat="1">
      <c r="E30878" s="120"/>
      <c r="M30878" s="120"/>
      <c r="N30878" s="120"/>
      <c r="U30878" s="121"/>
      <c r="V30878" s="122"/>
      <c r="W30878" s="123"/>
      <c r="AC30878" s="123"/>
    </row>
    <row r="30879" spans="5:29" s="2" customFormat="1">
      <c r="E30879" s="120"/>
      <c r="M30879" s="120"/>
      <c r="N30879" s="120"/>
      <c r="U30879" s="121"/>
      <c r="V30879" s="122"/>
      <c r="W30879" s="123"/>
      <c r="AC30879" s="123"/>
    </row>
    <row r="30880" spans="5:29" s="2" customFormat="1">
      <c r="E30880" s="120"/>
      <c r="M30880" s="120"/>
      <c r="N30880" s="120"/>
      <c r="U30880" s="121"/>
      <c r="V30880" s="122"/>
      <c r="W30880" s="123"/>
      <c r="AC30880" s="123"/>
    </row>
    <row r="30881" spans="5:29" s="2" customFormat="1">
      <c r="E30881" s="120"/>
      <c r="M30881" s="120"/>
      <c r="N30881" s="120"/>
      <c r="U30881" s="121"/>
      <c r="V30881" s="122"/>
      <c r="W30881" s="123"/>
      <c r="AC30881" s="123"/>
    </row>
    <row r="30882" spans="5:29" s="2" customFormat="1">
      <c r="E30882" s="120"/>
      <c r="M30882" s="120"/>
      <c r="N30882" s="120"/>
      <c r="U30882" s="121"/>
      <c r="V30882" s="122"/>
      <c r="W30882" s="123"/>
      <c r="AC30882" s="123"/>
    </row>
    <row r="30883" spans="5:29" s="2" customFormat="1">
      <c r="E30883" s="120"/>
      <c r="M30883" s="120"/>
      <c r="N30883" s="120"/>
      <c r="U30883" s="121"/>
      <c r="V30883" s="122"/>
      <c r="W30883" s="123"/>
      <c r="AC30883" s="123"/>
    </row>
    <row r="30884" spans="5:29" s="2" customFormat="1">
      <c r="E30884" s="120"/>
      <c r="M30884" s="120"/>
      <c r="N30884" s="120"/>
      <c r="U30884" s="121"/>
      <c r="V30884" s="122"/>
      <c r="W30884" s="123"/>
      <c r="AC30884" s="123"/>
    </row>
    <row r="30885" spans="5:29" s="2" customFormat="1">
      <c r="E30885" s="120"/>
      <c r="M30885" s="120"/>
      <c r="N30885" s="120"/>
      <c r="U30885" s="121"/>
      <c r="V30885" s="122"/>
      <c r="W30885" s="123"/>
      <c r="AC30885" s="123"/>
    </row>
    <row r="30886" spans="5:29" s="2" customFormat="1">
      <c r="E30886" s="120"/>
      <c r="M30886" s="120"/>
      <c r="N30886" s="120"/>
      <c r="U30886" s="121"/>
      <c r="V30886" s="122"/>
      <c r="W30886" s="123"/>
      <c r="AC30886" s="123"/>
    </row>
    <row r="30887" spans="5:29" s="2" customFormat="1">
      <c r="E30887" s="120"/>
      <c r="M30887" s="120"/>
      <c r="N30887" s="120"/>
      <c r="U30887" s="121"/>
      <c r="V30887" s="122"/>
      <c r="W30887" s="123"/>
      <c r="AC30887" s="123"/>
    </row>
    <row r="30888" spans="5:29" s="2" customFormat="1">
      <c r="E30888" s="120"/>
      <c r="M30888" s="120"/>
      <c r="N30888" s="120"/>
      <c r="U30888" s="121"/>
      <c r="V30888" s="122"/>
      <c r="W30888" s="123"/>
      <c r="AC30888" s="123"/>
    </row>
    <row r="30889" spans="5:29" s="2" customFormat="1">
      <c r="E30889" s="120"/>
      <c r="M30889" s="120"/>
      <c r="N30889" s="120"/>
      <c r="U30889" s="121"/>
      <c r="V30889" s="122"/>
      <c r="W30889" s="123"/>
      <c r="AC30889" s="123"/>
    </row>
    <row r="30890" spans="5:29" s="2" customFormat="1">
      <c r="E30890" s="120"/>
      <c r="M30890" s="120"/>
      <c r="N30890" s="120"/>
      <c r="U30890" s="121"/>
      <c r="V30890" s="122"/>
      <c r="W30890" s="123"/>
      <c r="AC30890" s="123"/>
    </row>
    <row r="30891" spans="5:29" s="2" customFormat="1">
      <c r="E30891" s="120"/>
      <c r="M30891" s="120"/>
      <c r="N30891" s="120"/>
      <c r="U30891" s="121"/>
      <c r="V30891" s="122"/>
      <c r="W30891" s="123"/>
      <c r="AC30891" s="123"/>
    </row>
    <row r="30892" spans="5:29" s="2" customFormat="1">
      <c r="E30892" s="120"/>
      <c r="M30892" s="120"/>
      <c r="N30892" s="120"/>
      <c r="U30892" s="121"/>
      <c r="V30892" s="122"/>
      <c r="W30892" s="123"/>
      <c r="AC30892" s="123"/>
    </row>
    <row r="30893" spans="5:29" s="2" customFormat="1">
      <c r="E30893" s="120"/>
      <c r="M30893" s="120"/>
      <c r="N30893" s="120"/>
      <c r="U30893" s="121"/>
      <c r="V30893" s="122"/>
      <c r="W30893" s="123"/>
      <c r="AC30893" s="123"/>
    </row>
    <row r="30894" spans="5:29" s="2" customFormat="1">
      <c r="E30894" s="120"/>
      <c r="M30894" s="120"/>
      <c r="N30894" s="120"/>
      <c r="U30894" s="121"/>
      <c r="V30894" s="122"/>
      <c r="W30894" s="123"/>
      <c r="AC30894" s="123"/>
    </row>
    <row r="30895" spans="5:29" s="2" customFormat="1">
      <c r="E30895" s="120"/>
      <c r="M30895" s="120"/>
      <c r="N30895" s="120"/>
      <c r="U30895" s="121"/>
      <c r="V30895" s="122"/>
      <c r="W30895" s="123"/>
      <c r="AC30895" s="123"/>
    </row>
    <row r="30896" spans="5:29" s="2" customFormat="1">
      <c r="E30896" s="120"/>
      <c r="M30896" s="120"/>
      <c r="N30896" s="120"/>
      <c r="U30896" s="121"/>
      <c r="V30896" s="122"/>
      <c r="W30896" s="123"/>
      <c r="AC30896" s="123"/>
    </row>
    <row r="30897" spans="5:29" s="2" customFormat="1">
      <c r="E30897" s="120"/>
      <c r="M30897" s="120"/>
      <c r="N30897" s="120"/>
      <c r="U30897" s="121"/>
      <c r="V30897" s="122"/>
      <c r="W30897" s="123"/>
      <c r="AC30897" s="123"/>
    </row>
    <row r="30898" spans="5:29" s="2" customFormat="1">
      <c r="E30898" s="120"/>
      <c r="M30898" s="120"/>
      <c r="N30898" s="120"/>
      <c r="U30898" s="121"/>
      <c r="V30898" s="122"/>
      <c r="W30898" s="123"/>
      <c r="AC30898" s="123"/>
    </row>
    <row r="30899" spans="5:29" s="2" customFormat="1">
      <c r="E30899" s="120"/>
      <c r="M30899" s="120"/>
      <c r="N30899" s="120"/>
      <c r="U30899" s="121"/>
      <c r="V30899" s="122"/>
      <c r="W30899" s="123"/>
      <c r="AC30899" s="123"/>
    </row>
    <row r="30900" spans="5:29" s="2" customFormat="1">
      <c r="E30900" s="120"/>
      <c r="M30900" s="120"/>
      <c r="N30900" s="120"/>
      <c r="U30900" s="121"/>
      <c r="V30900" s="122"/>
      <c r="W30900" s="123"/>
      <c r="AC30900" s="123"/>
    </row>
    <row r="30901" spans="5:29" s="2" customFormat="1">
      <c r="E30901" s="120"/>
      <c r="M30901" s="120"/>
      <c r="N30901" s="120"/>
      <c r="U30901" s="121"/>
      <c r="V30901" s="122"/>
      <c r="W30901" s="123"/>
      <c r="AC30901" s="123"/>
    </row>
    <row r="30902" spans="5:29" s="2" customFormat="1">
      <c r="E30902" s="120"/>
      <c r="M30902" s="120"/>
      <c r="N30902" s="120"/>
      <c r="U30902" s="121"/>
      <c r="V30902" s="122"/>
      <c r="W30902" s="123"/>
      <c r="AC30902" s="123"/>
    </row>
    <row r="30903" spans="5:29" s="2" customFormat="1">
      <c r="E30903" s="120"/>
      <c r="M30903" s="120"/>
      <c r="N30903" s="120"/>
      <c r="U30903" s="121"/>
      <c r="V30903" s="122"/>
      <c r="W30903" s="123"/>
      <c r="AC30903" s="123"/>
    </row>
    <row r="30904" spans="5:29" s="2" customFormat="1">
      <c r="E30904" s="120"/>
      <c r="M30904" s="120"/>
      <c r="N30904" s="120"/>
      <c r="U30904" s="121"/>
      <c r="V30904" s="122"/>
      <c r="W30904" s="123"/>
      <c r="AC30904" s="123"/>
    </row>
    <row r="30905" spans="5:29" s="2" customFormat="1">
      <c r="E30905" s="120"/>
      <c r="M30905" s="120"/>
      <c r="N30905" s="120"/>
      <c r="U30905" s="121"/>
      <c r="V30905" s="122"/>
      <c r="W30905" s="123"/>
      <c r="AC30905" s="123"/>
    </row>
    <row r="30906" spans="5:29" s="2" customFormat="1">
      <c r="E30906" s="120"/>
      <c r="M30906" s="120"/>
      <c r="N30906" s="120"/>
      <c r="U30906" s="121"/>
      <c r="V30906" s="122"/>
      <c r="W30906" s="123"/>
      <c r="AC30906" s="123"/>
    </row>
    <row r="30907" spans="5:29" s="2" customFormat="1">
      <c r="E30907" s="120"/>
      <c r="M30907" s="120"/>
      <c r="N30907" s="120"/>
      <c r="U30907" s="121"/>
      <c r="V30907" s="122"/>
      <c r="W30907" s="123"/>
      <c r="AC30907" s="123"/>
    </row>
    <row r="30908" spans="5:29" s="2" customFormat="1">
      <c r="E30908" s="120"/>
      <c r="M30908" s="120"/>
      <c r="N30908" s="120"/>
      <c r="U30908" s="121"/>
      <c r="V30908" s="122"/>
      <c r="W30908" s="123"/>
      <c r="AC30908" s="123"/>
    </row>
    <row r="30909" spans="5:29" s="2" customFormat="1">
      <c r="E30909" s="120"/>
      <c r="M30909" s="120"/>
      <c r="N30909" s="120"/>
      <c r="U30909" s="121"/>
      <c r="V30909" s="122"/>
      <c r="W30909" s="123"/>
      <c r="AC30909" s="123"/>
    </row>
    <row r="30910" spans="5:29" s="2" customFormat="1">
      <c r="E30910" s="120"/>
      <c r="M30910" s="120"/>
      <c r="N30910" s="120"/>
      <c r="U30910" s="121"/>
      <c r="V30910" s="122"/>
      <c r="W30910" s="123"/>
      <c r="AC30910" s="123"/>
    </row>
    <row r="30911" spans="5:29" s="2" customFormat="1">
      <c r="E30911" s="120"/>
      <c r="M30911" s="120"/>
      <c r="N30911" s="120"/>
      <c r="U30911" s="121"/>
      <c r="V30911" s="122"/>
      <c r="W30911" s="123"/>
      <c r="AC30911" s="123"/>
    </row>
    <row r="30912" spans="5:29" s="2" customFormat="1">
      <c r="E30912" s="120"/>
      <c r="M30912" s="120"/>
      <c r="N30912" s="120"/>
      <c r="U30912" s="121"/>
      <c r="V30912" s="122"/>
      <c r="W30912" s="123"/>
      <c r="AC30912" s="123"/>
    </row>
    <row r="30913" spans="5:29" s="2" customFormat="1">
      <c r="E30913" s="120"/>
      <c r="M30913" s="120"/>
      <c r="N30913" s="120"/>
      <c r="U30913" s="121"/>
      <c r="V30913" s="122"/>
      <c r="W30913" s="123"/>
      <c r="AC30913" s="123"/>
    </row>
    <row r="30914" spans="5:29" s="2" customFormat="1">
      <c r="E30914" s="120"/>
      <c r="M30914" s="120"/>
      <c r="N30914" s="120"/>
      <c r="U30914" s="121"/>
      <c r="V30914" s="122"/>
      <c r="W30914" s="123"/>
      <c r="AC30914" s="123"/>
    </row>
    <row r="30915" spans="5:29" s="2" customFormat="1">
      <c r="E30915" s="120"/>
      <c r="M30915" s="120"/>
      <c r="N30915" s="120"/>
      <c r="U30915" s="121"/>
      <c r="V30915" s="122"/>
      <c r="W30915" s="123"/>
      <c r="AC30915" s="123"/>
    </row>
    <row r="30916" spans="5:29" s="2" customFormat="1">
      <c r="E30916" s="120"/>
      <c r="M30916" s="120"/>
      <c r="N30916" s="120"/>
      <c r="U30916" s="121"/>
      <c r="V30916" s="122"/>
      <c r="W30916" s="123"/>
      <c r="AC30916" s="123"/>
    </row>
    <row r="30917" spans="5:29" s="2" customFormat="1">
      <c r="E30917" s="120"/>
      <c r="M30917" s="120"/>
      <c r="N30917" s="120"/>
      <c r="U30917" s="121"/>
      <c r="V30917" s="122"/>
      <c r="W30917" s="123"/>
      <c r="AC30917" s="123"/>
    </row>
    <row r="30918" spans="5:29" s="2" customFormat="1">
      <c r="E30918" s="120"/>
      <c r="M30918" s="120"/>
      <c r="N30918" s="120"/>
      <c r="U30918" s="121"/>
      <c r="V30918" s="122"/>
      <c r="W30918" s="123"/>
      <c r="AC30918" s="123"/>
    </row>
    <row r="30919" spans="5:29" s="2" customFormat="1">
      <c r="E30919" s="120"/>
      <c r="M30919" s="120"/>
      <c r="N30919" s="120"/>
      <c r="U30919" s="121"/>
      <c r="V30919" s="122"/>
      <c r="W30919" s="123"/>
      <c r="AC30919" s="123"/>
    </row>
    <row r="30920" spans="5:29" s="2" customFormat="1">
      <c r="E30920" s="120"/>
      <c r="M30920" s="120"/>
      <c r="N30920" s="120"/>
      <c r="U30920" s="121"/>
      <c r="V30920" s="122"/>
      <c r="W30920" s="123"/>
      <c r="AC30920" s="123"/>
    </row>
    <row r="30921" spans="5:29" s="2" customFormat="1">
      <c r="E30921" s="120"/>
      <c r="M30921" s="120"/>
      <c r="N30921" s="120"/>
      <c r="U30921" s="121"/>
      <c r="V30921" s="122"/>
      <c r="W30921" s="123"/>
      <c r="AC30921" s="123"/>
    </row>
    <row r="30922" spans="5:29" s="2" customFormat="1">
      <c r="E30922" s="120"/>
      <c r="M30922" s="120"/>
      <c r="N30922" s="120"/>
      <c r="U30922" s="121"/>
      <c r="V30922" s="122"/>
      <c r="W30922" s="123"/>
      <c r="AC30922" s="123"/>
    </row>
    <row r="30923" spans="5:29" s="2" customFormat="1">
      <c r="E30923" s="120"/>
      <c r="M30923" s="120"/>
      <c r="N30923" s="120"/>
      <c r="U30923" s="121"/>
      <c r="V30923" s="122"/>
      <c r="W30923" s="123"/>
      <c r="AC30923" s="123"/>
    </row>
    <row r="30924" spans="5:29" s="2" customFormat="1">
      <c r="E30924" s="120"/>
      <c r="M30924" s="120"/>
      <c r="N30924" s="120"/>
      <c r="U30924" s="121"/>
      <c r="V30924" s="122"/>
      <c r="W30924" s="123"/>
      <c r="AC30924" s="123"/>
    </row>
    <row r="30925" spans="5:29" s="2" customFormat="1">
      <c r="E30925" s="120"/>
      <c r="M30925" s="120"/>
      <c r="N30925" s="120"/>
      <c r="U30925" s="121"/>
      <c r="V30925" s="122"/>
      <c r="W30925" s="123"/>
      <c r="AC30925" s="123"/>
    </row>
    <row r="30926" spans="5:29" s="2" customFormat="1">
      <c r="E30926" s="120"/>
      <c r="M30926" s="120"/>
      <c r="N30926" s="120"/>
      <c r="U30926" s="121"/>
      <c r="V30926" s="122"/>
      <c r="W30926" s="123"/>
      <c r="AC30926" s="123"/>
    </row>
    <row r="30927" spans="5:29" s="2" customFormat="1">
      <c r="E30927" s="120"/>
      <c r="M30927" s="120"/>
      <c r="N30927" s="120"/>
      <c r="U30927" s="121"/>
      <c r="V30927" s="122"/>
      <c r="W30927" s="123"/>
      <c r="AC30927" s="123"/>
    </row>
    <row r="30928" spans="5:29" s="2" customFormat="1">
      <c r="E30928" s="120"/>
      <c r="M30928" s="120"/>
      <c r="N30928" s="120"/>
      <c r="U30928" s="121"/>
      <c r="V30928" s="122"/>
      <c r="W30928" s="123"/>
      <c r="AC30928" s="123"/>
    </row>
    <row r="30929" spans="5:29" s="2" customFormat="1">
      <c r="E30929" s="120"/>
      <c r="M30929" s="120"/>
      <c r="N30929" s="120"/>
      <c r="U30929" s="121"/>
      <c r="V30929" s="122"/>
      <c r="W30929" s="123"/>
      <c r="AC30929" s="123"/>
    </row>
    <row r="30930" spans="5:29" s="2" customFormat="1">
      <c r="E30930" s="120"/>
      <c r="M30930" s="120"/>
      <c r="N30930" s="120"/>
      <c r="U30930" s="121"/>
      <c r="V30930" s="122"/>
      <c r="W30930" s="123"/>
      <c r="AC30930" s="123"/>
    </row>
    <row r="30931" spans="5:29" s="2" customFormat="1">
      <c r="E30931" s="120"/>
      <c r="M30931" s="120"/>
      <c r="N30931" s="120"/>
      <c r="U30931" s="121"/>
      <c r="V30931" s="122"/>
      <c r="W30931" s="123"/>
      <c r="AC30931" s="123"/>
    </row>
    <row r="30932" spans="5:29" s="2" customFormat="1">
      <c r="E30932" s="120"/>
      <c r="M30932" s="120"/>
      <c r="N30932" s="120"/>
      <c r="U30932" s="121"/>
      <c r="V30932" s="122"/>
      <c r="W30932" s="123"/>
      <c r="AC30932" s="123"/>
    </row>
    <row r="30933" spans="5:29" s="2" customFormat="1">
      <c r="E30933" s="120"/>
      <c r="M30933" s="120"/>
      <c r="N30933" s="120"/>
      <c r="U30933" s="121"/>
      <c r="V30933" s="122"/>
      <c r="W30933" s="123"/>
      <c r="AC30933" s="123"/>
    </row>
    <row r="30934" spans="5:29" s="2" customFormat="1">
      <c r="E30934" s="120"/>
      <c r="M30934" s="120"/>
      <c r="N30934" s="120"/>
      <c r="U30934" s="121"/>
      <c r="V30934" s="122"/>
      <c r="W30934" s="123"/>
      <c r="AC30934" s="123"/>
    </row>
    <row r="30935" spans="5:29" s="2" customFormat="1">
      <c r="E30935" s="120"/>
      <c r="M30935" s="120"/>
      <c r="N30935" s="120"/>
      <c r="U30935" s="121"/>
      <c r="V30935" s="122"/>
      <c r="W30935" s="123"/>
      <c r="AC30935" s="123"/>
    </row>
    <row r="30936" spans="5:29" s="2" customFormat="1">
      <c r="E30936" s="120"/>
      <c r="M30936" s="120"/>
      <c r="N30936" s="120"/>
      <c r="U30936" s="121"/>
      <c r="V30936" s="122"/>
      <c r="W30936" s="123"/>
      <c r="AC30936" s="123"/>
    </row>
    <row r="30937" spans="5:29" s="2" customFormat="1">
      <c r="E30937" s="120"/>
      <c r="M30937" s="120"/>
      <c r="N30937" s="120"/>
      <c r="U30937" s="121"/>
      <c r="V30937" s="122"/>
      <c r="W30937" s="123"/>
      <c r="AC30937" s="123"/>
    </row>
    <row r="30938" spans="5:29" s="2" customFormat="1">
      <c r="E30938" s="120"/>
      <c r="M30938" s="120"/>
      <c r="N30938" s="120"/>
      <c r="U30938" s="121"/>
      <c r="V30938" s="122"/>
      <c r="W30938" s="123"/>
      <c r="AC30938" s="123"/>
    </row>
    <row r="30939" spans="5:29" s="2" customFormat="1">
      <c r="E30939" s="120"/>
      <c r="M30939" s="120"/>
      <c r="N30939" s="120"/>
      <c r="U30939" s="121"/>
      <c r="V30939" s="122"/>
      <c r="W30939" s="123"/>
      <c r="AC30939" s="123"/>
    </row>
    <row r="30940" spans="5:29" s="2" customFormat="1">
      <c r="E30940" s="120"/>
      <c r="M30940" s="120"/>
      <c r="N30940" s="120"/>
      <c r="U30940" s="121"/>
      <c r="V30940" s="122"/>
      <c r="W30940" s="123"/>
      <c r="AC30940" s="123"/>
    </row>
    <row r="30941" spans="5:29" s="2" customFormat="1">
      <c r="E30941" s="120"/>
      <c r="M30941" s="120"/>
      <c r="N30941" s="120"/>
      <c r="U30941" s="121"/>
      <c r="V30941" s="122"/>
      <c r="W30941" s="123"/>
      <c r="AC30941" s="123"/>
    </row>
    <row r="30942" spans="5:29" s="2" customFormat="1">
      <c r="E30942" s="120"/>
      <c r="M30942" s="120"/>
      <c r="N30942" s="120"/>
      <c r="U30942" s="121"/>
      <c r="V30942" s="122"/>
      <c r="W30942" s="123"/>
      <c r="AC30942" s="123"/>
    </row>
    <row r="30943" spans="5:29" s="2" customFormat="1">
      <c r="E30943" s="120"/>
      <c r="M30943" s="120"/>
      <c r="N30943" s="120"/>
      <c r="U30943" s="121"/>
      <c r="V30943" s="122"/>
      <c r="W30943" s="123"/>
      <c r="AC30943" s="123"/>
    </row>
    <row r="30944" spans="5:29" s="2" customFormat="1">
      <c r="E30944" s="120"/>
      <c r="M30944" s="120"/>
      <c r="N30944" s="120"/>
      <c r="U30944" s="121"/>
      <c r="V30944" s="122"/>
      <c r="W30944" s="123"/>
      <c r="AC30944" s="123"/>
    </row>
    <row r="30945" spans="5:29" s="2" customFormat="1">
      <c r="E30945" s="120"/>
      <c r="M30945" s="120"/>
      <c r="N30945" s="120"/>
      <c r="U30945" s="121"/>
      <c r="V30945" s="122"/>
      <c r="W30945" s="123"/>
      <c r="AC30945" s="123"/>
    </row>
    <row r="30946" spans="5:29" s="2" customFormat="1">
      <c r="E30946" s="120"/>
      <c r="M30946" s="120"/>
      <c r="N30946" s="120"/>
      <c r="U30946" s="121"/>
      <c r="V30946" s="122"/>
      <c r="W30946" s="123"/>
      <c r="AC30946" s="123"/>
    </row>
    <row r="30947" spans="5:29" s="2" customFormat="1">
      <c r="E30947" s="120"/>
      <c r="M30947" s="120"/>
      <c r="N30947" s="120"/>
      <c r="U30947" s="121"/>
      <c r="V30947" s="122"/>
      <c r="W30947" s="123"/>
      <c r="AC30947" s="123"/>
    </row>
    <row r="30948" spans="5:29" s="2" customFormat="1">
      <c r="E30948" s="120"/>
      <c r="M30948" s="120"/>
      <c r="N30948" s="120"/>
      <c r="U30948" s="121"/>
      <c r="V30948" s="122"/>
      <c r="W30948" s="123"/>
      <c r="AC30948" s="123"/>
    </row>
    <row r="30949" spans="5:29" s="2" customFormat="1">
      <c r="E30949" s="120"/>
      <c r="M30949" s="120"/>
      <c r="N30949" s="120"/>
      <c r="U30949" s="121"/>
      <c r="V30949" s="122"/>
      <c r="W30949" s="123"/>
      <c r="AC30949" s="123"/>
    </row>
    <row r="30950" spans="5:29" s="2" customFormat="1">
      <c r="E30950" s="120"/>
      <c r="M30950" s="120"/>
      <c r="N30950" s="120"/>
      <c r="U30950" s="121"/>
      <c r="V30950" s="122"/>
      <c r="W30950" s="123"/>
      <c r="AC30950" s="123"/>
    </row>
    <row r="30951" spans="5:29" s="2" customFormat="1">
      <c r="E30951" s="120"/>
      <c r="M30951" s="120"/>
      <c r="N30951" s="120"/>
      <c r="U30951" s="121"/>
      <c r="V30951" s="122"/>
      <c r="W30951" s="123"/>
      <c r="AC30951" s="123"/>
    </row>
    <row r="30952" spans="5:29" s="2" customFormat="1">
      <c r="E30952" s="120"/>
      <c r="M30952" s="120"/>
      <c r="N30952" s="120"/>
      <c r="U30952" s="121"/>
      <c r="V30952" s="122"/>
      <c r="W30952" s="123"/>
      <c r="AC30952" s="123"/>
    </row>
    <row r="30953" spans="5:29" s="2" customFormat="1">
      <c r="E30953" s="120"/>
      <c r="M30953" s="120"/>
      <c r="N30953" s="120"/>
      <c r="U30953" s="121"/>
      <c r="V30953" s="122"/>
      <c r="W30953" s="123"/>
      <c r="AC30953" s="123"/>
    </row>
    <row r="30954" spans="5:29" s="2" customFormat="1">
      <c r="E30954" s="120"/>
      <c r="M30954" s="120"/>
      <c r="N30954" s="120"/>
      <c r="U30954" s="121"/>
      <c r="V30954" s="122"/>
      <c r="W30954" s="123"/>
      <c r="AC30954" s="123"/>
    </row>
    <row r="30955" spans="5:29" s="2" customFormat="1">
      <c r="E30955" s="120"/>
      <c r="M30955" s="120"/>
      <c r="N30955" s="120"/>
      <c r="U30955" s="121"/>
      <c r="V30955" s="122"/>
      <c r="W30955" s="123"/>
      <c r="AC30955" s="123"/>
    </row>
    <row r="30956" spans="5:29" s="2" customFormat="1">
      <c r="E30956" s="120"/>
      <c r="M30956" s="120"/>
      <c r="N30956" s="120"/>
      <c r="U30956" s="121"/>
      <c r="V30956" s="122"/>
      <c r="W30956" s="123"/>
      <c r="AC30956" s="123"/>
    </row>
    <row r="30957" spans="5:29" s="2" customFormat="1">
      <c r="E30957" s="120"/>
      <c r="M30957" s="120"/>
      <c r="N30957" s="120"/>
      <c r="U30957" s="121"/>
      <c r="V30957" s="122"/>
      <c r="W30957" s="123"/>
      <c r="AC30957" s="123"/>
    </row>
    <row r="30958" spans="5:29" s="2" customFormat="1">
      <c r="E30958" s="120"/>
      <c r="M30958" s="120"/>
      <c r="N30958" s="120"/>
      <c r="U30958" s="121"/>
      <c r="V30958" s="122"/>
      <c r="W30958" s="123"/>
      <c r="AC30958" s="123"/>
    </row>
    <row r="30959" spans="5:29" s="2" customFormat="1">
      <c r="E30959" s="120"/>
      <c r="M30959" s="120"/>
      <c r="N30959" s="120"/>
      <c r="U30959" s="121"/>
      <c r="V30959" s="122"/>
      <c r="W30959" s="123"/>
      <c r="AC30959" s="123"/>
    </row>
    <row r="30960" spans="5:29" s="2" customFormat="1">
      <c r="E30960" s="120"/>
      <c r="M30960" s="120"/>
      <c r="N30960" s="120"/>
      <c r="U30960" s="121"/>
      <c r="V30960" s="122"/>
      <c r="W30960" s="123"/>
      <c r="AC30960" s="123"/>
    </row>
    <row r="30961" spans="5:29" s="2" customFormat="1">
      <c r="E30961" s="120"/>
      <c r="M30961" s="120"/>
      <c r="N30961" s="120"/>
      <c r="U30961" s="121"/>
      <c r="V30961" s="122"/>
      <c r="W30961" s="123"/>
      <c r="AC30961" s="123"/>
    </row>
    <row r="30962" spans="5:29" s="2" customFormat="1">
      <c r="E30962" s="120"/>
      <c r="M30962" s="120"/>
      <c r="N30962" s="120"/>
      <c r="U30962" s="121"/>
      <c r="V30962" s="122"/>
      <c r="W30962" s="123"/>
      <c r="AC30962" s="123"/>
    </row>
    <row r="30963" spans="5:29" s="2" customFormat="1">
      <c r="E30963" s="120"/>
      <c r="M30963" s="120"/>
      <c r="N30963" s="120"/>
      <c r="U30963" s="121"/>
      <c r="V30963" s="122"/>
      <c r="W30963" s="123"/>
      <c r="AC30963" s="123"/>
    </row>
    <row r="30964" spans="5:29" s="2" customFormat="1">
      <c r="E30964" s="120"/>
      <c r="M30964" s="120"/>
      <c r="N30964" s="120"/>
      <c r="U30964" s="121"/>
      <c r="V30964" s="122"/>
      <c r="W30964" s="123"/>
      <c r="AC30964" s="123"/>
    </row>
    <row r="30965" spans="5:29" s="2" customFormat="1">
      <c r="E30965" s="120"/>
      <c r="M30965" s="120"/>
      <c r="N30965" s="120"/>
      <c r="U30965" s="121"/>
      <c r="V30965" s="122"/>
      <c r="W30965" s="123"/>
      <c r="AC30965" s="123"/>
    </row>
    <row r="30966" spans="5:29" s="2" customFormat="1">
      <c r="E30966" s="120"/>
      <c r="M30966" s="120"/>
      <c r="N30966" s="120"/>
      <c r="U30966" s="121"/>
      <c r="V30966" s="122"/>
      <c r="W30966" s="123"/>
      <c r="AC30966" s="123"/>
    </row>
    <row r="30967" spans="5:29" s="2" customFormat="1">
      <c r="E30967" s="120"/>
      <c r="M30967" s="120"/>
      <c r="N30967" s="120"/>
      <c r="U30967" s="121"/>
      <c r="V30967" s="122"/>
      <c r="W30967" s="123"/>
      <c r="AC30967" s="123"/>
    </row>
    <row r="30968" spans="5:29" s="2" customFormat="1">
      <c r="E30968" s="120"/>
      <c r="M30968" s="120"/>
      <c r="N30968" s="120"/>
      <c r="U30968" s="121"/>
      <c r="V30968" s="122"/>
      <c r="W30968" s="123"/>
      <c r="AC30968" s="123"/>
    </row>
    <row r="30969" spans="5:29" s="2" customFormat="1">
      <c r="E30969" s="120"/>
      <c r="M30969" s="120"/>
      <c r="N30969" s="120"/>
      <c r="U30969" s="121"/>
      <c r="V30969" s="122"/>
      <c r="W30969" s="123"/>
      <c r="AC30969" s="123"/>
    </row>
    <row r="30970" spans="5:29" s="2" customFormat="1">
      <c r="E30970" s="120"/>
      <c r="M30970" s="120"/>
      <c r="N30970" s="120"/>
      <c r="U30970" s="121"/>
      <c r="V30970" s="122"/>
      <c r="W30970" s="123"/>
      <c r="AC30970" s="123"/>
    </row>
    <row r="30971" spans="5:29" s="2" customFormat="1">
      <c r="E30971" s="120"/>
      <c r="M30971" s="120"/>
      <c r="N30971" s="120"/>
      <c r="U30971" s="121"/>
      <c r="V30971" s="122"/>
      <c r="W30971" s="123"/>
      <c r="AC30971" s="123"/>
    </row>
    <row r="30972" spans="5:29" s="2" customFormat="1">
      <c r="E30972" s="120"/>
      <c r="M30972" s="120"/>
      <c r="N30972" s="120"/>
      <c r="U30972" s="121"/>
      <c r="V30972" s="122"/>
      <c r="W30972" s="123"/>
      <c r="AC30972" s="123"/>
    </row>
    <row r="30973" spans="5:29" s="2" customFormat="1">
      <c r="E30973" s="120"/>
      <c r="M30973" s="120"/>
      <c r="N30973" s="120"/>
      <c r="U30973" s="121"/>
      <c r="V30973" s="122"/>
      <c r="W30973" s="123"/>
      <c r="AC30973" s="123"/>
    </row>
    <row r="30974" spans="5:29" s="2" customFormat="1">
      <c r="E30974" s="120"/>
      <c r="M30974" s="120"/>
      <c r="N30974" s="120"/>
      <c r="U30974" s="121"/>
      <c r="V30974" s="122"/>
      <c r="W30974" s="123"/>
      <c r="AC30974" s="123"/>
    </row>
    <row r="30975" spans="5:29" s="2" customFormat="1">
      <c r="E30975" s="120"/>
      <c r="M30975" s="120"/>
      <c r="N30975" s="120"/>
      <c r="U30975" s="121"/>
      <c r="V30975" s="122"/>
      <c r="W30975" s="123"/>
      <c r="AC30975" s="123"/>
    </row>
    <row r="30976" spans="5:29" s="2" customFormat="1">
      <c r="E30976" s="120"/>
      <c r="M30976" s="120"/>
      <c r="N30976" s="120"/>
      <c r="U30976" s="121"/>
      <c r="V30976" s="122"/>
      <c r="W30976" s="123"/>
      <c r="AC30976" s="123"/>
    </row>
    <row r="30977" spans="5:29" s="2" customFormat="1">
      <c r="E30977" s="120"/>
      <c r="M30977" s="120"/>
      <c r="N30977" s="120"/>
      <c r="U30977" s="121"/>
      <c r="V30977" s="122"/>
      <c r="W30977" s="123"/>
      <c r="AC30977" s="123"/>
    </row>
    <row r="30978" spans="5:29" s="2" customFormat="1">
      <c r="E30978" s="120"/>
      <c r="M30978" s="120"/>
      <c r="N30978" s="120"/>
      <c r="U30978" s="121"/>
      <c r="V30978" s="122"/>
      <c r="W30978" s="123"/>
      <c r="AC30978" s="123"/>
    </row>
    <row r="30979" spans="5:29" s="2" customFormat="1">
      <c r="E30979" s="120"/>
      <c r="M30979" s="120"/>
      <c r="N30979" s="120"/>
      <c r="U30979" s="121"/>
      <c r="V30979" s="122"/>
      <c r="W30979" s="123"/>
      <c r="AC30979" s="123"/>
    </row>
    <row r="30980" spans="5:29" s="2" customFormat="1">
      <c r="E30980" s="120"/>
      <c r="M30980" s="120"/>
      <c r="N30980" s="120"/>
      <c r="U30980" s="121"/>
      <c r="V30980" s="122"/>
      <c r="W30980" s="123"/>
      <c r="AC30980" s="123"/>
    </row>
    <row r="30981" spans="5:29" s="2" customFormat="1">
      <c r="E30981" s="120"/>
      <c r="M30981" s="120"/>
      <c r="N30981" s="120"/>
      <c r="U30981" s="121"/>
      <c r="V30981" s="122"/>
      <c r="W30981" s="123"/>
      <c r="AC30981" s="123"/>
    </row>
    <row r="30982" spans="5:29" s="2" customFormat="1">
      <c r="E30982" s="120"/>
      <c r="M30982" s="120"/>
      <c r="N30982" s="120"/>
      <c r="U30982" s="121"/>
      <c r="V30982" s="122"/>
      <c r="W30982" s="123"/>
      <c r="AC30982" s="123"/>
    </row>
    <row r="30983" spans="5:29" s="2" customFormat="1">
      <c r="E30983" s="120"/>
      <c r="M30983" s="120"/>
      <c r="N30983" s="120"/>
      <c r="U30983" s="121"/>
      <c r="V30983" s="122"/>
      <c r="W30983" s="123"/>
      <c r="AC30983" s="123"/>
    </row>
    <row r="30984" spans="5:29" s="2" customFormat="1">
      <c r="E30984" s="120"/>
      <c r="M30984" s="120"/>
      <c r="N30984" s="120"/>
      <c r="U30984" s="121"/>
      <c r="V30984" s="122"/>
      <c r="W30984" s="123"/>
      <c r="AC30984" s="123"/>
    </row>
    <row r="30985" spans="5:29" s="2" customFormat="1">
      <c r="E30985" s="120"/>
      <c r="M30985" s="120"/>
      <c r="N30985" s="120"/>
      <c r="U30985" s="121"/>
      <c r="V30985" s="122"/>
      <c r="W30985" s="123"/>
      <c r="AC30985" s="123"/>
    </row>
    <row r="30986" spans="5:29" s="2" customFormat="1">
      <c r="E30986" s="120"/>
      <c r="M30986" s="120"/>
      <c r="N30986" s="120"/>
      <c r="U30986" s="121"/>
      <c r="V30986" s="122"/>
      <c r="W30986" s="123"/>
      <c r="AC30986" s="123"/>
    </row>
    <row r="30987" spans="5:29" s="2" customFormat="1">
      <c r="E30987" s="120"/>
      <c r="M30987" s="120"/>
      <c r="N30987" s="120"/>
      <c r="U30987" s="121"/>
      <c r="V30987" s="122"/>
      <c r="W30987" s="123"/>
      <c r="AC30987" s="123"/>
    </row>
    <row r="30988" spans="5:29" s="2" customFormat="1">
      <c r="E30988" s="120"/>
      <c r="M30988" s="120"/>
      <c r="N30988" s="120"/>
      <c r="U30988" s="121"/>
      <c r="V30988" s="122"/>
      <c r="W30988" s="123"/>
      <c r="AC30988" s="123"/>
    </row>
    <row r="30989" spans="5:29" s="2" customFormat="1">
      <c r="E30989" s="120"/>
      <c r="M30989" s="120"/>
      <c r="N30989" s="120"/>
      <c r="U30989" s="121"/>
      <c r="V30989" s="122"/>
      <c r="W30989" s="123"/>
      <c r="AC30989" s="123"/>
    </row>
    <row r="30990" spans="5:29" s="2" customFormat="1">
      <c r="E30990" s="120"/>
      <c r="M30990" s="120"/>
      <c r="N30990" s="120"/>
      <c r="U30990" s="121"/>
      <c r="V30990" s="122"/>
      <c r="W30990" s="123"/>
      <c r="AC30990" s="123"/>
    </row>
    <row r="30991" spans="5:29" s="2" customFormat="1">
      <c r="E30991" s="120"/>
      <c r="M30991" s="120"/>
      <c r="N30991" s="120"/>
      <c r="U30991" s="121"/>
      <c r="V30991" s="122"/>
      <c r="W30991" s="123"/>
      <c r="AC30991" s="123"/>
    </row>
    <row r="30992" spans="5:29" s="2" customFormat="1">
      <c r="E30992" s="120"/>
      <c r="M30992" s="120"/>
      <c r="N30992" s="120"/>
      <c r="U30992" s="121"/>
      <c r="V30992" s="122"/>
      <c r="W30992" s="123"/>
      <c r="AC30992" s="123"/>
    </row>
    <row r="30993" spans="5:29" s="2" customFormat="1">
      <c r="E30993" s="120"/>
      <c r="M30993" s="120"/>
      <c r="N30993" s="120"/>
      <c r="U30993" s="121"/>
      <c r="V30993" s="122"/>
      <c r="W30993" s="123"/>
      <c r="AC30993" s="123"/>
    </row>
    <row r="30994" spans="5:29" s="2" customFormat="1">
      <c r="E30994" s="120"/>
      <c r="M30994" s="120"/>
      <c r="N30994" s="120"/>
      <c r="U30994" s="121"/>
      <c r="V30994" s="122"/>
      <c r="W30994" s="123"/>
      <c r="AC30994" s="123"/>
    </row>
    <row r="30995" spans="5:29" s="2" customFormat="1">
      <c r="E30995" s="120"/>
      <c r="M30995" s="120"/>
      <c r="N30995" s="120"/>
      <c r="U30995" s="121"/>
      <c r="V30995" s="122"/>
      <c r="W30995" s="123"/>
      <c r="AC30995" s="123"/>
    </row>
    <row r="30996" spans="5:29" s="2" customFormat="1">
      <c r="E30996" s="120"/>
      <c r="M30996" s="120"/>
      <c r="N30996" s="120"/>
      <c r="U30996" s="121"/>
      <c r="V30996" s="122"/>
      <c r="W30996" s="123"/>
      <c r="AC30996" s="123"/>
    </row>
    <row r="30997" spans="5:29" s="2" customFormat="1">
      <c r="E30997" s="120"/>
      <c r="M30997" s="120"/>
      <c r="N30997" s="120"/>
      <c r="U30997" s="121"/>
      <c r="V30997" s="122"/>
      <c r="W30997" s="123"/>
      <c r="AC30997" s="123"/>
    </row>
    <row r="30998" spans="5:29" s="2" customFormat="1">
      <c r="E30998" s="120"/>
      <c r="M30998" s="120"/>
      <c r="N30998" s="120"/>
      <c r="U30998" s="121"/>
      <c r="V30998" s="122"/>
      <c r="W30998" s="123"/>
      <c r="AC30998" s="123"/>
    </row>
    <row r="30999" spans="5:29" s="2" customFormat="1">
      <c r="E30999" s="120"/>
      <c r="M30999" s="120"/>
      <c r="N30999" s="120"/>
      <c r="U30999" s="121"/>
      <c r="V30999" s="122"/>
      <c r="W30999" s="123"/>
      <c r="AC30999" s="123"/>
    </row>
    <row r="31000" spans="5:29" s="2" customFormat="1">
      <c r="E31000" s="120"/>
      <c r="M31000" s="120"/>
      <c r="N31000" s="120"/>
      <c r="U31000" s="121"/>
      <c r="V31000" s="122"/>
      <c r="W31000" s="123"/>
      <c r="AC31000" s="123"/>
    </row>
    <row r="31001" spans="5:29" s="2" customFormat="1">
      <c r="E31001" s="120"/>
      <c r="M31001" s="120"/>
      <c r="N31001" s="120"/>
      <c r="U31001" s="121"/>
      <c r="V31001" s="122"/>
      <c r="W31001" s="123"/>
      <c r="AC31001" s="123"/>
    </row>
    <row r="31002" spans="5:29" s="2" customFormat="1">
      <c r="E31002" s="120"/>
      <c r="M31002" s="120"/>
      <c r="N31002" s="120"/>
      <c r="U31002" s="121"/>
      <c r="V31002" s="122"/>
      <c r="W31002" s="123"/>
      <c r="AC31002" s="123"/>
    </row>
    <row r="31003" spans="5:29" s="2" customFormat="1">
      <c r="E31003" s="120"/>
      <c r="M31003" s="120"/>
      <c r="N31003" s="120"/>
      <c r="U31003" s="121"/>
      <c r="V31003" s="122"/>
      <c r="W31003" s="123"/>
      <c r="AC31003" s="123"/>
    </row>
    <row r="31004" spans="5:29" s="2" customFormat="1">
      <c r="E31004" s="120"/>
      <c r="M31004" s="120"/>
      <c r="N31004" s="120"/>
      <c r="U31004" s="121"/>
      <c r="V31004" s="122"/>
      <c r="W31004" s="123"/>
      <c r="AC31004" s="123"/>
    </row>
    <row r="31005" spans="5:29" s="2" customFormat="1">
      <c r="E31005" s="120"/>
      <c r="M31005" s="120"/>
      <c r="N31005" s="120"/>
      <c r="U31005" s="121"/>
      <c r="V31005" s="122"/>
      <c r="W31005" s="123"/>
      <c r="AC31005" s="123"/>
    </row>
    <row r="31006" spans="5:29" s="2" customFormat="1">
      <c r="E31006" s="120"/>
      <c r="M31006" s="120"/>
      <c r="N31006" s="120"/>
      <c r="U31006" s="121"/>
      <c r="V31006" s="122"/>
      <c r="W31006" s="123"/>
      <c r="AC31006" s="123"/>
    </row>
    <row r="31007" spans="5:29" s="2" customFormat="1">
      <c r="E31007" s="120"/>
      <c r="M31007" s="120"/>
      <c r="N31007" s="120"/>
      <c r="U31007" s="121"/>
      <c r="V31007" s="122"/>
      <c r="W31007" s="123"/>
      <c r="AC31007" s="123"/>
    </row>
    <row r="31008" spans="5:29" s="2" customFormat="1">
      <c r="E31008" s="120"/>
      <c r="M31008" s="120"/>
      <c r="N31008" s="120"/>
      <c r="U31008" s="121"/>
      <c r="V31008" s="122"/>
      <c r="W31008" s="123"/>
      <c r="AC31008" s="123"/>
    </row>
    <row r="31009" spans="5:29" s="2" customFormat="1">
      <c r="E31009" s="120"/>
      <c r="M31009" s="120"/>
      <c r="N31009" s="120"/>
      <c r="U31009" s="121"/>
      <c r="V31009" s="122"/>
      <c r="W31009" s="123"/>
      <c r="AC31009" s="123"/>
    </row>
    <row r="31010" spans="5:29" s="2" customFormat="1">
      <c r="E31010" s="120"/>
      <c r="M31010" s="120"/>
      <c r="N31010" s="120"/>
      <c r="U31010" s="121"/>
      <c r="V31010" s="122"/>
      <c r="W31010" s="123"/>
      <c r="AC31010" s="123"/>
    </row>
    <row r="31011" spans="5:29" s="2" customFormat="1">
      <c r="E31011" s="120"/>
      <c r="M31011" s="120"/>
      <c r="N31011" s="120"/>
      <c r="U31011" s="121"/>
      <c r="V31011" s="122"/>
      <c r="W31011" s="123"/>
      <c r="AC31011" s="123"/>
    </row>
    <row r="31012" spans="5:29" s="2" customFormat="1">
      <c r="E31012" s="120"/>
      <c r="M31012" s="120"/>
      <c r="N31012" s="120"/>
      <c r="U31012" s="121"/>
      <c r="V31012" s="122"/>
      <c r="W31012" s="123"/>
      <c r="AC31012" s="123"/>
    </row>
    <row r="31013" spans="5:29" s="2" customFormat="1">
      <c r="E31013" s="120"/>
      <c r="M31013" s="120"/>
      <c r="N31013" s="120"/>
      <c r="U31013" s="121"/>
      <c r="V31013" s="122"/>
      <c r="W31013" s="123"/>
      <c r="AC31013" s="123"/>
    </row>
    <row r="31014" spans="5:29" s="2" customFormat="1">
      <c r="E31014" s="120"/>
      <c r="M31014" s="120"/>
      <c r="N31014" s="120"/>
      <c r="U31014" s="121"/>
      <c r="V31014" s="122"/>
      <c r="W31014" s="123"/>
      <c r="AC31014" s="123"/>
    </row>
    <row r="31015" spans="5:29" s="2" customFormat="1">
      <c r="E31015" s="120"/>
      <c r="M31015" s="120"/>
      <c r="N31015" s="120"/>
      <c r="U31015" s="121"/>
      <c r="V31015" s="122"/>
      <c r="W31015" s="123"/>
      <c r="AC31015" s="123"/>
    </row>
    <row r="31016" spans="5:29" s="2" customFormat="1">
      <c r="E31016" s="120"/>
      <c r="M31016" s="120"/>
      <c r="N31016" s="120"/>
      <c r="U31016" s="121"/>
      <c r="V31016" s="122"/>
      <c r="W31016" s="123"/>
      <c r="AC31016" s="123"/>
    </row>
    <row r="31017" spans="5:29" s="2" customFormat="1">
      <c r="E31017" s="120"/>
      <c r="M31017" s="120"/>
      <c r="N31017" s="120"/>
      <c r="U31017" s="121"/>
      <c r="V31017" s="122"/>
      <c r="W31017" s="123"/>
      <c r="AC31017" s="123"/>
    </row>
    <row r="31018" spans="5:29" s="2" customFormat="1">
      <c r="E31018" s="120"/>
      <c r="M31018" s="120"/>
      <c r="N31018" s="120"/>
      <c r="U31018" s="121"/>
      <c r="V31018" s="122"/>
      <c r="W31018" s="123"/>
      <c r="AC31018" s="123"/>
    </row>
    <row r="31019" spans="5:29" s="2" customFormat="1">
      <c r="E31019" s="120"/>
      <c r="M31019" s="120"/>
      <c r="N31019" s="120"/>
      <c r="U31019" s="121"/>
      <c r="V31019" s="122"/>
      <c r="W31019" s="123"/>
      <c r="AC31019" s="123"/>
    </row>
    <row r="31020" spans="5:29" s="2" customFormat="1">
      <c r="E31020" s="120"/>
      <c r="M31020" s="120"/>
      <c r="N31020" s="120"/>
      <c r="U31020" s="121"/>
      <c r="V31020" s="122"/>
      <c r="W31020" s="123"/>
      <c r="AC31020" s="123"/>
    </row>
    <row r="31021" spans="5:29" s="2" customFormat="1">
      <c r="E31021" s="120"/>
      <c r="M31021" s="120"/>
      <c r="N31021" s="120"/>
      <c r="U31021" s="121"/>
      <c r="V31021" s="122"/>
      <c r="W31021" s="123"/>
      <c r="AC31021" s="123"/>
    </row>
    <row r="31022" spans="5:29" s="2" customFormat="1">
      <c r="E31022" s="120"/>
      <c r="M31022" s="120"/>
      <c r="N31022" s="120"/>
      <c r="U31022" s="121"/>
      <c r="V31022" s="122"/>
      <c r="W31022" s="123"/>
      <c r="AC31022" s="123"/>
    </row>
    <row r="31023" spans="5:29" s="2" customFormat="1">
      <c r="E31023" s="120"/>
      <c r="M31023" s="120"/>
      <c r="N31023" s="120"/>
      <c r="U31023" s="121"/>
      <c r="V31023" s="122"/>
      <c r="W31023" s="123"/>
      <c r="AC31023" s="123"/>
    </row>
    <row r="31024" spans="5:29" s="2" customFormat="1">
      <c r="E31024" s="120"/>
      <c r="M31024" s="120"/>
      <c r="N31024" s="120"/>
      <c r="U31024" s="121"/>
      <c r="V31024" s="122"/>
      <c r="W31024" s="123"/>
      <c r="AC31024" s="123"/>
    </row>
    <row r="31025" spans="5:29" s="2" customFormat="1">
      <c r="E31025" s="120"/>
      <c r="M31025" s="120"/>
      <c r="N31025" s="120"/>
      <c r="U31025" s="121"/>
      <c r="V31025" s="122"/>
      <c r="W31025" s="123"/>
      <c r="AC31025" s="123"/>
    </row>
    <row r="31026" spans="5:29" s="2" customFormat="1">
      <c r="E31026" s="120"/>
      <c r="M31026" s="120"/>
      <c r="N31026" s="120"/>
      <c r="U31026" s="121"/>
      <c r="V31026" s="122"/>
      <c r="W31026" s="123"/>
      <c r="AC31026" s="123"/>
    </row>
    <row r="31027" spans="5:29" s="2" customFormat="1">
      <c r="E31027" s="120"/>
      <c r="M31027" s="120"/>
      <c r="N31027" s="120"/>
      <c r="U31027" s="121"/>
      <c r="V31027" s="122"/>
      <c r="W31027" s="123"/>
      <c r="AC31027" s="123"/>
    </row>
    <row r="31028" spans="5:29" s="2" customFormat="1">
      <c r="E31028" s="120"/>
      <c r="M31028" s="120"/>
      <c r="N31028" s="120"/>
      <c r="U31028" s="121"/>
      <c r="V31028" s="122"/>
      <c r="W31028" s="123"/>
      <c r="AC31028" s="123"/>
    </row>
    <row r="31029" spans="5:29" s="2" customFormat="1">
      <c r="E31029" s="120"/>
      <c r="M31029" s="120"/>
      <c r="N31029" s="120"/>
      <c r="U31029" s="121"/>
      <c r="V31029" s="122"/>
      <c r="W31029" s="123"/>
      <c r="AC31029" s="123"/>
    </row>
    <row r="31030" spans="5:29" s="2" customFormat="1">
      <c r="E31030" s="120"/>
      <c r="M31030" s="120"/>
      <c r="N31030" s="120"/>
      <c r="U31030" s="121"/>
      <c r="V31030" s="122"/>
      <c r="W31030" s="123"/>
      <c r="AC31030" s="123"/>
    </row>
    <row r="31031" spans="5:29" s="2" customFormat="1">
      <c r="E31031" s="120"/>
      <c r="M31031" s="120"/>
      <c r="N31031" s="120"/>
      <c r="U31031" s="121"/>
      <c r="V31031" s="122"/>
      <c r="W31031" s="123"/>
      <c r="AC31031" s="123"/>
    </row>
    <row r="31032" spans="5:29" s="2" customFormat="1">
      <c r="E31032" s="120"/>
      <c r="M31032" s="120"/>
      <c r="N31032" s="120"/>
      <c r="U31032" s="121"/>
      <c r="V31032" s="122"/>
      <c r="W31032" s="123"/>
      <c r="AC31032" s="123"/>
    </row>
    <row r="31033" spans="5:29" s="2" customFormat="1">
      <c r="E31033" s="120"/>
      <c r="M31033" s="120"/>
      <c r="N31033" s="120"/>
      <c r="U31033" s="121"/>
      <c r="V31033" s="122"/>
      <c r="W31033" s="123"/>
      <c r="AC31033" s="123"/>
    </row>
    <row r="31034" spans="5:29" s="2" customFormat="1">
      <c r="E31034" s="120"/>
      <c r="M31034" s="120"/>
      <c r="N31034" s="120"/>
      <c r="U31034" s="121"/>
      <c r="V31034" s="122"/>
      <c r="W31034" s="123"/>
      <c r="AC31034" s="123"/>
    </row>
    <row r="31035" spans="5:29" s="2" customFormat="1">
      <c r="E31035" s="120"/>
      <c r="M31035" s="120"/>
      <c r="N31035" s="120"/>
      <c r="U31035" s="121"/>
      <c r="V31035" s="122"/>
      <c r="W31035" s="123"/>
      <c r="AC31035" s="123"/>
    </row>
    <row r="31036" spans="5:29" s="2" customFormat="1">
      <c r="E31036" s="120"/>
      <c r="M31036" s="120"/>
      <c r="N31036" s="120"/>
      <c r="U31036" s="121"/>
      <c r="V31036" s="122"/>
      <c r="W31036" s="123"/>
      <c r="AC31036" s="123"/>
    </row>
    <row r="31037" spans="5:29" s="2" customFormat="1">
      <c r="E31037" s="120"/>
      <c r="M31037" s="120"/>
      <c r="N31037" s="120"/>
      <c r="U31037" s="121"/>
      <c r="V31037" s="122"/>
      <c r="W31037" s="123"/>
      <c r="AC31037" s="123"/>
    </row>
    <row r="31038" spans="5:29" s="2" customFormat="1">
      <c r="E31038" s="120"/>
      <c r="M31038" s="120"/>
      <c r="N31038" s="120"/>
      <c r="U31038" s="121"/>
      <c r="V31038" s="122"/>
      <c r="W31038" s="123"/>
      <c r="AC31038" s="123"/>
    </row>
    <row r="31039" spans="5:29" s="2" customFormat="1">
      <c r="E31039" s="120"/>
      <c r="M31039" s="120"/>
      <c r="N31039" s="120"/>
      <c r="U31039" s="121"/>
      <c r="V31039" s="122"/>
      <c r="W31039" s="123"/>
      <c r="AC31039" s="123"/>
    </row>
    <row r="31040" spans="5:29" s="2" customFormat="1">
      <c r="E31040" s="120"/>
      <c r="M31040" s="120"/>
      <c r="N31040" s="120"/>
      <c r="U31040" s="121"/>
      <c r="V31040" s="122"/>
      <c r="W31040" s="123"/>
      <c r="AC31040" s="123"/>
    </row>
    <row r="31041" spans="5:29" s="2" customFormat="1">
      <c r="E31041" s="120"/>
      <c r="M31041" s="120"/>
      <c r="N31041" s="120"/>
      <c r="U31041" s="121"/>
      <c r="V31041" s="122"/>
      <c r="W31041" s="123"/>
      <c r="AC31041" s="123"/>
    </row>
    <row r="31042" spans="5:29" s="2" customFormat="1">
      <c r="E31042" s="120"/>
      <c r="M31042" s="120"/>
      <c r="N31042" s="120"/>
      <c r="U31042" s="121"/>
      <c r="V31042" s="122"/>
      <c r="W31042" s="123"/>
      <c r="AC31042" s="123"/>
    </row>
    <row r="31043" spans="5:29" s="2" customFormat="1">
      <c r="E31043" s="120"/>
      <c r="M31043" s="120"/>
      <c r="N31043" s="120"/>
      <c r="U31043" s="121"/>
      <c r="V31043" s="122"/>
      <c r="W31043" s="123"/>
      <c r="AC31043" s="123"/>
    </row>
    <row r="31044" spans="5:29" s="2" customFormat="1">
      <c r="E31044" s="120"/>
      <c r="M31044" s="120"/>
      <c r="N31044" s="120"/>
      <c r="U31044" s="121"/>
      <c r="V31044" s="122"/>
      <c r="W31044" s="123"/>
      <c r="AC31044" s="123"/>
    </row>
    <row r="31045" spans="5:29" s="2" customFormat="1">
      <c r="E31045" s="120"/>
      <c r="M31045" s="120"/>
      <c r="N31045" s="120"/>
      <c r="U31045" s="121"/>
      <c r="V31045" s="122"/>
      <c r="W31045" s="123"/>
      <c r="AC31045" s="123"/>
    </row>
    <row r="31046" spans="5:29" s="2" customFormat="1">
      <c r="E31046" s="120"/>
      <c r="M31046" s="120"/>
      <c r="N31046" s="120"/>
      <c r="U31046" s="121"/>
      <c r="V31046" s="122"/>
      <c r="W31046" s="123"/>
      <c r="AC31046" s="123"/>
    </row>
    <row r="31047" spans="5:29" s="2" customFormat="1">
      <c r="E31047" s="120"/>
      <c r="M31047" s="120"/>
      <c r="N31047" s="120"/>
      <c r="U31047" s="121"/>
      <c r="V31047" s="122"/>
      <c r="W31047" s="123"/>
      <c r="AC31047" s="123"/>
    </row>
    <row r="31048" spans="5:29" s="2" customFormat="1">
      <c r="E31048" s="120"/>
      <c r="M31048" s="120"/>
      <c r="N31048" s="120"/>
      <c r="U31048" s="121"/>
      <c r="V31048" s="122"/>
      <c r="W31048" s="123"/>
      <c r="AC31048" s="123"/>
    </row>
    <row r="31049" spans="5:29" s="2" customFormat="1">
      <c r="E31049" s="120"/>
      <c r="M31049" s="120"/>
      <c r="N31049" s="120"/>
      <c r="U31049" s="121"/>
      <c r="V31049" s="122"/>
      <c r="W31049" s="123"/>
      <c r="AC31049" s="123"/>
    </row>
    <row r="31050" spans="5:29" s="2" customFormat="1">
      <c r="E31050" s="120"/>
      <c r="M31050" s="120"/>
      <c r="N31050" s="120"/>
      <c r="U31050" s="121"/>
      <c r="V31050" s="122"/>
      <c r="W31050" s="123"/>
      <c r="AC31050" s="123"/>
    </row>
    <row r="31051" spans="5:29" s="2" customFormat="1">
      <c r="E31051" s="120"/>
      <c r="M31051" s="120"/>
      <c r="N31051" s="120"/>
      <c r="U31051" s="121"/>
      <c r="V31051" s="122"/>
      <c r="W31051" s="123"/>
      <c r="AC31051" s="123"/>
    </row>
    <row r="31052" spans="5:29" s="2" customFormat="1">
      <c r="E31052" s="120"/>
      <c r="M31052" s="120"/>
      <c r="N31052" s="120"/>
      <c r="U31052" s="121"/>
      <c r="V31052" s="122"/>
      <c r="W31052" s="123"/>
      <c r="AC31052" s="123"/>
    </row>
    <row r="31053" spans="5:29" s="2" customFormat="1">
      <c r="E31053" s="120"/>
      <c r="M31053" s="120"/>
      <c r="N31053" s="120"/>
      <c r="U31053" s="121"/>
      <c r="V31053" s="122"/>
      <c r="W31053" s="123"/>
      <c r="AC31053" s="123"/>
    </row>
    <row r="31054" spans="5:29" s="2" customFormat="1">
      <c r="E31054" s="120"/>
      <c r="M31054" s="120"/>
      <c r="N31054" s="120"/>
      <c r="U31054" s="121"/>
      <c r="V31054" s="122"/>
      <c r="W31054" s="123"/>
      <c r="AC31054" s="123"/>
    </row>
    <row r="31055" spans="5:29" s="2" customFormat="1">
      <c r="E31055" s="120"/>
      <c r="M31055" s="120"/>
      <c r="N31055" s="120"/>
      <c r="U31055" s="121"/>
      <c r="V31055" s="122"/>
      <c r="W31055" s="123"/>
      <c r="AC31055" s="123"/>
    </row>
    <row r="31056" spans="5:29" s="2" customFormat="1">
      <c r="E31056" s="120"/>
      <c r="M31056" s="120"/>
      <c r="N31056" s="120"/>
      <c r="U31056" s="121"/>
      <c r="V31056" s="122"/>
      <c r="W31056" s="123"/>
      <c r="AC31056" s="123"/>
    </row>
    <row r="31057" spans="5:29" s="2" customFormat="1">
      <c r="E31057" s="120"/>
      <c r="M31057" s="120"/>
      <c r="N31057" s="120"/>
      <c r="U31057" s="121"/>
      <c r="V31057" s="122"/>
      <c r="W31057" s="123"/>
      <c r="AC31057" s="123"/>
    </row>
    <row r="31058" spans="5:29" s="2" customFormat="1">
      <c r="E31058" s="120"/>
      <c r="M31058" s="120"/>
      <c r="N31058" s="120"/>
      <c r="U31058" s="121"/>
      <c r="V31058" s="122"/>
      <c r="W31058" s="123"/>
      <c r="AC31058" s="123"/>
    </row>
    <row r="31059" spans="5:29" s="2" customFormat="1">
      <c r="E31059" s="120"/>
      <c r="M31059" s="120"/>
      <c r="N31059" s="120"/>
      <c r="U31059" s="121"/>
      <c r="V31059" s="122"/>
      <c r="W31059" s="123"/>
      <c r="AC31059" s="123"/>
    </row>
    <row r="31060" spans="5:29" s="2" customFormat="1">
      <c r="E31060" s="120"/>
      <c r="M31060" s="120"/>
      <c r="N31060" s="120"/>
      <c r="U31060" s="121"/>
      <c r="V31060" s="122"/>
      <c r="W31060" s="123"/>
      <c r="AC31060" s="123"/>
    </row>
    <row r="31061" spans="5:29" s="2" customFormat="1">
      <c r="E31061" s="120"/>
      <c r="M31061" s="120"/>
      <c r="N31061" s="120"/>
      <c r="U31061" s="121"/>
      <c r="V31061" s="122"/>
      <c r="W31061" s="123"/>
      <c r="AC31061" s="123"/>
    </row>
    <row r="31062" spans="5:29" s="2" customFormat="1">
      <c r="E31062" s="120"/>
      <c r="M31062" s="120"/>
      <c r="N31062" s="120"/>
      <c r="U31062" s="121"/>
      <c r="V31062" s="122"/>
      <c r="W31062" s="123"/>
      <c r="AC31062" s="123"/>
    </row>
    <row r="31063" spans="5:29" s="2" customFormat="1">
      <c r="E31063" s="120"/>
      <c r="M31063" s="120"/>
      <c r="N31063" s="120"/>
      <c r="U31063" s="121"/>
      <c r="V31063" s="122"/>
      <c r="W31063" s="123"/>
      <c r="AC31063" s="123"/>
    </row>
    <row r="31064" spans="5:29" s="2" customFormat="1">
      <c r="E31064" s="120"/>
      <c r="M31064" s="120"/>
      <c r="N31064" s="120"/>
      <c r="U31064" s="121"/>
      <c r="V31064" s="122"/>
      <c r="W31064" s="123"/>
      <c r="AC31064" s="123"/>
    </row>
    <row r="31065" spans="5:29" s="2" customFormat="1">
      <c r="E31065" s="120"/>
      <c r="M31065" s="120"/>
      <c r="N31065" s="120"/>
      <c r="U31065" s="121"/>
      <c r="V31065" s="122"/>
      <c r="W31065" s="123"/>
      <c r="AC31065" s="123"/>
    </row>
    <row r="31066" spans="5:29" s="2" customFormat="1">
      <c r="E31066" s="120"/>
      <c r="M31066" s="120"/>
      <c r="N31066" s="120"/>
      <c r="U31066" s="121"/>
      <c r="V31066" s="122"/>
      <c r="W31066" s="123"/>
      <c r="AC31066" s="123"/>
    </row>
    <row r="31067" spans="5:29" s="2" customFormat="1">
      <c r="E31067" s="120"/>
      <c r="M31067" s="120"/>
      <c r="N31067" s="120"/>
      <c r="U31067" s="121"/>
      <c r="V31067" s="122"/>
      <c r="W31067" s="123"/>
      <c r="AC31067" s="123"/>
    </row>
    <row r="31068" spans="5:29" s="2" customFormat="1">
      <c r="E31068" s="120"/>
      <c r="M31068" s="120"/>
      <c r="N31068" s="120"/>
      <c r="U31068" s="121"/>
      <c r="V31068" s="122"/>
      <c r="W31068" s="123"/>
      <c r="AC31068" s="123"/>
    </row>
    <row r="31069" spans="5:29" s="2" customFormat="1">
      <c r="E31069" s="120"/>
      <c r="M31069" s="120"/>
      <c r="N31069" s="120"/>
      <c r="U31069" s="121"/>
      <c r="V31069" s="122"/>
      <c r="W31069" s="123"/>
      <c r="AC31069" s="123"/>
    </row>
    <row r="31070" spans="5:29" s="2" customFormat="1">
      <c r="E31070" s="120"/>
      <c r="M31070" s="120"/>
      <c r="N31070" s="120"/>
      <c r="U31070" s="121"/>
      <c r="V31070" s="122"/>
      <c r="W31070" s="123"/>
      <c r="AC31070" s="123"/>
    </row>
    <row r="31071" spans="5:29" s="2" customFormat="1">
      <c r="E31071" s="120"/>
      <c r="M31071" s="120"/>
      <c r="N31071" s="120"/>
      <c r="U31071" s="121"/>
      <c r="V31071" s="122"/>
      <c r="W31071" s="123"/>
      <c r="AC31071" s="123"/>
    </row>
    <row r="31072" spans="5:29" s="2" customFormat="1">
      <c r="E31072" s="120"/>
      <c r="M31072" s="120"/>
      <c r="N31072" s="120"/>
      <c r="U31072" s="121"/>
      <c r="V31072" s="122"/>
      <c r="W31072" s="123"/>
      <c r="AC31072" s="123"/>
    </row>
    <row r="31073" spans="5:29" s="2" customFormat="1">
      <c r="E31073" s="120"/>
      <c r="M31073" s="120"/>
      <c r="N31073" s="120"/>
      <c r="U31073" s="121"/>
      <c r="V31073" s="122"/>
      <c r="W31073" s="123"/>
      <c r="AC31073" s="123"/>
    </row>
    <row r="31074" spans="5:29" s="2" customFormat="1">
      <c r="E31074" s="120"/>
      <c r="M31074" s="120"/>
      <c r="N31074" s="120"/>
      <c r="U31074" s="121"/>
      <c r="V31074" s="122"/>
      <c r="W31074" s="123"/>
      <c r="AC31074" s="123"/>
    </row>
    <row r="31075" spans="5:29" s="2" customFormat="1">
      <c r="E31075" s="120"/>
      <c r="M31075" s="120"/>
      <c r="N31075" s="120"/>
      <c r="U31075" s="121"/>
      <c r="V31075" s="122"/>
      <c r="W31075" s="123"/>
      <c r="AC31075" s="123"/>
    </row>
    <row r="31076" spans="5:29" s="2" customFormat="1">
      <c r="E31076" s="120"/>
      <c r="M31076" s="120"/>
      <c r="N31076" s="120"/>
      <c r="U31076" s="121"/>
      <c r="V31076" s="122"/>
      <c r="W31076" s="123"/>
      <c r="AC31076" s="123"/>
    </row>
    <row r="31077" spans="5:29" s="2" customFormat="1">
      <c r="E31077" s="120"/>
      <c r="M31077" s="120"/>
      <c r="N31077" s="120"/>
      <c r="U31077" s="121"/>
      <c r="V31077" s="122"/>
      <c r="W31077" s="123"/>
      <c r="AC31077" s="123"/>
    </row>
    <row r="31078" spans="5:29" s="2" customFormat="1">
      <c r="E31078" s="120"/>
      <c r="M31078" s="120"/>
      <c r="N31078" s="120"/>
      <c r="U31078" s="121"/>
      <c r="V31078" s="122"/>
      <c r="W31078" s="123"/>
      <c r="AC31078" s="123"/>
    </row>
    <row r="31079" spans="5:29" s="2" customFormat="1">
      <c r="E31079" s="120"/>
      <c r="M31079" s="120"/>
      <c r="N31079" s="120"/>
      <c r="U31079" s="121"/>
      <c r="V31079" s="122"/>
      <c r="W31079" s="123"/>
      <c r="AC31079" s="123"/>
    </row>
    <row r="31080" spans="5:29" s="2" customFormat="1">
      <c r="E31080" s="120"/>
      <c r="M31080" s="120"/>
      <c r="N31080" s="120"/>
      <c r="U31080" s="121"/>
      <c r="V31080" s="122"/>
      <c r="W31080" s="123"/>
      <c r="AC31080" s="123"/>
    </row>
    <row r="31081" spans="5:29" s="2" customFormat="1">
      <c r="E31081" s="120"/>
      <c r="M31081" s="120"/>
      <c r="N31081" s="120"/>
      <c r="U31081" s="121"/>
      <c r="V31081" s="122"/>
      <c r="W31081" s="123"/>
      <c r="AC31081" s="123"/>
    </row>
    <row r="31082" spans="5:29" s="2" customFormat="1">
      <c r="E31082" s="120"/>
      <c r="M31082" s="120"/>
      <c r="N31082" s="120"/>
      <c r="U31082" s="121"/>
      <c r="V31082" s="122"/>
      <c r="W31082" s="123"/>
      <c r="AC31082" s="123"/>
    </row>
    <row r="31083" spans="5:29" s="2" customFormat="1">
      <c r="E31083" s="120"/>
      <c r="M31083" s="120"/>
      <c r="N31083" s="120"/>
      <c r="U31083" s="121"/>
      <c r="V31083" s="122"/>
      <c r="W31083" s="123"/>
      <c r="AC31083" s="123"/>
    </row>
    <row r="31084" spans="5:29" s="2" customFormat="1">
      <c r="E31084" s="120"/>
      <c r="M31084" s="120"/>
      <c r="N31084" s="120"/>
      <c r="U31084" s="121"/>
      <c r="V31084" s="122"/>
      <c r="W31084" s="123"/>
      <c r="AC31084" s="123"/>
    </row>
    <row r="31085" spans="5:29" s="2" customFormat="1">
      <c r="E31085" s="120"/>
      <c r="M31085" s="120"/>
      <c r="N31085" s="120"/>
      <c r="U31085" s="121"/>
      <c r="V31085" s="122"/>
      <c r="W31085" s="123"/>
      <c r="AC31085" s="123"/>
    </row>
    <row r="31086" spans="5:29" s="2" customFormat="1">
      <c r="E31086" s="120"/>
      <c r="M31086" s="120"/>
      <c r="N31086" s="120"/>
      <c r="U31086" s="121"/>
      <c r="V31086" s="122"/>
      <c r="W31086" s="123"/>
      <c r="AC31086" s="123"/>
    </row>
    <row r="31087" spans="5:29" s="2" customFormat="1">
      <c r="E31087" s="120"/>
      <c r="M31087" s="120"/>
      <c r="N31087" s="120"/>
      <c r="U31087" s="121"/>
      <c r="V31087" s="122"/>
      <c r="W31087" s="123"/>
      <c r="AC31087" s="123"/>
    </row>
    <row r="31088" spans="5:29" s="2" customFormat="1">
      <c r="E31088" s="120"/>
      <c r="M31088" s="120"/>
      <c r="N31088" s="120"/>
      <c r="U31088" s="121"/>
      <c r="V31088" s="122"/>
      <c r="W31088" s="123"/>
      <c r="AC31088" s="123"/>
    </row>
    <row r="31089" spans="5:29" s="2" customFormat="1">
      <c r="E31089" s="120"/>
      <c r="M31089" s="120"/>
      <c r="N31089" s="120"/>
      <c r="U31089" s="121"/>
      <c r="V31089" s="122"/>
      <c r="W31089" s="123"/>
      <c r="AC31089" s="123"/>
    </row>
    <row r="31090" spans="5:29" s="2" customFormat="1">
      <c r="E31090" s="120"/>
      <c r="M31090" s="120"/>
      <c r="N31090" s="120"/>
      <c r="U31090" s="121"/>
      <c r="V31090" s="122"/>
      <c r="W31090" s="123"/>
      <c r="AC31090" s="123"/>
    </row>
    <row r="31091" spans="5:29" s="2" customFormat="1">
      <c r="E31091" s="120"/>
      <c r="M31091" s="120"/>
      <c r="N31091" s="120"/>
      <c r="U31091" s="121"/>
      <c r="V31091" s="122"/>
      <c r="W31091" s="123"/>
      <c r="AC31091" s="123"/>
    </row>
    <row r="31092" spans="5:29" s="2" customFormat="1">
      <c r="E31092" s="120"/>
      <c r="M31092" s="120"/>
      <c r="N31092" s="120"/>
      <c r="U31092" s="121"/>
      <c r="V31092" s="122"/>
      <c r="W31092" s="123"/>
      <c r="AC31092" s="123"/>
    </row>
    <row r="31093" spans="5:29" s="2" customFormat="1">
      <c r="E31093" s="120"/>
      <c r="M31093" s="120"/>
      <c r="N31093" s="120"/>
      <c r="U31093" s="121"/>
      <c r="V31093" s="122"/>
      <c r="W31093" s="123"/>
      <c r="AC31093" s="123"/>
    </row>
    <row r="31094" spans="5:29" s="2" customFormat="1">
      <c r="E31094" s="120"/>
      <c r="M31094" s="120"/>
      <c r="N31094" s="120"/>
      <c r="U31094" s="121"/>
      <c r="V31094" s="122"/>
      <c r="W31094" s="123"/>
      <c r="AC31094" s="123"/>
    </row>
    <row r="31095" spans="5:29" s="2" customFormat="1">
      <c r="E31095" s="120"/>
      <c r="M31095" s="120"/>
      <c r="N31095" s="120"/>
      <c r="U31095" s="121"/>
      <c r="V31095" s="122"/>
      <c r="W31095" s="123"/>
      <c r="AC31095" s="123"/>
    </row>
    <row r="31096" spans="5:29" s="2" customFormat="1">
      <c r="E31096" s="120"/>
      <c r="M31096" s="120"/>
      <c r="N31096" s="120"/>
      <c r="U31096" s="121"/>
      <c r="V31096" s="122"/>
      <c r="W31096" s="123"/>
      <c r="AC31096" s="123"/>
    </row>
    <row r="31097" spans="5:29" s="2" customFormat="1">
      <c r="E31097" s="120"/>
      <c r="M31097" s="120"/>
      <c r="N31097" s="120"/>
      <c r="U31097" s="121"/>
      <c r="V31097" s="122"/>
      <c r="W31097" s="123"/>
      <c r="AC31097" s="123"/>
    </row>
    <row r="31098" spans="5:29" s="2" customFormat="1">
      <c r="E31098" s="120"/>
      <c r="M31098" s="120"/>
      <c r="N31098" s="120"/>
      <c r="U31098" s="121"/>
      <c r="V31098" s="122"/>
      <c r="W31098" s="123"/>
      <c r="AC31098" s="123"/>
    </row>
    <row r="31099" spans="5:29" s="2" customFormat="1">
      <c r="E31099" s="120"/>
      <c r="M31099" s="120"/>
      <c r="N31099" s="120"/>
      <c r="U31099" s="121"/>
      <c r="V31099" s="122"/>
      <c r="W31099" s="123"/>
      <c r="AC31099" s="123"/>
    </row>
    <row r="31100" spans="5:29" s="2" customFormat="1">
      <c r="E31100" s="120"/>
      <c r="M31100" s="120"/>
      <c r="N31100" s="120"/>
      <c r="U31100" s="121"/>
      <c r="V31100" s="122"/>
      <c r="W31100" s="123"/>
      <c r="AC31100" s="123"/>
    </row>
    <row r="31101" spans="5:29" s="2" customFormat="1">
      <c r="E31101" s="120"/>
      <c r="M31101" s="120"/>
      <c r="N31101" s="120"/>
      <c r="U31101" s="121"/>
      <c r="V31101" s="122"/>
      <c r="W31101" s="123"/>
      <c r="AC31101" s="123"/>
    </row>
    <row r="31102" spans="5:29" s="2" customFormat="1">
      <c r="E31102" s="120"/>
      <c r="M31102" s="120"/>
      <c r="N31102" s="120"/>
      <c r="U31102" s="121"/>
      <c r="V31102" s="122"/>
      <c r="W31102" s="123"/>
      <c r="AC31102" s="123"/>
    </row>
    <row r="31103" spans="5:29" s="2" customFormat="1">
      <c r="E31103" s="120"/>
      <c r="M31103" s="120"/>
      <c r="N31103" s="120"/>
      <c r="U31103" s="121"/>
      <c r="V31103" s="122"/>
      <c r="W31103" s="123"/>
      <c r="AC31103" s="123"/>
    </row>
    <row r="31104" spans="5:29" s="2" customFormat="1">
      <c r="E31104" s="120"/>
      <c r="M31104" s="120"/>
      <c r="N31104" s="120"/>
      <c r="U31104" s="121"/>
      <c r="V31104" s="122"/>
      <c r="W31104" s="123"/>
      <c r="AC31104" s="123"/>
    </row>
    <row r="31105" spans="5:29" s="2" customFormat="1">
      <c r="E31105" s="120"/>
      <c r="M31105" s="120"/>
      <c r="N31105" s="120"/>
      <c r="U31105" s="121"/>
      <c r="V31105" s="122"/>
      <c r="W31105" s="123"/>
      <c r="AC31105" s="123"/>
    </row>
    <row r="31106" spans="5:29" s="2" customFormat="1">
      <c r="E31106" s="120"/>
      <c r="M31106" s="120"/>
      <c r="N31106" s="120"/>
      <c r="U31106" s="121"/>
      <c r="V31106" s="122"/>
      <c r="W31106" s="123"/>
      <c r="AC31106" s="123"/>
    </row>
    <row r="31107" spans="5:29" s="2" customFormat="1">
      <c r="E31107" s="120"/>
      <c r="M31107" s="120"/>
      <c r="N31107" s="120"/>
      <c r="U31107" s="121"/>
      <c r="V31107" s="122"/>
      <c r="W31107" s="123"/>
      <c r="AC31107" s="123"/>
    </row>
    <row r="31108" spans="5:29" s="2" customFormat="1">
      <c r="E31108" s="120"/>
      <c r="M31108" s="120"/>
      <c r="N31108" s="120"/>
      <c r="U31108" s="121"/>
      <c r="V31108" s="122"/>
      <c r="W31108" s="123"/>
      <c r="AC31108" s="123"/>
    </row>
    <row r="31109" spans="5:29" s="2" customFormat="1">
      <c r="E31109" s="120"/>
      <c r="M31109" s="120"/>
      <c r="N31109" s="120"/>
      <c r="U31109" s="121"/>
      <c r="V31109" s="122"/>
      <c r="W31109" s="123"/>
      <c r="AC31109" s="123"/>
    </row>
    <row r="31110" spans="5:29" s="2" customFormat="1">
      <c r="E31110" s="120"/>
      <c r="M31110" s="120"/>
      <c r="N31110" s="120"/>
      <c r="U31110" s="121"/>
      <c r="V31110" s="122"/>
      <c r="W31110" s="123"/>
      <c r="AC31110" s="123"/>
    </row>
    <row r="31111" spans="5:29" s="2" customFormat="1">
      <c r="E31111" s="120"/>
      <c r="M31111" s="120"/>
      <c r="N31111" s="120"/>
      <c r="U31111" s="121"/>
      <c r="V31111" s="122"/>
      <c r="W31111" s="123"/>
      <c r="AC31111" s="123"/>
    </row>
    <row r="31112" spans="5:29" s="2" customFormat="1">
      <c r="E31112" s="120"/>
      <c r="M31112" s="120"/>
      <c r="N31112" s="120"/>
      <c r="U31112" s="121"/>
      <c r="V31112" s="122"/>
      <c r="W31112" s="123"/>
      <c r="AC31112" s="123"/>
    </row>
    <row r="31113" spans="5:29" s="2" customFormat="1">
      <c r="E31113" s="120"/>
      <c r="M31113" s="120"/>
      <c r="N31113" s="120"/>
      <c r="U31113" s="121"/>
      <c r="V31113" s="122"/>
      <c r="W31113" s="123"/>
      <c r="AC31113" s="123"/>
    </row>
    <row r="31114" spans="5:29" s="2" customFormat="1">
      <c r="E31114" s="120"/>
      <c r="M31114" s="120"/>
      <c r="N31114" s="120"/>
      <c r="U31114" s="121"/>
      <c r="V31114" s="122"/>
      <c r="W31114" s="123"/>
      <c r="AC31114" s="123"/>
    </row>
    <row r="31115" spans="5:29" s="2" customFormat="1">
      <c r="E31115" s="120"/>
      <c r="M31115" s="120"/>
      <c r="N31115" s="120"/>
      <c r="U31115" s="121"/>
      <c r="V31115" s="122"/>
      <c r="W31115" s="123"/>
      <c r="AC31115" s="123"/>
    </row>
    <row r="31116" spans="5:29" s="2" customFormat="1">
      <c r="E31116" s="120"/>
      <c r="M31116" s="120"/>
      <c r="N31116" s="120"/>
      <c r="U31116" s="121"/>
      <c r="V31116" s="122"/>
      <c r="W31116" s="123"/>
      <c r="AC31116" s="123"/>
    </row>
    <row r="31117" spans="5:29" s="2" customFormat="1">
      <c r="E31117" s="120"/>
      <c r="M31117" s="120"/>
      <c r="N31117" s="120"/>
      <c r="U31117" s="121"/>
      <c r="V31117" s="122"/>
      <c r="W31117" s="123"/>
      <c r="AC31117" s="123"/>
    </row>
    <row r="31118" spans="5:29" s="2" customFormat="1">
      <c r="E31118" s="120"/>
      <c r="M31118" s="120"/>
      <c r="N31118" s="120"/>
      <c r="U31118" s="121"/>
      <c r="V31118" s="122"/>
      <c r="W31118" s="123"/>
      <c r="AC31118" s="123"/>
    </row>
    <row r="31119" spans="5:29" s="2" customFormat="1">
      <c r="E31119" s="120"/>
      <c r="M31119" s="120"/>
      <c r="N31119" s="120"/>
      <c r="U31119" s="121"/>
      <c r="V31119" s="122"/>
      <c r="W31119" s="123"/>
      <c r="AC31119" s="123"/>
    </row>
    <row r="31120" spans="5:29" s="2" customFormat="1">
      <c r="E31120" s="120"/>
      <c r="M31120" s="120"/>
      <c r="N31120" s="120"/>
      <c r="U31120" s="121"/>
      <c r="V31120" s="122"/>
      <c r="W31120" s="123"/>
      <c r="AC31120" s="123"/>
    </row>
    <row r="31121" spans="5:29" s="2" customFormat="1">
      <c r="E31121" s="120"/>
      <c r="M31121" s="120"/>
      <c r="N31121" s="120"/>
      <c r="U31121" s="121"/>
      <c r="V31121" s="122"/>
      <c r="W31121" s="123"/>
      <c r="AC31121" s="123"/>
    </row>
    <row r="31122" spans="5:29" s="2" customFormat="1">
      <c r="E31122" s="120"/>
      <c r="M31122" s="120"/>
      <c r="N31122" s="120"/>
      <c r="U31122" s="121"/>
      <c r="V31122" s="122"/>
      <c r="W31122" s="123"/>
      <c r="AC31122" s="123"/>
    </row>
    <row r="31123" spans="5:29" s="2" customFormat="1">
      <c r="E31123" s="120"/>
      <c r="M31123" s="120"/>
      <c r="N31123" s="120"/>
      <c r="U31123" s="121"/>
      <c r="V31123" s="122"/>
      <c r="W31123" s="123"/>
      <c r="AC31123" s="123"/>
    </row>
    <row r="31124" spans="5:29" s="2" customFormat="1">
      <c r="E31124" s="120"/>
      <c r="M31124" s="120"/>
      <c r="N31124" s="120"/>
      <c r="U31124" s="121"/>
      <c r="V31124" s="122"/>
      <c r="W31124" s="123"/>
      <c r="AC31124" s="123"/>
    </row>
    <row r="31125" spans="5:29" s="2" customFormat="1">
      <c r="E31125" s="120"/>
      <c r="M31125" s="120"/>
      <c r="N31125" s="120"/>
      <c r="U31125" s="121"/>
      <c r="V31125" s="122"/>
      <c r="W31125" s="123"/>
      <c r="AC31125" s="123"/>
    </row>
    <row r="31126" spans="5:29" s="2" customFormat="1">
      <c r="E31126" s="120"/>
      <c r="M31126" s="120"/>
      <c r="N31126" s="120"/>
      <c r="U31126" s="121"/>
      <c r="V31126" s="122"/>
      <c r="W31126" s="123"/>
      <c r="AC31126" s="123"/>
    </row>
    <row r="31127" spans="5:29" s="2" customFormat="1">
      <c r="E31127" s="120"/>
      <c r="M31127" s="120"/>
      <c r="N31127" s="120"/>
      <c r="U31127" s="121"/>
      <c r="V31127" s="122"/>
      <c r="W31127" s="123"/>
      <c r="AC31127" s="123"/>
    </row>
    <row r="31128" spans="5:29" s="2" customFormat="1">
      <c r="E31128" s="120"/>
      <c r="M31128" s="120"/>
      <c r="N31128" s="120"/>
      <c r="U31128" s="121"/>
      <c r="V31128" s="122"/>
      <c r="W31128" s="123"/>
      <c r="AC31128" s="123"/>
    </row>
    <row r="31129" spans="5:29" s="2" customFormat="1">
      <c r="E31129" s="120"/>
      <c r="M31129" s="120"/>
      <c r="N31129" s="120"/>
      <c r="U31129" s="121"/>
      <c r="V31129" s="122"/>
      <c r="W31129" s="123"/>
      <c r="AC31129" s="123"/>
    </row>
    <row r="31130" spans="5:29" s="2" customFormat="1">
      <c r="E31130" s="120"/>
      <c r="M31130" s="120"/>
      <c r="N31130" s="120"/>
      <c r="U31130" s="121"/>
      <c r="V31130" s="122"/>
      <c r="W31130" s="123"/>
      <c r="AC31130" s="123"/>
    </row>
    <row r="31131" spans="5:29" s="2" customFormat="1">
      <c r="E31131" s="120"/>
      <c r="M31131" s="120"/>
      <c r="N31131" s="120"/>
      <c r="U31131" s="121"/>
      <c r="V31131" s="122"/>
      <c r="W31131" s="123"/>
      <c r="AC31131" s="123"/>
    </row>
    <row r="31132" spans="5:29" s="2" customFormat="1">
      <c r="E31132" s="120"/>
      <c r="M31132" s="120"/>
      <c r="N31132" s="120"/>
      <c r="U31132" s="121"/>
      <c r="V31132" s="122"/>
      <c r="W31132" s="123"/>
      <c r="AC31132" s="123"/>
    </row>
    <row r="31133" spans="5:29" s="2" customFormat="1">
      <c r="E31133" s="120"/>
      <c r="M31133" s="120"/>
      <c r="N31133" s="120"/>
      <c r="U31133" s="121"/>
      <c r="V31133" s="122"/>
      <c r="W31133" s="123"/>
      <c r="AC31133" s="123"/>
    </row>
    <row r="31134" spans="5:29" s="2" customFormat="1">
      <c r="E31134" s="120"/>
      <c r="M31134" s="120"/>
      <c r="N31134" s="120"/>
      <c r="U31134" s="121"/>
      <c r="V31134" s="122"/>
      <c r="W31134" s="123"/>
      <c r="AC31134" s="123"/>
    </row>
    <row r="31135" spans="5:29" s="2" customFormat="1">
      <c r="E31135" s="120"/>
      <c r="M31135" s="120"/>
      <c r="N31135" s="120"/>
      <c r="U31135" s="121"/>
      <c r="V31135" s="122"/>
      <c r="W31135" s="123"/>
      <c r="AC31135" s="123"/>
    </row>
    <row r="31136" spans="5:29" s="2" customFormat="1">
      <c r="E31136" s="120"/>
      <c r="M31136" s="120"/>
      <c r="N31136" s="120"/>
      <c r="U31136" s="121"/>
      <c r="V31136" s="122"/>
      <c r="W31136" s="123"/>
      <c r="AC31136" s="123"/>
    </row>
    <row r="31137" spans="5:29" s="2" customFormat="1">
      <c r="E31137" s="120"/>
      <c r="M31137" s="120"/>
      <c r="N31137" s="120"/>
      <c r="U31137" s="121"/>
      <c r="V31137" s="122"/>
      <c r="W31137" s="123"/>
      <c r="AC31137" s="123"/>
    </row>
    <row r="31138" spans="5:29" s="2" customFormat="1">
      <c r="E31138" s="120"/>
      <c r="M31138" s="120"/>
      <c r="N31138" s="120"/>
      <c r="U31138" s="121"/>
      <c r="V31138" s="122"/>
      <c r="W31138" s="123"/>
      <c r="AC31138" s="123"/>
    </row>
    <row r="31139" spans="5:29" s="2" customFormat="1">
      <c r="E31139" s="120"/>
      <c r="M31139" s="120"/>
      <c r="N31139" s="120"/>
      <c r="U31139" s="121"/>
      <c r="V31139" s="122"/>
      <c r="W31139" s="123"/>
      <c r="AC31139" s="123"/>
    </row>
    <row r="31140" spans="5:29" s="2" customFormat="1">
      <c r="E31140" s="120"/>
      <c r="M31140" s="120"/>
      <c r="N31140" s="120"/>
      <c r="U31140" s="121"/>
      <c r="V31140" s="122"/>
      <c r="W31140" s="123"/>
      <c r="AC31140" s="123"/>
    </row>
    <row r="31141" spans="5:29" s="2" customFormat="1">
      <c r="E31141" s="120"/>
      <c r="M31141" s="120"/>
      <c r="N31141" s="120"/>
      <c r="U31141" s="121"/>
      <c r="V31141" s="122"/>
      <c r="W31141" s="123"/>
      <c r="AC31141" s="123"/>
    </row>
    <row r="31142" spans="5:29" s="2" customFormat="1">
      <c r="E31142" s="120"/>
      <c r="M31142" s="120"/>
      <c r="N31142" s="120"/>
      <c r="U31142" s="121"/>
      <c r="V31142" s="122"/>
      <c r="W31142" s="123"/>
      <c r="AC31142" s="123"/>
    </row>
    <row r="31143" spans="5:29" s="2" customFormat="1">
      <c r="E31143" s="120"/>
      <c r="M31143" s="120"/>
      <c r="N31143" s="120"/>
      <c r="U31143" s="121"/>
      <c r="V31143" s="122"/>
      <c r="W31143" s="123"/>
      <c r="AC31143" s="123"/>
    </row>
    <row r="31144" spans="5:29" s="2" customFormat="1">
      <c r="E31144" s="120"/>
      <c r="M31144" s="120"/>
      <c r="N31144" s="120"/>
      <c r="U31144" s="121"/>
      <c r="V31144" s="122"/>
      <c r="W31144" s="123"/>
      <c r="AC31144" s="123"/>
    </row>
    <row r="31145" spans="5:29" s="2" customFormat="1">
      <c r="E31145" s="120"/>
      <c r="M31145" s="120"/>
      <c r="N31145" s="120"/>
      <c r="U31145" s="121"/>
      <c r="V31145" s="122"/>
      <c r="W31145" s="123"/>
      <c r="AC31145" s="123"/>
    </row>
    <row r="31146" spans="5:29" s="2" customFormat="1">
      <c r="E31146" s="120"/>
      <c r="M31146" s="120"/>
      <c r="N31146" s="120"/>
      <c r="U31146" s="121"/>
      <c r="V31146" s="122"/>
      <c r="W31146" s="123"/>
      <c r="AC31146" s="123"/>
    </row>
    <row r="31147" spans="5:29" s="2" customFormat="1">
      <c r="E31147" s="120"/>
      <c r="M31147" s="120"/>
      <c r="N31147" s="120"/>
      <c r="U31147" s="121"/>
      <c r="V31147" s="122"/>
      <c r="W31147" s="123"/>
      <c r="AC31147" s="123"/>
    </row>
    <row r="31148" spans="5:29" s="2" customFormat="1">
      <c r="E31148" s="120"/>
      <c r="M31148" s="120"/>
      <c r="N31148" s="120"/>
      <c r="U31148" s="121"/>
      <c r="V31148" s="122"/>
      <c r="W31148" s="123"/>
      <c r="AC31148" s="123"/>
    </row>
    <row r="31149" spans="5:29" s="2" customFormat="1">
      <c r="E31149" s="120"/>
      <c r="M31149" s="120"/>
      <c r="N31149" s="120"/>
      <c r="U31149" s="121"/>
      <c r="V31149" s="122"/>
      <c r="W31149" s="123"/>
      <c r="AC31149" s="123"/>
    </row>
    <row r="31150" spans="5:29" s="2" customFormat="1">
      <c r="E31150" s="120"/>
      <c r="M31150" s="120"/>
      <c r="N31150" s="120"/>
      <c r="U31150" s="121"/>
      <c r="V31150" s="122"/>
      <c r="W31150" s="123"/>
      <c r="AC31150" s="123"/>
    </row>
    <row r="31151" spans="5:29" s="2" customFormat="1">
      <c r="E31151" s="120"/>
      <c r="M31151" s="120"/>
      <c r="N31151" s="120"/>
      <c r="U31151" s="121"/>
      <c r="V31151" s="122"/>
      <c r="W31151" s="123"/>
      <c r="AC31151" s="123"/>
    </row>
    <row r="31152" spans="5:29" s="2" customFormat="1">
      <c r="E31152" s="120"/>
      <c r="M31152" s="120"/>
      <c r="N31152" s="120"/>
      <c r="U31152" s="121"/>
      <c r="V31152" s="122"/>
      <c r="W31152" s="123"/>
      <c r="AC31152" s="123"/>
    </row>
    <row r="31153" spans="5:29" s="2" customFormat="1">
      <c r="E31153" s="120"/>
      <c r="M31153" s="120"/>
      <c r="N31153" s="120"/>
      <c r="U31153" s="121"/>
      <c r="V31153" s="122"/>
      <c r="W31153" s="123"/>
      <c r="AC31153" s="123"/>
    </row>
    <row r="31154" spans="5:29" s="2" customFormat="1">
      <c r="E31154" s="120"/>
      <c r="M31154" s="120"/>
      <c r="N31154" s="120"/>
      <c r="U31154" s="121"/>
      <c r="V31154" s="122"/>
      <c r="W31154" s="123"/>
      <c r="AC31154" s="123"/>
    </row>
    <row r="31155" spans="5:29" s="2" customFormat="1">
      <c r="E31155" s="120"/>
      <c r="M31155" s="120"/>
      <c r="N31155" s="120"/>
      <c r="U31155" s="121"/>
      <c r="V31155" s="122"/>
      <c r="W31155" s="123"/>
      <c r="AC31155" s="123"/>
    </row>
    <row r="31156" spans="5:29" s="2" customFormat="1">
      <c r="E31156" s="120"/>
      <c r="M31156" s="120"/>
      <c r="N31156" s="120"/>
      <c r="U31156" s="121"/>
      <c r="V31156" s="122"/>
      <c r="W31156" s="123"/>
      <c r="AC31156" s="123"/>
    </row>
    <row r="31157" spans="5:29" s="2" customFormat="1">
      <c r="E31157" s="120"/>
      <c r="M31157" s="120"/>
      <c r="N31157" s="120"/>
      <c r="U31157" s="121"/>
      <c r="V31157" s="122"/>
      <c r="W31157" s="123"/>
      <c r="AC31157" s="123"/>
    </row>
    <row r="31158" spans="5:29" s="2" customFormat="1">
      <c r="E31158" s="120"/>
      <c r="M31158" s="120"/>
      <c r="N31158" s="120"/>
      <c r="U31158" s="121"/>
      <c r="V31158" s="122"/>
      <c r="W31158" s="123"/>
      <c r="AC31158" s="123"/>
    </row>
    <row r="31159" spans="5:29" s="2" customFormat="1">
      <c r="E31159" s="120"/>
      <c r="M31159" s="120"/>
      <c r="N31159" s="120"/>
      <c r="U31159" s="121"/>
      <c r="V31159" s="122"/>
      <c r="W31159" s="123"/>
      <c r="AC31159" s="123"/>
    </row>
    <row r="31160" spans="5:29" s="2" customFormat="1">
      <c r="E31160" s="120"/>
      <c r="M31160" s="120"/>
      <c r="N31160" s="120"/>
      <c r="U31160" s="121"/>
      <c r="V31160" s="122"/>
      <c r="W31160" s="123"/>
      <c r="AC31160" s="123"/>
    </row>
    <row r="31161" spans="5:29" s="2" customFormat="1">
      <c r="E31161" s="120"/>
      <c r="M31161" s="120"/>
      <c r="N31161" s="120"/>
      <c r="U31161" s="121"/>
      <c r="V31161" s="122"/>
      <c r="W31161" s="123"/>
      <c r="AC31161" s="123"/>
    </row>
    <row r="31162" spans="5:29" s="2" customFormat="1">
      <c r="E31162" s="120"/>
      <c r="M31162" s="120"/>
      <c r="N31162" s="120"/>
      <c r="U31162" s="121"/>
      <c r="V31162" s="122"/>
      <c r="W31162" s="123"/>
      <c r="AC31162" s="123"/>
    </row>
    <row r="31163" spans="5:29" s="2" customFormat="1">
      <c r="E31163" s="120"/>
      <c r="M31163" s="120"/>
      <c r="N31163" s="120"/>
      <c r="U31163" s="121"/>
      <c r="V31163" s="122"/>
      <c r="W31163" s="123"/>
      <c r="AC31163" s="123"/>
    </row>
    <row r="31164" spans="5:29" s="2" customFormat="1">
      <c r="E31164" s="120"/>
      <c r="M31164" s="120"/>
      <c r="N31164" s="120"/>
      <c r="U31164" s="121"/>
      <c r="V31164" s="122"/>
      <c r="W31164" s="123"/>
      <c r="AC31164" s="123"/>
    </row>
    <row r="31165" spans="5:29" s="2" customFormat="1">
      <c r="E31165" s="120"/>
      <c r="M31165" s="120"/>
      <c r="N31165" s="120"/>
      <c r="U31165" s="121"/>
      <c r="V31165" s="122"/>
      <c r="W31165" s="123"/>
      <c r="AC31165" s="123"/>
    </row>
    <row r="31166" spans="5:29" s="2" customFormat="1">
      <c r="E31166" s="120"/>
      <c r="M31166" s="120"/>
      <c r="N31166" s="120"/>
      <c r="U31166" s="121"/>
      <c r="V31166" s="122"/>
      <c r="W31166" s="123"/>
      <c r="AC31166" s="123"/>
    </row>
    <row r="31167" spans="5:29" s="2" customFormat="1">
      <c r="E31167" s="120"/>
      <c r="M31167" s="120"/>
      <c r="N31167" s="120"/>
      <c r="U31167" s="121"/>
      <c r="V31167" s="122"/>
      <c r="W31167" s="123"/>
      <c r="AC31167" s="123"/>
    </row>
    <row r="31168" spans="5:29" s="2" customFormat="1">
      <c r="E31168" s="120"/>
      <c r="M31168" s="120"/>
      <c r="N31168" s="120"/>
      <c r="U31168" s="121"/>
      <c r="V31168" s="122"/>
      <c r="W31168" s="123"/>
      <c r="AC31168" s="123"/>
    </row>
    <row r="31169" spans="5:29" s="2" customFormat="1">
      <c r="E31169" s="120"/>
      <c r="M31169" s="120"/>
      <c r="N31169" s="120"/>
      <c r="U31169" s="121"/>
      <c r="V31169" s="122"/>
      <c r="W31169" s="123"/>
      <c r="AC31169" s="123"/>
    </row>
    <row r="31170" spans="5:29" s="2" customFormat="1">
      <c r="E31170" s="120"/>
      <c r="M31170" s="120"/>
      <c r="N31170" s="120"/>
      <c r="U31170" s="121"/>
      <c r="V31170" s="122"/>
      <c r="W31170" s="123"/>
      <c r="AC31170" s="123"/>
    </row>
    <row r="31171" spans="5:29" s="2" customFormat="1">
      <c r="E31171" s="120"/>
      <c r="M31171" s="120"/>
      <c r="N31171" s="120"/>
      <c r="U31171" s="121"/>
      <c r="V31171" s="122"/>
      <c r="W31171" s="123"/>
      <c r="AC31171" s="123"/>
    </row>
    <row r="31172" spans="5:29" s="2" customFormat="1">
      <c r="E31172" s="120"/>
      <c r="M31172" s="120"/>
      <c r="N31172" s="120"/>
      <c r="U31172" s="121"/>
      <c r="V31172" s="122"/>
      <c r="W31172" s="123"/>
      <c r="AC31172" s="123"/>
    </row>
    <row r="31173" spans="5:29" s="2" customFormat="1">
      <c r="E31173" s="120"/>
      <c r="M31173" s="120"/>
      <c r="N31173" s="120"/>
      <c r="U31173" s="121"/>
      <c r="V31173" s="122"/>
      <c r="W31173" s="123"/>
      <c r="AC31173" s="123"/>
    </row>
    <row r="31174" spans="5:29" s="2" customFormat="1">
      <c r="E31174" s="120"/>
      <c r="M31174" s="120"/>
      <c r="N31174" s="120"/>
      <c r="U31174" s="121"/>
      <c r="V31174" s="122"/>
      <c r="W31174" s="123"/>
      <c r="AC31174" s="123"/>
    </row>
    <row r="31175" spans="5:29" s="2" customFormat="1">
      <c r="E31175" s="120"/>
      <c r="M31175" s="120"/>
      <c r="N31175" s="120"/>
      <c r="U31175" s="121"/>
      <c r="V31175" s="122"/>
      <c r="W31175" s="123"/>
      <c r="AC31175" s="123"/>
    </row>
    <row r="31176" spans="5:29" s="2" customFormat="1">
      <c r="E31176" s="120"/>
      <c r="M31176" s="120"/>
      <c r="N31176" s="120"/>
      <c r="U31176" s="121"/>
      <c r="V31176" s="122"/>
      <c r="W31176" s="123"/>
      <c r="AC31176" s="123"/>
    </row>
    <row r="31177" spans="5:29" s="2" customFormat="1">
      <c r="E31177" s="120"/>
      <c r="M31177" s="120"/>
      <c r="N31177" s="120"/>
      <c r="U31177" s="121"/>
      <c r="V31177" s="122"/>
      <c r="W31177" s="123"/>
      <c r="AC31177" s="123"/>
    </row>
    <row r="31178" spans="5:29" s="2" customFormat="1">
      <c r="E31178" s="120"/>
      <c r="M31178" s="120"/>
      <c r="N31178" s="120"/>
      <c r="U31178" s="121"/>
      <c r="V31178" s="122"/>
      <c r="W31178" s="123"/>
      <c r="AC31178" s="123"/>
    </row>
    <row r="31179" spans="5:29" s="2" customFormat="1">
      <c r="E31179" s="120"/>
      <c r="M31179" s="120"/>
      <c r="N31179" s="120"/>
      <c r="U31179" s="121"/>
      <c r="V31179" s="122"/>
      <c r="W31179" s="123"/>
      <c r="AC31179" s="123"/>
    </row>
    <row r="31180" spans="5:29" s="2" customFormat="1">
      <c r="E31180" s="120"/>
      <c r="M31180" s="120"/>
      <c r="N31180" s="120"/>
      <c r="U31180" s="121"/>
      <c r="V31180" s="122"/>
      <c r="W31180" s="123"/>
      <c r="AC31180" s="123"/>
    </row>
    <row r="31181" spans="5:29" s="2" customFormat="1">
      <c r="E31181" s="120"/>
      <c r="M31181" s="120"/>
      <c r="N31181" s="120"/>
      <c r="U31181" s="121"/>
      <c r="V31181" s="122"/>
      <c r="W31181" s="123"/>
      <c r="AC31181" s="123"/>
    </row>
    <row r="31182" spans="5:29" s="2" customFormat="1">
      <c r="E31182" s="120"/>
      <c r="M31182" s="120"/>
      <c r="N31182" s="120"/>
      <c r="U31182" s="121"/>
      <c r="V31182" s="122"/>
      <c r="W31182" s="123"/>
      <c r="AC31182" s="123"/>
    </row>
    <row r="31183" spans="5:29" s="2" customFormat="1">
      <c r="E31183" s="120"/>
      <c r="M31183" s="120"/>
      <c r="N31183" s="120"/>
      <c r="U31183" s="121"/>
      <c r="V31183" s="122"/>
      <c r="W31183" s="123"/>
      <c r="AC31183" s="123"/>
    </row>
    <row r="31184" spans="5:29" s="2" customFormat="1">
      <c r="E31184" s="120"/>
      <c r="M31184" s="120"/>
      <c r="N31184" s="120"/>
      <c r="U31184" s="121"/>
      <c r="V31184" s="122"/>
      <c r="W31184" s="123"/>
      <c r="AC31184" s="123"/>
    </row>
    <row r="31185" spans="5:29" s="2" customFormat="1">
      <c r="E31185" s="120"/>
      <c r="M31185" s="120"/>
      <c r="N31185" s="120"/>
      <c r="U31185" s="121"/>
      <c r="V31185" s="122"/>
      <c r="W31185" s="123"/>
      <c r="AC31185" s="123"/>
    </row>
    <row r="31186" spans="5:29" s="2" customFormat="1">
      <c r="E31186" s="120"/>
      <c r="M31186" s="120"/>
      <c r="N31186" s="120"/>
      <c r="U31186" s="121"/>
      <c r="V31186" s="122"/>
      <c r="W31186" s="123"/>
      <c r="AC31186" s="123"/>
    </row>
    <row r="31187" spans="5:29" s="2" customFormat="1">
      <c r="E31187" s="120"/>
      <c r="M31187" s="120"/>
      <c r="N31187" s="120"/>
      <c r="U31187" s="121"/>
      <c r="V31187" s="122"/>
      <c r="W31187" s="123"/>
      <c r="AC31187" s="123"/>
    </row>
    <row r="31188" spans="5:29" s="2" customFormat="1">
      <c r="E31188" s="120"/>
      <c r="M31188" s="120"/>
      <c r="N31188" s="120"/>
      <c r="U31188" s="121"/>
      <c r="V31188" s="122"/>
      <c r="W31188" s="123"/>
      <c r="AC31188" s="123"/>
    </row>
    <row r="31189" spans="5:29" s="2" customFormat="1">
      <c r="E31189" s="120"/>
      <c r="M31189" s="120"/>
      <c r="N31189" s="120"/>
      <c r="U31189" s="121"/>
      <c r="V31189" s="122"/>
      <c r="W31189" s="123"/>
      <c r="AC31189" s="123"/>
    </row>
    <row r="31190" spans="5:29" s="2" customFormat="1">
      <c r="E31190" s="120"/>
      <c r="M31190" s="120"/>
      <c r="N31190" s="120"/>
      <c r="U31190" s="121"/>
      <c r="V31190" s="122"/>
      <c r="W31190" s="123"/>
      <c r="AC31190" s="123"/>
    </row>
    <row r="31191" spans="5:29" s="2" customFormat="1">
      <c r="E31191" s="120"/>
      <c r="M31191" s="120"/>
      <c r="N31191" s="120"/>
      <c r="U31191" s="121"/>
      <c r="V31191" s="122"/>
      <c r="W31191" s="123"/>
      <c r="AC31191" s="123"/>
    </row>
    <row r="31192" spans="5:29" s="2" customFormat="1">
      <c r="E31192" s="120"/>
      <c r="M31192" s="120"/>
      <c r="N31192" s="120"/>
      <c r="U31192" s="121"/>
      <c r="V31192" s="122"/>
      <c r="W31192" s="123"/>
      <c r="AC31192" s="123"/>
    </row>
    <row r="31193" spans="5:29" s="2" customFormat="1">
      <c r="E31193" s="120"/>
      <c r="M31193" s="120"/>
      <c r="N31193" s="120"/>
      <c r="U31193" s="121"/>
      <c r="V31193" s="122"/>
      <c r="W31193" s="123"/>
      <c r="AC31193" s="123"/>
    </row>
    <row r="31194" spans="5:29" s="2" customFormat="1">
      <c r="E31194" s="120"/>
      <c r="M31194" s="120"/>
      <c r="N31194" s="120"/>
      <c r="U31194" s="121"/>
      <c r="V31194" s="122"/>
      <c r="W31194" s="123"/>
      <c r="AC31194" s="123"/>
    </row>
    <row r="31195" spans="5:29" s="2" customFormat="1">
      <c r="E31195" s="120"/>
      <c r="M31195" s="120"/>
      <c r="N31195" s="120"/>
      <c r="U31195" s="121"/>
      <c r="V31195" s="122"/>
      <c r="W31195" s="123"/>
      <c r="AC31195" s="123"/>
    </row>
    <row r="31196" spans="5:29" s="2" customFormat="1">
      <c r="E31196" s="120"/>
      <c r="M31196" s="120"/>
      <c r="N31196" s="120"/>
      <c r="U31196" s="121"/>
      <c r="V31196" s="122"/>
      <c r="W31196" s="123"/>
      <c r="AC31196" s="123"/>
    </row>
    <row r="31197" spans="5:29" s="2" customFormat="1">
      <c r="E31197" s="120"/>
      <c r="M31197" s="120"/>
      <c r="N31197" s="120"/>
      <c r="U31197" s="121"/>
      <c r="V31197" s="122"/>
      <c r="W31197" s="123"/>
      <c r="AC31197" s="123"/>
    </row>
    <row r="31198" spans="5:29" s="2" customFormat="1">
      <c r="E31198" s="120"/>
      <c r="M31198" s="120"/>
      <c r="N31198" s="120"/>
      <c r="U31198" s="121"/>
      <c r="V31198" s="122"/>
      <c r="W31198" s="123"/>
      <c r="AC31198" s="123"/>
    </row>
    <row r="31199" spans="5:29" s="2" customFormat="1">
      <c r="E31199" s="120"/>
      <c r="M31199" s="120"/>
      <c r="N31199" s="120"/>
      <c r="U31199" s="121"/>
      <c r="V31199" s="122"/>
      <c r="W31199" s="123"/>
      <c r="AC31199" s="123"/>
    </row>
    <row r="31200" spans="5:29" s="2" customFormat="1">
      <c r="E31200" s="120"/>
      <c r="M31200" s="120"/>
      <c r="N31200" s="120"/>
      <c r="U31200" s="121"/>
      <c r="V31200" s="122"/>
      <c r="W31200" s="123"/>
      <c r="AC31200" s="123"/>
    </row>
    <row r="31201" spans="5:29" s="2" customFormat="1">
      <c r="E31201" s="120"/>
      <c r="M31201" s="120"/>
      <c r="N31201" s="120"/>
      <c r="U31201" s="121"/>
      <c r="V31201" s="122"/>
      <c r="W31201" s="123"/>
      <c r="AC31201" s="123"/>
    </row>
    <row r="31202" spans="5:29" s="2" customFormat="1">
      <c r="E31202" s="120"/>
      <c r="M31202" s="120"/>
      <c r="N31202" s="120"/>
      <c r="U31202" s="121"/>
      <c r="V31202" s="122"/>
      <c r="W31202" s="123"/>
      <c r="AC31202" s="123"/>
    </row>
    <row r="31203" spans="5:29" s="2" customFormat="1">
      <c r="E31203" s="120"/>
      <c r="M31203" s="120"/>
      <c r="N31203" s="120"/>
      <c r="U31203" s="121"/>
      <c r="V31203" s="122"/>
      <c r="W31203" s="123"/>
      <c r="AC31203" s="123"/>
    </row>
    <row r="31204" spans="5:29" s="2" customFormat="1">
      <c r="E31204" s="120"/>
      <c r="M31204" s="120"/>
      <c r="N31204" s="120"/>
      <c r="U31204" s="121"/>
      <c r="V31204" s="122"/>
      <c r="W31204" s="123"/>
      <c r="AC31204" s="123"/>
    </row>
    <row r="31205" spans="5:29" s="2" customFormat="1">
      <c r="E31205" s="120"/>
      <c r="M31205" s="120"/>
      <c r="N31205" s="120"/>
      <c r="U31205" s="121"/>
      <c r="V31205" s="122"/>
      <c r="W31205" s="123"/>
      <c r="AC31205" s="123"/>
    </row>
    <row r="31206" spans="5:29" s="2" customFormat="1">
      <c r="E31206" s="120"/>
      <c r="M31206" s="120"/>
      <c r="N31206" s="120"/>
      <c r="U31206" s="121"/>
      <c r="V31206" s="122"/>
      <c r="W31206" s="123"/>
      <c r="AC31206" s="123"/>
    </row>
    <row r="31207" spans="5:29" s="2" customFormat="1">
      <c r="E31207" s="120"/>
      <c r="M31207" s="120"/>
      <c r="N31207" s="120"/>
      <c r="U31207" s="121"/>
      <c r="V31207" s="122"/>
      <c r="W31207" s="123"/>
      <c r="AC31207" s="123"/>
    </row>
    <row r="31208" spans="5:29" s="2" customFormat="1">
      <c r="E31208" s="120"/>
      <c r="M31208" s="120"/>
      <c r="N31208" s="120"/>
      <c r="U31208" s="121"/>
      <c r="V31208" s="122"/>
      <c r="W31208" s="123"/>
      <c r="AC31208" s="123"/>
    </row>
    <row r="31209" spans="5:29" s="2" customFormat="1">
      <c r="E31209" s="120"/>
      <c r="M31209" s="120"/>
      <c r="N31209" s="120"/>
      <c r="U31209" s="121"/>
      <c r="V31209" s="122"/>
      <c r="W31209" s="123"/>
      <c r="AC31209" s="123"/>
    </row>
    <row r="31210" spans="5:29" s="2" customFormat="1">
      <c r="E31210" s="120"/>
      <c r="M31210" s="120"/>
      <c r="N31210" s="120"/>
      <c r="U31210" s="121"/>
      <c r="V31210" s="122"/>
      <c r="W31210" s="123"/>
      <c r="AC31210" s="123"/>
    </row>
    <row r="31211" spans="5:29" s="2" customFormat="1">
      <c r="E31211" s="120"/>
      <c r="M31211" s="120"/>
      <c r="N31211" s="120"/>
      <c r="U31211" s="121"/>
      <c r="V31211" s="122"/>
      <c r="W31211" s="123"/>
      <c r="AC31211" s="123"/>
    </row>
    <row r="31212" spans="5:29" s="2" customFormat="1">
      <c r="E31212" s="120"/>
      <c r="M31212" s="120"/>
      <c r="N31212" s="120"/>
      <c r="U31212" s="121"/>
      <c r="V31212" s="122"/>
      <c r="W31212" s="123"/>
      <c r="AC31212" s="123"/>
    </row>
    <row r="31213" spans="5:29" s="2" customFormat="1">
      <c r="E31213" s="120"/>
      <c r="M31213" s="120"/>
      <c r="N31213" s="120"/>
      <c r="U31213" s="121"/>
      <c r="V31213" s="122"/>
      <c r="W31213" s="123"/>
      <c r="AC31213" s="123"/>
    </row>
    <row r="31214" spans="5:29" s="2" customFormat="1">
      <c r="E31214" s="120"/>
      <c r="M31214" s="120"/>
      <c r="N31214" s="120"/>
      <c r="U31214" s="121"/>
      <c r="V31214" s="122"/>
      <c r="W31214" s="123"/>
      <c r="AC31214" s="123"/>
    </row>
    <row r="31215" spans="5:29" s="2" customFormat="1">
      <c r="E31215" s="120"/>
      <c r="M31215" s="120"/>
      <c r="N31215" s="120"/>
      <c r="U31215" s="121"/>
      <c r="V31215" s="122"/>
      <c r="W31215" s="123"/>
      <c r="AC31215" s="123"/>
    </row>
    <row r="31216" spans="5:29" s="2" customFormat="1">
      <c r="E31216" s="120"/>
      <c r="M31216" s="120"/>
      <c r="N31216" s="120"/>
      <c r="U31216" s="121"/>
      <c r="V31216" s="122"/>
      <c r="W31216" s="123"/>
      <c r="AC31216" s="123"/>
    </row>
    <row r="31217" spans="5:29" s="2" customFormat="1">
      <c r="E31217" s="120"/>
      <c r="M31217" s="120"/>
      <c r="N31217" s="120"/>
      <c r="U31217" s="121"/>
      <c r="V31217" s="122"/>
      <c r="W31217" s="123"/>
      <c r="AC31217" s="123"/>
    </row>
    <row r="31218" spans="5:29" s="2" customFormat="1">
      <c r="E31218" s="120"/>
      <c r="M31218" s="120"/>
      <c r="N31218" s="120"/>
      <c r="U31218" s="121"/>
      <c r="V31218" s="122"/>
      <c r="W31218" s="123"/>
      <c r="AC31218" s="123"/>
    </row>
    <row r="31219" spans="5:29" s="2" customFormat="1">
      <c r="E31219" s="120"/>
      <c r="M31219" s="120"/>
      <c r="N31219" s="120"/>
      <c r="U31219" s="121"/>
      <c r="V31219" s="122"/>
      <c r="W31219" s="123"/>
      <c r="AC31219" s="123"/>
    </row>
    <row r="31220" spans="5:29" s="2" customFormat="1">
      <c r="E31220" s="120"/>
      <c r="M31220" s="120"/>
      <c r="N31220" s="120"/>
      <c r="U31220" s="121"/>
      <c r="V31220" s="122"/>
      <c r="W31220" s="123"/>
      <c r="AC31220" s="123"/>
    </row>
    <row r="31221" spans="5:29" s="2" customFormat="1">
      <c r="E31221" s="120"/>
      <c r="M31221" s="120"/>
      <c r="N31221" s="120"/>
      <c r="U31221" s="121"/>
      <c r="V31221" s="122"/>
      <c r="W31221" s="123"/>
      <c r="AC31221" s="123"/>
    </row>
    <row r="31222" spans="5:29" s="2" customFormat="1">
      <c r="E31222" s="120"/>
      <c r="M31222" s="120"/>
      <c r="N31222" s="120"/>
      <c r="U31222" s="121"/>
      <c r="V31222" s="122"/>
      <c r="W31222" s="123"/>
      <c r="AC31222" s="123"/>
    </row>
    <row r="31223" spans="5:29" s="2" customFormat="1">
      <c r="E31223" s="120"/>
      <c r="M31223" s="120"/>
      <c r="N31223" s="120"/>
      <c r="U31223" s="121"/>
      <c r="V31223" s="122"/>
      <c r="W31223" s="123"/>
      <c r="AC31223" s="123"/>
    </row>
    <row r="31224" spans="5:29" s="2" customFormat="1">
      <c r="E31224" s="120"/>
      <c r="M31224" s="120"/>
      <c r="N31224" s="120"/>
      <c r="U31224" s="121"/>
      <c r="V31224" s="122"/>
      <c r="W31224" s="123"/>
      <c r="AC31224" s="123"/>
    </row>
    <row r="31225" spans="5:29" s="2" customFormat="1">
      <c r="E31225" s="120"/>
      <c r="M31225" s="120"/>
      <c r="N31225" s="120"/>
      <c r="U31225" s="121"/>
      <c r="V31225" s="122"/>
      <c r="W31225" s="123"/>
      <c r="AC31225" s="123"/>
    </row>
    <row r="31226" spans="5:29" s="2" customFormat="1">
      <c r="E31226" s="120"/>
      <c r="M31226" s="120"/>
      <c r="N31226" s="120"/>
      <c r="U31226" s="121"/>
      <c r="V31226" s="122"/>
      <c r="W31226" s="123"/>
      <c r="AC31226" s="123"/>
    </row>
    <row r="31227" spans="5:29" s="2" customFormat="1">
      <c r="E31227" s="120"/>
      <c r="M31227" s="120"/>
      <c r="N31227" s="120"/>
      <c r="U31227" s="121"/>
      <c r="V31227" s="122"/>
      <c r="W31227" s="123"/>
      <c r="AC31227" s="123"/>
    </row>
    <row r="31228" spans="5:29" s="2" customFormat="1">
      <c r="E31228" s="120"/>
      <c r="M31228" s="120"/>
      <c r="N31228" s="120"/>
      <c r="U31228" s="121"/>
      <c r="V31228" s="122"/>
      <c r="W31228" s="123"/>
      <c r="AC31228" s="123"/>
    </row>
    <row r="31229" spans="5:29" s="2" customFormat="1">
      <c r="E31229" s="120"/>
      <c r="M31229" s="120"/>
      <c r="N31229" s="120"/>
      <c r="U31229" s="121"/>
      <c r="V31229" s="122"/>
      <c r="W31229" s="123"/>
      <c r="AC31229" s="123"/>
    </row>
    <row r="31230" spans="5:29" s="2" customFormat="1">
      <c r="E31230" s="120"/>
      <c r="M31230" s="120"/>
      <c r="N31230" s="120"/>
      <c r="U31230" s="121"/>
      <c r="V31230" s="122"/>
      <c r="W31230" s="123"/>
      <c r="AC31230" s="123"/>
    </row>
    <row r="31231" spans="5:29" s="2" customFormat="1">
      <c r="E31231" s="120"/>
      <c r="M31231" s="120"/>
      <c r="N31231" s="120"/>
      <c r="U31231" s="121"/>
      <c r="V31231" s="122"/>
      <c r="W31231" s="123"/>
      <c r="AC31231" s="123"/>
    </row>
    <row r="31232" spans="5:29" s="2" customFormat="1">
      <c r="E31232" s="120"/>
      <c r="M31232" s="120"/>
      <c r="N31232" s="120"/>
      <c r="U31232" s="121"/>
      <c r="V31232" s="122"/>
      <c r="W31232" s="123"/>
      <c r="AC31232" s="123"/>
    </row>
    <row r="31233" spans="5:29" s="2" customFormat="1">
      <c r="E31233" s="120"/>
      <c r="M31233" s="120"/>
      <c r="N31233" s="120"/>
      <c r="U31233" s="121"/>
      <c r="V31233" s="122"/>
      <c r="W31233" s="123"/>
      <c r="AC31233" s="123"/>
    </row>
    <row r="31234" spans="5:29" s="2" customFormat="1">
      <c r="E31234" s="120"/>
      <c r="M31234" s="120"/>
      <c r="N31234" s="120"/>
      <c r="U31234" s="121"/>
      <c r="V31234" s="122"/>
      <c r="W31234" s="123"/>
      <c r="AC31234" s="123"/>
    </row>
    <row r="31235" spans="5:29" s="2" customFormat="1">
      <c r="E31235" s="120"/>
      <c r="M31235" s="120"/>
      <c r="N31235" s="120"/>
      <c r="U31235" s="121"/>
      <c r="V31235" s="122"/>
      <c r="W31235" s="123"/>
      <c r="AC31235" s="123"/>
    </row>
    <row r="31236" spans="5:29" s="2" customFormat="1">
      <c r="E31236" s="120"/>
      <c r="M31236" s="120"/>
      <c r="N31236" s="120"/>
      <c r="U31236" s="121"/>
      <c r="V31236" s="122"/>
      <c r="W31236" s="123"/>
      <c r="AC31236" s="123"/>
    </row>
    <row r="31237" spans="5:29" s="2" customFormat="1">
      <c r="E31237" s="120"/>
      <c r="M31237" s="120"/>
      <c r="N31237" s="120"/>
      <c r="U31237" s="121"/>
      <c r="V31237" s="122"/>
      <c r="W31237" s="123"/>
      <c r="AC31237" s="123"/>
    </row>
    <row r="31238" spans="5:29" s="2" customFormat="1">
      <c r="E31238" s="120"/>
      <c r="M31238" s="120"/>
      <c r="N31238" s="120"/>
      <c r="U31238" s="121"/>
      <c r="V31238" s="122"/>
      <c r="W31238" s="123"/>
      <c r="AC31238" s="123"/>
    </row>
    <row r="31239" spans="5:29" s="2" customFormat="1">
      <c r="E31239" s="120"/>
      <c r="M31239" s="120"/>
      <c r="N31239" s="120"/>
      <c r="U31239" s="121"/>
      <c r="V31239" s="122"/>
      <c r="W31239" s="123"/>
      <c r="AC31239" s="123"/>
    </row>
    <row r="31240" spans="5:29" s="2" customFormat="1">
      <c r="E31240" s="120"/>
      <c r="M31240" s="120"/>
      <c r="N31240" s="120"/>
      <c r="U31240" s="121"/>
      <c r="V31240" s="122"/>
      <c r="W31240" s="123"/>
      <c r="AC31240" s="123"/>
    </row>
    <row r="31241" spans="5:29" s="2" customFormat="1">
      <c r="E31241" s="120"/>
      <c r="M31241" s="120"/>
      <c r="N31241" s="120"/>
      <c r="U31241" s="121"/>
      <c r="V31241" s="122"/>
      <c r="W31241" s="123"/>
      <c r="AC31241" s="123"/>
    </row>
    <row r="31242" spans="5:29" s="2" customFormat="1">
      <c r="E31242" s="120"/>
      <c r="M31242" s="120"/>
      <c r="N31242" s="120"/>
      <c r="U31242" s="121"/>
      <c r="V31242" s="122"/>
      <c r="W31242" s="123"/>
      <c r="AC31242" s="123"/>
    </row>
    <row r="31243" spans="5:29" s="2" customFormat="1">
      <c r="E31243" s="120"/>
      <c r="M31243" s="120"/>
      <c r="N31243" s="120"/>
      <c r="U31243" s="121"/>
      <c r="V31243" s="122"/>
      <c r="W31243" s="123"/>
      <c r="AC31243" s="123"/>
    </row>
    <row r="31244" spans="5:29" s="2" customFormat="1">
      <c r="E31244" s="120"/>
      <c r="M31244" s="120"/>
      <c r="N31244" s="120"/>
      <c r="U31244" s="121"/>
      <c r="V31244" s="122"/>
      <c r="W31244" s="123"/>
      <c r="AC31244" s="123"/>
    </row>
    <row r="31245" spans="5:29" s="2" customFormat="1">
      <c r="E31245" s="120"/>
      <c r="M31245" s="120"/>
      <c r="N31245" s="120"/>
      <c r="U31245" s="121"/>
      <c r="V31245" s="122"/>
      <c r="W31245" s="123"/>
      <c r="AC31245" s="123"/>
    </row>
    <row r="31246" spans="5:29" s="2" customFormat="1">
      <c r="E31246" s="120"/>
      <c r="M31246" s="120"/>
      <c r="N31246" s="120"/>
      <c r="U31246" s="121"/>
      <c r="V31246" s="122"/>
      <c r="W31246" s="123"/>
      <c r="AC31246" s="123"/>
    </row>
    <row r="31247" spans="5:29" s="2" customFormat="1">
      <c r="E31247" s="120"/>
      <c r="M31247" s="120"/>
      <c r="N31247" s="120"/>
      <c r="U31247" s="121"/>
      <c r="V31247" s="122"/>
      <c r="W31247" s="123"/>
      <c r="AC31247" s="123"/>
    </row>
    <row r="31248" spans="5:29" s="2" customFormat="1">
      <c r="E31248" s="120"/>
      <c r="M31248" s="120"/>
      <c r="N31248" s="120"/>
      <c r="U31248" s="121"/>
      <c r="V31248" s="122"/>
      <c r="W31248" s="123"/>
      <c r="AC31248" s="123"/>
    </row>
    <row r="31249" spans="5:29" s="2" customFormat="1">
      <c r="E31249" s="120"/>
      <c r="M31249" s="120"/>
      <c r="N31249" s="120"/>
      <c r="U31249" s="121"/>
      <c r="V31249" s="122"/>
      <c r="W31249" s="123"/>
      <c r="AC31249" s="123"/>
    </row>
    <row r="31250" spans="5:29" s="2" customFormat="1">
      <c r="E31250" s="120"/>
      <c r="M31250" s="120"/>
      <c r="N31250" s="120"/>
      <c r="U31250" s="121"/>
      <c r="V31250" s="122"/>
      <c r="W31250" s="123"/>
      <c r="AC31250" s="123"/>
    </row>
    <row r="31251" spans="5:29" s="2" customFormat="1">
      <c r="E31251" s="120"/>
      <c r="M31251" s="120"/>
      <c r="N31251" s="120"/>
      <c r="U31251" s="121"/>
      <c r="V31251" s="122"/>
      <c r="W31251" s="123"/>
      <c r="AC31251" s="123"/>
    </row>
    <row r="31252" spans="5:29" s="2" customFormat="1">
      <c r="E31252" s="120"/>
      <c r="M31252" s="120"/>
      <c r="N31252" s="120"/>
      <c r="U31252" s="121"/>
      <c r="V31252" s="122"/>
      <c r="W31252" s="123"/>
      <c r="AC31252" s="123"/>
    </row>
    <row r="31253" spans="5:29" s="2" customFormat="1">
      <c r="E31253" s="120"/>
      <c r="M31253" s="120"/>
      <c r="N31253" s="120"/>
      <c r="U31253" s="121"/>
      <c r="V31253" s="122"/>
      <c r="W31253" s="123"/>
      <c r="AC31253" s="123"/>
    </row>
    <row r="31254" spans="5:29" s="2" customFormat="1">
      <c r="E31254" s="120"/>
      <c r="M31254" s="120"/>
      <c r="N31254" s="120"/>
      <c r="U31254" s="121"/>
      <c r="V31254" s="122"/>
      <c r="W31254" s="123"/>
      <c r="AC31254" s="123"/>
    </row>
    <row r="31255" spans="5:29" s="2" customFormat="1">
      <c r="E31255" s="120"/>
      <c r="M31255" s="120"/>
      <c r="N31255" s="120"/>
      <c r="U31255" s="121"/>
      <c r="V31255" s="122"/>
      <c r="W31255" s="123"/>
      <c r="AC31255" s="123"/>
    </row>
    <row r="31256" spans="5:29" s="2" customFormat="1">
      <c r="E31256" s="120"/>
      <c r="M31256" s="120"/>
      <c r="N31256" s="120"/>
      <c r="U31256" s="121"/>
      <c r="V31256" s="122"/>
      <c r="W31256" s="123"/>
      <c r="AC31256" s="123"/>
    </row>
    <row r="31257" spans="5:29" s="2" customFormat="1">
      <c r="E31257" s="120"/>
      <c r="M31257" s="120"/>
      <c r="N31257" s="120"/>
      <c r="U31257" s="121"/>
      <c r="V31257" s="122"/>
      <c r="W31257" s="123"/>
      <c r="AC31257" s="123"/>
    </row>
    <row r="31258" spans="5:29" s="2" customFormat="1">
      <c r="E31258" s="120"/>
      <c r="M31258" s="120"/>
      <c r="N31258" s="120"/>
      <c r="U31258" s="121"/>
      <c r="V31258" s="122"/>
      <c r="W31258" s="123"/>
      <c r="AC31258" s="123"/>
    </row>
    <row r="31259" spans="5:29" s="2" customFormat="1">
      <c r="E31259" s="120"/>
      <c r="M31259" s="120"/>
      <c r="N31259" s="120"/>
      <c r="U31259" s="121"/>
      <c r="V31259" s="122"/>
      <c r="W31259" s="123"/>
      <c r="AC31259" s="123"/>
    </row>
    <row r="31260" spans="5:29" s="2" customFormat="1">
      <c r="E31260" s="120"/>
      <c r="M31260" s="120"/>
      <c r="N31260" s="120"/>
      <c r="U31260" s="121"/>
      <c r="V31260" s="122"/>
      <c r="W31260" s="123"/>
      <c r="AC31260" s="123"/>
    </row>
    <row r="31261" spans="5:29" s="2" customFormat="1">
      <c r="E31261" s="120"/>
      <c r="M31261" s="120"/>
      <c r="N31261" s="120"/>
      <c r="U31261" s="121"/>
      <c r="V31261" s="122"/>
      <c r="W31261" s="123"/>
      <c r="AC31261" s="123"/>
    </row>
    <row r="31262" spans="5:29" s="2" customFormat="1">
      <c r="E31262" s="120"/>
      <c r="M31262" s="120"/>
      <c r="N31262" s="120"/>
      <c r="U31262" s="121"/>
      <c r="V31262" s="122"/>
      <c r="W31262" s="123"/>
      <c r="AC31262" s="123"/>
    </row>
    <row r="31263" spans="5:29" s="2" customFormat="1">
      <c r="E31263" s="120"/>
      <c r="M31263" s="120"/>
      <c r="N31263" s="120"/>
      <c r="U31263" s="121"/>
      <c r="V31263" s="122"/>
      <c r="W31263" s="123"/>
      <c r="AC31263" s="123"/>
    </row>
    <row r="31264" spans="5:29" s="2" customFormat="1">
      <c r="E31264" s="120"/>
      <c r="M31264" s="120"/>
      <c r="N31264" s="120"/>
      <c r="U31264" s="121"/>
      <c r="V31264" s="122"/>
      <c r="W31264" s="123"/>
      <c r="AC31264" s="123"/>
    </row>
    <row r="31265" spans="5:29" s="2" customFormat="1">
      <c r="E31265" s="120"/>
      <c r="M31265" s="120"/>
      <c r="N31265" s="120"/>
      <c r="U31265" s="121"/>
      <c r="V31265" s="122"/>
      <c r="W31265" s="123"/>
      <c r="AC31265" s="123"/>
    </row>
    <row r="31266" spans="5:29" s="2" customFormat="1">
      <c r="E31266" s="120"/>
      <c r="M31266" s="120"/>
      <c r="N31266" s="120"/>
      <c r="U31266" s="121"/>
      <c r="V31266" s="122"/>
      <c r="W31266" s="123"/>
      <c r="AC31266" s="123"/>
    </row>
    <row r="31267" spans="5:29" s="2" customFormat="1">
      <c r="E31267" s="120"/>
      <c r="M31267" s="120"/>
      <c r="N31267" s="120"/>
      <c r="U31267" s="121"/>
      <c r="V31267" s="122"/>
      <c r="W31267" s="123"/>
      <c r="AC31267" s="123"/>
    </row>
    <row r="31268" spans="5:29" s="2" customFormat="1">
      <c r="E31268" s="120"/>
      <c r="M31268" s="120"/>
      <c r="N31268" s="120"/>
      <c r="U31268" s="121"/>
      <c r="V31268" s="122"/>
      <c r="W31268" s="123"/>
      <c r="AC31268" s="123"/>
    </row>
    <row r="31269" spans="5:29" s="2" customFormat="1">
      <c r="E31269" s="120"/>
      <c r="M31269" s="120"/>
      <c r="N31269" s="120"/>
      <c r="U31269" s="121"/>
      <c r="V31269" s="122"/>
      <c r="W31269" s="123"/>
      <c r="AC31269" s="123"/>
    </row>
    <row r="31270" spans="5:29" s="2" customFormat="1">
      <c r="E31270" s="120"/>
      <c r="M31270" s="120"/>
      <c r="N31270" s="120"/>
      <c r="U31270" s="121"/>
      <c r="V31270" s="122"/>
      <c r="W31270" s="123"/>
      <c r="AC31270" s="123"/>
    </row>
    <row r="31271" spans="5:29" s="2" customFormat="1">
      <c r="E31271" s="120"/>
      <c r="M31271" s="120"/>
      <c r="N31271" s="120"/>
      <c r="U31271" s="121"/>
      <c r="V31271" s="122"/>
      <c r="W31271" s="123"/>
      <c r="AC31271" s="123"/>
    </row>
    <row r="31272" spans="5:29" s="2" customFormat="1">
      <c r="E31272" s="120"/>
      <c r="M31272" s="120"/>
      <c r="N31272" s="120"/>
      <c r="U31272" s="121"/>
      <c r="V31272" s="122"/>
      <c r="W31272" s="123"/>
      <c r="AC31272" s="123"/>
    </row>
    <row r="31273" spans="5:29" s="2" customFormat="1">
      <c r="E31273" s="120"/>
      <c r="M31273" s="120"/>
      <c r="N31273" s="120"/>
      <c r="U31273" s="121"/>
      <c r="V31273" s="122"/>
      <c r="W31273" s="123"/>
      <c r="AC31273" s="123"/>
    </row>
    <row r="31274" spans="5:29" s="2" customFormat="1">
      <c r="E31274" s="120"/>
      <c r="M31274" s="120"/>
      <c r="N31274" s="120"/>
      <c r="U31274" s="121"/>
      <c r="V31274" s="122"/>
      <c r="W31274" s="123"/>
      <c r="AC31274" s="123"/>
    </row>
    <row r="31275" spans="5:29" s="2" customFormat="1">
      <c r="E31275" s="120"/>
      <c r="M31275" s="120"/>
      <c r="N31275" s="120"/>
      <c r="U31275" s="121"/>
      <c r="V31275" s="122"/>
      <c r="W31275" s="123"/>
      <c r="AC31275" s="123"/>
    </row>
    <row r="31276" spans="5:29" s="2" customFormat="1">
      <c r="E31276" s="120"/>
      <c r="M31276" s="120"/>
      <c r="N31276" s="120"/>
      <c r="U31276" s="121"/>
      <c r="V31276" s="122"/>
      <c r="W31276" s="123"/>
      <c r="AC31276" s="123"/>
    </row>
    <row r="31277" spans="5:29" s="2" customFormat="1">
      <c r="E31277" s="120"/>
      <c r="M31277" s="120"/>
      <c r="N31277" s="120"/>
      <c r="U31277" s="121"/>
      <c r="V31277" s="122"/>
      <c r="W31277" s="123"/>
      <c r="AC31277" s="123"/>
    </row>
    <row r="31278" spans="5:29" s="2" customFormat="1">
      <c r="E31278" s="120"/>
      <c r="M31278" s="120"/>
      <c r="N31278" s="120"/>
      <c r="U31278" s="121"/>
      <c r="V31278" s="122"/>
      <c r="W31278" s="123"/>
      <c r="AC31278" s="123"/>
    </row>
    <row r="31279" spans="5:29" s="2" customFormat="1">
      <c r="E31279" s="120"/>
      <c r="M31279" s="120"/>
      <c r="N31279" s="120"/>
      <c r="U31279" s="121"/>
      <c r="V31279" s="122"/>
      <c r="W31279" s="123"/>
      <c r="AC31279" s="123"/>
    </row>
    <row r="31280" spans="5:29" s="2" customFormat="1">
      <c r="E31280" s="120"/>
      <c r="M31280" s="120"/>
      <c r="N31280" s="120"/>
      <c r="U31280" s="121"/>
      <c r="V31280" s="122"/>
      <c r="W31280" s="123"/>
      <c r="AC31280" s="123"/>
    </row>
    <row r="31281" spans="5:29" s="2" customFormat="1">
      <c r="E31281" s="120"/>
      <c r="M31281" s="120"/>
      <c r="N31281" s="120"/>
      <c r="U31281" s="121"/>
      <c r="V31281" s="122"/>
      <c r="W31281" s="123"/>
      <c r="AC31281" s="123"/>
    </row>
    <row r="31282" spans="5:29" s="2" customFormat="1">
      <c r="E31282" s="120"/>
      <c r="M31282" s="120"/>
      <c r="N31282" s="120"/>
      <c r="U31282" s="121"/>
      <c r="V31282" s="122"/>
      <c r="W31282" s="123"/>
      <c r="AC31282" s="123"/>
    </row>
    <row r="31283" spans="5:29" s="2" customFormat="1">
      <c r="E31283" s="120"/>
      <c r="M31283" s="120"/>
      <c r="N31283" s="120"/>
      <c r="U31283" s="121"/>
      <c r="V31283" s="122"/>
      <c r="W31283" s="123"/>
      <c r="AC31283" s="123"/>
    </row>
    <row r="31284" spans="5:29" s="2" customFormat="1">
      <c r="E31284" s="120"/>
      <c r="M31284" s="120"/>
      <c r="N31284" s="120"/>
      <c r="U31284" s="121"/>
      <c r="V31284" s="122"/>
      <c r="W31284" s="123"/>
      <c r="AC31284" s="123"/>
    </row>
    <row r="31285" spans="5:29" s="2" customFormat="1">
      <c r="E31285" s="120"/>
      <c r="M31285" s="120"/>
      <c r="N31285" s="120"/>
      <c r="U31285" s="121"/>
      <c r="V31285" s="122"/>
      <c r="W31285" s="123"/>
      <c r="AC31285" s="123"/>
    </row>
    <row r="31286" spans="5:29" s="2" customFormat="1">
      <c r="E31286" s="120"/>
      <c r="M31286" s="120"/>
      <c r="N31286" s="120"/>
      <c r="U31286" s="121"/>
      <c r="V31286" s="122"/>
      <c r="W31286" s="123"/>
      <c r="AC31286" s="123"/>
    </row>
    <row r="31287" spans="5:29" s="2" customFormat="1">
      <c r="E31287" s="120"/>
      <c r="M31287" s="120"/>
      <c r="N31287" s="120"/>
      <c r="U31287" s="121"/>
      <c r="V31287" s="122"/>
      <c r="W31287" s="123"/>
      <c r="AC31287" s="123"/>
    </row>
    <row r="31288" spans="5:29" s="2" customFormat="1">
      <c r="E31288" s="120"/>
      <c r="M31288" s="120"/>
      <c r="N31288" s="120"/>
      <c r="U31288" s="121"/>
      <c r="V31288" s="122"/>
      <c r="W31288" s="123"/>
      <c r="AC31288" s="123"/>
    </row>
    <row r="31289" spans="5:29" s="2" customFormat="1">
      <c r="E31289" s="120"/>
      <c r="M31289" s="120"/>
      <c r="N31289" s="120"/>
      <c r="U31289" s="121"/>
      <c r="V31289" s="122"/>
      <c r="W31289" s="123"/>
      <c r="AC31289" s="123"/>
    </row>
    <row r="31290" spans="5:29" s="2" customFormat="1">
      <c r="E31290" s="120"/>
      <c r="M31290" s="120"/>
      <c r="N31290" s="120"/>
      <c r="U31290" s="121"/>
      <c r="V31290" s="122"/>
      <c r="W31290" s="123"/>
      <c r="AC31290" s="123"/>
    </row>
    <row r="31291" spans="5:29" s="2" customFormat="1">
      <c r="E31291" s="120"/>
      <c r="M31291" s="120"/>
      <c r="N31291" s="120"/>
      <c r="U31291" s="121"/>
      <c r="V31291" s="122"/>
      <c r="W31291" s="123"/>
      <c r="AC31291" s="123"/>
    </row>
    <row r="31292" spans="5:29" s="2" customFormat="1">
      <c r="E31292" s="120"/>
      <c r="M31292" s="120"/>
      <c r="N31292" s="120"/>
      <c r="U31292" s="121"/>
      <c r="V31292" s="122"/>
      <c r="W31292" s="123"/>
      <c r="AC31292" s="123"/>
    </row>
    <row r="31293" spans="5:29" s="2" customFormat="1">
      <c r="E31293" s="120"/>
      <c r="M31293" s="120"/>
      <c r="N31293" s="120"/>
      <c r="U31293" s="121"/>
      <c r="V31293" s="122"/>
      <c r="W31293" s="123"/>
      <c r="AC31293" s="123"/>
    </row>
    <row r="31294" spans="5:29" s="2" customFormat="1">
      <c r="E31294" s="120"/>
      <c r="M31294" s="120"/>
      <c r="N31294" s="120"/>
      <c r="U31294" s="121"/>
      <c r="V31294" s="122"/>
      <c r="W31294" s="123"/>
      <c r="AC31294" s="123"/>
    </row>
    <row r="31295" spans="5:29" s="2" customFormat="1">
      <c r="E31295" s="120"/>
      <c r="M31295" s="120"/>
      <c r="N31295" s="120"/>
      <c r="U31295" s="121"/>
      <c r="V31295" s="122"/>
      <c r="W31295" s="123"/>
      <c r="AC31295" s="123"/>
    </row>
    <row r="31296" spans="5:29" s="2" customFormat="1">
      <c r="E31296" s="120"/>
      <c r="M31296" s="120"/>
      <c r="N31296" s="120"/>
      <c r="U31296" s="121"/>
      <c r="V31296" s="122"/>
      <c r="W31296" s="123"/>
      <c r="AC31296" s="123"/>
    </row>
    <row r="31297" spans="5:29" s="2" customFormat="1">
      <c r="E31297" s="120"/>
      <c r="M31297" s="120"/>
      <c r="N31297" s="120"/>
      <c r="U31297" s="121"/>
      <c r="V31297" s="122"/>
      <c r="W31297" s="123"/>
      <c r="AC31297" s="123"/>
    </row>
    <row r="31298" spans="5:29" s="2" customFormat="1">
      <c r="E31298" s="120"/>
      <c r="M31298" s="120"/>
      <c r="N31298" s="120"/>
      <c r="U31298" s="121"/>
      <c r="V31298" s="122"/>
      <c r="W31298" s="123"/>
      <c r="AC31298" s="123"/>
    </row>
    <row r="31299" spans="5:29" s="2" customFormat="1">
      <c r="E31299" s="120"/>
      <c r="M31299" s="120"/>
      <c r="N31299" s="120"/>
      <c r="U31299" s="121"/>
      <c r="V31299" s="122"/>
      <c r="W31299" s="123"/>
      <c r="AC31299" s="123"/>
    </row>
    <row r="31300" spans="5:29" s="2" customFormat="1">
      <c r="E31300" s="120"/>
      <c r="M31300" s="120"/>
      <c r="N31300" s="120"/>
      <c r="U31300" s="121"/>
      <c r="V31300" s="122"/>
      <c r="W31300" s="123"/>
      <c r="AC31300" s="123"/>
    </row>
    <row r="31301" spans="5:29" s="2" customFormat="1">
      <c r="E31301" s="120"/>
      <c r="M31301" s="120"/>
      <c r="N31301" s="120"/>
      <c r="U31301" s="121"/>
      <c r="V31301" s="122"/>
      <c r="W31301" s="123"/>
      <c r="AC31301" s="123"/>
    </row>
    <row r="31302" spans="5:29" s="2" customFormat="1">
      <c r="E31302" s="120"/>
      <c r="M31302" s="120"/>
      <c r="N31302" s="120"/>
      <c r="U31302" s="121"/>
      <c r="V31302" s="122"/>
      <c r="W31302" s="123"/>
      <c r="AC31302" s="123"/>
    </row>
    <row r="31303" spans="5:29" s="2" customFormat="1">
      <c r="E31303" s="120"/>
      <c r="M31303" s="120"/>
      <c r="N31303" s="120"/>
      <c r="U31303" s="121"/>
      <c r="V31303" s="122"/>
      <c r="W31303" s="123"/>
      <c r="AC31303" s="123"/>
    </row>
    <row r="31304" spans="5:29" s="2" customFormat="1">
      <c r="E31304" s="120"/>
      <c r="M31304" s="120"/>
      <c r="N31304" s="120"/>
      <c r="U31304" s="121"/>
      <c r="V31304" s="122"/>
      <c r="W31304" s="123"/>
      <c r="AC31304" s="123"/>
    </row>
    <row r="31305" spans="5:29" s="2" customFormat="1">
      <c r="E31305" s="120"/>
      <c r="M31305" s="120"/>
      <c r="N31305" s="120"/>
      <c r="U31305" s="121"/>
      <c r="V31305" s="122"/>
      <c r="W31305" s="123"/>
      <c r="AC31305" s="123"/>
    </row>
    <row r="31306" spans="5:29" s="2" customFormat="1">
      <c r="E31306" s="120"/>
      <c r="M31306" s="120"/>
      <c r="N31306" s="120"/>
      <c r="U31306" s="121"/>
      <c r="V31306" s="122"/>
      <c r="W31306" s="123"/>
      <c r="AC31306" s="123"/>
    </row>
    <row r="31307" spans="5:29" s="2" customFormat="1">
      <c r="E31307" s="120"/>
      <c r="M31307" s="120"/>
      <c r="N31307" s="120"/>
      <c r="U31307" s="121"/>
      <c r="V31307" s="122"/>
      <c r="W31307" s="123"/>
      <c r="AC31307" s="123"/>
    </row>
    <row r="31308" spans="5:29" s="2" customFormat="1">
      <c r="E31308" s="120"/>
      <c r="M31308" s="120"/>
      <c r="N31308" s="120"/>
      <c r="U31308" s="121"/>
      <c r="V31308" s="122"/>
      <c r="W31308" s="123"/>
      <c r="AC31308" s="123"/>
    </row>
    <row r="31309" spans="5:29" s="2" customFormat="1">
      <c r="E31309" s="120"/>
      <c r="M31309" s="120"/>
      <c r="N31309" s="120"/>
      <c r="U31309" s="121"/>
      <c r="V31309" s="122"/>
      <c r="W31309" s="123"/>
      <c r="AC31309" s="123"/>
    </row>
    <row r="31310" spans="5:29" s="2" customFormat="1">
      <c r="E31310" s="120"/>
      <c r="M31310" s="120"/>
      <c r="N31310" s="120"/>
      <c r="U31310" s="121"/>
      <c r="V31310" s="122"/>
      <c r="W31310" s="123"/>
      <c r="AC31310" s="123"/>
    </row>
    <row r="31311" spans="5:29" s="2" customFormat="1">
      <c r="E31311" s="120"/>
      <c r="M31311" s="120"/>
      <c r="N31311" s="120"/>
      <c r="U31311" s="121"/>
      <c r="V31311" s="122"/>
      <c r="W31311" s="123"/>
      <c r="AC31311" s="123"/>
    </row>
    <row r="31312" spans="5:29" s="2" customFormat="1">
      <c r="E31312" s="120"/>
      <c r="M31312" s="120"/>
      <c r="N31312" s="120"/>
      <c r="U31312" s="121"/>
      <c r="V31312" s="122"/>
      <c r="W31312" s="123"/>
      <c r="AC31312" s="123"/>
    </row>
    <row r="31313" spans="5:29" s="2" customFormat="1">
      <c r="E31313" s="120"/>
      <c r="M31313" s="120"/>
      <c r="N31313" s="120"/>
      <c r="U31313" s="121"/>
      <c r="V31313" s="122"/>
      <c r="W31313" s="123"/>
      <c r="AC31313" s="123"/>
    </row>
    <row r="31314" spans="5:29" s="2" customFormat="1">
      <c r="E31314" s="120"/>
      <c r="M31314" s="120"/>
      <c r="N31314" s="120"/>
      <c r="U31314" s="121"/>
      <c r="V31314" s="122"/>
      <c r="W31314" s="123"/>
      <c r="AC31314" s="123"/>
    </row>
    <row r="31315" spans="5:29" s="2" customFormat="1">
      <c r="E31315" s="120"/>
      <c r="M31315" s="120"/>
      <c r="N31315" s="120"/>
      <c r="U31315" s="121"/>
      <c r="V31315" s="122"/>
      <c r="W31315" s="123"/>
      <c r="AC31315" s="123"/>
    </row>
    <row r="31316" spans="5:29" s="2" customFormat="1">
      <c r="E31316" s="120"/>
      <c r="M31316" s="120"/>
      <c r="N31316" s="120"/>
      <c r="U31316" s="121"/>
      <c r="V31316" s="122"/>
      <c r="W31316" s="123"/>
      <c r="AC31316" s="123"/>
    </row>
    <row r="31317" spans="5:29" s="2" customFormat="1">
      <c r="E31317" s="120"/>
      <c r="M31317" s="120"/>
      <c r="N31317" s="120"/>
      <c r="U31317" s="121"/>
      <c r="V31317" s="122"/>
      <c r="W31317" s="123"/>
      <c r="AC31317" s="123"/>
    </row>
    <row r="31318" spans="5:29" s="2" customFormat="1">
      <c r="E31318" s="120"/>
      <c r="M31318" s="120"/>
      <c r="N31318" s="120"/>
      <c r="U31318" s="121"/>
      <c r="V31318" s="122"/>
      <c r="W31318" s="123"/>
      <c r="AC31318" s="123"/>
    </row>
    <row r="31319" spans="5:29" s="2" customFormat="1">
      <c r="E31319" s="120"/>
      <c r="M31319" s="120"/>
      <c r="N31319" s="120"/>
      <c r="U31319" s="121"/>
      <c r="V31319" s="122"/>
      <c r="W31319" s="123"/>
      <c r="AC31319" s="123"/>
    </row>
    <row r="31320" spans="5:29" s="2" customFormat="1">
      <c r="E31320" s="120"/>
      <c r="M31320" s="120"/>
      <c r="N31320" s="120"/>
      <c r="U31320" s="121"/>
      <c r="V31320" s="122"/>
      <c r="W31320" s="123"/>
      <c r="AC31320" s="123"/>
    </row>
    <row r="31321" spans="5:29" s="2" customFormat="1">
      <c r="E31321" s="120"/>
      <c r="M31321" s="120"/>
      <c r="N31321" s="120"/>
      <c r="U31321" s="121"/>
      <c r="V31321" s="122"/>
      <c r="W31321" s="123"/>
      <c r="AC31321" s="123"/>
    </row>
    <row r="31322" spans="5:29" s="2" customFormat="1">
      <c r="E31322" s="120"/>
      <c r="M31322" s="120"/>
      <c r="N31322" s="120"/>
      <c r="U31322" s="121"/>
      <c r="V31322" s="122"/>
      <c r="W31322" s="123"/>
      <c r="AC31322" s="123"/>
    </row>
    <row r="31323" spans="5:29" s="2" customFormat="1">
      <c r="E31323" s="120"/>
      <c r="M31323" s="120"/>
      <c r="N31323" s="120"/>
      <c r="U31323" s="121"/>
      <c r="V31323" s="122"/>
      <c r="W31323" s="123"/>
      <c r="AC31323" s="123"/>
    </row>
    <row r="31324" spans="5:29" s="2" customFormat="1">
      <c r="E31324" s="120"/>
      <c r="M31324" s="120"/>
      <c r="N31324" s="120"/>
      <c r="U31324" s="121"/>
      <c r="V31324" s="122"/>
      <c r="W31324" s="123"/>
      <c r="AC31324" s="123"/>
    </row>
    <row r="31325" spans="5:29" s="2" customFormat="1">
      <c r="E31325" s="120"/>
      <c r="M31325" s="120"/>
      <c r="N31325" s="120"/>
      <c r="U31325" s="121"/>
      <c r="V31325" s="122"/>
      <c r="W31325" s="123"/>
      <c r="AC31325" s="123"/>
    </row>
    <row r="31326" spans="5:29" s="2" customFormat="1">
      <c r="E31326" s="120"/>
      <c r="M31326" s="120"/>
      <c r="N31326" s="120"/>
      <c r="U31326" s="121"/>
      <c r="V31326" s="122"/>
      <c r="W31326" s="123"/>
      <c r="AC31326" s="123"/>
    </row>
    <row r="31327" spans="5:29" s="2" customFormat="1">
      <c r="E31327" s="120"/>
      <c r="M31327" s="120"/>
      <c r="N31327" s="120"/>
      <c r="U31327" s="121"/>
      <c r="V31327" s="122"/>
      <c r="W31327" s="123"/>
      <c r="AC31327" s="123"/>
    </row>
    <row r="31328" spans="5:29" s="2" customFormat="1">
      <c r="E31328" s="120"/>
      <c r="M31328" s="120"/>
      <c r="N31328" s="120"/>
      <c r="U31328" s="121"/>
      <c r="V31328" s="122"/>
      <c r="W31328" s="123"/>
      <c r="AC31328" s="123"/>
    </row>
    <row r="31329" spans="5:29" s="2" customFormat="1">
      <c r="E31329" s="120"/>
      <c r="M31329" s="120"/>
      <c r="N31329" s="120"/>
      <c r="U31329" s="121"/>
      <c r="V31329" s="122"/>
      <c r="W31329" s="123"/>
      <c r="AC31329" s="123"/>
    </row>
    <row r="31330" spans="5:29" s="2" customFormat="1">
      <c r="E31330" s="120"/>
      <c r="M31330" s="120"/>
      <c r="N31330" s="120"/>
      <c r="U31330" s="121"/>
      <c r="V31330" s="122"/>
      <c r="W31330" s="123"/>
      <c r="AC31330" s="123"/>
    </row>
    <row r="31331" spans="5:29" s="2" customFormat="1">
      <c r="E31331" s="120"/>
      <c r="M31331" s="120"/>
      <c r="N31331" s="120"/>
      <c r="U31331" s="121"/>
      <c r="V31331" s="122"/>
      <c r="W31331" s="123"/>
      <c r="AC31331" s="123"/>
    </row>
    <row r="31332" spans="5:29" s="2" customFormat="1">
      <c r="E31332" s="120"/>
      <c r="M31332" s="120"/>
      <c r="N31332" s="120"/>
      <c r="U31332" s="121"/>
      <c r="V31332" s="122"/>
      <c r="W31332" s="123"/>
      <c r="AC31332" s="123"/>
    </row>
    <row r="31333" spans="5:29" s="2" customFormat="1">
      <c r="E31333" s="120"/>
      <c r="M31333" s="120"/>
      <c r="N31333" s="120"/>
      <c r="U31333" s="121"/>
      <c r="V31333" s="122"/>
      <c r="W31333" s="123"/>
      <c r="AC31333" s="123"/>
    </row>
    <row r="31334" spans="5:29" s="2" customFormat="1">
      <c r="E31334" s="120"/>
      <c r="M31334" s="120"/>
      <c r="N31334" s="120"/>
      <c r="U31334" s="121"/>
      <c r="V31334" s="122"/>
      <c r="W31334" s="123"/>
      <c r="AC31334" s="123"/>
    </row>
    <row r="31335" spans="5:29" s="2" customFormat="1">
      <c r="E31335" s="120"/>
      <c r="M31335" s="120"/>
      <c r="N31335" s="120"/>
      <c r="U31335" s="121"/>
      <c r="V31335" s="122"/>
      <c r="W31335" s="123"/>
      <c r="AC31335" s="123"/>
    </row>
    <row r="31336" spans="5:29" s="2" customFormat="1">
      <c r="E31336" s="120"/>
      <c r="M31336" s="120"/>
      <c r="N31336" s="120"/>
      <c r="U31336" s="121"/>
      <c r="V31336" s="122"/>
      <c r="W31336" s="123"/>
      <c r="AC31336" s="123"/>
    </row>
    <row r="31337" spans="5:29" s="2" customFormat="1">
      <c r="E31337" s="120"/>
      <c r="M31337" s="120"/>
      <c r="N31337" s="120"/>
      <c r="U31337" s="121"/>
      <c r="V31337" s="122"/>
      <c r="W31337" s="123"/>
      <c r="AC31337" s="123"/>
    </row>
    <row r="31338" spans="5:29" s="2" customFormat="1">
      <c r="E31338" s="120"/>
      <c r="M31338" s="120"/>
      <c r="N31338" s="120"/>
      <c r="U31338" s="121"/>
      <c r="V31338" s="122"/>
      <c r="W31338" s="123"/>
      <c r="AC31338" s="123"/>
    </row>
    <row r="31339" spans="5:29" s="2" customFormat="1">
      <c r="E31339" s="120"/>
      <c r="M31339" s="120"/>
      <c r="N31339" s="120"/>
      <c r="U31339" s="121"/>
      <c r="V31339" s="122"/>
      <c r="W31339" s="123"/>
      <c r="AC31339" s="123"/>
    </row>
    <row r="31340" spans="5:29" s="2" customFormat="1">
      <c r="E31340" s="120"/>
      <c r="M31340" s="120"/>
      <c r="N31340" s="120"/>
      <c r="U31340" s="121"/>
      <c r="V31340" s="122"/>
      <c r="W31340" s="123"/>
      <c r="AC31340" s="123"/>
    </row>
    <row r="31341" spans="5:29" s="2" customFormat="1">
      <c r="E31341" s="120"/>
      <c r="M31341" s="120"/>
      <c r="N31341" s="120"/>
      <c r="U31341" s="121"/>
      <c r="V31341" s="122"/>
      <c r="W31341" s="123"/>
      <c r="AC31341" s="123"/>
    </row>
    <row r="31342" spans="5:29" s="2" customFormat="1">
      <c r="E31342" s="120"/>
      <c r="M31342" s="120"/>
      <c r="N31342" s="120"/>
      <c r="U31342" s="121"/>
      <c r="V31342" s="122"/>
      <c r="W31342" s="123"/>
      <c r="AC31342" s="123"/>
    </row>
    <row r="31343" spans="5:29" s="2" customFormat="1">
      <c r="E31343" s="120"/>
      <c r="M31343" s="120"/>
      <c r="N31343" s="120"/>
      <c r="U31343" s="121"/>
      <c r="V31343" s="122"/>
      <c r="W31343" s="123"/>
      <c r="AC31343" s="123"/>
    </row>
    <row r="31344" spans="5:29" s="2" customFormat="1">
      <c r="E31344" s="120"/>
      <c r="M31344" s="120"/>
      <c r="N31344" s="120"/>
      <c r="U31344" s="121"/>
      <c r="V31344" s="122"/>
      <c r="W31344" s="123"/>
      <c r="AC31344" s="123"/>
    </row>
    <row r="31345" spans="5:29" s="2" customFormat="1">
      <c r="E31345" s="120"/>
      <c r="M31345" s="120"/>
      <c r="N31345" s="120"/>
      <c r="U31345" s="121"/>
      <c r="V31345" s="122"/>
      <c r="W31345" s="123"/>
      <c r="AC31345" s="123"/>
    </row>
    <row r="31346" spans="5:29" s="2" customFormat="1">
      <c r="E31346" s="120"/>
      <c r="M31346" s="120"/>
      <c r="N31346" s="120"/>
      <c r="U31346" s="121"/>
      <c r="V31346" s="122"/>
      <c r="W31346" s="123"/>
      <c r="AC31346" s="123"/>
    </row>
    <row r="31347" spans="5:29" s="2" customFormat="1">
      <c r="E31347" s="120"/>
      <c r="M31347" s="120"/>
      <c r="N31347" s="120"/>
      <c r="U31347" s="121"/>
      <c r="V31347" s="122"/>
      <c r="W31347" s="123"/>
      <c r="AC31347" s="123"/>
    </row>
    <row r="31348" spans="5:29" s="2" customFormat="1">
      <c r="E31348" s="120"/>
      <c r="M31348" s="120"/>
      <c r="N31348" s="120"/>
      <c r="U31348" s="121"/>
      <c r="V31348" s="122"/>
      <c r="W31348" s="123"/>
      <c r="AC31348" s="123"/>
    </row>
    <row r="31349" spans="5:29" s="2" customFormat="1">
      <c r="E31349" s="120"/>
      <c r="M31349" s="120"/>
      <c r="N31349" s="120"/>
      <c r="U31349" s="121"/>
      <c r="V31349" s="122"/>
      <c r="W31349" s="123"/>
      <c r="AC31349" s="123"/>
    </row>
    <row r="31350" spans="5:29" s="2" customFormat="1">
      <c r="E31350" s="120"/>
      <c r="M31350" s="120"/>
      <c r="N31350" s="120"/>
      <c r="U31350" s="121"/>
      <c r="V31350" s="122"/>
      <c r="W31350" s="123"/>
      <c r="AC31350" s="123"/>
    </row>
    <row r="31351" spans="5:29" s="2" customFormat="1">
      <c r="E31351" s="120"/>
      <c r="M31351" s="120"/>
      <c r="N31351" s="120"/>
      <c r="U31351" s="121"/>
      <c r="V31351" s="122"/>
      <c r="W31351" s="123"/>
      <c r="AC31351" s="123"/>
    </row>
    <row r="31352" spans="5:29" s="2" customFormat="1">
      <c r="E31352" s="120"/>
      <c r="M31352" s="120"/>
      <c r="N31352" s="120"/>
      <c r="U31352" s="121"/>
      <c r="V31352" s="122"/>
      <c r="W31352" s="123"/>
      <c r="AC31352" s="123"/>
    </row>
    <row r="31353" spans="5:29" s="2" customFormat="1">
      <c r="E31353" s="120"/>
      <c r="M31353" s="120"/>
      <c r="N31353" s="120"/>
      <c r="U31353" s="121"/>
      <c r="V31353" s="122"/>
      <c r="W31353" s="123"/>
      <c r="AC31353" s="123"/>
    </row>
    <row r="31354" spans="5:29" s="2" customFormat="1">
      <c r="E31354" s="120"/>
      <c r="M31354" s="120"/>
      <c r="N31354" s="120"/>
      <c r="U31354" s="121"/>
      <c r="V31354" s="122"/>
      <c r="W31354" s="123"/>
      <c r="AC31354" s="123"/>
    </row>
    <row r="31355" spans="5:29" s="2" customFormat="1">
      <c r="E31355" s="120"/>
      <c r="M31355" s="120"/>
      <c r="N31355" s="120"/>
      <c r="U31355" s="121"/>
      <c r="V31355" s="122"/>
      <c r="W31355" s="123"/>
      <c r="AC31355" s="123"/>
    </row>
    <row r="31356" spans="5:29" s="2" customFormat="1">
      <c r="E31356" s="120"/>
      <c r="M31356" s="120"/>
      <c r="N31356" s="120"/>
      <c r="U31356" s="121"/>
      <c r="V31356" s="122"/>
      <c r="W31356" s="123"/>
      <c r="AC31356" s="123"/>
    </row>
    <row r="31357" spans="5:29" s="2" customFormat="1">
      <c r="E31357" s="120"/>
      <c r="M31357" s="120"/>
      <c r="N31357" s="120"/>
      <c r="U31357" s="121"/>
      <c r="V31357" s="122"/>
      <c r="W31357" s="123"/>
      <c r="AC31357" s="123"/>
    </row>
    <row r="31358" spans="5:29" s="2" customFormat="1">
      <c r="E31358" s="120"/>
      <c r="M31358" s="120"/>
      <c r="N31358" s="120"/>
      <c r="U31358" s="121"/>
      <c r="V31358" s="122"/>
      <c r="W31358" s="123"/>
      <c r="AC31358" s="123"/>
    </row>
    <row r="31359" spans="5:29" s="2" customFormat="1">
      <c r="E31359" s="120"/>
      <c r="M31359" s="120"/>
      <c r="N31359" s="120"/>
      <c r="U31359" s="121"/>
      <c r="V31359" s="122"/>
      <c r="W31359" s="123"/>
      <c r="AC31359" s="123"/>
    </row>
    <row r="31360" spans="5:29" s="2" customFormat="1">
      <c r="E31360" s="120"/>
      <c r="M31360" s="120"/>
      <c r="N31360" s="120"/>
      <c r="U31360" s="121"/>
      <c r="V31360" s="122"/>
      <c r="W31360" s="123"/>
      <c r="AC31360" s="123"/>
    </row>
    <row r="31361" spans="5:29" s="2" customFormat="1">
      <c r="E31361" s="120"/>
      <c r="M31361" s="120"/>
      <c r="N31361" s="120"/>
      <c r="U31361" s="121"/>
      <c r="V31361" s="122"/>
      <c r="W31361" s="123"/>
      <c r="AC31361" s="123"/>
    </row>
    <row r="31362" spans="5:29" s="2" customFormat="1">
      <c r="E31362" s="120"/>
      <c r="M31362" s="120"/>
      <c r="N31362" s="120"/>
      <c r="U31362" s="121"/>
      <c r="V31362" s="122"/>
      <c r="W31362" s="123"/>
      <c r="AC31362" s="123"/>
    </row>
    <row r="31363" spans="5:29" s="2" customFormat="1">
      <c r="E31363" s="120"/>
      <c r="M31363" s="120"/>
      <c r="N31363" s="120"/>
      <c r="U31363" s="121"/>
      <c r="V31363" s="122"/>
      <c r="W31363" s="123"/>
      <c r="AC31363" s="123"/>
    </row>
    <row r="31364" spans="5:29" s="2" customFormat="1">
      <c r="E31364" s="120"/>
      <c r="M31364" s="120"/>
      <c r="N31364" s="120"/>
      <c r="U31364" s="121"/>
      <c r="V31364" s="122"/>
      <c r="W31364" s="123"/>
      <c r="AC31364" s="123"/>
    </row>
    <row r="31365" spans="5:29" s="2" customFormat="1">
      <c r="E31365" s="120"/>
      <c r="M31365" s="120"/>
      <c r="N31365" s="120"/>
      <c r="U31365" s="121"/>
      <c r="V31365" s="122"/>
      <c r="W31365" s="123"/>
      <c r="AC31365" s="123"/>
    </row>
    <row r="31366" spans="5:29" s="2" customFormat="1">
      <c r="E31366" s="120"/>
      <c r="M31366" s="120"/>
      <c r="N31366" s="120"/>
      <c r="U31366" s="121"/>
      <c r="V31366" s="122"/>
      <c r="W31366" s="123"/>
      <c r="AC31366" s="123"/>
    </row>
    <row r="31367" spans="5:29" s="2" customFormat="1">
      <c r="E31367" s="120"/>
      <c r="M31367" s="120"/>
      <c r="N31367" s="120"/>
      <c r="U31367" s="121"/>
      <c r="V31367" s="122"/>
      <c r="W31367" s="123"/>
      <c r="AC31367" s="123"/>
    </row>
    <row r="31368" spans="5:29" s="2" customFormat="1">
      <c r="E31368" s="120"/>
      <c r="M31368" s="120"/>
      <c r="N31368" s="120"/>
      <c r="U31368" s="121"/>
      <c r="V31368" s="122"/>
      <c r="W31368" s="123"/>
      <c r="AC31368" s="123"/>
    </row>
    <row r="31369" spans="5:29" s="2" customFormat="1">
      <c r="E31369" s="120"/>
      <c r="M31369" s="120"/>
      <c r="N31369" s="120"/>
      <c r="U31369" s="121"/>
      <c r="V31369" s="122"/>
      <c r="W31369" s="123"/>
      <c r="AC31369" s="123"/>
    </row>
    <row r="31370" spans="5:29" s="2" customFormat="1">
      <c r="E31370" s="120"/>
      <c r="M31370" s="120"/>
      <c r="N31370" s="120"/>
      <c r="U31370" s="121"/>
      <c r="V31370" s="122"/>
      <c r="W31370" s="123"/>
      <c r="AC31370" s="123"/>
    </row>
    <row r="31371" spans="5:29" s="2" customFormat="1">
      <c r="E31371" s="120"/>
      <c r="M31371" s="120"/>
      <c r="N31371" s="120"/>
      <c r="U31371" s="121"/>
      <c r="V31371" s="122"/>
      <c r="W31371" s="123"/>
      <c r="AC31371" s="123"/>
    </row>
    <row r="31372" spans="5:29" s="2" customFormat="1">
      <c r="E31372" s="120"/>
      <c r="M31372" s="120"/>
      <c r="N31372" s="120"/>
      <c r="U31372" s="121"/>
      <c r="V31372" s="122"/>
      <c r="W31372" s="123"/>
      <c r="AC31372" s="123"/>
    </row>
    <row r="31373" spans="5:29" s="2" customFormat="1">
      <c r="E31373" s="120"/>
      <c r="M31373" s="120"/>
      <c r="N31373" s="120"/>
      <c r="U31373" s="121"/>
      <c r="V31373" s="122"/>
      <c r="W31373" s="123"/>
      <c r="AC31373" s="123"/>
    </row>
    <row r="31374" spans="5:29" s="2" customFormat="1">
      <c r="E31374" s="120"/>
      <c r="M31374" s="120"/>
      <c r="N31374" s="120"/>
      <c r="U31374" s="121"/>
      <c r="V31374" s="122"/>
      <c r="W31374" s="123"/>
      <c r="AC31374" s="123"/>
    </row>
    <row r="31375" spans="5:29" s="2" customFormat="1">
      <c r="E31375" s="120"/>
      <c r="M31375" s="120"/>
      <c r="N31375" s="120"/>
      <c r="U31375" s="121"/>
      <c r="V31375" s="122"/>
      <c r="W31375" s="123"/>
      <c r="AC31375" s="123"/>
    </row>
    <row r="31376" spans="5:29" s="2" customFormat="1">
      <c r="E31376" s="120"/>
      <c r="M31376" s="120"/>
      <c r="N31376" s="120"/>
      <c r="U31376" s="121"/>
      <c r="V31376" s="122"/>
      <c r="W31376" s="123"/>
      <c r="AC31376" s="123"/>
    </row>
    <row r="31377" spans="5:29" s="2" customFormat="1">
      <c r="E31377" s="120"/>
      <c r="M31377" s="120"/>
      <c r="N31377" s="120"/>
      <c r="U31377" s="121"/>
      <c r="V31377" s="122"/>
      <c r="W31377" s="123"/>
      <c r="AC31377" s="123"/>
    </row>
    <row r="31378" spans="5:29" s="2" customFormat="1">
      <c r="E31378" s="120"/>
      <c r="M31378" s="120"/>
      <c r="N31378" s="120"/>
      <c r="U31378" s="121"/>
      <c r="V31378" s="122"/>
      <c r="W31378" s="123"/>
      <c r="AC31378" s="123"/>
    </row>
    <row r="31379" spans="5:29" s="2" customFormat="1">
      <c r="E31379" s="120"/>
      <c r="M31379" s="120"/>
      <c r="N31379" s="120"/>
      <c r="U31379" s="121"/>
      <c r="V31379" s="122"/>
      <c r="W31379" s="123"/>
      <c r="AC31379" s="123"/>
    </row>
    <row r="31380" spans="5:29" s="2" customFormat="1">
      <c r="E31380" s="120"/>
      <c r="M31380" s="120"/>
      <c r="N31380" s="120"/>
      <c r="U31380" s="121"/>
      <c r="V31380" s="122"/>
      <c r="W31380" s="123"/>
      <c r="AC31380" s="123"/>
    </row>
    <row r="31381" spans="5:29" s="2" customFormat="1">
      <c r="E31381" s="120"/>
      <c r="M31381" s="120"/>
      <c r="N31381" s="120"/>
      <c r="U31381" s="121"/>
      <c r="V31381" s="122"/>
      <c r="W31381" s="123"/>
      <c r="AC31381" s="123"/>
    </row>
    <row r="31382" spans="5:29" s="2" customFormat="1">
      <c r="E31382" s="120"/>
      <c r="M31382" s="120"/>
      <c r="N31382" s="120"/>
      <c r="U31382" s="121"/>
      <c r="V31382" s="122"/>
      <c r="W31382" s="123"/>
      <c r="AC31382" s="123"/>
    </row>
    <row r="31383" spans="5:29" s="2" customFormat="1">
      <c r="E31383" s="120"/>
      <c r="M31383" s="120"/>
      <c r="N31383" s="120"/>
      <c r="U31383" s="121"/>
      <c r="V31383" s="122"/>
      <c r="W31383" s="123"/>
      <c r="AC31383" s="123"/>
    </row>
    <row r="31384" spans="5:29" s="2" customFormat="1">
      <c r="E31384" s="120"/>
      <c r="M31384" s="120"/>
      <c r="N31384" s="120"/>
      <c r="U31384" s="121"/>
      <c r="V31384" s="122"/>
      <c r="W31384" s="123"/>
      <c r="AC31384" s="123"/>
    </row>
    <row r="31385" spans="5:29" s="2" customFormat="1">
      <c r="E31385" s="120"/>
      <c r="M31385" s="120"/>
      <c r="N31385" s="120"/>
      <c r="U31385" s="121"/>
      <c r="V31385" s="122"/>
      <c r="W31385" s="123"/>
      <c r="AC31385" s="123"/>
    </row>
    <row r="31386" spans="5:29" s="2" customFormat="1">
      <c r="E31386" s="120"/>
      <c r="M31386" s="120"/>
      <c r="N31386" s="120"/>
      <c r="U31386" s="121"/>
      <c r="V31386" s="122"/>
      <c r="W31386" s="123"/>
      <c r="AC31386" s="123"/>
    </row>
    <row r="31387" spans="5:29" s="2" customFormat="1">
      <c r="E31387" s="120"/>
      <c r="M31387" s="120"/>
      <c r="N31387" s="120"/>
      <c r="U31387" s="121"/>
      <c r="V31387" s="122"/>
      <c r="W31387" s="123"/>
      <c r="AC31387" s="123"/>
    </row>
    <row r="31388" spans="5:29" s="2" customFormat="1">
      <c r="E31388" s="120"/>
      <c r="M31388" s="120"/>
      <c r="N31388" s="120"/>
      <c r="U31388" s="121"/>
      <c r="V31388" s="122"/>
      <c r="W31388" s="123"/>
      <c r="AC31388" s="123"/>
    </row>
    <row r="31389" spans="5:29" s="2" customFormat="1">
      <c r="E31389" s="120"/>
      <c r="M31389" s="120"/>
      <c r="N31389" s="120"/>
      <c r="U31389" s="121"/>
      <c r="V31389" s="122"/>
      <c r="W31389" s="123"/>
      <c r="AC31389" s="123"/>
    </row>
    <row r="31390" spans="5:29" s="2" customFormat="1">
      <c r="E31390" s="120"/>
      <c r="M31390" s="120"/>
      <c r="N31390" s="120"/>
      <c r="U31390" s="121"/>
      <c r="V31390" s="122"/>
      <c r="W31390" s="123"/>
      <c r="AC31390" s="123"/>
    </row>
    <row r="31391" spans="5:29" s="2" customFormat="1">
      <c r="E31391" s="120"/>
      <c r="M31391" s="120"/>
      <c r="N31391" s="120"/>
      <c r="U31391" s="121"/>
      <c r="V31391" s="122"/>
      <c r="W31391" s="123"/>
      <c r="AC31391" s="123"/>
    </row>
    <row r="31392" spans="5:29" s="2" customFormat="1">
      <c r="E31392" s="120"/>
      <c r="M31392" s="120"/>
      <c r="N31392" s="120"/>
      <c r="U31392" s="121"/>
      <c r="V31392" s="122"/>
      <c r="W31392" s="123"/>
      <c r="AC31392" s="123"/>
    </row>
    <row r="31393" spans="5:29" s="2" customFormat="1">
      <c r="E31393" s="120"/>
      <c r="M31393" s="120"/>
      <c r="N31393" s="120"/>
      <c r="U31393" s="121"/>
      <c r="V31393" s="122"/>
      <c r="W31393" s="123"/>
      <c r="AC31393" s="123"/>
    </row>
    <row r="31394" spans="5:29" s="2" customFormat="1">
      <c r="E31394" s="120"/>
      <c r="M31394" s="120"/>
      <c r="N31394" s="120"/>
      <c r="U31394" s="121"/>
      <c r="V31394" s="122"/>
      <c r="W31394" s="123"/>
      <c r="AC31394" s="123"/>
    </row>
    <row r="31395" spans="5:29" s="2" customFormat="1">
      <c r="E31395" s="120"/>
      <c r="M31395" s="120"/>
      <c r="N31395" s="120"/>
      <c r="U31395" s="121"/>
      <c r="V31395" s="122"/>
      <c r="W31395" s="123"/>
      <c r="AC31395" s="123"/>
    </row>
    <row r="31396" spans="5:29" s="2" customFormat="1">
      <c r="E31396" s="120"/>
      <c r="M31396" s="120"/>
      <c r="N31396" s="120"/>
      <c r="U31396" s="121"/>
      <c r="V31396" s="122"/>
      <c r="W31396" s="123"/>
      <c r="AC31396" s="123"/>
    </row>
    <row r="31397" spans="5:29" s="2" customFormat="1">
      <c r="E31397" s="120"/>
      <c r="M31397" s="120"/>
      <c r="N31397" s="120"/>
      <c r="U31397" s="121"/>
      <c r="V31397" s="122"/>
      <c r="W31397" s="123"/>
      <c r="AC31397" s="123"/>
    </row>
    <row r="31398" spans="5:29" s="2" customFormat="1">
      <c r="E31398" s="120"/>
      <c r="M31398" s="120"/>
      <c r="N31398" s="120"/>
      <c r="U31398" s="121"/>
      <c r="V31398" s="122"/>
      <c r="W31398" s="123"/>
      <c r="AC31398" s="123"/>
    </row>
    <row r="31399" spans="5:29" s="2" customFormat="1">
      <c r="E31399" s="120"/>
      <c r="M31399" s="120"/>
      <c r="N31399" s="120"/>
      <c r="U31399" s="121"/>
      <c r="V31399" s="122"/>
      <c r="W31399" s="123"/>
      <c r="AC31399" s="123"/>
    </row>
    <row r="31400" spans="5:29" s="2" customFormat="1">
      <c r="E31400" s="120"/>
      <c r="M31400" s="120"/>
      <c r="N31400" s="120"/>
      <c r="U31400" s="121"/>
      <c r="V31400" s="122"/>
      <c r="W31400" s="123"/>
      <c r="AC31400" s="123"/>
    </row>
    <row r="31401" spans="5:29" s="2" customFormat="1">
      <c r="E31401" s="120"/>
      <c r="M31401" s="120"/>
      <c r="N31401" s="120"/>
      <c r="U31401" s="121"/>
      <c r="V31401" s="122"/>
      <c r="W31401" s="123"/>
      <c r="AC31401" s="123"/>
    </row>
    <row r="31402" spans="5:29" s="2" customFormat="1">
      <c r="E31402" s="120"/>
      <c r="M31402" s="120"/>
      <c r="N31402" s="120"/>
      <c r="U31402" s="121"/>
      <c r="V31402" s="122"/>
      <c r="W31402" s="123"/>
      <c r="AC31402" s="123"/>
    </row>
    <row r="31403" spans="5:29" s="2" customFormat="1">
      <c r="E31403" s="120"/>
      <c r="M31403" s="120"/>
      <c r="N31403" s="120"/>
      <c r="U31403" s="121"/>
      <c r="V31403" s="122"/>
      <c r="W31403" s="123"/>
      <c r="AC31403" s="123"/>
    </row>
    <row r="31404" spans="5:29" s="2" customFormat="1">
      <c r="E31404" s="120"/>
      <c r="M31404" s="120"/>
      <c r="N31404" s="120"/>
      <c r="U31404" s="121"/>
      <c r="V31404" s="122"/>
      <c r="W31404" s="123"/>
      <c r="AC31404" s="123"/>
    </row>
    <row r="31405" spans="5:29" s="2" customFormat="1">
      <c r="E31405" s="120"/>
      <c r="M31405" s="120"/>
      <c r="N31405" s="120"/>
      <c r="U31405" s="121"/>
      <c r="V31405" s="122"/>
      <c r="W31405" s="123"/>
      <c r="AC31405" s="123"/>
    </row>
    <row r="31406" spans="5:29" s="2" customFormat="1">
      <c r="E31406" s="120"/>
      <c r="M31406" s="120"/>
      <c r="N31406" s="120"/>
      <c r="U31406" s="121"/>
      <c r="V31406" s="122"/>
      <c r="W31406" s="123"/>
      <c r="AC31406" s="123"/>
    </row>
    <row r="31407" spans="5:29" s="2" customFormat="1">
      <c r="E31407" s="120"/>
      <c r="M31407" s="120"/>
      <c r="N31407" s="120"/>
      <c r="U31407" s="121"/>
      <c r="V31407" s="122"/>
      <c r="W31407" s="123"/>
      <c r="AC31407" s="123"/>
    </row>
    <row r="31408" spans="5:29" s="2" customFormat="1">
      <c r="E31408" s="120"/>
      <c r="M31408" s="120"/>
      <c r="N31408" s="120"/>
      <c r="U31408" s="121"/>
      <c r="V31408" s="122"/>
      <c r="W31408" s="123"/>
      <c r="AC31408" s="123"/>
    </row>
    <row r="31409" spans="5:29" s="2" customFormat="1">
      <c r="E31409" s="120"/>
      <c r="M31409" s="120"/>
      <c r="N31409" s="120"/>
      <c r="U31409" s="121"/>
      <c r="V31409" s="122"/>
      <c r="W31409" s="123"/>
      <c r="AC31409" s="123"/>
    </row>
    <row r="31410" spans="5:29" s="2" customFormat="1">
      <c r="E31410" s="120"/>
      <c r="M31410" s="120"/>
      <c r="N31410" s="120"/>
      <c r="U31410" s="121"/>
      <c r="V31410" s="122"/>
      <c r="W31410" s="123"/>
      <c r="AC31410" s="123"/>
    </row>
    <row r="31411" spans="5:29" s="2" customFormat="1">
      <c r="E31411" s="120"/>
      <c r="M31411" s="120"/>
      <c r="N31411" s="120"/>
      <c r="U31411" s="121"/>
      <c r="V31411" s="122"/>
      <c r="W31411" s="123"/>
      <c r="AC31411" s="123"/>
    </row>
    <row r="31412" spans="5:29" s="2" customFormat="1">
      <c r="E31412" s="120"/>
      <c r="M31412" s="120"/>
      <c r="N31412" s="120"/>
      <c r="U31412" s="121"/>
      <c r="V31412" s="122"/>
      <c r="W31412" s="123"/>
      <c r="AC31412" s="123"/>
    </row>
    <row r="31413" spans="5:29" s="2" customFormat="1">
      <c r="E31413" s="120"/>
      <c r="M31413" s="120"/>
      <c r="N31413" s="120"/>
      <c r="U31413" s="121"/>
      <c r="V31413" s="122"/>
      <c r="W31413" s="123"/>
      <c r="AC31413" s="123"/>
    </row>
    <row r="31414" spans="5:29" s="2" customFormat="1">
      <c r="E31414" s="120"/>
      <c r="M31414" s="120"/>
      <c r="N31414" s="120"/>
      <c r="U31414" s="121"/>
      <c r="V31414" s="122"/>
      <c r="W31414" s="123"/>
      <c r="AC31414" s="123"/>
    </row>
    <row r="31415" spans="5:29" s="2" customFormat="1">
      <c r="E31415" s="120"/>
      <c r="M31415" s="120"/>
      <c r="N31415" s="120"/>
      <c r="U31415" s="121"/>
      <c r="V31415" s="122"/>
      <c r="W31415" s="123"/>
      <c r="AC31415" s="123"/>
    </row>
    <row r="31416" spans="5:29" s="2" customFormat="1">
      <c r="E31416" s="120"/>
      <c r="M31416" s="120"/>
      <c r="N31416" s="120"/>
      <c r="U31416" s="121"/>
      <c r="V31416" s="122"/>
      <c r="W31416" s="123"/>
      <c r="AC31416" s="123"/>
    </row>
    <row r="31417" spans="5:29" s="2" customFormat="1">
      <c r="E31417" s="120"/>
      <c r="M31417" s="120"/>
      <c r="N31417" s="120"/>
      <c r="U31417" s="121"/>
      <c r="V31417" s="122"/>
      <c r="W31417" s="123"/>
      <c r="AC31417" s="123"/>
    </row>
    <row r="31418" spans="5:29" s="2" customFormat="1">
      <c r="E31418" s="120"/>
      <c r="M31418" s="120"/>
      <c r="N31418" s="120"/>
      <c r="U31418" s="121"/>
      <c r="V31418" s="122"/>
      <c r="W31418" s="123"/>
      <c r="AC31418" s="123"/>
    </row>
    <row r="31419" spans="5:29" s="2" customFormat="1">
      <c r="E31419" s="120"/>
      <c r="M31419" s="120"/>
      <c r="N31419" s="120"/>
      <c r="U31419" s="121"/>
      <c r="V31419" s="122"/>
      <c r="W31419" s="123"/>
      <c r="AC31419" s="123"/>
    </row>
    <row r="31420" spans="5:29" s="2" customFormat="1">
      <c r="E31420" s="120"/>
      <c r="M31420" s="120"/>
      <c r="N31420" s="120"/>
      <c r="U31420" s="121"/>
      <c r="V31420" s="122"/>
      <c r="W31420" s="123"/>
      <c r="AC31420" s="123"/>
    </row>
    <row r="31421" spans="5:29" s="2" customFormat="1">
      <c r="E31421" s="120"/>
      <c r="M31421" s="120"/>
      <c r="N31421" s="120"/>
      <c r="U31421" s="121"/>
      <c r="V31421" s="122"/>
      <c r="W31421" s="123"/>
      <c r="AC31421" s="123"/>
    </row>
    <row r="31422" spans="5:29" s="2" customFormat="1">
      <c r="E31422" s="120"/>
      <c r="M31422" s="120"/>
      <c r="N31422" s="120"/>
      <c r="U31422" s="121"/>
      <c r="V31422" s="122"/>
      <c r="W31422" s="123"/>
      <c r="AC31422" s="123"/>
    </row>
    <row r="31423" spans="5:29" s="2" customFormat="1">
      <c r="E31423" s="120"/>
      <c r="M31423" s="120"/>
      <c r="N31423" s="120"/>
      <c r="U31423" s="121"/>
      <c r="V31423" s="122"/>
      <c r="W31423" s="123"/>
      <c r="AC31423" s="123"/>
    </row>
    <row r="31424" spans="5:29" s="2" customFormat="1">
      <c r="E31424" s="120"/>
      <c r="M31424" s="120"/>
      <c r="N31424" s="120"/>
      <c r="U31424" s="121"/>
      <c r="V31424" s="122"/>
      <c r="W31424" s="123"/>
      <c r="AC31424" s="123"/>
    </row>
    <row r="31425" spans="5:29" s="2" customFormat="1">
      <c r="E31425" s="120"/>
      <c r="M31425" s="120"/>
      <c r="N31425" s="120"/>
      <c r="U31425" s="121"/>
      <c r="V31425" s="122"/>
      <c r="W31425" s="123"/>
      <c r="AC31425" s="123"/>
    </row>
    <row r="31426" spans="5:29" s="2" customFormat="1">
      <c r="E31426" s="120"/>
      <c r="M31426" s="120"/>
      <c r="N31426" s="120"/>
      <c r="U31426" s="121"/>
      <c r="V31426" s="122"/>
      <c r="W31426" s="123"/>
      <c r="AC31426" s="123"/>
    </row>
    <row r="31427" spans="5:29" s="2" customFormat="1">
      <c r="E31427" s="120"/>
      <c r="M31427" s="120"/>
      <c r="N31427" s="120"/>
      <c r="U31427" s="121"/>
      <c r="V31427" s="122"/>
      <c r="W31427" s="123"/>
      <c r="AC31427" s="123"/>
    </row>
    <row r="31428" spans="5:29" s="2" customFormat="1">
      <c r="E31428" s="120"/>
      <c r="M31428" s="120"/>
      <c r="N31428" s="120"/>
      <c r="U31428" s="121"/>
      <c r="V31428" s="122"/>
      <c r="W31428" s="123"/>
      <c r="AC31428" s="123"/>
    </row>
    <row r="31429" spans="5:29" s="2" customFormat="1">
      <c r="E31429" s="120"/>
      <c r="M31429" s="120"/>
      <c r="N31429" s="120"/>
      <c r="U31429" s="121"/>
      <c r="V31429" s="122"/>
      <c r="W31429" s="123"/>
      <c r="AC31429" s="123"/>
    </row>
    <row r="31430" spans="5:29" s="2" customFormat="1">
      <c r="E31430" s="120"/>
      <c r="M31430" s="120"/>
      <c r="N31430" s="120"/>
      <c r="U31430" s="121"/>
      <c r="V31430" s="122"/>
      <c r="W31430" s="123"/>
      <c r="AC31430" s="123"/>
    </row>
    <row r="31431" spans="5:29" s="2" customFormat="1">
      <c r="E31431" s="120"/>
      <c r="M31431" s="120"/>
      <c r="N31431" s="120"/>
      <c r="U31431" s="121"/>
      <c r="V31431" s="122"/>
      <c r="W31431" s="123"/>
      <c r="AC31431" s="123"/>
    </row>
    <row r="31432" spans="5:29" s="2" customFormat="1">
      <c r="E31432" s="120"/>
      <c r="M31432" s="120"/>
      <c r="N31432" s="120"/>
      <c r="U31432" s="121"/>
      <c r="V31432" s="122"/>
      <c r="W31432" s="123"/>
      <c r="AC31432" s="123"/>
    </row>
    <row r="31433" spans="5:29" s="2" customFormat="1">
      <c r="E31433" s="120"/>
      <c r="M31433" s="120"/>
      <c r="N31433" s="120"/>
      <c r="U31433" s="121"/>
      <c r="V31433" s="122"/>
      <c r="W31433" s="123"/>
      <c r="AC31433" s="123"/>
    </row>
    <row r="31434" spans="5:29" s="2" customFormat="1">
      <c r="E31434" s="120"/>
      <c r="M31434" s="120"/>
      <c r="N31434" s="120"/>
      <c r="U31434" s="121"/>
      <c r="V31434" s="122"/>
      <c r="W31434" s="123"/>
      <c r="AC31434" s="123"/>
    </row>
    <row r="31435" spans="5:29" s="2" customFormat="1">
      <c r="E31435" s="120"/>
      <c r="M31435" s="120"/>
      <c r="N31435" s="120"/>
      <c r="U31435" s="121"/>
      <c r="V31435" s="122"/>
      <c r="W31435" s="123"/>
      <c r="AC31435" s="123"/>
    </row>
    <row r="31436" spans="5:29" s="2" customFormat="1">
      <c r="E31436" s="120"/>
      <c r="M31436" s="120"/>
      <c r="N31436" s="120"/>
      <c r="U31436" s="121"/>
      <c r="V31436" s="122"/>
      <c r="W31436" s="123"/>
      <c r="AC31436" s="123"/>
    </row>
    <row r="31437" spans="5:29" s="2" customFormat="1">
      <c r="E31437" s="120"/>
      <c r="M31437" s="120"/>
      <c r="N31437" s="120"/>
      <c r="U31437" s="121"/>
      <c r="V31437" s="122"/>
      <c r="W31437" s="123"/>
      <c r="AC31437" s="123"/>
    </row>
    <row r="31438" spans="5:29" s="2" customFormat="1">
      <c r="E31438" s="120"/>
      <c r="M31438" s="120"/>
      <c r="N31438" s="120"/>
      <c r="U31438" s="121"/>
      <c r="V31438" s="122"/>
      <c r="W31438" s="123"/>
      <c r="AC31438" s="123"/>
    </row>
    <row r="31439" spans="5:29" s="2" customFormat="1">
      <c r="E31439" s="120"/>
      <c r="M31439" s="120"/>
      <c r="N31439" s="120"/>
      <c r="U31439" s="121"/>
      <c r="V31439" s="122"/>
      <c r="W31439" s="123"/>
      <c r="AC31439" s="123"/>
    </row>
    <row r="31440" spans="5:29" s="2" customFormat="1">
      <c r="E31440" s="120"/>
      <c r="M31440" s="120"/>
      <c r="N31440" s="120"/>
      <c r="U31440" s="121"/>
      <c r="V31440" s="122"/>
      <c r="W31440" s="123"/>
      <c r="AC31440" s="123"/>
    </row>
    <row r="31441" spans="5:29" s="2" customFormat="1">
      <c r="E31441" s="120"/>
      <c r="M31441" s="120"/>
      <c r="N31441" s="120"/>
      <c r="U31441" s="121"/>
      <c r="V31441" s="122"/>
      <c r="W31441" s="123"/>
      <c r="AC31441" s="123"/>
    </row>
    <row r="31442" spans="5:29" s="2" customFormat="1">
      <c r="E31442" s="120"/>
      <c r="M31442" s="120"/>
      <c r="N31442" s="120"/>
      <c r="U31442" s="121"/>
      <c r="V31442" s="122"/>
      <c r="W31442" s="123"/>
      <c r="AC31442" s="123"/>
    </row>
    <row r="31443" spans="5:29" s="2" customFormat="1">
      <c r="E31443" s="120"/>
      <c r="M31443" s="120"/>
      <c r="N31443" s="120"/>
      <c r="U31443" s="121"/>
      <c r="V31443" s="122"/>
      <c r="W31443" s="123"/>
      <c r="AC31443" s="123"/>
    </row>
    <row r="31444" spans="5:29" s="2" customFormat="1">
      <c r="E31444" s="120"/>
      <c r="M31444" s="120"/>
      <c r="N31444" s="120"/>
      <c r="U31444" s="121"/>
      <c r="V31444" s="122"/>
      <c r="W31444" s="123"/>
      <c r="AC31444" s="123"/>
    </row>
    <row r="31445" spans="5:29" s="2" customFormat="1">
      <c r="E31445" s="120"/>
      <c r="M31445" s="120"/>
      <c r="N31445" s="120"/>
      <c r="U31445" s="121"/>
      <c r="V31445" s="122"/>
      <c r="W31445" s="123"/>
      <c r="AC31445" s="123"/>
    </row>
    <row r="31446" spans="5:29" s="2" customFormat="1">
      <c r="E31446" s="120"/>
      <c r="M31446" s="120"/>
      <c r="N31446" s="120"/>
      <c r="U31446" s="121"/>
      <c r="V31446" s="122"/>
      <c r="W31446" s="123"/>
      <c r="AC31446" s="123"/>
    </row>
    <row r="31447" spans="5:29" s="2" customFormat="1">
      <c r="E31447" s="120"/>
      <c r="M31447" s="120"/>
      <c r="N31447" s="120"/>
      <c r="U31447" s="121"/>
      <c r="V31447" s="122"/>
      <c r="W31447" s="123"/>
      <c r="AC31447" s="123"/>
    </row>
    <row r="31448" spans="5:29" s="2" customFormat="1">
      <c r="E31448" s="120"/>
      <c r="M31448" s="120"/>
      <c r="N31448" s="120"/>
      <c r="U31448" s="121"/>
      <c r="V31448" s="122"/>
      <c r="W31448" s="123"/>
      <c r="AC31448" s="123"/>
    </row>
    <row r="31449" spans="5:29" s="2" customFormat="1">
      <c r="E31449" s="120"/>
      <c r="M31449" s="120"/>
      <c r="N31449" s="120"/>
      <c r="U31449" s="121"/>
      <c r="V31449" s="122"/>
      <c r="W31449" s="123"/>
      <c r="AC31449" s="123"/>
    </row>
    <row r="31450" spans="5:29" s="2" customFormat="1">
      <c r="E31450" s="120"/>
      <c r="M31450" s="120"/>
      <c r="N31450" s="120"/>
      <c r="U31450" s="121"/>
      <c r="V31450" s="122"/>
      <c r="W31450" s="123"/>
      <c r="AC31450" s="123"/>
    </row>
    <row r="31451" spans="5:29" s="2" customFormat="1">
      <c r="E31451" s="120"/>
      <c r="M31451" s="120"/>
      <c r="N31451" s="120"/>
      <c r="U31451" s="121"/>
      <c r="V31451" s="122"/>
      <c r="W31451" s="123"/>
      <c r="AC31451" s="123"/>
    </row>
    <row r="31452" spans="5:29" s="2" customFormat="1">
      <c r="E31452" s="120"/>
      <c r="M31452" s="120"/>
      <c r="N31452" s="120"/>
      <c r="U31452" s="121"/>
      <c r="V31452" s="122"/>
      <c r="W31452" s="123"/>
      <c r="AC31452" s="123"/>
    </row>
    <row r="31453" spans="5:29" s="2" customFormat="1">
      <c r="E31453" s="120"/>
      <c r="M31453" s="120"/>
      <c r="N31453" s="120"/>
      <c r="U31453" s="121"/>
      <c r="V31453" s="122"/>
      <c r="W31453" s="123"/>
      <c r="AC31453" s="123"/>
    </row>
    <row r="31454" spans="5:29" s="2" customFormat="1">
      <c r="E31454" s="120"/>
      <c r="M31454" s="120"/>
      <c r="N31454" s="120"/>
      <c r="U31454" s="121"/>
      <c r="V31454" s="122"/>
      <c r="W31454" s="123"/>
      <c r="AC31454" s="123"/>
    </row>
    <row r="31455" spans="5:29" s="2" customFormat="1">
      <c r="E31455" s="120"/>
      <c r="M31455" s="120"/>
      <c r="N31455" s="120"/>
      <c r="U31455" s="121"/>
      <c r="V31455" s="122"/>
      <c r="W31455" s="123"/>
      <c r="AC31455" s="123"/>
    </row>
    <row r="31456" spans="5:29" s="2" customFormat="1">
      <c r="E31456" s="120"/>
      <c r="M31456" s="120"/>
      <c r="N31456" s="120"/>
      <c r="U31456" s="121"/>
      <c r="V31456" s="122"/>
      <c r="W31456" s="123"/>
      <c r="AC31456" s="123"/>
    </row>
    <row r="31457" spans="5:29" s="2" customFormat="1">
      <c r="E31457" s="120"/>
      <c r="M31457" s="120"/>
      <c r="N31457" s="120"/>
      <c r="U31457" s="121"/>
      <c r="V31457" s="122"/>
      <c r="W31457" s="123"/>
      <c r="AC31457" s="123"/>
    </row>
    <row r="31458" spans="5:29" s="2" customFormat="1">
      <c r="E31458" s="120"/>
      <c r="M31458" s="120"/>
      <c r="N31458" s="120"/>
      <c r="U31458" s="121"/>
      <c r="V31458" s="122"/>
      <c r="W31458" s="123"/>
      <c r="AC31458" s="123"/>
    </row>
    <row r="31459" spans="5:29" s="2" customFormat="1">
      <c r="E31459" s="120"/>
      <c r="M31459" s="120"/>
      <c r="N31459" s="120"/>
      <c r="U31459" s="121"/>
      <c r="V31459" s="122"/>
      <c r="W31459" s="123"/>
      <c r="AC31459" s="123"/>
    </row>
    <row r="31460" spans="5:29" s="2" customFormat="1">
      <c r="E31460" s="120"/>
      <c r="M31460" s="120"/>
      <c r="N31460" s="120"/>
      <c r="U31460" s="121"/>
      <c r="V31460" s="122"/>
      <c r="W31460" s="123"/>
      <c r="AC31460" s="123"/>
    </row>
    <row r="31461" spans="5:29" s="2" customFormat="1">
      <c r="E31461" s="120"/>
      <c r="M31461" s="120"/>
      <c r="N31461" s="120"/>
      <c r="U31461" s="121"/>
      <c r="V31461" s="122"/>
      <c r="W31461" s="123"/>
      <c r="AC31461" s="123"/>
    </row>
    <row r="31462" spans="5:29" s="2" customFormat="1">
      <c r="E31462" s="120"/>
      <c r="M31462" s="120"/>
      <c r="N31462" s="120"/>
      <c r="U31462" s="121"/>
      <c r="V31462" s="122"/>
      <c r="W31462" s="123"/>
      <c r="AC31462" s="123"/>
    </row>
    <row r="31463" spans="5:29" s="2" customFormat="1">
      <c r="E31463" s="120"/>
      <c r="M31463" s="120"/>
      <c r="N31463" s="120"/>
      <c r="U31463" s="121"/>
      <c r="V31463" s="122"/>
      <c r="W31463" s="123"/>
      <c r="AC31463" s="123"/>
    </row>
    <row r="31464" spans="5:29" s="2" customFormat="1">
      <c r="E31464" s="120"/>
      <c r="M31464" s="120"/>
      <c r="N31464" s="120"/>
      <c r="U31464" s="121"/>
      <c r="V31464" s="122"/>
      <c r="W31464" s="123"/>
      <c r="AC31464" s="123"/>
    </row>
    <row r="31465" spans="5:29" s="2" customFormat="1">
      <c r="E31465" s="120"/>
      <c r="M31465" s="120"/>
      <c r="N31465" s="120"/>
      <c r="U31465" s="121"/>
      <c r="V31465" s="122"/>
      <c r="W31465" s="123"/>
      <c r="AC31465" s="123"/>
    </row>
    <row r="31466" spans="5:29" s="2" customFormat="1">
      <c r="E31466" s="120"/>
      <c r="M31466" s="120"/>
      <c r="N31466" s="120"/>
      <c r="U31466" s="121"/>
      <c r="V31466" s="122"/>
      <c r="W31466" s="123"/>
      <c r="AC31466" s="123"/>
    </row>
    <row r="31467" spans="5:29" s="2" customFormat="1">
      <c r="E31467" s="120"/>
      <c r="M31467" s="120"/>
      <c r="N31467" s="120"/>
      <c r="U31467" s="121"/>
      <c r="V31467" s="122"/>
      <c r="W31467" s="123"/>
      <c r="AC31467" s="123"/>
    </row>
    <row r="31468" spans="5:29" s="2" customFormat="1">
      <c r="E31468" s="120"/>
      <c r="M31468" s="120"/>
      <c r="N31468" s="120"/>
      <c r="U31468" s="121"/>
      <c r="V31468" s="122"/>
      <c r="W31468" s="123"/>
      <c r="AC31468" s="123"/>
    </row>
    <row r="31469" spans="5:29" s="2" customFormat="1">
      <c r="E31469" s="120"/>
      <c r="M31469" s="120"/>
      <c r="N31469" s="120"/>
      <c r="U31469" s="121"/>
      <c r="V31469" s="122"/>
      <c r="W31469" s="123"/>
      <c r="AC31469" s="123"/>
    </row>
    <row r="31470" spans="5:29" s="2" customFormat="1">
      <c r="E31470" s="120"/>
      <c r="M31470" s="120"/>
      <c r="N31470" s="120"/>
      <c r="U31470" s="121"/>
      <c r="V31470" s="122"/>
      <c r="W31470" s="123"/>
      <c r="AC31470" s="123"/>
    </row>
    <row r="31471" spans="5:29" s="2" customFormat="1">
      <c r="E31471" s="120"/>
      <c r="M31471" s="120"/>
      <c r="N31471" s="120"/>
      <c r="U31471" s="121"/>
      <c r="V31471" s="122"/>
      <c r="W31471" s="123"/>
      <c r="AC31471" s="123"/>
    </row>
    <row r="31472" spans="5:29" s="2" customFormat="1">
      <c r="E31472" s="120"/>
      <c r="M31472" s="120"/>
      <c r="N31472" s="120"/>
      <c r="U31472" s="121"/>
      <c r="V31472" s="122"/>
      <c r="W31472" s="123"/>
      <c r="AC31472" s="123"/>
    </row>
    <row r="31473" spans="5:29" s="2" customFormat="1">
      <c r="E31473" s="120"/>
      <c r="M31473" s="120"/>
      <c r="N31473" s="120"/>
      <c r="U31473" s="121"/>
      <c r="V31473" s="122"/>
      <c r="W31473" s="123"/>
      <c r="AC31473" s="123"/>
    </row>
    <row r="31474" spans="5:29" s="2" customFormat="1">
      <c r="E31474" s="120"/>
      <c r="M31474" s="120"/>
      <c r="N31474" s="120"/>
      <c r="U31474" s="121"/>
      <c r="V31474" s="122"/>
      <c r="W31474" s="123"/>
      <c r="AC31474" s="123"/>
    </row>
    <row r="31475" spans="5:29" s="2" customFormat="1">
      <c r="E31475" s="120"/>
      <c r="M31475" s="120"/>
      <c r="N31475" s="120"/>
      <c r="U31475" s="121"/>
      <c r="V31475" s="122"/>
      <c r="W31475" s="123"/>
      <c r="AC31475" s="123"/>
    </row>
    <row r="31476" spans="5:29" s="2" customFormat="1">
      <c r="E31476" s="120"/>
      <c r="M31476" s="120"/>
      <c r="N31476" s="120"/>
      <c r="U31476" s="121"/>
      <c r="V31476" s="122"/>
      <c r="W31476" s="123"/>
      <c r="AC31476" s="123"/>
    </row>
    <row r="31477" spans="5:29" s="2" customFormat="1">
      <c r="E31477" s="120"/>
      <c r="M31477" s="120"/>
      <c r="N31477" s="120"/>
      <c r="U31477" s="121"/>
      <c r="V31477" s="122"/>
      <c r="W31477" s="123"/>
      <c r="AC31477" s="123"/>
    </row>
    <row r="31478" spans="5:29" s="2" customFormat="1">
      <c r="E31478" s="120"/>
      <c r="M31478" s="120"/>
      <c r="N31478" s="120"/>
      <c r="U31478" s="121"/>
      <c r="V31478" s="122"/>
      <c r="W31478" s="123"/>
      <c r="AC31478" s="123"/>
    </row>
    <row r="31479" spans="5:29" s="2" customFormat="1">
      <c r="E31479" s="120"/>
      <c r="M31479" s="120"/>
      <c r="N31479" s="120"/>
      <c r="U31479" s="121"/>
      <c r="V31479" s="122"/>
      <c r="W31479" s="123"/>
      <c r="AC31479" s="123"/>
    </row>
    <row r="31480" spans="5:29" s="2" customFormat="1">
      <c r="E31480" s="120"/>
      <c r="M31480" s="120"/>
      <c r="N31480" s="120"/>
      <c r="U31480" s="121"/>
      <c r="V31480" s="122"/>
      <c r="W31480" s="123"/>
      <c r="AC31480" s="123"/>
    </row>
    <row r="31481" spans="5:29" s="2" customFormat="1">
      <c r="E31481" s="120"/>
      <c r="M31481" s="120"/>
      <c r="N31481" s="120"/>
      <c r="U31481" s="121"/>
      <c r="V31481" s="122"/>
      <c r="W31481" s="123"/>
      <c r="AC31481" s="123"/>
    </row>
    <row r="31482" spans="5:29" s="2" customFormat="1">
      <c r="E31482" s="120"/>
      <c r="M31482" s="120"/>
      <c r="N31482" s="120"/>
      <c r="U31482" s="121"/>
      <c r="V31482" s="122"/>
      <c r="W31482" s="123"/>
      <c r="AC31482" s="123"/>
    </row>
    <row r="31483" spans="5:29" s="2" customFormat="1">
      <c r="E31483" s="120"/>
      <c r="M31483" s="120"/>
      <c r="N31483" s="120"/>
      <c r="U31483" s="121"/>
      <c r="V31483" s="122"/>
      <c r="W31483" s="123"/>
      <c r="AC31483" s="123"/>
    </row>
    <row r="31484" spans="5:29" s="2" customFormat="1">
      <c r="E31484" s="120"/>
      <c r="M31484" s="120"/>
      <c r="N31484" s="120"/>
      <c r="U31484" s="121"/>
      <c r="V31484" s="122"/>
      <c r="W31484" s="123"/>
      <c r="AC31484" s="123"/>
    </row>
    <row r="31485" spans="5:29" s="2" customFormat="1">
      <c r="E31485" s="120"/>
      <c r="M31485" s="120"/>
      <c r="N31485" s="120"/>
      <c r="U31485" s="121"/>
      <c r="V31485" s="122"/>
      <c r="W31485" s="123"/>
      <c r="AC31485" s="123"/>
    </row>
    <row r="31486" spans="5:29" s="2" customFormat="1">
      <c r="E31486" s="120"/>
      <c r="M31486" s="120"/>
      <c r="N31486" s="120"/>
      <c r="U31486" s="121"/>
      <c r="V31486" s="122"/>
      <c r="W31486" s="123"/>
      <c r="AC31486" s="123"/>
    </row>
    <row r="31487" spans="5:29" s="2" customFormat="1">
      <c r="E31487" s="120"/>
      <c r="M31487" s="120"/>
      <c r="N31487" s="120"/>
      <c r="U31487" s="121"/>
      <c r="V31487" s="122"/>
      <c r="W31487" s="123"/>
      <c r="AC31487" s="123"/>
    </row>
    <row r="31488" spans="5:29" s="2" customFormat="1">
      <c r="E31488" s="120"/>
      <c r="M31488" s="120"/>
      <c r="N31488" s="120"/>
      <c r="U31488" s="121"/>
      <c r="V31488" s="122"/>
      <c r="W31488" s="123"/>
      <c r="AC31488" s="123"/>
    </row>
    <row r="31489" spans="5:29" s="2" customFormat="1">
      <c r="E31489" s="120"/>
      <c r="M31489" s="120"/>
      <c r="N31489" s="120"/>
      <c r="U31489" s="121"/>
      <c r="V31489" s="122"/>
      <c r="W31489" s="123"/>
      <c r="AC31489" s="123"/>
    </row>
    <row r="31490" spans="5:29" s="2" customFormat="1">
      <c r="E31490" s="120"/>
      <c r="M31490" s="120"/>
      <c r="N31490" s="120"/>
      <c r="U31490" s="121"/>
      <c r="V31490" s="122"/>
      <c r="W31490" s="123"/>
      <c r="AC31490" s="123"/>
    </row>
    <row r="31491" spans="5:29" s="2" customFormat="1">
      <c r="E31491" s="120"/>
      <c r="M31491" s="120"/>
      <c r="N31491" s="120"/>
      <c r="U31491" s="121"/>
      <c r="V31491" s="122"/>
      <c r="W31491" s="123"/>
      <c r="AC31491" s="123"/>
    </row>
    <row r="31492" spans="5:29" s="2" customFormat="1">
      <c r="E31492" s="120"/>
      <c r="M31492" s="120"/>
      <c r="N31492" s="120"/>
      <c r="U31492" s="121"/>
      <c r="V31492" s="122"/>
      <c r="W31492" s="123"/>
      <c r="AC31492" s="123"/>
    </row>
    <row r="31493" spans="5:29" s="2" customFormat="1">
      <c r="E31493" s="120"/>
      <c r="M31493" s="120"/>
      <c r="N31493" s="120"/>
      <c r="U31493" s="121"/>
      <c r="V31493" s="122"/>
      <c r="W31493" s="123"/>
      <c r="AC31493" s="123"/>
    </row>
    <row r="31494" spans="5:29" s="2" customFormat="1">
      <c r="E31494" s="120"/>
      <c r="M31494" s="120"/>
      <c r="N31494" s="120"/>
      <c r="U31494" s="121"/>
      <c r="V31494" s="122"/>
      <c r="W31494" s="123"/>
      <c r="AC31494" s="123"/>
    </row>
    <row r="31495" spans="5:29" s="2" customFormat="1">
      <c r="E31495" s="120"/>
      <c r="M31495" s="120"/>
      <c r="N31495" s="120"/>
      <c r="U31495" s="121"/>
      <c r="V31495" s="122"/>
      <c r="W31495" s="123"/>
      <c r="AC31495" s="123"/>
    </row>
    <row r="31496" spans="5:29" s="2" customFormat="1">
      <c r="E31496" s="120"/>
      <c r="M31496" s="120"/>
      <c r="N31496" s="120"/>
      <c r="U31496" s="121"/>
      <c r="V31496" s="122"/>
      <c r="W31496" s="123"/>
      <c r="AC31496" s="123"/>
    </row>
    <row r="31497" spans="5:29" s="2" customFormat="1">
      <c r="E31497" s="120"/>
      <c r="M31497" s="120"/>
      <c r="N31497" s="120"/>
      <c r="U31497" s="121"/>
      <c r="V31497" s="122"/>
      <c r="W31497" s="123"/>
      <c r="AC31497" s="123"/>
    </row>
    <row r="31498" spans="5:29" s="2" customFormat="1">
      <c r="E31498" s="120"/>
      <c r="M31498" s="120"/>
      <c r="N31498" s="120"/>
      <c r="U31498" s="121"/>
      <c r="V31498" s="122"/>
      <c r="W31498" s="123"/>
      <c r="AC31498" s="123"/>
    </row>
    <row r="31499" spans="5:29" s="2" customFormat="1">
      <c r="E31499" s="120"/>
      <c r="M31499" s="120"/>
      <c r="N31499" s="120"/>
      <c r="U31499" s="121"/>
      <c r="V31499" s="122"/>
      <c r="W31499" s="123"/>
      <c r="AC31499" s="123"/>
    </row>
    <row r="31500" spans="5:29" s="2" customFormat="1">
      <c r="E31500" s="120"/>
      <c r="M31500" s="120"/>
      <c r="N31500" s="120"/>
      <c r="U31500" s="121"/>
      <c r="V31500" s="122"/>
      <c r="W31500" s="123"/>
      <c r="AC31500" s="123"/>
    </row>
    <row r="31501" spans="5:29" s="2" customFormat="1">
      <c r="E31501" s="120"/>
      <c r="M31501" s="120"/>
      <c r="N31501" s="120"/>
      <c r="U31501" s="121"/>
      <c r="V31501" s="122"/>
      <c r="W31501" s="123"/>
      <c r="AC31501" s="123"/>
    </row>
    <row r="31502" spans="5:29" s="2" customFormat="1">
      <c r="E31502" s="120"/>
      <c r="M31502" s="120"/>
      <c r="N31502" s="120"/>
      <c r="U31502" s="121"/>
      <c r="V31502" s="122"/>
      <c r="W31502" s="123"/>
      <c r="AC31502" s="123"/>
    </row>
    <row r="31503" spans="5:29" s="2" customFormat="1">
      <c r="E31503" s="120"/>
      <c r="M31503" s="120"/>
      <c r="N31503" s="120"/>
      <c r="U31503" s="121"/>
      <c r="V31503" s="122"/>
      <c r="W31503" s="123"/>
      <c r="AC31503" s="123"/>
    </row>
    <row r="31504" spans="5:29" s="2" customFormat="1">
      <c r="E31504" s="120"/>
      <c r="M31504" s="120"/>
      <c r="N31504" s="120"/>
      <c r="U31504" s="121"/>
      <c r="V31504" s="122"/>
      <c r="W31504" s="123"/>
      <c r="AC31504" s="123"/>
    </row>
    <row r="31505" spans="5:29" s="2" customFormat="1">
      <c r="E31505" s="120"/>
      <c r="M31505" s="120"/>
      <c r="N31505" s="120"/>
      <c r="U31505" s="121"/>
      <c r="V31505" s="122"/>
      <c r="W31505" s="123"/>
      <c r="AC31505" s="123"/>
    </row>
    <row r="31506" spans="5:29" s="2" customFormat="1">
      <c r="E31506" s="120"/>
      <c r="M31506" s="120"/>
      <c r="N31506" s="120"/>
      <c r="U31506" s="121"/>
      <c r="V31506" s="122"/>
      <c r="W31506" s="123"/>
      <c r="AC31506" s="123"/>
    </row>
    <row r="31507" spans="5:29" s="2" customFormat="1">
      <c r="E31507" s="120"/>
      <c r="M31507" s="120"/>
      <c r="N31507" s="120"/>
      <c r="U31507" s="121"/>
      <c r="V31507" s="122"/>
      <c r="W31507" s="123"/>
      <c r="AC31507" s="123"/>
    </row>
    <row r="31508" spans="5:29" s="2" customFormat="1">
      <c r="E31508" s="120"/>
      <c r="M31508" s="120"/>
      <c r="N31508" s="120"/>
      <c r="U31508" s="121"/>
      <c r="V31508" s="122"/>
      <c r="W31508" s="123"/>
      <c r="AC31508" s="123"/>
    </row>
    <row r="31509" spans="5:29" s="2" customFormat="1">
      <c r="E31509" s="120"/>
      <c r="M31509" s="120"/>
      <c r="N31509" s="120"/>
      <c r="U31509" s="121"/>
      <c r="V31509" s="122"/>
      <c r="W31509" s="123"/>
      <c r="AC31509" s="123"/>
    </row>
    <row r="31510" spans="5:29" s="2" customFormat="1">
      <c r="E31510" s="120"/>
      <c r="M31510" s="120"/>
      <c r="N31510" s="120"/>
      <c r="U31510" s="121"/>
      <c r="V31510" s="122"/>
      <c r="W31510" s="123"/>
      <c r="AC31510" s="123"/>
    </row>
    <row r="31511" spans="5:29" s="2" customFormat="1">
      <c r="E31511" s="120"/>
      <c r="M31511" s="120"/>
      <c r="N31511" s="120"/>
      <c r="U31511" s="121"/>
      <c r="V31511" s="122"/>
      <c r="W31511" s="123"/>
      <c r="AC31511" s="123"/>
    </row>
    <row r="31512" spans="5:29" s="2" customFormat="1">
      <c r="E31512" s="120"/>
      <c r="M31512" s="120"/>
      <c r="N31512" s="120"/>
      <c r="U31512" s="121"/>
      <c r="V31512" s="122"/>
      <c r="W31512" s="123"/>
      <c r="AC31512" s="123"/>
    </row>
    <row r="31513" spans="5:29" s="2" customFormat="1">
      <c r="E31513" s="120"/>
      <c r="M31513" s="120"/>
      <c r="N31513" s="120"/>
      <c r="U31513" s="121"/>
      <c r="V31513" s="122"/>
      <c r="W31513" s="123"/>
      <c r="AC31513" s="123"/>
    </row>
    <row r="31514" spans="5:29" s="2" customFormat="1">
      <c r="E31514" s="120"/>
      <c r="M31514" s="120"/>
      <c r="N31514" s="120"/>
      <c r="U31514" s="121"/>
      <c r="V31514" s="122"/>
      <c r="W31514" s="123"/>
      <c r="AC31514" s="123"/>
    </row>
    <row r="31515" spans="5:29" s="2" customFormat="1">
      <c r="E31515" s="120"/>
      <c r="M31515" s="120"/>
      <c r="N31515" s="120"/>
      <c r="U31515" s="121"/>
      <c r="V31515" s="122"/>
      <c r="W31515" s="123"/>
      <c r="AC31515" s="123"/>
    </row>
    <row r="31516" spans="5:29" s="2" customFormat="1">
      <c r="E31516" s="120"/>
      <c r="M31516" s="120"/>
      <c r="N31516" s="120"/>
      <c r="U31516" s="121"/>
      <c r="V31516" s="122"/>
      <c r="W31516" s="123"/>
      <c r="AC31516" s="123"/>
    </row>
    <row r="31517" spans="5:29" s="2" customFormat="1">
      <c r="E31517" s="120"/>
      <c r="M31517" s="120"/>
      <c r="N31517" s="120"/>
      <c r="U31517" s="121"/>
      <c r="V31517" s="122"/>
      <c r="W31517" s="123"/>
      <c r="AC31517" s="123"/>
    </row>
    <row r="31518" spans="5:29" s="2" customFormat="1">
      <c r="E31518" s="120"/>
      <c r="M31518" s="120"/>
      <c r="N31518" s="120"/>
      <c r="U31518" s="121"/>
      <c r="V31518" s="122"/>
      <c r="W31518" s="123"/>
      <c r="AC31518" s="123"/>
    </row>
    <row r="31519" spans="5:29" s="2" customFormat="1">
      <c r="E31519" s="120"/>
      <c r="M31519" s="120"/>
      <c r="N31519" s="120"/>
      <c r="U31519" s="121"/>
      <c r="V31519" s="122"/>
      <c r="W31519" s="123"/>
      <c r="AC31519" s="123"/>
    </row>
    <row r="31520" spans="5:29" s="2" customFormat="1">
      <c r="E31520" s="120"/>
      <c r="M31520" s="120"/>
      <c r="N31520" s="120"/>
      <c r="U31520" s="121"/>
      <c r="V31520" s="122"/>
      <c r="W31520" s="123"/>
      <c r="AC31520" s="123"/>
    </row>
    <row r="31521" spans="5:29" s="2" customFormat="1">
      <c r="E31521" s="120"/>
      <c r="M31521" s="120"/>
      <c r="N31521" s="120"/>
      <c r="U31521" s="121"/>
      <c r="V31521" s="122"/>
      <c r="W31521" s="123"/>
      <c r="AC31521" s="123"/>
    </row>
    <row r="31522" spans="5:29" s="2" customFormat="1">
      <c r="E31522" s="120"/>
      <c r="M31522" s="120"/>
      <c r="N31522" s="120"/>
      <c r="U31522" s="121"/>
      <c r="V31522" s="122"/>
      <c r="W31522" s="123"/>
      <c r="AC31522" s="123"/>
    </row>
    <row r="31523" spans="5:29" s="2" customFormat="1">
      <c r="E31523" s="120"/>
      <c r="M31523" s="120"/>
      <c r="N31523" s="120"/>
      <c r="U31523" s="121"/>
      <c r="V31523" s="122"/>
      <c r="W31523" s="123"/>
      <c r="AC31523" s="123"/>
    </row>
    <row r="31524" spans="5:29" s="2" customFormat="1">
      <c r="E31524" s="120"/>
      <c r="M31524" s="120"/>
      <c r="N31524" s="120"/>
      <c r="U31524" s="121"/>
      <c r="V31524" s="122"/>
      <c r="W31524" s="123"/>
      <c r="AC31524" s="123"/>
    </row>
    <row r="31525" spans="5:29" s="2" customFormat="1">
      <c r="E31525" s="120"/>
      <c r="M31525" s="120"/>
      <c r="N31525" s="120"/>
      <c r="U31525" s="121"/>
      <c r="V31525" s="122"/>
      <c r="W31525" s="123"/>
      <c r="AC31525" s="123"/>
    </row>
    <row r="31526" spans="5:29" s="2" customFormat="1">
      <c r="E31526" s="120"/>
      <c r="M31526" s="120"/>
      <c r="N31526" s="120"/>
      <c r="U31526" s="121"/>
      <c r="V31526" s="122"/>
      <c r="W31526" s="123"/>
      <c r="AC31526" s="123"/>
    </row>
    <row r="31527" spans="5:29" s="2" customFormat="1">
      <c r="E31527" s="120"/>
      <c r="M31527" s="120"/>
      <c r="N31527" s="120"/>
      <c r="U31527" s="121"/>
      <c r="V31527" s="122"/>
      <c r="W31527" s="123"/>
      <c r="AC31527" s="123"/>
    </row>
    <row r="31528" spans="5:29" s="2" customFormat="1">
      <c r="E31528" s="120"/>
      <c r="M31528" s="120"/>
      <c r="N31528" s="120"/>
      <c r="U31528" s="121"/>
      <c r="V31528" s="122"/>
      <c r="W31528" s="123"/>
      <c r="AC31528" s="123"/>
    </row>
    <row r="31529" spans="5:29" s="2" customFormat="1">
      <c r="E31529" s="120"/>
      <c r="M31529" s="120"/>
      <c r="N31529" s="120"/>
      <c r="U31529" s="121"/>
      <c r="V31529" s="122"/>
      <c r="W31529" s="123"/>
      <c r="AC31529" s="123"/>
    </row>
    <row r="31530" spans="5:29" s="2" customFormat="1">
      <c r="E31530" s="120"/>
      <c r="M31530" s="120"/>
      <c r="N31530" s="120"/>
      <c r="U31530" s="121"/>
      <c r="V31530" s="122"/>
      <c r="W31530" s="123"/>
      <c r="AC31530" s="123"/>
    </row>
    <row r="31531" spans="5:29" s="2" customFormat="1">
      <c r="E31531" s="120"/>
      <c r="M31531" s="120"/>
      <c r="N31531" s="120"/>
      <c r="U31531" s="121"/>
      <c r="V31531" s="122"/>
      <c r="W31531" s="123"/>
      <c r="AC31531" s="123"/>
    </row>
    <row r="31532" spans="5:29" s="2" customFormat="1">
      <c r="E31532" s="120"/>
      <c r="M31532" s="120"/>
      <c r="N31532" s="120"/>
      <c r="U31532" s="121"/>
      <c r="V31532" s="122"/>
      <c r="W31532" s="123"/>
      <c r="AC31532" s="123"/>
    </row>
    <row r="31533" spans="5:29" s="2" customFormat="1">
      <c r="E31533" s="120"/>
      <c r="M31533" s="120"/>
      <c r="N31533" s="120"/>
      <c r="U31533" s="121"/>
      <c r="V31533" s="122"/>
      <c r="W31533" s="123"/>
      <c r="AC31533" s="123"/>
    </row>
    <row r="31534" spans="5:29" s="2" customFormat="1">
      <c r="E31534" s="120"/>
      <c r="M31534" s="120"/>
      <c r="N31534" s="120"/>
      <c r="U31534" s="121"/>
      <c r="V31534" s="122"/>
      <c r="W31534" s="123"/>
      <c r="AC31534" s="123"/>
    </row>
    <row r="31535" spans="5:29" s="2" customFormat="1">
      <c r="E31535" s="120"/>
      <c r="M31535" s="120"/>
      <c r="N31535" s="120"/>
      <c r="U31535" s="121"/>
      <c r="V31535" s="122"/>
      <c r="W31535" s="123"/>
      <c r="AC31535" s="123"/>
    </row>
    <row r="31536" spans="5:29" s="2" customFormat="1">
      <c r="E31536" s="120"/>
      <c r="M31536" s="120"/>
      <c r="N31536" s="120"/>
      <c r="U31536" s="121"/>
      <c r="V31536" s="122"/>
      <c r="W31536" s="123"/>
      <c r="AC31536" s="123"/>
    </row>
    <row r="31537" spans="5:29" s="2" customFormat="1">
      <c r="E31537" s="120"/>
      <c r="M31537" s="120"/>
      <c r="N31537" s="120"/>
      <c r="U31537" s="121"/>
      <c r="V31537" s="122"/>
      <c r="W31537" s="123"/>
      <c r="AC31537" s="123"/>
    </row>
    <row r="31538" spans="5:29" s="2" customFormat="1">
      <c r="E31538" s="120"/>
      <c r="M31538" s="120"/>
      <c r="N31538" s="120"/>
      <c r="U31538" s="121"/>
      <c r="V31538" s="122"/>
      <c r="W31538" s="123"/>
      <c r="AC31538" s="123"/>
    </row>
    <row r="31539" spans="5:29" s="2" customFormat="1">
      <c r="E31539" s="120"/>
      <c r="M31539" s="120"/>
      <c r="N31539" s="120"/>
      <c r="U31539" s="121"/>
      <c r="V31539" s="122"/>
      <c r="W31539" s="123"/>
      <c r="AC31539" s="123"/>
    </row>
    <row r="31540" spans="5:29" s="2" customFormat="1">
      <c r="E31540" s="120"/>
      <c r="M31540" s="120"/>
      <c r="N31540" s="120"/>
      <c r="U31540" s="121"/>
      <c r="V31540" s="122"/>
      <c r="W31540" s="123"/>
      <c r="AC31540" s="123"/>
    </row>
    <row r="31541" spans="5:29" s="2" customFormat="1">
      <c r="E31541" s="120"/>
      <c r="M31541" s="120"/>
      <c r="N31541" s="120"/>
      <c r="U31541" s="121"/>
      <c r="V31541" s="122"/>
      <c r="W31541" s="123"/>
      <c r="AC31541" s="123"/>
    </row>
    <row r="31542" spans="5:29" s="2" customFormat="1">
      <c r="E31542" s="120"/>
      <c r="M31542" s="120"/>
      <c r="N31542" s="120"/>
      <c r="U31542" s="121"/>
      <c r="V31542" s="122"/>
      <c r="W31542" s="123"/>
      <c r="AC31542" s="123"/>
    </row>
    <row r="31543" spans="5:29" s="2" customFormat="1">
      <c r="E31543" s="120"/>
      <c r="M31543" s="120"/>
      <c r="N31543" s="120"/>
      <c r="U31543" s="121"/>
      <c r="V31543" s="122"/>
      <c r="W31543" s="123"/>
      <c r="AC31543" s="123"/>
    </row>
    <row r="31544" spans="5:29" s="2" customFormat="1">
      <c r="E31544" s="120"/>
      <c r="M31544" s="120"/>
      <c r="N31544" s="120"/>
      <c r="U31544" s="121"/>
      <c r="V31544" s="122"/>
      <c r="W31544" s="123"/>
      <c r="AC31544" s="123"/>
    </row>
    <row r="31545" spans="5:29" s="2" customFormat="1">
      <c r="E31545" s="120"/>
      <c r="M31545" s="120"/>
      <c r="N31545" s="120"/>
      <c r="U31545" s="121"/>
      <c r="V31545" s="122"/>
      <c r="W31545" s="123"/>
      <c r="AC31545" s="123"/>
    </row>
    <row r="31546" spans="5:29" s="2" customFormat="1">
      <c r="E31546" s="120"/>
      <c r="M31546" s="120"/>
      <c r="N31546" s="120"/>
      <c r="U31546" s="121"/>
      <c r="V31546" s="122"/>
      <c r="W31546" s="123"/>
      <c r="AC31546" s="123"/>
    </row>
    <row r="31547" spans="5:29" s="2" customFormat="1">
      <c r="E31547" s="120"/>
      <c r="M31547" s="120"/>
      <c r="N31547" s="120"/>
      <c r="U31547" s="121"/>
      <c r="V31547" s="122"/>
      <c r="W31547" s="123"/>
      <c r="AC31547" s="123"/>
    </row>
    <row r="31548" spans="5:29" s="2" customFormat="1">
      <c r="E31548" s="120"/>
      <c r="M31548" s="120"/>
      <c r="N31548" s="120"/>
      <c r="U31548" s="121"/>
      <c r="V31548" s="122"/>
      <c r="W31548" s="123"/>
      <c r="AC31548" s="123"/>
    </row>
    <row r="31549" spans="5:29" s="2" customFormat="1">
      <c r="E31549" s="120"/>
      <c r="M31549" s="120"/>
      <c r="N31549" s="120"/>
      <c r="U31549" s="121"/>
      <c r="V31549" s="122"/>
      <c r="W31549" s="123"/>
      <c r="AC31549" s="123"/>
    </row>
    <row r="31550" spans="5:29" s="2" customFormat="1">
      <c r="E31550" s="120"/>
      <c r="M31550" s="120"/>
      <c r="N31550" s="120"/>
      <c r="U31550" s="121"/>
      <c r="V31550" s="122"/>
      <c r="W31550" s="123"/>
      <c r="AC31550" s="123"/>
    </row>
    <row r="31551" spans="5:29" s="2" customFormat="1">
      <c r="E31551" s="120"/>
      <c r="M31551" s="120"/>
      <c r="N31551" s="120"/>
      <c r="U31551" s="121"/>
      <c r="V31551" s="122"/>
      <c r="W31551" s="123"/>
      <c r="AC31551" s="123"/>
    </row>
    <row r="31552" spans="5:29" s="2" customFormat="1">
      <c r="E31552" s="120"/>
      <c r="M31552" s="120"/>
      <c r="N31552" s="120"/>
      <c r="U31552" s="121"/>
      <c r="V31552" s="122"/>
      <c r="W31552" s="123"/>
      <c r="AC31552" s="123"/>
    </row>
    <row r="31553" spans="5:29" s="2" customFormat="1">
      <c r="E31553" s="120"/>
      <c r="M31553" s="120"/>
      <c r="N31553" s="120"/>
      <c r="U31553" s="121"/>
      <c r="V31553" s="122"/>
      <c r="W31553" s="123"/>
      <c r="AC31553" s="123"/>
    </row>
    <row r="31554" spans="5:29" s="2" customFormat="1">
      <c r="E31554" s="120"/>
      <c r="M31554" s="120"/>
      <c r="N31554" s="120"/>
      <c r="U31554" s="121"/>
      <c r="V31554" s="122"/>
      <c r="W31554" s="123"/>
      <c r="AC31554" s="123"/>
    </row>
    <row r="31555" spans="5:29" s="2" customFormat="1">
      <c r="E31555" s="120"/>
      <c r="M31555" s="120"/>
      <c r="N31555" s="120"/>
      <c r="U31555" s="121"/>
      <c r="V31555" s="122"/>
      <c r="W31555" s="123"/>
      <c r="AC31555" s="123"/>
    </row>
    <row r="31556" spans="5:29" s="2" customFormat="1">
      <c r="E31556" s="120"/>
      <c r="M31556" s="120"/>
      <c r="N31556" s="120"/>
      <c r="U31556" s="121"/>
      <c r="V31556" s="122"/>
      <c r="W31556" s="123"/>
      <c r="AC31556" s="123"/>
    </row>
    <row r="31557" spans="5:29" s="2" customFormat="1">
      <c r="E31557" s="120"/>
      <c r="M31557" s="120"/>
      <c r="N31557" s="120"/>
      <c r="U31557" s="121"/>
      <c r="V31557" s="122"/>
      <c r="W31557" s="123"/>
      <c r="AC31557" s="123"/>
    </row>
    <row r="31558" spans="5:29" s="2" customFormat="1">
      <c r="E31558" s="120"/>
      <c r="M31558" s="120"/>
      <c r="N31558" s="120"/>
      <c r="U31558" s="121"/>
      <c r="V31558" s="122"/>
      <c r="W31558" s="123"/>
      <c r="AC31558" s="123"/>
    </row>
    <row r="31559" spans="5:29" s="2" customFormat="1">
      <c r="E31559" s="120"/>
      <c r="M31559" s="120"/>
      <c r="N31559" s="120"/>
      <c r="U31559" s="121"/>
      <c r="V31559" s="122"/>
      <c r="W31559" s="123"/>
      <c r="AC31559" s="123"/>
    </row>
    <row r="31560" spans="5:29" s="2" customFormat="1">
      <c r="E31560" s="120"/>
      <c r="M31560" s="120"/>
      <c r="N31560" s="120"/>
      <c r="U31560" s="121"/>
      <c r="V31560" s="122"/>
      <c r="W31560" s="123"/>
      <c r="AC31560" s="123"/>
    </row>
    <row r="31561" spans="5:29" s="2" customFormat="1">
      <c r="E31561" s="120"/>
      <c r="M31561" s="120"/>
      <c r="N31561" s="120"/>
      <c r="U31561" s="121"/>
      <c r="V31561" s="122"/>
      <c r="W31561" s="123"/>
      <c r="AC31561" s="123"/>
    </row>
    <row r="31562" spans="5:29" s="2" customFormat="1">
      <c r="E31562" s="120"/>
      <c r="M31562" s="120"/>
      <c r="N31562" s="120"/>
      <c r="U31562" s="121"/>
      <c r="V31562" s="122"/>
      <c r="W31562" s="123"/>
      <c r="AC31562" s="123"/>
    </row>
    <row r="31563" spans="5:29" s="2" customFormat="1">
      <c r="E31563" s="120"/>
      <c r="M31563" s="120"/>
      <c r="N31563" s="120"/>
      <c r="U31563" s="121"/>
      <c r="V31563" s="122"/>
      <c r="W31563" s="123"/>
      <c r="AC31563" s="123"/>
    </row>
    <row r="31564" spans="5:29" s="2" customFormat="1">
      <c r="E31564" s="120"/>
      <c r="M31564" s="120"/>
      <c r="N31564" s="120"/>
      <c r="U31564" s="121"/>
      <c r="V31564" s="122"/>
      <c r="W31564" s="123"/>
      <c r="AC31564" s="123"/>
    </row>
    <row r="31565" spans="5:29" s="2" customFormat="1">
      <c r="E31565" s="120"/>
      <c r="M31565" s="120"/>
      <c r="N31565" s="120"/>
      <c r="U31565" s="121"/>
      <c r="V31565" s="122"/>
      <c r="W31565" s="123"/>
      <c r="AC31565" s="123"/>
    </row>
    <row r="31566" spans="5:29" s="2" customFormat="1">
      <c r="E31566" s="120"/>
      <c r="M31566" s="120"/>
      <c r="N31566" s="120"/>
      <c r="U31566" s="121"/>
      <c r="V31566" s="122"/>
      <c r="W31566" s="123"/>
      <c r="AC31566" s="123"/>
    </row>
    <row r="31567" spans="5:29" s="2" customFormat="1">
      <c r="E31567" s="120"/>
      <c r="M31567" s="120"/>
      <c r="N31567" s="120"/>
      <c r="U31567" s="121"/>
      <c r="V31567" s="122"/>
      <c r="W31567" s="123"/>
      <c r="AC31567" s="123"/>
    </row>
    <row r="31568" spans="5:29" s="2" customFormat="1">
      <c r="E31568" s="120"/>
      <c r="M31568" s="120"/>
      <c r="N31568" s="120"/>
      <c r="U31568" s="121"/>
      <c r="V31568" s="122"/>
      <c r="W31568" s="123"/>
      <c r="AC31568" s="123"/>
    </row>
    <row r="31569" spans="5:29" s="2" customFormat="1">
      <c r="E31569" s="120"/>
      <c r="M31569" s="120"/>
      <c r="N31569" s="120"/>
      <c r="U31569" s="121"/>
      <c r="V31569" s="122"/>
      <c r="W31569" s="123"/>
      <c r="AC31569" s="123"/>
    </row>
    <row r="31570" spans="5:29" s="2" customFormat="1">
      <c r="E31570" s="120"/>
      <c r="M31570" s="120"/>
      <c r="N31570" s="120"/>
      <c r="U31570" s="121"/>
      <c r="V31570" s="122"/>
      <c r="W31570" s="123"/>
      <c r="AC31570" s="123"/>
    </row>
    <row r="31571" spans="5:29" s="2" customFormat="1">
      <c r="E31571" s="120"/>
      <c r="M31571" s="120"/>
      <c r="N31571" s="120"/>
      <c r="U31571" s="121"/>
      <c r="V31571" s="122"/>
      <c r="W31571" s="123"/>
      <c r="AC31571" s="123"/>
    </row>
    <row r="31572" spans="5:29" s="2" customFormat="1">
      <c r="E31572" s="120"/>
      <c r="M31572" s="120"/>
      <c r="N31572" s="120"/>
      <c r="U31572" s="121"/>
      <c r="V31572" s="122"/>
      <c r="W31572" s="123"/>
      <c r="AC31572" s="123"/>
    </row>
    <row r="31573" spans="5:29" s="2" customFormat="1">
      <c r="E31573" s="120"/>
      <c r="M31573" s="120"/>
      <c r="N31573" s="120"/>
      <c r="U31573" s="121"/>
      <c r="V31573" s="122"/>
      <c r="W31573" s="123"/>
      <c r="AC31573" s="123"/>
    </row>
    <row r="31574" spans="5:29" s="2" customFormat="1">
      <c r="E31574" s="120"/>
      <c r="M31574" s="120"/>
      <c r="N31574" s="120"/>
      <c r="U31574" s="121"/>
      <c r="V31574" s="122"/>
      <c r="W31574" s="123"/>
      <c r="AC31574" s="123"/>
    </row>
    <row r="31575" spans="5:29" s="2" customFormat="1">
      <c r="E31575" s="120"/>
      <c r="M31575" s="120"/>
      <c r="N31575" s="120"/>
      <c r="U31575" s="121"/>
      <c r="V31575" s="122"/>
      <c r="W31575" s="123"/>
      <c r="AC31575" s="123"/>
    </row>
    <row r="31576" spans="5:29" s="2" customFormat="1">
      <c r="E31576" s="120"/>
      <c r="M31576" s="120"/>
      <c r="N31576" s="120"/>
      <c r="U31576" s="121"/>
      <c r="V31576" s="122"/>
      <c r="W31576" s="123"/>
      <c r="AC31576" s="123"/>
    </row>
    <row r="31577" spans="5:29" s="2" customFormat="1">
      <c r="E31577" s="120"/>
      <c r="M31577" s="120"/>
      <c r="N31577" s="120"/>
      <c r="U31577" s="121"/>
      <c r="V31577" s="122"/>
      <c r="W31577" s="123"/>
      <c r="AC31577" s="123"/>
    </row>
    <row r="31578" spans="5:29" s="2" customFormat="1">
      <c r="E31578" s="120"/>
      <c r="M31578" s="120"/>
      <c r="N31578" s="120"/>
      <c r="U31578" s="121"/>
      <c r="V31578" s="122"/>
      <c r="W31578" s="123"/>
      <c r="AC31578" s="123"/>
    </row>
    <row r="31579" spans="5:29" s="2" customFormat="1">
      <c r="E31579" s="120"/>
      <c r="M31579" s="120"/>
      <c r="N31579" s="120"/>
      <c r="U31579" s="121"/>
      <c r="V31579" s="122"/>
      <c r="W31579" s="123"/>
      <c r="AC31579" s="123"/>
    </row>
    <row r="31580" spans="5:29" s="2" customFormat="1">
      <c r="E31580" s="120"/>
      <c r="M31580" s="120"/>
      <c r="N31580" s="120"/>
      <c r="U31580" s="121"/>
      <c r="V31580" s="122"/>
      <c r="W31580" s="123"/>
      <c r="AC31580" s="123"/>
    </row>
    <row r="31581" spans="5:29" s="2" customFormat="1">
      <c r="E31581" s="120"/>
      <c r="M31581" s="120"/>
      <c r="N31581" s="120"/>
      <c r="U31581" s="121"/>
      <c r="V31581" s="122"/>
      <c r="W31581" s="123"/>
      <c r="AC31581" s="123"/>
    </row>
    <row r="31582" spans="5:29" s="2" customFormat="1">
      <c r="E31582" s="120"/>
      <c r="M31582" s="120"/>
      <c r="N31582" s="120"/>
      <c r="U31582" s="121"/>
      <c r="V31582" s="122"/>
      <c r="W31582" s="123"/>
      <c r="AC31582" s="123"/>
    </row>
    <row r="31583" spans="5:29" s="2" customFormat="1">
      <c r="E31583" s="120"/>
      <c r="M31583" s="120"/>
      <c r="N31583" s="120"/>
      <c r="U31583" s="121"/>
      <c r="V31583" s="122"/>
      <c r="W31583" s="123"/>
      <c r="AC31583" s="123"/>
    </row>
    <row r="31584" spans="5:29" s="2" customFormat="1">
      <c r="E31584" s="120"/>
      <c r="M31584" s="120"/>
      <c r="N31584" s="120"/>
      <c r="U31584" s="121"/>
      <c r="V31584" s="122"/>
      <c r="W31584" s="123"/>
      <c r="AC31584" s="123"/>
    </row>
    <row r="31585" spans="5:29" s="2" customFormat="1">
      <c r="E31585" s="120"/>
      <c r="M31585" s="120"/>
      <c r="N31585" s="120"/>
      <c r="U31585" s="121"/>
      <c r="V31585" s="122"/>
      <c r="W31585" s="123"/>
      <c r="AC31585" s="123"/>
    </row>
    <row r="31586" spans="5:29" s="2" customFormat="1">
      <c r="E31586" s="120"/>
      <c r="M31586" s="120"/>
      <c r="N31586" s="120"/>
      <c r="U31586" s="121"/>
      <c r="V31586" s="122"/>
      <c r="W31586" s="123"/>
      <c r="AC31586" s="123"/>
    </row>
    <row r="31587" spans="5:29" s="2" customFormat="1">
      <c r="E31587" s="120"/>
      <c r="M31587" s="120"/>
      <c r="N31587" s="120"/>
      <c r="U31587" s="121"/>
      <c r="V31587" s="122"/>
      <c r="W31587" s="123"/>
      <c r="AC31587" s="123"/>
    </row>
    <row r="31588" spans="5:29" s="2" customFormat="1">
      <c r="E31588" s="120"/>
      <c r="M31588" s="120"/>
      <c r="N31588" s="120"/>
      <c r="U31588" s="121"/>
      <c r="V31588" s="122"/>
      <c r="W31588" s="123"/>
      <c r="AC31588" s="123"/>
    </row>
    <row r="31589" spans="5:29" s="2" customFormat="1">
      <c r="E31589" s="120"/>
      <c r="M31589" s="120"/>
      <c r="N31589" s="120"/>
      <c r="U31589" s="121"/>
      <c r="V31589" s="122"/>
      <c r="W31589" s="123"/>
      <c r="AC31589" s="123"/>
    </row>
    <row r="31590" spans="5:29" s="2" customFormat="1">
      <c r="E31590" s="120"/>
      <c r="M31590" s="120"/>
      <c r="N31590" s="120"/>
      <c r="U31590" s="121"/>
      <c r="V31590" s="122"/>
      <c r="W31590" s="123"/>
      <c r="AC31590" s="123"/>
    </row>
    <row r="31591" spans="5:29" s="2" customFormat="1">
      <c r="E31591" s="120"/>
      <c r="M31591" s="120"/>
      <c r="N31591" s="120"/>
      <c r="U31591" s="121"/>
      <c r="V31591" s="122"/>
      <c r="W31591" s="123"/>
      <c r="AC31591" s="123"/>
    </row>
    <row r="31592" spans="5:29" s="2" customFormat="1">
      <c r="E31592" s="120"/>
      <c r="M31592" s="120"/>
      <c r="N31592" s="120"/>
      <c r="U31592" s="121"/>
      <c r="V31592" s="122"/>
      <c r="W31592" s="123"/>
      <c r="AC31592" s="123"/>
    </row>
    <row r="31593" spans="5:29" s="2" customFormat="1">
      <c r="E31593" s="120"/>
      <c r="M31593" s="120"/>
      <c r="N31593" s="120"/>
      <c r="U31593" s="121"/>
      <c r="V31593" s="122"/>
      <c r="W31593" s="123"/>
      <c r="AC31593" s="123"/>
    </row>
    <row r="31594" spans="5:29" s="2" customFormat="1">
      <c r="E31594" s="120"/>
      <c r="M31594" s="120"/>
      <c r="N31594" s="120"/>
      <c r="U31594" s="121"/>
      <c r="V31594" s="122"/>
      <c r="W31594" s="123"/>
      <c r="AC31594" s="123"/>
    </row>
    <row r="31595" spans="5:29" s="2" customFormat="1">
      <c r="E31595" s="120"/>
      <c r="M31595" s="120"/>
      <c r="N31595" s="120"/>
      <c r="U31595" s="121"/>
      <c r="V31595" s="122"/>
      <c r="W31595" s="123"/>
      <c r="AC31595" s="123"/>
    </row>
    <row r="31596" spans="5:29" s="2" customFormat="1">
      <c r="E31596" s="120"/>
      <c r="M31596" s="120"/>
      <c r="N31596" s="120"/>
      <c r="U31596" s="121"/>
      <c r="V31596" s="122"/>
      <c r="W31596" s="123"/>
      <c r="AC31596" s="123"/>
    </row>
    <row r="31597" spans="5:29" s="2" customFormat="1">
      <c r="E31597" s="120"/>
      <c r="M31597" s="120"/>
      <c r="N31597" s="120"/>
      <c r="U31597" s="121"/>
      <c r="V31597" s="122"/>
      <c r="W31597" s="123"/>
      <c r="AC31597" s="123"/>
    </row>
    <row r="31598" spans="5:29" s="2" customFormat="1">
      <c r="E31598" s="120"/>
      <c r="M31598" s="120"/>
      <c r="N31598" s="120"/>
      <c r="U31598" s="121"/>
      <c r="V31598" s="122"/>
      <c r="W31598" s="123"/>
      <c r="AC31598" s="123"/>
    </row>
    <row r="31599" spans="5:29" s="2" customFormat="1">
      <c r="E31599" s="120"/>
      <c r="M31599" s="120"/>
      <c r="N31599" s="120"/>
      <c r="U31599" s="121"/>
      <c r="V31599" s="122"/>
      <c r="W31599" s="123"/>
      <c r="AC31599" s="123"/>
    </row>
    <row r="31600" spans="5:29" s="2" customFormat="1">
      <c r="E31600" s="120"/>
      <c r="M31600" s="120"/>
      <c r="N31600" s="120"/>
      <c r="U31600" s="121"/>
      <c r="V31600" s="122"/>
      <c r="W31600" s="123"/>
      <c r="AC31600" s="123"/>
    </row>
    <row r="31601" spans="5:29" s="2" customFormat="1">
      <c r="E31601" s="120"/>
      <c r="M31601" s="120"/>
      <c r="N31601" s="120"/>
      <c r="U31601" s="121"/>
      <c r="V31601" s="122"/>
      <c r="W31601" s="123"/>
      <c r="AC31601" s="123"/>
    </row>
    <row r="31602" spans="5:29" s="2" customFormat="1">
      <c r="E31602" s="120"/>
      <c r="M31602" s="120"/>
      <c r="N31602" s="120"/>
      <c r="U31602" s="121"/>
      <c r="V31602" s="122"/>
      <c r="W31602" s="123"/>
      <c r="AC31602" s="123"/>
    </row>
    <row r="31603" spans="5:29" s="2" customFormat="1">
      <c r="E31603" s="120"/>
      <c r="M31603" s="120"/>
      <c r="N31603" s="120"/>
      <c r="U31603" s="121"/>
      <c r="V31603" s="122"/>
      <c r="W31603" s="123"/>
      <c r="AC31603" s="123"/>
    </row>
    <row r="31604" spans="5:29" s="2" customFormat="1">
      <c r="E31604" s="120"/>
      <c r="M31604" s="120"/>
      <c r="N31604" s="120"/>
      <c r="U31604" s="121"/>
      <c r="V31604" s="122"/>
      <c r="W31604" s="123"/>
      <c r="AC31604" s="123"/>
    </row>
    <row r="31605" spans="5:29" s="2" customFormat="1">
      <c r="E31605" s="120"/>
      <c r="M31605" s="120"/>
      <c r="N31605" s="120"/>
      <c r="U31605" s="121"/>
      <c r="V31605" s="122"/>
      <c r="W31605" s="123"/>
      <c r="AC31605" s="123"/>
    </row>
    <row r="31606" spans="5:29" s="2" customFormat="1">
      <c r="E31606" s="120"/>
      <c r="M31606" s="120"/>
      <c r="N31606" s="120"/>
      <c r="U31606" s="121"/>
      <c r="V31606" s="122"/>
      <c r="W31606" s="123"/>
      <c r="AC31606" s="123"/>
    </row>
    <row r="31607" spans="5:29" s="2" customFormat="1">
      <c r="E31607" s="120"/>
      <c r="M31607" s="120"/>
      <c r="N31607" s="120"/>
      <c r="U31607" s="121"/>
      <c r="V31607" s="122"/>
      <c r="W31607" s="123"/>
      <c r="AC31607" s="123"/>
    </row>
    <row r="31608" spans="5:29" s="2" customFormat="1">
      <c r="E31608" s="120"/>
      <c r="M31608" s="120"/>
      <c r="N31608" s="120"/>
      <c r="U31608" s="121"/>
      <c r="V31608" s="122"/>
      <c r="W31608" s="123"/>
      <c r="AC31608" s="123"/>
    </row>
    <row r="31609" spans="5:29" s="2" customFormat="1">
      <c r="E31609" s="120"/>
      <c r="M31609" s="120"/>
      <c r="N31609" s="120"/>
      <c r="U31609" s="121"/>
      <c r="V31609" s="122"/>
      <c r="W31609" s="123"/>
      <c r="AC31609" s="123"/>
    </row>
    <row r="31610" spans="5:29" s="2" customFormat="1">
      <c r="E31610" s="120"/>
      <c r="M31610" s="120"/>
      <c r="N31610" s="120"/>
      <c r="U31610" s="121"/>
      <c r="V31610" s="122"/>
      <c r="W31610" s="123"/>
      <c r="AC31610" s="123"/>
    </row>
    <row r="31611" spans="5:29" s="2" customFormat="1">
      <c r="E31611" s="120"/>
      <c r="M31611" s="120"/>
      <c r="N31611" s="120"/>
      <c r="U31611" s="121"/>
      <c r="V31611" s="122"/>
      <c r="W31611" s="123"/>
      <c r="AC31611" s="123"/>
    </row>
    <row r="31612" spans="5:29" s="2" customFormat="1">
      <c r="E31612" s="120"/>
      <c r="M31612" s="120"/>
      <c r="N31612" s="120"/>
      <c r="U31612" s="121"/>
      <c r="V31612" s="122"/>
      <c r="W31612" s="123"/>
      <c r="AC31612" s="123"/>
    </row>
    <row r="31613" spans="5:29" s="2" customFormat="1">
      <c r="E31613" s="120"/>
      <c r="M31613" s="120"/>
      <c r="N31613" s="120"/>
      <c r="U31613" s="121"/>
      <c r="V31613" s="122"/>
      <c r="W31613" s="123"/>
      <c r="AC31613" s="123"/>
    </row>
    <row r="31614" spans="5:29" s="2" customFormat="1">
      <c r="E31614" s="120"/>
      <c r="M31614" s="120"/>
      <c r="N31614" s="120"/>
      <c r="U31614" s="121"/>
      <c r="V31614" s="122"/>
      <c r="W31614" s="123"/>
      <c r="AC31614" s="123"/>
    </row>
    <row r="31615" spans="5:29" s="2" customFormat="1">
      <c r="E31615" s="120"/>
      <c r="M31615" s="120"/>
      <c r="N31615" s="120"/>
      <c r="U31615" s="121"/>
      <c r="V31615" s="122"/>
      <c r="W31615" s="123"/>
      <c r="AC31615" s="123"/>
    </row>
    <row r="31616" spans="5:29" s="2" customFormat="1">
      <c r="E31616" s="120"/>
      <c r="M31616" s="120"/>
      <c r="N31616" s="120"/>
      <c r="U31616" s="121"/>
      <c r="V31616" s="122"/>
      <c r="W31616" s="123"/>
      <c r="AC31616" s="123"/>
    </row>
    <row r="31617" spans="5:29" s="2" customFormat="1">
      <c r="E31617" s="120"/>
      <c r="M31617" s="120"/>
      <c r="N31617" s="120"/>
      <c r="U31617" s="121"/>
      <c r="V31617" s="122"/>
      <c r="W31617" s="123"/>
      <c r="AC31617" s="123"/>
    </row>
    <row r="31618" spans="5:29" s="2" customFormat="1">
      <c r="E31618" s="120"/>
      <c r="M31618" s="120"/>
      <c r="N31618" s="120"/>
      <c r="U31618" s="121"/>
      <c r="V31618" s="122"/>
      <c r="W31618" s="123"/>
      <c r="AC31618" s="123"/>
    </row>
    <row r="31619" spans="5:29" s="2" customFormat="1">
      <c r="E31619" s="120"/>
      <c r="M31619" s="120"/>
      <c r="N31619" s="120"/>
      <c r="U31619" s="121"/>
      <c r="V31619" s="122"/>
      <c r="W31619" s="123"/>
      <c r="AC31619" s="123"/>
    </row>
    <row r="31620" spans="5:29" s="2" customFormat="1">
      <c r="E31620" s="120"/>
      <c r="M31620" s="120"/>
      <c r="N31620" s="120"/>
      <c r="U31620" s="121"/>
      <c r="V31620" s="122"/>
      <c r="W31620" s="123"/>
      <c r="AC31620" s="123"/>
    </row>
    <row r="31621" spans="5:29" s="2" customFormat="1">
      <c r="E31621" s="120"/>
      <c r="M31621" s="120"/>
      <c r="N31621" s="120"/>
      <c r="U31621" s="121"/>
      <c r="V31621" s="122"/>
      <c r="W31621" s="123"/>
      <c r="AC31621" s="123"/>
    </row>
    <row r="31622" spans="5:29" s="2" customFormat="1">
      <c r="E31622" s="120"/>
      <c r="M31622" s="120"/>
      <c r="N31622" s="120"/>
      <c r="U31622" s="121"/>
      <c r="V31622" s="122"/>
      <c r="W31622" s="123"/>
      <c r="AC31622" s="123"/>
    </row>
    <row r="31623" spans="5:29" s="2" customFormat="1">
      <c r="E31623" s="120"/>
      <c r="M31623" s="120"/>
      <c r="N31623" s="120"/>
      <c r="U31623" s="121"/>
      <c r="V31623" s="122"/>
      <c r="W31623" s="123"/>
      <c r="AC31623" s="123"/>
    </row>
    <row r="31624" spans="5:29" s="2" customFormat="1">
      <c r="E31624" s="120"/>
      <c r="M31624" s="120"/>
      <c r="N31624" s="120"/>
      <c r="U31624" s="121"/>
      <c r="V31624" s="122"/>
      <c r="W31624" s="123"/>
      <c r="AC31624" s="123"/>
    </row>
    <row r="31625" spans="5:29" s="2" customFormat="1">
      <c r="E31625" s="120"/>
      <c r="M31625" s="120"/>
      <c r="N31625" s="120"/>
      <c r="U31625" s="121"/>
      <c r="V31625" s="122"/>
      <c r="W31625" s="123"/>
      <c r="AC31625" s="123"/>
    </row>
    <row r="31626" spans="5:29" s="2" customFormat="1">
      <c r="E31626" s="120"/>
      <c r="M31626" s="120"/>
      <c r="N31626" s="120"/>
      <c r="U31626" s="121"/>
      <c r="V31626" s="122"/>
      <c r="W31626" s="123"/>
      <c r="AC31626" s="123"/>
    </row>
    <row r="31627" spans="5:29" s="2" customFormat="1">
      <c r="E31627" s="120"/>
      <c r="M31627" s="120"/>
      <c r="N31627" s="120"/>
      <c r="U31627" s="121"/>
      <c r="V31627" s="122"/>
      <c r="W31627" s="123"/>
      <c r="AC31627" s="123"/>
    </row>
    <row r="31628" spans="5:29" s="2" customFormat="1">
      <c r="E31628" s="120"/>
      <c r="M31628" s="120"/>
      <c r="N31628" s="120"/>
      <c r="U31628" s="121"/>
      <c r="V31628" s="122"/>
      <c r="W31628" s="123"/>
      <c r="AC31628" s="123"/>
    </row>
    <row r="31629" spans="5:29" s="2" customFormat="1">
      <c r="E31629" s="120"/>
      <c r="M31629" s="120"/>
      <c r="N31629" s="120"/>
      <c r="U31629" s="121"/>
      <c r="V31629" s="122"/>
      <c r="W31629" s="123"/>
      <c r="AC31629" s="123"/>
    </row>
    <row r="31630" spans="5:29" s="2" customFormat="1">
      <c r="E31630" s="120"/>
      <c r="M31630" s="120"/>
      <c r="N31630" s="120"/>
      <c r="U31630" s="121"/>
      <c r="V31630" s="122"/>
      <c r="W31630" s="123"/>
      <c r="AC31630" s="123"/>
    </row>
    <row r="31631" spans="5:29" s="2" customFormat="1">
      <c r="E31631" s="120"/>
      <c r="M31631" s="120"/>
      <c r="N31631" s="120"/>
      <c r="U31631" s="121"/>
      <c r="V31631" s="122"/>
      <c r="W31631" s="123"/>
      <c r="AC31631" s="123"/>
    </row>
    <row r="31632" spans="5:29" s="2" customFormat="1">
      <c r="E31632" s="120"/>
      <c r="M31632" s="120"/>
      <c r="N31632" s="120"/>
      <c r="U31632" s="121"/>
      <c r="V31632" s="122"/>
      <c r="W31632" s="123"/>
      <c r="AC31632" s="123"/>
    </row>
    <row r="31633" spans="5:29" s="2" customFormat="1">
      <c r="E31633" s="120"/>
      <c r="M31633" s="120"/>
      <c r="N31633" s="120"/>
      <c r="U31633" s="121"/>
      <c r="V31633" s="122"/>
      <c r="W31633" s="123"/>
      <c r="AC31633" s="123"/>
    </row>
    <row r="31634" spans="5:29" s="2" customFormat="1">
      <c r="E31634" s="120"/>
      <c r="M31634" s="120"/>
      <c r="N31634" s="120"/>
      <c r="U31634" s="121"/>
      <c r="V31634" s="122"/>
      <c r="W31634" s="123"/>
      <c r="AC31634" s="123"/>
    </row>
    <row r="31635" spans="5:29" s="2" customFormat="1">
      <c r="E31635" s="120"/>
      <c r="M31635" s="120"/>
      <c r="N31635" s="120"/>
      <c r="U31635" s="121"/>
      <c r="V31635" s="122"/>
      <c r="W31635" s="123"/>
      <c r="AC31635" s="123"/>
    </row>
    <row r="31636" spans="5:29" s="2" customFormat="1">
      <c r="E31636" s="120"/>
      <c r="M31636" s="120"/>
      <c r="N31636" s="120"/>
      <c r="U31636" s="121"/>
      <c r="V31636" s="122"/>
      <c r="W31636" s="123"/>
      <c r="AC31636" s="123"/>
    </row>
    <row r="31637" spans="5:29" s="2" customFormat="1">
      <c r="E31637" s="120"/>
      <c r="M31637" s="120"/>
      <c r="N31637" s="120"/>
      <c r="U31637" s="121"/>
      <c r="V31637" s="122"/>
      <c r="W31637" s="123"/>
      <c r="AC31637" s="123"/>
    </row>
    <row r="31638" spans="5:29" s="2" customFormat="1">
      <c r="E31638" s="120"/>
      <c r="M31638" s="120"/>
      <c r="N31638" s="120"/>
      <c r="U31638" s="121"/>
      <c r="V31638" s="122"/>
      <c r="W31638" s="123"/>
      <c r="AC31638" s="123"/>
    </row>
    <row r="31639" spans="5:29" s="2" customFormat="1">
      <c r="E31639" s="120"/>
      <c r="M31639" s="120"/>
      <c r="N31639" s="120"/>
      <c r="U31639" s="121"/>
      <c r="V31639" s="122"/>
      <c r="W31639" s="123"/>
      <c r="AC31639" s="123"/>
    </row>
    <row r="31640" spans="5:29" s="2" customFormat="1">
      <c r="E31640" s="120"/>
      <c r="M31640" s="120"/>
      <c r="N31640" s="120"/>
      <c r="U31640" s="121"/>
      <c r="V31640" s="122"/>
      <c r="W31640" s="123"/>
      <c r="AC31640" s="123"/>
    </row>
    <row r="31641" spans="5:29" s="2" customFormat="1">
      <c r="E31641" s="120"/>
      <c r="M31641" s="120"/>
      <c r="N31641" s="120"/>
      <c r="U31641" s="121"/>
      <c r="V31641" s="122"/>
      <c r="W31641" s="123"/>
      <c r="AC31641" s="123"/>
    </row>
    <row r="31642" spans="5:29" s="2" customFormat="1">
      <c r="E31642" s="120"/>
      <c r="M31642" s="120"/>
      <c r="N31642" s="120"/>
      <c r="U31642" s="121"/>
      <c r="V31642" s="122"/>
      <c r="W31642" s="123"/>
      <c r="AC31642" s="123"/>
    </row>
    <row r="31643" spans="5:29" s="2" customFormat="1">
      <c r="E31643" s="120"/>
      <c r="M31643" s="120"/>
      <c r="N31643" s="120"/>
      <c r="U31643" s="121"/>
      <c r="V31643" s="122"/>
      <c r="W31643" s="123"/>
      <c r="AC31643" s="123"/>
    </row>
    <row r="31644" spans="5:29" s="2" customFormat="1">
      <c r="E31644" s="120"/>
      <c r="M31644" s="120"/>
      <c r="N31644" s="120"/>
      <c r="U31644" s="121"/>
      <c r="V31644" s="122"/>
      <c r="W31644" s="123"/>
      <c r="AC31644" s="123"/>
    </row>
    <row r="31645" spans="5:29" s="2" customFormat="1">
      <c r="E31645" s="120"/>
      <c r="M31645" s="120"/>
      <c r="N31645" s="120"/>
      <c r="U31645" s="121"/>
      <c r="V31645" s="122"/>
      <c r="W31645" s="123"/>
      <c r="AC31645" s="123"/>
    </row>
    <row r="31646" spans="5:29" s="2" customFormat="1">
      <c r="E31646" s="120"/>
      <c r="M31646" s="120"/>
      <c r="N31646" s="120"/>
      <c r="U31646" s="121"/>
      <c r="V31646" s="122"/>
      <c r="W31646" s="123"/>
      <c r="AC31646" s="123"/>
    </row>
    <row r="31647" spans="5:29" s="2" customFormat="1">
      <c r="E31647" s="120"/>
      <c r="M31647" s="120"/>
      <c r="N31647" s="120"/>
      <c r="U31647" s="121"/>
      <c r="V31647" s="122"/>
      <c r="W31647" s="123"/>
      <c r="AC31647" s="123"/>
    </row>
    <row r="31648" spans="5:29" s="2" customFormat="1">
      <c r="E31648" s="120"/>
      <c r="M31648" s="120"/>
      <c r="N31648" s="120"/>
      <c r="U31648" s="121"/>
      <c r="V31648" s="122"/>
      <c r="W31648" s="123"/>
      <c r="AC31648" s="123"/>
    </row>
    <row r="31649" spans="5:29" s="2" customFormat="1">
      <c r="E31649" s="120"/>
      <c r="M31649" s="120"/>
      <c r="N31649" s="120"/>
      <c r="U31649" s="121"/>
      <c r="V31649" s="122"/>
      <c r="W31649" s="123"/>
      <c r="AC31649" s="123"/>
    </row>
    <row r="31650" spans="5:29" s="2" customFormat="1">
      <c r="E31650" s="120"/>
      <c r="M31650" s="120"/>
      <c r="N31650" s="120"/>
      <c r="U31650" s="121"/>
      <c r="V31650" s="122"/>
      <c r="W31650" s="123"/>
      <c r="AC31650" s="123"/>
    </row>
    <row r="31651" spans="5:29" s="2" customFormat="1">
      <c r="E31651" s="120"/>
      <c r="M31651" s="120"/>
      <c r="N31651" s="120"/>
      <c r="U31651" s="121"/>
      <c r="V31651" s="122"/>
      <c r="W31651" s="123"/>
      <c r="AC31651" s="123"/>
    </row>
    <row r="31652" spans="5:29" s="2" customFormat="1">
      <c r="E31652" s="120"/>
      <c r="M31652" s="120"/>
      <c r="N31652" s="120"/>
      <c r="U31652" s="121"/>
      <c r="V31652" s="122"/>
      <c r="W31652" s="123"/>
      <c r="AC31652" s="123"/>
    </row>
    <row r="31653" spans="5:29" s="2" customFormat="1">
      <c r="E31653" s="120"/>
      <c r="M31653" s="120"/>
      <c r="N31653" s="120"/>
      <c r="U31653" s="121"/>
      <c r="V31653" s="122"/>
      <c r="W31653" s="123"/>
      <c r="AC31653" s="123"/>
    </row>
    <row r="31654" spans="5:29" s="2" customFormat="1">
      <c r="E31654" s="120"/>
      <c r="M31654" s="120"/>
      <c r="N31654" s="120"/>
      <c r="U31654" s="121"/>
      <c r="V31654" s="122"/>
      <c r="W31654" s="123"/>
      <c r="AC31654" s="123"/>
    </row>
    <row r="31655" spans="5:29" s="2" customFormat="1">
      <c r="E31655" s="120"/>
      <c r="M31655" s="120"/>
      <c r="N31655" s="120"/>
      <c r="U31655" s="121"/>
      <c r="V31655" s="122"/>
      <c r="W31655" s="123"/>
      <c r="AC31655" s="123"/>
    </row>
    <row r="31656" spans="5:29" s="2" customFormat="1">
      <c r="E31656" s="120"/>
      <c r="M31656" s="120"/>
      <c r="N31656" s="120"/>
      <c r="U31656" s="121"/>
      <c r="V31656" s="122"/>
      <c r="W31656" s="123"/>
      <c r="AC31656" s="123"/>
    </row>
    <row r="31657" spans="5:29" s="2" customFormat="1">
      <c r="E31657" s="120"/>
      <c r="M31657" s="120"/>
      <c r="N31657" s="120"/>
      <c r="U31657" s="121"/>
      <c r="V31657" s="122"/>
      <c r="W31657" s="123"/>
      <c r="AC31657" s="123"/>
    </row>
    <row r="31658" spans="5:29" s="2" customFormat="1">
      <c r="E31658" s="120"/>
      <c r="M31658" s="120"/>
      <c r="N31658" s="120"/>
      <c r="U31658" s="121"/>
      <c r="V31658" s="122"/>
      <c r="W31658" s="123"/>
      <c r="AC31658" s="123"/>
    </row>
    <row r="31659" spans="5:29" s="2" customFormat="1">
      <c r="E31659" s="120"/>
      <c r="M31659" s="120"/>
      <c r="N31659" s="120"/>
      <c r="U31659" s="121"/>
      <c r="V31659" s="122"/>
      <c r="W31659" s="123"/>
      <c r="AC31659" s="123"/>
    </row>
    <row r="31660" spans="5:29" s="2" customFormat="1">
      <c r="E31660" s="120"/>
      <c r="M31660" s="120"/>
      <c r="N31660" s="120"/>
      <c r="U31660" s="121"/>
      <c r="V31660" s="122"/>
      <c r="W31660" s="123"/>
      <c r="AC31660" s="123"/>
    </row>
    <row r="31661" spans="5:29" s="2" customFormat="1">
      <c r="E31661" s="120"/>
      <c r="M31661" s="120"/>
      <c r="N31661" s="120"/>
      <c r="U31661" s="121"/>
      <c r="V31661" s="122"/>
      <c r="W31661" s="123"/>
      <c r="AC31661" s="123"/>
    </row>
    <row r="31662" spans="5:29" s="2" customFormat="1">
      <c r="E31662" s="120"/>
      <c r="M31662" s="120"/>
      <c r="N31662" s="120"/>
      <c r="U31662" s="121"/>
      <c r="V31662" s="122"/>
      <c r="W31662" s="123"/>
      <c r="AC31662" s="123"/>
    </row>
    <row r="31663" spans="5:29" s="2" customFormat="1">
      <c r="E31663" s="120"/>
      <c r="M31663" s="120"/>
      <c r="N31663" s="120"/>
      <c r="U31663" s="121"/>
      <c r="V31663" s="122"/>
      <c r="W31663" s="123"/>
      <c r="AC31663" s="123"/>
    </row>
    <row r="31664" spans="5:29" s="2" customFormat="1">
      <c r="E31664" s="120"/>
      <c r="M31664" s="120"/>
      <c r="N31664" s="120"/>
      <c r="U31664" s="121"/>
      <c r="V31664" s="122"/>
      <c r="W31664" s="123"/>
      <c r="AC31664" s="123"/>
    </row>
    <row r="31665" spans="5:29" s="2" customFormat="1">
      <c r="E31665" s="120"/>
      <c r="M31665" s="120"/>
      <c r="N31665" s="120"/>
      <c r="U31665" s="121"/>
      <c r="V31665" s="122"/>
      <c r="W31665" s="123"/>
      <c r="AC31665" s="123"/>
    </row>
    <row r="31666" spans="5:29" s="2" customFormat="1">
      <c r="E31666" s="120"/>
      <c r="M31666" s="120"/>
      <c r="N31666" s="120"/>
      <c r="U31666" s="121"/>
      <c r="V31666" s="122"/>
      <c r="W31666" s="123"/>
      <c r="AC31666" s="123"/>
    </row>
    <row r="31667" spans="5:29" s="2" customFormat="1">
      <c r="E31667" s="120"/>
      <c r="M31667" s="120"/>
      <c r="N31667" s="120"/>
      <c r="U31667" s="121"/>
      <c r="V31667" s="122"/>
      <c r="W31667" s="123"/>
      <c r="AC31667" s="123"/>
    </row>
    <row r="31668" spans="5:29" s="2" customFormat="1">
      <c r="E31668" s="120"/>
      <c r="M31668" s="120"/>
      <c r="N31668" s="120"/>
      <c r="U31668" s="121"/>
      <c r="V31668" s="122"/>
      <c r="W31668" s="123"/>
      <c r="AC31668" s="123"/>
    </row>
    <row r="31669" spans="5:29" s="2" customFormat="1">
      <c r="E31669" s="120"/>
      <c r="M31669" s="120"/>
      <c r="N31669" s="120"/>
      <c r="U31669" s="121"/>
      <c r="V31669" s="122"/>
      <c r="W31669" s="123"/>
      <c r="AC31669" s="123"/>
    </row>
    <row r="31670" spans="5:29" s="2" customFormat="1">
      <c r="E31670" s="120"/>
      <c r="M31670" s="120"/>
      <c r="N31670" s="120"/>
      <c r="U31670" s="121"/>
      <c r="V31670" s="122"/>
      <c r="W31670" s="123"/>
      <c r="AC31670" s="123"/>
    </row>
    <row r="31671" spans="5:29" s="2" customFormat="1">
      <c r="E31671" s="120"/>
      <c r="M31671" s="120"/>
      <c r="N31671" s="120"/>
      <c r="U31671" s="121"/>
      <c r="V31671" s="122"/>
      <c r="W31671" s="123"/>
      <c r="AC31671" s="123"/>
    </row>
    <row r="31672" spans="5:29" s="2" customFormat="1">
      <c r="E31672" s="120"/>
      <c r="M31672" s="120"/>
      <c r="N31672" s="120"/>
      <c r="U31672" s="121"/>
      <c r="V31672" s="122"/>
      <c r="W31672" s="123"/>
      <c r="AC31672" s="123"/>
    </row>
    <row r="31673" spans="5:29" s="2" customFormat="1">
      <c r="E31673" s="120"/>
      <c r="M31673" s="120"/>
      <c r="N31673" s="120"/>
      <c r="U31673" s="121"/>
      <c r="V31673" s="122"/>
      <c r="W31673" s="123"/>
      <c r="AC31673" s="123"/>
    </row>
    <row r="31674" spans="5:29" s="2" customFormat="1">
      <c r="E31674" s="120"/>
      <c r="M31674" s="120"/>
      <c r="N31674" s="120"/>
      <c r="U31674" s="121"/>
      <c r="V31674" s="122"/>
      <c r="W31674" s="123"/>
      <c r="AC31674" s="123"/>
    </row>
    <row r="31675" spans="5:29" s="2" customFormat="1">
      <c r="E31675" s="120"/>
      <c r="M31675" s="120"/>
      <c r="N31675" s="120"/>
      <c r="U31675" s="121"/>
      <c r="V31675" s="122"/>
      <c r="W31675" s="123"/>
      <c r="AC31675" s="123"/>
    </row>
    <row r="31676" spans="5:29" s="2" customFormat="1">
      <c r="E31676" s="120"/>
      <c r="M31676" s="120"/>
      <c r="N31676" s="120"/>
      <c r="U31676" s="121"/>
      <c r="V31676" s="122"/>
      <c r="W31676" s="123"/>
      <c r="AC31676" s="123"/>
    </row>
    <row r="31677" spans="5:29" s="2" customFormat="1">
      <c r="E31677" s="120"/>
      <c r="M31677" s="120"/>
      <c r="N31677" s="120"/>
      <c r="U31677" s="121"/>
      <c r="V31677" s="122"/>
      <c r="W31677" s="123"/>
      <c r="AC31677" s="123"/>
    </row>
    <row r="31678" spans="5:29" s="2" customFormat="1">
      <c r="E31678" s="120"/>
      <c r="M31678" s="120"/>
      <c r="N31678" s="120"/>
      <c r="U31678" s="121"/>
      <c r="V31678" s="122"/>
      <c r="W31678" s="123"/>
      <c r="AC31678" s="123"/>
    </row>
    <row r="31679" spans="5:29" s="2" customFormat="1">
      <c r="E31679" s="120"/>
      <c r="M31679" s="120"/>
      <c r="N31679" s="120"/>
      <c r="U31679" s="121"/>
      <c r="V31679" s="122"/>
      <c r="W31679" s="123"/>
      <c r="AC31679" s="123"/>
    </row>
    <row r="31680" spans="5:29" s="2" customFormat="1">
      <c r="E31680" s="120"/>
      <c r="M31680" s="120"/>
      <c r="N31680" s="120"/>
      <c r="U31680" s="121"/>
      <c r="V31680" s="122"/>
      <c r="W31680" s="123"/>
      <c r="AC31680" s="123"/>
    </row>
    <row r="31681" spans="5:29" s="2" customFormat="1">
      <c r="E31681" s="120"/>
      <c r="M31681" s="120"/>
      <c r="N31681" s="120"/>
      <c r="U31681" s="121"/>
      <c r="V31681" s="122"/>
      <c r="W31681" s="123"/>
      <c r="AC31681" s="123"/>
    </row>
    <row r="31682" spans="5:29" s="2" customFormat="1">
      <c r="E31682" s="120"/>
      <c r="M31682" s="120"/>
      <c r="N31682" s="120"/>
      <c r="U31682" s="121"/>
      <c r="V31682" s="122"/>
      <c r="W31682" s="123"/>
      <c r="AC31682" s="123"/>
    </row>
    <row r="31683" spans="5:29" s="2" customFormat="1">
      <c r="E31683" s="120"/>
      <c r="M31683" s="120"/>
      <c r="N31683" s="120"/>
      <c r="U31683" s="121"/>
      <c r="V31683" s="122"/>
      <c r="W31683" s="123"/>
      <c r="AC31683" s="123"/>
    </row>
    <row r="31684" spans="5:29" s="2" customFormat="1">
      <c r="E31684" s="120"/>
      <c r="M31684" s="120"/>
      <c r="N31684" s="120"/>
      <c r="U31684" s="121"/>
      <c r="V31684" s="122"/>
      <c r="W31684" s="123"/>
      <c r="AC31684" s="123"/>
    </row>
    <row r="31685" spans="5:29" s="2" customFormat="1">
      <c r="E31685" s="120"/>
      <c r="M31685" s="120"/>
      <c r="N31685" s="120"/>
      <c r="U31685" s="121"/>
      <c r="V31685" s="122"/>
      <c r="W31685" s="123"/>
      <c r="AC31685" s="123"/>
    </row>
    <row r="31686" spans="5:29" s="2" customFormat="1">
      <c r="E31686" s="120"/>
      <c r="M31686" s="120"/>
      <c r="N31686" s="120"/>
      <c r="U31686" s="121"/>
      <c r="V31686" s="122"/>
      <c r="W31686" s="123"/>
      <c r="AC31686" s="123"/>
    </row>
    <row r="31687" spans="5:29" s="2" customFormat="1">
      <c r="E31687" s="120"/>
      <c r="M31687" s="120"/>
      <c r="N31687" s="120"/>
      <c r="U31687" s="121"/>
      <c r="V31687" s="122"/>
      <c r="W31687" s="123"/>
      <c r="AC31687" s="123"/>
    </row>
    <row r="31688" spans="5:29" s="2" customFormat="1">
      <c r="E31688" s="120"/>
      <c r="M31688" s="120"/>
      <c r="N31688" s="120"/>
      <c r="U31688" s="121"/>
      <c r="V31688" s="122"/>
      <c r="W31688" s="123"/>
      <c r="AC31688" s="123"/>
    </row>
    <row r="31689" spans="5:29" s="2" customFormat="1">
      <c r="E31689" s="120"/>
      <c r="M31689" s="120"/>
      <c r="N31689" s="120"/>
      <c r="U31689" s="121"/>
      <c r="V31689" s="122"/>
      <c r="W31689" s="123"/>
      <c r="AC31689" s="123"/>
    </row>
    <row r="31690" spans="5:29" s="2" customFormat="1">
      <c r="E31690" s="120"/>
      <c r="M31690" s="120"/>
      <c r="N31690" s="120"/>
      <c r="U31690" s="121"/>
      <c r="V31690" s="122"/>
      <c r="W31690" s="123"/>
      <c r="AC31690" s="123"/>
    </row>
    <row r="31691" spans="5:29" s="2" customFormat="1">
      <c r="E31691" s="120"/>
      <c r="M31691" s="120"/>
      <c r="N31691" s="120"/>
      <c r="U31691" s="121"/>
      <c r="V31691" s="122"/>
      <c r="W31691" s="123"/>
      <c r="AC31691" s="123"/>
    </row>
    <row r="31692" spans="5:29" s="2" customFormat="1">
      <c r="E31692" s="120"/>
      <c r="M31692" s="120"/>
      <c r="N31692" s="120"/>
      <c r="U31692" s="121"/>
      <c r="V31692" s="122"/>
      <c r="W31692" s="123"/>
      <c r="AC31692" s="123"/>
    </row>
    <row r="31693" spans="5:29" s="2" customFormat="1">
      <c r="E31693" s="120"/>
      <c r="M31693" s="120"/>
      <c r="N31693" s="120"/>
      <c r="U31693" s="121"/>
      <c r="V31693" s="122"/>
      <c r="W31693" s="123"/>
      <c r="AC31693" s="123"/>
    </row>
    <row r="31694" spans="5:29" s="2" customFormat="1">
      <c r="E31694" s="120"/>
      <c r="M31694" s="120"/>
      <c r="N31694" s="120"/>
      <c r="U31694" s="121"/>
      <c r="V31694" s="122"/>
      <c r="W31694" s="123"/>
      <c r="AC31694" s="123"/>
    </row>
    <row r="31695" spans="5:29" s="2" customFormat="1">
      <c r="E31695" s="120"/>
      <c r="M31695" s="120"/>
      <c r="N31695" s="120"/>
      <c r="U31695" s="121"/>
      <c r="V31695" s="122"/>
      <c r="W31695" s="123"/>
      <c r="AC31695" s="123"/>
    </row>
    <row r="31696" spans="5:29" s="2" customFormat="1">
      <c r="E31696" s="120"/>
      <c r="M31696" s="120"/>
      <c r="N31696" s="120"/>
      <c r="U31696" s="121"/>
      <c r="V31696" s="122"/>
      <c r="W31696" s="123"/>
      <c r="AC31696" s="123"/>
    </row>
    <row r="31697" spans="5:29" s="2" customFormat="1">
      <c r="E31697" s="120"/>
      <c r="M31697" s="120"/>
      <c r="N31697" s="120"/>
      <c r="U31697" s="121"/>
      <c r="V31697" s="122"/>
      <c r="W31697" s="123"/>
      <c r="AC31697" s="123"/>
    </row>
    <row r="31698" spans="5:29" s="2" customFormat="1">
      <c r="E31698" s="120"/>
      <c r="M31698" s="120"/>
      <c r="N31698" s="120"/>
      <c r="U31698" s="121"/>
      <c r="V31698" s="122"/>
      <c r="W31698" s="123"/>
      <c r="AC31698" s="123"/>
    </row>
    <row r="31699" spans="5:29" s="2" customFormat="1">
      <c r="E31699" s="120"/>
      <c r="M31699" s="120"/>
      <c r="N31699" s="120"/>
      <c r="U31699" s="121"/>
      <c r="V31699" s="122"/>
      <c r="W31699" s="123"/>
      <c r="AC31699" s="123"/>
    </row>
    <row r="31700" spans="5:29" s="2" customFormat="1">
      <c r="E31700" s="120"/>
      <c r="M31700" s="120"/>
      <c r="N31700" s="120"/>
      <c r="U31700" s="121"/>
      <c r="V31700" s="122"/>
      <c r="W31700" s="123"/>
      <c r="AC31700" s="123"/>
    </row>
    <row r="31701" spans="5:29" s="2" customFormat="1">
      <c r="E31701" s="120"/>
      <c r="M31701" s="120"/>
      <c r="N31701" s="120"/>
      <c r="U31701" s="121"/>
      <c r="V31701" s="122"/>
      <c r="W31701" s="123"/>
      <c r="AC31701" s="123"/>
    </row>
    <row r="31702" spans="5:29" s="2" customFormat="1">
      <c r="E31702" s="120"/>
      <c r="M31702" s="120"/>
      <c r="N31702" s="120"/>
      <c r="U31702" s="121"/>
      <c r="V31702" s="122"/>
      <c r="W31702" s="123"/>
      <c r="AC31702" s="123"/>
    </row>
    <row r="31703" spans="5:29" s="2" customFormat="1">
      <c r="E31703" s="120"/>
      <c r="M31703" s="120"/>
      <c r="N31703" s="120"/>
      <c r="U31703" s="121"/>
      <c r="V31703" s="122"/>
      <c r="W31703" s="123"/>
      <c r="AC31703" s="123"/>
    </row>
    <row r="31704" spans="5:29" s="2" customFormat="1">
      <c r="E31704" s="120"/>
      <c r="M31704" s="120"/>
      <c r="N31704" s="120"/>
      <c r="U31704" s="121"/>
      <c r="V31704" s="122"/>
      <c r="W31704" s="123"/>
      <c r="AC31704" s="123"/>
    </row>
    <row r="31705" spans="5:29" s="2" customFormat="1">
      <c r="E31705" s="120"/>
      <c r="M31705" s="120"/>
      <c r="N31705" s="120"/>
      <c r="U31705" s="121"/>
      <c r="V31705" s="122"/>
      <c r="W31705" s="123"/>
      <c r="AC31705" s="123"/>
    </row>
    <row r="31706" spans="5:29" s="2" customFormat="1">
      <c r="E31706" s="120"/>
      <c r="M31706" s="120"/>
      <c r="N31706" s="120"/>
      <c r="U31706" s="121"/>
      <c r="V31706" s="122"/>
      <c r="W31706" s="123"/>
      <c r="AC31706" s="123"/>
    </row>
    <row r="31707" spans="5:29" s="2" customFormat="1">
      <c r="E31707" s="120"/>
      <c r="M31707" s="120"/>
      <c r="N31707" s="120"/>
      <c r="U31707" s="121"/>
      <c r="V31707" s="122"/>
      <c r="W31707" s="123"/>
      <c r="AC31707" s="123"/>
    </row>
    <row r="31708" spans="5:29" s="2" customFormat="1">
      <c r="E31708" s="120"/>
      <c r="M31708" s="120"/>
      <c r="N31708" s="120"/>
      <c r="U31708" s="121"/>
      <c r="V31708" s="122"/>
      <c r="W31708" s="123"/>
      <c r="AC31708" s="123"/>
    </row>
    <row r="31709" spans="5:29" s="2" customFormat="1">
      <c r="E31709" s="120"/>
      <c r="M31709" s="120"/>
      <c r="N31709" s="120"/>
      <c r="U31709" s="121"/>
      <c r="V31709" s="122"/>
      <c r="W31709" s="123"/>
      <c r="AC31709" s="123"/>
    </row>
    <row r="31710" spans="5:29" s="2" customFormat="1">
      <c r="E31710" s="120"/>
      <c r="M31710" s="120"/>
      <c r="N31710" s="120"/>
      <c r="U31710" s="121"/>
      <c r="V31710" s="122"/>
      <c r="W31710" s="123"/>
      <c r="AC31710" s="123"/>
    </row>
    <row r="31711" spans="5:29" s="2" customFormat="1">
      <c r="E31711" s="120"/>
      <c r="M31711" s="120"/>
      <c r="N31711" s="120"/>
      <c r="U31711" s="121"/>
      <c r="V31711" s="122"/>
      <c r="W31711" s="123"/>
      <c r="AC31711" s="123"/>
    </row>
    <row r="31712" spans="5:29" s="2" customFormat="1">
      <c r="E31712" s="120"/>
      <c r="M31712" s="120"/>
      <c r="N31712" s="120"/>
      <c r="U31712" s="121"/>
      <c r="V31712" s="122"/>
      <c r="W31712" s="123"/>
      <c r="AC31712" s="123"/>
    </row>
    <row r="31713" spans="5:29" s="2" customFormat="1">
      <c r="E31713" s="120"/>
      <c r="M31713" s="120"/>
      <c r="N31713" s="120"/>
      <c r="U31713" s="121"/>
      <c r="V31713" s="122"/>
      <c r="W31713" s="123"/>
      <c r="AC31713" s="123"/>
    </row>
    <row r="31714" spans="5:29" s="2" customFormat="1">
      <c r="E31714" s="120"/>
      <c r="M31714" s="120"/>
      <c r="N31714" s="120"/>
      <c r="U31714" s="121"/>
      <c r="V31714" s="122"/>
      <c r="W31714" s="123"/>
      <c r="AC31714" s="123"/>
    </row>
    <row r="31715" spans="5:29" s="2" customFormat="1">
      <c r="E31715" s="120"/>
      <c r="M31715" s="120"/>
      <c r="N31715" s="120"/>
      <c r="U31715" s="121"/>
      <c r="V31715" s="122"/>
      <c r="W31715" s="123"/>
      <c r="AC31715" s="123"/>
    </row>
    <row r="31716" spans="5:29" s="2" customFormat="1">
      <c r="E31716" s="120"/>
      <c r="M31716" s="120"/>
      <c r="N31716" s="120"/>
      <c r="U31716" s="121"/>
      <c r="V31716" s="122"/>
      <c r="W31716" s="123"/>
      <c r="AC31716" s="123"/>
    </row>
    <row r="31717" spans="5:29" s="2" customFormat="1">
      <c r="E31717" s="120"/>
      <c r="M31717" s="120"/>
      <c r="N31717" s="120"/>
      <c r="U31717" s="121"/>
      <c r="V31717" s="122"/>
      <c r="W31717" s="123"/>
      <c r="AC31717" s="123"/>
    </row>
    <row r="31718" spans="5:29" s="2" customFormat="1">
      <c r="E31718" s="120"/>
      <c r="M31718" s="120"/>
      <c r="N31718" s="120"/>
      <c r="U31718" s="121"/>
      <c r="V31718" s="122"/>
      <c r="W31718" s="123"/>
      <c r="AC31718" s="123"/>
    </row>
    <row r="31719" spans="5:29" s="2" customFormat="1">
      <c r="E31719" s="120"/>
      <c r="M31719" s="120"/>
      <c r="N31719" s="120"/>
      <c r="U31719" s="121"/>
      <c r="V31719" s="122"/>
      <c r="W31719" s="123"/>
      <c r="AC31719" s="123"/>
    </row>
    <row r="31720" spans="5:29" s="2" customFormat="1">
      <c r="E31720" s="120"/>
      <c r="M31720" s="120"/>
      <c r="N31720" s="120"/>
      <c r="U31720" s="121"/>
      <c r="V31720" s="122"/>
      <c r="W31720" s="123"/>
      <c r="AC31720" s="123"/>
    </row>
    <row r="31721" spans="5:29" s="2" customFormat="1">
      <c r="E31721" s="120"/>
      <c r="M31721" s="120"/>
      <c r="N31721" s="120"/>
      <c r="U31721" s="121"/>
      <c r="V31721" s="122"/>
      <c r="W31721" s="123"/>
      <c r="AC31721" s="123"/>
    </row>
    <row r="31722" spans="5:29" s="2" customFormat="1">
      <c r="E31722" s="120"/>
      <c r="M31722" s="120"/>
      <c r="N31722" s="120"/>
      <c r="U31722" s="121"/>
      <c r="V31722" s="122"/>
      <c r="W31722" s="123"/>
      <c r="AC31722" s="123"/>
    </row>
    <row r="31723" spans="5:29" s="2" customFormat="1">
      <c r="E31723" s="120"/>
      <c r="M31723" s="120"/>
      <c r="N31723" s="120"/>
      <c r="U31723" s="121"/>
      <c r="V31723" s="122"/>
      <c r="W31723" s="123"/>
      <c r="AC31723" s="123"/>
    </row>
    <row r="31724" spans="5:29" s="2" customFormat="1">
      <c r="E31724" s="120"/>
      <c r="M31724" s="120"/>
      <c r="N31724" s="120"/>
      <c r="U31724" s="121"/>
      <c r="V31724" s="122"/>
      <c r="W31724" s="123"/>
      <c r="AC31724" s="123"/>
    </row>
    <row r="31725" spans="5:29" s="2" customFormat="1">
      <c r="E31725" s="120"/>
      <c r="M31725" s="120"/>
      <c r="N31725" s="120"/>
      <c r="U31725" s="121"/>
      <c r="V31725" s="122"/>
      <c r="W31725" s="123"/>
      <c r="AC31725" s="123"/>
    </row>
    <row r="31726" spans="5:29" s="2" customFormat="1">
      <c r="E31726" s="120"/>
      <c r="M31726" s="120"/>
      <c r="N31726" s="120"/>
      <c r="U31726" s="121"/>
      <c r="V31726" s="122"/>
      <c r="W31726" s="123"/>
      <c r="AC31726" s="123"/>
    </row>
    <row r="31727" spans="5:29" s="2" customFormat="1">
      <c r="E31727" s="120"/>
      <c r="M31727" s="120"/>
      <c r="N31727" s="120"/>
      <c r="U31727" s="121"/>
      <c r="V31727" s="122"/>
      <c r="W31727" s="123"/>
      <c r="AC31727" s="123"/>
    </row>
    <row r="31728" spans="5:29" s="2" customFormat="1">
      <c r="E31728" s="120"/>
      <c r="M31728" s="120"/>
      <c r="N31728" s="120"/>
      <c r="U31728" s="121"/>
      <c r="V31728" s="122"/>
      <c r="W31728" s="123"/>
      <c r="AC31728" s="123"/>
    </row>
    <row r="31729" spans="5:29" s="2" customFormat="1">
      <c r="E31729" s="120"/>
      <c r="M31729" s="120"/>
      <c r="N31729" s="120"/>
      <c r="U31729" s="121"/>
      <c r="V31729" s="122"/>
      <c r="W31729" s="123"/>
      <c r="AC31729" s="123"/>
    </row>
    <row r="31730" spans="5:29" s="2" customFormat="1">
      <c r="E31730" s="120"/>
      <c r="M31730" s="120"/>
      <c r="N31730" s="120"/>
      <c r="U31730" s="121"/>
      <c r="V31730" s="122"/>
      <c r="W31730" s="123"/>
      <c r="AC31730" s="123"/>
    </row>
    <row r="31731" spans="5:29" s="2" customFormat="1">
      <c r="E31731" s="120"/>
      <c r="M31731" s="120"/>
      <c r="N31731" s="120"/>
      <c r="U31731" s="121"/>
      <c r="V31731" s="122"/>
      <c r="W31731" s="123"/>
      <c r="AC31731" s="123"/>
    </row>
    <row r="31732" spans="5:29" s="2" customFormat="1">
      <c r="E31732" s="120"/>
      <c r="M31732" s="120"/>
      <c r="N31732" s="120"/>
      <c r="U31732" s="121"/>
      <c r="V31732" s="122"/>
      <c r="W31732" s="123"/>
      <c r="AC31732" s="123"/>
    </row>
    <row r="31733" spans="5:29" s="2" customFormat="1">
      <c r="E31733" s="120"/>
      <c r="M31733" s="120"/>
      <c r="N31733" s="120"/>
      <c r="U31733" s="121"/>
      <c r="V31733" s="122"/>
      <c r="W31733" s="123"/>
      <c r="AC31733" s="123"/>
    </row>
    <row r="31734" spans="5:29" s="2" customFormat="1">
      <c r="E31734" s="120"/>
      <c r="M31734" s="120"/>
      <c r="N31734" s="120"/>
      <c r="U31734" s="121"/>
      <c r="V31734" s="122"/>
      <c r="W31734" s="123"/>
      <c r="AC31734" s="123"/>
    </row>
    <row r="31735" spans="5:29" s="2" customFormat="1">
      <c r="E31735" s="120"/>
      <c r="M31735" s="120"/>
      <c r="N31735" s="120"/>
      <c r="U31735" s="121"/>
      <c r="V31735" s="122"/>
      <c r="W31735" s="123"/>
      <c r="AC31735" s="123"/>
    </row>
    <row r="31736" spans="5:29" s="2" customFormat="1">
      <c r="E31736" s="120"/>
      <c r="M31736" s="120"/>
      <c r="N31736" s="120"/>
      <c r="U31736" s="121"/>
      <c r="V31736" s="122"/>
      <c r="W31736" s="123"/>
      <c r="AC31736" s="123"/>
    </row>
    <row r="31737" spans="5:29" s="2" customFormat="1">
      <c r="E31737" s="120"/>
      <c r="M31737" s="120"/>
      <c r="N31737" s="120"/>
      <c r="U31737" s="121"/>
      <c r="V31737" s="122"/>
      <c r="W31737" s="123"/>
      <c r="AC31737" s="123"/>
    </row>
    <row r="31738" spans="5:29" s="2" customFormat="1">
      <c r="E31738" s="120"/>
      <c r="M31738" s="120"/>
      <c r="N31738" s="120"/>
      <c r="U31738" s="121"/>
      <c r="V31738" s="122"/>
      <c r="W31738" s="123"/>
      <c r="AC31738" s="123"/>
    </row>
    <row r="31739" spans="5:29" s="2" customFormat="1">
      <c r="E31739" s="120"/>
      <c r="M31739" s="120"/>
      <c r="N31739" s="120"/>
      <c r="U31739" s="121"/>
      <c r="V31739" s="122"/>
      <c r="W31739" s="123"/>
      <c r="AC31739" s="123"/>
    </row>
    <row r="31740" spans="5:29" s="2" customFormat="1">
      <c r="E31740" s="120"/>
      <c r="M31740" s="120"/>
      <c r="N31740" s="120"/>
      <c r="U31740" s="121"/>
      <c r="V31740" s="122"/>
      <c r="W31740" s="123"/>
      <c r="AC31740" s="123"/>
    </row>
    <row r="31741" spans="5:29" s="2" customFormat="1">
      <c r="E31741" s="120"/>
      <c r="M31741" s="120"/>
      <c r="N31741" s="120"/>
      <c r="U31741" s="121"/>
      <c r="V31741" s="122"/>
      <c r="W31741" s="123"/>
      <c r="AC31741" s="123"/>
    </row>
    <row r="31742" spans="5:29" s="2" customFormat="1">
      <c r="E31742" s="120"/>
      <c r="M31742" s="120"/>
      <c r="N31742" s="120"/>
      <c r="U31742" s="121"/>
      <c r="V31742" s="122"/>
      <c r="W31742" s="123"/>
      <c r="AC31742" s="123"/>
    </row>
    <row r="31743" spans="5:29" s="2" customFormat="1">
      <c r="E31743" s="120"/>
      <c r="M31743" s="120"/>
      <c r="N31743" s="120"/>
      <c r="U31743" s="121"/>
      <c r="V31743" s="122"/>
      <c r="W31743" s="123"/>
      <c r="AC31743" s="123"/>
    </row>
    <row r="31744" spans="5:29" s="2" customFormat="1">
      <c r="E31744" s="120"/>
      <c r="M31744" s="120"/>
      <c r="N31744" s="120"/>
      <c r="U31744" s="121"/>
      <c r="V31744" s="122"/>
      <c r="W31744" s="123"/>
      <c r="AC31744" s="123"/>
    </row>
    <row r="31745" spans="5:29" s="2" customFormat="1">
      <c r="E31745" s="120"/>
      <c r="M31745" s="120"/>
      <c r="N31745" s="120"/>
      <c r="U31745" s="121"/>
      <c r="V31745" s="122"/>
      <c r="W31745" s="123"/>
      <c r="AC31745" s="123"/>
    </row>
    <row r="31746" spans="5:29" s="2" customFormat="1">
      <c r="E31746" s="120"/>
      <c r="M31746" s="120"/>
      <c r="N31746" s="120"/>
      <c r="U31746" s="121"/>
      <c r="V31746" s="122"/>
      <c r="W31746" s="123"/>
      <c r="AC31746" s="123"/>
    </row>
    <row r="31747" spans="5:29" s="2" customFormat="1">
      <c r="E31747" s="120"/>
      <c r="M31747" s="120"/>
      <c r="N31747" s="120"/>
      <c r="U31747" s="121"/>
      <c r="V31747" s="122"/>
      <c r="W31747" s="123"/>
      <c r="AC31747" s="123"/>
    </row>
    <row r="31748" spans="5:29" s="2" customFormat="1">
      <c r="E31748" s="120"/>
      <c r="M31748" s="120"/>
      <c r="N31748" s="120"/>
      <c r="U31748" s="121"/>
      <c r="V31748" s="122"/>
      <c r="W31748" s="123"/>
      <c r="AC31748" s="123"/>
    </row>
    <row r="31749" spans="5:29" s="2" customFormat="1">
      <c r="E31749" s="120"/>
      <c r="M31749" s="120"/>
      <c r="N31749" s="120"/>
      <c r="U31749" s="121"/>
      <c r="V31749" s="122"/>
      <c r="W31749" s="123"/>
      <c r="AC31749" s="123"/>
    </row>
    <row r="31750" spans="5:29" s="2" customFormat="1">
      <c r="E31750" s="120"/>
      <c r="M31750" s="120"/>
      <c r="N31750" s="120"/>
      <c r="U31750" s="121"/>
      <c r="V31750" s="122"/>
      <c r="W31750" s="123"/>
      <c r="AC31750" s="123"/>
    </row>
    <row r="31751" spans="5:29" s="2" customFormat="1">
      <c r="E31751" s="120"/>
      <c r="M31751" s="120"/>
      <c r="N31751" s="120"/>
      <c r="U31751" s="121"/>
      <c r="V31751" s="122"/>
      <c r="W31751" s="123"/>
      <c r="AC31751" s="123"/>
    </row>
    <row r="31752" spans="5:29" s="2" customFormat="1">
      <c r="E31752" s="120"/>
      <c r="M31752" s="120"/>
      <c r="N31752" s="120"/>
      <c r="U31752" s="121"/>
      <c r="V31752" s="122"/>
      <c r="W31752" s="123"/>
      <c r="AC31752" s="123"/>
    </row>
    <row r="31753" spans="5:29" s="2" customFormat="1">
      <c r="E31753" s="120"/>
      <c r="M31753" s="120"/>
      <c r="N31753" s="120"/>
      <c r="U31753" s="121"/>
      <c r="V31753" s="122"/>
      <c r="W31753" s="123"/>
      <c r="AC31753" s="123"/>
    </row>
    <row r="31754" spans="5:29" s="2" customFormat="1">
      <c r="E31754" s="120"/>
      <c r="M31754" s="120"/>
      <c r="N31754" s="120"/>
      <c r="U31754" s="121"/>
      <c r="V31754" s="122"/>
      <c r="W31754" s="123"/>
      <c r="AC31754" s="123"/>
    </row>
    <row r="31755" spans="5:29" s="2" customFormat="1">
      <c r="E31755" s="120"/>
      <c r="M31755" s="120"/>
      <c r="N31755" s="120"/>
      <c r="U31755" s="121"/>
      <c r="V31755" s="122"/>
      <c r="W31755" s="123"/>
      <c r="AC31755" s="123"/>
    </row>
    <row r="31756" spans="5:29" s="2" customFormat="1">
      <c r="E31756" s="120"/>
      <c r="M31756" s="120"/>
      <c r="N31756" s="120"/>
      <c r="U31756" s="121"/>
      <c r="V31756" s="122"/>
      <c r="W31756" s="123"/>
      <c r="AC31756" s="123"/>
    </row>
    <row r="31757" spans="5:29" s="2" customFormat="1">
      <c r="E31757" s="120"/>
      <c r="M31757" s="120"/>
      <c r="N31757" s="120"/>
      <c r="U31757" s="121"/>
      <c r="V31757" s="122"/>
      <c r="W31757" s="123"/>
      <c r="AC31757" s="123"/>
    </row>
    <row r="31758" spans="5:29" s="2" customFormat="1">
      <c r="E31758" s="120"/>
      <c r="M31758" s="120"/>
      <c r="N31758" s="120"/>
      <c r="U31758" s="121"/>
      <c r="V31758" s="122"/>
      <c r="W31758" s="123"/>
      <c r="AC31758" s="123"/>
    </row>
    <row r="31759" spans="5:29" s="2" customFormat="1">
      <c r="E31759" s="120"/>
      <c r="M31759" s="120"/>
      <c r="N31759" s="120"/>
      <c r="U31759" s="121"/>
      <c r="V31759" s="122"/>
      <c r="W31759" s="123"/>
      <c r="AC31759" s="123"/>
    </row>
    <row r="31760" spans="5:29" s="2" customFormat="1">
      <c r="E31760" s="120"/>
      <c r="M31760" s="120"/>
      <c r="N31760" s="120"/>
      <c r="U31760" s="121"/>
      <c r="V31760" s="122"/>
      <c r="W31760" s="123"/>
      <c r="AC31760" s="123"/>
    </row>
    <row r="31761" spans="5:29" s="2" customFormat="1">
      <c r="E31761" s="120"/>
      <c r="M31761" s="120"/>
      <c r="N31761" s="120"/>
      <c r="U31761" s="121"/>
      <c r="V31761" s="122"/>
      <c r="W31761" s="123"/>
      <c r="AC31761" s="123"/>
    </row>
    <row r="31762" spans="5:29" s="2" customFormat="1">
      <c r="E31762" s="120"/>
      <c r="M31762" s="120"/>
      <c r="N31762" s="120"/>
      <c r="U31762" s="121"/>
      <c r="V31762" s="122"/>
      <c r="W31762" s="123"/>
      <c r="AC31762" s="123"/>
    </row>
    <row r="31763" spans="5:29" s="2" customFormat="1">
      <c r="E31763" s="120"/>
      <c r="M31763" s="120"/>
      <c r="N31763" s="120"/>
      <c r="U31763" s="121"/>
      <c r="V31763" s="122"/>
      <c r="W31763" s="123"/>
      <c r="AC31763" s="123"/>
    </row>
    <row r="31764" spans="5:29" s="2" customFormat="1">
      <c r="E31764" s="120"/>
      <c r="M31764" s="120"/>
      <c r="N31764" s="120"/>
      <c r="U31764" s="121"/>
      <c r="V31764" s="122"/>
      <c r="W31764" s="123"/>
      <c r="AC31764" s="123"/>
    </row>
    <row r="31765" spans="5:29" s="2" customFormat="1">
      <c r="E31765" s="120"/>
      <c r="M31765" s="120"/>
      <c r="N31765" s="120"/>
      <c r="U31765" s="121"/>
      <c r="V31765" s="122"/>
      <c r="W31765" s="123"/>
      <c r="AC31765" s="123"/>
    </row>
    <row r="31766" spans="5:29" s="2" customFormat="1">
      <c r="E31766" s="120"/>
      <c r="M31766" s="120"/>
      <c r="N31766" s="120"/>
      <c r="U31766" s="121"/>
      <c r="V31766" s="122"/>
      <c r="W31766" s="123"/>
      <c r="AC31766" s="123"/>
    </row>
    <row r="31767" spans="5:29" s="2" customFormat="1">
      <c r="E31767" s="120"/>
      <c r="M31767" s="120"/>
      <c r="N31767" s="120"/>
      <c r="U31767" s="121"/>
      <c r="V31767" s="122"/>
      <c r="W31767" s="123"/>
      <c r="AC31767" s="123"/>
    </row>
    <row r="31768" spans="5:29" s="2" customFormat="1">
      <c r="E31768" s="120"/>
      <c r="M31768" s="120"/>
      <c r="N31768" s="120"/>
      <c r="U31768" s="121"/>
      <c r="V31768" s="122"/>
      <c r="W31768" s="123"/>
      <c r="AC31768" s="123"/>
    </row>
    <row r="31769" spans="5:29" s="2" customFormat="1">
      <c r="E31769" s="120"/>
      <c r="M31769" s="120"/>
      <c r="N31769" s="120"/>
      <c r="U31769" s="121"/>
      <c r="V31769" s="122"/>
      <c r="W31769" s="123"/>
      <c r="AC31769" s="123"/>
    </row>
    <row r="31770" spans="5:29" s="2" customFormat="1">
      <c r="E31770" s="120"/>
      <c r="M31770" s="120"/>
      <c r="N31770" s="120"/>
      <c r="U31770" s="121"/>
      <c r="V31770" s="122"/>
      <c r="W31770" s="123"/>
      <c r="AC31770" s="123"/>
    </row>
    <row r="31771" spans="5:29" s="2" customFormat="1">
      <c r="E31771" s="120"/>
      <c r="M31771" s="120"/>
      <c r="N31771" s="120"/>
      <c r="U31771" s="121"/>
      <c r="V31771" s="122"/>
      <c r="W31771" s="123"/>
      <c r="AC31771" s="123"/>
    </row>
    <row r="31772" spans="5:29" s="2" customFormat="1">
      <c r="E31772" s="120"/>
      <c r="M31772" s="120"/>
      <c r="N31772" s="120"/>
      <c r="U31772" s="121"/>
      <c r="V31772" s="122"/>
      <c r="W31772" s="123"/>
      <c r="AC31772" s="123"/>
    </row>
    <row r="31773" spans="5:29" s="2" customFormat="1">
      <c r="E31773" s="120"/>
      <c r="M31773" s="120"/>
      <c r="N31773" s="120"/>
      <c r="U31773" s="121"/>
      <c r="V31773" s="122"/>
      <c r="W31773" s="123"/>
      <c r="AC31773" s="123"/>
    </row>
    <row r="31774" spans="5:29" s="2" customFormat="1">
      <c r="E31774" s="120"/>
      <c r="M31774" s="120"/>
      <c r="N31774" s="120"/>
      <c r="U31774" s="121"/>
      <c r="V31774" s="122"/>
      <c r="W31774" s="123"/>
      <c r="AC31774" s="123"/>
    </row>
    <row r="31775" spans="5:29" s="2" customFormat="1">
      <c r="E31775" s="120"/>
      <c r="M31775" s="120"/>
      <c r="N31775" s="120"/>
      <c r="U31775" s="121"/>
      <c r="V31775" s="122"/>
      <c r="W31775" s="123"/>
      <c r="AC31775" s="123"/>
    </row>
    <row r="31776" spans="5:29" s="2" customFormat="1">
      <c r="E31776" s="120"/>
      <c r="M31776" s="120"/>
      <c r="N31776" s="120"/>
      <c r="U31776" s="121"/>
      <c r="V31776" s="122"/>
      <c r="W31776" s="123"/>
      <c r="AC31776" s="123"/>
    </row>
    <row r="31777" spans="5:29" s="2" customFormat="1">
      <c r="E31777" s="120"/>
      <c r="M31777" s="120"/>
      <c r="N31777" s="120"/>
      <c r="U31777" s="121"/>
      <c r="V31777" s="122"/>
      <c r="W31777" s="123"/>
      <c r="AC31777" s="123"/>
    </row>
    <row r="31778" spans="5:29" s="2" customFormat="1">
      <c r="E31778" s="120"/>
      <c r="M31778" s="120"/>
      <c r="N31778" s="120"/>
      <c r="U31778" s="121"/>
      <c r="V31778" s="122"/>
      <c r="W31778" s="123"/>
      <c r="AC31778" s="123"/>
    </row>
    <row r="31779" spans="5:29" s="2" customFormat="1">
      <c r="E31779" s="120"/>
      <c r="M31779" s="120"/>
      <c r="N31779" s="120"/>
      <c r="U31779" s="121"/>
      <c r="V31779" s="122"/>
      <c r="W31779" s="123"/>
      <c r="AC31779" s="123"/>
    </row>
    <row r="31780" spans="5:29" s="2" customFormat="1">
      <c r="E31780" s="120"/>
      <c r="M31780" s="120"/>
      <c r="N31780" s="120"/>
      <c r="U31780" s="121"/>
      <c r="V31780" s="122"/>
      <c r="W31780" s="123"/>
      <c r="AC31780" s="123"/>
    </row>
    <row r="31781" spans="5:29" s="2" customFormat="1">
      <c r="E31781" s="120"/>
      <c r="M31781" s="120"/>
      <c r="N31781" s="120"/>
      <c r="U31781" s="121"/>
      <c r="V31781" s="122"/>
      <c r="W31781" s="123"/>
      <c r="AC31781" s="123"/>
    </row>
    <row r="31782" spans="5:29" s="2" customFormat="1">
      <c r="E31782" s="120"/>
      <c r="M31782" s="120"/>
      <c r="N31782" s="120"/>
      <c r="U31782" s="121"/>
      <c r="V31782" s="122"/>
      <c r="W31782" s="123"/>
      <c r="AC31782" s="123"/>
    </row>
    <row r="31783" spans="5:29" s="2" customFormat="1">
      <c r="E31783" s="120"/>
      <c r="M31783" s="120"/>
      <c r="N31783" s="120"/>
      <c r="U31783" s="121"/>
      <c r="V31783" s="122"/>
      <c r="W31783" s="123"/>
      <c r="AC31783" s="123"/>
    </row>
    <row r="31784" spans="5:29" s="2" customFormat="1">
      <c r="E31784" s="120"/>
      <c r="M31784" s="120"/>
      <c r="N31784" s="120"/>
      <c r="U31784" s="121"/>
      <c r="V31784" s="122"/>
      <c r="W31784" s="123"/>
      <c r="AC31784" s="123"/>
    </row>
    <row r="31785" spans="5:29" s="2" customFormat="1">
      <c r="E31785" s="120"/>
      <c r="M31785" s="120"/>
      <c r="N31785" s="120"/>
      <c r="U31785" s="121"/>
      <c r="V31785" s="122"/>
      <c r="W31785" s="123"/>
      <c r="AC31785" s="123"/>
    </row>
    <row r="31786" spans="5:29" s="2" customFormat="1">
      <c r="E31786" s="120"/>
      <c r="M31786" s="120"/>
      <c r="N31786" s="120"/>
      <c r="U31786" s="121"/>
      <c r="V31786" s="122"/>
      <c r="W31786" s="123"/>
      <c r="AC31786" s="123"/>
    </row>
    <row r="31787" spans="5:29" s="2" customFormat="1">
      <c r="E31787" s="120"/>
      <c r="M31787" s="120"/>
      <c r="N31787" s="120"/>
      <c r="U31787" s="121"/>
      <c r="V31787" s="122"/>
      <c r="W31787" s="123"/>
      <c r="AC31787" s="123"/>
    </row>
    <row r="31788" spans="5:29" s="2" customFormat="1">
      <c r="E31788" s="120"/>
      <c r="M31788" s="120"/>
      <c r="N31788" s="120"/>
      <c r="U31788" s="121"/>
      <c r="V31788" s="122"/>
      <c r="W31788" s="123"/>
      <c r="AC31788" s="123"/>
    </row>
    <row r="31789" spans="5:29" s="2" customFormat="1">
      <c r="E31789" s="120"/>
      <c r="M31789" s="120"/>
      <c r="N31789" s="120"/>
      <c r="U31789" s="121"/>
      <c r="V31789" s="122"/>
      <c r="W31789" s="123"/>
      <c r="AC31789" s="123"/>
    </row>
    <row r="31790" spans="5:29" s="2" customFormat="1">
      <c r="E31790" s="120"/>
      <c r="M31790" s="120"/>
      <c r="N31790" s="120"/>
      <c r="U31790" s="121"/>
      <c r="V31790" s="122"/>
      <c r="W31790" s="123"/>
      <c r="AC31790" s="123"/>
    </row>
    <row r="31791" spans="5:29" s="2" customFormat="1">
      <c r="E31791" s="120"/>
      <c r="M31791" s="120"/>
      <c r="N31791" s="120"/>
      <c r="U31791" s="121"/>
      <c r="V31791" s="122"/>
      <c r="W31791" s="123"/>
      <c r="AC31791" s="123"/>
    </row>
    <row r="31792" spans="5:29" s="2" customFormat="1">
      <c r="E31792" s="120"/>
      <c r="M31792" s="120"/>
      <c r="N31792" s="120"/>
      <c r="U31792" s="121"/>
      <c r="V31792" s="122"/>
      <c r="W31792" s="123"/>
      <c r="AC31792" s="123"/>
    </row>
    <row r="31793" spans="5:29" s="2" customFormat="1">
      <c r="E31793" s="120"/>
      <c r="M31793" s="120"/>
      <c r="N31793" s="120"/>
      <c r="U31793" s="121"/>
      <c r="V31793" s="122"/>
      <c r="W31793" s="123"/>
      <c r="AC31793" s="123"/>
    </row>
    <row r="31794" spans="5:29" s="2" customFormat="1">
      <c r="E31794" s="120"/>
      <c r="M31794" s="120"/>
      <c r="N31794" s="120"/>
      <c r="U31794" s="121"/>
      <c r="V31794" s="122"/>
      <c r="W31794" s="123"/>
      <c r="AC31794" s="123"/>
    </row>
    <row r="31795" spans="5:29" s="2" customFormat="1">
      <c r="E31795" s="120"/>
      <c r="M31795" s="120"/>
      <c r="N31795" s="120"/>
      <c r="U31795" s="121"/>
      <c r="V31795" s="122"/>
      <c r="W31795" s="123"/>
      <c r="AC31795" s="123"/>
    </row>
    <row r="31796" spans="5:29" s="2" customFormat="1">
      <c r="E31796" s="120"/>
      <c r="M31796" s="120"/>
      <c r="N31796" s="120"/>
      <c r="U31796" s="121"/>
      <c r="V31796" s="122"/>
      <c r="W31796" s="123"/>
      <c r="AC31796" s="123"/>
    </row>
    <row r="31797" spans="5:29" s="2" customFormat="1">
      <c r="E31797" s="120"/>
      <c r="M31797" s="120"/>
      <c r="N31797" s="120"/>
      <c r="U31797" s="121"/>
      <c r="V31797" s="122"/>
      <c r="W31797" s="123"/>
      <c r="AC31797" s="123"/>
    </row>
    <row r="31798" spans="5:29" s="2" customFormat="1">
      <c r="E31798" s="120"/>
      <c r="M31798" s="120"/>
      <c r="N31798" s="120"/>
      <c r="U31798" s="121"/>
      <c r="V31798" s="122"/>
      <c r="W31798" s="123"/>
      <c r="AC31798" s="123"/>
    </row>
    <row r="31799" spans="5:29" s="2" customFormat="1">
      <c r="E31799" s="120"/>
      <c r="M31799" s="120"/>
      <c r="N31799" s="120"/>
      <c r="U31799" s="121"/>
      <c r="V31799" s="122"/>
      <c r="W31799" s="123"/>
      <c r="AC31799" s="123"/>
    </row>
    <row r="31800" spans="5:29" s="2" customFormat="1">
      <c r="E31800" s="120"/>
      <c r="M31800" s="120"/>
      <c r="N31800" s="120"/>
      <c r="U31800" s="121"/>
      <c r="V31800" s="122"/>
      <c r="W31800" s="123"/>
      <c r="AC31800" s="123"/>
    </row>
    <row r="31801" spans="5:29" s="2" customFormat="1">
      <c r="E31801" s="120"/>
      <c r="M31801" s="120"/>
      <c r="N31801" s="120"/>
      <c r="U31801" s="121"/>
      <c r="V31801" s="122"/>
      <c r="W31801" s="123"/>
      <c r="AC31801" s="123"/>
    </row>
    <row r="31802" spans="5:29" s="2" customFormat="1">
      <c r="E31802" s="120"/>
      <c r="M31802" s="120"/>
      <c r="N31802" s="120"/>
      <c r="U31802" s="121"/>
      <c r="V31802" s="122"/>
      <c r="W31802" s="123"/>
      <c r="AC31802" s="123"/>
    </row>
    <row r="31803" spans="5:29" s="2" customFormat="1">
      <c r="E31803" s="120"/>
      <c r="M31803" s="120"/>
      <c r="N31803" s="120"/>
      <c r="U31803" s="121"/>
      <c r="V31803" s="122"/>
      <c r="W31803" s="123"/>
      <c r="AC31803" s="123"/>
    </row>
    <row r="31804" spans="5:29" s="2" customFormat="1">
      <c r="E31804" s="120"/>
      <c r="M31804" s="120"/>
      <c r="N31804" s="120"/>
      <c r="U31804" s="121"/>
      <c r="V31804" s="122"/>
      <c r="W31804" s="123"/>
      <c r="AC31804" s="123"/>
    </row>
    <row r="31805" spans="5:29" s="2" customFormat="1">
      <c r="E31805" s="120"/>
      <c r="M31805" s="120"/>
      <c r="N31805" s="120"/>
      <c r="U31805" s="121"/>
      <c r="V31805" s="122"/>
      <c r="W31805" s="123"/>
      <c r="AC31805" s="123"/>
    </row>
    <row r="31806" spans="5:29" s="2" customFormat="1">
      <c r="E31806" s="120"/>
      <c r="M31806" s="120"/>
      <c r="N31806" s="120"/>
      <c r="U31806" s="121"/>
      <c r="V31806" s="122"/>
      <c r="W31806" s="123"/>
      <c r="AC31806" s="123"/>
    </row>
    <row r="31807" spans="5:29" s="2" customFormat="1">
      <c r="E31807" s="120"/>
      <c r="M31807" s="120"/>
      <c r="N31807" s="120"/>
      <c r="U31807" s="121"/>
      <c r="V31807" s="122"/>
      <c r="W31807" s="123"/>
      <c r="AC31807" s="123"/>
    </row>
    <row r="31808" spans="5:29" s="2" customFormat="1">
      <c r="E31808" s="120"/>
      <c r="M31808" s="120"/>
      <c r="N31808" s="120"/>
      <c r="U31808" s="121"/>
      <c r="V31808" s="122"/>
      <c r="W31808" s="123"/>
      <c r="AC31808" s="123"/>
    </row>
    <row r="31809" spans="5:29" s="2" customFormat="1">
      <c r="E31809" s="120"/>
      <c r="M31809" s="120"/>
      <c r="N31809" s="120"/>
      <c r="U31809" s="121"/>
      <c r="V31809" s="122"/>
      <c r="W31809" s="123"/>
      <c r="AC31809" s="123"/>
    </row>
    <row r="31810" spans="5:29" s="2" customFormat="1">
      <c r="E31810" s="120"/>
      <c r="M31810" s="120"/>
      <c r="N31810" s="120"/>
      <c r="U31810" s="121"/>
      <c r="V31810" s="122"/>
      <c r="W31810" s="123"/>
      <c r="AC31810" s="123"/>
    </row>
    <row r="31811" spans="5:29" s="2" customFormat="1">
      <c r="E31811" s="120"/>
      <c r="M31811" s="120"/>
      <c r="N31811" s="120"/>
      <c r="U31811" s="121"/>
      <c r="V31811" s="122"/>
      <c r="W31811" s="123"/>
      <c r="AC31811" s="123"/>
    </row>
    <row r="31812" spans="5:29" s="2" customFormat="1">
      <c r="E31812" s="120"/>
      <c r="M31812" s="120"/>
      <c r="N31812" s="120"/>
      <c r="U31812" s="121"/>
      <c r="V31812" s="122"/>
      <c r="W31812" s="123"/>
      <c r="AC31812" s="123"/>
    </row>
    <row r="31813" spans="5:29" s="2" customFormat="1">
      <c r="E31813" s="120"/>
      <c r="M31813" s="120"/>
      <c r="N31813" s="120"/>
      <c r="U31813" s="121"/>
      <c r="V31813" s="122"/>
      <c r="W31813" s="123"/>
      <c r="AC31813" s="123"/>
    </row>
    <row r="31814" spans="5:29" s="2" customFormat="1">
      <c r="E31814" s="120"/>
      <c r="M31814" s="120"/>
      <c r="N31814" s="120"/>
      <c r="U31814" s="121"/>
      <c r="V31814" s="122"/>
      <c r="W31814" s="123"/>
      <c r="AC31814" s="123"/>
    </row>
    <row r="31815" spans="5:29" s="2" customFormat="1">
      <c r="E31815" s="120"/>
      <c r="M31815" s="120"/>
      <c r="N31815" s="120"/>
      <c r="U31815" s="121"/>
      <c r="V31815" s="122"/>
      <c r="W31815" s="123"/>
      <c r="AC31815" s="123"/>
    </row>
    <row r="31816" spans="5:29" s="2" customFormat="1">
      <c r="E31816" s="120"/>
      <c r="M31816" s="120"/>
      <c r="N31816" s="120"/>
      <c r="U31816" s="121"/>
      <c r="V31816" s="122"/>
      <c r="W31816" s="123"/>
      <c r="AC31816" s="123"/>
    </row>
    <row r="31817" spans="5:29" s="2" customFormat="1">
      <c r="E31817" s="120"/>
      <c r="M31817" s="120"/>
      <c r="N31817" s="120"/>
      <c r="U31817" s="121"/>
      <c r="V31817" s="122"/>
      <c r="W31817" s="123"/>
      <c r="AC31817" s="123"/>
    </row>
    <row r="31818" spans="5:29" s="2" customFormat="1">
      <c r="E31818" s="120"/>
      <c r="M31818" s="120"/>
      <c r="N31818" s="120"/>
      <c r="U31818" s="121"/>
      <c r="V31818" s="122"/>
      <c r="W31818" s="123"/>
      <c r="AC31818" s="123"/>
    </row>
    <row r="31819" spans="5:29" s="2" customFormat="1">
      <c r="E31819" s="120"/>
      <c r="M31819" s="120"/>
      <c r="N31819" s="120"/>
      <c r="U31819" s="121"/>
      <c r="V31819" s="122"/>
      <c r="W31819" s="123"/>
      <c r="AC31819" s="123"/>
    </row>
    <row r="31820" spans="5:29" s="2" customFormat="1">
      <c r="E31820" s="120"/>
      <c r="M31820" s="120"/>
      <c r="N31820" s="120"/>
      <c r="U31820" s="121"/>
      <c r="V31820" s="122"/>
      <c r="W31820" s="123"/>
      <c r="AC31820" s="123"/>
    </row>
    <row r="31821" spans="5:29" s="2" customFormat="1">
      <c r="E31821" s="120"/>
      <c r="M31821" s="120"/>
      <c r="N31821" s="120"/>
      <c r="U31821" s="121"/>
      <c r="V31821" s="122"/>
      <c r="W31821" s="123"/>
      <c r="AC31821" s="123"/>
    </row>
    <row r="31822" spans="5:29" s="2" customFormat="1">
      <c r="E31822" s="120"/>
      <c r="M31822" s="120"/>
      <c r="N31822" s="120"/>
      <c r="U31822" s="121"/>
      <c r="V31822" s="122"/>
      <c r="W31822" s="123"/>
      <c r="AC31822" s="123"/>
    </row>
    <row r="31823" spans="5:29" s="2" customFormat="1">
      <c r="E31823" s="120"/>
      <c r="M31823" s="120"/>
      <c r="N31823" s="120"/>
      <c r="U31823" s="121"/>
      <c r="V31823" s="122"/>
      <c r="W31823" s="123"/>
      <c r="AC31823" s="123"/>
    </row>
    <row r="31824" spans="5:29" s="2" customFormat="1">
      <c r="E31824" s="120"/>
      <c r="M31824" s="120"/>
      <c r="N31824" s="120"/>
      <c r="U31824" s="121"/>
      <c r="V31824" s="122"/>
      <c r="W31824" s="123"/>
      <c r="AC31824" s="123"/>
    </row>
    <row r="31825" spans="5:29" s="2" customFormat="1">
      <c r="E31825" s="120"/>
      <c r="M31825" s="120"/>
      <c r="N31825" s="120"/>
      <c r="U31825" s="121"/>
      <c r="V31825" s="122"/>
      <c r="W31825" s="123"/>
      <c r="AC31825" s="123"/>
    </row>
    <row r="31826" spans="5:29" s="2" customFormat="1">
      <c r="E31826" s="120"/>
      <c r="M31826" s="120"/>
      <c r="N31826" s="120"/>
      <c r="U31826" s="121"/>
      <c r="V31826" s="122"/>
      <c r="W31826" s="123"/>
      <c r="AC31826" s="123"/>
    </row>
    <row r="31827" spans="5:29" s="2" customFormat="1">
      <c r="E31827" s="120"/>
      <c r="M31827" s="120"/>
      <c r="N31827" s="120"/>
      <c r="U31827" s="121"/>
      <c r="V31827" s="122"/>
      <c r="W31827" s="123"/>
      <c r="AC31827" s="123"/>
    </row>
    <row r="31828" spans="5:29" s="2" customFormat="1">
      <c r="E31828" s="120"/>
      <c r="M31828" s="120"/>
      <c r="N31828" s="120"/>
      <c r="U31828" s="121"/>
      <c r="V31828" s="122"/>
      <c r="W31828" s="123"/>
      <c r="AC31828" s="123"/>
    </row>
    <row r="31829" spans="5:29" s="2" customFormat="1">
      <c r="E31829" s="120"/>
      <c r="M31829" s="120"/>
      <c r="N31829" s="120"/>
      <c r="U31829" s="121"/>
      <c r="V31829" s="122"/>
      <c r="W31829" s="123"/>
      <c r="AC31829" s="123"/>
    </row>
    <row r="31830" spans="5:29" s="2" customFormat="1">
      <c r="E31830" s="120"/>
      <c r="M31830" s="120"/>
      <c r="N31830" s="120"/>
      <c r="U31830" s="121"/>
      <c r="V31830" s="122"/>
      <c r="W31830" s="123"/>
      <c r="AC31830" s="123"/>
    </row>
    <row r="31831" spans="5:29" s="2" customFormat="1">
      <c r="E31831" s="120"/>
      <c r="M31831" s="120"/>
      <c r="N31831" s="120"/>
      <c r="U31831" s="121"/>
      <c r="V31831" s="122"/>
      <c r="W31831" s="123"/>
      <c r="AC31831" s="123"/>
    </row>
    <row r="31832" spans="5:29" s="2" customFormat="1">
      <c r="E31832" s="120"/>
      <c r="M31832" s="120"/>
      <c r="N31832" s="120"/>
      <c r="U31832" s="121"/>
      <c r="V31832" s="122"/>
      <c r="W31832" s="123"/>
      <c r="AC31832" s="123"/>
    </row>
    <row r="31833" spans="5:29" s="2" customFormat="1">
      <c r="E31833" s="120"/>
      <c r="M31833" s="120"/>
      <c r="N31833" s="120"/>
      <c r="U31833" s="121"/>
      <c r="V31833" s="122"/>
      <c r="W31833" s="123"/>
      <c r="AC31833" s="123"/>
    </row>
    <row r="31834" spans="5:29" s="2" customFormat="1">
      <c r="E31834" s="120"/>
      <c r="M31834" s="120"/>
      <c r="N31834" s="120"/>
      <c r="U31834" s="121"/>
      <c r="V31834" s="122"/>
      <c r="W31834" s="123"/>
      <c r="AC31834" s="123"/>
    </row>
    <row r="31835" spans="5:29" s="2" customFormat="1">
      <c r="E31835" s="120"/>
      <c r="M31835" s="120"/>
      <c r="N31835" s="120"/>
      <c r="U31835" s="121"/>
      <c r="V31835" s="122"/>
      <c r="W31835" s="123"/>
      <c r="AC31835" s="123"/>
    </row>
    <row r="31836" spans="5:29" s="2" customFormat="1">
      <c r="E31836" s="120"/>
      <c r="M31836" s="120"/>
      <c r="N31836" s="120"/>
      <c r="U31836" s="121"/>
      <c r="V31836" s="122"/>
      <c r="W31836" s="123"/>
      <c r="AC31836" s="123"/>
    </row>
    <row r="31837" spans="5:29" s="2" customFormat="1">
      <c r="E31837" s="120"/>
      <c r="M31837" s="120"/>
      <c r="N31837" s="120"/>
      <c r="U31837" s="121"/>
      <c r="V31837" s="122"/>
      <c r="W31837" s="123"/>
      <c r="AC31837" s="123"/>
    </row>
    <row r="31838" spans="5:29" s="2" customFormat="1">
      <c r="E31838" s="120"/>
      <c r="M31838" s="120"/>
      <c r="N31838" s="120"/>
      <c r="U31838" s="121"/>
      <c r="V31838" s="122"/>
      <c r="W31838" s="123"/>
      <c r="AC31838" s="123"/>
    </row>
    <row r="31839" spans="5:29" s="2" customFormat="1">
      <c r="E31839" s="120"/>
      <c r="M31839" s="120"/>
      <c r="N31839" s="120"/>
      <c r="U31839" s="121"/>
      <c r="V31839" s="122"/>
      <c r="W31839" s="123"/>
      <c r="AC31839" s="123"/>
    </row>
    <row r="31840" spans="5:29" s="2" customFormat="1">
      <c r="E31840" s="120"/>
      <c r="M31840" s="120"/>
      <c r="N31840" s="120"/>
      <c r="U31840" s="121"/>
      <c r="V31840" s="122"/>
      <c r="W31840" s="123"/>
      <c r="AC31840" s="123"/>
    </row>
    <row r="31841" spans="5:29" s="2" customFormat="1">
      <c r="E31841" s="120"/>
      <c r="M31841" s="120"/>
      <c r="N31841" s="120"/>
      <c r="U31841" s="121"/>
      <c r="V31841" s="122"/>
      <c r="W31841" s="123"/>
      <c r="AC31841" s="123"/>
    </row>
    <row r="31842" spans="5:29" s="2" customFormat="1">
      <c r="E31842" s="120"/>
      <c r="M31842" s="120"/>
      <c r="N31842" s="120"/>
      <c r="U31842" s="121"/>
      <c r="V31842" s="122"/>
      <c r="W31842" s="123"/>
      <c r="AC31842" s="123"/>
    </row>
    <row r="31843" spans="5:29" s="2" customFormat="1">
      <c r="E31843" s="120"/>
      <c r="M31843" s="120"/>
      <c r="N31843" s="120"/>
      <c r="U31843" s="121"/>
      <c r="V31843" s="122"/>
      <c r="W31843" s="123"/>
      <c r="AC31843" s="123"/>
    </row>
    <row r="31844" spans="5:29" s="2" customFormat="1">
      <c r="E31844" s="120"/>
      <c r="M31844" s="120"/>
      <c r="N31844" s="120"/>
      <c r="U31844" s="121"/>
      <c r="V31844" s="122"/>
      <c r="W31844" s="123"/>
      <c r="AC31844" s="123"/>
    </row>
    <row r="31845" spans="5:29" s="2" customFormat="1">
      <c r="E31845" s="120"/>
      <c r="M31845" s="120"/>
      <c r="N31845" s="120"/>
      <c r="U31845" s="121"/>
      <c r="V31845" s="122"/>
      <c r="W31845" s="123"/>
      <c r="AC31845" s="123"/>
    </row>
    <row r="31846" spans="5:29" s="2" customFormat="1">
      <c r="E31846" s="120"/>
      <c r="M31846" s="120"/>
      <c r="N31846" s="120"/>
      <c r="U31846" s="121"/>
      <c r="V31846" s="122"/>
      <c r="W31846" s="123"/>
      <c r="AC31846" s="123"/>
    </row>
    <row r="31847" spans="5:29" s="2" customFormat="1">
      <c r="E31847" s="120"/>
      <c r="M31847" s="120"/>
      <c r="N31847" s="120"/>
      <c r="U31847" s="121"/>
      <c r="V31847" s="122"/>
      <c r="W31847" s="123"/>
      <c r="AC31847" s="123"/>
    </row>
    <row r="31848" spans="5:29" s="2" customFormat="1">
      <c r="E31848" s="120"/>
      <c r="M31848" s="120"/>
      <c r="N31848" s="120"/>
      <c r="U31848" s="121"/>
      <c r="V31848" s="122"/>
      <c r="W31848" s="123"/>
      <c r="AC31848" s="123"/>
    </row>
    <row r="31849" spans="5:29" s="2" customFormat="1">
      <c r="E31849" s="120"/>
      <c r="M31849" s="120"/>
      <c r="N31849" s="120"/>
      <c r="U31849" s="121"/>
      <c r="V31849" s="122"/>
      <c r="W31849" s="123"/>
      <c r="AC31849" s="123"/>
    </row>
    <row r="31850" spans="5:29" s="2" customFormat="1">
      <c r="E31850" s="120"/>
      <c r="M31850" s="120"/>
      <c r="N31850" s="120"/>
      <c r="U31850" s="121"/>
      <c r="V31850" s="122"/>
      <c r="W31850" s="123"/>
      <c r="AC31850" s="123"/>
    </row>
    <row r="31851" spans="5:29" s="2" customFormat="1">
      <c r="E31851" s="120"/>
      <c r="M31851" s="120"/>
      <c r="N31851" s="120"/>
      <c r="U31851" s="121"/>
      <c r="V31851" s="122"/>
      <c r="W31851" s="123"/>
      <c r="AC31851" s="123"/>
    </row>
    <row r="31852" spans="5:29" s="2" customFormat="1">
      <c r="E31852" s="120"/>
      <c r="M31852" s="120"/>
      <c r="N31852" s="120"/>
      <c r="U31852" s="121"/>
      <c r="V31852" s="122"/>
      <c r="W31852" s="123"/>
      <c r="AC31852" s="123"/>
    </row>
    <row r="31853" spans="5:29" s="2" customFormat="1">
      <c r="E31853" s="120"/>
      <c r="M31853" s="120"/>
      <c r="N31853" s="120"/>
      <c r="U31853" s="121"/>
      <c r="V31853" s="122"/>
      <c r="W31853" s="123"/>
      <c r="AC31853" s="123"/>
    </row>
    <row r="31854" spans="5:29" s="2" customFormat="1">
      <c r="E31854" s="120"/>
      <c r="M31854" s="120"/>
      <c r="N31854" s="120"/>
      <c r="U31854" s="121"/>
      <c r="V31854" s="122"/>
      <c r="W31854" s="123"/>
      <c r="AC31854" s="123"/>
    </row>
    <row r="31855" spans="5:29" s="2" customFormat="1">
      <c r="E31855" s="120"/>
      <c r="M31855" s="120"/>
      <c r="N31855" s="120"/>
      <c r="U31855" s="121"/>
      <c r="V31855" s="122"/>
      <c r="W31855" s="123"/>
      <c r="AC31855" s="123"/>
    </row>
    <row r="31856" spans="5:29" s="2" customFormat="1">
      <c r="E31856" s="120"/>
      <c r="M31856" s="120"/>
      <c r="N31856" s="120"/>
      <c r="U31856" s="121"/>
      <c r="V31856" s="122"/>
      <c r="W31856" s="123"/>
      <c r="AC31856" s="123"/>
    </row>
    <row r="31857" spans="5:29" s="2" customFormat="1">
      <c r="E31857" s="120"/>
      <c r="M31857" s="120"/>
      <c r="N31857" s="120"/>
      <c r="U31857" s="121"/>
      <c r="V31857" s="122"/>
      <c r="W31857" s="123"/>
      <c r="AC31857" s="123"/>
    </row>
    <row r="31858" spans="5:29" s="2" customFormat="1">
      <c r="E31858" s="120"/>
      <c r="M31858" s="120"/>
      <c r="N31858" s="120"/>
      <c r="U31858" s="121"/>
      <c r="V31858" s="122"/>
      <c r="W31858" s="123"/>
      <c r="AC31858" s="123"/>
    </row>
    <row r="31859" spans="5:29" s="2" customFormat="1">
      <c r="E31859" s="120"/>
      <c r="M31859" s="120"/>
      <c r="N31859" s="120"/>
      <c r="U31859" s="121"/>
      <c r="V31859" s="122"/>
      <c r="W31859" s="123"/>
      <c r="AC31859" s="123"/>
    </row>
    <row r="31860" spans="5:29" s="2" customFormat="1">
      <c r="E31860" s="120"/>
      <c r="M31860" s="120"/>
      <c r="N31860" s="120"/>
      <c r="U31860" s="121"/>
      <c r="V31860" s="122"/>
      <c r="W31860" s="123"/>
      <c r="AC31860" s="123"/>
    </row>
    <row r="31861" spans="5:29" s="2" customFormat="1">
      <c r="E31861" s="120"/>
      <c r="M31861" s="120"/>
      <c r="N31861" s="120"/>
      <c r="U31861" s="121"/>
      <c r="V31861" s="122"/>
      <c r="W31861" s="123"/>
      <c r="AC31861" s="123"/>
    </row>
    <row r="31862" spans="5:29" s="2" customFormat="1">
      <c r="E31862" s="120"/>
      <c r="M31862" s="120"/>
      <c r="N31862" s="120"/>
      <c r="U31862" s="121"/>
      <c r="V31862" s="122"/>
      <c r="W31862" s="123"/>
      <c r="AC31862" s="123"/>
    </row>
    <row r="31863" spans="5:29" s="2" customFormat="1">
      <c r="E31863" s="120"/>
      <c r="M31863" s="120"/>
      <c r="N31863" s="120"/>
      <c r="U31863" s="121"/>
      <c r="V31863" s="122"/>
      <c r="W31863" s="123"/>
      <c r="AC31863" s="123"/>
    </row>
    <row r="31864" spans="5:29" s="2" customFormat="1">
      <c r="E31864" s="120"/>
      <c r="M31864" s="120"/>
      <c r="N31864" s="120"/>
      <c r="U31864" s="121"/>
      <c r="V31864" s="122"/>
      <c r="W31864" s="123"/>
      <c r="AC31864" s="123"/>
    </row>
    <row r="31865" spans="5:29" s="2" customFormat="1">
      <c r="E31865" s="120"/>
      <c r="M31865" s="120"/>
      <c r="N31865" s="120"/>
      <c r="U31865" s="121"/>
      <c r="V31865" s="122"/>
      <c r="W31865" s="123"/>
      <c r="AC31865" s="123"/>
    </row>
    <row r="31866" spans="5:29" s="2" customFormat="1">
      <c r="E31866" s="120"/>
      <c r="M31866" s="120"/>
      <c r="N31866" s="120"/>
      <c r="U31866" s="121"/>
      <c r="V31866" s="122"/>
      <c r="W31866" s="123"/>
      <c r="AC31866" s="123"/>
    </row>
    <row r="31867" spans="5:29" s="2" customFormat="1">
      <c r="E31867" s="120"/>
      <c r="M31867" s="120"/>
      <c r="N31867" s="120"/>
      <c r="U31867" s="121"/>
      <c r="V31867" s="122"/>
      <c r="W31867" s="123"/>
      <c r="AC31867" s="123"/>
    </row>
    <row r="31868" spans="5:29" s="2" customFormat="1">
      <c r="E31868" s="120"/>
      <c r="M31868" s="120"/>
      <c r="N31868" s="120"/>
      <c r="U31868" s="121"/>
      <c r="V31868" s="122"/>
      <c r="W31868" s="123"/>
      <c r="AC31868" s="123"/>
    </row>
    <row r="31869" spans="5:29" s="2" customFormat="1">
      <c r="E31869" s="120"/>
      <c r="M31869" s="120"/>
      <c r="N31869" s="120"/>
      <c r="U31869" s="121"/>
      <c r="V31869" s="122"/>
      <c r="W31869" s="123"/>
      <c r="AC31869" s="123"/>
    </row>
    <row r="31870" spans="5:29" s="2" customFormat="1">
      <c r="E31870" s="120"/>
      <c r="M31870" s="120"/>
      <c r="N31870" s="120"/>
      <c r="U31870" s="121"/>
      <c r="V31870" s="122"/>
      <c r="W31870" s="123"/>
      <c r="AC31870" s="123"/>
    </row>
    <row r="31871" spans="5:29" s="2" customFormat="1">
      <c r="E31871" s="120"/>
      <c r="M31871" s="120"/>
      <c r="N31871" s="120"/>
      <c r="U31871" s="121"/>
      <c r="V31871" s="122"/>
      <c r="W31871" s="123"/>
      <c r="AC31871" s="123"/>
    </row>
    <row r="31872" spans="5:29" s="2" customFormat="1">
      <c r="E31872" s="120"/>
      <c r="M31872" s="120"/>
      <c r="N31872" s="120"/>
      <c r="U31872" s="121"/>
      <c r="V31872" s="122"/>
      <c r="W31872" s="123"/>
      <c r="AC31872" s="123"/>
    </row>
    <row r="31873" spans="5:29" s="2" customFormat="1">
      <c r="E31873" s="120"/>
      <c r="M31873" s="120"/>
      <c r="N31873" s="120"/>
      <c r="U31873" s="121"/>
      <c r="V31873" s="122"/>
      <c r="W31873" s="123"/>
      <c r="AC31873" s="123"/>
    </row>
    <row r="31874" spans="5:29" s="2" customFormat="1">
      <c r="E31874" s="120"/>
      <c r="M31874" s="120"/>
      <c r="N31874" s="120"/>
      <c r="U31874" s="121"/>
      <c r="V31874" s="122"/>
      <c r="W31874" s="123"/>
      <c r="AC31874" s="123"/>
    </row>
    <row r="31875" spans="5:29" s="2" customFormat="1">
      <c r="E31875" s="120"/>
      <c r="M31875" s="120"/>
      <c r="N31875" s="120"/>
      <c r="U31875" s="121"/>
      <c r="V31875" s="122"/>
      <c r="W31875" s="123"/>
      <c r="AC31875" s="123"/>
    </row>
    <row r="31876" spans="5:29" s="2" customFormat="1">
      <c r="E31876" s="120"/>
      <c r="M31876" s="120"/>
      <c r="N31876" s="120"/>
      <c r="U31876" s="121"/>
      <c r="V31876" s="122"/>
      <c r="W31876" s="123"/>
      <c r="AC31876" s="123"/>
    </row>
    <row r="31877" spans="5:29" s="2" customFormat="1">
      <c r="E31877" s="120"/>
      <c r="M31877" s="120"/>
      <c r="N31877" s="120"/>
      <c r="U31877" s="121"/>
      <c r="V31877" s="122"/>
      <c r="W31877" s="123"/>
      <c r="AC31877" s="123"/>
    </row>
    <row r="31878" spans="5:29" s="2" customFormat="1">
      <c r="E31878" s="120"/>
      <c r="M31878" s="120"/>
      <c r="N31878" s="120"/>
      <c r="U31878" s="121"/>
      <c r="V31878" s="122"/>
      <c r="W31878" s="123"/>
      <c r="AC31878" s="123"/>
    </row>
    <row r="31879" spans="5:29" s="2" customFormat="1">
      <c r="E31879" s="120"/>
      <c r="M31879" s="120"/>
      <c r="N31879" s="120"/>
      <c r="U31879" s="121"/>
      <c r="V31879" s="122"/>
      <c r="W31879" s="123"/>
      <c r="AC31879" s="123"/>
    </row>
    <row r="31880" spans="5:29" s="2" customFormat="1">
      <c r="E31880" s="120"/>
      <c r="M31880" s="120"/>
      <c r="N31880" s="120"/>
      <c r="U31880" s="121"/>
      <c r="V31880" s="122"/>
      <c r="W31880" s="123"/>
      <c r="AC31880" s="123"/>
    </row>
    <row r="31881" spans="5:29" s="2" customFormat="1">
      <c r="E31881" s="120"/>
      <c r="M31881" s="120"/>
      <c r="N31881" s="120"/>
      <c r="U31881" s="121"/>
      <c r="V31881" s="122"/>
      <c r="W31881" s="123"/>
      <c r="AC31881" s="123"/>
    </row>
    <row r="31882" spans="5:29" s="2" customFormat="1">
      <c r="E31882" s="120"/>
      <c r="M31882" s="120"/>
      <c r="N31882" s="120"/>
      <c r="U31882" s="121"/>
      <c r="V31882" s="122"/>
      <c r="W31882" s="123"/>
      <c r="AC31882" s="123"/>
    </row>
    <row r="31883" spans="5:29" s="2" customFormat="1">
      <c r="E31883" s="120"/>
      <c r="M31883" s="120"/>
      <c r="N31883" s="120"/>
      <c r="U31883" s="121"/>
      <c r="V31883" s="122"/>
      <c r="W31883" s="123"/>
      <c r="AC31883" s="123"/>
    </row>
    <row r="31884" spans="5:29" s="2" customFormat="1">
      <c r="E31884" s="120"/>
      <c r="M31884" s="120"/>
      <c r="N31884" s="120"/>
      <c r="U31884" s="121"/>
      <c r="V31884" s="122"/>
      <c r="W31884" s="123"/>
      <c r="AC31884" s="123"/>
    </row>
    <row r="31885" spans="5:29" s="2" customFormat="1">
      <c r="E31885" s="120"/>
      <c r="M31885" s="120"/>
      <c r="N31885" s="120"/>
      <c r="U31885" s="121"/>
      <c r="V31885" s="122"/>
      <c r="W31885" s="123"/>
      <c r="AC31885" s="123"/>
    </row>
    <row r="31886" spans="5:29" s="2" customFormat="1">
      <c r="E31886" s="120"/>
      <c r="M31886" s="120"/>
      <c r="N31886" s="120"/>
      <c r="U31886" s="121"/>
      <c r="V31886" s="122"/>
      <c r="W31886" s="123"/>
      <c r="AC31886" s="123"/>
    </row>
    <row r="31887" spans="5:29" s="2" customFormat="1">
      <c r="E31887" s="120"/>
      <c r="M31887" s="120"/>
      <c r="N31887" s="120"/>
      <c r="U31887" s="121"/>
      <c r="V31887" s="122"/>
      <c r="W31887" s="123"/>
      <c r="AC31887" s="123"/>
    </row>
    <row r="31888" spans="5:29" s="2" customFormat="1">
      <c r="E31888" s="120"/>
      <c r="M31888" s="120"/>
      <c r="N31888" s="120"/>
      <c r="U31888" s="121"/>
      <c r="V31888" s="122"/>
      <c r="W31888" s="123"/>
      <c r="AC31888" s="123"/>
    </row>
    <row r="31889" spans="5:29" s="2" customFormat="1">
      <c r="E31889" s="120"/>
      <c r="M31889" s="120"/>
      <c r="N31889" s="120"/>
      <c r="U31889" s="121"/>
      <c r="V31889" s="122"/>
      <c r="W31889" s="123"/>
      <c r="AC31889" s="123"/>
    </row>
    <row r="31890" spans="5:29" s="2" customFormat="1">
      <c r="E31890" s="120"/>
      <c r="M31890" s="120"/>
      <c r="N31890" s="120"/>
      <c r="U31890" s="121"/>
      <c r="V31890" s="122"/>
      <c r="W31890" s="123"/>
      <c r="AC31890" s="123"/>
    </row>
    <row r="31891" spans="5:29" s="2" customFormat="1">
      <c r="E31891" s="120"/>
      <c r="M31891" s="120"/>
      <c r="N31891" s="120"/>
      <c r="U31891" s="121"/>
      <c r="V31891" s="122"/>
      <c r="W31891" s="123"/>
      <c r="AC31891" s="123"/>
    </row>
    <row r="31892" spans="5:29" s="2" customFormat="1">
      <c r="E31892" s="120"/>
      <c r="M31892" s="120"/>
      <c r="N31892" s="120"/>
      <c r="U31892" s="121"/>
      <c r="V31892" s="122"/>
      <c r="W31892" s="123"/>
      <c r="AC31892" s="123"/>
    </row>
    <row r="31893" spans="5:29" s="2" customFormat="1">
      <c r="E31893" s="120"/>
      <c r="M31893" s="120"/>
      <c r="N31893" s="120"/>
      <c r="U31893" s="121"/>
      <c r="V31893" s="122"/>
      <c r="W31893" s="123"/>
      <c r="AC31893" s="123"/>
    </row>
    <row r="31894" spans="5:29" s="2" customFormat="1">
      <c r="E31894" s="120"/>
      <c r="M31894" s="120"/>
      <c r="N31894" s="120"/>
      <c r="U31894" s="121"/>
      <c r="V31894" s="122"/>
      <c r="W31894" s="123"/>
      <c r="AC31894" s="123"/>
    </row>
    <row r="31895" spans="5:29" s="2" customFormat="1">
      <c r="E31895" s="120"/>
      <c r="M31895" s="120"/>
      <c r="N31895" s="120"/>
      <c r="U31895" s="121"/>
      <c r="V31895" s="122"/>
      <c r="W31895" s="123"/>
      <c r="AC31895" s="123"/>
    </row>
    <row r="31896" spans="5:29" s="2" customFormat="1">
      <c r="E31896" s="120"/>
      <c r="M31896" s="120"/>
      <c r="N31896" s="120"/>
      <c r="U31896" s="121"/>
      <c r="V31896" s="122"/>
      <c r="W31896" s="123"/>
      <c r="AC31896" s="123"/>
    </row>
    <row r="31897" spans="5:29" s="2" customFormat="1">
      <c r="E31897" s="120"/>
      <c r="M31897" s="120"/>
      <c r="N31897" s="120"/>
      <c r="U31897" s="121"/>
      <c r="V31897" s="122"/>
      <c r="W31897" s="123"/>
      <c r="AC31897" s="123"/>
    </row>
    <row r="31898" spans="5:29" s="2" customFormat="1">
      <c r="E31898" s="120"/>
      <c r="M31898" s="120"/>
      <c r="N31898" s="120"/>
      <c r="U31898" s="121"/>
      <c r="V31898" s="122"/>
      <c r="W31898" s="123"/>
      <c r="AC31898" s="123"/>
    </row>
    <row r="31899" spans="5:29" s="2" customFormat="1">
      <c r="E31899" s="120"/>
      <c r="M31899" s="120"/>
      <c r="N31899" s="120"/>
      <c r="U31899" s="121"/>
      <c r="V31899" s="122"/>
      <c r="W31899" s="123"/>
      <c r="AC31899" s="123"/>
    </row>
    <row r="31900" spans="5:29" s="2" customFormat="1">
      <c r="E31900" s="120"/>
      <c r="M31900" s="120"/>
      <c r="N31900" s="120"/>
      <c r="U31900" s="121"/>
      <c r="V31900" s="122"/>
      <c r="W31900" s="123"/>
      <c r="AC31900" s="123"/>
    </row>
    <row r="31901" spans="5:29" s="2" customFormat="1">
      <c r="E31901" s="120"/>
      <c r="M31901" s="120"/>
      <c r="N31901" s="120"/>
      <c r="U31901" s="121"/>
      <c r="V31901" s="122"/>
      <c r="W31901" s="123"/>
      <c r="AC31901" s="123"/>
    </row>
    <row r="31902" spans="5:29" s="2" customFormat="1">
      <c r="E31902" s="120"/>
      <c r="M31902" s="120"/>
      <c r="N31902" s="120"/>
      <c r="U31902" s="121"/>
      <c r="V31902" s="122"/>
      <c r="W31902" s="123"/>
      <c r="AC31902" s="123"/>
    </row>
    <row r="31903" spans="5:29" s="2" customFormat="1">
      <c r="E31903" s="120"/>
      <c r="M31903" s="120"/>
      <c r="N31903" s="120"/>
      <c r="U31903" s="121"/>
      <c r="V31903" s="122"/>
      <c r="W31903" s="123"/>
      <c r="AC31903" s="123"/>
    </row>
    <row r="31904" spans="5:29" s="2" customFormat="1">
      <c r="E31904" s="120"/>
      <c r="M31904" s="120"/>
      <c r="N31904" s="120"/>
      <c r="U31904" s="121"/>
      <c r="V31904" s="122"/>
      <c r="W31904" s="123"/>
      <c r="AC31904" s="123"/>
    </row>
    <row r="31905" spans="5:29" s="2" customFormat="1">
      <c r="E31905" s="120"/>
      <c r="M31905" s="120"/>
      <c r="N31905" s="120"/>
      <c r="U31905" s="121"/>
      <c r="V31905" s="122"/>
      <c r="W31905" s="123"/>
      <c r="AC31905" s="123"/>
    </row>
    <row r="31906" spans="5:29" s="2" customFormat="1">
      <c r="E31906" s="120"/>
      <c r="M31906" s="120"/>
      <c r="N31906" s="120"/>
      <c r="U31906" s="121"/>
      <c r="V31906" s="122"/>
      <c r="W31906" s="123"/>
      <c r="AC31906" s="123"/>
    </row>
    <row r="31907" spans="5:29" s="2" customFormat="1">
      <c r="E31907" s="120"/>
      <c r="M31907" s="120"/>
      <c r="N31907" s="120"/>
      <c r="U31907" s="121"/>
      <c r="V31907" s="122"/>
      <c r="W31907" s="123"/>
      <c r="AC31907" s="123"/>
    </row>
    <row r="31908" spans="5:29" s="2" customFormat="1">
      <c r="E31908" s="120"/>
      <c r="M31908" s="120"/>
      <c r="N31908" s="120"/>
      <c r="U31908" s="121"/>
      <c r="V31908" s="122"/>
      <c r="W31908" s="123"/>
      <c r="AC31908" s="123"/>
    </row>
    <row r="31909" spans="5:29" s="2" customFormat="1">
      <c r="E31909" s="120"/>
      <c r="M31909" s="120"/>
      <c r="N31909" s="120"/>
      <c r="U31909" s="121"/>
      <c r="V31909" s="122"/>
      <c r="W31909" s="123"/>
      <c r="AC31909" s="123"/>
    </row>
    <row r="31910" spans="5:29" s="2" customFormat="1">
      <c r="E31910" s="120"/>
      <c r="M31910" s="120"/>
      <c r="N31910" s="120"/>
      <c r="U31910" s="121"/>
      <c r="V31910" s="122"/>
      <c r="W31910" s="123"/>
      <c r="AC31910" s="123"/>
    </row>
    <row r="31911" spans="5:29" s="2" customFormat="1">
      <c r="E31911" s="120"/>
      <c r="M31911" s="120"/>
      <c r="N31911" s="120"/>
      <c r="U31911" s="121"/>
      <c r="V31911" s="122"/>
      <c r="W31911" s="123"/>
      <c r="AC31911" s="123"/>
    </row>
    <row r="31912" spans="5:29" s="2" customFormat="1">
      <c r="E31912" s="120"/>
      <c r="M31912" s="120"/>
      <c r="N31912" s="120"/>
      <c r="U31912" s="121"/>
      <c r="V31912" s="122"/>
      <c r="W31912" s="123"/>
      <c r="AC31912" s="123"/>
    </row>
    <row r="31913" spans="5:29" s="2" customFormat="1">
      <c r="E31913" s="120"/>
      <c r="M31913" s="120"/>
      <c r="N31913" s="120"/>
      <c r="U31913" s="121"/>
      <c r="V31913" s="122"/>
      <c r="W31913" s="123"/>
      <c r="AC31913" s="123"/>
    </row>
    <row r="31914" spans="5:29" s="2" customFormat="1">
      <c r="E31914" s="120"/>
      <c r="M31914" s="120"/>
      <c r="N31914" s="120"/>
      <c r="U31914" s="121"/>
      <c r="V31914" s="122"/>
      <c r="W31914" s="123"/>
      <c r="AC31914" s="123"/>
    </row>
    <row r="31915" spans="5:29" s="2" customFormat="1">
      <c r="E31915" s="120"/>
      <c r="M31915" s="120"/>
      <c r="N31915" s="120"/>
      <c r="U31915" s="121"/>
      <c r="V31915" s="122"/>
      <c r="W31915" s="123"/>
      <c r="AC31915" s="123"/>
    </row>
    <row r="31916" spans="5:29" s="2" customFormat="1">
      <c r="E31916" s="120"/>
      <c r="M31916" s="120"/>
      <c r="N31916" s="120"/>
      <c r="U31916" s="121"/>
      <c r="V31916" s="122"/>
      <c r="W31916" s="123"/>
      <c r="AC31916" s="123"/>
    </row>
    <row r="31917" spans="5:29" s="2" customFormat="1">
      <c r="E31917" s="120"/>
      <c r="M31917" s="120"/>
      <c r="N31917" s="120"/>
      <c r="U31917" s="121"/>
      <c r="V31917" s="122"/>
      <c r="W31917" s="123"/>
      <c r="AC31917" s="123"/>
    </row>
    <row r="31918" spans="5:29" s="2" customFormat="1">
      <c r="E31918" s="120"/>
      <c r="M31918" s="120"/>
      <c r="N31918" s="120"/>
      <c r="U31918" s="121"/>
      <c r="V31918" s="122"/>
      <c r="W31918" s="123"/>
      <c r="AC31918" s="123"/>
    </row>
    <row r="31919" spans="5:29" s="2" customFormat="1">
      <c r="E31919" s="120"/>
      <c r="M31919" s="120"/>
      <c r="N31919" s="120"/>
      <c r="U31919" s="121"/>
      <c r="V31919" s="122"/>
      <c r="W31919" s="123"/>
      <c r="AC31919" s="123"/>
    </row>
    <row r="31920" spans="5:29" s="2" customFormat="1">
      <c r="E31920" s="120"/>
      <c r="M31920" s="120"/>
      <c r="N31920" s="120"/>
      <c r="U31920" s="121"/>
      <c r="V31920" s="122"/>
      <c r="W31920" s="123"/>
      <c r="AC31920" s="123"/>
    </row>
    <row r="31921" spans="5:29" s="2" customFormat="1">
      <c r="E31921" s="120"/>
      <c r="M31921" s="120"/>
      <c r="N31921" s="120"/>
      <c r="U31921" s="121"/>
      <c r="V31921" s="122"/>
      <c r="W31921" s="123"/>
      <c r="AC31921" s="123"/>
    </row>
    <row r="31922" spans="5:29" s="2" customFormat="1">
      <c r="E31922" s="120"/>
      <c r="M31922" s="120"/>
      <c r="N31922" s="120"/>
      <c r="U31922" s="121"/>
      <c r="V31922" s="122"/>
      <c r="W31922" s="123"/>
      <c r="AC31922" s="123"/>
    </row>
    <row r="31923" spans="5:29" s="2" customFormat="1">
      <c r="E31923" s="120"/>
      <c r="M31923" s="120"/>
      <c r="N31923" s="120"/>
      <c r="U31923" s="121"/>
      <c r="V31923" s="122"/>
      <c r="W31923" s="123"/>
      <c r="AC31923" s="123"/>
    </row>
    <row r="31924" spans="5:29" s="2" customFormat="1">
      <c r="E31924" s="120"/>
      <c r="M31924" s="120"/>
      <c r="N31924" s="120"/>
      <c r="U31924" s="121"/>
      <c r="V31924" s="122"/>
      <c r="W31924" s="123"/>
      <c r="AC31924" s="123"/>
    </row>
    <row r="31925" spans="5:29" s="2" customFormat="1">
      <c r="E31925" s="120"/>
      <c r="M31925" s="120"/>
      <c r="N31925" s="120"/>
      <c r="U31925" s="121"/>
      <c r="V31925" s="122"/>
      <c r="W31925" s="123"/>
      <c r="AC31925" s="123"/>
    </row>
    <row r="31926" spans="5:29" s="2" customFormat="1">
      <c r="E31926" s="120"/>
      <c r="M31926" s="120"/>
      <c r="N31926" s="120"/>
      <c r="U31926" s="121"/>
      <c r="V31926" s="122"/>
      <c r="W31926" s="123"/>
      <c r="AC31926" s="123"/>
    </row>
    <row r="31927" spans="5:29" s="2" customFormat="1">
      <c r="E31927" s="120"/>
      <c r="M31927" s="120"/>
      <c r="N31927" s="120"/>
      <c r="U31927" s="121"/>
      <c r="V31927" s="122"/>
      <c r="W31927" s="123"/>
      <c r="AC31927" s="123"/>
    </row>
    <row r="31928" spans="5:29" s="2" customFormat="1">
      <c r="E31928" s="120"/>
      <c r="M31928" s="120"/>
      <c r="N31928" s="120"/>
      <c r="U31928" s="121"/>
      <c r="V31928" s="122"/>
      <c r="W31928" s="123"/>
      <c r="AC31928" s="123"/>
    </row>
    <row r="31929" spans="5:29" s="2" customFormat="1">
      <c r="E31929" s="120"/>
      <c r="M31929" s="120"/>
      <c r="N31929" s="120"/>
      <c r="U31929" s="121"/>
      <c r="V31929" s="122"/>
      <c r="W31929" s="123"/>
      <c r="AC31929" s="123"/>
    </row>
    <row r="31930" spans="5:29" s="2" customFormat="1">
      <c r="E31930" s="120"/>
      <c r="M31930" s="120"/>
      <c r="N31930" s="120"/>
      <c r="U31930" s="121"/>
      <c r="V31930" s="122"/>
      <c r="W31930" s="123"/>
      <c r="AC31930" s="123"/>
    </row>
    <row r="31931" spans="5:29" s="2" customFormat="1">
      <c r="E31931" s="120"/>
      <c r="M31931" s="120"/>
      <c r="N31931" s="120"/>
      <c r="U31931" s="121"/>
      <c r="V31931" s="122"/>
      <c r="W31931" s="123"/>
      <c r="AC31931" s="123"/>
    </row>
    <row r="31932" spans="5:29" s="2" customFormat="1">
      <c r="E31932" s="120"/>
      <c r="M31932" s="120"/>
      <c r="N31932" s="120"/>
      <c r="U31932" s="121"/>
      <c r="V31932" s="122"/>
      <c r="W31932" s="123"/>
      <c r="AC31932" s="123"/>
    </row>
    <row r="31933" spans="5:29" s="2" customFormat="1">
      <c r="E31933" s="120"/>
      <c r="M31933" s="120"/>
      <c r="N31933" s="120"/>
      <c r="U31933" s="121"/>
      <c r="V31933" s="122"/>
      <c r="W31933" s="123"/>
      <c r="AC31933" s="123"/>
    </row>
    <row r="31934" spans="5:29" s="2" customFormat="1">
      <c r="E31934" s="120"/>
      <c r="M31934" s="120"/>
      <c r="N31934" s="120"/>
      <c r="U31934" s="121"/>
      <c r="V31934" s="122"/>
      <c r="W31934" s="123"/>
      <c r="AC31934" s="123"/>
    </row>
    <row r="31935" spans="5:29" s="2" customFormat="1">
      <c r="E31935" s="120"/>
      <c r="M31935" s="120"/>
      <c r="N31935" s="120"/>
      <c r="U31935" s="121"/>
      <c r="V31935" s="122"/>
      <c r="W31935" s="123"/>
      <c r="AC31935" s="123"/>
    </row>
    <row r="31936" spans="5:29" s="2" customFormat="1">
      <c r="E31936" s="120"/>
      <c r="M31936" s="120"/>
      <c r="N31936" s="120"/>
      <c r="U31936" s="121"/>
      <c r="V31936" s="122"/>
      <c r="W31936" s="123"/>
      <c r="AC31936" s="123"/>
    </row>
    <row r="31937" spans="5:29" s="2" customFormat="1">
      <c r="E31937" s="120"/>
      <c r="M31937" s="120"/>
      <c r="N31937" s="120"/>
      <c r="U31937" s="121"/>
      <c r="V31937" s="122"/>
      <c r="W31937" s="123"/>
      <c r="AC31937" s="123"/>
    </row>
    <row r="31938" spans="5:29" s="2" customFormat="1">
      <c r="E31938" s="120"/>
      <c r="M31938" s="120"/>
      <c r="N31938" s="120"/>
      <c r="U31938" s="121"/>
      <c r="V31938" s="122"/>
      <c r="W31938" s="123"/>
      <c r="AC31938" s="123"/>
    </row>
    <row r="31939" spans="5:29" s="2" customFormat="1">
      <c r="E31939" s="120"/>
      <c r="M31939" s="120"/>
      <c r="N31939" s="120"/>
      <c r="U31939" s="121"/>
      <c r="V31939" s="122"/>
      <c r="W31939" s="123"/>
      <c r="AC31939" s="123"/>
    </row>
    <row r="31940" spans="5:29" s="2" customFormat="1">
      <c r="E31940" s="120"/>
      <c r="M31940" s="120"/>
      <c r="N31940" s="120"/>
      <c r="U31940" s="121"/>
      <c r="V31940" s="122"/>
      <c r="W31940" s="123"/>
      <c r="AC31940" s="123"/>
    </row>
    <row r="31941" spans="5:29" s="2" customFormat="1">
      <c r="E31941" s="120"/>
      <c r="M31941" s="120"/>
      <c r="N31941" s="120"/>
      <c r="U31941" s="121"/>
      <c r="V31941" s="122"/>
      <c r="W31941" s="123"/>
      <c r="AC31941" s="123"/>
    </row>
    <row r="31942" spans="5:29" s="2" customFormat="1">
      <c r="E31942" s="120"/>
      <c r="M31942" s="120"/>
      <c r="N31942" s="120"/>
      <c r="U31942" s="121"/>
      <c r="V31942" s="122"/>
      <c r="W31942" s="123"/>
      <c r="AC31942" s="123"/>
    </row>
    <row r="31943" spans="5:29" s="2" customFormat="1">
      <c r="E31943" s="120"/>
      <c r="M31943" s="120"/>
      <c r="N31943" s="120"/>
      <c r="U31943" s="121"/>
      <c r="V31943" s="122"/>
      <c r="W31943" s="123"/>
      <c r="AC31943" s="123"/>
    </row>
    <row r="31944" spans="5:29" s="2" customFormat="1">
      <c r="E31944" s="120"/>
      <c r="M31944" s="120"/>
      <c r="N31944" s="120"/>
      <c r="U31944" s="121"/>
      <c r="V31944" s="122"/>
      <c r="W31944" s="123"/>
      <c r="AC31944" s="123"/>
    </row>
    <row r="31945" spans="5:29" s="2" customFormat="1">
      <c r="E31945" s="120"/>
      <c r="M31945" s="120"/>
      <c r="N31945" s="120"/>
      <c r="U31945" s="121"/>
      <c r="V31945" s="122"/>
      <c r="W31945" s="123"/>
      <c r="AC31945" s="123"/>
    </row>
    <row r="31946" spans="5:29" s="2" customFormat="1">
      <c r="E31946" s="120"/>
      <c r="M31946" s="120"/>
      <c r="N31946" s="120"/>
      <c r="U31946" s="121"/>
      <c r="V31946" s="122"/>
      <c r="W31946" s="123"/>
      <c r="AC31946" s="123"/>
    </row>
    <row r="31947" spans="5:29" s="2" customFormat="1">
      <c r="E31947" s="120"/>
      <c r="M31947" s="120"/>
      <c r="N31947" s="120"/>
      <c r="U31947" s="121"/>
      <c r="V31947" s="122"/>
      <c r="W31947" s="123"/>
      <c r="AC31947" s="123"/>
    </row>
    <row r="31948" spans="5:29" s="2" customFormat="1">
      <c r="E31948" s="120"/>
      <c r="M31948" s="120"/>
      <c r="N31948" s="120"/>
      <c r="U31948" s="121"/>
      <c r="V31948" s="122"/>
      <c r="W31948" s="123"/>
      <c r="AC31948" s="123"/>
    </row>
    <row r="31949" spans="5:29" s="2" customFormat="1">
      <c r="E31949" s="120"/>
      <c r="M31949" s="120"/>
      <c r="N31949" s="120"/>
      <c r="U31949" s="121"/>
      <c r="V31949" s="122"/>
      <c r="W31949" s="123"/>
      <c r="AC31949" s="123"/>
    </row>
    <row r="31950" spans="5:29" s="2" customFormat="1">
      <c r="E31950" s="120"/>
      <c r="M31950" s="120"/>
      <c r="N31950" s="120"/>
      <c r="U31950" s="121"/>
      <c r="V31950" s="122"/>
      <c r="W31950" s="123"/>
      <c r="AC31950" s="123"/>
    </row>
    <row r="31951" spans="5:29" s="2" customFormat="1">
      <c r="E31951" s="120"/>
      <c r="M31951" s="120"/>
      <c r="N31951" s="120"/>
      <c r="U31951" s="121"/>
      <c r="V31951" s="122"/>
      <c r="W31951" s="123"/>
      <c r="AC31951" s="123"/>
    </row>
    <row r="31952" spans="5:29" s="2" customFormat="1">
      <c r="E31952" s="120"/>
      <c r="M31952" s="120"/>
      <c r="N31952" s="120"/>
      <c r="U31952" s="121"/>
      <c r="V31952" s="122"/>
      <c r="W31952" s="123"/>
      <c r="AC31952" s="123"/>
    </row>
    <row r="31953" spans="5:29" s="2" customFormat="1">
      <c r="E31953" s="120"/>
      <c r="M31953" s="120"/>
      <c r="N31953" s="120"/>
      <c r="U31953" s="121"/>
      <c r="V31953" s="122"/>
      <c r="W31953" s="123"/>
      <c r="AC31953" s="123"/>
    </row>
    <row r="31954" spans="5:29" s="2" customFormat="1">
      <c r="E31954" s="120"/>
      <c r="M31954" s="120"/>
      <c r="N31954" s="120"/>
      <c r="U31954" s="121"/>
      <c r="V31954" s="122"/>
      <c r="W31954" s="123"/>
      <c r="AC31954" s="123"/>
    </row>
    <row r="31955" spans="5:29" s="2" customFormat="1">
      <c r="E31955" s="120"/>
      <c r="M31955" s="120"/>
      <c r="N31955" s="120"/>
      <c r="U31955" s="121"/>
      <c r="V31955" s="122"/>
      <c r="W31955" s="123"/>
      <c r="AC31955" s="123"/>
    </row>
    <row r="31956" spans="5:29" s="2" customFormat="1">
      <c r="E31956" s="120"/>
      <c r="M31956" s="120"/>
      <c r="N31956" s="120"/>
      <c r="U31956" s="121"/>
      <c r="V31956" s="122"/>
      <c r="W31956" s="123"/>
      <c r="AC31956" s="123"/>
    </row>
    <row r="31957" spans="5:29" s="2" customFormat="1">
      <c r="E31957" s="120"/>
      <c r="M31957" s="120"/>
      <c r="N31957" s="120"/>
      <c r="U31957" s="121"/>
      <c r="V31957" s="122"/>
      <c r="W31957" s="123"/>
      <c r="AC31957" s="123"/>
    </row>
    <row r="31958" spans="5:29" s="2" customFormat="1">
      <c r="E31958" s="120"/>
      <c r="M31958" s="120"/>
      <c r="N31958" s="120"/>
      <c r="U31958" s="121"/>
      <c r="V31958" s="122"/>
      <c r="W31958" s="123"/>
      <c r="AC31958" s="123"/>
    </row>
    <row r="31959" spans="5:29" s="2" customFormat="1">
      <c r="E31959" s="120"/>
      <c r="M31959" s="120"/>
      <c r="N31959" s="120"/>
      <c r="U31959" s="121"/>
      <c r="V31959" s="122"/>
      <c r="W31959" s="123"/>
      <c r="AC31959" s="123"/>
    </row>
    <row r="31960" spans="5:29" s="2" customFormat="1">
      <c r="E31960" s="120"/>
      <c r="M31960" s="120"/>
      <c r="N31960" s="120"/>
      <c r="U31960" s="121"/>
      <c r="V31960" s="122"/>
      <c r="W31960" s="123"/>
      <c r="AC31960" s="123"/>
    </row>
    <row r="31961" spans="5:29" s="2" customFormat="1">
      <c r="E31961" s="120"/>
      <c r="M31961" s="120"/>
      <c r="N31961" s="120"/>
      <c r="U31961" s="121"/>
      <c r="V31961" s="122"/>
      <c r="W31961" s="123"/>
      <c r="AC31961" s="123"/>
    </row>
    <row r="31962" spans="5:29" s="2" customFormat="1">
      <c r="E31962" s="120"/>
      <c r="M31962" s="120"/>
      <c r="N31962" s="120"/>
      <c r="U31962" s="121"/>
      <c r="V31962" s="122"/>
      <c r="W31962" s="123"/>
      <c r="AC31962" s="123"/>
    </row>
    <row r="31963" spans="5:29" s="2" customFormat="1">
      <c r="E31963" s="120"/>
      <c r="M31963" s="120"/>
      <c r="N31963" s="120"/>
      <c r="U31963" s="121"/>
      <c r="V31963" s="122"/>
      <c r="W31963" s="123"/>
      <c r="AC31963" s="123"/>
    </row>
    <row r="31964" spans="5:29" s="2" customFormat="1">
      <c r="E31964" s="120"/>
      <c r="M31964" s="120"/>
      <c r="N31964" s="120"/>
      <c r="U31964" s="121"/>
      <c r="V31964" s="122"/>
      <c r="W31964" s="123"/>
      <c r="AC31964" s="123"/>
    </row>
    <row r="31965" spans="5:29" s="2" customFormat="1">
      <c r="E31965" s="120"/>
      <c r="M31965" s="120"/>
      <c r="N31965" s="120"/>
      <c r="U31965" s="121"/>
      <c r="V31965" s="122"/>
      <c r="W31965" s="123"/>
      <c r="AC31965" s="123"/>
    </row>
    <row r="31966" spans="5:29" s="2" customFormat="1">
      <c r="E31966" s="120"/>
      <c r="M31966" s="120"/>
      <c r="N31966" s="120"/>
      <c r="U31966" s="121"/>
      <c r="V31966" s="122"/>
      <c r="W31966" s="123"/>
      <c r="AC31966" s="123"/>
    </row>
    <row r="31967" spans="5:29" s="2" customFormat="1">
      <c r="E31967" s="120"/>
      <c r="M31967" s="120"/>
      <c r="N31967" s="120"/>
      <c r="U31967" s="121"/>
      <c r="V31967" s="122"/>
      <c r="W31967" s="123"/>
      <c r="AC31967" s="123"/>
    </row>
    <row r="31968" spans="5:29" s="2" customFormat="1">
      <c r="E31968" s="120"/>
      <c r="M31968" s="120"/>
      <c r="N31968" s="120"/>
      <c r="U31968" s="121"/>
      <c r="V31968" s="122"/>
      <c r="W31968" s="123"/>
      <c r="AC31968" s="123"/>
    </row>
    <row r="31969" spans="5:29" s="2" customFormat="1">
      <c r="E31969" s="120"/>
      <c r="M31969" s="120"/>
      <c r="N31969" s="120"/>
      <c r="U31969" s="121"/>
      <c r="V31969" s="122"/>
      <c r="W31969" s="123"/>
      <c r="AC31969" s="123"/>
    </row>
    <row r="31970" spans="5:29" s="2" customFormat="1">
      <c r="E31970" s="120"/>
      <c r="M31970" s="120"/>
      <c r="N31970" s="120"/>
      <c r="U31970" s="121"/>
      <c r="V31970" s="122"/>
      <c r="W31970" s="123"/>
      <c r="AC31970" s="123"/>
    </row>
    <row r="31971" spans="5:29" s="2" customFormat="1">
      <c r="E31971" s="120"/>
      <c r="M31971" s="120"/>
      <c r="N31971" s="120"/>
      <c r="U31971" s="121"/>
      <c r="V31971" s="122"/>
      <c r="W31971" s="123"/>
      <c r="AC31971" s="123"/>
    </row>
    <row r="31972" spans="5:29" s="2" customFormat="1">
      <c r="E31972" s="120"/>
      <c r="M31972" s="120"/>
      <c r="N31972" s="120"/>
      <c r="U31972" s="121"/>
      <c r="V31972" s="122"/>
      <c r="W31972" s="123"/>
      <c r="AC31972" s="123"/>
    </row>
    <row r="31973" spans="5:29" s="2" customFormat="1">
      <c r="E31973" s="120"/>
      <c r="M31973" s="120"/>
      <c r="N31973" s="120"/>
      <c r="U31973" s="121"/>
      <c r="V31973" s="122"/>
      <c r="W31973" s="123"/>
      <c r="AC31973" s="123"/>
    </row>
    <row r="31974" spans="5:29" s="2" customFormat="1">
      <c r="E31974" s="120"/>
      <c r="M31974" s="120"/>
      <c r="N31974" s="120"/>
      <c r="U31974" s="121"/>
      <c r="V31974" s="122"/>
      <c r="W31974" s="123"/>
      <c r="AC31974" s="123"/>
    </row>
    <row r="31975" spans="5:29" s="2" customFormat="1">
      <c r="E31975" s="120"/>
      <c r="M31975" s="120"/>
      <c r="N31975" s="120"/>
      <c r="U31975" s="121"/>
      <c r="V31975" s="122"/>
      <c r="W31975" s="123"/>
      <c r="AC31975" s="123"/>
    </row>
    <row r="31976" spans="5:29" s="2" customFormat="1">
      <c r="E31976" s="120"/>
      <c r="M31976" s="120"/>
      <c r="N31976" s="120"/>
      <c r="U31976" s="121"/>
      <c r="V31976" s="122"/>
      <c r="W31976" s="123"/>
      <c r="AC31976" s="123"/>
    </row>
    <row r="31977" spans="5:29" s="2" customFormat="1">
      <c r="E31977" s="120"/>
      <c r="M31977" s="120"/>
      <c r="N31977" s="120"/>
      <c r="U31977" s="121"/>
      <c r="V31977" s="122"/>
      <c r="W31977" s="123"/>
      <c r="AC31977" s="123"/>
    </row>
    <row r="31978" spans="5:29" s="2" customFormat="1">
      <c r="E31978" s="120"/>
      <c r="M31978" s="120"/>
      <c r="N31978" s="120"/>
      <c r="U31978" s="121"/>
      <c r="V31978" s="122"/>
      <c r="W31978" s="123"/>
      <c r="AC31978" s="123"/>
    </row>
    <row r="31979" spans="5:29" s="2" customFormat="1">
      <c r="E31979" s="120"/>
      <c r="M31979" s="120"/>
      <c r="N31979" s="120"/>
      <c r="U31979" s="121"/>
      <c r="V31979" s="122"/>
      <c r="W31979" s="123"/>
      <c r="AC31979" s="123"/>
    </row>
    <row r="31980" spans="5:29" s="2" customFormat="1">
      <c r="E31980" s="120"/>
      <c r="M31980" s="120"/>
      <c r="N31980" s="120"/>
      <c r="U31980" s="121"/>
      <c r="V31980" s="122"/>
      <c r="W31980" s="123"/>
      <c r="AC31980" s="123"/>
    </row>
    <row r="31981" spans="5:29" s="2" customFormat="1">
      <c r="E31981" s="120"/>
      <c r="M31981" s="120"/>
      <c r="N31981" s="120"/>
      <c r="U31981" s="121"/>
      <c r="V31981" s="122"/>
      <c r="W31981" s="123"/>
      <c r="AC31981" s="123"/>
    </row>
    <row r="31982" spans="5:29" s="2" customFormat="1">
      <c r="E31982" s="120"/>
      <c r="M31982" s="120"/>
      <c r="N31982" s="120"/>
      <c r="U31982" s="121"/>
      <c r="V31982" s="122"/>
      <c r="W31982" s="123"/>
      <c r="AC31982" s="123"/>
    </row>
    <row r="31983" spans="5:29" s="2" customFormat="1">
      <c r="E31983" s="120"/>
      <c r="M31983" s="120"/>
      <c r="N31983" s="120"/>
      <c r="U31983" s="121"/>
      <c r="V31983" s="122"/>
      <c r="W31983" s="123"/>
      <c r="AC31983" s="123"/>
    </row>
    <row r="31984" spans="5:29" s="2" customFormat="1">
      <c r="E31984" s="120"/>
      <c r="M31984" s="120"/>
      <c r="N31984" s="120"/>
      <c r="U31984" s="121"/>
      <c r="V31984" s="122"/>
      <c r="W31984" s="123"/>
      <c r="AC31984" s="123"/>
    </row>
    <row r="31985" spans="5:29" s="2" customFormat="1">
      <c r="E31985" s="120"/>
      <c r="M31985" s="120"/>
      <c r="N31985" s="120"/>
      <c r="U31985" s="121"/>
      <c r="V31985" s="122"/>
      <c r="W31985" s="123"/>
      <c r="AC31985" s="123"/>
    </row>
    <row r="31986" spans="5:29" s="2" customFormat="1">
      <c r="E31986" s="120"/>
      <c r="M31986" s="120"/>
      <c r="N31986" s="120"/>
      <c r="U31986" s="121"/>
      <c r="V31986" s="122"/>
      <c r="W31986" s="123"/>
      <c r="AC31986" s="123"/>
    </row>
    <row r="31987" spans="5:29" s="2" customFormat="1">
      <c r="E31987" s="120"/>
      <c r="M31987" s="120"/>
      <c r="N31987" s="120"/>
      <c r="U31987" s="121"/>
      <c r="V31987" s="122"/>
      <c r="W31987" s="123"/>
      <c r="AC31987" s="123"/>
    </row>
    <row r="31988" spans="5:29" s="2" customFormat="1">
      <c r="E31988" s="120"/>
      <c r="M31988" s="120"/>
      <c r="N31988" s="120"/>
      <c r="U31988" s="121"/>
      <c r="V31988" s="122"/>
      <c r="W31988" s="123"/>
      <c r="AC31988" s="123"/>
    </row>
    <row r="31989" spans="5:29" s="2" customFormat="1">
      <c r="E31989" s="120"/>
      <c r="M31989" s="120"/>
      <c r="N31989" s="120"/>
      <c r="U31989" s="121"/>
      <c r="V31989" s="122"/>
      <c r="W31989" s="123"/>
      <c r="AC31989" s="123"/>
    </row>
    <row r="31990" spans="5:29" s="2" customFormat="1">
      <c r="E31990" s="120"/>
      <c r="M31990" s="120"/>
      <c r="N31990" s="120"/>
      <c r="U31990" s="121"/>
      <c r="V31990" s="122"/>
      <c r="W31990" s="123"/>
      <c r="AC31990" s="123"/>
    </row>
    <row r="31991" spans="5:29" s="2" customFormat="1">
      <c r="E31991" s="120"/>
      <c r="M31991" s="120"/>
      <c r="N31991" s="120"/>
      <c r="U31991" s="121"/>
      <c r="V31991" s="122"/>
      <c r="W31991" s="123"/>
      <c r="AC31991" s="123"/>
    </row>
    <row r="31992" spans="5:29" s="2" customFormat="1">
      <c r="E31992" s="120"/>
      <c r="M31992" s="120"/>
      <c r="N31992" s="120"/>
      <c r="U31992" s="121"/>
      <c r="V31992" s="122"/>
      <c r="W31992" s="123"/>
      <c r="AC31992" s="123"/>
    </row>
    <row r="31993" spans="5:29" s="2" customFormat="1">
      <c r="E31993" s="120"/>
      <c r="M31993" s="120"/>
      <c r="N31993" s="120"/>
      <c r="U31993" s="121"/>
      <c r="V31993" s="122"/>
      <c r="W31993" s="123"/>
      <c r="AC31993" s="123"/>
    </row>
    <row r="31994" spans="5:29" s="2" customFormat="1">
      <c r="E31994" s="120"/>
      <c r="M31994" s="120"/>
      <c r="N31994" s="120"/>
      <c r="U31994" s="121"/>
      <c r="V31994" s="122"/>
      <c r="W31994" s="123"/>
      <c r="AC31994" s="123"/>
    </row>
    <row r="31995" spans="5:29" s="2" customFormat="1">
      <c r="E31995" s="120"/>
      <c r="M31995" s="120"/>
      <c r="N31995" s="120"/>
      <c r="U31995" s="121"/>
      <c r="V31995" s="122"/>
      <c r="W31995" s="123"/>
      <c r="AC31995" s="123"/>
    </row>
    <row r="31996" spans="5:29" s="2" customFormat="1">
      <c r="E31996" s="120"/>
      <c r="M31996" s="120"/>
      <c r="N31996" s="120"/>
      <c r="U31996" s="121"/>
      <c r="V31996" s="122"/>
      <c r="W31996" s="123"/>
      <c r="AC31996" s="123"/>
    </row>
    <row r="31997" spans="5:29" s="2" customFormat="1">
      <c r="E31997" s="120"/>
      <c r="M31997" s="120"/>
      <c r="N31997" s="120"/>
      <c r="U31997" s="121"/>
      <c r="V31997" s="122"/>
      <c r="W31997" s="123"/>
      <c r="AC31997" s="123"/>
    </row>
    <row r="31998" spans="5:29" s="2" customFormat="1">
      <c r="E31998" s="120"/>
      <c r="M31998" s="120"/>
      <c r="N31998" s="120"/>
      <c r="U31998" s="121"/>
      <c r="V31998" s="122"/>
      <c r="W31998" s="123"/>
      <c r="AC31998" s="123"/>
    </row>
    <row r="31999" spans="5:29" s="2" customFormat="1">
      <c r="E31999" s="120"/>
      <c r="M31999" s="120"/>
      <c r="N31999" s="120"/>
      <c r="U31999" s="121"/>
      <c r="V31999" s="122"/>
      <c r="W31999" s="123"/>
      <c r="AC31999" s="123"/>
    </row>
    <row r="32000" spans="5:29" s="2" customFormat="1">
      <c r="E32000" s="120"/>
      <c r="M32000" s="120"/>
      <c r="N32000" s="120"/>
      <c r="U32000" s="121"/>
      <c r="V32000" s="122"/>
      <c r="W32000" s="123"/>
      <c r="AC32000" s="123"/>
    </row>
    <row r="32001" spans="5:29" s="2" customFormat="1">
      <c r="E32001" s="120"/>
      <c r="M32001" s="120"/>
      <c r="N32001" s="120"/>
      <c r="U32001" s="121"/>
      <c r="V32001" s="122"/>
      <c r="W32001" s="123"/>
      <c r="AC32001" s="123"/>
    </row>
    <row r="32002" spans="5:29" s="2" customFormat="1">
      <c r="E32002" s="120"/>
      <c r="M32002" s="120"/>
      <c r="N32002" s="120"/>
      <c r="U32002" s="121"/>
      <c r="V32002" s="122"/>
      <c r="W32002" s="123"/>
      <c r="AC32002" s="123"/>
    </row>
    <row r="32003" spans="5:29" s="2" customFormat="1">
      <c r="E32003" s="120"/>
      <c r="M32003" s="120"/>
      <c r="N32003" s="120"/>
      <c r="U32003" s="121"/>
      <c r="V32003" s="122"/>
      <c r="W32003" s="123"/>
      <c r="AC32003" s="123"/>
    </row>
    <row r="32004" spans="5:29" s="2" customFormat="1">
      <c r="E32004" s="120"/>
      <c r="M32004" s="120"/>
      <c r="N32004" s="120"/>
      <c r="U32004" s="121"/>
      <c r="V32004" s="122"/>
      <c r="W32004" s="123"/>
      <c r="AC32004" s="123"/>
    </row>
    <row r="32005" spans="5:29" s="2" customFormat="1">
      <c r="E32005" s="120"/>
      <c r="M32005" s="120"/>
      <c r="N32005" s="120"/>
      <c r="U32005" s="121"/>
      <c r="V32005" s="122"/>
      <c r="W32005" s="123"/>
      <c r="AC32005" s="123"/>
    </row>
    <row r="32006" spans="5:29" s="2" customFormat="1">
      <c r="E32006" s="120"/>
      <c r="M32006" s="120"/>
      <c r="N32006" s="120"/>
      <c r="U32006" s="121"/>
      <c r="V32006" s="122"/>
      <c r="W32006" s="123"/>
      <c r="AC32006" s="123"/>
    </row>
    <row r="32007" spans="5:29" s="2" customFormat="1">
      <c r="E32007" s="120"/>
      <c r="M32007" s="120"/>
      <c r="N32007" s="120"/>
      <c r="U32007" s="121"/>
      <c r="V32007" s="122"/>
      <c r="W32007" s="123"/>
      <c r="AC32007" s="123"/>
    </row>
    <row r="32008" spans="5:29" s="2" customFormat="1">
      <c r="E32008" s="120"/>
      <c r="M32008" s="120"/>
      <c r="N32008" s="120"/>
      <c r="U32008" s="121"/>
      <c r="V32008" s="122"/>
      <c r="W32008" s="123"/>
      <c r="AC32008" s="123"/>
    </row>
    <row r="32009" spans="5:29" s="2" customFormat="1">
      <c r="E32009" s="120"/>
      <c r="M32009" s="120"/>
      <c r="N32009" s="120"/>
      <c r="U32009" s="121"/>
      <c r="V32009" s="122"/>
      <c r="W32009" s="123"/>
      <c r="AC32009" s="123"/>
    </row>
    <row r="32010" spans="5:29" s="2" customFormat="1">
      <c r="E32010" s="120"/>
      <c r="M32010" s="120"/>
      <c r="N32010" s="120"/>
      <c r="U32010" s="121"/>
      <c r="V32010" s="122"/>
      <c r="W32010" s="123"/>
      <c r="AC32010" s="123"/>
    </row>
    <row r="32011" spans="5:29" s="2" customFormat="1">
      <c r="E32011" s="120"/>
      <c r="M32011" s="120"/>
      <c r="N32011" s="120"/>
      <c r="U32011" s="121"/>
      <c r="V32011" s="122"/>
      <c r="W32011" s="123"/>
      <c r="AC32011" s="123"/>
    </row>
    <row r="32012" spans="5:29" s="2" customFormat="1">
      <c r="E32012" s="120"/>
      <c r="M32012" s="120"/>
      <c r="N32012" s="120"/>
      <c r="U32012" s="121"/>
      <c r="V32012" s="122"/>
      <c r="W32012" s="123"/>
      <c r="AC32012" s="123"/>
    </row>
    <row r="32013" spans="5:29" s="2" customFormat="1">
      <c r="E32013" s="120"/>
      <c r="M32013" s="120"/>
      <c r="N32013" s="120"/>
      <c r="U32013" s="121"/>
      <c r="V32013" s="122"/>
      <c r="W32013" s="123"/>
      <c r="AC32013" s="123"/>
    </row>
    <row r="32014" spans="5:29" s="2" customFormat="1">
      <c r="E32014" s="120"/>
      <c r="M32014" s="120"/>
      <c r="N32014" s="120"/>
      <c r="U32014" s="121"/>
      <c r="V32014" s="122"/>
      <c r="W32014" s="123"/>
      <c r="AC32014" s="123"/>
    </row>
    <row r="32015" spans="5:29" s="2" customFormat="1">
      <c r="E32015" s="120"/>
      <c r="M32015" s="120"/>
      <c r="N32015" s="120"/>
      <c r="U32015" s="121"/>
      <c r="V32015" s="122"/>
      <c r="W32015" s="123"/>
      <c r="AC32015" s="123"/>
    </row>
    <row r="32016" spans="5:29" s="2" customFormat="1">
      <c r="E32016" s="120"/>
      <c r="M32016" s="120"/>
      <c r="N32016" s="120"/>
      <c r="U32016" s="121"/>
      <c r="V32016" s="122"/>
      <c r="W32016" s="123"/>
      <c r="AC32016" s="123"/>
    </row>
    <row r="32017" spans="5:29" s="2" customFormat="1">
      <c r="E32017" s="120"/>
      <c r="M32017" s="120"/>
      <c r="N32017" s="120"/>
      <c r="U32017" s="121"/>
      <c r="V32017" s="122"/>
      <c r="W32017" s="123"/>
      <c r="AC32017" s="123"/>
    </row>
    <row r="32018" spans="5:29" s="2" customFormat="1">
      <c r="E32018" s="120"/>
      <c r="M32018" s="120"/>
      <c r="N32018" s="120"/>
      <c r="U32018" s="121"/>
      <c r="V32018" s="122"/>
      <c r="W32018" s="123"/>
      <c r="AC32018" s="123"/>
    </row>
    <row r="32019" spans="5:29" s="2" customFormat="1">
      <c r="E32019" s="120"/>
      <c r="M32019" s="120"/>
      <c r="N32019" s="120"/>
      <c r="U32019" s="121"/>
      <c r="V32019" s="122"/>
      <c r="W32019" s="123"/>
      <c r="AC32019" s="123"/>
    </row>
    <row r="32020" spans="5:29" s="2" customFormat="1">
      <c r="E32020" s="120"/>
      <c r="M32020" s="120"/>
      <c r="N32020" s="120"/>
      <c r="U32020" s="121"/>
      <c r="V32020" s="122"/>
      <c r="W32020" s="123"/>
      <c r="AC32020" s="123"/>
    </row>
    <row r="32021" spans="5:29" s="2" customFormat="1">
      <c r="E32021" s="120"/>
      <c r="M32021" s="120"/>
      <c r="N32021" s="120"/>
      <c r="U32021" s="121"/>
      <c r="V32021" s="122"/>
      <c r="W32021" s="123"/>
      <c r="AC32021" s="123"/>
    </row>
    <row r="32022" spans="5:29" s="2" customFormat="1">
      <c r="E32022" s="120"/>
      <c r="M32022" s="120"/>
      <c r="N32022" s="120"/>
      <c r="U32022" s="121"/>
      <c r="V32022" s="122"/>
      <c r="W32022" s="123"/>
      <c r="AC32022" s="123"/>
    </row>
    <row r="32023" spans="5:29" s="2" customFormat="1">
      <c r="E32023" s="120"/>
      <c r="M32023" s="120"/>
      <c r="N32023" s="120"/>
      <c r="U32023" s="121"/>
      <c r="V32023" s="122"/>
      <c r="W32023" s="123"/>
      <c r="AC32023" s="123"/>
    </row>
    <row r="32024" spans="5:29" s="2" customFormat="1">
      <c r="E32024" s="120"/>
      <c r="M32024" s="120"/>
      <c r="N32024" s="120"/>
      <c r="U32024" s="121"/>
      <c r="V32024" s="122"/>
      <c r="W32024" s="123"/>
      <c r="AC32024" s="123"/>
    </row>
    <row r="32025" spans="5:29" s="2" customFormat="1">
      <c r="E32025" s="120"/>
      <c r="M32025" s="120"/>
      <c r="N32025" s="120"/>
      <c r="U32025" s="121"/>
      <c r="V32025" s="122"/>
      <c r="W32025" s="123"/>
      <c r="AC32025" s="123"/>
    </row>
    <row r="32026" spans="5:29" s="2" customFormat="1">
      <c r="E32026" s="120"/>
      <c r="M32026" s="120"/>
      <c r="N32026" s="120"/>
      <c r="U32026" s="121"/>
      <c r="V32026" s="122"/>
      <c r="W32026" s="123"/>
      <c r="AC32026" s="123"/>
    </row>
    <row r="32027" spans="5:29" s="2" customFormat="1">
      <c r="E32027" s="120"/>
      <c r="M32027" s="120"/>
      <c r="N32027" s="120"/>
      <c r="U32027" s="121"/>
      <c r="V32027" s="122"/>
      <c r="W32027" s="123"/>
      <c r="AC32027" s="123"/>
    </row>
    <row r="32028" spans="5:29" s="2" customFormat="1">
      <c r="E32028" s="120"/>
      <c r="M32028" s="120"/>
      <c r="N32028" s="120"/>
      <c r="U32028" s="121"/>
      <c r="V32028" s="122"/>
      <c r="W32028" s="123"/>
      <c r="AC32028" s="123"/>
    </row>
    <row r="32029" spans="5:29" s="2" customFormat="1">
      <c r="E32029" s="120"/>
      <c r="M32029" s="120"/>
      <c r="N32029" s="120"/>
      <c r="U32029" s="121"/>
      <c r="V32029" s="122"/>
      <c r="W32029" s="123"/>
      <c r="AC32029" s="123"/>
    </row>
    <row r="32030" spans="5:29" s="2" customFormat="1">
      <c r="E32030" s="120"/>
      <c r="M32030" s="120"/>
      <c r="N32030" s="120"/>
      <c r="U32030" s="121"/>
      <c r="V32030" s="122"/>
      <c r="W32030" s="123"/>
      <c r="AC32030" s="123"/>
    </row>
    <row r="32031" spans="5:29" s="2" customFormat="1">
      <c r="E32031" s="120"/>
      <c r="M32031" s="120"/>
      <c r="N32031" s="120"/>
      <c r="U32031" s="121"/>
      <c r="V32031" s="122"/>
      <c r="W32031" s="123"/>
      <c r="AC32031" s="123"/>
    </row>
    <row r="32032" spans="5:29" s="2" customFormat="1">
      <c r="E32032" s="120"/>
      <c r="M32032" s="120"/>
      <c r="N32032" s="120"/>
      <c r="U32032" s="121"/>
      <c r="V32032" s="122"/>
      <c r="W32032" s="123"/>
      <c r="AC32032" s="123"/>
    </row>
    <row r="32033" spans="5:29" s="2" customFormat="1">
      <c r="E32033" s="120"/>
      <c r="M32033" s="120"/>
      <c r="N32033" s="120"/>
      <c r="U32033" s="121"/>
      <c r="V32033" s="122"/>
      <c r="W32033" s="123"/>
      <c r="AC32033" s="123"/>
    </row>
    <row r="32034" spans="5:29" s="2" customFormat="1">
      <c r="E32034" s="120"/>
      <c r="M32034" s="120"/>
      <c r="N32034" s="120"/>
      <c r="U32034" s="121"/>
      <c r="V32034" s="122"/>
      <c r="W32034" s="123"/>
      <c r="AC32034" s="123"/>
    </row>
    <row r="32035" spans="5:29" s="2" customFormat="1">
      <c r="E32035" s="120"/>
      <c r="M32035" s="120"/>
      <c r="N32035" s="120"/>
      <c r="U32035" s="121"/>
      <c r="V32035" s="122"/>
      <c r="W32035" s="123"/>
      <c r="AC32035" s="123"/>
    </row>
    <row r="32036" spans="5:29" s="2" customFormat="1">
      <c r="E32036" s="120"/>
      <c r="M32036" s="120"/>
      <c r="N32036" s="120"/>
      <c r="U32036" s="121"/>
      <c r="V32036" s="122"/>
      <c r="W32036" s="123"/>
      <c r="AC32036" s="123"/>
    </row>
    <row r="32037" spans="5:29" s="2" customFormat="1">
      <c r="E32037" s="120"/>
      <c r="M32037" s="120"/>
      <c r="N32037" s="120"/>
      <c r="U32037" s="121"/>
      <c r="V32037" s="122"/>
      <c r="W32037" s="123"/>
      <c r="AC32037" s="123"/>
    </row>
    <row r="32038" spans="5:29" s="2" customFormat="1">
      <c r="E32038" s="120"/>
      <c r="M32038" s="120"/>
      <c r="N32038" s="120"/>
      <c r="U32038" s="121"/>
      <c r="V32038" s="122"/>
      <c r="W32038" s="123"/>
      <c r="AC32038" s="123"/>
    </row>
    <row r="32039" spans="5:29" s="2" customFormat="1">
      <c r="E32039" s="120"/>
      <c r="M32039" s="120"/>
      <c r="N32039" s="120"/>
      <c r="U32039" s="121"/>
      <c r="V32039" s="122"/>
      <c r="W32039" s="123"/>
      <c r="AC32039" s="123"/>
    </row>
    <row r="32040" spans="5:29" s="2" customFormat="1">
      <c r="E32040" s="120"/>
      <c r="M32040" s="120"/>
      <c r="N32040" s="120"/>
      <c r="U32040" s="121"/>
      <c r="V32040" s="122"/>
      <c r="W32040" s="123"/>
      <c r="AC32040" s="123"/>
    </row>
    <row r="32041" spans="5:29" s="2" customFormat="1">
      <c r="E32041" s="120"/>
      <c r="M32041" s="120"/>
      <c r="N32041" s="120"/>
      <c r="U32041" s="121"/>
      <c r="V32041" s="122"/>
      <c r="W32041" s="123"/>
      <c r="AC32041" s="123"/>
    </row>
    <row r="32042" spans="5:29" s="2" customFormat="1">
      <c r="E32042" s="120"/>
      <c r="M32042" s="120"/>
      <c r="N32042" s="120"/>
      <c r="U32042" s="121"/>
      <c r="V32042" s="122"/>
      <c r="W32042" s="123"/>
      <c r="AC32042" s="123"/>
    </row>
    <row r="32043" spans="5:29" s="2" customFormat="1">
      <c r="E32043" s="120"/>
      <c r="M32043" s="120"/>
      <c r="N32043" s="120"/>
      <c r="U32043" s="121"/>
      <c r="V32043" s="122"/>
      <c r="W32043" s="123"/>
      <c r="AC32043" s="123"/>
    </row>
    <row r="32044" spans="5:29" s="2" customFormat="1">
      <c r="E32044" s="120"/>
      <c r="M32044" s="120"/>
      <c r="N32044" s="120"/>
      <c r="U32044" s="121"/>
      <c r="V32044" s="122"/>
      <c r="W32044" s="123"/>
      <c r="AC32044" s="123"/>
    </row>
    <row r="32045" spans="5:29" s="2" customFormat="1">
      <c r="E32045" s="120"/>
      <c r="M32045" s="120"/>
      <c r="N32045" s="120"/>
      <c r="U32045" s="121"/>
      <c r="V32045" s="122"/>
      <c r="W32045" s="123"/>
      <c r="AC32045" s="123"/>
    </row>
    <row r="32046" spans="5:29" s="2" customFormat="1">
      <c r="E32046" s="120"/>
      <c r="M32046" s="120"/>
      <c r="N32046" s="120"/>
      <c r="U32046" s="121"/>
      <c r="V32046" s="122"/>
      <c r="W32046" s="123"/>
      <c r="AC32046" s="123"/>
    </row>
    <row r="32047" spans="5:29" s="2" customFormat="1">
      <c r="E32047" s="120"/>
      <c r="M32047" s="120"/>
      <c r="N32047" s="120"/>
      <c r="U32047" s="121"/>
      <c r="V32047" s="122"/>
      <c r="W32047" s="123"/>
      <c r="AC32047" s="123"/>
    </row>
    <row r="32048" spans="5:29" s="2" customFormat="1">
      <c r="E32048" s="120"/>
      <c r="M32048" s="120"/>
      <c r="N32048" s="120"/>
      <c r="U32048" s="121"/>
      <c r="V32048" s="122"/>
      <c r="W32048" s="123"/>
      <c r="AC32048" s="123"/>
    </row>
    <row r="32049" spans="5:29" s="2" customFormat="1">
      <c r="E32049" s="120"/>
      <c r="M32049" s="120"/>
      <c r="N32049" s="120"/>
      <c r="U32049" s="121"/>
      <c r="V32049" s="122"/>
      <c r="W32049" s="123"/>
      <c r="AC32049" s="123"/>
    </row>
    <row r="32050" spans="5:29" s="2" customFormat="1">
      <c r="E32050" s="120"/>
      <c r="M32050" s="120"/>
      <c r="N32050" s="120"/>
      <c r="U32050" s="121"/>
      <c r="V32050" s="122"/>
      <c r="W32050" s="123"/>
      <c r="AC32050" s="123"/>
    </row>
    <row r="32051" spans="5:29" s="2" customFormat="1">
      <c r="E32051" s="120"/>
      <c r="M32051" s="120"/>
      <c r="N32051" s="120"/>
      <c r="U32051" s="121"/>
      <c r="V32051" s="122"/>
      <c r="W32051" s="123"/>
      <c r="AC32051" s="123"/>
    </row>
    <row r="32052" spans="5:29" s="2" customFormat="1">
      <c r="E32052" s="120"/>
      <c r="M32052" s="120"/>
      <c r="N32052" s="120"/>
      <c r="U32052" s="121"/>
      <c r="V32052" s="122"/>
      <c r="W32052" s="123"/>
      <c r="AC32052" s="123"/>
    </row>
    <row r="32053" spans="5:29" s="2" customFormat="1">
      <c r="E32053" s="120"/>
      <c r="M32053" s="120"/>
      <c r="N32053" s="120"/>
      <c r="U32053" s="121"/>
      <c r="V32053" s="122"/>
      <c r="W32053" s="123"/>
      <c r="AC32053" s="123"/>
    </row>
    <row r="32054" spans="5:29" s="2" customFormat="1">
      <c r="E32054" s="120"/>
      <c r="M32054" s="120"/>
      <c r="N32054" s="120"/>
      <c r="U32054" s="121"/>
      <c r="V32054" s="122"/>
      <c r="W32054" s="123"/>
      <c r="AC32054" s="123"/>
    </row>
    <row r="32055" spans="5:29" s="2" customFormat="1">
      <c r="E32055" s="120"/>
      <c r="M32055" s="120"/>
      <c r="N32055" s="120"/>
      <c r="U32055" s="121"/>
      <c r="V32055" s="122"/>
      <c r="W32055" s="123"/>
      <c r="AC32055" s="123"/>
    </row>
    <row r="32056" spans="5:29" s="2" customFormat="1">
      <c r="E32056" s="120"/>
      <c r="M32056" s="120"/>
      <c r="N32056" s="120"/>
      <c r="U32056" s="121"/>
      <c r="V32056" s="122"/>
      <c r="W32056" s="123"/>
      <c r="AC32056" s="123"/>
    </row>
    <row r="32057" spans="5:29" s="2" customFormat="1">
      <c r="E32057" s="120"/>
      <c r="M32057" s="120"/>
      <c r="N32057" s="120"/>
      <c r="U32057" s="121"/>
      <c r="V32057" s="122"/>
      <c r="W32057" s="123"/>
      <c r="AC32057" s="123"/>
    </row>
    <row r="32058" spans="5:29" s="2" customFormat="1">
      <c r="E32058" s="120"/>
      <c r="M32058" s="120"/>
      <c r="N32058" s="120"/>
      <c r="U32058" s="121"/>
      <c r="V32058" s="122"/>
      <c r="W32058" s="123"/>
      <c r="AC32058" s="123"/>
    </row>
    <row r="32059" spans="5:29" s="2" customFormat="1">
      <c r="E32059" s="120"/>
      <c r="M32059" s="120"/>
      <c r="N32059" s="120"/>
      <c r="U32059" s="121"/>
      <c r="V32059" s="122"/>
      <c r="W32059" s="123"/>
      <c r="AC32059" s="123"/>
    </row>
    <row r="32060" spans="5:29" s="2" customFormat="1">
      <c r="E32060" s="120"/>
      <c r="M32060" s="120"/>
      <c r="N32060" s="120"/>
      <c r="U32060" s="121"/>
      <c r="V32060" s="122"/>
      <c r="W32060" s="123"/>
      <c r="AC32060" s="123"/>
    </row>
    <row r="32061" spans="5:29" s="2" customFormat="1">
      <c r="E32061" s="120"/>
      <c r="M32061" s="120"/>
      <c r="N32061" s="120"/>
      <c r="U32061" s="121"/>
      <c r="V32061" s="122"/>
      <c r="W32061" s="123"/>
      <c r="AC32061" s="123"/>
    </row>
    <row r="32062" spans="5:29" s="2" customFormat="1">
      <c r="E32062" s="120"/>
      <c r="M32062" s="120"/>
      <c r="N32062" s="120"/>
      <c r="U32062" s="121"/>
      <c r="V32062" s="122"/>
      <c r="W32062" s="123"/>
      <c r="AC32062" s="123"/>
    </row>
    <row r="32063" spans="5:29" s="2" customFormat="1">
      <c r="E32063" s="120"/>
      <c r="M32063" s="120"/>
      <c r="N32063" s="120"/>
      <c r="U32063" s="121"/>
      <c r="V32063" s="122"/>
      <c r="W32063" s="123"/>
      <c r="AC32063" s="123"/>
    </row>
    <row r="32064" spans="5:29" s="2" customFormat="1">
      <c r="E32064" s="120"/>
      <c r="M32064" s="120"/>
      <c r="N32064" s="120"/>
      <c r="U32064" s="121"/>
      <c r="V32064" s="122"/>
      <c r="W32064" s="123"/>
      <c r="AC32064" s="123"/>
    </row>
    <row r="32065" spans="5:29" s="2" customFormat="1">
      <c r="E32065" s="120"/>
      <c r="M32065" s="120"/>
      <c r="N32065" s="120"/>
      <c r="U32065" s="121"/>
      <c r="V32065" s="122"/>
      <c r="W32065" s="123"/>
      <c r="AC32065" s="123"/>
    </row>
    <row r="32066" spans="5:29" s="2" customFormat="1">
      <c r="E32066" s="120"/>
      <c r="M32066" s="120"/>
      <c r="N32066" s="120"/>
      <c r="U32066" s="121"/>
      <c r="V32066" s="122"/>
      <c r="W32066" s="123"/>
      <c r="AC32066" s="123"/>
    </row>
    <row r="32067" spans="5:29" s="2" customFormat="1">
      <c r="E32067" s="120"/>
      <c r="M32067" s="120"/>
      <c r="N32067" s="120"/>
      <c r="U32067" s="121"/>
      <c r="V32067" s="122"/>
      <c r="W32067" s="123"/>
      <c r="AC32067" s="123"/>
    </row>
    <row r="32068" spans="5:29" s="2" customFormat="1">
      <c r="E32068" s="120"/>
      <c r="M32068" s="120"/>
      <c r="N32068" s="120"/>
      <c r="U32068" s="121"/>
      <c r="V32068" s="122"/>
      <c r="W32068" s="123"/>
      <c r="AC32068" s="123"/>
    </row>
    <row r="32069" spans="5:29" s="2" customFormat="1">
      <c r="E32069" s="120"/>
      <c r="M32069" s="120"/>
      <c r="N32069" s="120"/>
      <c r="U32069" s="121"/>
      <c r="V32069" s="122"/>
      <c r="W32069" s="123"/>
      <c r="AC32069" s="123"/>
    </row>
    <row r="32070" spans="5:29" s="2" customFormat="1">
      <c r="E32070" s="120"/>
      <c r="M32070" s="120"/>
      <c r="N32070" s="120"/>
      <c r="U32070" s="121"/>
      <c r="V32070" s="122"/>
      <c r="W32070" s="123"/>
      <c r="AC32070" s="123"/>
    </row>
    <row r="32071" spans="5:29" s="2" customFormat="1">
      <c r="E32071" s="120"/>
      <c r="M32071" s="120"/>
      <c r="N32071" s="120"/>
      <c r="U32071" s="121"/>
      <c r="V32071" s="122"/>
      <c r="W32071" s="123"/>
      <c r="AC32071" s="123"/>
    </row>
    <row r="32072" spans="5:29" s="2" customFormat="1">
      <c r="E32072" s="120"/>
      <c r="M32072" s="120"/>
      <c r="N32072" s="120"/>
      <c r="U32072" s="121"/>
      <c r="V32072" s="122"/>
      <c r="W32072" s="123"/>
      <c r="AC32072" s="123"/>
    </row>
    <row r="32073" spans="5:29" s="2" customFormat="1">
      <c r="E32073" s="120"/>
      <c r="M32073" s="120"/>
      <c r="N32073" s="120"/>
      <c r="U32073" s="121"/>
      <c r="V32073" s="122"/>
      <c r="W32073" s="123"/>
      <c r="AC32073" s="123"/>
    </row>
    <row r="32074" spans="5:29" s="2" customFormat="1">
      <c r="E32074" s="120"/>
      <c r="M32074" s="120"/>
      <c r="N32074" s="120"/>
      <c r="U32074" s="121"/>
      <c r="V32074" s="122"/>
      <c r="W32074" s="123"/>
      <c r="AC32074" s="123"/>
    </row>
    <row r="32075" spans="5:29" s="2" customFormat="1">
      <c r="E32075" s="120"/>
      <c r="M32075" s="120"/>
      <c r="N32075" s="120"/>
      <c r="U32075" s="121"/>
      <c r="V32075" s="122"/>
      <c r="W32075" s="123"/>
      <c r="AC32075" s="123"/>
    </row>
    <row r="32076" spans="5:29" s="2" customFormat="1">
      <c r="E32076" s="120"/>
      <c r="M32076" s="120"/>
      <c r="N32076" s="120"/>
      <c r="U32076" s="121"/>
      <c r="V32076" s="122"/>
      <c r="W32076" s="123"/>
      <c r="AC32076" s="123"/>
    </row>
    <row r="32077" spans="5:29" s="2" customFormat="1">
      <c r="E32077" s="120"/>
      <c r="M32077" s="120"/>
      <c r="N32077" s="120"/>
      <c r="U32077" s="121"/>
      <c r="V32077" s="122"/>
      <c r="W32077" s="123"/>
      <c r="AC32077" s="123"/>
    </row>
    <row r="32078" spans="5:29" s="2" customFormat="1">
      <c r="E32078" s="120"/>
      <c r="M32078" s="120"/>
      <c r="N32078" s="120"/>
      <c r="U32078" s="121"/>
      <c r="V32078" s="122"/>
      <c r="W32078" s="123"/>
      <c r="AC32078" s="123"/>
    </row>
    <row r="32079" spans="5:29" s="2" customFormat="1">
      <c r="E32079" s="120"/>
      <c r="M32079" s="120"/>
      <c r="N32079" s="120"/>
      <c r="U32079" s="121"/>
      <c r="V32079" s="122"/>
      <c r="W32079" s="123"/>
      <c r="AC32079" s="123"/>
    </row>
    <row r="32080" spans="5:29" s="2" customFormat="1">
      <c r="E32080" s="120"/>
      <c r="M32080" s="120"/>
      <c r="N32080" s="120"/>
      <c r="U32080" s="121"/>
      <c r="V32080" s="122"/>
      <c r="W32080" s="123"/>
      <c r="AC32080" s="123"/>
    </row>
    <row r="32081" spans="5:29" s="2" customFormat="1">
      <c r="E32081" s="120"/>
      <c r="M32081" s="120"/>
      <c r="N32081" s="120"/>
      <c r="U32081" s="121"/>
      <c r="V32081" s="122"/>
      <c r="W32081" s="123"/>
      <c r="AC32081" s="123"/>
    </row>
    <row r="32082" spans="5:29" s="2" customFormat="1">
      <c r="E32082" s="120"/>
      <c r="M32082" s="120"/>
      <c r="N32082" s="120"/>
      <c r="U32082" s="121"/>
      <c r="V32082" s="122"/>
      <c r="W32082" s="123"/>
      <c r="AC32082" s="123"/>
    </row>
    <row r="32083" spans="5:29" s="2" customFormat="1">
      <c r="E32083" s="120"/>
      <c r="M32083" s="120"/>
      <c r="N32083" s="120"/>
      <c r="U32083" s="121"/>
      <c r="V32083" s="122"/>
      <c r="W32083" s="123"/>
      <c r="AC32083" s="123"/>
    </row>
    <row r="32084" spans="5:29" s="2" customFormat="1">
      <c r="E32084" s="120"/>
      <c r="M32084" s="120"/>
      <c r="N32084" s="120"/>
      <c r="U32084" s="121"/>
      <c r="V32084" s="122"/>
      <c r="W32084" s="123"/>
      <c r="AC32084" s="123"/>
    </row>
    <row r="32085" spans="5:29" s="2" customFormat="1">
      <c r="E32085" s="120"/>
      <c r="M32085" s="120"/>
      <c r="N32085" s="120"/>
      <c r="U32085" s="121"/>
      <c r="V32085" s="122"/>
      <c r="W32085" s="123"/>
      <c r="AC32085" s="123"/>
    </row>
    <row r="32086" spans="5:29" s="2" customFormat="1">
      <c r="E32086" s="120"/>
      <c r="M32086" s="120"/>
      <c r="N32086" s="120"/>
      <c r="U32086" s="121"/>
      <c r="V32086" s="122"/>
      <c r="W32086" s="123"/>
      <c r="AC32086" s="123"/>
    </row>
    <row r="32087" spans="5:29" s="2" customFormat="1">
      <c r="E32087" s="120"/>
      <c r="M32087" s="120"/>
      <c r="N32087" s="120"/>
      <c r="U32087" s="121"/>
      <c r="V32087" s="122"/>
      <c r="W32087" s="123"/>
      <c r="AC32087" s="123"/>
    </row>
    <row r="32088" spans="5:29" s="2" customFormat="1">
      <c r="E32088" s="120"/>
      <c r="M32088" s="120"/>
      <c r="N32088" s="120"/>
      <c r="U32088" s="121"/>
      <c r="V32088" s="122"/>
      <c r="W32088" s="123"/>
      <c r="AC32088" s="123"/>
    </row>
    <row r="32089" spans="5:29" s="2" customFormat="1">
      <c r="E32089" s="120"/>
      <c r="M32089" s="120"/>
      <c r="N32089" s="120"/>
      <c r="U32089" s="121"/>
      <c r="V32089" s="122"/>
      <c r="W32089" s="123"/>
      <c r="AC32089" s="123"/>
    </row>
    <row r="32090" spans="5:29" s="2" customFormat="1">
      <c r="E32090" s="120"/>
      <c r="M32090" s="120"/>
      <c r="N32090" s="120"/>
      <c r="U32090" s="121"/>
      <c r="V32090" s="122"/>
      <c r="W32090" s="123"/>
      <c r="AC32090" s="123"/>
    </row>
    <row r="32091" spans="5:29" s="2" customFormat="1">
      <c r="E32091" s="120"/>
      <c r="M32091" s="120"/>
      <c r="N32091" s="120"/>
      <c r="U32091" s="121"/>
      <c r="V32091" s="122"/>
      <c r="W32091" s="123"/>
      <c r="AC32091" s="123"/>
    </row>
    <row r="32092" spans="5:29" s="2" customFormat="1">
      <c r="E32092" s="120"/>
      <c r="M32092" s="120"/>
      <c r="N32092" s="120"/>
      <c r="U32092" s="121"/>
      <c r="V32092" s="122"/>
      <c r="W32092" s="123"/>
      <c r="AC32092" s="123"/>
    </row>
    <row r="32093" spans="5:29" s="2" customFormat="1">
      <c r="E32093" s="120"/>
      <c r="M32093" s="120"/>
      <c r="N32093" s="120"/>
      <c r="U32093" s="121"/>
      <c r="V32093" s="122"/>
      <c r="W32093" s="123"/>
      <c r="AC32093" s="123"/>
    </row>
    <row r="32094" spans="5:29" s="2" customFormat="1">
      <c r="E32094" s="120"/>
      <c r="M32094" s="120"/>
      <c r="N32094" s="120"/>
      <c r="U32094" s="121"/>
      <c r="V32094" s="122"/>
      <c r="W32094" s="123"/>
      <c r="AC32094" s="123"/>
    </row>
    <row r="32095" spans="5:29" s="2" customFormat="1">
      <c r="E32095" s="120"/>
      <c r="M32095" s="120"/>
      <c r="N32095" s="120"/>
      <c r="U32095" s="121"/>
      <c r="V32095" s="122"/>
      <c r="W32095" s="123"/>
      <c r="AC32095" s="123"/>
    </row>
    <row r="32096" spans="5:29" s="2" customFormat="1">
      <c r="E32096" s="120"/>
      <c r="M32096" s="120"/>
      <c r="N32096" s="120"/>
      <c r="U32096" s="121"/>
      <c r="V32096" s="122"/>
      <c r="W32096" s="123"/>
      <c r="AC32096" s="123"/>
    </row>
    <row r="32097" spans="5:29" s="2" customFormat="1">
      <c r="E32097" s="120"/>
      <c r="M32097" s="120"/>
      <c r="N32097" s="120"/>
      <c r="U32097" s="121"/>
      <c r="V32097" s="122"/>
      <c r="W32097" s="123"/>
      <c r="AC32097" s="123"/>
    </row>
    <row r="32098" spans="5:29" s="2" customFormat="1">
      <c r="E32098" s="120"/>
      <c r="M32098" s="120"/>
      <c r="N32098" s="120"/>
      <c r="U32098" s="121"/>
      <c r="V32098" s="122"/>
      <c r="W32098" s="123"/>
      <c r="AC32098" s="123"/>
    </row>
    <row r="32099" spans="5:29" s="2" customFormat="1">
      <c r="E32099" s="120"/>
      <c r="M32099" s="120"/>
      <c r="N32099" s="120"/>
      <c r="U32099" s="121"/>
      <c r="V32099" s="122"/>
      <c r="W32099" s="123"/>
      <c r="AC32099" s="123"/>
    </row>
    <row r="32100" spans="5:29" s="2" customFormat="1">
      <c r="E32100" s="120"/>
      <c r="M32100" s="120"/>
      <c r="N32100" s="120"/>
      <c r="U32100" s="121"/>
      <c r="V32100" s="122"/>
      <c r="W32100" s="123"/>
      <c r="AC32100" s="123"/>
    </row>
    <row r="32101" spans="5:29" s="2" customFormat="1">
      <c r="E32101" s="120"/>
      <c r="M32101" s="120"/>
      <c r="N32101" s="120"/>
      <c r="U32101" s="121"/>
      <c r="V32101" s="122"/>
      <c r="W32101" s="123"/>
      <c r="AC32101" s="123"/>
    </row>
    <row r="32102" spans="5:29" s="2" customFormat="1">
      <c r="E32102" s="120"/>
      <c r="M32102" s="120"/>
      <c r="N32102" s="120"/>
      <c r="U32102" s="121"/>
      <c r="V32102" s="122"/>
      <c r="W32102" s="123"/>
      <c r="AC32102" s="123"/>
    </row>
    <row r="32103" spans="5:29" s="2" customFormat="1">
      <c r="E32103" s="120"/>
      <c r="M32103" s="120"/>
      <c r="N32103" s="120"/>
      <c r="U32103" s="121"/>
      <c r="V32103" s="122"/>
      <c r="W32103" s="123"/>
      <c r="AC32103" s="123"/>
    </row>
    <row r="32104" spans="5:29" s="2" customFormat="1">
      <c r="E32104" s="120"/>
      <c r="M32104" s="120"/>
      <c r="N32104" s="120"/>
      <c r="U32104" s="121"/>
      <c r="V32104" s="122"/>
      <c r="W32104" s="123"/>
      <c r="AC32104" s="123"/>
    </row>
    <row r="32105" spans="5:29" s="2" customFormat="1">
      <c r="E32105" s="120"/>
      <c r="M32105" s="120"/>
      <c r="N32105" s="120"/>
      <c r="U32105" s="121"/>
      <c r="V32105" s="122"/>
      <c r="W32105" s="123"/>
      <c r="AC32105" s="123"/>
    </row>
    <row r="32106" spans="5:29" s="2" customFormat="1">
      <c r="E32106" s="120"/>
      <c r="M32106" s="120"/>
      <c r="N32106" s="120"/>
      <c r="U32106" s="121"/>
      <c r="V32106" s="122"/>
      <c r="W32106" s="123"/>
      <c r="AC32106" s="123"/>
    </row>
    <row r="32107" spans="5:29" s="2" customFormat="1">
      <c r="E32107" s="120"/>
      <c r="M32107" s="120"/>
      <c r="N32107" s="120"/>
      <c r="U32107" s="121"/>
      <c r="V32107" s="122"/>
      <c r="W32107" s="123"/>
      <c r="AC32107" s="123"/>
    </row>
    <row r="32108" spans="5:29" s="2" customFormat="1">
      <c r="E32108" s="120"/>
      <c r="M32108" s="120"/>
      <c r="N32108" s="120"/>
      <c r="U32108" s="121"/>
      <c r="V32108" s="122"/>
      <c r="W32108" s="123"/>
      <c r="AC32108" s="123"/>
    </row>
    <row r="32109" spans="5:29" s="2" customFormat="1">
      <c r="E32109" s="120"/>
      <c r="M32109" s="120"/>
      <c r="N32109" s="120"/>
      <c r="U32109" s="121"/>
      <c r="V32109" s="122"/>
      <c r="W32109" s="123"/>
      <c r="AC32109" s="123"/>
    </row>
    <row r="32110" spans="5:29" s="2" customFormat="1">
      <c r="E32110" s="120"/>
      <c r="M32110" s="120"/>
      <c r="N32110" s="120"/>
      <c r="U32110" s="121"/>
      <c r="V32110" s="122"/>
      <c r="W32110" s="123"/>
      <c r="AC32110" s="123"/>
    </row>
    <row r="32111" spans="5:29" s="2" customFormat="1">
      <c r="E32111" s="120"/>
      <c r="M32111" s="120"/>
      <c r="N32111" s="120"/>
      <c r="U32111" s="121"/>
      <c r="V32111" s="122"/>
      <c r="W32111" s="123"/>
      <c r="AC32111" s="123"/>
    </row>
    <row r="32112" spans="5:29" s="2" customFormat="1">
      <c r="E32112" s="120"/>
      <c r="M32112" s="120"/>
      <c r="N32112" s="120"/>
      <c r="U32112" s="121"/>
      <c r="V32112" s="122"/>
      <c r="W32112" s="123"/>
      <c r="AC32112" s="123"/>
    </row>
    <row r="32113" spans="5:29" s="2" customFormat="1">
      <c r="E32113" s="120"/>
      <c r="M32113" s="120"/>
      <c r="N32113" s="120"/>
      <c r="U32113" s="121"/>
      <c r="V32113" s="122"/>
      <c r="W32113" s="123"/>
      <c r="AC32113" s="123"/>
    </row>
    <row r="32114" spans="5:29" s="2" customFormat="1">
      <c r="E32114" s="120"/>
      <c r="M32114" s="120"/>
      <c r="N32114" s="120"/>
      <c r="U32114" s="121"/>
      <c r="V32114" s="122"/>
      <c r="W32114" s="123"/>
      <c r="AC32114" s="123"/>
    </row>
    <row r="32115" spans="5:29" s="2" customFormat="1">
      <c r="E32115" s="120"/>
      <c r="M32115" s="120"/>
      <c r="N32115" s="120"/>
      <c r="U32115" s="121"/>
      <c r="V32115" s="122"/>
      <c r="W32115" s="123"/>
      <c r="AC32115" s="123"/>
    </row>
    <row r="32116" spans="5:29" s="2" customFormat="1">
      <c r="E32116" s="120"/>
      <c r="M32116" s="120"/>
      <c r="N32116" s="120"/>
      <c r="U32116" s="121"/>
      <c r="V32116" s="122"/>
      <c r="W32116" s="123"/>
      <c r="AC32116" s="123"/>
    </row>
    <row r="32117" spans="5:29" s="2" customFormat="1">
      <c r="E32117" s="120"/>
      <c r="M32117" s="120"/>
      <c r="N32117" s="120"/>
      <c r="U32117" s="121"/>
      <c r="V32117" s="122"/>
      <c r="W32117" s="123"/>
      <c r="AC32117" s="123"/>
    </row>
    <row r="32118" spans="5:29" s="2" customFormat="1">
      <c r="E32118" s="120"/>
      <c r="M32118" s="120"/>
      <c r="N32118" s="120"/>
      <c r="U32118" s="121"/>
      <c r="V32118" s="122"/>
      <c r="W32118" s="123"/>
      <c r="AC32118" s="123"/>
    </row>
    <row r="32119" spans="5:29" s="2" customFormat="1">
      <c r="E32119" s="120"/>
      <c r="M32119" s="120"/>
      <c r="N32119" s="120"/>
      <c r="U32119" s="121"/>
      <c r="V32119" s="122"/>
      <c r="W32119" s="123"/>
      <c r="AC32119" s="123"/>
    </row>
    <row r="32120" spans="5:29" s="2" customFormat="1">
      <c r="E32120" s="120"/>
      <c r="M32120" s="120"/>
      <c r="N32120" s="120"/>
      <c r="U32120" s="121"/>
      <c r="V32120" s="122"/>
      <c r="W32120" s="123"/>
      <c r="AC32120" s="123"/>
    </row>
    <row r="32121" spans="5:29" s="2" customFormat="1">
      <c r="E32121" s="120"/>
      <c r="M32121" s="120"/>
      <c r="N32121" s="120"/>
      <c r="U32121" s="121"/>
      <c r="V32121" s="122"/>
      <c r="W32121" s="123"/>
      <c r="AC32121" s="123"/>
    </row>
    <row r="32122" spans="5:29" s="2" customFormat="1">
      <c r="E32122" s="120"/>
      <c r="M32122" s="120"/>
      <c r="N32122" s="120"/>
      <c r="U32122" s="121"/>
      <c r="V32122" s="122"/>
      <c r="W32122" s="123"/>
      <c r="AC32122" s="123"/>
    </row>
    <row r="32123" spans="5:29" s="2" customFormat="1">
      <c r="E32123" s="120"/>
      <c r="M32123" s="120"/>
      <c r="N32123" s="120"/>
      <c r="U32123" s="121"/>
      <c r="V32123" s="122"/>
      <c r="W32123" s="123"/>
      <c r="AC32123" s="123"/>
    </row>
    <row r="32124" spans="5:29" s="2" customFormat="1">
      <c r="E32124" s="120"/>
      <c r="M32124" s="120"/>
      <c r="N32124" s="120"/>
      <c r="U32124" s="121"/>
      <c r="V32124" s="122"/>
      <c r="W32124" s="123"/>
      <c r="AC32124" s="123"/>
    </row>
    <row r="32125" spans="5:29" s="2" customFormat="1">
      <c r="E32125" s="120"/>
      <c r="M32125" s="120"/>
      <c r="N32125" s="120"/>
      <c r="U32125" s="121"/>
      <c r="V32125" s="122"/>
      <c r="W32125" s="123"/>
      <c r="AC32125" s="123"/>
    </row>
    <row r="32126" spans="5:29" s="2" customFormat="1">
      <c r="E32126" s="120"/>
      <c r="M32126" s="120"/>
      <c r="N32126" s="120"/>
      <c r="U32126" s="121"/>
      <c r="V32126" s="122"/>
      <c r="W32126" s="123"/>
      <c r="AC32126" s="123"/>
    </row>
    <row r="32127" spans="5:29" s="2" customFormat="1">
      <c r="E32127" s="120"/>
      <c r="M32127" s="120"/>
      <c r="N32127" s="120"/>
      <c r="U32127" s="121"/>
      <c r="V32127" s="122"/>
      <c r="W32127" s="123"/>
      <c r="AC32127" s="123"/>
    </row>
    <row r="32128" spans="5:29" s="2" customFormat="1">
      <c r="E32128" s="120"/>
      <c r="M32128" s="120"/>
      <c r="N32128" s="120"/>
      <c r="U32128" s="121"/>
      <c r="V32128" s="122"/>
      <c r="W32128" s="123"/>
      <c r="AC32128" s="123"/>
    </row>
    <row r="32129" spans="5:29" s="2" customFormat="1">
      <c r="E32129" s="120"/>
      <c r="M32129" s="120"/>
      <c r="N32129" s="120"/>
      <c r="U32129" s="121"/>
      <c r="V32129" s="122"/>
      <c r="W32129" s="123"/>
      <c r="AC32129" s="123"/>
    </row>
    <row r="32130" spans="5:29" s="2" customFormat="1">
      <c r="E32130" s="120"/>
      <c r="M32130" s="120"/>
      <c r="N32130" s="120"/>
      <c r="U32130" s="121"/>
      <c r="V32130" s="122"/>
      <c r="W32130" s="123"/>
      <c r="AC32130" s="123"/>
    </row>
    <row r="32131" spans="5:29" s="2" customFormat="1">
      <c r="E32131" s="120"/>
      <c r="M32131" s="120"/>
      <c r="N32131" s="120"/>
      <c r="U32131" s="121"/>
      <c r="V32131" s="122"/>
      <c r="W32131" s="123"/>
      <c r="AC32131" s="123"/>
    </row>
    <row r="32132" spans="5:29" s="2" customFormat="1">
      <c r="E32132" s="120"/>
      <c r="M32132" s="120"/>
      <c r="N32132" s="120"/>
      <c r="U32132" s="121"/>
      <c r="V32132" s="122"/>
      <c r="W32132" s="123"/>
      <c r="AC32132" s="123"/>
    </row>
    <row r="32133" spans="5:29" s="2" customFormat="1">
      <c r="E32133" s="120"/>
      <c r="M32133" s="120"/>
      <c r="N32133" s="120"/>
      <c r="U32133" s="121"/>
      <c r="V32133" s="122"/>
      <c r="W32133" s="123"/>
      <c r="AC32133" s="123"/>
    </row>
    <row r="32134" spans="5:29" s="2" customFormat="1">
      <c r="E32134" s="120"/>
      <c r="M32134" s="120"/>
      <c r="N32134" s="120"/>
      <c r="U32134" s="121"/>
      <c r="V32134" s="122"/>
      <c r="W32134" s="123"/>
      <c r="AC32134" s="123"/>
    </row>
    <row r="32135" spans="5:29" s="2" customFormat="1">
      <c r="E32135" s="120"/>
      <c r="M32135" s="120"/>
      <c r="N32135" s="120"/>
      <c r="U32135" s="121"/>
      <c r="V32135" s="122"/>
      <c r="W32135" s="123"/>
      <c r="AC32135" s="123"/>
    </row>
    <row r="32136" spans="5:29" s="2" customFormat="1">
      <c r="E32136" s="120"/>
      <c r="M32136" s="120"/>
      <c r="N32136" s="120"/>
      <c r="U32136" s="121"/>
      <c r="V32136" s="122"/>
      <c r="W32136" s="123"/>
      <c r="AC32136" s="123"/>
    </row>
    <row r="32137" spans="5:29" s="2" customFormat="1">
      <c r="E32137" s="120"/>
      <c r="M32137" s="120"/>
      <c r="N32137" s="120"/>
      <c r="U32137" s="121"/>
      <c r="V32137" s="122"/>
      <c r="W32137" s="123"/>
      <c r="AC32137" s="123"/>
    </row>
    <row r="32138" spans="5:29" s="2" customFormat="1">
      <c r="E32138" s="120"/>
      <c r="M32138" s="120"/>
      <c r="N32138" s="120"/>
      <c r="U32138" s="121"/>
      <c r="V32138" s="122"/>
      <c r="W32138" s="123"/>
      <c r="AC32138" s="123"/>
    </row>
    <row r="32139" spans="5:29" s="2" customFormat="1">
      <c r="E32139" s="120"/>
      <c r="M32139" s="120"/>
      <c r="N32139" s="120"/>
      <c r="U32139" s="121"/>
      <c r="V32139" s="122"/>
      <c r="W32139" s="123"/>
      <c r="AC32139" s="123"/>
    </row>
    <row r="32140" spans="5:29" s="2" customFormat="1">
      <c r="E32140" s="120"/>
      <c r="M32140" s="120"/>
      <c r="N32140" s="120"/>
      <c r="U32140" s="121"/>
      <c r="V32140" s="122"/>
      <c r="W32140" s="123"/>
      <c r="AC32140" s="123"/>
    </row>
    <row r="32141" spans="5:29" s="2" customFormat="1">
      <c r="E32141" s="120"/>
      <c r="M32141" s="120"/>
      <c r="N32141" s="120"/>
      <c r="U32141" s="121"/>
      <c r="V32141" s="122"/>
      <c r="W32141" s="123"/>
      <c r="AC32141" s="123"/>
    </row>
    <row r="32142" spans="5:29" s="2" customFormat="1">
      <c r="E32142" s="120"/>
      <c r="M32142" s="120"/>
      <c r="N32142" s="120"/>
      <c r="U32142" s="121"/>
      <c r="V32142" s="122"/>
      <c r="W32142" s="123"/>
      <c r="AC32142" s="123"/>
    </row>
    <row r="32143" spans="5:29" s="2" customFormat="1">
      <c r="E32143" s="120"/>
      <c r="M32143" s="120"/>
      <c r="N32143" s="120"/>
      <c r="U32143" s="121"/>
      <c r="V32143" s="122"/>
      <c r="W32143" s="123"/>
      <c r="AC32143" s="123"/>
    </row>
    <row r="32144" spans="5:29" s="2" customFormat="1">
      <c r="E32144" s="120"/>
      <c r="M32144" s="120"/>
      <c r="N32144" s="120"/>
      <c r="U32144" s="121"/>
      <c r="V32144" s="122"/>
      <c r="W32144" s="123"/>
      <c r="AC32144" s="123"/>
    </row>
    <row r="32145" spans="5:29" s="2" customFormat="1">
      <c r="E32145" s="120"/>
      <c r="M32145" s="120"/>
      <c r="N32145" s="120"/>
      <c r="U32145" s="121"/>
      <c r="V32145" s="122"/>
      <c r="W32145" s="123"/>
      <c r="AC32145" s="123"/>
    </row>
    <row r="32146" spans="5:29" s="2" customFormat="1">
      <c r="E32146" s="120"/>
      <c r="M32146" s="120"/>
      <c r="N32146" s="120"/>
      <c r="U32146" s="121"/>
      <c r="V32146" s="122"/>
      <c r="W32146" s="123"/>
      <c r="AC32146" s="123"/>
    </row>
    <row r="32147" spans="5:29" s="2" customFormat="1">
      <c r="E32147" s="120"/>
      <c r="M32147" s="120"/>
      <c r="N32147" s="120"/>
      <c r="U32147" s="121"/>
      <c r="V32147" s="122"/>
      <c r="W32147" s="123"/>
      <c r="AC32147" s="123"/>
    </row>
    <row r="32148" spans="5:29" s="2" customFormat="1">
      <c r="E32148" s="120"/>
      <c r="M32148" s="120"/>
      <c r="N32148" s="120"/>
      <c r="U32148" s="121"/>
      <c r="V32148" s="122"/>
      <c r="W32148" s="123"/>
      <c r="AC32148" s="123"/>
    </row>
    <row r="32149" spans="5:29" s="2" customFormat="1">
      <c r="E32149" s="120"/>
      <c r="M32149" s="120"/>
      <c r="N32149" s="120"/>
      <c r="U32149" s="121"/>
      <c r="V32149" s="122"/>
      <c r="W32149" s="123"/>
      <c r="AC32149" s="123"/>
    </row>
    <row r="32150" spans="5:29" s="2" customFormat="1">
      <c r="E32150" s="120"/>
      <c r="M32150" s="120"/>
      <c r="N32150" s="120"/>
      <c r="U32150" s="121"/>
      <c r="V32150" s="122"/>
      <c r="W32150" s="123"/>
      <c r="AC32150" s="123"/>
    </row>
    <row r="32151" spans="5:29" s="2" customFormat="1">
      <c r="E32151" s="120"/>
      <c r="M32151" s="120"/>
      <c r="N32151" s="120"/>
      <c r="U32151" s="121"/>
      <c r="V32151" s="122"/>
      <c r="W32151" s="123"/>
      <c r="AC32151" s="123"/>
    </row>
    <row r="32152" spans="5:29" s="2" customFormat="1">
      <c r="E32152" s="120"/>
      <c r="M32152" s="120"/>
      <c r="N32152" s="120"/>
      <c r="U32152" s="121"/>
      <c r="V32152" s="122"/>
      <c r="W32152" s="123"/>
      <c r="AC32152" s="123"/>
    </row>
    <row r="32153" spans="5:29" s="2" customFormat="1">
      <c r="E32153" s="120"/>
      <c r="M32153" s="120"/>
      <c r="N32153" s="120"/>
      <c r="U32153" s="121"/>
      <c r="V32153" s="122"/>
      <c r="W32153" s="123"/>
      <c r="AC32153" s="123"/>
    </row>
    <row r="32154" spans="5:29" s="2" customFormat="1">
      <c r="E32154" s="120"/>
      <c r="M32154" s="120"/>
      <c r="N32154" s="120"/>
      <c r="U32154" s="121"/>
      <c r="V32154" s="122"/>
      <c r="W32154" s="123"/>
      <c r="AC32154" s="123"/>
    </row>
    <row r="32155" spans="5:29" s="2" customFormat="1">
      <c r="E32155" s="120"/>
      <c r="M32155" s="120"/>
      <c r="N32155" s="120"/>
      <c r="U32155" s="121"/>
      <c r="V32155" s="122"/>
      <c r="W32155" s="123"/>
      <c r="AC32155" s="123"/>
    </row>
    <row r="32156" spans="5:29" s="2" customFormat="1">
      <c r="E32156" s="120"/>
      <c r="M32156" s="120"/>
      <c r="N32156" s="120"/>
      <c r="U32156" s="121"/>
      <c r="V32156" s="122"/>
      <c r="W32156" s="123"/>
      <c r="AC32156" s="123"/>
    </row>
    <row r="32157" spans="5:29" s="2" customFormat="1">
      <c r="E32157" s="120"/>
      <c r="M32157" s="120"/>
      <c r="N32157" s="120"/>
      <c r="U32157" s="121"/>
      <c r="V32157" s="122"/>
      <c r="W32157" s="123"/>
      <c r="AC32157" s="123"/>
    </row>
    <row r="32158" spans="5:29" s="2" customFormat="1">
      <c r="E32158" s="120"/>
      <c r="M32158" s="120"/>
      <c r="N32158" s="120"/>
      <c r="U32158" s="121"/>
      <c r="V32158" s="122"/>
      <c r="W32158" s="123"/>
      <c r="AC32158" s="123"/>
    </row>
    <row r="32159" spans="5:29" s="2" customFormat="1">
      <c r="E32159" s="120"/>
      <c r="M32159" s="120"/>
      <c r="N32159" s="120"/>
      <c r="U32159" s="121"/>
      <c r="V32159" s="122"/>
      <c r="W32159" s="123"/>
      <c r="AC32159" s="123"/>
    </row>
    <row r="32160" spans="5:29" s="2" customFormat="1">
      <c r="E32160" s="120"/>
      <c r="M32160" s="120"/>
      <c r="N32160" s="120"/>
      <c r="U32160" s="121"/>
      <c r="V32160" s="122"/>
      <c r="W32160" s="123"/>
      <c r="AC32160" s="123"/>
    </row>
    <row r="32161" spans="5:29" s="2" customFormat="1">
      <c r="E32161" s="120"/>
      <c r="M32161" s="120"/>
      <c r="N32161" s="120"/>
      <c r="U32161" s="121"/>
      <c r="V32161" s="122"/>
      <c r="W32161" s="123"/>
      <c r="AC32161" s="123"/>
    </row>
    <row r="32162" spans="5:29" s="2" customFormat="1">
      <c r="E32162" s="120"/>
      <c r="M32162" s="120"/>
      <c r="N32162" s="120"/>
      <c r="U32162" s="121"/>
      <c r="V32162" s="122"/>
      <c r="W32162" s="123"/>
      <c r="AC32162" s="123"/>
    </row>
    <row r="32163" spans="5:29" s="2" customFormat="1">
      <c r="E32163" s="120"/>
      <c r="M32163" s="120"/>
      <c r="N32163" s="120"/>
      <c r="U32163" s="121"/>
      <c r="V32163" s="122"/>
      <c r="W32163" s="123"/>
      <c r="AC32163" s="123"/>
    </row>
    <row r="32164" spans="5:29" s="2" customFormat="1">
      <c r="E32164" s="120"/>
      <c r="M32164" s="120"/>
      <c r="N32164" s="120"/>
      <c r="U32164" s="121"/>
      <c r="V32164" s="122"/>
      <c r="W32164" s="123"/>
      <c r="AC32164" s="123"/>
    </row>
    <row r="32165" spans="5:29" s="2" customFormat="1">
      <c r="E32165" s="120"/>
      <c r="M32165" s="120"/>
      <c r="N32165" s="120"/>
      <c r="U32165" s="121"/>
      <c r="V32165" s="122"/>
      <c r="W32165" s="123"/>
      <c r="AC32165" s="123"/>
    </row>
    <row r="32166" spans="5:29" s="2" customFormat="1">
      <c r="E32166" s="120"/>
      <c r="M32166" s="120"/>
      <c r="N32166" s="120"/>
      <c r="U32166" s="121"/>
      <c r="V32166" s="122"/>
      <c r="W32166" s="123"/>
      <c r="AC32166" s="123"/>
    </row>
    <row r="32167" spans="5:29" s="2" customFormat="1">
      <c r="E32167" s="120"/>
      <c r="M32167" s="120"/>
      <c r="N32167" s="120"/>
      <c r="U32167" s="121"/>
      <c r="V32167" s="122"/>
      <c r="W32167" s="123"/>
      <c r="AC32167" s="123"/>
    </row>
    <row r="32168" spans="5:29" s="2" customFormat="1">
      <c r="E32168" s="120"/>
      <c r="M32168" s="120"/>
      <c r="N32168" s="120"/>
      <c r="U32168" s="121"/>
      <c r="V32168" s="122"/>
      <c r="W32168" s="123"/>
      <c r="AC32168" s="123"/>
    </row>
    <row r="32169" spans="5:29" s="2" customFormat="1">
      <c r="E32169" s="120"/>
      <c r="M32169" s="120"/>
      <c r="N32169" s="120"/>
      <c r="U32169" s="121"/>
      <c r="V32169" s="122"/>
      <c r="W32169" s="123"/>
      <c r="AC32169" s="123"/>
    </row>
    <row r="32170" spans="5:29" s="2" customFormat="1">
      <c r="E32170" s="120"/>
      <c r="M32170" s="120"/>
      <c r="N32170" s="120"/>
      <c r="U32170" s="121"/>
      <c r="V32170" s="122"/>
      <c r="W32170" s="123"/>
      <c r="AC32170" s="123"/>
    </row>
    <row r="32171" spans="5:29" s="2" customFormat="1">
      <c r="E32171" s="120"/>
      <c r="M32171" s="120"/>
      <c r="N32171" s="120"/>
      <c r="U32171" s="121"/>
      <c r="V32171" s="122"/>
      <c r="W32171" s="123"/>
      <c r="AC32171" s="123"/>
    </row>
    <row r="32172" spans="5:29" s="2" customFormat="1">
      <c r="E32172" s="120"/>
      <c r="M32172" s="120"/>
      <c r="N32172" s="120"/>
      <c r="U32172" s="121"/>
      <c r="V32172" s="122"/>
      <c r="W32172" s="123"/>
      <c r="AC32172" s="123"/>
    </row>
    <row r="32173" spans="5:29" s="2" customFormat="1">
      <c r="E32173" s="120"/>
      <c r="M32173" s="120"/>
      <c r="N32173" s="120"/>
      <c r="U32173" s="121"/>
      <c r="V32173" s="122"/>
      <c r="W32173" s="123"/>
      <c r="AC32173" s="123"/>
    </row>
    <row r="32174" spans="5:29" s="2" customFormat="1">
      <c r="E32174" s="120"/>
      <c r="M32174" s="120"/>
      <c r="N32174" s="120"/>
      <c r="U32174" s="121"/>
      <c r="V32174" s="122"/>
      <c r="W32174" s="123"/>
      <c r="AC32174" s="123"/>
    </row>
    <row r="32175" spans="5:29" s="2" customFormat="1">
      <c r="E32175" s="120"/>
      <c r="M32175" s="120"/>
      <c r="N32175" s="120"/>
      <c r="U32175" s="121"/>
      <c r="V32175" s="122"/>
      <c r="W32175" s="123"/>
      <c r="AC32175" s="123"/>
    </row>
    <row r="32176" spans="5:29" s="2" customFormat="1">
      <c r="E32176" s="120"/>
      <c r="M32176" s="120"/>
      <c r="N32176" s="120"/>
      <c r="U32176" s="121"/>
      <c r="V32176" s="122"/>
      <c r="W32176" s="123"/>
      <c r="AC32176" s="123"/>
    </row>
    <row r="32177" spans="5:29" s="2" customFormat="1">
      <c r="E32177" s="120"/>
      <c r="M32177" s="120"/>
      <c r="N32177" s="120"/>
      <c r="U32177" s="121"/>
      <c r="V32177" s="122"/>
      <c r="W32177" s="123"/>
      <c r="AC32177" s="123"/>
    </row>
    <row r="32178" spans="5:29" s="2" customFormat="1">
      <c r="E32178" s="120"/>
      <c r="M32178" s="120"/>
      <c r="N32178" s="120"/>
      <c r="U32178" s="121"/>
      <c r="V32178" s="122"/>
      <c r="W32178" s="123"/>
      <c r="AC32178" s="123"/>
    </row>
    <row r="32179" spans="5:29" s="2" customFormat="1">
      <c r="E32179" s="120"/>
      <c r="M32179" s="120"/>
      <c r="N32179" s="120"/>
      <c r="U32179" s="121"/>
      <c r="V32179" s="122"/>
      <c r="W32179" s="123"/>
      <c r="AC32179" s="123"/>
    </row>
    <row r="32180" spans="5:29" s="2" customFormat="1">
      <c r="E32180" s="120"/>
      <c r="M32180" s="120"/>
      <c r="N32180" s="120"/>
      <c r="U32180" s="121"/>
      <c r="V32180" s="122"/>
      <c r="W32180" s="123"/>
      <c r="AC32180" s="123"/>
    </row>
    <row r="32181" spans="5:29" s="2" customFormat="1">
      <c r="E32181" s="120"/>
      <c r="M32181" s="120"/>
      <c r="N32181" s="120"/>
      <c r="U32181" s="121"/>
      <c r="V32181" s="122"/>
      <c r="W32181" s="123"/>
      <c r="AC32181" s="123"/>
    </row>
    <row r="32182" spans="5:29" s="2" customFormat="1">
      <c r="E32182" s="120"/>
      <c r="M32182" s="120"/>
      <c r="N32182" s="120"/>
      <c r="U32182" s="121"/>
      <c r="V32182" s="122"/>
      <c r="W32182" s="123"/>
      <c r="AC32182" s="123"/>
    </row>
    <row r="32183" spans="5:29" s="2" customFormat="1">
      <c r="E32183" s="120"/>
      <c r="M32183" s="120"/>
      <c r="N32183" s="120"/>
      <c r="U32183" s="121"/>
      <c r="V32183" s="122"/>
      <c r="W32183" s="123"/>
      <c r="AC32183" s="123"/>
    </row>
    <row r="32184" spans="5:29" s="2" customFormat="1">
      <c r="E32184" s="120"/>
      <c r="M32184" s="120"/>
      <c r="N32184" s="120"/>
      <c r="U32184" s="121"/>
      <c r="V32184" s="122"/>
      <c r="W32184" s="123"/>
      <c r="AC32184" s="123"/>
    </row>
    <row r="32185" spans="5:29" s="2" customFormat="1">
      <c r="E32185" s="120"/>
      <c r="M32185" s="120"/>
      <c r="N32185" s="120"/>
      <c r="U32185" s="121"/>
      <c r="V32185" s="122"/>
      <c r="W32185" s="123"/>
      <c r="AC32185" s="123"/>
    </row>
    <row r="32186" spans="5:29" s="2" customFormat="1">
      <c r="E32186" s="120"/>
      <c r="M32186" s="120"/>
      <c r="N32186" s="120"/>
      <c r="U32186" s="121"/>
      <c r="V32186" s="122"/>
      <c r="W32186" s="123"/>
      <c r="AC32186" s="123"/>
    </row>
    <row r="32187" spans="5:29" s="2" customFormat="1">
      <c r="E32187" s="120"/>
      <c r="M32187" s="120"/>
      <c r="N32187" s="120"/>
      <c r="U32187" s="121"/>
      <c r="V32187" s="122"/>
      <c r="W32187" s="123"/>
      <c r="AC32187" s="123"/>
    </row>
    <row r="32188" spans="5:29" s="2" customFormat="1">
      <c r="E32188" s="120"/>
      <c r="M32188" s="120"/>
      <c r="N32188" s="120"/>
      <c r="U32188" s="121"/>
      <c r="V32188" s="122"/>
      <c r="W32188" s="123"/>
      <c r="AC32188" s="123"/>
    </row>
    <row r="32189" spans="5:29" s="2" customFormat="1">
      <c r="E32189" s="120"/>
      <c r="M32189" s="120"/>
      <c r="N32189" s="120"/>
      <c r="U32189" s="121"/>
      <c r="V32189" s="122"/>
      <c r="W32189" s="123"/>
      <c r="AC32189" s="123"/>
    </row>
    <row r="32190" spans="5:29" s="2" customFormat="1">
      <c r="E32190" s="120"/>
      <c r="M32190" s="120"/>
      <c r="N32190" s="120"/>
      <c r="U32190" s="121"/>
      <c r="V32190" s="122"/>
      <c r="W32190" s="123"/>
      <c r="AC32190" s="123"/>
    </row>
    <row r="32191" spans="5:29" s="2" customFormat="1">
      <c r="E32191" s="120"/>
      <c r="M32191" s="120"/>
      <c r="N32191" s="120"/>
      <c r="U32191" s="121"/>
      <c r="V32191" s="122"/>
      <c r="W32191" s="123"/>
      <c r="AC32191" s="123"/>
    </row>
    <row r="32192" spans="5:29" s="2" customFormat="1">
      <c r="E32192" s="120"/>
      <c r="M32192" s="120"/>
      <c r="N32192" s="120"/>
      <c r="U32192" s="121"/>
      <c r="V32192" s="122"/>
      <c r="W32192" s="123"/>
      <c r="AC32192" s="123"/>
    </row>
    <row r="32193" spans="5:29" s="2" customFormat="1">
      <c r="E32193" s="120"/>
      <c r="M32193" s="120"/>
      <c r="N32193" s="120"/>
      <c r="U32193" s="121"/>
      <c r="V32193" s="122"/>
      <c r="W32193" s="123"/>
      <c r="AC32193" s="123"/>
    </row>
    <row r="32194" spans="5:29" s="2" customFormat="1">
      <c r="E32194" s="120"/>
      <c r="M32194" s="120"/>
      <c r="N32194" s="120"/>
      <c r="U32194" s="121"/>
      <c r="V32194" s="122"/>
      <c r="W32194" s="123"/>
      <c r="AC32194" s="123"/>
    </row>
    <row r="32195" spans="5:29" s="2" customFormat="1">
      <c r="E32195" s="120"/>
      <c r="M32195" s="120"/>
      <c r="N32195" s="120"/>
      <c r="U32195" s="121"/>
      <c r="V32195" s="122"/>
      <c r="W32195" s="123"/>
      <c r="AC32195" s="123"/>
    </row>
    <row r="32196" spans="5:29" s="2" customFormat="1">
      <c r="E32196" s="120"/>
      <c r="M32196" s="120"/>
      <c r="N32196" s="120"/>
      <c r="U32196" s="121"/>
      <c r="V32196" s="122"/>
      <c r="W32196" s="123"/>
      <c r="AC32196" s="123"/>
    </row>
    <row r="32197" spans="5:29" s="2" customFormat="1">
      <c r="E32197" s="120"/>
      <c r="M32197" s="120"/>
      <c r="N32197" s="120"/>
      <c r="U32197" s="121"/>
      <c r="V32197" s="122"/>
      <c r="W32197" s="123"/>
      <c r="AC32197" s="123"/>
    </row>
    <row r="32198" spans="5:29" s="2" customFormat="1">
      <c r="E32198" s="120"/>
      <c r="M32198" s="120"/>
      <c r="N32198" s="120"/>
      <c r="U32198" s="121"/>
      <c r="V32198" s="122"/>
      <c r="W32198" s="123"/>
      <c r="AC32198" s="123"/>
    </row>
    <row r="32199" spans="5:29" s="2" customFormat="1">
      <c r="E32199" s="120"/>
      <c r="M32199" s="120"/>
      <c r="N32199" s="120"/>
      <c r="U32199" s="121"/>
      <c r="V32199" s="122"/>
      <c r="W32199" s="123"/>
      <c r="AC32199" s="123"/>
    </row>
    <row r="32200" spans="5:29" s="2" customFormat="1">
      <c r="E32200" s="120"/>
      <c r="M32200" s="120"/>
      <c r="N32200" s="120"/>
      <c r="U32200" s="121"/>
      <c r="V32200" s="122"/>
      <c r="W32200" s="123"/>
      <c r="AC32200" s="123"/>
    </row>
    <row r="32201" spans="5:29" s="2" customFormat="1">
      <c r="E32201" s="120"/>
      <c r="M32201" s="120"/>
      <c r="N32201" s="120"/>
      <c r="U32201" s="121"/>
      <c r="V32201" s="122"/>
      <c r="W32201" s="123"/>
      <c r="AC32201" s="123"/>
    </row>
    <row r="32202" spans="5:29" s="2" customFormat="1">
      <c r="E32202" s="120"/>
      <c r="M32202" s="120"/>
      <c r="N32202" s="120"/>
      <c r="U32202" s="121"/>
      <c r="V32202" s="122"/>
      <c r="W32202" s="123"/>
      <c r="AC32202" s="123"/>
    </row>
    <row r="32203" spans="5:29" s="2" customFormat="1">
      <c r="E32203" s="120"/>
      <c r="M32203" s="120"/>
      <c r="N32203" s="120"/>
      <c r="U32203" s="121"/>
      <c r="V32203" s="122"/>
      <c r="W32203" s="123"/>
      <c r="AC32203" s="123"/>
    </row>
    <row r="32204" spans="5:29" s="2" customFormat="1">
      <c r="E32204" s="120"/>
      <c r="M32204" s="120"/>
      <c r="N32204" s="120"/>
      <c r="U32204" s="121"/>
      <c r="V32204" s="122"/>
      <c r="W32204" s="123"/>
      <c r="AC32204" s="123"/>
    </row>
    <row r="32205" spans="5:29" s="2" customFormat="1">
      <c r="E32205" s="120"/>
      <c r="M32205" s="120"/>
      <c r="N32205" s="120"/>
      <c r="U32205" s="121"/>
      <c r="V32205" s="122"/>
      <c r="W32205" s="123"/>
      <c r="AC32205" s="123"/>
    </row>
    <row r="32206" spans="5:29" s="2" customFormat="1">
      <c r="E32206" s="120"/>
      <c r="M32206" s="120"/>
      <c r="N32206" s="120"/>
      <c r="U32206" s="121"/>
      <c r="V32206" s="122"/>
      <c r="W32206" s="123"/>
      <c r="AC32206" s="123"/>
    </row>
    <row r="32207" spans="5:29" s="2" customFormat="1">
      <c r="E32207" s="120"/>
      <c r="M32207" s="120"/>
      <c r="N32207" s="120"/>
      <c r="U32207" s="121"/>
      <c r="V32207" s="122"/>
      <c r="W32207" s="123"/>
      <c r="AC32207" s="123"/>
    </row>
    <row r="32208" spans="5:29" s="2" customFormat="1">
      <c r="E32208" s="120"/>
      <c r="M32208" s="120"/>
      <c r="N32208" s="120"/>
      <c r="U32208" s="121"/>
      <c r="V32208" s="122"/>
      <c r="W32208" s="123"/>
      <c r="AC32208" s="123"/>
    </row>
    <row r="32209" spans="5:29" s="2" customFormat="1">
      <c r="E32209" s="120"/>
      <c r="M32209" s="120"/>
      <c r="N32209" s="120"/>
      <c r="U32209" s="121"/>
      <c r="V32209" s="122"/>
      <c r="W32209" s="123"/>
      <c r="AC32209" s="123"/>
    </row>
    <row r="32210" spans="5:29" s="2" customFormat="1">
      <c r="E32210" s="120"/>
      <c r="M32210" s="120"/>
      <c r="N32210" s="120"/>
      <c r="U32210" s="121"/>
      <c r="V32210" s="122"/>
      <c r="W32210" s="123"/>
      <c r="AC32210" s="123"/>
    </row>
    <row r="32211" spans="5:29" s="2" customFormat="1">
      <c r="E32211" s="120"/>
      <c r="M32211" s="120"/>
      <c r="N32211" s="120"/>
      <c r="U32211" s="121"/>
      <c r="V32211" s="122"/>
      <c r="W32211" s="123"/>
      <c r="AC32211" s="123"/>
    </row>
    <row r="32212" spans="5:29" s="2" customFormat="1">
      <c r="E32212" s="120"/>
      <c r="M32212" s="120"/>
      <c r="N32212" s="120"/>
      <c r="U32212" s="121"/>
      <c r="V32212" s="122"/>
      <c r="W32212" s="123"/>
      <c r="AC32212" s="123"/>
    </row>
    <row r="32213" spans="5:29" s="2" customFormat="1">
      <c r="E32213" s="120"/>
      <c r="M32213" s="120"/>
      <c r="N32213" s="120"/>
      <c r="U32213" s="121"/>
      <c r="V32213" s="122"/>
      <c r="W32213" s="123"/>
      <c r="AC32213" s="123"/>
    </row>
    <row r="32214" spans="5:29" s="2" customFormat="1">
      <c r="E32214" s="120"/>
      <c r="M32214" s="120"/>
      <c r="N32214" s="120"/>
      <c r="U32214" s="121"/>
      <c r="V32214" s="122"/>
      <c r="W32214" s="123"/>
      <c r="AC32214" s="123"/>
    </row>
    <row r="32215" spans="5:29" s="2" customFormat="1">
      <c r="E32215" s="120"/>
      <c r="M32215" s="120"/>
      <c r="N32215" s="120"/>
      <c r="U32215" s="121"/>
      <c r="V32215" s="122"/>
      <c r="W32215" s="123"/>
      <c r="AC32215" s="123"/>
    </row>
    <row r="32216" spans="5:29" s="2" customFormat="1">
      <c r="E32216" s="120"/>
      <c r="M32216" s="120"/>
      <c r="N32216" s="120"/>
      <c r="U32216" s="121"/>
      <c r="V32216" s="122"/>
      <c r="W32216" s="123"/>
      <c r="AC32216" s="123"/>
    </row>
    <row r="32217" spans="5:29" s="2" customFormat="1">
      <c r="E32217" s="120"/>
      <c r="M32217" s="120"/>
      <c r="N32217" s="120"/>
      <c r="U32217" s="121"/>
      <c r="V32217" s="122"/>
      <c r="W32217" s="123"/>
      <c r="AC32217" s="123"/>
    </row>
    <row r="32218" spans="5:29" s="2" customFormat="1">
      <c r="E32218" s="120"/>
      <c r="M32218" s="120"/>
      <c r="N32218" s="120"/>
      <c r="U32218" s="121"/>
      <c r="V32218" s="122"/>
      <c r="W32218" s="123"/>
      <c r="AC32218" s="123"/>
    </row>
    <row r="32219" spans="5:29" s="2" customFormat="1">
      <c r="E32219" s="120"/>
      <c r="M32219" s="120"/>
      <c r="N32219" s="120"/>
      <c r="U32219" s="121"/>
      <c r="V32219" s="122"/>
      <c r="W32219" s="123"/>
      <c r="AC32219" s="123"/>
    </row>
    <row r="32220" spans="5:29" s="2" customFormat="1">
      <c r="E32220" s="120"/>
      <c r="M32220" s="120"/>
      <c r="N32220" s="120"/>
      <c r="U32220" s="121"/>
      <c r="V32220" s="122"/>
      <c r="W32220" s="123"/>
      <c r="AC32220" s="123"/>
    </row>
    <row r="32221" spans="5:29" s="2" customFormat="1">
      <c r="E32221" s="120"/>
      <c r="M32221" s="120"/>
      <c r="N32221" s="120"/>
      <c r="U32221" s="121"/>
      <c r="V32221" s="122"/>
      <c r="W32221" s="123"/>
      <c r="AC32221" s="123"/>
    </row>
    <row r="32222" spans="5:29" s="2" customFormat="1">
      <c r="E32222" s="120"/>
      <c r="M32222" s="120"/>
      <c r="N32222" s="120"/>
      <c r="U32222" s="121"/>
      <c r="V32222" s="122"/>
      <c r="W32222" s="123"/>
      <c r="AC32222" s="123"/>
    </row>
    <row r="32223" spans="5:29" s="2" customFormat="1">
      <c r="E32223" s="120"/>
      <c r="M32223" s="120"/>
      <c r="N32223" s="120"/>
      <c r="U32223" s="121"/>
      <c r="V32223" s="122"/>
      <c r="W32223" s="123"/>
      <c r="AC32223" s="123"/>
    </row>
    <row r="32224" spans="5:29" s="2" customFormat="1">
      <c r="E32224" s="120"/>
      <c r="M32224" s="120"/>
      <c r="N32224" s="120"/>
      <c r="U32224" s="121"/>
      <c r="V32224" s="122"/>
      <c r="W32224" s="123"/>
      <c r="AC32224" s="123"/>
    </row>
    <row r="32225" spans="5:29" s="2" customFormat="1">
      <c r="E32225" s="120"/>
      <c r="M32225" s="120"/>
      <c r="N32225" s="120"/>
      <c r="U32225" s="121"/>
      <c r="V32225" s="122"/>
      <c r="W32225" s="123"/>
      <c r="AC32225" s="123"/>
    </row>
    <row r="32226" spans="5:29" s="2" customFormat="1">
      <c r="E32226" s="120"/>
      <c r="M32226" s="120"/>
      <c r="N32226" s="120"/>
      <c r="U32226" s="121"/>
      <c r="V32226" s="122"/>
      <c r="W32226" s="123"/>
      <c r="AC32226" s="123"/>
    </row>
    <row r="32227" spans="5:29" s="2" customFormat="1">
      <c r="E32227" s="120"/>
      <c r="M32227" s="120"/>
      <c r="N32227" s="120"/>
      <c r="U32227" s="121"/>
      <c r="V32227" s="122"/>
      <c r="W32227" s="123"/>
      <c r="AC32227" s="123"/>
    </row>
    <row r="32228" spans="5:29" s="2" customFormat="1">
      <c r="E32228" s="120"/>
      <c r="M32228" s="120"/>
      <c r="N32228" s="120"/>
      <c r="U32228" s="121"/>
      <c r="V32228" s="122"/>
      <c r="W32228" s="123"/>
      <c r="AC32228" s="123"/>
    </row>
    <row r="32229" spans="5:29" s="2" customFormat="1">
      <c r="E32229" s="120"/>
      <c r="M32229" s="120"/>
      <c r="N32229" s="120"/>
      <c r="U32229" s="121"/>
      <c r="V32229" s="122"/>
      <c r="W32229" s="123"/>
      <c r="AC32229" s="123"/>
    </row>
    <row r="32230" spans="5:29" s="2" customFormat="1">
      <c r="E32230" s="120"/>
      <c r="M32230" s="120"/>
      <c r="N32230" s="120"/>
      <c r="U32230" s="121"/>
      <c r="V32230" s="122"/>
      <c r="W32230" s="123"/>
      <c r="AC32230" s="123"/>
    </row>
    <row r="32231" spans="5:29" s="2" customFormat="1">
      <c r="E32231" s="120"/>
      <c r="M32231" s="120"/>
      <c r="N32231" s="120"/>
      <c r="U32231" s="121"/>
      <c r="V32231" s="122"/>
      <c r="W32231" s="123"/>
      <c r="AC32231" s="123"/>
    </row>
    <row r="32232" spans="5:29" s="2" customFormat="1">
      <c r="E32232" s="120"/>
      <c r="M32232" s="120"/>
      <c r="N32232" s="120"/>
      <c r="U32232" s="121"/>
      <c r="V32232" s="122"/>
      <c r="W32232" s="123"/>
      <c r="AC32232" s="123"/>
    </row>
    <row r="32233" spans="5:29" s="2" customFormat="1">
      <c r="E32233" s="120"/>
      <c r="M32233" s="120"/>
      <c r="N32233" s="120"/>
      <c r="U32233" s="121"/>
      <c r="V32233" s="122"/>
      <c r="W32233" s="123"/>
      <c r="AC32233" s="123"/>
    </row>
    <row r="32234" spans="5:29" s="2" customFormat="1">
      <c r="E32234" s="120"/>
      <c r="M32234" s="120"/>
      <c r="N32234" s="120"/>
      <c r="U32234" s="121"/>
      <c r="V32234" s="122"/>
      <c r="W32234" s="123"/>
      <c r="AC32234" s="123"/>
    </row>
    <row r="32235" spans="5:29" s="2" customFormat="1">
      <c r="E32235" s="120"/>
      <c r="M32235" s="120"/>
      <c r="N32235" s="120"/>
      <c r="U32235" s="121"/>
      <c r="V32235" s="122"/>
      <c r="W32235" s="123"/>
      <c r="AC32235" s="123"/>
    </row>
    <row r="32236" spans="5:29" s="2" customFormat="1">
      <c r="E32236" s="120"/>
      <c r="M32236" s="120"/>
      <c r="N32236" s="120"/>
      <c r="U32236" s="121"/>
      <c r="V32236" s="122"/>
      <c r="W32236" s="123"/>
      <c r="AC32236" s="123"/>
    </row>
    <row r="32237" spans="5:29" s="2" customFormat="1">
      <c r="E32237" s="120"/>
      <c r="M32237" s="120"/>
      <c r="N32237" s="120"/>
      <c r="U32237" s="121"/>
      <c r="V32237" s="122"/>
      <c r="W32237" s="123"/>
      <c r="AC32237" s="123"/>
    </row>
    <row r="32238" spans="5:29" s="2" customFormat="1">
      <c r="E32238" s="120"/>
      <c r="M32238" s="120"/>
      <c r="N32238" s="120"/>
      <c r="U32238" s="121"/>
      <c r="V32238" s="122"/>
      <c r="W32238" s="123"/>
      <c r="AC32238" s="123"/>
    </row>
    <row r="32239" spans="5:29" s="2" customFormat="1">
      <c r="E32239" s="120"/>
      <c r="M32239" s="120"/>
      <c r="N32239" s="120"/>
      <c r="U32239" s="121"/>
      <c r="V32239" s="122"/>
      <c r="W32239" s="123"/>
      <c r="AC32239" s="123"/>
    </row>
    <row r="32240" spans="5:29" s="2" customFormat="1">
      <c r="E32240" s="120"/>
      <c r="M32240" s="120"/>
      <c r="N32240" s="120"/>
      <c r="U32240" s="121"/>
      <c r="V32240" s="122"/>
      <c r="W32240" s="123"/>
      <c r="AC32240" s="123"/>
    </row>
    <row r="32241" spans="5:29" s="2" customFormat="1">
      <c r="E32241" s="120"/>
      <c r="M32241" s="120"/>
      <c r="N32241" s="120"/>
      <c r="U32241" s="121"/>
      <c r="V32241" s="122"/>
      <c r="W32241" s="123"/>
      <c r="AC32241" s="123"/>
    </row>
    <row r="32242" spans="5:29" s="2" customFormat="1">
      <c r="E32242" s="120"/>
      <c r="M32242" s="120"/>
      <c r="N32242" s="120"/>
      <c r="U32242" s="121"/>
      <c r="V32242" s="122"/>
      <c r="W32242" s="123"/>
      <c r="AC32242" s="123"/>
    </row>
    <row r="32243" spans="5:29" s="2" customFormat="1">
      <c r="E32243" s="120"/>
      <c r="M32243" s="120"/>
      <c r="N32243" s="120"/>
      <c r="U32243" s="121"/>
      <c r="V32243" s="122"/>
      <c r="W32243" s="123"/>
      <c r="AC32243" s="123"/>
    </row>
    <row r="32244" spans="5:29" s="2" customFormat="1">
      <c r="E32244" s="120"/>
      <c r="M32244" s="120"/>
      <c r="N32244" s="120"/>
      <c r="U32244" s="121"/>
      <c r="V32244" s="122"/>
      <c r="W32244" s="123"/>
      <c r="AC32244" s="123"/>
    </row>
    <row r="32245" spans="5:29" s="2" customFormat="1">
      <c r="E32245" s="120"/>
      <c r="M32245" s="120"/>
      <c r="N32245" s="120"/>
      <c r="U32245" s="121"/>
      <c r="V32245" s="122"/>
      <c r="W32245" s="123"/>
      <c r="AC32245" s="123"/>
    </row>
    <row r="32246" spans="5:29" s="2" customFormat="1">
      <c r="E32246" s="120"/>
      <c r="M32246" s="120"/>
      <c r="N32246" s="120"/>
      <c r="U32246" s="121"/>
      <c r="V32246" s="122"/>
      <c r="W32246" s="123"/>
      <c r="AC32246" s="123"/>
    </row>
    <row r="32247" spans="5:29" s="2" customFormat="1">
      <c r="E32247" s="120"/>
      <c r="M32247" s="120"/>
      <c r="N32247" s="120"/>
      <c r="U32247" s="121"/>
      <c r="V32247" s="122"/>
      <c r="W32247" s="123"/>
      <c r="AC32247" s="123"/>
    </row>
    <row r="32248" spans="5:29" s="2" customFormat="1">
      <c r="E32248" s="120"/>
      <c r="M32248" s="120"/>
      <c r="N32248" s="120"/>
      <c r="U32248" s="121"/>
      <c r="V32248" s="122"/>
      <c r="W32248" s="123"/>
      <c r="AC32248" s="123"/>
    </row>
    <row r="32249" spans="5:29" s="2" customFormat="1">
      <c r="E32249" s="120"/>
      <c r="M32249" s="120"/>
      <c r="N32249" s="120"/>
      <c r="U32249" s="121"/>
      <c r="V32249" s="122"/>
      <c r="W32249" s="123"/>
      <c r="AC32249" s="123"/>
    </row>
    <row r="32250" spans="5:29" s="2" customFormat="1">
      <c r="E32250" s="120"/>
      <c r="M32250" s="120"/>
      <c r="N32250" s="120"/>
      <c r="U32250" s="121"/>
      <c r="V32250" s="122"/>
      <c r="W32250" s="123"/>
      <c r="AC32250" s="123"/>
    </row>
    <row r="32251" spans="5:29" s="2" customFormat="1">
      <c r="E32251" s="120"/>
      <c r="M32251" s="120"/>
      <c r="N32251" s="120"/>
      <c r="U32251" s="121"/>
      <c r="V32251" s="122"/>
      <c r="W32251" s="123"/>
      <c r="AC32251" s="123"/>
    </row>
    <row r="32252" spans="5:29" s="2" customFormat="1">
      <c r="E32252" s="120"/>
      <c r="M32252" s="120"/>
      <c r="N32252" s="120"/>
      <c r="U32252" s="121"/>
      <c r="V32252" s="122"/>
      <c r="W32252" s="123"/>
      <c r="AC32252" s="123"/>
    </row>
    <row r="32253" spans="5:29" s="2" customFormat="1">
      <c r="E32253" s="120"/>
      <c r="M32253" s="120"/>
      <c r="N32253" s="120"/>
      <c r="U32253" s="121"/>
      <c r="V32253" s="122"/>
      <c r="W32253" s="123"/>
      <c r="AC32253" s="123"/>
    </row>
    <row r="32254" spans="5:29" s="2" customFormat="1">
      <c r="E32254" s="120"/>
      <c r="M32254" s="120"/>
      <c r="N32254" s="120"/>
      <c r="U32254" s="121"/>
      <c r="V32254" s="122"/>
      <c r="W32254" s="123"/>
      <c r="AC32254" s="123"/>
    </row>
    <row r="32255" spans="5:29" s="2" customFormat="1">
      <c r="E32255" s="120"/>
      <c r="M32255" s="120"/>
      <c r="N32255" s="120"/>
      <c r="U32255" s="121"/>
      <c r="V32255" s="122"/>
      <c r="W32255" s="123"/>
      <c r="AC32255" s="123"/>
    </row>
    <row r="32256" spans="5:29" s="2" customFormat="1">
      <c r="E32256" s="120"/>
      <c r="M32256" s="120"/>
      <c r="N32256" s="120"/>
      <c r="U32256" s="121"/>
      <c r="V32256" s="122"/>
      <c r="W32256" s="123"/>
      <c r="AC32256" s="123"/>
    </row>
    <row r="32257" spans="5:29" s="2" customFormat="1">
      <c r="E32257" s="120"/>
      <c r="M32257" s="120"/>
      <c r="N32257" s="120"/>
      <c r="U32257" s="121"/>
      <c r="V32257" s="122"/>
      <c r="W32257" s="123"/>
      <c r="AC32257" s="123"/>
    </row>
    <row r="32258" spans="5:29" s="2" customFormat="1">
      <c r="E32258" s="120"/>
      <c r="M32258" s="120"/>
      <c r="N32258" s="120"/>
      <c r="U32258" s="121"/>
      <c r="V32258" s="122"/>
      <c r="W32258" s="123"/>
      <c r="AC32258" s="123"/>
    </row>
    <row r="32259" spans="5:29" s="2" customFormat="1">
      <c r="E32259" s="120"/>
      <c r="M32259" s="120"/>
      <c r="N32259" s="120"/>
      <c r="U32259" s="121"/>
      <c r="V32259" s="122"/>
      <c r="W32259" s="123"/>
      <c r="AC32259" s="123"/>
    </row>
    <row r="32260" spans="5:29" s="2" customFormat="1">
      <c r="E32260" s="120"/>
      <c r="M32260" s="120"/>
      <c r="N32260" s="120"/>
      <c r="U32260" s="121"/>
      <c r="V32260" s="122"/>
      <c r="W32260" s="123"/>
      <c r="AC32260" s="123"/>
    </row>
    <row r="32261" spans="5:29" s="2" customFormat="1">
      <c r="E32261" s="120"/>
      <c r="M32261" s="120"/>
      <c r="N32261" s="120"/>
      <c r="U32261" s="121"/>
      <c r="V32261" s="122"/>
      <c r="W32261" s="123"/>
      <c r="AC32261" s="123"/>
    </row>
    <row r="32262" spans="5:29" s="2" customFormat="1">
      <c r="E32262" s="120"/>
      <c r="M32262" s="120"/>
      <c r="N32262" s="120"/>
      <c r="U32262" s="121"/>
      <c r="V32262" s="122"/>
      <c r="W32262" s="123"/>
      <c r="AC32262" s="123"/>
    </row>
    <row r="32263" spans="5:29" s="2" customFormat="1">
      <c r="E32263" s="120"/>
      <c r="M32263" s="120"/>
      <c r="N32263" s="120"/>
      <c r="U32263" s="121"/>
      <c r="V32263" s="122"/>
      <c r="W32263" s="123"/>
      <c r="AC32263" s="123"/>
    </row>
    <row r="32264" spans="5:29" s="2" customFormat="1">
      <c r="E32264" s="120"/>
      <c r="M32264" s="120"/>
      <c r="N32264" s="120"/>
      <c r="U32264" s="121"/>
      <c r="V32264" s="122"/>
      <c r="W32264" s="123"/>
      <c r="AC32264" s="123"/>
    </row>
    <row r="32265" spans="5:29" s="2" customFormat="1">
      <c r="E32265" s="120"/>
      <c r="M32265" s="120"/>
      <c r="N32265" s="120"/>
      <c r="U32265" s="121"/>
      <c r="V32265" s="122"/>
      <c r="W32265" s="123"/>
      <c r="AC32265" s="123"/>
    </row>
    <row r="32266" spans="5:29" s="2" customFormat="1">
      <c r="E32266" s="120"/>
      <c r="M32266" s="120"/>
      <c r="N32266" s="120"/>
      <c r="U32266" s="121"/>
      <c r="V32266" s="122"/>
      <c r="W32266" s="123"/>
      <c r="AC32266" s="123"/>
    </row>
    <row r="32267" spans="5:29" s="2" customFormat="1">
      <c r="E32267" s="120"/>
      <c r="M32267" s="120"/>
      <c r="N32267" s="120"/>
      <c r="U32267" s="121"/>
      <c r="V32267" s="122"/>
      <c r="W32267" s="123"/>
      <c r="AC32267" s="123"/>
    </row>
    <row r="32268" spans="5:29" s="2" customFormat="1">
      <c r="E32268" s="120"/>
      <c r="M32268" s="120"/>
      <c r="N32268" s="120"/>
      <c r="U32268" s="121"/>
      <c r="V32268" s="122"/>
      <c r="W32268" s="123"/>
      <c r="AC32268" s="123"/>
    </row>
    <row r="32269" spans="5:29" s="2" customFormat="1">
      <c r="E32269" s="120"/>
      <c r="M32269" s="120"/>
      <c r="N32269" s="120"/>
      <c r="U32269" s="121"/>
      <c r="V32269" s="122"/>
      <c r="W32269" s="123"/>
      <c r="AC32269" s="123"/>
    </row>
    <row r="32270" spans="5:29" s="2" customFormat="1">
      <c r="E32270" s="120"/>
      <c r="M32270" s="120"/>
      <c r="N32270" s="120"/>
      <c r="U32270" s="121"/>
      <c r="V32270" s="122"/>
      <c r="W32270" s="123"/>
      <c r="AC32270" s="123"/>
    </row>
    <row r="32271" spans="5:29" s="2" customFormat="1">
      <c r="E32271" s="120"/>
      <c r="M32271" s="120"/>
      <c r="N32271" s="120"/>
      <c r="U32271" s="121"/>
      <c r="V32271" s="122"/>
      <c r="W32271" s="123"/>
      <c r="AC32271" s="123"/>
    </row>
    <row r="32272" spans="5:29" s="2" customFormat="1">
      <c r="E32272" s="120"/>
      <c r="M32272" s="120"/>
      <c r="N32272" s="120"/>
      <c r="U32272" s="121"/>
      <c r="V32272" s="122"/>
      <c r="W32272" s="123"/>
      <c r="AC32272" s="123"/>
    </row>
    <row r="32273" spans="5:29" s="2" customFormat="1">
      <c r="E32273" s="120"/>
      <c r="M32273" s="120"/>
      <c r="N32273" s="120"/>
      <c r="U32273" s="121"/>
      <c r="V32273" s="122"/>
      <c r="W32273" s="123"/>
      <c r="AC32273" s="123"/>
    </row>
    <row r="32274" spans="5:29" s="2" customFormat="1">
      <c r="E32274" s="120"/>
      <c r="M32274" s="120"/>
      <c r="N32274" s="120"/>
      <c r="U32274" s="121"/>
      <c r="V32274" s="122"/>
      <c r="W32274" s="123"/>
      <c r="AC32274" s="123"/>
    </row>
    <row r="32275" spans="5:29" s="2" customFormat="1">
      <c r="E32275" s="120"/>
      <c r="M32275" s="120"/>
      <c r="N32275" s="120"/>
      <c r="U32275" s="121"/>
      <c r="V32275" s="122"/>
      <c r="W32275" s="123"/>
      <c r="AC32275" s="123"/>
    </row>
    <row r="32276" spans="5:29" s="2" customFormat="1">
      <c r="E32276" s="120"/>
      <c r="M32276" s="120"/>
      <c r="N32276" s="120"/>
      <c r="U32276" s="121"/>
      <c r="V32276" s="122"/>
      <c r="W32276" s="123"/>
      <c r="AC32276" s="123"/>
    </row>
    <row r="32277" spans="5:29" s="2" customFormat="1">
      <c r="E32277" s="120"/>
      <c r="M32277" s="120"/>
      <c r="N32277" s="120"/>
      <c r="U32277" s="121"/>
      <c r="V32277" s="122"/>
      <c r="W32277" s="123"/>
      <c r="AC32277" s="123"/>
    </row>
    <row r="32278" spans="5:29" s="2" customFormat="1">
      <c r="E32278" s="120"/>
      <c r="M32278" s="120"/>
      <c r="N32278" s="120"/>
      <c r="U32278" s="121"/>
      <c r="V32278" s="122"/>
      <c r="W32278" s="123"/>
      <c r="AC32278" s="123"/>
    </row>
    <row r="32279" spans="5:29" s="2" customFormat="1">
      <c r="E32279" s="120"/>
      <c r="M32279" s="120"/>
      <c r="N32279" s="120"/>
      <c r="U32279" s="121"/>
      <c r="V32279" s="122"/>
      <c r="W32279" s="123"/>
      <c r="AC32279" s="123"/>
    </row>
    <row r="32280" spans="5:29" s="2" customFormat="1">
      <c r="E32280" s="120"/>
      <c r="M32280" s="120"/>
      <c r="N32280" s="120"/>
      <c r="U32280" s="121"/>
      <c r="V32280" s="122"/>
      <c r="W32280" s="123"/>
      <c r="AC32280" s="123"/>
    </row>
    <row r="32281" spans="5:29" s="2" customFormat="1">
      <c r="E32281" s="120"/>
      <c r="M32281" s="120"/>
      <c r="N32281" s="120"/>
      <c r="U32281" s="121"/>
      <c r="V32281" s="122"/>
      <c r="W32281" s="123"/>
      <c r="AC32281" s="123"/>
    </row>
    <row r="32282" spans="5:29" s="2" customFormat="1">
      <c r="E32282" s="120"/>
      <c r="M32282" s="120"/>
      <c r="N32282" s="120"/>
      <c r="U32282" s="121"/>
      <c r="V32282" s="122"/>
      <c r="W32282" s="123"/>
      <c r="AC32282" s="123"/>
    </row>
    <row r="32283" spans="5:29" s="2" customFormat="1">
      <c r="E32283" s="120"/>
      <c r="M32283" s="120"/>
      <c r="N32283" s="120"/>
      <c r="U32283" s="121"/>
      <c r="V32283" s="122"/>
      <c r="W32283" s="123"/>
      <c r="AC32283" s="123"/>
    </row>
    <row r="32284" spans="5:29" s="2" customFormat="1">
      <c r="E32284" s="120"/>
      <c r="M32284" s="120"/>
      <c r="N32284" s="120"/>
      <c r="U32284" s="121"/>
      <c r="V32284" s="122"/>
      <c r="W32284" s="123"/>
      <c r="AC32284" s="123"/>
    </row>
    <row r="32285" spans="5:29" s="2" customFormat="1">
      <c r="E32285" s="120"/>
      <c r="M32285" s="120"/>
      <c r="N32285" s="120"/>
      <c r="U32285" s="121"/>
      <c r="V32285" s="122"/>
      <c r="W32285" s="123"/>
      <c r="AC32285" s="123"/>
    </row>
    <row r="32286" spans="5:29" s="2" customFormat="1">
      <c r="E32286" s="120"/>
      <c r="M32286" s="120"/>
      <c r="N32286" s="120"/>
      <c r="U32286" s="121"/>
      <c r="V32286" s="122"/>
      <c r="W32286" s="123"/>
      <c r="AC32286" s="123"/>
    </row>
    <row r="32287" spans="5:29" s="2" customFormat="1">
      <c r="E32287" s="120"/>
      <c r="M32287" s="120"/>
      <c r="N32287" s="120"/>
      <c r="U32287" s="121"/>
      <c r="V32287" s="122"/>
      <c r="W32287" s="123"/>
      <c r="AC32287" s="123"/>
    </row>
    <row r="32288" spans="5:29" s="2" customFormat="1">
      <c r="E32288" s="120"/>
      <c r="M32288" s="120"/>
      <c r="N32288" s="120"/>
      <c r="U32288" s="121"/>
      <c r="V32288" s="122"/>
      <c r="W32288" s="123"/>
      <c r="AC32288" s="123"/>
    </row>
    <row r="32289" spans="5:29" s="2" customFormat="1">
      <c r="E32289" s="120"/>
      <c r="M32289" s="120"/>
      <c r="N32289" s="120"/>
      <c r="U32289" s="121"/>
      <c r="V32289" s="122"/>
      <c r="W32289" s="123"/>
      <c r="AC32289" s="123"/>
    </row>
    <row r="32290" spans="5:29" s="2" customFormat="1">
      <c r="E32290" s="120"/>
      <c r="M32290" s="120"/>
      <c r="N32290" s="120"/>
      <c r="U32290" s="121"/>
      <c r="V32290" s="122"/>
      <c r="W32290" s="123"/>
      <c r="AC32290" s="123"/>
    </row>
    <row r="32291" spans="5:29" s="2" customFormat="1">
      <c r="E32291" s="120"/>
      <c r="M32291" s="120"/>
      <c r="N32291" s="120"/>
      <c r="U32291" s="121"/>
      <c r="V32291" s="122"/>
      <c r="W32291" s="123"/>
      <c r="AC32291" s="123"/>
    </row>
    <row r="32292" spans="5:29" s="2" customFormat="1">
      <c r="E32292" s="120"/>
      <c r="M32292" s="120"/>
      <c r="N32292" s="120"/>
      <c r="U32292" s="121"/>
      <c r="V32292" s="122"/>
      <c r="W32292" s="123"/>
      <c r="AC32292" s="123"/>
    </row>
    <row r="32293" spans="5:29" s="2" customFormat="1">
      <c r="E32293" s="120"/>
      <c r="M32293" s="120"/>
      <c r="N32293" s="120"/>
      <c r="U32293" s="121"/>
      <c r="V32293" s="122"/>
      <c r="W32293" s="123"/>
      <c r="AC32293" s="123"/>
    </row>
    <row r="32294" spans="5:29" s="2" customFormat="1">
      <c r="E32294" s="120"/>
      <c r="M32294" s="120"/>
      <c r="N32294" s="120"/>
      <c r="U32294" s="121"/>
      <c r="V32294" s="122"/>
      <c r="W32294" s="123"/>
      <c r="AC32294" s="123"/>
    </row>
    <row r="32295" spans="5:29" s="2" customFormat="1">
      <c r="E32295" s="120"/>
      <c r="M32295" s="120"/>
      <c r="N32295" s="120"/>
      <c r="U32295" s="121"/>
      <c r="V32295" s="122"/>
      <c r="W32295" s="123"/>
      <c r="AC32295" s="123"/>
    </row>
    <row r="32296" spans="5:29" s="2" customFormat="1">
      <c r="E32296" s="120"/>
      <c r="M32296" s="120"/>
      <c r="N32296" s="120"/>
      <c r="U32296" s="121"/>
      <c r="V32296" s="122"/>
      <c r="W32296" s="123"/>
      <c r="AC32296" s="123"/>
    </row>
    <row r="32297" spans="5:29" s="2" customFormat="1">
      <c r="E32297" s="120"/>
      <c r="M32297" s="120"/>
      <c r="N32297" s="120"/>
      <c r="U32297" s="121"/>
      <c r="V32297" s="122"/>
      <c r="W32297" s="123"/>
      <c r="AC32297" s="123"/>
    </row>
    <row r="32298" spans="5:29" s="2" customFormat="1">
      <c r="E32298" s="120"/>
      <c r="M32298" s="120"/>
      <c r="N32298" s="120"/>
      <c r="U32298" s="121"/>
      <c r="V32298" s="122"/>
      <c r="W32298" s="123"/>
      <c r="AC32298" s="123"/>
    </row>
    <row r="32299" spans="5:29" s="2" customFormat="1">
      <c r="E32299" s="120"/>
      <c r="M32299" s="120"/>
      <c r="N32299" s="120"/>
      <c r="U32299" s="121"/>
      <c r="V32299" s="122"/>
      <c r="W32299" s="123"/>
      <c r="AC32299" s="123"/>
    </row>
    <row r="32300" spans="5:29" s="2" customFormat="1">
      <c r="E32300" s="120"/>
      <c r="M32300" s="120"/>
      <c r="N32300" s="120"/>
      <c r="U32300" s="121"/>
      <c r="V32300" s="122"/>
      <c r="W32300" s="123"/>
      <c r="AC32300" s="123"/>
    </row>
    <row r="32301" spans="5:29" s="2" customFormat="1">
      <c r="E32301" s="120"/>
      <c r="M32301" s="120"/>
      <c r="N32301" s="120"/>
      <c r="U32301" s="121"/>
      <c r="V32301" s="122"/>
      <c r="W32301" s="123"/>
      <c r="AC32301" s="123"/>
    </row>
    <row r="32302" spans="5:29" s="2" customFormat="1">
      <c r="E32302" s="120"/>
      <c r="M32302" s="120"/>
      <c r="N32302" s="120"/>
      <c r="U32302" s="121"/>
      <c r="V32302" s="122"/>
      <c r="W32302" s="123"/>
      <c r="AC32302" s="123"/>
    </row>
    <row r="32303" spans="5:29" s="2" customFormat="1">
      <c r="E32303" s="120"/>
      <c r="M32303" s="120"/>
      <c r="N32303" s="120"/>
      <c r="U32303" s="121"/>
      <c r="V32303" s="122"/>
      <c r="W32303" s="123"/>
      <c r="AC32303" s="123"/>
    </row>
    <row r="32304" spans="5:29" s="2" customFormat="1">
      <c r="E32304" s="120"/>
      <c r="M32304" s="120"/>
      <c r="N32304" s="120"/>
      <c r="U32304" s="121"/>
      <c r="V32304" s="122"/>
      <c r="W32304" s="123"/>
      <c r="AC32304" s="123"/>
    </row>
    <row r="32305" spans="5:29" s="2" customFormat="1">
      <c r="E32305" s="120"/>
      <c r="M32305" s="120"/>
      <c r="N32305" s="120"/>
      <c r="U32305" s="121"/>
      <c r="V32305" s="122"/>
      <c r="W32305" s="123"/>
      <c r="AC32305" s="123"/>
    </row>
    <row r="32306" spans="5:29" s="2" customFormat="1">
      <c r="E32306" s="120"/>
      <c r="M32306" s="120"/>
      <c r="N32306" s="120"/>
      <c r="U32306" s="121"/>
      <c r="V32306" s="122"/>
      <c r="W32306" s="123"/>
      <c r="AC32306" s="123"/>
    </row>
    <row r="32307" spans="5:29" s="2" customFormat="1">
      <c r="E32307" s="120"/>
      <c r="M32307" s="120"/>
      <c r="N32307" s="120"/>
      <c r="U32307" s="121"/>
      <c r="V32307" s="122"/>
      <c r="W32307" s="123"/>
      <c r="AC32307" s="123"/>
    </row>
    <row r="32308" spans="5:29" s="2" customFormat="1">
      <c r="E32308" s="120"/>
      <c r="M32308" s="120"/>
      <c r="N32308" s="120"/>
      <c r="U32308" s="121"/>
      <c r="V32308" s="122"/>
      <c r="W32308" s="123"/>
      <c r="AC32308" s="123"/>
    </row>
    <row r="32309" spans="5:29" s="2" customFormat="1">
      <c r="E32309" s="120"/>
      <c r="M32309" s="120"/>
      <c r="N32309" s="120"/>
      <c r="U32309" s="121"/>
      <c r="V32309" s="122"/>
      <c r="W32309" s="123"/>
      <c r="AC32309" s="123"/>
    </row>
    <row r="32310" spans="5:29" s="2" customFormat="1">
      <c r="E32310" s="120"/>
      <c r="M32310" s="120"/>
      <c r="N32310" s="120"/>
      <c r="U32310" s="121"/>
      <c r="V32310" s="122"/>
      <c r="W32310" s="123"/>
      <c r="AC32310" s="123"/>
    </row>
    <row r="32311" spans="5:29" s="2" customFormat="1">
      <c r="E32311" s="120"/>
      <c r="M32311" s="120"/>
      <c r="N32311" s="120"/>
      <c r="U32311" s="121"/>
      <c r="V32311" s="122"/>
      <c r="W32311" s="123"/>
      <c r="AC32311" s="123"/>
    </row>
    <row r="32312" spans="5:29" s="2" customFormat="1">
      <c r="E32312" s="120"/>
      <c r="M32312" s="120"/>
      <c r="N32312" s="120"/>
      <c r="U32312" s="121"/>
      <c r="V32312" s="122"/>
      <c r="W32312" s="123"/>
      <c r="AC32312" s="123"/>
    </row>
    <row r="32313" spans="5:29" s="2" customFormat="1">
      <c r="E32313" s="120"/>
      <c r="M32313" s="120"/>
      <c r="N32313" s="120"/>
      <c r="U32313" s="121"/>
      <c r="V32313" s="122"/>
      <c r="W32313" s="123"/>
      <c r="AC32313" s="123"/>
    </row>
    <row r="32314" spans="5:29" s="2" customFormat="1">
      <c r="E32314" s="120"/>
      <c r="M32314" s="120"/>
      <c r="N32314" s="120"/>
      <c r="U32314" s="121"/>
      <c r="V32314" s="122"/>
      <c r="W32314" s="123"/>
      <c r="AC32314" s="123"/>
    </row>
    <row r="32315" spans="5:29" s="2" customFormat="1">
      <c r="E32315" s="120"/>
      <c r="M32315" s="120"/>
      <c r="N32315" s="120"/>
      <c r="U32315" s="121"/>
      <c r="V32315" s="122"/>
      <c r="W32315" s="123"/>
      <c r="AC32315" s="123"/>
    </row>
    <row r="32316" spans="5:29" s="2" customFormat="1">
      <c r="E32316" s="120"/>
      <c r="M32316" s="120"/>
      <c r="N32316" s="120"/>
      <c r="U32316" s="121"/>
      <c r="V32316" s="122"/>
      <c r="W32316" s="123"/>
      <c r="AC32316" s="123"/>
    </row>
    <row r="32317" spans="5:29" s="2" customFormat="1">
      <c r="E32317" s="120"/>
      <c r="M32317" s="120"/>
      <c r="N32317" s="120"/>
      <c r="U32317" s="121"/>
      <c r="V32317" s="122"/>
      <c r="W32317" s="123"/>
      <c r="AC32317" s="123"/>
    </row>
    <row r="32318" spans="5:29" s="2" customFormat="1">
      <c r="E32318" s="120"/>
      <c r="M32318" s="120"/>
      <c r="N32318" s="120"/>
      <c r="U32318" s="121"/>
      <c r="V32318" s="122"/>
      <c r="W32318" s="123"/>
      <c r="AC32318" s="123"/>
    </row>
    <row r="32319" spans="5:29" s="2" customFormat="1">
      <c r="E32319" s="120"/>
      <c r="M32319" s="120"/>
      <c r="N32319" s="120"/>
      <c r="U32319" s="121"/>
      <c r="V32319" s="122"/>
      <c r="W32319" s="123"/>
      <c r="AC32319" s="123"/>
    </row>
    <row r="32320" spans="5:29" s="2" customFormat="1">
      <c r="E32320" s="120"/>
      <c r="M32320" s="120"/>
      <c r="N32320" s="120"/>
      <c r="U32320" s="121"/>
      <c r="V32320" s="122"/>
      <c r="W32320" s="123"/>
      <c r="AC32320" s="123"/>
    </row>
    <row r="32321" spans="5:29" s="2" customFormat="1">
      <c r="E32321" s="120"/>
      <c r="M32321" s="120"/>
      <c r="N32321" s="120"/>
      <c r="U32321" s="121"/>
      <c r="V32321" s="122"/>
      <c r="W32321" s="123"/>
      <c r="AC32321" s="123"/>
    </row>
    <row r="32322" spans="5:29" s="2" customFormat="1">
      <c r="E32322" s="120"/>
      <c r="M32322" s="120"/>
      <c r="N32322" s="120"/>
      <c r="U32322" s="121"/>
      <c r="V32322" s="122"/>
      <c r="W32322" s="123"/>
      <c r="AC32322" s="123"/>
    </row>
    <row r="32323" spans="5:29" s="2" customFormat="1">
      <c r="E32323" s="120"/>
      <c r="M32323" s="120"/>
      <c r="N32323" s="120"/>
      <c r="U32323" s="121"/>
      <c r="V32323" s="122"/>
      <c r="W32323" s="123"/>
      <c r="AC32323" s="123"/>
    </row>
    <row r="32324" spans="5:29" s="2" customFormat="1">
      <c r="E32324" s="120"/>
      <c r="M32324" s="120"/>
      <c r="N32324" s="120"/>
      <c r="U32324" s="121"/>
      <c r="V32324" s="122"/>
      <c r="W32324" s="123"/>
      <c r="AC32324" s="123"/>
    </row>
    <row r="32325" spans="5:29" s="2" customFormat="1">
      <c r="E32325" s="120"/>
      <c r="M32325" s="120"/>
      <c r="N32325" s="120"/>
      <c r="U32325" s="121"/>
      <c r="V32325" s="122"/>
      <c r="W32325" s="123"/>
      <c r="AC32325" s="123"/>
    </row>
    <row r="32326" spans="5:29" s="2" customFormat="1">
      <c r="E32326" s="120"/>
      <c r="M32326" s="120"/>
      <c r="N32326" s="120"/>
      <c r="U32326" s="121"/>
      <c r="V32326" s="122"/>
      <c r="W32326" s="123"/>
      <c r="AC32326" s="123"/>
    </row>
    <row r="32327" spans="5:29" s="2" customFormat="1">
      <c r="E32327" s="120"/>
      <c r="M32327" s="120"/>
      <c r="N32327" s="120"/>
      <c r="U32327" s="121"/>
      <c r="V32327" s="122"/>
      <c r="W32327" s="123"/>
      <c r="AC32327" s="123"/>
    </row>
    <row r="32328" spans="5:29" s="2" customFormat="1">
      <c r="E32328" s="120"/>
      <c r="M32328" s="120"/>
      <c r="N32328" s="120"/>
      <c r="U32328" s="121"/>
      <c r="V32328" s="122"/>
      <c r="W32328" s="123"/>
      <c r="AC32328" s="123"/>
    </row>
    <row r="32329" spans="5:29" s="2" customFormat="1">
      <c r="E32329" s="120"/>
      <c r="M32329" s="120"/>
      <c r="N32329" s="120"/>
      <c r="U32329" s="121"/>
      <c r="V32329" s="122"/>
      <c r="W32329" s="123"/>
      <c r="AC32329" s="123"/>
    </row>
    <row r="32330" spans="5:29" s="2" customFormat="1">
      <c r="E32330" s="120"/>
      <c r="M32330" s="120"/>
      <c r="N32330" s="120"/>
      <c r="U32330" s="121"/>
      <c r="V32330" s="122"/>
      <c r="W32330" s="123"/>
      <c r="AC32330" s="123"/>
    </row>
    <row r="32331" spans="5:29" s="2" customFormat="1">
      <c r="E32331" s="120"/>
      <c r="M32331" s="120"/>
      <c r="N32331" s="120"/>
      <c r="U32331" s="121"/>
      <c r="V32331" s="122"/>
      <c r="W32331" s="123"/>
      <c r="AC32331" s="123"/>
    </row>
    <row r="32332" spans="5:29" s="2" customFormat="1">
      <c r="E32332" s="120"/>
      <c r="M32332" s="120"/>
      <c r="N32332" s="120"/>
      <c r="U32332" s="121"/>
      <c r="V32332" s="122"/>
      <c r="W32332" s="123"/>
      <c r="AC32332" s="123"/>
    </row>
    <row r="32333" spans="5:29" s="2" customFormat="1">
      <c r="E32333" s="120"/>
      <c r="M32333" s="120"/>
      <c r="N32333" s="120"/>
      <c r="U32333" s="121"/>
      <c r="V32333" s="122"/>
      <c r="W32333" s="123"/>
      <c r="AC32333" s="123"/>
    </row>
    <row r="32334" spans="5:29" s="2" customFormat="1">
      <c r="E32334" s="120"/>
      <c r="M32334" s="120"/>
      <c r="N32334" s="120"/>
      <c r="U32334" s="121"/>
      <c r="V32334" s="122"/>
      <c r="W32334" s="123"/>
      <c r="AC32334" s="123"/>
    </row>
    <row r="32335" spans="5:29" s="2" customFormat="1">
      <c r="E32335" s="120"/>
      <c r="M32335" s="120"/>
      <c r="N32335" s="120"/>
      <c r="U32335" s="121"/>
      <c r="V32335" s="122"/>
      <c r="W32335" s="123"/>
      <c r="AC32335" s="123"/>
    </row>
    <row r="32336" spans="5:29" s="2" customFormat="1">
      <c r="E32336" s="120"/>
      <c r="M32336" s="120"/>
      <c r="N32336" s="120"/>
      <c r="U32336" s="121"/>
      <c r="V32336" s="122"/>
      <c r="W32336" s="123"/>
      <c r="AC32336" s="123"/>
    </row>
    <row r="32337" spans="5:29" s="2" customFormat="1">
      <c r="E32337" s="120"/>
      <c r="M32337" s="120"/>
      <c r="N32337" s="120"/>
      <c r="U32337" s="121"/>
      <c r="V32337" s="122"/>
      <c r="W32337" s="123"/>
      <c r="AC32337" s="123"/>
    </row>
    <row r="32338" spans="5:29" s="2" customFormat="1">
      <c r="E32338" s="120"/>
      <c r="M32338" s="120"/>
      <c r="N32338" s="120"/>
      <c r="U32338" s="121"/>
      <c r="V32338" s="122"/>
      <c r="W32338" s="123"/>
      <c r="AC32338" s="123"/>
    </row>
    <row r="32339" spans="5:29" s="2" customFormat="1">
      <c r="E32339" s="120"/>
      <c r="M32339" s="120"/>
      <c r="N32339" s="120"/>
      <c r="U32339" s="121"/>
      <c r="V32339" s="122"/>
      <c r="W32339" s="123"/>
      <c r="AC32339" s="123"/>
    </row>
    <row r="32340" spans="5:29" s="2" customFormat="1">
      <c r="E32340" s="120"/>
      <c r="M32340" s="120"/>
      <c r="N32340" s="120"/>
      <c r="U32340" s="121"/>
      <c r="V32340" s="122"/>
      <c r="W32340" s="123"/>
      <c r="AC32340" s="123"/>
    </row>
    <row r="32341" spans="5:29" s="2" customFormat="1">
      <c r="E32341" s="120"/>
      <c r="M32341" s="120"/>
      <c r="N32341" s="120"/>
      <c r="U32341" s="121"/>
      <c r="V32341" s="122"/>
      <c r="W32341" s="123"/>
      <c r="AC32341" s="123"/>
    </row>
    <row r="32342" spans="5:29" s="2" customFormat="1">
      <c r="E32342" s="120"/>
      <c r="M32342" s="120"/>
      <c r="N32342" s="120"/>
      <c r="U32342" s="121"/>
      <c r="V32342" s="122"/>
      <c r="W32342" s="123"/>
      <c r="AC32342" s="123"/>
    </row>
    <row r="32343" spans="5:29" s="2" customFormat="1">
      <c r="E32343" s="120"/>
      <c r="M32343" s="120"/>
      <c r="N32343" s="120"/>
      <c r="U32343" s="121"/>
      <c r="V32343" s="122"/>
      <c r="W32343" s="123"/>
      <c r="AC32343" s="123"/>
    </row>
    <row r="32344" spans="5:29" s="2" customFormat="1">
      <c r="E32344" s="120"/>
      <c r="M32344" s="120"/>
      <c r="N32344" s="120"/>
      <c r="U32344" s="121"/>
      <c r="V32344" s="122"/>
      <c r="W32344" s="123"/>
      <c r="AC32344" s="123"/>
    </row>
    <row r="32345" spans="5:29" s="2" customFormat="1">
      <c r="E32345" s="120"/>
      <c r="M32345" s="120"/>
      <c r="N32345" s="120"/>
      <c r="U32345" s="121"/>
      <c r="V32345" s="122"/>
      <c r="W32345" s="123"/>
      <c r="AC32345" s="123"/>
    </row>
    <row r="32346" spans="5:29" s="2" customFormat="1">
      <c r="E32346" s="120"/>
      <c r="M32346" s="120"/>
      <c r="N32346" s="120"/>
      <c r="U32346" s="121"/>
      <c r="V32346" s="122"/>
      <c r="W32346" s="123"/>
      <c r="AC32346" s="123"/>
    </row>
    <row r="32347" spans="5:29" s="2" customFormat="1">
      <c r="E32347" s="120"/>
      <c r="M32347" s="120"/>
      <c r="N32347" s="120"/>
      <c r="U32347" s="121"/>
      <c r="V32347" s="122"/>
      <c r="W32347" s="123"/>
      <c r="AC32347" s="123"/>
    </row>
    <row r="32348" spans="5:29" s="2" customFormat="1">
      <c r="E32348" s="120"/>
      <c r="M32348" s="120"/>
      <c r="N32348" s="120"/>
      <c r="U32348" s="121"/>
      <c r="V32348" s="122"/>
      <c r="W32348" s="123"/>
      <c r="AC32348" s="123"/>
    </row>
    <row r="32349" spans="5:29" s="2" customFormat="1">
      <c r="E32349" s="120"/>
      <c r="M32349" s="120"/>
      <c r="N32349" s="120"/>
      <c r="U32349" s="121"/>
      <c r="V32349" s="122"/>
      <c r="W32349" s="123"/>
      <c r="AC32349" s="123"/>
    </row>
    <row r="32350" spans="5:29" s="2" customFormat="1">
      <c r="E32350" s="120"/>
      <c r="M32350" s="120"/>
      <c r="N32350" s="120"/>
      <c r="U32350" s="121"/>
      <c r="V32350" s="122"/>
      <c r="W32350" s="123"/>
      <c r="AC32350" s="123"/>
    </row>
    <row r="32351" spans="5:29" s="2" customFormat="1">
      <c r="E32351" s="120"/>
      <c r="M32351" s="120"/>
      <c r="N32351" s="120"/>
      <c r="U32351" s="121"/>
      <c r="V32351" s="122"/>
      <c r="W32351" s="123"/>
      <c r="AC32351" s="123"/>
    </row>
    <row r="32352" spans="5:29" s="2" customFormat="1">
      <c r="E32352" s="120"/>
      <c r="M32352" s="120"/>
      <c r="N32352" s="120"/>
      <c r="U32352" s="121"/>
      <c r="V32352" s="122"/>
      <c r="W32352" s="123"/>
      <c r="AC32352" s="123"/>
    </row>
    <row r="32353" spans="5:29" s="2" customFormat="1">
      <c r="E32353" s="120"/>
      <c r="M32353" s="120"/>
      <c r="N32353" s="120"/>
      <c r="U32353" s="121"/>
      <c r="V32353" s="122"/>
      <c r="W32353" s="123"/>
      <c r="AC32353" s="123"/>
    </row>
    <row r="32354" spans="5:29" s="2" customFormat="1">
      <c r="E32354" s="120"/>
      <c r="M32354" s="120"/>
      <c r="N32354" s="120"/>
      <c r="U32354" s="121"/>
      <c r="V32354" s="122"/>
      <c r="W32354" s="123"/>
      <c r="AC32354" s="123"/>
    </row>
    <row r="32355" spans="5:29" s="2" customFormat="1">
      <c r="E32355" s="120"/>
      <c r="M32355" s="120"/>
      <c r="N32355" s="120"/>
      <c r="U32355" s="121"/>
      <c r="V32355" s="122"/>
      <c r="W32355" s="123"/>
      <c r="AC32355" s="123"/>
    </row>
    <row r="32356" spans="5:29" s="2" customFormat="1">
      <c r="E32356" s="120"/>
      <c r="M32356" s="120"/>
      <c r="N32356" s="120"/>
      <c r="U32356" s="121"/>
      <c r="V32356" s="122"/>
      <c r="W32356" s="123"/>
      <c r="AC32356" s="123"/>
    </row>
    <row r="32357" spans="5:29" s="2" customFormat="1">
      <c r="E32357" s="120"/>
      <c r="M32357" s="120"/>
      <c r="N32357" s="120"/>
      <c r="U32357" s="121"/>
      <c r="V32357" s="122"/>
      <c r="W32357" s="123"/>
      <c r="AC32357" s="123"/>
    </row>
    <row r="32358" spans="5:29" s="2" customFormat="1">
      <c r="E32358" s="120"/>
      <c r="M32358" s="120"/>
      <c r="N32358" s="120"/>
      <c r="U32358" s="121"/>
      <c r="V32358" s="122"/>
      <c r="W32358" s="123"/>
      <c r="AC32358" s="123"/>
    </row>
    <row r="32359" spans="5:29" s="2" customFormat="1">
      <c r="E32359" s="120"/>
      <c r="M32359" s="120"/>
      <c r="N32359" s="120"/>
      <c r="U32359" s="121"/>
      <c r="V32359" s="122"/>
      <c r="W32359" s="123"/>
      <c r="AC32359" s="123"/>
    </row>
    <row r="32360" spans="5:29" s="2" customFormat="1">
      <c r="E32360" s="120"/>
      <c r="M32360" s="120"/>
      <c r="N32360" s="120"/>
      <c r="U32360" s="121"/>
      <c r="V32360" s="122"/>
      <c r="W32360" s="123"/>
      <c r="AC32360" s="123"/>
    </row>
    <row r="32361" spans="5:29" s="2" customFormat="1">
      <c r="E32361" s="120"/>
      <c r="M32361" s="120"/>
      <c r="N32361" s="120"/>
      <c r="U32361" s="121"/>
      <c r="V32361" s="122"/>
      <c r="W32361" s="123"/>
      <c r="AC32361" s="123"/>
    </row>
    <row r="32362" spans="5:29" s="2" customFormat="1">
      <c r="E32362" s="120"/>
      <c r="M32362" s="120"/>
      <c r="N32362" s="120"/>
      <c r="U32362" s="121"/>
      <c r="V32362" s="122"/>
      <c r="W32362" s="123"/>
      <c r="AC32362" s="123"/>
    </row>
    <row r="32363" spans="5:29" s="2" customFormat="1">
      <c r="E32363" s="120"/>
      <c r="M32363" s="120"/>
      <c r="N32363" s="120"/>
      <c r="U32363" s="121"/>
      <c r="V32363" s="122"/>
      <c r="W32363" s="123"/>
      <c r="AC32363" s="123"/>
    </row>
    <row r="32364" spans="5:29" s="2" customFormat="1">
      <c r="E32364" s="120"/>
      <c r="M32364" s="120"/>
      <c r="N32364" s="120"/>
      <c r="U32364" s="121"/>
      <c r="V32364" s="122"/>
      <c r="W32364" s="123"/>
      <c r="AC32364" s="123"/>
    </row>
    <row r="32365" spans="5:29" s="2" customFormat="1">
      <c r="E32365" s="120"/>
      <c r="M32365" s="120"/>
      <c r="N32365" s="120"/>
      <c r="U32365" s="121"/>
      <c r="V32365" s="122"/>
      <c r="W32365" s="123"/>
      <c r="AC32365" s="123"/>
    </row>
    <row r="32366" spans="5:29" s="2" customFormat="1">
      <c r="E32366" s="120"/>
      <c r="M32366" s="120"/>
      <c r="N32366" s="120"/>
      <c r="U32366" s="121"/>
      <c r="V32366" s="122"/>
      <c r="W32366" s="123"/>
      <c r="AC32366" s="123"/>
    </row>
    <row r="32367" spans="5:29" s="2" customFormat="1">
      <c r="E32367" s="120"/>
      <c r="M32367" s="120"/>
      <c r="N32367" s="120"/>
      <c r="U32367" s="121"/>
      <c r="V32367" s="122"/>
      <c r="W32367" s="123"/>
      <c r="AC32367" s="123"/>
    </row>
    <row r="32368" spans="5:29" s="2" customFormat="1">
      <c r="E32368" s="120"/>
      <c r="M32368" s="120"/>
      <c r="N32368" s="120"/>
      <c r="U32368" s="121"/>
      <c r="V32368" s="122"/>
      <c r="W32368" s="123"/>
      <c r="AC32368" s="123"/>
    </row>
    <row r="32369" spans="5:29" s="2" customFormat="1">
      <c r="E32369" s="120"/>
      <c r="M32369" s="120"/>
      <c r="N32369" s="120"/>
      <c r="U32369" s="121"/>
      <c r="V32369" s="122"/>
      <c r="W32369" s="123"/>
      <c r="AC32369" s="123"/>
    </row>
    <row r="32370" spans="5:29" s="2" customFormat="1">
      <c r="E32370" s="120"/>
      <c r="M32370" s="120"/>
      <c r="N32370" s="120"/>
      <c r="U32370" s="121"/>
      <c r="V32370" s="122"/>
      <c r="W32370" s="123"/>
      <c r="AC32370" s="123"/>
    </row>
    <row r="32371" spans="5:29" s="2" customFormat="1">
      <c r="E32371" s="120"/>
      <c r="M32371" s="120"/>
      <c r="N32371" s="120"/>
      <c r="U32371" s="121"/>
      <c r="V32371" s="122"/>
      <c r="W32371" s="123"/>
      <c r="AC32371" s="123"/>
    </row>
    <row r="32372" spans="5:29" s="2" customFormat="1">
      <c r="E32372" s="120"/>
      <c r="M32372" s="120"/>
      <c r="N32372" s="120"/>
      <c r="U32372" s="121"/>
      <c r="V32372" s="122"/>
      <c r="W32372" s="123"/>
      <c r="AC32372" s="123"/>
    </row>
    <row r="32373" spans="5:29" s="2" customFormat="1">
      <c r="E32373" s="120"/>
      <c r="M32373" s="120"/>
      <c r="N32373" s="120"/>
      <c r="U32373" s="121"/>
      <c r="V32373" s="122"/>
      <c r="W32373" s="123"/>
      <c r="AC32373" s="123"/>
    </row>
    <row r="32374" spans="5:29" s="2" customFormat="1">
      <c r="E32374" s="120"/>
      <c r="M32374" s="120"/>
      <c r="N32374" s="120"/>
      <c r="U32374" s="121"/>
      <c r="V32374" s="122"/>
      <c r="W32374" s="123"/>
      <c r="AC32374" s="123"/>
    </row>
    <row r="32375" spans="5:29" s="2" customFormat="1">
      <c r="E32375" s="120"/>
      <c r="M32375" s="120"/>
      <c r="N32375" s="120"/>
      <c r="U32375" s="121"/>
      <c r="V32375" s="122"/>
      <c r="W32375" s="123"/>
      <c r="AC32375" s="123"/>
    </row>
    <row r="32376" spans="5:29" s="2" customFormat="1">
      <c r="E32376" s="120"/>
      <c r="M32376" s="120"/>
      <c r="N32376" s="120"/>
      <c r="U32376" s="121"/>
      <c r="V32376" s="122"/>
      <c r="W32376" s="123"/>
      <c r="AC32376" s="123"/>
    </row>
    <row r="32377" spans="5:29" s="2" customFormat="1">
      <c r="E32377" s="120"/>
      <c r="M32377" s="120"/>
      <c r="N32377" s="120"/>
      <c r="U32377" s="121"/>
      <c r="V32377" s="122"/>
      <c r="W32377" s="123"/>
      <c r="AC32377" s="123"/>
    </row>
    <row r="32378" spans="5:29" s="2" customFormat="1">
      <c r="E32378" s="120"/>
      <c r="M32378" s="120"/>
      <c r="N32378" s="120"/>
      <c r="U32378" s="121"/>
      <c r="V32378" s="122"/>
      <c r="W32378" s="123"/>
      <c r="AC32378" s="123"/>
    </row>
    <row r="32379" spans="5:29" s="2" customFormat="1">
      <c r="E32379" s="120"/>
      <c r="M32379" s="120"/>
      <c r="N32379" s="120"/>
      <c r="U32379" s="121"/>
      <c r="V32379" s="122"/>
      <c r="W32379" s="123"/>
      <c r="AC32379" s="123"/>
    </row>
    <row r="32380" spans="5:29" s="2" customFormat="1">
      <c r="E32380" s="120"/>
      <c r="M32380" s="120"/>
      <c r="N32380" s="120"/>
      <c r="U32380" s="121"/>
      <c r="V32380" s="122"/>
      <c r="W32380" s="123"/>
      <c r="AC32380" s="123"/>
    </row>
    <row r="32381" spans="5:29" s="2" customFormat="1">
      <c r="E32381" s="120"/>
      <c r="M32381" s="120"/>
      <c r="N32381" s="120"/>
      <c r="U32381" s="121"/>
      <c r="V32381" s="122"/>
      <c r="W32381" s="123"/>
      <c r="AC32381" s="123"/>
    </row>
    <row r="32382" spans="5:29" s="2" customFormat="1">
      <c r="E32382" s="120"/>
      <c r="M32382" s="120"/>
      <c r="N32382" s="120"/>
      <c r="U32382" s="121"/>
      <c r="V32382" s="122"/>
      <c r="W32382" s="123"/>
      <c r="AC32382" s="123"/>
    </row>
    <row r="32383" spans="5:29" s="2" customFormat="1">
      <c r="E32383" s="120"/>
      <c r="M32383" s="120"/>
      <c r="N32383" s="120"/>
      <c r="U32383" s="121"/>
      <c r="V32383" s="122"/>
      <c r="W32383" s="123"/>
      <c r="AC32383" s="123"/>
    </row>
    <row r="32384" spans="5:29" s="2" customFormat="1">
      <c r="E32384" s="120"/>
      <c r="M32384" s="120"/>
      <c r="N32384" s="120"/>
      <c r="U32384" s="121"/>
      <c r="V32384" s="122"/>
      <c r="W32384" s="123"/>
      <c r="AC32384" s="123"/>
    </row>
    <row r="32385" spans="5:29" s="2" customFormat="1">
      <c r="E32385" s="120"/>
      <c r="M32385" s="120"/>
      <c r="N32385" s="120"/>
      <c r="U32385" s="121"/>
      <c r="V32385" s="122"/>
      <c r="W32385" s="123"/>
      <c r="AC32385" s="123"/>
    </row>
    <row r="32386" spans="5:29" s="2" customFormat="1">
      <c r="E32386" s="120"/>
      <c r="M32386" s="120"/>
      <c r="N32386" s="120"/>
      <c r="U32386" s="121"/>
      <c r="V32386" s="122"/>
      <c r="W32386" s="123"/>
      <c r="AC32386" s="123"/>
    </row>
    <row r="32387" spans="5:29" s="2" customFormat="1">
      <c r="E32387" s="120"/>
      <c r="M32387" s="120"/>
      <c r="N32387" s="120"/>
      <c r="U32387" s="121"/>
      <c r="V32387" s="122"/>
      <c r="W32387" s="123"/>
      <c r="AC32387" s="123"/>
    </row>
    <row r="32388" spans="5:29" s="2" customFormat="1">
      <c r="E32388" s="120"/>
      <c r="M32388" s="120"/>
      <c r="N32388" s="120"/>
      <c r="U32388" s="121"/>
      <c r="V32388" s="122"/>
      <c r="W32388" s="123"/>
      <c r="AC32388" s="123"/>
    </row>
    <row r="32389" spans="5:29" s="2" customFormat="1">
      <c r="E32389" s="120"/>
      <c r="M32389" s="120"/>
      <c r="N32389" s="120"/>
      <c r="U32389" s="121"/>
      <c r="V32389" s="122"/>
      <c r="W32389" s="123"/>
      <c r="AC32389" s="123"/>
    </row>
    <row r="32390" spans="5:29" s="2" customFormat="1">
      <c r="E32390" s="120"/>
      <c r="M32390" s="120"/>
      <c r="N32390" s="120"/>
      <c r="U32390" s="121"/>
      <c r="V32390" s="122"/>
      <c r="W32390" s="123"/>
      <c r="AC32390" s="123"/>
    </row>
    <row r="32391" spans="5:29" s="2" customFormat="1">
      <c r="E32391" s="120"/>
      <c r="M32391" s="120"/>
      <c r="N32391" s="120"/>
      <c r="U32391" s="121"/>
      <c r="V32391" s="122"/>
      <c r="W32391" s="123"/>
      <c r="AC32391" s="123"/>
    </row>
    <row r="32392" spans="5:29" s="2" customFormat="1">
      <c r="E32392" s="120"/>
      <c r="M32392" s="120"/>
      <c r="N32392" s="120"/>
      <c r="U32392" s="121"/>
      <c r="V32392" s="122"/>
      <c r="W32392" s="123"/>
      <c r="AC32392" s="123"/>
    </row>
    <row r="32393" spans="5:29" s="2" customFormat="1">
      <c r="E32393" s="120"/>
      <c r="M32393" s="120"/>
      <c r="N32393" s="120"/>
      <c r="U32393" s="121"/>
      <c r="V32393" s="122"/>
      <c r="W32393" s="123"/>
      <c r="AC32393" s="123"/>
    </row>
    <row r="32394" spans="5:29" s="2" customFormat="1">
      <c r="E32394" s="120"/>
      <c r="M32394" s="120"/>
      <c r="N32394" s="120"/>
      <c r="U32394" s="121"/>
      <c r="V32394" s="122"/>
      <c r="W32394" s="123"/>
      <c r="AC32394" s="123"/>
    </row>
    <row r="32395" spans="5:29" s="2" customFormat="1">
      <c r="E32395" s="120"/>
      <c r="M32395" s="120"/>
      <c r="N32395" s="120"/>
      <c r="U32395" s="121"/>
      <c r="V32395" s="122"/>
      <c r="W32395" s="123"/>
      <c r="AC32395" s="123"/>
    </row>
    <row r="32396" spans="5:29" s="2" customFormat="1">
      <c r="E32396" s="120"/>
      <c r="M32396" s="120"/>
      <c r="N32396" s="120"/>
      <c r="U32396" s="121"/>
      <c r="V32396" s="122"/>
      <c r="W32396" s="123"/>
      <c r="AC32396" s="123"/>
    </row>
    <row r="32397" spans="5:29" s="2" customFormat="1">
      <c r="E32397" s="120"/>
      <c r="M32397" s="120"/>
      <c r="N32397" s="120"/>
      <c r="U32397" s="121"/>
      <c r="V32397" s="122"/>
      <c r="W32397" s="123"/>
      <c r="AC32397" s="123"/>
    </row>
    <row r="32398" spans="5:29" s="2" customFormat="1">
      <c r="E32398" s="120"/>
      <c r="M32398" s="120"/>
      <c r="N32398" s="120"/>
      <c r="U32398" s="121"/>
      <c r="V32398" s="122"/>
      <c r="W32398" s="123"/>
      <c r="AC32398" s="123"/>
    </row>
    <row r="32399" spans="5:29" s="2" customFormat="1">
      <c r="E32399" s="120"/>
      <c r="M32399" s="120"/>
      <c r="N32399" s="120"/>
      <c r="U32399" s="121"/>
      <c r="V32399" s="122"/>
      <c r="W32399" s="123"/>
      <c r="AC32399" s="123"/>
    </row>
    <row r="32400" spans="5:29" s="2" customFormat="1">
      <c r="E32400" s="120"/>
      <c r="M32400" s="120"/>
      <c r="N32400" s="120"/>
      <c r="U32400" s="121"/>
      <c r="V32400" s="122"/>
      <c r="W32400" s="123"/>
      <c r="AC32400" s="123"/>
    </row>
    <row r="32401" spans="5:29" s="2" customFormat="1">
      <c r="E32401" s="120"/>
      <c r="M32401" s="120"/>
      <c r="N32401" s="120"/>
      <c r="U32401" s="121"/>
      <c r="V32401" s="122"/>
      <c r="W32401" s="123"/>
      <c r="AC32401" s="123"/>
    </row>
    <row r="32402" spans="5:29" s="2" customFormat="1">
      <c r="E32402" s="120"/>
      <c r="M32402" s="120"/>
      <c r="N32402" s="120"/>
      <c r="U32402" s="121"/>
      <c r="V32402" s="122"/>
      <c r="W32402" s="123"/>
      <c r="AC32402" s="123"/>
    </row>
    <row r="32403" spans="5:29" s="2" customFormat="1">
      <c r="E32403" s="120"/>
      <c r="M32403" s="120"/>
      <c r="N32403" s="120"/>
      <c r="U32403" s="121"/>
      <c r="V32403" s="122"/>
      <c r="W32403" s="123"/>
      <c r="AC32403" s="123"/>
    </row>
    <row r="32404" spans="5:29" s="2" customFormat="1">
      <c r="E32404" s="120"/>
      <c r="M32404" s="120"/>
      <c r="N32404" s="120"/>
      <c r="U32404" s="121"/>
      <c r="V32404" s="122"/>
      <c r="W32404" s="123"/>
      <c r="AC32404" s="123"/>
    </row>
    <row r="32405" spans="5:29" s="2" customFormat="1">
      <c r="E32405" s="120"/>
      <c r="M32405" s="120"/>
      <c r="N32405" s="120"/>
      <c r="U32405" s="121"/>
      <c r="V32405" s="122"/>
      <c r="W32405" s="123"/>
      <c r="AC32405" s="123"/>
    </row>
    <row r="32406" spans="5:29" s="2" customFormat="1">
      <c r="E32406" s="120"/>
      <c r="M32406" s="120"/>
      <c r="N32406" s="120"/>
      <c r="U32406" s="121"/>
      <c r="V32406" s="122"/>
      <c r="W32406" s="123"/>
      <c r="AC32406" s="123"/>
    </row>
    <row r="32407" spans="5:29" s="2" customFormat="1">
      <c r="E32407" s="120"/>
      <c r="M32407" s="120"/>
      <c r="N32407" s="120"/>
      <c r="U32407" s="121"/>
      <c r="V32407" s="122"/>
      <c r="W32407" s="123"/>
      <c r="AC32407" s="123"/>
    </row>
    <row r="32408" spans="5:29" s="2" customFormat="1">
      <c r="E32408" s="120"/>
      <c r="M32408" s="120"/>
      <c r="N32408" s="120"/>
      <c r="U32408" s="121"/>
      <c r="V32408" s="122"/>
      <c r="W32408" s="123"/>
      <c r="AC32408" s="123"/>
    </row>
    <row r="32409" spans="5:29" s="2" customFormat="1">
      <c r="E32409" s="120"/>
      <c r="M32409" s="120"/>
      <c r="N32409" s="120"/>
      <c r="U32409" s="121"/>
      <c r="V32409" s="122"/>
      <c r="W32409" s="123"/>
      <c r="AC32409" s="123"/>
    </row>
    <row r="32410" spans="5:29" s="2" customFormat="1">
      <c r="E32410" s="120"/>
      <c r="M32410" s="120"/>
      <c r="N32410" s="120"/>
      <c r="U32410" s="121"/>
      <c r="V32410" s="122"/>
      <c r="W32410" s="123"/>
      <c r="AC32410" s="123"/>
    </row>
    <row r="32411" spans="5:29" s="2" customFormat="1">
      <c r="E32411" s="120"/>
      <c r="M32411" s="120"/>
      <c r="N32411" s="120"/>
      <c r="U32411" s="121"/>
      <c r="V32411" s="122"/>
      <c r="W32411" s="123"/>
      <c r="AC32411" s="123"/>
    </row>
    <row r="32412" spans="5:29" s="2" customFormat="1">
      <c r="E32412" s="120"/>
      <c r="M32412" s="120"/>
      <c r="N32412" s="120"/>
      <c r="U32412" s="121"/>
      <c r="V32412" s="122"/>
      <c r="W32412" s="123"/>
      <c r="AC32412" s="123"/>
    </row>
    <row r="32413" spans="5:29" s="2" customFormat="1">
      <c r="E32413" s="120"/>
      <c r="M32413" s="120"/>
      <c r="N32413" s="120"/>
      <c r="U32413" s="121"/>
      <c r="V32413" s="122"/>
      <c r="W32413" s="123"/>
      <c r="AC32413" s="123"/>
    </row>
    <row r="32414" spans="5:29" s="2" customFormat="1">
      <c r="E32414" s="120"/>
      <c r="M32414" s="120"/>
      <c r="N32414" s="120"/>
      <c r="U32414" s="121"/>
      <c r="V32414" s="122"/>
      <c r="W32414" s="123"/>
      <c r="AC32414" s="123"/>
    </row>
    <row r="32415" spans="5:29" s="2" customFormat="1">
      <c r="E32415" s="120"/>
      <c r="M32415" s="120"/>
      <c r="N32415" s="120"/>
      <c r="U32415" s="121"/>
      <c r="V32415" s="122"/>
      <c r="W32415" s="123"/>
      <c r="AC32415" s="123"/>
    </row>
    <row r="32416" spans="5:29" s="2" customFormat="1">
      <c r="E32416" s="120"/>
      <c r="M32416" s="120"/>
      <c r="N32416" s="120"/>
      <c r="U32416" s="121"/>
      <c r="V32416" s="122"/>
      <c r="W32416" s="123"/>
      <c r="AC32416" s="123"/>
    </row>
    <row r="32417" spans="5:29" s="2" customFormat="1">
      <c r="E32417" s="120"/>
      <c r="M32417" s="120"/>
      <c r="N32417" s="120"/>
      <c r="U32417" s="121"/>
      <c r="V32417" s="122"/>
      <c r="W32417" s="123"/>
      <c r="AC32417" s="123"/>
    </row>
    <row r="32418" spans="5:29" s="2" customFormat="1">
      <c r="E32418" s="120"/>
      <c r="M32418" s="120"/>
      <c r="N32418" s="120"/>
      <c r="U32418" s="121"/>
      <c r="V32418" s="122"/>
      <c r="W32418" s="123"/>
      <c r="AC32418" s="123"/>
    </row>
    <row r="32419" spans="5:29" s="2" customFormat="1">
      <c r="E32419" s="120"/>
      <c r="M32419" s="120"/>
      <c r="N32419" s="120"/>
      <c r="U32419" s="121"/>
      <c r="V32419" s="122"/>
      <c r="W32419" s="123"/>
      <c r="AC32419" s="123"/>
    </row>
    <row r="32420" spans="5:29" s="2" customFormat="1">
      <c r="E32420" s="120"/>
      <c r="M32420" s="120"/>
      <c r="N32420" s="120"/>
      <c r="U32420" s="121"/>
      <c r="V32420" s="122"/>
      <c r="W32420" s="123"/>
      <c r="AC32420" s="123"/>
    </row>
    <row r="32421" spans="5:29" s="2" customFormat="1">
      <c r="E32421" s="120"/>
      <c r="M32421" s="120"/>
      <c r="N32421" s="120"/>
      <c r="U32421" s="121"/>
      <c r="V32421" s="122"/>
      <c r="W32421" s="123"/>
      <c r="AC32421" s="123"/>
    </row>
    <row r="32422" spans="5:29" s="2" customFormat="1">
      <c r="E32422" s="120"/>
      <c r="M32422" s="120"/>
      <c r="N32422" s="120"/>
      <c r="U32422" s="121"/>
      <c r="V32422" s="122"/>
      <c r="W32422" s="123"/>
      <c r="AC32422" s="123"/>
    </row>
    <row r="32423" spans="5:29" s="2" customFormat="1">
      <c r="E32423" s="120"/>
      <c r="M32423" s="120"/>
      <c r="N32423" s="120"/>
      <c r="U32423" s="121"/>
      <c r="V32423" s="122"/>
      <c r="W32423" s="123"/>
      <c r="AC32423" s="123"/>
    </row>
    <row r="32424" spans="5:29" s="2" customFormat="1">
      <c r="E32424" s="120"/>
      <c r="M32424" s="120"/>
      <c r="N32424" s="120"/>
      <c r="U32424" s="121"/>
      <c r="V32424" s="122"/>
      <c r="W32424" s="123"/>
      <c r="AC32424" s="123"/>
    </row>
    <row r="32425" spans="5:29" s="2" customFormat="1">
      <c r="E32425" s="120"/>
      <c r="M32425" s="120"/>
      <c r="N32425" s="120"/>
      <c r="U32425" s="121"/>
      <c r="V32425" s="122"/>
      <c r="W32425" s="123"/>
      <c r="AC32425" s="123"/>
    </row>
    <row r="32426" spans="5:29" s="2" customFormat="1">
      <c r="E32426" s="120"/>
      <c r="M32426" s="120"/>
      <c r="N32426" s="120"/>
      <c r="U32426" s="121"/>
      <c r="V32426" s="122"/>
      <c r="W32426" s="123"/>
      <c r="AC32426" s="123"/>
    </row>
    <row r="32427" spans="5:29" s="2" customFormat="1">
      <c r="E32427" s="120"/>
      <c r="M32427" s="120"/>
      <c r="N32427" s="120"/>
      <c r="U32427" s="121"/>
      <c r="V32427" s="122"/>
      <c r="W32427" s="123"/>
      <c r="AC32427" s="123"/>
    </row>
    <row r="32428" spans="5:29" s="2" customFormat="1">
      <c r="E32428" s="120"/>
      <c r="M32428" s="120"/>
      <c r="N32428" s="120"/>
      <c r="U32428" s="121"/>
      <c r="V32428" s="122"/>
      <c r="W32428" s="123"/>
      <c r="AC32428" s="123"/>
    </row>
    <row r="32429" spans="5:29" s="2" customFormat="1">
      <c r="E32429" s="120"/>
      <c r="M32429" s="120"/>
      <c r="N32429" s="120"/>
      <c r="U32429" s="121"/>
      <c r="V32429" s="122"/>
      <c r="W32429" s="123"/>
      <c r="AC32429" s="123"/>
    </row>
    <row r="32430" spans="5:29" s="2" customFormat="1">
      <c r="E32430" s="120"/>
      <c r="M32430" s="120"/>
      <c r="N32430" s="120"/>
      <c r="U32430" s="121"/>
      <c r="V32430" s="122"/>
      <c r="W32430" s="123"/>
      <c r="AC32430" s="123"/>
    </row>
    <row r="32431" spans="5:29" s="2" customFormat="1">
      <c r="E32431" s="120"/>
      <c r="M32431" s="120"/>
      <c r="N32431" s="120"/>
      <c r="U32431" s="121"/>
      <c r="V32431" s="122"/>
      <c r="W32431" s="123"/>
      <c r="AC32431" s="123"/>
    </row>
    <row r="32432" spans="5:29" s="2" customFormat="1">
      <c r="E32432" s="120"/>
      <c r="M32432" s="120"/>
      <c r="N32432" s="120"/>
      <c r="U32432" s="121"/>
      <c r="V32432" s="122"/>
      <c r="W32432" s="123"/>
      <c r="AC32432" s="123"/>
    </row>
    <row r="32433" spans="5:29" s="2" customFormat="1">
      <c r="E32433" s="120"/>
      <c r="M32433" s="120"/>
      <c r="N32433" s="120"/>
      <c r="U32433" s="121"/>
      <c r="V32433" s="122"/>
      <c r="W32433" s="123"/>
      <c r="AC32433" s="123"/>
    </row>
    <row r="32434" spans="5:29" s="2" customFormat="1">
      <c r="E32434" s="120"/>
      <c r="M32434" s="120"/>
      <c r="N32434" s="120"/>
      <c r="U32434" s="121"/>
      <c r="V32434" s="122"/>
      <c r="W32434" s="123"/>
      <c r="AC32434" s="123"/>
    </row>
    <row r="32435" spans="5:29" s="2" customFormat="1">
      <c r="E32435" s="120"/>
      <c r="M32435" s="120"/>
      <c r="N32435" s="120"/>
      <c r="U32435" s="121"/>
      <c r="V32435" s="122"/>
      <c r="W32435" s="123"/>
      <c r="AC32435" s="123"/>
    </row>
    <row r="32436" spans="5:29" s="2" customFormat="1">
      <c r="E32436" s="120"/>
      <c r="M32436" s="120"/>
      <c r="N32436" s="120"/>
      <c r="U32436" s="121"/>
      <c r="V32436" s="122"/>
      <c r="W32436" s="123"/>
      <c r="AC32436" s="123"/>
    </row>
    <row r="32437" spans="5:29" s="2" customFormat="1">
      <c r="E32437" s="120"/>
      <c r="M32437" s="120"/>
      <c r="N32437" s="120"/>
      <c r="U32437" s="121"/>
      <c r="V32437" s="122"/>
      <c r="W32437" s="123"/>
      <c r="AC32437" s="123"/>
    </row>
    <row r="32438" spans="5:29" s="2" customFormat="1">
      <c r="E32438" s="120"/>
      <c r="M32438" s="120"/>
      <c r="N32438" s="120"/>
      <c r="U32438" s="121"/>
      <c r="V32438" s="122"/>
      <c r="W32438" s="123"/>
      <c r="AC32438" s="123"/>
    </row>
    <row r="32439" spans="5:29" s="2" customFormat="1">
      <c r="E32439" s="120"/>
      <c r="M32439" s="120"/>
      <c r="N32439" s="120"/>
      <c r="U32439" s="121"/>
      <c r="V32439" s="122"/>
      <c r="W32439" s="123"/>
      <c r="AC32439" s="123"/>
    </row>
    <row r="32440" spans="5:29" s="2" customFormat="1">
      <c r="E32440" s="120"/>
      <c r="M32440" s="120"/>
      <c r="N32440" s="120"/>
      <c r="U32440" s="121"/>
      <c r="V32440" s="122"/>
      <c r="W32440" s="123"/>
      <c r="AC32440" s="123"/>
    </row>
    <row r="32441" spans="5:29" s="2" customFormat="1">
      <c r="E32441" s="120"/>
      <c r="M32441" s="120"/>
      <c r="N32441" s="120"/>
      <c r="U32441" s="121"/>
      <c r="V32441" s="122"/>
      <c r="W32441" s="123"/>
      <c r="AC32441" s="123"/>
    </row>
    <row r="32442" spans="5:29" s="2" customFormat="1">
      <c r="E32442" s="120"/>
      <c r="M32442" s="120"/>
      <c r="N32442" s="120"/>
      <c r="U32442" s="121"/>
      <c r="V32442" s="122"/>
      <c r="W32442" s="123"/>
      <c r="AC32442" s="123"/>
    </row>
    <row r="32443" spans="5:29" s="2" customFormat="1">
      <c r="E32443" s="120"/>
      <c r="M32443" s="120"/>
      <c r="N32443" s="120"/>
      <c r="U32443" s="121"/>
      <c r="V32443" s="122"/>
      <c r="W32443" s="123"/>
      <c r="AC32443" s="123"/>
    </row>
    <row r="32444" spans="5:29" s="2" customFormat="1">
      <c r="E32444" s="120"/>
      <c r="M32444" s="120"/>
      <c r="N32444" s="120"/>
      <c r="U32444" s="121"/>
      <c r="V32444" s="122"/>
      <c r="W32444" s="123"/>
      <c r="AC32444" s="123"/>
    </row>
    <row r="32445" spans="5:29" s="2" customFormat="1">
      <c r="E32445" s="120"/>
      <c r="M32445" s="120"/>
      <c r="N32445" s="120"/>
      <c r="U32445" s="121"/>
      <c r="V32445" s="122"/>
      <c r="W32445" s="123"/>
      <c r="AC32445" s="123"/>
    </row>
    <row r="32446" spans="5:29" s="2" customFormat="1">
      <c r="E32446" s="120"/>
      <c r="M32446" s="120"/>
      <c r="N32446" s="120"/>
      <c r="U32446" s="121"/>
      <c r="V32446" s="122"/>
      <c r="W32446" s="123"/>
      <c r="AC32446" s="123"/>
    </row>
    <row r="32447" spans="5:29" s="2" customFormat="1">
      <c r="E32447" s="120"/>
      <c r="M32447" s="120"/>
      <c r="N32447" s="120"/>
      <c r="U32447" s="121"/>
      <c r="V32447" s="122"/>
      <c r="W32447" s="123"/>
      <c r="AC32447" s="123"/>
    </row>
    <row r="32448" spans="5:29" s="2" customFormat="1">
      <c r="E32448" s="120"/>
      <c r="M32448" s="120"/>
      <c r="N32448" s="120"/>
      <c r="U32448" s="121"/>
      <c r="V32448" s="122"/>
      <c r="W32448" s="123"/>
      <c r="AC32448" s="123"/>
    </row>
    <row r="32449" spans="5:29" s="2" customFormat="1">
      <c r="E32449" s="120"/>
      <c r="M32449" s="120"/>
      <c r="N32449" s="120"/>
      <c r="U32449" s="121"/>
      <c r="V32449" s="122"/>
      <c r="W32449" s="123"/>
      <c r="AC32449" s="123"/>
    </row>
    <row r="32450" spans="5:29" s="2" customFormat="1">
      <c r="E32450" s="120"/>
      <c r="M32450" s="120"/>
      <c r="N32450" s="120"/>
      <c r="U32450" s="121"/>
      <c r="V32450" s="122"/>
      <c r="W32450" s="123"/>
      <c r="AC32450" s="123"/>
    </row>
    <row r="32451" spans="5:29" s="2" customFormat="1">
      <c r="E32451" s="120"/>
      <c r="M32451" s="120"/>
      <c r="N32451" s="120"/>
      <c r="U32451" s="121"/>
      <c r="V32451" s="122"/>
      <c r="W32451" s="123"/>
      <c r="AC32451" s="123"/>
    </row>
    <row r="32452" spans="5:29" s="2" customFormat="1">
      <c r="E32452" s="120"/>
      <c r="M32452" s="120"/>
      <c r="N32452" s="120"/>
      <c r="U32452" s="121"/>
      <c r="V32452" s="122"/>
      <c r="W32452" s="123"/>
      <c r="AC32452" s="123"/>
    </row>
    <row r="32453" spans="5:29" s="2" customFormat="1">
      <c r="E32453" s="120"/>
      <c r="M32453" s="120"/>
      <c r="N32453" s="120"/>
      <c r="U32453" s="121"/>
      <c r="V32453" s="122"/>
      <c r="W32453" s="123"/>
      <c r="AC32453" s="123"/>
    </row>
    <row r="32454" spans="5:29" s="2" customFormat="1">
      <c r="E32454" s="120"/>
      <c r="M32454" s="120"/>
      <c r="N32454" s="120"/>
      <c r="U32454" s="121"/>
      <c r="V32454" s="122"/>
      <c r="W32454" s="123"/>
      <c r="AC32454" s="123"/>
    </row>
    <row r="32455" spans="5:29" s="2" customFormat="1">
      <c r="E32455" s="120"/>
      <c r="M32455" s="120"/>
      <c r="N32455" s="120"/>
      <c r="U32455" s="121"/>
      <c r="V32455" s="122"/>
      <c r="W32455" s="123"/>
      <c r="AC32455" s="123"/>
    </row>
    <row r="32456" spans="5:29" s="2" customFormat="1">
      <c r="E32456" s="120"/>
      <c r="M32456" s="120"/>
      <c r="N32456" s="120"/>
      <c r="U32456" s="121"/>
      <c r="V32456" s="122"/>
      <c r="W32456" s="123"/>
      <c r="AC32456" s="123"/>
    </row>
    <row r="32457" spans="5:29" s="2" customFormat="1">
      <c r="E32457" s="120"/>
      <c r="M32457" s="120"/>
      <c r="N32457" s="120"/>
      <c r="U32457" s="121"/>
      <c r="V32457" s="122"/>
      <c r="W32457" s="123"/>
      <c r="AC32457" s="123"/>
    </row>
    <row r="32458" spans="5:29" s="2" customFormat="1">
      <c r="E32458" s="120"/>
      <c r="M32458" s="120"/>
      <c r="N32458" s="120"/>
      <c r="U32458" s="121"/>
      <c r="V32458" s="122"/>
      <c r="W32458" s="123"/>
      <c r="AC32458" s="123"/>
    </row>
    <row r="32459" spans="5:29" s="2" customFormat="1">
      <c r="E32459" s="120"/>
      <c r="M32459" s="120"/>
      <c r="N32459" s="120"/>
      <c r="U32459" s="121"/>
      <c r="V32459" s="122"/>
      <c r="W32459" s="123"/>
      <c r="AC32459" s="123"/>
    </row>
    <row r="32460" spans="5:29" s="2" customFormat="1">
      <c r="E32460" s="120"/>
      <c r="M32460" s="120"/>
      <c r="N32460" s="120"/>
      <c r="U32460" s="121"/>
      <c r="V32460" s="122"/>
      <c r="W32460" s="123"/>
      <c r="AC32460" s="123"/>
    </row>
    <row r="32461" spans="5:29" s="2" customFormat="1">
      <c r="E32461" s="120"/>
      <c r="M32461" s="120"/>
      <c r="N32461" s="120"/>
      <c r="U32461" s="121"/>
      <c r="V32461" s="122"/>
      <c r="W32461" s="123"/>
      <c r="AC32461" s="123"/>
    </row>
    <row r="32462" spans="5:29" s="2" customFormat="1">
      <c r="E32462" s="120"/>
      <c r="M32462" s="120"/>
      <c r="N32462" s="120"/>
      <c r="U32462" s="121"/>
      <c r="V32462" s="122"/>
      <c r="W32462" s="123"/>
      <c r="AC32462" s="123"/>
    </row>
    <row r="32463" spans="5:29" s="2" customFormat="1">
      <c r="E32463" s="120"/>
      <c r="M32463" s="120"/>
      <c r="N32463" s="120"/>
      <c r="U32463" s="121"/>
      <c r="V32463" s="122"/>
      <c r="W32463" s="123"/>
      <c r="AC32463" s="123"/>
    </row>
    <row r="32464" spans="5:29" s="2" customFormat="1">
      <c r="E32464" s="120"/>
      <c r="M32464" s="120"/>
      <c r="N32464" s="120"/>
      <c r="U32464" s="121"/>
      <c r="V32464" s="122"/>
      <c r="W32464" s="123"/>
      <c r="AC32464" s="123"/>
    </row>
    <row r="32465" spans="5:29" s="2" customFormat="1">
      <c r="E32465" s="120"/>
      <c r="M32465" s="120"/>
      <c r="N32465" s="120"/>
      <c r="U32465" s="121"/>
      <c r="V32465" s="122"/>
      <c r="W32465" s="123"/>
      <c r="AC32465" s="123"/>
    </row>
    <row r="32466" spans="5:29" s="2" customFormat="1">
      <c r="E32466" s="120"/>
      <c r="M32466" s="120"/>
      <c r="N32466" s="120"/>
      <c r="U32466" s="121"/>
      <c r="V32466" s="122"/>
      <c r="W32466" s="123"/>
      <c r="AC32466" s="123"/>
    </row>
    <row r="32467" spans="5:29" s="2" customFormat="1">
      <c r="E32467" s="120"/>
      <c r="M32467" s="120"/>
      <c r="N32467" s="120"/>
      <c r="U32467" s="121"/>
      <c r="V32467" s="122"/>
      <c r="W32467" s="123"/>
      <c r="AC32467" s="123"/>
    </row>
    <row r="32468" spans="5:29" s="2" customFormat="1">
      <c r="E32468" s="120"/>
      <c r="M32468" s="120"/>
      <c r="N32468" s="120"/>
      <c r="U32468" s="121"/>
      <c r="V32468" s="122"/>
      <c r="W32468" s="123"/>
      <c r="AC32468" s="123"/>
    </row>
    <row r="32469" spans="5:29" s="2" customFormat="1">
      <c r="E32469" s="120"/>
      <c r="M32469" s="120"/>
      <c r="N32469" s="120"/>
      <c r="U32469" s="121"/>
      <c r="V32469" s="122"/>
      <c r="W32469" s="123"/>
      <c r="AC32469" s="123"/>
    </row>
    <row r="32470" spans="5:29" s="2" customFormat="1">
      <c r="E32470" s="120"/>
      <c r="M32470" s="120"/>
      <c r="N32470" s="120"/>
      <c r="U32470" s="121"/>
      <c r="V32470" s="122"/>
      <c r="W32470" s="123"/>
      <c r="AC32470" s="123"/>
    </row>
    <row r="32471" spans="5:29" s="2" customFormat="1">
      <c r="E32471" s="120"/>
      <c r="M32471" s="120"/>
      <c r="N32471" s="120"/>
      <c r="U32471" s="121"/>
      <c r="V32471" s="122"/>
      <c r="W32471" s="123"/>
      <c r="AC32471" s="123"/>
    </row>
    <row r="32472" spans="5:29" s="2" customFormat="1">
      <c r="E32472" s="120"/>
      <c r="M32472" s="120"/>
      <c r="N32472" s="120"/>
      <c r="U32472" s="121"/>
      <c r="V32472" s="122"/>
      <c r="W32472" s="123"/>
      <c r="AC32472" s="123"/>
    </row>
    <row r="32473" spans="5:29" s="2" customFormat="1">
      <c r="E32473" s="120"/>
      <c r="M32473" s="120"/>
      <c r="N32473" s="120"/>
      <c r="U32473" s="121"/>
      <c r="V32473" s="122"/>
      <c r="W32473" s="123"/>
      <c r="AC32473" s="123"/>
    </row>
    <row r="32474" spans="5:29" s="2" customFormat="1">
      <c r="E32474" s="120"/>
      <c r="M32474" s="120"/>
      <c r="N32474" s="120"/>
      <c r="U32474" s="121"/>
      <c r="V32474" s="122"/>
      <c r="W32474" s="123"/>
      <c r="AC32474" s="123"/>
    </row>
    <row r="32475" spans="5:29" s="2" customFormat="1">
      <c r="E32475" s="120"/>
      <c r="M32475" s="120"/>
      <c r="N32475" s="120"/>
      <c r="U32475" s="121"/>
      <c r="V32475" s="122"/>
      <c r="W32475" s="123"/>
      <c r="AC32475" s="123"/>
    </row>
    <row r="32476" spans="5:29" s="2" customFormat="1">
      <c r="E32476" s="120"/>
      <c r="M32476" s="120"/>
      <c r="N32476" s="120"/>
      <c r="U32476" s="121"/>
      <c r="V32476" s="122"/>
      <c r="W32476" s="123"/>
      <c r="AC32476" s="123"/>
    </row>
    <row r="32477" spans="5:29" s="2" customFormat="1">
      <c r="E32477" s="120"/>
      <c r="M32477" s="120"/>
      <c r="N32477" s="120"/>
      <c r="U32477" s="121"/>
      <c r="V32477" s="122"/>
      <c r="W32477" s="123"/>
      <c r="AC32477" s="123"/>
    </row>
    <row r="32478" spans="5:29" s="2" customFormat="1">
      <c r="E32478" s="120"/>
      <c r="M32478" s="120"/>
      <c r="N32478" s="120"/>
      <c r="U32478" s="121"/>
      <c r="V32478" s="122"/>
      <c r="W32478" s="123"/>
      <c r="AC32478" s="123"/>
    </row>
    <row r="32479" spans="5:29" s="2" customFormat="1">
      <c r="E32479" s="120"/>
      <c r="M32479" s="120"/>
      <c r="N32479" s="120"/>
      <c r="U32479" s="121"/>
      <c r="V32479" s="122"/>
      <c r="W32479" s="123"/>
      <c r="AC32479" s="123"/>
    </row>
    <row r="32480" spans="5:29" s="2" customFormat="1">
      <c r="E32480" s="120"/>
      <c r="M32480" s="120"/>
      <c r="N32480" s="120"/>
      <c r="U32480" s="121"/>
      <c r="V32480" s="122"/>
      <c r="W32480" s="123"/>
      <c r="AC32480" s="123"/>
    </row>
    <row r="32481" spans="5:29" s="2" customFormat="1">
      <c r="E32481" s="120"/>
      <c r="M32481" s="120"/>
      <c r="N32481" s="120"/>
      <c r="U32481" s="121"/>
      <c r="V32481" s="122"/>
      <c r="W32481" s="123"/>
      <c r="AC32481" s="123"/>
    </row>
    <row r="32482" spans="5:29" s="2" customFormat="1">
      <c r="E32482" s="120"/>
      <c r="M32482" s="120"/>
      <c r="N32482" s="120"/>
      <c r="U32482" s="121"/>
      <c r="V32482" s="122"/>
      <c r="W32482" s="123"/>
      <c r="AC32482" s="123"/>
    </row>
    <row r="32483" spans="5:29" s="2" customFormat="1">
      <c r="E32483" s="120"/>
      <c r="M32483" s="120"/>
      <c r="N32483" s="120"/>
      <c r="U32483" s="121"/>
      <c r="V32483" s="122"/>
      <c r="W32483" s="123"/>
      <c r="AC32483" s="123"/>
    </row>
    <row r="32484" spans="5:29" s="2" customFormat="1">
      <c r="E32484" s="120"/>
      <c r="M32484" s="120"/>
      <c r="N32484" s="120"/>
      <c r="U32484" s="121"/>
      <c r="V32484" s="122"/>
      <c r="W32484" s="123"/>
      <c r="AC32484" s="123"/>
    </row>
    <row r="32485" spans="5:29" s="2" customFormat="1">
      <c r="E32485" s="120"/>
      <c r="M32485" s="120"/>
      <c r="N32485" s="120"/>
      <c r="U32485" s="121"/>
      <c r="V32485" s="122"/>
      <c r="W32485" s="123"/>
      <c r="AC32485" s="123"/>
    </row>
    <row r="32486" spans="5:29" s="2" customFormat="1">
      <c r="E32486" s="120"/>
      <c r="M32486" s="120"/>
      <c r="N32486" s="120"/>
      <c r="U32486" s="121"/>
      <c r="V32486" s="122"/>
      <c r="W32486" s="123"/>
      <c r="AC32486" s="123"/>
    </row>
    <row r="32487" spans="5:29" s="2" customFormat="1">
      <c r="E32487" s="120"/>
      <c r="M32487" s="120"/>
      <c r="N32487" s="120"/>
      <c r="U32487" s="121"/>
      <c r="V32487" s="122"/>
      <c r="W32487" s="123"/>
      <c r="AC32487" s="123"/>
    </row>
    <row r="32488" spans="5:29" s="2" customFormat="1">
      <c r="E32488" s="120"/>
      <c r="M32488" s="120"/>
      <c r="N32488" s="120"/>
      <c r="U32488" s="121"/>
      <c r="V32488" s="122"/>
      <c r="W32488" s="123"/>
      <c r="AC32488" s="123"/>
    </row>
    <row r="32489" spans="5:29" s="2" customFormat="1">
      <c r="E32489" s="120"/>
      <c r="M32489" s="120"/>
      <c r="N32489" s="120"/>
      <c r="U32489" s="121"/>
      <c r="V32489" s="122"/>
      <c r="W32489" s="123"/>
      <c r="AC32489" s="123"/>
    </row>
    <row r="32490" spans="5:29" s="2" customFormat="1">
      <c r="E32490" s="120"/>
      <c r="M32490" s="120"/>
      <c r="N32490" s="120"/>
      <c r="U32490" s="121"/>
      <c r="V32490" s="122"/>
      <c r="W32490" s="123"/>
      <c r="AC32490" s="123"/>
    </row>
    <row r="32491" spans="5:29" s="2" customFormat="1">
      <c r="E32491" s="120"/>
      <c r="M32491" s="120"/>
      <c r="N32491" s="120"/>
      <c r="U32491" s="121"/>
      <c r="V32491" s="122"/>
      <c r="W32491" s="123"/>
      <c r="AC32491" s="123"/>
    </row>
    <row r="32492" spans="5:29" s="2" customFormat="1">
      <c r="E32492" s="120"/>
      <c r="M32492" s="120"/>
      <c r="N32492" s="120"/>
      <c r="U32492" s="121"/>
      <c r="V32492" s="122"/>
      <c r="W32492" s="123"/>
      <c r="AC32492" s="123"/>
    </row>
    <row r="32493" spans="5:29" s="2" customFormat="1">
      <c r="E32493" s="120"/>
      <c r="M32493" s="120"/>
      <c r="N32493" s="120"/>
      <c r="U32493" s="121"/>
      <c r="V32493" s="122"/>
      <c r="W32493" s="123"/>
      <c r="AC32493" s="123"/>
    </row>
    <row r="32494" spans="5:29" s="2" customFormat="1">
      <c r="E32494" s="120"/>
      <c r="M32494" s="120"/>
      <c r="N32494" s="120"/>
      <c r="U32494" s="121"/>
      <c r="V32494" s="122"/>
      <c r="W32494" s="123"/>
      <c r="AC32494" s="123"/>
    </row>
    <row r="32495" spans="5:29" s="2" customFormat="1">
      <c r="E32495" s="120"/>
      <c r="M32495" s="120"/>
      <c r="N32495" s="120"/>
      <c r="U32495" s="121"/>
      <c r="V32495" s="122"/>
      <c r="W32495" s="123"/>
      <c r="AC32495" s="123"/>
    </row>
    <row r="32496" spans="5:29" s="2" customFormat="1">
      <c r="E32496" s="120"/>
      <c r="M32496" s="120"/>
      <c r="N32496" s="120"/>
      <c r="U32496" s="121"/>
      <c r="V32496" s="122"/>
      <c r="W32496" s="123"/>
      <c r="AC32496" s="123"/>
    </row>
    <row r="32497" spans="5:29" s="2" customFormat="1">
      <c r="E32497" s="120"/>
      <c r="M32497" s="120"/>
      <c r="N32497" s="120"/>
      <c r="U32497" s="121"/>
      <c r="V32497" s="122"/>
      <c r="W32497" s="123"/>
      <c r="AC32497" s="123"/>
    </row>
    <row r="32498" spans="5:29" s="2" customFormat="1">
      <c r="E32498" s="120"/>
      <c r="M32498" s="120"/>
      <c r="N32498" s="120"/>
      <c r="U32498" s="121"/>
      <c r="V32498" s="122"/>
      <c r="W32498" s="123"/>
      <c r="AC32498" s="123"/>
    </row>
    <row r="32499" spans="5:29" s="2" customFormat="1">
      <c r="E32499" s="120"/>
      <c r="M32499" s="120"/>
      <c r="N32499" s="120"/>
      <c r="U32499" s="121"/>
      <c r="V32499" s="122"/>
      <c r="W32499" s="123"/>
      <c r="AC32499" s="123"/>
    </row>
    <row r="32500" spans="5:29" s="2" customFormat="1">
      <c r="E32500" s="120"/>
      <c r="M32500" s="120"/>
      <c r="N32500" s="120"/>
      <c r="U32500" s="121"/>
      <c r="V32500" s="122"/>
      <c r="W32500" s="123"/>
      <c r="AC32500" s="123"/>
    </row>
    <row r="32501" spans="5:29" s="2" customFormat="1">
      <c r="E32501" s="120"/>
      <c r="M32501" s="120"/>
      <c r="N32501" s="120"/>
      <c r="U32501" s="121"/>
      <c r="V32501" s="122"/>
      <c r="W32501" s="123"/>
      <c r="AC32501" s="123"/>
    </row>
    <row r="32502" spans="5:29" s="2" customFormat="1">
      <c r="E32502" s="120"/>
      <c r="M32502" s="120"/>
      <c r="N32502" s="120"/>
      <c r="U32502" s="121"/>
      <c r="V32502" s="122"/>
      <c r="W32502" s="123"/>
      <c r="AC32502" s="123"/>
    </row>
    <row r="32503" spans="5:29" s="2" customFormat="1">
      <c r="E32503" s="120"/>
      <c r="M32503" s="120"/>
      <c r="N32503" s="120"/>
      <c r="U32503" s="121"/>
      <c r="V32503" s="122"/>
      <c r="W32503" s="123"/>
      <c r="AC32503" s="123"/>
    </row>
    <row r="32504" spans="5:29" s="2" customFormat="1">
      <c r="E32504" s="120"/>
      <c r="M32504" s="120"/>
      <c r="N32504" s="120"/>
      <c r="U32504" s="121"/>
      <c r="V32504" s="122"/>
      <c r="W32504" s="123"/>
      <c r="AC32504" s="123"/>
    </row>
    <row r="32505" spans="5:29" s="2" customFormat="1">
      <c r="E32505" s="120"/>
      <c r="M32505" s="120"/>
      <c r="N32505" s="120"/>
      <c r="U32505" s="121"/>
      <c r="V32505" s="122"/>
      <c r="W32505" s="123"/>
      <c r="AC32505" s="123"/>
    </row>
    <row r="32506" spans="5:29" s="2" customFormat="1">
      <c r="E32506" s="120"/>
      <c r="M32506" s="120"/>
      <c r="N32506" s="120"/>
      <c r="U32506" s="121"/>
      <c r="V32506" s="122"/>
      <c r="W32506" s="123"/>
      <c r="AC32506" s="123"/>
    </row>
    <row r="32507" spans="5:29" s="2" customFormat="1">
      <c r="E32507" s="120"/>
      <c r="M32507" s="120"/>
      <c r="N32507" s="120"/>
      <c r="U32507" s="121"/>
      <c r="V32507" s="122"/>
      <c r="W32507" s="123"/>
      <c r="AC32507" s="123"/>
    </row>
    <row r="32508" spans="5:29" s="2" customFormat="1">
      <c r="E32508" s="120"/>
      <c r="M32508" s="120"/>
      <c r="N32508" s="120"/>
      <c r="U32508" s="121"/>
      <c r="V32508" s="122"/>
      <c r="W32508" s="123"/>
      <c r="AC32508" s="123"/>
    </row>
    <row r="32509" spans="5:29" s="2" customFormat="1">
      <c r="E32509" s="120"/>
      <c r="M32509" s="120"/>
      <c r="N32509" s="120"/>
      <c r="U32509" s="121"/>
      <c r="V32509" s="122"/>
      <c r="W32509" s="123"/>
      <c r="AC32509" s="123"/>
    </row>
    <row r="32510" spans="5:29" s="2" customFormat="1">
      <c r="E32510" s="120"/>
      <c r="M32510" s="120"/>
      <c r="N32510" s="120"/>
      <c r="U32510" s="121"/>
      <c r="V32510" s="122"/>
      <c r="W32510" s="123"/>
      <c r="AC32510" s="123"/>
    </row>
    <row r="32511" spans="5:29" s="2" customFormat="1">
      <c r="E32511" s="120"/>
      <c r="M32511" s="120"/>
      <c r="N32511" s="120"/>
      <c r="U32511" s="121"/>
      <c r="V32511" s="122"/>
      <c r="W32511" s="123"/>
      <c r="AC32511" s="123"/>
    </row>
    <row r="32512" spans="5:29" s="2" customFormat="1">
      <c r="E32512" s="120"/>
      <c r="M32512" s="120"/>
      <c r="N32512" s="120"/>
      <c r="U32512" s="121"/>
      <c r="V32512" s="122"/>
      <c r="W32512" s="123"/>
      <c r="AC32512" s="123"/>
    </row>
    <row r="32513" spans="5:29" s="2" customFormat="1">
      <c r="E32513" s="120"/>
      <c r="M32513" s="120"/>
      <c r="N32513" s="120"/>
      <c r="U32513" s="121"/>
      <c r="V32513" s="122"/>
      <c r="W32513" s="123"/>
      <c r="AC32513" s="123"/>
    </row>
    <row r="32514" spans="5:29" s="2" customFormat="1">
      <c r="E32514" s="120"/>
      <c r="M32514" s="120"/>
      <c r="N32514" s="120"/>
      <c r="U32514" s="121"/>
      <c r="V32514" s="122"/>
      <c r="W32514" s="123"/>
      <c r="AC32514" s="123"/>
    </row>
    <row r="32515" spans="5:29" s="2" customFormat="1">
      <c r="E32515" s="120"/>
      <c r="M32515" s="120"/>
      <c r="N32515" s="120"/>
      <c r="U32515" s="121"/>
      <c r="V32515" s="122"/>
      <c r="W32515" s="123"/>
      <c r="AC32515" s="123"/>
    </row>
    <row r="32516" spans="5:29" s="2" customFormat="1">
      <c r="E32516" s="120"/>
      <c r="M32516" s="120"/>
      <c r="N32516" s="120"/>
      <c r="U32516" s="121"/>
      <c r="V32516" s="122"/>
      <c r="W32516" s="123"/>
      <c r="AC32516" s="123"/>
    </row>
    <row r="32517" spans="5:29" s="2" customFormat="1">
      <c r="E32517" s="120"/>
      <c r="M32517" s="120"/>
      <c r="N32517" s="120"/>
      <c r="U32517" s="121"/>
      <c r="V32517" s="122"/>
      <c r="W32517" s="123"/>
      <c r="AC32517" s="123"/>
    </row>
    <row r="32518" spans="5:29" s="2" customFormat="1">
      <c r="E32518" s="120"/>
      <c r="M32518" s="120"/>
      <c r="N32518" s="120"/>
      <c r="U32518" s="121"/>
      <c r="V32518" s="122"/>
      <c r="W32518" s="123"/>
      <c r="AC32518" s="123"/>
    </row>
    <row r="32519" spans="5:29" s="2" customFormat="1">
      <c r="E32519" s="120"/>
      <c r="M32519" s="120"/>
      <c r="N32519" s="120"/>
      <c r="U32519" s="121"/>
      <c r="V32519" s="122"/>
      <c r="W32519" s="123"/>
      <c r="AC32519" s="123"/>
    </row>
    <row r="32520" spans="5:29" s="2" customFormat="1">
      <c r="E32520" s="120"/>
      <c r="M32520" s="120"/>
      <c r="N32520" s="120"/>
      <c r="U32520" s="121"/>
      <c r="V32520" s="122"/>
      <c r="W32520" s="123"/>
      <c r="AC32520" s="123"/>
    </row>
    <row r="32521" spans="5:29" s="2" customFormat="1">
      <c r="E32521" s="120"/>
      <c r="M32521" s="120"/>
      <c r="N32521" s="120"/>
      <c r="U32521" s="121"/>
      <c r="V32521" s="122"/>
      <c r="W32521" s="123"/>
      <c r="AC32521" s="123"/>
    </row>
    <row r="32522" spans="5:29" s="2" customFormat="1">
      <c r="E32522" s="120"/>
      <c r="M32522" s="120"/>
      <c r="N32522" s="120"/>
      <c r="U32522" s="121"/>
      <c r="V32522" s="122"/>
      <c r="W32522" s="123"/>
      <c r="AC32522" s="123"/>
    </row>
    <row r="32523" spans="5:29" s="2" customFormat="1">
      <c r="E32523" s="120"/>
      <c r="M32523" s="120"/>
      <c r="N32523" s="120"/>
      <c r="U32523" s="121"/>
      <c r="V32523" s="122"/>
      <c r="W32523" s="123"/>
      <c r="AC32523" s="123"/>
    </row>
    <row r="32524" spans="5:29" s="2" customFormat="1">
      <c r="E32524" s="120"/>
      <c r="M32524" s="120"/>
      <c r="N32524" s="120"/>
      <c r="U32524" s="121"/>
      <c r="V32524" s="122"/>
      <c r="W32524" s="123"/>
      <c r="AC32524" s="123"/>
    </row>
    <row r="32525" spans="5:29" s="2" customFormat="1">
      <c r="E32525" s="120"/>
      <c r="M32525" s="120"/>
      <c r="N32525" s="120"/>
      <c r="U32525" s="121"/>
      <c r="V32525" s="122"/>
      <c r="W32525" s="123"/>
      <c r="AC32525" s="123"/>
    </row>
    <row r="32526" spans="5:29" s="2" customFormat="1">
      <c r="E32526" s="120"/>
      <c r="M32526" s="120"/>
      <c r="N32526" s="120"/>
      <c r="U32526" s="121"/>
      <c r="V32526" s="122"/>
      <c r="W32526" s="123"/>
      <c r="AC32526" s="123"/>
    </row>
    <row r="32527" spans="5:29" s="2" customFormat="1">
      <c r="E32527" s="120"/>
      <c r="M32527" s="120"/>
      <c r="N32527" s="120"/>
      <c r="U32527" s="121"/>
      <c r="V32527" s="122"/>
      <c r="W32527" s="123"/>
      <c r="AC32527" s="123"/>
    </row>
    <row r="32528" spans="5:29" s="2" customFormat="1">
      <c r="E32528" s="120"/>
      <c r="M32528" s="120"/>
      <c r="N32528" s="120"/>
      <c r="U32528" s="121"/>
      <c r="V32528" s="122"/>
      <c r="W32528" s="123"/>
      <c r="AC32528" s="123"/>
    </row>
    <row r="32529" spans="5:29" s="2" customFormat="1">
      <c r="E32529" s="120"/>
      <c r="M32529" s="120"/>
      <c r="N32529" s="120"/>
      <c r="U32529" s="121"/>
      <c r="V32529" s="122"/>
      <c r="W32529" s="123"/>
      <c r="AC32529" s="123"/>
    </row>
    <row r="32530" spans="5:29" s="2" customFormat="1">
      <c r="E32530" s="120"/>
      <c r="M32530" s="120"/>
      <c r="N32530" s="120"/>
      <c r="U32530" s="121"/>
      <c r="V32530" s="122"/>
      <c r="W32530" s="123"/>
      <c r="AC32530" s="123"/>
    </row>
    <row r="32531" spans="5:29" s="2" customFormat="1">
      <c r="E32531" s="120"/>
      <c r="M32531" s="120"/>
      <c r="N32531" s="120"/>
      <c r="U32531" s="121"/>
      <c r="V32531" s="122"/>
      <c r="W32531" s="123"/>
      <c r="AC32531" s="123"/>
    </row>
    <row r="32532" spans="5:29" s="2" customFormat="1">
      <c r="E32532" s="120"/>
      <c r="M32532" s="120"/>
      <c r="N32532" s="120"/>
      <c r="U32532" s="121"/>
      <c r="V32532" s="122"/>
      <c r="W32532" s="123"/>
      <c r="AC32532" s="123"/>
    </row>
    <row r="32533" spans="5:29" s="2" customFormat="1">
      <c r="E32533" s="120"/>
      <c r="M32533" s="120"/>
      <c r="N32533" s="120"/>
      <c r="U32533" s="121"/>
      <c r="V32533" s="122"/>
      <c r="W32533" s="123"/>
      <c r="AC32533" s="123"/>
    </row>
    <row r="32534" spans="5:29" s="2" customFormat="1">
      <c r="E32534" s="120"/>
      <c r="M32534" s="120"/>
      <c r="N32534" s="120"/>
      <c r="U32534" s="121"/>
      <c r="V32534" s="122"/>
      <c r="W32534" s="123"/>
      <c r="AC32534" s="123"/>
    </row>
    <row r="32535" spans="5:29" s="2" customFormat="1">
      <c r="E32535" s="120"/>
      <c r="M32535" s="120"/>
      <c r="N32535" s="120"/>
      <c r="U32535" s="121"/>
      <c r="V32535" s="122"/>
      <c r="W32535" s="123"/>
      <c r="AC32535" s="123"/>
    </row>
    <row r="32536" spans="5:29" s="2" customFormat="1">
      <c r="E32536" s="120"/>
      <c r="M32536" s="120"/>
      <c r="N32536" s="120"/>
      <c r="U32536" s="121"/>
      <c r="V32536" s="122"/>
      <c r="W32536" s="123"/>
      <c r="AC32536" s="123"/>
    </row>
    <row r="32537" spans="5:29" s="2" customFormat="1">
      <c r="E32537" s="120"/>
      <c r="M32537" s="120"/>
      <c r="N32537" s="120"/>
      <c r="U32537" s="121"/>
      <c r="V32537" s="122"/>
      <c r="W32537" s="123"/>
      <c r="AC32537" s="123"/>
    </row>
    <row r="32538" spans="5:29" s="2" customFormat="1">
      <c r="E32538" s="120"/>
      <c r="M32538" s="120"/>
      <c r="N32538" s="120"/>
      <c r="U32538" s="121"/>
      <c r="V32538" s="122"/>
      <c r="W32538" s="123"/>
      <c r="AC32538" s="123"/>
    </row>
    <row r="32539" spans="5:29" s="2" customFormat="1">
      <c r="E32539" s="120"/>
      <c r="M32539" s="120"/>
      <c r="N32539" s="120"/>
      <c r="U32539" s="121"/>
      <c r="V32539" s="122"/>
      <c r="W32539" s="123"/>
      <c r="AC32539" s="123"/>
    </row>
    <row r="32540" spans="5:29" s="2" customFormat="1">
      <c r="E32540" s="120"/>
      <c r="M32540" s="120"/>
      <c r="N32540" s="120"/>
      <c r="U32540" s="121"/>
      <c r="V32540" s="122"/>
      <c r="W32540" s="123"/>
      <c r="AC32540" s="123"/>
    </row>
    <row r="32541" spans="5:29" s="2" customFormat="1">
      <c r="E32541" s="120"/>
      <c r="M32541" s="120"/>
      <c r="N32541" s="120"/>
      <c r="U32541" s="121"/>
      <c r="V32541" s="122"/>
      <c r="W32541" s="123"/>
      <c r="AC32541" s="123"/>
    </row>
    <row r="32542" spans="5:29" s="2" customFormat="1">
      <c r="E32542" s="120"/>
      <c r="M32542" s="120"/>
      <c r="N32542" s="120"/>
      <c r="U32542" s="121"/>
      <c r="V32542" s="122"/>
      <c r="W32542" s="123"/>
      <c r="AC32542" s="123"/>
    </row>
    <row r="32543" spans="5:29" s="2" customFormat="1">
      <c r="E32543" s="120"/>
      <c r="M32543" s="120"/>
      <c r="N32543" s="120"/>
      <c r="U32543" s="121"/>
      <c r="V32543" s="122"/>
      <c r="W32543" s="123"/>
      <c r="AC32543" s="123"/>
    </row>
    <row r="32544" spans="5:29" s="2" customFormat="1">
      <c r="E32544" s="120"/>
      <c r="M32544" s="120"/>
      <c r="N32544" s="120"/>
      <c r="U32544" s="121"/>
      <c r="V32544" s="122"/>
      <c r="W32544" s="123"/>
      <c r="AC32544" s="123"/>
    </row>
    <row r="32545" spans="5:29" s="2" customFormat="1">
      <c r="E32545" s="120"/>
      <c r="M32545" s="120"/>
      <c r="N32545" s="120"/>
      <c r="U32545" s="121"/>
      <c r="V32545" s="122"/>
      <c r="W32545" s="123"/>
      <c r="AC32545" s="123"/>
    </row>
    <row r="32546" spans="5:29" s="2" customFormat="1">
      <c r="E32546" s="120"/>
      <c r="M32546" s="120"/>
      <c r="N32546" s="120"/>
      <c r="U32546" s="121"/>
      <c r="V32546" s="122"/>
      <c r="W32546" s="123"/>
      <c r="AC32546" s="123"/>
    </row>
    <row r="32547" spans="5:29" s="2" customFormat="1">
      <c r="E32547" s="120"/>
      <c r="M32547" s="120"/>
      <c r="N32547" s="120"/>
      <c r="U32547" s="121"/>
      <c r="V32547" s="122"/>
      <c r="W32547" s="123"/>
      <c r="AC32547" s="123"/>
    </row>
    <row r="32548" spans="5:29" s="2" customFormat="1">
      <c r="E32548" s="120"/>
      <c r="M32548" s="120"/>
      <c r="N32548" s="120"/>
      <c r="U32548" s="121"/>
      <c r="V32548" s="122"/>
      <c r="W32548" s="123"/>
      <c r="AC32548" s="123"/>
    </row>
    <row r="32549" spans="5:29" s="2" customFormat="1">
      <c r="E32549" s="120"/>
      <c r="M32549" s="120"/>
      <c r="N32549" s="120"/>
      <c r="U32549" s="121"/>
      <c r="V32549" s="122"/>
      <c r="W32549" s="123"/>
      <c r="AC32549" s="123"/>
    </row>
    <row r="32550" spans="5:29" s="2" customFormat="1">
      <c r="E32550" s="120"/>
      <c r="M32550" s="120"/>
      <c r="N32550" s="120"/>
      <c r="U32550" s="121"/>
      <c r="V32550" s="122"/>
      <c r="W32550" s="123"/>
      <c r="AC32550" s="123"/>
    </row>
    <row r="32551" spans="5:29" s="2" customFormat="1">
      <c r="E32551" s="120"/>
      <c r="M32551" s="120"/>
      <c r="N32551" s="120"/>
      <c r="U32551" s="121"/>
      <c r="V32551" s="122"/>
      <c r="W32551" s="123"/>
      <c r="AC32551" s="123"/>
    </row>
    <row r="32552" spans="5:29" s="2" customFormat="1">
      <c r="E32552" s="120"/>
      <c r="M32552" s="120"/>
      <c r="N32552" s="120"/>
      <c r="U32552" s="121"/>
      <c r="V32552" s="122"/>
      <c r="W32552" s="123"/>
      <c r="AC32552" s="123"/>
    </row>
    <row r="32553" spans="5:29" s="2" customFormat="1">
      <c r="E32553" s="120"/>
      <c r="M32553" s="120"/>
      <c r="N32553" s="120"/>
      <c r="U32553" s="121"/>
      <c r="V32553" s="122"/>
      <c r="W32553" s="123"/>
      <c r="AC32553" s="123"/>
    </row>
    <row r="32554" spans="5:29" s="2" customFormat="1">
      <c r="E32554" s="120"/>
      <c r="M32554" s="120"/>
      <c r="N32554" s="120"/>
      <c r="U32554" s="121"/>
      <c r="V32554" s="122"/>
      <c r="W32554" s="123"/>
      <c r="AC32554" s="123"/>
    </row>
    <row r="32555" spans="5:29" s="2" customFormat="1">
      <c r="E32555" s="120"/>
      <c r="M32555" s="120"/>
      <c r="N32555" s="120"/>
      <c r="U32555" s="121"/>
      <c r="V32555" s="122"/>
      <c r="W32555" s="123"/>
      <c r="AC32555" s="123"/>
    </row>
    <row r="32556" spans="5:29" s="2" customFormat="1">
      <c r="E32556" s="120"/>
      <c r="M32556" s="120"/>
      <c r="N32556" s="120"/>
      <c r="U32556" s="121"/>
      <c r="V32556" s="122"/>
      <c r="W32556" s="123"/>
      <c r="AC32556" s="123"/>
    </row>
    <row r="32557" spans="5:29" s="2" customFormat="1">
      <c r="E32557" s="120"/>
      <c r="M32557" s="120"/>
      <c r="N32557" s="120"/>
      <c r="U32557" s="121"/>
      <c r="V32557" s="122"/>
      <c r="W32557" s="123"/>
      <c r="AC32557" s="123"/>
    </row>
    <row r="32558" spans="5:29" s="2" customFormat="1">
      <c r="E32558" s="120"/>
      <c r="M32558" s="120"/>
      <c r="N32558" s="120"/>
      <c r="U32558" s="121"/>
      <c r="V32558" s="122"/>
      <c r="W32558" s="123"/>
      <c r="AC32558" s="123"/>
    </row>
    <row r="32559" spans="5:29" s="2" customFormat="1">
      <c r="E32559" s="120"/>
      <c r="M32559" s="120"/>
      <c r="N32559" s="120"/>
      <c r="U32559" s="121"/>
      <c r="V32559" s="122"/>
      <c r="W32559" s="123"/>
      <c r="AC32559" s="123"/>
    </row>
    <row r="32560" spans="5:29" s="2" customFormat="1">
      <c r="E32560" s="120"/>
      <c r="M32560" s="120"/>
      <c r="N32560" s="120"/>
      <c r="U32560" s="121"/>
      <c r="V32560" s="122"/>
      <c r="W32560" s="123"/>
      <c r="AC32560" s="123"/>
    </row>
    <row r="32561" spans="5:29" s="2" customFormat="1">
      <c r="E32561" s="120"/>
      <c r="M32561" s="120"/>
      <c r="N32561" s="120"/>
      <c r="U32561" s="121"/>
      <c r="V32561" s="122"/>
      <c r="W32561" s="123"/>
      <c r="AC32561" s="123"/>
    </row>
    <row r="32562" spans="5:29" s="2" customFormat="1">
      <c r="E32562" s="120"/>
      <c r="M32562" s="120"/>
      <c r="N32562" s="120"/>
      <c r="U32562" s="121"/>
      <c r="V32562" s="122"/>
      <c r="W32562" s="123"/>
      <c r="AC32562" s="123"/>
    </row>
    <row r="32563" spans="5:29" s="2" customFormat="1">
      <c r="E32563" s="120"/>
      <c r="M32563" s="120"/>
      <c r="N32563" s="120"/>
      <c r="U32563" s="121"/>
      <c r="V32563" s="122"/>
      <c r="W32563" s="123"/>
      <c r="AC32563" s="123"/>
    </row>
    <row r="32564" spans="5:29" s="2" customFormat="1">
      <c r="E32564" s="120"/>
      <c r="M32564" s="120"/>
      <c r="N32564" s="120"/>
      <c r="U32564" s="121"/>
      <c r="V32564" s="122"/>
      <c r="W32564" s="123"/>
      <c r="AC32564" s="123"/>
    </row>
    <row r="32565" spans="5:29" s="2" customFormat="1">
      <c r="E32565" s="120"/>
      <c r="M32565" s="120"/>
      <c r="N32565" s="120"/>
      <c r="U32565" s="121"/>
      <c r="V32565" s="122"/>
      <c r="W32565" s="123"/>
      <c r="AC32565" s="123"/>
    </row>
    <row r="32566" spans="5:29" s="2" customFormat="1">
      <c r="E32566" s="120"/>
      <c r="M32566" s="120"/>
      <c r="N32566" s="120"/>
      <c r="U32566" s="121"/>
      <c r="V32566" s="122"/>
      <c r="W32566" s="123"/>
      <c r="AC32566" s="123"/>
    </row>
    <row r="32567" spans="5:29" s="2" customFormat="1">
      <c r="E32567" s="120"/>
      <c r="M32567" s="120"/>
      <c r="N32567" s="120"/>
      <c r="U32567" s="121"/>
      <c r="V32567" s="122"/>
      <c r="W32567" s="123"/>
      <c r="AC32567" s="123"/>
    </row>
    <row r="32568" spans="5:29" s="2" customFormat="1">
      <c r="E32568" s="120"/>
      <c r="M32568" s="120"/>
      <c r="N32568" s="120"/>
      <c r="U32568" s="121"/>
      <c r="V32568" s="122"/>
      <c r="W32568" s="123"/>
      <c r="AC32568" s="123"/>
    </row>
    <row r="32569" spans="5:29" s="2" customFormat="1">
      <c r="E32569" s="120"/>
      <c r="M32569" s="120"/>
      <c r="N32569" s="120"/>
      <c r="U32569" s="121"/>
      <c r="V32569" s="122"/>
      <c r="W32569" s="123"/>
      <c r="AC32569" s="123"/>
    </row>
    <row r="32570" spans="5:29" s="2" customFormat="1">
      <c r="E32570" s="120"/>
      <c r="M32570" s="120"/>
      <c r="N32570" s="120"/>
      <c r="U32570" s="121"/>
      <c r="V32570" s="122"/>
      <c r="W32570" s="123"/>
      <c r="AC32570" s="123"/>
    </row>
    <row r="32571" spans="5:29" s="2" customFormat="1">
      <c r="E32571" s="120"/>
      <c r="M32571" s="120"/>
      <c r="N32571" s="120"/>
      <c r="U32571" s="121"/>
      <c r="V32571" s="122"/>
      <c r="W32571" s="123"/>
      <c r="AC32571" s="123"/>
    </row>
    <row r="32572" spans="5:29" s="2" customFormat="1">
      <c r="E32572" s="120"/>
      <c r="M32572" s="120"/>
      <c r="N32572" s="120"/>
      <c r="U32572" s="121"/>
      <c r="V32572" s="122"/>
      <c r="W32572" s="123"/>
      <c r="AC32572" s="123"/>
    </row>
    <row r="32573" spans="5:29" s="2" customFormat="1">
      <c r="E32573" s="120"/>
      <c r="M32573" s="120"/>
      <c r="N32573" s="120"/>
      <c r="U32573" s="121"/>
      <c r="V32573" s="122"/>
      <c r="W32573" s="123"/>
      <c r="AC32573" s="123"/>
    </row>
    <row r="32574" spans="5:29" s="2" customFormat="1">
      <c r="E32574" s="120"/>
      <c r="M32574" s="120"/>
      <c r="N32574" s="120"/>
      <c r="U32574" s="121"/>
      <c r="V32574" s="122"/>
      <c r="W32574" s="123"/>
      <c r="AC32574" s="123"/>
    </row>
    <row r="32575" spans="5:29" s="2" customFormat="1">
      <c r="E32575" s="120"/>
      <c r="M32575" s="120"/>
      <c r="N32575" s="120"/>
      <c r="U32575" s="121"/>
      <c r="V32575" s="122"/>
      <c r="W32575" s="123"/>
      <c r="AC32575" s="123"/>
    </row>
    <row r="32576" spans="5:29" s="2" customFormat="1">
      <c r="E32576" s="120"/>
      <c r="M32576" s="120"/>
      <c r="N32576" s="120"/>
      <c r="U32576" s="121"/>
      <c r="V32576" s="122"/>
      <c r="W32576" s="123"/>
      <c r="AC32576" s="123"/>
    </row>
    <row r="32577" spans="5:29" s="2" customFormat="1">
      <c r="E32577" s="120"/>
      <c r="M32577" s="120"/>
      <c r="N32577" s="120"/>
      <c r="U32577" s="121"/>
      <c r="V32577" s="122"/>
      <c r="W32577" s="123"/>
      <c r="AC32577" s="123"/>
    </row>
    <row r="32578" spans="5:29" s="2" customFormat="1">
      <c r="E32578" s="120"/>
      <c r="M32578" s="120"/>
      <c r="N32578" s="120"/>
      <c r="U32578" s="121"/>
      <c r="V32578" s="122"/>
      <c r="W32578" s="123"/>
      <c r="AC32578" s="123"/>
    </row>
    <row r="32579" spans="5:29" s="2" customFormat="1">
      <c r="E32579" s="120"/>
      <c r="M32579" s="120"/>
      <c r="N32579" s="120"/>
      <c r="U32579" s="121"/>
      <c r="V32579" s="122"/>
      <c r="W32579" s="123"/>
      <c r="AC32579" s="123"/>
    </row>
    <row r="32580" spans="5:29" s="2" customFormat="1">
      <c r="E32580" s="120"/>
      <c r="M32580" s="120"/>
      <c r="N32580" s="120"/>
      <c r="U32580" s="121"/>
      <c r="V32580" s="122"/>
      <c r="W32580" s="123"/>
      <c r="AC32580" s="123"/>
    </row>
    <row r="32581" spans="5:29" s="2" customFormat="1">
      <c r="E32581" s="120"/>
      <c r="M32581" s="120"/>
      <c r="N32581" s="120"/>
      <c r="U32581" s="121"/>
      <c r="V32581" s="122"/>
      <c r="W32581" s="123"/>
      <c r="AC32581" s="123"/>
    </row>
    <row r="32582" spans="5:29" s="2" customFormat="1">
      <c r="E32582" s="120"/>
      <c r="M32582" s="120"/>
      <c r="N32582" s="120"/>
      <c r="U32582" s="121"/>
      <c r="V32582" s="122"/>
      <c r="W32582" s="123"/>
      <c r="AC32582" s="123"/>
    </row>
    <row r="32583" spans="5:29" s="2" customFormat="1">
      <c r="E32583" s="120"/>
      <c r="M32583" s="120"/>
      <c r="N32583" s="120"/>
      <c r="U32583" s="121"/>
      <c r="V32583" s="122"/>
      <c r="W32583" s="123"/>
      <c r="AC32583" s="123"/>
    </row>
    <row r="32584" spans="5:29" s="2" customFormat="1">
      <c r="E32584" s="120"/>
      <c r="M32584" s="120"/>
      <c r="N32584" s="120"/>
      <c r="U32584" s="121"/>
      <c r="V32584" s="122"/>
      <c r="W32584" s="123"/>
      <c r="AC32584" s="123"/>
    </row>
    <row r="32585" spans="5:29" s="2" customFormat="1">
      <c r="E32585" s="120"/>
      <c r="M32585" s="120"/>
      <c r="N32585" s="120"/>
      <c r="U32585" s="121"/>
      <c r="V32585" s="122"/>
      <c r="W32585" s="123"/>
      <c r="AC32585" s="123"/>
    </row>
    <row r="32586" spans="5:29" s="2" customFormat="1">
      <c r="E32586" s="120"/>
      <c r="M32586" s="120"/>
      <c r="N32586" s="120"/>
      <c r="U32586" s="121"/>
      <c r="V32586" s="122"/>
      <c r="W32586" s="123"/>
      <c r="AC32586" s="123"/>
    </row>
    <row r="32587" spans="5:29" s="2" customFormat="1">
      <c r="E32587" s="120"/>
      <c r="M32587" s="120"/>
      <c r="N32587" s="120"/>
      <c r="U32587" s="121"/>
      <c r="V32587" s="122"/>
      <c r="W32587" s="123"/>
      <c r="AC32587" s="123"/>
    </row>
    <row r="32588" spans="5:29" s="2" customFormat="1">
      <c r="E32588" s="120"/>
      <c r="M32588" s="120"/>
      <c r="N32588" s="120"/>
      <c r="U32588" s="121"/>
      <c r="V32588" s="122"/>
      <c r="W32588" s="123"/>
      <c r="AC32588" s="123"/>
    </row>
    <row r="32589" spans="5:29" s="2" customFormat="1">
      <c r="E32589" s="120"/>
      <c r="M32589" s="120"/>
      <c r="N32589" s="120"/>
      <c r="U32589" s="121"/>
      <c r="V32589" s="122"/>
      <c r="W32589" s="123"/>
      <c r="AC32589" s="123"/>
    </row>
    <row r="32590" spans="5:29" s="2" customFormat="1">
      <c r="E32590" s="120"/>
      <c r="M32590" s="120"/>
      <c r="N32590" s="120"/>
      <c r="U32590" s="121"/>
      <c r="V32590" s="122"/>
      <c r="W32590" s="123"/>
      <c r="AC32590" s="123"/>
    </row>
    <row r="32591" spans="5:29" s="2" customFormat="1">
      <c r="E32591" s="120"/>
      <c r="M32591" s="120"/>
      <c r="N32591" s="120"/>
      <c r="U32591" s="121"/>
      <c r="V32591" s="122"/>
      <c r="W32591" s="123"/>
      <c r="AC32591" s="123"/>
    </row>
    <row r="32592" spans="5:29" s="2" customFormat="1">
      <c r="E32592" s="120"/>
      <c r="M32592" s="120"/>
      <c r="N32592" s="120"/>
      <c r="U32592" s="121"/>
      <c r="V32592" s="122"/>
      <c r="W32592" s="123"/>
      <c r="AC32592" s="123"/>
    </row>
    <row r="32593" spans="5:29" s="2" customFormat="1">
      <c r="E32593" s="120"/>
      <c r="M32593" s="120"/>
      <c r="N32593" s="120"/>
      <c r="U32593" s="121"/>
      <c r="V32593" s="122"/>
      <c r="W32593" s="123"/>
      <c r="AC32593" s="123"/>
    </row>
    <row r="32594" spans="5:29" s="2" customFormat="1">
      <c r="E32594" s="120"/>
      <c r="M32594" s="120"/>
      <c r="N32594" s="120"/>
      <c r="U32594" s="121"/>
      <c r="V32594" s="122"/>
      <c r="W32594" s="123"/>
      <c r="AC32594" s="123"/>
    </row>
    <row r="32595" spans="5:29" s="2" customFormat="1">
      <c r="E32595" s="120"/>
      <c r="M32595" s="120"/>
      <c r="N32595" s="120"/>
      <c r="U32595" s="121"/>
      <c r="V32595" s="122"/>
      <c r="W32595" s="123"/>
      <c r="AC32595" s="123"/>
    </row>
    <row r="32596" spans="5:29" s="2" customFormat="1">
      <c r="E32596" s="120"/>
      <c r="M32596" s="120"/>
      <c r="N32596" s="120"/>
      <c r="U32596" s="121"/>
      <c r="V32596" s="122"/>
      <c r="W32596" s="123"/>
      <c r="AC32596" s="123"/>
    </row>
    <row r="32597" spans="5:29" s="2" customFormat="1">
      <c r="E32597" s="120"/>
      <c r="M32597" s="120"/>
      <c r="N32597" s="120"/>
      <c r="U32597" s="121"/>
      <c r="V32597" s="122"/>
      <c r="W32597" s="123"/>
      <c r="AC32597" s="123"/>
    </row>
    <row r="32598" spans="5:29" s="2" customFormat="1">
      <c r="E32598" s="120"/>
      <c r="M32598" s="120"/>
      <c r="N32598" s="120"/>
      <c r="U32598" s="121"/>
      <c r="V32598" s="122"/>
      <c r="W32598" s="123"/>
      <c r="AC32598" s="123"/>
    </row>
    <row r="32599" spans="5:29" s="2" customFormat="1">
      <c r="E32599" s="120"/>
      <c r="M32599" s="120"/>
      <c r="N32599" s="120"/>
      <c r="U32599" s="121"/>
      <c r="V32599" s="122"/>
      <c r="W32599" s="123"/>
      <c r="AC32599" s="123"/>
    </row>
    <row r="32600" spans="5:29" s="2" customFormat="1">
      <c r="E32600" s="120"/>
      <c r="M32600" s="120"/>
      <c r="N32600" s="120"/>
      <c r="U32600" s="121"/>
      <c r="V32600" s="122"/>
      <c r="W32600" s="123"/>
      <c r="AC32600" s="123"/>
    </row>
    <row r="32601" spans="5:29" s="2" customFormat="1">
      <c r="E32601" s="120"/>
      <c r="M32601" s="120"/>
      <c r="N32601" s="120"/>
      <c r="U32601" s="121"/>
      <c r="V32601" s="122"/>
      <c r="W32601" s="123"/>
      <c r="AC32601" s="123"/>
    </row>
    <row r="32602" spans="5:29" s="2" customFormat="1">
      <c r="E32602" s="120"/>
      <c r="M32602" s="120"/>
      <c r="N32602" s="120"/>
      <c r="U32602" s="121"/>
      <c r="V32602" s="122"/>
      <c r="W32602" s="123"/>
      <c r="AC32602" s="123"/>
    </row>
    <row r="32603" spans="5:29" s="2" customFormat="1">
      <c r="E32603" s="120"/>
      <c r="M32603" s="120"/>
      <c r="N32603" s="120"/>
      <c r="U32603" s="121"/>
      <c r="V32603" s="122"/>
      <c r="W32603" s="123"/>
      <c r="AC32603" s="123"/>
    </row>
    <row r="32604" spans="5:29" s="2" customFormat="1">
      <c r="E32604" s="120"/>
      <c r="M32604" s="120"/>
      <c r="N32604" s="120"/>
      <c r="U32604" s="121"/>
      <c r="V32604" s="122"/>
      <c r="W32604" s="123"/>
      <c r="AC32604" s="123"/>
    </row>
    <row r="32605" spans="5:29" s="2" customFormat="1">
      <c r="E32605" s="120"/>
      <c r="M32605" s="120"/>
      <c r="N32605" s="120"/>
      <c r="U32605" s="121"/>
      <c r="V32605" s="122"/>
      <c r="W32605" s="123"/>
      <c r="AC32605" s="123"/>
    </row>
    <row r="32606" spans="5:29" s="2" customFormat="1">
      <c r="E32606" s="120"/>
      <c r="M32606" s="120"/>
      <c r="N32606" s="120"/>
      <c r="U32606" s="121"/>
      <c r="V32606" s="122"/>
      <c r="W32606" s="123"/>
      <c r="AC32606" s="123"/>
    </row>
    <row r="32607" spans="5:29" s="2" customFormat="1">
      <c r="E32607" s="120"/>
      <c r="M32607" s="120"/>
      <c r="N32607" s="120"/>
      <c r="U32607" s="121"/>
      <c r="V32607" s="122"/>
      <c r="W32607" s="123"/>
      <c r="AC32607" s="123"/>
    </row>
    <row r="32608" spans="5:29" s="2" customFormat="1">
      <c r="E32608" s="120"/>
      <c r="M32608" s="120"/>
      <c r="N32608" s="120"/>
      <c r="U32608" s="121"/>
      <c r="V32608" s="122"/>
      <c r="W32608" s="123"/>
      <c r="AC32608" s="123"/>
    </row>
    <row r="32609" spans="5:29" s="2" customFormat="1">
      <c r="E32609" s="120"/>
      <c r="M32609" s="120"/>
      <c r="N32609" s="120"/>
      <c r="U32609" s="121"/>
      <c r="V32609" s="122"/>
      <c r="W32609" s="123"/>
      <c r="AC32609" s="123"/>
    </row>
    <row r="32610" spans="5:29" s="2" customFormat="1">
      <c r="E32610" s="120"/>
      <c r="M32610" s="120"/>
      <c r="N32610" s="120"/>
      <c r="U32610" s="121"/>
      <c r="V32610" s="122"/>
      <c r="W32610" s="123"/>
      <c r="AC32610" s="123"/>
    </row>
    <row r="32611" spans="5:29" s="2" customFormat="1">
      <c r="E32611" s="120"/>
      <c r="M32611" s="120"/>
      <c r="N32611" s="120"/>
      <c r="U32611" s="121"/>
      <c r="V32611" s="122"/>
      <c r="W32611" s="123"/>
      <c r="AC32611" s="123"/>
    </row>
    <row r="32612" spans="5:29" s="2" customFormat="1">
      <c r="E32612" s="120"/>
      <c r="M32612" s="120"/>
      <c r="N32612" s="120"/>
      <c r="U32612" s="121"/>
      <c r="V32612" s="122"/>
      <c r="W32612" s="123"/>
      <c r="AC32612" s="123"/>
    </row>
    <row r="32613" spans="5:29" s="2" customFormat="1">
      <c r="E32613" s="120"/>
      <c r="M32613" s="120"/>
      <c r="N32613" s="120"/>
      <c r="U32613" s="121"/>
      <c r="V32613" s="122"/>
      <c r="W32613" s="123"/>
      <c r="AC32613" s="123"/>
    </row>
    <row r="32614" spans="5:29" s="2" customFormat="1">
      <c r="E32614" s="120"/>
      <c r="M32614" s="120"/>
      <c r="N32614" s="120"/>
      <c r="U32614" s="121"/>
      <c r="V32614" s="122"/>
      <c r="W32614" s="123"/>
      <c r="AC32614" s="123"/>
    </row>
    <row r="32615" spans="5:29" s="2" customFormat="1">
      <c r="E32615" s="120"/>
      <c r="M32615" s="120"/>
      <c r="N32615" s="120"/>
      <c r="U32615" s="121"/>
      <c r="V32615" s="122"/>
      <c r="W32615" s="123"/>
      <c r="AC32615" s="123"/>
    </row>
    <row r="32616" spans="5:29" s="2" customFormat="1">
      <c r="E32616" s="120"/>
      <c r="M32616" s="120"/>
      <c r="N32616" s="120"/>
      <c r="U32616" s="121"/>
      <c r="V32616" s="122"/>
      <c r="W32616" s="123"/>
      <c r="AC32616" s="123"/>
    </row>
    <row r="32617" spans="5:29" s="2" customFormat="1">
      <c r="E32617" s="120"/>
      <c r="M32617" s="120"/>
      <c r="N32617" s="120"/>
      <c r="U32617" s="121"/>
      <c r="V32617" s="122"/>
      <c r="W32617" s="123"/>
      <c r="AC32617" s="123"/>
    </row>
    <row r="32618" spans="5:29" s="2" customFormat="1">
      <c r="E32618" s="120"/>
      <c r="M32618" s="120"/>
      <c r="N32618" s="120"/>
      <c r="U32618" s="121"/>
      <c r="V32618" s="122"/>
      <c r="W32618" s="123"/>
      <c r="AC32618" s="123"/>
    </row>
    <row r="32619" spans="5:29" s="2" customFormat="1">
      <c r="E32619" s="120"/>
      <c r="M32619" s="120"/>
      <c r="N32619" s="120"/>
      <c r="U32619" s="121"/>
      <c r="V32619" s="122"/>
      <c r="W32619" s="123"/>
      <c r="AC32619" s="123"/>
    </row>
    <row r="32620" spans="5:29" s="2" customFormat="1">
      <c r="E32620" s="120"/>
      <c r="M32620" s="120"/>
      <c r="N32620" s="120"/>
      <c r="U32620" s="121"/>
      <c r="V32620" s="122"/>
      <c r="W32620" s="123"/>
      <c r="AC32620" s="123"/>
    </row>
    <row r="32621" spans="5:29" s="2" customFormat="1">
      <c r="E32621" s="120"/>
      <c r="M32621" s="120"/>
      <c r="N32621" s="120"/>
      <c r="U32621" s="121"/>
      <c r="V32621" s="122"/>
      <c r="W32621" s="123"/>
      <c r="AC32621" s="123"/>
    </row>
    <row r="32622" spans="5:29" s="2" customFormat="1">
      <c r="E32622" s="120"/>
      <c r="M32622" s="120"/>
      <c r="N32622" s="120"/>
      <c r="U32622" s="121"/>
      <c r="V32622" s="122"/>
      <c r="W32622" s="123"/>
      <c r="AC32622" s="123"/>
    </row>
    <row r="32623" spans="5:29" s="2" customFormat="1">
      <c r="E32623" s="120"/>
      <c r="M32623" s="120"/>
      <c r="N32623" s="120"/>
      <c r="U32623" s="121"/>
      <c r="V32623" s="122"/>
      <c r="W32623" s="123"/>
      <c r="AC32623" s="123"/>
    </row>
    <row r="32624" spans="5:29" s="2" customFormat="1">
      <c r="E32624" s="120"/>
      <c r="M32624" s="120"/>
      <c r="N32624" s="120"/>
      <c r="U32624" s="121"/>
      <c r="V32624" s="122"/>
      <c r="W32624" s="123"/>
      <c r="AC32624" s="123"/>
    </row>
    <row r="32625" spans="5:29" s="2" customFormat="1">
      <c r="E32625" s="120"/>
      <c r="M32625" s="120"/>
      <c r="N32625" s="120"/>
      <c r="U32625" s="121"/>
      <c r="V32625" s="122"/>
      <c r="W32625" s="123"/>
      <c r="AC32625" s="123"/>
    </row>
    <row r="32626" spans="5:29" s="2" customFormat="1">
      <c r="E32626" s="120"/>
      <c r="M32626" s="120"/>
      <c r="N32626" s="120"/>
      <c r="U32626" s="121"/>
      <c r="V32626" s="122"/>
      <c r="W32626" s="123"/>
      <c r="AC32626" s="123"/>
    </row>
    <row r="32627" spans="5:29" s="2" customFormat="1">
      <c r="E32627" s="120"/>
      <c r="M32627" s="120"/>
      <c r="N32627" s="120"/>
      <c r="U32627" s="121"/>
      <c r="V32627" s="122"/>
      <c r="W32627" s="123"/>
      <c r="AC32627" s="123"/>
    </row>
    <row r="32628" spans="5:29" s="2" customFormat="1">
      <c r="E32628" s="120"/>
      <c r="M32628" s="120"/>
      <c r="N32628" s="120"/>
      <c r="U32628" s="121"/>
      <c r="V32628" s="122"/>
      <c r="W32628" s="123"/>
      <c r="AC32628" s="123"/>
    </row>
    <row r="32629" spans="5:29" s="2" customFormat="1">
      <c r="E32629" s="120"/>
      <c r="M32629" s="120"/>
      <c r="N32629" s="120"/>
      <c r="U32629" s="121"/>
      <c r="V32629" s="122"/>
      <c r="W32629" s="123"/>
      <c r="AC32629" s="123"/>
    </row>
    <row r="32630" spans="5:29" s="2" customFormat="1">
      <c r="E32630" s="120"/>
      <c r="M32630" s="120"/>
      <c r="N32630" s="120"/>
      <c r="U32630" s="121"/>
      <c r="V32630" s="122"/>
      <c r="W32630" s="123"/>
      <c r="AC32630" s="123"/>
    </row>
    <row r="32631" spans="5:29" s="2" customFormat="1">
      <c r="E32631" s="120"/>
      <c r="M32631" s="120"/>
      <c r="N32631" s="120"/>
      <c r="U32631" s="121"/>
      <c r="V32631" s="122"/>
      <c r="W32631" s="123"/>
      <c r="AC32631" s="123"/>
    </row>
    <row r="32632" spans="5:29" s="2" customFormat="1">
      <c r="E32632" s="120"/>
      <c r="M32632" s="120"/>
      <c r="N32632" s="120"/>
      <c r="U32632" s="121"/>
      <c r="V32632" s="122"/>
      <c r="W32632" s="123"/>
      <c r="AC32632" s="123"/>
    </row>
    <row r="32633" spans="5:29" s="2" customFormat="1">
      <c r="E32633" s="120"/>
      <c r="M32633" s="120"/>
      <c r="N32633" s="120"/>
      <c r="U32633" s="121"/>
      <c r="V32633" s="122"/>
      <c r="W32633" s="123"/>
      <c r="AC32633" s="123"/>
    </row>
    <row r="32634" spans="5:29" s="2" customFormat="1">
      <c r="E32634" s="120"/>
      <c r="M32634" s="120"/>
      <c r="N32634" s="120"/>
      <c r="U32634" s="121"/>
      <c r="V32634" s="122"/>
      <c r="W32634" s="123"/>
      <c r="AC32634" s="123"/>
    </row>
    <row r="32635" spans="5:29" s="2" customFormat="1">
      <c r="E32635" s="120"/>
      <c r="M32635" s="120"/>
      <c r="N32635" s="120"/>
      <c r="U32635" s="121"/>
      <c r="V32635" s="122"/>
      <c r="W32635" s="123"/>
      <c r="AC32635" s="123"/>
    </row>
    <row r="32636" spans="5:29" s="2" customFormat="1">
      <c r="E32636" s="120"/>
      <c r="M32636" s="120"/>
      <c r="N32636" s="120"/>
      <c r="U32636" s="121"/>
      <c r="V32636" s="122"/>
      <c r="W32636" s="123"/>
      <c r="AC32636" s="123"/>
    </row>
    <row r="32637" spans="5:29" s="2" customFormat="1">
      <c r="E32637" s="120"/>
      <c r="M32637" s="120"/>
      <c r="N32637" s="120"/>
      <c r="U32637" s="121"/>
      <c r="V32637" s="122"/>
      <c r="W32637" s="123"/>
      <c r="AC32637" s="123"/>
    </row>
    <row r="32638" spans="5:29" s="2" customFormat="1">
      <c r="E32638" s="120"/>
      <c r="M32638" s="120"/>
      <c r="N32638" s="120"/>
      <c r="U32638" s="121"/>
      <c r="V32638" s="122"/>
      <c r="W32638" s="123"/>
      <c r="AC32638" s="123"/>
    </row>
    <row r="32639" spans="5:29" s="2" customFormat="1">
      <c r="E32639" s="120"/>
      <c r="M32639" s="120"/>
      <c r="N32639" s="120"/>
      <c r="U32639" s="121"/>
      <c r="V32639" s="122"/>
      <c r="W32639" s="123"/>
      <c r="AC32639" s="123"/>
    </row>
    <row r="32640" spans="5:29" s="2" customFormat="1">
      <c r="E32640" s="120"/>
      <c r="M32640" s="120"/>
      <c r="N32640" s="120"/>
      <c r="U32640" s="121"/>
      <c r="V32640" s="122"/>
      <c r="W32640" s="123"/>
      <c r="AC32640" s="123"/>
    </row>
    <row r="32641" spans="5:29" s="2" customFormat="1">
      <c r="E32641" s="120"/>
      <c r="M32641" s="120"/>
      <c r="N32641" s="120"/>
      <c r="U32641" s="121"/>
      <c r="V32641" s="122"/>
      <c r="W32641" s="123"/>
      <c r="AC32641" s="123"/>
    </row>
    <row r="32642" spans="5:29" s="2" customFormat="1">
      <c r="E32642" s="120"/>
      <c r="M32642" s="120"/>
      <c r="N32642" s="120"/>
      <c r="U32642" s="121"/>
      <c r="V32642" s="122"/>
      <c r="W32642" s="123"/>
      <c r="AC32642" s="123"/>
    </row>
    <row r="32643" spans="5:29" s="2" customFormat="1">
      <c r="E32643" s="120"/>
      <c r="M32643" s="120"/>
      <c r="N32643" s="120"/>
      <c r="U32643" s="121"/>
      <c r="V32643" s="122"/>
      <c r="W32643" s="123"/>
      <c r="AC32643" s="123"/>
    </row>
    <row r="32644" spans="5:29" s="2" customFormat="1">
      <c r="E32644" s="120"/>
      <c r="M32644" s="120"/>
      <c r="N32644" s="120"/>
      <c r="U32644" s="121"/>
      <c r="V32644" s="122"/>
      <c r="W32644" s="123"/>
      <c r="AC32644" s="123"/>
    </row>
    <row r="32645" spans="5:29" s="2" customFormat="1">
      <c r="E32645" s="120"/>
      <c r="M32645" s="120"/>
      <c r="N32645" s="120"/>
      <c r="U32645" s="121"/>
      <c r="V32645" s="122"/>
      <c r="W32645" s="123"/>
      <c r="AC32645" s="123"/>
    </row>
    <row r="32646" spans="5:29" s="2" customFormat="1">
      <c r="E32646" s="120"/>
      <c r="M32646" s="120"/>
      <c r="N32646" s="120"/>
      <c r="U32646" s="121"/>
      <c r="V32646" s="122"/>
      <c r="W32646" s="123"/>
      <c r="AC32646" s="123"/>
    </row>
    <row r="32647" spans="5:29" s="2" customFormat="1">
      <c r="E32647" s="120"/>
      <c r="M32647" s="120"/>
      <c r="N32647" s="120"/>
      <c r="U32647" s="121"/>
      <c r="V32647" s="122"/>
      <c r="W32647" s="123"/>
      <c r="AC32647" s="123"/>
    </row>
    <row r="32648" spans="5:29" s="2" customFormat="1">
      <c r="E32648" s="120"/>
      <c r="M32648" s="120"/>
      <c r="N32648" s="120"/>
      <c r="U32648" s="121"/>
      <c r="V32648" s="122"/>
      <c r="W32648" s="123"/>
      <c r="AC32648" s="123"/>
    </row>
    <row r="32649" spans="5:29" s="2" customFormat="1">
      <c r="E32649" s="120"/>
      <c r="M32649" s="120"/>
      <c r="N32649" s="120"/>
      <c r="U32649" s="121"/>
      <c r="V32649" s="122"/>
      <c r="W32649" s="123"/>
      <c r="AC32649" s="123"/>
    </row>
    <row r="32650" spans="5:29" s="2" customFormat="1">
      <c r="E32650" s="120"/>
      <c r="M32650" s="120"/>
      <c r="N32650" s="120"/>
      <c r="U32650" s="121"/>
      <c r="V32650" s="122"/>
      <c r="W32650" s="123"/>
      <c r="AC32650" s="123"/>
    </row>
    <row r="32651" spans="5:29" s="2" customFormat="1">
      <c r="E32651" s="120"/>
      <c r="M32651" s="120"/>
      <c r="N32651" s="120"/>
      <c r="U32651" s="121"/>
      <c r="V32651" s="122"/>
      <c r="W32651" s="123"/>
      <c r="AC32651" s="123"/>
    </row>
    <row r="32652" spans="5:29" s="2" customFormat="1">
      <c r="E32652" s="120"/>
      <c r="M32652" s="120"/>
      <c r="N32652" s="120"/>
      <c r="U32652" s="121"/>
      <c r="V32652" s="122"/>
      <c r="W32652" s="123"/>
      <c r="AC32652" s="123"/>
    </row>
    <row r="32653" spans="5:29" s="2" customFormat="1">
      <c r="E32653" s="120"/>
      <c r="M32653" s="120"/>
      <c r="N32653" s="120"/>
      <c r="U32653" s="121"/>
      <c r="V32653" s="122"/>
      <c r="W32653" s="123"/>
      <c r="AC32653" s="123"/>
    </row>
    <row r="32654" spans="5:29" s="2" customFormat="1">
      <c r="E32654" s="120"/>
      <c r="M32654" s="120"/>
      <c r="N32654" s="120"/>
      <c r="U32654" s="121"/>
      <c r="V32654" s="122"/>
      <c r="W32654" s="123"/>
      <c r="AC32654" s="123"/>
    </row>
    <row r="32655" spans="5:29" s="2" customFormat="1">
      <c r="E32655" s="120"/>
      <c r="M32655" s="120"/>
      <c r="N32655" s="120"/>
      <c r="U32655" s="121"/>
      <c r="V32655" s="122"/>
      <c r="W32655" s="123"/>
      <c r="AC32655" s="123"/>
    </row>
    <row r="32656" spans="5:29" s="2" customFormat="1">
      <c r="E32656" s="120"/>
      <c r="M32656" s="120"/>
      <c r="N32656" s="120"/>
      <c r="U32656" s="121"/>
      <c r="V32656" s="122"/>
      <c r="W32656" s="123"/>
      <c r="AC32656" s="123"/>
    </row>
    <row r="32657" spans="5:29" s="2" customFormat="1">
      <c r="E32657" s="120"/>
      <c r="M32657" s="120"/>
      <c r="N32657" s="120"/>
      <c r="U32657" s="121"/>
      <c r="V32657" s="122"/>
      <c r="W32657" s="123"/>
      <c r="AC32657" s="123"/>
    </row>
    <row r="32658" spans="5:29" s="2" customFormat="1">
      <c r="E32658" s="120"/>
      <c r="M32658" s="120"/>
      <c r="N32658" s="120"/>
      <c r="U32658" s="121"/>
      <c r="V32658" s="122"/>
      <c r="W32658" s="123"/>
      <c r="AC32658" s="123"/>
    </row>
    <row r="32659" spans="5:29" s="2" customFormat="1">
      <c r="E32659" s="120"/>
      <c r="M32659" s="120"/>
      <c r="N32659" s="120"/>
      <c r="U32659" s="121"/>
      <c r="V32659" s="122"/>
      <c r="W32659" s="123"/>
      <c r="AC32659" s="123"/>
    </row>
    <row r="32660" spans="5:29" s="2" customFormat="1">
      <c r="E32660" s="120"/>
      <c r="M32660" s="120"/>
      <c r="N32660" s="120"/>
      <c r="U32660" s="121"/>
      <c r="V32660" s="122"/>
      <c r="W32660" s="123"/>
      <c r="AC32660" s="123"/>
    </row>
    <row r="32661" spans="5:29" s="2" customFormat="1">
      <c r="E32661" s="120"/>
      <c r="M32661" s="120"/>
      <c r="N32661" s="120"/>
      <c r="U32661" s="121"/>
      <c r="V32661" s="122"/>
      <c r="W32661" s="123"/>
      <c r="AC32661" s="123"/>
    </row>
    <row r="32662" spans="5:29" s="2" customFormat="1">
      <c r="E32662" s="120"/>
      <c r="M32662" s="120"/>
      <c r="N32662" s="120"/>
      <c r="U32662" s="121"/>
      <c r="V32662" s="122"/>
      <c r="W32662" s="123"/>
      <c r="AC32662" s="123"/>
    </row>
    <row r="32663" spans="5:29" s="2" customFormat="1">
      <c r="E32663" s="120"/>
      <c r="M32663" s="120"/>
      <c r="N32663" s="120"/>
      <c r="U32663" s="121"/>
      <c r="V32663" s="122"/>
      <c r="W32663" s="123"/>
      <c r="AC32663" s="123"/>
    </row>
    <row r="32664" spans="5:29" s="2" customFormat="1">
      <c r="E32664" s="120"/>
      <c r="M32664" s="120"/>
      <c r="N32664" s="120"/>
      <c r="U32664" s="121"/>
      <c r="V32664" s="122"/>
      <c r="W32664" s="123"/>
      <c r="AC32664" s="123"/>
    </row>
    <row r="32665" spans="5:29" s="2" customFormat="1">
      <c r="E32665" s="120"/>
      <c r="M32665" s="120"/>
      <c r="N32665" s="120"/>
      <c r="U32665" s="121"/>
      <c r="V32665" s="122"/>
      <c r="W32665" s="123"/>
      <c r="AC32665" s="123"/>
    </row>
    <row r="32666" spans="5:29" s="2" customFormat="1">
      <c r="E32666" s="120"/>
      <c r="M32666" s="120"/>
      <c r="N32666" s="120"/>
      <c r="U32666" s="121"/>
      <c r="V32666" s="122"/>
      <c r="W32666" s="123"/>
      <c r="AC32666" s="123"/>
    </row>
    <row r="32667" spans="5:29" s="2" customFormat="1">
      <c r="E32667" s="120"/>
      <c r="M32667" s="120"/>
      <c r="N32667" s="120"/>
      <c r="U32667" s="121"/>
      <c r="V32667" s="122"/>
      <c r="W32667" s="123"/>
      <c r="AC32667" s="123"/>
    </row>
    <row r="32668" spans="5:29" s="2" customFormat="1">
      <c r="E32668" s="120"/>
      <c r="M32668" s="120"/>
      <c r="N32668" s="120"/>
      <c r="U32668" s="121"/>
      <c r="V32668" s="122"/>
      <c r="W32668" s="123"/>
      <c r="AC32668" s="123"/>
    </row>
    <row r="32669" spans="5:29" s="2" customFormat="1">
      <c r="E32669" s="120"/>
      <c r="M32669" s="120"/>
      <c r="N32669" s="120"/>
      <c r="U32669" s="121"/>
      <c r="V32669" s="122"/>
      <c r="W32669" s="123"/>
      <c r="AC32669" s="123"/>
    </row>
    <row r="32670" spans="5:29" s="2" customFormat="1">
      <c r="E32670" s="120"/>
      <c r="M32670" s="120"/>
      <c r="N32670" s="120"/>
      <c r="U32670" s="121"/>
      <c r="V32670" s="122"/>
      <c r="W32670" s="123"/>
      <c r="AC32670" s="123"/>
    </row>
    <row r="32671" spans="5:29" s="2" customFormat="1">
      <c r="E32671" s="120"/>
      <c r="M32671" s="120"/>
      <c r="N32671" s="120"/>
      <c r="U32671" s="121"/>
      <c r="V32671" s="122"/>
      <c r="W32671" s="123"/>
      <c r="AC32671" s="123"/>
    </row>
    <row r="32672" spans="5:29" s="2" customFormat="1">
      <c r="E32672" s="120"/>
      <c r="M32672" s="120"/>
      <c r="N32672" s="120"/>
      <c r="U32672" s="121"/>
      <c r="V32672" s="122"/>
      <c r="W32672" s="123"/>
      <c r="AC32672" s="123"/>
    </row>
    <row r="32673" spans="5:29" s="2" customFormat="1">
      <c r="E32673" s="120"/>
      <c r="M32673" s="120"/>
      <c r="N32673" s="120"/>
      <c r="U32673" s="121"/>
      <c r="V32673" s="122"/>
      <c r="W32673" s="123"/>
      <c r="AC32673" s="123"/>
    </row>
    <row r="32674" spans="5:29" s="2" customFormat="1">
      <c r="E32674" s="120"/>
      <c r="M32674" s="120"/>
      <c r="N32674" s="120"/>
      <c r="U32674" s="121"/>
      <c r="V32674" s="122"/>
      <c r="W32674" s="123"/>
      <c r="AC32674" s="123"/>
    </row>
    <row r="32675" spans="5:29" s="2" customFormat="1">
      <c r="E32675" s="120"/>
      <c r="M32675" s="120"/>
      <c r="N32675" s="120"/>
      <c r="U32675" s="121"/>
      <c r="V32675" s="122"/>
      <c r="W32675" s="123"/>
      <c r="AC32675" s="123"/>
    </row>
    <row r="32676" spans="5:29" s="2" customFormat="1">
      <c r="E32676" s="120"/>
      <c r="M32676" s="120"/>
      <c r="N32676" s="120"/>
      <c r="U32676" s="121"/>
      <c r="V32676" s="122"/>
      <c r="W32676" s="123"/>
      <c r="AC32676" s="123"/>
    </row>
    <row r="32677" spans="5:29" s="2" customFormat="1">
      <c r="E32677" s="120"/>
      <c r="M32677" s="120"/>
      <c r="N32677" s="120"/>
      <c r="U32677" s="121"/>
      <c r="V32677" s="122"/>
      <c r="W32677" s="123"/>
      <c r="AC32677" s="123"/>
    </row>
    <row r="32678" spans="5:29" s="2" customFormat="1">
      <c r="E32678" s="120"/>
      <c r="M32678" s="120"/>
      <c r="N32678" s="120"/>
      <c r="U32678" s="121"/>
      <c r="V32678" s="122"/>
      <c r="W32678" s="123"/>
      <c r="AC32678" s="123"/>
    </row>
    <row r="32679" spans="5:29" s="2" customFormat="1">
      <c r="E32679" s="120"/>
      <c r="M32679" s="120"/>
      <c r="N32679" s="120"/>
      <c r="U32679" s="121"/>
      <c r="V32679" s="122"/>
      <c r="W32679" s="123"/>
      <c r="AC32679" s="123"/>
    </row>
    <row r="32680" spans="5:29" s="2" customFormat="1">
      <c r="E32680" s="120"/>
      <c r="M32680" s="120"/>
      <c r="N32680" s="120"/>
      <c r="U32680" s="121"/>
      <c r="V32680" s="122"/>
      <c r="W32680" s="123"/>
      <c r="AC32680" s="123"/>
    </row>
    <row r="32681" spans="5:29" s="2" customFormat="1">
      <c r="E32681" s="120"/>
      <c r="M32681" s="120"/>
      <c r="N32681" s="120"/>
      <c r="U32681" s="121"/>
      <c r="V32681" s="122"/>
      <c r="W32681" s="123"/>
      <c r="AC32681" s="123"/>
    </row>
    <row r="32682" spans="5:29" s="2" customFormat="1">
      <c r="E32682" s="120"/>
      <c r="M32682" s="120"/>
      <c r="N32682" s="120"/>
      <c r="U32682" s="121"/>
      <c r="V32682" s="122"/>
      <c r="W32682" s="123"/>
      <c r="AC32682" s="123"/>
    </row>
    <row r="32683" spans="5:29" s="2" customFormat="1">
      <c r="E32683" s="120"/>
      <c r="M32683" s="120"/>
      <c r="N32683" s="120"/>
      <c r="U32683" s="121"/>
      <c r="V32683" s="122"/>
      <c r="W32683" s="123"/>
      <c r="AC32683" s="123"/>
    </row>
    <row r="32684" spans="5:29" s="2" customFormat="1">
      <c r="E32684" s="120"/>
      <c r="M32684" s="120"/>
      <c r="N32684" s="120"/>
      <c r="U32684" s="121"/>
      <c r="V32684" s="122"/>
      <c r="W32684" s="123"/>
      <c r="AC32684" s="123"/>
    </row>
    <row r="32685" spans="5:29" s="2" customFormat="1">
      <c r="E32685" s="120"/>
      <c r="M32685" s="120"/>
      <c r="N32685" s="120"/>
      <c r="U32685" s="121"/>
      <c r="V32685" s="122"/>
      <c r="W32685" s="123"/>
      <c r="AC32685" s="123"/>
    </row>
    <row r="32686" spans="5:29" s="2" customFormat="1">
      <c r="E32686" s="120"/>
      <c r="M32686" s="120"/>
      <c r="N32686" s="120"/>
      <c r="U32686" s="121"/>
      <c r="V32686" s="122"/>
      <c r="W32686" s="123"/>
      <c r="AC32686" s="123"/>
    </row>
    <row r="32687" spans="5:29" s="2" customFormat="1">
      <c r="E32687" s="120"/>
      <c r="M32687" s="120"/>
      <c r="N32687" s="120"/>
      <c r="U32687" s="121"/>
      <c r="V32687" s="122"/>
      <c r="W32687" s="123"/>
      <c r="AC32687" s="123"/>
    </row>
    <row r="32688" spans="5:29" s="2" customFormat="1">
      <c r="E32688" s="120"/>
      <c r="M32688" s="120"/>
      <c r="N32688" s="120"/>
      <c r="U32688" s="121"/>
      <c r="V32688" s="122"/>
      <c r="W32688" s="123"/>
      <c r="AC32688" s="123"/>
    </row>
    <row r="32689" spans="5:29" s="2" customFormat="1">
      <c r="E32689" s="120"/>
      <c r="M32689" s="120"/>
      <c r="N32689" s="120"/>
      <c r="U32689" s="121"/>
      <c r="V32689" s="122"/>
      <c r="W32689" s="123"/>
      <c r="AC32689" s="123"/>
    </row>
    <row r="32690" spans="5:29" s="2" customFormat="1">
      <c r="E32690" s="120"/>
      <c r="M32690" s="120"/>
      <c r="N32690" s="120"/>
      <c r="U32690" s="121"/>
      <c r="V32690" s="122"/>
      <c r="W32690" s="123"/>
      <c r="AC32690" s="123"/>
    </row>
    <row r="32691" spans="5:29" s="2" customFormat="1">
      <c r="E32691" s="120"/>
      <c r="M32691" s="120"/>
      <c r="N32691" s="120"/>
      <c r="U32691" s="121"/>
      <c r="V32691" s="122"/>
      <c r="W32691" s="123"/>
      <c r="AC32691" s="123"/>
    </row>
    <row r="32692" spans="5:29" s="2" customFormat="1">
      <c r="E32692" s="120"/>
      <c r="M32692" s="120"/>
      <c r="N32692" s="120"/>
      <c r="U32692" s="121"/>
      <c r="V32692" s="122"/>
      <c r="W32692" s="123"/>
      <c r="AC32692" s="123"/>
    </row>
    <row r="32693" spans="5:29" s="2" customFormat="1">
      <c r="E32693" s="120"/>
      <c r="M32693" s="120"/>
      <c r="N32693" s="120"/>
      <c r="U32693" s="121"/>
      <c r="V32693" s="122"/>
      <c r="W32693" s="123"/>
      <c r="AC32693" s="123"/>
    </row>
    <row r="32694" spans="5:29" s="2" customFormat="1">
      <c r="E32694" s="120"/>
      <c r="M32694" s="120"/>
      <c r="N32694" s="120"/>
      <c r="U32694" s="121"/>
      <c r="V32694" s="122"/>
      <c r="W32694" s="123"/>
      <c r="AC32694" s="123"/>
    </row>
    <row r="32695" spans="5:29" s="2" customFormat="1">
      <c r="E32695" s="120"/>
      <c r="M32695" s="120"/>
      <c r="N32695" s="120"/>
      <c r="U32695" s="121"/>
      <c r="V32695" s="122"/>
      <c r="W32695" s="123"/>
      <c r="AC32695" s="123"/>
    </row>
    <row r="32696" spans="5:29" s="2" customFormat="1">
      <c r="E32696" s="120"/>
      <c r="M32696" s="120"/>
      <c r="N32696" s="120"/>
      <c r="U32696" s="121"/>
      <c r="V32696" s="122"/>
      <c r="W32696" s="123"/>
      <c r="AC32696" s="123"/>
    </row>
    <row r="32697" spans="5:29" s="2" customFormat="1">
      <c r="E32697" s="120"/>
      <c r="M32697" s="120"/>
      <c r="N32697" s="120"/>
      <c r="U32697" s="121"/>
      <c r="V32697" s="122"/>
      <c r="W32697" s="123"/>
      <c r="AC32697" s="123"/>
    </row>
    <row r="32698" spans="5:29" s="2" customFormat="1">
      <c r="E32698" s="120"/>
      <c r="M32698" s="120"/>
      <c r="N32698" s="120"/>
      <c r="U32698" s="121"/>
      <c r="V32698" s="122"/>
      <c r="W32698" s="123"/>
      <c r="AC32698" s="123"/>
    </row>
    <row r="32699" spans="5:29" s="2" customFormat="1">
      <c r="E32699" s="120"/>
      <c r="M32699" s="120"/>
      <c r="N32699" s="120"/>
      <c r="U32699" s="121"/>
      <c r="V32699" s="122"/>
      <c r="W32699" s="123"/>
      <c r="AC32699" s="123"/>
    </row>
    <row r="32700" spans="5:29" s="2" customFormat="1">
      <c r="E32700" s="120"/>
      <c r="M32700" s="120"/>
      <c r="N32700" s="120"/>
      <c r="U32700" s="121"/>
      <c r="V32700" s="122"/>
      <c r="W32700" s="123"/>
      <c r="AC32700" s="123"/>
    </row>
    <row r="32701" spans="5:29" s="2" customFormat="1">
      <c r="E32701" s="120"/>
      <c r="M32701" s="120"/>
      <c r="N32701" s="120"/>
      <c r="U32701" s="121"/>
      <c r="V32701" s="122"/>
      <c r="W32701" s="123"/>
      <c r="AC32701" s="123"/>
    </row>
    <row r="32702" spans="5:29" s="2" customFormat="1">
      <c r="E32702" s="120"/>
      <c r="M32702" s="120"/>
      <c r="N32702" s="120"/>
      <c r="U32702" s="121"/>
      <c r="V32702" s="122"/>
      <c r="W32702" s="123"/>
      <c r="AC32702" s="123"/>
    </row>
    <row r="32703" spans="5:29" s="2" customFormat="1">
      <c r="E32703" s="120"/>
      <c r="M32703" s="120"/>
      <c r="N32703" s="120"/>
      <c r="U32703" s="121"/>
      <c r="V32703" s="122"/>
      <c r="W32703" s="123"/>
      <c r="AC32703" s="123"/>
    </row>
    <row r="32704" spans="5:29" s="2" customFormat="1">
      <c r="E32704" s="120"/>
      <c r="M32704" s="120"/>
      <c r="N32704" s="120"/>
      <c r="U32704" s="121"/>
      <c r="V32704" s="122"/>
      <c r="W32704" s="123"/>
      <c r="AC32704" s="123"/>
    </row>
    <row r="32705" spans="5:29" s="2" customFormat="1">
      <c r="E32705" s="120"/>
      <c r="M32705" s="120"/>
      <c r="N32705" s="120"/>
      <c r="U32705" s="121"/>
      <c r="V32705" s="122"/>
      <c r="W32705" s="123"/>
      <c r="AC32705" s="123"/>
    </row>
    <row r="32706" spans="5:29" s="2" customFormat="1">
      <c r="E32706" s="120"/>
      <c r="M32706" s="120"/>
      <c r="N32706" s="120"/>
      <c r="U32706" s="121"/>
      <c r="V32706" s="122"/>
      <c r="W32706" s="123"/>
      <c r="AC32706" s="123"/>
    </row>
    <row r="32707" spans="5:29" s="2" customFormat="1">
      <c r="E32707" s="120"/>
      <c r="M32707" s="120"/>
      <c r="N32707" s="120"/>
      <c r="U32707" s="121"/>
      <c r="V32707" s="122"/>
      <c r="W32707" s="123"/>
      <c r="AC32707" s="123"/>
    </row>
    <row r="32708" spans="5:29" s="2" customFormat="1">
      <c r="E32708" s="120"/>
      <c r="M32708" s="120"/>
      <c r="N32708" s="120"/>
      <c r="U32708" s="121"/>
      <c r="V32708" s="122"/>
      <c r="W32708" s="123"/>
      <c r="AC32708" s="123"/>
    </row>
    <row r="32709" spans="5:29" s="2" customFormat="1">
      <c r="E32709" s="120"/>
      <c r="M32709" s="120"/>
      <c r="N32709" s="120"/>
      <c r="U32709" s="121"/>
      <c r="V32709" s="122"/>
      <c r="W32709" s="123"/>
      <c r="AC32709" s="123"/>
    </row>
    <row r="32710" spans="5:29" s="2" customFormat="1">
      <c r="E32710" s="120"/>
      <c r="M32710" s="120"/>
      <c r="N32710" s="120"/>
      <c r="U32710" s="121"/>
      <c r="V32710" s="122"/>
      <c r="W32710" s="123"/>
      <c r="AC32710" s="123"/>
    </row>
    <row r="32711" spans="5:29" s="2" customFormat="1">
      <c r="E32711" s="120"/>
      <c r="M32711" s="120"/>
      <c r="N32711" s="120"/>
      <c r="U32711" s="121"/>
      <c r="V32711" s="122"/>
      <c r="W32711" s="123"/>
      <c r="AC32711" s="123"/>
    </row>
    <row r="32712" spans="5:29" s="2" customFormat="1">
      <c r="E32712" s="120"/>
      <c r="M32712" s="120"/>
      <c r="N32712" s="120"/>
      <c r="U32712" s="121"/>
      <c r="V32712" s="122"/>
      <c r="W32712" s="123"/>
      <c r="AC32712" s="123"/>
    </row>
    <row r="32713" spans="5:29" s="2" customFormat="1">
      <c r="E32713" s="120"/>
      <c r="M32713" s="120"/>
      <c r="N32713" s="120"/>
      <c r="U32713" s="121"/>
      <c r="V32713" s="122"/>
      <c r="W32713" s="123"/>
      <c r="AC32713" s="123"/>
    </row>
    <row r="32714" spans="5:29" s="2" customFormat="1">
      <c r="E32714" s="120"/>
      <c r="M32714" s="120"/>
      <c r="N32714" s="120"/>
      <c r="U32714" s="121"/>
      <c r="V32714" s="122"/>
      <c r="W32714" s="123"/>
      <c r="AC32714" s="123"/>
    </row>
    <row r="32715" spans="5:29" s="2" customFormat="1">
      <c r="E32715" s="120"/>
      <c r="M32715" s="120"/>
      <c r="N32715" s="120"/>
      <c r="U32715" s="121"/>
      <c r="V32715" s="122"/>
      <c r="W32715" s="123"/>
      <c r="AC32715" s="123"/>
    </row>
    <row r="32716" spans="5:29" s="2" customFormat="1">
      <c r="E32716" s="120"/>
      <c r="M32716" s="120"/>
      <c r="N32716" s="120"/>
      <c r="U32716" s="121"/>
      <c r="V32716" s="122"/>
      <c r="W32716" s="123"/>
      <c r="AC32716" s="123"/>
    </row>
    <row r="32717" spans="5:29" s="2" customFormat="1">
      <c r="E32717" s="120"/>
      <c r="M32717" s="120"/>
      <c r="N32717" s="120"/>
      <c r="U32717" s="121"/>
      <c r="V32717" s="122"/>
      <c r="W32717" s="123"/>
      <c r="AC32717" s="123"/>
    </row>
    <row r="32718" spans="5:29" s="2" customFormat="1">
      <c r="E32718" s="120"/>
      <c r="M32718" s="120"/>
      <c r="N32718" s="120"/>
      <c r="U32718" s="121"/>
      <c r="V32718" s="122"/>
      <c r="W32718" s="123"/>
      <c r="AC32718" s="123"/>
    </row>
    <row r="32719" spans="5:29" s="2" customFormat="1">
      <c r="E32719" s="120"/>
      <c r="M32719" s="120"/>
      <c r="N32719" s="120"/>
      <c r="U32719" s="121"/>
      <c r="V32719" s="122"/>
      <c r="W32719" s="123"/>
      <c r="AC32719" s="123"/>
    </row>
    <row r="32720" spans="5:29" s="2" customFormat="1">
      <c r="E32720" s="120"/>
      <c r="M32720" s="120"/>
      <c r="N32720" s="120"/>
      <c r="U32720" s="121"/>
      <c r="V32720" s="122"/>
      <c r="W32720" s="123"/>
      <c r="AC32720" s="123"/>
    </row>
    <row r="32721" spans="5:29" s="2" customFormat="1">
      <c r="E32721" s="120"/>
      <c r="M32721" s="120"/>
      <c r="N32721" s="120"/>
      <c r="U32721" s="121"/>
      <c r="V32721" s="122"/>
      <c r="W32721" s="123"/>
      <c r="AC32721" s="123"/>
    </row>
    <row r="32722" spans="5:29" s="2" customFormat="1">
      <c r="E32722" s="120"/>
      <c r="M32722" s="120"/>
      <c r="N32722" s="120"/>
      <c r="U32722" s="121"/>
      <c r="V32722" s="122"/>
      <c r="W32722" s="123"/>
      <c r="AC32722" s="123"/>
    </row>
    <row r="32723" spans="5:29" s="2" customFormat="1">
      <c r="E32723" s="120"/>
      <c r="M32723" s="120"/>
      <c r="N32723" s="120"/>
      <c r="U32723" s="121"/>
      <c r="V32723" s="122"/>
      <c r="W32723" s="123"/>
      <c r="AC32723" s="123"/>
    </row>
    <row r="32724" spans="5:29" s="2" customFormat="1">
      <c r="E32724" s="120"/>
      <c r="M32724" s="120"/>
      <c r="N32724" s="120"/>
      <c r="U32724" s="121"/>
      <c r="V32724" s="122"/>
      <c r="W32724" s="123"/>
      <c r="AC32724" s="123"/>
    </row>
    <row r="32725" spans="5:29" s="2" customFormat="1">
      <c r="E32725" s="120"/>
      <c r="M32725" s="120"/>
      <c r="N32725" s="120"/>
      <c r="U32725" s="121"/>
      <c r="V32725" s="122"/>
      <c r="W32725" s="123"/>
      <c r="AC32725" s="123"/>
    </row>
    <row r="32726" spans="5:29" s="2" customFormat="1">
      <c r="E32726" s="120"/>
      <c r="M32726" s="120"/>
      <c r="N32726" s="120"/>
      <c r="U32726" s="121"/>
      <c r="V32726" s="122"/>
      <c r="W32726" s="123"/>
      <c r="AC32726" s="123"/>
    </row>
    <row r="32727" spans="5:29" s="2" customFormat="1">
      <c r="E32727" s="120"/>
      <c r="M32727" s="120"/>
      <c r="N32727" s="120"/>
      <c r="U32727" s="121"/>
      <c r="V32727" s="122"/>
      <c r="W32727" s="123"/>
      <c r="AC32727" s="123"/>
    </row>
    <row r="32728" spans="5:29" s="2" customFormat="1">
      <c r="E32728" s="120"/>
      <c r="M32728" s="120"/>
      <c r="N32728" s="120"/>
      <c r="U32728" s="121"/>
      <c r="V32728" s="122"/>
      <c r="W32728" s="123"/>
      <c r="AC32728" s="123"/>
    </row>
    <row r="32729" spans="5:29" s="2" customFormat="1">
      <c r="E32729" s="120"/>
      <c r="M32729" s="120"/>
      <c r="N32729" s="120"/>
      <c r="U32729" s="121"/>
      <c r="V32729" s="122"/>
      <c r="W32729" s="123"/>
      <c r="AC32729" s="123"/>
    </row>
    <row r="32730" spans="5:29" s="2" customFormat="1">
      <c r="E32730" s="120"/>
      <c r="M32730" s="120"/>
      <c r="N32730" s="120"/>
      <c r="U32730" s="121"/>
      <c r="V32730" s="122"/>
      <c r="W32730" s="123"/>
      <c r="AC32730" s="123"/>
    </row>
    <row r="32731" spans="5:29" s="2" customFormat="1">
      <c r="E32731" s="120"/>
      <c r="M32731" s="120"/>
      <c r="N32731" s="120"/>
      <c r="U32731" s="121"/>
      <c r="V32731" s="122"/>
      <c r="W32731" s="123"/>
      <c r="AC32731" s="123"/>
    </row>
    <row r="32732" spans="5:29" s="2" customFormat="1">
      <c r="E32732" s="120"/>
      <c r="M32732" s="120"/>
      <c r="N32732" s="120"/>
      <c r="U32732" s="121"/>
      <c r="V32732" s="122"/>
      <c r="W32732" s="123"/>
      <c r="AC32732" s="123"/>
    </row>
    <row r="32733" spans="5:29" s="2" customFormat="1">
      <c r="E32733" s="120"/>
      <c r="M32733" s="120"/>
      <c r="N32733" s="120"/>
      <c r="U32733" s="121"/>
      <c r="V32733" s="122"/>
      <c r="W32733" s="123"/>
      <c r="AC32733" s="123"/>
    </row>
    <row r="32734" spans="5:29" s="2" customFormat="1">
      <c r="E32734" s="120"/>
      <c r="M32734" s="120"/>
      <c r="N32734" s="120"/>
      <c r="U32734" s="121"/>
      <c r="V32734" s="122"/>
      <c r="W32734" s="123"/>
      <c r="AC32734" s="123"/>
    </row>
    <row r="32735" spans="5:29" s="2" customFormat="1">
      <c r="E32735" s="120"/>
      <c r="M32735" s="120"/>
      <c r="N32735" s="120"/>
      <c r="U32735" s="121"/>
      <c r="V32735" s="122"/>
      <c r="W32735" s="123"/>
      <c r="AC32735" s="123"/>
    </row>
    <row r="32736" spans="5:29" s="2" customFormat="1">
      <c r="E32736" s="120"/>
      <c r="M32736" s="120"/>
      <c r="N32736" s="120"/>
      <c r="U32736" s="121"/>
      <c r="V32736" s="122"/>
      <c r="W32736" s="123"/>
      <c r="AC32736" s="123"/>
    </row>
    <row r="32737" spans="5:29" s="2" customFormat="1">
      <c r="E32737" s="120"/>
      <c r="M32737" s="120"/>
      <c r="N32737" s="120"/>
      <c r="U32737" s="121"/>
      <c r="V32737" s="122"/>
      <c r="W32737" s="123"/>
      <c r="AC32737" s="123"/>
    </row>
    <row r="32738" spans="5:29" s="2" customFormat="1">
      <c r="E32738" s="120"/>
      <c r="M32738" s="120"/>
      <c r="N32738" s="120"/>
      <c r="U32738" s="121"/>
      <c r="V32738" s="122"/>
      <c r="W32738" s="123"/>
      <c r="AC32738" s="123"/>
    </row>
    <row r="32739" spans="5:29" s="2" customFormat="1">
      <c r="E32739" s="120"/>
      <c r="M32739" s="120"/>
      <c r="N32739" s="120"/>
      <c r="U32739" s="121"/>
      <c r="V32739" s="122"/>
      <c r="W32739" s="123"/>
      <c r="AC32739" s="123"/>
    </row>
    <row r="32740" spans="5:29" s="2" customFormat="1">
      <c r="E32740" s="120"/>
      <c r="M32740" s="120"/>
      <c r="N32740" s="120"/>
      <c r="U32740" s="121"/>
      <c r="V32740" s="122"/>
      <c r="W32740" s="123"/>
      <c r="AC32740" s="123"/>
    </row>
    <row r="32741" spans="5:29" s="2" customFormat="1">
      <c r="E32741" s="120"/>
      <c r="M32741" s="120"/>
      <c r="N32741" s="120"/>
      <c r="U32741" s="121"/>
      <c r="V32741" s="122"/>
      <c r="W32741" s="123"/>
      <c r="AC32741" s="123"/>
    </row>
    <row r="32742" spans="5:29" s="2" customFormat="1">
      <c r="E32742" s="120"/>
      <c r="M32742" s="120"/>
      <c r="N32742" s="120"/>
      <c r="U32742" s="121"/>
      <c r="V32742" s="122"/>
      <c r="W32742" s="123"/>
      <c r="AC32742" s="123"/>
    </row>
    <row r="32743" spans="5:29" s="2" customFormat="1">
      <c r="E32743" s="120"/>
      <c r="M32743" s="120"/>
      <c r="N32743" s="120"/>
      <c r="U32743" s="121"/>
      <c r="V32743" s="122"/>
      <c r="W32743" s="123"/>
      <c r="AC32743" s="123"/>
    </row>
    <row r="32744" spans="5:29" s="2" customFormat="1">
      <c r="E32744" s="120"/>
      <c r="M32744" s="120"/>
      <c r="N32744" s="120"/>
      <c r="U32744" s="121"/>
      <c r="V32744" s="122"/>
      <c r="W32744" s="123"/>
      <c r="AC32744" s="123"/>
    </row>
    <row r="32745" spans="5:29" s="2" customFormat="1">
      <c r="E32745" s="120"/>
      <c r="M32745" s="120"/>
      <c r="N32745" s="120"/>
      <c r="U32745" s="121"/>
      <c r="V32745" s="122"/>
      <c r="W32745" s="123"/>
      <c r="AC32745" s="123"/>
    </row>
    <row r="32746" spans="5:29" s="2" customFormat="1">
      <c r="E32746" s="120"/>
      <c r="M32746" s="120"/>
      <c r="N32746" s="120"/>
      <c r="U32746" s="121"/>
      <c r="V32746" s="122"/>
      <c r="W32746" s="123"/>
      <c r="AC32746" s="123"/>
    </row>
    <row r="32747" spans="5:29" s="2" customFormat="1">
      <c r="E32747" s="120"/>
      <c r="M32747" s="120"/>
      <c r="N32747" s="120"/>
      <c r="U32747" s="121"/>
      <c r="V32747" s="122"/>
      <c r="W32747" s="123"/>
      <c r="AC32747" s="123"/>
    </row>
    <row r="32748" spans="5:29" s="2" customFormat="1">
      <c r="E32748" s="120"/>
      <c r="M32748" s="120"/>
      <c r="N32748" s="120"/>
      <c r="U32748" s="121"/>
      <c r="V32748" s="122"/>
      <c r="W32748" s="123"/>
      <c r="AC32748" s="123"/>
    </row>
    <row r="32749" spans="5:29" s="2" customFormat="1">
      <c r="E32749" s="120"/>
      <c r="M32749" s="120"/>
      <c r="N32749" s="120"/>
      <c r="U32749" s="121"/>
      <c r="V32749" s="122"/>
      <c r="W32749" s="123"/>
      <c r="AC32749" s="123"/>
    </row>
    <row r="32750" spans="5:29" s="2" customFormat="1">
      <c r="E32750" s="120"/>
      <c r="M32750" s="120"/>
      <c r="N32750" s="120"/>
      <c r="U32750" s="121"/>
      <c r="V32750" s="122"/>
      <c r="W32750" s="123"/>
      <c r="AC32750" s="123"/>
    </row>
    <row r="32751" spans="5:29" s="2" customFormat="1">
      <c r="E32751" s="120"/>
      <c r="M32751" s="120"/>
      <c r="N32751" s="120"/>
      <c r="U32751" s="121"/>
      <c r="V32751" s="122"/>
      <c r="W32751" s="123"/>
      <c r="AC32751" s="123"/>
    </row>
    <row r="32752" spans="5:29" s="2" customFormat="1">
      <c r="E32752" s="120"/>
      <c r="M32752" s="120"/>
      <c r="N32752" s="120"/>
      <c r="U32752" s="121"/>
      <c r="V32752" s="122"/>
      <c r="W32752" s="123"/>
      <c r="AC32752" s="123"/>
    </row>
    <row r="32753" spans="5:29" s="2" customFormat="1">
      <c r="E32753" s="120"/>
      <c r="M32753" s="120"/>
      <c r="N32753" s="120"/>
      <c r="U32753" s="121"/>
      <c r="V32753" s="122"/>
      <c r="W32753" s="123"/>
      <c r="AC32753" s="123"/>
    </row>
    <row r="32754" spans="5:29" s="2" customFormat="1">
      <c r="E32754" s="120"/>
      <c r="M32754" s="120"/>
      <c r="N32754" s="120"/>
      <c r="U32754" s="121"/>
      <c r="V32754" s="122"/>
      <c r="W32754" s="123"/>
      <c r="AC32754" s="123"/>
    </row>
    <row r="32755" spans="5:29" s="2" customFormat="1">
      <c r="E32755" s="120"/>
      <c r="M32755" s="120"/>
      <c r="N32755" s="120"/>
      <c r="U32755" s="121"/>
      <c r="V32755" s="122"/>
      <c r="W32755" s="123"/>
      <c r="AC32755" s="123"/>
    </row>
    <row r="32756" spans="5:29" s="2" customFormat="1">
      <c r="E32756" s="120"/>
      <c r="M32756" s="120"/>
      <c r="N32756" s="120"/>
      <c r="U32756" s="121"/>
      <c r="V32756" s="122"/>
      <c r="W32756" s="123"/>
      <c r="AC32756" s="123"/>
    </row>
    <row r="32757" spans="5:29" s="2" customFormat="1">
      <c r="E32757" s="120"/>
      <c r="M32757" s="120"/>
      <c r="N32757" s="120"/>
      <c r="U32757" s="121"/>
      <c r="V32757" s="122"/>
      <c r="W32757" s="123"/>
      <c r="AC32757" s="123"/>
    </row>
    <row r="32758" spans="5:29" s="2" customFormat="1">
      <c r="E32758" s="120"/>
      <c r="M32758" s="120"/>
      <c r="N32758" s="120"/>
      <c r="U32758" s="121"/>
      <c r="V32758" s="122"/>
      <c r="W32758" s="123"/>
      <c r="AC32758" s="123"/>
    </row>
    <row r="32759" spans="5:29" s="2" customFormat="1">
      <c r="E32759" s="120"/>
      <c r="M32759" s="120"/>
      <c r="N32759" s="120"/>
      <c r="U32759" s="121"/>
      <c r="V32759" s="122"/>
      <c r="W32759" s="123"/>
      <c r="AC32759" s="123"/>
    </row>
    <row r="32760" spans="5:29" s="2" customFormat="1">
      <c r="E32760" s="120"/>
      <c r="M32760" s="120"/>
      <c r="N32760" s="120"/>
      <c r="U32760" s="121"/>
      <c r="V32760" s="122"/>
      <c r="W32760" s="123"/>
      <c r="AC32760" s="123"/>
    </row>
    <row r="32761" spans="5:29" s="2" customFormat="1">
      <c r="E32761" s="120"/>
      <c r="M32761" s="120"/>
      <c r="N32761" s="120"/>
      <c r="U32761" s="121"/>
      <c r="V32761" s="122"/>
      <c r="W32761" s="123"/>
      <c r="AC32761" s="123"/>
    </row>
    <row r="32762" spans="5:29" s="2" customFormat="1">
      <c r="E32762" s="120"/>
      <c r="M32762" s="120"/>
      <c r="N32762" s="120"/>
      <c r="U32762" s="121"/>
      <c r="V32762" s="122"/>
      <c r="W32762" s="123"/>
      <c r="AC32762" s="123"/>
    </row>
    <row r="32763" spans="5:29" s="2" customFormat="1">
      <c r="E32763" s="120"/>
      <c r="M32763" s="120"/>
      <c r="N32763" s="120"/>
      <c r="U32763" s="121"/>
      <c r="V32763" s="122"/>
      <c r="W32763" s="123"/>
      <c r="AC32763" s="123"/>
    </row>
    <row r="32764" spans="5:29" s="2" customFormat="1">
      <c r="E32764" s="120"/>
      <c r="M32764" s="120"/>
      <c r="N32764" s="120"/>
      <c r="U32764" s="121"/>
      <c r="V32764" s="122"/>
      <c r="W32764" s="123"/>
      <c r="AC32764" s="123"/>
    </row>
    <row r="32765" spans="5:29" s="2" customFormat="1">
      <c r="E32765" s="120"/>
      <c r="M32765" s="120"/>
      <c r="N32765" s="120"/>
      <c r="U32765" s="121"/>
      <c r="V32765" s="122"/>
      <c r="W32765" s="123"/>
      <c r="AC32765" s="123"/>
    </row>
    <row r="32766" spans="5:29" s="2" customFormat="1">
      <c r="E32766" s="120"/>
      <c r="M32766" s="120"/>
      <c r="N32766" s="120"/>
      <c r="U32766" s="121"/>
      <c r="V32766" s="122"/>
      <c r="W32766" s="123"/>
      <c r="AC32766" s="123"/>
    </row>
    <row r="32767" spans="5:29" s="2" customFormat="1">
      <c r="E32767" s="120"/>
      <c r="M32767" s="120"/>
      <c r="N32767" s="120"/>
      <c r="U32767" s="121"/>
      <c r="V32767" s="122"/>
      <c r="W32767" s="123"/>
      <c r="AC32767" s="123"/>
    </row>
    <row r="32768" spans="5:29" s="2" customFormat="1">
      <c r="E32768" s="120"/>
      <c r="M32768" s="120"/>
      <c r="N32768" s="120"/>
      <c r="U32768" s="121"/>
      <c r="V32768" s="122"/>
      <c r="W32768" s="123"/>
      <c r="AC32768" s="123"/>
    </row>
    <row r="32769" spans="5:29" s="2" customFormat="1">
      <c r="E32769" s="120"/>
      <c r="M32769" s="120"/>
      <c r="N32769" s="120"/>
      <c r="U32769" s="121"/>
      <c r="V32769" s="122"/>
      <c r="W32769" s="123"/>
      <c r="AC32769" s="123"/>
    </row>
    <row r="32770" spans="5:29" s="2" customFormat="1">
      <c r="E32770" s="120"/>
      <c r="M32770" s="120"/>
      <c r="N32770" s="120"/>
      <c r="U32770" s="121"/>
      <c r="V32770" s="122"/>
      <c r="W32770" s="123"/>
      <c r="AC32770" s="123"/>
    </row>
    <row r="32771" spans="5:29" s="2" customFormat="1">
      <c r="E32771" s="120"/>
      <c r="M32771" s="120"/>
      <c r="N32771" s="120"/>
      <c r="U32771" s="121"/>
      <c r="V32771" s="122"/>
      <c r="W32771" s="123"/>
      <c r="AC32771" s="123"/>
    </row>
    <row r="32772" spans="5:29" s="2" customFormat="1">
      <c r="E32772" s="120"/>
      <c r="M32772" s="120"/>
      <c r="N32772" s="120"/>
      <c r="U32772" s="121"/>
      <c r="V32772" s="122"/>
      <c r="W32772" s="123"/>
      <c r="AC32772" s="123"/>
    </row>
    <row r="32773" spans="5:29" s="2" customFormat="1">
      <c r="E32773" s="120"/>
      <c r="M32773" s="120"/>
      <c r="N32773" s="120"/>
      <c r="U32773" s="121"/>
      <c r="V32773" s="122"/>
      <c r="W32773" s="123"/>
      <c r="AC32773" s="123"/>
    </row>
    <row r="32774" spans="5:29" s="2" customFormat="1">
      <c r="E32774" s="120"/>
      <c r="M32774" s="120"/>
      <c r="N32774" s="120"/>
      <c r="U32774" s="121"/>
      <c r="V32774" s="122"/>
      <c r="W32774" s="123"/>
      <c r="AC32774" s="123"/>
    </row>
    <row r="32775" spans="5:29" s="2" customFormat="1">
      <c r="E32775" s="120"/>
      <c r="M32775" s="120"/>
      <c r="N32775" s="120"/>
      <c r="U32775" s="121"/>
      <c r="V32775" s="122"/>
      <c r="W32775" s="123"/>
      <c r="AC32775" s="123"/>
    </row>
    <row r="32776" spans="5:29" s="2" customFormat="1">
      <c r="E32776" s="120"/>
      <c r="M32776" s="120"/>
      <c r="N32776" s="120"/>
      <c r="U32776" s="121"/>
      <c r="V32776" s="122"/>
      <c r="W32776" s="123"/>
      <c r="AC32776" s="123"/>
    </row>
    <row r="32777" spans="5:29" s="2" customFormat="1">
      <c r="E32777" s="120"/>
      <c r="M32777" s="120"/>
      <c r="N32777" s="120"/>
      <c r="U32777" s="121"/>
      <c r="V32777" s="122"/>
      <c r="W32777" s="123"/>
      <c r="AC32777" s="123"/>
    </row>
    <row r="32778" spans="5:29" s="2" customFormat="1">
      <c r="E32778" s="120"/>
      <c r="M32778" s="120"/>
      <c r="N32778" s="120"/>
      <c r="U32778" s="121"/>
      <c r="V32778" s="122"/>
      <c r="W32778" s="123"/>
      <c r="AC32778" s="123"/>
    </row>
    <row r="32779" spans="5:29" s="2" customFormat="1">
      <c r="E32779" s="120"/>
      <c r="M32779" s="120"/>
      <c r="N32779" s="120"/>
      <c r="U32779" s="121"/>
      <c r="V32779" s="122"/>
      <c r="W32779" s="123"/>
      <c r="AC32779" s="123"/>
    </row>
    <row r="32780" spans="5:29" s="2" customFormat="1">
      <c r="E32780" s="120"/>
      <c r="M32780" s="120"/>
      <c r="N32780" s="120"/>
      <c r="U32780" s="121"/>
      <c r="V32780" s="122"/>
      <c r="W32780" s="123"/>
      <c r="AC32780" s="123"/>
    </row>
    <row r="32781" spans="5:29" s="2" customFormat="1">
      <c r="E32781" s="120"/>
      <c r="M32781" s="120"/>
      <c r="N32781" s="120"/>
      <c r="U32781" s="121"/>
      <c r="V32781" s="122"/>
      <c r="W32781" s="123"/>
      <c r="AC32781" s="123"/>
    </row>
    <row r="32782" spans="5:29" s="2" customFormat="1">
      <c r="E32782" s="120"/>
      <c r="M32782" s="120"/>
      <c r="N32782" s="120"/>
      <c r="U32782" s="121"/>
      <c r="V32782" s="122"/>
      <c r="W32782" s="123"/>
      <c r="AC32782" s="123"/>
    </row>
    <row r="32783" spans="5:29" s="2" customFormat="1">
      <c r="E32783" s="120"/>
      <c r="M32783" s="120"/>
      <c r="N32783" s="120"/>
      <c r="U32783" s="121"/>
      <c r="V32783" s="122"/>
      <c r="W32783" s="123"/>
      <c r="AC32783" s="123"/>
    </row>
    <row r="32784" spans="5:29" s="2" customFormat="1">
      <c r="E32784" s="120"/>
      <c r="M32784" s="120"/>
      <c r="N32784" s="120"/>
      <c r="U32784" s="121"/>
      <c r="V32784" s="122"/>
      <c r="W32784" s="123"/>
      <c r="AC32784" s="123"/>
    </row>
    <row r="32785" spans="5:29" s="2" customFormat="1">
      <c r="E32785" s="120"/>
      <c r="M32785" s="120"/>
      <c r="N32785" s="120"/>
      <c r="U32785" s="121"/>
      <c r="V32785" s="122"/>
      <c r="W32785" s="123"/>
      <c r="AC32785" s="123"/>
    </row>
    <row r="32786" spans="5:29" s="2" customFormat="1">
      <c r="E32786" s="120"/>
      <c r="M32786" s="120"/>
      <c r="N32786" s="120"/>
      <c r="U32786" s="121"/>
      <c r="V32786" s="122"/>
      <c r="W32786" s="123"/>
      <c r="AC32786" s="123"/>
    </row>
    <row r="32787" spans="5:29" s="2" customFormat="1">
      <c r="E32787" s="120"/>
      <c r="M32787" s="120"/>
      <c r="N32787" s="120"/>
      <c r="U32787" s="121"/>
      <c r="V32787" s="122"/>
      <c r="W32787" s="123"/>
      <c r="AC32787" s="123"/>
    </row>
    <row r="32788" spans="5:29" s="2" customFormat="1">
      <c r="E32788" s="120"/>
      <c r="M32788" s="120"/>
      <c r="N32788" s="120"/>
      <c r="U32788" s="121"/>
      <c r="V32788" s="122"/>
      <c r="W32788" s="123"/>
      <c r="AC32788" s="123"/>
    </row>
    <row r="32789" spans="5:29" s="2" customFormat="1">
      <c r="E32789" s="120"/>
      <c r="M32789" s="120"/>
      <c r="N32789" s="120"/>
      <c r="U32789" s="121"/>
      <c r="V32789" s="122"/>
      <c r="W32789" s="123"/>
      <c r="AC32789" s="123"/>
    </row>
    <row r="32790" spans="5:29" s="2" customFormat="1">
      <c r="E32790" s="120"/>
      <c r="M32790" s="120"/>
      <c r="N32790" s="120"/>
      <c r="U32790" s="121"/>
      <c r="V32790" s="122"/>
      <c r="W32790" s="123"/>
      <c r="AC32790" s="123"/>
    </row>
    <row r="32791" spans="5:29" s="2" customFormat="1">
      <c r="E32791" s="120"/>
      <c r="M32791" s="120"/>
      <c r="N32791" s="120"/>
      <c r="U32791" s="121"/>
      <c r="V32791" s="122"/>
      <c r="W32791" s="123"/>
      <c r="AC32791" s="123"/>
    </row>
    <row r="32792" spans="5:29" s="2" customFormat="1">
      <c r="E32792" s="120"/>
      <c r="M32792" s="120"/>
      <c r="N32792" s="120"/>
      <c r="U32792" s="121"/>
      <c r="V32792" s="122"/>
      <c r="W32792" s="123"/>
      <c r="AC32792" s="123"/>
    </row>
    <row r="32793" spans="5:29" s="2" customFormat="1">
      <c r="E32793" s="120"/>
      <c r="M32793" s="120"/>
      <c r="N32793" s="120"/>
      <c r="U32793" s="121"/>
      <c r="V32793" s="122"/>
      <c r="W32793" s="123"/>
      <c r="AC32793" s="123"/>
    </row>
    <row r="32794" spans="5:29" s="2" customFormat="1">
      <c r="E32794" s="120"/>
      <c r="M32794" s="120"/>
      <c r="N32794" s="120"/>
      <c r="U32794" s="121"/>
      <c r="V32794" s="122"/>
      <c r="W32794" s="123"/>
      <c r="AC32794" s="123"/>
    </row>
    <row r="32795" spans="5:29" s="2" customFormat="1">
      <c r="E32795" s="120"/>
      <c r="M32795" s="120"/>
      <c r="N32795" s="120"/>
      <c r="U32795" s="121"/>
      <c r="V32795" s="122"/>
      <c r="W32795" s="123"/>
      <c r="AC32795" s="123"/>
    </row>
    <row r="32796" spans="5:29" s="2" customFormat="1">
      <c r="E32796" s="120"/>
      <c r="M32796" s="120"/>
      <c r="N32796" s="120"/>
      <c r="U32796" s="121"/>
      <c r="V32796" s="122"/>
      <c r="W32796" s="123"/>
      <c r="AC32796" s="123"/>
    </row>
    <row r="32797" spans="5:29" s="2" customFormat="1">
      <c r="E32797" s="120"/>
      <c r="M32797" s="120"/>
      <c r="N32797" s="120"/>
      <c r="U32797" s="121"/>
      <c r="V32797" s="122"/>
      <c r="W32797" s="123"/>
      <c r="AC32797" s="123"/>
    </row>
    <row r="32798" spans="5:29" s="2" customFormat="1">
      <c r="E32798" s="120"/>
      <c r="M32798" s="120"/>
      <c r="N32798" s="120"/>
      <c r="U32798" s="121"/>
      <c r="V32798" s="122"/>
      <c r="W32798" s="123"/>
      <c r="AC32798" s="123"/>
    </row>
    <row r="32799" spans="5:29" s="2" customFormat="1">
      <c r="E32799" s="120"/>
      <c r="M32799" s="120"/>
      <c r="N32799" s="120"/>
      <c r="U32799" s="121"/>
      <c r="V32799" s="122"/>
      <c r="W32799" s="123"/>
      <c r="AC32799" s="123"/>
    </row>
    <row r="32800" spans="5:29" s="2" customFormat="1">
      <c r="E32800" s="120"/>
      <c r="M32800" s="120"/>
      <c r="N32800" s="120"/>
      <c r="U32800" s="121"/>
      <c r="V32800" s="122"/>
      <c r="W32800" s="123"/>
      <c r="AC32800" s="123"/>
    </row>
    <row r="32801" spans="5:29" s="2" customFormat="1">
      <c r="E32801" s="120"/>
      <c r="M32801" s="120"/>
      <c r="N32801" s="120"/>
      <c r="U32801" s="121"/>
      <c r="V32801" s="122"/>
      <c r="W32801" s="123"/>
      <c r="AC32801" s="123"/>
    </row>
    <row r="32802" spans="5:29" s="2" customFormat="1">
      <c r="E32802" s="120"/>
      <c r="M32802" s="120"/>
      <c r="N32802" s="120"/>
      <c r="U32802" s="121"/>
      <c r="V32802" s="122"/>
      <c r="W32802" s="123"/>
      <c r="AC32802" s="123"/>
    </row>
    <row r="32803" spans="5:29" s="2" customFormat="1">
      <c r="E32803" s="120"/>
      <c r="M32803" s="120"/>
      <c r="N32803" s="120"/>
      <c r="U32803" s="121"/>
      <c r="V32803" s="122"/>
      <c r="W32803" s="123"/>
      <c r="AC32803" s="123"/>
    </row>
    <row r="32804" spans="5:29" s="2" customFormat="1">
      <c r="E32804" s="120"/>
      <c r="M32804" s="120"/>
      <c r="N32804" s="120"/>
      <c r="U32804" s="121"/>
      <c r="V32804" s="122"/>
      <c r="W32804" s="123"/>
      <c r="AC32804" s="123"/>
    </row>
    <row r="32805" spans="5:29" s="2" customFormat="1">
      <c r="E32805" s="120"/>
      <c r="M32805" s="120"/>
      <c r="N32805" s="120"/>
      <c r="U32805" s="121"/>
      <c r="V32805" s="122"/>
      <c r="W32805" s="123"/>
      <c r="AC32805" s="123"/>
    </row>
    <row r="32806" spans="5:29" s="2" customFormat="1">
      <c r="E32806" s="120"/>
      <c r="M32806" s="120"/>
      <c r="N32806" s="120"/>
      <c r="U32806" s="121"/>
      <c r="V32806" s="122"/>
      <c r="W32806" s="123"/>
      <c r="AC32806" s="123"/>
    </row>
    <row r="32807" spans="5:29" s="2" customFormat="1">
      <c r="E32807" s="120"/>
      <c r="M32807" s="120"/>
      <c r="N32807" s="120"/>
      <c r="U32807" s="121"/>
      <c r="V32807" s="122"/>
      <c r="W32807" s="123"/>
      <c r="AC32807" s="123"/>
    </row>
    <row r="32808" spans="5:29" s="2" customFormat="1">
      <c r="E32808" s="120"/>
      <c r="M32808" s="120"/>
      <c r="N32808" s="120"/>
      <c r="U32808" s="121"/>
      <c r="V32808" s="122"/>
      <c r="W32808" s="123"/>
      <c r="AC32808" s="123"/>
    </row>
    <row r="32809" spans="5:29" s="2" customFormat="1">
      <c r="E32809" s="120"/>
      <c r="M32809" s="120"/>
      <c r="N32809" s="120"/>
      <c r="U32809" s="121"/>
      <c r="V32809" s="122"/>
      <c r="W32809" s="123"/>
      <c r="AC32809" s="123"/>
    </row>
    <row r="32810" spans="5:29" s="2" customFormat="1">
      <c r="E32810" s="120"/>
      <c r="M32810" s="120"/>
      <c r="N32810" s="120"/>
      <c r="U32810" s="121"/>
      <c r="V32810" s="122"/>
      <c r="W32810" s="123"/>
      <c r="AC32810" s="123"/>
    </row>
    <row r="32811" spans="5:29" s="2" customFormat="1">
      <c r="E32811" s="120"/>
      <c r="M32811" s="120"/>
      <c r="N32811" s="120"/>
      <c r="U32811" s="121"/>
      <c r="V32811" s="122"/>
      <c r="W32811" s="123"/>
      <c r="AC32811" s="123"/>
    </row>
    <row r="32812" spans="5:29" s="2" customFormat="1">
      <c r="E32812" s="120"/>
      <c r="M32812" s="120"/>
      <c r="N32812" s="120"/>
      <c r="U32812" s="121"/>
      <c r="V32812" s="122"/>
      <c r="W32812" s="123"/>
      <c r="AC32812" s="123"/>
    </row>
    <row r="32813" spans="5:29" s="2" customFormat="1">
      <c r="E32813" s="120"/>
      <c r="M32813" s="120"/>
      <c r="N32813" s="120"/>
      <c r="U32813" s="121"/>
      <c r="V32813" s="122"/>
      <c r="W32813" s="123"/>
      <c r="AC32813" s="123"/>
    </row>
    <row r="32814" spans="5:29" s="2" customFormat="1">
      <c r="E32814" s="120"/>
      <c r="M32814" s="120"/>
      <c r="N32814" s="120"/>
      <c r="U32814" s="121"/>
      <c r="V32814" s="122"/>
      <c r="W32814" s="123"/>
      <c r="AC32814" s="123"/>
    </row>
    <row r="32815" spans="5:29" s="2" customFormat="1">
      <c r="E32815" s="120"/>
      <c r="M32815" s="120"/>
      <c r="N32815" s="120"/>
      <c r="U32815" s="121"/>
      <c r="V32815" s="122"/>
      <c r="W32815" s="123"/>
      <c r="AC32815" s="123"/>
    </row>
    <row r="32816" spans="5:29" s="2" customFormat="1">
      <c r="E32816" s="120"/>
      <c r="M32816" s="120"/>
      <c r="N32816" s="120"/>
      <c r="U32816" s="121"/>
      <c r="V32816" s="122"/>
      <c r="W32816" s="123"/>
      <c r="AC32816" s="123"/>
    </row>
    <row r="32817" spans="5:29" s="2" customFormat="1">
      <c r="E32817" s="120"/>
      <c r="M32817" s="120"/>
      <c r="N32817" s="120"/>
      <c r="U32817" s="121"/>
      <c r="V32817" s="122"/>
      <c r="W32817" s="123"/>
      <c r="AC32817" s="123"/>
    </row>
    <row r="32818" spans="5:29" s="2" customFormat="1">
      <c r="E32818" s="120"/>
      <c r="M32818" s="120"/>
      <c r="N32818" s="120"/>
      <c r="U32818" s="121"/>
      <c r="V32818" s="122"/>
      <c r="W32818" s="123"/>
      <c r="AC32818" s="123"/>
    </row>
    <row r="32819" spans="5:29" s="2" customFormat="1">
      <c r="E32819" s="120"/>
      <c r="M32819" s="120"/>
      <c r="N32819" s="120"/>
      <c r="U32819" s="121"/>
      <c r="V32819" s="122"/>
      <c r="W32819" s="123"/>
      <c r="AC32819" s="123"/>
    </row>
    <row r="32820" spans="5:29" s="2" customFormat="1">
      <c r="E32820" s="120"/>
      <c r="M32820" s="120"/>
      <c r="N32820" s="120"/>
      <c r="U32820" s="121"/>
      <c r="V32820" s="122"/>
      <c r="W32820" s="123"/>
      <c r="AC32820" s="123"/>
    </row>
    <row r="32821" spans="5:29" s="2" customFormat="1">
      <c r="E32821" s="120"/>
      <c r="M32821" s="120"/>
      <c r="N32821" s="120"/>
      <c r="U32821" s="121"/>
      <c r="V32821" s="122"/>
      <c r="W32821" s="123"/>
      <c r="AC32821" s="123"/>
    </row>
    <row r="32822" spans="5:29" s="2" customFormat="1">
      <c r="E32822" s="120"/>
      <c r="M32822" s="120"/>
      <c r="N32822" s="120"/>
      <c r="U32822" s="121"/>
      <c r="V32822" s="122"/>
      <c r="W32822" s="123"/>
      <c r="AC32822" s="123"/>
    </row>
    <row r="32823" spans="5:29" s="2" customFormat="1">
      <c r="E32823" s="120"/>
      <c r="M32823" s="120"/>
      <c r="N32823" s="120"/>
      <c r="U32823" s="121"/>
      <c r="V32823" s="122"/>
      <c r="W32823" s="123"/>
      <c r="AC32823" s="123"/>
    </row>
    <row r="32824" spans="5:29" s="2" customFormat="1">
      <c r="E32824" s="120"/>
      <c r="M32824" s="120"/>
      <c r="N32824" s="120"/>
      <c r="U32824" s="121"/>
      <c r="V32824" s="122"/>
      <c r="W32824" s="123"/>
      <c r="AC32824" s="123"/>
    </row>
    <row r="32825" spans="5:29" s="2" customFormat="1">
      <c r="E32825" s="120"/>
      <c r="M32825" s="120"/>
      <c r="N32825" s="120"/>
      <c r="U32825" s="121"/>
      <c r="V32825" s="122"/>
      <c r="W32825" s="123"/>
      <c r="AC32825" s="123"/>
    </row>
    <row r="32826" spans="5:29" s="2" customFormat="1">
      <c r="E32826" s="120"/>
      <c r="M32826" s="120"/>
      <c r="N32826" s="120"/>
      <c r="U32826" s="121"/>
      <c r="V32826" s="122"/>
      <c r="W32826" s="123"/>
      <c r="AC32826" s="123"/>
    </row>
    <row r="32827" spans="5:29" s="2" customFormat="1">
      <c r="E32827" s="120"/>
      <c r="M32827" s="120"/>
      <c r="N32827" s="120"/>
      <c r="U32827" s="121"/>
      <c r="V32827" s="122"/>
      <c r="W32827" s="123"/>
      <c r="AC32827" s="123"/>
    </row>
    <row r="32828" spans="5:29" s="2" customFormat="1">
      <c r="E32828" s="120"/>
      <c r="M32828" s="120"/>
      <c r="N32828" s="120"/>
      <c r="U32828" s="121"/>
      <c r="V32828" s="122"/>
      <c r="W32828" s="123"/>
      <c r="AC32828" s="123"/>
    </row>
    <row r="32829" spans="5:29" s="2" customFormat="1">
      <c r="E32829" s="120"/>
      <c r="M32829" s="120"/>
      <c r="N32829" s="120"/>
      <c r="U32829" s="121"/>
      <c r="V32829" s="122"/>
      <c r="W32829" s="123"/>
      <c r="AC32829" s="123"/>
    </row>
    <row r="32830" spans="5:29" s="2" customFormat="1">
      <c r="E32830" s="120"/>
      <c r="M32830" s="120"/>
      <c r="N32830" s="120"/>
      <c r="U32830" s="121"/>
      <c r="V32830" s="122"/>
      <c r="W32830" s="123"/>
      <c r="AC32830" s="123"/>
    </row>
    <row r="32831" spans="5:29" s="2" customFormat="1">
      <c r="E32831" s="120"/>
      <c r="M32831" s="120"/>
      <c r="N32831" s="120"/>
      <c r="U32831" s="121"/>
      <c r="V32831" s="122"/>
      <c r="W32831" s="123"/>
      <c r="AC32831" s="123"/>
    </row>
    <row r="32832" spans="5:29" s="2" customFormat="1">
      <c r="E32832" s="120"/>
      <c r="M32832" s="120"/>
      <c r="N32832" s="120"/>
      <c r="U32832" s="121"/>
      <c r="V32832" s="122"/>
      <c r="W32832" s="123"/>
      <c r="AC32832" s="123"/>
    </row>
    <row r="32833" spans="5:29" s="2" customFormat="1">
      <c r="E32833" s="120"/>
      <c r="M32833" s="120"/>
      <c r="N32833" s="120"/>
      <c r="U32833" s="121"/>
      <c r="V32833" s="122"/>
      <c r="W32833" s="123"/>
      <c r="AC32833" s="123"/>
    </row>
    <row r="32834" spans="5:29" s="2" customFormat="1">
      <c r="E32834" s="120"/>
      <c r="M32834" s="120"/>
      <c r="N32834" s="120"/>
      <c r="U32834" s="121"/>
      <c r="V32834" s="122"/>
      <c r="W32834" s="123"/>
      <c r="AC32834" s="123"/>
    </row>
    <row r="32835" spans="5:29" s="2" customFormat="1">
      <c r="E32835" s="120"/>
      <c r="M32835" s="120"/>
      <c r="N32835" s="120"/>
      <c r="U32835" s="121"/>
      <c r="V32835" s="122"/>
      <c r="W32835" s="123"/>
      <c r="AC32835" s="123"/>
    </row>
    <row r="32836" spans="5:29" s="2" customFormat="1">
      <c r="E32836" s="120"/>
      <c r="M32836" s="120"/>
      <c r="N32836" s="120"/>
      <c r="U32836" s="121"/>
      <c r="V32836" s="122"/>
      <c r="W32836" s="123"/>
      <c r="AC32836" s="123"/>
    </row>
    <row r="32837" spans="5:29" s="2" customFormat="1">
      <c r="E32837" s="120"/>
      <c r="M32837" s="120"/>
      <c r="N32837" s="120"/>
      <c r="U32837" s="121"/>
      <c r="V32837" s="122"/>
      <c r="W32837" s="123"/>
      <c r="AC32837" s="123"/>
    </row>
    <row r="32838" spans="5:29" s="2" customFormat="1">
      <c r="E32838" s="120"/>
      <c r="M32838" s="120"/>
      <c r="N32838" s="120"/>
      <c r="U32838" s="121"/>
      <c r="V32838" s="122"/>
      <c r="W32838" s="123"/>
      <c r="AC32838" s="123"/>
    </row>
    <row r="32839" spans="5:29" s="2" customFormat="1">
      <c r="E32839" s="120"/>
      <c r="M32839" s="120"/>
      <c r="N32839" s="120"/>
      <c r="U32839" s="121"/>
      <c r="V32839" s="122"/>
      <c r="W32839" s="123"/>
      <c r="AC32839" s="123"/>
    </row>
    <row r="32840" spans="5:29" s="2" customFormat="1">
      <c r="E32840" s="120"/>
      <c r="M32840" s="120"/>
      <c r="N32840" s="120"/>
      <c r="U32840" s="121"/>
      <c r="V32840" s="122"/>
      <c r="W32840" s="123"/>
      <c r="AC32840" s="123"/>
    </row>
    <row r="32841" spans="5:29" s="2" customFormat="1">
      <c r="E32841" s="120"/>
      <c r="M32841" s="120"/>
      <c r="N32841" s="120"/>
      <c r="U32841" s="121"/>
      <c r="V32841" s="122"/>
      <c r="W32841" s="123"/>
      <c r="AC32841" s="123"/>
    </row>
    <row r="32842" spans="5:29" s="2" customFormat="1">
      <c r="E32842" s="120"/>
      <c r="M32842" s="120"/>
      <c r="N32842" s="120"/>
      <c r="U32842" s="121"/>
      <c r="V32842" s="122"/>
      <c r="W32842" s="123"/>
      <c r="AC32842" s="123"/>
    </row>
    <row r="32843" spans="5:29" s="2" customFormat="1">
      <c r="E32843" s="120"/>
      <c r="M32843" s="120"/>
      <c r="N32843" s="120"/>
      <c r="U32843" s="121"/>
      <c r="V32843" s="122"/>
      <c r="W32843" s="123"/>
      <c r="AC32843" s="123"/>
    </row>
    <row r="32844" spans="5:29" s="2" customFormat="1">
      <c r="E32844" s="120"/>
      <c r="M32844" s="120"/>
      <c r="N32844" s="120"/>
      <c r="U32844" s="121"/>
      <c r="V32844" s="122"/>
      <c r="W32844" s="123"/>
      <c r="AC32844" s="123"/>
    </row>
    <row r="32845" spans="5:29" s="2" customFormat="1">
      <c r="E32845" s="120"/>
      <c r="M32845" s="120"/>
      <c r="N32845" s="120"/>
      <c r="U32845" s="121"/>
      <c r="V32845" s="122"/>
      <c r="W32845" s="123"/>
      <c r="AC32845" s="123"/>
    </row>
    <row r="32846" spans="5:29" s="2" customFormat="1">
      <c r="E32846" s="120"/>
      <c r="M32846" s="120"/>
      <c r="N32846" s="120"/>
      <c r="U32846" s="121"/>
      <c r="V32846" s="122"/>
      <c r="W32846" s="123"/>
      <c r="AC32846" s="123"/>
    </row>
    <row r="32847" spans="5:29" s="2" customFormat="1">
      <c r="E32847" s="120"/>
      <c r="M32847" s="120"/>
      <c r="N32847" s="120"/>
      <c r="U32847" s="121"/>
      <c r="V32847" s="122"/>
      <c r="W32847" s="123"/>
      <c r="AC32847" s="123"/>
    </row>
    <row r="32848" spans="5:29" s="2" customFormat="1">
      <c r="E32848" s="120"/>
      <c r="M32848" s="120"/>
      <c r="N32848" s="120"/>
      <c r="U32848" s="121"/>
      <c r="V32848" s="122"/>
      <c r="W32848" s="123"/>
      <c r="AC32848" s="123"/>
    </row>
    <row r="32849" spans="5:29" s="2" customFormat="1">
      <c r="E32849" s="120"/>
      <c r="M32849" s="120"/>
      <c r="N32849" s="120"/>
      <c r="U32849" s="121"/>
      <c r="V32849" s="122"/>
      <c r="W32849" s="123"/>
      <c r="AC32849" s="123"/>
    </row>
    <row r="32850" spans="5:29" s="2" customFormat="1">
      <c r="E32850" s="120"/>
      <c r="M32850" s="120"/>
      <c r="N32850" s="120"/>
      <c r="U32850" s="121"/>
      <c r="V32850" s="122"/>
      <c r="W32850" s="123"/>
      <c r="AC32850" s="123"/>
    </row>
    <row r="32851" spans="5:29" s="2" customFormat="1">
      <c r="E32851" s="120"/>
      <c r="M32851" s="120"/>
      <c r="N32851" s="120"/>
      <c r="U32851" s="121"/>
      <c r="V32851" s="122"/>
      <c r="W32851" s="123"/>
      <c r="AC32851" s="123"/>
    </row>
    <row r="32852" spans="5:29" s="2" customFormat="1">
      <c r="E32852" s="120"/>
      <c r="M32852" s="120"/>
      <c r="N32852" s="120"/>
      <c r="U32852" s="121"/>
      <c r="V32852" s="122"/>
      <c r="W32852" s="123"/>
      <c r="AC32852" s="123"/>
    </row>
    <row r="32853" spans="5:29" s="2" customFormat="1">
      <c r="E32853" s="120"/>
      <c r="M32853" s="120"/>
      <c r="N32853" s="120"/>
      <c r="U32853" s="121"/>
      <c r="V32853" s="122"/>
      <c r="W32853" s="123"/>
      <c r="AC32853" s="123"/>
    </row>
    <row r="32854" spans="5:29" s="2" customFormat="1">
      <c r="E32854" s="120"/>
      <c r="M32854" s="120"/>
      <c r="N32854" s="120"/>
      <c r="U32854" s="121"/>
      <c r="V32854" s="122"/>
      <c r="W32854" s="123"/>
      <c r="AC32854" s="123"/>
    </row>
    <row r="32855" spans="5:29" s="2" customFormat="1">
      <c r="E32855" s="120"/>
      <c r="M32855" s="120"/>
      <c r="N32855" s="120"/>
      <c r="U32855" s="121"/>
      <c r="V32855" s="122"/>
      <c r="W32855" s="123"/>
      <c r="AC32855" s="123"/>
    </row>
    <row r="32856" spans="5:29" s="2" customFormat="1">
      <c r="E32856" s="120"/>
      <c r="M32856" s="120"/>
      <c r="N32856" s="120"/>
      <c r="U32856" s="121"/>
      <c r="V32856" s="122"/>
      <c r="W32856" s="123"/>
      <c r="AC32856" s="123"/>
    </row>
    <row r="32857" spans="5:29" s="2" customFormat="1">
      <c r="E32857" s="120"/>
      <c r="M32857" s="120"/>
      <c r="N32857" s="120"/>
      <c r="U32857" s="121"/>
      <c r="V32857" s="122"/>
      <c r="W32857" s="123"/>
      <c r="AC32857" s="123"/>
    </row>
    <row r="32858" spans="5:29" s="2" customFormat="1">
      <c r="E32858" s="120"/>
      <c r="M32858" s="120"/>
      <c r="N32858" s="120"/>
      <c r="U32858" s="121"/>
      <c r="V32858" s="122"/>
      <c r="W32858" s="123"/>
      <c r="AC32858" s="123"/>
    </row>
    <row r="32859" spans="5:29" s="2" customFormat="1">
      <c r="E32859" s="120"/>
      <c r="M32859" s="120"/>
      <c r="N32859" s="120"/>
      <c r="U32859" s="121"/>
      <c r="V32859" s="122"/>
      <c r="W32859" s="123"/>
      <c r="AC32859" s="123"/>
    </row>
    <row r="32860" spans="5:29" s="2" customFormat="1">
      <c r="E32860" s="120"/>
      <c r="M32860" s="120"/>
      <c r="N32860" s="120"/>
      <c r="U32860" s="121"/>
      <c r="V32860" s="122"/>
      <c r="W32860" s="123"/>
      <c r="AC32860" s="123"/>
    </row>
    <row r="32861" spans="5:29" s="2" customFormat="1">
      <c r="E32861" s="120"/>
      <c r="M32861" s="120"/>
      <c r="N32861" s="120"/>
      <c r="U32861" s="121"/>
      <c r="V32861" s="122"/>
      <c r="W32861" s="123"/>
      <c r="AC32861" s="123"/>
    </row>
    <row r="32862" spans="5:29" s="2" customFormat="1">
      <c r="E32862" s="120"/>
      <c r="M32862" s="120"/>
      <c r="N32862" s="120"/>
      <c r="U32862" s="121"/>
      <c r="V32862" s="122"/>
      <c r="W32862" s="123"/>
      <c r="AC32862" s="123"/>
    </row>
    <row r="32863" spans="5:29" s="2" customFormat="1">
      <c r="E32863" s="120"/>
      <c r="M32863" s="120"/>
      <c r="N32863" s="120"/>
      <c r="U32863" s="121"/>
      <c r="V32863" s="122"/>
      <c r="W32863" s="123"/>
      <c r="AC32863" s="123"/>
    </row>
    <row r="32864" spans="5:29" s="2" customFormat="1">
      <c r="E32864" s="120"/>
      <c r="M32864" s="120"/>
      <c r="N32864" s="120"/>
      <c r="U32864" s="121"/>
      <c r="V32864" s="122"/>
      <c r="W32864" s="123"/>
      <c r="AC32864" s="123"/>
    </row>
    <row r="32865" spans="5:29" s="2" customFormat="1">
      <c r="E32865" s="120"/>
      <c r="M32865" s="120"/>
      <c r="N32865" s="120"/>
      <c r="U32865" s="121"/>
      <c r="V32865" s="122"/>
      <c r="W32865" s="123"/>
      <c r="AC32865" s="123"/>
    </row>
    <row r="32866" spans="5:29" s="2" customFormat="1">
      <c r="E32866" s="120"/>
      <c r="M32866" s="120"/>
      <c r="N32866" s="120"/>
      <c r="U32866" s="121"/>
      <c r="V32866" s="122"/>
      <c r="W32866" s="123"/>
      <c r="AC32866" s="123"/>
    </row>
    <row r="32867" spans="5:29" s="2" customFormat="1">
      <c r="E32867" s="120"/>
      <c r="M32867" s="120"/>
      <c r="N32867" s="120"/>
      <c r="U32867" s="121"/>
      <c r="V32867" s="122"/>
      <c r="W32867" s="123"/>
      <c r="AC32867" s="123"/>
    </row>
    <row r="32868" spans="5:29" s="2" customFormat="1">
      <c r="E32868" s="120"/>
      <c r="M32868" s="120"/>
      <c r="N32868" s="120"/>
      <c r="U32868" s="121"/>
      <c r="V32868" s="122"/>
      <c r="W32868" s="123"/>
      <c r="AC32868" s="123"/>
    </row>
    <row r="32869" spans="5:29" s="2" customFormat="1">
      <c r="E32869" s="120"/>
      <c r="M32869" s="120"/>
      <c r="N32869" s="120"/>
      <c r="U32869" s="121"/>
      <c r="V32869" s="122"/>
      <c r="W32869" s="123"/>
      <c r="AC32869" s="123"/>
    </row>
    <row r="32870" spans="5:29" s="2" customFormat="1">
      <c r="E32870" s="120"/>
      <c r="M32870" s="120"/>
      <c r="N32870" s="120"/>
      <c r="U32870" s="121"/>
      <c r="V32870" s="122"/>
      <c r="W32870" s="123"/>
      <c r="AC32870" s="123"/>
    </row>
    <row r="32871" spans="5:29" s="2" customFormat="1">
      <c r="E32871" s="120"/>
      <c r="M32871" s="120"/>
      <c r="N32871" s="120"/>
      <c r="U32871" s="121"/>
      <c r="V32871" s="122"/>
      <c r="W32871" s="123"/>
      <c r="AC32871" s="123"/>
    </row>
    <row r="32872" spans="5:29" s="2" customFormat="1">
      <c r="E32872" s="120"/>
      <c r="M32872" s="120"/>
      <c r="N32872" s="120"/>
      <c r="U32872" s="121"/>
      <c r="V32872" s="122"/>
      <c r="W32872" s="123"/>
      <c r="AC32872" s="123"/>
    </row>
    <row r="32873" spans="5:29" s="2" customFormat="1">
      <c r="E32873" s="120"/>
      <c r="M32873" s="120"/>
      <c r="N32873" s="120"/>
      <c r="U32873" s="121"/>
      <c r="V32873" s="122"/>
      <c r="W32873" s="123"/>
      <c r="AC32873" s="123"/>
    </row>
    <row r="32874" spans="5:29" s="2" customFormat="1">
      <c r="E32874" s="120"/>
      <c r="M32874" s="120"/>
      <c r="N32874" s="120"/>
      <c r="U32874" s="121"/>
      <c r="V32874" s="122"/>
      <c r="W32874" s="123"/>
      <c r="AC32874" s="123"/>
    </row>
    <row r="32875" spans="5:29" s="2" customFormat="1">
      <c r="E32875" s="120"/>
      <c r="M32875" s="120"/>
      <c r="N32875" s="120"/>
      <c r="U32875" s="121"/>
      <c r="V32875" s="122"/>
      <c r="W32875" s="123"/>
      <c r="AC32875" s="123"/>
    </row>
    <row r="32876" spans="5:29" s="2" customFormat="1">
      <c r="E32876" s="120"/>
      <c r="M32876" s="120"/>
      <c r="N32876" s="120"/>
      <c r="U32876" s="121"/>
      <c r="V32876" s="122"/>
      <c r="W32876" s="123"/>
      <c r="AC32876" s="123"/>
    </row>
    <row r="32877" spans="5:29" s="2" customFormat="1">
      <c r="E32877" s="120"/>
      <c r="M32877" s="120"/>
      <c r="N32877" s="120"/>
      <c r="U32877" s="121"/>
      <c r="V32877" s="122"/>
      <c r="W32877" s="123"/>
      <c r="AC32877" s="123"/>
    </row>
    <row r="32878" spans="5:29" s="2" customFormat="1">
      <c r="E32878" s="120"/>
      <c r="M32878" s="120"/>
      <c r="N32878" s="120"/>
      <c r="U32878" s="121"/>
      <c r="V32878" s="122"/>
      <c r="W32878" s="123"/>
      <c r="AC32878" s="123"/>
    </row>
    <row r="32879" spans="5:29" s="2" customFormat="1">
      <c r="E32879" s="120"/>
      <c r="M32879" s="120"/>
      <c r="N32879" s="120"/>
      <c r="U32879" s="121"/>
      <c r="V32879" s="122"/>
      <c r="W32879" s="123"/>
      <c r="AC32879" s="123"/>
    </row>
    <row r="32880" spans="5:29" s="2" customFormat="1">
      <c r="E32880" s="120"/>
      <c r="M32880" s="120"/>
      <c r="N32880" s="120"/>
      <c r="U32880" s="121"/>
      <c r="V32880" s="122"/>
      <c r="W32880" s="123"/>
      <c r="AC32880" s="123"/>
    </row>
    <row r="32881" spans="5:29" s="2" customFormat="1">
      <c r="E32881" s="120"/>
      <c r="M32881" s="120"/>
      <c r="N32881" s="120"/>
      <c r="U32881" s="121"/>
      <c r="V32881" s="122"/>
      <c r="W32881" s="123"/>
      <c r="AC32881" s="123"/>
    </row>
    <row r="32882" spans="5:29" s="2" customFormat="1">
      <c r="E32882" s="120"/>
      <c r="M32882" s="120"/>
      <c r="N32882" s="120"/>
      <c r="U32882" s="121"/>
      <c r="V32882" s="122"/>
      <c r="W32882" s="123"/>
      <c r="AC32882" s="123"/>
    </row>
    <row r="32883" spans="5:29" s="2" customFormat="1">
      <c r="E32883" s="120"/>
      <c r="M32883" s="120"/>
      <c r="N32883" s="120"/>
      <c r="U32883" s="121"/>
      <c r="V32883" s="122"/>
      <c r="W32883" s="123"/>
      <c r="AC32883" s="123"/>
    </row>
    <row r="32884" spans="5:29" s="2" customFormat="1">
      <c r="E32884" s="120"/>
      <c r="M32884" s="120"/>
      <c r="N32884" s="120"/>
      <c r="U32884" s="121"/>
      <c r="V32884" s="122"/>
      <c r="W32884" s="123"/>
      <c r="AC32884" s="123"/>
    </row>
    <row r="32885" spans="5:29" s="2" customFormat="1">
      <c r="E32885" s="120"/>
      <c r="M32885" s="120"/>
      <c r="N32885" s="120"/>
      <c r="U32885" s="121"/>
      <c r="V32885" s="122"/>
      <c r="W32885" s="123"/>
      <c r="AC32885" s="123"/>
    </row>
    <row r="32886" spans="5:29" s="2" customFormat="1">
      <c r="E32886" s="120"/>
      <c r="M32886" s="120"/>
      <c r="N32886" s="120"/>
      <c r="U32886" s="121"/>
      <c r="V32886" s="122"/>
      <c r="W32886" s="123"/>
      <c r="AC32886" s="123"/>
    </row>
    <row r="32887" spans="5:29" s="2" customFormat="1">
      <c r="E32887" s="120"/>
      <c r="M32887" s="120"/>
      <c r="N32887" s="120"/>
      <c r="U32887" s="121"/>
      <c r="V32887" s="122"/>
      <c r="W32887" s="123"/>
      <c r="AC32887" s="123"/>
    </row>
    <row r="32888" spans="5:29" s="2" customFormat="1">
      <c r="E32888" s="120"/>
      <c r="M32888" s="120"/>
      <c r="N32888" s="120"/>
      <c r="U32888" s="121"/>
      <c r="V32888" s="122"/>
      <c r="W32888" s="123"/>
      <c r="AC32888" s="123"/>
    </row>
    <row r="32889" spans="5:29" s="2" customFormat="1">
      <c r="E32889" s="120"/>
      <c r="M32889" s="120"/>
      <c r="N32889" s="120"/>
      <c r="U32889" s="121"/>
      <c r="V32889" s="122"/>
      <c r="W32889" s="123"/>
      <c r="AC32889" s="123"/>
    </row>
    <row r="32890" spans="5:29" s="2" customFormat="1">
      <c r="E32890" s="120"/>
      <c r="M32890" s="120"/>
      <c r="N32890" s="120"/>
      <c r="U32890" s="121"/>
      <c r="V32890" s="122"/>
      <c r="W32890" s="123"/>
      <c r="AC32890" s="123"/>
    </row>
    <row r="32891" spans="5:29" s="2" customFormat="1">
      <c r="E32891" s="120"/>
      <c r="M32891" s="120"/>
      <c r="N32891" s="120"/>
      <c r="U32891" s="121"/>
      <c r="V32891" s="122"/>
      <c r="W32891" s="123"/>
      <c r="AC32891" s="123"/>
    </row>
    <row r="32892" spans="5:29" s="2" customFormat="1">
      <c r="E32892" s="120"/>
      <c r="M32892" s="120"/>
      <c r="N32892" s="120"/>
      <c r="U32892" s="121"/>
      <c r="V32892" s="122"/>
      <c r="W32892" s="123"/>
      <c r="AC32892" s="123"/>
    </row>
    <row r="32893" spans="5:29" s="2" customFormat="1">
      <c r="E32893" s="120"/>
      <c r="M32893" s="120"/>
      <c r="N32893" s="120"/>
      <c r="U32893" s="121"/>
      <c r="V32893" s="122"/>
      <c r="W32893" s="123"/>
      <c r="AC32893" s="123"/>
    </row>
    <row r="32894" spans="5:29" s="2" customFormat="1">
      <c r="E32894" s="120"/>
      <c r="M32894" s="120"/>
      <c r="N32894" s="120"/>
      <c r="U32894" s="121"/>
      <c r="V32894" s="122"/>
      <c r="W32894" s="123"/>
      <c r="AC32894" s="123"/>
    </row>
    <row r="32895" spans="5:29" s="2" customFormat="1">
      <c r="E32895" s="120"/>
      <c r="M32895" s="120"/>
      <c r="N32895" s="120"/>
      <c r="U32895" s="121"/>
      <c r="V32895" s="122"/>
      <c r="W32895" s="123"/>
      <c r="AC32895" s="123"/>
    </row>
    <row r="32896" spans="5:29" s="2" customFormat="1">
      <c r="E32896" s="120"/>
      <c r="M32896" s="120"/>
      <c r="N32896" s="120"/>
      <c r="U32896" s="121"/>
      <c r="V32896" s="122"/>
      <c r="W32896" s="123"/>
      <c r="AC32896" s="123"/>
    </row>
    <row r="32897" spans="5:29" s="2" customFormat="1">
      <c r="E32897" s="120"/>
      <c r="M32897" s="120"/>
      <c r="N32897" s="120"/>
      <c r="U32897" s="121"/>
      <c r="V32897" s="122"/>
      <c r="W32897" s="123"/>
      <c r="AC32897" s="123"/>
    </row>
    <row r="32898" spans="5:29" s="2" customFormat="1">
      <c r="E32898" s="120"/>
      <c r="M32898" s="120"/>
      <c r="N32898" s="120"/>
      <c r="U32898" s="121"/>
      <c r="V32898" s="122"/>
      <c r="W32898" s="123"/>
      <c r="AC32898" s="123"/>
    </row>
    <row r="32899" spans="5:29" s="2" customFormat="1">
      <c r="E32899" s="120"/>
      <c r="M32899" s="120"/>
      <c r="N32899" s="120"/>
      <c r="U32899" s="121"/>
      <c r="V32899" s="122"/>
      <c r="W32899" s="123"/>
      <c r="AC32899" s="123"/>
    </row>
    <row r="32900" spans="5:29" s="2" customFormat="1">
      <c r="E32900" s="120"/>
      <c r="M32900" s="120"/>
      <c r="N32900" s="120"/>
      <c r="U32900" s="121"/>
      <c r="V32900" s="122"/>
      <c r="W32900" s="123"/>
      <c r="AC32900" s="123"/>
    </row>
    <row r="32901" spans="5:29" s="2" customFormat="1">
      <c r="E32901" s="120"/>
      <c r="M32901" s="120"/>
      <c r="N32901" s="120"/>
      <c r="U32901" s="121"/>
      <c r="V32901" s="122"/>
      <c r="W32901" s="123"/>
      <c r="AC32901" s="123"/>
    </row>
    <row r="32902" spans="5:29" s="2" customFormat="1">
      <c r="E32902" s="120"/>
      <c r="M32902" s="120"/>
      <c r="N32902" s="120"/>
      <c r="U32902" s="121"/>
      <c r="V32902" s="122"/>
      <c r="W32902" s="123"/>
      <c r="AC32902" s="123"/>
    </row>
    <row r="32903" spans="5:29" s="2" customFormat="1">
      <c r="E32903" s="120"/>
      <c r="M32903" s="120"/>
      <c r="N32903" s="120"/>
      <c r="U32903" s="121"/>
      <c r="V32903" s="122"/>
      <c r="W32903" s="123"/>
      <c r="AC32903" s="123"/>
    </row>
    <row r="32904" spans="5:29" s="2" customFormat="1">
      <c r="E32904" s="120"/>
      <c r="M32904" s="120"/>
      <c r="N32904" s="120"/>
      <c r="U32904" s="121"/>
      <c r="V32904" s="122"/>
      <c r="W32904" s="123"/>
      <c r="AC32904" s="123"/>
    </row>
    <row r="32905" spans="5:29" s="2" customFormat="1">
      <c r="E32905" s="120"/>
      <c r="M32905" s="120"/>
      <c r="N32905" s="120"/>
      <c r="U32905" s="121"/>
      <c r="V32905" s="122"/>
      <c r="W32905" s="123"/>
      <c r="AC32905" s="123"/>
    </row>
    <row r="32906" spans="5:29" s="2" customFormat="1">
      <c r="E32906" s="120"/>
      <c r="M32906" s="120"/>
      <c r="N32906" s="120"/>
      <c r="U32906" s="121"/>
      <c r="V32906" s="122"/>
      <c r="W32906" s="123"/>
      <c r="AC32906" s="123"/>
    </row>
    <row r="32907" spans="5:29" s="2" customFormat="1">
      <c r="E32907" s="120"/>
      <c r="M32907" s="120"/>
      <c r="N32907" s="120"/>
      <c r="U32907" s="121"/>
      <c r="V32907" s="122"/>
      <c r="W32907" s="123"/>
      <c r="AC32907" s="123"/>
    </row>
    <row r="32908" spans="5:29" s="2" customFormat="1">
      <c r="E32908" s="120"/>
      <c r="M32908" s="120"/>
      <c r="N32908" s="120"/>
      <c r="U32908" s="121"/>
      <c r="V32908" s="122"/>
      <c r="W32908" s="123"/>
      <c r="AC32908" s="123"/>
    </row>
    <row r="32909" spans="5:29" s="2" customFormat="1">
      <c r="E32909" s="120"/>
      <c r="M32909" s="120"/>
      <c r="N32909" s="120"/>
      <c r="U32909" s="121"/>
      <c r="V32909" s="122"/>
      <c r="W32909" s="123"/>
      <c r="AC32909" s="123"/>
    </row>
    <row r="32910" spans="5:29" s="2" customFormat="1">
      <c r="E32910" s="120"/>
      <c r="M32910" s="120"/>
      <c r="N32910" s="120"/>
      <c r="U32910" s="121"/>
      <c r="V32910" s="122"/>
      <c r="W32910" s="123"/>
      <c r="AC32910" s="123"/>
    </row>
    <row r="32911" spans="5:29" s="2" customFormat="1">
      <c r="E32911" s="120"/>
      <c r="M32911" s="120"/>
      <c r="N32911" s="120"/>
      <c r="U32911" s="121"/>
      <c r="V32911" s="122"/>
      <c r="W32911" s="123"/>
      <c r="AC32911" s="123"/>
    </row>
    <row r="32912" spans="5:29" s="2" customFormat="1">
      <c r="E32912" s="120"/>
      <c r="M32912" s="120"/>
      <c r="N32912" s="120"/>
      <c r="U32912" s="121"/>
      <c r="V32912" s="122"/>
      <c r="W32912" s="123"/>
      <c r="AC32912" s="123"/>
    </row>
    <row r="32913" spans="5:29" s="2" customFormat="1">
      <c r="E32913" s="120"/>
      <c r="M32913" s="120"/>
      <c r="N32913" s="120"/>
      <c r="U32913" s="121"/>
      <c r="V32913" s="122"/>
      <c r="W32913" s="123"/>
      <c r="AC32913" s="123"/>
    </row>
    <row r="32914" spans="5:29" s="2" customFormat="1">
      <c r="E32914" s="120"/>
      <c r="M32914" s="120"/>
      <c r="N32914" s="120"/>
      <c r="U32914" s="121"/>
      <c r="V32914" s="122"/>
      <c r="W32914" s="123"/>
      <c r="AC32914" s="123"/>
    </row>
    <row r="32915" spans="5:29" s="2" customFormat="1">
      <c r="E32915" s="120"/>
      <c r="M32915" s="120"/>
      <c r="N32915" s="120"/>
      <c r="U32915" s="121"/>
      <c r="V32915" s="122"/>
      <c r="W32915" s="123"/>
      <c r="AC32915" s="123"/>
    </row>
    <row r="32916" spans="5:29" s="2" customFormat="1">
      <c r="E32916" s="120"/>
      <c r="M32916" s="120"/>
      <c r="N32916" s="120"/>
      <c r="U32916" s="121"/>
      <c r="V32916" s="122"/>
      <c r="W32916" s="123"/>
      <c r="AC32916" s="123"/>
    </row>
    <row r="32917" spans="5:29" s="2" customFormat="1">
      <c r="E32917" s="120"/>
      <c r="M32917" s="120"/>
      <c r="N32917" s="120"/>
      <c r="U32917" s="121"/>
      <c r="V32917" s="122"/>
      <c r="W32917" s="123"/>
      <c r="AC32917" s="123"/>
    </row>
    <row r="32918" spans="5:29" s="2" customFormat="1">
      <c r="E32918" s="120"/>
      <c r="M32918" s="120"/>
      <c r="N32918" s="120"/>
      <c r="U32918" s="121"/>
      <c r="V32918" s="122"/>
      <c r="W32918" s="123"/>
      <c r="AC32918" s="123"/>
    </row>
    <row r="32919" spans="5:29" s="2" customFormat="1">
      <c r="E32919" s="120"/>
      <c r="M32919" s="120"/>
      <c r="N32919" s="120"/>
      <c r="U32919" s="121"/>
      <c r="V32919" s="122"/>
      <c r="W32919" s="123"/>
      <c r="AC32919" s="123"/>
    </row>
    <row r="32920" spans="5:29" s="2" customFormat="1">
      <c r="E32920" s="120"/>
      <c r="M32920" s="120"/>
      <c r="N32920" s="120"/>
      <c r="U32920" s="121"/>
      <c r="V32920" s="122"/>
      <c r="W32920" s="123"/>
      <c r="AC32920" s="123"/>
    </row>
    <row r="32921" spans="5:29" s="2" customFormat="1">
      <c r="E32921" s="120"/>
      <c r="M32921" s="120"/>
      <c r="N32921" s="120"/>
      <c r="U32921" s="121"/>
      <c r="V32921" s="122"/>
      <c r="W32921" s="123"/>
      <c r="AC32921" s="123"/>
    </row>
    <row r="32922" spans="5:29" s="2" customFormat="1">
      <c r="E32922" s="120"/>
      <c r="M32922" s="120"/>
      <c r="N32922" s="120"/>
      <c r="U32922" s="121"/>
      <c r="V32922" s="122"/>
      <c r="W32922" s="123"/>
      <c r="AC32922" s="123"/>
    </row>
    <row r="32923" spans="5:29" s="2" customFormat="1">
      <c r="E32923" s="120"/>
      <c r="M32923" s="120"/>
      <c r="N32923" s="120"/>
      <c r="U32923" s="121"/>
      <c r="V32923" s="122"/>
      <c r="W32923" s="123"/>
      <c r="AC32923" s="123"/>
    </row>
    <row r="32924" spans="5:29" s="2" customFormat="1">
      <c r="E32924" s="120"/>
      <c r="M32924" s="120"/>
      <c r="N32924" s="120"/>
      <c r="U32924" s="121"/>
      <c r="V32924" s="122"/>
      <c r="W32924" s="123"/>
      <c r="AC32924" s="123"/>
    </row>
    <row r="32925" spans="5:29" s="2" customFormat="1">
      <c r="E32925" s="120"/>
      <c r="M32925" s="120"/>
      <c r="N32925" s="120"/>
      <c r="U32925" s="121"/>
      <c r="V32925" s="122"/>
      <c r="W32925" s="123"/>
      <c r="AC32925" s="123"/>
    </row>
    <row r="32926" spans="5:29" s="2" customFormat="1">
      <c r="E32926" s="120"/>
      <c r="M32926" s="120"/>
      <c r="N32926" s="120"/>
      <c r="U32926" s="121"/>
      <c r="V32926" s="122"/>
      <c r="W32926" s="123"/>
      <c r="AC32926" s="123"/>
    </row>
    <row r="32927" spans="5:29" s="2" customFormat="1">
      <c r="E32927" s="120"/>
      <c r="M32927" s="120"/>
      <c r="N32927" s="120"/>
      <c r="U32927" s="121"/>
      <c r="V32927" s="122"/>
      <c r="W32927" s="123"/>
      <c r="AC32927" s="123"/>
    </row>
    <row r="32928" spans="5:29" s="2" customFormat="1">
      <c r="E32928" s="120"/>
      <c r="M32928" s="120"/>
      <c r="N32928" s="120"/>
      <c r="U32928" s="121"/>
      <c r="V32928" s="122"/>
      <c r="W32928" s="123"/>
      <c r="AC32928" s="123"/>
    </row>
    <row r="32929" spans="5:29" s="2" customFormat="1">
      <c r="E32929" s="120"/>
      <c r="M32929" s="120"/>
      <c r="N32929" s="120"/>
      <c r="U32929" s="121"/>
      <c r="V32929" s="122"/>
      <c r="W32929" s="123"/>
      <c r="AC32929" s="123"/>
    </row>
    <row r="32930" spans="5:29" s="2" customFormat="1">
      <c r="E32930" s="120"/>
      <c r="M32930" s="120"/>
      <c r="N32930" s="120"/>
      <c r="U32930" s="121"/>
      <c r="V32930" s="122"/>
      <c r="W32930" s="123"/>
      <c r="AC32930" s="123"/>
    </row>
    <row r="32931" spans="5:29" s="2" customFormat="1">
      <c r="E32931" s="120"/>
      <c r="M32931" s="120"/>
      <c r="N32931" s="120"/>
      <c r="U32931" s="121"/>
      <c r="V32931" s="122"/>
      <c r="W32931" s="123"/>
      <c r="AC32931" s="123"/>
    </row>
    <row r="32932" spans="5:29" s="2" customFormat="1">
      <c r="E32932" s="120"/>
      <c r="M32932" s="120"/>
      <c r="N32932" s="120"/>
      <c r="U32932" s="121"/>
      <c r="V32932" s="122"/>
      <c r="W32932" s="123"/>
      <c r="AC32932" s="123"/>
    </row>
    <row r="32933" spans="5:29" s="2" customFormat="1">
      <c r="E32933" s="120"/>
      <c r="M32933" s="120"/>
      <c r="N32933" s="120"/>
      <c r="U32933" s="121"/>
      <c r="V32933" s="122"/>
      <c r="W32933" s="123"/>
      <c r="AC32933" s="123"/>
    </row>
    <row r="32934" spans="5:29" s="2" customFormat="1">
      <c r="E32934" s="120"/>
      <c r="M32934" s="120"/>
      <c r="N32934" s="120"/>
      <c r="U32934" s="121"/>
      <c r="V32934" s="122"/>
      <c r="W32934" s="123"/>
      <c r="AC32934" s="123"/>
    </row>
    <row r="32935" spans="5:29" s="2" customFormat="1">
      <c r="E32935" s="120"/>
      <c r="M32935" s="120"/>
      <c r="N32935" s="120"/>
      <c r="U32935" s="121"/>
      <c r="V32935" s="122"/>
      <c r="W32935" s="123"/>
      <c r="AC32935" s="123"/>
    </row>
    <row r="32936" spans="5:29" s="2" customFormat="1">
      <c r="E32936" s="120"/>
      <c r="M32936" s="120"/>
      <c r="N32936" s="120"/>
      <c r="U32936" s="121"/>
      <c r="V32936" s="122"/>
      <c r="W32936" s="123"/>
      <c r="AC32936" s="123"/>
    </row>
    <row r="32937" spans="5:29" s="2" customFormat="1">
      <c r="E32937" s="120"/>
      <c r="M32937" s="120"/>
      <c r="N32937" s="120"/>
      <c r="U32937" s="121"/>
      <c r="V32937" s="122"/>
      <c r="W32937" s="123"/>
      <c r="AC32937" s="123"/>
    </row>
    <row r="32938" spans="5:29" s="2" customFormat="1">
      <c r="E32938" s="120"/>
      <c r="M32938" s="120"/>
      <c r="N32938" s="120"/>
      <c r="U32938" s="121"/>
      <c r="V32938" s="122"/>
      <c r="W32938" s="123"/>
      <c r="AC32938" s="123"/>
    </row>
    <row r="32939" spans="5:29" s="2" customFormat="1">
      <c r="E32939" s="120"/>
      <c r="M32939" s="120"/>
      <c r="N32939" s="120"/>
      <c r="U32939" s="121"/>
      <c r="V32939" s="122"/>
      <c r="W32939" s="123"/>
      <c r="AC32939" s="123"/>
    </row>
    <row r="32940" spans="5:29" s="2" customFormat="1">
      <c r="E32940" s="120"/>
      <c r="M32940" s="120"/>
      <c r="N32940" s="120"/>
      <c r="U32940" s="121"/>
      <c r="V32940" s="122"/>
      <c r="W32940" s="123"/>
      <c r="AC32940" s="123"/>
    </row>
    <row r="32941" spans="5:29" s="2" customFormat="1">
      <c r="E32941" s="120"/>
      <c r="M32941" s="120"/>
      <c r="N32941" s="120"/>
      <c r="U32941" s="121"/>
      <c r="V32941" s="122"/>
      <c r="W32941" s="123"/>
      <c r="AC32941" s="123"/>
    </row>
    <row r="32942" spans="5:29" s="2" customFormat="1">
      <c r="E32942" s="120"/>
      <c r="M32942" s="120"/>
      <c r="N32942" s="120"/>
      <c r="U32942" s="121"/>
      <c r="V32942" s="122"/>
      <c r="W32942" s="123"/>
      <c r="AC32942" s="123"/>
    </row>
    <row r="32943" spans="5:29" s="2" customFormat="1">
      <c r="E32943" s="120"/>
      <c r="M32943" s="120"/>
      <c r="N32943" s="120"/>
      <c r="U32943" s="121"/>
      <c r="V32943" s="122"/>
      <c r="W32943" s="123"/>
      <c r="AC32943" s="123"/>
    </row>
    <row r="32944" spans="5:29" s="2" customFormat="1">
      <c r="E32944" s="120"/>
      <c r="M32944" s="120"/>
      <c r="N32944" s="120"/>
      <c r="U32944" s="121"/>
      <c r="V32944" s="122"/>
      <c r="W32944" s="123"/>
      <c r="AC32944" s="123"/>
    </row>
    <row r="32945" spans="5:29" s="2" customFormat="1">
      <c r="E32945" s="120"/>
      <c r="M32945" s="120"/>
      <c r="N32945" s="120"/>
      <c r="U32945" s="121"/>
      <c r="V32945" s="122"/>
      <c r="W32945" s="123"/>
      <c r="AC32945" s="123"/>
    </row>
    <row r="32946" spans="5:29" s="2" customFormat="1">
      <c r="E32946" s="120"/>
      <c r="M32946" s="120"/>
      <c r="N32946" s="120"/>
      <c r="U32946" s="121"/>
      <c r="V32946" s="122"/>
      <c r="W32946" s="123"/>
      <c r="AC32946" s="123"/>
    </row>
    <row r="32947" spans="5:29" s="2" customFormat="1">
      <c r="E32947" s="120"/>
      <c r="M32947" s="120"/>
      <c r="N32947" s="120"/>
      <c r="U32947" s="121"/>
      <c r="V32947" s="122"/>
      <c r="W32947" s="123"/>
      <c r="AC32947" s="123"/>
    </row>
    <row r="32948" spans="5:29" s="2" customFormat="1">
      <c r="E32948" s="120"/>
      <c r="M32948" s="120"/>
      <c r="N32948" s="120"/>
      <c r="U32948" s="121"/>
      <c r="V32948" s="122"/>
      <c r="W32948" s="123"/>
      <c r="AC32948" s="123"/>
    </row>
    <row r="32949" spans="5:29" s="2" customFormat="1">
      <c r="E32949" s="120"/>
      <c r="M32949" s="120"/>
      <c r="N32949" s="120"/>
      <c r="U32949" s="121"/>
      <c r="V32949" s="122"/>
      <c r="W32949" s="123"/>
      <c r="AC32949" s="123"/>
    </row>
    <row r="32950" spans="5:29" s="2" customFormat="1">
      <c r="E32950" s="120"/>
      <c r="M32950" s="120"/>
      <c r="N32950" s="120"/>
      <c r="U32950" s="121"/>
      <c r="V32950" s="122"/>
      <c r="W32950" s="123"/>
      <c r="AC32950" s="123"/>
    </row>
    <row r="32951" spans="5:29" s="2" customFormat="1">
      <c r="E32951" s="120"/>
      <c r="M32951" s="120"/>
      <c r="N32951" s="120"/>
      <c r="U32951" s="121"/>
      <c r="V32951" s="122"/>
      <c r="W32951" s="123"/>
      <c r="AC32951" s="123"/>
    </row>
    <row r="32952" spans="5:29" s="2" customFormat="1">
      <c r="E32952" s="120"/>
      <c r="M32952" s="120"/>
      <c r="N32952" s="120"/>
      <c r="U32952" s="121"/>
      <c r="V32952" s="122"/>
      <c r="W32952" s="123"/>
      <c r="AC32952" s="123"/>
    </row>
    <row r="32953" spans="5:29" s="2" customFormat="1">
      <c r="E32953" s="120"/>
      <c r="M32953" s="120"/>
      <c r="N32953" s="120"/>
      <c r="U32953" s="121"/>
      <c r="V32953" s="122"/>
      <c r="W32953" s="123"/>
      <c r="AC32953" s="123"/>
    </row>
    <row r="32954" spans="5:29" s="2" customFormat="1">
      <c r="E32954" s="120"/>
      <c r="M32954" s="120"/>
      <c r="N32954" s="120"/>
      <c r="U32954" s="121"/>
      <c r="V32954" s="122"/>
      <c r="W32954" s="123"/>
      <c r="AC32954" s="123"/>
    </row>
    <row r="32955" spans="5:29" s="2" customFormat="1">
      <c r="E32955" s="120"/>
      <c r="M32955" s="120"/>
      <c r="N32955" s="120"/>
      <c r="U32955" s="121"/>
      <c r="V32955" s="122"/>
      <c r="W32955" s="123"/>
      <c r="AC32955" s="123"/>
    </row>
    <row r="32956" spans="5:29" s="2" customFormat="1">
      <c r="E32956" s="120"/>
      <c r="M32956" s="120"/>
      <c r="N32956" s="120"/>
      <c r="U32956" s="121"/>
      <c r="V32956" s="122"/>
      <c r="W32956" s="123"/>
      <c r="AC32956" s="123"/>
    </row>
    <row r="32957" spans="5:29" s="2" customFormat="1">
      <c r="E32957" s="120"/>
      <c r="M32957" s="120"/>
      <c r="N32957" s="120"/>
      <c r="U32957" s="121"/>
      <c r="V32957" s="122"/>
      <c r="W32957" s="123"/>
      <c r="AC32957" s="123"/>
    </row>
    <row r="32958" spans="5:29" s="2" customFormat="1">
      <c r="E32958" s="120"/>
      <c r="M32958" s="120"/>
      <c r="N32958" s="120"/>
      <c r="U32958" s="121"/>
      <c r="V32958" s="122"/>
      <c r="W32958" s="123"/>
      <c r="AC32958" s="123"/>
    </row>
    <row r="32959" spans="5:29" s="2" customFormat="1">
      <c r="E32959" s="120"/>
      <c r="M32959" s="120"/>
      <c r="N32959" s="120"/>
      <c r="U32959" s="121"/>
      <c r="V32959" s="122"/>
      <c r="W32959" s="123"/>
      <c r="AC32959" s="123"/>
    </row>
    <row r="32960" spans="5:29" s="2" customFormat="1">
      <c r="E32960" s="120"/>
      <c r="M32960" s="120"/>
      <c r="N32960" s="120"/>
      <c r="U32960" s="121"/>
      <c r="V32960" s="122"/>
      <c r="W32960" s="123"/>
      <c r="AC32960" s="123"/>
    </row>
    <row r="32961" spans="5:29" s="2" customFormat="1">
      <c r="E32961" s="120"/>
      <c r="M32961" s="120"/>
      <c r="N32961" s="120"/>
      <c r="U32961" s="121"/>
      <c r="V32961" s="122"/>
      <c r="W32961" s="123"/>
      <c r="AC32961" s="123"/>
    </row>
    <row r="32962" spans="5:29" s="2" customFormat="1">
      <c r="E32962" s="120"/>
      <c r="M32962" s="120"/>
      <c r="N32962" s="120"/>
      <c r="U32962" s="121"/>
      <c r="V32962" s="122"/>
      <c r="W32962" s="123"/>
      <c r="AC32962" s="123"/>
    </row>
    <row r="32963" spans="5:29" s="2" customFormat="1">
      <c r="E32963" s="120"/>
      <c r="M32963" s="120"/>
      <c r="N32963" s="120"/>
      <c r="U32963" s="121"/>
      <c r="V32963" s="122"/>
      <c r="W32963" s="123"/>
      <c r="AC32963" s="123"/>
    </row>
    <row r="32964" spans="5:29" s="2" customFormat="1">
      <c r="E32964" s="120"/>
      <c r="M32964" s="120"/>
      <c r="N32964" s="120"/>
      <c r="U32964" s="121"/>
      <c r="V32964" s="122"/>
      <c r="W32964" s="123"/>
      <c r="AC32964" s="123"/>
    </row>
    <row r="32965" spans="5:29" s="2" customFormat="1">
      <c r="E32965" s="120"/>
      <c r="M32965" s="120"/>
      <c r="N32965" s="120"/>
      <c r="U32965" s="121"/>
      <c r="V32965" s="122"/>
      <c r="W32965" s="123"/>
      <c r="AC32965" s="123"/>
    </row>
    <row r="32966" spans="5:29" s="2" customFormat="1">
      <c r="E32966" s="120"/>
      <c r="M32966" s="120"/>
      <c r="N32966" s="120"/>
      <c r="U32966" s="121"/>
      <c r="V32966" s="122"/>
      <c r="W32966" s="123"/>
      <c r="AC32966" s="123"/>
    </row>
    <row r="32967" spans="5:29" s="2" customFormat="1">
      <c r="E32967" s="120"/>
      <c r="M32967" s="120"/>
      <c r="N32967" s="120"/>
      <c r="U32967" s="121"/>
      <c r="V32967" s="122"/>
      <c r="W32967" s="123"/>
      <c r="AC32967" s="123"/>
    </row>
    <row r="32968" spans="5:29" s="2" customFormat="1">
      <c r="E32968" s="120"/>
      <c r="M32968" s="120"/>
      <c r="N32968" s="120"/>
      <c r="U32968" s="121"/>
      <c r="V32968" s="122"/>
      <c r="W32968" s="123"/>
      <c r="AC32968" s="123"/>
    </row>
    <row r="32969" spans="5:29" s="2" customFormat="1">
      <c r="E32969" s="120"/>
      <c r="M32969" s="120"/>
      <c r="N32969" s="120"/>
      <c r="U32969" s="121"/>
      <c r="V32969" s="122"/>
      <c r="W32969" s="123"/>
      <c r="AC32969" s="123"/>
    </row>
    <row r="32970" spans="5:29" s="2" customFormat="1">
      <c r="E32970" s="120"/>
      <c r="M32970" s="120"/>
      <c r="N32970" s="120"/>
      <c r="U32970" s="121"/>
      <c r="V32970" s="122"/>
      <c r="W32970" s="123"/>
      <c r="AC32970" s="123"/>
    </row>
    <row r="32971" spans="5:29" s="2" customFormat="1">
      <c r="E32971" s="120"/>
      <c r="M32971" s="120"/>
      <c r="N32971" s="120"/>
      <c r="U32971" s="121"/>
      <c r="V32971" s="122"/>
      <c r="W32971" s="123"/>
      <c r="AC32971" s="123"/>
    </row>
    <row r="32972" spans="5:29" s="2" customFormat="1">
      <c r="E32972" s="120"/>
      <c r="M32972" s="120"/>
      <c r="N32972" s="120"/>
      <c r="U32972" s="121"/>
      <c r="V32972" s="122"/>
      <c r="W32972" s="123"/>
      <c r="AC32972" s="123"/>
    </row>
    <row r="32973" spans="5:29" s="2" customFormat="1">
      <c r="E32973" s="120"/>
      <c r="M32973" s="120"/>
      <c r="N32973" s="120"/>
      <c r="U32973" s="121"/>
      <c r="V32973" s="122"/>
      <c r="W32973" s="123"/>
      <c r="AC32973" s="123"/>
    </row>
    <row r="32974" spans="5:29" s="2" customFormat="1">
      <c r="E32974" s="120"/>
      <c r="M32974" s="120"/>
      <c r="N32974" s="120"/>
      <c r="U32974" s="121"/>
      <c r="V32974" s="122"/>
      <c r="W32974" s="123"/>
      <c r="AC32974" s="123"/>
    </row>
    <row r="32975" spans="5:29" s="2" customFormat="1">
      <c r="E32975" s="120"/>
      <c r="M32975" s="120"/>
      <c r="N32975" s="120"/>
      <c r="U32975" s="121"/>
      <c r="V32975" s="122"/>
      <c r="W32975" s="123"/>
      <c r="AC32975" s="123"/>
    </row>
    <row r="32976" spans="5:29" s="2" customFormat="1">
      <c r="E32976" s="120"/>
      <c r="M32976" s="120"/>
      <c r="N32976" s="120"/>
      <c r="U32976" s="121"/>
      <c r="V32976" s="122"/>
      <c r="W32976" s="123"/>
      <c r="AC32976" s="123"/>
    </row>
    <row r="32977" spans="5:29" s="2" customFormat="1">
      <c r="E32977" s="120"/>
      <c r="M32977" s="120"/>
      <c r="N32977" s="120"/>
      <c r="U32977" s="121"/>
      <c r="V32977" s="122"/>
      <c r="W32977" s="123"/>
      <c r="AC32977" s="123"/>
    </row>
    <row r="32978" spans="5:29" s="2" customFormat="1">
      <c r="E32978" s="120"/>
      <c r="M32978" s="120"/>
      <c r="N32978" s="120"/>
      <c r="U32978" s="121"/>
      <c r="V32978" s="122"/>
      <c r="W32978" s="123"/>
      <c r="AC32978" s="123"/>
    </row>
    <row r="32979" spans="5:29" s="2" customFormat="1">
      <c r="E32979" s="120"/>
      <c r="M32979" s="120"/>
      <c r="N32979" s="120"/>
      <c r="U32979" s="121"/>
      <c r="V32979" s="122"/>
      <c r="W32979" s="123"/>
      <c r="AC32979" s="123"/>
    </row>
    <row r="32980" spans="5:29" s="2" customFormat="1">
      <c r="E32980" s="120"/>
      <c r="M32980" s="120"/>
      <c r="N32980" s="120"/>
      <c r="U32980" s="121"/>
      <c r="V32980" s="122"/>
      <c r="W32980" s="123"/>
      <c r="AC32980" s="123"/>
    </row>
    <row r="32981" spans="5:29" s="2" customFormat="1">
      <c r="E32981" s="120"/>
      <c r="M32981" s="120"/>
      <c r="N32981" s="120"/>
      <c r="U32981" s="121"/>
      <c r="V32981" s="122"/>
      <c r="W32981" s="123"/>
      <c r="AC32981" s="123"/>
    </row>
    <row r="32982" spans="5:29" s="2" customFormat="1">
      <c r="E32982" s="120"/>
      <c r="M32982" s="120"/>
      <c r="N32982" s="120"/>
      <c r="U32982" s="121"/>
      <c r="V32982" s="122"/>
      <c r="W32982" s="123"/>
      <c r="AC32982" s="123"/>
    </row>
    <row r="32983" spans="5:29" s="2" customFormat="1">
      <c r="E32983" s="120"/>
      <c r="M32983" s="120"/>
      <c r="N32983" s="120"/>
      <c r="U32983" s="121"/>
      <c r="V32983" s="122"/>
      <c r="W32983" s="123"/>
      <c r="AC32983" s="123"/>
    </row>
    <row r="32984" spans="5:29" s="2" customFormat="1">
      <c r="E32984" s="120"/>
      <c r="M32984" s="120"/>
      <c r="N32984" s="120"/>
      <c r="U32984" s="121"/>
      <c r="V32984" s="122"/>
      <c r="W32984" s="123"/>
      <c r="AC32984" s="123"/>
    </row>
    <row r="32985" spans="5:29" s="2" customFormat="1">
      <c r="E32985" s="120"/>
      <c r="M32985" s="120"/>
      <c r="N32985" s="120"/>
      <c r="U32985" s="121"/>
      <c r="V32985" s="122"/>
      <c r="W32985" s="123"/>
      <c r="AC32985" s="123"/>
    </row>
    <row r="32986" spans="5:29" s="2" customFormat="1">
      <c r="E32986" s="120"/>
      <c r="M32986" s="120"/>
      <c r="N32986" s="120"/>
      <c r="U32986" s="121"/>
      <c r="V32986" s="122"/>
      <c r="W32986" s="123"/>
      <c r="AC32986" s="123"/>
    </row>
    <row r="32987" spans="5:29" s="2" customFormat="1">
      <c r="E32987" s="120"/>
      <c r="M32987" s="120"/>
      <c r="N32987" s="120"/>
      <c r="U32987" s="121"/>
      <c r="V32987" s="122"/>
      <c r="W32987" s="123"/>
      <c r="AC32987" s="123"/>
    </row>
    <row r="32988" spans="5:29" s="2" customFormat="1">
      <c r="E32988" s="120"/>
      <c r="M32988" s="120"/>
      <c r="N32988" s="120"/>
      <c r="U32988" s="121"/>
      <c r="V32988" s="122"/>
      <c r="W32988" s="123"/>
      <c r="AC32988" s="123"/>
    </row>
    <row r="32989" spans="5:29" s="2" customFormat="1">
      <c r="E32989" s="120"/>
      <c r="M32989" s="120"/>
      <c r="N32989" s="120"/>
      <c r="U32989" s="121"/>
      <c r="V32989" s="122"/>
      <c r="W32989" s="123"/>
      <c r="AC32989" s="123"/>
    </row>
    <row r="32990" spans="5:29" s="2" customFormat="1">
      <c r="E32990" s="120"/>
      <c r="M32990" s="120"/>
      <c r="N32990" s="120"/>
      <c r="U32990" s="121"/>
      <c r="V32990" s="122"/>
      <c r="W32990" s="123"/>
      <c r="AC32990" s="123"/>
    </row>
    <row r="32991" spans="5:29" s="2" customFormat="1">
      <c r="E32991" s="120"/>
      <c r="M32991" s="120"/>
      <c r="N32991" s="120"/>
      <c r="U32991" s="121"/>
      <c r="V32991" s="122"/>
      <c r="W32991" s="123"/>
      <c r="AC32991" s="123"/>
    </row>
    <row r="32992" spans="5:29" s="2" customFormat="1">
      <c r="E32992" s="120"/>
      <c r="M32992" s="120"/>
      <c r="N32992" s="120"/>
      <c r="U32992" s="121"/>
      <c r="V32992" s="122"/>
      <c r="W32992" s="123"/>
      <c r="AC32992" s="123"/>
    </row>
    <row r="32993" spans="5:29" s="2" customFormat="1">
      <c r="E32993" s="120"/>
      <c r="M32993" s="120"/>
      <c r="N32993" s="120"/>
      <c r="U32993" s="121"/>
      <c r="V32993" s="122"/>
      <c r="W32993" s="123"/>
      <c r="AC32993" s="123"/>
    </row>
    <row r="32994" spans="5:29" s="2" customFormat="1">
      <c r="E32994" s="120"/>
      <c r="M32994" s="120"/>
      <c r="N32994" s="120"/>
      <c r="U32994" s="121"/>
      <c r="V32994" s="122"/>
      <c r="W32994" s="123"/>
      <c r="AC32994" s="123"/>
    </row>
    <row r="32995" spans="5:29" s="2" customFormat="1">
      <c r="E32995" s="120"/>
      <c r="M32995" s="120"/>
      <c r="N32995" s="120"/>
      <c r="U32995" s="121"/>
      <c r="V32995" s="122"/>
      <c r="W32995" s="123"/>
      <c r="AC32995" s="123"/>
    </row>
    <row r="32996" spans="5:29" s="2" customFormat="1">
      <c r="E32996" s="120"/>
      <c r="M32996" s="120"/>
      <c r="N32996" s="120"/>
      <c r="U32996" s="121"/>
      <c r="V32996" s="122"/>
      <c r="W32996" s="123"/>
      <c r="AC32996" s="123"/>
    </row>
    <row r="32997" spans="5:29" s="2" customFormat="1">
      <c r="E32997" s="120"/>
      <c r="M32997" s="120"/>
      <c r="N32997" s="120"/>
      <c r="U32997" s="121"/>
      <c r="V32997" s="122"/>
      <c r="W32997" s="123"/>
      <c r="AC32997" s="123"/>
    </row>
    <row r="32998" spans="5:29" s="2" customFormat="1">
      <c r="E32998" s="120"/>
      <c r="M32998" s="120"/>
      <c r="N32998" s="120"/>
      <c r="U32998" s="121"/>
      <c r="V32998" s="122"/>
      <c r="W32998" s="123"/>
      <c r="AC32998" s="123"/>
    </row>
    <row r="32999" spans="5:29" s="2" customFormat="1">
      <c r="E32999" s="120"/>
      <c r="M32999" s="120"/>
      <c r="N32999" s="120"/>
      <c r="U32999" s="121"/>
      <c r="V32999" s="122"/>
      <c r="W32999" s="123"/>
      <c r="AC32999" s="123"/>
    </row>
    <row r="33000" spans="5:29" s="2" customFormat="1">
      <c r="E33000" s="120"/>
      <c r="M33000" s="120"/>
      <c r="N33000" s="120"/>
      <c r="U33000" s="121"/>
      <c r="V33000" s="122"/>
      <c r="W33000" s="123"/>
      <c r="AC33000" s="123"/>
    </row>
    <row r="33001" spans="5:29" s="2" customFormat="1">
      <c r="E33001" s="120"/>
      <c r="M33001" s="120"/>
      <c r="N33001" s="120"/>
      <c r="U33001" s="121"/>
      <c r="V33001" s="122"/>
      <c r="W33001" s="123"/>
      <c r="AC33001" s="123"/>
    </row>
    <row r="33002" spans="5:29" s="2" customFormat="1">
      <c r="E33002" s="120"/>
      <c r="M33002" s="120"/>
      <c r="N33002" s="120"/>
      <c r="U33002" s="121"/>
      <c r="V33002" s="122"/>
      <c r="W33002" s="123"/>
      <c r="AC33002" s="123"/>
    </row>
    <row r="33003" spans="5:29" s="2" customFormat="1">
      <c r="E33003" s="120"/>
      <c r="M33003" s="120"/>
      <c r="N33003" s="120"/>
      <c r="U33003" s="121"/>
      <c r="V33003" s="122"/>
      <c r="W33003" s="123"/>
      <c r="AC33003" s="123"/>
    </row>
    <row r="33004" spans="5:29" s="2" customFormat="1">
      <c r="E33004" s="120"/>
      <c r="M33004" s="120"/>
      <c r="N33004" s="120"/>
      <c r="U33004" s="121"/>
      <c r="V33004" s="122"/>
      <c r="W33004" s="123"/>
      <c r="AC33004" s="123"/>
    </row>
    <row r="33005" spans="5:29" s="2" customFormat="1">
      <c r="E33005" s="120"/>
      <c r="M33005" s="120"/>
      <c r="N33005" s="120"/>
      <c r="U33005" s="121"/>
      <c r="V33005" s="122"/>
      <c r="W33005" s="123"/>
      <c r="AC33005" s="123"/>
    </row>
    <row r="33006" spans="5:29" s="2" customFormat="1">
      <c r="E33006" s="120"/>
      <c r="M33006" s="120"/>
      <c r="N33006" s="120"/>
      <c r="U33006" s="121"/>
      <c r="V33006" s="122"/>
      <c r="W33006" s="123"/>
      <c r="AC33006" s="123"/>
    </row>
    <row r="33007" spans="5:29" s="2" customFormat="1">
      <c r="E33007" s="120"/>
      <c r="M33007" s="120"/>
      <c r="N33007" s="120"/>
      <c r="U33007" s="121"/>
      <c r="V33007" s="122"/>
      <c r="W33007" s="123"/>
      <c r="AC33007" s="123"/>
    </row>
    <row r="33008" spans="5:29" s="2" customFormat="1">
      <c r="E33008" s="120"/>
      <c r="M33008" s="120"/>
      <c r="N33008" s="120"/>
      <c r="U33008" s="121"/>
      <c r="V33008" s="122"/>
      <c r="W33008" s="123"/>
      <c r="AC33008" s="123"/>
    </row>
    <row r="33009" spans="5:29" s="2" customFormat="1">
      <c r="E33009" s="120"/>
      <c r="M33009" s="120"/>
      <c r="N33009" s="120"/>
      <c r="U33009" s="121"/>
      <c r="V33009" s="122"/>
      <c r="W33009" s="123"/>
      <c r="AC33009" s="123"/>
    </row>
    <row r="33010" spans="5:29" s="2" customFormat="1">
      <c r="E33010" s="120"/>
      <c r="M33010" s="120"/>
      <c r="N33010" s="120"/>
      <c r="U33010" s="121"/>
      <c r="V33010" s="122"/>
      <c r="W33010" s="123"/>
      <c r="AC33010" s="123"/>
    </row>
    <row r="33011" spans="5:29" s="2" customFormat="1">
      <c r="E33011" s="120"/>
      <c r="M33011" s="120"/>
      <c r="N33011" s="120"/>
      <c r="U33011" s="121"/>
      <c r="V33011" s="122"/>
      <c r="W33011" s="123"/>
      <c r="AC33011" s="123"/>
    </row>
    <row r="33012" spans="5:29" s="2" customFormat="1">
      <c r="E33012" s="120"/>
      <c r="M33012" s="120"/>
      <c r="N33012" s="120"/>
      <c r="U33012" s="121"/>
      <c r="V33012" s="122"/>
      <c r="W33012" s="123"/>
      <c r="AC33012" s="123"/>
    </row>
    <row r="33013" spans="5:29" s="2" customFormat="1">
      <c r="E33013" s="120"/>
      <c r="M33013" s="120"/>
      <c r="N33013" s="120"/>
      <c r="U33013" s="121"/>
      <c r="V33013" s="122"/>
      <c r="W33013" s="123"/>
      <c r="AC33013" s="123"/>
    </row>
    <row r="33014" spans="5:29" s="2" customFormat="1">
      <c r="E33014" s="120"/>
      <c r="M33014" s="120"/>
      <c r="N33014" s="120"/>
      <c r="U33014" s="121"/>
      <c r="V33014" s="122"/>
      <c r="W33014" s="123"/>
      <c r="AC33014" s="123"/>
    </row>
    <row r="33015" spans="5:29" s="2" customFormat="1">
      <c r="E33015" s="120"/>
      <c r="M33015" s="120"/>
      <c r="N33015" s="120"/>
      <c r="U33015" s="121"/>
      <c r="V33015" s="122"/>
      <c r="W33015" s="123"/>
      <c r="AC33015" s="123"/>
    </row>
    <row r="33016" spans="5:29" s="2" customFormat="1">
      <c r="E33016" s="120"/>
      <c r="M33016" s="120"/>
      <c r="N33016" s="120"/>
      <c r="U33016" s="121"/>
      <c r="V33016" s="122"/>
      <c r="W33016" s="123"/>
      <c r="AC33016" s="123"/>
    </row>
    <row r="33017" spans="5:29" s="2" customFormat="1">
      <c r="E33017" s="120"/>
      <c r="M33017" s="120"/>
      <c r="N33017" s="120"/>
      <c r="U33017" s="121"/>
      <c r="V33017" s="122"/>
      <c r="W33017" s="123"/>
      <c r="AC33017" s="123"/>
    </row>
    <row r="33018" spans="5:29" s="2" customFormat="1">
      <c r="E33018" s="120"/>
      <c r="M33018" s="120"/>
      <c r="N33018" s="120"/>
      <c r="U33018" s="121"/>
      <c r="V33018" s="122"/>
      <c r="W33018" s="123"/>
      <c r="AC33018" s="123"/>
    </row>
    <row r="33019" spans="5:29" s="2" customFormat="1">
      <c r="E33019" s="120"/>
      <c r="M33019" s="120"/>
      <c r="N33019" s="120"/>
      <c r="U33019" s="121"/>
      <c r="V33019" s="122"/>
      <c r="W33019" s="123"/>
      <c r="AC33019" s="123"/>
    </row>
    <row r="33020" spans="5:29" s="2" customFormat="1">
      <c r="E33020" s="120"/>
      <c r="M33020" s="120"/>
      <c r="N33020" s="120"/>
      <c r="U33020" s="121"/>
      <c r="V33020" s="122"/>
      <c r="W33020" s="123"/>
      <c r="AC33020" s="123"/>
    </row>
    <row r="33021" spans="5:29" s="2" customFormat="1">
      <c r="E33021" s="120"/>
      <c r="M33021" s="120"/>
      <c r="N33021" s="120"/>
      <c r="U33021" s="121"/>
      <c r="V33021" s="122"/>
      <c r="W33021" s="123"/>
      <c r="AC33021" s="123"/>
    </row>
    <row r="33022" spans="5:29" s="2" customFormat="1">
      <c r="E33022" s="120"/>
      <c r="M33022" s="120"/>
      <c r="N33022" s="120"/>
      <c r="U33022" s="121"/>
      <c r="V33022" s="122"/>
      <c r="W33022" s="123"/>
      <c r="AC33022" s="123"/>
    </row>
    <row r="33023" spans="5:29" s="2" customFormat="1">
      <c r="E33023" s="120"/>
      <c r="M33023" s="120"/>
      <c r="N33023" s="120"/>
      <c r="U33023" s="121"/>
      <c r="V33023" s="122"/>
      <c r="W33023" s="123"/>
      <c r="AC33023" s="123"/>
    </row>
    <row r="33024" spans="5:29" s="2" customFormat="1">
      <c r="E33024" s="120"/>
      <c r="M33024" s="120"/>
      <c r="N33024" s="120"/>
      <c r="U33024" s="121"/>
      <c r="V33024" s="122"/>
      <c r="W33024" s="123"/>
      <c r="AC33024" s="123"/>
    </row>
    <row r="33025" spans="5:29" s="2" customFormat="1">
      <c r="E33025" s="120"/>
      <c r="M33025" s="120"/>
      <c r="N33025" s="120"/>
      <c r="U33025" s="121"/>
      <c r="V33025" s="122"/>
      <c r="W33025" s="123"/>
      <c r="AC33025" s="123"/>
    </row>
    <row r="33026" spans="5:29" s="2" customFormat="1">
      <c r="E33026" s="120"/>
      <c r="M33026" s="120"/>
      <c r="N33026" s="120"/>
      <c r="U33026" s="121"/>
      <c r="V33026" s="122"/>
      <c r="W33026" s="123"/>
      <c r="AC33026" s="123"/>
    </row>
    <row r="33027" spans="5:29" s="2" customFormat="1">
      <c r="E33027" s="120"/>
      <c r="M33027" s="120"/>
      <c r="N33027" s="120"/>
      <c r="U33027" s="121"/>
      <c r="V33027" s="122"/>
      <c r="W33027" s="123"/>
      <c r="AC33027" s="123"/>
    </row>
    <row r="33028" spans="5:29" s="2" customFormat="1">
      <c r="E33028" s="120"/>
      <c r="M33028" s="120"/>
      <c r="N33028" s="120"/>
      <c r="U33028" s="121"/>
      <c r="V33028" s="122"/>
      <c r="W33028" s="123"/>
      <c r="AC33028" s="123"/>
    </row>
    <row r="33029" spans="5:29" s="2" customFormat="1">
      <c r="E33029" s="120"/>
      <c r="M33029" s="120"/>
      <c r="N33029" s="120"/>
      <c r="U33029" s="121"/>
      <c r="V33029" s="122"/>
      <c r="W33029" s="123"/>
      <c r="AC33029" s="123"/>
    </row>
    <row r="33030" spans="5:29" s="2" customFormat="1">
      <c r="E33030" s="120"/>
      <c r="M33030" s="120"/>
      <c r="N33030" s="120"/>
      <c r="U33030" s="121"/>
      <c r="V33030" s="122"/>
      <c r="W33030" s="123"/>
      <c r="AC33030" s="123"/>
    </row>
    <row r="33031" spans="5:29" s="2" customFormat="1">
      <c r="E33031" s="120"/>
      <c r="M33031" s="120"/>
      <c r="N33031" s="120"/>
      <c r="U33031" s="121"/>
      <c r="V33031" s="122"/>
      <c r="W33031" s="123"/>
      <c r="AC33031" s="123"/>
    </row>
    <row r="33032" spans="5:29" s="2" customFormat="1">
      <c r="E33032" s="120"/>
      <c r="M33032" s="120"/>
      <c r="N33032" s="120"/>
      <c r="U33032" s="121"/>
      <c r="V33032" s="122"/>
      <c r="W33032" s="123"/>
      <c r="AC33032" s="123"/>
    </row>
    <row r="33033" spans="5:29" s="2" customFormat="1">
      <c r="E33033" s="120"/>
      <c r="M33033" s="120"/>
      <c r="N33033" s="120"/>
      <c r="U33033" s="121"/>
      <c r="V33033" s="122"/>
      <c r="W33033" s="123"/>
      <c r="AC33033" s="123"/>
    </row>
    <row r="33034" spans="5:29" s="2" customFormat="1">
      <c r="E33034" s="120"/>
      <c r="M33034" s="120"/>
      <c r="N33034" s="120"/>
      <c r="U33034" s="121"/>
      <c r="V33034" s="122"/>
      <c r="W33034" s="123"/>
      <c r="AC33034" s="123"/>
    </row>
    <row r="33035" spans="5:29" s="2" customFormat="1">
      <c r="E33035" s="120"/>
      <c r="M33035" s="120"/>
      <c r="N33035" s="120"/>
      <c r="U33035" s="121"/>
      <c r="V33035" s="122"/>
      <c r="W33035" s="123"/>
      <c r="AC33035" s="123"/>
    </row>
    <row r="33036" spans="5:29" s="2" customFormat="1">
      <c r="E33036" s="120"/>
      <c r="M33036" s="120"/>
      <c r="N33036" s="120"/>
      <c r="U33036" s="121"/>
      <c r="V33036" s="122"/>
      <c r="W33036" s="123"/>
      <c r="AC33036" s="123"/>
    </row>
    <row r="33037" spans="5:29" s="2" customFormat="1">
      <c r="E33037" s="120"/>
      <c r="M33037" s="120"/>
      <c r="N33037" s="120"/>
      <c r="U33037" s="121"/>
      <c r="V33037" s="122"/>
      <c r="W33037" s="123"/>
      <c r="AC33037" s="123"/>
    </row>
    <row r="33038" spans="5:29" s="2" customFormat="1">
      <c r="E33038" s="120"/>
      <c r="M33038" s="120"/>
      <c r="N33038" s="120"/>
      <c r="U33038" s="121"/>
      <c r="V33038" s="122"/>
      <c r="W33038" s="123"/>
      <c r="AC33038" s="123"/>
    </row>
    <row r="33039" spans="5:29" s="2" customFormat="1">
      <c r="E33039" s="120"/>
      <c r="M33039" s="120"/>
      <c r="N33039" s="120"/>
      <c r="U33039" s="121"/>
      <c r="V33039" s="122"/>
      <c r="W33039" s="123"/>
      <c r="AC33039" s="123"/>
    </row>
    <row r="33040" spans="5:29" s="2" customFormat="1">
      <c r="E33040" s="120"/>
      <c r="M33040" s="120"/>
      <c r="N33040" s="120"/>
      <c r="U33040" s="121"/>
      <c r="V33040" s="122"/>
      <c r="W33040" s="123"/>
      <c r="AC33040" s="123"/>
    </row>
    <row r="33041" spans="5:29" s="2" customFormat="1">
      <c r="E33041" s="120"/>
      <c r="M33041" s="120"/>
      <c r="N33041" s="120"/>
      <c r="U33041" s="121"/>
      <c r="V33041" s="122"/>
      <c r="W33041" s="123"/>
      <c r="AC33041" s="123"/>
    </row>
    <row r="33042" spans="5:29" s="2" customFormat="1">
      <c r="E33042" s="120"/>
      <c r="M33042" s="120"/>
      <c r="N33042" s="120"/>
      <c r="U33042" s="121"/>
      <c r="V33042" s="122"/>
      <c r="W33042" s="123"/>
      <c r="AC33042" s="123"/>
    </row>
    <row r="33043" spans="5:29" s="2" customFormat="1">
      <c r="E33043" s="120"/>
      <c r="M33043" s="120"/>
      <c r="N33043" s="120"/>
      <c r="U33043" s="121"/>
      <c r="V33043" s="122"/>
      <c r="W33043" s="123"/>
      <c r="AC33043" s="123"/>
    </row>
    <row r="33044" spans="5:29" s="2" customFormat="1">
      <c r="E33044" s="120"/>
      <c r="M33044" s="120"/>
      <c r="N33044" s="120"/>
      <c r="U33044" s="121"/>
      <c r="V33044" s="122"/>
      <c r="W33044" s="123"/>
      <c r="AC33044" s="123"/>
    </row>
    <row r="33045" spans="5:29" s="2" customFormat="1">
      <c r="E33045" s="120"/>
      <c r="M33045" s="120"/>
      <c r="N33045" s="120"/>
      <c r="U33045" s="121"/>
      <c r="V33045" s="122"/>
      <c r="W33045" s="123"/>
      <c r="AC33045" s="123"/>
    </row>
    <row r="33046" spans="5:29" s="2" customFormat="1">
      <c r="E33046" s="120"/>
      <c r="M33046" s="120"/>
      <c r="N33046" s="120"/>
      <c r="U33046" s="121"/>
      <c r="V33046" s="122"/>
      <c r="W33046" s="123"/>
      <c r="AC33046" s="123"/>
    </row>
    <row r="33047" spans="5:29" s="2" customFormat="1">
      <c r="E33047" s="120"/>
      <c r="M33047" s="120"/>
      <c r="N33047" s="120"/>
      <c r="U33047" s="121"/>
      <c r="V33047" s="122"/>
      <c r="W33047" s="123"/>
      <c r="AC33047" s="123"/>
    </row>
    <row r="33048" spans="5:29" s="2" customFormat="1">
      <c r="E33048" s="120"/>
      <c r="M33048" s="120"/>
      <c r="N33048" s="120"/>
      <c r="U33048" s="121"/>
      <c r="V33048" s="122"/>
      <c r="W33048" s="123"/>
      <c r="AC33048" s="123"/>
    </row>
    <row r="33049" spans="5:29" s="2" customFormat="1">
      <c r="E33049" s="120"/>
      <c r="M33049" s="120"/>
      <c r="N33049" s="120"/>
      <c r="U33049" s="121"/>
      <c r="V33049" s="122"/>
      <c r="W33049" s="123"/>
      <c r="AC33049" s="123"/>
    </row>
    <row r="33050" spans="5:29" s="2" customFormat="1">
      <c r="E33050" s="120"/>
      <c r="M33050" s="120"/>
      <c r="N33050" s="120"/>
      <c r="U33050" s="121"/>
      <c r="V33050" s="122"/>
      <c r="W33050" s="123"/>
      <c r="AC33050" s="123"/>
    </row>
    <row r="33051" spans="5:29" s="2" customFormat="1">
      <c r="E33051" s="120"/>
      <c r="M33051" s="120"/>
      <c r="N33051" s="120"/>
      <c r="U33051" s="121"/>
      <c r="V33051" s="122"/>
      <c r="W33051" s="123"/>
      <c r="AC33051" s="123"/>
    </row>
    <row r="33052" spans="5:29" s="2" customFormat="1">
      <c r="E33052" s="120"/>
      <c r="M33052" s="120"/>
      <c r="N33052" s="120"/>
      <c r="U33052" s="121"/>
      <c r="V33052" s="122"/>
      <c r="W33052" s="123"/>
      <c r="AC33052" s="123"/>
    </row>
    <row r="33053" spans="5:29" s="2" customFormat="1">
      <c r="E33053" s="120"/>
      <c r="M33053" s="120"/>
      <c r="N33053" s="120"/>
      <c r="U33053" s="121"/>
      <c r="V33053" s="122"/>
      <c r="W33053" s="123"/>
      <c r="AC33053" s="123"/>
    </row>
    <row r="33054" spans="5:29" s="2" customFormat="1">
      <c r="E33054" s="120"/>
      <c r="M33054" s="120"/>
      <c r="N33054" s="120"/>
      <c r="U33054" s="121"/>
      <c r="V33054" s="122"/>
      <c r="W33054" s="123"/>
      <c r="AC33054" s="123"/>
    </row>
    <row r="33055" spans="5:29" s="2" customFormat="1">
      <c r="E33055" s="120"/>
      <c r="M33055" s="120"/>
      <c r="N33055" s="120"/>
      <c r="U33055" s="121"/>
      <c r="V33055" s="122"/>
      <c r="W33055" s="123"/>
      <c r="AC33055" s="123"/>
    </row>
    <row r="33056" spans="5:29" s="2" customFormat="1">
      <c r="E33056" s="120"/>
      <c r="M33056" s="120"/>
      <c r="N33056" s="120"/>
      <c r="U33056" s="121"/>
      <c r="V33056" s="122"/>
      <c r="W33056" s="123"/>
      <c r="AC33056" s="123"/>
    </row>
    <row r="33057" spans="5:29" s="2" customFormat="1">
      <c r="E33057" s="120"/>
      <c r="M33057" s="120"/>
      <c r="N33057" s="120"/>
      <c r="U33057" s="121"/>
      <c r="V33057" s="122"/>
      <c r="W33057" s="123"/>
      <c r="AC33057" s="123"/>
    </row>
    <row r="33058" spans="5:29" s="2" customFormat="1">
      <c r="E33058" s="120"/>
      <c r="M33058" s="120"/>
      <c r="N33058" s="120"/>
      <c r="U33058" s="121"/>
      <c r="V33058" s="122"/>
      <c r="W33058" s="123"/>
      <c r="AC33058" s="123"/>
    </row>
    <row r="33059" spans="5:29" s="2" customFormat="1">
      <c r="E33059" s="120"/>
      <c r="M33059" s="120"/>
      <c r="N33059" s="120"/>
      <c r="U33059" s="121"/>
      <c r="V33059" s="122"/>
      <c r="W33059" s="123"/>
      <c r="AC33059" s="123"/>
    </row>
    <row r="33060" spans="5:29" s="2" customFormat="1">
      <c r="E33060" s="120"/>
      <c r="M33060" s="120"/>
      <c r="N33060" s="120"/>
      <c r="U33060" s="121"/>
      <c r="V33060" s="122"/>
      <c r="W33060" s="123"/>
      <c r="AC33060" s="123"/>
    </row>
    <row r="33061" spans="5:29" s="2" customFormat="1">
      <c r="E33061" s="120"/>
      <c r="M33061" s="120"/>
      <c r="N33061" s="120"/>
      <c r="U33061" s="121"/>
      <c r="V33061" s="122"/>
      <c r="W33061" s="123"/>
      <c r="AC33061" s="123"/>
    </row>
    <row r="33062" spans="5:29" s="2" customFormat="1">
      <c r="E33062" s="120"/>
      <c r="M33062" s="120"/>
      <c r="N33062" s="120"/>
      <c r="U33062" s="121"/>
      <c r="V33062" s="122"/>
      <c r="W33062" s="123"/>
      <c r="AC33062" s="123"/>
    </row>
    <row r="33063" spans="5:29" s="2" customFormat="1">
      <c r="E33063" s="120"/>
      <c r="M33063" s="120"/>
      <c r="N33063" s="120"/>
      <c r="U33063" s="121"/>
      <c r="V33063" s="122"/>
      <c r="W33063" s="123"/>
      <c r="AC33063" s="123"/>
    </row>
    <row r="33064" spans="5:29" s="2" customFormat="1">
      <c r="E33064" s="120"/>
      <c r="M33064" s="120"/>
      <c r="N33064" s="120"/>
      <c r="U33064" s="121"/>
      <c r="V33064" s="122"/>
      <c r="W33064" s="123"/>
      <c r="AC33064" s="123"/>
    </row>
    <row r="33065" spans="5:29" s="2" customFormat="1">
      <c r="E33065" s="120"/>
      <c r="M33065" s="120"/>
      <c r="N33065" s="120"/>
      <c r="U33065" s="121"/>
      <c r="V33065" s="122"/>
      <c r="W33065" s="123"/>
      <c r="AC33065" s="123"/>
    </row>
    <row r="33066" spans="5:29" s="2" customFormat="1">
      <c r="E33066" s="120"/>
      <c r="M33066" s="120"/>
      <c r="N33066" s="120"/>
      <c r="U33066" s="121"/>
      <c r="V33066" s="122"/>
      <c r="W33066" s="123"/>
      <c r="AC33066" s="123"/>
    </row>
    <row r="33067" spans="5:29" s="2" customFormat="1">
      <c r="E33067" s="120"/>
      <c r="M33067" s="120"/>
      <c r="N33067" s="120"/>
      <c r="U33067" s="121"/>
      <c r="V33067" s="122"/>
      <c r="W33067" s="123"/>
      <c r="AC33067" s="123"/>
    </row>
    <row r="33068" spans="5:29" s="2" customFormat="1">
      <c r="E33068" s="120"/>
      <c r="M33068" s="120"/>
      <c r="N33068" s="120"/>
      <c r="U33068" s="121"/>
      <c r="V33068" s="122"/>
      <c r="W33068" s="123"/>
      <c r="AC33068" s="123"/>
    </row>
    <row r="33069" spans="5:29" s="2" customFormat="1">
      <c r="E33069" s="120"/>
      <c r="M33069" s="120"/>
      <c r="N33069" s="120"/>
      <c r="U33069" s="121"/>
      <c r="V33069" s="122"/>
      <c r="W33069" s="123"/>
      <c r="AC33069" s="123"/>
    </row>
    <row r="33070" spans="5:29" s="2" customFormat="1">
      <c r="E33070" s="120"/>
      <c r="M33070" s="120"/>
      <c r="N33070" s="120"/>
      <c r="U33070" s="121"/>
      <c r="V33070" s="122"/>
      <c r="W33070" s="123"/>
      <c r="AC33070" s="123"/>
    </row>
    <row r="33071" spans="5:29" s="2" customFormat="1">
      <c r="E33071" s="120"/>
      <c r="M33071" s="120"/>
      <c r="N33071" s="120"/>
      <c r="U33071" s="121"/>
      <c r="V33071" s="122"/>
      <c r="W33071" s="123"/>
      <c r="AC33071" s="123"/>
    </row>
    <row r="33072" spans="5:29" s="2" customFormat="1">
      <c r="E33072" s="120"/>
      <c r="M33072" s="120"/>
      <c r="N33072" s="120"/>
      <c r="U33072" s="121"/>
      <c r="V33072" s="122"/>
      <c r="W33072" s="123"/>
      <c r="AC33072" s="123"/>
    </row>
    <row r="33073" spans="5:29" s="2" customFormat="1">
      <c r="E33073" s="120"/>
      <c r="M33073" s="120"/>
      <c r="N33073" s="120"/>
      <c r="U33073" s="121"/>
      <c r="V33073" s="122"/>
      <c r="W33073" s="123"/>
      <c r="AC33073" s="123"/>
    </row>
    <row r="33074" spans="5:29" s="2" customFormat="1">
      <c r="E33074" s="120"/>
      <c r="M33074" s="120"/>
      <c r="N33074" s="120"/>
      <c r="U33074" s="121"/>
      <c r="V33074" s="122"/>
      <c r="W33074" s="123"/>
      <c r="AC33074" s="123"/>
    </row>
    <row r="33075" spans="5:29" s="2" customFormat="1">
      <c r="E33075" s="120"/>
      <c r="M33075" s="120"/>
      <c r="N33075" s="120"/>
      <c r="U33075" s="121"/>
      <c r="V33075" s="122"/>
      <c r="W33075" s="123"/>
      <c r="AC33075" s="123"/>
    </row>
    <row r="33076" spans="5:29" s="2" customFormat="1">
      <c r="E33076" s="120"/>
      <c r="M33076" s="120"/>
      <c r="N33076" s="120"/>
      <c r="U33076" s="121"/>
      <c r="V33076" s="122"/>
      <c r="W33076" s="123"/>
      <c r="AC33076" s="123"/>
    </row>
    <row r="33077" spans="5:29" s="2" customFormat="1">
      <c r="E33077" s="120"/>
      <c r="M33077" s="120"/>
      <c r="N33077" s="120"/>
      <c r="U33077" s="121"/>
      <c r="V33077" s="122"/>
      <c r="W33077" s="123"/>
      <c r="AC33077" s="123"/>
    </row>
    <row r="33078" spans="5:29" s="2" customFormat="1">
      <c r="E33078" s="120"/>
      <c r="M33078" s="120"/>
      <c r="N33078" s="120"/>
      <c r="U33078" s="121"/>
      <c r="V33078" s="122"/>
      <c r="W33078" s="123"/>
      <c r="AC33078" s="123"/>
    </row>
    <row r="33079" spans="5:29" s="2" customFormat="1">
      <c r="E33079" s="120"/>
      <c r="M33079" s="120"/>
      <c r="N33079" s="120"/>
      <c r="U33079" s="121"/>
      <c r="V33079" s="122"/>
      <c r="W33079" s="123"/>
      <c r="AC33079" s="123"/>
    </row>
    <row r="33080" spans="5:29" s="2" customFormat="1">
      <c r="E33080" s="120"/>
      <c r="M33080" s="120"/>
      <c r="N33080" s="120"/>
      <c r="U33080" s="121"/>
      <c r="V33080" s="122"/>
      <c r="W33080" s="123"/>
      <c r="AC33080" s="123"/>
    </row>
    <row r="33081" spans="5:29" s="2" customFormat="1">
      <c r="E33081" s="120"/>
      <c r="M33081" s="120"/>
      <c r="N33081" s="120"/>
      <c r="U33081" s="121"/>
      <c r="V33081" s="122"/>
      <c r="W33081" s="123"/>
      <c r="AC33081" s="123"/>
    </row>
    <row r="33082" spans="5:29" s="2" customFormat="1">
      <c r="E33082" s="120"/>
      <c r="M33082" s="120"/>
      <c r="N33082" s="120"/>
      <c r="U33082" s="121"/>
      <c r="V33082" s="122"/>
      <c r="W33082" s="123"/>
      <c r="AC33082" s="123"/>
    </row>
    <row r="33083" spans="5:29" s="2" customFormat="1">
      <c r="E33083" s="120"/>
      <c r="M33083" s="120"/>
      <c r="N33083" s="120"/>
      <c r="U33083" s="121"/>
      <c r="V33083" s="122"/>
      <c r="W33083" s="123"/>
      <c r="AC33083" s="123"/>
    </row>
    <row r="33084" spans="5:29" s="2" customFormat="1">
      <c r="E33084" s="120"/>
      <c r="M33084" s="120"/>
      <c r="N33084" s="120"/>
      <c r="U33084" s="121"/>
      <c r="V33084" s="122"/>
      <c r="W33084" s="123"/>
      <c r="AC33084" s="123"/>
    </row>
    <row r="33085" spans="5:29" s="2" customFormat="1">
      <c r="E33085" s="120"/>
      <c r="M33085" s="120"/>
      <c r="N33085" s="120"/>
      <c r="U33085" s="121"/>
      <c r="V33085" s="122"/>
      <c r="W33085" s="123"/>
      <c r="AC33085" s="123"/>
    </row>
    <row r="33086" spans="5:29" s="2" customFormat="1">
      <c r="E33086" s="120"/>
      <c r="M33086" s="120"/>
      <c r="N33086" s="120"/>
      <c r="U33086" s="121"/>
      <c r="V33086" s="122"/>
      <c r="W33086" s="123"/>
      <c r="AC33086" s="123"/>
    </row>
    <row r="33087" spans="5:29" s="2" customFormat="1">
      <c r="E33087" s="120"/>
      <c r="M33087" s="120"/>
      <c r="N33087" s="120"/>
      <c r="U33087" s="121"/>
      <c r="V33087" s="122"/>
      <c r="W33087" s="123"/>
      <c r="AC33087" s="123"/>
    </row>
    <row r="33088" spans="5:29" s="2" customFormat="1">
      <c r="E33088" s="120"/>
      <c r="M33088" s="120"/>
      <c r="N33088" s="120"/>
      <c r="U33088" s="121"/>
      <c r="V33088" s="122"/>
      <c r="W33088" s="123"/>
      <c r="AC33088" s="123"/>
    </row>
    <row r="33089" spans="5:29" s="2" customFormat="1">
      <c r="E33089" s="120"/>
      <c r="M33089" s="120"/>
      <c r="N33089" s="120"/>
      <c r="U33089" s="121"/>
      <c r="V33089" s="122"/>
      <c r="W33089" s="123"/>
      <c r="AC33089" s="123"/>
    </row>
    <row r="33090" spans="5:29" s="2" customFormat="1">
      <c r="E33090" s="120"/>
      <c r="M33090" s="120"/>
      <c r="N33090" s="120"/>
      <c r="U33090" s="121"/>
      <c r="V33090" s="122"/>
      <c r="W33090" s="123"/>
      <c r="AC33090" s="123"/>
    </row>
    <row r="33091" spans="5:29" s="2" customFormat="1">
      <c r="E33091" s="120"/>
      <c r="M33091" s="120"/>
      <c r="N33091" s="120"/>
      <c r="U33091" s="121"/>
      <c r="V33091" s="122"/>
      <c r="W33091" s="123"/>
      <c r="AC33091" s="123"/>
    </row>
    <row r="33092" spans="5:29" s="2" customFormat="1">
      <c r="E33092" s="120"/>
      <c r="M33092" s="120"/>
      <c r="N33092" s="120"/>
      <c r="U33092" s="121"/>
      <c r="V33092" s="122"/>
      <c r="W33092" s="123"/>
      <c r="AC33092" s="123"/>
    </row>
    <row r="33093" spans="5:29" s="2" customFormat="1">
      <c r="E33093" s="120"/>
      <c r="M33093" s="120"/>
      <c r="N33093" s="120"/>
      <c r="U33093" s="121"/>
      <c r="V33093" s="122"/>
      <c r="W33093" s="123"/>
      <c r="AC33093" s="123"/>
    </row>
    <row r="33094" spans="5:29" s="2" customFormat="1">
      <c r="E33094" s="120"/>
      <c r="M33094" s="120"/>
      <c r="N33094" s="120"/>
      <c r="U33094" s="121"/>
      <c r="V33094" s="122"/>
      <c r="W33094" s="123"/>
      <c r="AC33094" s="123"/>
    </row>
    <row r="33095" spans="5:29" s="2" customFormat="1">
      <c r="E33095" s="120"/>
      <c r="M33095" s="120"/>
      <c r="N33095" s="120"/>
      <c r="U33095" s="121"/>
      <c r="V33095" s="122"/>
      <c r="W33095" s="123"/>
      <c r="AC33095" s="123"/>
    </row>
    <row r="33096" spans="5:29" s="2" customFormat="1">
      <c r="E33096" s="120"/>
      <c r="M33096" s="120"/>
      <c r="N33096" s="120"/>
      <c r="U33096" s="121"/>
      <c r="V33096" s="122"/>
      <c r="W33096" s="123"/>
      <c r="AC33096" s="123"/>
    </row>
    <row r="33097" spans="5:29" s="2" customFormat="1">
      <c r="E33097" s="120"/>
      <c r="M33097" s="120"/>
      <c r="N33097" s="120"/>
      <c r="U33097" s="121"/>
      <c r="V33097" s="122"/>
      <c r="W33097" s="123"/>
      <c r="AC33097" s="123"/>
    </row>
    <row r="33098" spans="5:29" s="2" customFormat="1">
      <c r="E33098" s="120"/>
      <c r="M33098" s="120"/>
      <c r="N33098" s="120"/>
      <c r="U33098" s="121"/>
      <c r="V33098" s="122"/>
      <c r="W33098" s="123"/>
      <c r="AC33098" s="123"/>
    </row>
    <row r="33099" spans="5:29" s="2" customFormat="1">
      <c r="E33099" s="120"/>
      <c r="M33099" s="120"/>
      <c r="N33099" s="120"/>
      <c r="U33099" s="121"/>
      <c r="V33099" s="122"/>
      <c r="W33099" s="123"/>
      <c r="AC33099" s="123"/>
    </row>
    <row r="33100" spans="5:29" s="2" customFormat="1">
      <c r="E33100" s="120"/>
      <c r="M33100" s="120"/>
      <c r="N33100" s="120"/>
      <c r="U33100" s="121"/>
      <c r="V33100" s="122"/>
      <c r="W33100" s="123"/>
      <c r="AC33100" s="123"/>
    </row>
    <row r="33101" spans="5:29" s="2" customFormat="1">
      <c r="E33101" s="120"/>
      <c r="M33101" s="120"/>
      <c r="N33101" s="120"/>
      <c r="U33101" s="121"/>
      <c r="V33101" s="122"/>
      <c r="W33101" s="123"/>
      <c r="AC33101" s="123"/>
    </row>
    <row r="33102" spans="5:29" s="2" customFormat="1">
      <c r="E33102" s="120"/>
      <c r="M33102" s="120"/>
      <c r="N33102" s="120"/>
      <c r="U33102" s="121"/>
      <c r="V33102" s="122"/>
      <c r="W33102" s="123"/>
      <c r="AC33102" s="123"/>
    </row>
    <row r="33103" spans="5:29" s="2" customFormat="1">
      <c r="E33103" s="120"/>
      <c r="M33103" s="120"/>
      <c r="N33103" s="120"/>
      <c r="U33103" s="121"/>
      <c r="V33103" s="122"/>
      <c r="W33103" s="123"/>
      <c r="AC33103" s="123"/>
    </row>
    <row r="33104" spans="5:29" s="2" customFormat="1">
      <c r="E33104" s="120"/>
      <c r="M33104" s="120"/>
      <c r="N33104" s="120"/>
      <c r="U33104" s="121"/>
      <c r="V33104" s="122"/>
      <c r="W33104" s="123"/>
      <c r="AC33104" s="123"/>
    </row>
    <row r="33105" spans="5:29" s="2" customFormat="1">
      <c r="E33105" s="120"/>
      <c r="M33105" s="120"/>
      <c r="N33105" s="120"/>
      <c r="U33105" s="121"/>
      <c r="V33105" s="122"/>
      <c r="W33105" s="123"/>
      <c r="AC33105" s="123"/>
    </row>
    <row r="33106" spans="5:29" s="2" customFormat="1">
      <c r="E33106" s="120"/>
      <c r="M33106" s="120"/>
      <c r="N33106" s="120"/>
      <c r="U33106" s="121"/>
      <c r="V33106" s="122"/>
      <c r="W33106" s="123"/>
      <c r="AC33106" s="123"/>
    </row>
    <row r="33107" spans="5:29" s="2" customFormat="1">
      <c r="E33107" s="120"/>
      <c r="M33107" s="120"/>
      <c r="N33107" s="120"/>
      <c r="U33107" s="121"/>
      <c r="V33107" s="122"/>
      <c r="W33107" s="123"/>
      <c r="AC33107" s="123"/>
    </row>
    <row r="33108" spans="5:29" s="2" customFormat="1">
      <c r="E33108" s="120"/>
      <c r="M33108" s="120"/>
      <c r="N33108" s="120"/>
      <c r="U33108" s="121"/>
      <c r="V33108" s="122"/>
      <c r="W33108" s="123"/>
      <c r="AC33108" s="123"/>
    </row>
    <row r="33109" spans="5:29" s="2" customFormat="1">
      <c r="E33109" s="120"/>
      <c r="M33109" s="120"/>
      <c r="N33109" s="120"/>
      <c r="U33109" s="121"/>
      <c r="V33109" s="122"/>
      <c r="W33109" s="123"/>
      <c r="AC33109" s="123"/>
    </row>
    <row r="33110" spans="5:29" s="2" customFormat="1">
      <c r="E33110" s="120"/>
      <c r="M33110" s="120"/>
      <c r="N33110" s="120"/>
      <c r="U33110" s="121"/>
      <c r="V33110" s="122"/>
      <c r="W33110" s="123"/>
      <c r="AC33110" s="123"/>
    </row>
    <row r="33111" spans="5:29" s="2" customFormat="1">
      <c r="E33111" s="120"/>
      <c r="M33111" s="120"/>
      <c r="N33111" s="120"/>
      <c r="U33111" s="121"/>
      <c r="V33111" s="122"/>
      <c r="W33111" s="123"/>
      <c r="AC33111" s="123"/>
    </row>
    <row r="33112" spans="5:29" s="2" customFormat="1">
      <c r="E33112" s="120"/>
      <c r="M33112" s="120"/>
      <c r="N33112" s="120"/>
      <c r="U33112" s="121"/>
      <c r="V33112" s="122"/>
      <c r="W33112" s="123"/>
      <c r="AC33112" s="123"/>
    </row>
    <row r="33113" spans="5:29" s="2" customFormat="1">
      <c r="E33113" s="120"/>
      <c r="M33113" s="120"/>
      <c r="N33113" s="120"/>
      <c r="U33113" s="121"/>
      <c r="V33113" s="122"/>
      <c r="W33113" s="123"/>
      <c r="AC33113" s="123"/>
    </row>
    <row r="33114" spans="5:29" s="2" customFormat="1">
      <c r="E33114" s="120"/>
      <c r="M33114" s="120"/>
      <c r="N33114" s="120"/>
      <c r="U33114" s="121"/>
      <c r="V33114" s="122"/>
      <c r="W33114" s="123"/>
      <c r="AC33114" s="123"/>
    </row>
    <row r="33115" spans="5:29" s="2" customFormat="1">
      <c r="E33115" s="120"/>
      <c r="M33115" s="120"/>
      <c r="N33115" s="120"/>
      <c r="U33115" s="121"/>
      <c r="V33115" s="122"/>
      <c r="W33115" s="123"/>
      <c r="AC33115" s="123"/>
    </row>
    <row r="33116" spans="5:29" s="2" customFormat="1">
      <c r="E33116" s="120"/>
      <c r="M33116" s="120"/>
      <c r="N33116" s="120"/>
      <c r="U33116" s="121"/>
      <c r="V33116" s="122"/>
      <c r="W33116" s="123"/>
      <c r="AC33116" s="123"/>
    </row>
    <row r="33117" spans="5:29" s="2" customFormat="1">
      <c r="E33117" s="120"/>
      <c r="M33117" s="120"/>
      <c r="N33117" s="120"/>
      <c r="U33117" s="121"/>
      <c r="V33117" s="122"/>
      <c r="W33117" s="123"/>
      <c r="AC33117" s="123"/>
    </row>
    <row r="33118" spans="5:29" s="2" customFormat="1">
      <c r="E33118" s="120"/>
      <c r="M33118" s="120"/>
      <c r="N33118" s="120"/>
      <c r="U33118" s="121"/>
      <c r="V33118" s="122"/>
      <c r="W33118" s="123"/>
      <c r="AC33118" s="123"/>
    </row>
    <row r="33119" spans="5:29" s="2" customFormat="1">
      <c r="E33119" s="120"/>
      <c r="M33119" s="120"/>
      <c r="N33119" s="120"/>
      <c r="U33119" s="121"/>
      <c r="V33119" s="122"/>
      <c r="W33119" s="123"/>
      <c r="AC33119" s="123"/>
    </row>
    <row r="33120" spans="5:29" s="2" customFormat="1">
      <c r="E33120" s="120"/>
      <c r="M33120" s="120"/>
      <c r="N33120" s="120"/>
      <c r="U33120" s="121"/>
      <c r="V33120" s="122"/>
      <c r="W33120" s="123"/>
      <c r="AC33120" s="123"/>
    </row>
    <row r="33121" spans="5:29" s="2" customFormat="1">
      <c r="E33121" s="120"/>
      <c r="M33121" s="120"/>
      <c r="N33121" s="120"/>
      <c r="U33121" s="121"/>
      <c r="V33121" s="122"/>
      <c r="W33121" s="123"/>
      <c r="AC33121" s="123"/>
    </row>
    <row r="33122" spans="5:29" s="2" customFormat="1">
      <c r="E33122" s="120"/>
      <c r="M33122" s="120"/>
      <c r="N33122" s="120"/>
      <c r="U33122" s="121"/>
      <c r="V33122" s="122"/>
      <c r="W33122" s="123"/>
      <c r="AC33122" s="123"/>
    </row>
    <row r="33123" spans="5:29" s="2" customFormat="1">
      <c r="E33123" s="120"/>
      <c r="M33123" s="120"/>
      <c r="N33123" s="120"/>
      <c r="U33123" s="121"/>
      <c r="V33123" s="122"/>
      <c r="W33123" s="123"/>
      <c r="AC33123" s="123"/>
    </row>
    <row r="33124" spans="5:29" s="2" customFormat="1">
      <c r="E33124" s="120"/>
      <c r="M33124" s="120"/>
      <c r="N33124" s="120"/>
      <c r="U33124" s="121"/>
      <c r="V33124" s="122"/>
      <c r="W33124" s="123"/>
      <c r="AC33124" s="123"/>
    </row>
    <row r="33125" spans="5:29" s="2" customFormat="1">
      <c r="E33125" s="120"/>
      <c r="M33125" s="120"/>
      <c r="N33125" s="120"/>
      <c r="U33125" s="121"/>
      <c r="V33125" s="122"/>
      <c r="W33125" s="123"/>
      <c r="AC33125" s="123"/>
    </row>
    <row r="33126" spans="5:29" s="2" customFormat="1">
      <c r="E33126" s="120"/>
      <c r="M33126" s="120"/>
      <c r="N33126" s="120"/>
      <c r="U33126" s="121"/>
      <c r="V33126" s="122"/>
      <c r="W33126" s="123"/>
      <c r="AC33126" s="123"/>
    </row>
    <row r="33127" spans="5:29" s="2" customFormat="1">
      <c r="E33127" s="120"/>
      <c r="M33127" s="120"/>
      <c r="N33127" s="120"/>
      <c r="U33127" s="121"/>
      <c r="V33127" s="122"/>
      <c r="W33127" s="123"/>
      <c r="AC33127" s="123"/>
    </row>
    <row r="33128" spans="5:29" s="2" customFormat="1">
      <c r="E33128" s="120"/>
      <c r="M33128" s="120"/>
      <c r="N33128" s="120"/>
      <c r="U33128" s="121"/>
      <c r="V33128" s="122"/>
      <c r="W33128" s="123"/>
      <c r="AC33128" s="123"/>
    </row>
    <row r="33129" spans="5:29" s="2" customFormat="1">
      <c r="E33129" s="120"/>
      <c r="M33129" s="120"/>
      <c r="N33129" s="120"/>
      <c r="U33129" s="121"/>
      <c r="V33129" s="122"/>
      <c r="W33129" s="123"/>
      <c r="AC33129" s="123"/>
    </row>
    <row r="33130" spans="5:29" s="2" customFormat="1">
      <c r="E33130" s="120"/>
      <c r="M33130" s="120"/>
      <c r="N33130" s="120"/>
      <c r="U33130" s="121"/>
      <c r="V33130" s="122"/>
      <c r="W33130" s="123"/>
      <c r="AC33130" s="123"/>
    </row>
    <row r="33131" spans="5:29" s="2" customFormat="1">
      <c r="E33131" s="120"/>
      <c r="M33131" s="120"/>
      <c r="N33131" s="120"/>
      <c r="U33131" s="121"/>
      <c r="V33131" s="122"/>
      <c r="W33131" s="123"/>
      <c r="AC33131" s="123"/>
    </row>
    <row r="33132" spans="5:29" s="2" customFormat="1">
      <c r="E33132" s="120"/>
      <c r="M33132" s="120"/>
      <c r="N33132" s="120"/>
      <c r="U33132" s="121"/>
      <c r="V33132" s="122"/>
      <c r="W33132" s="123"/>
      <c r="AC33132" s="123"/>
    </row>
    <row r="33133" spans="5:29" s="2" customFormat="1">
      <c r="E33133" s="120"/>
      <c r="M33133" s="120"/>
      <c r="N33133" s="120"/>
      <c r="U33133" s="121"/>
      <c r="V33133" s="122"/>
      <c r="W33133" s="123"/>
      <c r="AC33133" s="123"/>
    </row>
    <row r="33134" spans="5:29" s="2" customFormat="1">
      <c r="E33134" s="120"/>
      <c r="M33134" s="120"/>
      <c r="N33134" s="120"/>
      <c r="U33134" s="121"/>
      <c r="V33134" s="122"/>
      <c r="W33134" s="123"/>
      <c r="AC33134" s="123"/>
    </row>
    <row r="33135" spans="5:29" s="2" customFormat="1">
      <c r="E33135" s="120"/>
      <c r="M33135" s="120"/>
      <c r="N33135" s="120"/>
      <c r="U33135" s="121"/>
      <c r="V33135" s="122"/>
      <c r="W33135" s="123"/>
      <c r="AC33135" s="123"/>
    </row>
    <row r="33136" spans="5:29" s="2" customFormat="1">
      <c r="E33136" s="120"/>
      <c r="M33136" s="120"/>
      <c r="N33136" s="120"/>
      <c r="U33136" s="121"/>
      <c r="V33136" s="122"/>
      <c r="W33136" s="123"/>
      <c r="AC33136" s="123"/>
    </row>
    <row r="33137" spans="5:29" s="2" customFormat="1">
      <c r="E33137" s="120"/>
      <c r="M33137" s="120"/>
      <c r="N33137" s="120"/>
      <c r="U33137" s="121"/>
      <c r="V33137" s="122"/>
      <c r="W33137" s="123"/>
      <c r="AC33137" s="123"/>
    </row>
    <row r="33138" spans="5:29" s="2" customFormat="1">
      <c r="E33138" s="120"/>
      <c r="M33138" s="120"/>
      <c r="N33138" s="120"/>
      <c r="U33138" s="121"/>
      <c r="V33138" s="122"/>
      <c r="W33138" s="123"/>
      <c r="AC33138" s="123"/>
    </row>
    <row r="33139" spans="5:29" s="2" customFormat="1">
      <c r="E33139" s="120"/>
      <c r="M33139" s="120"/>
      <c r="N33139" s="120"/>
      <c r="U33139" s="121"/>
      <c r="V33139" s="122"/>
      <c r="W33139" s="123"/>
      <c r="AC33139" s="123"/>
    </row>
    <row r="33140" spans="5:29" s="2" customFormat="1">
      <c r="E33140" s="120"/>
      <c r="M33140" s="120"/>
      <c r="N33140" s="120"/>
      <c r="U33140" s="121"/>
      <c r="V33140" s="122"/>
      <c r="W33140" s="123"/>
      <c r="AC33140" s="123"/>
    </row>
    <row r="33141" spans="5:29" s="2" customFormat="1">
      <c r="E33141" s="120"/>
      <c r="M33141" s="120"/>
      <c r="N33141" s="120"/>
      <c r="U33141" s="121"/>
      <c r="V33141" s="122"/>
      <c r="W33141" s="123"/>
      <c r="AC33141" s="123"/>
    </row>
    <row r="33142" spans="5:29" s="2" customFormat="1">
      <c r="E33142" s="120"/>
      <c r="M33142" s="120"/>
      <c r="N33142" s="120"/>
      <c r="U33142" s="121"/>
      <c r="V33142" s="122"/>
      <c r="W33142" s="123"/>
      <c r="AC33142" s="123"/>
    </row>
    <row r="33143" spans="5:29" s="2" customFormat="1">
      <c r="E33143" s="120"/>
      <c r="M33143" s="120"/>
      <c r="N33143" s="120"/>
      <c r="U33143" s="121"/>
      <c r="V33143" s="122"/>
      <c r="W33143" s="123"/>
      <c r="AC33143" s="123"/>
    </row>
    <row r="33144" spans="5:29" s="2" customFormat="1">
      <c r="E33144" s="120"/>
      <c r="M33144" s="120"/>
      <c r="N33144" s="120"/>
      <c r="U33144" s="121"/>
      <c r="V33144" s="122"/>
      <c r="W33144" s="123"/>
      <c r="AC33144" s="123"/>
    </row>
    <row r="33145" spans="5:29" s="2" customFormat="1">
      <c r="E33145" s="120"/>
      <c r="M33145" s="120"/>
      <c r="N33145" s="120"/>
      <c r="U33145" s="121"/>
      <c r="V33145" s="122"/>
      <c r="W33145" s="123"/>
      <c r="AC33145" s="123"/>
    </row>
    <row r="33146" spans="5:29" s="2" customFormat="1">
      <c r="E33146" s="120"/>
      <c r="M33146" s="120"/>
      <c r="N33146" s="120"/>
      <c r="U33146" s="121"/>
      <c r="V33146" s="122"/>
      <c r="W33146" s="123"/>
      <c r="AC33146" s="123"/>
    </row>
    <row r="33147" spans="5:29" s="2" customFormat="1">
      <c r="E33147" s="120"/>
      <c r="M33147" s="120"/>
      <c r="N33147" s="120"/>
      <c r="U33147" s="121"/>
      <c r="V33147" s="122"/>
      <c r="W33147" s="123"/>
      <c r="AC33147" s="123"/>
    </row>
    <row r="33148" spans="5:29" s="2" customFormat="1">
      <c r="E33148" s="120"/>
      <c r="M33148" s="120"/>
      <c r="N33148" s="120"/>
      <c r="U33148" s="121"/>
      <c r="V33148" s="122"/>
      <c r="W33148" s="123"/>
      <c r="AC33148" s="123"/>
    </row>
    <row r="33149" spans="5:29" s="2" customFormat="1">
      <c r="E33149" s="120"/>
      <c r="M33149" s="120"/>
      <c r="N33149" s="120"/>
      <c r="U33149" s="121"/>
      <c r="V33149" s="122"/>
      <c r="W33149" s="123"/>
      <c r="AC33149" s="123"/>
    </row>
    <row r="33150" spans="5:29" s="2" customFormat="1">
      <c r="E33150" s="120"/>
      <c r="M33150" s="120"/>
      <c r="N33150" s="120"/>
      <c r="U33150" s="121"/>
      <c r="V33150" s="122"/>
      <c r="W33150" s="123"/>
      <c r="AC33150" s="123"/>
    </row>
    <row r="33151" spans="5:29" s="2" customFormat="1">
      <c r="E33151" s="120"/>
      <c r="M33151" s="120"/>
      <c r="N33151" s="120"/>
      <c r="U33151" s="121"/>
      <c r="V33151" s="122"/>
      <c r="W33151" s="123"/>
      <c r="AC33151" s="123"/>
    </row>
    <row r="33152" spans="5:29" s="2" customFormat="1">
      <c r="E33152" s="120"/>
      <c r="M33152" s="120"/>
      <c r="N33152" s="120"/>
      <c r="U33152" s="121"/>
      <c r="V33152" s="122"/>
      <c r="W33152" s="123"/>
      <c r="AC33152" s="123"/>
    </row>
    <row r="33153" spans="5:29" s="2" customFormat="1">
      <c r="E33153" s="120"/>
      <c r="M33153" s="120"/>
      <c r="N33153" s="120"/>
      <c r="U33153" s="121"/>
      <c r="V33153" s="122"/>
      <c r="W33153" s="123"/>
      <c r="AC33153" s="123"/>
    </row>
    <row r="33154" spans="5:29" s="2" customFormat="1">
      <c r="E33154" s="120"/>
      <c r="M33154" s="120"/>
      <c r="N33154" s="120"/>
      <c r="U33154" s="121"/>
      <c r="V33154" s="122"/>
      <c r="W33154" s="123"/>
      <c r="AC33154" s="123"/>
    </row>
    <row r="33155" spans="5:29" s="2" customFormat="1">
      <c r="E33155" s="120"/>
      <c r="M33155" s="120"/>
      <c r="N33155" s="120"/>
      <c r="U33155" s="121"/>
      <c r="V33155" s="122"/>
      <c r="W33155" s="123"/>
      <c r="AC33155" s="123"/>
    </row>
    <row r="33156" spans="5:29" s="2" customFormat="1">
      <c r="E33156" s="120"/>
      <c r="M33156" s="120"/>
      <c r="N33156" s="120"/>
      <c r="U33156" s="121"/>
      <c r="V33156" s="122"/>
      <c r="W33156" s="123"/>
      <c r="AC33156" s="123"/>
    </row>
    <row r="33157" spans="5:29" s="2" customFormat="1">
      <c r="E33157" s="120"/>
      <c r="M33157" s="120"/>
      <c r="N33157" s="120"/>
      <c r="U33157" s="121"/>
      <c r="V33157" s="122"/>
      <c r="W33157" s="123"/>
      <c r="AC33157" s="123"/>
    </row>
    <row r="33158" spans="5:29" s="2" customFormat="1">
      <c r="E33158" s="120"/>
      <c r="M33158" s="120"/>
      <c r="N33158" s="120"/>
      <c r="U33158" s="121"/>
      <c r="V33158" s="122"/>
      <c r="W33158" s="123"/>
      <c r="AC33158" s="123"/>
    </row>
    <row r="33159" spans="5:29" s="2" customFormat="1">
      <c r="E33159" s="120"/>
      <c r="M33159" s="120"/>
      <c r="N33159" s="120"/>
      <c r="U33159" s="121"/>
      <c r="V33159" s="122"/>
      <c r="W33159" s="123"/>
      <c r="AC33159" s="123"/>
    </row>
    <row r="33160" spans="5:29" s="2" customFormat="1">
      <c r="E33160" s="120"/>
      <c r="M33160" s="120"/>
      <c r="N33160" s="120"/>
      <c r="U33160" s="121"/>
      <c r="V33160" s="122"/>
      <c r="W33160" s="123"/>
      <c r="AC33160" s="123"/>
    </row>
    <row r="33161" spans="5:29" s="2" customFormat="1">
      <c r="E33161" s="120"/>
      <c r="M33161" s="120"/>
      <c r="N33161" s="120"/>
      <c r="U33161" s="121"/>
      <c r="V33161" s="122"/>
      <c r="W33161" s="123"/>
      <c r="AC33161" s="123"/>
    </row>
    <row r="33162" spans="5:29" s="2" customFormat="1">
      <c r="E33162" s="120"/>
      <c r="M33162" s="120"/>
      <c r="N33162" s="120"/>
      <c r="U33162" s="121"/>
      <c r="V33162" s="122"/>
      <c r="W33162" s="123"/>
      <c r="AC33162" s="123"/>
    </row>
    <row r="33163" spans="5:29" s="2" customFormat="1">
      <c r="E33163" s="120"/>
      <c r="M33163" s="120"/>
      <c r="N33163" s="120"/>
      <c r="U33163" s="121"/>
      <c r="V33163" s="122"/>
      <c r="W33163" s="123"/>
      <c r="AC33163" s="123"/>
    </row>
    <row r="33164" spans="5:29" s="2" customFormat="1">
      <c r="E33164" s="120"/>
      <c r="M33164" s="120"/>
      <c r="N33164" s="120"/>
      <c r="U33164" s="121"/>
      <c r="V33164" s="122"/>
      <c r="W33164" s="123"/>
      <c r="AC33164" s="123"/>
    </row>
    <row r="33165" spans="5:29" s="2" customFormat="1">
      <c r="E33165" s="120"/>
      <c r="M33165" s="120"/>
      <c r="N33165" s="120"/>
      <c r="U33165" s="121"/>
      <c r="V33165" s="122"/>
      <c r="W33165" s="123"/>
      <c r="AC33165" s="123"/>
    </row>
    <row r="33166" spans="5:29" s="2" customFormat="1">
      <c r="E33166" s="120"/>
      <c r="M33166" s="120"/>
      <c r="N33166" s="120"/>
      <c r="U33166" s="121"/>
      <c r="V33166" s="122"/>
      <c r="W33166" s="123"/>
      <c r="AC33166" s="123"/>
    </row>
    <row r="33167" spans="5:29" s="2" customFormat="1">
      <c r="E33167" s="120"/>
      <c r="M33167" s="120"/>
      <c r="N33167" s="120"/>
      <c r="U33167" s="121"/>
      <c r="V33167" s="122"/>
      <c r="W33167" s="123"/>
      <c r="AC33167" s="123"/>
    </row>
    <row r="33168" spans="5:29" s="2" customFormat="1">
      <c r="E33168" s="120"/>
      <c r="M33168" s="120"/>
      <c r="N33168" s="120"/>
      <c r="U33168" s="121"/>
      <c r="V33168" s="122"/>
      <c r="W33168" s="123"/>
      <c r="AC33168" s="123"/>
    </row>
    <row r="33169" spans="5:29" s="2" customFormat="1">
      <c r="E33169" s="120"/>
      <c r="M33169" s="120"/>
      <c r="N33169" s="120"/>
      <c r="U33169" s="121"/>
      <c r="V33169" s="122"/>
      <c r="W33169" s="123"/>
      <c r="AC33169" s="123"/>
    </row>
    <row r="33170" spans="5:29" s="2" customFormat="1">
      <c r="E33170" s="120"/>
      <c r="M33170" s="120"/>
      <c r="N33170" s="120"/>
      <c r="U33170" s="121"/>
      <c r="V33170" s="122"/>
      <c r="W33170" s="123"/>
      <c r="AC33170" s="123"/>
    </row>
    <row r="33171" spans="5:29" s="2" customFormat="1">
      <c r="E33171" s="120"/>
      <c r="M33171" s="120"/>
      <c r="N33171" s="120"/>
      <c r="U33171" s="121"/>
      <c r="V33171" s="122"/>
      <c r="W33171" s="123"/>
      <c r="AC33171" s="123"/>
    </row>
    <row r="33172" spans="5:29" s="2" customFormat="1">
      <c r="E33172" s="120"/>
      <c r="M33172" s="120"/>
      <c r="N33172" s="120"/>
      <c r="U33172" s="121"/>
      <c r="V33172" s="122"/>
      <c r="W33172" s="123"/>
      <c r="AC33172" s="123"/>
    </row>
    <row r="33173" spans="5:29" s="2" customFormat="1">
      <c r="E33173" s="120"/>
      <c r="M33173" s="120"/>
      <c r="N33173" s="120"/>
      <c r="U33173" s="121"/>
      <c r="V33173" s="122"/>
      <c r="W33173" s="123"/>
      <c r="AC33173" s="123"/>
    </row>
    <row r="33174" spans="5:29" s="2" customFormat="1">
      <c r="E33174" s="120"/>
      <c r="M33174" s="120"/>
      <c r="N33174" s="120"/>
      <c r="U33174" s="121"/>
      <c r="V33174" s="122"/>
      <c r="W33174" s="123"/>
      <c r="AC33174" s="123"/>
    </row>
    <row r="33175" spans="5:29" s="2" customFormat="1">
      <c r="E33175" s="120"/>
      <c r="M33175" s="120"/>
      <c r="N33175" s="120"/>
      <c r="U33175" s="121"/>
      <c r="V33175" s="122"/>
      <c r="W33175" s="123"/>
      <c r="AC33175" s="123"/>
    </row>
    <row r="33176" spans="5:29" s="2" customFormat="1">
      <c r="E33176" s="120"/>
      <c r="M33176" s="120"/>
      <c r="N33176" s="120"/>
      <c r="U33176" s="121"/>
      <c r="V33176" s="122"/>
      <c r="W33176" s="123"/>
      <c r="AC33176" s="123"/>
    </row>
    <row r="33177" spans="5:29" s="2" customFormat="1">
      <c r="E33177" s="120"/>
      <c r="M33177" s="120"/>
      <c r="N33177" s="120"/>
      <c r="U33177" s="121"/>
      <c r="V33177" s="122"/>
      <c r="W33177" s="123"/>
      <c r="AC33177" s="123"/>
    </row>
    <row r="33178" spans="5:29" s="2" customFormat="1">
      <c r="E33178" s="120"/>
      <c r="M33178" s="120"/>
      <c r="N33178" s="120"/>
      <c r="U33178" s="121"/>
      <c r="V33178" s="122"/>
      <c r="W33178" s="123"/>
      <c r="AC33178" s="123"/>
    </row>
    <row r="33179" spans="5:29" s="2" customFormat="1">
      <c r="E33179" s="120"/>
      <c r="M33179" s="120"/>
      <c r="N33179" s="120"/>
      <c r="U33179" s="121"/>
      <c r="V33179" s="122"/>
      <c r="W33179" s="123"/>
      <c r="AC33179" s="123"/>
    </row>
    <row r="33180" spans="5:29" s="2" customFormat="1">
      <c r="E33180" s="120"/>
      <c r="M33180" s="120"/>
      <c r="N33180" s="120"/>
      <c r="U33180" s="121"/>
      <c r="V33180" s="122"/>
      <c r="W33180" s="123"/>
      <c r="AC33180" s="123"/>
    </row>
    <row r="33181" spans="5:29" s="2" customFormat="1">
      <c r="E33181" s="120"/>
      <c r="M33181" s="120"/>
      <c r="N33181" s="120"/>
      <c r="U33181" s="121"/>
      <c r="V33181" s="122"/>
      <c r="W33181" s="123"/>
      <c r="AC33181" s="123"/>
    </row>
    <row r="33182" spans="5:29" s="2" customFormat="1">
      <c r="E33182" s="120"/>
      <c r="M33182" s="120"/>
      <c r="N33182" s="120"/>
      <c r="U33182" s="121"/>
      <c r="V33182" s="122"/>
      <c r="W33182" s="123"/>
      <c r="AC33182" s="123"/>
    </row>
    <row r="33183" spans="5:29" s="2" customFormat="1">
      <c r="E33183" s="120"/>
      <c r="M33183" s="120"/>
      <c r="N33183" s="120"/>
      <c r="U33183" s="121"/>
      <c r="V33183" s="122"/>
      <c r="W33183" s="123"/>
      <c r="AC33183" s="123"/>
    </row>
    <row r="33184" spans="5:29" s="2" customFormat="1">
      <c r="E33184" s="120"/>
      <c r="M33184" s="120"/>
      <c r="N33184" s="120"/>
      <c r="U33184" s="121"/>
      <c r="V33184" s="122"/>
      <c r="W33184" s="123"/>
      <c r="AC33184" s="123"/>
    </row>
    <row r="33185" spans="5:29" s="2" customFormat="1">
      <c r="E33185" s="120"/>
      <c r="M33185" s="120"/>
      <c r="N33185" s="120"/>
      <c r="U33185" s="121"/>
      <c r="V33185" s="122"/>
      <c r="W33185" s="123"/>
      <c r="AC33185" s="123"/>
    </row>
    <row r="33186" spans="5:29" s="2" customFormat="1">
      <c r="E33186" s="120"/>
      <c r="M33186" s="120"/>
      <c r="N33186" s="120"/>
      <c r="U33186" s="121"/>
      <c r="V33186" s="122"/>
      <c r="W33186" s="123"/>
      <c r="AC33186" s="123"/>
    </row>
    <row r="33187" spans="5:29" s="2" customFormat="1">
      <c r="E33187" s="120"/>
      <c r="M33187" s="120"/>
      <c r="N33187" s="120"/>
      <c r="U33187" s="121"/>
      <c r="V33187" s="122"/>
      <c r="W33187" s="123"/>
      <c r="AC33187" s="123"/>
    </row>
    <row r="33188" spans="5:29" s="2" customFormat="1">
      <c r="E33188" s="120"/>
      <c r="M33188" s="120"/>
      <c r="N33188" s="120"/>
      <c r="U33188" s="121"/>
      <c r="V33188" s="122"/>
      <c r="W33188" s="123"/>
      <c r="AC33188" s="123"/>
    </row>
    <row r="33189" spans="5:29" s="2" customFormat="1">
      <c r="E33189" s="120"/>
      <c r="M33189" s="120"/>
      <c r="N33189" s="120"/>
      <c r="U33189" s="121"/>
      <c r="V33189" s="122"/>
      <c r="W33189" s="123"/>
      <c r="AC33189" s="123"/>
    </row>
    <row r="33190" spans="5:29" s="2" customFormat="1">
      <c r="E33190" s="120"/>
      <c r="M33190" s="120"/>
      <c r="N33190" s="120"/>
      <c r="U33190" s="121"/>
      <c r="V33190" s="122"/>
      <c r="W33190" s="123"/>
      <c r="AC33190" s="123"/>
    </row>
    <row r="33191" spans="5:29" s="2" customFormat="1">
      <c r="E33191" s="120"/>
      <c r="M33191" s="120"/>
      <c r="N33191" s="120"/>
      <c r="U33191" s="121"/>
      <c r="V33191" s="122"/>
      <c r="W33191" s="123"/>
      <c r="AC33191" s="123"/>
    </row>
    <row r="33192" spans="5:29" s="2" customFormat="1">
      <c r="E33192" s="120"/>
      <c r="M33192" s="120"/>
      <c r="N33192" s="120"/>
      <c r="U33192" s="121"/>
      <c r="V33192" s="122"/>
      <c r="W33192" s="123"/>
      <c r="AC33192" s="123"/>
    </row>
    <row r="33193" spans="5:29" s="2" customFormat="1">
      <c r="E33193" s="120"/>
      <c r="M33193" s="120"/>
      <c r="N33193" s="120"/>
      <c r="U33193" s="121"/>
      <c r="V33193" s="122"/>
      <c r="W33193" s="123"/>
      <c r="AC33193" s="123"/>
    </row>
    <row r="33194" spans="5:29" s="2" customFormat="1">
      <c r="E33194" s="120"/>
      <c r="M33194" s="120"/>
      <c r="N33194" s="120"/>
      <c r="U33194" s="121"/>
      <c r="V33194" s="122"/>
      <c r="W33194" s="123"/>
      <c r="AC33194" s="123"/>
    </row>
    <row r="33195" spans="5:29" s="2" customFormat="1">
      <c r="E33195" s="120"/>
      <c r="M33195" s="120"/>
      <c r="N33195" s="120"/>
      <c r="U33195" s="121"/>
      <c r="V33195" s="122"/>
      <c r="W33195" s="123"/>
      <c r="AC33195" s="123"/>
    </row>
    <row r="33196" spans="5:29" s="2" customFormat="1">
      <c r="E33196" s="120"/>
      <c r="M33196" s="120"/>
      <c r="N33196" s="120"/>
      <c r="U33196" s="121"/>
      <c r="V33196" s="122"/>
      <c r="W33196" s="123"/>
      <c r="AC33196" s="123"/>
    </row>
    <row r="33197" spans="5:29" s="2" customFormat="1">
      <c r="E33197" s="120"/>
      <c r="M33197" s="120"/>
      <c r="N33197" s="120"/>
      <c r="U33197" s="121"/>
      <c r="V33197" s="122"/>
      <c r="W33197" s="123"/>
      <c r="AC33197" s="123"/>
    </row>
    <row r="33198" spans="5:29" s="2" customFormat="1">
      <c r="E33198" s="120"/>
      <c r="M33198" s="120"/>
      <c r="N33198" s="120"/>
      <c r="U33198" s="121"/>
      <c r="V33198" s="122"/>
      <c r="W33198" s="123"/>
      <c r="AC33198" s="123"/>
    </row>
    <row r="33199" spans="5:29" s="2" customFormat="1">
      <c r="E33199" s="120"/>
      <c r="M33199" s="120"/>
      <c r="N33199" s="120"/>
      <c r="U33199" s="121"/>
      <c r="V33199" s="122"/>
      <c r="W33199" s="123"/>
      <c r="AC33199" s="123"/>
    </row>
    <row r="33200" spans="5:29" s="2" customFormat="1">
      <c r="E33200" s="120"/>
      <c r="M33200" s="120"/>
      <c r="N33200" s="120"/>
      <c r="U33200" s="121"/>
      <c r="V33200" s="122"/>
      <c r="W33200" s="123"/>
      <c r="AC33200" s="123"/>
    </row>
    <row r="33201" spans="5:29" s="2" customFormat="1">
      <c r="E33201" s="120"/>
      <c r="M33201" s="120"/>
      <c r="N33201" s="120"/>
      <c r="U33201" s="121"/>
      <c r="V33201" s="122"/>
      <c r="W33201" s="123"/>
      <c r="AC33201" s="123"/>
    </row>
    <row r="33202" spans="5:29" s="2" customFormat="1">
      <c r="E33202" s="120"/>
      <c r="M33202" s="120"/>
      <c r="N33202" s="120"/>
      <c r="U33202" s="121"/>
      <c r="V33202" s="122"/>
      <c r="W33202" s="123"/>
      <c r="AC33202" s="123"/>
    </row>
    <row r="33203" spans="5:29" s="2" customFormat="1">
      <c r="E33203" s="120"/>
      <c r="M33203" s="120"/>
      <c r="N33203" s="120"/>
      <c r="U33203" s="121"/>
      <c r="V33203" s="122"/>
      <c r="W33203" s="123"/>
      <c r="AC33203" s="123"/>
    </row>
    <row r="33204" spans="5:29" s="2" customFormat="1">
      <c r="E33204" s="120"/>
      <c r="M33204" s="120"/>
      <c r="N33204" s="120"/>
      <c r="U33204" s="121"/>
      <c r="V33204" s="122"/>
      <c r="W33204" s="123"/>
      <c r="AC33204" s="123"/>
    </row>
    <row r="33205" spans="5:29" s="2" customFormat="1">
      <c r="E33205" s="120"/>
      <c r="M33205" s="120"/>
      <c r="N33205" s="120"/>
      <c r="U33205" s="121"/>
      <c r="V33205" s="122"/>
      <c r="W33205" s="123"/>
      <c r="AC33205" s="123"/>
    </row>
    <row r="33206" spans="5:29" s="2" customFormat="1">
      <c r="E33206" s="120"/>
      <c r="M33206" s="120"/>
      <c r="N33206" s="120"/>
      <c r="U33206" s="121"/>
      <c r="V33206" s="122"/>
      <c r="W33206" s="123"/>
      <c r="AC33206" s="123"/>
    </row>
    <row r="33207" spans="5:29" s="2" customFormat="1">
      <c r="E33207" s="120"/>
      <c r="M33207" s="120"/>
      <c r="N33207" s="120"/>
      <c r="U33207" s="121"/>
      <c r="V33207" s="122"/>
      <c r="W33207" s="123"/>
      <c r="AC33207" s="123"/>
    </row>
    <row r="33208" spans="5:29" s="2" customFormat="1">
      <c r="E33208" s="120"/>
      <c r="M33208" s="120"/>
      <c r="N33208" s="120"/>
      <c r="U33208" s="121"/>
      <c r="V33208" s="122"/>
      <c r="W33208" s="123"/>
      <c r="AC33208" s="123"/>
    </row>
    <row r="33209" spans="5:29" s="2" customFormat="1">
      <c r="E33209" s="120"/>
      <c r="M33209" s="120"/>
      <c r="N33209" s="120"/>
      <c r="U33209" s="121"/>
      <c r="V33209" s="122"/>
      <c r="W33209" s="123"/>
      <c r="AC33209" s="123"/>
    </row>
    <row r="33210" spans="5:29" s="2" customFormat="1">
      <c r="E33210" s="120"/>
      <c r="M33210" s="120"/>
      <c r="N33210" s="120"/>
      <c r="U33210" s="121"/>
      <c r="V33210" s="122"/>
      <c r="W33210" s="123"/>
      <c r="AC33210" s="123"/>
    </row>
    <row r="33211" spans="5:29" s="2" customFormat="1">
      <c r="E33211" s="120"/>
      <c r="M33211" s="120"/>
      <c r="N33211" s="120"/>
      <c r="U33211" s="121"/>
      <c r="V33211" s="122"/>
      <c r="W33211" s="123"/>
      <c r="AC33211" s="123"/>
    </row>
    <row r="33212" spans="5:29" s="2" customFormat="1">
      <c r="E33212" s="120"/>
      <c r="M33212" s="120"/>
      <c r="N33212" s="120"/>
      <c r="U33212" s="121"/>
      <c r="V33212" s="122"/>
      <c r="W33212" s="123"/>
      <c r="AC33212" s="123"/>
    </row>
    <row r="33213" spans="5:29" s="2" customFormat="1">
      <c r="E33213" s="120"/>
      <c r="M33213" s="120"/>
      <c r="N33213" s="120"/>
      <c r="U33213" s="121"/>
      <c r="V33213" s="122"/>
      <c r="W33213" s="123"/>
      <c r="AC33213" s="123"/>
    </row>
    <row r="33214" spans="5:29" s="2" customFormat="1">
      <c r="E33214" s="120"/>
      <c r="M33214" s="120"/>
      <c r="N33214" s="120"/>
      <c r="U33214" s="121"/>
      <c r="V33214" s="122"/>
      <c r="W33214" s="123"/>
      <c r="AC33214" s="123"/>
    </row>
    <row r="33215" spans="5:29" s="2" customFormat="1">
      <c r="E33215" s="120"/>
      <c r="M33215" s="120"/>
      <c r="N33215" s="120"/>
      <c r="U33215" s="121"/>
      <c r="V33215" s="122"/>
      <c r="W33215" s="123"/>
      <c r="AC33215" s="123"/>
    </row>
    <row r="33216" spans="5:29" s="2" customFormat="1">
      <c r="E33216" s="120"/>
      <c r="M33216" s="120"/>
      <c r="N33216" s="120"/>
      <c r="U33216" s="121"/>
      <c r="V33216" s="122"/>
      <c r="W33216" s="123"/>
      <c r="AC33216" s="123"/>
    </row>
    <row r="33217" spans="5:29" s="2" customFormat="1">
      <c r="E33217" s="120"/>
      <c r="M33217" s="120"/>
      <c r="N33217" s="120"/>
      <c r="U33217" s="121"/>
      <c r="V33217" s="122"/>
      <c r="W33217" s="123"/>
      <c r="AC33217" s="123"/>
    </row>
    <row r="33218" spans="5:29" s="2" customFormat="1">
      <c r="E33218" s="120"/>
      <c r="M33218" s="120"/>
      <c r="N33218" s="120"/>
      <c r="U33218" s="121"/>
      <c r="V33218" s="122"/>
      <c r="W33218" s="123"/>
      <c r="AC33218" s="123"/>
    </row>
    <row r="33219" spans="5:29" s="2" customFormat="1">
      <c r="E33219" s="120"/>
      <c r="M33219" s="120"/>
      <c r="N33219" s="120"/>
      <c r="U33219" s="121"/>
      <c r="V33219" s="122"/>
      <c r="W33219" s="123"/>
      <c r="AC33219" s="123"/>
    </row>
    <row r="33220" spans="5:29" s="2" customFormat="1">
      <c r="E33220" s="120"/>
      <c r="M33220" s="120"/>
      <c r="N33220" s="120"/>
      <c r="U33220" s="121"/>
      <c r="V33220" s="122"/>
      <c r="W33220" s="123"/>
      <c r="AC33220" s="123"/>
    </row>
    <row r="33221" spans="5:29" s="2" customFormat="1">
      <c r="E33221" s="120"/>
      <c r="M33221" s="120"/>
      <c r="N33221" s="120"/>
      <c r="U33221" s="121"/>
      <c r="V33221" s="122"/>
      <c r="W33221" s="123"/>
      <c r="AC33221" s="123"/>
    </row>
    <row r="33222" spans="5:29" s="2" customFormat="1">
      <c r="E33222" s="120"/>
      <c r="M33222" s="120"/>
      <c r="N33222" s="120"/>
      <c r="U33222" s="121"/>
      <c r="V33222" s="122"/>
      <c r="W33222" s="123"/>
      <c r="AC33222" s="123"/>
    </row>
    <row r="33223" spans="5:29" s="2" customFormat="1">
      <c r="E33223" s="120"/>
      <c r="M33223" s="120"/>
      <c r="N33223" s="120"/>
      <c r="U33223" s="121"/>
      <c r="V33223" s="122"/>
      <c r="W33223" s="123"/>
      <c r="AC33223" s="123"/>
    </row>
    <row r="33224" spans="5:29" s="2" customFormat="1">
      <c r="E33224" s="120"/>
      <c r="M33224" s="120"/>
      <c r="N33224" s="120"/>
      <c r="U33224" s="121"/>
      <c r="V33224" s="122"/>
      <c r="W33224" s="123"/>
      <c r="AC33224" s="123"/>
    </row>
    <row r="33225" spans="5:29" s="2" customFormat="1">
      <c r="E33225" s="120"/>
      <c r="M33225" s="120"/>
      <c r="N33225" s="120"/>
      <c r="U33225" s="121"/>
      <c r="V33225" s="122"/>
      <c r="W33225" s="123"/>
      <c r="AC33225" s="123"/>
    </row>
    <row r="33226" spans="5:29" s="2" customFormat="1">
      <c r="E33226" s="120"/>
      <c r="M33226" s="120"/>
      <c r="N33226" s="120"/>
      <c r="U33226" s="121"/>
      <c r="V33226" s="122"/>
      <c r="W33226" s="123"/>
      <c r="AC33226" s="123"/>
    </row>
    <row r="33227" spans="5:29" s="2" customFormat="1">
      <c r="E33227" s="120"/>
      <c r="M33227" s="120"/>
      <c r="N33227" s="120"/>
      <c r="U33227" s="121"/>
      <c r="V33227" s="122"/>
      <c r="W33227" s="123"/>
      <c r="AC33227" s="123"/>
    </row>
    <row r="33228" spans="5:29" s="2" customFormat="1">
      <c r="E33228" s="120"/>
      <c r="M33228" s="120"/>
      <c r="N33228" s="120"/>
      <c r="U33228" s="121"/>
      <c r="V33228" s="122"/>
      <c r="W33228" s="123"/>
      <c r="AC33228" s="123"/>
    </row>
    <row r="33229" spans="5:29" s="2" customFormat="1">
      <c r="E33229" s="120"/>
      <c r="M33229" s="120"/>
      <c r="N33229" s="120"/>
      <c r="U33229" s="121"/>
      <c r="V33229" s="122"/>
      <c r="W33229" s="123"/>
      <c r="AC33229" s="123"/>
    </row>
    <row r="33230" spans="5:29" s="2" customFormat="1">
      <c r="E33230" s="120"/>
      <c r="M33230" s="120"/>
      <c r="N33230" s="120"/>
      <c r="U33230" s="121"/>
      <c r="V33230" s="122"/>
      <c r="W33230" s="123"/>
      <c r="AC33230" s="123"/>
    </row>
    <row r="33231" spans="5:29" s="2" customFormat="1">
      <c r="E33231" s="120"/>
      <c r="M33231" s="120"/>
      <c r="N33231" s="120"/>
      <c r="U33231" s="121"/>
      <c r="V33231" s="122"/>
      <c r="W33231" s="123"/>
      <c r="AC33231" s="123"/>
    </row>
    <row r="33232" spans="5:29" s="2" customFormat="1">
      <c r="E33232" s="120"/>
      <c r="M33232" s="120"/>
      <c r="N33232" s="120"/>
      <c r="U33232" s="121"/>
      <c r="V33232" s="122"/>
      <c r="W33232" s="123"/>
      <c r="AC33232" s="123"/>
    </row>
    <row r="33233" spans="5:29" s="2" customFormat="1">
      <c r="E33233" s="120"/>
      <c r="M33233" s="120"/>
      <c r="N33233" s="120"/>
      <c r="U33233" s="121"/>
      <c r="V33233" s="122"/>
      <c r="W33233" s="123"/>
      <c r="AC33233" s="123"/>
    </row>
    <row r="33234" spans="5:29" s="2" customFormat="1">
      <c r="E33234" s="120"/>
      <c r="M33234" s="120"/>
      <c r="N33234" s="120"/>
      <c r="U33234" s="121"/>
      <c r="V33234" s="122"/>
      <c r="W33234" s="123"/>
      <c r="AC33234" s="123"/>
    </row>
    <row r="33235" spans="5:29" s="2" customFormat="1">
      <c r="E33235" s="120"/>
      <c r="M33235" s="120"/>
      <c r="N33235" s="120"/>
      <c r="U33235" s="121"/>
      <c r="V33235" s="122"/>
      <c r="W33235" s="123"/>
      <c r="AC33235" s="123"/>
    </row>
    <row r="33236" spans="5:29" s="2" customFormat="1">
      <c r="E33236" s="120"/>
      <c r="M33236" s="120"/>
      <c r="N33236" s="120"/>
      <c r="U33236" s="121"/>
      <c r="V33236" s="122"/>
      <c r="W33236" s="123"/>
      <c r="AC33236" s="123"/>
    </row>
    <row r="33237" spans="5:29" s="2" customFormat="1">
      <c r="E33237" s="120"/>
      <c r="M33237" s="120"/>
      <c r="N33237" s="120"/>
      <c r="U33237" s="121"/>
      <c r="V33237" s="122"/>
      <c r="W33237" s="123"/>
      <c r="AC33237" s="123"/>
    </row>
    <row r="33238" spans="5:29" s="2" customFormat="1">
      <c r="E33238" s="120"/>
      <c r="M33238" s="120"/>
      <c r="N33238" s="120"/>
      <c r="U33238" s="121"/>
      <c r="V33238" s="122"/>
      <c r="W33238" s="123"/>
      <c r="AC33238" s="123"/>
    </row>
    <row r="33239" spans="5:29" s="2" customFormat="1">
      <c r="E33239" s="120"/>
      <c r="M33239" s="120"/>
      <c r="N33239" s="120"/>
      <c r="U33239" s="121"/>
      <c r="V33239" s="122"/>
      <c r="W33239" s="123"/>
      <c r="AC33239" s="123"/>
    </row>
    <row r="33240" spans="5:29" s="2" customFormat="1">
      <c r="E33240" s="120"/>
      <c r="M33240" s="120"/>
      <c r="N33240" s="120"/>
      <c r="U33240" s="121"/>
      <c r="V33240" s="122"/>
      <c r="W33240" s="123"/>
      <c r="AC33240" s="123"/>
    </row>
    <row r="33241" spans="5:29" s="2" customFormat="1">
      <c r="E33241" s="120"/>
      <c r="M33241" s="120"/>
      <c r="N33241" s="120"/>
      <c r="U33241" s="121"/>
      <c r="V33241" s="122"/>
      <c r="W33241" s="123"/>
      <c r="AC33241" s="123"/>
    </row>
    <row r="33242" spans="5:29" s="2" customFormat="1">
      <c r="E33242" s="120"/>
      <c r="M33242" s="120"/>
      <c r="N33242" s="120"/>
      <c r="U33242" s="121"/>
      <c r="V33242" s="122"/>
      <c r="W33242" s="123"/>
      <c r="AC33242" s="123"/>
    </row>
    <row r="33243" spans="5:29" s="2" customFormat="1">
      <c r="E33243" s="120"/>
      <c r="M33243" s="120"/>
      <c r="N33243" s="120"/>
      <c r="U33243" s="121"/>
      <c r="V33243" s="122"/>
      <c r="W33243" s="123"/>
      <c r="AC33243" s="123"/>
    </row>
    <row r="33244" spans="5:29" s="2" customFormat="1">
      <c r="E33244" s="120"/>
      <c r="M33244" s="120"/>
      <c r="N33244" s="120"/>
      <c r="U33244" s="121"/>
      <c r="V33244" s="122"/>
      <c r="W33244" s="123"/>
      <c r="AC33244" s="123"/>
    </row>
    <row r="33245" spans="5:29" s="2" customFormat="1">
      <c r="E33245" s="120"/>
      <c r="M33245" s="120"/>
      <c r="N33245" s="120"/>
      <c r="U33245" s="121"/>
      <c r="V33245" s="122"/>
      <c r="W33245" s="123"/>
      <c r="AC33245" s="123"/>
    </row>
    <row r="33246" spans="5:29" s="2" customFormat="1">
      <c r="E33246" s="120"/>
      <c r="M33246" s="120"/>
      <c r="N33246" s="120"/>
      <c r="U33246" s="121"/>
      <c r="V33246" s="122"/>
      <c r="W33246" s="123"/>
      <c r="AC33246" s="123"/>
    </row>
    <row r="33247" spans="5:29" s="2" customFormat="1">
      <c r="E33247" s="120"/>
      <c r="M33247" s="120"/>
      <c r="N33247" s="120"/>
      <c r="U33247" s="121"/>
      <c r="V33247" s="122"/>
      <c r="W33247" s="123"/>
      <c r="AC33247" s="123"/>
    </row>
    <row r="33248" spans="5:29" s="2" customFormat="1">
      <c r="E33248" s="120"/>
      <c r="M33248" s="120"/>
      <c r="N33248" s="120"/>
      <c r="U33248" s="121"/>
      <c r="V33248" s="122"/>
      <c r="W33248" s="123"/>
      <c r="AC33248" s="123"/>
    </row>
    <row r="33249" spans="5:29" s="2" customFormat="1">
      <c r="E33249" s="120"/>
      <c r="M33249" s="120"/>
      <c r="N33249" s="120"/>
      <c r="U33249" s="121"/>
      <c r="V33249" s="122"/>
      <c r="W33249" s="123"/>
      <c r="AC33249" s="123"/>
    </row>
    <row r="33250" spans="5:29" s="2" customFormat="1">
      <c r="E33250" s="120"/>
      <c r="M33250" s="120"/>
      <c r="N33250" s="120"/>
      <c r="U33250" s="121"/>
      <c r="V33250" s="122"/>
      <c r="W33250" s="123"/>
      <c r="AC33250" s="123"/>
    </row>
    <row r="33251" spans="5:29" s="2" customFormat="1">
      <c r="E33251" s="120"/>
      <c r="M33251" s="120"/>
      <c r="N33251" s="120"/>
      <c r="U33251" s="121"/>
      <c r="V33251" s="122"/>
      <c r="W33251" s="123"/>
      <c r="AC33251" s="123"/>
    </row>
    <row r="33252" spans="5:29" s="2" customFormat="1">
      <c r="E33252" s="120"/>
      <c r="M33252" s="120"/>
      <c r="N33252" s="120"/>
      <c r="U33252" s="121"/>
      <c r="V33252" s="122"/>
      <c r="W33252" s="123"/>
      <c r="AC33252" s="123"/>
    </row>
    <row r="33253" spans="5:29" s="2" customFormat="1">
      <c r="E33253" s="120"/>
      <c r="M33253" s="120"/>
      <c r="N33253" s="120"/>
      <c r="U33253" s="121"/>
      <c r="V33253" s="122"/>
      <c r="W33253" s="123"/>
      <c r="AC33253" s="123"/>
    </row>
    <row r="33254" spans="5:29" s="2" customFormat="1">
      <c r="E33254" s="120"/>
      <c r="M33254" s="120"/>
      <c r="N33254" s="120"/>
      <c r="U33254" s="121"/>
      <c r="V33254" s="122"/>
      <c r="W33254" s="123"/>
      <c r="AC33254" s="123"/>
    </row>
    <row r="33255" spans="5:29" s="2" customFormat="1">
      <c r="E33255" s="120"/>
      <c r="M33255" s="120"/>
      <c r="N33255" s="120"/>
      <c r="U33255" s="121"/>
      <c r="V33255" s="122"/>
      <c r="W33255" s="123"/>
      <c r="AC33255" s="123"/>
    </row>
    <row r="33256" spans="5:29" s="2" customFormat="1">
      <c r="E33256" s="120"/>
      <c r="M33256" s="120"/>
      <c r="N33256" s="120"/>
      <c r="U33256" s="121"/>
      <c r="V33256" s="122"/>
      <c r="W33256" s="123"/>
      <c r="AC33256" s="123"/>
    </row>
    <row r="33257" spans="5:29" s="2" customFormat="1">
      <c r="E33257" s="120"/>
      <c r="M33257" s="120"/>
      <c r="N33257" s="120"/>
      <c r="U33257" s="121"/>
      <c r="V33257" s="122"/>
      <c r="W33257" s="123"/>
      <c r="AC33257" s="123"/>
    </row>
    <row r="33258" spans="5:29" s="2" customFormat="1">
      <c r="E33258" s="120"/>
      <c r="M33258" s="120"/>
      <c r="N33258" s="120"/>
      <c r="U33258" s="121"/>
      <c r="V33258" s="122"/>
      <c r="W33258" s="123"/>
      <c r="AC33258" s="123"/>
    </row>
    <row r="33259" spans="5:29" s="2" customFormat="1">
      <c r="E33259" s="120"/>
      <c r="M33259" s="120"/>
      <c r="N33259" s="120"/>
      <c r="U33259" s="121"/>
      <c r="V33259" s="122"/>
      <c r="W33259" s="123"/>
      <c r="AC33259" s="123"/>
    </row>
    <row r="33260" spans="5:29" s="2" customFormat="1">
      <c r="E33260" s="120"/>
      <c r="M33260" s="120"/>
      <c r="N33260" s="120"/>
      <c r="U33260" s="121"/>
      <c r="V33260" s="122"/>
      <c r="W33260" s="123"/>
      <c r="AC33260" s="123"/>
    </row>
    <row r="33261" spans="5:29" s="2" customFormat="1">
      <c r="E33261" s="120"/>
      <c r="M33261" s="120"/>
      <c r="N33261" s="120"/>
      <c r="U33261" s="121"/>
      <c r="V33261" s="122"/>
      <c r="W33261" s="123"/>
      <c r="AC33261" s="123"/>
    </row>
    <row r="33262" spans="5:29" s="2" customFormat="1">
      <c r="E33262" s="120"/>
      <c r="M33262" s="120"/>
      <c r="N33262" s="120"/>
      <c r="U33262" s="121"/>
      <c r="V33262" s="122"/>
      <c r="W33262" s="123"/>
      <c r="AC33262" s="123"/>
    </row>
    <row r="33263" spans="5:29" s="2" customFormat="1">
      <c r="E33263" s="120"/>
      <c r="M33263" s="120"/>
      <c r="N33263" s="120"/>
      <c r="U33263" s="121"/>
      <c r="V33263" s="122"/>
      <c r="W33263" s="123"/>
      <c r="AC33263" s="123"/>
    </row>
    <row r="33264" spans="5:29" s="2" customFormat="1">
      <c r="E33264" s="120"/>
      <c r="M33264" s="120"/>
      <c r="N33264" s="120"/>
      <c r="U33264" s="121"/>
      <c r="V33264" s="122"/>
      <c r="W33264" s="123"/>
      <c r="AC33264" s="123"/>
    </row>
    <row r="33265" spans="5:29" s="2" customFormat="1">
      <c r="E33265" s="120"/>
      <c r="M33265" s="120"/>
      <c r="N33265" s="120"/>
      <c r="U33265" s="121"/>
      <c r="V33265" s="122"/>
      <c r="W33265" s="123"/>
      <c r="AC33265" s="123"/>
    </row>
    <row r="33266" spans="5:29" s="2" customFormat="1">
      <c r="E33266" s="120"/>
      <c r="M33266" s="120"/>
      <c r="N33266" s="120"/>
      <c r="U33266" s="121"/>
      <c r="V33266" s="122"/>
      <c r="W33266" s="123"/>
      <c r="AC33266" s="123"/>
    </row>
    <row r="33267" spans="5:29" s="2" customFormat="1">
      <c r="E33267" s="120"/>
      <c r="M33267" s="120"/>
      <c r="N33267" s="120"/>
      <c r="U33267" s="121"/>
      <c r="V33267" s="122"/>
      <c r="W33267" s="123"/>
      <c r="AC33267" s="123"/>
    </row>
    <row r="33268" spans="5:29" s="2" customFormat="1">
      <c r="E33268" s="120"/>
      <c r="M33268" s="120"/>
      <c r="N33268" s="120"/>
      <c r="U33268" s="121"/>
      <c r="V33268" s="122"/>
      <c r="W33268" s="123"/>
      <c r="AC33268" s="123"/>
    </row>
    <row r="33269" spans="5:29" s="2" customFormat="1">
      <c r="E33269" s="120"/>
      <c r="M33269" s="120"/>
      <c r="N33269" s="120"/>
      <c r="U33269" s="121"/>
      <c r="V33269" s="122"/>
      <c r="W33269" s="123"/>
      <c r="AC33269" s="123"/>
    </row>
    <row r="33270" spans="5:29" s="2" customFormat="1">
      <c r="E33270" s="120"/>
      <c r="M33270" s="120"/>
      <c r="N33270" s="120"/>
      <c r="U33270" s="121"/>
      <c r="V33270" s="122"/>
      <c r="W33270" s="123"/>
      <c r="AC33270" s="123"/>
    </row>
    <row r="33271" spans="5:29" s="2" customFormat="1">
      <c r="E33271" s="120"/>
      <c r="M33271" s="120"/>
      <c r="N33271" s="120"/>
      <c r="U33271" s="121"/>
      <c r="V33271" s="122"/>
      <c r="W33271" s="123"/>
      <c r="AC33271" s="123"/>
    </row>
    <row r="33272" spans="5:29" s="2" customFormat="1">
      <c r="E33272" s="120"/>
      <c r="M33272" s="120"/>
      <c r="N33272" s="120"/>
      <c r="U33272" s="121"/>
      <c r="V33272" s="122"/>
      <c r="W33272" s="123"/>
      <c r="AC33272" s="123"/>
    </row>
    <row r="33273" spans="5:29" s="2" customFormat="1">
      <c r="E33273" s="120"/>
      <c r="M33273" s="120"/>
      <c r="N33273" s="120"/>
      <c r="U33273" s="121"/>
      <c r="V33273" s="122"/>
      <c r="W33273" s="123"/>
      <c r="AC33273" s="123"/>
    </row>
    <row r="33274" spans="5:29" s="2" customFormat="1">
      <c r="E33274" s="120"/>
      <c r="M33274" s="120"/>
      <c r="N33274" s="120"/>
      <c r="U33274" s="121"/>
      <c r="V33274" s="122"/>
      <c r="W33274" s="123"/>
      <c r="AC33274" s="123"/>
    </row>
    <row r="33275" spans="5:29" s="2" customFormat="1">
      <c r="E33275" s="120"/>
      <c r="M33275" s="120"/>
      <c r="N33275" s="120"/>
      <c r="U33275" s="121"/>
      <c r="V33275" s="122"/>
      <c r="W33275" s="123"/>
      <c r="AC33275" s="123"/>
    </row>
    <row r="33276" spans="5:29" s="2" customFormat="1">
      <c r="E33276" s="120"/>
      <c r="M33276" s="120"/>
      <c r="N33276" s="120"/>
      <c r="U33276" s="121"/>
      <c r="V33276" s="122"/>
      <c r="W33276" s="123"/>
      <c r="AC33276" s="123"/>
    </row>
    <row r="33277" spans="5:29" s="2" customFormat="1">
      <c r="E33277" s="120"/>
      <c r="M33277" s="120"/>
      <c r="N33277" s="120"/>
      <c r="U33277" s="121"/>
      <c r="V33277" s="122"/>
      <c r="W33277" s="123"/>
      <c r="AC33277" s="123"/>
    </row>
    <row r="33278" spans="5:29" s="2" customFormat="1">
      <c r="E33278" s="120"/>
      <c r="M33278" s="120"/>
      <c r="N33278" s="120"/>
      <c r="U33278" s="121"/>
      <c r="V33278" s="122"/>
      <c r="W33278" s="123"/>
      <c r="AC33278" s="123"/>
    </row>
    <row r="33279" spans="5:29" s="2" customFormat="1">
      <c r="E33279" s="120"/>
      <c r="M33279" s="120"/>
      <c r="N33279" s="120"/>
      <c r="U33279" s="121"/>
      <c r="V33279" s="122"/>
      <c r="W33279" s="123"/>
      <c r="AC33279" s="123"/>
    </row>
    <row r="33280" spans="5:29" s="2" customFormat="1">
      <c r="E33280" s="120"/>
      <c r="M33280" s="120"/>
      <c r="N33280" s="120"/>
      <c r="U33280" s="121"/>
      <c r="V33280" s="122"/>
      <c r="W33280" s="123"/>
      <c r="AC33280" s="123"/>
    </row>
    <row r="33281" spans="5:29" s="2" customFormat="1">
      <c r="E33281" s="120"/>
      <c r="M33281" s="120"/>
      <c r="N33281" s="120"/>
      <c r="U33281" s="121"/>
      <c r="V33281" s="122"/>
      <c r="W33281" s="123"/>
      <c r="AC33281" s="123"/>
    </row>
    <row r="33282" spans="5:29" s="2" customFormat="1">
      <c r="E33282" s="120"/>
      <c r="M33282" s="120"/>
      <c r="N33282" s="120"/>
      <c r="U33282" s="121"/>
      <c r="V33282" s="122"/>
      <c r="W33282" s="123"/>
      <c r="AC33282" s="123"/>
    </row>
    <row r="33283" spans="5:29" s="2" customFormat="1">
      <c r="E33283" s="120"/>
      <c r="M33283" s="120"/>
      <c r="N33283" s="120"/>
      <c r="U33283" s="121"/>
      <c r="V33283" s="122"/>
      <c r="W33283" s="123"/>
      <c r="AC33283" s="123"/>
    </row>
    <row r="33284" spans="5:29" s="2" customFormat="1">
      <c r="E33284" s="120"/>
      <c r="M33284" s="120"/>
      <c r="N33284" s="120"/>
      <c r="U33284" s="121"/>
      <c r="V33284" s="122"/>
      <c r="W33284" s="123"/>
      <c r="AC33284" s="123"/>
    </row>
    <row r="33285" spans="5:29" s="2" customFormat="1">
      <c r="E33285" s="120"/>
      <c r="M33285" s="120"/>
      <c r="N33285" s="120"/>
      <c r="U33285" s="121"/>
      <c r="V33285" s="122"/>
      <c r="W33285" s="123"/>
      <c r="AC33285" s="123"/>
    </row>
    <row r="33286" spans="5:29" s="2" customFormat="1">
      <c r="E33286" s="120"/>
      <c r="M33286" s="120"/>
      <c r="N33286" s="120"/>
      <c r="U33286" s="121"/>
      <c r="V33286" s="122"/>
      <c r="W33286" s="123"/>
      <c r="AC33286" s="123"/>
    </row>
    <row r="33287" spans="5:29" s="2" customFormat="1">
      <c r="E33287" s="120"/>
      <c r="M33287" s="120"/>
      <c r="N33287" s="120"/>
      <c r="U33287" s="121"/>
      <c r="V33287" s="122"/>
      <c r="W33287" s="123"/>
      <c r="AC33287" s="123"/>
    </row>
    <row r="33288" spans="5:29" s="2" customFormat="1">
      <c r="E33288" s="120"/>
      <c r="M33288" s="120"/>
      <c r="N33288" s="120"/>
      <c r="U33288" s="121"/>
      <c r="V33288" s="122"/>
      <c r="W33288" s="123"/>
      <c r="AC33288" s="123"/>
    </row>
    <row r="33289" spans="5:29" s="2" customFormat="1">
      <c r="E33289" s="120"/>
      <c r="M33289" s="120"/>
      <c r="N33289" s="120"/>
      <c r="U33289" s="121"/>
      <c r="V33289" s="122"/>
      <c r="W33289" s="123"/>
      <c r="AC33289" s="123"/>
    </row>
    <row r="33290" spans="5:29" s="2" customFormat="1">
      <c r="E33290" s="120"/>
      <c r="M33290" s="120"/>
      <c r="N33290" s="120"/>
      <c r="U33290" s="121"/>
      <c r="V33290" s="122"/>
      <c r="W33290" s="123"/>
      <c r="AC33290" s="123"/>
    </row>
    <row r="33291" spans="5:29" s="2" customFormat="1">
      <c r="E33291" s="120"/>
      <c r="M33291" s="120"/>
      <c r="N33291" s="120"/>
      <c r="U33291" s="121"/>
      <c r="V33291" s="122"/>
      <c r="W33291" s="123"/>
      <c r="AC33291" s="123"/>
    </row>
    <row r="33292" spans="5:29" s="2" customFormat="1">
      <c r="E33292" s="120"/>
      <c r="M33292" s="120"/>
      <c r="N33292" s="120"/>
      <c r="U33292" s="121"/>
      <c r="V33292" s="122"/>
      <c r="W33292" s="123"/>
      <c r="AC33292" s="123"/>
    </row>
    <row r="33293" spans="5:29" s="2" customFormat="1">
      <c r="E33293" s="120"/>
      <c r="M33293" s="120"/>
      <c r="N33293" s="120"/>
      <c r="U33293" s="121"/>
      <c r="V33293" s="122"/>
      <c r="W33293" s="123"/>
      <c r="AC33293" s="123"/>
    </row>
    <row r="33294" spans="5:29" s="2" customFormat="1">
      <c r="E33294" s="120"/>
      <c r="M33294" s="120"/>
      <c r="N33294" s="120"/>
      <c r="U33294" s="121"/>
      <c r="V33294" s="122"/>
      <c r="W33294" s="123"/>
      <c r="AC33294" s="123"/>
    </row>
    <row r="33295" spans="5:29" s="2" customFormat="1">
      <c r="E33295" s="120"/>
      <c r="M33295" s="120"/>
      <c r="N33295" s="120"/>
      <c r="U33295" s="121"/>
      <c r="V33295" s="122"/>
      <c r="W33295" s="123"/>
      <c r="AC33295" s="123"/>
    </row>
    <row r="33296" spans="5:29" s="2" customFormat="1">
      <c r="E33296" s="120"/>
      <c r="M33296" s="120"/>
      <c r="N33296" s="120"/>
      <c r="U33296" s="121"/>
      <c r="V33296" s="122"/>
      <c r="W33296" s="123"/>
      <c r="AC33296" s="123"/>
    </row>
    <row r="33297" spans="5:29" s="2" customFormat="1">
      <c r="E33297" s="120"/>
      <c r="M33297" s="120"/>
      <c r="N33297" s="120"/>
      <c r="U33297" s="121"/>
      <c r="V33297" s="122"/>
      <c r="W33297" s="123"/>
      <c r="AC33297" s="123"/>
    </row>
    <row r="33298" spans="5:29" s="2" customFormat="1">
      <c r="E33298" s="120"/>
      <c r="M33298" s="120"/>
      <c r="N33298" s="120"/>
      <c r="U33298" s="121"/>
      <c r="V33298" s="122"/>
      <c r="W33298" s="123"/>
      <c r="AC33298" s="123"/>
    </row>
    <row r="33299" spans="5:29" s="2" customFormat="1">
      <c r="E33299" s="120"/>
      <c r="M33299" s="120"/>
      <c r="N33299" s="120"/>
      <c r="U33299" s="121"/>
      <c r="V33299" s="122"/>
      <c r="W33299" s="123"/>
      <c r="AC33299" s="123"/>
    </row>
    <row r="33300" spans="5:29" s="2" customFormat="1">
      <c r="E33300" s="120"/>
      <c r="M33300" s="120"/>
      <c r="N33300" s="120"/>
      <c r="U33300" s="121"/>
      <c r="V33300" s="122"/>
      <c r="W33300" s="123"/>
      <c r="AC33300" s="123"/>
    </row>
    <row r="33301" spans="5:29" s="2" customFormat="1">
      <c r="E33301" s="120"/>
      <c r="M33301" s="120"/>
      <c r="N33301" s="120"/>
      <c r="U33301" s="121"/>
      <c r="V33301" s="122"/>
      <c r="W33301" s="123"/>
      <c r="AC33301" s="123"/>
    </row>
    <row r="33302" spans="5:29" s="2" customFormat="1">
      <c r="E33302" s="120"/>
      <c r="M33302" s="120"/>
      <c r="N33302" s="120"/>
      <c r="U33302" s="121"/>
      <c r="V33302" s="122"/>
      <c r="W33302" s="123"/>
      <c r="AC33302" s="123"/>
    </row>
    <row r="33303" spans="5:29" s="2" customFormat="1">
      <c r="E33303" s="120"/>
      <c r="M33303" s="120"/>
      <c r="N33303" s="120"/>
      <c r="U33303" s="121"/>
      <c r="V33303" s="122"/>
      <c r="W33303" s="123"/>
      <c r="AC33303" s="123"/>
    </row>
    <row r="33304" spans="5:29" s="2" customFormat="1">
      <c r="E33304" s="120"/>
      <c r="M33304" s="120"/>
      <c r="N33304" s="120"/>
      <c r="U33304" s="121"/>
      <c r="V33304" s="122"/>
      <c r="W33304" s="123"/>
      <c r="AC33304" s="123"/>
    </row>
    <row r="33305" spans="5:29" s="2" customFormat="1">
      <c r="E33305" s="120"/>
      <c r="M33305" s="120"/>
      <c r="N33305" s="120"/>
      <c r="U33305" s="121"/>
      <c r="V33305" s="122"/>
      <c r="W33305" s="123"/>
      <c r="AC33305" s="123"/>
    </row>
    <row r="33306" spans="5:29" s="2" customFormat="1">
      <c r="E33306" s="120"/>
      <c r="M33306" s="120"/>
      <c r="N33306" s="120"/>
      <c r="U33306" s="121"/>
      <c r="V33306" s="122"/>
      <c r="W33306" s="123"/>
      <c r="AC33306" s="123"/>
    </row>
    <row r="33307" spans="5:29" s="2" customFormat="1">
      <c r="E33307" s="120"/>
      <c r="M33307" s="120"/>
      <c r="N33307" s="120"/>
      <c r="U33307" s="121"/>
      <c r="V33307" s="122"/>
      <c r="W33307" s="123"/>
      <c r="AC33307" s="123"/>
    </row>
    <row r="33308" spans="5:29" s="2" customFormat="1">
      <c r="E33308" s="120"/>
      <c r="M33308" s="120"/>
      <c r="N33308" s="120"/>
      <c r="U33308" s="121"/>
      <c r="V33308" s="122"/>
      <c r="W33308" s="123"/>
      <c r="AC33308" s="123"/>
    </row>
    <row r="33309" spans="5:29" s="2" customFormat="1">
      <c r="E33309" s="120"/>
      <c r="M33309" s="120"/>
      <c r="N33309" s="120"/>
      <c r="U33309" s="121"/>
      <c r="V33309" s="122"/>
      <c r="W33309" s="123"/>
      <c r="AC33309" s="123"/>
    </row>
    <row r="33310" spans="5:29" s="2" customFormat="1">
      <c r="E33310" s="120"/>
      <c r="M33310" s="120"/>
      <c r="N33310" s="120"/>
      <c r="U33310" s="121"/>
      <c r="V33310" s="122"/>
      <c r="W33310" s="123"/>
      <c r="AC33310" s="123"/>
    </row>
    <row r="33311" spans="5:29" s="2" customFormat="1">
      <c r="E33311" s="120"/>
      <c r="M33311" s="120"/>
      <c r="N33311" s="120"/>
      <c r="U33311" s="121"/>
      <c r="V33311" s="122"/>
      <c r="W33311" s="123"/>
      <c r="AC33311" s="123"/>
    </row>
    <row r="33312" spans="5:29" s="2" customFormat="1">
      <c r="E33312" s="120"/>
      <c r="M33312" s="120"/>
      <c r="N33312" s="120"/>
      <c r="U33312" s="121"/>
      <c r="V33312" s="122"/>
      <c r="W33312" s="123"/>
      <c r="AC33312" s="123"/>
    </row>
    <row r="33313" spans="5:29" s="2" customFormat="1">
      <c r="E33313" s="120"/>
      <c r="M33313" s="120"/>
      <c r="N33313" s="120"/>
      <c r="U33313" s="121"/>
      <c r="V33313" s="122"/>
      <c r="W33313" s="123"/>
      <c r="AC33313" s="123"/>
    </row>
    <row r="33314" spans="5:29" s="2" customFormat="1">
      <c r="E33314" s="120"/>
      <c r="M33314" s="120"/>
      <c r="N33314" s="120"/>
      <c r="U33314" s="121"/>
      <c r="V33314" s="122"/>
      <c r="W33314" s="123"/>
      <c r="AC33314" s="123"/>
    </row>
    <row r="33315" spans="5:29" s="2" customFormat="1">
      <c r="E33315" s="120"/>
      <c r="M33315" s="120"/>
      <c r="N33315" s="120"/>
      <c r="U33315" s="121"/>
      <c r="V33315" s="122"/>
      <c r="W33315" s="123"/>
      <c r="AC33315" s="123"/>
    </row>
    <row r="33316" spans="5:29" s="2" customFormat="1">
      <c r="E33316" s="120"/>
      <c r="M33316" s="120"/>
      <c r="N33316" s="120"/>
      <c r="U33316" s="121"/>
      <c r="V33316" s="122"/>
      <c r="W33316" s="123"/>
      <c r="AC33316" s="123"/>
    </row>
    <row r="33317" spans="5:29" s="2" customFormat="1">
      <c r="E33317" s="120"/>
      <c r="M33317" s="120"/>
      <c r="N33317" s="120"/>
      <c r="U33317" s="121"/>
      <c r="V33317" s="122"/>
      <c r="W33317" s="123"/>
      <c r="AC33317" s="123"/>
    </row>
    <row r="33318" spans="5:29" s="2" customFormat="1">
      <c r="E33318" s="120"/>
      <c r="M33318" s="120"/>
      <c r="N33318" s="120"/>
      <c r="U33318" s="121"/>
      <c r="V33318" s="122"/>
      <c r="W33318" s="123"/>
      <c r="AC33318" s="123"/>
    </row>
    <row r="33319" spans="5:29" s="2" customFormat="1">
      <c r="E33319" s="120"/>
      <c r="M33319" s="120"/>
      <c r="N33319" s="120"/>
      <c r="U33319" s="121"/>
      <c r="V33319" s="122"/>
      <c r="W33319" s="123"/>
      <c r="AC33319" s="123"/>
    </row>
    <row r="33320" spans="5:29" s="2" customFormat="1">
      <c r="E33320" s="120"/>
      <c r="M33320" s="120"/>
      <c r="N33320" s="120"/>
      <c r="U33320" s="121"/>
      <c r="V33320" s="122"/>
      <c r="W33320" s="123"/>
      <c r="AC33320" s="123"/>
    </row>
    <row r="33321" spans="5:29" s="2" customFormat="1">
      <c r="E33321" s="120"/>
      <c r="M33321" s="120"/>
      <c r="N33321" s="120"/>
      <c r="U33321" s="121"/>
      <c r="V33321" s="122"/>
      <c r="W33321" s="123"/>
      <c r="AC33321" s="123"/>
    </row>
    <row r="33322" spans="5:29" s="2" customFormat="1">
      <c r="E33322" s="120"/>
      <c r="M33322" s="120"/>
      <c r="N33322" s="120"/>
      <c r="U33322" s="121"/>
      <c r="V33322" s="122"/>
      <c r="W33322" s="123"/>
      <c r="AC33322" s="123"/>
    </row>
    <row r="33323" spans="5:29" s="2" customFormat="1">
      <c r="E33323" s="120"/>
      <c r="M33323" s="120"/>
      <c r="N33323" s="120"/>
      <c r="U33323" s="121"/>
      <c r="V33323" s="122"/>
      <c r="W33323" s="123"/>
      <c r="AC33323" s="123"/>
    </row>
    <row r="33324" spans="5:29" s="2" customFormat="1">
      <c r="E33324" s="120"/>
      <c r="M33324" s="120"/>
      <c r="N33324" s="120"/>
      <c r="U33324" s="121"/>
      <c r="V33324" s="122"/>
      <c r="W33324" s="123"/>
      <c r="AC33324" s="123"/>
    </row>
    <row r="33325" spans="5:29" s="2" customFormat="1">
      <c r="E33325" s="120"/>
      <c r="M33325" s="120"/>
      <c r="N33325" s="120"/>
      <c r="U33325" s="121"/>
      <c r="V33325" s="122"/>
      <c r="W33325" s="123"/>
      <c r="AC33325" s="123"/>
    </row>
    <row r="33326" spans="5:29" s="2" customFormat="1">
      <c r="E33326" s="120"/>
      <c r="M33326" s="120"/>
      <c r="N33326" s="120"/>
      <c r="U33326" s="121"/>
      <c r="V33326" s="122"/>
      <c r="W33326" s="123"/>
      <c r="AC33326" s="123"/>
    </row>
    <row r="33327" spans="5:29" s="2" customFormat="1">
      <c r="E33327" s="120"/>
      <c r="M33327" s="120"/>
      <c r="N33327" s="120"/>
      <c r="U33327" s="121"/>
      <c r="V33327" s="122"/>
      <c r="W33327" s="123"/>
      <c r="AC33327" s="123"/>
    </row>
    <row r="33328" spans="5:29" s="2" customFormat="1">
      <c r="E33328" s="120"/>
      <c r="M33328" s="120"/>
      <c r="N33328" s="120"/>
      <c r="U33328" s="121"/>
      <c r="V33328" s="122"/>
      <c r="W33328" s="123"/>
      <c r="AC33328" s="123"/>
    </row>
    <row r="33329" spans="5:29" s="2" customFormat="1">
      <c r="E33329" s="120"/>
      <c r="M33329" s="120"/>
      <c r="N33329" s="120"/>
      <c r="U33329" s="121"/>
      <c r="V33329" s="122"/>
      <c r="W33329" s="123"/>
      <c r="AC33329" s="123"/>
    </row>
    <row r="33330" spans="5:29" s="2" customFormat="1">
      <c r="E33330" s="120"/>
      <c r="M33330" s="120"/>
      <c r="N33330" s="120"/>
      <c r="U33330" s="121"/>
      <c r="V33330" s="122"/>
      <c r="W33330" s="123"/>
      <c r="AC33330" s="123"/>
    </row>
    <row r="33331" spans="5:29" s="2" customFormat="1">
      <c r="E33331" s="120"/>
      <c r="M33331" s="120"/>
      <c r="N33331" s="120"/>
      <c r="U33331" s="121"/>
      <c r="V33331" s="122"/>
      <c r="W33331" s="123"/>
      <c r="AC33331" s="123"/>
    </row>
    <row r="33332" spans="5:29" s="2" customFormat="1">
      <c r="E33332" s="120"/>
      <c r="M33332" s="120"/>
      <c r="N33332" s="120"/>
      <c r="U33332" s="121"/>
      <c r="V33332" s="122"/>
      <c r="W33332" s="123"/>
      <c r="AC33332" s="123"/>
    </row>
    <row r="33333" spans="5:29" s="2" customFormat="1">
      <c r="E33333" s="120"/>
      <c r="M33333" s="120"/>
      <c r="N33333" s="120"/>
      <c r="U33333" s="121"/>
      <c r="V33333" s="122"/>
      <c r="W33333" s="123"/>
      <c r="AC33333" s="123"/>
    </row>
    <row r="33334" spans="5:29" s="2" customFormat="1">
      <c r="E33334" s="120"/>
      <c r="M33334" s="120"/>
      <c r="N33334" s="120"/>
      <c r="U33334" s="121"/>
      <c r="V33334" s="122"/>
      <c r="W33334" s="123"/>
      <c r="AC33334" s="123"/>
    </row>
    <row r="33335" spans="5:29" s="2" customFormat="1">
      <c r="E33335" s="120"/>
      <c r="M33335" s="120"/>
      <c r="N33335" s="120"/>
      <c r="U33335" s="121"/>
      <c r="V33335" s="122"/>
      <c r="W33335" s="123"/>
      <c r="AC33335" s="123"/>
    </row>
    <row r="33336" spans="5:29" s="2" customFormat="1">
      <c r="E33336" s="120"/>
      <c r="M33336" s="120"/>
      <c r="N33336" s="120"/>
      <c r="U33336" s="121"/>
      <c r="V33336" s="122"/>
      <c r="W33336" s="123"/>
      <c r="AC33336" s="123"/>
    </row>
    <row r="33337" spans="5:29" s="2" customFormat="1">
      <c r="E33337" s="120"/>
      <c r="M33337" s="120"/>
      <c r="N33337" s="120"/>
      <c r="U33337" s="121"/>
      <c r="V33337" s="122"/>
      <c r="W33337" s="123"/>
      <c r="AC33337" s="123"/>
    </row>
    <row r="33338" spans="5:29" s="2" customFormat="1">
      <c r="E33338" s="120"/>
      <c r="M33338" s="120"/>
      <c r="N33338" s="120"/>
      <c r="U33338" s="121"/>
      <c r="V33338" s="122"/>
      <c r="W33338" s="123"/>
      <c r="AC33338" s="123"/>
    </row>
    <row r="33339" spans="5:29" s="2" customFormat="1">
      <c r="E33339" s="120"/>
      <c r="M33339" s="120"/>
      <c r="N33339" s="120"/>
      <c r="U33339" s="121"/>
      <c r="V33339" s="122"/>
      <c r="W33339" s="123"/>
      <c r="AC33339" s="123"/>
    </row>
    <row r="33340" spans="5:29" s="2" customFormat="1">
      <c r="E33340" s="120"/>
      <c r="M33340" s="120"/>
      <c r="N33340" s="120"/>
      <c r="U33340" s="121"/>
      <c r="V33340" s="122"/>
      <c r="W33340" s="123"/>
      <c r="AC33340" s="123"/>
    </row>
    <row r="33341" spans="5:29" s="2" customFormat="1">
      <c r="E33341" s="120"/>
      <c r="M33341" s="120"/>
      <c r="N33341" s="120"/>
      <c r="U33341" s="121"/>
      <c r="V33341" s="122"/>
      <c r="W33341" s="123"/>
      <c r="AC33341" s="123"/>
    </row>
    <row r="33342" spans="5:29" s="2" customFormat="1">
      <c r="E33342" s="120"/>
      <c r="M33342" s="120"/>
      <c r="N33342" s="120"/>
      <c r="U33342" s="121"/>
      <c r="V33342" s="122"/>
      <c r="W33342" s="123"/>
      <c r="AC33342" s="123"/>
    </row>
    <row r="33343" spans="5:29" s="2" customFormat="1">
      <c r="E33343" s="120"/>
      <c r="M33343" s="120"/>
      <c r="N33343" s="120"/>
      <c r="U33343" s="121"/>
      <c r="V33343" s="122"/>
      <c r="W33343" s="123"/>
      <c r="AC33343" s="123"/>
    </row>
    <row r="33344" spans="5:29" s="2" customFormat="1">
      <c r="E33344" s="120"/>
      <c r="M33344" s="120"/>
      <c r="N33344" s="120"/>
      <c r="U33344" s="121"/>
      <c r="V33344" s="122"/>
      <c r="W33344" s="123"/>
      <c r="AC33344" s="123"/>
    </row>
    <row r="33345" spans="5:29" s="2" customFormat="1">
      <c r="E33345" s="120"/>
      <c r="M33345" s="120"/>
      <c r="N33345" s="120"/>
      <c r="U33345" s="121"/>
      <c r="V33345" s="122"/>
      <c r="W33345" s="123"/>
      <c r="AC33345" s="123"/>
    </row>
    <row r="33346" spans="5:29" s="2" customFormat="1">
      <c r="E33346" s="120"/>
      <c r="M33346" s="120"/>
      <c r="N33346" s="120"/>
      <c r="U33346" s="121"/>
      <c r="V33346" s="122"/>
      <c r="W33346" s="123"/>
      <c r="AC33346" s="123"/>
    </row>
    <row r="33347" spans="5:29" s="2" customFormat="1">
      <c r="E33347" s="120"/>
      <c r="M33347" s="120"/>
      <c r="N33347" s="120"/>
      <c r="U33347" s="121"/>
      <c r="V33347" s="122"/>
      <c r="W33347" s="123"/>
      <c r="AC33347" s="123"/>
    </row>
    <row r="33348" spans="5:29" s="2" customFormat="1">
      <c r="E33348" s="120"/>
      <c r="M33348" s="120"/>
      <c r="N33348" s="120"/>
      <c r="U33348" s="121"/>
      <c r="V33348" s="122"/>
      <c r="W33348" s="123"/>
      <c r="AC33348" s="123"/>
    </row>
    <row r="33349" spans="5:29" s="2" customFormat="1">
      <c r="E33349" s="120"/>
      <c r="M33349" s="120"/>
      <c r="N33349" s="120"/>
      <c r="U33349" s="121"/>
      <c r="V33349" s="122"/>
      <c r="W33349" s="123"/>
      <c r="AC33349" s="123"/>
    </row>
    <row r="33350" spans="5:29" s="2" customFormat="1">
      <c r="E33350" s="120"/>
      <c r="M33350" s="120"/>
      <c r="N33350" s="120"/>
      <c r="U33350" s="121"/>
      <c r="V33350" s="122"/>
      <c r="W33350" s="123"/>
      <c r="AC33350" s="123"/>
    </row>
    <row r="33351" spans="5:29" s="2" customFormat="1">
      <c r="E33351" s="120"/>
      <c r="M33351" s="120"/>
      <c r="N33351" s="120"/>
      <c r="U33351" s="121"/>
      <c r="V33351" s="122"/>
      <c r="W33351" s="123"/>
      <c r="AC33351" s="123"/>
    </row>
    <row r="33352" spans="5:29" s="2" customFormat="1">
      <c r="E33352" s="120"/>
      <c r="M33352" s="120"/>
      <c r="N33352" s="120"/>
      <c r="U33352" s="121"/>
      <c r="V33352" s="122"/>
      <c r="W33352" s="123"/>
      <c r="AC33352" s="123"/>
    </row>
    <row r="33353" spans="5:29" s="2" customFormat="1">
      <c r="E33353" s="120"/>
      <c r="M33353" s="120"/>
      <c r="N33353" s="120"/>
      <c r="U33353" s="121"/>
      <c r="V33353" s="122"/>
      <c r="W33353" s="123"/>
      <c r="AC33353" s="123"/>
    </row>
    <row r="33354" spans="5:29" s="2" customFormat="1">
      <c r="E33354" s="120"/>
      <c r="M33354" s="120"/>
      <c r="N33354" s="120"/>
      <c r="U33354" s="121"/>
      <c r="V33354" s="122"/>
      <c r="W33354" s="123"/>
      <c r="AC33354" s="123"/>
    </row>
    <row r="33355" spans="5:29" s="2" customFormat="1">
      <c r="E33355" s="120"/>
      <c r="M33355" s="120"/>
      <c r="N33355" s="120"/>
      <c r="U33355" s="121"/>
      <c r="V33355" s="122"/>
      <c r="W33355" s="123"/>
      <c r="AC33355" s="123"/>
    </row>
    <row r="33356" spans="5:29" s="2" customFormat="1">
      <c r="E33356" s="120"/>
      <c r="M33356" s="120"/>
      <c r="N33356" s="120"/>
      <c r="U33356" s="121"/>
      <c r="V33356" s="122"/>
      <c r="W33356" s="123"/>
      <c r="AC33356" s="123"/>
    </row>
    <row r="33357" spans="5:29" s="2" customFormat="1">
      <c r="E33357" s="120"/>
      <c r="M33357" s="120"/>
      <c r="N33357" s="120"/>
      <c r="U33357" s="121"/>
      <c r="V33357" s="122"/>
      <c r="W33357" s="123"/>
      <c r="AC33357" s="123"/>
    </row>
    <row r="33358" spans="5:29" s="2" customFormat="1">
      <c r="E33358" s="120"/>
      <c r="M33358" s="120"/>
      <c r="N33358" s="120"/>
      <c r="U33358" s="121"/>
      <c r="V33358" s="122"/>
      <c r="W33358" s="123"/>
      <c r="AC33358" s="123"/>
    </row>
    <row r="33359" spans="5:29" s="2" customFormat="1">
      <c r="E33359" s="120"/>
      <c r="M33359" s="120"/>
      <c r="N33359" s="120"/>
      <c r="U33359" s="121"/>
      <c r="V33359" s="122"/>
      <c r="W33359" s="123"/>
      <c r="AC33359" s="123"/>
    </row>
    <row r="33360" spans="5:29" s="2" customFormat="1">
      <c r="E33360" s="120"/>
      <c r="M33360" s="120"/>
      <c r="N33360" s="120"/>
      <c r="U33360" s="121"/>
      <c r="V33360" s="122"/>
      <c r="W33360" s="123"/>
      <c r="AC33360" s="123"/>
    </row>
    <row r="33361" spans="5:29" s="2" customFormat="1">
      <c r="E33361" s="120"/>
      <c r="M33361" s="120"/>
      <c r="N33361" s="120"/>
      <c r="U33361" s="121"/>
      <c r="V33361" s="122"/>
      <c r="W33361" s="123"/>
      <c r="AC33361" s="123"/>
    </row>
    <row r="33362" spans="5:29" s="2" customFormat="1">
      <c r="E33362" s="120"/>
      <c r="M33362" s="120"/>
      <c r="N33362" s="120"/>
      <c r="U33362" s="121"/>
      <c r="V33362" s="122"/>
      <c r="W33362" s="123"/>
      <c r="AC33362" s="123"/>
    </row>
    <row r="33363" spans="5:29" s="2" customFormat="1">
      <c r="E33363" s="120"/>
      <c r="M33363" s="120"/>
      <c r="N33363" s="120"/>
      <c r="U33363" s="121"/>
      <c r="V33363" s="122"/>
      <c r="W33363" s="123"/>
      <c r="AC33363" s="123"/>
    </row>
    <row r="33364" spans="5:29" s="2" customFormat="1">
      <c r="E33364" s="120"/>
      <c r="M33364" s="120"/>
      <c r="N33364" s="120"/>
      <c r="U33364" s="121"/>
      <c r="V33364" s="122"/>
      <c r="W33364" s="123"/>
      <c r="AC33364" s="123"/>
    </row>
    <row r="33365" spans="5:29" s="2" customFormat="1">
      <c r="E33365" s="120"/>
      <c r="M33365" s="120"/>
      <c r="N33365" s="120"/>
      <c r="U33365" s="121"/>
      <c r="V33365" s="122"/>
      <c r="W33365" s="123"/>
      <c r="AC33365" s="123"/>
    </row>
    <row r="33366" spans="5:29" s="2" customFormat="1">
      <c r="E33366" s="120"/>
      <c r="M33366" s="120"/>
      <c r="N33366" s="120"/>
      <c r="U33366" s="121"/>
      <c r="V33366" s="122"/>
      <c r="W33366" s="123"/>
      <c r="AC33366" s="123"/>
    </row>
    <row r="33367" spans="5:29" s="2" customFormat="1">
      <c r="E33367" s="120"/>
      <c r="M33367" s="120"/>
      <c r="N33367" s="120"/>
      <c r="U33367" s="121"/>
      <c r="V33367" s="122"/>
      <c r="W33367" s="123"/>
      <c r="AC33367" s="123"/>
    </row>
    <row r="33368" spans="5:29" s="2" customFormat="1">
      <c r="E33368" s="120"/>
      <c r="M33368" s="120"/>
      <c r="N33368" s="120"/>
      <c r="U33368" s="121"/>
      <c r="V33368" s="122"/>
      <c r="W33368" s="123"/>
      <c r="AC33368" s="123"/>
    </row>
    <row r="33369" spans="5:29" s="2" customFormat="1">
      <c r="E33369" s="120"/>
      <c r="M33369" s="120"/>
      <c r="N33369" s="120"/>
      <c r="U33369" s="121"/>
      <c r="V33369" s="122"/>
      <c r="W33369" s="123"/>
      <c r="AC33369" s="123"/>
    </row>
    <row r="33370" spans="5:29" s="2" customFormat="1">
      <c r="E33370" s="120"/>
      <c r="M33370" s="120"/>
      <c r="N33370" s="120"/>
      <c r="U33370" s="121"/>
      <c r="V33370" s="122"/>
      <c r="W33370" s="123"/>
      <c r="AC33370" s="123"/>
    </row>
    <row r="33371" spans="5:29" s="2" customFormat="1">
      <c r="E33371" s="120"/>
      <c r="M33371" s="120"/>
      <c r="N33371" s="120"/>
      <c r="U33371" s="121"/>
      <c r="V33371" s="122"/>
      <c r="W33371" s="123"/>
      <c r="AC33371" s="123"/>
    </row>
    <row r="33372" spans="5:29" s="2" customFormat="1">
      <c r="E33372" s="120"/>
      <c r="M33372" s="120"/>
      <c r="N33372" s="120"/>
      <c r="U33372" s="121"/>
      <c r="V33372" s="122"/>
      <c r="W33372" s="123"/>
      <c r="AC33372" s="123"/>
    </row>
    <row r="33373" spans="5:29" s="2" customFormat="1">
      <c r="E33373" s="120"/>
      <c r="M33373" s="120"/>
      <c r="N33373" s="120"/>
      <c r="U33373" s="121"/>
      <c r="V33373" s="122"/>
      <c r="W33373" s="123"/>
      <c r="AC33373" s="123"/>
    </row>
    <row r="33374" spans="5:29" s="2" customFormat="1">
      <c r="E33374" s="120"/>
      <c r="M33374" s="120"/>
      <c r="N33374" s="120"/>
      <c r="U33374" s="121"/>
      <c r="V33374" s="122"/>
      <c r="W33374" s="123"/>
      <c r="AC33374" s="123"/>
    </row>
    <row r="33375" spans="5:29" s="2" customFormat="1">
      <c r="E33375" s="120"/>
      <c r="M33375" s="120"/>
      <c r="N33375" s="120"/>
      <c r="U33375" s="121"/>
      <c r="V33375" s="122"/>
      <c r="W33375" s="123"/>
      <c r="AC33375" s="123"/>
    </row>
    <row r="33376" spans="5:29" s="2" customFormat="1">
      <c r="E33376" s="120"/>
      <c r="M33376" s="120"/>
      <c r="N33376" s="120"/>
      <c r="U33376" s="121"/>
      <c r="V33376" s="122"/>
      <c r="W33376" s="123"/>
      <c r="AC33376" s="123"/>
    </row>
    <row r="33377" spans="5:29" s="2" customFormat="1">
      <c r="E33377" s="120"/>
      <c r="M33377" s="120"/>
      <c r="N33377" s="120"/>
      <c r="U33377" s="121"/>
      <c r="V33377" s="122"/>
      <c r="W33377" s="123"/>
      <c r="AC33377" s="123"/>
    </row>
    <row r="33378" spans="5:29" s="2" customFormat="1">
      <c r="E33378" s="120"/>
      <c r="M33378" s="120"/>
      <c r="N33378" s="120"/>
      <c r="U33378" s="121"/>
      <c r="V33378" s="122"/>
      <c r="W33378" s="123"/>
      <c r="AC33378" s="123"/>
    </row>
    <row r="33379" spans="5:29" s="2" customFormat="1">
      <c r="E33379" s="120"/>
      <c r="M33379" s="120"/>
      <c r="N33379" s="120"/>
      <c r="U33379" s="121"/>
      <c r="V33379" s="122"/>
      <c r="W33379" s="123"/>
      <c r="AC33379" s="123"/>
    </row>
    <row r="33380" spans="5:29" s="2" customFormat="1">
      <c r="E33380" s="120"/>
      <c r="M33380" s="120"/>
      <c r="N33380" s="120"/>
      <c r="U33380" s="121"/>
      <c r="V33380" s="122"/>
      <c r="W33380" s="123"/>
      <c r="AC33380" s="123"/>
    </row>
    <row r="33381" spans="5:29" s="2" customFormat="1">
      <c r="E33381" s="120"/>
      <c r="M33381" s="120"/>
      <c r="N33381" s="120"/>
      <c r="U33381" s="121"/>
      <c r="V33381" s="122"/>
      <c r="W33381" s="123"/>
      <c r="AC33381" s="123"/>
    </row>
    <row r="33382" spans="5:29" s="2" customFormat="1">
      <c r="E33382" s="120"/>
      <c r="M33382" s="120"/>
      <c r="N33382" s="120"/>
      <c r="U33382" s="121"/>
      <c r="V33382" s="122"/>
      <c r="W33382" s="123"/>
      <c r="AC33382" s="123"/>
    </row>
    <row r="33383" spans="5:29" s="2" customFormat="1">
      <c r="E33383" s="120"/>
      <c r="M33383" s="120"/>
      <c r="N33383" s="120"/>
      <c r="U33383" s="121"/>
      <c r="V33383" s="122"/>
      <c r="W33383" s="123"/>
      <c r="AC33383" s="123"/>
    </row>
    <row r="33384" spans="5:29" s="2" customFormat="1">
      <c r="E33384" s="120"/>
      <c r="M33384" s="120"/>
      <c r="N33384" s="120"/>
      <c r="U33384" s="121"/>
      <c r="V33384" s="122"/>
      <c r="W33384" s="123"/>
      <c r="AC33384" s="123"/>
    </row>
    <row r="33385" spans="5:29" s="2" customFormat="1">
      <c r="E33385" s="120"/>
      <c r="M33385" s="120"/>
      <c r="N33385" s="120"/>
      <c r="U33385" s="121"/>
      <c r="V33385" s="122"/>
      <c r="W33385" s="123"/>
      <c r="AC33385" s="123"/>
    </row>
    <row r="33386" spans="5:29" s="2" customFormat="1">
      <c r="E33386" s="120"/>
      <c r="M33386" s="120"/>
      <c r="N33386" s="120"/>
      <c r="U33386" s="121"/>
      <c r="V33386" s="122"/>
      <c r="W33386" s="123"/>
      <c r="AC33386" s="123"/>
    </row>
    <row r="33387" spans="5:29" s="2" customFormat="1">
      <c r="E33387" s="120"/>
      <c r="M33387" s="120"/>
      <c r="N33387" s="120"/>
      <c r="U33387" s="121"/>
      <c r="V33387" s="122"/>
      <c r="W33387" s="123"/>
      <c r="AC33387" s="123"/>
    </row>
    <row r="33388" spans="5:29" s="2" customFormat="1">
      <c r="E33388" s="120"/>
      <c r="M33388" s="120"/>
      <c r="N33388" s="120"/>
      <c r="U33388" s="121"/>
      <c r="V33388" s="122"/>
      <c r="W33388" s="123"/>
      <c r="AC33388" s="123"/>
    </row>
    <row r="33389" spans="5:29" s="2" customFormat="1">
      <c r="E33389" s="120"/>
      <c r="M33389" s="120"/>
      <c r="N33389" s="120"/>
      <c r="U33389" s="121"/>
      <c r="V33389" s="122"/>
      <c r="W33389" s="123"/>
      <c r="AC33389" s="123"/>
    </row>
    <row r="33390" spans="5:29" s="2" customFormat="1">
      <c r="E33390" s="120"/>
      <c r="M33390" s="120"/>
      <c r="N33390" s="120"/>
      <c r="U33390" s="121"/>
      <c r="V33390" s="122"/>
      <c r="W33390" s="123"/>
      <c r="AC33390" s="123"/>
    </row>
    <row r="33391" spans="5:29" s="2" customFormat="1">
      <c r="E33391" s="120"/>
      <c r="M33391" s="120"/>
      <c r="N33391" s="120"/>
      <c r="U33391" s="121"/>
      <c r="V33391" s="122"/>
      <c r="W33391" s="123"/>
      <c r="AC33391" s="123"/>
    </row>
    <row r="33392" spans="5:29" s="2" customFormat="1">
      <c r="E33392" s="120"/>
      <c r="M33392" s="120"/>
      <c r="N33392" s="120"/>
      <c r="U33392" s="121"/>
      <c r="V33392" s="122"/>
      <c r="W33392" s="123"/>
      <c r="AC33392" s="123"/>
    </row>
    <row r="33393" spans="5:29" s="2" customFormat="1">
      <c r="E33393" s="120"/>
      <c r="M33393" s="120"/>
      <c r="N33393" s="120"/>
      <c r="U33393" s="121"/>
      <c r="V33393" s="122"/>
      <c r="W33393" s="123"/>
      <c r="AC33393" s="123"/>
    </row>
    <row r="33394" spans="5:29" s="2" customFormat="1">
      <c r="E33394" s="120"/>
      <c r="M33394" s="120"/>
      <c r="N33394" s="120"/>
      <c r="U33394" s="121"/>
      <c r="V33394" s="122"/>
      <c r="W33394" s="123"/>
      <c r="AC33394" s="123"/>
    </row>
    <row r="33395" spans="5:29" s="2" customFormat="1">
      <c r="E33395" s="120"/>
      <c r="M33395" s="120"/>
      <c r="N33395" s="120"/>
      <c r="U33395" s="121"/>
      <c r="V33395" s="122"/>
      <c r="W33395" s="123"/>
      <c r="AC33395" s="123"/>
    </row>
    <row r="33396" spans="5:29" s="2" customFormat="1">
      <c r="E33396" s="120"/>
      <c r="M33396" s="120"/>
      <c r="N33396" s="120"/>
      <c r="U33396" s="121"/>
      <c r="V33396" s="122"/>
      <c r="W33396" s="123"/>
      <c r="AC33396" s="123"/>
    </row>
    <row r="33397" spans="5:29" s="2" customFormat="1">
      <c r="E33397" s="120"/>
      <c r="M33397" s="120"/>
      <c r="N33397" s="120"/>
      <c r="U33397" s="121"/>
      <c r="V33397" s="122"/>
      <c r="W33397" s="123"/>
      <c r="AC33397" s="123"/>
    </row>
    <row r="33398" spans="5:29" s="2" customFormat="1">
      <c r="E33398" s="120"/>
      <c r="M33398" s="120"/>
      <c r="N33398" s="120"/>
      <c r="U33398" s="121"/>
      <c r="V33398" s="122"/>
      <c r="W33398" s="123"/>
      <c r="AC33398" s="123"/>
    </row>
    <row r="33399" spans="5:29" s="2" customFormat="1">
      <c r="E33399" s="120"/>
      <c r="M33399" s="120"/>
      <c r="N33399" s="120"/>
      <c r="U33399" s="121"/>
      <c r="V33399" s="122"/>
      <c r="W33399" s="123"/>
      <c r="AC33399" s="123"/>
    </row>
    <row r="33400" spans="5:29" s="2" customFormat="1">
      <c r="E33400" s="120"/>
      <c r="M33400" s="120"/>
      <c r="N33400" s="120"/>
      <c r="U33400" s="121"/>
      <c r="V33400" s="122"/>
      <c r="W33400" s="123"/>
      <c r="AC33400" s="123"/>
    </row>
    <row r="33401" spans="5:29" s="2" customFormat="1">
      <c r="E33401" s="120"/>
      <c r="M33401" s="120"/>
      <c r="N33401" s="120"/>
      <c r="U33401" s="121"/>
      <c r="V33401" s="122"/>
      <c r="W33401" s="123"/>
      <c r="AC33401" s="123"/>
    </row>
    <row r="33402" spans="5:29" s="2" customFormat="1">
      <c r="E33402" s="120"/>
      <c r="M33402" s="120"/>
      <c r="N33402" s="120"/>
      <c r="U33402" s="121"/>
      <c r="V33402" s="122"/>
      <c r="W33402" s="123"/>
      <c r="AC33402" s="123"/>
    </row>
    <row r="33403" spans="5:29" s="2" customFormat="1">
      <c r="E33403" s="120"/>
      <c r="M33403" s="120"/>
      <c r="N33403" s="120"/>
      <c r="U33403" s="121"/>
      <c r="V33403" s="122"/>
      <c r="W33403" s="123"/>
      <c r="AC33403" s="123"/>
    </row>
    <row r="33404" spans="5:29" s="2" customFormat="1">
      <c r="E33404" s="120"/>
      <c r="M33404" s="120"/>
      <c r="N33404" s="120"/>
      <c r="U33404" s="121"/>
      <c r="V33404" s="122"/>
      <c r="W33404" s="123"/>
      <c r="AC33404" s="123"/>
    </row>
    <row r="33405" spans="5:29" s="2" customFormat="1">
      <c r="E33405" s="120"/>
      <c r="M33405" s="120"/>
      <c r="N33405" s="120"/>
      <c r="U33405" s="121"/>
      <c r="V33405" s="122"/>
      <c r="W33405" s="123"/>
      <c r="AC33405" s="123"/>
    </row>
    <row r="33406" spans="5:29" s="2" customFormat="1">
      <c r="E33406" s="120"/>
      <c r="M33406" s="120"/>
      <c r="N33406" s="120"/>
      <c r="U33406" s="121"/>
      <c r="V33406" s="122"/>
      <c r="W33406" s="123"/>
      <c r="AC33406" s="123"/>
    </row>
    <row r="33407" spans="5:29" s="2" customFormat="1">
      <c r="E33407" s="120"/>
      <c r="M33407" s="120"/>
      <c r="N33407" s="120"/>
      <c r="U33407" s="121"/>
      <c r="V33407" s="122"/>
      <c r="W33407" s="123"/>
      <c r="AC33407" s="123"/>
    </row>
    <row r="33408" spans="5:29" s="2" customFormat="1">
      <c r="E33408" s="120"/>
      <c r="M33408" s="120"/>
      <c r="N33408" s="120"/>
      <c r="U33408" s="121"/>
      <c r="V33408" s="122"/>
      <c r="W33408" s="123"/>
      <c r="AC33408" s="123"/>
    </row>
    <row r="33409" spans="5:29" s="2" customFormat="1">
      <c r="E33409" s="120"/>
      <c r="M33409" s="120"/>
      <c r="N33409" s="120"/>
      <c r="U33409" s="121"/>
      <c r="V33409" s="122"/>
      <c r="W33409" s="123"/>
      <c r="AC33409" s="123"/>
    </row>
    <row r="33410" spans="5:29" s="2" customFormat="1">
      <c r="E33410" s="120"/>
      <c r="M33410" s="120"/>
      <c r="N33410" s="120"/>
      <c r="U33410" s="121"/>
      <c r="V33410" s="122"/>
      <c r="W33410" s="123"/>
      <c r="AC33410" s="123"/>
    </row>
    <row r="33411" spans="5:29" s="2" customFormat="1">
      <c r="E33411" s="120"/>
      <c r="M33411" s="120"/>
      <c r="N33411" s="120"/>
      <c r="U33411" s="121"/>
      <c r="V33411" s="122"/>
      <c r="W33411" s="123"/>
      <c r="AC33411" s="123"/>
    </row>
    <row r="33412" spans="5:29" s="2" customFormat="1">
      <c r="E33412" s="120"/>
      <c r="M33412" s="120"/>
      <c r="N33412" s="120"/>
      <c r="U33412" s="121"/>
      <c r="V33412" s="122"/>
      <c r="W33412" s="123"/>
      <c r="AC33412" s="123"/>
    </row>
    <row r="33413" spans="5:29" s="2" customFormat="1">
      <c r="E33413" s="120"/>
      <c r="M33413" s="120"/>
      <c r="N33413" s="120"/>
      <c r="U33413" s="121"/>
      <c r="V33413" s="122"/>
      <c r="W33413" s="123"/>
      <c r="AC33413" s="123"/>
    </row>
    <row r="33414" spans="5:29" s="2" customFormat="1">
      <c r="E33414" s="120"/>
      <c r="M33414" s="120"/>
      <c r="N33414" s="120"/>
      <c r="U33414" s="121"/>
      <c r="V33414" s="122"/>
      <c r="W33414" s="123"/>
      <c r="AC33414" s="123"/>
    </row>
    <row r="33415" spans="5:29" s="2" customFormat="1">
      <c r="E33415" s="120"/>
      <c r="M33415" s="120"/>
      <c r="N33415" s="120"/>
      <c r="U33415" s="121"/>
      <c r="V33415" s="122"/>
      <c r="W33415" s="123"/>
      <c r="AC33415" s="123"/>
    </row>
    <row r="33416" spans="5:29" s="2" customFormat="1">
      <c r="E33416" s="120"/>
      <c r="M33416" s="120"/>
      <c r="N33416" s="120"/>
      <c r="U33416" s="121"/>
      <c r="V33416" s="122"/>
      <c r="W33416" s="123"/>
      <c r="AC33416" s="123"/>
    </row>
    <row r="33417" spans="5:29" s="2" customFormat="1">
      <c r="E33417" s="120"/>
      <c r="M33417" s="120"/>
      <c r="N33417" s="120"/>
      <c r="U33417" s="121"/>
      <c r="V33417" s="122"/>
      <c r="W33417" s="123"/>
      <c r="AC33417" s="123"/>
    </row>
    <row r="33418" spans="5:29" s="2" customFormat="1">
      <c r="E33418" s="120"/>
      <c r="M33418" s="120"/>
      <c r="N33418" s="120"/>
      <c r="U33418" s="121"/>
      <c r="V33418" s="122"/>
      <c r="W33418" s="123"/>
      <c r="AC33418" s="123"/>
    </row>
    <row r="33419" spans="5:29" s="2" customFormat="1">
      <c r="E33419" s="120"/>
      <c r="M33419" s="120"/>
      <c r="N33419" s="120"/>
      <c r="U33419" s="121"/>
      <c r="V33419" s="122"/>
      <c r="W33419" s="123"/>
      <c r="AC33419" s="123"/>
    </row>
    <row r="33420" spans="5:29" s="2" customFormat="1">
      <c r="E33420" s="120"/>
      <c r="M33420" s="120"/>
      <c r="N33420" s="120"/>
      <c r="U33420" s="121"/>
      <c r="V33420" s="122"/>
      <c r="W33420" s="123"/>
      <c r="AC33420" s="123"/>
    </row>
    <row r="33421" spans="5:29" s="2" customFormat="1">
      <c r="E33421" s="120"/>
      <c r="M33421" s="120"/>
      <c r="N33421" s="120"/>
      <c r="U33421" s="121"/>
      <c r="V33421" s="122"/>
      <c r="W33421" s="123"/>
      <c r="AC33421" s="123"/>
    </row>
    <row r="33422" spans="5:29" s="2" customFormat="1">
      <c r="E33422" s="120"/>
      <c r="M33422" s="120"/>
      <c r="N33422" s="120"/>
      <c r="U33422" s="121"/>
      <c r="V33422" s="122"/>
      <c r="W33422" s="123"/>
      <c r="AC33422" s="123"/>
    </row>
    <row r="33423" spans="5:29" s="2" customFormat="1">
      <c r="E33423" s="120"/>
      <c r="M33423" s="120"/>
      <c r="N33423" s="120"/>
      <c r="U33423" s="121"/>
      <c r="V33423" s="122"/>
      <c r="W33423" s="123"/>
      <c r="AC33423" s="123"/>
    </row>
    <row r="33424" spans="5:29" s="2" customFormat="1">
      <c r="E33424" s="120"/>
      <c r="M33424" s="120"/>
      <c r="N33424" s="120"/>
      <c r="U33424" s="121"/>
      <c r="V33424" s="122"/>
      <c r="W33424" s="123"/>
      <c r="AC33424" s="123"/>
    </row>
    <row r="33425" spans="5:29" s="2" customFormat="1">
      <c r="E33425" s="120"/>
      <c r="M33425" s="120"/>
      <c r="N33425" s="120"/>
      <c r="U33425" s="121"/>
      <c r="V33425" s="122"/>
      <c r="W33425" s="123"/>
      <c r="AC33425" s="123"/>
    </row>
    <row r="33426" spans="5:29" s="2" customFormat="1">
      <c r="E33426" s="120"/>
      <c r="M33426" s="120"/>
      <c r="N33426" s="120"/>
      <c r="U33426" s="121"/>
      <c r="V33426" s="122"/>
      <c r="W33426" s="123"/>
      <c r="AC33426" s="123"/>
    </row>
    <row r="33427" spans="5:29" s="2" customFormat="1">
      <c r="E33427" s="120"/>
      <c r="M33427" s="120"/>
      <c r="N33427" s="120"/>
      <c r="U33427" s="121"/>
      <c r="V33427" s="122"/>
      <c r="W33427" s="123"/>
      <c r="AC33427" s="123"/>
    </row>
    <row r="33428" spans="5:29" s="2" customFormat="1">
      <c r="E33428" s="120"/>
      <c r="M33428" s="120"/>
      <c r="N33428" s="120"/>
      <c r="U33428" s="121"/>
      <c r="V33428" s="122"/>
      <c r="W33428" s="123"/>
      <c r="AC33428" s="123"/>
    </row>
    <row r="33429" spans="5:29" s="2" customFormat="1">
      <c r="E33429" s="120"/>
      <c r="M33429" s="120"/>
      <c r="N33429" s="120"/>
      <c r="U33429" s="121"/>
      <c r="V33429" s="122"/>
      <c r="W33429" s="123"/>
      <c r="AC33429" s="123"/>
    </row>
    <row r="33430" spans="5:29" s="2" customFormat="1">
      <c r="E33430" s="120"/>
      <c r="M33430" s="120"/>
      <c r="N33430" s="120"/>
      <c r="U33430" s="121"/>
      <c r="V33430" s="122"/>
      <c r="W33430" s="123"/>
      <c r="AC33430" s="123"/>
    </row>
    <row r="33431" spans="5:29" s="2" customFormat="1">
      <c r="E33431" s="120"/>
      <c r="M33431" s="120"/>
      <c r="N33431" s="120"/>
      <c r="U33431" s="121"/>
      <c r="V33431" s="122"/>
      <c r="W33431" s="123"/>
      <c r="AC33431" s="123"/>
    </row>
    <row r="33432" spans="5:29" s="2" customFormat="1">
      <c r="E33432" s="120"/>
      <c r="M33432" s="120"/>
      <c r="N33432" s="120"/>
      <c r="U33432" s="121"/>
      <c r="V33432" s="122"/>
      <c r="W33432" s="123"/>
      <c r="AC33432" s="123"/>
    </row>
    <row r="33433" spans="5:29" s="2" customFormat="1">
      <c r="E33433" s="120"/>
      <c r="M33433" s="120"/>
      <c r="N33433" s="120"/>
      <c r="U33433" s="121"/>
      <c r="V33433" s="122"/>
      <c r="W33433" s="123"/>
      <c r="AC33433" s="123"/>
    </row>
    <row r="33434" spans="5:29" s="2" customFormat="1">
      <c r="E33434" s="120"/>
      <c r="M33434" s="120"/>
      <c r="N33434" s="120"/>
      <c r="U33434" s="121"/>
      <c r="V33434" s="122"/>
      <c r="W33434" s="123"/>
      <c r="AC33434" s="123"/>
    </row>
    <row r="33435" spans="5:29" s="2" customFormat="1">
      <c r="E33435" s="120"/>
      <c r="M33435" s="120"/>
      <c r="N33435" s="120"/>
      <c r="U33435" s="121"/>
      <c r="V33435" s="122"/>
      <c r="W33435" s="123"/>
      <c r="AC33435" s="123"/>
    </row>
    <row r="33436" spans="5:29" s="2" customFormat="1">
      <c r="E33436" s="120"/>
      <c r="M33436" s="120"/>
      <c r="N33436" s="120"/>
      <c r="U33436" s="121"/>
      <c r="V33436" s="122"/>
      <c r="W33436" s="123"/>
      <c r="AC33436" s="123"/>
    </row>
    <row r="33437" spans="5:29" s="2" customFormat="1">
      <c r="E33437" s="120"/>
      <c r="M33437" s="120"/>
      <c r="N33437" s="120"/>
      <c r="U33437" s="121"/>
      <c r="V33437" s="122"/>
      <c r="W33437" s="123"/>
      <c r="AC33437" s="123"/>
    </row>
    <row r="33438" spans="5:29" s="2" customFormat="1">
      <c r="E33438" s="120"/>
      <c r="M33438" s="120"/>
      <c r="N33438" s="120"/>
      <c r="U33438" s="121"/>
      <c r="V33438" s="122"/>
      <c r="W33438" s="123"/>
      <c r="AC33438" s="123"/>
    </row>
    <row r="33439" spans="5:29" s="2" customFormat="1">
      <c r="E33439" s="120"/>
      <c r="M33439" s="120"/>
      <c r="N33439" s="120"/>
      <c r="U33439" s="121"/>
      <c r="V33439" s="122"/>
      <c r="W33439" s="123"/>
      <c r="AC33439" s="123"/>
    </row>
    <row r="33440" spans="5:29" s="2" customFormat="1">
      <c r="E33440" s="120"/>
      <c r="M33440" s="120"/>
      <c r="N33440" s="120"/>
      <c r="U33440" s="121"/>
      <c r="V33440" s="122"/>
      <c r="W33440" s="123"/>
      <c r="AC33440" s="123"/>
    </row>
    <row r="33441" spans="5:29" s="2" customFormat="1">
      <c r="E33441" s="120"/>
      <c r="M33441" s="120"/>
      <c r="N33441" s="120"/>
      <c r="U33441" s="121"/>
      <c r="V33441" s="122"/>
      <c r="W33441" s="123"/>
      <c r="AC33441" s="123"/>
    </row>
    <row r="33442" spans="5:29" s="2" customFormat="1">
      <c r="E33442" s="120"/>
      <c r="M33442" s="120"/>
      <c r="N33442" s="120"/>
      <c r="U33442" s="121"/>
      <c r="V33442" s="122"/>
      <c r="W33442" s="123"/>
      <c r="AC33442" s="123"/>
    </row>
    <row r="33443" spans="5:29" s="2" customFormat="1">
      <c r="E33443" s="120"/>
      <c r="M33443" s="120"/>
      <c r="N33443" s="120"/>
      <c r="U33443" s="121"/>
      <c r="V33443" s="122"/>
      <c r="W33443" s="123"/>
      <c r="AC33443" s="123"/>
    </row>
    <row r="33444" spans="5:29" s="2" customFormat="1">
      <c r="E33444" s="120"/>
      <c r="M33444" s="120"/>
      <c r="N33444" s="120"/>
      <c r="U33444" s="121"/>
      <c r="V33444" s="122"/>
      <c r="W33444" s="123"/>
      <c r="AC33444" s="123"/>
    </row>
    <row r="33445" spans="5:29" s="2" customFormat="1">
      <c r="E33445" s="120"/>
      <c r="M33445" s="120"/>
      <c r="N33445" s="120"/>
      <c r="U33445" s="121"/>
      <c r="V33445" s="122"/>
      <c r="W33445" s="123"/>
      <c r="AC33445" s="123"/>
    </row>
    <row r="33446" spans="5:29" s="2" customFormat="1">
      <c r="E33446" s="120"/>
      <c r="M33446" s="120"/>
      <c r="N33446" s="120"/>
      <c r="U33446" s="121"/>
      <c r="V33446" s="122"/>
      <c r="W33446" s="123"/>
      <c r="AC33446" s="123"/>
    </row>
    <row r="33447" spans="5:29" s="2" customFormat="1">
      <c r="E33447" s="120"/>
      <c r="M33447" s="120"/>
      <c r="N33447" s="120"/>
      <c r="U33447" s="121"/>
      <c r="V33447" s="122"/>
      <c r="W33447" s="123"/>
      <c r="AC33447" s="123"/>
    </row>
    <row r="33448" spans="5:29" s="2" customFormat="1">
      <c r="E33448" s="120"/>
      <c r="M33448" s="120"/>
      <c r="N33448" s="120"/>
      <c r="U33448" s="121"/>
      <c r="V33448" s="122"/>
      <c r="W33448" s="123"/>
      <c r="AC33448" s="123"/>
    </row>
    <row r="33449" spans="5:29" s="2" customFormat="1">
      <c r="E33449" s="120"/>
      <c r="M33449" s="120"/>
      <c r="N33449" s="120"/>
      <c r="U33449" s="121"/>
      <c r="V33449" s="122"/>
      <c r="W33449" s="123"/>
      <c r="AC33449" s="123"/>
    </row>
    <row r="33450" spans="5:29" s="2" customFormat="1">
      <c r="E33450" s="120"/>
      <c r="M33450" s="120"/>
      <c r="N33450" s="120"/>
      <c r="U33450" s="121"/>
      <c r="V33450" s="122"/>
      <c r="W33450" s="123"/>
      <c r="AC33450" s="123"/>
    </row>
    <row r="33451" spans="5:29" s="2" customFormat="1">
      <c r="E33451" s="120"/>
      <c r="M33451" s="120"/>
      <c r="N33451" s="120"/>
      <c r="U33451" s="121"/>
      <c r="V33451" s="122"/>
      <c r="W33451" s="123"/>
      <c r="AC33451" s="123"/>
    </row>
    <row r="33452" spans="5:29" s="2" customFormat="1">
      <c r="E33452" s="120"/>
      <c r="M33452" s="120"/>
      <c r="N33452" s="120"/>
      <c r="U33452" s="121"/>
      <c r="V33452" s="122"/>
      <c r="W33452" s="123"/>
      <c r="AC33452" s="123"/>
    </row>
    <row r="33453" spans="5:29" s="2" customFormat="1">
      <c r="E33453" s="120"/>
      <c r="M33453" s="120"/>
      <c r="N33453" s="120"/>
      <c r="U33453" s="121"/>
      <c r="V33453" s="122"/>
      <c r="W33453" s="123"/>
      <c r="AC33453" s="123"/>
    </row>
    <row r="33454" spans="5:29" s="2" customFormat="1">
      <c r="E33454" s="120"/>
      <c r="M33454" s="120"/>
      <c r="N33454" s="120"/>
      <c r="U33454" s="121"/>
      <c r="V33454" s="122"/>
      <c r="W33454" s="123"/>
      <c r="AC33454" s="123"/>
    </row>
    <row r="33455" spans="5:29" s="2" customFormat="1">
      <c r="E33455" s="120"/>
      <c r="M33455" s="120"/>
      <c r="N33455" s="120"/>
      <c r="U33455" s="121"/>
      <c r="V33455" s="122"/>
      <c r="W33455" s="123"/>
      <c r="AC33455" s="123"/>
    </row>
    <row r="33456" spans="5:29" s="2" customFormat="1">
      <c r="E33456" s="120"/>
      <c r="M33456" s="120"/>
      <c r="N33456" s="120"/>
      <c r="U33456" s="121"/>
      <c r="V33456" s="122"/>
      <c r="W33456" s="123"/>
      <c r="AC33456" s="123"/>
    </row>
    <row r="33457" spans="5:29" s="2" customFormat="1">
      <c r="E33457" s="120"/>
      <c r="M33457" s="120"/>
      <c r="N33457" s="120"/>
      <c r="U33457" s="121"/>
      <c r="V33457" s="122"/>
      <c r="W33457" s="123"/>
      <c r="AC33457" s="123"/>
    </row>
    <row r="33458" spans="5:29" s="2" customFormat="1">
      <c r="E33458" s="120"/>
      <c r="M33458" s="120"/>
      <c r="N33458" s="120"/>
      <c r="U33458" s="121"/>
      <c r="V33458" s="122"/>
      <c r="W33458" s="123"/>
      <c r="AC33458" s="123"/>
    </row>
    <row r="33459" spans="5:29" s="2" customFormat="1">
      <c r="E33459" s="120"/>
      <c r="M33459" s="120"/>
      <c r="N33459" s="120"/>
      <c r="U33459" s="121"/>
      <c r="V33459" s="122"/>
      <c r="W33459" s="123"/>
      <c r="AC33459" s="123"/>
    </row>
    <row r="33460" spans="5:29" s="2" customFormat="1">
      <c r="E33460" s="120"/>
      <c r="M33460" s="120"/>
      <c r="N33460" s="120"/>
      <c r="U33460" s="121"/>
      <c r="V33460" s="122"/>
      <c r="W33460" s="123"/>
      <c r="AC33460" s="123"/>
    </row>
    <row r="33461" spans="5:29" s="2" customFormat="1">
      <c r="E33461" s="120"/>
      <c r="M33461" s="120"/>
      <c r="N33461" s="120"/>
      <c r="U33461" s="121"/>
      <c r="V33461" s="122"/>
      <c r="W33461" s="123"/>
      <c r="AC33461" s="123"/>
    </row>
    <row r="33462" spans="5:29" s="2" customFormat="1">
      <c r="E33462" s="120"/>
      <c r="M33462" s="120"/>
      <c r="N33462" s="120"/>
      <c r="U33462" s="121"/>
      <c r="V33462" s="122"/>
      <c r="W33462" s="123"/>
      <c r="AC33462" s="123"/>
    </row>
    <row r="33463" spans="5:29" s="2" customFormat="1">
      <c r="E33463" s="120"/>
      <c r="M33463" s="120"/>
      <c r="N33463" s="120"/>
      <c r="U33463" s="121"/>
      <c r="V33463" s="122"/>
      <c r="W33463" s="123"/>
      <c r="AC33463" s="123"/>
    </row>
    <row r="33464" spans="5:29" s="2" customFormat="1">
      <c r="E33464" s="120"/>
      <c r="M33464" s="120"/>
      <c r="N33464" s="120"/>
      <c r="U33464" s="121"/>
      <c r="V33464" s="122"/>
      <c r="W33464" s="123"/>
      <c r="AC33464" s="123"/>
    </row>
    <row r="33465" spans="5:29" s="2" customFormat="1">
      <c r="E33465" s="120"/>
      <c r="M33465" s="120"/>
      <c r="N33465" s="120"/>
      <c r="U33465" s="121"/>
      <c r="V33465" s="122"/>
      <c r="W33465" s="123"/>
      <c r="AC33465" s="123"/>
    </row>
    <row r="33466" spans="5:29" s="2" customFormat="1">
      <c r="E33466" s="120"/>
      <c r="M33466" s="120"/>
      <c r="N33466" s="120"/>
      <c r="U33466" s="121"/>
      <c r="V33466" s="122"/>
      <c r="W33466" s="123"/>
      <c r="AC33466" s="123"/>
    </row>
    <row r="33467" spans="5:29" s="2" customFormat="1">
      <c r="E33467" s="120"/>
      <c r="M33467" s="120"/>
      <c r="N33467" s="120"/>
      <c r="U33467" s="121"/>
      <c r="V33467" s="122"/>
      <c r="W33467" s="123"/>
      <c r="AC33467" s="123"/>
    </row>
    <row r="33468" spans="5:29" s="2" customFormat="1">
      <c r="E33468" s="120"/>
      <c r="M33468" s="120"/>
      <c r="N33468" s="120"/>
      <c r="U33468" s="121"/>
      <c r="V33468" s="122"/>
      <c r="W33468" s="123"/>
      <c r="AC33468" s="123"/>
    </row>
    <row r="33469" spans="5:29" s="2" customFormat="1">
      <c r="E33469" s="120"/>
      <c r="M33469" s="120"/>
      <c r="N33469" s="120"/>
      <c r="U33469" s="121"/>
      <c r="V33469" s="122"/>
      <c r="W33469" s="123"/>
      <c r="AC33469" s="123"/>
    </row>
    <row r="33470" spans="5:29" s="2" customFormat="1">
      <c r="E33470" s="120"/>
      <c r="M33470" s="120"/>
      <c r="N33470" s="120"/>
      <c r="U33470" s="121"/>
      <c r="V33470" s="122"/>
      <c r="W33470" s="123"/>
      <c r="AC33470" s="123"/>
    </row>
    <row r="33471" spans="5:29" s="2" customFormat="1">
      <c r="E33471" s="120"/>
      <c r="M33471" s="120"/>
      <c r="N33471" s="120"/>
      <c r="U33471" s="121"/>
      <c r="V33471" s="122"/>
      <c r="W33471" s="123"/>
      <c r="AC33471" s="123"/>
    </row>
    <row r="33472" spans="5:29" s="2" customFormat="1">
      <c r="E33472" s="120"/>
      <c r="M33472" s="120"/>
      <c r="N33472" s="120"/>
      <c r="U33472" s="121"/>
      <c r="V33472" s="122"/>
      <c r="W33472" s="123"/>
      <c r="AC33472" s="123"/>
    </row>
    <row r="33473" spans="5:29" s="2" customFormat="1">
      <c r="E33473" s="120"/>
      <c r="M33473" s="120"/>
      <c r="N33473" s="120"/>
      <c r="U33473" s="121"/>
      <c r="V33473" s="122"/>
      <c r="W33473" s="123"/>
      <c r="AC33473" s="123"/>
    </row>
    <row r="33474" spans="5:29" s="2" customFormat="1">
      <c r="E33474" s="120"/>
      <c r="M33474" s="120"/>
      <c r="N33474" s="120"/>
      <c r="U33474" s="121"/>
      <c r="V33474" s="122"/>
      <c r="W33474" s="123"/>
      <c r="AC33474" s="123"/>
    </row>
    <row r="33475" spans="5:29" s="2" customFormat="1">
      <c r="E33475" s="120"/>
      <c r="M33475" s="120"/>
      <c r="N33475" s="120"/>
      <c r="U33475" s="121"/>
      <c r="V33475" s="122"/>
      <c r="W33475" s="123"/>
      <c r="AC33475" s="123"/>
    </row>
    <row r="33476" spans="5:29" s="2" customFormat="1">
      <c r="E33476" s="120"/>
      <c r="M33476" s="120"/>
      <c r="N33476" s="120"/>
      <c r="U33476" s="121"/>
      <c r="V33476" s="122"/>
      <c r="W33476" s="123"/>
      <c r="AC33476" s="123"/>
    </row>
    <row r="33477" spans="5:29" s="2" customFormat="1">
      <c r="E33477" s="120"/>
      <c r="M33477" s="120"/>
      <c r="N33477" s="120"/>
      <c r="U33477" s="121"/>
      <c r="V33477" s="122"/>
      <c r="W33477" s="123"/>
      <c r="AC33477" s="123"/>
    </row>
    <row r="33478" spans="5:29" s="2" customFormat="1">
      <c r="E33478" s="120"/>
      <c r="M33478" s="120"/>
      <c r="N33478" s="120"/>
      <c r="U33478" s="121"/>
      <c r="V33478" s="122"/>
      <c r="W33478" s="123"/>
      <c r="AC33478" s="123"/>
    </row>
    <row r="33479" spans="5:29" s="2" customFormat="1">
      <c r="E33479" s="120"/>
      <c r="M33479" s="120"/>
      <c r="N33479" s="120"/>
      <c r="U33479" s="121"/>
      <c r="V33479" s="122"/>
      <c r="W33479" s="123"/>
      <c r="AC33479" s="123"/>
    </row>
    <row r="33480" spans="5:29" s="2" customFormat="1">
      <c r="E33480" s="120"/>
      <c r="M33480" s="120"/>
      <c r="N33480" s="120"/>
      <c r="U33480" s="121"/>
      <c r="V33480" s="122"/>
      <c r="W33480" s="123"/>
      <c r="AC33480" s="123"/>
    </row>
    <row r="33481" spans="5:29" s="2" customFormat="1">
      <c r="E33481" s="120"/>
      <c r="M33481" s="120"/>
      <c r="N33481" s="120"/>
      <c r="U33481" s="121"/>
      <c r="V33481" s="122"/>
      <c r="W33481" s="123"/>
      <c r="AC33481" s="123"/>
    </row>
    <row r="33482" spans="5:29" s="2" customFormat="1">
      <c r="E33482" s="120"/>
      <c r="M33482" s="120"/>
      <c r="N33482" s="120"/>
      <c r="U33482" s="121"/>
      <c r="V33482" s="122"/>
      <c r="W33482" s="123"/>
      <c r="AC33482" s="123"/>
    </row>
    <row r="33483" spans="5:29" s="2" customFormat="1">
      <c r="E33483" s="120"/>
      <c r="M33483" s="120"/>
      <c r="N33483" s="120"/>
      <c r="U33483" s="121"/>
      <c r="V33483" s="122"/>
      <c r="W33483" s="123"/>
      <c r="AC33483" s="123"/>
    </row>
    <row r="33484" spans="5:29" s="2" customFormat="1">
      <c r="E33484" s="120"/>
      <c r="M33484" s="120"/>
      <c r="N33484" s="120"/>
      <c r="U33484" s="121"/>
      <c r="V33484" s="122"/>
      <c r="W33484" s="123"/>
      <c r="AC33484" s="123"/>
    </row>
    <row r="33485" spans="5:29" s="2" customFormat="1">
      <c r="E33485" s="120"/>
      <c r="M33485" s="120"/>
      <c r="N33485" s="120"/>
      <c r="U33485" s="121"/>
      <c r="V33485" s="122"/>
      <c r="W33485" s="123"/>
      <c r="AC33485" s="123"/>
    </row>
    <row r="33486" spans="5:29" s="2" customFormat="1">
      <c r="E33486" s="120"/>
      <c r="M33486" s="120"/>
      <c r="N33486" s="120"/>
      <c r="U33486" s="121"/>
      <c r="V33486" s="122"/>
      <c r="W33486" s="123"/>
      <c r="AC33486" s="123"/>
    </row>
    <row r="33487" spans="5:29" s="2" customFormat="1">
      <c r="E33487" s="120"/>
      <c r="M33487" s="120"/>
      <c r="N33487" s="120"/>
      <c r="U33487" s="121"/>
      <c r="V33487" s="122"/>
      <c r="W33487" s="123"/>
      <c r="AC33487" s="123"/>
    </row>
    <row r="33488" spans="5:29" s="2" customFormat="1">
      <c r="E33488" s="120"/>
      <c r="M33488" s="120"/>
      <c r="N33488" s="120"/>
      <c r="U33488" s="121"/>
      <c r="V33488" s="122"/>
      <c r="W33488" s="123"/>
      <c r="AC33488" s="123"/>
    </row>
    <row r="33489" spans="5:29" s="2" customFormat="1">
      <c r="E33489" s="120"/>
      <c r="M33489" s="120"/>
      <c r="N33489" s="120"/>
      <c r="U33489" s="121"/>
      <c r="V33489" s="122"/>
      <c r="W33489" s="123"/>
      <c r="AC33489" s="123"/>
    </row>
    <row r="33490" spans="5:29" s="2" customFormat="1">
      <c r="E33490" s="120"/>
      <c r="M33490" s="120"/>
      <c r="N33490" s="120"/>
      <c r="U33490" s="121"/>
      <c r="V33490" s="122"/>
      <c r="W33490" s="123"/>
      <c r="AC33490" s="123"/>
    </row>
    <row r="33491" spans="5:29" s="2" customFormat="1">
      <c r="E33491" s="120"/>
      <c r="M33491" s="120"/>
      <c r="N33491" s="120"/>
      <c r="U33491" s="121"/>
      <c r="V33491" s="122"/>
      <c r="W33491" s="123"/>
      <c r="AC33491" s="123"/>
    </row>
    <row r="33492" spans="5:29" s="2" customFormat="1">
      <c r="E33492" s="120"/>
      <c r="M33492" s="120"/>
      <c r="N33492" s="120"/>
      <c r="U33492" s="121"/>
      <c r="V33492" s="122"/>
      <c r="W33492" s="123"/>
      <c r="AC33492" s="123"/>
    </row>
    <row r="33493" spans="5:29" s="2" customFormat="1">
      <c r="E33493" s="120"/>
      <c r="M33493" s="120"/>
      <c r="N33493" s="120"/>
      <c r="U33493" s="121"/>
      <c r="V33493" s="122"/>
      <c r="W33493" s="123"/>
      <c r="AC33493" s="123"/>
    </row>
    <row r="33494" spans="5:29" s="2" customFormat="1">
      <c r="E33494" s="120"/>
      <c r="M33494" s="120"/>
      <c r="N33494" s="120"/>
      <c r="U33494" s="121"/>
      <c r="V33494" s="122"/>
      <c r="W33494" s="123"/>
      <c r="AC33494" s="123"/>
    </row>
    <row r="33495" spans="5:29" s="2" customFormat="1">
      <c r="E33495" s="120"/>
      <c r="M33495" s="120"/>
      <c r="N33495" s="120"/>
      <c r="U33495" s="121"/>
      <c r="V33495" s="122"/>
      <c r="W33495" s="123"/>
      <c r="AC33495" s="123"/>
    </row>
    <row r="33496" spans="5:29" s="2" customFormat="1">
      <c r="E33496" s="120"/>
      <c r="M33496" s="120"/>
      <c r="N33496" s="120"/>
      <c r="U33496" s="121"/>
      <c r="V33496" s="122"/>
      <c r="W33496" s="123"/>
      <c r="AC33496" s="123"/>
    </row>
    <row r="33497" spans="5:29" s="2" customFormat="1">
      <c r="E33497" s="120"/>
      <c r="M33497" s="120"/>
      <c r="N33497" s="120"/>
      <c r="U33497" s="121"/>
      <c r="V33497" s="122"/>
      <c r="W33497" s="123"/>
      <c r="AC33497" s="123"/>
    </row>
    <row r="33498" spans="5:29" s="2" customFormat="1">
      <c r="E33498" s="120"/>
      <c r="M33498" s="120"/>
      <c r="N33498" s="120"/>
      <c r="U33498" s="121"/>
      <c r="V33498" s="122"/>
      <c r="W33498" s="123"/>
      <c r="AC33498" s="123"/>
    </row>
    <row r="33499" spans="5:29" s="2" customFormat="1">
      <c r="E33499" s="120"/>
      <c r="M33499" s="120"/>
      <c r="N33499" s="120"/>
      <c r="U33499" s="121"/>
      <c r="V33499" s="122"/>
      <c r="W33499" s="123"/>
      <c r="AC33499" s="123"/>
    </row>
    <row r="33500" spans="5:29" s="2" customFormat="1">
      <c r="E33500" s="120"/>
      <c r="M33500" s="120"/>
      <c r="N33500" s="120"/>
      <c r="U33500" s="121"/>
      <c r="V33500" s="122"/>
      <c r="W33500" s="123"/>
      <c r="AC33500" s="123"/>
    </row>
    <row r="33501" spans="5:29" s="2" customFormat="1">
      <c r="E33501" s="120"/>
      <c r="M33501" s="120"/>
      <c r="N33501" s="120"/>
      <c r="U33501" s="121"/>
      <c r="V33501" s="122"/>
      <c r="W33501" s="123"/>
      <c r="AC33501" s="123"/>
    </row>
    <row r="33502" spans="5:29" s="2" customFormat="1">
      <c r="E33502" s="120"/>
      <c r="M33502" s="120"/>
      <c r="N33502" s="120"/>
      <c r="U33502" s="121"/>
      <c r="V33502" s="122"/>
      <c r="W33502" s="123"/>
      <c r="AC33502" s="123"/>
    </row>
    <row r="33503" spans="5:29" s="2" customFormat="1">
      <c r="E33503" s="120"/>
      <c r="M33503" s="120"/>
      <c r="N33503" s="120"/>
      <c r="U33503" s="121"/>
      <c r="V33503" s="122"/>
      <c r="W33503" s="123"/>
      <c r="AC33503" s="123"/>
    </row>
    <row r="33504" spans="5:29" s="2" customFormat="1">
      <c r="E33504" s="120"/>
      <c r="M33504" s="120"/>
      <c r="N33504" s="120"/>
      <c r="U33504" s="121"/>
      <c r="V33504" s="122"/>
      <c r="W33504" s="123"/>
      <c r="AC33504" s="123"/>
    </row>
    <row r="33505" spans="5:29" s="2" customFormat="1">
      <c r="E33505" s="120"/>
      <c r="M33505" s="120"/>
      <c r="N33505" s="120"/>
      <c r="U33505" s="121"/>
      <c r="V33505" s="122"/>
      <c r="W33505" s="123"/>
      <c r="AC33505" s="123"/>
    </row>
    <row r="33506" spans="5:29" s="2" customFormat="1">
      <c r="E33506" s="120"/>
      <c r="M33506" s="120"/>
      <c r="N33506" s="120"/>
      <c r="U33506" s="121"/>
      <c r="V33506" s="122"/>
      <c r="W33506" s="123"/>
      <c r="AC33506" s="123"/>
    </row>
    <row r="33507" spans="5:29" s="2" customFormat="1">
      <c r="E33507" s="120"/>
      <c r="M33507" s="120"/>
      <c r="N33507" s="120"/>
      <c r="U33507" s="121"/>
      <c r="V33507" s="122"/>
      <c r="W33507" s="123"/>
      <c r="AC33507" s="123"/>
    </row>
    <row r="33508" spans="5:29" s="2" customFormat="1">
      <c r="E33508" s="120"/>
      <c r="M33508" s="120"/>
      <c r="N33508" s="120"/>
      <c r="U33508" s="121"/>
      <c r="V33508" s="122"/>
      <c r="W33508" s="123"/>
      <c r="AC33508" s="123"/>
    </row>
    <row r="33509" spans="5:29" s="2" customFormat="1">
      <c r="E33509" s="120"/>
      <c r="M33509" s="120"/>
      <c r="N33509" s="120"/>
      <c r="U33509" s="121"/>
      <c r="V33509" s="122"/>
      <c r="W33509" s="123"/>
      <c r="AC33509" s="123"/>
    </row>
    <row r="33510" spans="5:29" s="2" customFormat="1">
      <c r="E33510" s="120"/>
      <c r="M33510" s="120"/>
      <c r="N33510" s="120"/>
      <c r="U33510" s="121"/>
      <c r="V33510" s="122"/>
      <c r="W33510" s="123"/>
      <c r="AC33510" s="123"/>
    </row>
    <row r="33511" spans="5:29" s="2" customFormat="1">
      <c r="E33511" s="120"/>
      <c r="M33511" s="120"/>
      <c r="N33511" s="120"/>
      <c r="U33511" s="121"/>
      <c r="V33511" s="122"/>
      <c r="W33511" s="123"/>
      <c r="AC33511" s="123"/>
    </row>
    <row r="33512" spans="5:29" s="2" customFormat="1">
      <c r="E33512" s="120"/>
      <c r="M33512" s="120"/>
      <c r="N33512" s="120"/>
      <c r="U33512" s="121"/>
      <c r="V33512" s="122"/>
      <c r="W33512" s="123"/>
      <c r="AC33512" s="123"/>
    </row>
    <row r="33513" spans="5:29" s="2" customFormat="1">
      <c r="E33513" s="120"/>
      <c r="M33513" s="120"/>
      <c r="N33513" s="120"/>
      <c r="U33513" s="121"/>
      <c r="V33513" s="122"/>
      <c r="W33513" s="123"/>
      <c r="AC33513" s="123"/>
    </row>
    <row r="33514" spans="5:29" s="2" customFormat="1">
      <c r="E33514" s="120"/>
      <c r="M33514" s="120"/>
      <c r="N33514" s="120"/>
      <c r="U33514" s="121"/>
      <c r="V33514" s="122"/>
      <c r="W33514" s="123"/>
      <c r="AC33514" s="123"/>
    </row>
    <row r="33515" spans="5:29" s="2" customFormat="1">
      <c r="E33515" s="120"/>
      <c r="M33515" s="120"/>
      <c r="N33515" s="120"/>
      <c r="U33515" s="121"/>
      <c r="V33515" s="122"/>
      <c r="W33515" s="123"/>
      <c r="AC33515" s="123"/>
    </row>
    <row r="33516" spans="5:29" s="2" customFormat="1">
      <c r="E33516" s="120"/>
      <c r="M33516" s="120"/>
      <c r="N33516" s="120"/>
      <c r="U33516" s="121"/>
      <c r="V33516" s="122"/>
      <c r="W33516" s="123"/>
      <c r="AC33516" s="123"/>
    </row>
    <row r="33517" spans="5:29" s="2" customFormat="1">
      <c r="E33517" s="120"/>
      <c r="M33517" s="120"/>
      <c r="N33517" s="120"/>
      <c r="U33517" s="121"/>
      <c r="V33517" s="122"/>
      <c r="W33517" s="123"/>
      <c r="AC33517" s="123"/>
    </row>
    <row r="33518" spans="5:29" s="2" customFormat="1">
      <c r="E33518" s="120"/>
      <c r="M33518" s="120"/>
      <c r="N33518" s="120"/>
      <c r="U33518" s="121"/>
      <c r="V33518" s="122"/>
      <c r="W33518" s="123"/>
      <c r="AC33518" s="123"/>
    </row>
    <row r="33519" spans="5:29" s="2" customFormat="1">
      <c r="E33519" s="120"/>
      <c r="M33519" s="120"/>
      <c r="N33519" s="120"/>
      <c r="U33519" s="121"/>
      <c r="V33519" s="122"/>
      <c r="W33519" s="123"/>
      <c r="AC33519" s="123"/>
    </row>
    <row r="33520" spans="5:29" s="2" customFormat="1">
      <c r="E33520" s="120"/>
      <c r="M33520" s="120"/>
      <c r="N33520" s="120"/>
      <c r="U33520" s="121"/>
      <c r="V33520" s="122"/>
      <c r="W33520" s="123"/>
      <c r="AC33520" s="123"/>
    </row>
    <row r="33521" spans="5:29" s="2" customFormat="1">
      <c r="E33521" s="120"/>
      <c r="M33521" s="120"/>
      <c r="N33521" s="120"/>
      <c r="U33521" s="121"/>
      <c r="V33521" s="122"/>
      <c r="W33521" s="123"/>
      <c r="AC33521" s="123"/>
    </row>
    <row r="33522" spans="5:29" s="2" customFormat="1">
      <c r="E33522" s="120"/>
      <c r="M33522" s="120"/>
      <c r="N33522" s="120"/>
      <c r="U33522" s="121"/>
      <c r="V33522" s="122"/>
      <c r="W33522" s="123"/>
      <c r="AC33522" s="123"/>
    </row>
    <row r="33523" spans="5:29" s="2" customFormat="1">
      <c r="E33523" s="120"/>
      <c r="M33523" s="120"/>
      <c r="N33523" s="120"/>
      <c r="U33523" s="121"/>
      <c r="V33523" s="122"/>
      <c r="W33523" s="123"/>
      <c r="AC33523" s="123"/>
    </row>
    <row r="33524" spans="5:29" s="2" customFormat="1">
      <c r="E33524" s="120"/>
      <c r="M33524" s="120"/>
      <c r="N33524" s="120"/>
      <c r="U33524" s="121"/>
      <c r="V33524" s="122"/>
      <c r="W33524" s="123"/>
      <c r="AC33524" s="123"/>
    </row>
    <row r="33525" spans="5:29" s="2" customFormat="1">
      <c r="E33525" s="120"/>
      <c r="M33525" s="120"/>
      <c r="N33525" s="120"/>
      <c r="U33525" s="121"/>
      <c r="V33525" s="122"/>
      <c r="W33525" s="123"/>
      <c r="AC33525" s="123"/>
    </row>
    <row r="33526" spans="5:29" s="2" customFormat="1">
      <c r="E33526" s="120"/>
      <c r="M33526" s="120"/>
      <c r="N33526" s="120"/>
      <c r="U33526" s="121"/>
      <c r="V33526" s="122"/>
      <c r="W33526" s="123"/>
      <c r="AC33526" s="123"/>
    </row>
    <row r="33527" spans="5:29" s="2" customFormat="1">
      <c r="E33527" s="120"/>
      <c r="M33527" s="120"/>
      <c r="N33527" s="120"/>
      <c r="U33527" s="121"/>
      <c r="V33527" s="122"/>
      <c r="W33527" s="123"/>
      <c r="AC33527" s="123"/>
    </row>
    <row r="33528" spans="5:29" s="2" customFormat="1">
      <c r="E33528" s="120"/>
      <c r="M33528" s="120"/>
      <c r="N33528" s="120"/>
      <c r="U33528" s="121"/>
      <c r="V33528" s="122"/>
      <c r="W33528" s="123"/>
      <c r="AC33528" s="123"/>
    </row>
    <row r="33529" spans="5:29" s="2" customFormat="1">
      <c r="E33529" s="120"/>
      <c r="M33529" s="120"/>
      <c r="N33529" s="120"/>
      <c r="U33529" s="121"/>
      <c r="V33529" s="122"/>
      <c r="W33529" s="123"/>
      <c r="AC33529" s="123"/>
    </row>
    <row r="33530" spans="5:29" s="2" customFormat="1">
      <c r="E33530" s="120"/>
      <c r="M33530" s="120"/>
      <c r="N33530" s="120"/>
      <c r="U33530" s="121"/>
      <c r="V33530" s="122"/>
      <c r="W33530" s="123"/>
      <c r="AC33530" s="123"/>
    </row>
    <row r="33531" spans="5:29" s="2" customFormat="1">
      <c r="E33531" s="120"/>
      <c r="M33531" s="120"/>
      <c r="N33531" s="120"/>
      <c r="U33531" s="121"/>
      <c r="V33531" s="122"/>
      <c r="W33531" s="123"/>
      <c r="AC33531" s="123"/>
    </row>
    <row r="33532" spans="5:29" s="2" customFormat="1">
      <c r="E33532" s="120"/>
      <c r="M33532" s="120"/>
      <c r="N33532" s="120"/>
      <c r="U33532" s="121"/>
      <c r="V33532" s="122"/>
      <c r="W33532" s="123"/>
      <c r="AC33532" s="123"/>
    </row>
    <row r="33533" spans="5:29" s="2" customFormat="1">
      <c r="E33533" s="120"/>
      <c r="M33533" s="120"/>
      <c r="N33533" s="120"/>
      <c r="U33533" s="121"/>
      <c r="V33533" s="122"/>
      <c r="W33533" s="123"/>
      <c r="AC33533" s="123"/>
    </row>
    <row r="33534" spans="5:29" s="2" customFormat="1">
      <c r="E33534" s="120"/>
      <c r="M33534" s="120"/>
      <c r="N33534" s="120"/>
      <c r="U33534" s="121"/>
      <c r="V33534" s="122"/>
      <c r="W33534" s="123"/>
      <c r="AC33534" s="123"/>
    </row>
    <row r="33535" spans="5:29" s="2" customFormat="1">
      <c r="E33535" s="120"/>
      <c r="M33535" s="120"/>
      <c r="N33535" s="120"/>
      <c r="U33535" s="121"/>
      <c r="V33535" s="122"/>
      <c r="W33535" s="123"/>
      <c r="AC33535" s="123"/>
    </row>
    <row r="33536" spans="5:29" s="2" customFormat="1">
      <c r="E33536" s="120"/>
      <c r="M33536" s="120"/>
      <c r="N33536" s="120"/>
      <c r="U33536" s="121"/>
      <c r="V33536" s="122"/>
      <c r="W33536" s="123"/>
      <c r="AC33536" s="123"/>
    </row>
    <row r="33537" spans="5:29" s="2" customFormat="1">
      <c r="E33537" s="120"/>
      <c r="M33537" s="120"/>
      <c r="N33537" s="120"/>
      <c r="U33537" s="121"/>
      <c r="V33537" s="122"/>
      <c r="W33537" s="123"/>
      <c r="AC33537" s="123"/>
    </row>
    <row r="33538" spans="5:29" s="2" customFormat="1">
      <c r="E33538" s="120"/>
      <c r="M33538" s="120"/>
      <c r="N33538" s="120"/>
      <c r="U33538" s="121"/>
      <c r="V33538" s="122"/>
      <c r="W33538" s="123"/>
      <c r="AC33538" s="123"/>
    </row>
    <row r="33539" spans="5:29" s="2" customFormat="1">
      <c r="E33539" s="120"/>
      <c r="M33539" s="120"/>
      <c r="N33539" s="120"/>
      <c r="U33539" s="121"/>
      <c r="V33539" s="122"/>
      <c r="W33539" s="123"/>
      <c r="AC33539" s="123"/>
    </row>
    <row r="33540" spans="5:29" s="2" customFormat="1">
      <c r="E33540" s="120"/>
      <c r="M33540" s="120"/>
      <c r="N33540" s="120"/>
      <c r="U33540" s="121"/>
      <c r="V33540" s="122"/>
      <c r="W33540" s="123"/>
      <c r="AC33540" s="123"/>
    </row>
    <row r="33541" spans="5:29" s="2" customFormat="1">
      <c r="E33541" s="120"/>
      <c r="M33541" s="120"/>
      <c r="N33541" s="120"/>
      <c r="U33541" s="121"/>
      <c r="V33541" s="122"/>
      <c r="W33541" s="123"/>
      <c r="AC33541" s="123"/>
    </row>
    <row r="33542" spans="5:29" s="2" customFormat="1">
      <c r="E33542" s="120"/>
      <c r="M33542" s="120"/>
      <c r="N33542" s="120"/>
      <c r="U33542" s="121"/>
      <c r="V33542" s="122"/>
      <c r="W33542" s="123"/>
      <c r="AC33542" s="123"/>
    </row>
    <row r="33543" spans="5:29" s="2" customFormat="1">
      <c r="E33543" s="120"/>
      <c r="M33543" s="120"/>
      <c r="N33543" s="120"/>
      <c r="U33543" s="121"/>
      <c r="V33543" s="122"/>
      <c r="W33543" s="123"/>
      <c r="AC33543" s="123"/>
    </row>
    <row r="33544" spans="5:29" s="2" customFormat="1">
      <c r="E33544" s="120"/>
      <c r="M33544" s="120"/>
      <c r="N33544" s="120"/>
      <c r="U33544" s="121"/>
      <c r="V33544" s="122"/>
      <c r="W33544" s="123"/>
      <c r="AC33544" s="123"/>
    </row>
    <row r="33545" spans="5:29" s="2" customFormat="1">
      <c r="E33545" s="120"/>
      <c r="M33545" s="120"/>
      <c r="N33545" s="120"/>
      <c r="U33545" s="121"/>
      <c r="V33545" s="122"/>
      <c r="W33545" s="123"/>
      <c r="AC33545" s="123"/>
    </row>
    <row r="33546" spans="5:29" s="2" customFormat="1">
      <c r="E33546" s="120"/>
      <c r="M33546" s="120"/>
      <c r="N33546" s="120"/>
      <c r="U33546" s="121"/>
      <c r="V33546" s="122"/>
      <c r="W33546" s="123"/>
      <c r="AC33546" s="123"/>
    </row>
    <row r="33547" spans="5:29" s="2" customFormat="1">
      <c r="E33547" s="120"/>
      <c r="M33547" s="120"/>
      <c r="N33547" s="120"/>
      <c r="U33547" s="121"/>
      <c r="V33547" s="122"/>
      <c r="W33547" s="123"/>
      <c r="AC33547" s="123"/>
    </row>
    <row r="33548" spans="5:29" s="2" customFormat="1">
      <c r="E33548" s="120"/>
      <c r="M33548" s="120"/>
      <c r="N33548" s="120"/>
      <c r="U33548" s="121"/>
      <c r="V33548" s="122"/>
      <c r="W33548" s="123"/>
      <c r="AC33548" s="123"/>
    </row>
    <row r="33549" spans="5:29" s="2" customFormat="1">
      <c r="E33549" s="120"/>
      <c r="M33549" s="120"/>
      <c r="N33549" s="120"/>
      <c r="U33549" s="121"/>
      <c r="V33549" s="122"/>
      <c r="W33549" s="123"/>
      <c r="AC33549" s="123"/>
    </row>
    <row r="33550" spans="5:29" s="2" customFormat="1">
      <c r="E33550" s="120"/>
      <c r="M33550" s="120"/>
      <c r="N33550" s="120"/>
      <c r="U33550" s="121"/>
      <c r="V33550" s="122"/>
      <c r="W33550" s="123"/>
      <c r="AC33550" s="123"/>
    </row>
    <row r="33551" spans="5:29" s="2" customFormat="1">
      <c r="E33551" s="120"/>
      <c r="M33551" s="120"/>
      <c r="N33551" s="120"/>
      <c r="U33551" s="121"/>
      <c r="V33551" s="122"/>
      <c r="W33551" s="123"/>
      <c r="AC33551" s="123"/>
    </row>
    <row r="33552" spans="5:29" s="2" customFormat="1">
      <c r="E33552" s="120"/>
      <c r="M33552" s="120"/>
      <c r="N33552" s="120"/>
      <c r="U33552" s="121"/>
      <c r="V33552" s="122"/>
      <c r="W33552" s="123"/>
      <c r="AC33552" s="123"/>
    </row>
    <row r="33553" spans="5:29" s="2" customFormat="1">
      <c r="E33553" s="120"/>
      <c r="M33553" s="120"/>
      <c r="N33553" s="120"/>
      <c r="U33553" s="121"/>
      <c r="V33553" s="122"/>
      <c r="W33553" s="123"/>
      <c r="AC33553" s="123"/>
    </row>
    <row r="33554" spans="5:29" s="2" customFormat="1">
      <c r="E33554" s="120"/>
      <c r="M33554" s="120"/>
      <c r="N33554" s="120"/>
      <c r="U33554" s="121"/>
      <c r="V33554" s="122"/>
      <c r="W33554" s="123"/>
      <c r="AC33554" s="123"/>
    </row>
    <row r="33555" spans="5:29" s="2" customFormat="1">
      <c r="E33555" s="120"/>
      <c r="M33555" s="120"/>
      <c r="N33555" s="120"/>
      <c r="U33555" s="121"/>
      <c r="V33555" s="122"/>
      <c r="W33555" s="123"/>
      <c r="AC33555" s="123"/>
    </row>
    <row r="33556" spans="5:29" s="2" customFormat="1">
      <c r="E33556" s="120"/>
      <c r="M33556" s="120"/>
      <c r="N33556" s="120"/>
      <c r="U33556" s="121"/>
      <c r="V33556" s="122"/>
      <c r="W33556" s="123"/>
      <c r="AC33556" s="123"/>
    </row>
    <row r="33557" spans="5:29" s="2" customFormat="1">
      <c r="E33557" s="120"/>
      <c r="M33557" s="120"/>
      <c r="N33557" s="120"/>
      <c r="U33557" s="121"/>
      <c r="V33557" s="122"/>
      <c r="W33557" s="123"/>
      <c r="AC33557" s="123"/>
    </row>
    <row r="33558" spans="5:29" s="2" customFormat="1">
      <c r="E33558" s="120"/>
      <c r="M33558" s="120"/>
      <c r="N33558" s="120"/>
      <c r="U33558" s="121"/>
      <c r="V33558" s="122"/>
      <c r="W33558" s="123"/>
      <c r="AC33558" s="123"/>
    </row>
    <row r="33559" spans="5:29" s="2" customFormat="1">
      <c r="E33559" s="120"/>
      <c r="M33559" s="120"/>
      <c r="N33559" s="120"/>
      <c r="U33559" s="121"/>
      <c r="V33559" s="122"/>
      <c r="W33559" s="123"/>
      <c r="AC33559" s="123"/>
    </row>
    <row r="33560" spans="5:29" s="2" customFormat="1">
      <c r="E33560" s="120"/>
      <c r="M33560" s="120"/>
      <c r="N33560" s="120"/>
      <c r="U33560" s="121"/>
      <c r="V33560" s="122"/>
      <c r="W33560" s="123"/>
      <c r="AC33560" s="123"/>
    </row>
    <row r="33561" spans="5:29" s="2" customFormat="1">
      <c r="E33561" s="120"/>
      <c r="M33561" s="120"/>
      <c r="N33561" s="120"/>
      <c r="U33561" s="121"/>
      <c r="V33561" s="122"/>
      <c r="W33561" s="123"/>
      <c r="AC33561" s="123"/>
    </row>
    <row r="33562" spans="5:29" s="2" customFormat="1">
      <c r="E33562" s="120"/>
      <c r="M33562" s="120"/>
      <c r="N33562" s="120"/>
      <c r="U33562" s="121"/>
      <c r="V33562" s="122"/>
      <c r="W33562" s="123"/>
      <c r="AC33562" s="123"/>
    </row>
    <row r="33563" spans="5:29" s="2" customFormat="1">
      <c r="E33563" s="120"/>
      <c r="M33563" s="120"/>
      <c r="N33563" s="120"/>
      <c r="U33563" s="121"/>
      <c r="V33563" s="122"/>
      <c r="W33563" s="123"/>
      <c r="AC33563" s="123"/>
    </row>
    <row r="33564" spans="5:29" s="2" customFormat="1">
      <c r="E33564" s="120"/>
      <c r="M33564" s="120"/>
      <c r="N33564" s="120"/>
      <c r="U33564" s="121"/>
      <c r="V33564" s="122"/>
      <c r="W33564" s="123"/>
      <c r="AC33564" s="123"/>
    </row>
    <row r="33565" spans="5:29" s="2" customFormat="1">
      <c r="E33565" s="120"/>
      <c r="M33565" s="120"/>
      <c r="N33565" s="120"/>
      <c r="U33565" s="121"/>
      <c r="V33565" s="122"/>
      <c r="W33565" s="123"/>
      <c r="AC33565" s="123"/>
    </row>
    <row r="33566" spans="5:29" s="2" customFormat="1">
      <c r="E33566" s="120"/>
      <c r="M33566" s="120"/>
      <c r="N33566" s="120"/>
      <c r="U33566" s="121"/>
      <c r="V33566" s="122"/>
      <c r="W33566" s="123"/>
      <c r="AC33566" s="123"/>
    </row>
    <row r="33567" spans="5:29" s="2" customFormat="1">
      <c r="E33567" s="120"/>
      <c r="M33567" s="120"/>
      <c r="N33567" s="120"/>
      <c r="U33567" s="121"/>
      <c r="V33567" s="122"/>
      <c r="W33567" s="123"/>
      <c r="AC33567" s="123"/>
    </row>
    <row r="33568" spans="5:29" s="2" customFormat="1">
      <c r="E33568" s="120"/>
      <c r="M33568" s="120"/>
      <c r="N33568" s="120"/>
      <c r="U33568" s="121"/>
      <c r="V33568" s="122"/>
      <c r="W33568" s="123"/>
      <c r="AC33568" s="123"/>
    </row>
    <row r="33569" spans="5:29" s="2" customFormat="1">
      <c r="E33569" s="120"/>
      <c r="M33569" s="120"/>
      <c r="N33569" s="120"/>
      <c r="U33569" s="121"/>
      <c r="V33569" s="122"/>
      <c r="W33569" s="123"/>
      <c r="AC33569" s="123"/>
    </row>
    <row r="33570" spans="5:29" s="2" customFormat="1">
      <c r="E33570" s="120"/>
      <c r="M33570" s="120"/>
      <c r="N33570" s="120"/>
      <c r="U33570" s="121"/>
      <c r="V33570" s="122"/>
      <c r="W33570" s="123"/>
      <c r="AC33570" s="123"/>
    </row>
    <row r="33571" spans="5:29" s="2" customFormat="1">
      <c r="E33571" s="120"/>
      <c r="M33571" s="120"/>
      <c r="N33571" s="120"/>
      <c r="U33571" s="121"/>
      <c r="V33571" s="122"/>
      <c r="W33571" s="123"/>
      <c r="AC33571" s="123"/>
    </row>
    <row r="33572" spans="5:29" s="2" customFormat="1">
      <c r="E33572" s="120"/>
      <c r="M33572" s="120"/>
      <c r="N33572" s="120"/>
      <c r="U33572" s="121"/>
      <c r="V33572" s="122"/>
      <c r="W33572" s="123"/>
      <c r="AC33572" s="123"/>
    </row>
    <row r="33573" spans="5:29" s="2" customFormat="1">
      <c r="E33573" s="120"/>
      <c r="M33573" s="120"/>
      <c r="N33573" s="120"/>
      <c r="U33573" s="121"/>
      <c r="V33573" s="122"/>
      <c r="W33573" s="123"/>
      <c r="AC33573" s="123"/>
    </row>
    <row r="33574" spans="5:29" s="2" customFormat="1">
      <c r="E33574" s="120"/>
      <c r="M33574" s="120"/>
      <c r="N33574" s="120"/>
      <c r="U33574" s="121"/>
      <c r="V33574" s="122"/>
      <c r="W33574" s="123"/>
      <c r="AC33574" s="123"/>
    </row>
    <row r="33575" spans="5:29" s="2" customFormat="1">
      <c r="E33575" s="120"/>
      <c r="M33575" s="120"/>
      <c r="N33575" s="120"/>
      <c r="U33575" s="121"/>
      <c r="V33575" s="122"/>
      <c r="W33575" s="123"/>
      <c r="AC33575" s="123"/>
    </row>
    <row r="33576" spans="5:29" s="2" customFormat="1">
      <c r="E33576" s="120"/>
      <c r="M33576" s="120"/>
      <c r="N33576" s="120"/>
      <c r="U33576" s="121"/>
      <c r="V33576" s="122"/>
      <c r="W33576" s="123"/>
      <c r="AC33576" s="123"/>
    </row>
    <row r="33577" spans="5:29" s="2" customFormat="1">
      <c r="E33577" s="120"/>
      <c r="M33577" s="120"/>
      <c r="N33577" s="120"/>
      <c r="U33577" s="121"/>
      <c r="V33577" s="122"/>
      <c r="W33577" s="123"/>
      <c r="AC33577" s="123"/>
    </row>
    <row r="33578" spans="5:29" s="2" customFormat="1">
      <c r="E33578" s="120"/>
      <c r="M33578" s="120"/>
      <c r="N33578" s="120"/>
      <c r="U33578" s="121"/>
      <c r="V33578" s="122"/>
      <c r="W33578" s="123"/>
      <c r="AC33578" s="123"/>
    </row>
    <row r="33579" spans="5:29" s="2" customFormat="1">
      <c r="E33579" s="120"/>
      <c r="M33579" s="120"/>
      <c r="N33579" s="120"/>
      <c r="U33579" s="121"/>
      <c r="V33579" s="122"/>
      <c r="W33579" s="123"/>
      <c r="AC33579" s="123"/>
    </row>
    <row r="33580" spans="5:29" s="2" customFormat="1">
      <c r="E33580" s="120"/>
      <c r="M33580" s="120"/>
      <c r="N33580" s="120"/>
      <c r="U33580" s="121"/>
      <c r="V33580" s="122"/>
      <c r="W33580" s="123"/>
      <c r="AC33580" s="123"/>
    </row>
    <row r="33581" spans="5:29" s="2" customFormat="1">
      <c r="E33581" s="120"/>
      <c r="M33581" s="120"/>
      <c r="N33581" s="120"/>
      <c r="U33581" s="121"/>
      <c r="V33581" s="122"/>
      <c r="W33581" s="123"/>
      <c r="AC33581" s="123"/>
    </row>
    <row r="33582" spans="5:29" s="2" customFormat="1">
      <c r="E33582" s="120"/>
      <c r="M33582" s="120"/>
      <c r="N33582" s="120"/>
      <c r="U33582" s="121"/>
      <c r="V33582" s="122"/>
      <c r="W33582" s="123"/>
      <c r="AC33582" s="123"/>
    </row>
    <row r="33583" spans="5:29" s="2" customFormat="1">
      <c r="E33583" s="120"/>
      <c r="M33583" s="120"/>
      <c r="N33583" s="120"/>
      <c r="U33583" s="121"/>
      <c r="V33583" s="122"/>
      <c r="W33583" s="123"/>
      <c r="AC33583" s="123"/>
    </row>
    <row r="33584" spans="5:29" s="2" customFormat="1">
      <c r="E33584" s="120"/>
      <c r="M33584" s="120"/>
      <c r="N33584" s="120"/>
      <c r="U33584" s="121"/>
      <c r="V33584" s="122"/>
      <c r="W33584" s="123"/>
      <c r="AC33584" s="123"/>
    </row>
    <row r="33585" spans="5:29" s="2" customFormat="1">
      <c r="E33585" s="120"/>
      <c r="M33585" s="120"/>
      <c r="N33585" s="120"/>
      <c r="U33585" s="121"/>
      <c r="V33585" s="122"/>
      <c r="W33585" s="123"/>
      <c r="AC33585" s="123"/>
    </row>
    <row r="33586" spans="5:29" s="2" customFormat="1">
      <c r="E33586" s="120"/>
      <c r="M33586" s="120"/>
      <c r="N33586" s="120"/>
      <c r="U33586" s="121"/>
      <c r="V33586" s="122"/>
      <c r="W33586" s="123"/>
      <c r="AC33586" s="123"/>
    </row>
    <row r="33587" spans="5:29" s="2" customFormat="1">
      <c r="E33587" s="120"/>
      <c r="M33587" s="120"/>
      <c r="N33587" s="120"/>
      <c r="U33587" s="121"/>
      <c r="V33587" s="122"/>
      <c r="W33587" s="123"/>
      <c r="AC33587" s="123"/>
    </row>
    <row r="33588" spans="5:29" s="2" customFormat="1">
      <c r="E33588" s="120"/>
      <c r="M33588" s="120"/>
      <c r="N33588" s="120"/>
      <c r="U33588" s="121"/>
      <c r="V33588" s="122"/>
      <c r="W33588" s="123"/>
      <c r="AC33588" s="123"/>
    </row>
    <row r="33589" spans="5:29" s="2" customFormat="1">
      <c r="E33589" s="120"/>
      <c r="M33589" s="120"/>
      <c r="N33589" s="120"/>
      <c r="U33589" s="121"/>
      <c r="V33589" s="122"/>
      <c r="W33589" s="123"/>
      <c r="AC33589" s="123"/>
    </row>
    <row r="33590" spans="5:29" s="2" customFormat="1">
      <c r="E33590" s="120"/>
      <c r="M33590" s="120"/>
      <c r="N33590" s="120"/>
      <c r="U33590" s="121"/>
      <c r="V33590" s="122"/>
      <c r="W33590" s="123"/>
      <c r="AC33590" s="123"/>
    </row>
    <row r="33591" spans="5:29" s="2" customFormat="1">
      <c r="E33591" s="120"/>
      <c r="M33591" s="120"/>
      <c r="N33591" s="120"/>
      <c r="U33591" s="121"/>
      <c r="V33591" s="122"/>
      <c r="W33591" s="123"/>
      <c r="AC33591" s="123"/>
    </row>
    <row r="33592" spans="5:29" s="2" customFormat="1">
      <c r="E33592" s="120"/>
      <c r="M33592" s="120"/>
      <c r="N33592" s="120"/>
      <c r="U33592" s="121"/>
      <c r="V33592" s="122"/>
      <c r="W33592" s="123"/>
      <c r="AC33592" s="123"/>
    </row>
    <row r="33593" spans="5:29" s="2" customFormat="1">
      <c r="E33593" s="120"/>
      <c r="M33593" s="120"/>
      <c r="N33593" s="120"/>
      <c r="U33593" s="121"/>
      <c r="V33593" s="122"/>
      <c r="W33593" s="123"/>
      <c r="AC33593" s="123"/>
    </row>
    <row r="33594" spans="5:29" s="2" customFormat="1">
      <c r="E33594" s="120"/>
      <c r="M33594" s="120"/>
      <c r="N33594" s="120"/>
      <c r="U33594" s="121"/>
      <c r="V33594" s="122"/>
      <c r="W33594" s="123"/>
      <c r="AC33594" s="123"/>
    </row>
    <row r="33595" spans="5:29" s="2" customFormat="1">
      <c r="E33595" s="120"/>
      <c r="M33595" s="120"/>
      <c r="N33595" s="120"/>
      <c r="U33595" s="121"/>
      <c r="V33595" s="122"/>
      <c r="W33595" s="123"/>
      <c r="AC33595" s="123"/>
    </row>
    <row r="33596" spans="5:29" s="2" customFormat="1">
      <c r="E33596" s="120"/>
      <c r="M33596" s="120"/>
      <c r="N33596" s="120"/>
      <c r="U33596" s="121"/>
      <c r="V33596" s="122"/>
      <c r="W33596" s="123"/>
      <c r="AC33596" s="123"/>
    </row>
    <row r="33597" spans="5:29" s="2" customFormat="1">
      <c r="E33597" s="120"/>
      <c r="M33597" s="120"/>
      <c r="N33597" s="120"/>
      <c r="U33597" s="121"/>
      <c r="V33597" s="122"/>
      <c r="W33597" s="123"/>
      <c r="AC33597" s="123"/>
    </row>
    <row r="33598" spans="5:29" s="2" customFormat="1">
      <c r="E33598" s="120"/>
      <c r="M33598" s="120"/>
      <c r="N33598" s="120"/>
      <c r="U33598" s="121"/>
      <c r="V33598" s="122"/>
      <c r="W33598" s="123"/>
      <c r="AC33598" s="123"/>
    </row>
    <row r="33599" spans="5:29" s="2" customFormat="1">
      <c r="E33599" s="120"/>
      <c r="M33599" s="120"/>
      <c r="N33599" s="120"/>
      <c r="U33599" s="121"/>
      <c r="V33599" s="122"/>
      <c r="W33599" s="123"/>
      <c r="AC33599" s="123"/>
    </row>
    <row r="33600" spans="5:29" s="2" customFormat="1">
      <c r="E33600" s="120"/>
      <c r="M33600" s="120"/>
      <c r="N33600" s="120"/>
      <c r="U33600" s="121"/>
      <c r="V33600" s="122"/>
      <c r="W33600" s="123"/>
      <c r="AC33600" s="123"/>
    </row>
    <row r="33601" spans="5:29" s="2" customFormat="1">
      <c r="E33601" s="120"/>
      <c r="M33601" s="120"/>
      <c r="N33601" s="120"/>
      <c r="U33601" s="121"/>
      <c r="V33601" s="122"/>
      <c r="W33601" s="123"/>
      <c r="AC33601" s="123"/>
    </row>
    <row r="33602" spans="5:29" s="2" customFormat="1">
      <c r="E33602" s="120"/>
      <c r="M33602" s="120"/>
      <c r="N33602" s="120"/>
      <c r="U33602" s="121"/>
      <c r="V33602" s="122"/>
      <c r="W33602" s="123"/>
      <c r="AC33602" s="123"/>
    </row>
    <row r="33603" spans="5:29" s="2" customFormat="1">
      <c r="E33603" s="120"/>
      <c r="M33603" s="120"/>
      <c r="N33603" s="120"/>
      <c r="U33603" s="121"/>
      <c r="V33603" s="122"/>
      <c r="W33603" s="123"/>
      <c r="AC33603" s="123"/>
    </row>
    <row r="33604" spans="5:29" s="2" customFormat="1">
      <c r="E33604" s="120"/>
      <c r="M33604" s="120"/>
      <c r="N33604" s="120"/>
      <c r="U33604" s="121"/>
      <c r="V33604" s="122"/>
      <c r="W33604" s="123"/>
      <c r="AC33604" s="123"/>
    </row>
    <row r="33605" spans="5:29" s="2" customFormat="1">
      <c r="E33605" s="120"/>
      <c r="M33605" s="120"/>
      <c r="N33605" s="120"/>
      <c r="U33605" s="121"/>
      <c r="V33605" s="122"/>
      <c r="W33605" s="123"/>
      <c r="AC33605" s="123"/>
    </row>
    <row r="33606" spans="5:29" s="2" customFormat="1">
      <c r="E33606" s="120"/>
      <c r="M33606" s="120"/>
      <c r="N33606" s="120"/>
      <c r="U33606" s="121"/>
      <c r="V33606" s="122"/>
      <c r="W33606" s="123"/>
      <c r="AC33606" s="123"/>
    </row>
    <row r="33607" spans="5:29" s="2" customFormat="1">
      <c r="E33607" s="120"/>
      <c r="M33607" s="120"/>
      <c r="N33607" s="120"/>
      <c r="U33607" s="121"/>
      <c r="V33607" s="122"/>
      <c r="W33607" s="123"/>
      <c r="AC33607" s="123"/>
    </row>
    <row r="33608" spans="5:29" s="2" customFormat="1">
      <c r="E33608" s="120"/>
      <c r="M33608" s="120"/>
      <c r="N33608" s="120"/>
      <c r="U33608" s="121"/>
      <c r="V33608" s="122"/>
      <c r="W33608" s="123"/>
      <c r="AC33608" s="123"/>
    </row>
    <row r="33609" spans="5:29" s="2" customFormat="1">
      <c r="E33609" s="120"/>
      <c r="M33609" s="120"/>
      <c r="N33609" s="120"/>
      <c r="U33609" s="121"/>
      <c r="V33609" s="122"/>
      <c r="W33609" s="123"/>
      <c r="AC33609" s="123"/>
    </row>
    <row r="33610" spans="5:29" s="2" customFormat="1">
      <c r="E33610" s="120"/>
      <c r="M33610" s="120"/>
      <c r="N33610" s="120"/>
      <c r="U33610" s="121"/>
      <c r="V33610" s="122"/>
      <c r="W33610" s="123"/>
      <c r="AC33610" s="123"/>
    </row>
    <row r="33611" spans="5:29" s="2" customFormat="1">
      <c r="E33611" s="120"/>
      <c r="M33611" s="120"/>
      <c r="N33611" s="120"/>
      <c r="U33611" s="121"/>
      <c r="V33611" s="122"/>
      <c r="W33611" s="123"/>
      <c r="AC33611" s="123"/>
    </row>
    <row r="33612" spans="5:29" s="2" customFormat="1">
      <c r="E33612" s="120"/>
      <c r="M33612" s="120"/>
      <c r="N33612" s="120"/>
      <c r="U33612" s="121"/>
      <c r="V33612" s="122"/>
      <c r="W33612" s="123"/>
      <c r="AC33612" s="123"/>
    </row>
    <row r="33613" spans="5:29" s="2" customFormat="1">
      <c r="E33613" s="120"/>
      <c r="M33613" s="120"/>
      <c r="N33613" s="120"/>
      <c r="U33613" s="121"/>
      <c r="V33613" s="122"/>
      <c r="W33613" s="123"/>
      <c r="AC33613" s="123"/>
    </row>
    <row r="33614" spans="5:29" s="2" customFormat="1">
      <c r="E33614" s="120"/>
      <c r="M33614" s="120"/>
      <c r="N33614" s="120"/>
      <c r="U33614" s="121"/>
      <c r="V33614" s="122"/>
      <c r="W33614" s="123"/>
      <c r="AC33614" s="123"/>
    </row>
    <row r="33615" spans="5:29" s="2" customFormat="1">
      <c r="E33615" s="120"/>
      <c r="M33615" s="120"/>
      <c r="N33615" s="120"/>
      <c r="U33615" s="121"/>
      <c r="V33615" s="122"/>
      <c r="W33615" s="123"/>
      <c r="AC33615" s="123"/>
    </row>
    <row r="33616" spans="5:29" s="2" customFormat="1">
      <c r="E33616" s="120"/>
      <c r="M33616" s="120"/>
      <c r="N33616" s="120"/>
      <c r="U33616" s="121"/>
      <c r="V33616" s="122"/>
      <c r="W33616" s="123"/>
      <c r="AC33616" s="123"/>
    </row>
    <row r="33617" spans="5:29" s="2" customFormat="1">
      <c r="E33617" s="120"/>
      <c r="M33617" s="120"/>
      <c r="N33617" s="120"/>
      <c r="U33617" s="121"/>
      <c r="V33617" s="122"/>
      <c r="W33617" s="123"/>
      <c r="AC33617" s="123"/>
    </row>
    <row r="33618" spans="5:29" s="2" customFormat="1">
      <c r="E33618" s="120"/>
      <c r="M33618" s="120"/>
      <c r="N33618" s="120"/>
      <c r="U33618" s="121"/>
      <c r="V33618" s="122"/>
      <c r="W33618" s="123"/>
      <c r="AC33618" s="123"/>
    </row>
    <row r="33619" spans="5:29" s="2" customFormat="1">
      <c r="E33619" s="120"/>
      <c r="M33619" s="120"/>
      <c r="N33619" s="120"/>
      <c r="U33619" s="121"/>
      <c r="V33619" s="122"/>
      <c r="W33619" s="123"/>
      <c r="AC33619" s="123"/>
    </row>
    <row r="33620" spans="5:29" s="2" customFormat="1">
      <c r="E33620" s="120"/>
      <c r="M33620" s="120"/>
      <c r="N33620" s="120"/>
      <c r="U33620" s="121"/>
      <c r="V33620" s="122"/>
      <c r="W33620" s="123"/>
      <c r="AC33620" s="123"/>
    </row>
    <row r="33621" spans="5:29" s="2" customFormat="1">
      <c r="E33621" s="120"/>
      <c r="M33621" s="120"/>
      <c r="N33621" s="120"/>
      <c r="U33621" s="121"/>
      <c r="V33621" s="122"/>
      <c r="W33621" s="123"/>
      <c r="AC33621" s="123"/>
    </row>
    <row r="33622" spans="5:29" s="2" customFormat="1">
      <c r="E33622" s="120"/>
      <c r="M33622" s="120"/>
      <c r="N33622" s="120"/>
      <c r="U33622" s="121"/>
      <c r="V33622" s="122"/>
      <c r="W33622" s="123"/>
      <c r="AC33622" s="123"/>
    </row>
    <row r="33623" spans="5:29" s="2" customFormat="1">
      <c r="E33623" s="120"/>
      <c r="M33623" s="120"/>
      <c r="N33623" s="120"/>
      <c r="U33623" s="121"/>
      <c r="V33623" s="122"/>
      <c r="W33623" s="123"/>
      <c r="AC33623" s="123"/>
    </row>
    <row r="33624" spans="5:29" s="2" customFormat="1">
      <c r="E33624" s="120"/>
      <c r="M33624" s="120"/>
      <c r="N33624" s="120"/>
      <c r="U33624" s="121"/>
      <c r="V33624" s="122"/>
      <c r="W33624" s="123"/>
      <c r="AC33624" s="123"/>
    </row>
    <row r="33625" spans="5:29" s="2" customFormat="1">
      <c r="E33625" s="120"/>
      <c r="M33625" s="120"/>
      <c r="N33625" s="120"/>
      <c r="U33625" s="121"/>
      <c r="V33625" s="122"/>
      <c r="W33625" s="123"/>
      <c r="AC33625" s="123"/>
    </row>
    <row r="33626" spans="5:29" s="2" customFormat="1">
      <c r="E33626" s="120"/>
      <c r="M33626" s="120"/>
      <c r="N33626" s="120"/>
      <c r="U33626" s="121"/>
      <c r="V33626" s="122"/>
      <c r="W33626" s="123"/>
      <c r="AC33626" s="123"/>
    </row>
    <row r="33627" spans="5:29" s="2" customFormat="1">
      <c r="E33627" s="120"/>
      <c r="M33627" s="120"/>
      <c r="N33627" s="120"/>
      <c r="U33627" s="121"/>
      <c r="V33627" s="122"/>
      <c r="W33627" s="123"/>
      <c r="AC33627" s="123"/>
    </row>
    <row r="33628" spans="5:29" s="2" customFormat="1">
      <c r="E33628" s="120"/>
      <c r="M33628" s="120"/>
      <c r="N33628" s="120"/>
      <c r="U33628" s="121"/>
      <c r="V33628" s="122"/>
      <c r="W33628" s="123"/>
      <c r="AC33628" s="123"/>
    </row>
    <row r="33629" spans="5:29" s="2" customFormat="1">
      <c r="E33629" s="120"/>
      <c r="M33629" s="120"/>
      <c r="N33629" s="120"/>
      <c r="U33629" s="121"/>
      <c r="V33629" s="122"/>
      <c r="W33629" s="123"/>
      <c r="AC33629" s="123"/>
    </row>
    <row r="33630" spans="5:29" s="2" customFormat="1">
      <c r="E33630" s="120"/>
      <c r="M33630" s="120"/>
      <c r="N33630" s="120"/>
      <c r="U33630" s="121"/>
      <c r="V33630" s="122"/>
      <c r="W33630" s="123"/>
      <c r="AC33630" s="123"/>
    </row>
    <row r="33631" spans="5:29" s="2" customFormat="1">
      <c r="E33631" s="120"/>
      <c r="M33631" s="120"/>
      <c r="N33631" s="120"/>
      <c r="U33631" s="121"/>
      <c r="V33631" s="122"/>
      <c r="W33631" s="123"/>
      <c r="AC33631" s="123"/>
    </row>
    <row r="33632" spans="5:29" s="2" customFormat="1">
      <c r="E33632" s="120"/>
      <c r="M33632" s="120"/>
      <c r="N33632" s="120"/>
      <c r="U33632" s="121"/>
      <c r="V33632" s="122"/>
      <c r="W33632" s="123"/>
      <c r="AC33632" s="123"/>
    </row>
    <row r="33633" spans="5:29" s="2" customFormat="1">
      <c r="E33633" s="120"/>
      <c r="M33633" s="120"/>
      <c r="N33633" s="120"/>
      <c r="U33633" s="121"/>
      <c r="V33633" s="122"/>
      <c r="W33633" s="123"/>
      <c r="AC33633" s="123"/>
    </row>
    <row r="33634" spans="5:29" s="2" customFormat="1">
      <c r="E33634" s="120"/>
      <c r="M33634" s="120"/>
      <c r="N33634" s="120"/>
      <c r="U33634" s="121"/>
      <c r="V33634" s="122"/>
      <c r="W33634" s="123"/>
      <c r="AC33634" s="123"/>
    </row>
    <row r="33635" spans="5:29" s="2" customFormat="1">
      <c r="E33635" s="120"/>
      <c r="M33635" s="120"/>
      <c r="N33635" s="120"/>
      <c r="U33635" s="121"/>
      <c r="V33635" s="122"/>
      <c r="W33635" s="123"/>
      <c r="AC33635" s="123"/>
    </row>
    <row r="33636" spans="5:29" s="2" customFormat="1">
      <c r="E33636" s="120"/>
      <c r="M33636" s="120"/>
      <c r="N33636" s="120"/>
      <c r="U33636" s="121"/>
      <c r="V33636" s="122"/>
      <c r="W33636" s="123"/>
      <c r="AC33636" s="123"/>
    </row>
    <row r="33637" spans="5:29" s="2" customFormat="1">
      <c r="E33637" s="120"/>
      <c r="M33637" s="120"/>
      <c r="N33637" s="120"/>
      <c r="U33637" s="121"/>
      <c r="V33637" s="122"/>
      <c r="W33637" s="123"/>
      <c r="AC33637" s="123"/>
    </row>
    <row r="33638" spans="5:29" s="2" customFormat="1">
      <c r="E33638" s="120"/>
      <c r="M33638" s="120"/>
      <c r="N33638" s="120"/>
      <c r="U33638" s="121"/>
      <c r="V33638" s="122"/>
      <c r="W33638" s="123"/>
      <c r="AC33638" s="123"/>
    </row>
    <row r="33639" spans="5:29" s="2" customFormat="1">
      <c r="E33639" s="120"/>
      <c r="M33639" s="120"/>
      <c r="N33639" s="120"/>
      <c r="U33639" s="121"/>
      <c r="V33639" s="122"/>
      <c r="W33639" s="123"/>
      <c r="AC33639" s="123"/>
    </row>
    <row r="33640" spans="5:29" s="2" customFormat="1">
      <c r="E33640" s="120"/>
      <c r="M33640" s="120"/>
      <c r="N33640" s="120"/>
      <c r="U33640" s="121"/>
      <c r="V33640" s="122"/>
      <c r="W33640" s="123"/>
      <c r="AC33640" s="123"/>
    </row>
    <row r="33641" spans="5:29" s="2" customFormat="1">
      <c r="E33641" s="120"/>
      <c r="M33641" s="120"/>
      <c r="N33641" s="120"/>
      <c r="U33641" s="121"/>
      <c r="V33641" s="122"/>
      <c r="W33641" s="123"/>
      <c r="AC33641" s="123"/>
    </row>
    <row r="33642" spans="5:29" s="2" customFormat="1">
      <c r="E33642" s="120"/>
      <c r="M33642" s="120"/>
      <c r="N33642" s="120"/>
      <c r="U33642" s="121"/>
      <c r="V33642" s="122"/>
      <c r="W33642" s="123"/>
      <c r="AC33642" s="123"/>
    </row>
    <row r="33643" spans="5:29" s="2" customFormat="1">
      <c r="E33643" s="120"/>
      <c r="M33643" s="120"/>
      <c r="N33643" s="120"/>
      <c r="U33643" s="121"/>
      <c r="V33643" s="122"/>
      <c r="W33643" s="123"/>
      <c r="AC33643" s="123"/>
    </row>
    <row r="33644" spans="5:29" s="2" customFormat="1">
      <c r="E33644" s="120"/>
      <c r="M33644" s="120"/>
      <c r="N33644" s="120"/>
      <c r="U33644" s="121"/>
      <c r="V33644" s="122"/>
      <c r="W33644" s="123"/>
      <c r="AC33644" s="123"/>
    </row>
    <row r="33645" spans="5:29" s="2" customFormat="1">
      <c r="E33645" s="120"/>
      <c r="M33645" s="120"/>
      <c r="N33645" s="120"/>
      <c r="U33645" s="121"/>
      <c r="V33645" s="122"/>
      <c r="W33645" s="123"/>
      <c r="AC33645" s="123"/>
    </row>
    <row r="33646" spans="5:29" s="2" customFormat="1">
      <c r="E33646" s="120"/>
      <c r="M33646" s="120"/>
      <c r="N33646" s="120"/>
      <c r="U33646" s="121"/>
      <c r="V33646" s="122"/>
      <c r="W33646" s="123"/>
      <c r="AC33646" s="123"/>
    </row>
    <row r="33647" spans="5:29" s="2" customFormat="1">
      <c r="E33647" s="120"/>
      <c r="M33647" s="120"/>
      <c r="N33647" s="120"/>
      <c r="U33647" s="121"/>
      <c r="V33647" s="122"/>
      <c r="W33647" s="123"/>
      <c r="AC33647" s="123"/>
    </row>
    <row r="33648" spans="5:29" s="2" customFormat="1">
      <c r="E33648" s="120"/>
      <c r="M33648" s="120"/>
      <c r="N33648" s="120"/>
      <c r="U33648" s="121"/>
      <c r="V33648" s="122"/>
      <c r="W33648" s="123"/>
      <c r="AC33648" s="123"/>
    </row>
    <row r="33649" spans="5:29" s="2" customFormat="1">
      <c r="E33649" s="120"/>
      <c r="M33649" s="120"/>
      <c r="N33649" s="120"/>
      <c r="U33649" s="121"/>
      <c r="V33649" s="122"/>
      <c r="W33649" s="123"/>
      <c r="AC33649" s="123"/>
    </row>
    <row r="33650" spans="5:29" s="2" customFormat="1">
      <c r="E33650" s="120"/>
      <c r="M33650" s="120"/>
      <c r="N33650" s="120"/>
      <c r="U33650" s="121"/>
      <c r="V33650" s="122"/>
      <c r="W33650" s="123"/>
      <c r="AC33650" s="123"/>
    </row>
    <row r="33651" spans="5:29" s="2" customFormat="1">
      <c r="E33651" s="120"/>
      <c r="M33651" s="120"/>
      <c r="N33651" s="120"/>
      <c r="U33651" s="121"/>
      <c r="V33651" s="122"/>
      <c r="W33651" s="123"/>
      <c r="AC33651" s="123"/>
    </row>
    <row r="33652" spans="5:29" s="2" customFormat="1">
      <c r="E33652" s="120"/>
      <c r="M33652" s="120"/>
      <c r="N33652" s="120"/>
      <c r="U33652" s="121"/>
      <c r="V33652" s="122"/>
      <c r="W33652" s="123"/>
      <c r="AC33652" s="123"/>
    </row>
    <row r="33653" spans="5:29" s="2" customFormat="1">
      <c r="E33653" s="120"/>
      <c r="M33653" s="120"/>
      <c r="N33653" s="120"/>
      <c r="U33653" s="121"/>
      <c r="V33653" s="122"/>
      <c r="W33653" s="123"/>
      <c r="AC33653" s="123"/>
    </row>
    <row r="33654" spans="5:29" s="2" customFormat="1">
      <c r="E33654" s="120"/>
      <c r="M33654" s="120"/>
      <c r="N33654" s="120"/>
      <c r="U33654" s="121"/>
      <c r="V33654" s="122"/>
      <c r="W33654" s="123"/>
      <c r="AC33654" s="123"/>
    </row>
    <row r="33655" spans="5:29" s="2" customFormat="1">
      <c r="E33655" s="120"/>
      <c r="M33655" s="120"/>
      <c r="N33655" s="120"/>
      <c r="U33655" s="121"/>
      <c r="V33655" s="122"/>
      <c r="W33655" s="123"/>
      <c r="AC33655" s="123"/>
    </row>
    <row r="33656" spans="5:29" s="2" customFormat="1">
      <c r="E33656" s="120"/>
      <c r="M33656" s="120"/>
      <c r="N33656" s="120"/>
      <c r="U33656" s="121"/>
      <c r="V33656" s="122"/>
      <c r="W33656" s="123"/>
      <c r="AC33656" s="123"/>
    </row>
    <row r="33657" spans="5:29" s="2" customFormat="1">
      <c r="E33657" s="120"/>
      <c r="M33657" s="120"/>
      <c r="N33657" s="120"/>
      <c r="U33657" s="121"/>
      <c r="V33657" s="122"/>
      <c r="W33657" s="123"/>
      <c r="AC33657" s="123"/>
    </row>
    <row r="33658" spans="5:29" s="2" customFormat="1">
      <c r="E33658" s="120"/>
      <c r="M33658" s="120"/>
      <c r="N33658" s="120"/>
      <c r="U33658" s="121"/>
      <c r="V33658" s="122"/>
      <c r="W33658" s="123"/>
      <c r="AC33658" s="123"/>
    </row>
    <row r="33659" spans="5:29" s="2" customFormat="1">
      <c r="E33659" s="120"/>
      <c r="M33659" s="120"/>
      <c r="N33659" s="120"/>
      <c r="U33659" s="121"/>
      <c r="V33659" s="122"/>
      <c r="W33659" s="123"/>
      <c r="AC33659" s="123"/>
    </row>
    <row r="33660" spans="5:29" s="2" customFormat="1">
      <c r="E33660" s="120"/>
      <c r="M33660" s="120"/>
      <c r="N33660" s="120"/>
      <c r="U33660" s="121"/>
      <c r="V33660" s="122"/>
      <c r="W33660" s="123"/>
      <c r="AC33660" s="123"/>
    </row>
    <row r="33661" spans="5:29" s="2" customFormat="1">
      <c r="E33661" s="120"/>
      <c r="M33661" s="120"/>
      <c r="N33661" s="120"/>
      <c r="U33661" s="121"/>
      <c r="V33661" s="122"/>
      <c r="W33661" s="123"/>
      <c r="AC33661" s="123"/>
    </row>
    <row r="33662" spans="5:29" s="2" customFormat="1">
      <c r="E33662" s="120"/>
      <c r="M33662" s="120"/>
      <c r="N33662" s="120"/>
      <c r="U33662" s="121"/>
      <c r="V33662" s="122"/>
      <c r="W33662" s="123"/>
      <c r="AC33662" s="123"/>
    </row>
    <row r="33663" spans="5:29" s="2" customFormat="1">
      <c r="E33663" s="120"/>
      <c r="M33663" s="120"/>
      <c r="N33663" s="120"/>
      <c r="U33663" s="121"/>
      <c r="V33663" s="122"/>
      <c r="W33663" s="123"/>
      <c r="AC33663" s="123"/>
    </row>
    <row r="33664" spans="5:29" s="2" customFormat="1">
      <c r="E33664" s="120"/>
      <c r="M33664" s="120"/>
      <c r="N33664" s="120"/>
      <c r="U33664" s="121"/>
      <c r="V33664" s="122"/>
      <c r="W33664" s="123"/>
      <c r="AC33664" s="123"/>
    </row>
    <row r="33665" spans="5:29" s="2" customFormat="1">
      <c r="E33665" s="120"/>
      <c r="M33665" s="120"/>
      <c r="N33665" s="120"/>
      <c r="U33665" s="121"/>
      <c r="V33665" s="122"/>
      <c r="W33665" s="123"/>
      <c r="AC33665" s="123"/>
    </row>
    <row r="33666" spans="5:29" s="2" customFormat="1">
      <c r="E33666" s="120"/>
      <c r="M33666" s="120"/>
      <c r="N33666" s="120"/>
      <c r="U33666" s="121"/>
      <c r="V33666" s="122"/>
      <c r="W33666" s="123"/>
      <c r="AC33666" s="123"/>
    </row>
    <row r="33667" spans="5:29" s="2" customFormat="1">
      <c r="E33667" s="120"/>
      <c r="M33667" s="120"/>
      <c r="N33667" s="120"/>
      <c r="U33667" s="121"/>
      <c r="V33667" s="122"/>
      <c r="W33667" s="123"/>
      <c r="AC33667" s="123"/>
    </row>
    <row r="33668" spans="5:29" s="2" customFormat="1">
      <c r="E33668" s="120"/>
      <c r="M33668" s="120"/>
      <c r="N33668" s="120"/>
      <c r="U33668" s="121"/>
      <c r="V33668" s="122"/>
      <c r="W33668" s="123"/>
      <c r="AC33668" s="123"/>
    </row>
    <row r="33669" spans="5:29" s="2" customFormat="1">
      <c r="E33669" s="120"/>
      <c r="M33669" s="120"/>
      <c r="N33669" s="120"/>
      <c r="U33669" s="121"/>
      <c r="V33669" s="122"/>
      <c r="W33669" s="123"/>
      <c r="AC33669" s="123"/>
    </row>
    <row r="33670" spans="5:29" s="2" customFormat="1">
      <c r="E33670" s="120"/>
      <c r="M33670" s="120"/>
      <c r="N33670" s="120"/>
      <c r="U33670" s="121"/>
      <c r="V33670" s="122"/>
      <c r="W33670" s="123"/>
      <c r="AC33670" s="123"/>
    </row>
    <row r="33671" spans="5:29" s="2" customFormat="1">
      <c r="E33671" s="120"/>
      <c r="M33671" s="120"/>
      <c r="N33671" s="120"/>
      <c r="U33671" s="121"/>
      <c r="V33671" s="122"/>
      <c r="W33671" s="123"/>
      <c r="AC33671" s="123"/>
    </row>
    <row r="33672" spans="5:29" s="2" customFormat="1">
      <c r="E33672" s="120"/>
      <c r="M33672" s="120"/>
      <c r="N33672" s="120"/>
      <c r="U33672" s="121"/>
      <c r="V33672" s="122"/>
      <c r="W33672" s="123"/>
      <c r="AC33672" s="123"/>
    </row>
    <row r="33673" spans="5:29" s="2" customFormat="1">
      <c r="E33673" s="120"/>
      <c r="M33673" s="120"/>
      <c r="N33673" s="120"/>
      <c r="U33673" s="121"/>
      <c r="V33673" s="122"/>
      <c r="W33673" s="123"/>
      <c r="AC33673" s="123"/>
    </row>
    <row r="33674" spans="5:29" s="2" customFormat="1">
      <c r="E33674" s="120"/>
      <c r="M33674" s="120"/>
      <c r="N33674" s="120"/>
      <c r="U33674" s="121"/>
      <c r="V33674" s="122"/>
      <c r="W33674" s="123"/>
      <c r="AC33674" s="123"/>
    </row>
    <row r="33675" spans="5:29" s="2" customFormat="1">
      <c r="E33675" s="120"/>
      <c r="M33675" s="120"/>
      <c r="N33675" s="120"/>
      <c r="U33675" s="121"/>
      <c r="V33675" s="122"/>
      <c r="W33675" s="123"/>
      <c r="AC33675" s="123"/>
    </row>
    <row r="33676" spans="5:29" s="2" customFormat="1">
      <c r="E33676" s="120"/>
      <c r="M33676" s="120"/>
      <c r="N33676" s="120"/>
      <c r="U33676" s="121"/>
      <c r="V33676" s="122"/>
      <c r="W33676" s="123"/>
      <c r="AC33676" s="123"/>
    </row>
    <row r="33677" spans="5:29" s="2" customFormat="1">
      <c r="E33677" s="120"/>
      <c r="M33677" s="120"/>
      <c r="N33677" s="120"/>
      <c r="U33677" s="121"/>
      <c r="V33677" s="122"/>
      <c r="W33677" s="123"/>
      <c r="AC33677" s="123"/>
    </row>
    <row r="33678" spans="5:29" s="2" customFormat="1">
      <c r="E33678" s="120"/>
      <c r="M33678" s="120"/>
      <c r="N33678" s="120"/>
      <c r="U33678" s="121"/>
      <c r="V33678" s="122"/>
      <c r="W33678" s="123"/>
      <c r="AC33678" s="123"/>
    </row>
    <row r="33679" spans="5:29" s="2" customFormat="1">
      <c r="E33679" s="120"/>
      <c r="M33679" s="120"/>
      <c r="N33679" s="120"/>
      <c r="U33679" s="121"/>
      <c r="V33679" s="122"/>
      <c r="W33679" s="123"/>
      <c r="AC33679" s="123"/>
    </row>
    <row r="33680" spans="5:29" s="2" customFormat="1">
      <c r="E33680" s="120"/>
      <c r="M33680" s="120"/>
      <c r="N33680" s="120"/>
      <c r="U33680" s="121"/>
      <c r="V33680" s="122"/>
      <c r="W33680" s="123"/>
      <c r="AC33680" s="123"/>
    </row>
    <row r="33681" spans="5:29" s="2" customFormat="1">
      <c r="E33681" s="120"/>
      <c r="M33681" s="120"/>
      <c r="N33681" s="120"/>
      <c r="U33681" s="121"/>
      <c r="V33681" s="122"/>
      <c r="W33681" s="123"/>
      <c r="AC33681" s="123"/>
    </row>
    <row r="33682" spans="5:29" s="2" customFormat="1">
      <c r="E33682" s="120"/>
      <c r="M33682" s="120"/>
      <c r="N33682" s="120"/>
      <c r="U33682" s="121"/>
      <c r="V33682" s="122"/>
      <c r="W33682" s="123"/>
      <c r="AC33682" s="123"/>
    </row>
    <row r="33683" spans="5:29" s="2" customFormat="1">
      <c r="E33683" s="120"/>
      <c r="M33683" s="120"/>
      <c r="N33683" s="120"/>
      <c r="U33683" s="121"/>
      <c r="V33683" s="122"/>
      <c r="W33683" s="123"/>
      <c r="AC33683" s="123"/>
    </row>
    <row r="33684" spans="5:29" s="2" customFormat="1">
      <c r="E33684" s="120"/>
      <c r="M33684" s="120"/>
      <c r="N33684" s="120"/>
      <c r="U33684" s="121"/>
      <c r="V33684" s="122"/>
      <c r="W33684" s="123"/>
      <c r="AC33684" s="123"/>
    </row>
    <row r="33685" spans="5:29" s="2" customFormat="1">
      <c r="E33685" s="120"/>
      <c r="M33685" s="120"/>
      <c r="N33685" s="120"/>
      <c r="U33685" s="121"/>
      <c r="V33685" s="122"/>
      <c r="W33685" s="123"/>
      <c r="AC33685" s="123"/>
    </row>
    <row r="33686" spans="5:29" s="2" customFormat="1">
      <c r="E33686" s="120"/>
      <c r="M33686" s="120"/>
      <c r="N33686" s="120"/>
      <c r="U33686" s="121"/>
      <c r="V33686" s="122"/>
      <c r="W33686" s="123"/>
      <c r="AC33686" s="123"/>
    </row>
    <row r="33687" spans="5:29" s="2" customFormat="1">
      <c r="E33687" s="120"/>
      <c r="M33687" s="120"/>
      <c r="N33687" s="120"/>
      <c r="U33687" s="121"/>
      <c r="V33687" s="122"/>
      <c r="W33687" s="123"/>
      <c r="AC33687" s="123"/>
    </row>
    <row r="33688" spans="5:29" s="2" customFormat="1">
      <c r="E33688" s="120"/>
      <c r="M33688" s="120"/>
      <c r="N33688" s="120"/>
      <c r="U33688" s="121"/>
      <c r="V33688" s="122"/>
      <c r="W33688" s="123"/>
      <c r="AC33688" s="123"/>
    </row>
    <row r="33689" spans="5:29" s="2" customFormat="1">
      <c r="E33689" s="120"/>
      <c r="M33689" s="120"/>
      <c r="N33689" s="120"/>
      <c r="U33689" s="121"/>
      <c r="V33689" s="122"/>
      <c r="W33689" s="123"/>
      <c r="AC33689" s="123"/>
    </row>
    <row r="33690" spans="5:29" s="2" customFormat="1">
      <c r="E33690" s="120"/>
      <c r="M33690" s="120"/>
      <c r="N33690" s="120"/>
      <c r="U33690" s="121"/>
      <c r="V33690" s="122"/>
      <c r="W33690" s="123"/>
      <c r="AC33690" s="123"/>
    </row>
    <row r="33691" spans="5:29" s="2" customFormat="1">
      <c r="E33691" s="120"/>
      <c r="M33691" s="120"/>
      <c r="N33691" s="120"/>
      <c r="U33691" s="121"/>
      <c r="V33691" s="122"/>
      <c r="W33691" s="123"/>
      <c r="AC33691" s="123"/>
    </row>
    <row r="33692" spans="5:29" s="2" customFormat="1">
      <c r="E33692" s="120"/>
      <c r="M33692" s="120"/>
      <c r="N33692" s="120"/>
      <c r="U33692" s="121"/>
      <c r="V33692" s="122"/>
      <c r="W33692" s="123"/>
      <c r="AC33692" s="123"/>
    </row>
    <row r="33693" spans="5:29" s="2" customFormat="1">
      <c r="E33693" s="120"/>
      <c r="M33693" s="120"/>
      <c r="N33693" s="120"/>
      <c r="U33693" s="121"/>
      <c r="V33693" s="122"/>
      <c r="W33693" s="123"/>
      <c r="AC33693" s="123"/>
    </row>
    <row r="33694" spans="5:29" s="2" customFormat="1">
      <c r="E33694" s="120"/>
      <c r="M33694" s="120"/>
      <c r="N33694" s="120"/>
      <c r="U33694" s="121"/>
      <c r="V33694" s="122"/>
      <c r="W33694" s="123"/>
      <c r="AC33694" s="123"/>
    </row>
    <row r="33695" spans="5:29" s="2" customFormat="1">
      <c r="E33695" s="120"/>
      <c r="M33695" s="120"/>
      <c r="N33695" s="120"/>
      <c r="U33695" s="121"/>
      <c r="V33695" s="122"/>
      <c r="W33695" s="123"/>
      <c r="AC33695" s="123"/>
    </row>
    <row r="33696" spans="5:29" s="2" customFormat="1">
      <c r="E33696" s="120"/>
      <c r="M33696" s="120"/>
      <c r="N33696" s="120"/>
      <c r="U33696" s="121"/>
      <c r="V33696" s="122"/>
      <c r="W33696" s="123"/>
      <c r="AC33696" s="123"/>
    </row>
    <row r="33697" spans="5:29" s="2" customFormat="1">
      <c r="E33697" s="120"/>
      <c r="M33697" s="120"/>
      <c r="N33697" s="120"/>
      <c r="U33697" s="121"/>
      <c r="V33697" s="122"/>
      <c r="W33697" s="123"/>
      <c r="AC33697" s="123"/>
    </row>
    <row r="33698" spans="5:29" s="2" customFormat="1">
      <c r="E33698" s="120"/>
      <c r="M33698" s="120"/>
      <c r="N33698" s="120"/>
      <c r="U33698" s="121"/>
      <c r="V33698" s="122"/>
      <c r="W33698" s="123"/>
      <c r="AC33698" s="123"/>
    </row>
    <row r="33699" spans="5:29" s="2" customFormat="1">
      <c r="E33699" s="120"/>
      <c r="M33699" s="120"/>
      <c r="N33699" s="120"/>
      <c r="U33699" s="121"/>
      <c r="V33699" s="122"/>
      <c r="W33699" s="123"/>
      <c r="AC33699" s="123"/>
    </row>
    <row r="33700" spans="5:29" s="2" customFormat="1">
      <c r="E33700" s="120"/>
      <c r="M33700" s="120"/>
      <c r="N33700" s="120"/>
      <c r="U33700" s="121"/>
      <c r="V33700" s="122"/>
      <c r="W33700" s="123"/>
      <c r="AC33700" s="123"/>
    </row>
    <row r="33701" spans="5:29" s="2" customFormat="1">
      <c r="E33701" s="120"/>
      <c r="M33701" s="120"/>
      <c r="N33701" s="120"/>
      <c r="U33701" s="121"/>
      <c r="V33701" s="122"/>
      <c r="W33701" s="123"/>
      <c r="AC33701" s="123"/>
    </row>
    <row r="33702" spans="5:29" s="2" customFormat="1">
      <c r="E33702" s="120"/>
      <c r="M33702" s="120"/>
      <c r="N33702" s="120"/>
      <c r="U33702" s="121"/>
      <c r="V33702" s="122"/>
      <c r="W33702" s="123"/>
      <c r="AC33702" s="123"/>
    </row>
    <row r="33703" spans="5:29" s="2" customFormat="1">
      <c r="E33703" s="120"/>
      <c r="M33703" s="120"/>
      <c r="N33703" s="120"/>
      <c r="U33703" s="121"/>
      <c r="V33703" s="122"/>
      <c r="W33703" s="123"/>
      <c r="AC33703" s="123"/>
    </row>
    <row r="33704" spans="5:29" s="2" customFormat="1">
      <c r="E33704" s="120"/>
      <c r="M33704" s="120"/>
      <c r="N33704" s="120"/>
      <c r="U33704" s="121"/>
      <c r="V33704" s="122"/>
      <c r="W33704" s="123"/>
      <c r="AC33704" s="123"/>
    </row>
    <row r="33705" spans="5:29" s="2" customFormat="1">
      <c r="E33705" s="120"/>
      <c r="M33705" s="120"/>
      <c r="N33705" s="120"/>
      <c r="U33705" s="121"/>
      <c r="V33705" s="122"/>
      <c r="W33705" s="123"/>
      <c r="AC33705" s="123"/>
    </row>
    <row r="33706" spans="5:29" s="2" customFormat="1">
      <c r="E33706" s="120"/>
      <c r="M33706" s="120"/>
      <c r="N33706" s="120"/>
      <c r="U33706" s="121"/>
      <c r="V33706" s="122"/>
      <c r="W33706" s="123"/>
      <c r="AC33706" s="123"/>
    </row>
    <row r="33707" spans="5:29" s="2" customFormat="1">
      <c r="E33707" s="120"/>
      <c r="M33707" s="120"/>
      <c r="N33707" s="120"/>
      <c r="U33707" s="121"/>
      <c r="V33707" s="122"/>
      <c r="W33707" s="123"/>
      <c r="AC33707" s="123"/>
    </row>
    <row r="33708" spans="5:29" s="2" customFormat="1">
      <c r="E33708" s="120"/>
      <c r="M33708" s="120"/>
      <c r="N33708" s="120"/>
      <c r="U33708" s="121"/>
      <c r="V33708" s="122"/>
      <c r="W33708" s="123"/>
      <c r="AC33708" s="123"/>
    </row>
    <row r="33709" spans="5:29" s="2" customFormat="1">
      <c r="E33709" s="120"/>
      <c r="M33709" s="120"/>
      <c r="N33709" s="120"/>
      <c r="U33709" s="121"/>
      <c r="V33709" s="122"/>
      <c r="W33709" s="123"/>
      <c r="AC33709" s="123"/>
    </row>
    <row r="33710" spans="5:29" s="2" customFormat="1">
      <c r="E33710" s="120"/>
      <c r="M33710" s="120"/>
      <c r="N33710" s="120"/>
      <c r="U33710" s="121"/>
      <c r="V33710" s="122"/>
      <c r="W33710" s="123"/>
      <c r="AC33710" s="123"/>
    </row>
    <row r="33711" spans="5:29" s="2" customFormat="1">
      <c r="E33711" s="120"/>
      <c r="M33711" s="120"/>
      <c r="N33711" s="120"/>
      <c r="U33711" s="121"/>
      <c r="V33711" s="122"/>
      <c r="W33711" s="123"/>
      <c r="AC33711" s="123"/>
    </row>
    <row r="33712" spans="5:29" s="2" customFormat="1">
      <c r="E33712" s="120"/>
      <c r="M33712" s="120"/>
      <c r="N33712" s="120"/>
      <c r="U33712" s="121"/>
      <c r="V33712" s="122"/>
      <c r="W33712" s="123"/>
      <c r="AC33712" s="123"/>
    </row>
    <row r="33713" spans="5:29" s="2" customFormat="1">
      <c r="E33713" s="120"/>
      <c r="M33713" s="120"/>
      <c r="N33713" s="120"/>
      <c r="U33713" s="121"/>
      <c r="V33713" s="122"/>
      <c r="W33713" s="123"/>
      <c r="AC33713" s="123"/>
    </row>
    <row r="33714" spans="5:29" s="2" customFormat="1">
      <c r="E33714" s="120"/>
      <c r="M33714" s="120"/>
      <c r="N33714" s="120"/>
      <c r="U33714" s="121"/>
      <c r="V33714" s="122"/>
      <c r="W33714" s="123"/>
      <c r="AC33714" s="123"/>
    </row>
    <row r="33715" spans="5:29" s="2" customFormat="1">
      <c r="E33715" s="120"/>
      <c r="M33715" s="120"/>
      <c r="N33715" s="120"/>
      <c r="U33715" s="121"/>
      <c r="V33715" s="122"/>
      <c r="W33715" s="123"/>
      <c r="AC33715" s="123"/>
    </row>
    <row r="33716" spans="5:29" s="2" customFormat="1">
      <c r="E33716" s="120"/>
      <c r="M33716" s="120"/>
      <c r="N33716" s="120"/>
      <c r="U33716" s="121"/>
      <c r="V33716" s="122"/>
      <c r="W33716" s="123"/>
      <c r="AC33716" s="123"/>
    </row>
    <row r="33717" spans="5:29" s="2" customFormat="1">
      <c r="E33717" s="120"/>
      <c r="M33717" s="120"/>
      <c r="N33717" s="120"/>
      <c r="U33717" s="121"/>
      <c r="V33717" s="122"/>
      <c r="W33717" s="123"/>
      <c r="AC33717" s="123"/>
    </row>
    <row r="33718" spans="5:29" s="2" customFormat="1">
      <c r="E33718" s="120"/>
      <c r="M33718" s="120"/>
      <c r="N33718" s="120"/>
      <c r="U33718" s="121"/>
      <c r="V33718" s="122"/>
      <c r="W33718" s="123"/>
      <c r="AC33718" s="123"/>
    </row>
    <row r="33719" spans="5:29" s="2" customFormat="1">
      <c r="E33719" s="120"/>
      <c r="M33719" s="120"/>
      <c r="N33719" s="120"/>
      <c r="U33719" s="121"/>
      <c r="V33719" s="122"/>
      <c r="W33719" s="123"/>
      <c r="AC33719" s="123"/>
    </row>
    <row r="33720" spans="5:29" s="2" customFormat="1">
      <c r="E33720" s="120"/>
      <c r="M33720" s="120"/>
      <c r="N33720" s="120"/>
      <c r="U33720" s="121"/>
      <c r="V33720" s="122"/>
      <c r="W33720" s="123"/>
      <c r="AC33720" s="123"/>
    </row>
    <row r="33721" spans="5:29" s="2" customFormat="1">
      <c r="E33721" s="120"/>
      <c r="M33721" s="120"/>
      <c r="N33721" s="120"/>
      <c r="U33721" s="121"/>
      <c r="V33721" s="122"/>
      <c r="W33721" s="123"/>
      <c r="AC33721" s="123"/>
    </row>
    <row r="33722" spans="5:29" s="2" customFormat="1">
      <c r="E33722" s="120"/>
      <c r="M33722" s="120"/>
      <c r="N33722" s="120"/>
      <c r="U33722" s="121"/>
      <c r="V33722" s="122"/>
      <c r="W33722" s="123"/>
      <c r="AC33722" s="123"/>
    </row>
    <row r="33723" spans="5:29" s="2" customFormat="1">
      <c r="E33723" s="120"/>
      <c r="M33723" s="120"/>
      <c r="N33723" s="120"/>
      <c r="U33723" s="121"/>
      <c r="V33723" s="122"/>
      <c r="W33723" s="123"/>
      <c r="AC33723" s="123"/>
    </row>
    <row r="33724" spans="5:29" s="2" customFormat="1">
      <c r="E33724" s="120"/>
      <c r="M33724" s="120"/>
      <c r="N33724" s="120"/>
      <c r="U33724" s="121"/>
      <c r="V33724" s="122"/>
      <c r="W33724" s="123"/>
      <c r="AC33724" s="123"/>
    </row>
    <row r="33725" spans="5:29" s="2" customFormat="1">
      <c r="E33725" s="120"/>
      <c r="M33725" s="120"/>
      <c r="N33725" s="120"/>
      <c r="U33725" s="121"/>
      <c r="V33725" s="122"/>
      <c r="W33725" s="123"/>
      <c r="AC33725" s="123"/>
    </row>
    <row r="33726" spans="5:29" s="2" customFormat="1">
      <c r="E33726" s="120"/>
      <c r="M33726" s="120"/>
      <c r="N33726" s="120"/>
      <c r="U33726" s="121"/>
      <c r="V33726" s="122"/>
      <c r="W33726" s="123"/>
      <c r="AC33726" s="123"/>
    </row>
    <row r="33727" spans="5:29" s="2" customFormat="1">
      <c r="E33727" s="120"/>
      <c r="M33727" s="120"/>
      <c r="N33727" s="120"/>
      <c r="U33727" s="121"/>
      <c r="V33727" s="122"/>
      <c r="W33727" s="123"/>
      <c r="AC33727" s="123"/>
    </row>
    <row r="33728" spans="5:29" s="2" customFormat="1">
      <c r="E33728" s="120"/>
      <c r="M33728" s="120"/>
      <c r="N33728" s="120"/>
      <c r="U33728" s="121"/>
      <c r="V33728" s="122"/>
      <c r="W33728" s="123"/>
      <c r="AC33728" s="123"/>
    </row>
    <row r="33729" spans="5:29" s="2" customFormat="1">
      <c r="E33729" s="120"/>
      <c r="M33729" s="120"/>
      <c r="N33729" s="120"/>
      <c r="U33729" s="121"/>
      <c r="V33729" s="122"/>
      <c r="W33729" s="123"/>
      <c r="AC33729" s="123"/>
    </row>
    <row r="33730" spans="5:29" s="2" customFormat="1">
      <c r="E33730" s="120"/>
      <c r="M33730" s="120"/>
      <c r="N33730" s="120"/>
      <c r="U33730" s="121"/>
      <c r="V33730" s="122"/>
      <c r="W33730" s="123"/>
      <c r="AC33730" s="123"/>
    </row>
    <row r="33731" spans="5:29" s="2" customFormat="1">
      <c r="E33731" s="120"/>
      <c r="M33731" s="120"/>
      <c r="N33731" s="120"/>
      <c r="U33731" s="121"/>
      <c r="V33731" s="122"/>
      <c r="W33731" s="123"/>
      <c r="AC33731" s="123"/>
    </row>
    <row r="33732" spans="5:29" s="2" customFormat="1">
      <c r="E33732" s="120"/>
      <c r="M33732" s="120"/>
      <c r="N33732" s="120"/>
      <c r="U33732" s="121"/>
      <c r="V33732" s="122"/>
      <c r="W33732" s="123"/>
      <c r="AC33732" s="123"/>
    </row>
    <row r="33733" spans="5:29" s="2" customFormat="1">
      <c r="E33733" s="120"/>
      <c r="M33733" s="120"/>
      <c r="N33733" s="120"/>
      <c r="U33733" s="121"/>
      <c r="V33733" s="122"/>
      <c r="W33733" s="123"/>
      <c r="AC33733" s="123"/>
    </row>
    <row r="33734" spans="5:29" s="2" customFormat="1">
      <c r="E33734" s="120"/>
      <c r="M33734" s="120"/>
      <c r="N33734" s="120"/>
      <c r="U33734" s="121"/>
      <c r="V33734" s="122"/>
      <c r="W33734" s="123"/>
      <c r="AC33734" s="123"/>
    </row>
    <row r="33735" spans="5:29" s="2" customFormat="1">
      <c r="E33735" s="120"/>
      <c r="M33735" s="120"/>
      <c r="N33735" s="120"/>
      <c r="U33735" s="121"/>
      <c r="V33735" s="122"/>
      <c r="W33735" s="123"/>
      <c r="AC33735" s="123"/>
    </row>
    <row r="33736" spans="5:29" s="2" customFormat="1">
      <c r="E33736" s="120"/>
      <c r="M33736" s="120"/>
      <c r="N33736" s="120"/>
      <c r="U33736" s="121"/>
      <c r="V33736" s="122"/>
      <c r="W33736" s="123"/>
      <c r="AC33736" s="123"/>
    </row>
    <row r="33737" spans="5:29" s="2" customFormat="1">
      <c r="E33737" s="120"/>
      <c r="M33737" s="120"/>
      <c r="N33737" s="120"/>
      <c r="U33737" s="121"/>
      <c r="V33737" s="122"/>
      <c r="W33737" s="123"/>
      <c r="AC33737" s="123"/>
    </row>
    <row r="33738" spans="5:29" s="2" customFormat="1">
      <c r="E33738" s="120"/>
      <c r="M33738" s="120"/>
      <c r="N33738" s="120"/>
      <c r="U33738" s="121"/>
      <c r="V33738" s="122"/>
      <c r="W33738" s="123"/>
      <c r="AC33738" s="123"/>
    </row>
    <row r="33739" spans="5:29" s="2" customFormat="1">
      <c r="E33739" s="120"/>
      <c r="M33739" s="120"/>
      <c r="N33739" s="120"/>
      <c r="U33739" s="121"/>
      <c r="V33739" s="122"/>
      <c r="W33739" s="123"/>
      <c r="AC33739" s="123"/>
    </row>
    <row r="33740" spans="5:29" s="2" customFormat="1">
      <c r="E33740" s="120"/>
      <c r="M33740" s="120"/>
      <c r="N33740" s="120"/>
      <c r="U33740" s="121"/>
      <c r="V33740" s="122"/>
      <c r="W33740" s="123"/>
      <c r="AC33740" s="123"/>
    </row>
    <row r="33741" spans="5:29" s="2" customFormat="1">
      <c r="E33741" s="120"/>
      <c r="M33741" s="120"/>
      <c r="N33741" s="120"/>
      <c r="U33741" s="121"/>
      <c r="V33741" s="122"/>
      <c r="W33741" s="123"/>
      <c r="AC33741" s="123"/>
    </row>
    <row r="33742" spans="5:29" s="2" customFormat="1">
      <c r="E33742" s="120"/>
      <c r="M33742" s="120"/>
      <c r="N33742" s="120"/>
      <c r="U33742" s="121"/>
      <c r="V33742" s="122"/>
      <c r="W33742" s="123"/>
      <c r="AC33742" s="123"/>
    </row>
    <row r="33743" spans="5:29" s="2" customFormat="1">
      <c r="E33743" s="120"/>
      <c r="M33743" s="120"/>
      <c r="N33743" s="120"/>
      <c r="U33743" s="121"/>
      <c r="V33743" s="122"/>
      <c r="W33743" s="123"/>
      <c r="AC33743" s="123"/>
    </row>
    <row r="33744" spans="5:29" s="2" customFormat="1">
      <c r="E33744" s="120"/>
      <c r="M33744" s="120"/>
      <c r="N33744" s="120"/>
      <c r="U33744" s="121"/>
      <c r="V33744" s="122"/>
      <c r="W33744" s="123"/>
      <c r="AC33744" s="123"/>
    </row>
    <row r="33745" spans="5:29" s="2" customFormat="1">
      <c r="E33745" s="120"/>
      <c r="M33745" s="120"/>
      <c r="N33745" s="120"/>
      <c r="U33745" s="121"/>
      <c r="V33745" s="122"/>
      <c r="W33745" s="123"/>
      <c r="AC33745" s="123"/>
    </row>
    <row r="33746" spans="5:29" s="2" customFormat="1">
      <c r="E33746" s="120"/>
      <c r="M33746" s="120"/>
      <c r="N33746" s="120"/>
      <c r="U33746" s="121"/>
      <c r="V33746" s="122"/>
      <c r="W33746" s="123"/>
      <c r="AC33746" s="123"/>
    </row>
    <row r="33747" spans="5:29" s="2" customFormat="1">
      <c r="E33747" s="120"/>
      <c r="M33747" s="120"/>
      <c r="N33747" s="120"/>
      <c r="U33747" s="121"/>
      <c r="V33747" s="122"/>
      <c r="W33747" s="123"/>
      <c r="AC33747" s="123"/>
    </row>
    <row r="33748" spans="5:29" s="2" customFormat="1">
      <c r="E33748" s="120"/>
      <c r="M33748" s="120"/>
      <c r="N33748" s="120"/>
      <c r="U33748" s="121"/>
      <c r="V33748" s="122"/>
      <c r="W33748" s="123"/>
      <c r="AC33748" s="123"/>
    </row>
    <row r="33749" spans="5:29" s="2" customFormat="1">
      <c r="E33749" s="120"/>
      <c r="M33749" s="120"/>
      <c r="N33749" s="120"/>
      <c r="U33749" s="121"/>
      <c r="V33749" s="122"/>
      <c r="W33749" s="123"/>
      <c r="AC33749" s="123"/>
    </row>
    <row r="33750" spans="5:29" s="2" customFormat="1">
      <c r="E33750" s="120"/>
      <c r="M33750" s="120"/>
      <c r="N33750" s="120"/>
      <c r="U33750" s="121"/>
      <c r="V33750" s="122"/>
      <c r="W33750" s="123"/>
      <c r="AC33750" s="123"/>
    </row>
    <row r="33751" spans="5:29" s="2" customFormat="1">
      <c r="E33751" s="120"/>
      <c r="M33751" s="120"/>
      <c r="N33751" s="120"/>
      <c r="U33751" s="121"/>
      <c r="V33751" s="122"/>
      <c r="W33751" s="123"/>
      <c r="AC33751" s="123"/>
    </row>
    <row r="33752" spans="5:29" s="2" customFormat="1">
      <c r="E33752" s="120"/>
      <c r="M33752" s="120"/>
      <c r="N33752" s="120"/>
      <c r="U33752" s="121"/>
      <c r="V33752" s="122"/>
      <c r="W33752" s="123"/>
      <c r="AC33752" s="123"/>
    </row>
    <row r="33753" spans="5:29" s="2" customFormat="1">
      <c r="E33753" s="120"/>
      <c r="M33753" s="120"/>
      <c r="N33753" s="120"/>
      <c r="U33753" s="121"/>
      <c r="V33753" s="122"/>
      <c r="W33753" s="123"/>
      <c r="AC33753" s="123"/>
    </row>
    <row r="33754" spans="5:29" s="2" customFormat="1">
      <c r="E33754" s="120"/>
      <c r="M33754" s="120"/>
      <c r="N33754" s="120"/>
      <c r="U33754" s="121"/>
      <c r="V33754" s="122"/>
      <c r="W33754" s="123"/>
      <c r="AC33754" s="123"/>
    </row>
    <row r="33755" spans="5:29" s="2" customFormat="1">
      <c r="E33755" s="120"/>
      <c r="M33755" s="120"/>
      <c r="N33755" s="120"/>
      <c r="U33755" s="121"/>
      <c r="V33755" s="122"/>
      <c r="W33755" s="123"/>
      <c r="AC33755" s="123"/>
    </row>
    <row r="33756" spans="5:29" s="2" customFormat="1">
      <c r="E33756" s="120"/>
      <c r="M33756" s="120"/>
      <c r="N33756" s="120"/>
      <c r="U33756" s="121"/>
      <c r="V33756" s="122"/>
      <c r="W33756" s="123"/>
      <c r="AC33756" s="123"/>
    </row>
    <row r="33757" spans="5:29" s="2" customFormat="1">
      <c r="E33757" s="120"/>
      <c r="M33757" s="120"/>
      <c r="N33757" s="120"/>
      <c r="U33757" s="121"/>
      <c r="V33757" s="122"/>
      <c r="W33757" s="123"/>
      <c r="AC33757" s="123"/>
    </row>
    <row r="33758" spans="5:29" s="2" customFormat="1">
      <c r="E33758" s="120"/>
      <c r="M33758" s="120"/>
      <c r="N33758" s="120"/>
      <c r="U33758" s="121"/>
      <c r="V33758" s="122"/>
      <c r="W33758" s="123"/>
      <c r="AC33758" s="123"/>
    </row>
    <row r="33759" spans="5:29" s="2" customFormat="1">
      <c r="E33759" s="120"/>
      <c r="M33759" s="120"/>
      <c r="N33759" s="120"/>
      <c r="U33759" s="121"/>
      <c r="V33759" s="122"/>
      <c r="W33759" s="123"/>
      <c r="AC33759" s="123"/>
    </row>
    <row r="33760" spans="5:29" s="2" customFormat="1">
      <c r="E33760" s="120"/>
      <c r="M33760" s="120"/>
      <c r="N33760" s="120"/>
      <c r="U33760" s="121"/>
      <c r="V33760" s="122"/>
      <c r="W33760" s="123"/>
      <c r="AC33760" s="123"/>
    </row>
    <row r="33761" spans="5:29" s="2" customFormat="1">
      <c r="E33761" s="120"/>
      <c r="M33761" s="120"/>
      <c r="N33761" s="120"/>
      <c r="U33761" s="121"/>
      <c r="V33761" s="122"/>
      <c r="W33761" s="123"/>
      <c r="AC33761" s="123"/>
    </row>
    <row r="33762" spans="5:29" s="2" customFormat="1">
      <c r="E33762" s="120"/>
      <c r="M33762" s="120"/>
      <c r="N33762" s="120"/>
      <c r="U33762" s="121"/>
      <c r="V33762" s="122"/>
      <c r="W33762" s="123"/>
      <c r="AC33762" s="123"/>
    </row>
    <row r="33763" spans="5:29" s="2" customFormat="1">
      <c r="E33763" s="120"/>
      <c r="M33763" s="120"/>
      <c r="N33763" s="120"/>
      <c r="U33763" s="121"/>
      <c r="V33763" s="122"/>
      <c r="W33763" s="123"/>
      <c r="AC33763" s="123"/>
    </row>
    <row r="33764" spans="5:29" s="2" customFormat="1">
      <c r="E33764" s="120"/>
      <c r="M33764" s="120"/>
      <c r="N33764" s="120"/>
      <c r="U33764" s="121"/>
      <c r="V33764" s="122"/>
      <c r="W33764" s="123"/>
      <c r="AC33764" s="123"/>
    </row>
    <row r="33765" spans="5:29" s="2" customFormat="1">
      <c r="E33765" s="120"/>
      <c r="M33765" s="120"/>
      <c r="N33765" s="120"/>
      <c r="U33765" s="121"/>
      <c r="V33765" s="122"/>
      <c r="W33765" s="123"/>
      <c r="AC33765" s="123"/>
    </row>
    <row r="33766" spans="5:29" s="2" customFormat="1">
      <c r="E33766" s="120"/>
      <c r="M33766" s="120"/>
      <c r="N33766" s="120"/>
      <c r="U33766" s="121"/>
      <c r="V33766" s="122"/>
      <c r="W33766" s="123"/>
      <c r="AC33766" s="123"/>
    </row>
    <row r="33767" spans="5:29" s="2" customFormat="1">
      <c r="E33767" s="120"/>
      <c r="M33767" s="120"/>
      <c r="N33767" s="120"/>
      <c r="U33767" s="121"/>
      <c r="V33767" s="122"/>
      <c r="W33767" s="123"/>
      <c r="AC33767" s="123"/>
    </row>
    <row r="33768" spans="5:29" s="2" customFormat="1">
      <c r="E33768" s="120"/>
      <c r="M33768" s="120"/>
      <c r="N33768" s="120"/>
      <c r="U33768" s="121"/>
      <c r="V33768" s="122"/>
      <c r="W33768" s="123"/>
      <c r="AC33768" s="123"/>
    </row>
    <row r="33769" spans="5:29" s="2" customFormat="1">
      <c r="E33769" s="120"/>
      <c r="M33769" s="120"/>
      <c r="N33769" s="120"/>
      <c r="U33769" s="121"/>
      <c r="V33769" s="122"/>
      <c r="W33769" s="123"/>
      <c r="AC33769" s="123"/>
    </row>
    <row r="33770" spans="5:29" s="2" customFormat="1">
      <c r="E33770" s="120"/>
      <c r="M33770" s="120"/>
      <c r="N33770" s="120"/>
      <c r="U33770" s="121"/>
      <c r="V33770" s="122"/>
      <c r="W33770" s="123"/>
      <c r="AC33770" s="123"/>
    </row>
    <row r="33771" spans="5:29" s="2" customFormat="1">
      <c r="E33771" s="120"/>
      <c r="M33771" s="120"/>
      <c r="N33771" s="120"/>
      <c r="U33771" s="121"/>
      <c r="V33771" s="122"/>
      <c r="W33771" s="123"/>
      <c r="AC33771" s="123"/>
    </row>
    <row r="33772" spans="5:29" s="2" customFormat="1">
      <c r="E33772" s="120"/>
      <c r="M33772" s="120"/>
      <c r="N33772" s="120"/>
      <c r="U33772" s="121"/>
      <c r="V33772" s="122"/>
      <c r="W33772" s="123"/>
      <c r="AC33772" s="123"/>
    </row>
    <row r="33773" spans="5:29" s="2" customFormat="1">
      <c r="E33773" s="120"/>
      <c r="M33773" s="120"/>
      <c r="N33773" s="120"/>
      <c r="U33773" s="121"/>
      <c r="V33773" s="122"/>
      <c r="W33773" s="123"/>
      <c r="AC33773" s="123"/>
    </row>
    <row r="33774" spans="5:29" s="2" customFormat="1">
      <c r="E33774" s="120"/>
      <c r="M33774" s="120"/>
      <c r="N33774" s="120"/>
      <c r="U33774" s="121"/>
      <c r="V33774" s="122"/>
      <c r="W33774" s="123"/>
      <c r="AC33774" s="123"/>
    </row>
    <row r="33775" spans="5:29" s="2" customFormat="1">
      <c r="E33775" s="120"/>
      <c r="M33775" s="120"/>
      <c r="N33775" s="120"/>
      <c r="U33775" s="121"/>
      <c r="V33775" s="122"/>
      <c r="W33775" s="123"/>
      <c r="AC33775" s="123"/>
    </row>
    <row r="33776" spans="5:29" s="2" customFormat="1">
      <c r="E33776" s="120"/>
      <c r="M33776" s="120"/>
      <c r="N33776" s="120"/>
      <c r="U33776" s="121"/>
      <c r="V33776" s="122"/>
      <c r="W33776" s="123"/>
      <c r="AC33776" s="123"/>
    </row>
    <row r="33777" spans="5:29" s="2" customFormat="1">
      <c r="E33777" s="120"/>
      <c r="M33777" s="120"/>
      <c r="N33777" s="120"/>
      <c r="U33777" s="121"/>
      <c r="V33777" s="122"/>
      <c r="W33777" s="123"/>
      <c r="AC33777" s="123"/>
    </row>
    <row r="33778" spans="5:29" s="2" customFormat="1">
      <c r="E33778" s="120"/>
      <c r="M33778" s="120"/>
      <c r="N33778" s="120"/>
      <c r="U33778" s="121"/>
      <c r="V33778" s="122"/>
      <c r="W33778" s="123"/>
      <c r="AC33778" s="123"/>
    </row>
    <row r="33779" spans="5:29" s="2" customFormat="1">
      <c r="E33779" s="120"/>
      <c r="M33779" s="120"/>
      <c r="N33779" s="120"/>
      <c r="U33779" s="121"/>
      <c r="V33779" s="122"/>
      <c r="W33779" s="123"/>
      <c r="AC33779" s="123"/>
    </row>
    <row r="33780" spans="5:29" s="2" customFormat="1">
      <c r="E33780" s="120"/>
      <c r="M33780" s="120"/>
      <c r="N33780" s="120"/>
      <c r="U33780" s="121"/>
      <c r="V33780" s="122"/>
      <c r="W33780" s="123"/>
      <c r="AC33780" s="123"/>
    </row>
    <row r="33781" spans="5:29" s="2" customFormat="1">
      <c r="E33781" s="120"/>
      <c r="M33781" s="120"/>
      <c r="N33781" s="120"/>
      <c r="U33781" s="121"/>
      <c r="V33781" s="122"/>
      <c r="W33781" s="123"/>
      <c r="AC33781" s="123"/>
    </row>
    <row r="33782" spans="5:29" s="2" customFormat="1">
      <c r="E33782" s="120"/>
      <c r="M33782" s="120"/>
      <c r="N33782" s="120"/>
      <c r="U33782" s="121"/>
      <c r="V33782" s="122"/>
      <c r="W33782" s="123"/>
      <c r="AC33782" s="123"/>
    </row>
    <row r="33783" spans="5:29" s="2" customFormat="1">
      <c r="E33783" s="120"/>
      <c r="M33783" s="120"/>
      <c r="N33783" s="120"/>
      <c r="U33783" s="121"/>
      <c r="V33783" s="122"/>
      <c r="W33783" s="123"/>
      <c r="AC33783" s="123"/>
    </row>
    <row r="33784" spans="5:29" s="2" customFormat="1">
      <c r="E33784" s="120"/>
      <c r="M33784" s="120"/>
      <c r="N33784" s="120"/>
      <c r="U33784" s="121"/>
      <c r="V33784" s="122"/>
      <c r="W33784" s="123"/>
      <c r="AC33784" s="123"/>
    </row>
    <row r="33785" spans="5:29" s="2" customFormat="1">
      <c r="E33785" s="120"/>
      <c r="M33785" s="120"/>
      <c r="N33785" s="120"/>
      <c r="U33785" s="121"/>
      <c r="V33785" s="122"/>
      <c r="W33785" s="123"/>
      <c r="AC33785" s="123"/>
    </row>
    <row r="33786" spans="5:29" s="2" customFormat="1">
      <c r="E33786" s="120"/>
      <c r="M33786" s="120"/>
      <c r="N33786" s="120"/>
      <c r="U33786" s="121"/>
      <c r="V33786" s="122"/>
      <c r="W33786" s="123"/>
      <c r="AC33786" s="123"/>
    </row>
    <row r="33787" spans="5:29" s="2" customFormat="1">
      <c r="E33787" s="120"/>
      <c r="M33787" s="120"/>
      <c r="N33787" s="120"/>
      <c r="U33787" s="121"/>
      <c r="V33787" s="122"/>
      <c r="W33787" s="123"/>
      <c r="AC33787" s="123"/>
    </row>
    <row r="33788" spans="5:29" s="2" customFormat="1">
      <c r="E33788" s="120"/>
      <c r="M33788" s="120"/>
      <c r="N33788" s="120"/>
      <c r="U33788" s="121"/>
      <c r="V33788" s="122"/>
      <c r="W33788" s="123"/>
      <c r="AC33788" s="123"/>
    </row>
    <row r="33789" spans="5:29" s="2" customFormat="1">
      <c r="E33789" s="120"/>
      <c r="M33789" s="120"/>
      <c r="N33789" s="120"/>
      <c r="U33789" s="121"/>
      <c r="V33789" s="122"/>
      <c r="W33789" s="123"/>
      <c r="AC33789" s="123"/>
    </row>
    <row r="33790" spans="5:29" s="2" customFormat="1">
      <c r="E33790" s="120"/>
      <c r="M33790" s="120"/>
      <c r="N33790" s="120"/>
      <c r="U33790" s="121"/>
      <c r="V33790" s="122"/>
      <c r="W33790" s="123"/>
      <c r="AC33790" s="123"/>
    </row>
    <row r="33791" spans="5:29" s="2" customFormat="1">
      <c r="E33791" s="120"/>
      <c r="M33791" s="120"/>
      <c r="N33791" s="120"/>
      <c r="U33791" s="121"/>
      <c r="V33791" s="122"/>
      <c r="W33791" s="123"/>
      <c r="AC33791" s="123"/>
    </row>
    <row r="33792" spans="5:29" s="2" customFormat="1">
      <c r="E33792" s="120"/>
      <c r="M33792" s="120"/>
      <c r="N33792" s="120"/>
      <c r="U33792" s="121"/>
      <c r="V33792" s="122"/>
      <c r="W33792" s="123"/>
      <c r="AC33792" s="123"/>
    </row>
    <row r="33793" spans="5:29" s="2" customFormat="1">
      <c r="E33793" s="120"/>
      <c r="M33793" s="120"/>
      <c r="N33793" s="120"/>
      <c r="U33793" s="121"/>
      <c r="V33793" s="122"/>
      <c r="W33793" s="123"/>
      <c r="AC33793" s="123"/>
    </row>
    <row r="33794" spans="5:29" s="2" customFormat="1">
      <c r="E33794" s="120"/>
      <c r="M33794" s="120"/>
      <c r="N33794" s="120"/>
      <c r="U33794" s="121"/>
      <c r="V33794" s="122"/>
      <c r="W33794" s="123"/>
      <c r="AC33794" s="123"/>
    </row>
    <row r="33795" spans="5:29" s="2" customFormat="1">
      <c r="E33795" s="120"/>
      <c r="M33795" s="120"/>
      <c r="N33795" s="120"/>
      <c r="U33795" s="121"/>
      <c r="V33795" s="122"/>
      <c r="W33795" s="123"/>
      <c r="AC33795" s="123"/>
    </row>
    <row r="33796" spans="5:29" s="2" customFormat="1">
      <c r="E33796" s="120"/>
      <c r="M33796" s="120"/>
      <c r="N33796" s="120"/>
      <c r="U33796" s="121"/>
      <c r="V33796" s="122"/>
      <c r="W33796" s="123"/>
      <c r="AC33796" s="123"/>
    </row>
    <row r="33797" spans="5:29" s="2" customFormat="1">
      <c r="E33797" s="120"/>
      <c r="M33797" s="120"/>
      <c r="N33797" s="120"/>
      <c r="U33797" s="121"/>
      <c r="V33797" s="122"/>
      <c r="W33797" s="123"/>
      <c r="AC33797" s="123"/>
    </row>
    <row r="33798" spans="5:29" s="2" customFormat="1">
      <c r="E33798" s="120"/>
      <c r="M33798" s="120"/>
      <c r="N33798" s="120"/>
      <c r="U33798" s="121"/>
      <c r="V33798" s="122"/>
      <c r="W33798" s="123"/>
      <c r="AC33798" s="123"/>
    </row>
    <row r="33799" spans="5:29" s="2" customFormat="1">
      <c r="E33799" s="120"/>
      <c r="M33799" s="120"/>
      <c r="N33799" s="120"/>
      <c r="U33799" s="121"/>
      <c r="V33799" s="122"/>
      <c r="W33799" s="123"/>
      <c r="AC33799" s="123"/>
    </row>
    <row r="33800" spans="5:29" s="2" customFormat="1">
      <c r="E33800" s="120"/>
      <c r="M33800" s="120"/>
      <c r="N33800" s="120"/>
      <c r="U33800" s="121"/>
      <c r="V33800" s="122"/>
      <c r="W33800" s="123"/>
      <c r="AC33800" s="123"/>
    </row>
    <row r="33801" spans="5:29" s="2" customFormat="1">
      <c r="E33801" s="120"/>
      <c r="M33801" s="120"/>
      <c r="N33801" s="120"/>
      <c r="U33801" s="121"/>
      <c r="V33801" s="122"/>
      <c r="W33801" s="123"/>
      <c r="AC33801" s="123"/>
    </row>
    <row r="33802" spans="5:29" s="2" customFormat="1">
      <c r="E33802" s="120"/>
      <c r="M33802" s="120"/>
      <c r="N33802" s="120"/>
      <c r="U33802" s="121"/>
      <c r="V33802" s="122"/>
      <c r="W33802" s="123"/>
      <c r="AC33802" s="123"/>
    </row>
    <row r="33803" spans="5:29" s="2" customFormat="1">
      <c r="E33803" s="120"/>
      <c r="M33803" s="120"/>
      <c r="N33803" s="120"/>
      <c r="U33803" s="121"/>
      <c r="V33803" s="122"/>
      <c r="W33803" s="123"/>
      <c r="AC33803" s="123"/>
    </row>
    <row r="33804" spans="5:29" s="2" customFormat="1">
      <c r="E33804" s="120"/>
      <c r="M33804" s="120"/>
      <c r="N33804" s="120"/>
      <c r="U33804" s="121"/>
      <c r="V33804" s="122"/>
      <c r="W33804" s="123"/>
      <c r="AC33804" s="123"/>
    </row>
    <row r="33805" spans="5:29" s="2" customFormat="1">
      <c r="E33805" s="120"/>
      <c r="M33805" s="120"/>
      <c r="N33805" s="120"/>
      <c r="U33805" s="121"/>
      <c r="V33805" s="122"/>
      <c r="W33805" s="123"/>
      <c r="AC33805" s="123"/>
    </row>
    <row r="33806" spans="5:29" s="2" customFormat="1">
      <c r="E33806" s="120"/>
      <c r="M33806" s="120"/>
      <c r="N33806" s="120"/>
      <c r="U33806" s="121"/>
      <c r="V33806" s="122"/>
      <c r="W33806" s="123"/>
      <c r="AC33806" s="123"/>
    </row>
    <row r="33807" spans="5:29" s="2" customFormat="1">
      <c r="E33807" s="120"/>
      <c r="M33807" s="120"/>
      <c r="N33807" s="120"/>
      <c r="U33807" s="121"/>
      <c r="V33807" s="122"/>
      <c r="W33807" s="123"/>
      <c r="AC33807" s="123"/>
    </row>
    <row r="33808" spans="5:29" s="2" customFormat="1">
      <c r="E33808" s="120"/>
      <c r="M33808" s="120"/>
      <c r="N33808" s="120"/>
      <c r="U33808" s="121"/>
      <c r="V33808" s="122"/>
      <c r="W33808" s="123"/>
      <c r="AC33808" s="123"/>
    </row>
    <row r="33809" spans="5:29" s="2" customFormat="1">
      <c r="E33809" s="120"/>
      <c r="M33809" s="120"/>
      <c r="N33809" s="120"/>
      <c r="U33809" s="121"/>
      <c r="V33809" s="122"/>
      <c r="W33809" s="123"/>
      <c r="AC33809" s="123"/>
    </row>
    <row r="33810" spans="5:29" s="2" customFormat="1">
      <c r="E33810" s="120"/>
      <c r="M33810" s="120"/>
      <c r="N33810" s="120"/>
      <c r="U33810" s="121"/>
      <c r="V33810" s="122"/>
      <c r="W33810" s="123"/>
      <c r="AC33810" s="123"/>
    </row>
    <row r="33811" spans="5:29" s="2" customFormat="1">
      <c r="E33811" s="120"/>
      <c r="M33811" s="120"/>
      <c r="N33811" s="120"/>
      <c r="U33811" s="121"/>
      <c r="V33811" s="122"/>
      <c r="W33811" s="123"/>
      <c r="AC33811" s="123"/>
    </row>
    <row r="33812" spans="5:29" s="2" customFormat="1">
      <c r="E33812" s="120"/>
      <c r="M33812" s="120"/>
      <c r="N33812" s="120"/>
      <c r="U33812" s="121"/>
      <c r="V33812" s="122"/>
      <c r="W33812" s="123"/>
      <c r="AC33812" s="123"/>
    </row>
    <row r="33813" spans="5:29" s="2" customFormat="1">
      <c r="E33813" s="120"/>
      <c r="M33813" s="120"/>
      <c r="N33813" s="120"/>
      <c r="U33813" s="121"/>
      <c r="V33813" s="122"/>
      <c r="W33813" s="123"/>
      <c r="AC33813" s="123"/>
    </row>
    <row r="33814" spans="5:29" s="2" customFormat="1">
      <c r="E33814" s="120"/>
      <c r="M33814" s="120"/>
      <c r="N33814" s="120"/>
      <c r="U33814" s="121"/>
      <c r="V33814" s="122"/>
      <c r="W33814" s="123"/>
      <c r="AC33814" s="123"/>
    </row>
    <row r="33815" spans="5:29" s="2" customFormat="1">
      <c r="E33815" s="120"/>
      <c r="M33815" s="120"/>
      <c r="N33815" s="120"/>
      <c r="U33815" s="121"/>
      <c r="V33815" s="122"/>
      <c r="W33815" s="123"/>
      <c r="AC33815" s="123"/>
    </row>
    <row r="33816" spans="5:29" s="2" customFormat="1">
      <c r="E33816" s="120"/>
      <c r="M33816" s="120"/>
      <c r="N33816" s="120"/>
      <c r="U33816" s="121"/>
      <c r="V33816" s="122"/>
      <c r="W33816" s="123"/>
      <c r="AC33816" s="123"/>
    </row>
    <row r="33817" spans="5:29" s="2" customFormat="1">
      <c r="E33817" s="120"/>
      <c r="M33817" s="120"/>
      <c r="N33817" s="120"/>
      <c r="U33817" s="121"/>
      <c r="V33817" s="122"/>
      <c r="W33817" s="123"/>
      <c r="AC33817" s="123"/>
    </row>
    <row r="33818" spans="5:29" s="2" customFormat="1">
      <c r="E33818" s="120"/>
      <c r="M33818" s="120"/>
      <c r="N33818" s="120"/>
      <c r="U33818" s="121"/>
      <c r="V33818" s="122"/>
      <c r="W33818" s="123"/>
      <c r="AC33818" s="123"/>
    </row>
    <row r="33819" spans="5:29" s="2" customFormat="1">
      <c r="E33819" s="120"/>
      <c r="M33819" s="120"/>
      <c r="N33819" s="120"/>
      <c r="U33819" s="121"/>
      <c r="V33819" s="122"/>
      <c r="W33819" s="123"/>
      <c r="AC33819" s="123"/>
    </row>
    <row r="33820" spans="5:29" s="2" customFormat="1">
      <c r="E33820" s="120"/>
      <c r="M33820" s="120"/>
      <c r="N33820" s="120"/>
      <c r="U33820" s="121"/>
      <c r="V33820" s="122"/>
      <c r="W33820" s="123"/>
      <c r="AC33820" s="123"/>
    </row>
    <row r="33821" spans="5:29" s="2" customFormat="1">
      <c r="E33821" s="120"/>
      <c r="M33821" s="120"/>
      <c r="N33821" s="120"/>
      <c r="U33821" s="121"/>
      <c r="V33821" s="122"/>
      <c r="W33821" s="123"/>
      <c r="AC33821" s="123"/>
    </row>
    <row r="33822" spans="5:29" s="2" customFormat="1">
      <c r="E33822" s="120"/>
      <c r="M33822" s="120"/>
      <c r="N33822" s="120"/>
      <c r="U33822" s="121"/>
      <c r="V33822" s="122"/>
      <c r="W33822" s="123"/>
      <c r="AC33822" s="123"/>
    </row>
    <row r="33823" spans="5:29" s="2" customFormat="1">
      <c r="E33823" s="120"/>
      <c r="M33823" s="120"/>
      <c r="N33823" s="120"/>
      <c r="U33823" s="121"/>
      <c r="V33823" s="122"/>
      <c r="W33823" s="123"/>
      <c r="AC33823" s="123"/>
    </row>
    <row r="33824" spans="5:29" s="2" customFormat="1">
      <c r="E33824" s="120"/>
      <c r="M33824" s="120"/>
      <c r="N33824" s="120"/>
      <c r="U33824" s="121"/>
      <c r="V33824" s="122"/>
      <c r="W33824" s="123"/>
      <c r="AC33824" s="123"/>
    </row>
    <row r="33825" spans="5:29" s="2" customFormat="1">
      <c r="E33825" s="120"/>
      <c r="M33825" s="120"/>
      <c r="N33825" s="120"/>
      <c r="U33825" s="121"/>
      <c r="V33825" s="122"/>
      <c r="W33825" s="123"/>
      <c r="AC33825" s="123"/>
    </row>
    <row r="33826" spans="5:29" s="2" customFormat="1">
      <c r="E33826" s="120"/>
      <c r="M33826" s="120"/>
      <c r="N33826" s="120"/>
      <c r="U33826" s="121"/>
      <c r="V33826" s="122"/>
      <c r="W33826" s="123"/>
      <c r="AC33826" s="123"/>
    </row>
    <row r="33827" spans="5:29" s="2" customFormat="1">
      <c r="E33827" s="120"/>
      <c r="M33827" s="120"/>
      <c r="N33827" s="120"/>
      <c r="U33827" s="121"/>
      <c r="V33827" s="122"/>
      <c r="W33827" s="123"/>
      <c r="AC33827" s="123"/>
    </row>
    <row r="33828" spans="5:29" s="2" customFormat="1">
      <c r="E33828" s="120"/>
      <c r="M33828" s="120"/>
      <c r="N33828" s="120"/>
      <c r="U33828" s="121"/>
      <c r="V33828" s="122"/>
      <c r="W33828" s="123"/>
      <c r="AC33828" s="123"/>
    </row>
    <row r="33829" spans="5:29" s="2" customFormat="1">
      <c r="E33829" s="120"/>
      <c r="M33829" s="120"/>
      <c r="N33829" s="120"/>
      <c r="U33829" s="121"/>
      <c r="V33829" s="122"/>
      <c r="W33829" s="123"/>
      <c r="AC33829" s="123"/>
    </row>
    <row r="33830" spans="5:29" s="2" customFormat="1">
      <c r="E33830" s="120"/>
      <c r="M33830" s="120"/>
      <c r="N33830" s="120"/>
      <c r="U33830" s="121"/>
      <c r="V33830" s="122"/>
      <c r="W33830" s="123"/>
      <c r="AC33830" s="123"/>
    </row>
    <row r="33831" spans="5:29" s="2" customFormat="1">
      <c r="E33831" s="120"/>
      <c r="M33831" s="120"/>
      <c r="N33831" s="120"/>
      <c r="U33831" s="121"/>
      <c r="V33831" s="122"/>
      <c r="W33831" s="123"/>
      <c r="AC33831" s="123"/>
    </row>
    <row r="33832" spans="5:29" s="2" customFormat="1">
      <c r="E33832" s="120"/>
      <c r="M33832" s="120"/>
      <c r="N33832" s="120"/>
      <c r="U33832" s="121"/>
      <c r="V33832" s="122"/>
      <c r="W33832" s="123"/>
      <c r="AC33832" s="123"/>
    </row>
    <row r="33833" spans="5:29" s="2" customFormat="1">
      <c r="E33833" s="120"/>
      <c r="M33833" s="120"/>
      <c r="N33833" s="120"/>
      <c r="U33833" s="121"/>
      <c r="V33833" s="122"/>
      <c r="W33833" s="123"/>
      <c r="AC33833" s="123"/>
    </row>
    <row r="33834" spans="5:29" s="2" customFormat="1">
      <c r="E33834" s="120"/>
      <c r="M33834" s="120"/>
      <c r="N33834" s="120"/>
      <c r="U33834" s="121"/>
      <c r="V33834" s="122"/>
      <c r="W33834" s="123"/>
      <c r="AC33834" s="123"/>
    </row>
    <row r="33835" spans="5:29" s="2" customFormat="1">
      <c r="E33835" s="120"/>
      <c r="M33835" s="120"/>
      <c r="N33835" s="120"/>
      <c r="U33835" s="121"/>
      <c r="V33835" s="122"/>
      <c r="W33835" s="123"/>
      <c r="AC33835" s="123"/>
    </row>
    <row r="33836" spans="5:29" s="2" customFormat="1">
      <c r="E33836" s="120"/>
      <c r="M33836" s="120"/>
      <c r="N33836" s="120"/>
      <c r="U33836" s="121"/>
      <c r="V33836" s="122"/>
      <c r="W33836" s="123"/>
      <c r="AC33836" s="123"/>
    </row>
    <row r="33837" spans="5:29" s="2" customFormat="1">
      <c r="E33837" s="120"/>
      <c r="M33837" s="120"/>
      <c r="N33837" s="120"/>
      <c r="U33837" s="121"/>
      <c r="V33837" s="122"/>
      <c r="W33837" s="123"/>
      <c r="AC33837" s="123"/>
    </row>
    <row r="33838" spans="5:29" s="2" customFormat="1">
      <c r="E33838" s="120"/>
      <c r="M33838" s="120"/>
      <c r="N33838" s="120"/>
      <c r="U33838" s="121"/>
      <c r="V33838" s="122"/>
      <c r="W33838" s="123"/>
      <c r="AC33838" s="123"/>
    </row>
    <row r="33839" spans="5:29" s="2" customFormat="1">
      <c r="E33839" s="120"/>
      <c r="M33839" s="120"/>
      <c r="N33839" s="120"/>
      <c r="U33839" s="121"/>
      <c r="V33839" s="122"/>
      <c r="W33839" s="123"/>
      <c r="AC33839" s="123"/>
    </row>
    <row r="33840" spans="5:29" s="2" customFormat="1">
      <c r="E33840" s="120"/>
      <c r="M33840" s="120"/>
      <c r="N33840" s="120"/>
      <c r="U33840" s="121"/>
      <c r="V33840" s="122"/>
      <c r="W33840" s="123"/>
      <c r="AC33840" s="123"/>
    </row>
    <row r="33841" spans="5:29" s="2" customFormat="1">
      <c r="E33841" s="120"/>
      <c r="M33841" s="120"/>
      <c r="N33841" s="120"/>
      <c r="U33841" s="121"/>
      <c r="V33841" s="122"/>
      <c r="W33841" s="123"/>
      <c r="AC33841" s="123"/>
    </row>
    <row r="33842" spans="5:29" s="2" customFormat="1">
      <c r="E33842" s="120"/>
      <c r="M33842" s="120"/>
      <c r="N33842" s="120"/>
      <c r="U33842" s="121"/>
      <c r="V33842" s="122"/>
      <c r="W33842" s="123"/>
      <c r="AC33842" s="123"/>
    </row>
    <row r="33843" spans="5:29" s="2" customFormat="1">
      <c r="E33843" s="120"/>
      <c r="M33843" s="120"/>
      <c r="N33843" s="120"/>
      <c r="U33843" s="121"/>
      <c r="V33843" s="122"/>
      <c r="W33843" s="123"/>
      <c r="AC33843" s="123"/>
    </row>
    <row r="33844" spans="5:29" s="2" customFormat="1">
      <c r="E33844" s="120"/>
      <c r="M33844" s="120"/>
      <c r="N33844" s="120"/>
      <c r="U33844" s="121"/>
      <c r="V33844" s="122"/>
      <c r="W33844" s="123"/>
      <c r="AC33844" s="123"/>
    </row>
    <row r="33845" spans="5:29" s="2" customFormat="1">
      <c r="E33845" s="120"/>
      <c r="M33845" s="120"/>
      <c r="N33845" s="120"/>
      <c r="U33845" s="121"/>
      <c r="V33845" s="122"/>
      <c r="W33845" s="123"/>
      <c r="AC33845" s="123"/>
    </row>
    <row r="33846" spans="5:29" s="2" customFormat="1">
      <c r="E33846" s="120"/>
      <c r="M33846" s="120"/>
      <c r="N33846" s="120"/>
      <c r="U33846" s="121"/>
      <c r="V33846" s="122"/>
      <c r="W33846" s="123"/>
      <c r="AC33846" s="123"/>
    </row>
    <row r="33847" spans="5:29" s="2" customFormat="1">
      <c r="E33847" s="120"/>
      <c r="M33847" s="120"/>
      <c r="N33847" s="120"/>
      <c r="U33847" s="121"/>
      <c r="V33847" s="122"/>
      <c r="W33847" s="123"/>
      <c r="AC33847" s="123"/>
    </row>
    <row r="33848" spans="5:29" s="2" customFormat="1">
      <c r="E33848" s="120"/>
      <c r="M33848" s="120"/>
      <c r="N33848" s="120"/>
      <c r="U33848" s="121"/>
      <c r="V33848" s="122"/>
      <c r="W33848" s="123"/>
      <c r="AC33848" s="123"/>
    </row>
    <row r="33849" spans="5:29" s="2" customFormat="1">
      <c r="E33849" s="120"/>
      <c r="M33849" s="120"/>
      <c r="N33849" s="120"/>
      <c r="U33849" s="121"/>
      <c r="V33849" s="122"/>
      <c r="W33849" s="123"/>
      <c r="AC33849" s="123"/>
    </row>
    <row r="33850" spans="5:29" s="2" customFormat="1">
      <c r="E33850" s="120"/>
      <c r="M33850" s="120"/>
      <c r="N33850" s="120"/>
      <c r="U33850" s="121"/>
      <c r="V33850" s="122"/>
      <c r="W33850" s="123"/>
      <c r="AC33850" s="123"/>
    </row>
    <row r="33851" spans="5:29" s="2" customFormat="1">
      <c r="E33851" s="120"/>
      <c r="M33851" s="120"/>
      <c r="N33851" s="120"/>
      <c r="U33851" s="121"/>
      <c r="V33851" s="122"/>
      <c r="W33851" s="123"/>
      <c r="AC33851" s="123"/>
    </row>
    <row r="33852" spans="5:29" s="2" customFormat="1">
      <c r="E33852" s="120"/>
      <c r="M33852" s="120"/>
      <c r="N33852" s="120"/>
      <c r="U33852" s="121"/>
      <c r="V33852" s="122"/>
      <c r="W33852" s="123"/>
      <c r="AC33852" s="123"/>
    </row>
    <row r="33853" spans="5:29" s="2" customFormat="1">
      <c r="E33853" s="120"/>
      <c r="M33853" s="120"/>
      <c r="N33853" s="120"/>
      <c r="U33853" s="121"/>
      <c r="V33853" s="122"/>
      <c r="W33853" s="123"/>
      <c r="AC33853" s="123"/>
    </row>
    <row r="33854" spans="5:29" s="2" customFormat="1">
      <c r="E33854" s="120"/>
      <c r="M33854" s="120"/>
      <c r="N33854" s="120"/>
      <c r="U33854" s="121"/>
      <c r="V33854" s="122"/>
      <c r="W33854" s="123"/>
      <c r="AC33854" s="123"/>
    </row>
    <row r="33855" spans="5:29" s="2" customFormat="1">
      <c r="E33855" s="120"/>
      <c r="M33855" s="120"/>
      <c r="N33855" s="120"/>
      <c r="U33855" s="121"/>
      <c r="V33855" s="122"/>
      <c r="W33855" s="123"/>
      <c r="AC33855" s="123"/>
    </row>
    <row r="33856" spans="5:29" s="2" customFormat="1">
      <c r="E33856" s="120"/>
      <c r="M33856" s="120"/>
      <c r="N33856" s="120"/>
      <c r="U33856" s="121"/>
      <c r="V33856" s="122"/>
      <c r="W33856" s="123"/>
      <c r="AC33856" s="123"/>
    </row>
    <row r="33857" spans="5:29" s="2" customFormat="1">
      <c r="E33857" s="120"/>
      <c r="M33857" s="120"/>
      <c r="N33857" s="120"/>
      <c r="U33857" s="121"/>
      <c r="V33857" s="122"/>
      <c r="W33857" s="123"/>
      <c r="AC33857" s="123"/>
    </row>
    <row r="33858" spans="5:29" s="2" customFormat="1">
      <c r="E33858" s="120"/>
      <c r="M33858" s="120"/>
      <c r="N33858" s="120"/>
      <c r="U33858" s="121"/>
      <c r="V33858" s="122"/>
      <c r="W33858" s="123"/>
      <c r="AC33858" s="123"/>
    </row>
    <row r="33859" spans="5:29" s="2" customFormat="1">
      <c r="E33859" s="120"/>
      <c r="M33859" s="120"/>
      <c r="N33859" s="120"/>
      <c r="U33859" s="121"/>
      <c r="V33859" s="122"/>
      <c r="W33859" s="123"/>
      <c r="AC33859" s="123"/>
    </row>
    <row r="33860" spans="5:29" s="2" customFormat="1">
      <c r="E33860" s="120"/>
      <c r="M33860" s="120"/>
      <c r="N33860" s="120"/>
      <c r="U33860" s="121"/>
      <c r="V33860" s="122"/>
      <c r="W33860" s="123"/>
      <c r="AC33860" s="123"/>
    </row>
    <row r="33861" spans="5:29" s="2" customFormat="1">
      <c r="E33861" s="120"/>
      <c r="M33861" s="120"/>
      <c r="N33861" s="120"/>
      <c r="U33861" s="121"/>
      <c r="V33861" s="122"/>
      <c r="W33861" s="123"/>
      <c r="AC33861" s="123"/>
    </row>
    <row r="33862" spans="5:29" s="2" customFormat="1">
      <c r="E33862" s="120"/>
      <c r="M33862" s="120"/>
      <c r="N33862" s="120"/>
      <c r="U33862" s="121"/>
      <c r="V33862" s="122"/>
      <c r="W33862" s="123"/>
      <c r="AC33862" s="123"/>
    </row>
    <row r="33863" spans="5:29" s="2" customFormat="1">
      <c r="E33863" s="120"/>
      <c r="M33863" s="120"/>
      <c r="N33863" s="120"/>
      <c r="U33863" s="121"/>
      <c r="V33863" s="122"/>
      <c r="W33863" s="123"/>
      <c r="AC33863" s="123"/>
    </row>
    <row r="33864" spans="5:29" s="2" customFormat="1">
      <c r="E33864" s="120"/>
      <c r="M33864" s="120"/>
      <c r="N33864" s="120"/>
      <c r="U33864" s="121"/>
      <c r="V33864" s="122"/>
      <c r="W33864" s="123"/>
      <c r="AC33864" s="123"/>
    </row>
    <row r="33865" spans="5:29" s="2" customFormat="1">
      <c r="E33865" s="120"/>
      <c r="M33865" s="120"/>
      <c r="N33865" s="120"/>
      <c r="U33865" s="121"/>
      <c r="V33865" s="122"/>
      <c r="W33865" s="123"/>
      <c r="AC33865" s="123"/>
    </row>
    <row r="33866" spans="5:29" s="2" customFormat="1">
      <c r="E33866" s="120"/>
      <c r="M33866" s="120"/>
      <c r="N33866" s="120"/>
      <c r="U33866" s="121"/>
      <c r="V33866" s="122"/>
      <c r="W33866" s="123"/>
      <c r="AC33866" s="123"/>
    </row>
    <row r="33867" spans="5:29" s="2" customFormat="1">
      <c r="E33867" s="120"/>
      <c r="M33867" s="120"/>
      <c r="N33867" s="120"/>
      <c r="U33867" s="121"/>
      <c r="V33867" s="122"/>
      <c r="W33867" s="123"/>
      <c r="AC33867" s="123"/>
    </row>
    <row r="33868" spans="5:29" s="2" customFormat="1">
      <c r="E33868" s="120"/>
      <c r="M33868" s="120"/>
      <c r="N33868" s="120"/>
      <c r="U33868" s="121"/>
      <c r="V33868" s="122"/>
      <c r="W33868" s="123"/>
      <c r="AC33868" s="123"/>
    </row>
    <row r="33869" spans="5:29" s="2" customFormat="1">
      <c r="E33869" s="120"/>
      <c r="M33869" s="120"/>
      <c r="N33869" s="120"/>
      <c r="U33869" s="121"/>
      <c r="V33869" s="122"/>
      <c r="W33869" s="123"/>
      <c r="AC33869" s="123"/>
    </row>
    <row r="33870" spans="5:29" s="2" customFormat="1">
      <c r="E33870" s="120"/>
      <c r="M33870" s="120"/>
      <c r="N33870" s="120"/>
      <c r="U33870" s="121"/>
      <c r="V33870" s="122"/>
      <c r="W33870" s="123"/>
      <c r="AC33870" s="123"/>
    </row>
    <row r="33871" spans="5:29" s="2" customFormat="1">
      <c r="E33871" s="120"/>
      <c r="M33871" s="120"/>
      <c r="N33871" s="120"/>
      <c r="U33871" s="121"/>
      <c r="V33871" s="122"/>
      <c r="W33871" s="123"/>
      <c r="AC33871" s="123"/>
    </row>
    <row r="33872" spans="5:29" s="2" customFormat="1">
      <c r="E33872" s="120"/>
      <c r="M33872" s="120"/>
      <c r="N33872" s="120"/>
      <c r="U33872" s="121"/>
      <c r="V33872" s="122"/>
      <c r="W33872" s="123"/>
      <c r="AC33872" s="123"/>
    </row>
    <row r="33873" spans="5:29" s="2" customFormat="1">
      <c r="E33873" s="120"/>
      <c r="M33873" s="120"/>
      <c r="N33873" s="120"/>
      <c r="U33873" s="121"/>
      <c r="V33873" s="122"/>
      <c r="W33873" s="123"/>
      <c r="AC33873" s="123"/>
    </row>
    <row r="33874" spans="5:29" s="2" customFormat="1">
      <c r="E33874" s="120"/>
      <c r="M33874" s="120"/>
      <c r="N33874" s="120"/>
      <c r="U33874" s="121"/>
      <c r="V33874" s="122"/>
      <c r="W33874" s="123"/>
      <c r="AC33874" s="123"/>
    </row>
    <row r="33875" spans="5:29" s="2" customFormat="1">
      <c r="E33875" s="120"/>
      <c r="M33875" s="120"/>
      <c r="N33875" s="120"/>
      <c r="U33875" s="121"/>
      <c r="V33875" s="122"/>
      <c r="W33875" s="123"/>
      <c r="AC33875" s="123"/>
    </row>
    <row r="33876" spans="5:29" s="2" customFormat="1">
      <c r="E33876" s="120"/>
      <c r="M33876" s="120"/>
      <c r="N33876" s="120"/>
      <c r="U33876" s="121"/>
      <c r="V33876" s="122"/>
      <c r="W33876" s="123"/>
      <c r="AC33876" s="123"/>
    </row>
    <row r="33877" spans="5:29" s="2" customFormat="1">
      <c r="E33877" s="120"/>
      <c r="M33877" s="120"/>
      <c r="N33877" s="120"/>
      <c r="U33877" s="121"/>
      <c r="V33877" s="122"/>
      <c r="W33877" s="123"/>
      <c r="AC33877" s="123"/>
    </row>
    <row r="33878" spans="5:29" s="2" customFormat="1">
      <c r="E33878" s="120"/>
      <c r="M33878" s="120"/>
      <c r="N33878" s="120"/>
      <c r="U33878" s="121"/>
      <c r="V33878" s="122"/>
      <c r="W33878" s="123"/>
      <c r="AC33878" s="123"/>
    </row>
    <row r="33879" spans="5:29" s="2" customFormat="1">
      <c r="E33879" s="120"/>
      <c r="M33879" s="120"/>
      <c r="N33879" s="120"/>
      <c r="U33879" s="121"/>
      <c r="V33879" s="122"/>
      <c r="W33879" s="123"/>
      <c r="AC33879" s="123"/>
    </row>
    <row r="33880" spans="5:29" s="2" customFormat="1">
      <c r="E33880" s="120"/>
      <c r="M33880" s="120"/>
      <c r="N33880" s="120"/>
      <c r="U33880" s="121"/>
      <c r="V33880" s="122"/>
      <c r="W33880" s="123"/>
      <c r="AC33880" s="123"/>
    </row>
    <row r="33881" spans="5:29" s="2" customFormat="1">
      <c r="E33881" s="120"/>
      <c r="M33881" s="120"/>
      <c r="N33881" s="120"/>
      <c r="U33881" s="121"/>
      <c r="V33881" s="122"/>
      <c r="W33881" s="123"/>
      <c r="AC33881" s="123"/>
    </row>
    <row r="33882" spans="5:29" s="2" customFormat="1">
      <c r="E33882" s="120"/>
      <c r="M33882" s="120"/>
      <c r="N33882" s="120"/>
      <c r="U33882" s="121"/>
      <c r="V33882" s="122"/>
      <c r="W33882" s="123"/>
      <c r="AC33882" s="123"/>
    </row>
    <row r="33883" spans="5:29" s="2" customFormat="1">
      <c r="E33883" s="120"/>
      <c r="M33883" s="120"/>
      <c r="N33883" s="120"/>
      <c r="U33883" s="121"/>
      <c r="V33883" s="122"/>
      <c r="W33883" s="123"/>
      <c r="AC33883" s="123"/>
    </row>
    <row r="33884" spans="5:29" s="2" customFormat="1">
      <c r="E33884" s="120"/>
      <c r="M33884" s="120"/>
      <c r="N33884" s="120"/>
      <c r="U33884" s="121"/>
      <c r="V33884" s="122"/>
      <c r="W33884" s="123"/>
      <c r="AC33884" s="123"/>
    </row>
    <row r="33885" spans="5:29" s="2" customFormat="1">
      <c r="E33885" s="120"/>
      <c r="M33885" s="120"/>
      <c r="N33885" s="120"/>
      <c r="U33885" s="121"/>
      <c r="V33885" s="122"/>
      <c r="W33885" s="123"/>
      <c r="AC33885" s="123"/>
    </row>
    <row r="33886" spans="5:29" s="2" customFormat="1">
      <c r="E33886" s="120"/>
      <c r="M33886" s="120"/>
      <c r="N33886" s="120"/>
      <c r="U33886" s="121"/>
      <c r="V33886" s="122"/>
      <c r="W33886" s="123"/>
      <c r="AC33886" s="123"/>
    </row>
    <row r="33887" spans="5:29" s="2" customFormat="1">
      <c r="E33887" s="120"/>
      <c r="M33887" s="120"/>
      <c r="N33887" s="120"/>
      <c r="U33887" s="121"/>
      <c r="V33887" s="122"/>
      <c r="W33887" s="123"/>
      <c r="AC33887" s="123"/>
    </row>
    <row r="33888" spans="5:29" s="2" customFormat="1">
      <c r="E33888" s="120"/>
      <c r="M33888" s="120"/>
      <c r="N33888" s="120"/>
      <c r="U33888" s="121"/>
      <c r="V33888" s="122"/>
      <c r="W33888" s="123"/>
      <c r="AC33888" s="123"/>
    </row>
    <row r="33889" spans="5:29" s="2" customFormat="1">
      <c r="E33889" s="120"/>
      <c r="M33889" s="120"/>
      <c r="N33889" s="120"/>
      <c r="U33889" s="121"/>
      <c r="V33889" s="122"/>
      <c r="W33889" s="123"/>
      <c r="AC33889" s="123"/>
    </row>
    <row r="33890" spans="5:29" s="2" customFormat="1">
      <c r="E33890" s="120"/>
      <c r="M33890" s="120"/>
      <c r="N33890" s="120"/>
      <c r="U33890" s="121"/>
      <c r="V33890" s="122"/>
      <c r="W33890" s="123"/>
      <c r="AC33890" s="123"/>
    </row>
    <row r="33891" spans="5:29" s="2" customFormat="1">
      <c r="E33891" s="120"/>
      <c r="M33891" s="120"/>
      <c r="N33891" s="120"/>
      <c r="U33891" s="121"/>
      <c r="V33891" s="122"/>
      <c r="W33891" s="123"/>
      <c r="AC33891" s="123"/>
    </row>
    <row r="33892" spans="5:29" s="2" customFormat="1">
      <c r="E33892" s="120"/>
      <c r="M33892" s="120"/>
      <c r="N33892" s="120"/>
      <c r="U33892" s="121"/>
      <c r="V33892" s="122"/>
      <c r="W33892" s="123"/>
      <c r="AC33892" s="123"/>
    </row>
    <row r="33893" spans="5:29" s="2" customFormat="1">
      <c r="E33893" s="120"/>
      <c r="M33893" s="120"/>
      <c r="N33893" s="120"/>
      <c r="U33893" s="121"/>
      <c r="V33893" s="122"/>
      <c r="W33893" s="123"/>
      <c r="AC33893" s="123"/>
    </row>
    <row r="33894" spans="5:29" s="2" customFormat="1">
      <c r="E33894" s="120"/>
      <c r="M33894" s="120"/>
      <c r="N33894" s="120"/>
      <c r="U33894" s="121"/>
      <c r="V33894" s="122"/>
      <c r="W33894" s="123"/>
      <c r="AC33894" s="123"/>
    </row>
    <row r="33895" spans="5:29" s="2" customFormat="1">
      <c r="E33895" s="120"/>
      <c r="M33895" s="120"/>
      <c r="N33895" s="120"/>
      <c r="U33895" s="121"/>
      <c r="V33895" s="122"/>
      <c r="W33895" s="123"/>
      <c r="AC33895" s="123"/>
    </row>
    <row r="33896" spans="5:29" s="2" customFormat="1">
      <c r="E33896" s="120"/>
      <c r="M33896" s="120"/>
      <c r="N33896" s="120"/>
      <c r="U33896" s="121"/>
      <c r="V33896" s="122"/>
      <c r="W33896" s="123"/>
      <c r="AC33896" s="123"/>
    </row>
    <row r="33897" spans="5:29" s="2" customFormat="1">
      <c r="E33897" s="120"/>
      <c r="M33897" s="120"/>
      <c r="N33897" s="120"/>
      <c r="U33897" s="121"/>
      <c r="V33897" s="122"/>
      <c r="W33897" s="123"/>
      <c r="AC33897" s="123"/>
    </row>
    <row r="33898" spans="5:29" s="2" customFormat="1">
      <c r="E33898" s="120"/>
      <c r="M33898" s="120"/>
      <c r="N33898" s="120"/>
      <c r="U33898" s="121"/>
      <c r="V33898" s="122"/>
      <c r="W33898" s="123"/>
      <c r="AC33898" s="123"/>
    </row>
    <row r="33899" spans="5:29" s="2" customFormat="1">
      <c r="E33899" s="120"/>
      <c r="M33899" s="120"/>
      <c r="N33899" s="120"/>
      <c r="U33899" s="121"/>
      <c r="V33899" s="122"/>
      <c r="W33899" s="123"/>
      <c r="AC33899" s="123"/>
    </row>
    <row r="33900" spans="5:29" s="2" customFormat="1">
      <c r="E33900" s="120"/>
      <c r="M33900" s="120"/>
      <c r="N33900" s="120"/>
      <c r="U33900" s="121"/>
      <c r="V33900" s="122"/>
      <c r="W33900" s="123"/>
      <c r="AC33900" s="123"/>
    </row>
    <row r="33901" spans="5:29" s="2" customFormat="1">
      <c r="E33901" s="120"/>
      <c r="M33901" s="120"/>
      <c r="N33901" s="120"/>
      <c r="U33901" s="121"/>
      <c r="V33901" s="122"/>
      <c r="W33901" s="123"/>
      <c r="AC33901" s="123"/>
    </row>
    <row r="33902" spans="5:29" s="2" customFormat="1">
      <c r="E33902" s="120"/>
      <c r="M33902" s="120"/>
      <c r="N33902" s="120"/>
      <c r="U33902" s="121"/>
      <c r="V33902" s="122"/>
      <c r="W33902" s="123"/>
      <c r="AC33902" s="123"/>
    </row>
    <row r="33903" spans="5:29" s="2" customFormat="1">
      <c r="E33903" s="120"/>
      <c r="M33903" s="120"/>
      <c r="N33903" s="120"/>
      <c r="U33903" s="121"/>
      <c r="V33903" s="122"/>
      <c r="W33903" s="123"/>
      <c r="AC33903" s="123"/>
    </row>
    <row r="33904" spans="5:29" s="2" customFormat="1">
      <c r="E33904" s="120"/>
      <c r="M33904" s="120"/>
      <c r="N33904" s="120"/>
      <c r="U33904" s="121"/>
      <c r="V33904" s="122"/>
      <c r="W33904" s="123"/>
      <c r="AC33904" s="123"/>
    </row>
    <row r="33905" spans="5:29" s="2" customFormat="1">
      <c r="E33905" s="120"/>
      <c r="M33905" s="120"/>
      <c r="N33905" s="120"/>
      <c r="U33905" s="121"/>
      <c r="V33905" s="122"/>
      <c r="W33905" s="123"/>
      <c r="AC33905" s="123"/>
    </row>
    <row r="33906" spans="5:29" s="2" customFormat="1">
      <c r="E33906" s="120"/>
      <c r="M33906" s="120"/>
      <c r="N33906" s="120"/>
      <c r="U33906" s="121"/>
      <c r="V33906" s="122"/>
      <c r="W33906" s="123"/>
      <c r="AC33906" s="123"/>
    </row>
    <row r="33907" spans="5:29" s="2" customFormat="1">
      <c r="E33907" s="120"/>
      <c r="M33907" s="120"/>
      <c r="N33907" s="120"/>
      <c r="U33907" s="121"/>
      <c r="V33907" s="122"/>
      <c r="W33907" s="123"/>
      <c r="AC33907" s="123"/>
    </row>
    <row r="33908" spans="5:29" s="2" customFormat="1">
      <c r="E33908" s="120"/>
      <c r="M33908" s="120"/>
      <c r="N33908" s="120"/>
      <c r="U33908" s="121"/>
      <c r="V33908" s="122"/>
      <c r="W33908" s="123"/>
      <c r="AC33908" s="123"/>
    </row>
    <row r="33909" spans="5:29" s="2" customFormat="1">
      <c r="E33909" s="120"/>
      <c r="M33909" s="120"/>
      <c r="N33909" s="120"/>
      <c r="U33909" s="121"/>
      <c r="V33909" s="122"/>
      <c r="W33909" s="123"/>
      <c r="AC33909" s="123"/>
    </row>
    <row r="33910" spans="5:29" s="2" customFormat="1">
      <c r="E33910" s="120"/>
      <c r="M33910" s="120"/>
      <c r="N33910" s="120"/>
      <c r="U33910" s="121"/>
      <c r="V33910" s="122"/>
      <c r="W33910" s="123"/>
      <c r="AC33910" s="123"/>
    </row>
    <row r="33911" spans="5:29" s="2" customFormat="1">
      <c r="E33911" s="120"/>
      <c r="M33911" s="120"/>
      <c r="N33911" s="120"/>
      <c r="U33911" s="121"/>
      <c r="V33911" s="122"/>
      <c r="W33911" s="123"/>
      <c r="AC33911" s="123"/>
    </row>
    <row r="33912" spans="5:29" s="2" customFormat="1">
      <c r="E33912" s="120"/>
      <c r="M33912" s="120"/>
      <c r="N33912" s="120"/>
      <c r="U33912" s="121"/>
      <c r="V33912" s="122"/>
      <c r="W33912" s="123"/>
      <c r="AC33912" s="123"/>
    </row>
    <row r="33913" spans="5:29" s="2" customFormat="1">
      <c r="E33913" s="120"/>
      <c r="M33913" s="120"/>
      <c r="N33913" s="120"/>
      <c r="U33913" s="121"/>
      <c r="V33913" s="122"/>
      <c r="W33913" s="123"/>
      <c r="AC33913" s="123"/>
    </row>
    <row r="33914" spans="5:29" s="2" customFormat="1">
      <c r="E33914" s="120"/>
      <c r="M33914" s="120"/>
      <c r="N33914" s="120"/>
      <c r="U33914" s="121"/>
      <c r="V33914" s="122"/>
      <c r="W33914" s="123"/>
      <c r="AC33914" s="123"/>
    </row>
    <row r="33915" spans="5:29" s="2" customFormat="1">
      <c r="E33915" s="120"/>
      <c r="M33915" s="120"/>
      <c r="N33915" s="120"/>
      <c r="U33915" s="121"/>
      <c r="V33915" s="122"/>
      <c r="W33915" s="123"/>
      <c r="AC33915" s="123"/>
    </row>
    <row r="33916" spans="5:29" s="2" customFormat="1">
      <c r="E33916" s="120"/>
      <c r="M33916" s="120"/>
      <c r="N33916" s="120"/>
      <c r="U33916" s="121"/>
      <c r="V33916" s="122"/>
      <c r="W33916" s="123"/>
      <c r="AC33916" s="123"/>
    </row>
    <row r="33917" spans="5:29" s="2" customFormat="1">
      <c r="E33917" s="120"/>
      <c r="M33917" s="120"/>
      <c r="N33917" s="120"/>
      <c r="U33917" s="121"/>
      <c r="V33917" s="122"/>
      <c r="W33917" s="123"/>
      <c r="AC33917" s="123"/>
    </row>
    <row r="33918" spans="5:29" s="2" customFormat="1">
      <c r="E33918" s="120"/>
      <c r="M33918" s="120"/>
      <c r="N33918" s="120"/>
      <c r="U33918" s="121"/>
      <c r="V33918" s="122"/>
      <c r="W33918" s="123"/>
      <c r="AC33918" s="123"/>
    </row>
    <row r="33919" spans="5:29" s="2" customFormat="1">
      <c r="E33919" s="120"/>
      <c r="M33919" s="120"/>
      <c r="N33919" s="120"/>
      <c r="U33919" s="121"/>
      <c r="V33919" s="122"/>
      <c r="W33919" s="123"/>
      <c r="AC33919" s="123"/>
    </row>
    <row r="33920" spans="5:29" s="2" customFormat="1">
      <c r="E33920" s="120"/>
      <c r="M33920" s="120"/>
      <c r="N33920" s="120"/>
      <c r="U33920" s="121"/>
      <c r="V33920" s="122"/>
      <c r="W33920" s="123"/>
      <c r="AC33920" s="123"/>
    </row>
    <row r="33921" spans="5:29" s="2" customFormat="1">
      <c r="E33921" s="120"/>
      <c r="M33921" s="120"/>
      <c r="N33921" s="120"/>
      <c r="U33921" s="121"/>
      <c r="V33921" s="122"/>
      <c r="W33921" s="123"/>
      <c r="AC33921" s="123"/>
    </row>
    <row r="33922" spans="5:29" s="2" customFormat="1">
      <c r="E33922" s="120"/>
      <c r="M33922" s="120"/>
      <c r="N33922" s="120"/>
      <c r="U33922" s="121"/>
      <c r="V33922" s="122"/>
      <c r="W33922" s="123"/>
      <c r="AC33922" s="123"/>
    </row>
    <row r="33923" spans="5:29" s="2" customFormat="1">
      <c r="E33923" s="120"/>
      <c r="M33923" s="120"/>
      <c r="N33923" s="120"/>
      <c r="U33923" s="121"/>
      <c r="V33923" s="122"/>
      <c r="W33923" s="123"/>
      <c r="AC33923" s="123"/>
    </row>
    <row r="33924" spans="5:29" s="2" customFormat="1">
      <c r="E33924" s="120"/>
      <c r="M33924" s="120"/>
      <c r="N33924" s="120"/>
      <c r="U33924" s="121"/>
      <c r="V33924" s="122"/>
      <c r="W33924" s="123"/>
      <c r="AC33924" s="123"/>
    </row>
    <row r="33925" spans="5:29" s="2" customFormat="1">
      <c r="E33925" s="120"/>
      <c r="M33925" s="120"/>
      <c r="N33925" s="120"/>
      <c r="U33925" s="121"/>
      <c r="V33925" s="122"/>
      <c r="W33925" s="123"/>
      <c r="AC33925" s="123"/>
    </row>
    <row r="33926" spans="5:29" s="2" customFormat="1">
      <c r="E33926" s="120"/>
      <c r="M33926" s="120"/>
      <c r="N33926" s="120"/>
      <c r="U33926" s="121"/>
      <c r="V33926" s="122"/>
      <c r="W33926" s="123"/>
      <c r="AC33926" s="123"/>
    </row>
    <row r="33927" spans="5:29" s="2" customFormat="1">
      <c r="E33927" s="120"/>
      <c r="M33927" s="120"/>
      <c r="N33927" s="120"/>
      <c r="U33927" s="121"/>
      <c r="V33927" s="122"/>
      <c r="W33927" s="123"/>
      <c r="AC33927" s="123"/>
    </row>
    <row r="33928" spans="5:29" s="2" customFormat="1">
      <c r="E33928" s="120"/>
      <c r="M33928" s="120"/>
      <c r="N33928" s="120"/>
      <c r="U33928" s="121"/>
      <c r="V33928" s="122"/>
      <c r="W33928" s="123"/>
      <c r="AC33928" s="123"/>
    </row>
    <row r="33929" spans="5:29" s="2" customFormat="1">
      <c r="E33929" s="120"/>
      <c r="M33929" s="120"/>
      <c r="N33929" s="120"/>
      <c r="U33929" s="121"/>
      <c r="V33929" s="122"/>
      <c r="W33929" s="123"/>
      <c r="AC33929" s="123"/>
    </row>
    <row r="33930" spans="5:29" s="2" customFormat="1">
      <c r="E33930" s="120"/>
      <c r="M33930" s="120"/>
      <c r="N33930" s="120"/>
      <c r="U33930" s="121"/>
      <c r="V33930" s="122"/>
      <c r="W33930" s="123"/>
      <c r="AC33930" s="123"/>
    </row>
    <row r="33931" spans="5:29" s="2" customFormat="1">
      <c r="E33931" s="120"/>
      <c r="M33931" s="120"/>
      <c r="N33931" s="120"/>
      <c r="U33931" s="121"/>
      <c r="V33931" s="122"/>
      <c r="W33931" s="123"/>
      <c r="AC33931" s="123"/>
    </row>
    <row r="33932" spans="5:29" s="2" customFormat="1">
      <c r="E33932" s="120"/>
      <c r="M33932" s="120"/>
      <c r="N33932" s="120"/>
      <c r="U33932" s="121"/>
      <c r="V33932" s="122"/>
      <c r="W33932" s="123"/>
      <c r="AC33932" s="123"/>
    </row>
    <row r="33933" spans="5:29" s="2" customFormat="1">
      <c r="E33933" s="120"/>
      <c r="M33933" s="120"/>
      <c r="N33933" s="120"/>
      <c r="U33933" s="121"/>
      <c r="V33933" s="122"/>
      <c r="W33933" s="123"/>
      <c r="AC33933" s="123"/>
    </row>
    <row r="33934" spans="5:29" s="2" customFormat="1">
      <c r="E33934" s="120"/>
      <c r="M33934" s="120"/>
      <c r="N33934" s="120"/>
      <c r="U33934" s="121"/>
      <c r="V33934" s="122"/>
      <c r="W33934" s="123"/>
      <c r="AC33934" s="123"/>
    </row>
    <row r="33935" spans="5:29" s="2" customFormat="1">
      <c r="E33935" s="120"/>
      <c r="M33935" s="120"/>
      <c r="N33935" s="120"/>
      <c r="U33935" s="121"/>
      <c r="V33935" s="122"/>
      <c r="W33935" s="123"/>
      <c r="AC33935" s="123"/>
    </row>
    <row r="33936" spans="5:29" s="2" customFormat="1">
      <c r="E33936" s="120"/>
      <c r="M33936" s="120"/>
      <c r="N33936" s="120"/>
      <c r="U33936" s="121"/>
      <c r="V33936" s="122"/>
      <c r="W33936" s="123"/>
      <c r="AC33936" s="123"/>
    </row>
    <row r="33937" spans="5:29" s="2" customFormat="1">
      <c r="E33937" s="120"/>
      <c r="M33937" s="120"/>
      <c r="N33937" s="120"/>
      <c r="U33937" s="121"/>
      <c r="V33937" s="122"/>
      <c r="W33937" s="123"/>
      <c r="AC33937" s="123"/>
    </row>
    <row r="33938" spans="5:29" s="2" customFormat="1">
      <c r="E33938" s="120"/>
      <c r="M33938" s="120"/>
      <c r="N33938" s="120"/>
      <c r="U33938" s="121"/>
      <c r="V33938" s="122"/>
      <c r="W33938" s="123"/>
      <c r="AC33938" s="123"/>
    </row>
    <row r="33939" spans="5:29" s="2" customFormat="1">
      <c r="E33939" s="120"/>
      <c r="M33939" s="120"/>
      <c r="N33939" s="120"/>
      <c r="U33939" s="121"/>
      <c r="V33939" s="122"/>
      <c r="W33939" s="123"/>
      <c r="AC33939" s="123"/>
    </row>
    <row r="33940" spans="5:29" s="2" customFormat="1">
      <c r="E33940" s="120"/>
      <c r="M33940" s="120"/>
      <c r="N33940" s="120"/>
      <c r="U33940" s="121"/>
      <c r="V33940" s="122"/>
      <c r="W33940" s="123"/>
      <c r="AC33940" s="123"/>
    </row>
    <row r="33941" spans="5:29" s="2" customFormat="1">
      <c r="E33941" s="120"/>
      <c r="M33941" s="120"/>
      <c r="N33941" s="120"/>
      <c r="U33941" s="121"/>
      <c r="V33941" s="122"/>
      <c r="W33941" s="123"/>
      <c r="AC33941" s="123"/>
    </row>
    <row r="33942" spans="5:29" s="2" customFormat="1">
      <c r="E33942" s="120"/>
      <c r="M33942" s="120"/>
      <c r="N33942" s="120"/>
      <c r="U33942" s="121"/>
      <c r="V33942" s="122"/>
      <c r="W33942" s="123"/>
      <c r="AC33942" s="123"/>
    </row>
    <row r="33943" spans="5:29" s="2" customFormat="1">
      <c r="E33943" s="120"/>
      <c r="M33943" s="120"/>
      <c r="N33943" s="120"/>
      <c r="U33943" s="121"/>
      <c r="V33943" s="122"/>
      <c r="W33943" s="123"/>
      <c r="AC33943" s="123"/>
    </row>
    <row r="33944" spans="5:29" s="2" customFormat="1">
      <c r="E33944" s="120"/>
      <c r="M33944" s="120"/>
      <c r="N33944" s="120"/>
      <c r="U33944" s="121"/>
      <c r="V33944" s="122"/>
      <c r="W33944" s="123"/>
      <c r="AC33944" s="123"/>
    </row>
    <row r="33945" spans="5:29" s="2" customFormat="1">
      <c r="E33945" s="120"/>
      <c r="M33945" s="120"/>
      <c r="N33945" s="120"/>
      <c r="U33945" s="121"/>
      <c r="V33945" s="122"/>
      <c r="W33945" s="123"/>
      <c r="AC33945" s="123"/>
    </row>
    <row r="33946" spans="5:29" s="2" customFormat="1">
      <c r="E33946" s="120"/>
      <c r="M33946" s="120"/>
      <c r="N33946" s="120"/>
      <c r="U33946" s="121"/>
      <c r="V33946" s="122"/>
      <c r="W33946" s="123"/>
      <c r="AC33946" s="123"/>
    </row>
    <row r="33947" spans="5:29" s="2" customFormat="1">
      <c r="E33947" s="120"/>
      <c r="M33947" s="120"/>
      <c r="N33947" s="120"/>
      <c r="U33947" s="121"/>
      <c r="V33947" s="122"/>
      <c r="W33947" s="123"/>
      <c r="AC33947" s="123"/>
    </row>
    <row r="33948" spans="5:29" s="2" customFormat="1">
      <c r="E33948" s="120"/>
      <c r="M33948" s="120"/>
      <c r="N33948" s="120"/>
      <c r="U33948" s="121"/>
      <c r="V33948" s="122"/>
      <c r="W33948" s="123"/>
      <c r="AC33948" s="123"/>
    </row>
    <row r="33949" spans="5:29" s="2" customFormat="1">
      <c r="E33949" s="120"/>
      <c r="M33949" s="120"/>
      <c r="N33949" s="120"/>
      <c r="U33949" s="121"/>
      <c r="V33949" s="122"/>
      <c r="W33949" s="123"/>
      <c r="AC33949" s="123"/>
    </row>
    <row r="33950" spans="5:29" s="2" customFormat="1">
      <c r="E33950" s="120"/>
      <c r="M33950" s="120"/>
      <c r="N33950" s="120"/>
      <c r="U33950" s="121"/>
      <c r="V33950" s="122"/>
      <c r="W33950" s="123"/>
      <c r="AC33950" s="123"/>
    </row>
    <row r="33951" spans="5:29" s="2" customFormat="1">
      <c r="E33951" s="120"/>
      <c r="M33951" s="120"/>
      <c r="N33951" s="120"/>
      <c r="U33951" s="121"/>
      <c r="V33951" s="122"/>
      <c r="W33951" s="123"/>
      <c r="AC33951" s="123"/>
    </row>
    <row r="33952" spans="5:29" s="2" customFormat="1">
      <c r="E33952" s="120"/>
      <c r="M33952" s="120"/>
      <c r="N33952" s="120"/>
      <c r="U33952" s="121"/>
      <c r="V33952" s="122"/>
      <c r="W33952" s="123"/>
      <c r="AC33952" s="123"/>
    </row>
    <row r="33953" spans="5:29" s="2" customFormat="1">
      <c r="E33953" s="120"/>
      <c r="M33953" s="120"/>
      <c r="N33953" s="120"/>
      <c r="U33953" s="121"/>
      <c r="V33953" s="122"/>
      <c r="W33953" s="123"/>
      <c r="AC33953" s="123"/>
    </row>
    <row r="33954" spans="5:29" s="2" customFormat="1">
      <c r="E33954" s="120"/>
      <c r="M33954" s="120"/>
      <c r="N33954" s="120"/>
      <c r="U33954" s="121"/>
      <c r="V33954" s="122"/>
      <c r="W33954" s="123"/>
      <c r="AC33954" s="123"/>
    </row>
    <row r="33955" spans="5:29" s="2" customFormat="1">
      <c r="E33955" s="120"/>
      <c r="M33955" s="120"/>
      <c r="N33955" s="120"/>
      <c r="U33955" s="121"/>
      <c r="V33955" s="122"/>
      <c r="W33955" s="123"/>
      <c r="AC33955" s="123"/>
    </row>
    <row r="33956" spans="5:29" s="2" customFormat="1">
      <c r="E33956" s="120"/>
      <c r="M33956" s="120"/>
      <c r="N33956" s="120"/>
      <c r="U33956" s="121"/>
      <c r="V33956" s="122"/>
      <c r="W33956" s="123"/>
      <c r="AC33956" s="123"/>
    </row>
    <row r="33957" spans="5:29" s="2" customFormat="1">
      <c r="E33957" s="120"/>
      <c r="M33957" s="120"/>
      <c r="N33957" s="120"/>
      <c r="U33957" s="121"/>
      <c r="V33957" s="122"/>
      <c r="W33957" s="123"/>
      <c r="AC33957" s="123"/>
    </row>
    <row r="33958" spans="5:29" s="2" customFormat="1">
      <c r="E33958" s="120"/>
      <c r="M33958" s="120"/>
      <c r="N33958" s="120"/>
      <c r="U33958" s="121"/>
      <c r="V33958" s="122"/>
      <c r="W33958" s="123"/>
      <c r="AC33958" s="123"/>
    </row>
    <row r="33959" spans="5:29" s="2" customFormat="1">
      <c r="E33959" s="120"/>
      <c r="M33959" s="120"/>
      <c r="N33959" s="120"/>
      <c r="U33959" s="121"/>
      <c r="V33959" s="122"/>
      <c r="W33959" s="123"/>
      <c r="AC33959" s="123"/>
    </row>
    <row r="33960" spans="5:29" s="2" customFormat="1">
      <c r="E33960" s="120"/>
      <c r="M33960" s="120"/>
      <c r="N33960" s="120"/>
      <c r="U33960" s="121"/>
      <c r="V33960" s="122"/>
      <c r="W33960" s="123"/>
      <c r="AC33960" s="123"/>
    </row>
    <row r="33961" spans="5:29" s="2" customFormat="1">
      <c r="E33961" s="120"/>
      <c r="M33961" s="120"/>
      <c r="N33961" s="120"/>
      <c r="U33961" s="121"/>
      <c r="V33961" s="122"/>
      <c r="W33961" s="123"/>
      <c r="AC33961" s="123"/>
    </row>
    <row r="33962" spans="5:29" s="2" customFormat="1">
      <c r="E33962" s="120"/>
      <c r="M33962" s="120"/>
      <c r="N33962" s="120"/>
      <c r="U33962" s="121"/>
      <c r="V33962" s="122"/>
      <c r="W33962" s="123"/>
      <c r="AC33962" s="123"/>
    </row>
    <row r="33963" spans="5:29" s="2" customFormat="1">
      <c r="E33963" s="120"/>
      <c r="M33963" s="120"/>
      <c r="N33963" s="120"/>
      <c r="U33963" s="121"/>
      <c r="V33963" s="122"/>
      <c r="W33963" s="123"/>
      <c r="AC33963" s="123"/>
    </row>
    <row r="33964" spans="5:29" s="2" customFormat="1">
      <c r="E33964" s="120"/>
      <c r="M33964" s="120"/>
      <c r="N33964" s="120"/>
      <c r="U33964" s="121"/>
      <c r="V33964" s="122"/>
      <c r="W33964" s="123"/>
      <c r="AC33964" s="123"/>
    </row>
    <row r="33965" spans="5:29" s="2" customFormat="1">
      <c r="E33965" s="120"/>
      <c r="M33965" s="120"/>
      <c r="N33965" s="120"/>
      <c r="U33965" s="121"/>
      <c r="V33965" s="122"/>
      <c r="W33965" s="123"/>
      <c r="AC33965" s="123"/>
    </row>
    <row r="33966" spans="5:29" s="2" customFormat="1">
      <c r="E33966" s="120"/>
      <c r="M33966" s="120"/>
      <c r="N33966" s="120"/>
      <c r="U33966" s="121"/>
      <c r="V33966" s="122"/>
      <c r="W33966" s="123"/>
      <c r="AC33966" s="123"/>
    </row>
    <row r="33967" spans="5:29" s="2" customFormat="1">
      <c r="E33967" s="120"/>
      <c r="M33967" s="120"/>
      <c r="N33967" s="120"/>
      <c r="U33967" s="121"/>
      <c r="V33967" s="122"/>
      <c r="W33967" s="123"/>
      <c r="AC33967" s="123"/>
    </row>
    <row r="33968" spans="5:29" s="2" customFormat="1">
      <c r="E33968" s="120"/>
      <c r="M33968" s="120"/>
      <c r="N33968" s="120"/>
      <c r="U33968" s="121"/>
      <c r="V33968" s="122"/>
      <c r="W33968" s="123"/>
      <c r="AC33968" s="123"/>
    </row>
    <row r="33969" spans="5:29" s="2" customFormat="1">
      <c r="E33969" s="120"/>
      <c r="M33969" s="120"/>
      <c r="N33969" s="120"/>
      <c r="U33969" s="121"/>
      <c r="V33969" s="122"/>
      <c r="W33969" s="123"/>
      <c r="AC33969" s="123"/>
    </row>
    <row r="33970" spans="5:29" s="2" customFormat="1">
      <c r="E33970" s="120"/>
      <c r="M33970" s="120"/>
      <c r="N33970" s="120"/>
      <c r="U33970" s="121"/>
      <c r="V33970" s="122"/>
      <c r="W33970" s="123"/>
      <c r="AC33970" s="123"/>
    </row>
    <row r="33971" spans="5:29" s="2" customFormat="1">
      <c r="E33971" s="120"/>
      <c r="M33971" s="120"/>
      <c r="N33971" s="120"/>
      <c r="U33971" s="121"/>
      <c r="V33971" s="122"/>
      <c r="W33971" s="123"/>
      <c r="AC33971" s="123"/>
    </row>
    <row r="33972" spans="5:29" s="2" customFormat="1">
      <c r="E33972" s="120"/>
      <c r="M33972" s="120"/>
      <c r="N33972" s="120"/>
      <c r="U33972" s="121"/>
      <c r="V33972" s="122"/>
      <c r="W33972" s="123"/>
      <c r="AC33972" s="123"/>
    </row>
    <row r="33973" spans="5:29" s="2" customFormat="1">
      <c r="E33973" s="120"/>
      <c r="M33973" s="120"/>
      <c r="N33973" s="120"/>
      <c r="U33973" s="121"/>
      <c r="V33973" s="122"/>
      <c r="W33973" s="123"/>
      <c r="AC33973" s="123"/>
    </row>
    <row r="33974" spans="5:29" s="2" customFormat="1">
      <c r="E33974" s="120"/>
      <c r="M33974" s="120"/>
      <c r="N33974" s="120"/>
      <c r="U33974" s="121"/>
      <c r="V33974" s="122"/>
      <c r="W33974" s="123"/>
      <c r="AC33974" s="123"/>
    </row>
    <row r="33975" spans="5:29" s="2" customFormat="1">
      <c r="E33975" s="120"/>
      <c r="M33975" s="120"/>
      <c r="N33975" s="120"/>
      <c r="U33975" s="121"/>
      <c r="V33975" s="122"/>
      <c r="W33975" s="123"/>
      <c r="AC33975" s="123"/>
    </row>
    <row r="33976" spans="5:29" s="2" customFormat="1">
      <c r="E33976" s="120"/>
      <c r="M33976" s="120"/>
      <c r="N33976" s="120"/>
      <c r="U33976" s="121"/>
      <c r="V33976" s="122"/>
      <c r="W33976" s="123"/>
      <c r="AC33976" s="123"/>
    </row>
    <row r="33977" spans="5:29" s="2" customFormat="1">
      <c r="E33977" s="120"/>
      <c r="M33977" s="120"/>
      <c r="N33977" s="120"/>
      <c r="U33977" s="121"/>
      <c r="V33977" s="122"/>
      <c r="W33977" s="123"/>
      <c r="AC33977" s="123"/>
    </row>
    <row r="33978" spans="5:29" s="2" customFormat="1">
      <c r="E33978" s="120"/>
      <c r="M33978" s="120"/>
      <c r="N33978" s="120"/>
      <c r="U33978" s="121"/>
      <c r="V33978" s="122"/>
      <c r="W33978" s="123"/>
      <c r="AC33978" s="123"/>
    </row>
    <row r="33979" spans="5:29" s="2" customFormat="1">
      <c r="E33979" s="120"/>
      <c r="M33979" s="120"/>
      <c r="N33979" s="120"/>
      <c r="U33979" s="121"/>
      <c r="V33979" s="122"/>
      <c r="W33979" s="123"/>
      <c r="AC33979" s="123"/>
    </row>
    <row r="33980" spans="5:29" s="2" customFormat="1">
      <c r="E33980" s="120"/>
      <c r="M33980" s="120"/>
      <c r="N33980" s="120"/>
      <c r="U33980" s="121"/>
      <c r="V33980" s="122"/>
      <c r="W33980" s="123"/>
      <c r="AC33980" s="123"/>
    </row>
    <row r="33981" spans="5:29" s="2" customFormat="1">
      <c r="E33981" s="120"/>
      <c r="M33981" s="120"/>
      <c r="N33981" s="120"/>
      <c r="U33981" s="121"/>
      <c r="V33981" s="122"/>
      <c r="W33981" s="123"/>
      <c r="AC33981" s="123"/>
    </row>
    <row r="33982" spans="5:29" s="2" customFormat="1">
      <c r="E33982" s="120"/>
      <c r="M33982" s="120"/>
      <c r="N33982" s="120"/>
      <c r="U33982" s="121"/>
      <c r="V33982" s="122"/>
      <c r="W33982" s="123"/>
      <c r="AC33982" s="123"/>
    </row>
    <row r="33983" spans="5:29" s="2" customFormat="1">
      <c r="E33983" s="120"/>
      <c r="M33983" s="120"/>
      <c r="N33983" s="120"/>
      <c r="U33983" s="121"/>
      <c r="V33983" s="122"/>
      <c r="W33983" s="123"/>
      <c r="AC33983" s="123"/>
    </row>
    <row r="33984" spans="5:29" s="2" customFormat="1">
      <c r="E33984" s="120"/>
      <c r="M33984" s="120"/>
      <c r="N33984" s="120"/>
      <c r="U33984" s="121"/>
      <c r="V33984" s="122"/>
      <c r="W33984" s="123"/>
      <c r="AC33984" s="123"/>
    </row>
    <row r="33985" spans="5:29" s="2" customFormat="1">
      <c r="E33985" s="120"/>
      <c r="M33985" s="120"/>
      <c r="N33985" s="120"/>
      <c r="U33985" s="121"/>
      <c r="V33985" s="122"/>
      <c r="W33985" s="123"/>
      <c r="AC33985" s="123"/>
    </row>
    <row r="33986" spans="5:29" s="2" customFormat="1">
      <c r="E33986" s="120"/>
      <c r="M33986" s="120"/>
      <c r="N33986" s="120"/>
      <c r="U33986" s="121"/>
      <c r="V33986" s="122"/>
      <c r="W33986" s="123"/>
      <c r="AC33986" s="123"/>
    </row>
    <row r="33987" spans="5:29" s="2" customFormat="1">
      <c r="E33987" s="120"/>
      <c r="M33987" s="120"/>
      <c r="N33987" s="120"/>
      <c r="U33987" s="121"/>
      <c r="V33987" s="122"/>
      <c r="W33987" s="123"/>
      <c r="AC33987" s="123"/>
    </row>
    <row r="33988" spans="5:29" s="2" customFormat="1">
      <c r="E33988" s="120"/>
      <c r="M33988" s="120"/>
      <c r="N33988" s="120"/>
      <c r="U33988" s="121"/>
      <c r="V33988" s="122"/>
      <c r="W33988" s="123"/>
      <c r="AC33988" s="123"/>
    </row>
    <row r="33989" spans="5:29" s="2" customFormat="1">
      <c r="E33989" s="120"/>
      <c r="M33989" s="120"/>
      <c r="N33989" s="120"/>
      <c r="U33989" s="121"/>
      <c r="V33989" s="122"/>
      <c r="W33989" s="123"/>
      <c r="AC33989" s="123"/>
    </row>
    <row r="33990" spans="5:29" s="2" customFormat="1">
      <c r="E33990" s="120"/>
      <c r="M33990" s="120"/>
      <c r="N33990" s="120"/>
      <c r="U33990" s="121"/>
      <c r="V33990" s="122"/>
      <c r="W33990" s="123"/>
      <c r="AC33990" s="123"/>
    </row>
    <row r="33991" spans="5:29" s="2" customFormat="1">
      <c r="E33991" s="120"/>
      <c r="M33991" s="120"/>
      <c r="N33991" s="120"/>
      <c r="U33991" s="121"/>
      <c r="V33991" s="122"/>
      <c r="W33991" s="123"/>
      <c r="AC33991" s="123"/>
    </row>
    <row r="33992" spans="5:29" s="2" customFormat="1">
      <c r="E33992" s="120"/>
      <c r="M33992" s="120"/>
      <c r="N33992" s="120"/>
      <c r="U33992" s="121"/>
      <c r="V33992" s="122"/>
      <c r="W33992" s="123"/>
      <c r="AC33992" s="123"/>
    </row>
    <row r="33993" spans="5:29" s="2" customFormat="1">
      <c r="E33993" s="120"/>
      <c r="M33993" s="120"/>
      <c r="N33993" s="120"/>
      <c r="U33993" s="121"/>
      <c r="V33993" s="122"/>
      <c r="W33993" s="123"/>
      <c r="AC33993" s="123"/>
    </row>
    <row r="33994" spans="5:29" s="2" customFormat="1">
      <c r="E33994" s="120"/>
      <c r="M33994" s="120"/>
      <c r="N33994" s="120"/>
      <c r="U33994" s="121"/>
      <c r="V33994" s="122"/>
      <c r="W33994" s="123"/>
      <c r="AC33994" s="123"/>
    </row>
    <row r="33995" spans="5:29" s="2" customFormat="1">
      <c r="E33995" s="120"/>
      <c r="M33995" s="120"/>
      <c r="N33995" s="120"/>
      <c r="U33995" s="121"/>
      <c r="V33995" s="122"/>
      <c r="W33995" s="123"/>
      <c r="AC33995" s="123"/>
    </row>
    <row r="33996" spans="5:29" s="2" customFormat="1">
      <c r="E33996" s="120"/>
      <c r="M33996" s="120"/>
      <c r="N33996" s="120"/>
      <c r="U33996" s="121"/>
      <c r="V33996" s="122"/>
      <c r="W33996" s="123"/>
      <c r="AC33996" s="123"/>
    </row>
    <row r="33997" spans="5:29" s="2" customFormat="1">
      <c r="E33997" s="120"/>
      <c r="M33997" s="120"/>
      <c r="N33997" s="120"/>
      <c r="U33997" s="121"/>
      <c r="V33997" s="122"/>
      <c r="W33997" s="123"/>
      <c r="AC33997" s="123"/>
    </row>
    <row r="33998" spans="5:29" s="2" customFormat="1">
      <c r="E33998" s="120"/>
      <c r="M33998" s="120"/>
      <c r="N33998" s="120"/>
      <c r="U33998" s="121"/>
      <c r="V33998" s="122"/>
      <c r="W33998" s="123"/>
      <c r="AC33998" s="123"/>
    </row>
    <row r="33999" spans="5:29" s="2" customFormat="1">
      <c r="E33999" s="120"/>
      <c r="M33999" s="120"/>
      <c r="N33999" s="120"/>
      <c r="U33999" s="121"/>
      <c r="V33999" s="122"/>
      <c r="W33999" s="123"/>
      <c r="AC33999" s="123"/>
    </row>
    <row r="34000" spans="5:29" s="2" customFormat="1">
      <c r="E34000" s="120"/>
      <c r="M34000" s="120"/>
      <c r="N34000" s="120"/>
      <c r="U34000" s="121"/>
      <c r="V34000" s="122"/>
      <c r="W34000" s="123"/>
      <c r="AC34000" s="123"/>
    </row>
    <row r="34001" spans="5:29" s="2" customFormat="1">
      <c r="E34001" s="120"/>
      <c r="M34001" s="120"/>
      <c r="N34001" s="120"/>
      <c r="U34001" s="121"/>
      <c r="V34001" s="122"/>
      <c r="W34001" s="123"/>
      <c r="AC34001" s="123"/>
    </row>
    <row r="34002" spans="5:29" s="2" customFormat="1">
      <c r="E34002" s="120"/>
      <c r="M34002" s="120"/>
      <c r="N34002" s="120"/>
      <c r="U34002" s="121"/>
      <c r="V34002" s="122"/>
      <c r="W34002" s="123"/>
      <c r="AC34002" s="123"/>
    </row>
    <row r="34003" spans="5:29" s="2" customFormat="1">
      <c r="E34003" s="120"/>
      <c r="M34003" s="120"/>
      <c r="N34003" s="120"/>
      <c r="U34003" s="121"/>
      <c r="V34003" s="122"/>
      <c r="W34003" s="123"/>
      <c r="AC34003" s="123"/>
    </row>
    <row r="34004" spans="5:29" s="2" customFormat="1">
      <c r="E34004" s="120"/>
      <c r="M34004" s="120"/>
      <c r="N34004" s="120"/>
      <c r="U34004" s="121"/>
      <c r="V34004" s="122"/>
      <c r="W34004" s="123"/>
      <c r="AC34004" s="123"/>
    </row>
    <row r="34005" spans="5:29" s="2" customFormat="1">
      <c r="E34005" s="120"/>
      <c r="M34005" s="120"/>
      <c r="N34005" s="120"/>
      <c r="U34005" s="121"/>
      <c r="V34005" s="122"/>
      <c r="W34005" s="123"/>
      <c r="AC34005" s="123"/>
    </row>
    <row r="34006" spans="5:29" s="2" customFormat="1">
      <c r="E34006" s="120"/>
      <c r="M34006" s="120"/>
      <c r="N34006" s="120"/>
      <c r="U34006" s="121"/>
      <c r="V34006" s="122"/>
      <c r="W34006" s="123"/>
      <c r="AC34006" s="123"/>
    </row>
    <row r="34007" spans="5:29" s="2" customFormat="1">
      <c r="E34007" s="120"/>
      <c r="M34007" s="120"/>
      <c r="N34007" s="120"/>
      <c r="U34007" s="121"/>
      <c r="V34007" s="122"/>
      <c r="W34007" s="123"/>
      <c r="AC34007" s="123"/>
    </row>
    <row r="34008" spans="5:29" s="2" customFormat="1">
      <c r="E34008" s="120"/>
      <c r="M34008" s="120"/>
      <c r="N34008" s="120"/>
      <c r="U34008" s="121"/>
      <c r="V34008" s="122"/>
      <c r="W34008" s="123"/>
      <c r="AC34008" s="123"/>
    </row>
    <row r="34009" spans="5:29" s="2" customFormat="1">
      <c r="E34009" s="120"/>
      <c r="M34009" s="120"/>
      <c r="N34009" s="120"/>
      <c r="U34009" s="121"/>
      <c r="V34009" s="122"/>
      <c r="W34009" s="123"/>
      <c r="AC34009" s="123"/>
    </row>
    <row r="34010" spans="5:29" s="2" customFormat="1">
      <c r="E34010" s="120"/>
      <c r="M34010" s="120"/>
      <c r="N34010" s="120"/>
      <c r="U34010" s="121"/>
      <c r="V34010" s="122"/>
      <c r="W34010" s="123"/>
      <c r="AC34010" s="123"/>
    </row>
    <row r="34011" spans="5:29" s="2" customFormat="1">
      <c r="E34011" s="120"/>
      <c r="M34011" s="120"/>
      <c r="N34011" s="120"/>
      <c r="U34011" s="121"/>
      <c r="V34011" s="122"/>
      <c r="W34011" s="123"/>
      <c r="AC34011" s="123"/>
    </row>
    <row r="34012" spans="5:29" s="2" customFormat="1">
      <c r="E34012" s="120"/>
      <c r="M34012" s="120"/>
      <c r="N34012" s="120"/>
      <c r="U34012" s="121"/>
      <c r="V34012" s="122"/>
      <c r="W34012" s="123"/>
      <c r="AC34012" s="123"/>
    </row>
    <row r="34013" spans="5:29" s="2" customFormat="1">
      <c r="E34013" s="120"/>
      <c r="M34013" s="120"/>
      <c r="N34013" s="120"/>
      <c r="U34013" s="121"/>
      <c r="V34013" s="122"/>
      <c r="W34013" s="123"/>
      <c r="AC34013" s="123"/>
    </row>
    <row r="34014" spans="5:29" s="2" customFormat="1">
      <c r="E34014" s="120"/>
      <c r="M34014" s="120"/>
      <c r="N34014" s="120"/>
      <c r="U34014" s="121"/>
      <c r="V34014" s="122"/>
      <c r="W34014" s="123"/>
      <c r="AC34014" s="123"/>
    </row>
    <row r="34015" spans="5:29" s="2" customFormat="1">
      <c r="E34015" s="120"/>
      <c r="M34015" s="120"/>
      <c r="N34015" s="120"/>
      <c r="U34015" s="121"/>
      <c r="V34015" s="122"/>
      <c r="W34015" s="123"/>
      <c r="AC34015" s="123"/>
    </row>
    <row r="34016" spans="5:29" s="2" customFormat="1">
      <c r="E34016" s="120"/>
      <c r="M34016" s="120"/>
      <c r="N34016" s="120"/>
      <c r="U34016" s="121"/>
      <c r="V34016" s="122"/>
      <c r="W34016" s="123"/>
      <c r="AC34016" s="123"/>
    </row>
    <row r="34017" spans="5:29" s="2" customFormat="1">
      <c r="E34017" s="120"/>
      <c r="M34017" s="120"/>
      <c r="N34017" s="120"/>
      <c r="U34017" s="121"/>
      <c r="V34017" s="122"/>
      <c r="W34017" s="123"/>
      <c r="AC34017" s="123"/>
    </row>
    <row r="34018" spans="5:29" s="2" customFormat="1">
      <c r="E34018" s="120"/>
      <c r="M34018" s="120"/>
      <c r="N34018" s="120"/>
      <c r="U34018" s="121"/>
      <c r="V34018" s="122"/>
      <c r="W34018" s="123"/>
      <c r="AC34018" s="123"/>
    </row>
    <row r="34019" spans="5:29" s="2" customFormat="1">
      <c r="E34019" s="120"/>
      <c r="M34019" s="120"/>
      <c r="N34019" s="120"/>
      <c r="U34019" s="121"/>
      <c r="V34019" s="122"/>
      <c r="W34019" s="123"/>
      <c r="AC34019" s="123"/>
    </row>
    <row r="34020" spans="5:29" s="2" customFormat="1">
      <c r="E34020" s="120"/>
      <c r="M34020" s="120"/>
      <c r="N34020" s="120"/>
      <c r="U34020" s="121"/>
      <c r="V34020" s="122"/>
      <c r="W34020" s="123"/>
      <c r="AC34020" s="123"/>
    </row>
    <row r="34021" spans="5:29" s="2" customFormat="1">
      <c r="E34021" s="120"/>
      <c r="M34021" s="120"/>
      <c r="N34021" s="120"/>
      <c r="U34021" s="121"/>
      <c r="V34021" s="122"/>
      <c r="W34021" s="123"/>
      <c r="AC34021" s="123"/>
    </row>
    <row r="34022" spans="5:29" s="2" customFormat="1">
      <c r="E34022" s="120"/>
      <c r="M34022" s="120"/>
      <c r="N34022" s="120"/>
      <c r="U34022" s="121"/>
      <c r="V34022" s="122"/>
      <c r="W34022" s="123"/>
      <c r="AC34022" s="123"/>
    </row>
    <row r="34023" spans="5:29" s="2" customFormat="1">
      <c r="E34023" s="120"/>
      <c r="M34023" s="120"/>
      <c r="N34023" s="120"/>
      <c r="U34023" s="121"/>
      <c r="V34023" s="122"/>
      <c r="W34023" s="123"/>
      <c r="AC34023" s="123"/>
    </row>
    <row r="34024" spans="5:29" s="2" customFormat="1">
      <c r="E34024" s="120"/>
      <c r="M34024" s="120"/>
      <c r="N34024" s="120"/>
      <c r="U34024" s="121"/>
      <c r="V34024" s="122"/>
      <c r="W34024" s="123"/>
      <c r="AC34024" s="123"/>
    </row>
    <row r="34025" spans="5:29" s="2" customFormat="1">
      <c r="E34025" s="120"/>
      <c r="M34025" s="120"/>
      <c r="N34025" s="120"/>
      <c r="U34025" s="121"/>
      <c r="V34025" s="122"/>
      <c r="W34025" s="123"/>
      <c r="AC34025" s="123"/>
    </row>
    <row r="34026" spans="5:29" s="2" customFormat="1">
      <c r="E34026" s="120"/>
      <c r="M34026" s="120"/>
      <c r="N34026" s="120"/>
      <c r="U34026" s="121"/>
      <c r="V34026" s="122"/>
      <c r="W34026" s="123"/>
      <c r="AC34026" s="123"/>
    </row>
    <row r="34027" spans="5:29" s="2" customFormat="1">
      <c r="E34027" s="120"/>
      <c r="M34027" s="120"/>
      <c r="N34027" s="120"/>
      <c r="U34027" s="121"/>
      <c r="V34027" s="122"/>
      <c r="W34027" s="123"/>
      <c r="AC34027" s="123"/>
    </row>
    <row r="34028" spans="5:29" s="2" customFormat="1">
      <c r="E34028" s="120"/>
      <c r="M34028" s="120"/>
      <c r="N34028" s="120"/>
      <c r="U34028" s="121"/>
      <c r="V34028" s="122"/>
      <c r="W34028" s="123"/>
      <c r="AC34028" s="123"/>
    </row>
    <row r="34029" spans="5:29" s="2" customFormat="1">
      <c r="E34029" s="120"/>
      <c r="M34029" s="120"/>
      <c r="N34029" s="120"/>
      <c r="U34029" s="121"/>
      <c r="V34029" s="122"/>
      <c r="W34029" s="123"/>
      <c r="AC34029" s="123"/>
    </row>
    <row r="34030" spans="5:29" s="2" customFormat="1">
      <c r="E34030" s="120"/>
      <c r="M34030" s="120"/>
      <c r="N34030" s="120"/>
      <c r="U34030" s="121"/>
      <c r="V34030" s="122"/>
      <c r="W34030" s="123"/>
      <c r="AC34030" s="123"/>
    </row>
    <row r="34031" spans="5:29" s="2" customFormat="1">
      <c r="E34031" s="120"/>
      <c r="M34031" s="120"/>
      <c r="N34031" s="120"/>
      <c r="U34031" s="121"/>
      <c r="V34031" s="122"/>
      <c r="W34031" s="123"/>
      <c r="AC34031" s="123"/>
    </row>
    <row r="34032" spans="5:29" s="2" customFormat="1">
      <c r="E34032" s="120"/>
      <c r="M34032" s="120"/>
      <c r="N34032" s="120"/>
      <c r="U34032" s="121"/>
      <c r="V34032" s="122"/>
      <c r="W34032" s="123"/>
      <c r="AC34032" s="123"/>
    </row>
    <row r="34033" spans="5:29" s="2" customFormat="1">
      <c r="E34033" s="120"/>
      <c r="M34033" s="120"/>
      <c r="N34033" s="120"/>
      <c r="U34033" s="121"/>
      <c r="V34033" s="122"/>
      <c r="W34033" s="123"/>
      <c r="AC34033" s="123"/>
    </row>
    <row r="34034" spans="5:29" s="2" customFormat="1">
      <c r="E34034" s="120"/>
      <c r="M34034" s="120"/>
      <c r="N34034" s="120"/>
      <c r="U34034" s="121"/>
      <c r="V34034" s="122"/>
      <c r="W34034" s="123"/>
      <c r="AC34034" s="123"/>
    </row>
    <row r="34035" spans="5:29" s="2" customFormat="1">
      <c r="E34035" s="120"/>
      <c r="M34035" s="120"/>
      <c r="N34035" s="120"/>
      <c r="U34035" s="121"/>
      <c r="V34035" s="122"/>
      <c r="W34035" s="123"/>
      <c r="AC34035" s="123"/>
    </row>
    <row r="34036" spans="5:29" s="2" customFormat="1">
      <c r="E34036" s="120"/>
      <c r="M34036" s="120"/>
      <c r="N34036" s="120"/>
      <c r="U34036" s="121"/>
      <c r="V34036" s="122"/>
      <c r="W34036" s="123"/>
      <c r="AC34036" s="123"/>
    </row>
    <row r="34037" spans="5:29" s="2" customFormat="1">
      <c r="E34037" s="120"/>
      <c r="M34037" s="120"/>
      <c r="N34037" s="120"/>
      <c r="U34037" s="121"/>
      <c r="V34037" s="122"/>
      <c r="W34037" s="123"/>
      <c r="AC34037" s="123"/>
    </row>
    <row r="34038" spans="5:29" s="2" customFormat="1">
      <c r="E34038" s="120"/>
      <c r="M34038" s="120"/>
      <c r="N34038" s="120"/>
      <c r="U34038" s="121"/>
      <c r="V34038" s="122"/>
      <c r="W34038" s="123"/>
      <c r="AC34038" s="123"/>
    </row>
    <row r="34039" spans="5:29" s="2" customFormat="1">
      <c r="E34039" s="120"/>
      <c r="M34039" s="120"/>
      <c r="N34039" s="120"/>
      <c r="U34039" s="121"/>
      <c r="V34039" s="122"/>
      <c r="W34039" s="123"/>
      <c r="AC34039" s="123"/>
    </row>
    <row r="34040" spans="5:29" s="2" customFormat="1">
      <c r="E34040" s="120"/>
      <c r="M34040" s="120"/>
      <c r="N34040" s="120"/>
      <c r="U34040" s="121"/>
      <c r="V34040" s="122"/>
      <c r="W34040" s="123"/>
      <c r="AC34040" s="123"/>
    </row>
    <row r="34041" spans="5:29" s="2" customFormat="1">
      <c r="E34041" s="120"/>
      <c r="M34041" s="120"/>
      <c r="N34041" s="120"/>
      <c r="U34041" s="121"/>
      <c r="V34041" s="122"/>
      <c r="W34041" s="123"/>
      <c r="AC34041" s="123"/>
    </row>
    <row r="34042" spans="5:29" s="2" customFormat="1">
      <c r="E34042" s="120"/>
      <c r="M34042" s="120"/>
      <c r="N34042" s="120"/>
      <c r="U34042" s="121"/>
      <c r="V34042" s="122"/>
      <c r="W34042" s="123"/>
      <c r="AC34042" s="123"/>
    </row>
    <row r="34043" spans="5:29" s="2" customFormat="1">
      <c r="E34043" s="120"/>
      <c r="M34043" s="120"/>
      <c r="N34043" s="120"/>
      <c r="U34043" s="121"/>
      <c r="V34043" s="122"/>
      <c r="W34043" s="123"/>
      <c r="AC34043" s="123"/>
    </row>
    <row r="34044" spans="5:29" s="2" customFormat="1">
      <c r="E34044" s="120"/>
      <c r="M34044" s="120"/>
      <c r="N34044" s="120"/>
      <c r="U34044" s="121"/>
      <c r="V34044" s="122"/>
      <c r="W34044" s="123"/>
      <c r="AC34044" s="123"/>
    </row>
    <row r="34045" spans="5:29" s="2" customFormat="1">
      <c r="E34045" s="120"/>
      <c r="M34045" s="120"/>
      <c r="N34045" s="120"/>
      <c r="U34045" s="121"/>
      <c r="V34045" s="122"/>
      <c r="W34045" s="123"/>
      <c r="AC34045" s="123"/>
    </row>
    <row r="34046" spans="5:29" s="2" customFormat="1">
      <c r="E34046" s="120"/>
      <c r="M34046" s="120"/>
      <c r="N34046" s="120"/>
      <c r="U34046" s="121"/>
      <c r="V34046" s="122"/>
      <c r="W34046" s="123"/>
      <c r="AC34046" s="123"/>
    </row>
    <row r="34047" spans="5:29" s="2" customFormat="1">
      <c r="E34047" s="120"/>
      <c r="M34047" s="120"/>
      <c r="N34047" s="120"/>
      <c r="U34047" s="121"/>
      <c r="V34047" s="122"/>
      <c r="W34047" s="123"/>
      <c r="AC34047" s="123"/>
    </row>
    <row r="34048" spans="5:29" s="2" customFormat="1">
      <c r="E34048" s="120"/>
      <c r="M34048" s="120"/>
      <c r="N34048" s="120"/>
      <c r="U34048" s="121"/>
      <c r="V34048" s="122"/>
      <c r="W34048" s="123"/>
      <c r="AC34048" s="123"/>
    </row>
    <row r="34049" spans="5:29" s="2" customFormat="1">
      <c r="E34049" s="120"/>
      <c r="M34049" s="120"/>
      <c r="N34049" s="120"/>
      <c r="U34049" s="121"/>
      <c r="V34049" s="122"/>
      <c r="W34049" s="123"/>
      <c r="AC34049" s="123"/>
    </row>
    <row r="34050" spans="5:29" s="2" customFormat="1">
      <c r="E34050" s="120"/>
      <c r="M34050" s="120"/>
      <c r="N34050" s="120"/>
      <c r="U34050" s="121"/>
      <c r="V34050" s="122"/>
      <c r="W34050" s="123"/>
      <c r="AC34050" s="123"/>
    </row>
    <row r="34051" spans="5:29" s="2" customFormat="1">
      <c r="E34051" s="120"/>
      <c r="M34051" s="120"/>
      <c r="N34051" s="120"/>
      <c r="U34051" s="121"/>
      <c r="V34051" s="122"/>
      <c r="W34051" s="123"/>
      <c r="AC34051" s="123"/>
    </row>
    <row r="34052" spans="5:29" s="2" customFormat="1">
      <c r="E34052" s="120"/>
      <c r="M34052" s="120"/>
      <c r="N34052" s="120"/>
      <c r="U34052" s="121"/>
      <c r="V34052" s="122"/>
      <c r="W34052" s="123"/>
      <c r="AC34052" s="123"/>
    </row>
    <row r="34053" spans="5:29" s="2" customFormat="1">
      <c r="E34053" s="120"/>
      <c r="M34053" s="120"/>
      <c r="N34053" s="120"/>
      <c r="U34053" s="121"/>
      <c r="V34053" s="122"/>
      <c r="W34053" s="123"/>
      <c r="AC34053" s="123"/>
    </row>
    <row r="34054" spans="5:29" s="2" customFormat="1">
      <c r="E34054" s="120"/>
      <c r="M34054" s="120"/>
      <c r="N34054" s="120"/>
      <c r="U34054" s="121"/>
      <c r="V34054" s="122"/>
      <c r="W34054" s="123"/>
      <c r="AC34054" s="123"/>
    </row>
    <row r="34055" spans="5:29" s="2" customFormat="1">
      <c r="E34055" s="120"/>
      <c r="M34055" s="120"/>
      <c r="N34055" s="120"/>
      <c r="U34055" s="121"/>
      <c r="V34055" s="122"/>
      <c r="W34055" s="123"/>
      <c r="AC34055" s="123"/>
    </row>
    <row r="34056" spans="5:29" s="2" customFormat="1">
      <c r="E34056" s="120"/>
      <c r="M34056" s="120"/>
      <c r="N34056" s="120"/>
      <c r="U34056" s="121"/>
      <c r="V34056" s="122"/>
      <c r="W34056" s="123"/>
      <c r="AC34056" s="123"/>
    </row>
    <row r="34057" spans="5:29" s="2" customFormat="1">
      <c r="E34057" s="120"/>
      <c r="M34057" s="120"/>
      <c r="N34057" s="120"/>
      <c r="U34057" s="121"/>
      <c r="V34057" s="122"/>
      <c r="W34057" s="123"/>
      <c r="AC34057" s="123"/>
    </row>
    <row r="34058" spans="5:29" s="2" customFormat="1">
      <c r="E34058" s="120"/>
      <c r="M34058" s="120"/>
      <c r="N34058" s="120"/>
      <c r="U34058" s="121"/>
      <c r="V34058" s="122"/>
      <c r="W34058" s="123"/>
      <c r="AC34058" s="123"/>
    </row>
    <row r="34059" spans="5:29" s="2" customFormat="1">
      <c r="E34059" s="120"/>
      <c r="M34059" s="120"/>
      <c r="N34059" s="120"/>
      <c r="U34059" s="121"/>
      <c r="V34059" s="122"/>
      <c r="W34059" s="123"/>
      <c r="AC34059" s="123"/>
    </row>
    <row r="34060" spans="5:29" s="2" customFormat="1">
      <c r="E34060" s="120"/>
      <c r="M34060" s="120"/>
      <c r="N34060" s="120"/>
      <c r="U34060" s="121"/>
      <c r="V34060" s="122"/>
      <c r="W34060" s="123"/>
      <c r="AC34060" s="123"/>
    </row>
    <row r="34061" spans="5:29" s="2" customFormat="1">
      <c r="E34061" s="120"/>
      <c r="M34061" s="120"/>
      <c r="N34061" s="120"/>
      <c r="U34061" s="121"/>
      <c r="V34061" s="122"/>
      <c r="W34061" s="123"/>
      <c r="AC34061" s="123"/>
    </row>
    <row r="34062" spans="5:29" s="2" customFormat="1">
      <c r="E34062" s="120"/>
      <c r="M34062" s="120"/>
      <c r="N34062" s="120"/>
      <c r="U34062" s="121"/>
      <c r="V34062" s="122"/>
      <c r="W34062" s="123"/>
      <c r="AC34062" s="123"/>
    </row>
    <row r="34063" spans="5:29" s="2" customFormat="1">
      <c r="E34063" s="120"/>
      <c r="M34063" s="120"/>
      <c r="N34063" s="120"/>
      <c r="U34063" s="121"/>
      <c r="V34063" s="122"/>
      <c r="W34063" s="123"/>
      <c r="AC34063" s="123"/>
    </row>
    <row r="34064" spans="5:29" s="2" customFormat="1">
      <c r="E34064" s="120"/>
      <c r="M34064" s="120"/>
      <c r="N34064" s="120"/>
      <c r="U34064" s="121"/>
      <c r="V34064" s="122"/>
      <c r="W34064" s="123"/>
      <c r="AC34064" s="123"/>
    </row>
    <row r="34065" spans="5:29" s="2" customFormat="1">
      <c r="E34065" s="120"/>
      <c r="M34065" s="120"/>
      <c r="N34065" s="120"/>
      <c r="U34065" s="121"/>
      <c r="V34065" s="122"/>
      <c r="W34065" s="123"/>
      <c r="AC34065" s="123"/>
    </row>
    <row r="34066" spans="5:29" s="2" customFormat="1">
      <c r="E34066" s="120"/>
      <c r="M34066" s="120"/>
      <c r="N34066" s="120"/>
      <c r="U34066" s="121"/>
      <c r="V34066" s="122"/>
      <c r="W34066" s="123"/>
      <c r="AC34066" s="123"/>
    </row>
    <row r="34067" spans="5:29" s="2" customFormat="1">
      <c r="E34067" s="120"/>
      <c r="M34067" s="120"/>
      <c r="N34067" s="120"/>
      <c r="U34067" s="121"/>
      <c r="V34067" s="122"/>
      <c r="W34067" s="123"/>
      <c r="AC34067" s="123"/>
    </row>
    <row r="34068" spans="5:29" s="2" customFormat="1">
      <c r="E34068" s="120"/>
      <c r="M34068" s="120"/>
      <c r="N34068" s="120"/>
      <c r="U34068" s="121"/>
      <c r="V34068" s="122"/>
      <c r="W34068" s="123"/>
      <c r="AC34068" s="123"/>
    </row>
    <row r="34069" spans="5:29" s="2" customFormat="1">
      <c r="E34069" s="120"/>
      <c r="M34069" s="120"/>
      <c r="N34069" s="120"/>
      <c r="U34069" s="121"/>
      <c r="V34069" s="122"/>
      <c r="W34069" s="123"/>
      <c r="AC34069" s="123"/>
    </row>
    <row r="34070" spans="5:29" s="2" customFormat="1">
      <c r="E34070" s="120"/>
      <c r="M34070" s="120"/>
      <c r="N34070" s="120"/>
      <c r="U34070" s="121"/>
      <c r="V34070" s="122"/>
      <c r="W34070" s="123"/>
      <c r="AC34070" s="123"/>
    </row>
    <row r="34071" spans="5:29" s="2" customFormat="1">
      <c r="E34071" s="120"/>
      <c r="M34071" s="120"/>
      <c r="N34071" s="120"/>
      <c r="U34071" s="121"/>
      <c r="V34071" s="122"/>
      <c r="W34071" s="123"/>
      <c r="AC34071" s="123"/>
    </row>
    <row r="34072" spans="5:29" s="2" customFormat="1">
      <c r="E34072" s="120"/>
      <c r="M34072" s="120"/>
      <c r="N34072" s="120"/>
      <c r="U34072" s="121"/>
      <c r="V34072" s="122"/>
      <c r="W34072" s="123"/>
      <c r="AC34072" s="123"/>
    </row>
    <row r="34073" spans="5:29" s="2" customFormat="1">
      <c r="E34073" s="120"/>
      <c r="M34073" s="120"/>
      <c r="N34073" s="120"/>
      <c r="U34073" s="121"/>
      <c r="V34073" s="122"/>
      <c r="W34073" s="123"/>
      <c r="AC34073" s="123"/>
    </row>
    <row r="34074" spans="5:29" s="2" customFormat="1">
      <c r="E34074" s="120"/>
      <c r="M34074" s="120"/>
      <c r="N34074" s="120"/>
      <c r="U34074" s="121"/>
      <c r="V34074" s="122"/>
      <c r="W34074" s="123"/>
      <c r="AC34074" s="123"/>
    </row>
    <row r="34075" spans="5:29" s="2" customFormat="1">
      <c r="E34075" s="120"/>
      <c r="M34075" s="120"/>
      <c r="N34075" s="120"/>
      <c r="U34075" s="121"/>
      <c r="V34075" s="122"/>
      <c r="W34075" s="123"/>
      <c r="AC34075" s="123"/>
    </row>
    <row r="34076" spans="5:29" s="2" customFormat="1">
      <c r="E34076" s="120"/>
      <c r="M34076" s="120"/>
      <c r="N34076" s="120"/>
      <c r="U34076" s="121"/>
      <c r="V34076" s="122"/>
      <c r="W34076" s="123"/>
      <c r="AC34076" s="123"/>
    </row>
    <row r="34077" spans="5:29" s="2" customFormat="1">
      <c r="E34077" s="120"/>
      <c r="M34077" s="120"/>
      <c r="N34077" s="120"/>
      <c r="U34077" s="121"/>
      <c r="V34077" s="122"/>
      <c r="W34077" s="123"/>
      <c r="AC34077" s="123"/>
    </row>
    <row r="34078" spans="5:29" s="2" customFormat="1">
      <c r="E34078" s="120"/>
      <c r="M34078" s="120"/>
      <c r="N34078" s="120"/>
      <c r="U34078" s="121"/>
      <c r="V34078" s="122"/>
      <c r="W34078" s="123"/>
      <c r="AC34078" s="123"/>
    </row>
    <row r="34079" spans="5:29" s="2" customFormat="1">
      <c r="E34079" s="120"/>
      <c r="M34079" s="120"/>
      <c r="N34079" s="120"/>
      <c r="U34079" s="121"/>
      <c r="V34079" s="122"/>
      <c r="W34079" s="123"/>
      <c r="AC34079" s="123"/>
    </row>
    <row r="34080" spans="5:29" s="2" customFormat="1">
      <c r="E34080" s="120"/>
      <c r="M34080" s="120"/>
      <c r="N34080" s="120"/>
      <c r="U34080" s="121"/>
      <c r="V34080" s="122"/>
      <c r="W34080" s="123"/>
      <c r="AC34080" s="123"/>
    </row>
    <row r="34081" spans="5:29" s="2" customFormat="1">
      <c r="E34081" s="120"/>
      <c r="M34081" s="120"/>
      <c r="N34081" s="120"/>
      <c r="U34081" s="121"/>
      <c r="V34081" s="122"/>
      <c r="W34081" s="123"/>
      <c r="AC34081" s="123"/>
    </row>
    <row r="34082" spans="5:29" s="2" customFormat="1">
      <c r="E34082" s="120"/>
      <c r="M34082" s="120"/>
      <c r="N34082" s="120"/>
      <c r="U34082" s="121"/>
      <c r="V34082" s="122"/>
      <c r="W34082" s="123"/>
      <c r="AC34082" s="123"/>
    </row>
    <row r="34083" spans="5:29" s="2" customFormat="1">
      <c r="E34083" s="120"/>
      <c r="M34083" s="120"/>
      <c r="N34083" s="120"/>
      <c r="U34083" s="121"/>
      <c r="V34083" s="122"/>
      <c r="W34083" s="123"/>
      <c r="AC34083" s="123"/>
    </row>
    <row r="34084" spans="5:29" s="2" customFormat="1">
      <c r="E34084" s="120"/>
      <c r="M34084" s="120"/>
      <c r="N34084" s="120"/>
      <c r="U34084" s="121"/>
      <c r="V34084" s="122"/>
      <c r="W34084" s="123"/>
      <c r="AC34084" s="123"/>
    </row>
    <row r="34085" spans="5:29" s="2" customFormat="1">
      <c r="E34085" s="120"/>
      <c r="M34085" s="120"/>
      <c r="N34085" s="120"/>
      <c r="U34085" s="121"/>
      <c r="V34085" s="122"/>
      <c r="W34085" s="123"/>
      <c r="AC34085" s="123"/>
    </row>
    <row r="34086" spans="5:29" s="2" customFormat="1">
      <c r="E34086" s="120"/>
      <c r="M34086" s="120"/>
      <c r="N34086" s="120"/>
      <c r="U34086" s="121"/>
      <c r="V34086" s="122"/>
      <c r="W34086" s="123"/>
      <c r="AC34086" s="123"/>
    </row>
    <row r="34087" spans="5:29" s="2" customFormat="1">
      <c r="E34087" s="120"/>
      <c r="M34087" s="120"/>
      <c r="N34087" s="120"/>
      <c r="U34087" s="121"/>
      <c r="V34087" s="122"/>
      <c r="W34087" s="123"/>
      <c r="AC34087" s="123"/>
    </row>
    <row r="34088" spans="5:29" s="2" customFormat="1">
      <c r="E34088" s="120"/>
      <c r="M34088" s="120"/>
      <c r="N34088" s="120"/>
      <c r="U34088" s="121"/>
      <c r="V34088" s="122"/>
      <c r="W34088" s="123"/>
      <c r="AC34088" s="123"/>
    </row>
    <row r="34089" spans="5:29" s="2" customFormat="1">
      <c r="E34089" s="120"/>
      <c r="M34089" s="120"/>
      <c r="N34089" s="120"/>
      <c r="U34089" s="121"/>
      <c r="V34089" s="122"/>
      <c r="W34089" s="123"/>
      <c r="AC34089" s="123"/>
    </row>
    <row r="34090" spans="5:29" s="2" customFormat="1">
      <c r="E34090" s="120"/>
      <c r="M34090" s="120"/>
      <c r="N34090" s="120"/>
      <c r="U34090" s="121"/>
      <c r="V34090" s="122"/>
      <c r="W34090" s="123"/>
      <c r="AC34090" s="123"/>
    </row>
    <row r="34091" spans="5:29" s="2" customFormat="1">
      <c r="E34091" s="120"/>
      <c r="M34091" s="120"/>
      <c r="N34091" s="120"/>
      <c r="U34091" s="121"/>
      <c r="V34091" s="122"/>
      <c r="W34091" s="123"/>
      <c r="AC34091" s="123"/>
    </row>
    <row r="34092" spans="5:29" s="2" customFormat="1">
      <c r="E34092" s="120"/>
      <c r="M34092" s="120"/>
      <c r="N34092" s="120"/>
      <c r="U34092" s="121"/>
      <c r="V34092" s="122"/>
      <c r="W34092" s="123"/>
      <c r="AC34092" s="123"/>
    </row>
    <row r="34093" spans="5:29" s="2" customFormat="1">
      <c r="E34093" s="120"/>
      <c r="M34093" s="120"/>
      <c r="N34093" s="120"/>
      <c r="U34093" s="121"/>
      <c r="V34093" s="122"/>
      <c r="W34093" s="123"/>
      <c r="AC34093" s="123"/>
    </row>
    <row r="34094" spans="5:29" s="2" customFormat="1">
      <c r="E34094" s="120"/>
      <c r="M34094" s="120"/>
      <c r="N34094" s="120"/>
      <c r="U34094" s="121"/>
      <c r="V34094" s="122"/>
      <c r="W34094" s="123"/>
      <c r="AC34094" s="123"/>
    </row>
    <row r="34095" spans="5:29" s="2" customFormat="1">
      <c r="E34095" s="120"/>
      <c r="M34095" s="120"/>
      <c r="N34095" s="120"/>
      <c r="U34095" s="121"/>
      <c r="V34095" s="122"/>
      <c r="W34095" s="123"/>
      <c r="AC34095" s="123"/>
    </row>
    <row r="34096" spans="5:29" s="2" customFormat="1">
      <c r="E34096" s="120"/>
      <c r="M34096" s="120"/>
      <c r="N34096" s="120"/>
      <c r="U34096" s="121"/>
      <c r="V34096" s="122"/>
      <c r="W34096" s="123"/>
      <c r="AC34096" s="123"/>
    </row>
    <row r="34097" spans="5:29" s="2" customFormat="1">
      <c r="E34097" s="120"/>
      <c r="M34097" s="120"/>
      <c r="N34097" s="120"/>
      <c r="U34097" s="121"/>
      <c r="V34097" s="122"/>
      <c r="W34097" s="123"/>
      <c r="AC34097" s="123"/>
    </row>
    <row r="34098" spans="5:29" s="2" customFormat="1">
      <c r="E34098" s="120"/>
      <c r="M34098" s="120"/>
      <c r="N34098" s="120"/>
      <c r="U34098" s="121"/>
      <c r="V34098" s="122"/>
      <c r="W34098" s="123"/>
      <c r="AC34098" s="123"/>
    </row>
    <row r="34099" spans="5:29" s="2" customFormat="1">
      <c r="E34099" s="120"/>
      <c r="M34099" s="120"/>
      <c r="N34099" s="120"/>
      <c r="U34099" s="121"/>
      <c r="V34099" s="122"/>
      <c r="W34099" s="123"/>
      <c r="AC34099" s="123"/>
    </row>
    <row r="34100" spans="5:29" s="2" customFormat="1">
      <c r="E34100" s="120"/>
      <c r="M34100" s="120"/>
      <c r="N34100" s="120"/>
      <c r="U34100" s="121"/>
      <c r="V34100" s="122"/>
      <c r="W34100" s="123"/>
      <c r="AC34100" s="123"/>
    </row>
    <row r="34101" spans="5:29" s="2" customFormat="1">
      <c r="E34101" s="120"/>
      <c r="M34101" s="120"/>
      <c r="N34101" s="120"/>
      <c r="U34101" s="121"/>
      <c r="V34101" s="122"/>
      <c r="W34101" s="123"/>
      <c r="AC34101" s="123"/>
    </row>
    <row r="34102" spans="5:29" s="2" customFormat="1">
      <c r="E34102" s="120"/>
      <c r="M34102" s="120"/>
      <c r="N34102" s="120"/>
      <c r="U34102" s="121"/>
      <c r="V34102" s="122"/>
      <c r="W34102" s="123"/>
      <c r="AC34102" s="123"/>
    </row>
    <row r="34103" spans="5:29" s="2" customFormat="1">
      <c r="E34103" s="120"/>
      <c r="M34103" s="120"/>
      <c r="N34103" s="120"/>
      <c r="U34103" s="121"/>
      <c r="V34103" s="122"/>
      <c r="W34103" s="123"/>
      <c r="AC34103" s="123"/>
    </row>
    <row r="34104" spans="5:29" s="2" customFormat="1">
      <c r="E34104" s="120"/>
      <c r="M34104" s="120"/>
      <c r="N34104" s="120"/>
      <c r="U34104" s="121"/>
      <c r="V34104" s="122"/>
      <c r="W34104" s="123"/>
      <c r="AC34104" s="123"/>
    </row>
    <row r="34105" spans="5:29" s="2" customFormat="1">
      <c r="E34105" s="120"/>
      <c r="M34105" s="120"/>
      <c r="N34105" s="120"/>
      <c r="U34105" s="121"/>
      <c r="V34105" s="122"/>
      <c r="W34105" s="123"/>
      <c r="AC34105" s="123"/>
    </row>
    <row r="34106" spans="5:29" s="2" customFormat="1">
      <c r="E34106" s="120"/>
      <c r="M34106" s="120"/>
      <c r="N34106" s="120"/>
      <c r="U34106" s="121"/>
      <c r="V34106" s="122"/>
      <c r="W34106" s="123"/>
      <c r="AC34106" s="123"/>
    </row>
    <row r="34107" spans="5:29" s="2" customFormat="1">
      <c r="E34107" s="120"/>
      <c r="M34107" s="120"/>
      <c r="N34107" s="120"/>
      <c r="U34107" s="121"/>
      <c r="V34107" s="122"/>
      <c r="W34107" s="123"/>
      <c r="AC34107" s="123"/>
    </row>
    <row r="34108" spans="5:29" s="2" customFormat="1">
      <c r="E34108" s="120"/>
      <c r="M34108" s="120"/>
      <c r="N34108" s="120"/>
      <c r="U34108" s="121"/>
      <c r="V34108" s="122"/>
      <c r="W34108" s="123"/>
      <c r="AC34108" s="123"/>
    </row>
    <row r="34109" spans="5:29" s="2" customFormat="1">
      <c r="E34109" s="120"/>
      <c r="M34109" s="120"/>
      <c r="N34109" s="120"/>
      <c r="U34109" s="121"/>
      <c r="V34109" s="122"/>
      <c r="W34109" s="123"/>
      <c r="AC34109" s="123"/>
    </row>
    <row r="34110" spans="5:29" s="2" customFormat="1">
      <c r="E34110" s="120"/>
      <c r="M34110" s="120"/>
      <c r="N34110" s="120"/>
      <c r="U34110" s="121"/>
      <c r="V34110" s="122"/>
      <c r="W34110" s="123"/>
      <c r="AC34110" s="123"/>
    </row>
    <row r="34111" spans="5:29" s="2" customFormat="1">
      <c r="E34111" s="120"/>
      <c r="M34111" s="120"/>
      <c r="N34111" s="120"/>
      <c r="U34111" s="121"/>
      <c r="V34111" s="122"/>
      <c r="W34111" s="123"/>
      <c r="AC34111" s="123"/>
    </row>
    <row r="34112" spans="5:29" s="2" customFormat="1">
      <c r="E34112" s="120"/>
      <c r="M34112" s="120"/>
      <c r="N34112" s="120"/>
      <c r="U34112" s="121"/>
      <c r="V34112" s="122"/>
      <c r="W34112" s="123"/>
      <c r="AC34112" s="123"/>
    </row>
    <row r="34113" spans="5:29" s="2" customFormat="1">
      <c r="E34113" s="120"/>
      <c r="M34113" s="120"/>
      <c r="N34113" s="120"/>
      <c r="U34113" s="121"/>
      <c r="V34113" s="122"/>
      <c r="W34113" s="123"/>
      <c r="AC34113" s="123"/>
    </row>
    <row r="34114" spans="5:29" s="2" customFormat="1">
      <c r="E34114" s="120"/>
      <c r="M34114" s="120"/>
      <c r="N34114" s="120"/>
      <c r="U34114" s="121"/>
      <c r="V34114" s="122"/>
      <c r="W34114" s="123"/>
      <c r="AC34114" s="123"/>
    </row>
    <row r="34115" spans="5:29" s="2" customFormat="1">
      <c r="E34115" s="120"/>
      <c r="M34115" s="120"/>
      <c r="N34115" s="120"/>
      <c r="U34115" s="121"/>
      <c r="V34115" s="122"/>
      <c r="W34115" s="123"/>
      <c r="AC34115" s="123"/>
    </row>
    <row r="34116" spans="5:29" s="2" customFormat="1">
      <c r="E34116" s="120"/>
      <c r="M34116" s="120"/>
      <c r="N34116" s="120"/>
      <c r="U34116" s="121"/>
      <c r="V34116" s="122"/>
      <c r="W34116" s="123"/>
      <c r="AC34116" s="123"/>
    </row>
    <row r="34117" spans="5:29" s="2" customFormat="1">
      <c r="E34117" s="120"/>
      <c r="M34117" s="120"/>
      <c r="N34117" s="120"/>
      <c r="U34117" s="121"/>
      <c r="V34117" s="122"/>
      <c r="W34117" s="123"/>
      <c r="AC34117" s="123"/>
    </row>
    <row r="34118" spans="5:29" s="2" customFormat="1">
      <c r="E34118" s="120"/>
      <c r="M34118" s="120"/>
      <c r="N34118" s="120"/>
      <c r="U34118" s="121"/>
      <c r="V34118" s="122"/>
      <c r="W34118" s="123"/>
      <c r="AC34118" s="123"/>
    </row>
    <row r="34119" spans="5:29" s="2" customFormat="1">
      <c r="E34119" s="120"/>
      <c r="M34119" s="120"/>
      <c r="N34119" s="120"/>
      <c r="U34119" s="121"/>
      <c r="V34119" s="122"/>
      <c r="W34119" s="123"/>
      <c r="AC34119" s="123"/>
    </row>
    <row r="34120" spans="5:29" s="2" customFormat="1">
      <c r="E34120" s="120"/>
      <c r="M34120" s="120"/>
      <c r="N34120" s="120"/>
      <c r="U34120" s="121"/>
      <c r="V34120" s="122"/>
      <c r="W34120" s="123"/>
      <c r="AC34120" s="123"/>
    </row>
    <row r="34121" spans="5:29" s="2" customFormat="1">
      <c r="E34121" s="120"/>
      <c r="M34121" s="120"/>
      <c r="N34121" s="120"/>
      <c r="U34121" s="121"/>
      <c r="V34121" s="122"/>
      <c r="W34121" s="123"/>
      <c r="AC34121" s="123"/>
    </row>
    <row r="34122" spans="5:29" s="2" customFormat="1">
      <c r="E34122" s="120"/>
      <c r="M34122" s="120"/>
      <c r="N34122" s="120"/>
      <c r="U34122" s="121"/>
      <c r="V34122" s="122"/>
      <c r="W34122" s="123"/>
      <c r="AC34122" s="123"/>
    </row>
    <row r="34123" spans="5:29" s="2" customFormat="1">
      <c r="E34123" s="120"/>
      <c r="M34123" s="120"/>
      <c r="N34123" s="120"/>
      <c r="U34123" s="121"/>
      <c r="V34123" s="122"/>
      <c r="W34123" s="123"/>
      <c r="AC34123" s="123"/>
    </row>
    <row r="34124" spans="5:29" s="2" customFormat="1">
      <c r="E34124" s="120"/>
      <c r="M34124" s="120"/>
      <c r="N34124" s="120"/>
      <c r="U34124" s="121"/>
      <c r="V34124" s="122"/>
      <c r="W34124" s="123"/>
      <c r="AC34124" s="123"/>
    </row>
    <row r="34125" spans="5:29" s="2" customFormat="1">
      <c r="E34125" s="120"/>
      <c r="M34125" s="120"/>
      <c r="N34125" s="120"/>
      <c r="U34125" s="121"/>
      <c r="V34125" s="122"/>
      <c r="W34125" s="123"/>
      <c r="AC34125" s="123"/>
    </row>
    <row r="34126" spans="5:29" s="2" customFormat="1">
      <c r="E34126" s="120"/>
      <c r="M34126" s="120"/>
      <c r="N34126" s="120"/>
      <c r="U34126" s="121"/>
      <c r="V34126" s="122"/>
      <c r="W34126" s="123"/>
      <c r="AC34126" s="123"/>
    </row>
    <row r="34127" spans="5:29" s="2" customFormat="1">
      <c r="E34127" s="120"/>
      <c r="M34127" s="120"/>
      <c r="N34127" s="120"/>
      <c r="U34127" s="121"/>
      <c r="V34127" s="122"/>
      <c r="W34127" s="123"/>
      <c r="AC34127" s="123"/>
    </row>
    <row r="34128" spans="5:29" s="2" customFormat="1">
      <c r="E34128" s="120"/>
      <c r="M34128" s="120"/>
      <c r="N34128" s="120"/>
      <c r="U34128" s="121"/>
      <c r="V34128" s="122"/>
      <c r="W34128" s="123"/>
      <c r="AC34128" s="123"/>
    </row>
    <row r="34129" spans="5:29" s="2" customFormat="1">
      <c r="E34129" s="120"/>
      <c r="M34129" s="120"/>
      <c r="N34129" s="120"/>
      <c r="U34129" s="121"/>
      <c r="V34129" s="122"/>
      <c r="W34129" s="123"/>
      <c r="AC34129" s="123"/>
    </row>
    <row r="34130" spans="5:29" s="2" customFormat="1">
      <c r="E34130" s="120"/>
      <c r="M34130" s="120"/>
      <c r="N34130" s="120"/>
      <c r="U34130" s="121"/>
      <c r="V34130" s="122"/>
      <c r="W34130" s="123"/>
      <c r="AC34130" s="123"/>
    </row>
    <row r="34131" spans="5:29" s="2" customFormat="1">
      <c r="E34131" s="120"/>
      <c r="M34131" s="120"/>
      <c r="N34131" s="120"/>
      <c r="U34131" s="121"/>
      <c r="V34131" s="122"/>
      <c r="W34131" s="123"/>
      <c r="AC34131" s="123"/>
    </row>
    <row r="34132" spans="5:29" s="2" customFormat="1">
      <c r="E34132" s="120"/>
      <c r="M34132" s="120"/>
      <c r="N34132" s="120"/>
      <c r="U34132" s="121"/>
      <c r="V34132" s="122"/>
      <c r="W34132" s="123"/>
      <c r="AC34132" s="123"/>
    </row>
    <row r="34133" spans="5:29" s="2" customFormat="1">
      <c r="E34133" s="120"/>
      <c r="M34133" s="120"/>
      <c r="N34133" s="120"/>
      <c r="U34133" s="121"/>
      <c r="V34133" s="122"/>
      <c r="W34133" s="123"/>
      <c r="AC34133" s="123"/>
    </row>
    <row r="34134" spans="5:29" s="2" customFormat="1">
      <c r="E34134" s="120"/>
      <c r="M34134" s="120"/>
      <c r="N34134" s="120"/>
      <c r="U34134" s="121"/>
      <c r="V34134" s="122"/>
      <c r="W34134" s="123"/>
      <c r="AC34134" s="123"/>
    </row>
    <row r="34135" spans="5:29" s="2" customFormat="1">
      <c r="E34135" s="120"/>
      <c r="M34135" s="120"/>
      <c r="N34135" s="120"/>
      <c r="U34135" s="121"/>
      <c r="V34135" s="122"/>
      <c r="W34135" s="123"/>
      <c r="AC34135" s="123"/>
    </row>
    <row r="34136" spans="5:29" s="2" customFormat="1">
      <c r="E34136" s="120"/>
      <c r="M34136" s="120"/>
      <c r="N34136" s="120"/>
      <c r="U34136" s="121"/>
      <c r="V34136" s="122"/>
      <c r="W34136" s="123"/>
      <c r="AC34136" s="123"/>
    </row>
    <row r="34137" spans="5:29" s="2" customFormat="1">
      <c r="E34137" s="120"/>
      <c r="M34137" s="120"/>
      <c r="N34137" s="120"/>
      <c r="U34137" s="121"/>
      <c r="V34137" s="122"/>
      <c r="W34137" s="123"/>
      <c r="AC34137" s="123"/>
    </row>
    <row r="34138" spans="5:29" s="2" customFormat="1">
      <c r="E34138" s="120"/>
      <c r="M34138" s="120"/>
      <c r="N34138" s="120"/>
      <c r="U34138" s="121"/>
      <c r="V34138" s="122"/>
      <c r="W34138" s="123"/>
      <c r="AC34138" s="123"/>
    </row>
    <row r="34139" spans="5:29" s="2" customFormat="1">
      <c r="E34139" s="120"/>
      <c r="M34139" s="120"/>
      <c r="N34139" s="120"/>
      <c r="U34139" s="121"/>
      <c r="V34139" s="122"/>
      <c r="W34139" s="123"/>
      <c r="AC34139" s="123"/>
    </row>
    <row r="34140" spans="5:29" s="2" customFormat="1">
      <c r="E34140" s="120"/>
      <c r="M34140" s="120"/>
      <c r="N34140" s="120"/>
      <c r="U34140" s="121"/>
      <c r="V34140" s="122"/>
      <c r="W34140" s="123"/>
      <c r="AC34140" s="123"/>
    </row>
    <row r="34141" spans="5:29" s="2" customFormat="1">
      <c r="E34141" s="120"/>
      <c r="M34141" s="120"/>
      <c r="N34141" s="120"/>
      <c r="U34141" s="121"/>
      <c r="V34141" s="122"/>
      <c r="W34141" s="123"/>
      <c r="AC34141" s="123"/>
    </row>
    <row r="34142" spans="5:29" s="2" customFormat="1">
      <c r="E34142" s="120"/>
      <c r="M34142" s="120"/>
      <c r="N34142" s="120"/>
      <c r="U34142" s="121"/>
      <c r="V34142" s="122"/>
      <c r="W34142" s="123"/>
      <c r="AC34142" s="123"/>
    </row>
    <row r="34143" spans="5:29" s="2" customFormat="1">
      <c r="E34143" s="120"/>
      <c r="M34143" s="120"/>
      <c r="N34143" s="120"/>
      <c r="U34143" s="121"/>
      <c r="V34143" s="122"/>
      <c r="W34143" s="123"/>
      <c r="AC34143" s="123"/>
    </row>
    <row r="34144" spans="5:29" s="2" customFormat="1">
      <c r="E34144" s="120"/>
      <c r="M34144" s="120"/>
      <c r="N34144" s="120"/>
      <c r="U34144" s="121"/>
      <c r="V34144" s="122"/>
      <c r="W34144" s="123"/>
      <c r="AC34144" s="123"/>
    </row>
    <row r="34145" spans="5:29" s="2" customFormat="1">
      <c r="E34145" s="120"/>
      <c r="M34145" s="120"/>
      <c r="N34145" s="120"/>
      <c r="U34145" s="121"/>
      <c r="V34145" s="122"/>
      <c r="W34145" s="123"/>
      <c r="AC34145" s="123"/>
    </row>
    <row r="34146" spans="5:29" s="2" customFormat="1">
      <c r="E34146" s="120"/>
      <c r="M34146" s="120"/>
      <c r="N34146" s="120"/>
      <c r="U34146" s="121"/>
      <c r="V34146" s="122"/>
      <c r="W34146" s="123"/>
      <c r="AC34146" s="123"/>
    </row>
    <row r="34147" spans="5:29" s="2" customFormat="1">
      <c r="E34147" s="120"/>
      <c r="M34147" s="120"/>
      <c r="N34147" s="120"/>
      <c r="U34147" s="121"/>
      <c r="V34147" s="122"/>
      <c r="W34147" s="123"/>
      <c r="AC34147" s="123"/>
    </row>
    <row r="34148" spans="5:29" s="2" customFormat="1">
      <c r="E34148" s="120"/>
      <c r="M34148" s="120"/>
      <c r="N34148" s="120"/>
      <c r="U34148" s="121"/>
      <c r="V34148" s="122"/>
      <c r="W34148" s="123"/>
      <c r="AC34148" s="123"/>
    </row>
    <row r="34149" spans="5:29" s="2" customFormat="1">
      <c r="E34149" s="120"/>
      <c r="M34149" s="120"/>
      <c r="N34149" s="120"/>
      <c r="U34149" s="121"/>
      <c r="V34149" s="122"/>
      <c r="W34149" s="123"/>
      <c r="AC34149" s="123"/>
    </row>
    <row r="34150" spans="5:29" s="2" customFormat="1">
      <c r="E34150" s="120"/>
      <c r="M34150" s="120"/>
      <c r="N34150" s="120"/>
      <c r="U34150" s="121"/>
      <c r="V34150" s="122"/>
      <c r="W34150" s="123"/>
      <c r="AC34150" s="123"/>
    </row>
    <row r="34151" spans="5:29" s="2" customFormat="1">
      <c r="E34151" s="120"/>
      <c r="M34151" s="120"/>
      <c r="N34151" s="120"/>
      <c r="U34151" s="121"/>
      <c r="V34151" s="122"/>
      <c r="W34151" s="123"/>
      <c r="AC34151" s="123"/>
    </row>
    <row r="34152" spans="5:29" s="2" customFormat="1">
      <c r="E34152" s="120"/>
      <c r="M34152" s="120"/>
      <c r="N34152" s="120"/>
      <c r="U34152" s="121"/>
      <c r="V34152" s="122"/>
      <c r="W34152" s="123"/>
      <c r="AC34152" s="123"/>
    </row>
    <row r="34153" spans="5:29" s="2" customFormat="1">
      <c r="E34153" s="120"/>
      <c r="M34153" s="120"/>
      <c r="N34153" s="120"/>
      <c r="U34153" s="121"/>
      <c r="V34153" s="122"/>
      <c r="W34153" s="123"/>
      <c r="AC34153" s="123"/>
    </row>
    <row r="34154" spans="5:29" s="2" customFormat="1">
      <c r="E34154" s="120"/>
      <c r="M34154" s="120"/>
      <c r="N34154" s="120"/>
      <c r="U34154" s="121"/>
      <c r="V34154" s="122"/>
      <c r="W34154" s="123"/>
      <c r="AC34154" s="123"/>
    </row>
    <row r="34155" spans="5:29" s="2" customFormat="1">
      <c r="E34155" s="120"/>
      <c r="M34155" s="120"/>
      <c r="N34155" s="120"/>
      <c r="U34155" s="121"/>
      <c r="V34155" s="122"/>
      <c r="W34155" s="123"/>
      <c r="AC34155" s="123"/>
    </row>
    <row r="34156" spans="5:29" s="2" customFormat="1">
      <c r="E34156" s="120"/>
      <c r="M34156" s="120"/>
      <c r="N34156" s="120"/>
      <c r="U34156" s="121"/>
      <c r="V34156" s="122"/>
      <c r="W34156" s="123"/>
      <c r="AC34156" s="123"/>
    </row>
    <row r="34157" spans="5:29" s="2" customFormat="1">
      <c r="E34157" s="120"/>
      <c r="M34157" s="120"/>
      <c r="N34157" s="120"/>
      <c r="U34157" s="121"/>
      <c r="V34157" s="122"/>
      <c r="W34157" s="123"/>
      <c r="AC34157" s="123"/>
    </row>
    <row r="34158" spans="5:29" s="2" customFormat="1">
      <c r="E34158" s="120"/>
      <c r="M34158" s="120"/>
      <c r="N34158" s="120"/>
      <c r="U34158" s="121"/>
      <c r="V34158" s="122"/>
      <c r="W34158" s="123"/>
      <c r="AC34158" s="123"/>
    </row>
    <row r="34159" spans="5:29" s="2" customFormat="1">
      <c r="E34159" s="120"/>
      <c r="M34159" s="120"/>
      <c r="N34159" s="120"/>
      <c r="U34159" s="121"/>
      <c r="V34159" s="122"/>
      <c r="W34159" s="123"/>
      <c r="AC34159" s="123"/>
    </row>
    <row r="34160" spans="5:29" s="2" customFormat="1">
      <c r="E34160" s="120"/>
      <c r="M34160" s="120"/>
      <c r="N34160" s="120"/>
      <c r="U34160" s="121"/>
      <c r="V34160" s="122"/>
      <c r="W34160" s="123"/>
      <c r="AC34160" s="123"/>
    </row>
    <row r="34161" spans="5:29" s="2" customFormat="1">
      <c r="E34161" s="120"/>
      <c r="M34161" s="120"/>
      <c r="N34161" s="120"/>
      <c r="U34161" s="121"/>
      <c r="V34161" s="122"/>
      <c r="W34161" s="123"/>
      <c r="AC34161" s="123"/>
    </row>
    <row r="34162" spans="5:29" s="2" customFormat="1">
      <c r="E34162" s="120"/>
      <c r="M34162" s="120"/>
      <c r="N34162" s="120"/>
      <c r="U34162" s="121"/>
      <c r="V34162" s="122"/>
      <c r="W34162" s="123"/>
      <c r="AC34162" s="123"/>
    </row>
    <row r="34163" spans="5:29" s="2" customFormat="1">
      <c r="E34163" s="120"/>
      <c r="M34163" s="120"/>
      <c r="N34163" s="120"/>
      <c r="U34163" s="121"/>
      <c r="V34163" s="122"/>
      <c r="W34163" s="123"/>
      <c r="AC34163" s="123"/>
    </row>
    <row r="34164" spans="5:29" s="2" customFormat="1">
      <c r="E34164" s="120"/>
      <c r="M34164" s="120"/>
      <c r="N34164" s="120"/>
      <c r="U34164" s="121"/>
      <c r="V34164" s="122"/>
      <c r="W34164" s="123"/>
      <c r="AC34164" s="123"/>
    </row>
    <row r="34165" spans="5:29" s="2" customFormat="1">
      <c r="E34165" s="120"/>
      <c r="M34165" s="120"/>
      <c r="N34165" s="120"/>
      <c r="U34165" s="121"/>
      <c r="V34165" s="122"/>
      <c r="W34165" s="123"/>
      <c r="AC34165" s="123"/>
    </row>
    <row r="34166" spans="5:29" s="2" customFormat="1">
      <c r="E34166" s="120"/>
      <c r="M34166" s="120"/>
      <c r="N34166" s="120"/>
      <c r="U34166" s="121"/>
      <c r="V34166" s="122"/>
      <c r="W34166" s="123"/>
      <c r="AC34166" s="123"/>
    </row>
    <row r="34167" spans="5:29" s="2" customFormat="1">
      <c r="E34167" s="120"/>
      <c r="M34167" s="120"/>
      <c r="N34167" s="120"/>
      <c r="U34167" s="121"/>
      <c r="V34167" s="122"/>
      <c r="W34167" s="123"/>
      <c r="AC34167" s="123"/>
    </row>
    <row r="34168" spans="5:29" s="2" customFormat="1">
      <c r="E34168" s="120"/>
      <c r="M34168" s="120"/>
      <c r="N34168" s="120"/>
      <c r="U34168" s="121"/>
      <c r="V34168" s="122"/>
      <c r="W34168" s="123"/>
      <c r="AC34168" s="123"/>
    </row>
    <row r="34169" spans="5:29" s="2" customFormat="1">
      <c r="E34169" s="120"/>
      <c r="M34169" s="120"/>
      <c r="N34169" s="120"/>
      <c r="U34169" s="121"/>
      <c r="V34169" s="122"/>
      <c r="W34169" s="123"/>
      <c r="AC34169" s="123"/>
    </row>
    <row r="34170" spans="5:29" s="2" customFormat="1">
      <c r="E34170" s="120"/>
      <c r="M34170" s="120"/>
      <c r="N34170" s="120"/>
      <c r="U34170" s="121"/>
      <c r="V34170" s="122"/>
      <c r="W34170" s="123"/>
      <c r="AC34170" s="123"/>
    </row>
    <row r="34171" spans="5:29" s="2" customFormat="1">
      <c r="E34171" s="120"/>
      <c r="M34171" s="120"/>
      <c r="N34171" s="120"/>
      <c r="U34171" s="121"/>
      <c r="V34171" s="122"/>
      <c r="W34171" s="123"/>
      <c r="AC34171" s="123"/>
    </row>
    <row r="34172" spans="5:29" s="2" customFormat="1">
      <c r="E34172" s="120"/>
      <c r="M34172" s="120"/>
      <c r="N34172" s="120"/>
      <c r="U34172" s="121"/>
      <c r="V34172" s="122"/>
      <c r="W34172" s="123"/>
      <c r="AC34172" s="123"/>
    </row>
    <row r="34173" spans="5:29" s="2" customFormat="1">
      <c r="E34173" s="120"/>
      <c r="M34173" s="120"/>
      <c r="N34173" s="120"/>
      <c r="U34173" s="121"/>
      <c r="V34173" s="122"/>
      <c r="W34173" s="123"/>
      <c r="AC34173" s="123"/>
    </row>
    <row r="34174" spans="5:29" s="2" customFormat="1">
      <c r="E34174" s="120"/>
      <c r="M34174" s="120"/>
      <c r="N34174" s="120"/>
      <c r="U34174" s="121"/>
      <c r="V34174" s="122"/>
      <c r="W34174" s="123"/>
      <c r="AC34174" s="123"/>
    </row>
    <row r="34175" spans="5:29" s="2" customFormat="1">
      <c r="E34175" s="120"/>
      <c r="M34175" s="120"/>
      <c r="N34175" s="120"/>
      <c r="U34175" s="121"/>
      <c r="V34175" s="122"/>
      <c r="W34175" s="123"/>
      <c r="AC34175" s="123"/>
    </row>
    <row r="34176" spans="5:29" s="2" customFormat="1">
      <c r="E34176" s="120"/>
      <c r="M34176" s="120"/>
      <c r="N34176" s="120"/>
      <c r="U34176" s="121"/>
      <c r="V34176" s="122"/>
      <c r="W34176" s="123"/>
      <c r="AC34176" s="123"/>
    </row>
    <row r="34177" spans="5:29" s="2" customFormat="1">
      <c r="E34177" s="120"/>
      <c r="M34177" s="120"/>
      <c r="N34177" s="120"/>
      <c r="U34177" s="121"/>
      <c r="V34177" s="122"/>
      <c r="W34177" s="123"/>
      <c r="AC34177" s="123"/>
    </row>
    <row r="34178" spans="5:29" s="2" customFormat="1">
      <c r="E34178" s="120"/>
      <c r="M34178" s="120"/>
      <c r="N34178" s="120"/>
      <c r="U34178" s="121"/>
      <c r="V34178" s="122"/>
      <c r="W34178" s="123"/>
      <c r="AC34178" s="123"/>
    </row>
    <row r="34179" spans="5:29" s="2" customFormat="1">
      <c r="E34179" s="120"/>
      <c r="M34179" s="120"/>
      <c r="N34179" s="120"/>
      <c r="U34179" s="121"/>
      <c r="V34179" s="122"/>
      <c r="W34179" s="123"/>
      <c r="AC34179" s="123"/>
    </row>
    <row r="34180" spans="5:29" s="2" customFormat="1">
      <c r="E34180" s="120"/>
      <c r="M34180" s="120"/>
      <c r="N34180" s="120"/>
      <c r="U34180" s="121"/>
      <c r="V34180" s="122"/>
      <c r="W34180" s="123"/>
      <c r="AC34180" s="123"/>
    </row>
    <row r="34181" spans="5:29" s="2" customFormat="1">
      <c r="E34181" s="120"/>
      <c r="M34181" s="120"/>
      <c r="N34181" s="120"/>
      <c r="U34181" s="121"/>
      <c r="V34181" s="122"/>
      <c r="W34181" s="123"/>
      <c r="AC34181" s="123"/>
    </row>
    <row r="34182" spans="5:29" s="2" customFormat="1">
      <c r="E34182" s="120"/>
      <c r="M34182" s="120"/>
      <c r="N34182" s="120"/>
      <c r="U34182" s="121"/>
      <c r="V34182" s="122"/>
      <c r="W34182" s="123"/>
      <c r="AC34182" s="123"/>
    </row>
    <row r="34183" spans="5:29" s="2" customFormat="1">
      <c r="E34183" s="120"/>
      <c r="M34183" s="120"/>
      <c r="N34183" s="120"/>
      <c r="U34183" s="121"/>
      <c r="V34183" s="122"/>
      <c r="W34183" s="123"/>
      <c r="AC34183" s="123"/>
    </row>
    <row r="34184" spans="5:29" s="2" customFormat="1">
      <c r="E34184" s="120"/>
      <c r="M34184" s="120"/>
      <c r="N34184" s="120"/>
      <c r="U34184" s="121"/>
      <c r="V34184" s="122"/>
      <c r="W34184" s="123"/>
      <c r="AC34184" s="123"/>
    </row>
    <row r="34185" spans="5:29" s="2" customFormat="1">
      <c r="E34185" s="120"/>
      <c r="M34185" s="120"/>
      <c r="N34185" s="120"/>
      <c r="U34185" s="121"/>
      <c r="V34185" s="122"/>
      <c r="W34185" s="123"/>
      <c r="AC34185" s="123"/>
    </row>
    <row r="34186" spans="5:29" s="2" customFormat="1">
      <c r="E34186" s="120"/>
      <c r="M34186" s="120"/>
      <c r="N34186" s="120"/>
      <c r="U34186" s="121"/>
      <c r="V34186" s="122"/>
      <c r="W34186" s="123"/>
      <c r="AC34186" s="123"/>
    </row>
    <row r="34187" spans="5:29" s="2" customFormat="1">
      <c r="E34187" s="120"/>
      <c r="M34187" s="120"/>
      <c r="N34187" s="120"/>
      <c r="U34187" s="121"/>
      <c r="V34187" s="122"/>
      <c r="W34187" s="123"/>
      <c r="AC34187" s="123"/>
    </row>
    <row r="34188" spans="5:29" s="2" customFormat="1">
      <c r="E34188" s="120"/>
      <c r="M34188" s="120"/>
      <c r="N34188" s="120"/>
      <c r="U34188" s="121"/>
      <c r="V34188" s="122"/>
      <c r="W34188" s="123"/>
      <c r="AC34188" s="123"/>
    </row>
    <row r="34189" spans="5:29" s="2" customFormat="1">
      <c r="E34189" s="120"/>
      <c r="M34189" s="120"/>
      <c r="N34189" s="120"/>
      <c r="U34189" s="121"/>
      <c r="V34189" s="122"/>
      <c r="W34189" s="123"/>
      <c r="AC34189" s="123"/>
    </row>
    <row r="34190" spans="5:29" s="2" customFormat="1">
      <c r="E34190" s="120"/>
      <c r="M34190" s="120"/>
      <c r="N34190" s="120"/>
      <c r="U34190" s="121"/>
      <c r="V34190" s="122"/>
      <c r="W34190" s="123"/>
      <c r="AC34190" s="123"/>
    </row>
    <row r="34191" spans="5:29" s="2" customFormat="1">
      <c r="E34191" s="120"/>
      <c r="M34191" s="120"/>
      <c r="N34191" s="120"/>
      <c r="U34191" s="121"/>
      <c r="V34191" s="122"/>
      <c r="W34191" s="123"/>
      <c r="AC34191" s="123"/>
    </row>
    <row r="34192" spans="5:29" s="2" customFormat="1">
      <c r="E34192" s="120"/>
      <c r="M34192" s="120"/>
      <c r="N34192" s="120"/>
      <c r="U34192" s="121"/>
      <c r="V34192" s="122"/>
      <c r="W34192" s="123"/>
      <c r="AC34192" s="123"/>
    </row>
    <row r="34193" spans="5:29" s="2" customFormat="1">
      <c r="E34193" s="120"/>
      <c r="M34193" s="120"/>
      <c r="N34193" s="120"/>
      <c r="U34193" s="121"/>
      <c r="V34193" s="122"/>
      <c r="W34193" s="123"/>
      <c r="AC34193" s="123"/>
    </row>
    <row r="34194" spans="5:29" s="2" customFormat="1">
      <c r="E34194" s="120"/>
      <c r="M34194" s="120"/>
      <c r="N34194" s="120"/>
      <c r="U34194" s="121"/>
      <c r="V34194" s="122"/>
      <c r="W34194" s="123"/>
      <c r="AC34194" s="123"/>
    </row>
    <row r="34195" spans="5:29" s="2" customFormat="1">
      <c r="E34195" s="120"/>
      <c r="M34195" s="120"/>
      <c r="N34195" s="120"/>
      <c r="U34195" s="121"/>
      <c r="V34195" s="122"/>
      <c r="W34195" s="123"/>
      <c r="AC34195" s="123"/>
    </row>
    <row r="34196" spans="5:29" s="2" customFormat="1">
      <c r="E34196" s="120"/>
      <c r="M34196" s="120"/>
      <c r="N34196" s="120"/>
      <c r="U34196" s="121"/>
      <c r="V34196" s="122"/>
      <c r="W34196" s="123"/>
      <c r="AC34196" s="123"/>
    </row>
    <row r="34197" spans="5:29" s="2" customFormat="1">
      <c r="E34197" s="120"/>
      <c r="M34197" s="120"/>
      <c r="N34197" s="120"/>
      <c r="U34197" s="121"/>
      <c r="V34197" s="122"/>
      <c r="W34197" s="123"/>
      <c r="AC34197" s="123"/>
    </row>
    <row r="34198" spans="5:29" s="2" customFormat="1">
      <c r="E34198" s="120"/>
      <c r="M34198" s="120"/>
      <c r="N34198" s="120"/>
      <c r="U34198" s="121"/>
      <c r="V34198" s="122"/>
      <c r="W34198" s="123"/>
      <c r="AC34198" s="123"/>
    </row>
    <row r="34199" spans="5:29" s="2" customFormat="1">
      <c r="E34199" s="120"/>
      <c r="M34199" s="120"/>
      <c r="N34199" s="120"/>
      <c r="U34199" s="121"/>
      <c r="V34199" s="122"/>
      <c r="W34199" s="123"/>
      <c r="AC34199" s="123"/>
    </row>
    <row r="34200" spans="5:29" s="2" customFormat="1">
      <c r="E34200" s="120"/>
      <c r="M34200" s="120"/>
      <c r="N34200" s="120"/>
      <c r="U34200" s="121"/>
      <c r="V34200" s="122"/>
      <c r="W34200" s="123"/>
      <c r="AC34200" s="123"/>
    </row>
    <row r="34201" spans="5:29" s="2" customFormat="1">
      <c r="E34201" s="120"/>
      <c r="M34201" s="120"/>
      <c r="N34201" s="120"/>
      <c r="U34201" s="121"/>
      <c r="V34201" s="122"/>
      <c r="W34201" s="123"/>
      <c r="AC34201" s="123"/>
    </row>
    <row r="34202" spans="5:29" s="2" customFormat="1">
      <c r="E34202" s="120"/>
      <c r="M34202" s="120"/>
      <c r="N34202" s="120"/>
      <c r="U34202" s="121"/>
      <c r="V34202" s="122"/>
      <c r="W34202" s="123"/>
      <c r="AC34202" s="123"/>
    </row>
    <row r="34203" spans="5:29" s="2" customFormat="1">
      <c r="E34203" s="120"/>
      <c r="M34203" s="120"/>
      <c r="N34203" s="120"/>
      <c r="U34203" s="121"/>
      <c r="V34203" s="122"/>
      <c r="W34203" s="123"/>
      <c r="AC34203" s="123"/>
    </row>
    <row r="34204" spans="5:29" s="2" customFormat="1">
      <c r="E34204" s="120"/>
      <c r="M34204" s="120"/>
      <c r="N34204" s="120"/>
      <c r="U34204" s="121"/>
      <c r="V34204" s="122"/>
      <c r="W34204" s="123"/>
      <c r="AC34204" s="123"/>
    </row>
    <row r="34205" spans="5:29" s="2" customFormat="1">
      <c r="E34205" s="120"/>
      <c r="M34205" s="120"/>
      <c r="N34205" s="120"/>
      <c r="U34205" s="121"/>
      <c r="V34205" s="122"/>
      <c r="W34205" s="123"/>
      <c r="AC34205" s="123"/>
    </row>
    <row r="34206" spans="5:29" s="2" customFormat="1">
      <c r="E34206" s="120"/>
      <c r="M34206" s="120"/>
      <c r="N34206" s="120"/>
      <c r="U34206" s="121"/>
      <c r="V34206" s="122"/>
      <c r="W34206" s="123"/>
      <c r="AC34206" s="123"/>
    </row>
    <row r="34207" spans="5:29" s="2" customFormat="1">
      <c r="E34207" s="120"/>
      <c r="M34207" s="120"/>
      <c r="N34207" s="120"/>
      <c r="U34207" s="121"/>
      <c r="V34207" s="122"/>
      <c r="W34207" s="123"/>
      <c r="AC34207" s="123"/>
    </row>
    <row r="34208" spans="5:29" s="2" customFormat="1">
      <c r="E34208" s="120"/>
      <c r="M34208" s="120"/>
      <c r="N34208" s="120"/>
      <c r="U34208" s="121"/>
      <c r="V34208" s="122"/>
      <c r="W34208" s="123"/>
      <c r="AC34208" s="123"/>
    </row>
    <row r="34209" spans="5:29" s="2" customFormat="1">
      <c r="E34209" s="120"/>
      <c r="M34209" s="120"/>
      <c r="N34209" s="120"/>
      <c r="U34209" s="121"/>
      <c r="V34209" s="122"/>
      <c r="W34209" s="123"/>
      <c r="AC34209" s="123"/>
    </row>
    <row r="34210" spans="5:29" s="2" customFormat="1">
      <c r="E34210" s="120"/>
      <c r="M34210" s="120"/>
      <c r="N34210" s="120"/>
      <c r="U34210" s="121"/>
      <c r="V34210" s="122"/>
      <c r="W34210" s="123"/>
      <c r="AC34210" s="123"/>
    </row>
    <row r="34211" spans="5:29" s="2" customFormat="1">
      <c r="E34211" s="120"/>
      <c r="M34211" s="120"/>
      <c r="N34211" s="120"/>
      <c r="U34211" s="121"/>
      <c r="V34211" s="122"/>
      <c r="W34211" s="123"/>
      <c r="AC34211" s="123"/>
    </row>
    <row r="34212" spans="5:29" s="2" customFormat="1">
      <c r="E34212" s="120"/>
      <c r="M34212" s="120"/>
      <c r="N34212" s="120"/>
      <c r="U34212" s="121"/>
      <c r="V34212" s="122"/>
      <c r="W34212" s="123"/>
      <c r="AC34212" s="123"/>
    </row>
    <row r="34213" spans="5:29" s="2" customFormat="1">
      <c r="E34213" s="120"/>
      <c r="M34213" s="120"/>
      <c r="N34213" s="120"/>
      <c r="U34213" s="121"/>
      <c r="V34213" s="122"/>
      <c r="W34213" s="123"/>
      <c r="AC34213" s="123"/>
    </row>
    <row r="34214" spans="5:29" s="2" customFormat="1">
      <c r="E34214" s="120"/>
      <c r="M34214" s="120"/>
      <c r="N34214" s="120"/>
      <c r="U34214" s="121"/>
      <c r="V34214" s="122"/>
      <c r="W34214" s="123"/>
      <c r="AC34214" s="123"/>
    </row>
    <row r="34215" spans="5:29" s="2" customFormat="1">
      <c r="E34215" s="120"/>
      <c r="M34215" s="120"/>
      <c r="N34215" s="120"/>
      <c r="U34215" s="121"/>
      <c r="V34215" s="122"/>
      <c r="W34215" s="123"/>
      <c r="AC34215" s="123"/>
    </row>
    <row r="34216" spans="5:29" s="2" customFormat="1">
      <c r="E34216" s="120"/>
      <c r="M34216" s="120"/>
      <c r="N34216" s="120"/>
      <c r="U34216" s="121"/>
      <c r="V34216" s="122"/>
      <c r="W34216" s="123"/>
      <c r="AC34216" s="123"/>
    </row>
    <row r="34217" spans="5:29" s="2" customFormat="1">
      <c r="E34217" s="120"/>
      <c r="M34217" s="120"/>
      <c r="N34217" s="120"/>
      <c r="U34217" s="121"/>
      <c r="V34217" s="122"/>
      <c r="W34217" s="123"/>
      <c r="AC34217" s="123"/>
    </row>
    <row r="34218" spans="5:29" s="2" customFormat="1">
      <c r="E34218" s="120"/>
      <c r="M34218" s="120"/>
      <c r="N34218" s="120"/>
      <c r="U34218" s="121"/>
      <c r="V34218" s="122"/>
      <c r="W34218" s="123"/>
      <c r="AC34218" s="123"/>
    </row>
    <row r="34219" spans="5:29" s="2" customFormat="1">
      <c r="E34219" s="120"/>
      <c r="M34219" s="120"/>
      <c r="N34219" s="120"/>
      <c r="U34219" s="121"/>
      <c r="V34219" s="122"/>
      <c r="W34219" s="123"/>
      <c r="AC34219" s="123"/>
    </row>
    <row r="34220" spans="5:29" s="2" customFormat="1">
      <c r="E34220" s="120"/>
      <c r="M34220" s="120"/>
      <c r="N34220" s="120"/>
      <c r="U34220" s="121"/>
      <c r="V34220" s="122"/>
      <c r="W34220" s="123"/>
      <c r="AC34220" s="123"/>
    </row>
    <row r="34221" spans="5:29" s="2" customFormat="1">
      <c r="E34221" s="120"/>
      <c r="M34221" s="120"/>
      <c r="N34221" s="120"/>
      <c r="U34221" s="121"/>
      <c r="V34221" s="122"/>
      <c r="W34221" s="123"/>
      <c r="AC34221" s="123"/>
    </row>
    <row r="34222" spans="5:29" s="2" customFormat="1">
      <c r="E34222" s="120"/>
      <c r="M34222" s="120"/>
      <c r="N34222" s="120"/>
      <c r="U34222" s="121"/>
      <c r="V34222" s="122"/>
      <c r="W34222" s="123"/>
      <c r="AC34222" s="123"/>
    </row>
    <row r="34223" spans="5:29" s="2" customFormat="1">
      <c r="E34223" s="120"/>
      <c r="M34223" s="120"/>
      <c r="N34223" s="120"/>
      <c r="U34223" s="121"/>
      <c r="V34223" s="122"/>
      <c r="W34223" s="123"/>
      <c r="AC34223" s="123"/>
    </row>
    <row r="34224" spans="5:29" s="2" customFormat="1">
      <c r="E34224" s="120"/>
      <c r="M34224" s="120"/>
      <c r="N34224" s="120"/>
      <c r="U34224" s="121"/>
      <c r="V34224" s="122"/>
      <c r="W34224" s="123"/>
      <c r="AC34224" s="123"/>
    </row>
    <row r="34225" spans="5:29" s="2" customFormat="1">
      <c r="E34225" s="120"/>
      <c r="M34225" s="120"/>
      <c r="N34225" s="120"/>
      <c r="U34225" s="121"/>
      <c r="V34225" s="122"/>
      <c r="W34225" s="123"/>
      <c r="AC34225" s="123"/>
    </row>
    <row r="34226" spans="5:29" s="2" customFormat="1">
      <c r="E34226" s="120"/>
      <c r="M34226" s="120"/>
      <c r="N34226" s="120"/>
      <c r="U34226" s="121"/>
      <c r="V34226" s="122"/>
      <c r="W34226" s="123"/>
      <c r="AC34226" s="123"/>
    </row>
    <row r="34227" spans="5:29" s="2" customFormat="1">
      <c r="E34227" s="120"/>
      <c r="M34227" s="120"/>
      <c r="N34227" s="120"/>
      <c r="U34227" s="121"/>
      <c r="V34227" s="122"/>
      <c r="W34227" s="123"/>
      <c r="AC34227" s="123"/>
    </row>
    <row r="34228" spans="5:29" s="2" customFormat="1">
      <c r="E34228" s="120"/>
      <c r="M34228" s="120"/>
      <c r="N34228" s="120"/>
      <c r="U34228" s="121"/>
      <c r="V34228" s="122"/>
      <c r="W34228" s="123"/>
      <c r="AC34228" s="123"/>
    </row>
    <row r="34229" spans="5:29" s="2" customFormat="1">
      <c r="E34229" s="120"/>
      <c r="M34229" s="120"/>
      <c r="N34229" s="120"/>
      <c r="U34229" s="121"/>
      <c r="V34229" s="122"/>
      <c r="W34229" s="123"/>
      <c r="AC34229" s="123"/>
    </row>
    <row r="34230" spans="5:29" s="2" customFormat="1">
      <c r="E34230" s="120"/>
      <c r="M34230" s="120"/>
      <c r="N34230" s="120"/>
      <c r="U34230" s="121"/>
      <c r="V34230" s="122"/>
      <c r="W34230" s="123"/>
      <c r="AC34230" s="123"/>
    </row>
    <row r="34231" spans="5:29" s="2" customFormat="1">
      <c r="E34231" s="120"/>
      <c r="M34231" s="120"/>
      <c r="N34231" s="120"/>
      <c r="U34231" s="121"/>
      <c r="V34231" s="122"/>
      <c r="W34231" s="123"/>
      <c r="AC34231" s="123"/>
    </row>
    <row r="34232" spans="5:29" s="2" customFormat="1">
      <c r="E34232" s="120"/>
      <c r="M34232" s="120"/>
      <c r="N34232" s="120"/>
      <c r="U34232" s="121"/>
      <c r="V34232" s="122"/>
      <c r="W34232" s="123"/>
      <c r="AC34232" s="123"/>
    </row>
    <row r="34233" spans="5:29" s="2" customFormat="1">
      <c r="E34233" s="120"/>
      <c r="M34233" s="120"/>
      <c r="N34233" s="120"/>
      <c r="U34233" s="121"/>
      <c r="V34233" s="122"/>
      <c r="W34233" s="123"/>
      <c r="AC34233" s="123"/>
    </row>
    <row r="34234" spans="5:29" s="2" customFormat="1">
      <c r="E34234" s="120"/>
      <c r="M34234" s="120"/>
      <c r="N34234" s="120"/>
      <c r="U34234" s="121"/>
      <c r="V34234" s="122"/>
      <c r="W34234" s="123"/>
      <c r="AC34234" s="123"/>
    </row>
    <row r="34235" spans="5:29" s="2" customFormat="1">
      <c r="E34235" s="120"/>
      <c r="M34235" s="120"/>
      <c r="N34235" s="120"/>
      <c r="U34235" s="121"/>
      <c r="V34235" s="122"/>
      <c r="W34235" s="123"/>
      <c r="AC34235" s="123"/>
    </row>
    <row r="34236" spans="5:29" s="2" customFormat="1">
      <c r="E34236" s="120"/>
      <c r="M34236" s="120"/>
      <c r="N34236" s="120"/>
      <c r="U34236" s="121"/>
      <c r="V34236" s="122"/>
      <c r="W34236" s="123"/>
      <c r="AC34236" s="123"/>
    </row>
    <row r="34237" spans="5:29" s="2" customFormat="1">
      <c r="E34237" s="120"/>
      <c r="M34237" s="120"/>
      <c r="N34237" s="120"/>
      <c r="U34237" s="121"/>
      <c r="V34237" s="122"/>
      <c r="W34237" s="123"/>
      <c r="AC34237" s="123"/>
    </row>
    <row r="34238" spans="5:29" s="2" customFormat="1">
      <c r="E34238" s="120"/>
      <c r="M34238" s="120"/>
      <c r="N34238" s="120"/>
      <c r="U34238" s="121"/>
      <c r="V34238" s="122"/>
      <c r="W34238" s="123"/>
      <c r="AC34238" s="123"/>
    </row>
    <row r="34239" spans="5:29" s="2" customFormat="1">
      <c r="E34239" s="120"/>
      <c r="M34239" s="120"/>
      <c r="N34239" s="120"/>
      <c r="U34239" s="121"/>
      <c r="V34239" s="122"/>
      <c r="W34239" s="123"/>
      <c r="AC34239" s="123"/>
    </row>
    <row r="34240" spans="5:29" s="2" customFormat="1">
      <c r="E34240" s="120"/>
      <c r="M34240" s="120"/>
      <c r="N34240" s="120"/>
      <c r="U34240" s="121"/>
      <c r="V34240" s="122"/>
      <c r="W34240" s="123"/>
      <c r="AC34240" s="123"/>
    </row>
    <row r="34241" spans="5:29" s="2" customFormat="1">
      <c r="E34241" s="120"/>
      <c r="M34241" s="120"/>
      <c r="N34241" s="120"/>
      <c r="U34241" s="121"/>
      <c r="V34241" s="122"/>
      <c r="W34241" s="123"/>
      <c r="AC34241" s="123"/>
    </row>
    <row r="34242" spans="5:29" s="2" customFormat="1">
      <c r="E34242" s="120"/>
      <c r="M34242" s="120"/>
      <c r="N34242" s="120"/>
      <c r="U34242" s="121"/>
      <c r="V34242" s="122"/>
      <c r="W34242" s="123"/>
      <c r="AC34242" s="123"/>
    </row>
    <row r="34243" spans="5:29" s="2" customFormat="1">
      <c r="E34243" s="120"/>
      <c r="M34243" s="120"/>
      <c r="N34243" s="120"/>
      <c r="U34243" s="121"/>
      <c r="V34243" s="122"/>
      <c r="W34243" s="123"/>
      <c r="AC34243" s="123"/>
    </row>
    <row r="34244" spans="5:29" s="2" customFormat="1">
      <c r="E34244" s="120"/>
      <c r="M34244" s="120"/>
      <c r="N34244" s="120"/>
      <c r="U34244" s="121"/>
      <c r="V34244" s="122"/>
      <c r="W34244" s="123"/>
      <c r="AC34244" s="123"/>
    </row>
    <row r="34245" spans="5:29" s="2" customFormat="1">
      <c r="E34245" s="120"/>
      <c r="M34245" s="120"/>
      <c r="N34245" s="120"/>
      <c r="U34245" s="121"/>
      <c r="V34245" s="122"/>
      <c r="W34245" s="123"/>
      <c r="AC34245" s="123"/>
    </row>
    <row r="34246" spans="5:29" s="2" customFormat="1">
      <c r="E34246" s="120"/>
      <c r="M34246" s="120"/>
      <c r="N34246" s="120"/>
      <c r="U34246" s="121"/>
      <c r="V34246" s="122"/>
      <c r="W34246" s="123"/>
      <c r="AC34246" s="123"/>
    </row>
    <row r="34247" spans="5:29" s="2" customFormat="1">
      <c r="E34247" s="120"/>
      <c r="M34247" s="120"/>
      <c r="N34247" s="120"/>
      <c r="U34247" s="121"/>
      <c r="V34247" s="122"/>
      <c r="W34247" s="123"/>
      <c r="AC34247" s="123"/>
    </row>
    <row r="34248" spans="5:29" s="2" customFormat="1">
      <c r="E34248" s="120"/>
      <c r="M34248" s="120"/>
      <c r="N34248" s="120"/>
      <c r="U34248" s="121"/>
      <c r="V34248" s="122"/>
      <c r="W34248" s="123"/>
      <c r="AC34248" s="123"/>
    </row>
    <row r="34249" spans="5:29" s="2" customFormat="1">
      <c r="E34249" s="120"/>
      <c r="M34249" s="120"/>
      <c r="N34249" s="120"/>
      <c r="U34249" s="121"/>
      <c r="V34249" s="122"/>
      <c r="W34249" s="123"/>
      <c r="AC34249" s="123"/>
    </row>
    <row r="34250" spans="5:29" s="2" customFormat="1">
      <c r="E34250" s="120"/>
      <c r="M34250" s="120"/>
      <c r="N34250" s="120"/>
      <c r="U34250" s="121"/>
      <c r="V34250" s="122"/>
      <c r="W34250" s="123"/>
      <c r="AC34250" s="123"/>
    </row>
    <row r="34251" spans="5:29" s="2" customFormat="1">
      <c r="E34251" s="120"/>
      <c r="M34251" s="120"/>
      <c r="N34251" s="120"/>
      <c r="U34251" s="121"/>
      <c r="V34251" s="122"/>
      <c r="W34251" s="123"/>
      <c r="AC34251" s="123"/>
    </row>
    <row r="34252" spans="5:29" s="2" customFormat="1">
      <c r="E34252" s="120"/>
      <c r="M34252" s="120"/>
      <c r="N34252" s="120"/>
      <c r="U34252" s="121"/>
      <c r="V34252" s="122"/>
      <c r="W34252" s="123"/>
      <c r="AC34252" s="123"/>
    </row>
    <row r="34253" spans="5:29" s="2" customFormat="1">
      <c r="E34253" s="120"/>
      <c r="M34253" s="120"/>
      <c r="N34253" s="120"/>
      <c r="U34253" s="121"/>
      <c r="V34253" s="122"/>
      <c r="W34253" s="123"/>
      <c r="AC34253" s="123"/>
    </row>
    <row r="34254" spans="5:29" s="2" customFormat="1">
      <c r="E34254" s="120"/>
      <c r="M34254" s="120"/>
      <c r="N34254" s="120"/>
      <c r="U34254" s="121"/>
      <c r="V34254" s="122"/>
      <c r="W34254" s="123"/>
      <c r="AC34254" s="123"/>
    </row>
    <row r="34255" spans="5:29" s="2" customFormat="1">
      <c r="E34255" s="120"/>
      <c r="M34255" s="120"/>
      <c r="N34255" s="120"/>
      <c r="U34255" s="121"/>
      <c r="V34255" s="122"/>
      <c r="W34255" s="123"/>
      <c r="AC34255" s="123"/>
    </row>
    <row r="34256" spans="5:29" s="2" customFormat="1">
      <c r="E34256" s="120"/>
      <c r="M34256" s="120"/>
      <c r="N34256" s="120"/>
      <c r="U34256" s="121"/>
      <c r="V34256" s="122"/>
      <c r="W34256" s="123"/>
      <c r="AC34256" s="123"/>
    </row>
    <row r="34257" spans="5:29" s="2" customFormat="1">
      <c r="E34257" s="120"/>
      <c r="M34257" s="120"/>
      <c r="N34257" s="120"/>
      <c r="U34257" s="121"/>
      <c r="V34257" s="122"/>
      <c r="W34257" s="123"/>
      <c r="AC34257" s="123"/>
    </row>
    <row r="34258" spans="5:29" s="2" customFormat="1">
      <c r="E34258" s="120"/>
      <c r="M34258" s="120"/>
      <c r="N34258" s="120"/>
      <c r="U34258" s="121"/>
      <c r="V34258" s="122"/>
      <c r="W34258" s="123"/>
      <c r="AC34258" s="123"/>
    </row>
    <row r="34259" spans="5:29" s="2" customFormat="1">
      <c r="E34259" s="120"/>
      <c r="M34259" s="120"/>
      <c r="N34259" s="120"/>
      <c r="U34259" s="121"/>
      <c r="V34259" s="122"/>
      <c r="W34259" s="123"/>
      <c r="AC34259" s="123"/>
    </row>
    <row r="34260" spans="5:29" s="2" customFormat="1">
      <c r="E34260" s="120"/>
      <c r="M34260" s="120"/>
      <c r="N34260" s="120"/>
      <c r="U34260" s="121"/>
      <c r="V34260" s="122"/>
      <c r="W34260" s="123"/>
      <c r="AC34260" s="123"/>
    </row>
    <row r="34261" spans="5:29" s="2" customFormat="1">
      <c r="E34261" s="120"/>
      <c r="M34261" s="120"/>
      <c r="N34261" s="120"/>
      <c r="U34261" s="121"/>
      <c r="V34261" s="122"/>
      <c r="W34261" s="123"/>
      <c r="AC34261" s="123"/>
    </row>
    <row r="34262" spans="5:29" s="2" customFormat="1">
      <c r="E34262" s="120"/>
      <c r="M34262" s="120"/>
      <c r="N34262" s="120"/>
      <c r="U34262" s="121"/>
      <c r="V34262" s="122"/>
      <c r="W34262" s="123"/>
      <c r="AC34262" s="123"/>
    </row>
    <row r="34263" spans="5:29" s="2" customFormat="1">
      <c r="E34263" s="120"/>
      <c r="M34263" s="120"/>
      <c r="N34263" s="120"/>
      <c r="U34263" s="121"/>
      <c r="V34263" s="122"/>
      <c r="W34263" s="123"/>
      <c r="AC34263" s="123"/>
    </row>
    <row r="34264" spans="5:29" s="2" customFormat="1">
      <c r="E34264" s="120"/>
      <c r="M34264" s="120"/>
      <c r="N34264" s="120"/>
      <c r="U34264" s="121"/>
      <c r="V34264" s="122"/>
      <c r="W34264" s="123"/>
      <c r="AC34264" s="123"/>
    </row>
    <row r="34265" spans="5:29" s="2" customFormat="1">
      <c r="E34265" s="120"/>
      <c r="M34265" s="120"/>
      <c r="N34265" s="120"/>
      <c r="U34265" s="121"/>
      <c r="V34265" s="122"/>
      <c r="W34265" s="123"/>
      <c r="AC34265" s="123"/>
    </row>
    <row r="34266" spans="5:29" s="2" customFormat="1">
      <c r="E34266" s="120"/>
      <c r="M34266" s="120"/>
      <c r="N34266" s="120"/>
      <c r="U34266" s="121"/>
      <c r="V34266" s="122"/>
      <c r="W34266" s="123"/>
      <c r="AC34266" s="123"/>
    </row>
    <row r="34267" spans="5:29" s="2" customFormat="1">
      <c r="E34267" s="120"/>
      <c r="M34267" s="120"/>
      <c r="N34267" s="120"/>
      <c r="U34267" s="121"/>
      <c r="V34267" s="122"/>
      <c r="W34267" s="123"/>
      <c r="AC34267" s="123"/>
    </row>
    <row r="34268" spans="5:29" s="2" customFormat="1">
      <c r="E34268" s="120"/>
      <c r="M34268" s="120"/>
      <c r="N34268" s="120"/>
      <c r="U34268" s="121"/>
      <c r="V34268" s="122"/>
      <c r="W34268" s="123"/>
      <c r="AC34268" s="123"/>
    </row>
    <row r="34269" spans="5:29" s="2" customFormat="1">
      <c r="E34269" s="120"/>
      <c r="M34269" s="120"/>
      <c r="N34269" s="120"/>
      <c r="U34269" s="121"/>
      <c r="V34269" s="122"/>
      <c r="W34269" s="123"/>
      <c r="AC34269" s="123"/>
    </row>
    <row r="34270" spans="5:29" s="2" customFormat="1">
      <c r="E34270" s="120"/>
      <c r="M34270" s="120"/>
      <c r="N34270" s="120"/>
      <c r="U34270" s="121"/>
      <c r="V34270" s="122"/>
      <c r="W34270" s="123"/>
      <c r="AC34270" s="123"/>
    </row>
    <row r="34271" spans="5:29" s="2" customFormat="1">
      <c r="E34271" s="120"/>
      <c r="M34271" s="120"/>
      <c r="N34271" s="120"/>
      <c r="U34271" s="121"/>
      <c r="V34271" s="122"/>
      <c r="W34271" s="123"/>
      <c r="AC34271" s="123"/>
    </row>
    <row r="34272" spans="5:29" s="2" customFormat="1">
      <c r="E34272" s="120"/>
      <c r="M34272" s="120"/>
      <c r="N34272" s="120"/>
      <c r="U34272" s="121"/>
      <c r="V34272" s="122"/>
      <c r="W34272" s="123"/>
      <c r="AC34272" s="123"/>
    </row>
    <row r="34273" spans="5:29" s="2" customFormat="1">
      <c r="E34273" s="120"/>
      <c r="M34273" s="120"/>
      <c r="N34273" s="120"/>
      <c r="U34273" s="121"/>
      <c r="V34273" s="122"/>
      <c r="W34273" s="123"/>
      <c r="AC34273" s="123"/>
    </row>
    <row r="34274" spans="5:29" s="2" customFormat="1">
      <c r="E34274" s="120"/>
      <c r="M34274" s="120"/>
      <c r="N34274" s="120"/>
      <c r="U34274" s="121"/>
      <c r="V34274" s="122"/>
      <c r="W34274" s="123"/>
      <c r="AC34274" s="123"/>
    </row>
    <row r="34275" spans="5:29" s="2" customFormat="1">
      <c r="E34275" s="120"/>
      <c r="M34275" s="120"/>
      <c r="N34275" s="120"/>
      <c r="U34275" s="121"/>
      <c r="V34275" s="122"/>
      <c r="W34275" s="123"/>
      <c r="AC34275" s="123"/>
    </row>
    <row r="34276" spans="5:29" s="2" customFormat="1">
      <c r="E34276" s="120"/>
      <c r="M34276" s="120"/>
      <c r="N34276" s="120"/>
      <c r="U34276" s="121"/>
      <c r="V34276" s="122"/>
      <c r="W34276" s="123"/>
      <c r="AC34276" s="123"/>
    </row>
    <row r="34277" spans="5:29" s="2" customFormat="1">
      <c r="E34277" s="120"/>
      <c r="M34277" s="120"/>
      <c r="N34277" s="120"/>
      <c r="U34277" s="121"/>
      <c r="V34277" s="122"/>
      <c r="W34277" s="123"/>
      <c r="AC34277" s="123"/>
    </row>
    <row r="34278" spans="5:29" s="2" customFormat="1">
      <c r="E34278" s="120"/>
      <c r="M34278" s="120"/>
      <c r="N34278" s="120"/>
      <c r="U34278" s="121"/>
      <c r="V34278" s="122"/>
      <c r="W34278" s="123"/>
      <c r="AC34278" s="123"/>
    </row>
    <row r="34279" spans="5:29" s="2" customFormat="1">
      <c r="E34279" s="120"/>
      <c r="M34279" s="120"/>
      <c r="N34279" s="120"/>
      <c r="U34279" s="121"/>
      <c r="V34279" s="122"/>
      <c r="W34279" s="123"/>
      <c r="AC34279" s="123"/>
    </row>
    <row r="34280" spans="5:29" s="2" customFormat="1">
      <c r="E34280" s="120"/>
      <c r="M34280" s="120"/>
      <c r="N34280" s="120"/>
      <c r="U34280" s="121"/>
      <c r="V34280" s="122"/>
      <c r="W34280" s="123"/>
      <c r="AC34280" s="123"/>
    </row>
    <row r="34281" spans="5:29" s="2" customFormat="1">
      <c r="E34281" s="120"/>
      <c r="M34281" s="120"/>
      <c r="N34281" s="120"/>
      <c r="U34281" s="121"/>
      <c r="V34281" s="122"/>
      <c r="W34281" s="123"/>
      <c r="AC34281" s="123"/>
    </row>
    <row r="34282" spans="5:29" s="2" customFormat="1">
      <c r="E34282" s="120"/>
      <c r="M34282" s="120"/>
      <c r="N34282" s="120"/>
      <c r="U34282" s="121"/>
      <c r="V34282" s="122"/>
      <c r="W34282" s="123"/>
      <c r="AC34282" s="123"/>
    </row>
    <row r="34283" spans="5:29" s="2" customFormat="1">
      <c r="E34283" s="120"/>
      <c r="M34283" s="120"/>
      <c r="N34283" s="120"/>
      <c r="U34283" s="121"/>
      <c r="V34283" s="122"/>
      <c r="W34283" s="123"/>
      <c r="AC34283" s="123"/>
    </row>
    <row r="34284" spans="5:29" s="2" customFormat="1">
      <c r="E34284" s="120"/>
      <c r="M34284" s="120"/>
      <c r="N34284" s="120"/>
      <c r="U34284" s="121"/>
      <c r="V34284" s="122"/>
      <c r="W34284" s="123"/>
      <c r="AC34284" s="123"/>
    </row>
    <row r="34285" spans="5:29" s="2" customFormat="1">
      <c r="E34285" s="120"/>
      <c r="M34285" s="120"/>
      <c r="N34285" s="120"/>
      <c r="U34285" s="121"/>
      <c r="V34285" s="122"/>
      <c r="W34285" s="123"/>
      <c r="AC34285" s="123"/>
    </row>
    <row r="34286" spans="5:29" s="2" customFormat="1">
      <c r="E34286" s="120"/>
      <c r="M34286" s="120"/>
      <c r="N34286" s="120"/>
      <c r="U34286" s="121"/>
      <c r="V34286" s="122"/>
      <c r="W34286" s="123"/>
      <c r="AC34286" s="123"/>
    </row>
    <row r="34287" spans="5:29" s="2" customFormat="1">
      <c r="E34287" s="120"/>
      <c r="M34287" s="120"/>
      <c r="N34287" s="120"/>
      <c r="U34287" s="121"/>
      <c r="V34287" s="122"/>
      <c r="W34287" s="123"/>
      <c r="AC34287" s="123"/>
    </row>
    <row r="34288" spans="5:29" s="2" customFormat="1">
      <c r="E34288" s="120"/>
      <c r="M34288" s="120"/>
      <c r="N34288" s="120"/>
      <c r="U34288" s="121"/>
      <c r="V34288" s="122"/>
      <c r="W34288" s="123"/>
      <c r="AC34288" s="123"/>
    </row>
    <row r="34289" spans="5:29" s="2" customFormat="1">
      <c r="E34289" s="120"/>
      <c r="M34289" s="120"/>
      <c r="N34289" s="120"/>
      <c r="U34289" s="121"/>
      <c r="V34289" s="122"/>
      <c r="W34289" s="123"/>
      <c r="AC34289" s="123"/>
    </row>
    <row r="34290" spans="5:29" s="2" customFormat="1">
      <c r="E34290" s="120"/>
      <c r="M34290" s="120"/>
      <c r="N34290" s="120"/>
      <c r="U34290" s="121"/>
      <c r="V34290" s="122"/>
      <c r="W34290" s="123"/>
      <c r="AC34290" s="123"/>
    </row>
    <row r="34291" spans="5:29" s="2" customFormat="1">
      <c r="E34291" s="120"/>
      <c r="M34291" s="120"/>
      <c r="N34291" s="120"/>
      <c r="U34291" s="121"/>
      <c r="V34291" s="122"/>
      <c r="W34291" s="123"/>
      <c r="AC34291" s="123"/>
    </row>
    <row r="34292" spans="5:29" s="2" customFormat="1">
      <c r="E34292" s="120"/>
      <c r="M34292" s="120"/>
      <c r="N34292" s="120"/>
      <c r="U34292" s="121"/>
      <c r="V34292" s="122"/>
      <c r="W34292" s="123"/>
      <c r="AC34292" s="123"/>
    </row>
    <row r="34293" spans="5:29" s="2" customFormat="1">
      <c r="E34293" s="120"/>
      <c r="M34293" s="120"/>
      <c r="N34293" s="120"/>
      <c r="U34293" s="121"/>
      <c r="V34293" s="122"/>
      <c r="W34293" s="123"/>
      <c r="AC34293" s="123"/>
    </row>
    <row r="34294" spans="5:29" s="2" customFormat="1">
      <c r="E34294" s="120"/>
      <c r="M34294" s="120"/>
      <c r="N34294" s="120"/>
      <c r="U34294" s="121"/>
      <c r="V34294" s="122"/>
      <c r="W34294" s="123"/>
      <c r="AC34294" s="123"/>
    </row>
    <row r="34295" spans="5:29" s="2" customFormat="1">
      <c r="E34295" s="120"/>
      <c r="M34295" s="120"/>
      <c r="N34295" s="120"/>
      <c r="U34295" s="121"/>
      <c r="V34295" s="122"/>
      <c r="W34295" s="123"/>
      <c r="AC34295" s="123"/>
    </row>
    <row r="34296" spans="5:29" s="2" customFormat="1">
      <c r="E34296" s="120"/>
      <c r="M34296" s="120"/>
      <c r="N34296" s="120"/>
      <c r="U34296" s="121"/>
      <c r="V34296" s="122"/>
      <c r="W34296" s="123"/>
      <c r="AC34296" s="123"/>
    </row>
    <row r="34297" spans="5:29" s="2" customFormat="1">
      <c r="E34297" s="120"/>
      <c r="M34297" s="120"/>
      <c r="N34297" s="120"/>
      <c r="U34297" s="121"/>
      <c r="V34297" s="122"/>
      <c r="W34297" s="123"/>
      <c r="AC34297" s="123"/>
    </row>
    <row r="34298" spans="5:29" s="2" customFormat="1">
      <c r="E34298" s="120"/>
      <c r="M34298" s="120"/>
      <c r="N34298" s="120"/>
      <c r="U34298" s="121"/>
      <c r="V34298" s="122"/>
      <c r="W34298" s="123"/>
      <c r="AC34298" s="123"/>
    </row>
    <row r="34299" spans="5:29" s="2" customFormat="1">
      <c r="E34299" s="120"/>
      <c r="M34299" s="120"/>
      <c r="N34299" s="120"/>
      <c r="U34299" s="121"/>
      <c r="V34299" s="122"/>
      <c r="W34299" s="123"/>
      <c r="AC34299" s="123"/>
    </row>
    <row r="34300" spans="5:29" s="2" customFormat="1">
      <c r="E34300" s="120"/>
      <c r="M34300" s="120"/>
      <c r="N34300" s="120"/>
      <c r="U34300" s="121"/>
      <c r="V34300" s="122"/>
      <c r="W34300" s="123"/>
      <c r="AC34300" s="123"/>
    </row>
    <row r="34301" spans="5:29" s="2" customFormat="1">
      <c r="E34301" s="120"/>
      <c r="M34301" s="120"/>
      <c r="N34301" s="120"/>
      <c r="U34301" s="121"/>
      <c r="V34301" s="122"/>
      <c r="W34301" s="123"/>
      <c r="AC34301" s="123"/>
    </row>
    <row r="34302" spans="5:29" s="2" customFormat="1">
      <c r="E34302" s="120"/>
      <c r="M34302" s="120"/>
      <c r="N34302" s="120"/>
      <c r="U34302" s="121"/>
      <c r="V34302" s="122"/>
      <c r="W34302" s="123"/>
      <c r="AC34302" s="123"/>
    </row>
    <row r="34303" spans="5:29" s="2" customFormat="1">
      <c r="E34303" s="120"/>
      <c r="M34303" s="120"/>
      <c r="N34303" s="120"/>
      <c r="U34303" s="121"/>
      <c r="V34303" s="122"/>
      <c r="W34303" s="123"/>
      <c r="AC34303" s="123"/>
    </row>
    <row r="34304" spans="5:29" s="2" customFormat="1">
      <c r="E34304" s="120"/>
      <c r="M34304" s="120"/>
      <c r="N34304" s="120"/>
      <c r="U34304" s="121"/>
      <c r="V34304" s="122"/>
      <c r="W34304" s="123"/>
      <c r="AC34304" s="123"/>
    </row>
    <row r="34305" spans="5:29" s="2" customFormat="1">
      <c r="E34305" s="120"/>
      <c r="M34305" s="120"/>
      <c r="N34305" s="120"/>
      <c r="U34305" s="121"/>
      <c r="V34305" s="122"/>
      <c r="W34305" s="123"/>
      <c r="AC34305" s="123"/>
    </row>
    <row r="34306" spans="5:29" s="2" customFormat="1">
      <c r="E34306" s="120"/>
      <c r="M34306" s="120"/>
      <c r="N34306" s="120"/>
      <c r="U34306" s="121"/>
      <c r="V34306" s="122"/>
      <c r="W34306" s="123"/>
      <c r="AC34306" s="123"/>
    </row>
    <row r="34307" spans="5:29" s="2" customFormat="1">
      <c r="E34307" s="120"/>
      <c r="M34307" s="120"/>
      <c r="N34307" s="120"/>
      <c r="U34307" s="121"/>
      <c r="V34307" s="122"/>
      <c r="W34307" s="123"/>
      <c r="AC34307" s="123"/>
    </row>
    <row r="34308" spans="5:29" s="2" customFormat="1">
      <c r="E34308" s="120"/>
      <c r="M34308" s="120"/>
      <c r="N34308" s="120"/>
      <c r="U34308" s="121"/>
      <c r="V34308" s="122"/>
      <c r="W34308" s="123"/>
      <c r="AC34308" s="123"/>
    </row>
    <row r="34309" spans="5:29" s="2" customFormat="1">
      <c r="E34309" s="120"/>
      <c r="M34309" s="120"/>
      <c r="N34309" s="120"/>
      <c r="U34309" s="121"/>
      <c r="V34309" s="122"/>
      <c r="W34309" s="123"/>
      <c r="AC34309" s="123"/>
    </row>
    <row r="34310" spans="5:29" s="2" customFormat="1">
      <c r="E34310" s="120"/>
      <c r="M34310" s="120"/>
      <c r="N34310" s="120"/>
      <c r="U34310" s="121"/>
      <c r="V34310" s="122"/>
      <c r="W34310" s="123"/>
      <c r="AC34310" s="123"/>
    </row>
    <row r="34311" spans="5:29" s="2" customFormat="1">
      <c r="E34311" s="120"/>
      <c r="M34311" s="120"/>
      <c r="N34311" s="120"/>
      <c r="U34311" s="121"/>
      <c r="V34311" s="122"/>
      <c r="W34311" s="123"/>
      <c r="AC34311" s="123"/>
    </row>
    <row r="34312" spans="5:29" s="2" customFormat="1">
      <c r="E34312" s="120"/>
      <c r="M34312" s="120"/>
      <c r="N34312" s="120"/>
      <c r="U34312" s="121"/>
      <c r="V34312" s="122"/>
      <c r="W34312" s="123"/>
      <c r="AC34312" s="123"/>
    </row>
    <row r="34313" spans="5:29" s="2" customFormat="1">
      <c r="E34313" s="120"/>
      <c r="M34313" s="120"/>
      <c r="N34313" s="120"/>
      <c r="U34313" s="121"/>
      <c r="V34313" s="122"/>
      <c r="W34313" s="123"/>
      <c r="AC34313" s="123"/>
    </row>
    <row r="34314" spans="5:29" s="2" customFormat="1">
      <c r="E34314" s="120"/>
      <c r="M34314" s="120"/>
      <c r="N34314" s="120"/>
      <c r="U34314" s="121"/>
      <c r="V34314" s="122"/>
      <c r="W34314" s="123"/>
      <c r="AC34314" s="123"/>
    </row>
    <row r="34315" spans="5:29" s="2" customFormat="1">
      <c r="E34315" s="120"/>
      <c r="M34315" s="120"/>
      <c r="N34315" s="120"/>
      <c r="U34315" s="121"/>
      <c r="V34315" s="122"/>
      <c r="W34315" s="123"/>
      <c r="AC34315" s="123"/>
    </row>
    <row r="34316" spans="5:29" s="2" customFormat="1">
      <c r="E34316" s="120"/>
      <c r="M34316" s="120"/>
      <c r="N34316" s="120"/>
      <c r="U34316" s="121"/>
      <c r="V34316" s="122"/>
      <c r="W34316" s="123"/>
      <c r="AC34316" s="123"/>
    </row>
    <row r="34317" spans="5:29" s="2" customFormat="1">
      <c r="E34317" s="120"/>
      <c r="M34317" s="120"/>
      <c r="N34317" s="120"/>
      <c r="U34317" s="121"/>
      <c r="V34317" s="122"/>
      <c r="W34317" s="123"/>
      <c r="AC34317" s="123"/>
    </row>
    <row r="34318" spans="5:29" s="2" customFormat="1">
      <c r="E34318" s="120"/>
      <c r="M34318" s="120"/>
      <c r="N34318" s="120"/>
      <c r="U34318" s="121"/>
      <c r="V34318" s="122"/>
      <c r="W34318" s="123"/>
      <c r="AC34318" s="123"/>
    </row>
    <row r="34319" spans="5:29" s="2" customFormat="1">
      <c r="E34319" s="120"/>
      <c r="M34319" s="120"/>
      <c r="N34319" s="120"/>
      <c r="U34319" s="121"/>
      <c r="V34319" s="122"/>
      <c r="W34319" s="123"/>
      <c r="AC34319" s="123"/>
    </row>
    <row r="34320" spans="5:29" s="2" customFormat="1">
      <c r="E34320" s="120"/>
      <c r="M34320" s="120"/>
      <c r="N34320" s="120"/>
      <c r="U34320" s="121"/>
      <c r="V34320" s="122"/>
      <c r="W34320" s="123"/>
      <c r="AC34320" s="123"/>
    </row>
    <row r="34321" spans="5:29" s="2" customFormat="1">
      <c r="E34321" s="120"/>
      <c r="M34321" s="120"/>
      <c r="N34321" s="120"/>
      <c r="U34321" s="121"/>
      <c r="V34321" s="122"/>
      <c r="W34321" s="123"/>
      <c r="AC34321" s="123"/>
    </row>
    <row r="34322" spans="5:29" s="2" customFormat="1">
      <c r="E34322" s="120"/>
      <c r="M34322" s="120"/>
      <c r="N34322" s="120"/>
      <c r="U34322" s="121"/>
      <c r="V34322" s="122"/>
      <c r="W34322" s="123"/>
      <c r="AC34322" s="123"/>
    </row>
    <row r="34323" spans="5:29" s="2" customFormat="1">
      <c r="E34323" s="120"/>
      <c r="M34323" s="120"/>
      <c r="N34323" s="120"/>
      <c r="U34323" s="121"/>
      <c r="V34323" s="122"/>
      <c r="W34323" s="123"/>
      <c r="AC34323" s="123"/>
    </row>
    <row r="34324" spans="5:29" s="2" customFormat="1">
      <c r="E34324" s="120"/>
      <c r="M34324" s="120"/>
      <c r="N34324" s="120"/>
      <c r="U34324" s="121"/>
      <c r="V34324" s="122"/>
      <c r="W34324" s="123"/>
      <c r="AC34324" s="123"/>
    </row>
    <row r="34325" spans="5:29" s="2" customFormat="1">
      <c r="E34325" s="120"/>
      <c r="M34325" s="120"/>
      <c r="N34325" s="120"/>
      <c r="U34325" s="121"/>
      <c r="V34325" s="122"/>
      <c r="W34325" s="123"/>
      <c r="AC34325" s="123"/>
    </row>
    <row r="34326" spans="5:29" s="2" customFormat="1">
      <c r="E34326" s="120"/>
      <c r="M34326" s="120"/>
      <c r="N34326" s="120"/>
      <c r="U34326" s="121"/>
      <c r="V34326" s="122"/>
      <c r="W34326" s="123"/>
      <c r="AC34326" s="123"/>
    </row>
    <row r="34327" spans="5:29" s="2" customFormat="1">
      <c r="E34327" s="120"/>
      <c r="M34327" s="120"/>
      <c r="N34327" s="120"/>
      <c r="U34327" s="121"/>
      <c r="V34327" s="122"/>
      <c r="W34327" s="123"/>
      <c r="AC34327" s="123"/>
    </row>
    <row r="34328" spans="5:29" s="2" customFormat="1">
      <c r="E34328" s="120"/>
      <c r="M34328" s="120"/>
      <c r="N34328" s="120"/>
      <c r="U34328" s="121"/>
      <c r="V34328" s="122"/>
      <c r="W34328" s="123"/>
      <c r="AC34328" s="123"/>
    </row>
    <row r="34329" spans="5:29" s="2" customFormat="1">
      <c r="E34329" s="120"/>
      <c r="M34329" s="120"/>
      <c r="N34329" s="120"/>
      <c r="U34329" s="121"/>
      <c r="V34329" s="122"/>
      <c r="W34329" s="123"/>
      <c r="AC34329" s="123"/>
    </row>
    <row r="34330" spans="5:29" s="2" customFormat="1">
      <c r="E34330" s="120"/>
      <c r="M34330" s="120"/>
      <c r="N34330" s="120"/>
      <c r="U34330" s="121"/>
      <c r="V34330" s="122"/>
      <c r="W34330" s="123"/>
      <c r="AC34330" s="123"/>
    </row>
    <row r="34331" spans="5:29" s="2" customFormat="1">
      <c r="E34331" s="120"/>
      <c r="M34331" s="120"/>
      <c r="N34331" s="120"/>
      <c r="U34331" s="121"/>
      <c r="V34331" s="122"/>
      <c r="W34331" s="123"/>
      <c r="AC34331" s="123"/>
    </row>
    <row r="34332" spans="5:29" s="2" customFormat="1">
      <c r="E34332" s="120"/>
      <c r="M34332" s="120"/>
      <c r="N34332" s="120"/>
      <c r="U34332" s="121"/>
      <c r="V34332" s="122"/>
      <c r="W34332" s="123"/>
      <c r="AC34332" s="123"/>
    </row>
    <row r="34333" spans="5:29" s="2" customFormat="1">
      <c r="E34333" s="120"/>
      <c r="M34333" s="120"/>
      <c r="N34333" s="120"/>
      <c r="U34333" s="121"/>
      <c r="V34333" s="122"/>
      <c r="W34333" s="123"/>
      <c r="AC34333" s="123"/>
    </row>
    <row r="34334" spans="5:29" s="2" customFormat="1">
      <c r="E34334" s="120"/>
      <c r="M34334" s="120"/>
      <c r="N34334" s="120"/>
      <c r="U34334" s="121"/>
      <c r="V34334" s="122"/>
      <c r="W34334" s="123"/>
      <c r="AC34334" s="123"/>
    </row>
    <row r="34335" spans="5:29" s="2" customFormat="1">
      <c r="E34335" s="120"/>
      <c r="M34335" s="120"/>
      <c r="N34335" s="120"/>
      <c r="U34335" s="121"/>
      <c r="V34335" s="122"/>
      <c r="W34335" s="123"/>
      <c r="AC34335" s="123"/>
    </row>
    <row r="34336" spans="5:29" s="2" customFormat="1">
      <c r="E34336" s="120"/>
      <c r="M34336" s="120"/>
      <c r="N34336" s="120"/>
      <c r="U34336" s="121"/>
      <c r="V34336" s="122"/>
      <c r="W34336" s="123"/>
      <c r="AC34336" s="123"/>
    </row>
    <row r="34337" spans="5:29" s="2" customFormat="1">
      <c r="E34337" s="120"/>
      <c r="M34337" s="120"/>
      <c r="N34337" s="120"/>
      <c r="U34337" s="121"/>
      <c r="V34337" s="122"/>
      <c r="W34337" s="123"/>
      <c r="AC34337" s="123"/>
    </row>
    <row r="34338" spans="5:29" s="2" customFormat="1">
      <c r="E34338" s="120"/>
      <c r="M34338" s="120"/>
      <c r="N34338" s="120"/>
      <c r="U34338" s="121"/>
      <c r="V34338" s="122"/>
      <c r="W34338" s="123"/>
      <c r="AC34338" s="123"/>
    </row>
    <row r="34339" spans="5:29" s="2" customFormat="1">
      <c r="E34339" s="120"/>
      <c r="M34339" s="120"/>
      <c r="N34339" s="120"/>
      <c r="U34339" s="121"/>
      <c r="V34339" s="122"/>
      <c r="W34339" s="123"/>
      <c r="AC34339" s="123"/>
    </row>
    <row r="34340" spans="5:29" s="2" customFormat="1">
      <c r="E34340" s="120"/>
      <c r="M34340" s="120"/>
      <c r="N34340" s="120"/>
      <c r="U34340" s="121"/>
      <c r="V34340" s="122"/>
      <c r="W34340" s="123"/>
      <c r="AC34340" s="123"/>
    </row>
    <row r="34341" spans="5:29" s="2" customFormat="1">
      <c r="E34341" s="120"/>
      <c r="M34341" s="120"/>
      <c r="N34341" s="120"/>
      <c r="U34341" s="121"/>
      <c r="V34341" s="122"/>
      <c r="W34341" s="123"/>
      <c r="AC34341" s="123"/>
    </row>
    <row r="34342" spans="5:29" s="2" customFormat="1">
      <c r="E34342" s="120"/>
      <c r="M34342" s="120"/>
      <c r="N34342" s="120"/>
      <c r="U34342" s="121"/>
      <c r="V34342" s="122"/>
      <c r="W34342" s="123"/>
      <c r="AC34342" s="123"/>
    </row>
    <row r="34343" spans="5:29" s="2" customFormat="1">
      <c r="E34343" s="120"/>
      <c r="M34343" s="120"/>
      <c r="N34343" s="120"/>
      <c r="U34343" s="121"/>
      <c r="V34343" s="122"/>
      <c r="W34343" s="123"/>
      <c r="AC34343" s="123"/>
    </row>
    <row r="34344" spans="5:29" s="2" customFormat="1">
      <c r="E34344" s="120"/>
      <c r="M34344" s="120"/>
      <c r="N34344" s="120"/>
      <c r="U34344" s="121"/>
      <c r="V34344" s="122"/>
      <c r="W34344" s="123"/>
      <c r="AC34344" s="123"/>
    </row>
    <row r="34345" spans="5:29" s="2" customFormat="1">
      <c r="E34345" s="120"/>
      <c r="M34345" s="120"/>
      <c r="N34345" s="120"/>
      <c r="U34345" s="121"/>
      <c r="V34345" s="122"/>
      <c r="W34345" s="123"/>
      <c r="AC34345" s="123"/>
    </row>
    <row r="34346" spans="5:29" s="2" customFormat="1">
      <c r="E34346" s="120"/>
      <c r="M34346" s="120"/>
      <c r="N34346" s="120"/>
      <c r="U34346" s="121"/>
      <c r="V34346" s="122"/>
      <c r="W34346" s="123"/>
      <c r="AC34346" s="123"/>
    </row>
    <row r="34347" spans="5:29" s="2" customFormat="1">
      <c r="E34347" s="120"/>
      <c r="M34347" s="120"/>
      <c r="N34347" s="120"/>
      <c r="U34347" s="121"/>
      <c r="V34347" s="122"/>
      <c r="W34347" s="123"/>
      <c r="AC34347" s="123"/>
    </row>
    <row r="34348" spans="5:29" s="2" customFormat="1">
      <c r="E34348" s="120"/>
      <c r="M34348" s="120"/>
      <c r="N34348" s="120"/>
      <c r="U34348" s="121"/>
      <c r="V34348" s="122"/>
      <c r="W34348" s="123"/>
      <c r="AC34348" s="123"/>
    </row>
    <row r="34349" spans="5:29" s="2" customFormat="1">
      <c r="E34349" s="120"/>
      <c r="M34349" s="120"/>
      <c r="N34349" s="120"/>
      <c r="U34349" s="121"/>
      <c r="V34349" s="122"/>
      <c r="W34349" s="123"/>
      <c r="AC34349" s="123"/>
    </row>
    <row r="34350" spans="5:29" s="2" customFormat="1">
      <c r="E34350" s="120"/>
      <c r="M34350" s="120"/>
      <c r="N34350" s="120"/>
      <c r="U34350" s="121"/>
      <c r="V34350" s="122"/>
      <c r="W34350" s="123"/>
      <c r="AC34350" s="123"/>
    </row>
    <row r="34351" spans="5:29" s="2" customFormat="1">
      <c r="E34351" s="120"/>
      <c r="M34351" s="120"/>
      <c r="N34351" s="120"/>
      <c r="U34351" s="121"/>
      <c r="V34351" s="122"/>
      <c r="W34351" s="123"/>
      <c r="AC34351" s="123"/>
    </row>
    <row r="34352" spans="5:29" s="2" customFormat="1">
      <c r="E34352" s="120"/>
      <c r="M34352" s="120"/>
      <c r="N34352" s="120"/>
      <c r="U34352" s="121"/>
      <c r="V34352" s="122"/>
      <c r="W34352" s="123"/>
      <c r="AC34352" s="123"/>
    </row>
    <row r="34353" spans="5:29" s="2" customFormat="1">
      <c r="E34353" s="120"/>
      <c r="M34353" s="120"/>
      <c r="N34353" s="120"/>
      <c r="U34353" s="121"/>
      <c r="V34353" s="122"/>
      <c r="W34353" s="123"/>
      <c r="AC34353" s="123"/>
    </row>
    <row r="34354" spans="5:29" s="2" customFormat="1">
      <c r="E34354" s="120"/>
      <c r="M34354" s="120"/>
      <c r="N34354" s="120"/>
      <c r="U34354" s="121"/>
      <c r="V34354" s="122"/>
      <c r="W34354" s="123"/>
      <c r="AC34354" s="123"/>
    </row>
    <row r="34355" spans="5:29" s="2" customFormat="1">
      <c r="E34355" s="120"/>
      <c r="M34355" s="120"/>
      <c r="N34355" s="120"/>
      <c r="U34355" s="121"/>
      <c r="V34355" s="122"/>
      <c r="W34355" s="123"/>
      <c r="AC34355" s="123"/>
    </row>
    <row r="34356" spans="5:29" s="2" customFormat="1">
      <c r="E34356" s="120"/>
      <c r="M34356" s="120"/>
      <c r="N34356" s="120"/>
      <c r="U34356" s="121"/>
      <c r="V34356" s="122"/>
      <c r="W34356" s="123"/>
      <c r="AC34356" s="123"/>
    </row>
    <row r="34357" spans="5:29" s="2" customFormat="1">
      <c r="E34357" s="120"/>
      <c r="M34357" s="120"/>
      <c r="N34357" s="120"/>
      <c r="U34357" s="121"/>
      <c r="V34357" s="122"/>
      <c r="W34357" s="123"/>
      <c r="AC34357" s="123"/>
    </row>
    <row r="34358" spans="5:29" s="2" customFormat="1">
      <c r="E34358" s="120"/>
      <c r="M34358" s="120"/>
      <c r="N34358" s="120"/>
      <c r="U34358" s="121"/>
      <c r="V34358" s="122"/>
      <c r="W34358" s="123"/>
      <c r="AC34358" s="123"/>
    </row>
    <row r="34359" spans="5:29" s="2" customFormat="1">
      <c r="E34359" s="120"/>
      <c r="M34359" s="120"/>
      <c r="N34359" s="120"/>
      <c r="U34359" s="121"/>
      <c r="V34359" s="122"/>
      <c r="W34359" s="123"/>
      <c r="AC34359" s="123"/>
    </row>
    <row r="34360" spans="5:29" s="2" customFormat="1">
      <c r="E34360" s="120"/>
      <c r="M34360" s="120"/>
      <c r="N34360" s="120"/>
      <c r="U34360" s="121"/>
      <c r="V34360" s="122"/>
      <c r="W34360" s="123"/>
      <c r="AC34360" s="123"/>
    </row>
    <row r="34361" spans="5:29" s="2" customFormat="1">
      <c r="E34361" s="120"/>
      <c r="M34361" s="120"/>
      <c r="N34361" s="120"/>
      <c r="U34361" s="121"/>
      <c r="V34361" s="122"/>
      <c r="W34361" s="123"/>
      <c r="AC34361" s="123"/>
    </row>
    <row r="34362" spans="5:29" s="2" customFormat="1">
      <c r="E34362" s="120"/>
      <c r="M34362" s="120"/>
      <c r="N34362" s="120"/>
      <c r="U34362" s="121"/>
      <c r="V34362" s="122"/>
      <c r="W34362" s="123"/>
      <c r="AC34362" s="123"/>
    </row>
    <row r="34363" spans="5:29" s="2" customFormat="1">
      <c r="E34363" s="120"/>
      <c r="M34363" s="120"/>
      <c r="N34363" s="120"/>
      <c r="U34363" s="121"/>
      <c r="V34363" s="122"/>
      <c r="W34363" s="123"/>
      <c r="AC34363" s="123"/>
    </row>
    <row r="34364" spans="5:29" s="2" customFormat="1">
      <c r="E34364" s="120"/>
      <c r="M34364" s="120"/>
      <c r="N34364" s="120"/>
      <c r="U34364" s="121"/>
      <c r="V34364" s="122"/>
      <c r="W34364" s="123"/>
      <c r="AC34364" s="123"/>
    </row>
    <row r="34365" spans="5:29" s="2" customFormat="1">
      <c r="E34365" s="120"/>
      <c r="M34365" s="120"/>
      <c r="N34365" s="120"/>
      <c r="U34365" s="121"/>
      <c r="V34365" s="122"/>
      <c r="W34365" s="123"/>
      <c r="AC34365" s="123"/>
    </row>
    <row r="34366" spans="5:29" s="2" customFormat="1">
      <c r="E34366" s="120"/>
      <c r="M34366" s="120"/>
      <c r="N34366" s="120"/>
      <c r="U34366" s="121"/>
      <c r="V34366" s="122"/>
      <c r="W34366" s="123"/>
      <c r="AC34366" s="123"/>
    </row>
    <row r="34367" spans="5:29" s="2" customFormat="1">
      <c r="E34367" s="120"/>
      <c r="M34367" s="120"/>
      <c r="N34367" s="120"/>
      <c r="U34367" s="121"/>
      <c r="V34367" s="122"/>
      <c r="W34367" s="123"/>
      <c r="AC34367" s="123"/>
    </row>
    <row r="34368" spans="5:29" s="2" customFormat="1">
      <c r="E34368" s="120"/>
      <c r="M34368" s="120"/>
      <c r="N34368" s="120"/>
      <c r="U34368" s="121"/>
      <c r="V34368" s="122"/>
      <c r="W34368" s="123"/>
      <c r="AC34368" s="123"/>
    </row>
    <row r="34369" spans="5:29" s="2" customFormat="1">
      <c r="E34369" s="120"/>
      <c r="M34369" s="120"/>
      <c r="N34369" s="120"/>
      <c r="U34369" s="121"/>
      <c r="V34369" s="122"/>
      <c r="W34369" s="123"/>
      <c r="AC34369" s="123"/>
    </row>
    <row r="34370" spans="5:29" s="2" customFormat="1">
      <c r="E34370" s="120"/>
      <c r="M34370" s="120"/>
      <c r="N34370" s="120"/>
      <c r="U34370" s="121"/>
      <c r="V34370" s="122"/>
      <c r="W34370" s="123"/>
      <c r="AC34370" s="123"/>
    </row>
    <row r="34371" spans="5:29" s="2" customFormat="1">
      <c r="E34371" s="120"/>
      <c r="M34371" s="120"/>
      <c r="N34371" s="120"/>
      <c r="U34371" s="121"/>
      <c r="V34371" s="122"/>
      <c r="W34371" s="123"/>
      <c r="AC34371" s="123"/>
    </row>
    <row r="34372" spans="5:29" s="2" customFormat="1">
      <c r="E34372" s="120"/>
      <c r="M34372" s="120"/>
      <c r="N34372" s="120"/>
      <c r="U34372" s="121"/>
      <c r="V34372" s="122"/>
      <c r="W34372" s="123"/>
      <c r="AC34372" s="123"/>
    </row>
    <row r="34373" spans="5:29" s="2" customFormat="1">
      <c r="E34373" s="120"/>
      <c r="M34373" s="120"/>
      <c r="N34373" s="120"/>
      <c r="U34373" s="121"/>
      <c r="V34373" s="122"/>
      <c r="W34373" s="123"/>
      <c r="AC34373" s="123"/>
    </row>
    <row r="34374" spans="5:29" s="2" customFormat="1">
      <c r="E34374" s="120"/>
      <c r="M34374" s="120"/>
      <c r="N34374" s="120"/>
      <c r="U34374" s="121"/>
      <c r="V34374" s="122"/>
      <c r="W34374" s="123"/>
      <c r="AC34374" s="123"/>
    </row>
    <row r="34375" spans="5:29" s="2" customFormat="1">
      <c r="E34375" s="120"/>
      <c r="M34375" s="120"/>
      <c r="N34375" s="120"/>
      <c r="U34375" s="121"/>
      <c r="V34375" s="122"/>
      <c r="W34375" s="123"/>
      <c r="AC34375" s="123"/>
    </row>
    <row r="34376" spans="5:29" s="2" customFormat="1">
      <c r="E34376" s="120"/>
      <c r="M34376" s="120"/>
      <c r="N34376" s="120"/>
      <c r="U34376" s="121"/>
      <c r="V34376" s="122"/>
      <c r="W34376" s="123"/>
      <c r="AC34376" s="123"/>
    </row>
    <row r="34377" spans="5:29" s="2" customFormat="1">
      <c r="E34377" s="120"/>
      <c r="M34377" s="120"/>
      <c r="N34377" s="120"/>
      <c r="U34377" s="121"/>
      <c r="V34377" s="122"/>
      <c r="W34377" s="123"/>
      <c r="AC34377" s="123"/>
    </row>
    <row r="34378" spans="5:29" s="2" customFormat="1">
      <c r="E34378" s="120"/>
      <c r="M34378" s="120"/>
      <c r="N34378" s="120"/>
      <c r="U34378" s="121"/>
      <c r="V34378" s="122"/>
      <c r="W34378" s="123"/>
      <c r="AC34378" s="123"/>
    </row>
    <row r="34379" spans="5:29" s="2" customFormat="1">
      <c r="E34379" s="120"/>
      <c r="M34379" s="120"/>
      <c r="N34379" s="120"/>
      <c r="U34379" s="121"/>
      <c r="V34379" s="122"/>
      <c r="W34379" s="123"/>
      <c r="AC34379" s="123"/>
    </row>
    <row r="34380" spans="5:29" s="2" customFormat="1">
      <c r="E34380" s="120"/>
      <c r="M34380" s="120"/>
      <c r="N34380" s="120"/>
      <c r="U34380" s="121"/>
      <c r="V34380" s="122"/>
      <c r="W34380" s="123"/>
      <c r="AC34380" s="123"/>
    </row>
    <row r="34381" spans="5:29" s="2" customFormat="1">
      <c r="E34381" s="120"/>
      <c r="M34381" s="120"/>
      <c r="N34381" s="120"/>
      <c r="U34381" s="121"/>
      <c r="V34381" s="122"/>
      <c r="W34381" s="123"/>
      <c r="AC34381" s="123"/>
    </row>
    <row r="34382" spans="5:29" s="2" customFormat="1">
      <c r="E34382" s="120"/>
      <c r="M34382" s="120"/>
      <c r="N34382" s="120"/>
      <c r="U34382" s="121"/>
      <c r="V34382" s="122"/>
      <c r="W34382" s="123"/>
      <c r="AC34382" s="123"/>
    </row>
    <row r="34383" spans="5:29" s="2" customFormat="1">
      <c r="E34383" s="120"/>
      <c r="M34383" s="120"/>
      <c r="N34383" s="120"/>
      <c r="U34383" s="121"/>
      <c r="V34383" s="122"/>
      <c r="W34383" s="123"/>
      <c r="AC34383" s="123"/>
    </row>
    <row r="34384" spans="5:29" s="2" customFormat="1">
      <c r="E34384" s="120"/>
      <c r="M34384" s="120"/>
      <c r="N34384" s="120"/>
      <c r="U34384" s="121"/>
      <c r="V34384" s="122"/>
      <c r="W34384" s="123"/>
      <c r="AC34384" s="123"/>
    </row>
    <row r="34385" spans="5:29" s="2" customFormat="1">
      <c r="E34385" s="120"/>
      <c r="M34385" s="120"/>
      <c r="N34385" s="120"/>
      <c r="U34385" s="121"/>
      <c r="V34385" s="122"/>
      <c r="W34385" s="123"/>
      <c r="AC34385" s="123"/>
    </row>
    <row r="34386" spans="5:29" s="2" customFormat="1">
      <c r="E34386" s="120"/>
      <c r="M34386" s="120"/>
      <c r="N34386" s="120"/>
      <c r="U34386" s="121"/>
      <c r="V34386" s="122"/>
      <c r="W34386" s="123"/>
      <c r="AC34386" s="123"/>
    </row>
    <row r="34387" spans="5:29" s="2" customFormat="1">
      <c r="E34387" s="120"/>
      <c r="M34387" s="120"/>
      <c r="N34387" s="120"/>
      <c r="U34387" s="121"/>
      <c r="V34387" s="122"/>
      <c r="W34387" s="123"/>
      <c r="AC34387" s="123"/>
    </row>
    <row r="34388" spans="5:29" s="2" customFormat="1">
      <c r="E34388" s="120"/>
      <c r="M34388" s="120"/>
      <c r="N34388" s="120"/>
      <c r="U34388" s="121"/>
      <c r="V34388" s="122"/>
      <c r="W34388" s="123"/>
      <c r="AC34388" s="123"/>
    </row>
    <row r="34389" spans="5:29" s="2" customFormat="1">
      <c r="E34389" s="120"/>
      <c r="M34389" s="120"/>
      <c r="N34389" s="120"/>
      <c r="U34389" s="121"/>
      <c r="V34389" s="122"/>
      <c r="W34389" s="123"/>
      <c r="AC34389" s="123"/>
    </row>
    <row r="34390" spans="5:29" s="2" customFormat="1">
      <c r="E34390" s="120"/>
      <c r="M34390" s="120"/>
      <c r="N34390" s="120"/>
      <c r="U34390" s="121"/>
      <c r="V34390" s="122"/>
      <c r="W34390" s="123"/>
      <c r="AC34390" s="123"/>
    </row>
    <row r="34391" spans="5:29" s="2" customFormat="1">
      <c r="E34391" s="120"/>
      <c r="M34391" s="120"/>
      <c r="N34391" s="120"/>
      <c r="U34391" s="121"/>
      <c r="V34391" s="122"/>
      <c r="W34391" s="123"/>
      <c r="AC34391" s="123"/>
    </row>
    <row r="34392" spans="5:29" s="2" customFormat="1">
      <c r="E34392" s="120"/>
      <c r="M34392" s="120"/>
      <c r="N34392" s="120"/>
      <c r="U34392" s="121"/>
      <c r="V34392" s="122"/>
      <c r="W34392" s="123"/>
      <c r="AC34392" s="123"/>
    </row>
    <row r="34393" spans="5:29" s="2" customFormat="1">
      <c r="E34393" s="120"/>
      <c r="M34393" s="120"/>
      <c r="N34393" s="120"/>
      <c r="U34393" s="121"/>
      <c r="V34393" s="122"/>
      <c r="W34393" s="123"/>
      <c r="AC34393" s="123"/>
    </row>
    <row r="34394" spans="5:29" s="2" customFormat="1">
      <c r="E34394" s="120"/>
      <c r="M34394" s="120"/>
      <c r="N34394" s="120"/>
      <c r="U34394" s="121"/>
      <c r="V34394" s="122"/>
      <c r="W34394" s="123"/>
      <c r="AC34394" s="123"/>
    </row>
    <row r="34395" spans="5:29" s="2" customFormat="1">
      <c r="E34395" s="120"/>
      <c r="M34395" s="120"/>
      <c r="N34395" s="120"/>
      <c r="U34395" s="121"/>
      <c r="V34395" s="122"/>
      <c r="W34395" s="123"/>
      <c r="AC34395" s="123"/>
    </row>
    <row r="34396" spans="5:29" s="2" customFormat="1">
      <c r="E34396" s="120"/>
      <c r="M34396" s="120"/>
      <c r="N34396" s="120"/>
      <c r="U34396" s="121"/>
      <c r="V34396" s="122"/>
      <c r="W34396" s="123"/>
      <c r="AC34396" s="123"/>
    </row>
    <row r="34397" spans="5:29" s="2" customFormat="1">
      <c r="E34397" s="120"/>
      <c r="M34397" s="120"/>
      <c r="N34397" s="120"/>
      <c r="U34397" s="121"/>
      <c r="V34397" s="122"/>
      <c r="W34397" s="123"/>
      <c r="AC34397" s="123"/>
    </row>
    <row r="34398" spans="5:29" s="2" customFormat="1">
      <c r="E34398" s="120"/>
      <c r="M34398" s="120"/>
      <c r="N34398" s="120"/>
      <c r="U34398" s="121"/>
      <c r="V34398" s="122"/>
      <c r="W34398" s="123"/>
      <c r="AC34398" s="123"/>
    </row>
    <row r="34399" spans="5:29" s="2" customFormat="1">
      <c r="E34399" s="120"/>
      <c r="M34399" s="120"/>
      <c r="N34399" s="120"/>
      <c r="U34399" s="121"/>
      <c r="V34399" s="122"/>
      <c r="W34399" s="123"/>
      <c r="AC34399" s="123"/>
    </row>
    <row r="34400" spans="5:29" s="2" customFormat="1">
      <c r="E34400" s="120"/>
      <c r="M34400" s="120"/>
      <c r="N34400" s="120"/>
      <c r="U34400" s="121"/>
      <c r="V34400" s="122"/>
      <c r="W34400" s="123"/>
      <c r="AC34400" s="123"/>
    </row>
    <row r="34401" spans="5:29" s="2" customFormat="1">
      <c r="E34401" s="120"/>
      <c r="M34401" s="120"/>
      <c r="N34401" s="120"/>
      <c r="U34401" s="121"/>
      <c r="V34401" s="122"/>
      <c r="W34401" s="123"/>
      <c r="AC34401" s="123"/>
    </row>
    <row r="34402" spans="5:29" s="2" customFormat="1">
      <c r="E34402" s="120"/>
      <c r="M34402" s="120"/>
      <c r="N34402" s="120"/>
      <c r="U34402" s="121"/>
      <c r="V34402" s="122"/>
      <c r="W34402" s="123"/>
      <c r="AC34402" s="123"/>
    </row>
    <row r="34403" spans="5:29" s="2" customFormat="1">
      <c r="E34403" s="120"/>
      <c r="M34403" s="120"/>
      <c r="N34403" s="120"/>
      <c r="U34403" s="121"/>
      <c r="V34403" s="122"/>
      <c r="W34403" s="123"/>
      <c r="AC34403" s="123"/>
    </row>
    <row r="34404" spans="5:29" s="2" customFormat="1">
      <c r="E34404" s="120"/>
      <c r="M34404" s="120"/>
      <c r="N34404" s="120"/>
      <c r="U34404" s="121"/>
      <c r="V34404" s="122"/>
      <c r="W34404" s="123"/>
      <c r="AC34404" s="123"/>
    </row>
    <row r="34405" spans="5:29" s="2" customFormat="1">
      <c r="E34405" s="120"/>
      <c r="M34405" s="120"/>
      <c r="N34405" s="120"/>
      <c r="U34405" s="121"/>
      <c r="V34405" s="122"/>
      <c r="W34405" s="123"/>
      <c r="AC34405" s="123"/>
    </row>
    <row r="34406" spans="5:29" s="2" customFormat="1">
      <c r="E34406" s="120"/>
      <c r="M34406" s="120"/>
      <c r="N34406" s="120"/>
      <c r="U34406" s="121"/>
      <c r="V34406" s="122"/>
      <c r="W34406" s="123"/>
      <c r="AC34406" s="123"/>
    </row>
    <row r="34407" spans="5:29" s="2" customFormat="1">
      <c r="E34407" s="120"/>
      <c r="M34407" s="120"/>
      <c r="N34407" s="120"/>
      <c r="U34407" s="121"/>
      <c r="V34407" s="122"/>
      <c r="W34407" s="123"/>
      <c r="AC34407" s="123"/>
    </row>
    <row r="34408" spans="5:29" s="2" customFormat="1">
      <c r="E34408" s="120"/>
      <c r="M34408" s="120"/>
      <c r="N34408" s="120"/>
      <c r="U34408" s="121"/>
      <c r="V34408" s="122"/>
      <c r="W34408" s="123"/>
      <c r="AC34408" s="123"/>
    </row>
    <row r="34409" spans="5:29" s="2" customFormat="1">
      <c r="E34409" s="120"/>
      <c r="M34409" s="120"/>
      <c r="N34409" s="120"/>
      <c r="U34409" s="121"/>
      <c r="V34409" s="122"/>
      <c r="W34409" s="123"/>
      <c r="AC34409" s="123"/>
    </row>
    <row r="34410" spans="5:29" s="2" customFormat="1">
      <c r="E34410" s="120"/>
      <c r="M34410" s="120"/>
      <c r="N34410" s="120"/>
      <c r="U34410" s="121"/>
      <c r="V34410" s="122"/>
      <c r="W34410" s="123"/>
      <c r="AC34410" s="123"/>
    </row>
    <row r="34411" spans="5:29" s="2" customFormat="1">
      <c r="E34411" s="120"/>
      <c r="M34411" s="120"/>
      <c r="N34411" s="120"/>
      <c r="U34411" s="121"/>
      <c r="V34411" s="122"/>
      <c r="W34411" s="123"/>
      <c r="AC34411" s="123"/>
    </row>
    <row r="34412" spans="5:29" s="2" customFormat="1">
      <c r="E34412" s="120"/>
      <c r="M34412" s="120"/>
      <c r="N34412" s="120"/>
      <c r="U34412" s="121"/>
      <c r="V34412" s="122"/>
      <c r="W34412" s="123"/>
      <c r="AC34412" s="123"/>
    </row>
    <row r="34413" spans="5:29" s="2" customFormat="1">
      <c r="E34413" s="120"/>
      <c r="M34413" s="120"/>
      <c r="N34413" s="120"/>
      <c r="U34413" s="121"/>
      <c r="V34413" s="122"/>
      <c r="W34413" s="123"/>
      <c r="AC34413" s="123"/>
    </row>
    <row r="34414" spans="5:29" s="2" customFormat="1">
      <c r="E34414" s="120"/>
      <c r="M34414" s="120"/>
      <c r="N34414" s="120"/>
      <c r="U34414" s="121"/>
      <c r="V34414" s="122"/>
      <c r="W34414" s="123"/>
      <c r="AC34414" s="123"/>
    </row>
    <row r="34415" spans="5:29" s="2" customFormat="1">
      <c r="E34415" s="120"/>
      <c r="M34415" s="120"/>
      <c r="N34415" s="120"/>
      <c r="U34415" s="121"/>
      <c r="V34415" s="122"/>
      <c r="W34415" s="123"/>
      <c r="AC34415" s="123"/>
    </row>
    <row r="34416" spans="5:29" s="2" customFormat="1">
      <c r="E34416" s="120"/>
      <c r="M34416" s="120"/>
      <c r="N34416" s="120"/>
      <c r="U34416" s="121"/>
      <c r="V34416" s="122"/>
      <c r="W34416" s="123"/>
      <c r="AC34416" s="123"/>
    </row>
    <row r="34417" spans="5:29" s="2" customFormat="1">
      <c r="E34417" s="120"/>
      <c r="M34417" s="120"/>
      <c r="N34417" s="120"/>
      <c r="U34417" s="121"/>
      <c r="V34417" s="122"/>
      <c r="W34417" s="123"/>
      <c r="AC34417" s="123"/>
    </row>
    <row r="34418" spans="5:29" s="2" customFormat="1">
      <c r="E34418" s="120"/>
      <c r="M34418" s="120"/>
      <c r="N34418" s="120"/>
      <c r="U34418" s="121"/>
      <c r="V34418" s="122"/>
      <c r="W34418" s="123"/>
      <c r="AC34418" s="123"/>
    </row>
    <row r="34419" spans="5:29" s="2" customFormat="1">
      <c r="E34419" s="120"/>
      <c r="M34419" s="120"/>
      <c r="N34419" s="120"/>
      <c r="U34419" s="121"/>
      <c r="V34419" s="122"/>
      <c r="W34419" s="123"/>
      <c r="AC34419" s="123"/>
    </row>
    <row r="34420" spans="5:29" s="2" customFormat="1">
      <c r="E34420" s="120"/>
      <c r="M34420" s="120"/>
      <c r="N34420" s="120"/>
      <c r="U34420" s="121"/>
      <c r="V34420" s="122"/>
      <c r="W34420" s="123"/>
      <c r="AC34420" s="123"/>
    </row>
    <row r="34421" spans="5:29" s="2" customFormat="1">
      <c r="E34421" s="120"/>
      <c r="M34421" s="120"/>
      <c r="N34421" s="120"/>
      <c r="U34421" s="121"/>
      <c r="V34421" s="122"/>
      <c r="W34421" s="123"/>
      <c r="AC34421" s="123"/>
    </row>
    <row r="34422" spans="5:29" s="2" customFormat="1">
      <c r="E34422" s="120"/>
      <c r="M34422" s="120"/>
      <c r="N34422" s="120"/>
      <c r="U34422" s="121"/>
      <c r="V34422" s="122"/>
      <c r="W34422" s="123"/>
      <c r="AC34422" s="123"/>
    </row>
    <row r="34423" spans="5:29" s="2" customFormat="1">
      <c r="E34423" s="120"/>
      <c r="M34423" s="120"/>
      <c r="N34423" s="120"/>
      <c r="U34423" s="121"/>
      <c r="V34423" s="122"/>
      <c r="W34423" s="123"/>
      <c r="AC34423" s="123"/>
    </row>
    <row r="34424" spans="5:29" s="2" customFormat="1">
      <c r="E34424" s="120"/>
      <c r="M34424" s="120"/>
      <c r="N34424" s="120"/>
      <c r="U34424" s="121"/>
      <c r="V34424" s="122"/>
      <c r="W34424" s="123"/>
      <c r="AC34424" s="123"/>
    </row>
    <row r="34425" spans="5:29" s="2" customFormat="1">
      <c r="E34425" s="120"/>
      <c r="M34425" s="120"/>
      <c r="N34425" s="120"/>
      <c r="U34425" s="121"/>
      <c r="V34425" s="122"/>
      <c r="W34425" s="123"/>
      <c r="AC34425" s="123"/>
    </row>
    <row r="34426" spans="5:29" s="2" customFormat="1">
      <c r="E34426" s="120"/>
      <c r="M34426" s="120"/>
      <c r="N34426" s="120"/>
      <c r="U34426" s="121"/>
      <c r="V34426" s="122"/>
      <c r="W34426" s="123"/>
      <c r="AC34426" s="123"/>
    </row>
    <row r="34427" spans="5:29" s="2" customFormat="1">
      <c r="E34427" s="120"/>
      <c r="M34427" s="120"/>
      <c r="N34427" s="120"/>
      <c r="U34427" s="121"/>
      <c r="V34427" s="122"/>
      <c r="W34427" s="123"/>
      <c r="AC34427" s="123"/>
    </row>
    <row r="34428" spans="5:29" s="2" customFormat="1">
      <c r="E34428" s="120"/>
      <c r="M34428" s="120"/>
      <c r="N34428" s="120"/>
      <c r="U34428" s="121"/>
      <c r="V34428" s="122"/>
      <c r="W34428" s="123"/>
      <c r="AC34428" s="123"/>
    </row>
    <row r="34429" spans="5:29" s="2" customFormat="1">
      <c r="E34429" s="120"/>
      <c r="M34429" s="120"/>
      <c r="N34429" s="120"/>
      <c r="U34429" s="121"/>
      <c r="V34429" s="122"/>
      <c r="W34429" s="123"/>
      <c r="AC34429" s="123"/>
    </row>
    <row r="34430" spans="5:29" s="2" customFormat="1">
      <c r="E34430" s="120"/>
      <c r="M34430" s="120"/>
      <c r="N34430" s="120"/>
      <c r="U34430" s="121"/>
      <c r="V34430" s="122"/>
      <c r="W34430" s="123"/>
      <c r="AC34430" s="123"/>
    </row>
    <row r="34431" spans="5:29" s="2" customFormat="1">
      <c r="E34431" s="120"/>
      <c r="M34431" s="120"/>
      <c r="N34431" s="120"/>
      <c r="U34431" s="121"/>
      <c r="V34431" s="122"/>
      <c r="W34431" s="123"/>
      <c r="AC34431" s="123"/>
    </row>
    <row r="34432" spans="5:29" s="2" customFormat="1">
      <c r="E34432" s="120"/>
      <c r="M34432" s="120"/>
      <c r="N34432" s="120"/>
      <c r="U34432" s="121"/>
      <c r="V34432" s="122"/>
      <c r="W34432" s="123"/>
      <c r="AC34432" s="123"/>
    </row>
    <row r="34433" spans="5:29" s="2" customFormat="1">
      <c r="E34433" s="120"/>
      <c r="M34433" s="120"/>
      <c r="N34433" s="120"/>
      <c r="U34433" s="121"/>
      <c r="V34433" s="122"/>
      <c r="W34433" s="123"/>
      <c r="AC34433" s="123"/>
    </row>
    <row r="34434" spans="5:29" s="2" customFormat="1">
      <c r="E34434" s="120"/>
      <c r="M34434" s="120"/>
      <c r="N34434" s="120"/>
      <c r="U34434" s="121"/>
      <c r="V34434" s="122"/>
      <c r="W34434" s="123"/>
      <c r="AC34434" s="123"/>
    </row>
    <row r="34435" spans="5:29" s="2" customFormat="1">
      <c r="E34435" s="120"/>
      <c r="M34435" s="120"/>
      <c r="N34435" s="120"/>
      <c r="U34435" s="121"/>
      <c r="V34435" s="122"/>
      <c r="W34435" s="123"/>
      <c r="AC34435" s="123"/>
    </row>
    <row r="34436" spans="5:29" s="2" customFormat="1">
      <c r="E34436" s="120"/>
      <c r="M34436" s="120"/>
      <c r="N34436" s="120"/>
      <c r="U34436" s="121"/>
      <c r="V34436" s="122"/>
      <c r="W34436" s="123"/>
      <c r="AC34436" s="123"/>
    </row>
    <row r="34437" spans="5:29" s="2" customFormat="1">
      <c r="E34437" s="120"/>
      <c r="M34437" s="120"/>
      <c r="N34437" s="120"/>
      <c r="U34437" s="121"/>
      <c r="V34437" s="122"/>
      <c r="W34437" s="123"/>
      <c r="AC34437" s="123"/>
    </row>
    <row r="34438" spans="5:29" s="2" customFormat="1">
      <c r="E34438" s="120"/>
      <c r="M34438" s="120"/>
      <c r="N34438" s="120"/>
      <c r="U34438" s="121"/>
      <c r="V34438" s="122"/>
      <c r="W34438" s="123"/>
      <c r="AC34438" s="123"/>
    </row>
    <row r="34439" spans="5:29" s="2" customFormat="1">
      <c r="E34439" s="120"/>
      <c r="M34439" s="120"/>
      <c r="N34439" s="120"/>
      <c r="U34439" s="121"/>
      <c r="V34439" s="122"/>
      <c r="W34439" s="123"/>
      <c r="AC34439" s="123"/>
    </row>
    <row r="34440" spans="5:29" s="2" customFormat="1">
      <c r="E34440" s="120"/>
      <c r="M34440" s="120"/>
      <c r="N34440" s="120"/>
      <c r="U34440" s="121"/>
      <c r="V34440" s="122"/>
      <c r="W34440" s="123"/>
      <c r="AC34440" s="123"/>
    </row>
    <row r="34441" spans="5:29" s="2" customFormat="1">
      <c r="E34441" s="120"/>
      <c r="M34441" s="120"/>
      <c r="N34441" s="120"/>
      <c r="U34441" s="121"/>
      <c r="V34441" s="122"/>
      <c r="W34441" s="123"/>
      <c r="AC34441" s="123"/>
    </row>
    <row r="34442" spans="5:29" s="2" customFormat="1">
      <c r="E34442" s="120"/>
      <c r="M34442" s="120"/>
      <c r="N34442" s="120"/>
      <c r="U34442" s="121"/>
      <c r="V34442" s="122"/>
      <c r="W34442" s="123"/>
      <c r="AC34442" s="123"/>
    </row>
    <row r="34443" spans="5:29" s="2" customFormat="1">
      <c r="E34443" s="120"/>
      <c r="M34443" s="120"/>
      <c r="N34443" s="120"/>
      <c r="U34443" s="121"/>
      <c r="V34443" s="122"/>
      <c r="W34443" s="123"/>
      <c r="AC34443" s="123"/>
    </row>
    <row r="34444" spans="5:29" s="2" customFormat="1">
      <c r="E34444" s="120"/>
      <c r="M34444" s="120"/>
      <c r="N34444" s="120"/>
      <c r="U34444" s="121"/>
      <c r="V34444" s="122"/>
      <c r="W34444" s="123"/>
      <c r="AC34444" s="123"/>
    </row>
    <row r="34445" spans="5:29" s="2" customFormat="1">
      <c r="E34445" s="120"/>
      <c r="M34445" s="120"/>
      <c r="N34445" s="120"/>
      <c r="U34445" s="121"/>
      <c r="V34445" s="122"/>
      <c r="W34445" s="123"/>
      <c r="AC34445" s="123"/>
    </row>
    <row r="34446" spans="5:29" s="2" customFormat="1">
      <c r="E34446" s="120"/>
      <c r="M34446" s="120"/>
      <c r="N34446" s="120"/>
      <c r="U34446" s="121"/>
      <c r="V34446" s="122"/>
      <c r="W34446" s="123"/>
      <c r="AC34446" s="123"/>
    </row>
    <row r="34447" spans="5:29" s="2" customFormat="1">
      <c r="E34447" s="120"/>
      <c r="M34447" s="120"/>
      <c r="N34447" s="120"/>
      <c r="U34447" s="121"/>
      <c r="V34447" s="122"/>
      <c r="W34447" s="123"/>
      <c r="AC34447" s="123"/>
    </row>
    <row r="34448" spans="5:29" s="2" customFormat="1">
      <c r="E34448" s="120"/>
      <c r="M34448" s="120"/>
      <c r="N34448" s="120"/>
      <c r="U34448" s="121"/>
      <c r="V34448" s="122"/>
      <c r="W34448" s="123"/>
      <c r="AC34448" s="123"/>
    </row>
    <row r="34449" spans="5:29" s="2" customFormat="1">
      <c r="E34449" s="120"/>
      <c r="M34449" s="120"/>
      <c r="N34449" s="120"/>
      <c r="U34449" s="121"/>
      <c r="V34449" s="122"/>
      <c r="W34449" s="123"/>
      <c r="AC34449" s="123"/>
    </row>
    <row r="34450" spans="5:29" s="2" customFormat="1">
      <c r="E34450" s="120"/>
      <c r="M34450" s="120"/>
      <c r="N34450" s="120"/>
      <c r="U34450" s="121"/>
      <c r="V34450" s="122"/>
      <c r="W34450" s="123"/>
      <c r="AC34450" s="123"/>
    </row>
    <row r="34451" spans="5:29" s="2" customFormat="1">
      <c r="E34451" s="120"/>
      <c r="M34451" s="120"/>
      <c r="N34451" s="120"/>
      <c r="U34451" s="121"/>
      <c r="V34451" s="122"/>
      <c r="W34451" s="123"/>
      <c r="AC34451" s="123"/>
    </row>
    <row r="34452" spans="5:29" s="2" customFormat="1">
      <c r="E34452" s="120"/>
      <c r="M34452" s="120"/>
      <c r="N34452" s="120"/>
      <c r="U34452" s="121"/>
      <c r="V34452" s="122"/>
      <c r="W34452" s="123"/>
      <c r="AC34452" s="123"/>
    </row>
    <row r="34453" spans="5:29" s="2" customFormat="1">
      <c r="E34453" s="120"/>
      <c r="M34453" s="120"/>
      <c r="N34453" s="120"/>
      <c r="U34453" s="121"/>
      <c r="V34453" s="122"/>
      <c r="W34453" s="123"/>
      <c r="AC34453" s="123"/>
    </row>
    <row r="34454" spans="5:29" s="2" customFormat="1">
      <c r="E34454" s="120"/>
      <c r="M34454" s="120"/>
      <c r="N34454" s="120"/>
      <c r="U34454" s="121"/>
      <c r="V34454" s="122"/>
      <c r="W34454" s="123"/>
      <c r="AC34454" s="123"/>
    </row>
    <row r="34455" spans="5:29" s="2" customFormat="1">
      <c r="E34455" s="120"/>
      <c r="M34455" s="120"/>
      <c r="N34455" s="120"/>
      <c r="U34455" s="121"/>
      <c r="V34455" s="122"/>
      <c r="W34455" s="123"/>
      <c r="AC34455" s="123"/>
    </row>
    <row r="34456" spans="5:29" s="2" customFormat="1">
      <c r="E34456" s="120"/>
      <c r="M34456" s="120"/>
      <c r="N34456" s="120"/>
      <c r="U34456" s="121"/>
      <c r="V34456" s="122"/>
      <c r="W34456" s="123"/>
      <c r="AC34456" s="123"/>
    </row>
    <row r="34457" spans="5:29" s="2" customFormat="1">
      <c r="E34457" s="120"/>
      <c r="M34457" s="120"/>
      <c r="N34457" s="120"/>
      <c r="U34457" s="121"/>
      <c r="V34457" s="122"/>
      <c r="W34457" s="123"/>
      <c r="AC34457" s="123"/>
    </row>
    <row r="34458" spans="5:29" s="2" customFormat="1">
      <c r="E34458" s="120"/>
      <c r="M34458" s="120"/>
      <c r="N34458" s="120"/>
      <c r="U34458" s="121"/>
      <c r="V34458" s="122"/>
      <c r="W34458" s="123"/>
      <c r="AC34458" s="123"/>
    </row>
    <row r="34459" spans="5:29" s="2" customFormat="1">
      <c r="E34459" s="120"/>
      <c r="M34459" s="120"/>
      <c r="N34459" s="120"/>
      <c r="U34459" s="121"/>
      <c r="V34459" s="122"/>
      <c r="W34459" s="123"/>
      <c r="AC34459" s="123"/>
    </row>
    <row r="34460" spans="5:29" s="2" customFormat="1">
      <c r="E34460" s="120"/>
      <c r="M34460" s="120"/>
      <c r="N34460" s="120"/>
      <c r="U34460" s="121"/>
      <c r="V34460" s="122"/>
      <c r="W34460" s="123"/>
      <c r="AC34460" s="123"/>
    </row>
    <row r="34461" spans="5:29" s="2" customFormat="1">
      <c r="E34461" s="120"/>
      <c r="M34461" s="120"/>
      <c r="N34461" s="120"/>
      <c r="U34461" s="121"/>
      <c r="V34461" s="122"/>
      <c r="W34461" s="123"/>
      <c r="AC34461" s="123"/>
    </row>
    <row r="34462" spans="5:29" s="2" customFormat="1">
      <c r="E34462" s="120"/>
      <c r="M34462" s="120"/>
      <c r="N34462" s="120"/>
      <c r="U34462" s="121"/>
      <c r="V34462" s="122"/>
      <c r="W34462" s="123"/>
      <c r="AC34462" s="123"/>
    </row>
    <row r="34463" spans="5:29" s="2" customFormat="1">
      <c r="E34463" s="120"/>
      <c r="M34463" s="120"/>
      <c r="N34463" s="120"/>
      <c r="U34463" s="121"/>
      <c r="V34463" s="122"/>
      <c r="W34463" s="123"/>
      <c r="AC34463" s="123"/>
    </row>
    <row r="34464" spans="5:29" s="2" customFormat="1">
      <c r="E34464" s="120"/>
      <c r="M34464" s="120"/>
      <c r="N34464" s="120"/>
      <c r="U34464" s="121"/>
      <c r="V34464" s="122"/>
      <c r="W34464" s="123"/>
      <c r="AC34464" s="123"/>
    </row>
    <row r="34465" spans="5:29" s="2" customFormat="1">
      <c r="E34465" s="120"/>
      <c r="M34465" s="120"/>
      <c r="N34465" s="120"/>
      <c r="U34465" s="121"/>
      <c r="V34465" s="122"/>
      <c r="W34465" s="123"/>
      <c r="AC34465" s="123"/>
    </row>
    <row r="34466" spans="5:29" s="2" customFormat="1">
      <c r="E34466" s="120"/>
      <c r="M34466" s="120"/>
      <c r="N34466" s="120"/>
      <c r="U34466" s="121"/>
      <c r="V34466" s="122"/>
      <c r="W34466" s="123"/>
      <c r="AC34466" s="123"/>
    </row>
    <row r="34467" spans="5:29" s="2" customFormat="1">
      <c r="E34467" s="120"/>
      <c r="M34467" s="120"/>
      <c r="N34467" s="120"/>
      <c r="U34467" s="121"/>
      <c r="V34467" s="122"/>
      <c r="W34467" s="123"/>
      <c r="AC34467" s="123"/>
    </row>
    <row r="34468" spans="5:29" s="2" customFormat="1">
      <c r="E34468" s="120"/>
      <c r="M34468" s="120"/>
      <c r="N34468" s="120"/>
      <c r="U34468" s="121"/>
      <c r="V34468" s="122"/>
      <c r="W34468" s="123"/>
      <c r="AC34468" s="123"/>
    </row>
    <row r="34469" spans="5:29" s="2" customFormat="1">
      <c r="E34469" s="120"/>
      <c r="M34469" s="120"/>
      <c r="N34469" s="120"/>
      <c r="U34469" s="121"/>
      <c r="V34469" s="122"/>
      <c r="W34469" s="123"/>
      <c r="AC34469" s="123"/>
    </row>
    <row r="34470" spans="5:29" s="2" customFormat="1">
      <c r="E34470" s="120"/>
      <c r="M34470" s="120"/>
      <c r="N34470" s="120"/>
      <c r="U34470" s="121"/>
      <c r="V34470" s="122"/>
      <c r="W34470" s="123"/>
      <c r="AC34470" s="123"/>
    </row>
    <row r="34471" spans="5:29" s="2" customFormat="1">
      <c r="E34471" s="120"/>
      <c r="M34471" s="120"/>
      <c r="N34471" s="120"/>
      <c r="U34471" s="121"/>
      <c r="V34471" s="122"/>
      <c r="W34471" s="123"/>
      <c r="AC34471" s="123"/>
    </row>
    <row r="34472" spans="5:29" s="2" customFormat="1">
      <c r="E34472" s="120"/>
      <c r="M34472" s="120"/>
      <c r="N34472" s="120"/>
      <c r="U34472" s="121"/>
      <c r="V34472" s="122"/>
      <c r="W34472" s="123"/>
      <c r="AC34472" s="123"/>
    </row>
    <row r="34473" spans="5:29" s="2" customFormat="1">
      <c r="E34473" s="120"/>
      <c r="M34473" s="120"/>
      <c r="N34473" s="120"/>
      <c r="U34473" s="121"/>
      <c r="V34473" s="122"/>
      <c r="W34473" s="123"/>
      <c r="AC34473" s="123"/>
    </row>
    <row r="34474" spans="5:29" s="2" customFormat="1">
      <c r="E34474" s="120"/>
      <c r="M34474" s="120"/>
      <c r="N34474" s="120"/>
      <c r="U34474" s="121"/>
      <c r="V34474" s="122"/>
      <c r="W34474" s="123"/>
      <c r="AC34474" s="123"/>
    </row>
    <row r="34475" spans="5:29" s="2" customFormat="1">
      <c r="E34475" s="120"/>
      <c r="M34475" s="120"/>
      <c r="N34475" s="120"/>
      <c r="U34475" s="121"/>
      <c r="V34475" s="122"/>
      <c r="W34475" s="123"/>
      <c r="AC34475" s="123"/>
    </row>
    <row r="34476" spans="5:29" s="2" customFormat="1">
      <c r="E34476" s="120"/>
      <c r="M34476" s="120"/>
      <c r="N34476" s="120"/>
      <c r="U34476" s="121"/>
      <c r="V34476" s="122"/>
      <c r="W34476" s="123"/>
      <c r="AC34476" s="123"/>
    </row>
    <row r="34477" spans="5:29" s="2" customFormat="1">
      <c r="E34477" s="120"/>
      <c r="M34477" s="120"/>
      <c r="N34477" s="120"/>
      <c r="U34477" s="121"/>
      <c r="V34477" s="122"/>
      <c r="W34477" s="123"/>
      <c r="AC34477" s="123"/>
    </row>
    <row r="34478" spans="5:29" s="2" customFormat="1">
      <c r="E34478" s="120"/>
      <c r="M34478" s="120"/>
      <c r="N34478" s="120"/>
      <c r="U34478" s="121"/>
      <c r="V34478" s="122"/>
      <c r="W34478" s="123"/>
      <c r="AC34478" s="123"/>
    </row>
    <row r="34479" spans="5:29" s="2" customFormat="1">
      <c r="E34479" s="120"/>
      <c r="M34479" s="120"/>
      <c r="N34479" s="120"/>
      <c r="U34479" s="121"/>
      <c r="V34479" s="122"/>
      <c r="W34479" s="123"/>
      <c r="AC34479" s="123"/>
    </row>
    <row r="34480" spans="5:29" s="2" customFormat="1">
      <c r="E34480" s="120"/>
      <c r="M34480" s="120"/>
      <c r="N34480" s="120"/>
      <c r="U34480" s="121"/>
      <c r="V34480" s="122"/>
      <c r="W34480" s="123"/>
      <c r="AC34480" s="123"/>
    </row>
    <row r="34481" spans="5:29" s="2" customFormat="1">
      <c r="E34481" s="120"/>
      <c r="M34481" s="120"/>
      <c r="N34481" s="120"/>
      <c r="U34481" s="121"/>
      <c r="V34481" s="122"/>
      <c r="W34481" s="123"/>
      <c r="AC34481" s="123"/>
    </row>
    <row r="34482" spans="5:29" s="2" customFormat="1">
      <c r="E34482" s="120"/>
      <c r="M34482" s="120"/>
      <c r="N34482" s="120"/>
      <c r="U34482" s="121"/>
      <c r="V34482" s="122"/>
      <c r="W34482" s="123"/>
      <c r="AC34482" s="123"/>
    </row>
    <row r="34483" spans="5:29" s="2" customFormat="1">
      <c r="E34483" s="120"/>
      <c r="M34483" s="120"/>
      <c r="N34483" s="120"/>
      <c r="U34483" s="121"/>
      <c r="V34483" s="122"/>
      <c r="W34483" s="123"/>
      <c r="AC34483" s="123"/>
    </row>
    <row r="34484" spans="5:29" s="2" customFormat="1">
      <c r="E34484" s="120"/>
      <c r="M34484" s="120"/>
      <c r="N34484" s="120"/>
      <c r="U34484" s="121"/>
      <c r="V34484" s="122"/>
      <c r="W34484" s="123"/>
      <c r="AC34484" s="123"/>
    </row>
    <row r="34485" spans="5:29" s="2" customFormat="1">
      <c r="E34485" s="120"/>
      <c r="M34485" s="120"/>
      <c r="N34485" s="120"/>
      <c r="U34485" s="121"/>
      <c r="V34485" s="122"/>
      <c r="W34485" s="123"/>
      <c r="AC34485" s="123"/>
    </row>
    <row r="34486" spans="5:29" s="2" customFormat="1">
      <c r="E34486" s="120"/>
      <c r="M34486" s="120"/>
      <c r="N34486" s="120"/>
      <c r="U34486" s="121"/>
      <c r="V34486" s="122"/>
      <c r="W34486" s="123"/>
      <c r="AC34486" s="123"/>
    </row>
    <row r="34487" spans="5:29" s="2" customFormat="1">
      <c r="E34487" s="120"/>
      <c r="M34487" s="120"/>
      <c r="N34487" s="120"/>
      <c r="U34487" s="121"/>
      <c r="V34487" s="122"/>
      <c r="W34487" s="123"/>
      <c r="AC34487" s="123"/>
    </row>
    <row r="34488" spans="5:29" s="2" customFormat="1">
      <c r="E34488" s="120"/>
      <c r="M34488" s="120"/>
      <c r="N34488" s="120"/>
      <c r="U34488" s="121"/>
      <c r="V34488" s="122"/>
      <c r="W34488" s="123"/>
      <c r="AC34488" s="123"/>
    </row>
    <row r="34489" spans="5:29" s="2" customFormat="1">
      <c r="E34489" s="120"/>
      <c r="M34489" s="120"/>
      <c r="N34489" s="120"/>
      <c r="U34489" s="121"/>
      <c r="V34489" s="122"/>
      <c r="W34489" s="123"/>
      <c r="AC34489" s="123"/>
    </row>
    <row r="34490" spans="5:29" s="2" customFormat="1">
      <c r="E34490" s="120"/>
      <c r="M34490" s="120"/>
      <c r="N34490" s="120"/>
      <c r="U34490" s="121"/>
      <c r="V34490" s="122"/>
      <c r="W34490" s="123"/>
      <c r="AC34490" s="123"/>
    </row>
    <row r="34491" spans="5:29" s="2" customFormat="1">
      <c r="E34491" s="120"/>
      <c r="M34491" s="120"/>
      <c r="N34491" s="120"/>
      <c r="U34491" s="121"/>
      <c r="V34491" s="122"/>
      <c r="W34491" s="123"/>
      <c r="AC34491" s="123"/>
    </row>
    <row r="34492" spans="5:29" s="2" customFormat="1">
      <c r="E34492" s="120"/>
      <c r="M34492" s="120"/>
      <c r="N34492" s="120"/>
      <c r="U34492" s="121"/>
      <c r="V34492" s="122"/>
      <c r="W34492" s="123"/>
      <c r="AC34492" s="123"/>
    </row>
    <row r="34493" spans="5:29" s="2" customFormat="1">
      <c r="E34493" s="120"/>
      <c r="M34493" s="120"/>
      <c r="N34493" s="120"/>
      <c r="U34493" s="121"/>
      <c r="V34493" s="122"/>
      <c r="W34493" s="123"/>
      <c r="AC34493" s="123"/>
    </row>
    <row r="34494" spans="5:29" s="2" customFormat="1">
      <c r="E34494" s="120"/>
      <c r="M34494" s="120"/>
      <c r="N34494" s="120"/>
      <c r="U34494" s="121"/>
      <c r="V34494" s="122"/>
      <c r="W34494" s="123"/>
      <c r="AC34494" s="123"/>
    </row>
    <row r="34495" spans="5:29" s="2" customFormat="1">
      <c r="E34495" s="120"/>
      <c r="M34495" s="120"/>
      <c r="N34495" s="120"/>
      <c r="U34495" s="121"/>
      <c r="V34495" s="122"/>
      <c r="W34495" s="123"/>
      <c r="AC34495" s="123"/>
    </row>
    <row r="34496" spans="5:29" s="2" customFormat="1">
      <c r="E34496" s="120"/>
      <c r="M34496" s="120"/>
      <c r="N34496" s="120"/>
      <c r="U34496" s="121"/>
      <c r="V34496" s="122"/>
      <c r="W34496" s="123"/>
      <c r="AC34496" s="123"/>
    </row>
    <row r="34497" spans="5:29" s="2" customFormat="1">
      <c r="E34497" s="120"/>
      <c r="M34497" s="120"/>
      <c r="N34497" s="120"/>
      <c r="U34497" s="121"/>
      <c r="V34497" s="122"/>
      <c r="W34497" s="123"/>
      <c r="AC34497" s="123"/>
    </row>
    <row r="34498" spans="5:29" s="2" customFormat="1">
      <c r="E34498" s="120"/>
      <c r="M34498" s="120"/>
      <c r="N34498" s="120"/>
      <c r="U34498" s="121"/>
      <c r="V34498" s="122"/>
      <c r="W34498" s="123"/>
      <c r="AC34498" s="123"/>
    </row>
    <row r="34499" spans="5:29" s="2" customFormat="1">
      <c r="E34499" s="120"/>
      <c r="M34499" s="120"/>
      <c r="N34499" s="120"/>
      <c r="U34499" s="121"/>
      <c r="V34499" s="122"/>
      <c r="W34499" s="123"/>
      <c r="AC34499" s="123"/>
    </row>
    <row r="34500" spans="5:29" s="2" customFormat="1">
      <c r="E34500" s="120"/>
      <c r="M34500" s="120"/>
      <c r="N34500" s="120"/>
      <c r="U34500" s="121"/>
      <c r="V34500" s="122"/>
      <c r="W34500" s="123"/>
      <c r="AC34500" s="123"/>
    </row>
    <row r="34501" spans="5:29" s="2" customFormat="1">
      <c r="E34501" s="120"/>
      <c r="M34501" s="120"/>
      <c r="N34501" s="120"/>
      <c r="U34501" s="121"/>
      <c r="V34501" s="122"/>
      <c r="W34501" s="123"/>
      <c r="AC34501" s="123"/>
    </row>
    <row r="34502" spans="5:29" s="2" customFormat="1">
      <c r="E34502" s="120"/>
      <c r="M34502" s="120"/>
      <c r="N34502" s="120"/>
      <c r="U34502" s="121"/>
      <c r="V34502" s="122"/>
      <c r="W34502" s="123"/>
      <c r="AC34502" s="123"/>
    </row>
    <row r="34503" spans="5:29" s="2" customFormat="1">
      <c r="E34503" s="120"/>
      <c r="M34503" s="120"/>
      <c r="N34503" s="120"/>
      <c r="U34503" s="121"/>
      <c r="V34503" s="122"/>
      <c r="W34503" s="123"/>
      <c r="AC34503" s="123"/>
    </row>
    <row r="34504" spans="5:29" s="2" customFormat="1">
      <c r="E34504" s="120"/>
      <c r="M34504" s="120"/>
      <c r="N34504" s="120"/>
      <c r="U34504" s="121"/>
      <c r="V34504" s="122"/>
      <c r="W34504" s="123"/>
      <c r="AC34504" s="123"/>
    </row>
    <row r="34505" spans="5:29" s="2" customFormat="1">
      <c r="E34505" s="120"/>
      <c r="M34505" s="120"/>
      <c r="N34505" s="120"/>
      <c r="U34505" s="121"/>
      <c r="V34505" s="122"/>
      <c r="W34505" s="123"/>
      <c r="AC34505" s="123"/>
    </row>
    <row r="34506" spans="5:29" s="2" customFormat="1">
      <c r="E34506" s="120"/>
      <c r="M34506" s="120"/>
      <c r="N34506" s="120"/>
      <c r="U34506" s="121"/>
      <c r="V34506" s="122"/>
      <c r="W34506" s="123"/>
      <c r="AC34506" s="123"/>
    </row>
    <row r="34507" spans="5:29" s="2" customFormat="1">
      <c r="E34507" s="120"/>
      <c r="M34507" s="120"/>
      <c r="N34507" s="120"/>
      <c r="U34507" s="121"/>
      <c r="V34507" s="122"/>
      <c r="W34507" s="123"/>
      <c r="AC34507" s="123"/>
    </row>
    <row r="34508" spans="5:29" s="2" customFormat="1">
      <c r="E34508" s="120"/>
      <c r="M34508" s="120"/>
      <c r="N34508" s="120"/>
      <c r="U34508" s="121"/>
      <c r="V34508" s="122"/>
      <c r="W34508" s="123"/>
      <c r="AC34508" s="123"/>
    </row>
    <row r="34509" spans="5:29" s="2" customFormat="1">
      <c r="E34509" s="120"/>
      <c r="M34509" s="120"/>
      <c r="N34509" s="120"/>
      <c r="U34509" s="121"/>
      <c r="V34509" s="122"/>
      <c r="W34509" s="123"/>
      <c r="AC34509" s="123"/>
    </row>
    <row r="34510" spans="5:29" s="2" customFormat="1">
      <c r="E34510" s="120"/>
      <c r="M34510" s="120"/>
      <c r="N34510" s="120"/>
      <c r="U34510" s="121"/>
      <c r="V34510" s="122"/>
      <c r="W34510" s="123"/>
      <c r="AC34510" s="123"/>
    </row>
    <row r="34511" spans="5:29" s="2" customFormat="1">
      <c r="E34511" s="120"/>
      <c r="M34511" s="120"/>
      <c r="N34511" s="120"/>
      <c r="U34511" s="121"/>
      <c r="V34511" s="122"/>
      <c r="W34511" s="123"/>
      <c r="AC34511" s="123"/>
    </row>
    <row r="34512" spans="5:29" s="2" customFormat="1">
      <c r="E34512" s="120"/>
      <c r="M34512" s="120"/>
      <c r="N34512" s="120"/>
      <c r="U34512" s="121"/>
      <c r="V34512" s="122"/>
      <c r="W34512" s="123"/>
      <c r="AC34512" s="123"/>
    </row>
    <row r="34513" spans="5:29" s="2" customFormat="1">
      <c r="E34513" s="120"/>
      <c r="M34513" s="120"/>
      <c r="N34513" s="120"/>
      <c r="U34513" s="121"/>
      <c r="V34513" s="122"/>
      <c r="W34513" s="123"/>
      <c r="AC34513" s="123"/>
    </row>
    <row r="34514" spans="5:29" s="2" customFormat="1">
      <c r="E34514" s="120"/>
      <c r="M34514" s="120"/>
      <c r="N34514" s="120"/>
      <c r="U34514" s="121"/>
      <c r="V34514" s="122"/>
      <c r="W34514" s="123"/>
      <c r="AC34514" s="123"/>
    </row>
    <row r="34515" spans="5:29" s="2" customFormat="1">
      <c r="E34515" s="120"/>
      <c r="M34515" s="120"/>
      <c r="N34515" s="120"/>
      <c r="U34515" s="121"/>
      <c r="V34515" s="122"/>
      <c r="W34515" s="123"/>
      <c r="AC34515" s="123"/>
    </row>
    <row r="34516" spans="5:29" s="2" customFormat="1">
      <c r="E34516" s="120"/>
      <c r="M34516" s="120"/>
      <c r="N34516" s="120"/>
      <c r="U34516" s="121"/>
      <c r="V34516" s="122"/>
      <c r="W34516" s="123"/>
      <c r="AC34516" s="123"/>
    </row>
    <row r="34517" spans="5:29" s="2" customFormat="1">
      <c r="E34517" s="120"/>
      <c r="M34517" s="120"/>
      <c r="N34517" s="120"/>
      <c r="U34517" s="121"/>
      <c r="V34517" s="122"/>
      <c r="W34517" s="123"/>
      <c r="AC34517" s="123"/>
    </row>
    <row r="34518" spans="5:29" s="2" customFormat="1">
      <c r="E34518" s="120"/>
      <c r="M34518" s="120"/>
      <c r="N34518" s="120"/>
      <c r="U34518" s="121"/>
      <c r="V34518" s="122"/>
      <c r="W34518" s="123"/>
      <c r="AC34518" s="123"/>
    </row>
    <row r="34519" spans="5:29" s="2" customFormat="1">
      <c r="E34519" s="120"/>
      <c r="M34519" s="120"/>
      <c r="N34519" s="120"/>
      <c r="U34519" s="121"/>
      <c r="V34519" s="122"/>
      <c r="W34519" s="123"/>
      <c r="AC34519" s="123"/>
    </row>
    <row r="34520" spans="5:29" s="2" customFormat="1">
      <c r="E34520" s="120"/>
      <c r="M34520" s="120"/>
      <c r="N34520" s="120"/>
      <c r="U34520" s="121"/>
      <c r="V34520" s="122"/>
      <c r="W34520" s="123"/>
      <c r="AC34520" s="123"/>
    </row>
    <row r="34521" spans="5:29" s="2" customFormat="1">
      <c r="E34521" s="120"/>
      <c r="M34521" s="120"/>
      <c r="N34521" s="120"/>
      <c r="U34521" s="121"/>
      <c r="V34521" s="122"/>
      <c r="W34521" s="123"/>
      <c r="AC34521" s="123"/>
    </row>
    <row r="34522" spans="5:29" s="2" customFormat="1">
      <c r="E34522" s="120"/>
      <c r="M34522" s="120"/>
      <c r="N34522" s="120"/>
      <c r="U34522" s="121"/>
      <c r="V34522" s="122"/>
      <c r="W34522" s="123"/>
      <c r="AC34522" s="123"/>
    </row>
    <row r="34523" spans="5:29" s="2" customFormat="1">
      <c r="E34523" s="120"/>
      <c r="M34523" s="120"/>
      <c r="N34523" s="120"/>
      <c r="U34523" s="121"/>
      <c r="V34523" s="122"/>
      <c r="W34523" s="123"/>
      <c r="AC34523" s="123"/>
    </row>
    <row r="34524" spans="5:29" s="2" customFormat="1">
      <c r="E34524" s="120"/>
      <c r="M34524" s="120"/>
      <c r="N34524" s="120"/>
      <c r="U34524" s="121"/>
      <c r="V34524" s="122"/>
      <c r="W34524" s="123"/>
      <c r="AC34524" s="123"/>
    </row>
    <row r="34525" spans="5:29" s="2" customFormat="1">
      <c r="E34525" s="120"/>
      <c r="M34525" s="120"/>
      <c r="N34525" s="120"/>
      <c r="U34525" s="121"/>
      <c r="V34525" s="122"/>
      <c r="W34525" s="123"/>
      <c r="AC34525" s="123"/>
    </row>
    <row r="34526" spans="5:29" s="2" customFormat="1">
      <c r="E34526" s="120"/>
      <c r="M34526" s="120"/>
      <c r="N34526" s="120"/>
      <c r="U34526" s="121"/>
      <c r="V34526" s="122"/>
      <c r="W34526" s="123"/>
      <c r="AC34526" s="123"/>
    </row>
    <row r="34527" spans="5:29" s="2" customFormat="1">
      <c r="E34527" s="120"/>
      <c r="M34527" s="120"/>
      <c r="N34527" s="120"/>
      <c r="U34527" s="121"/>
      <c r="V34527" s="122"/>
      <c r="W34527" s="123"/>
      <c r="AC34527" s="123"/>
    </row>
    <row r="34528" spans="5:29" s="2" customFormat="1">
      <c r="E34528" s="120"/>
      <c r="M34528" s="120"/>
      <c r="N34528" s="120"/>
      <c r="U34528" s="121"/>
      <c r="V34528" s="122"/>
      <c r="W34528" s="123"/>
      <c r="AC34528" s="123"/>
    </row>
    <row r="34529" spans="5:29" s="2" customFormat="1">
      <c r="E34529" s="120"/>
      <c r="M34529" s="120"/>
      <c r="N34529" s="120"/>
      <c r="U34529" s="121"/>
      <c r="V34529" s="122"/>
      <c r="W34529" s="123"/>
      <c r="AC34529" s="123"/>
    </row>
    <row r="34530" spans="5:29" s="2" customFormat="1">
      <c r="E34530" s="120"/>
      <c r="M34530" s="120"/>
      <c r="N34530" s="120"/>
      <c r="U34530" s="121"/>
      <c r="V34530" s="122"/>
      <c r="W34530" s="123"/>
      <c r="AC34530" s="123"/>
    </row>
    <row r="34531" spans="5:29" s="2" customFormat="1">
      <c r="E34531" s="120"/>
      <c r="M34531" s="120"/>
      <c r="N34531" s="120"/>
      <c r="U34531" s="121"/>
      <c r="V34531" s="122"/>
      <c r="W34531" s="123"/>
      <c r="AC34531" s="123"/>
    </row>
    <row r="34532" spans="5:29" s="2" customFormat="1">
      <c r="E34532" s="120"/>
      <c r="M34532" s="120"/>
      <c r="N34532" s="120"/>
      <c r="U34532" s="121"/>
      <c r="V34532" s="122"/>
      <c r="W34532" s="123"/>
      <c r="AC34532" s="123"/>
    </row>
    <row r="34533" spans="5:29" s="2" customFormat="1">
      <c r="E34533" s="120"/>
      <c r="M34533" s="120"/>
      <c r="N34533" s="120"/>
      <c r="U34533" s="121"/>
      <c r="V34533" s="122"/>
      <c r="W34533" s="123"/>
      <c r="AC34533" s="123"/>
    </row>
    <row r="34534" spans="5:29" s="2" customFormat="1">
      <c r="E34534" s="120"/>
      <c r="M34534" s="120"/>
      <c r="N34534" s="120"/>
      <c r="U34534" s="121"/>
      <c r="V34534" s="122"/>
      <c r="W34534" s="123"/>
      <c r="AC34534" s="123"/>
    </row>
    <row r="34535" spans="5:29" s="2" customFormat="1">
      <c r="E34535" s="120"/>
      <c r="M34535" s="120"/>
      <c r="N34535" s="120"/>
      <c r="U34535" s="121"/>
      <c r="V34535" s="122"/>
      <c r="W34535" s="123"/>
      <c r="AC34535" s="123"/>
    </row>
    <row r="34536" spans="5:29" s="2" customFormat="1">
      <c r="E34536" s="120"/>
      <c r="M34536" s="120"/>
      <c r="N34536" s="120"/>
      <c r="U34536" s="121"/>
      <c r="V34536" s="122"/>
      <c r="W34536" s="123"/>
      <c r="AC34536" s="123"/>
    </row>
    <row r="34537" spans="5:29" s="2" customFormat="1">
      <c r="E34537" s="120"/>
      <c r="M34537" s="120"/>
      <c r="N34537" s="120"/>
      <c r="U34537" s="121"/>
      <c r="V34537" s="122"/>
      <c r="W34537" s="123"/>
      <c r="AC34537" s="123"/>
    </row>
    <row r="34538" spans="5:29" s="2" customFormat="1">
      <c r="E34538" s="120"/>
      <c r="M34538" s="120"/>
      <c r="N34538" s="120"/>
      <c r="U34538" s="121"/>
      <c r="V34538" s="122"/>
      <c r="W34538" s="123"/>
      <c r="AC34538" s="123"/>
    </row>
    <row r="34539" spans="5:29" s="2" customFormat="1">
      <c r="E34539" s="120"/>
      <c r="M34539" s="120"/>
      <c r="N34539" s="120"/>
      <c r="U34539" s="121"/>
      <c r="V34539" s="122"/>
      <c r="W34539" s="123"/>
      <c r="AC34539" s="123"/>
    </row>
    <row r="34540" spans="5:29" s="2" customFormat="1">
      <c r="E34540" s="120"/>
      <c r="M34540" s="120"/>
      <c r="N34540" s="120"/>
      <c r="U34540" s="121"/>
      <c r="V34540" s="122"/>
      <c r="W34540" s="123"/>
      <c r="AC34540" s="123"/>
    </row>
    <row r="34541" spans="5:29" s="2" customFormat="1">
      <c r="E34541" s="120"/>
      <c r="M34541" s="120"/>
      <c r="N34541" s="120"/>
      <c r="U34541" s="121"/>
      <c r="V34541" s="122"/>
      <c r="W34541" s="123"/>
      <c r="AC34541" s="123"/>
    </row>
    <row r="34542" spans="5:29" s="2" customFormat="1">
      <c r="E34542" s="120"/>
      <c r="M34542" s="120"/>
      <c r="N34542" s="120"/>
      <c r="U34542" s="121"/>
      <c r="V34542" s="122"/>
      <c r="W34542" s="123"/>
      <c r="AC34542" s="123"/>
    </row>
    <row r="34543" spans="5:29" s="2" customFormat="1">
      <c r="E34543" s="120"/>
      <c r="M34543" s="120"/>
      <c r="N34543" s="120"/>
      <c r="U34543" s="121"/>
      <c r="V34543" s="122"/>
      <c r="W34543" s="123"/>
      <c r="AC34543" s="123"/>
    </row>
    <row r="34544" spans="5:29" s="2" customFormat="1">
      <c r="E34544" s="120"/>
      <c r="M34544" s="120"/>
      <c r="N34544" s="120"/>
      <c r="U34544" s="121"/>
      <c r="V34544" s="122"/>
      <c r="W34544" s="123"/>
      <c r="AC34544" s="123"/>
    </row>
    <row r="34545" spans="5:29" s="2" customFormat="1">
      <c r="E34545" s="120"/>
      <c r="M34545" s="120"/>
      <c r="N34545" s="120"/>
      <c r="U34545" s="121"/>
      <c r="V34545" s="122"/>
      <c r="W34545" s="123"/>
      <c r="AC34545" s="123"/>
    </row>
    <row r="34546" spans="5:29" s="2" customFormat="1">
      <c r="E34546" s="120"/>
      <c r="M34546" s="120"/>
      <c r="N34546" s="120"/>
      <c r="U34546" s="121"/>
      <c r="V34546" s="122"/>
      <c r="W34546" s="123"/>
      <c r="AC34546" s="123"/>
    </row>
    <row r="34547" spans="5:29" s="2" customFormat="1">
      <c r="E34547" s="120"/>
      <c r="M34547" s="120"/>
      <c r="N34547" s="120"/>
      <c r="U34547" s="121"/>
      <c r="V34547" s="122"/>
      <c r="W34547" s="123"/>
      <c r="AC34547" s="123"/>
    </row>
    <row r="34548" spans="5:29" s="2" customFormat="1">
      <c r="E34548" s="120"/>
      <c r="M34548" s="120"/>
      <c r="N34548" s="120"/>
      <c r="U34548" s="121"/>
      <c r="V34548" s="122"/>
      <c r="W34548" s="123"/>
      <c r="AC34548" s="123"/>
    </row>
    <row r="34549" spans="5:29" s="2" customFormat="1">
      <c r="E34549" s="120"/>
      <c r="M34549" s="120"/>
      <c r="N34549" s="120"/>
      <c r="U34549" s="121"/>
      <c r="V34549" s="122"/>
      <c r="W34549" s="123"/>
      <c r="AC34549" s="123"/>
    </row>
    <row r="34550" spans="5:29" s="2" customFormat="1">
      <c r="E34550" s="120"/>
      <c r="M34550" s="120"/>
      <c r="N34550" s="120"/>
      <c r="U34550" s="121"/>
      <c r="V34550" s="122"/>
      <c r="W34550" s="123"/>
      <c r="AC34550" s="123"/>
    </row>
    <row r="34551" spans="5:29" s="2" customFormat="1">
      <c r="E34551" s="120"/>
      <c r="M34551" s="120"/>
      <c r="N34551" s="120"/>
      <c r="U34551" s="121"/>
      <c r="V34551" s="122"/>
      <c r="W34551" s="123"/>
      <c r="AC34551" s="123"/>
    </row>
    <row r="34552" spans="5:29" s="2" customFormat="1">
      <c r="E34552" s="120"/>
      <c r="M34552" s="120"/>
      <c r="N34552" s="120"/>
      <c r="U34552" s="121"/>
      <c r="V34552" s="122"/>
      <c r="W34552" s="123"/>
      <c r="AC34552" s="123"/>
    </row>
    <row r="34553" spans="5:29" s="2" customFormat="1">
      <c r="E34553" s="120"/>
      <c r="M34553" s="120"/>
      <c r="N34553" s="120"/>
      <c r="U34553" s="121"/>
      <c r="V34553" s="122"/>
      <c r="W34553" s="123"/>
      <c r="AC34553" s="123"/>
    </row>
    <row r="34554" spans="5:29" s="2" customFormat="1">
      <c r="E34554" s="120"/>
      <c r="M34554" s="120"/>
      <c r="N34554" s="120"/>
      <c r="U34554" s="121"/>
      <c r="V34554" s="122"/>
      <c r="W34554" s="123"/>
      <c r="AC34554" s="123"/>
    </row>
    <row r="34555" spans="5:29" s="2" customFormat="1">
      <c r="E34555" s="120"/>
      <c r="M34555" s="120"/>
      <c r="N34555" s="120"/>
      <c r="U34555" s="121"/>
      <c r="V34555" s="122"/>
      <c r="W34555" s="123"/>
      <c r="AC34555" s="123"/>
    </row>
    <row r="34556" spans="5:29" s="2" customFormat="1">
      <c r="E34556" s="120"/>
      <c r="M34556" s="120"/>
      <c r="N34556" s="120"/>
      <c r="U34556" s="121"/>
      <c r="V34556" s="122"/>
      <c r="W34556" s="123"/>
      <c r="AC34556" s="123"/>
    </row>
    <row r="34557" spans="5:29" s="2" customFormat="1">
      <c r="E34557" s="120"/>
      <c r="M34557" s="120"/>
      <c r="N34557" s="120"/>
      <c r="U34557" s="121"/>
      <c r="V34557" s="122"/>
      <c r="W34557" s="123"/>
      <c r="AC34557" s="123"/>
    </row>
    <row r="34558" spans="5:29" s="2" customFormat="1">
      <c r="E34558" s="120"/>
      <c r="M34558" s="120"/>
      <c r="N34558" s="120"/>
      <c r="U34558" s="121"/>
      <c r="V34558" s="122"/>
      <c r="W34558" s="123"/>
      <c r="AC34558" s="123"/>
    </row>
    <row r="34559" spans="5:29" s="2" customFormat="1">
      <c r="E34559" s="120"/>
      <c r="M34559" s="120"/>
      <c r="N34559" s="120"/>
      <c r="U34559" s="121"/>
      <c r="V34559" s="122"/>
      <c r="W34559" s="123"/>
      <c r="AC34559" s="123"/>
    </row>
    <row r="34560" spans="5:29" s="2" customFormat="1">
      <c r="E34560" s="120"/>
      <c r="M34560" s="120"/>
      <c r="N34560" s="120"/>
      <c r="U34560" s="121"/>
      <c r="V34560" s="122"/>
      <c r="W34560" s="123"/>
      <c r="AC34560" s="123"/>
    </row>
    <row r="34561" spans="5:29" s="2" customFormat="1">
      <c r="E34561" s="120"/>
      <c r="M34561" s="120"/>
      <c r="N34561" s="120"/>
      <c r="U34561" s="121"/>
      <c r="V34561" s="122"/>
      <c r="W34561" s="123"/>
      <c r="AC34561" s="123"/>
    </row>
    <row r="34562" spans="5:29" s="2" customFormat="1">
      <c r="E34562" s="120"/>
      <c r="M34562" s="120"/>
      <c r="N34562" s="120"/>
      <c r="U34562" s="121"/>
      <c r="V34562" s="122"/>
      <c r="W34562" s="123"/>
      <c r="AC34562" s="123"/>
    </row>
    <row r="34563" spans="5:29" s="2" customFormat="1">
      <c r="E34563" s="120"/>
      <c r="M34563" s="120"/>
      <c r="N34563" s="120"/>
      <c r="U34563" s="121"/>
      <c r="V34563" s="122"/>
      <c r="W34563" s="123"/>
      <c r="AC34563" s="123"/>
    </row>
    <row r="34564" spans="5:29" s="2" customFormat="1">
      <c r="E34564" s="120"/>
      <c r="M34564" s="120"/>
      <c r="N34564" s="120"/>
      <c r="U34564" s="121"/>
      <c r="V34564" s="122"/>
      <c r="W34564" s="123"/>
      <c r="AC34564" s="123"/>
    </row>
    <row r="34565" spans="5:29" s="2" customFormat="1">
      <c r="E34565" s="120"/>
      <c r="M34565" s="120"/>
      <c r="N34565" s="120"/>
      <c r="U34565" s="121"/>
      <c r="V34565" s="122"/>
      <c r="W34565" s="123"/>
      <c r="AC34565" s="123"/>
    </row>
    <row r="34566" spans="5:29" s="2" customFormat="1">
      <c r="E34566" s="120"/>
      <c r="M34566" s="120"/>
      <c r="N34566" s="120"/>
      <c r="U34566" s="121"/>
      <c r="V34566" s="122"/>
      <c r="W34566" s="123"/>
      <c r="AC34566" s="123"/>
    </row>
    <row r="34567" spans="5:29" s="2" customFormat="1">
      <c r="E34567" s="120"/>
      <c r="M34567" s="120"/>
      <c r="N34567" s="120"/>
      <c r="U34567" s="121"/>
      <c r="V34567" s="122"/>
      <c r="W34567" s="123"/>
      <c r="AC34567" s="123"/>
    </row>
    <row r="34568" spans="5:29" s="2" customFormat="1">
      <c r="E34568" s="120"/>
      <c r="M34568" s="120"/>
      <c r="N34568" s="120"/>
      <c r="U34568" s="121"/>
      <c r="V34568" s="122"/>
      <c r="W34568" s="123"/>
      <c r="AC34568" s="123"/>
    </row>
    <row r="34569" spans="5:29" s="2" customFormat="1">
      <c r="E34569" s="120"/>
      <c r="M34569" s="120"/>
      <c r="N34569" s="120"/>
      <c r="U34569" s="121"/>
      <c r="V34569" s="122"/>
      <c r="W34569" s="123"/>
      <c r="AC34569" s="123"/>
    </row>
    <row r="34570" spans="5:29" s="2" customFormat="1">
      <c r="E34570" s="120"/>
      <c r="M34570" s="120"/>
      <c r="N34570" s="120"/>
      <c r="U34570" s="121"/>
      <c r="V34570" s="122"/>
      <c r="W34570" s="123"/>
      <c r="AC34570" s="123"/>
    </row>
    <row r="34571" spans="5:29" s="2" customFormat="1">
      <c r="E34571" s="120"/>
      <c r="M34571" s="120"/>
      <c r="N34571" s="120"/>
      <c r="U34571" s="121"/>
      <c r="V34571" s="122"/>
      <c r="W34571" s="123"/>
      <c r="AC34571" s="123"/>
    </row>
    <row r="34572" spans="5:29" s="2" customFormat="1">
      <c r="E34572" s="120"/>
      <c r="M34572" s="120"/>
      <c r="N34572" s="120"/>
      <c r="U34572" s="121"/>
      <c r="V34572" s="122"/>
      <c r="W34572" s="123"/>
      <c r="AC34572" s="123"/>
    </row>
    <row r="34573" spans="5:29" s="2" customFormat="1">
      <c r="E34573" s="120"/>
      <c r="M34573" s="120"/>
      <c r="N34573" s="120"/>
      <c r="U34573" s="121"/>
      <c r="V34573" s="122"/>
      <c r="W34573" s="123"/>
      <c r="AC34573" s="123"/>
    </row>
    <row r="34574" spans="5:29" s="2" customFormat="1">
      <c r="E34574" s="120"/>
      <c r="M34574" s="120"/>
      <c r="N34574" s="120"/>
      <c r="U34574" s="121"/>
      <c r="V34574" s="122"/>
      <c r="W34574" s="123"/>
      <c r="AC34574" s="123"/>
    </row>
    <row r="34575" spans="5:29" s="2" customFormat="1">
      <c r="E34575" s="120"/>
      <c r="M34575" s="120"/>
      <c r="N34575" s="120"/>
      <c r="U34575" s="121"/>
      <c r="V34575" s="122"/>
      <c r="W34575" s="123"/>
      <c r="AC34575" s="123"/>
    </row>
    <row r="34576" spans="5:29" s="2" customFormat="1">
      <c r="E34576" s="120"/>
      <c r="M34576" s="120"/>
      <c r="N34576" s="120"/>
      <c r="U34576" s="121"/>
      <c r="V34576" s="122"/>
      <c r="W34576" s="123"/>
      <c r="AC34576" s="123"/>
    </row>
    <row r="34577" spans="5:29" s="2" customFormat="1">
      <c r="E34577" s="120"/>
      <c r="M34577" s="120"/>
      <c r="N34577" s="120"/>
      <c r="U34577" s="121"/>
      <c r="V34577" s="122"/>
      <c r="W34577" s="123"/>
      <c r="AC34577" s="123"/>
    </row>
    <row r="34578" spans="5:29" s="2" customFormat="1">
      <c r="E34578" s="120"/>
      <c r="M34578" s="120"/>
      <c r="N34578" s="120"/>
      <c r="U34578" s="121"/>
      <c r="V34578" s="122"/>
      <c r="W34578" s="123"/>
      <c r="AC34578" s="123"/>
    </row>
    <row r="34579" spans="5:29" s="2" customFormat="1">
      <c r="E34579" s="120"/>
      <c r="M34579" s="120"/>
      <c r="N34579" s="120"/>
      <c r="U34579" s="121"/>
      <c r="V34579" s="122"/>
      <c r="W34579" s="123"/>
      <c r="AC34579" s="123"/>
    </row>
    <row r="34580" spans="5:29" s="2" customFormat="1">
      <c r="E34580" s="120"/>
      <c r="M34580" s="120"/>
      <c r="N34580" s="120"/>
      <c r="U34580" s="121"/>
      <c r="V34580" s="122"/>
      <c r="W34580" s="123"/>
      <c r="AC34580" s="123"/>
    </row>
    <row r="34581" spans="5:29" s="2" customFormat="1">
      <c r="E34581" s="120"/>
      <c r="M34581" s="120"/>
      <c r="N34581" s="120"/>
      <c r="U34581" s="121"/>
      <c r="V34581" s="122"/>
      <c r="W34581" s="123"/>
      <c r="AC34581" s="123"/>
    </row>
    <row r="34582" spans="5:29" s="2" customFormat="1">
      <c r="E34582" s="120"/>
      <c r="M34582" s="120"/>
      <c r="N34582" s="120"/>
      <c r="U34582" s="121"/>
      <c r="V34582" s="122"/>
      <c r="W34582" s="123"/>
      <c r="AC34582" s="123"/>
    </row>
    <row r="34583" spans="5:29" s="2" customFormat="1">
      <c r="E34583" s="120"/>
      <c r="M34583" s="120"/>
      <c r="N34583" s="120"/>
      <c r="U34583" s="121"/>
      <c r="V34583" s="122"/>
      <c r="W34583" s="123"/>
      <c r="AC34583" s="123"/>
    </row>
    <row r="34584" spans="5:29" s="2" customFormat="1">
      <c r="E34584" s="120"/>
      <c r="M34584" s="120"/>
      <c r="N34584" s="120"/>
      <c r="U34584" s="121"/>
      <c r="V34584" s="122"/>
      <c r="W34584" s="123"/>
      <c r="AC34584" s="123"/>
    </row>
    <row r="34585" spans="5:29" s="2" customFormat="1">
      <c r="E34585" s="120"/>
      <c r="M34585" s="120"/>
      <c r="N34585" s="120"/>
      <c r="U34585" s="121"/>
      <c r="V34585" s="122"/>
      <c r="W34585" s="123"/>
      <c r="AC34585" s="123"/>
    </row>
    <row r="34586" spans="5:29" s="2" customFormat="1">
      <c r="E34586" s="120"/>
      <c r="M34586" s="120"/>
      <c r="N34586" s="120"/>
      <c r="U34586" s="121"/>
      <c r="V34586" s="122"/>
      <c r="W34586" s="123"/>
      <c r="AC34586" s="123"/>
    </row>
    <row r="34587" spans="5:29" s="2" customFormat="1">
      <c r="E34587" s="120"/>
      <c r="M34587" s="120"/>
      <c r="N34587" s="120"/>
      <c r="U34587" s="121"/>
      <c r="V34587" s="122"/>
      <c r="W34587" s="123"/>
      <c r="AC34587" s="123"/>
    </row>
    <row r="34588" spans="5:29" s="2" customFormat="1">
      <c r="E34588" s="120"/>
      <c r="M34588" s="120"/>
      <c r="N34588" s="120"/>
      <c r="U34588" s="121"/>
      <c r="V34588" s="122"/>
      <c r="W34588" s="123"/>
      <c r="AC34588" s="123"/>
    </row>
    <row r="34589" spans="5:29" s="2" customFormat="1">
      <c r="E34589" s="120"/>
      <c r="M34589" s="120"/>
      <c r="N34589" s="120"/>
      <c r="U34589" s="121"/>
      <c r="V34589" s="122"/>
      <c r="W34589" s="123"/>
      <c r="AC34589" s="123"/>
    </row>
    <row r="34590" spans="5:29" s="2" customFormat="1">
      <c r="E34590" s="120"/>
      <c r="M34590" s="120"/>
      <c r="N34590" s="120"/>
      <c r="U34590" s="121"/>
      <c r="V34590" s="122"/>
      <c r="W34590" s="123"/>
      <c r="AC34590" s="123"/>
    </row>
    <row r="34591" spans="5:29" s="2" customFormat="1">
      <c r="E34591" s="120"/>
      <c r="M34591" s="120"/>
      <c r="N34591" s="120"/>
      <c r="U34591" s="121"/>
      <c r="V34591" s="122"/>
      <c r="W34591" s="123"/>
      <c r="AC34591" s="123"/>
    </row>
    <row r="34592" spans="5:29" s="2" customFormat="1">
      <c r="E34592" s="120"/>
      <c r="M34592" s="120"/>
      <c r="N34592" s="120"/>
      <c r="U34592" s="121"/>
      <c r="V34592" s="122"/>
      <c r="W34592" s="123"/>
      <c r="AC34592" s="123"/>
    </row>
    <row r="34593" spans="5:29" s="2" customFormat="1">
      <c r="E34593" s="120"/>
      <c r="M34593" s="120"/>
      <c r="N34593" s="120"/>
      <c r="U34593" s="121"/>
      <c r="V34593" s="122"/>
      <c r="W34593" s="123"/>
      <c r="AC34593" s="123"/>
    </row>
    <row r="34594" spans="5:29" s="2" customFormat="1">
      <c r="E34594" s="120"/>
      <c r="M34594" s="120"/>
      <c r="N34594" s="120"/>
      <c r="U34594" s="121"/>
      <c r="V34594" s="122"/>
      <c r="W34594" s="123"/>
      <c r="AC34594" s="123"/>
    </row>
    <row r="34595" spans="5:29" s="2" customFormat="1">
      <c r="E34595" s="120"/>
      <c r="M34595" s="120"/>
      <c r="N34595" s="120"/>
      <c r="U34595" s="121"/>
      <c r="V34595" s="122"/>
      <c r="W34595" s="123"/>
      <c r="AC34595" s="123"/>
    </row>
    <row r="34596" spans="5:29" s="2" customFormat="1">
      <c r="E34596" s="120"/>
      <c r="M34596" s="120"/>
      <c r="N34596" s="120"/>
      <c r="U34596" s="121"/>
      <c r="V34596" s="122"/>
      <c r="W34596" s="123"/>
      <c r="AC34596" s="123"/>
    </row>
    <row r="34597" spans="5:29" s="2" customFormat="1">
      <c r="E34597" s="120"/>
      <c r="M34597" s="120"/>
      <c r="N34597" s="120"/>
      <c r="U34597" s="121"/>
      <c r="V34597" s="122"/>
      <c r="W34597" s="123"/>
      <c r="AC34597" s="123"/>
    </row>
    <row r="34598" spans="5:29" s="2" customFormat="1">
      <c r="E34598" s="120"/>
      <c r="M34598" s="120"/>
      <c r="N34598" s="120"/>
      <c r="U34598" s="121"/>
      <c r="V34598" s="122"/>
      <c r="W34598" s="123"/>
      <c r="AC34598" s="123"/>
    </row>
    <row r="34599" spans="5:29" s="2" customFormat="1">
      <c r="E34599" s="120"/>
      <c r="M34599" s="120"/>
      <c r="N34599" s="120"/>
      <c r="U34599" s="121"/>
      <c r="V34599" s="122"/>
      <c r="W34599" s="123"/>
      <c r="AC34599" s="123"/>
    </row>
    <row r="34600" spans="5:29" s="2" customFormat="1">
      <c r="E34600" s="120"/>
      <c r="M34600" s="120"/>
      <c r="N34600" s="120"/>
      <c r="U34600" s="121"/>
      <c r="V34600" s="122"/>
      <c r="W34600" s="123"/>
      <c r="AC34600" s="123"/>
    </row>
    <row r="34601" spans="5:29" s="2" customFormat="1">
      <c r="E34601" s="120"/>
      <c r="M34601" s="120"/>
      <c r="N34601" s="120"/>
      <c r="U34601" s="121"/>
      <c r="V34601" s="122"/>
      <c r="W34601" s="123"/>
      <c r="AC34601" s="123"/>
    </row>
    <row r="34602" spans="5:29" s="2" customFormat="1">
      <c r="E34602" s="120"/>
      <c r="M34602" s="120"/>
      <c r="N34602" s="120"/>
      <c r="U34602" s="121"/>
      <c r="V34602" s="122"/>
      <c r="W34602" s="123"/>
      <c r="AC34602" s="123"/>
    </row>
    <row r="34603" spans="5:29" s="2" customFormat="1">
      <c r="E34603" s="120"/>
      <c r="M34603" s="120"/>
      <c r="N34603" s="120"/>
      <c r="U34603" s="121"/>
      <c r="V34603" s="122"/>
      <c r="W34603" s="123"/>
      <c r="AC34603" s="123"/>
    </row>
    <row r="34604" spans="5:29" s="2" customFormat="1">
      <c r="E34604" s="120"/>
      <c r="M34604" s="120"/>
      <c r="N34604" s="120"/>
      <c r="U34604" s="121"/>
      <c r="V34604" s="122"/>
      <c r="W34604" s="123"/>
      <c r="AC34604" s="123"/>
    </row>
    <row r="34605" spans="5:29" s="2" customFormat="1">
      <c r="E34605" s="120"/>
      <c r="M34605" s="120"/>
      <c r="N34605" s="120"/>
      <c r="U34605" s="121"/>
      <c r="V34605" s="122"/>
      <c r="W34605" s="123"/>
      <c r="AC34605" s="123"/>
    </row>
    <row r="34606" spans="5:29" s="2" customFormat="1">
      <c r="E34606" s="120"/>
      <c r="M34606" s="120"/>
      <c r="N34606" s="120"/>
      <c r="U34606" s="121"/>
      <c r="V34606" s="122"/>
      <c r="W34606" s="123"/>
      <c r="AC34606" s="123"/>
    </row>
    <row r="34607" spans="5:29" s="2" customFormat="1">
      <c r="E34607" s="120"/>
      <c r="M34607" s="120"/>
      <c r="N34607" s="120"/>
      <c r="U34607" s="121"/>
      <c r="V34607" s="122"/>
      <c r="W34607" s="123"/>
      <c r="AC34607" s="123"/>
    </row>
    <row r="34608" spans="5:29" s="2" customFormat="1">
      <c r="E34608" s="120"/>
      <c r="M34608" s="120"/>
      <c r="N34608" s="120"/>
      <c r="U34608" s="121"/>
      <c r="V34608" s="122"/>
      <c r="W34608" s="123"/>
      <c r="AC34608" s="123"/>
    </row>
    <row r="34609" spans="5:29" s="2" customFormat="1">
      <c r="E34609" s="120"/>
      <c r="M34609" s="120"/>
      <c r="N34609" s="120"/>
      <c r="U34609" s="121"/>
      <c r="V34609" s="122"/>
      <c r="W34609" s="123"/>
      <c r="AC34609" s="123"/>
    </row>
    <row r="34610" spans="5:29" s="2" customFormat="1">
      <c r="E34610" s="120"/>
      <c r="M34610" s="120"/>
      <c r="N34610" s="120"/>
      <c r="U34610" s="121"/>
      <c r="V34610" s="122"/>
      <c r="W34610" s="123"/>
      <c r="AC34610" s="123"/>
    </row>
    <row r="34611" spans="5:29" s="2" customFormat="1">
      <c r="E34611" s="120"/>
      <c r="M34611" s="120"/>
      <c r="N34611" s="120"/>
      <c r="U34611" s="121"/>
      <c r="V34611" s="122"/>
      <c r="W34611" s="123"/>
      <c r="AC34611" s="123"/>
    </row>
    <row r="34612" spans="5:29" s="2" customFormat="1">
      <c r="E34612" s="120"/>
      <c r="M34612" s="120"/>
      <c r="N34612" s="120"/>
      <c r="U34612" s="121"/>
      <c r="V34612" s="122"/>
      <c r="W34612" s="123"/>
      <c r="AC34612" s="123"/>
    </row>
    <row r="34613" spans="5:29" s="2" customFormat="1">
      <c r="E34613" s="120"/>
      <c r="M34613" s="120"/>
      <c r="N34613" s="120"/>
      <c r="U34613" s="121"/>
      <c r="V34613" s="122"/>
      <c r="W34613" s="123"/>
      <c r="AC34613" s="123"/>
    </row>
    <row r="34614" spans="5:29" s="2" customFormat="1">
      <c r="E34614" s="120"/>
      <c r="M34614" s="120"/>
      <c r="N34614" s="120"/>
      <c r="U34614" s="121"/>
      <c r="V34614" s="122"/>
      <c r="W34614" s="123"/>
      <c r="AC34614" s="123"/>
    </row>
    <row r="34615" spans="5:29" s="2" customFormat="1">
      <c r="E34615" s="120"/>
      <c r="M34615" s="120"/>
      <c r="N34615" s="120"/>
      <c r="U34615" s="121"/>
      <c r="V34615" s="122"/>
      <c r="W34615" s="123"/>
      <c r="AC34615" s="123"/>
    </row>
    <row r="34616" spans="5:29" s="2" customFormat="1">
      <c r="E34616" s="120"/>
      <c r="M34616" s="120"/>
      <c r="N34616" s="120"/>
      <c r="U34616" s="121"/>
      <c r="V34616" s="122"/>
      <c r="W34616" s="123"/>
      <c r="AC34616" s="123"/>
    </row>
    <row r="34617" spans="5:29" s="2" customFormat="1">
      <c r="E34617" s="120"/>
      <c r="M34617" s="120"/>
      <c r="N34617" s="120"/>
      <c r="U34617" s="121"/>
      <c r="V34617" s="122"/>
      <c r="W34617" s="123"/>
      <c r="AC34617" s="123"/>
    </row>
    <row r="34618" spans="5:29" s="2" customFormat="1">
      <c r="E34618" s="120"/>
      <c r="M34618" s="120"/>
      <c r="N34618" s="120"/>
      <c r="U34618" s="121"/>
      <c r="V34618" s="122"/>
      <c r="W34618" s="123"/>
      <c r="AC34618" s="123"/>
    </row>
    <row r="34619" spans="5:29" s="2" customFormat="1">
      <c r="E34619" s="120"/>
      <c r="M34619" s="120"/>
      <c r="N34619" s="120"/>
      <c r="U34619" s="121"/>
      <c r="V34619" s="122"/>
      <c r="W34619" s="123"/>
      <c r="AC34619" s="123"/>
    </row>
    <row r="34620" spans="5:29" s="2" customFormat="1">
      <c r="E34620" s="120"/>
      <c r="M34620" s="120"/>
      <c r="N34620" s="120"/>
      <c r="U34620" s="121"/>
      <c r="V34620" s="122"/>
      <c r="W34620" s="123"/>
      <c r="AC34620" s="123"/>
    </row>
    <row r="34621" spans="5:29" s="2" customFormat="1">
      <c r="E34621" s="120"/>
      <c r="M34621" s="120"/>
      <c r="N34621" s="120"/>
      <c r="U34621" s="121"/>
      <c r="V34621" s="122"/>
      <c r="W34621" s="123"/>
      <c r="AC34621" s="123"/>
    </row>
    <row r="34622" spans="5:29" s="2" customFormat="1">
      <c r="E34622" s="120"/>
      <c r="M34622" s="120"/>
      <c r="N34622" s="120"/>
      <c r="U34622" s="121"/>
      <c r="V34622" s="122"/>
      <c r="W34622" s="123"/>
      <c r="AC34622" s="123"/>
    </row>
    <row r="34623" spans="5:29" s="2" customFormat="1">
      <c r="E34623" s="120"/>
      <c r="M34623" s="120"/>
      <c r="N34623" s="120"/>
      <c r="U34623" s="121"/>
      <c r="V34623" s="122"/>
      <c r="W34623" s="123"/>
      <c r="AC34623" s="123"/>
    </row>
    <row r="34624" spans="5:29" s="2" customFormat="1">
      <c r="E34624" s="120"/>
      <c r="M34624" s="120"/>
      <c r="N34624" s="120"/>
      <c r="U34624" s="121"/>
      <c r="V34624" s="122"/>
      <c r="W34624" s="123"/>
      <c r="AC34624" s="123"/>
    </row>
    <row r="34625" spans="5:29" s="2" customFormat="1">
      <c r="E34625" s="120"/>
      <c r="M34625" s="120"/>
      <c r="N34625" s="120"/>
      <c r="U34625" s="121"/>
      <c r="V34625" s="122"/>
      <c r="W34625" s="123"/>
      <c r="AC34625" s="123"/>
    </row>
    <row r="34626" spans="5:29" s="2" customFormat="1">
      <c r="E34626" s="120"/>
      <c r="M34626" s="120"/>
      <c r="N34626" s="120"/>
      <c r="U34626" s="121"/>
      <c r="V34626" s="122"/>
      <c r="W34626" s="123"/>
      <c r="AC34626" s="123"/>
    </row>
    <row r="34627" spans="5:29" s="2" customFormat="1">
      <c r="E34627" s="120"/>
      <c r="M34627" s="120"/>
      <c r="N34627" s="120"/>
      <c r="U34627" s="121"/>
      <c r="V34627" s="122"/>
      <c r="W34627" s="123"/>
      <c r="AC34627" s="123"/>
    </row>
    <row r="34628" spans="5:29" s="2" customFormat="1">
      <c r="E34628" s="120"/>
      <c r="M34628" s="120"/>
      <c r="N34628" s="120"/>
      <c r="U34628" s="121"/>
      <c r="V34628" s="122"/>
      <c r="W34628" s="123"/>
      <c r="AC34628" s="123"/>
    </row>
    <row r="34629" spans="5:29" s="2" customFormat="1">
      <c r="E34629" s="120"/>
      <c r="M34629" s="120"/>
      <c r="N34629" s="120"/>
      <c r="U34629" s="121"/>
      <c r="V34629" s="122"/>
      <c r="W34629" s="123"/>
      <c r="AC34629" s="123"/>
    </row>
    <row r="34630" spans="5:29" s="2" customFormat="1">
      <c r="E34630" s="120"/>
      <c r="M34630" s="120"/>
      <c r="N34630" s="120"/>
      <c r="U34630" s="121"/>
      <c r="V34630" s="122"/>
      <c r="W34630" s="123"/>
      <c r="AC34630" s="123"/>
    </row>
    <row r="34631" spans="5:29" s="2" customFormat="1">
      <c r="E34631" s="120"/>
      <c r="M34631" s="120"/>
      <c r="N34631" s="120"/>
      <c r="U34631" s="121"/>
      <c r="V34631" s="122"/>
      <c r="W34631" s="123"/>
      <c r="AC34631" s="123"/>
    </row>
    <row r="34632" spans="5:29" s="2" customFormat="1">
      <c r="E34632" s="120"/>
      <c r="M34632" s="120"/>
      <c r="N34632" s="120"/>
      <c r="U34632" s="121"/>
      <c r="V34632" s="122"/>
      <c r="W34632" s="123"/>
      <c r="AC34632" s="123"/>
    </row>
    <row r="34633" spans="5:29" s="2" customFormat="1">
      <c r="E34633" s="120"/>
      <c r="M34633" s="120"/>
      <c r="N34633" s="120"/>
      <c r="U34633" s="121"/>
      <c r="V34633" s="122"/>
      <c r="W34633" s="123"/>
      <c r="AC34633" s="123"/>
    </row>
    <row r="34634" spans="5:29" s="2" customFormat="1">
      <c r="E34634" s="120"/>
      <c r="M34634" s="120"/>
      <c r="N34634" s="120"/>
      <c r="U34634" s="121"/>
      <c r="V34634" s="122"/>
      <c r="W34634" s="123"/>
      <c r="AC34634" s="123"/>
    </row>
    <row r="34635" spans="5:29" s="2" customFormat="1">
      <c r="E34635" s="120"/>
      <c r="M34635" s="120"/>
      <c r="N34635" s="120"/>
      <c r="U34635" s="121"/>
      <c r="V34635" s="122"/>
      <c r="W34635" s="123"/>
      <c r="AC34635" s="123"/>
    </row>
    <row r="34636" spans="5:29" s="2" customFormat="1">
      <c r="E34636" s="120"/>
      <c r="M34636" s="120"/>
      <c r="N34636" s="120"/>
      <c r="U34636" s="121"/>
      <c r="V34636" s="122"/>
      <c r="W34636" s="123"/>
      <c r="AC34636" s="123"/>
    </row>
    <row r="34637" spans="5:29" s="2" customFormat="1">
      <c r="E34637" s="120"/>
      <c r="M34637" s="120"/>
      <c r="N34637" s="120"/>
      <c r="U34637" s="121"/>
      <c r="V34637" s="122"/>
      <c r="W34637" s="123"/>
      <c r="AC34637" s="123"/>
    </row>
    <row r="34638" spans="5:29" s="2" customFormat="1">
      <c r="E34638" s="120"/>
      <c r="M34638" s="120"/>
      <c r="N34638" s="120"/>
      <c r="U34638" s="121"/>
      <c r="V34638" s="122"/>
      <c r="W34638" s="123"/>
      <c r="AC34638" s="123"/>
    </row>
    <row r="34639" spans="5:29" s="2" customFormat="1">
      <c r="E34639" s="120"/>
      <c r="M34639" s="120"/>
      <c r="N34639" s="120"/>
      <c r="U34639" s="121"/>
      <c r="V34639" s="122"/>
      <c r="W34639" s="123"/>
      <c r="AC34639" s="123"/>
    </row>
    <row r="34640" spans="5:29" s="2" customFormat="1">
      <c r="E34640" s="120"/>
      <c r="M34640" s="120"/>
      <c r="N34640" s="120"/>
      <c r="U34640" s="121"/>
      <c r="V34640" s="122"/>
      <c r="W34640" s="123"/>
      <c r="AC34640" s="123"/>
    </row>
    <row r="34641" spans="5:29" s="2" customFormat="1">
      <c r="E34641" s="120"/>
      <c r="M34641" s="120"/>
      <c r="N34641" s="120"/>
      <c r="U34641" s="121"/>
      <c r="V34641" s="122"/>
      <c r="W34641" s="123"/>
      <c r="AC34641" s="123"/>
    </row>
    <row r="34642" spans="5:29" s="2" customFormat="1">
      <c r="E34642" s="120"/>
      <c r="M34642" s="120"/>
      <c r="N34642" s="120"/>
      <c r="U34642" s="121"/>
      <c r="V34642" s="122"/>
      <c r="W34642" s="123"/>
      <c r="AC34642" s="123"/>
    </row>
    <row r="34643" spans="5:29" s="2" customFormat="1">
      <c r="E34643" s="120"/>
      <c r="M34643" s="120"/>
      <c r="N34643" s="120"/>
      <c r="U34643" s="121"/>
      <c r="V34643" s="122"/>
      <c r="W34643" s="123"/>
      <c r="AC34643" s="123"/>
    </row>
    <row r="34644" spans="5:29" s="2" customFormat="1">
      <c r="E34644" s="120"/>
      <c r="M34644" s="120"/>
      <c r="N34644" s="120"/>
      <c r="U34644" s="121"/>
      <c r="V34644" s="122"/>
      <c r="W34644" s="123"/>
      <c r="AC34644" s="123"/>
    </row>
    <row r="34645" spans="5:29" s="2" customFormat="1">
      <c r="E34645" s="120"/>
      <c r="M34645" s="120"/>
      <c r="N34645" s="120"/>
      <c r="U34645" s="121"/>
      <c r="V34645" s="122"/>
      <c r="W34645" s="123"/>
      <c r="AC34645" s="123"/>
    </row>
    <row r="34646" spans="5:29" s="2" customFormat="1">
      <c r="E34646" s="120"/>
      <c r="M34646" s="120"/>
      <c r="N34646" s="120"/>
      <c r="U34646" s="121"/>
      <c r="V34646" s="122"/>
      <c r="W34646" s="123"/>
      <c r="AC34646" s="123"/>
    </row>
    <row r="34647" spans="5:29" s="2" customFormat="1">
      <c r="E34647" s="120"/>
      <c r="M34647" s="120"/>
      <c r="N34647" s="120"/>
      <c r="U34647" s="121"/>
      <c r="V34647" s="122"/>
      <c r="W34647" s="123"/>
      <c r="AC34647" s="123"/>
    </row>
    <row r="34648" spans="5:29" s="2" customFormat="1">
      <c r="E34648" s="120"/>
      <c r="M34648" s="120"/>
      <c r="N34648" s="120"/>
      <c r="U34648" s="121"/>
      <c r="V34648" s="122"/>
      <c r="W34648" s="123"/>
      <c r="AC34648" s="123"/>
    </row>
    <row r="34649" spans="5:29" s="2" customFormat="1">
      <c r="E34649" s="120"/>
      <c r="M34649" s="120"/>
      <c r="N34649" s="120"/>
      <c r="U34649" s="121"/>
      <c r="V34649" s="122"/>
      <c r="W34649" s="123"/>
      <c r="AC34649" s="123"/>
    </row>
    <row r="34650" spans="5:29" s="2" customFormat="1">
      <c r="E34650" s="120"/>
      <c r="M34650" s="120"/>
      <c r="N34650" s="120"/>
      <c r="U34650" s="121"/>
      <c r="V34650" s="122"/>
      <c r="W34650" s="123"/>
      <c r="AC34650" s="123"/>
    </row>
    <row r="34651" spans="5:29" s="2" customFormat="1">
      <c r="E34651" s="120"/>
      <c r="M34651" s="120"/>
      <c r="N34651" s="120"/>
      <c r="U34651" s="121"/>
      <c r="V34651" s="122"/>
      <c r="W34651" s="123"/>
      <c r="AC34651" s="123"/>
    </row>
    <row r="34652" spans="5:29" s="2" customFormat="1">
      <c r="E34652" s="120"/>
      <c r="M34652" s="120"/>
      <c r="N34652" s="120"/>
      <c r="U34652" s="121"/>
      <c r="V34652" s="122"/>
      <c r="W34652" s="123"/>
      <c r="AC34652" s="123"/>
    </row>
    <row r="34653" spans="5:29" s="2" customFormat="1">
      <c r="E34653" s="120"/>
      <c r="M34653" s="120"/>
      <c r="N34653" s="120"/>
      <c r="U34653" s="121"/>
      <c r="V34653" s="122"/>
      <c r="W34653" s="123"/>
      <c r="AC34653" s="123"/>
    </row>
    <row r="34654" spans="5:29" s="2" customFormat="1">
      <c r="E34654" s="120"/>
      <c r="M34654" s="120"/>
      <c r="N34654" s="120"/>
      <c r="U34654" s="121"/>
      <c r="V34654" s="122"/>
      <c r="W34654" s="123"/>
      <c r="AC34654" s="123"/>
    </row>
    <row r="34655" spans="5:29" s="2" customFormat="1">
      <c r="E34655" s="120"/>
      <c r="M34655" s="120"/>
      <c r="N34655" s="120"/>
      <c r="U34655" s="121"/>
      <c r="V34655" s="122"/>
      <c r="W34655" s="123"/>
      <c r="AC34655" s="123"/>
    </row>
    <row r="34656" spans="5:29" s="2" customFormat="1">
      <c r="E34656" s="120"/>
      <c r="M34656" s="120"/>
      <c r="N34656" s="120"/>
      <c r="U34656" s="121"/>
      <c r="V34656" s="122"/>
      <c r="W34656" s="123"/>
      <c r="AC34656" s="123"/>
    </row>
    <row r="34657" spans="5:29" s="2" customFormat="1">
      <c r="E34657" s="120"/>
      <c r="M34657" s="120"/>
      <c r="N34657" s="120"/>
      <c r="U34657" s="121"/>
      <c r="V34657" s="122"/>
      <c r="W34657" s="123"/>
      <c r="AC34657" s="123"/>
    </row>
    <row r="34658" spans="5:29" s="2" customFormat="1">
      <c r="E34658" s="120"/>
      <c r="M34658" s="120"/>
      <c r="N34658" s="120"/>
      <c r="U34658" s="121"/>
      <c r="V34658" s="122"/>
      <c r="W34658" s="123"/>
      <c r="AC34658" s="123"/>
    </row>
    <row r="34659" spans="5:29" s="2" customFormat="1">
      <c r="E34659" s="120"/>
      <c r="M34659" s="120"/>
      <c r="N34659" s="120"/>
      <c r="U34659" s="121"/>
      <c r="V34659" s="122"/>
      <c r="W34659" s="123"/>
      <c r="AC34659" s="123"/>
    </row>
    <row r="34660" spans="5:29" s="2" customFormat="1">
      <c r="E34660" s="120"/>
      <c r="M34660" s="120"/>
      <c r="N34660" s="120"/>
      <c r="U34660" s="121"/>
      <c r="V34660" s="122"/>
      <c r="W34660" s="123"/>
      <c r="AC34660" s="123"/>
    </row>
    <row r="34661" spans="5:29" s="2" customFormat="1">
      <c r="E34661" s="120"/>
      <c r="M34661" s="120"/>
      <c r="N34661" s="120"/>
      <c r="U34661" s="121"/>
      <c r="V34661" s="122"/>
      <c r="W34661" s="123"/>
      <c r="AC34661" s="123"/>
    </row>
    <row r="34662" spans="5:29" s="2" customFormat="1">
      <c r="E34662" s="120"/>
      <c r="M34662" s="120"/>
      <c r="N34662" s="120"/>
      <c r="U34662" s="121"/>
      <c r="V34662" s="122"/>
      <c r="W34662" s="123"/>
      <c r="AC34662" s="123"/>
    </row>
    <row r="34663" spans="5:29" s="2" customFormat="1">
      <c r="E34663" s="120"/>
      <c r="M34663" s="120"/>
      <c r="N34663" s="120"/>
      <c r="U34663" s="121"/>
      <c r="V34663" s="122"/>
      <c r="W34663" s="123"/>
      <c r="AC34663" s="123"/>
    </row>
    <row r="34664" spans="5:29" s="2" customFormat="1">
      <c r="E34664" s="120"/>
      <c r="M34664" s="120"/>
      <c r="N34664" s="120"/>
      <c r="U34664" s="121"/>
      <c r="V34664" s="122"/>
      <c r="W34664" s="123"/>
      <c r="AC34664" s="123"/>
    </row>
    <row r="34665" spans="5:29" s="2" customFormat="1">
      <c r="E34665" s="120"/>
      <c r="M34665" s="120"/>
      <c r="N34665" s="120"/>
      <c r="U34665" s="121"/>
      <c r="V34665" s="122"/>
      <c r="W34665" s="123"/>
      <c r="AC34665" s="123"/>
    </row>
    <row r="34666" spans="5:29" s="2" customFormat="1">
      <c r="E34666" s="120"/>
      <c r="M34666" s="120"/>
      <c r="N34666" s="120"/>
      <c r="U34666" s="121"/>
      <c r="V34666" s="122"/>
      <c r="W34666" s="123"/>
      <c r="AC34666" s="123"/>
    </row>
    <row r="34667" spans="5:29" s="2" customFormat="1">
      <c r="E34667" s="120"/>
      <c r="M34667" s="120"/>
      <c r="N34667" s="120"/>
      <c r="U34667" s="121"/>
      <c r="V34667" s="122"/>
      <c r="W34667" s="123"/>
      <c r="AC34667" s="123"/>
    </row>
    <row r="34668" spans="5:29" s="2" customFormat="1">
      <c r="E34668" s="120"/>
      <c r="M34668" s="120"/>
      <c r="N34668" s="120"/>
      <c r="U34668" s="121"/>
      <c r="V34668" s="122"/>
      <c r="W34668" s="123"/>
      <c r="AC34668" s="123"/>
    </row>
    <row r="34669" spans="5:29" s="2" customFormat="1">
      <c r="E34669" s="120"/>
      <c r="M34669" s="120"/>
      <c r="N34669" s="120"/>
      <c r="U34669" s="121"/>
      <c r="V34669" s="122"/>
      <c r="W34669" s="123"/>
      <c r="AC34669" s="123"/>
    </row>
    <row r="34670" spans="5:29" s="2" customFormat="1">
      <c r="E34670" s="120"/>
      <c r="M34670" s="120"/>
      <c r="N34670" s="120"/>
      <c r="U34670" s="121"/>
      <c r="V34670" s="122"/>
      <c r="W34670" s="123"/>
      <c r="AC34670" s="123"/>
    </row>
    <row r="34671" spans="5:29" s="2" customFormat="1">
      <c r="E34671" s="120"/>
      <c r="M34671" s="120"/>
      <c r="N34671" s="120"/>
      <c r="U34671" s="121"/>
      <c r="V34671" s="122"/>
      <c r="W34671" s="123"/>
      <c r="AC34671" s="123"/>
    </row>
    <row r="34672" spans="5:29" s="2" customFormat="1">
      <c r="E34672" s="120"/>
      <c r="M34672" s="120"/>
      <c r="N34672" s="120"/>
      <c r="U34672" s="121"/>
      <c r="V34672" s="122"/>
      <c r="W34672" s="123"/>
      <c r="AC34672" s="123"/>
    </row>
    <row r="34673" spans="5:29" s="2" customFormat="1">
      <c r="E34673" s="120"/>
      <c r="M34673" s="120"/>
      <c r="N34673" s="120"/>
      <c r="U34673" s="121"/>
      <c r="V34673" s="122"/>
      <c r="W34673" s="123"/>
      <c r="AC34673" s="123"/>
    </row>
    <row r="34674" spans="5:29" s="2" customFormat="1">
      <c r="E34674" s="120"/>
      <c r="M34674" s="120"/>
      <c r="N34674" s="120"/>
      <c r="U34674" s="121"/>
      <c r="V34674" s="122"/>
      <c r="W34674" s="123"/>
      <c r="AC34674" s="123"/>
    </row>
    <row r="34675" spans="5:29" s="2" customFormat="1">
      <c r="E34675" s="120"/>
      <c r="M34675" s="120"/>
      <c r="N34675" s="120"/>
      <c r="U34675" s="121"/>
      <c r="V34675" s="122"/>
      <c r="W34675" s="123"/>
      <c r="AC34675" s="123"/>
    </row>
    <row r="34676" spans="5:29" s="2" customFormat="1">
      <c r="E34676" s="120"/>
      <c r="M34676" s="120"/>
      <c r="N34676" s="120"/>
      <c r="U34676" s="121"/>
      <c r="V34676" s="122"/>
      <c r="W34676" s="123"/>
      <c r="AC34676" s="123"/>
    </row>
    <row r="34677" spans="5:29" s="2" customFormat="1">
      <c r="E34677" s="120"/>
      <c r="M34677" s="120"/>
      <c r="N34677" s="120"/>
      <c r="U34677" s="121"/>
      <c r="V34677" s="122"/>
      <c r="W34677" s="123"/>
      <c r="AC34677" s="123"/>
    </row>
    <row r="34678" spans="5:29" s="2" customFormat="1">
      <c r="E34678" s="120"/>
      <c r="M34678" s="120"/>
      <c r="N34678" s="120"/>
      <c r="U34678" s="121"/>
      <c r="V34678" s="122"/>
      <c r="W34678" s="123"/>
      <c r="AC34678" s="123"/>
    </row>
    <row r="34679" spans="5:29" s="2" customFormat="1">
      <c r="E34679" s="120"/>
      <c r="M34679" s="120"/>
      <c r="N34679" s="120"/>
      <c r="U34679" s="121"/>
      <c r="V34679" s="122"/>
      <c r="W34679" s="123"/>
      <c r="AC34679" s="123"/>
    </row>
    <row r="34680" spans="5:29" s="2" customFormat="1">
      <c r="E34680" s="120"/>
      <c r="M34680" s="120"/>
      <c r="N34680" s="120"/>
      <c r="U34680" s="121"/>
      <c r="V34680" s="122"/>
      <c r="W34680" s="123"/>
      <c r="AC34680" s="123"/>
    </row>
    <row r="34681" spans="5:29" s="2" customFormat="1">
      <c r="E34681" s="120"/>
      <c r="M34681" s="120"/>
      <c r="N34681" s="120"/>
      <c r="U34681" s="121"/>
      <c r="V34681" s="122"/>
      <c r="W34681" s="123"/>
      <c r="AC34681" s="123"/>
    </row>
    <row r="34682" spans="5:29" s="2" customFormat="1">
      <c r="E34682" s="120"/>
      <c r="M34682" s="120"/>
      <c r="N34682" s="120"/>
      <c r="U34682" s="121"/>
      <c r="V34682" s="122"/>
      <c r="W34682" s="123"/>
      <c r="AC34682" s="123"/>
    </row>
    <row r="34683" spans="5:29" s="2" customFormat="1">
      <c r="E34683" s="120"/>
      <c r="M34683" s="120"/>
      <c r="N34683" s="120"/>
      <c r="U34683" s="121"/>
      <c r="V34683" s="122"/>
      <c r="W34683" s="123"/>
      <c r="AC34683" s="123"/>
    </row>
    <row r="34684" spans="5:29" s="2" customFormat="1">
      <c r="E34684" s="120"/>
      <c r="M34684" s="120"/>
      <c r="N34684" s="120"/>
      <c r="U34684" s="121"/>
      <c r="V34684" s="122"/>
      <c r="W34684" s="123"/>
      <c r="AC34684" s="123"/>
    </row>
    <row r="34685" spans="5:29" s="2" customFormat="1">
      <c r="E34685" s="120"/>
      <c r="M34685" s="120"/>
      <c r="N34685" s="120"/>
      <c r="U34685" s="121"/>
      <c r="V34685" s="122"/>
      <c r="W34685" s="123"/>
      <c r="AC34685" s="123"/>
    </row>
    <row r="34686" spans="5:29" s="2" customFormat="1">
      <c r="E34686" s="120"/>
      <c r="M34686" s="120"/>
      <c r="N34686" s="120"/>
      <c r="U34686" s="121"/>
      <c r="V34686" s="122"/>
      <c r="W34686" s="123"/>
      <c r="AC34686" s="123"/>
    </row>
    <row r="34687" spans="5:29" s="2" customFormat="1">
      <c r="E34687" s="120"/>
      <c r="M34687" s="120"/>
      <c r="N34687" s="120"/>
      <c r="U34687" s="121"/>
      <c r="V34687" s="122"/>
      <c r="W34687" s="123"/>
      <c r="AC34687" s="123"/>
    </row>
    <row r="34688" spans="5:29" s="2" customFormat="1">
      <c r="E34688" s="120"/>
      <c r="M34688" s="120"/>
      <c r="N34688" s="120"/>
      <c r="U34688" s="121"/>
      <c r="V34688" s="122"/>
      <c r="W34688" s="123"/>
      <c r="AC34688" s="123"/>
    </row>
    <row r="34689" spans="5:29" s="2" customFormat="1">
      <c r="E34689" s="120"/>
      <c r="M34689" s="120"/>
      <c r="N34689" s="120"/>
      <c r="U34689" s="121"/>
      <c r="V34689" s="122"/>
      <c r="W34689" s="123"/>
      <c r="AC34689" s="123"/>
    </row>
    <row r="34690" spans="5:29" s="2" customFormat="1">
      <c r="E34690" s="120"/>
      <c r="M34690" s="120"/>
      <c r="N34690" s="120"/>
      <c r="U34690" s="121"/>
      <c r="V34690" s="122"/>
      <c r="W34690" s="123"/>
      <c r="AC34690" s="123"/>
    </row>
    <row r="34691" spans="5:29" s="2" customFormat="1">
      <c r="E34691" s="120"/>
      <c r="M34691" s="120"/>
      <c r="N34691" s="120"/>
      <c r="U34691" s="121"/>
      <c r="V34691" s="122"/>
      <c r="W34691" s="123"/>
      <c r="AC34691" s="123"/>
    </row>
    <row r="34692" spans="5:29" s="2" customFormat="1">
      <c r="E34692" s="120"/>
      <c r="M34692" s="120"/>
      <c r="N34692" s="120"/>
      <c r="U34692" s="121"/>
      <c r="V34692" s="122"/>
      <c r="W34692" s="123"/>
      <c r="AC34692" s="123"/>
    </row>
    <row r="34693" spans="5:29" s="2" customFormat="1">
      <c r="E34693" s="120"/>
      <c r="M34693" s="120"/>
      <c r="N34693" s="120"/>
      <c r="U34693" s="121"/>
      <c r="V34693" s="122"/>
      <c r="W34693" s="123"/>
      <c r="AC34693" s="123"/>
    </row>
    <row r="34694" spans="5:29" s="2" customFormat="1">
      <c r="E34694" s="120"/>
      <c r="M34694" s="120"/>
      <c r="N34694" s="120"/>
      <c r="U34694" s="121"/>
      <c r="V34694" s="122"/>
      <c r="W34694" s="123"/>
      <c r="AC34694" s="123"/>
    </row>
    <row r="34695" spans="5:29" s="2" customFormat="1">
      <c r="E34695" s="120"/>
      <c r="M34695" s="120"/>
      <c r="N34695" s="120"/>
      <c r="U34695" s="121"/>
      <c r="V34695" s="122"/>
      <c r="W34695" s="123"/>
      <c r="AC34695" s="123"/>
    </row>
    <row r="34696" spans="5:29" s="2" customFormat="1">
      <c r="E34696" s="120"/>
      <c r="M34696" s="120"/>
      <c r="N34696" s="120"/>
      <c r="U34696" s="121"/>
      <c r="V34696" s="122"/>
      <c r="W34696" s="123"/>
      <c r="AC34696" s="123"/>
    </row>
    <row r="34697" spans="5:29" s="2" customFormat="1">
      <c r="E34697" s="120"/>
      <c r="M34697" s="120"/>
      <c r="N34697" s="120"/>
      <c r="U34697" s="121"/>
      <c r="V34697" s="122"/>
      <c r="W34697" s="123"/>
      <c r="AC34697" s="123"/>
    </row>
    <row r="34698" spans="5:29" s="2" customFormat="1">
      <c r="E34698" s="120"/>
      <c r="M34698" s="120"/>
      <c r="N34698" s="120"/>
      <c r="U34698" s="121"/>
      <c r="V34698" s="122"/>
      <c r="W34698" s="123"/>
      <c r="AC34698" s="123"/>
    </row>
    <row r="34699" spans="5:29" s="2" customFormat="1">
      <c r="E34699" s="120"/>
      <c r="M34699" s="120"/>
      <c r="N34699" s="120"/>
      <c r="U34699" s="121"/>
      <c r="V34699" s="122"/>
      <c r="W34699" s="123"/>
      <c r="AC34699" s="123"/>
    </row>
    <row r="34700" spans="5:29" s="2" customFormat="1">
      <c r="E34700" s="120"/>
      <c r="M34700" s="120"/>
      <c r="N34700" s="120"/>
      <c r="U34700" s="121"/>
      <c r="V34700" s="122"/>
      <c r="W34700" s="123"/>
      <c r="AC34700" s="123"/>
    </row>
    <row r="34701" spans="5:29" s="2" customFormat="1">
      <c r="E34701" s="120"/>
      <c r="M34701" s="120"/>
      <c r="N34701" s="120"/>
      <c r="U34701" s="121"/>
      <c r="V34701" s="122"/>
      <c r="W34701" s="123"/>
      <c r="AC34701" s="123"/>
    </row>
    <row r="34702" spans="5:29" s="2" customFormat="1">
      <c r="E34702" s="120"/>
      <c r="M34702" s="120"/>
      <c r="N34702" s="120"/>
      <c r="U34702" s="121"/>
      <c r="V34702" s="122"/>
      <c r="W34702" s="123"/>
      <c r="AC34702" s="123"/>
    </row>
    <row r="34703" spans="5:29" s="2" customFormat="1">
      <c r="E34703" s="120"/>
      <c r="M34703" s="120"/>
      <c r="N34703" s="120"/>
      <c r="U34703" s="121"/>
      <c r="V34703" s="122"/>
      <c r="W34703" s="123"/>
      <c r="AC34703" s="123"/>
    </row>
    <row r="34704" spans="5:29" s="2" customFormat="1">
      <c r="E34704" s="120"/>
      <c r="M34704" s="120"/>
      <c r="N34704" s="120"/>
      <c r="U34704" s="121"/>
      <c r="V34704" s="122"/>
      <c r="W34704" s="123"/>
      <c r="AC34704" s="123"/>
    </row>
    <row r="34705" spans="5:29" s="2" customFormat="1">
      <c r="E34705" s="120"/>
      <c r="M34705" s="120"/>
      <c r="N34705" s="120"/>
      <c r="U34705" s="121"/>
      <c r="V34705" s="122"/>
      <c r="W34705" s="123"/>
      <c r="AC34705" s="123"/>
    </row>
    <row r="34706" spans="5:29" s="2" customFormat="1">
      <c r="E34706" s="120"/>
      <c r="M34706" s="120"/>
      <c r="N34706" s="120"/>
      <c r="U34706" s="121"/>
      <c r="V34706" s="122"/>
      <c r="W34706" s="123"/>
      <c r="AC34706" s="123"/>
    </row>
    <row r="34707" spans="5:29" s="2" customFormat="1">
      <c r="E34707" s="120"/>
      <c r="M34707" s="120"/>
      <c r="N34707" s="120"/>
      <c r="U34707" s="121"/>
      <c r="V34707" s="122"/>
      <c r="W34707" s="123"/>
      <c r="AC34707" s="123"/>
    </row>
    <row r="34708" spans="5:29" s="2" customFormat="1">
      <c r="E34708" s="120"/>
      <c r="M34708" s="120"/>
      <c r="N34708" s="120"/>
      <c r="U34708" s="121"/>
      <c r="V34708" s="122"/>
      <c r="W34708" s="123"/>
      <c r="AC34708" s="123"/>
    </row>
    <row r="34709" spans="5:29" s="2" customFormat="1">
      <c r="E34709" s="120"/>
      <c r="M34709" s="120"/>
      <c r="N34709" s="120"/>
      <c r="U34709" s="121"/>
      <c r="V34709" s="122"/>
      <c r="W34709" s="123"/>
      <c r="AC34709" s="123"/>
    </row>
    <row r="34710" spans="5:29" s="2" customFormat="1">
      <c r="E34710" s="120"/>
      <c r="M34710" s="120"/>
      <c r="N34710" s="120"/>
      <c r="U34710" s="121"/>
      <c r="V34710" s="122"/>
      <c r="W34710" s="123"/>
      <c r="AC34710" s="123"/>
    </row>
    <row r="34711" spans="5:29" s="2" customFormat="1">
      <c r="E34711" s="120"/>
      <c r="M34711" s="120"/>
      <c r="N34711" s="120"/>
      <c r="U34711" s="121"/>
      <c r="V34711" s="122"/>
      <c r="W34711" s="123"/>
      <c r="AC34711" s="123"/>
    </row>
    <row r="34712" spans="5:29" s="2" customFormat="1">
      <c r="E34712" s="120"/>
      <c r="M34712" s="120"/>
      <c r="N34712" s="120"/>
      <c r="U34712" s="121"/>
      <c r="V34712" s="122"/>
      <c r="W34712" s="123"/>
      <c r="AC34712" s="123"/>
    </row>
    <row r="34713" spans="5:29" s="2" customFormat="1">
      <c r="E34713" s="120"/>
      <c r="M34713" s="120"/>
      <c r="N34713" s="120"/>
      <c r="U34713" s="121"/>
      <c r="V34713" s="122"/>
      <c r="W34713" s="123"/>
      <c r="AC34713" s="123"/>
    </row>
    <row r="34714" spans="5:29" s="2" customFormat="1">
      <c r="E34714" s="120"/>
      <c r="M34714" s="120"/>
      <c r="N34714" s="120"/>
      <c r="U34714" s="121"/>
      <c r="V34714" s="122"/>
      <c r="W34714" s="123"/>
      <c r="AC34714" s="123"/>
    </row>
    <row r="34715" spans="5:29" s="2" customFormat="1">
      <c r="E34715" s="120"/>
      <c r="M34715" s="120"/>
      <c r="N34715" s="120"/>
      <c r="U34715" s="121"/>
      <c r="V34715" s="122"/>
      <c r="W34715" s="123"/>
      <c r="AC34715" s="123"/>
    </row>
    <row r="34716" spans="5:29" s="2" customFormat="1">
      <c r="E34716" s="120"/>
      <c r="M34716" s="120"/>
      <c r="N34716" s="120"/>
      <c r="U34716" s="121"/>
      <c r="V34716" s="122"/>
      <c r="W34716" s="123"/>
      <c r="AC34716" s="123"/>
    </row>
    <row r="34717" spans="5:29" s="2" customFormat="1">
      <c r="E34717" s="120"/>
      <c r="M34717" s="120"/>
      <c r="N34717" s="120"/>
      <c r="U34717" s="121"/>
      <c r="V34717" s="122"/>
      <c r="W34717" s="123"/>
      <c r="AC34717" s="123"/>
    </row>
    <row r="34718" spans="5:29" s="2" customFormat="1">
      <c r="E34718" s="120"/>
      <c r="M34718" s="120"/>
      <c r="N34718" s="120"/>
      <c r="U34718" s="121"/>
      <c r="V34718" s="122"/>
      <c r="W34718" s="123"/>
      <c r="AC34718" s="123"/>
    </row>
    <row r="34719" spans="5:29" s="2" customFormat="1">
      <c r="E34719" s="120"/>
      <c r="M34719" s="120"/>
      <c r="N34719" s="120"/>
      <c r="U34719" s="121"/>
      <c r="V34719" s="122"/>
      <c r="W34719" s="123"/>
      <c r="AC34719" s="123"/>
    </row>
    <row r="34720" spans="5:29" s="2" customFormat="1">
      <c r="E34720" s="120"/>
      <c r="M34720" s="120"/>
      <c r="N34720" s="120"/>
      <c r="U34720" s="121"/>
      <c r="V34720" s="122"/>
      <c r="W34720" s="123"/>
      <c r="AC34720" s="123"/>
    </row>
    <row r="34721" spans="5:29" s="2" customFormat="1">
      <c r="E34721" s="120"/>
      <c r="M34721" s="120"/>
      <c r="N34721" s="120"/>
      <c r="U34721" s="121"/>
      <c r="V34721" s="122"/>
      <c r="W34721" s="123"/>
      <c r="AC34721" s="123"/>
    </row>
    <row r="34722" spans="5:29" s="2" customFormat="1">
      <c r="E34722" s="120"/>
      <c r="M34722" s="120"/>
      <c r="N34722" s="120"/>
      <c r="U34722" s="121"/>
      <c r="V34722" s="122"/>
      <c r="W34722" s="123"/>
      <c r="AC34722" s="123"/>
    </row>
    <row r="34723" spans="5:29" s="2" customFormat="1">
      <c r="E34723" s="120"/>
      <c r="M34723" s="120"/>
      <c r="N34723" s="120"/>
      <c r="U34723" s="121"/>
      <c r="V34723" s="122"/>
      <c r="W34723" s="123"/>
      <c r="AC34723" s="123"/>
    </row>
    <row r="34724" spans="5:29" s="2" customFormat="1">
      <c r="E34724" s="120"/>
      <c r="M34724" s="120"/>
      <c r="N34724" s="120"/>
      <c r="U34724" s="121"/>
      <c r="V34724" s="122"/>
      <c r="W34724" s="123"/>
      <c r="AC34724" s="123"/>
    </row>
    <row r="34725" spans="5:29" s="2" customFormat="1">
      <c r="E34725" s="120"/>
      <c r="M34725" s="120"/>
      <c r="N34725" s="120"/>
      <c r="U34725" s="121"/>
      <c r="V34725" s="122"/>
      <c r="W34725" s="123"/>
      <c r="AC34725" s="123"/>
    </row>
    <row r="34726" spans="5:29" s="2" customFormat="1">
      <c r="E34726" s="120"/>
      <c r="M34726" s="120"/>
      <c r="N34726" s="120"/>
      <c r="U34726" s="121"/>
      <c r="V34726" s="122"/>
      <c r="W34726" s="123"/>
      <c r="AC34726" s="123"/>
    </row>
    <row r="34727" spans="5:29" s="2" customFormat="1">
      <c r="E34727" s="120"/>
      <c r="M34727" s="120"/>
      <c r="N34727" s="120"/>
      <c r="U34727" s="121"/>
      <c r="V34727" s="122"/>
      <c r="W34727" s="123"/>
      <c r="AC34727" s="123"/>
    </row>
    <row r="34728" spans="5:29" s="2" customFormat="1">
      <c r="E34728" s="120"/>
      <c r="M34728" s="120"/>
      <c r="N34728" s="120"/>
      <c r="U34728" s="121"/>
      <c r="V34728" s="122"/>
      <c r="W34728" s="123"/>
      <c r="AC34728" s="123"/>
    </row>
    <row r="34729" spans="5:29" s="2" customFormat="1">
      <c r="E34729" s="120"/>
      <c r="M34729" s="120"/>
      <c r="N34729" s="120"/>
      <c r="U34729" s="121"/>
      <c r="V34729" s="122"/>
      <c r="W34729" s="123"/>
      <c r="AC34729" s="123"/>
    </row>
    <row r="34730" spans="5:29" s="2" customFormat="1">
      <c r="E34730" s="120"/>
      <c r="M34730" s="120"/>
      <c r="N34730" s="120"/>
      <c r="U34730" s="121"/>
      <c r="V34730" s="122"/>
      <c r="W34730" s="123"/>
      <c r="AC34730" s="123"/>
    </row>
    <row r="34731" spans="5:29" s="2" customFormat="1">
      <c r="E34731" s="120"/>
      <c r="M34731" s="120"/>
      <c r="N34731" s="120"/>
      <c r="U34731" s="121"/>
      <c r="V34731" s="122"/>
      <c r="W34731" s="123"/>
      <c r="AC34731" s="123"/>
    </row>
    <row r="34732" spans="5:29" s="2" customFormat="1">
      <c r="E34732" s="120"/>
      <c r="M34732" s="120"/>
      <c r="N34732" s="120"/>
      <c r="U34732" s="121"/>
      <c r="V34732" s="122"/>
      <c r="W34732" s="123"/>
      <c r="AC34732" s="123"/>
    </row>
    <row r="34733" spans="5:29" s="2" customFormat="1">
      <c r="E34733" s="120"/>
      <c r="M34733" s="120"/>
      <c r="N34733" s="120"/>
      <c r="U34733" s="121"/>
      <c r="V34733" s="122"/>
      <c r="W34733" s="123"/>
      <c r="AC34733" s="123"/>
    </row>
    <row r="34734" spans="5:29" s="2" customFormat="1">
      <c r="E34734" s="120"/>
      <c r="M34734" s="120"/>
      <c r="N34734" s="120"/>
      <c r="U34734" s="121"/>
      <c r="V34734" s="122"/>
      <c r="W34734" s="123"/>
      <c r="AC34734" s="123"/>
    </row>
    <row r="34735" spans="5:29" s="2" customFormat="1">
      <c r="E34735" s="120"/>
      <c r="M34735" s="120"/>
      <c r="N34735" s="120"/>
      <c r="U34735" s="121"/>
      <c r="V34735" s="122"/>
      <c r="W34735" s="123"/>
      <c r="AC34735" s="123"/>
    </row>
    <row r="34736" spans="5:29" s="2" customFormat="1">
      <c r="E34736" s="120"/>
      <c r="M34736" s="120"/>
      <c r="N34736" s="120"/>
      <c r="U34736" s="121"/>
      <c r="V34736" s="122"/>
      <c r="W34736" s="123"/>
      <c r="AC34736" s="123"/>
    </row>
    <row r="34737" spans="5:29" s="2" customFormat="1">
      <c r="E34737" s="120"/>
      <c r="M34737" s="120"/>
      <c r="N34737" s="120"/>
      <c r="U34737" s="121"/>
      <c r="V34737" s="122"/>
      <c r="W34737" s="123"/>
      <c r="AC34737" s="123"/>
    </row>
    <row r="34738" spans="5:29" s="2" customFormat="1">
      <c r="E34738" s="120"/>
      <c r="M34738" s="120"/>
      <c r="N34738" s="120"/>
      <c r="U34738" s="121"/>
      <c r="V34738" s="122"/>
      <c r="W34738" s="123"/>
      <c r="AC34738" s="123"/>
    </row>
    <row r="34739" spans="5:29" s="2" customFormat="1">
      <c r="E34739" s="120"/>
      <c r="M34739" s="120"/>
      <c r="N34739" s="120"/>
      <c r="U34739" s="121"/>
      <c r="V34739" s="122"/>
      <c r="W34739" s="123"/>
      <c r="AC34739" s="123"/>
    </row>
    <row r="34740" spans="5:29" s="2" customFormat="1">
      <c r="E34740" s="120"/>
      <c r="M34740" s="120"/>
      <c r="N34740" s="120"/>
      <c r="U34740" s="121"/>
      <c r="V34740" s="122"/>
      <c r="W34740" s="123"/>
      <c r="AC34740" s="123"/>
    </row>
    <row r="34741" spans="5:29" s="2" customFormat="1">
      <c r="E34741" s="120"/>
      <c r="M34741" s="120"/>
      <c r="N34741" s="120"/>
      <c r="U34741" s="121"/>
      <c r="V34741" s="122"/>
      <c r="W34741" s="123"/>
      <c r="AC34741" s="123"/>
    </row>
    <row r="34742" spans="5:29" s="2" customFormat="1">
      <c r="E34742" s="120"/>
      <c r="M34742" s="120"/>
      <c r="N34742" s="120"/>
      <c r="U34742" s="121"/>
      <c r="V34742" s="122"/>
      <c r="W34742" s="123"/>
      <c r="AC34742" s="123"/>
    </row>
    <row r="34743" spans="5:29" s="2" customFormat="1">
      <c r="E34743" s="120"/>
      <c r="M34743" s="120"/>
      <c r="N34743" s="120"/>
      <c r="U34743" s="121"/>
      <c r="V34743" s="122"/>
      <c r="W34743" s="123"/>
      <c r="AC34743" s="123"/>
    </row>
    <row r="34744" spans="5:29" s="2" customFormat="1">
      <c r="E34744" s="120"/>
      <c r="M34744" s="120"/>
      <c r="N34744" s="120"/>
      <c r="U34744" s="121"/>
      <c r="V34744" s="122"/>
      <c r="W34744" s="123"/>
      <c r="AC34744" s="123"/>
    </row>
    <row r="34745" spans="5:29" s="2" customFormat="1">
      <c r="E34745" s="120"/>
      <c r="M34745" s="120"/>
      <c r="N34745" s="120"/>
      <c r="U34745" s="121"/>
      <c r="V34745" s="122"/>
      <c r="W34745" s="123"/>
      <c r="AC34745" s="123"/>
    </row>
    <row r="34746" spans="5:29" s="2" customFormat="1">
      <c r="E34746" s="120"/>
      <c r="M34746" s="120"/>
      <c r="N34746" s="120"/>
      <c r="U34746" s="121"/>
      <c r="V34746" s="122"/>
      <c r="W34746" s="123"/>
      <c r="AC34746" s="123"/>
    </row>
    <row r="34747" spans="5:29" s="2" customFormat="1">
      <c r="E34747" s="120"/>
      <c r="M34747" s="120"/>
      <c r="N34747" s="120"/>
      <c r="U34747" s="121"/>
      <c r="V34747" s="122"/>
      <c r="W34747" s="123"/>
      <c r="AC34747" s="123"/>
    </row>
    <row r="34748" spans="5:29" s="2" customFormat="1">
      <c r="E34748" s="120"/>
      <c r="M34748" s="120"/>
      <c r="N34748" s="120"/>
      <c r="U34748" s="121"/>
      <c r="V34748" s="122"/>
      <c r="W34748" s="123"/>
      <c r="AC34748" s="123"/>
    </row>
    <row r="34749" spans="5:29" s="2" customFormat="1">
      <c r="E34749" s="120"/>
      <c r="M34749" s="120"/>
      <c r="N34749" s="120"/>
      <c r="U34749" s="121"/>
      <c r="V34749" s="122"/>
      <c r="W34749" s="123"/>
      <c r="AC34749" s="123"/>
    </row>
    <row r="34750" spans="5:29" s="2" customFormat="1">
      <c r="E34750" s="120"/>
      <c r="M34750" s="120"/>
      <c r="N34750" s="120"/>
      <c r="U34750" s="121"/>
      <c r="V34750" s="122"/>
      <c r="W34750" s="123"/>
      <c r="AC34750" s="123"/>
    </row>
    <row r="34751" spans="5:29" s="2" customFormat="1">
      <c r="E34751" s="120"/>
      <c r="M34751" s="120"/>
      <c r="N34751" s="120"/>
      <c r="U34751" s="121"/>
      <c r="V34751" s="122"/>
      <c r="W34751" s="123"/>
      <c r="AC34751" s="123"/>
    </row>
    <row r="34752" spans="5:29" s="2" customFormat="1">
      <c r="E34752" s="120"/>
      <c r="M34752" s="120"/>
      <c r="N34752" s="120"/>
      <c r="U34752" s="121"/>
      <c r="V34752" s="122"/>
      <c r="W34752" s="123"/>
      <c r="AC34752" s="123"/>
    </row>
    <row r="34753" spans="5:29" s="2" customFormat="1">
      <c r="E34753" s="120"/>
      <c r="M34753" s="120"/>
      <c r="N34753" s="120"/>
      <c r="U34753" s="121"/>
      <c r="V34753" s="122"/>
      <c r="W34753" s="123"/>
      <c r="AC34753" s="123"/>
    </row>
    <row r="34754" spans="5:29" s="2" customFormat="1">
      <c r="E34754" s="120"/>
      <c r="M34754" s="120"/>
      <c r="N34754" s="120"/>
      <c r="U34754" s="121"/>
      <c r="V34754" s="122"/>
      <c r="W34754" s="123"/>
      <c r="AC34754" s="123"/>
    </row>
    <row r="34755" spans="5:29" s="2" customFormat="1">
      <c r="E34755" s="120"/>
      <c r="M34755" s="120"/>
      <c r="N34755" s="120"/>
      <c r="U34755" s="121"/>
      <c r="V34755" s="122"/>
      <c r="W34755" s="123"/>
      <c r="AC34755" s="123"/>
    </row>
    <row r="34756" spans="5:29" s="2" customFormat="1">
      <c r="E34756" s="120"/>
      <c r="M34756" s="120"/>
      <c r="N34756" s="120"/>
      <c r="U34756" s="121"/>
      <c r="V34756" s="122"/>
      <c r="W34756" s="123"/>
      <c r="AC34756" s="123"/>
    </row>
    <row r="34757" spans="5:29" s="2" customFormat="1">
      <c r="E34757" s="120"/>
      <c r="M34757" s="120"/>
      <c r="N34757" s="120"/>
      <c r="U34757" s="121"/>
      <c r="V34757" s="122"/>
      <c r="W34757" s="123"/>
      <c r="AC34757" s="123"/>
    </row>
    <row r="34758" spans="5:29" s="2" customFormat="1">
      <c r="E34758" s="120"/>
      <c r="M34758" s="120"/>
      <c r="N34758" s="120"/>
      <c r="U34758" s="121"/>
      <c r="V34758" s="122"/>
      <c r="W34758" s="123"/>
      <c r="AC34758" s="123"/>
    </row>
    <row r="34759" spans="5:29" s="2" customFormat="1">
      <c r="E34759" s="120"/>
      <c r="M34759" s="120"/>
      <c r="N34759" s="120"/>
      <c r="U34759" s="121"/>
      <c r="V34759" s="122"/>
      <c r="W34759" s="123"/>
      <c r="AC34759" s="123"/>
    </row>
    <row r="34760" spans="5:29" s="2" customFormat="1">
      <c r="E34760" s="120"/>
      <c r="M34760" s="120"/>
      <c r="N34760" s="120"/>
      <c r="U34760" s="121"/>
      <c r="V34760" s="122"/>
      <c r="W34760" s="123"/>
      <c r="AC34760" s="123"/>
    </row>
    <row r="34761" spans="5:29" s="2" customFormat="1">
      <c r="E34761" s="120"/>
      <c r="M34761" s="120"/>
      <c r="N34761" s="120"/>
      <c r="U34761" s="121"/>
      <c r="V34761" s="122"/>
      <c r="W34761" s="123"/>
      <c r="AC34761" s="123"/>
    </row>
    <row r="34762" spans="5:29" s="2" customFormat="1">
      <c r="E34762" s="120"/>
      <c r="M34762" s="120"/>
      <c r="N34762" s="120"/>
      <c r="U34762" s="121"/>
      <c r="V34762" s="122"/>
      <c r="W34762" s="123"/>
      <c r="AC34762" s="123"/>
    </row>
    <row r="34763" spans="5:29" s="2" customFormat="1">
      <c r="E34763" s="120"/>
      <c r="M34763" s="120"/>
      <c r="N34763" s="120"/>
      <c r="U34763" s="121"/>
      <c r="V34763" s="122"/>
      <c r="W34763" s="123"/>
      <c r="AC34763" s="123"/>
    </row>
    <row r="34764" spans="5:29" s="2" customFormat="1">
      <c r="E34764" s="120"/>
      <c r="M34764" s="120"/>
      <c r="N34764" s="120"/>
      <c r="U34764" s="121"/>
      <c r="V34764" s="122"/>
      <c r="W34764" s="123"/>
      <c r="AC34764" s="123"/>
    </row>
    <row r="34765" spans="5:29" s="2" customFormat="1">
      <c r="E34765" s="120"/>
      <c r="M34765" s="120"/>
      <c r="N34765" s="120"/>
      <c r="U34765" s="121"/>
      <c r="V34765" s="122"/>
      <c r="W34765" s="123"/>
      <c r="AC34765" s="123"/>
    </row>
    <row r="34766" spans="5:29" s="2" customFormat="1">
      <c r="E34766" s="120"/>
      <c r="M34766" s="120"/>
      <c r="N34766" s="120"/>
      <c r="U34766" s="121"/>
      <c r="V34766" s="122"/>
      <c r="W34766" s="123"/>
      <c r="AC34766" s="123"/>
    </row>
    <row r="34767" spans="5:29" s="2" customFormat="1">
      <c r="E34767" s="120"/>
      <c r="M34767" s="120"/>
      <c r="N34767" s="120"/>
      <c r="U34767" s="121"/>
      <c r="V34767" s="122"/>
      <c r="W34767" s="123"/>
      <c r="AC34767" s="123"/>
    </row>
    <row r="34768" spans="5:29" s="2" customFormat="1">
      <c r="E34768" s="120"/>
      <c r="M34768" s="120"/>
      <c r="N34768" s="120"/>
      <c r="U34768" s="121"/>
      <c r="V34768" s="122"/>
      <c r="W34768" s="123"/>
      <c r="AC34768" s="123"/>
    </row>
    <row r="34769" spans="5:29" s="2" customFormat="1">
      <c r="E34769" s="120"/>
      <c r="M34769" s="120"/>
      <c r="N34769" s="120"/>
      <c r="U34769" s="121"/>
      <c r="V34769" s="122"/>
      <c r="W34769" s="123"/>
      <c r="AC34769" s="123"/>
    </row>
    <row r="34770" spans="5:29" s="2" customFormat="1">
      <c r="E34770" s="120"/>
      <c r="M34770" s="120"/>
      <c r="N34770" s="120"/>
      <c r="U34770" s="121"/>
      <c r="V34770" s="122"/>
      <c r="W34770" s="123"/>
      <c r="AC34770" s="123"/>
    </row>
    <row r="34771" spans="5:29" s="2" customFormat="1">
      <c r="E34771" s="120"/>
      <c r="M34771" s="120"/>
      <c r="N34771" s="120"/>
      <c r="U34771" s="121"/>
      <c r="V34771" s="122"/>
      <c r="W34771" s="123"/>
      <c r="AC34771" s="123"/>
    </row>
    <row r="34772" spans="5:29" s="2" customFormat="1">
      <c r="E34772" s="120"/>
      <c r="M34772" s="120"/>
      <c r="N34772" s="120"/>
      <c r="U34772" s="121"/>
      <c r="V34772" s="122"/>
      <c r="W34772" s="123"/>
      <c r="AC34772" s="123"/>
    </row>
    <row r="34773" spans="5:29" s="2" customFormat="1">
      <c r="E34773" s="120"/>
      <c r="M34773" s="120"/>
      <c r="N34773" s="120"/>
      <c r="U34773" s="121"/>
      <c r="V34773" s="122"/>
      <c r="W34773" s="123"/>
      <c r="AC34773" s="123"/>
    </row>
    <row r="34774" spans="5:29" s="2" customFormat="1">
      <c r="E34774" s="120"/>
      <c r="M34774" s="120"/>
      <c r="N34774" s="120"/>
      <c r="U34774" s="121"/>
      <c r="V34774" s="122"/>
      <c r="W34774" s="123"/>
      <c r="AC34774" s="123"/>
    </row>
    <row r="34775" spans="5:29" s="2" customFormat="1">
      <c r="E34775" s="120"/>
      <c r="M34775" s="120"/>
      <c r="N34775" s="120"/>
      <c r="U34775" s="121"/>
      <c r="V34775" s="122"/>
      <c r="W34775" s="123"/>
      <c r="AC34775" s="123"/>
    </row>
    <row r="34776" spans="5:29" s="2" customFormat="1">
      <c r="E34776" s="120"/>
      <c r="M34776" s="120"/>
      <c r="N34776" s="120"/>
      <c r="U34776" s="121"/>
      <c r="V34776" s="122"/>
      <c r="W34776" s="123"/>
      <c r="AC34776" s="123"/>
    </row>
    <row r="34777" spans="5:29" s="2" customFormat="1">
      <c r="E34777" s="120"/>
      <c r="M34777" s="120"/>
      <c r="N34777" s="120"/>
      <c r="U34777" s="121"/>
      <c r="V34777" s="122"/>
      <c r="W34777" s="123"/>
      <c r="AC34777" s="123"/>
    </row>
    <row r="34778" spans="5:29" s="2" customFormat="1">
      <c r="E34778" s="120"/>
      <c r="M34778" s="120"/>
      <c r="N34778" s="120"/>
      <c r="U34778" s="121"/>
      <c r="V34778" s="122"/>
      <c r="W34778" s="123"/>
      <c r="AC34778" s="123"/>
    </row>
    <row r="34779" spans="5:29" s="2" customFormat="1">
      <c r="E34779" s="120"/>
      <c r="M34779" s="120"/>
      <c r="N34779" s="120"/>
      <c r="U34779" s="121"/>
      <c r="V34779" s="122"/>
      <c r="W34779" s="123"/>
      <c r="AC34779" s="123"/>
    </row>
    <row r="34780" spans="5:29" s="2" customFormat="1">
      <c r="E34780" s="120"/>
      <c r="M34780" s="120"/>
      <c r="N34780" s="120"/>
      <c r="U34780" s="121"/>
      <c r="V34780" s="122"/>
      <c r="W34780" s="123"/>
      <c r="AC34780" s="123"/>
    </row>
    <row r="34781" spans="5:29" s="2" customFormat="1">
      <c r="E34781" s="120"/>
      <c r="M34781" s="120"/>
      <c r="N34781" s="120"/>
      <c r="U34781" s="121"/>
      <c r="V34781" s="122"/>
      <c r="W34781" s="123"/>
      <c r="AC34781" s="123"/>
    </row>
    <row r="34782" spans="5:29" s="2" customFormat="1">
      <c r="E34782" s="120"/>
      <c r="M34782" s="120"/>
      <c r="N34782" s="120"/>
      <c r="U34782" s="121"/>
      <c r="V34782" s="122"/>
      <c r="W34782" s="123"/>
      <c r="AC34782" s="123"/>
    </row>
    <row r="34783" spans="5:29" s="2" customFormat="1">
      <c r="E34783" s="120"/>
      <c r="M34783" s="120"/>
      <c r="N34783" s="120"/>
      <c r="U34783" s="121"/>
      <c r="V34783" s="122"/>
      <c r="W34783" s="123"/>
      <c r="AC34783" s="123"/>
    </row>
    <row r="34784" spans="5:29" s="2" customFormat="1">
      <c r="E34784" s="120"/>
      <c r="M34784" s="120"/>
      <c r="N34784" s="120"/>
      <c r="U34784" s="121"/>
      <c r="V34784" s="122"/>
      <c r="W34784" s="123"/>
      <c r="AC34784" s="123"/>
    </row>
    <row r="34785" spans="5:29" s="2" customFormat="1">
      <c r="E34785" s="120"/>
      <c r="M34785" s="120"/>
      <c r="N34785" s="120"/>
      <c r="U34785" s="121"/>
      <c r="V34785" s="122"/>
      <c r="W34785" s="123"/>
      <c r="AC34785" s="123"/>
    </row>
    <row r="34786" spans="5:29" s="2" customFormat="1">
      <c r="E34786" s="120"/>
      <c r="M34786" s="120"/>
      <c r="N34786" s="120"/>
      <c r="U34786" s="121"/>
      <c r="V34786" s="122"/>
      <c r="W34786" s="123"/>
      <c r="AC34786" s="123"/>
    </row>
    <row r="34787" spans="5:29" s="2" customFormat="1">
      <c r="E34787" s="120"/>
      <c r="M34787" s="120"/>
      <c r="N34787" s="120"/>
      <c r="U34787" s="121"/>
      <c r="V34787" s="122"/>
      <c r="W34787" s="123"/>
      <c r="AC34787" s="123"/>
    </row>
    <row r="34788" spans="5:29" s="2" customFormat="1">
      <c r="E34788" s="120"/>
      <c r="M34788" s="120"/>
      <c r="N34788" s="120"/>
      <c r="U34788" s="121"/>
      <c r="V34788" s="122"/>
      <c r="W34788" s="123"/>
      <c r="AC34788" s="123"/>
    </row>
    <row r="34789" spans="5:29" s="2" customFormat="1">
      <c r="E34789" s="120"/>
      <c r="M34789" s="120"/>
      <c r="N34789" s="120"/>
      <c r="U34789" s="121"/>
      <c r="V34789" s="122"/>
      <c r="W34789" s="123"/>
      <c r="AC34789" s="123"/>
    </row>
    <row r="34790" spans="5:29" s="2" customFormat="1">
      <c r="E34790" s="120"/>
      <c r="M34790" s="120"/>
      <c r="N34790" s="120"/>
      <c r="U34790" s="121"/>
      <c r="V34790" s="122"/>
      <c r="W34790" s="123"/>
      <c r="AC34790" s="123"/>
    </row>
    <row r="34791" spans="5:29" s="2" customFormat="1">
      <c r="E34791" s="120"/>
      <c r="M34791" s="120"/>
      <c r="N34791" s="120"/>
      <c r="U34791" s="121"/>
      <c r="V34791" s="122"/>
      <c r="W34791" s="123"/>
      <c r="AC34791" s="123"/>
    </row>
    <row r="34792" spans="5:29" s="2" customFormat="1">
      <c r="E34792" s="120"/>
      <c r="M34792" s="120"/>
      <c r="N34792" s="120"/>
      <c r="U34792" s="121"/>
      <c r="V34792" s="122"/>
      <c r="W34792" s="123"/>
      <c r="AC34792" s="123"/>
    </row>
    <row r="34793" spans="5:29" s="2" customFormat="1">
      <c r="E34793" s="120"/>
      <c r="M34793" s="120"/>
      <c r="N34793" s="120"/>
      <c r="U34793" s="121"/>
      <c r="V34793" s="122"/>
      <c r="W34793" s="123"/>
      <c r="AC34793" s="123"/>
    </row>
    <row r="34794" spans="5:29" s="2" customFormat="1">
      <c r="E34794" s="120"/>
      <c r="M34794" s="120"/>
      <c r="N34794" s="120"/>
      <c r="U34794" s="121"/>
      <c r="V34794" s="122"/>
      <c r="W34794" s="123"/>
      <c r="AC34794" s="123"/>
    </row>
    <row r="34795" spans="5:29" s="2" customFormat="1">
      <c r="E34795" s="120"/>
      <c r="M34795" s="120"/>
      <c r="N34795" s="120"/>
      <c r="U34795" s="121"/>
      <c r="V34795" s="122"/>
      <c r="W34795" s="123"/>
      <c r="AC34795" s="123"/>
    </row>
    <row r="34796" spans="5:29" s="2" customFormat="1">
      <c r="E34796" s="120"/>
      <c r="M34796" s="120"/>
      <c r="N34796" s="120"/>
      <c r="U34796" s="121"/>
      <c r="V34796" s="122"/>
      <c r="W34796" s="123"/>
      <c r="AC34796" s="123"/>
    </row>
    <row r="34797" spans="5:29" s="2" customFormat="1">
      <c r="E34797" s="120"/>
      <c r="M34797" s="120"/>
      <c r="N34797" s="120"/>
      <c r="U34797" s="121"/>
      <c r="V34797" s="122"/>
      <c r="W34797" s="123"/>
      <c r="AC34797" s="123"/>
    </row>
    <row r="34798" spans="5:29" s="2" customFormat="1">
      <c r="E34798" s="120"/>
      <c r="M34798" s="120"/>
      <c r="N34798" s="120"/>
      <c r="U34798" s="121"/>
      <c r="V34798" s="122"/>
      <c r="W34798" s="123"/>
      <c r="AC34798" s="123"/>
    </row>
    <row r="34799" spans="5:29" s="2" customFormat="1">
      <c r="E34799" s="120"/>
      <c r="M34799" s="120"/>
      <c r="N34799" s="120"/>
      <c r="U34799" s="121"/>
      <c r="V34799" s="122"/>
      <c r="W34799" s="123"/>
      <c r="AC34799" s="123"/>
    </row>
    <row r="34800" spans="5:29" s="2" customFormat="1">
      <c r="E34800" s="120"/>
      <c r="M34800" s="120"/>
      <c r="N34800" s="120"/>
      <c r="U34800" s="121"/>
      <c r="V34800" s="122"/>
      <c r="W34800" s="123"/>
      <c r="AC34800" s="123"/>
    </row>
    <row r="34801" spans="5:29" s="2" customFormat="1">
      <c r="E34801" s="120"/>
      <c r="M34801" s="120"/>
      <c r="N34801" s="120"/>
      <c r="U34801" s="121"/>
      <c r="V34801" s="122"/>
      <c r="W34801" s="123"/>
      <c r="AC34801" s="123"/>
    </row>
    <row r="34802" spans="5:29" s="2" customFormat="1">
      <c r="E34802" s="120"/>
      <c r="M34802" s="120"/>
      <c r="N34802" s="120"/>
      <c r="U34802" s="121"/>
      <c r="V34802" s="122"/>
      <c r="W34802" s="123"/>
      <c r="AC34802" s="123"/>
    </row>
    <row r="34803" spans="5:29" s="2" customFormat="1">
      <c r="E34803" s="120"/>
      <c r="M34803" s="120"/>
      <c r="N34803" s="120"/>
      <c r="U34803" s="121"/>
      <c r="V34803" s="122"/>
      <c r="W34803" s="123"/>
      <c r="AC34803" s="123"/>
    </row>
    <row r="34804" spans="5:29" s="2" customFormat="1">
      <c r="E34804" s="120"/>
      <c r="M34804" s="120"/>
      <c r="N34804" s="120"/>
      <c r="U34804" s="121"/>
      <c r="V34804" s="122"/>
      <c r="W34804" s="123"/>
      <c r="AC34804" s="123"/>
    </row>
    <row r="34805" spans="5:29" s="2" customFormat="1">
      <c r="E34805" s="120"/>
      <c r="M34805" s="120"/>
      <c r="N34805" s="120"/>
      <c r="U34805" s="121"/>
      <c r="V34805" s="122"/>
      <c r="W34805" s="123"/>
      <c r="AC34805" s="123"/>
    </row>
    <row r="34806" spans="5:29" s="2" customFormat="1">
      <c r="E34806" s="120"/>
      <c r="M34806" s="120"/>
      <c r="N34806" s="120"/>
      <c r="U34806" s="121"/>
      <c r="V34806" s="122"/>
      <c r="W34806" s="123"/>
      <c r="AC34806" s="123"/>
    </row>
    <row r="34807" spans="5:29" s="2" customFormat="1">
      <c r="E34807" s="120"/>
      <c r="M34807" s="120"/>
      <c r="N34807" s="120"/>
      <c r="U34807" s="121"/>
      <c r="V34807" s="122"/>
      <c r="W34807" s="123"/>
      <c r="AC34807" s="123"/>
    </row>
    <row r="34808" spans="5:29" s="2" customFormat="1">
      <c r="E34808" s="120"/>
      <c r="M34808" s="120"/>
      <c r="N34808" s="120"/>
      <c r="U34808" s="121"/>
      <c r="V34808" s="122"/>
      <c r="W34808" s="123"/>
      <c r="AC34808" s="123"/>
    </row>
    <row r="34809" spans="5:29" s="2" customFormat="1">
      <c r="E34809" s="120"/>
      <c r="M34809" s="120"/>
      <c r="N34809" s="120"/>
      <c r="U34809" s="121"/>
      <c r="V34809" s="122"/>
      <c r="W34809" s="123"/>
      <c r="AC34809" s="123"/>
    </row>
    <row r="34810" spans="5:29" s="2" customFormat="1">
      <c r="E34810" s="120"/>
      <c r="M34810" s="120"/>
      <c r="N34810" s="120"/>
      <c r="U34810" s="121"/>
      <c r="V34810" s="122"/>
      <c r="W34810" s="123"/>
      <c r="AC34810" s="123"/>
    </row>
    <row r="34811" spans="5:29" s="2" customFormat="1">
      <c r="E34811" s="120"/>
      <c r="M34811" s="120"/>
      <c r="N34811" s="120"/>
      <c r="U34811" s="121"/>
      <c r="V34811" s="122"/>
      <c r="W34811" s="123"/>
      <c r="AC34811" s="123"/>
    </row>
    <row r="34812" spans="5:29" s="2" customFormat="1">
      <c r="E34812" s="120"/>
      <c r="M34812" s="120"/>
      <c r="N34812" s="120"/>
      <c r="U34812" s="121"/>
      <c r="V34812" s="122"/>
      <c r="W34812" s="123"/>
      <c r="AC34812" s="123"/>
    </row>
    <row r="34813" spans="5:29" s="2" customFormat="1">
      <c r="E34813" s="120"/>
      <c r="M34813" s="120"/>
      <c r="N34813" s="120"/>
      <c r="U34813" s="121"/>
      <c r="V34813" s="122"/>
      <c r="W34813" s="123"/>
      <c r="AC34813" s="123"/>
    </row>
    <row r="34814" spans="5:29" s="2" customFormat="1">
      <c r="E34814" s="120"/>
      <c r="M34814" s="120"/>
      <c r="N34814" s="120"/>
      <c r="U34814" s="121"/>
      <c r="V34814" s="122"/>
      <c r="W34814" s="123"/>
      <c r="AC34814" s="123"/>
    </row>
    <row r="34815" spans="5:29" s="2" customFormat="1">
      <c r="E34815" s="120"/>
      <c r="M34815" s="120"/>
      <c r="N34815" s="120"/>
      <c r="U34815" s="121"/>
      <c r="V34815" s="122"/>
      <c r="W34815" s="123"/>
      <c r="AC34815" s="123"/>
    </row>
    <row r="34816" spans="5:29" s="2" customFormat="1">
      <c r="E34816" s="120"/>
      <c r="M34816" s="120"/>
      <c r="N34816" s="120"/>
      <c r="U34816" s="121"/>
      <c r="V34816" s="122"/>
      <c r="W34816" s="123"/>
      <c r="AC34816" s="123"/>
    </row>
    <row r="34817" spans="5:29" s="2" customFormat="1">
      <c r="E34817" s="120"/>
      <c r="M34817" s="120"/>
      <c r="N34817" s="120"/>
      <c r="U34817" s="121"/>
      <c r="V34817" s="122"/>
      <c r="W34817" s="123"/>
      <c r="AC34817" s="123"/>
    </row>
    <row r="34818" spans="5:29" s="2" customFormat="1">
      <c r="E34818" s="120"/>
      <c r="M34818" s="120"/>
      <c r="N34818" s="120"/>
      <c r="U34818" s="121"/>
      <c r="V34818" s="122"/>
      <c r="W34818" s="123"/>
      <c r="AC34818" s="123"/>
    </row>
    <row r="34819" spans="5:29" s="2" customFormat="1">
      <c r="E34819" s="120"/>
      <c r="M34819" s="120"/>
      <c r="N34819" s="120"/>
      <c r="U34819" s="121"/>
      <c r="V34819" s="122"/>
      <c r="W34819" s="123"/>
      <c r="AC34819" s="123"/>
    </row>
    <row r="34820" spans="5:29" s="2" customFormat="1">
      <c r="E34820" s="120"/>
      <c r="M34820" s="120"/>
      <c r="N34820" s="120"/>
      <c r="U34820" s="121"/>
      <c r="V34820" s="122"/>
      <c r="W34820" s="123"/>
      <c r="AC34820" s="123"/>
    </row>
    <row r="34821" spans="5:29" s="2" customFormat="1">
      <c r="E34821" s="120"/>
      <c r="M34821" s="120"/>
      <c r="N34821" s="120"/>
      <c r="U34821" s="121"/>
      <c r="V34821" s="122"/>
      <c r="W34821" s="123"/>
      <c r="AC34821" s="123"/>
    </row>
    <row r="34822" spans="5:29" s="2" customFormat="1">
      <c r="E34822" s="120"/>
      <c r="M34822" s="120"/>
      <c r="N34822" s="120"/>
      <c r="U34822" s="121"/>
      <c r="V34822" s="122"/>
      <c r="W34822" s="123"/>
      <c r="AC34822" s="123"/>
    </row>
    <row r="34823" spans="5:29" s="2" customFormat="1">
      <c r="E34823" s="120"/>
      <c r="M34823" s="120"/>
      <c r="N34823" s="120"/>
      <c r="U34823" s="121"/>
      <c r="V34823" s="122"/>
      <c r="W34823" s="123"/>
      <c r="AC34823" s="123"/>
    </row>
    <row r="34824" spans="5:29" s="2" customFormat="1">
      <c r="E34824" s="120"/>
      <c r="M34824" s="120"/>
      <c r="N34824" s="120"/>
      <c r="U34824" s="121"/>
      <c r="V34824" s="122"/>
      <c r="W34824" s="123"/>
      <c r="AC34824" s="123"/>
    </row>
    <row r="34825" spans="5:29" s="2" customFormat="1">
      <c r="E34825" s="120"/>
      <c r="M34825" s="120"/>
      <c r="N34825" s="120"/>
      <c r="U34825" s="121"/>
      <c r="V34825" s="122"/>
      <c r="W34825" s="123"/>
      <c r="AC34825" s="123"/>
    </row>
    <row r="34826" spans="5:29" s="2" customFormat="1">
      <c r="E34826" s="120"/>
      <c r="M34826" s="120"/>
      <c r="N34826" s="120"/>
      <c r="U34826" s="121"/>
      <c r="V34826" s="122"/>
      <c r="W34826" s="123"/>
      <c r="AC34826" s="123"/>
    </row>
    <row r="34827" spans="5:29" s="2" customFormat="1">
      <c r="E34827" s="120"/>
      <c r="M34827" s="120"/>
      <c r="N34827" s="120"/>
      <c r="U34827" s="121"/>
      <c r="V34827" s="122"/>
      <c r="W34827" s="123"/>
      <c r="AC34827" s="123"/>
    </row>
    <row r="34828" spans="5:29" s="2" customFormat="1">
      <c r="E34828" s="120"/>
      <c r="M34828" s="120"/>
      <c r="N34828" s="120"/>
      <c r="U34828" s="121"/>
      <c r="V34828" s="122"/>
      <c r="W34828" s="123"/>
      <c r="AC34828" s="123"/>
    </row>
    <row r="34829" spans="5:29" s="2" customFormat="1">
      <c r="E34829" s="120"/>
      <c r="M34829" s="120"/>
      <c r="N34829" s="120"/>
      <c r="U34829" s="121"/>
      <c r="V34829" s="122"/>
      <c r="W34829" s="123"/>
      <c r="AC34829" s="123"/>
    </row>
    <row r="34830" spans="5:29" s="2" customFormat="1">
      <c r="E34830" s="120"/>
      <c r="M34830" s="120"/>
      <c r="N34830" s="120"/>
      <c r="U34830" s="121"/>
      <c r="V34830" s="122"/>
      <c r="W34830" s="123"/>
      <c r="AC34830" s="123"/>
    </row>
    <row r="34831" spans="5:29" s="2" customFormat="1">
      <c r="E34831" s="120"/>
      <c r="M34831" s="120"/>
      <c r="N34831" s="120"/>
      <c r="U34831" s="121"/>
      <c r="V34831" s="122"/>
      <c r="W34831" s="123"/>
      <c r="AC34831" s="123"/>
    </row>
    <row r="34832" spans="5:29" s="2" customFormat="1">
      <c r="E34832" s="120"/>
      <c r="M34832" s="120"/>
      <c r="N34832" s="120"/>
      <c r="U34832" s="121"/>
      <c r="V34832" s="122"/>
      <c r="W34832" s="123"/>
      <c r="AC34832" s="123"/>
    </row>
    <row r="34833" spans="5:29" s="2" customFormat="1">
      <c r="E34833" s="120"/>
      <c r="M34833" s="120"/>
      <c r="N34833" s="120"/>
      <c r="U34833" s="121"/>
      <c r="V34833" s="122"/>
      <c r="W34833" s="123"/>
      <c r="AC34833" s="123"/>
    </row>
    <row r="34834" spans="5:29" s="2" customFormat="1">
      <c r="E34834" s="120"/>
      <c r="M34834" s="120"/>
      <c r="N34834" s="120"/>
      <c r="U34834" s="121"/>
      <c r="V34834" s="122"/>
      <c r="W34834" s="123"/>
      <c r="AC34834" s="123"/>
    </row>
    <row r="34835" spans="5:29" s="2" customFormat="1">
      <c r="E34835" s="120"/>
      <c r="M34835" s="120"/>
      <c r="N34835" s="120"/>
      <c r="U34835" s="121"/>
      <c r="V34835" s="122"/>
      <c r="W34835" s="123"/>
      <c r="AC34835" s="123"/>
    </row>
    <row r="34836" spans="5:29" s="2" customFormat="1">
      <c r="E34836" s="120"/>
      <c r="M34836" s="120"/>
      <c r="N34836" s="120"/>
      <c r="U34836" s="121"/>
      <c r="V34836" s="122"/>
      <c r="W34836" s="123"/>
      <c r="AC34836" s="123"/>
    </row>
    <row r="34837" spans="5:29" s="2" customFormat="1">
      <c r="E34837" s="120"/>
      <c r="M34837" s="120"/>
      <c r="N34837" s="120"/>
      <c r="U34837" s="121"/>
      <c r="V34837" s="122"/>
      <c r="W34837" s="123"/>
      <c r="AC34837" s="123"/>
    </row>
    <row r="34838" spans="5:29" s="2" customFormat="1">
      <c r="E34838" s="120"/>
      <c r="M34838" s="120"/>
      <c r="N34838" s="120"/>
      <c r="U34838" s="121"/>
      <c r="V34838" s="122"/>
      <c r="W34838" s="123"/>
      <c r="AC34838" s="123"/>
    </row>
    <row r="34839" spans="5:29" s="2" customFormat="1">
      <c r="E34839" s="120"/>
      <c r="M34839" s="120"/>
      <c r="N34839" s="120"/>
      <c r="U34839" s="121"/>
      <c r="V34839" s="122"/>
      <c r="W34839" s="123"/>
      <c r="AC34839" s="123"/>
    </row>
    <row r="34840" spans="5:29" s="2" customFormat="1">
      <c r="E34840" s="120"/>
      <c r="M34840" s="120"/>
      <c r="N34840" s="120"/>
      <c r="U34840" s="121"/>
      <c r="V34840" s="122"/>
      <c r="W34840" s="123"/>
      <c r="AC34840" s="123"/>
    </row>
    <row r="34841" spans="5:29" s="2" customFormat="1">
      <c r="E34841" s="120"/>
      <c r="M34841" s="120"/>
      <c r="N34841" s="120"/>
      <c r="U34841" s="121"/>
      <c r="V34841" s="122"/>
      <c r="W34841" s="123"/>
      <c r="AC34841" s="123"/>
    </row>
    <row r="34842" spans="5:29" s="2" customFormat="1">
      <c r="E34842" s="120"/>
      <c r="M34842" s="120"/>
      <c r="N34842" s="120"/>
      <c r="U34842" s="121"/>
      <c r="V34842" s="122"/>
      <c r="W34842" s="123"/>
      <c r="AC34842" s="123"/>
    </row>
    <row r="34843" spans="5:29" s="2" customFormat="1">
      <c r="E34843" s="120"/>
      <c r="M34843" s="120"/>
      <c r="N34843" s="120"/>
      <c r="U34843" s="121"/>
      <c r="V34843" s="122"/>
      <c r="W34843" s="123"/>
      <c r="AC34843" s="123"/>
    </row>
    <row r="34844" spans="5:29" s="2" customFormat="1">
      <c r="E34844" s="120"/>
      <c r="M34844" s="120"/>
      <c r="N34844" s="120"/>
      <c r="U34844" s="121"/>
      <c r="V34844" s="122"/>
      <c r="W34844" s="123"/>
      <c r="AC34844" s="123"/>
    </row>
    <row r="34845" spans="5:29" s="2" customFormat="1">
      <c r="E34845" s="120"/>
      <c r="M34845" s="120"/>
      <c r="N34845" s="120"/>
      <c r="U34845" s="121"/>
      <c r="V34845" s="122"/>
      <c r="W34845" s="123"/>
      <c r="AC34845" s="123"/>
    </row>
    <row r="34846" spans="5:29" s="2" customFormat="1">
      <c r="E34846" s="120"/>
      <c r="M34846" s="120"/>
      <c r="N34846" s="120"/>
      <c r="U34846" s="121"/>
      <c r="V34846" s="122"/>
      <c r="W34846" s="123"/>
      <c r="AC34846" s="123"/>
    </row>
    <row r="34847" spans="5:29" s="2" customFormat="1">
      <c r="E34847" s="120"/>
      <c r="M34847" s="120"/>
      <c r="N34847" s="120"/>
      <c r="U34847" s="121"/>
      <c r="V34847" s="122"/>
      <c r="W34847" s="123"/>
      <c r="AC34847" s="123"/>
    </row>
    <row r="34848" spans="5:29" s="2" customFormat="1">
      <c r="E34848" s="120"/>
      <c r="M34848" s="120"/>
      <c r="N34848" s="120"/>
      <c r="U34848" s="121"/>
      <c r="V34848" s="122"/>
      <c r="W34848" s="123"/>
      <c r="AC34848" s="123"/>
    </row>
    <row r="34849" spans="5:29" s="2" customFormat="1">
      <c r="E34849" s="120"/>
      <c r="M34849" s="120"/>
      <c r="N34849" s="120"/>
      <c r="U34849" s="121"/>
      <c r="V34849" s="122"/>
      <c r="W34849" s="123"/>
      <c r="AC34849" s="123"/>
    </row>
    <row r="34850" spans="5:29" s="2" customFormat="1">
      <c r="E34850" s="120"/>
      <c r="M34850" s="120"/>
      <c r="N34850" s="120"/>
      <c r="U34850" s="121"/>
      <c r="V34850" s="122"/>
      <c r="W34850" s="123"/>
      <c r="AC34850" s="123"/>
    </row>
    <row r="34851" spans="5:29" s="2" customFormat="1">
      <c r="E34851" s="120"/>
      <c r="M34851" s="120"/>
      <c r="N34851" s="120"/>
      <c r="U34851" s="121"/>
      <c r="V34851" s="122"/>
      <c r="W34851" s="123"/>
      <c r="AC34851" s="123"/>
    </row>
    <row r="34852" spans="5:29" s="2" customFormat="1">
      <c r="E34852" s="120"/>
      <c r="M34852" s="120"/>
      <c r="N34852" s="120"/>
      <c r="U34852" s="121"/>
      <c r="V34852" s="122"/>
      <c r="W34852" s="123"/>
      <c r="AC34852" s="123"/>
    </row>
    <row r="34853" spans="5:29" s="2" customFormat="1">
      <c r="E34853" s="120"/>
      <c r="M34853" s="120"/>
      <c r="N34853" s="120"/>
      <c r="U34853" s="121"/>
      <c r="V34853" s="122"/>
      <c r="W34853" s="123"/>
      <c r="AC34853" s="123"/>
    </row>
    <row r="34854" spans="5:29" s="2" customFormat="1">
      <c r="E34854" s="120"/>
      <c r="M34854" s="120"/>
      <c r="N34854" s="120"/>
      <c r="U34854" s="121"/>
      <c r="V34854" s="122"/>
      <c r="W34854" s="123"/>
      <c r="AC34854" s="123"/>
    </row>
    <row r="34855" spans="5:29" s="2" customFormat="1">
      <c r="E34855" s="120"/>
      <c r="M34855" s="120"/>
      <c r="N34855" s="120"/>
      <c r="U34855" s="121"/>
      <c r="V34855" s="122"/>
      <c r="W34855" s="123"/>
      <c r="AC34855" s="123"/>
    </row>
    <row r="34856" spans="5:29" s="2" customFormat="1">
      <c r="E34856" s="120"/>
      <c r="M34856" s="120"/>
      <c r="N34856" s="120"/>
      <c r="U34856" s="121"/>
      <c r="V34856" s="122"/>
      <c r="W34856" s="123"/>
      <c r="AC34856" s="123"/>
    </row>
    <row r="34857" spans="5:29" s="2" customFormat="1">
      <c r="E34857" s="120"/>
      <c r="M34857" s="120"/>
      <c r="N34857" s="120"/>
      <c r="U34857" s="121"/>
      <c r="V34857" s="122"/>
      <c r="W34857" s="123"/>
      <c r="AC34857" s="123"/>
    </row>
    <row r="34858" spans="5:29" s="2" customFormat="1">
      <c r="E34858" s="120"/>
      <c r="M34858" s="120"/>
      <c r="N34858" s="120"/>
      <c r="U34858" s="121"/>
      <c r="V34858" s="122"/>
      <c r="W34858" s="123"/>
      <c r="AC34858" s="123"/>
    </row>
    <row r="34859" spans="5:29" s="2" customFormat="1">
      <c r="E34859" s="120"/>
      <c r="M34859" s="120"/>
      <c r="N34859" s="120"/>
      <c r="U34859" s="121"/>
      <c r="V34859" s="122"/>
      <c r="W34859" s="123"/>
      <c r="AC34859" s="123"/>
    </row>
    <row r="34860" spans="5:29" s="2" customFormat="1">
      <c r="E34860" s="120"/>
      <c r="M34860" s="120"/>
      <c r="N34860" s="120"/>
      <c r="U34860" s="121"/>
      <c r="V34860" s="122"/>
      <c r="W34860" s="123"/>
      <c r="AC34860" s="123"/>
    </row>
    <row r="34861" spans="5:29" s="2" customFormat="1">
      <c r="E34861" s="120"/>
      <c r="M34861" s="120"/>
      <c r="N34861" s="120"/>
      <c r="U34861" s="121"/>
      <c r="V34861" s="122"/>
      <c r="W34861" s="123"/>
      <c r="AC34861" s="123"/>
    </row>
    <row r="34862" spans="5:29" s="2" customFormat="1">
      <c r="E34862" s="120"/>
      <c r="M34862" s="120"/>
      <c r="N34862" s="120"/>
      <c r="U34862" s="121"/>
      <c r="V34862" s="122"/>
      <c r="W34862" s="123"/>
      <c r="AC34862" s="123"/>
    </row>
    <row r="34863" spans="5:29" s="2" customFormat="1">
      <c r="E34863" s="120"/>
      <c r="M34863" s="120"/>
      <c r="N34863" s="120"/>
      <c r="U34863" s="121"/>
      <c r="V34863" s="122"/>
      <c r="W34863" s="123"/>
      <c r="AC34863" s="123"/>
    </row>
    <row r="34864" spans="5:29" s="2" customFormat="1">
      <c r="E34864" s="120"/>
      <c r="M34864" s="120"/>
      <c r="N34864" s="120"/>
      <c r="U34864" s="121"/>
      <c r="V34864" s="122"/>
      <c r="W34864" s="123"/>
      <c r="AC34864" s="123"/>
    </row>
    <row r="34865" spans="5:29" s="2" customFormat="1">
      <c r="E34865" s="120"/>
      <c r="M34865" s="120"/>
      <c r="N34865" s="120"/>
      <c r="U34865" s="121"/>
      <c r="V34865" s="122"/>
      <c r="W34865" s="123"/>
      <c r="AC34865" s="123"/>
    </row>
    <row r="34866" spans="5:29" s="2" customFormat="1">
      <c r="E34866" s="120"/>
      <c r="M34866" s="120"/>
      <c r="N34866" s="120"/>
      <c r="U34866" s="121"/>
      <c r="V34866" s="122"/>
      <c r="W34866" s="123"/>
      <c r="AC34866" s="123"/>
    </row>
    <row r="34867" spans="5:29" s="2" customFormat="1">
      <c r="E34867" s="120"/>
      <c r="M34867" s="120"/>
      <c r="N34867" s="120"/>
      <c r="U34867" s="121"/>
      <c r="V34867" s="122"/>
      <c r="W34867" s="123"/>
      <c r="AC34867" s="123"/>
    </row>
    <row r="34868" spans="5:29" s="2" customFormat="1">
      <c r="E34868" s="120"/>
      <c r="M34868" s="120"/>
      <c r="N34868" s="120"/>
      <c r="U34868" s="121"/>
      <c r="V34868" s="122"/>
      <c r="W34868" s="123"/>
      <c r="AC34868" s="123"/>
    </row>
    <row r="34869" spans="5:29" s="2" customFormat="1">
      <c r="E34869" s="120"/>
      <c r="M34869" s="120"/>
      <c r="N34869" s="120"/>
      <c r="U34869" s="121"/>
      <c r="V34869" s="122"/>
      <c r="W34869" s="123"/>
      <c r="AC34869" s="123"/>
    </row>
    <row r="34870" spans="5:29" s="2" customFormat="1">
      <c r="E34870" s="120"/>
      <c r="M34870" s="120"/>
      <c r="N34870" s="120"/>
      <c r="U34870" s="121"/>
      <c r="V34870" s="122"/>
      <c r="W34870" s="123"/>
      <c r="AC34870" s="123"/>
    </row>
    <row r="34871" spans="5:29" s="2" customFormat="1">
      <c r="E34871" s="120"/>
      <c r="M34871" s="120"/>
      <c r="N34871" s="120"/>
      <c r="U34871" s="121"/>
      <c r="V34871" s="122"/>
      <c r="W34871" s="123"/>
      <c r="AC34871" s="123"/>
    </row>
    <row r="34872" spans="5:29" s="2" customFormat="1">
      <c r="E34872" s="120"/>
      <c r="M34872" s="120"/>
      <c r="N34872" s="120"/>
      <c r="U34872" s="121"/>
      <c r="V34872" s="122"/>
      <c r="W34872" s="123"/>
      <c r="AC34872" s="123"/>
    </row>
    <row r="34873" spans="5:29" s="2" customFormat="1">
      <c r="E34873" s="120"/>
      <c r="M34873" s="120"/>
      <c r="N34873" s="120"/>
      <c r="U34873" s="121"/>
      <c r="V34873" s="122"/>
      <c r="W34873" s="123"/>
      <c r="AC34873" s="123"/>
    </row>
    <row r="34874" spans="5:29" s="2" customFormat="1">
      <c r="E34874" s="120"/>
      <c r="M34874" s="120"/>
      <c r="N34874" s="120"/>
      <c r="U34874" s="121"/>
      <c r="V34874" s="122"/>
      <c r="W34874" s="123"/>
      <c r="AC34874" s="123"/>
    </row>
    <row r="34875" spans="5:29" s="2" customFormat="1">
      <c r="E34875" s="120"/>
      <c r="M34875" s="120"/>
      <c r="N34875" s="120"/>
      <c r="U34875" s="121"/>
      <c r="V34875" s="122"/>
      <c r="W34875" s="123"/>
      <c r="AC34875" s="123"/>
    </row>
    <row r="34876" spans="5:29" s="2" customFormat="1">
      <c r="E34876" s="120"/>
      <c r="M34876" s="120"/>
      <c r="N34876" s="120"/>
      <c r="U34876" s="121"/>
      <c r="V34876" s="122"/>
      <c r="W34876" s="123"/>
      <c r="AC34876" s="123"/>
    </row>
    <row r="34877" spans="5:29" s="2" customFormat="1">
      <c r="E34877" s="120"/>
      <c r="M34877" s="120"/>
      <c r="N34877" s="120"/>
      <c r="U34877" s="121"/>
      <c r="V34877" s="122"/>
      <c r="W34877" s="123"/>
      <c r="AC34877" s="123"/>
    </row>
    <row r="34878" spans="5:29" s="2" customFormat="1">
      <c r="E34878" s="120"/>
      <c r="M34878" s="120"/>
      <c r="N34878" s="120"/>
      <c r="U34878" s="121"/>
      <c r="V34878" s="122"/>
      <c r="W34878" s="123"/>
      <c r="AC34878" s="123"/>
    </row>
    <row r="34879" spans="5:29" s="2" customFormat="1">
      <c r="E34879" s="120"/>
      <c r="M34879" s="120"/>
      <c r="N34879" s="120"/>
      <c r="U34879" s="121"/>
      <c r="V34879" s="122"/>
      <c r="W34879" s="123"/>
      <c r="AC34879" s="123"/>
    </row>
    <row r="34880" spans="5:29" s="2" customFormat="1">
      <c r="E34880" s="120"/>
      <c r="M34880" s="120"/>
      <c r="N34880" s="120"/>
      <c r="U34880" s="121"/>
      <c r="V34880" s="122"/>
      <c r="W34880" s="123"/>
      <c r="AC34880" s="123"/>
    </row>
    <row r="34881" spans="5:29" s="2" customFormat="1">
      <c r="E34881" s="120"/>
      <c r="M34881" s="120"/>
      <c r="N34881" s="120"/>
      <c r="U34881" s="121"/>
      <c r="V34881" s="122"/>
      <c r="W34881" s="123"/>
      <c r="AC34881" s="123"/>
    </row>
    <row r="34882" spans="5:29" s="2" customFormat="1">
      <c r="E34882" s="120"/>
      <c r="M34882" s="120"/>
      <c r="N34882" s="120"/>
      <c r="U34882" s="121"/>
      <c r="V34882" s="122"/>
      <c r="W34882" s="123"/>
      <c r="AC34882" s="123"/>
    </row>
    <row r="34883" spans="5:29" s="2" customFormat="1">
      <c r="E34883" s="120"/>
      <c r="M34883" s="120"/>
      <c r="N34883" s="120"/>
      <c r="U34883" s="121"/>
      <c r="V34883" s="122"/>
      <c r="W34883" s="123"/>
      <c r="AC34883" s="123"/>
    </row>
    <row r="34884" spans="5:29" s="2" customFormat="1">
      <c r="E34884" s="120"/>
      <c r="M34884" s="120"/>
      <c r="N34884" s="120"/>
      <c r="U34884" s="121"/>
      <c r="V34884" s="122"/>
      <c r="W34884" s="123"/>
      <c r="AC34884" s="123"/>
    </row>
    <row r="34885" spans="5:29" s="2" customFormat="1">
      <c r="E34885" s="120"/>
      <c r="M34885" s="120"/>
      <c r="N34885" s="120"/>
      <c r="U34885" s="121"/>
      <c r="V34885" s="122"/>
      <c r="W34885" s="123"/>
      <c r="AC34885" s="123"/>
    </row>
    <row r="34886" spans="5:29" s="2" customFormat="1">
      <c r="E34886" s="120"/>
      <c r="M34886" s="120"/>
      <c r="N34886" s="120"/>
      <c r="U34886" s="121"/>
      <c r="V34886" s="122"/>
      <c r="W34886" s="123"/>
      <c r="AC34886" s="123"/>
    </row>
    <row r="34887" spans="5:29" s="2" customFormat="1">
      <c r="E34887" s="120"/>
      <c r="M34887" s="120"/>
      <c r="N34887" s="120"/>
      <c r="U34887" s="121"/>
      <c r="V34887" s="122"/>
      <c r="W34887" s="123"/>
      <c r="AC34887" s="123"/>
    </row>
    <row r="34888" spans="5:29" s="2" customFormat="1">
      <c r="E34888" s="120"/>
      <c r="M34888" s="120"/>
      <c r="N34888" s="120"/>
      <c r="U34888" s="121"/>
      <c r="V34888" s="122"/>
      <c r="W34888" s="123"/>
      <c r="AC34888" s="123"/>
    </row>
    <row r="34889" spans="5:29" s="2" customFormat="1">
      <c r="E34889" s="120"/>
      <c r="M34889" s="120"/>
      <c r="N34889" s="120"/>
      <c r="U34889" s="121"/>
      <c r="V34889" s="122"/>
      <c r="W34889" s="123"/>
      <c r="AC34889" s="123"/>
    </row>
    <row r="34890" spans="5:29" s="2" customFormat="1">
      <c r="E34890" s="120"/>
      <c r="M34890" s="120"/>
      <c r="N34890" s="120"/>
      <c r="U34890" s="121"/>
      <c r="V34890" s="122"/>
      <c r="W34890" s="123"/>
      <c r="AC34890" s="123"/>
    </row>
    <row r="34891" spans="5:29" s="2" customFormat="1">
      <c r="E34891" s="120"/>
      <c r="M34891" s="120"/>
      <c r="N34891" s="120"/>
      <c r="U34891" s="121"/>
      <c r="V34891" s="122"/>
      <c r="W34891" s="123"/>
      <c r="AC34891" s="123"/>
    </row>
    <row r="34892" spans="5:29" s="2" customFormat="1">
      <c r="E34892" s="120"/>
      <c r="M34892" s="120"/>
      <c r="N34892" s="120"/>
      <c r="U34892" s="121"/>
      <c r="V34892" s="122"/>
      <c r="W34892" s="123"/>
      <c r="AC34892" s="123"/>
    </row>
    <row r="34893" spans="5:29" s="2" customFormat="1">
      <c r="E34893" s="120"/>
      <c r="M34893" s="120"/>
      <c r="N34893" s="120"/>
      <c r="U34893" s="121"/>
      <c r="V34893" s="122"/>
      <c r="W34893" s="123"/>
      <c r="AC34893" s="123"/>
    </row>
    <row r="34894" spans="5:29" s="2" customFormat="1">
      <c r="E34894" s="120"/>
      <c r="M34894" s="120"/>
      <c r="N34894" s="120"/>
      <c r="U34894" s="121"/>
      <c r="V34894" s="122"/>
      <c r="W34894" s="123"/>
      <c r="AC34894" s="123"/>
    </row>
    <row r="34895" spans="5:29" s="2" customFormat="1">
      <c r="E34895" s="120"/>
      <c r="M34895" s="120"/>
      <c r="N34895" s="120"/>
      <c r="U34895" s="121"/>
      <c r="V34895" s="122"/>
      <c r="W34895" s="123"/>
      <c r="AC34895" s="123"/>
    </row>
    <row r="34896" spans="5:29" s="2" customFormat="1">
      <c r="E34896" s="120"/>
      <c r="M34896" s="120"/>
      <c r="N34896" s="120"/>
      <c r="U34896" s="121"/>
      <c r="V34896" s="122"/>
      <c r="W34896" s="123"/>
      <c r="AC34896" s="123"/>
    </row>
    <row r="34897" spans="5:29" s="2" customFormat="1">
      <c r="E34897" s="120"/>
      <c r="M34897" s="120"/>
      <c r="N34897" s="120"/>
      <c r="U34897" s="121"/>
      <c r="V34897" s="122"/>
      <c r="W34897" s="123"/>
      <c r="AC34897" s="123"/>
    </row>
    <row r="34898" spans="5:29" s="2" customFormat="1">
      <c r="E34898" s="120"/>
      <c r="M34898" s="120"/>
      <c r="N34898" s="120"/>
      <c r="U34898" s="121"/>
      <c r="V34898" s="122"/>
      <c r="W34898" s="123"/>
      <c r="AC34898" s="123"/>
    </row>
    <row r="34899" spans="5:29" s="2" customFormat="1">
      <c r="E34899" s="120"/>
      <c r="M34899" s="120"/>
      <c r="N34899" s="120"/>
      <c r="U34899" s="121"/>
      <c r="V34899" s="122"/>
      <c r="W34899" s="123"/>
      <c r="AC34899" s="123"/>
    </row>
    <row r="34900" spans="5:29" s="2" customFormat="1">
      <c r="E34900" s="120"/>
      <c r="M34900" s="120"/>
      <c r="N34900" s="120"/>
      <c r="U34900" s="121"/>
      <c r="V34900" s="122"/>
      <c r="W34900" s="123"/>
      <c r="AC34900" s="123"/>
    </row>
    <row r="34901" spans="5:29" s="2" customFormat="1">
      <c r="E34901" s="120"/>
      <c r="M34901" s="120"/>
      <c r="N34901" s="120"/>
      <c r="U34901" s="121"/>
      <c r="V34901" s="122"/>
      <c r="W34901" s="123"/>
      <c r="AC34901" s="123"/>
    </row>
    <row r="34902" spans="5:29" s="2" customFormat="1">
      <c r="E34902" s="120"/>
      <c r="M34902" s="120"/>
      <c r="N34902" s="120"/>
      <c r="U34902" s="121"/>
      <c r="V34902" s="122"/>
      <c r="W34902" s="123"/>
      <c r="AC34902" s="123"/>
    </row>
    <row r="34903" spans="5:29" s="2" customFormat="1">
      <c r="E34903" s="120"/>
      <c r="M34903" s="120"/>
      <c r="N34903" s="120"/>
      <c r="U34903" s="121"/>
      <c r="V34903" s="122"/>
      <c r="W34903" s="123"/>
      <c r="AC34903" s="123"/>
    </row>
    <row r="34904" spans="5:29" s="2" customFormat="1">
      <c r="E34904" s="120"/>
      <c r="M34904" s="120"/>
      <c r="N34904" s="120"/>
      <c r="U34904" s="121"/>
      <c r="V34904" s="122"/>
      <c r="W34904" s="123"/>
      <c r="AC34904" s="123"/>
    </row>
    <row r="34905" spans="5:29" s="2" customFormat="1">
      <c r="E34905" s="120"/>
      <c r="M34905" s="120"/>
      <c r="N34905" s="120"/>
      <c r="U34905" s="121"/>
      <c r="V34905" s="122"/>
      <c r="W34905" s="123"/>
      <c r="AC34905" s="123"/>
    </row>
    <row r="34906" spans="5:29" s="2" customFormat="1">
      <c r="E34906" s="120"/>
      <c r="M34906" s="120"/>
      <c r="N34906" s="120"/>
      <c r="U34906" s="121"/>
      <c r="V34906" s="122"/>
      <c r="W34906" s="123"/>
      <c r="AC34906" s="123"/>
    </row>
    <row r="34907" spans="5:29" s="2" customFormat="1">
      <c r="E34907" s="120"/>
      <c r="M34907" s="120"/>
      <c r="N34907" s="120"/>
      <c r="U34907" s="121"/>
      <c r="V34907" s="122"/>
      <c r="W34907" s="123"/>
      <c r="AC34907" s="123"/>
    </row>
    <row r="34908" spans="5:29" s="2" customFormat="1">
      <c r="E34908" s="120"/>
      <c r="M34908" s="120"/>
      <c r="N34908" s="120"/>
      <c r="U34908" s="121"/>
      <c r="V34908" s="122"/>
      <c r="W34908" s="123"/>
      <c r="AC34908" s="123"/>
    </row>
    <row r="34909" spans="5:29" s="2" customFormat="1">
      <c r="E34909" s="120"/>
      <c r="M34909" s="120"/>
      <c r="N34909" s="120"/>
      <c r="U34909" s="121"/>
      <c r="V34909" s="122"/>
      <c r="W34909" s="123"/>
      <c r="AC34909" s="123"/>
    </row>
    <row r="34910" spans="5:29" s="2" customFormat="1">
      <c r="E34910" s="120"/>
      <c r="M34910" s="120"/>
      <c r="N34910" s="120"/>
      <c r="U34910" s="121"/>
      <c r="V34910" s="122"/>
      <c r="W34910" s="123"/>
      <c r="AC34910" s="123"/>
    </row>
    <row r="34911" spans="5:29" s="2" customFormat="1">
      <c r="E34911" s="120"/>
      <c r="M34911" s="120"/>
      <c r="N34911" s="120"/>
      <c r="U34911" s="121"/>
      <c r="V34911" s="122"/>
      <c r="W34911" s="123"/>
      <c r="AC34911" s="123"/>
    </row>
    <row r="34912" spans="5:29" s="2" customFormat="1">
      <c r="E34912" s="120"/>
      <c r="M34912" s="120"/>
      <c r="N34912" s="120"/>
      <c r="U34912" s="121"/>
      <c r="V34912" s="122"/>
      <c r="W34912" s="123"/>
      <c r="AC34912" s="123"/>
    </row>
    <row r="34913" spans="5:29" s="2" customFormat="1">
      <c r="E34913" s="120"/>
      <c r="M34913" s="120"/>
      <c r="N34913" s="120"/>
      <c r="U34913" s="121"/>
      <c r="V34913" s="122"/>
      <c r="W34913" s="123"/>
      <c r="AC34913" s="123"/>
    </row>
    <row r="34914" spans="5:29" s="2" customFormat="1">
      <c r="E34914" s="120"/>
      <c r="M34914" s="120"/>
      <c r="N34914" s="120"/>
      <c r="U34914" s="121"/>
      <c r="V34914" s="122"/>
      <c r="W34914" s="123"/>
      <c r="AC34914" s="123"/>
    </row>
    <row r="34915" spans="5:29" s="2" customFormat="1">
      <c r="E34915" s="120"/>
      <c r="M34915" s="120"/>
      <c r="N34915" s="120"/>
      <c r="U34915" s="121"/>
      <c r="V34915" s="122"/>
      <c r="W34915" s="123"/>
      <c r="AC34915" s="123"/>
    </row>
    <row r="34916" spans="5:29" s="2" customFormat="1">
      <c r="E34916" s="120"/>
      <c r="M34916" s="120"/>
      <c r="N34916" s="120"/>
      <c r="U34916" s="121"/>
      <c r="V34916" s="122"/>
      <c r="W34916" s="123"/>
      <c r="AC34916" s="123"/>
    </row>
    <row r="34917" spans="5:29" s="2" customFormat="1">
      <c r="E34917" s="120"/>
      <c r="M34917" s="120"/>
      <c r="N34917" s="120"/>
      <c r="U34917" s="121"/>
      <c r="V34917" s="122"/>
      <c r="W34917" s="123"/>
      <c r="AC34917" s="123"/>
    </row>
    <row r="34918" spans="5:29" s="2" customFormat="1">
      <c r="E34918" s="120"/>
      <c r="M34918" s="120"/>
      <c r="N34918" s="120"/>
      <c r="U34918" s="121"/>
      <c r="V34918" s="122"/>
      <c r="W34918" s="123"/>
      <c r="AC34918" s="123"/>
    </row>
    <row r="34919" spans="5:29" s="2" customFormat="1">
      <c r="E34919" s="120"/>
      <c r="M34919" s="120"/>
      <c r="N34919" s="120"/>
      <c r="U34919" s="121"/>
      <c r="V34919" s="122"/>
      <c r="W34919" s="123"/>
      <c r="AC34919" s="123"/>
    </row>
    <row r="34920" spans="5:29" s="2" customFormat="1">
      <c r="E34920" s="120"/>
      <c r="M34920" s="120"/>
      <c r="N34920" s="120"/>
      <c r="U34920" s="121"/>
      <c r="V34920" s="122"/>
      <c r="W34920" s="123"/>
      <c r="AC34920" s="123"/>
    </row>
    <row r="34921" spans="5:29" s="2" customFormat="1">
      <c r="E34921" s="120"/>
      <c r="M34921" s="120"/>
      <c r="N34921" s="120"/>
      <c r="U34921" s="121"/>
      <c r="V34921" s="122"/>
      <c r="W34921" s="123"/>
      <c r="AC34921" s="123"/>
    </row>
    <row r="34922" spans="5:29" s="2" customFormat="1">
      <c r="E34922" s="120"/>
      <c r="M34922" s="120"/>
      <c r="N34922" s="120"/>
      <c r="U34922" s="121"/>
      <c r="V34922" s="122"/>
      <c r="W34922" s="123"/>
      <c r="AC34922" s="123"/>
    </row>
    <row r="34923" spans="5:29" s="2" customFormat="1">
      <c r="E34923" s="120"/>
      <c r="M34923" s="120"/>
      <c r="N34923" s="120"/>
      <c r="U34923" s="121"/>
      <c r="V34923" s="122"/>
      <c r="W34923" s="123"/>
      <c r="AC34923" s="123"/>
    </row>
    <row r="34924" spans="5:29" s="2" customFormat="1">
      <c r="E34924" s="120"/>
      <c r="M34924" s="120"/>
      <c r="N34924" s="120"/>
      <c r="U34924" s="121"/>
      <c r="V34924" s="122"/>
      <c r="W34924" s="123"/>
      <c r="AC34924" s="123"/>
    </row>
    <row r="34925" spans="5:29" s="2" customFormat="1">
      <c r="E34925" s="120"/>
      <c r="M34925" s="120"/>
      <c r="N34925" s="120"/>
      <c r="U34925" s="121"/>
      <c r="V34925" s="122"/>
      <c r="W34925" s="123"/>
      <c r="AC34925" s="123"/>
    </row>
    <row r="34926" spans="5:29" s="2" customFormat="1">
      <c r="E34926" s="120"/>
      <c r="M34926" s="120"/>
      <c r="N34926" s="120"/>
      <c r="U34926" s="121"/>
      <c r="V34926" s="122"/>
      <c r="W34926" s="123"/>
      <c r="AC34926" s="123"/>
    </row>
    <row r="34927" spans="5:29" s="2" customFormat="1">
      <c r="E34927" s="120"/>
      <c r="M34927" s="120"/>
      <c r="N34927" s="120"/>
      <c r="U34927" s="121"/>
      <c r="V34927" s="122"/>
      <c r="W34927" s="123"/>
      <c r="AC34927" s="123"/>
    </row>
    <row r="34928" spans="5:29" s="2" customFormat="1">
      <c r="E34928" s="120"/>
      <c r="M34928" s="120"/>
      <c r="N34928" s="120"/>
      <c r="U34928" s="121"/>
      <c r="V34928" s="122"/>
      <c r="W34928" s="123"/>
      <c r="AC34928" s="123"/>
    </row>
    <row r="34929" spans="5:29" s="2" customFormat="1">
      <c r="E34929" s="120"/>
      <c r="M34929" s="120"/>
      <c r="N34929" s="120"/>
      <c r="U34929" s="121"/>
      <c r="V34929" s="122"/>
      <c r="W34929" s="123"/>
      <c r="AC34929" s="123"/>
    </row>
    <row r="34930" spans="5:29" s="2" customFormat="1">
      <c r="E34930" s="120"/>
      <c r="M34930" s="120"/>
      <c r="N34930" s="120"/>
      <c r="U34930" s="121"/>
      <c r="V34930" s="122"/>
      <c r="W34930" s="123"/>
      <c r="AC34930" s="123"/>
    </row>
    <row r="34931" spans="5:29" s="2" customFormat="1">
      <c r="E34931" s="120"/>
      <c r="M34931" s="120"/>
      <c r="N34931" s="120"/>
      <c r="U34931" s="121"/>
      <c r="V34931" s="122"/>
      <c r="W34931" s="123"/>
      <c r="AC34931" s="123"/>
    </row>
    <row r="34932" spans="5:29" s="2" customFormat="1">
      <c r="E34932" s="120"/>
      <c r="M34932" s="120"/>
      <c r="N34932" s="120"/>
      <c r="U34932" s="121"/>
      <c r="V34932" s="122"/>
      <c r="W34932" s="123"/>
      <c r="AC34932" s="123"/>
    </row>
    <row r="34933" spans="5:29" s="2" customFormat="1">
      <c r="E34933" s="120"/>
      <c r="M34933" s="120"/>
      <c r="N34933" s="120"/>
      <c r="U34933" s="121"/>
      <c r="V34933" s="122"/>
      <c r="W34933" s="123"/>
      <c r="AC34933" s="123"/>
    </row>
    <row r="34934" spans="5:29" s="2" customFormat="1">
      <c r="E34934" s="120"/>
      <c r="M34934" s="120"/>
      <c r="N34934" s="120"/>
      <c r="U34934" s="121"/>
      <c r="V34934" s="122"/>
      <c r="W34934" s="123"/>
      <c r="AC34934" s="123"/>
    </row>
    <row r="34935" spans="5:29" s="2" customFormat="1">
      <c r="E34935" s="120"/>
      <c r="M34935" s="120"/>
      <c r="N34935" s="120"/>
      <c r="U34935" s="121"/>
      <c r="V34935" s="122"/>
      <c r="W34935" s="123"/>
      <c r="AC34935" s="123"/>
    </row>
    <row r="34936" spans="5:29" s="2" customFormat="1">
      <c r="E34936" s="120"/>
      <c r="M34936" s="120"/>
      <c r="N34936" s="120"/>
      <c r="U34936" s="121"/>
      <c r="V34936" s="122"/>
      <c r="W34936" s="123"/>
      <c r="AC34936" s="123"/>
    </row>
    <row r="34937" spans="5:29" s="2" customFormat="1">
      <c r="E34937" s="120"/>
      <c r="M34937" s="120"/>
      <c r="N34937" s="120"/>
      <c r="U34937" s="121"/>
      <c r="V34937" s="122"/>
      <c r="W34937" s="123"/>
      <c r="AC34937" s="123"/>
    </row>
    <row r="34938" spans="5:29" s="2" customFormat="1">
      <c r="E34938" s="120"/>
      <c r="M34938" s="120"/>
      <c r="N34938" s="120"/>
      <c r="U34938" s="121"/>
      <c r="V34938" s="122"/>
      <c r="W34938" s="123"/>
      <c r="AC34938" s="123"/>
    </row>
    <row r="34939" spans="5:29" s="2" customFormat="1">
      <c r="E34939" s="120"/>
      <c r="M34939" s="120"/>
      <c r="N34939" s="120"/>
      <c r="U34939" s="121"/>
      <c r="V34939" s="122"/>
      <c r="W34939" s="123"/>
      <c r="AC34939" s="123"/>
    </row>
    <row r="34940" spans="5:29" s="2" customFormat="1">
      <c r="E34940" s="120"/>
      <c r="M34940" s="120"/>
      <c r="N34940" s="120"/>
      <c r="U34940" s="121"/>
      <c r="V34940" s="122"/>
      <c r="W34940" s="123"/>
      <c r="AC34940" s="123"/>
    </row>
    <row r="34941" spans="5:29" s="2" customFormat="1">
      <c r="E34941" s="120"/>
      <c r="M34941" s="120"/>
      <c r="N34941" s="120"/>
      <c r="U34941" s="121"/>
      <c r="V34941" s="122"/>
      <c r="W34941" s="123"/>
      <c r="AC34941" s="123"/>
    </row>
    <row r="34942" spans="5:29" s="2" customFormat="1">
      <c r="E34942" s="120"/>
      <c r="M34942" s="120"/>
      <c r="N34942" s="120"/>
      <c r="U34942" s="121"/>
      <c r="V34942" s="122"/>
      <c r="W34942" s="123"/>
      <c r="AC34942" s="123"/>
    </row>
    <row r="34943" spans="5:29" s="2" customFormat="1">
      <c r="E34943" s="120"/>
      <c r="M34943" s="120"/>
      <c r="N34943" s="120"/>
      <c r="U34943" s="121"/>
      <c r="V34943" s="122"/>
      <c r="W34943" s="123"/>
      <c r="AC34943" s="123"/>
    </row>
    <row r="34944" spans="5:29" s="2" customFormat="1">
      <c r="E34944" s="120"/>
      <c r="M34944" s="120"/>
      <c r="N34944" s="120"/>
      <c r="U34944" s="121"/>
      <c r="V34944" s="122"/>
      <c r="W34944" s="123"/>
      <c r="AC34944" s="123"/>
    </row>
    <row r="34945" spans="5:29" s="2" customFormat="1">
      <c r="E34945" s="120"/>
      <c r="M34945" s="120"/>
      <c r="N34945" s="120"/>
      <c r="U34945" s="121"/>
      <c r="V34945" s="122"/>
      <c r="W34945" s="123"/>
      <c r="AC34945" s="123"/>
    </row>
    <row r="34946" spans="5:29" s="2" customFormat="1">
      <c r="E34946" s="120"/>
      <c r="M34946" s="120"/>
      <c r="N34946" s="120"/>
      <c r="U34946" s="121"/>
      <c r="V34946" s="122"/>
      <c r="W34946" s="123"/>
      <c r="AC34946" s="123"/>
    </row>
    <row r="34947" spans="5:29" s="2" customFormat="1">
      <c r="E34947" s="120"/>
      <c r="M34947" s="120"/>
      <c r="N34947" s="120"/>
      <c r="U34947" s="121"/>
      <c r="V34947" s="122"/>
      <c r="W34947" s="123"/>
      <c r="AC34947" s="123"/>
    </row>
    <row r="34948" spans="5:29" s="2" customFormat="1">
      <c r="E34948" s="120"/>
      <c r="M34948" s="120"/>
      <c r="N34948" s="120"/>
      <c r="U34948" s="121"/>
      <c r="V34948" s="122"/>
      <c r="W34948" s="123"/>
      <c r="AC34948" s="123"/>
    </row>
    <row r="34949" spans="5:29" s="2" customFormat="1">
      <c r="E34949" s="120"/>
      <c r="M34949" s="120"/>
      <c r="N34949" s="120"/>
      <c r="U34949" s="121"/>
      <c r="V34949" s="122"/>
      <c r="W34949" s="123"/>
      <c r="AC34949" s="123"/>
    </row>
    <row r="34950" spans="5:29" s="2" customFormat="1">
      <c r="E34950" s="120"/>
      <c r="M34950" s="120"/>
      <c r="N34950" s="120"/>
      <c r="U34950" s="121"/>
      <c r="V34950" s="122"/>
      <c r="W34950" s="123"/>
      <c r="AC34950" s="123"/>
    </row>
    <row r="34951" spans="5:29" s="2" customFormat="1">
      <c r="E34951" s="120"/>
      <c r="M34951" s="120"/>
      <c r="N34951" s="120"/>
      <c r="U34951" s="121"/>
      <c r="V34951" s="122"/>
      <c r="W34951" s="123"/>
      <c r="AC34951" s="123"/>
    </row>
    <row r="34952" spans="5:29" s="2" customFormat="1">
      <c r="E34952" s="120"/>
      <c r="M34952" s="120"/>
      <c r="N34952" s="120"/>
      <c r="U34952" s="121"/>
      <c r="V34952" s="122"/>
      <c r="W34952" s="123"/>
      <c r="AC34952" s="123"/>
    </row>
    <row r="34953" spans="5:29" s="2" customFormat="1">
      <c r="E34953" s="120"/>
      <c r="M34953" s="120"/>
      <c r="N34953" s="120"/>
      <c r="U34953" s="121"/>
      <c r="V34953" s="122"/>
      <c r="W34953" s="123"/>
      <c r="AC34953" s="123"/>
    </row>
    <row r="34954" spans="5:29" s="2" customFormat="1">
      <c r="E34954" s="120"/>
      <c r="M34954" s="120"/>
      <c r="N34954" s="120"/>
      <c r="U34954" s="121"/>
      <c r="V34954" s="122"/>
      <c r="W34954" s="123"/>
      <c r="AC34954" s="123"/>
    </row>
    <row r="34955" spans="5:29" s="2" customFormat="1">
      <c r="E34955" s="120"/>
      <c r="M34955" s="120"/>
      <c r="N34955" s="120"/>
      <c r="U34955" s="121"/>
      <c r="V34955" s="122"/>
      <c r="W34955" s="123"/>
      <c r="AC34955" s="123"/>
    </row>
    <row r="34956" spans="5:29" s="2" customFormat="1">
      <c r="E34956" s="120"/>
      <c r="M34956" s="120"/>
      <c r="N34956" s="120"/>
      <c r="U34956" s="121"/>
      <c r="V34956" s="122"/>
      <c r="W34956" s="123"/>
      <c r="AC34956" s="123"/>
    </row>
    <row r="34957" spans="5:29" s="2" customFormat="1">
      <c r="E34957" s="120"/>
      <c r="M34957" s="120"/>
      <c r="N34957" s="120"/>
      <c r="U34957" s="121"/>
      <c r="V34957" s="122"/>
      <c r="W34957" s="123"/>
      <c r="AC34957" s="123"/>
    </row>
    <row r="34958" spans="5:29" s="2" customFormat="1">
      <c r="E34958" s="120"/>
      <c r="M34958" s="120"/>
      <c r="N34958" s="120"/>
      <c r="U34958" s="121"/>
      <c r="V34958" s="122"/>
      <c r="W34958" s="123"/>
      <c r="AC34958" s="123"/>
    </row>
    <row r="34959" spans="5:29" s="2" customFormat="1">
      <c r="E34959" s="120"/>
      <c r="M34959" s="120"/>
      <c r="N34959" s="120"/>
      <c r="U34959" s="121"/>
      <c r="V34959" s="122"/>
      <c r="W34959" s="123"/>
      <c r="AC34959" s="123"/>
    </row>
    <row r="34960" spans="5:29" s="2" customFormat="1">
      <c r="E34960" s="120"/>
      <c r="M34960" s="120"/>
      <c r="N34960" s="120"/>
      <c r="U34960" s="121"/>
      <c r="V34960" s="122"/>
      <c r="W34960" s="123"/>
      <c r="AC34960" s="123"/>
    </row>
    <row r="34961" spans="5:29" s="2" customFormat="1">
      <c r="E34961" s="120"/>
      <c r="M34961" s="120"/>
      <c r="N34961" s="120"/>
      <c r="U34961" s="121"/>
      <c r="V34961" s="122"/>
      <c r="W34961" s="123"/>
      <c r="AC34961" s="123"/>
    </row>
    <row r="34962" spans="5:29" s="2" customFormat="1">
      <c r="E34962" s="120"/>
      <c r="M34962" s="120"/>
      <c r="N34962" s="120"/>
      <c r="U34962" s="121"/>
      <c r="V34962" s="122"/>
      <c r="W34962" s="123"/>
      <c r="AC34962" s="123"/>
    </row>
    <row r="34963" spans="5:29" s="2" customFormat="1">
      <c r="E34963" s="120"/>
      <c r="M34963" s="120"/>
      <c r="N34963" s="120"/>
      <c r="U34963" s="121"/>
      <c r="V34963" s="122"/>
      <c r="W34963" s="123"/>
      <c r="AC34963" s="123"/>
    </row>
    <row r="34964" spans="5:29" s="2" customFormat="1">
      <c r="E34964" s="120"/>
      <c r="M34964" s="120"/>
      <c r="N34964" s="120"/>
      <c r="U34964" s="121"/>
      <c r="V34964" s="122"/>
      <c r="W34964" s="123"/>
      <c r="AC34964" s="123"/>
    </row>
    <row r="34965" spans="5:29" s="2" customFormat="1">
      <c r="E34965" s="120"/>
      <c r="M34965" s="120"/>
      <c r="N34965" s="120"/>
      <c r="U34965" s="121"/>
      <c r="V34965" s="122"/>
      <c r="W34965" s="123"/>
      <c r="AC34965" s="123"/>
    </row>
    <row r="34966" spans="5:29" s="2" customFormat="1">
      <c r="E34966" s="120"/>
      <c r="M34966" s="120"/>
      <c r="N34966" s="120"/>
      <c r="U34966" s="121"/>
      <c r="V34966" s="122"/>
      <c r="W34966" s="123"/>
      <c r="AC34966" s="123"/>
    </row>
    <row r="34967" spans="5:29" s="2" customFormat="1">
      <c r="E34967" s="120"/>
      <c r="M34967" s="120"/>
      <c r="N34967" s="120"/>
      <c r="U34967" s="121"/>
      <c r="V34967" s="122"/>
      <c r="W34967" s="123"/>
      <c r="AC34967" s="123"/>
    </row>
    <row r="34968" spans="5:29" s="2" customFormat="1">
      <c r="E34968" s="120"/>
      <c r="M34968" s="120"/>
      <c r="N34968" s="120"/>
      <c r="U34968" s="121"/>
      <c r="V34968" s="122"/>
      <c r="W34968" s="123"/>
      <c r="AC34968" s="123"/>
    </row>
    <row r="34969" spans="5:29" s="2" customFormat="1">
      <c r="E34969" s="120"/>
      <c r="M34969" s="120"/>
      <c r="N34969" s="120"/>
      <c r="U34969" s="121"/>
      <c r="V34969" s="122"/>
      <c r="W34969" s="123"/>
      <c r="AC34969" s="123"/>
    </row>
    <row r="34970" spans="5:29" s="2" customFormat="1">
      <c r="E34970" s="120"/>
      <c r="M34970" s="120"/>
      <c r="N34970" s="120"/>
      <c r="U34970" s="121"/>
      <c r="V34970" s="122"/>
      <c r="W34970" s="123"/>
      <c r="AC34970" s="123"/>
    </row>
    <row r="34971" spans="5:29" s="2" customFormat="1">
      <c r="E34971" s="120"/>
      <c r="M34971" s="120"/>
      <c r="N34971" s="120"/>
      <c r="U34971" s="121"/>
      <c r="V34971" s="122"/>
      <c r="W34971" s="123"/>
      <c r="AC34971" s="123"/>
    </row>
    <row r="34972" spans="5:29" s="2" customFormat="1">
      <c r="E34972" s="120"/>
      <c r="M34972" s="120"/>
      <c r="N34972" s="120"/>
      <c r="U34972" s="121"/>
      <c r="V34972" s="122"/>
      <c r="W34972" s="123"/>
      <c r="AC34972" s="123"/>
    </row>
    <row r="34973" spans="5:29" s="2" customFormat="1">
      <c r="E34973" s="120"/>
      <c r="M34973" s="120"/>
      <c r="N34973" s="120"/>
      <c r="U34973" s="121"/>
      <c r="V34973" s="122"/>
      <c r="W34973" s="123"/>
      <c r="AC34973" s="123"/>
    </row>
    <row r="34974" spans="5:29" s="2" customFormat="1">
      <c r="E34974" s="120"/>
      <c r="M34974" s="120"/>
      <c r="N34974" s="120"/>
      <c r="U34974" s="121"/>
      <c r="V34974" s="122"/>
      <c r="W34974" s="123"/>
      <c r="AC34974" s="123"/>
    </row>
    <row r="34975" spans="5:29" s="2" customFormat="1">
      <c r="E34975" s="120"/>
      <c r="M34975" s="120"/>
      <c r="N34975" s="120"/>
      <c r="U34975" s="121"/>
      <c r="V34975" s="122"/>
      <c r="W34975" s="123"/>
      <c r="AC34975" s="123"/>
    </row>
    <row r="34976" spans="5:29" s="2" customFormat="1">
      <c r="E34976" s="120"/>
      <c r="M34976" s="120"/>
      <c r="N34976" s="120"/>
      <c r="U34976" s="121"/>
      <c r="V34976" s="122"/>
      <c r="W34976" s="123"/>
      <c r="AC34976" s="123"/>
    </row>
    <row r="34977" spans="5:29" s="2" customFormat="1">
      <c r="E34977" s="120"/>
      <c r="M34977" s="120"/>
      <c r="N34977" s="120"/>
      <c r="U34977" s="121"/>
      <c r="V34977" s="122"/>
      <c r="W34977" s="123"/>
      <c r="AC34977" s="123"/>
    </row>
    <row r="34978" spans="5:29" s="2" customFormat="1">
      <c r="E34978" s="120"/>
      <c r="M34978" s="120"/>
      <c r="N34978" s="120"/>
      <c r="U34978" s="121"/>
      <c r="V34978" s="122"/>
      <c r="W34978" s="123"/>
      <c r="AC34978" s="123"/>
    </row>
    <row r="34979" spans="5:29" s="2" customFormat="1">
      <c r="E34979" s="120"/>
      <c r="M34979" s="120"/>
      <c r="N34979" s="120"/>
      <c r="U34979" s="121"/>
      <c r="V34979" s="122"/>
      <c r="W34979" s="123"/>
      <c r="AC34979" s="123"/>
    </row>
    <row r="34980" spans="5:29" s="2" customFormat="1">
      <c r="E34980" s="120"/>
      <c r="M34980" s="120"/>
      <c r="N34980" s="120"/>
      <c r="U34980" s="121"/>
      <c r="V34980" s="122"/>
      <c r="W34980" s="123"/>
      <c r="AC34980" s="123"/>
    </row>
    <row r="34981" spans="5:29" s="2" customFormat="1">
      <c r="E34981" s="120"/>
      <c r="M34981" s="120"/>
      <c r="N34981" s="120"/>
      <c r="U34981" s="121"/>
      <c r="V34981" s="122"/>
      <c r="W34981" s="123"/>
      <c r="AC34981" s="123"/>
    </row>
    <row r="34982" spans="5:29" s="2" customFormat="1">
      <c r="E34982" s="120"/>
      <c r="M34982" s="120"/>
      <c r="N34982" s="120"/>
      <c r="U34982" s="121"/>
      <c r="V34982" s="122"/>
      <c r="W34982" s="123"/>
      <c r="AC34982" s="123"/>
    </row>
    <row r="34983" spans="5:29" s="2" customFormat="1">
      <c r="E34983" s="120"/>
      <c r="M34983" s="120"/>
      <c r="N34983" s="120"/>
      <c r="U34983" s="121"/>
      <c r="V34983" s="122"/>
      <c r="W34983" s="123"/>
      <c r="AC34983" s="123"/>
    </row>
    <row r="34984" spans="5:29" s="2" customFormat="1">
      <c r="E34984" s="120"/>
      <c r="M34984" s="120"/>
      <c r="N34984" s="120"/>
      <c r="U34984" s="121"/>
      <c r="V34984" s="122"/>
      <c r="W34984" s="123"/>
      <c r="AC34984" s="123"/>
    </row>
    <row r="34985" spans="5:29" s="2" customFormat="1">
      <c r="E34985" s="120"/>
      <c r="M34985" s="120"/>
      <c r="N34985" s="120"/>
      <c r="U34985" s="121"/>
      <c r="V34985" s="122"/>
      <c r="W34985" s="123"/>
      <c r="AC34985" s="123"/>
    </row>
    <row r="34986" spans="5:29" s="2" customFormat="1">
      <c r="E34986" s="120"/>
      <c r="M34986" s="120"/>
      <c r="N34986" s="120"/>
      <c r="U34986" s="121"/>
      <c r="V34986" s="122"/>
      <c r="W34986" s="123"/>
      <c r="AC34986" s="123"/>
    </row>
    <row r="34987" spans="5:29" s="2" customFormat="1">
      <c r="E34987" s="120"/>
      <c r="M34987" s="120"/>
      <c r="N34987" s="120"/>
      <c r="U34987" s="121"/>
      <c r="V34987" s="122"/>
      <c r="W34987" s="123"/>
      <c r="AC34987" s="123"/>
    </row>
    <row r="34988" spans="5:29" s="2" customFormat="1">
      <c r="E34988" s="120"/>
      <c r="M34988" s="120"/>
      <c r="N34988" s="120"/>
      <c r="U34988" s="121"/>
      <c r="V34988" s="122"/>
      <c r="W34988" s="123"/>
      <c r="AC34988" s="123"/>
    </row>
    <row r="34989" spans="5:29" s="2" customFormat="1">
      <c r="E34989" s="120"/>
      <c r="M34989" s="120"/>
      <c r="N34989" s="120"/>
      <c r="U34989" s="121"/>
      <c r="V34989" s="122"/>
      <c r="W34989" s="123"/>
      <c r="AC34989" s="123"/>
    </row>
    <row r="34990" spans="5:29" s="2" customFormat="1">
      <c r="E34990" s="120"/>
      <c r="M34990" s="120"/>
      <c r="N34990" s="120"/>
      <c r="U34990" s="121"/>
      <c r="V34990" s="122"/>
      <c r="W34990" s="123"/>
      <c r="AC34990" s="123"/>
    </row>
    <row r="34991" spans="5:29" s="2" customFormat="1">
      <c r="E34991" s="120"/>
      <c r="M34991" s="120"/>
      <c r="N34991" s="120"/>
      <c r="U34991" s="121"/>
      <c r="V34991" s="122"/>
      <c r="W34991" s="123"/>
      <c r="AC34991" s="123"/>
    </row>
    <row r="34992" spans="5:29" s="2" customFormat="1">
      <c r="E34992" s="120"/>
      <c r="M34992" s="120"/>
      <c r="N34992" s="120"/>
      <c r="U34992" s="121"/>
      <c r="V34992" s="122"/>
      <c r="W34992" s="123"/>
      <c r="AC34992" s="123"/>
    </row>
    <row r="34993" spans="5:29" s="2" customFormat="1">
      <c r="E34993" s="120"/>
      <c r="M34993" s="120"/>
      <c r="N34993" s="120"/>
      <c r="U34993" s="121"/>
      <c r="V34993" s="122"/>
      <c r="W34993" s="123"/>
      <c r="AC34993" s="123"/>
    </row>
    <row r="34994" spans="5:29" s="2" customFormat="1">
      <c r="E34994" s="120"/>
      <c r="M34994" s="120"/>
      <c r="N34994" s="120"/>
      <c r="U34994" s="121"/>
      <c r="V34994" s="122"/>
      <c r="W34994" s="123"/>
      <c r="AC34994" s="123"/>
    </row>
    <row r="34995" spans="5:29" s="2" customFormat="1">
      <c r="E34995" s="120"/>
      <c r="M34995" s="120"/>
      <c r="N34995" s="120"/>
      <c r="U34995" s="121"/>
      <c r="V34995" s="122"/>
      <c r="W34995" s="123"/>
      <c r="AC34995" s="123"/>
    </row>
    <row r="34996" spans="5:29" s="2" customFormat="1">
      <c r="E34996" s="120"/>
      <c r="M34996" s="120"/>
      <c r="N34996" s="120"/>
      <c r="U34996" s="121"/>
      <c r="V34996" s="122"/>
      <c r="W34996" s="123"/>
      <c r="AC34996" s="123"/>
    </row>
    <row r="34997" spans="5:29" s="2" customFormat="1">
      <c r="E34997" s="120"/>
      <c r="M34997" s="120"/>
      <c r="N34997" s="120"/>
      <c r="U34997" s="121"/>
      <c r="V34997" s="122"/>
      <c r="W34997" s="123"/>
      <c r="AC34997" s="123"/>
    </row>
    <row r="34998" spans="5:29" s="2" customFormat="1">
      <c r="E34998" s="120"/>
      <c r="M34998" s="120"/>
      <c r="N34998" s="120"/>
      <c r="U34998" s="121"/>
      <c r="V34998" s="122"/>
      <c r="W34998" s="123"/>
      <c r="AC34998" s="123"/>
    </row>
    <row r="34999" spans="5:29" s="2" customFormat="1">
      <c r="E34999" s="120"/>
      <c r="M34999" s="120"/>
      <c r="N34999" s="120"/>
      <c r="U34999" s="121"/>
      <c r="V34999" s="122"/>
      <c r="W34999" s="123"/>
      <c r="AC34999" s="123"/>
    </row>
    <row r="35000" spans="5:29" s="2" customFormat="1">
      <c r="E35000" s="120"/>
      <c r="M35000" s="120"/>
      <c r="N35000" s="120"/>
      <c r="U35000" s="121"/>
      <c r="V35000" s="122"/>
      <c r="W35000" s="123"/>
      <c r="AC35000" s="123"/>
    </row>
    <row r="35001" spans="5:29" s="2" customFormat="1">
      <c r="E35001" s="120"/>
      <c r="M35001" s="120"/>
      <c r="N35001" s="120"/>
      <c r="U35001" s="121"/>
      <c r="V35001" s="122"/>
      <c r="W35001" s="123"/>
      <c r="AC35001" s="123"/>
    </row>
    <row r="35002" spans="5:29" s="2" customFormat="1">
      <c r="E35002" s="120"/>
      <c r="M35002" s="120"/>
      <c r="N35002" s="120"/>
      <c r="U35002" s="121"/>
      <c r="V35002" s="122"/>
      <c r="W35002" s="123"/>
      <c r="AC35002" s="123"/>
    </row>
    <row r="35003" spans="5:29" s="2" customFormat="1">
      <c r="E35003" s="120"/>
      <c r="M35003" s="120"/>
      <c r="N35003" s="120"/>
      <c r="U35003" s="121"/>
      <c r="V35003" s="122"/>
      <c r="W35003" s="123"/>
      <c r="AC35003" s="123"/>
    </row>
    <row r="35004" spans="5:29" s="2" customFormat="1">
      <c r="E35004" s="120"/>
      <c r="M35004" s="120"/>
      <c r="N35004" s="120"/>
      <c r="U35004" s="121"/>
      <c r="V35004" s="122"/>
      <c r="W35004" s="123"/>
      <c r="AC35004" s="123"/>
    </row>
    <row r="35005" spans="5:29" s="2" customFormat="1">
      <c r="E35005" s="120"/>
      <c r="M35005" s="120"/>
      <c r="N35005" s="120"/>
      <c r="U35005" s="121"/>
      <c r="V35005" s="122"/>
      <c r="W35005" s="123"/>
      <c r="AC35005" s="123"/>
    </row>
    <row r="35006" spans="5:29" s="2" customFormat="1">
      <c r="E35006" s="120"/>
      <c r="M35006" s="120"/>
      <c r="N35006" s="120"/>
      <c r="U35006" s="121"/>
      <c r="V35006" s="122"/>
      <c r="W35006" s="123"/>
      <c r="AC35006" s="123"/>
    </row>
    <row r="35007" spans="5:29" s="2" customFormat="1">
      <c r="E35007" s="120"/>
      <c r="M35007" s="120"/>
      <c r="N35007" s="120"/>
      <c r="U35007" s="121"/>
      <c r="V35007" s="122"/>
      <c r="W35007" s="123"/>
      <c r="AC35007" s="123"/>
    </row>
    <row r="35008" spans="5:29" s="2" customFormat="1">
      <c r="E35008" s="120"/>
      <c r="M35008" s="120"/>
      <c r="N35008" s="120"/>
      <c r="U35008" s="121"/>
      <c r="V35008" s="122"/>
      <c r="W35008" s="123"/>
      <c r="AC35008" s="123"/>
    </row>
    <row r="35009" spans="5:29" s="2" customFormat="1">
      <c r="E35009" s="120"/>
      <c r="M35009" s="120"/>
      <c r="N35009" s="120"/>
      <c r="U35009" s="121"/>
      <c r="V35009" s="122"/>
      <c r="W35009" s="123"/>
      <c r="AC35009" s="123"/>
    </row>
    <row r="35010" spans="5:29" s="2" customFormat="1">
      <c r="E35010" s="120"/>
      <c r="M35010" s="120"/>
      <c r="N35010" s="120"/>
      <c r="U35010" s="121"/>
      <c r="V35010" s="122"/>
      <c r="W35010" s="123"/>
      <c r="AC35010" s="123"/>
    </row>
    <row r="35011" spans="5:29" s="2" customFormat="1">
      <c r="E35011" s="120"/>
      <c r="M35011" s="120"/>
      <c r="N35011" s="120"/>
      <c r="U35011" s="121"/>
      <c r="V35011" s="122"/>
      <c r="W35011" s="123"/>
      <c r="AC35011" s="123"/>
    </row>
    <row r="35012" spans="5:29" s="2" customFormat="1">
      <c r="E35012" s="120"/>
      <c r="M35012" s="120"/>
      <c r="N35012" s="120"/>
      <c r="U35012" s="121"/>
      <c r="V35012" s="122"/>
      <c r="W35012" s="123"/>
      <c r="AC35012" s="123"/>
    </row>
    <row r="35013" spans="5:29" s="2" customFormat="1">
      <c r="E35013" s="120"/>
      <c r="M35013" s="120"/>
      <c r="N35013" s="120"/>
      <c r="U35013" s="121"/>
      <c r="V35013" s="122"/>
      <c r="W35013" s="123"/>
      <c r="AC35013" s="123"/>
    </row>
    <row r="35014" spans="5:29" s="2" customFormat="1">
      <c r="E35014" s="120"/>
      <c r="M35014" s="120"/>
      <c r="N35014" s="120"/>
      <c r="U35014" s="121"/>
      <c r="V35014" s="122"/>
      <c r="W35014" s="123"/>
      <c r="AC35014" s="123"/>
    </row>
    <row r="35015" spans="5:29" s="2" customFormat="1">
      <c r="E35015" s="120"/>
      <c r="M35015" s="120"/>
      <c r="N35015" s="120"/>
      <c r="U35015" s="121"/>
      <c r="V35015" s="122"/>
      <c r="W35015" s="123"/>
      <c r="AC35015" s="123"/>
    </row>
    <row r="35016" spans="5:29" s="2" customFormat="1">
      <c r="E35016" s="120"/>
      <c r="M35016" s="120"/>
      <c r="N35016" s="120"/>
      <c r="U35016" s="121"/>
      <c r="V35016" s="122"/>
      <c r="W35016" s="123"/>
      <c r="AC35016" s="123"/>
    </row>
    <row r="35017" spans="5:29" s="2" customFormat="1">
      <c r="E35017" s="120"/>
      <c r="M35017" s="120"/>
      <c r="N35017" s="120"/>
      <c r="U35017" s="121"/>
      <c r="V35017" s="122"/>
      <c r="W35017" s="123"/>
      <c r="AC35017" s="123"/>
    </row>
    <row r="35018" spans="5:29" s="2" customFormat="1">
      <c r="E35018" s="120"/>
      <c r="M35018" s="120"/>
      <c r="N35018" s="120"/>
      <c r="U35018" s="121"/>
      <c r="V35018" s="122"/>
      <c r="W35018" s="123"/>
      <c r="AC35018" s="123"/>
    </row>
    <row r="35019" spans="5:29" s="2" customFormat="1">
      <c r="E35019" s="120"/>
      <c r="M35019" s="120"/>
      <c r="N35019" s="120"/>
      <c r="U35019" s="121"/>
      <c r="V35019" s="122"/>
      <c r="W35019" s="123"/>
      <c r="AC35019" s="123"/>
    </row>
    <row r="35020" spans="5:29" s="2" customFormat="1">
      <c r="E35020" s="120"/>
      <c r="M35020" s="120"/>
      <c r="N35020" s="120"/>
      <c r="U35020" s="121"/>
      <c r="V35020" s="122"/>
      <c r="W35020" s="123"/>
      <c r="AC35020" s="123"/>
    </row>
    <row r="35021" spans="5:29" s="2" customFormat="1">
      <c r="E35021" s="120"/>
      <c r="M35021" s="120"/>
      <c r="N35021" s="120"/>
      <c r="U35021" s="121"/>
      <c r="V35021" s="122"/>
      <c r="W35021" s="123"/>
      <c r="AC35021" s="123"/>
    </row>
    <row r="35022" spans="5:29" s="2" customFormat="1">
      <c r="E35022" s="120"/>
      <c r="M35022" s="120"/>
      <c r="N35022" s="120"/>
      <c r="U35022" s="121"/>
      <c r="V35022" s="122"/>
      <c r="W35022" s="123"/>
      <c r="AC35022" s="123"/>
    </row>
    <row r="35023" spans="5:29" s="2" customFormat="1">
      <c r="E35023" s="120"/>
      <c r="M35023" s="120"/>
      <c r="N35023" s="120"/>
      <c r="U35023" s="121"/>
      <c r="V35023" s="122"/>
      <c r="W35023" s="123"/>
      <c r="AC35023" s="123"/>
    </row>
    <row r="35024" spans="5:29" s="2" customFormat="1">
      <c r="E35024" s="120"/>
      <c r="M35024" s="120"/>
      <c r="N35024" s="120"/>
      <c r="U35024" s="121"/>
      <c r="V35024" s="122"/>
      <c r="W35024" s="123"/>
      <c r="AC35024" s="123"/>
    </row>
    <row r="35025" spans="5:29" s="2" customFormat="1">
      <c r="E35025" s="120"/>
      <c r="M35025" s="120"/>
      <c r="N35025" s="120"/>
      <c r="U35025" s="121"/>
      <c r="V35025" s="122"/>
      <c r="W35025" s="123"/>
      <c r="AC35025" s="123"/>
    </row>
    <row r="35026" spans="5:29" s="2" customFormat="1">
      <c r="E35026" s="120"/>
      <c r="M35026" s="120"/>
      <c r="N35026" s="120"/>
      <c r="U35026" s="121"/>
      <c r="V35026" s="122"/>
      <c r="W35026" s="123"/>
      <c r="AC35026" s="123"/>
    </row>
    <row r="35027" spans="5:29" s="2" customFormat="1">
      <c r="E35027" s="120"/>
      <c r="M35027" s="120"/>
      <c r="N35027" s="120"/>
      <c r="U35027" s="121"/>
      <c r="V35027" s="122"/>
      <c r="W35027" s="123"/>
      <c r="AC35027" s="123"/>
    </row>
    <row r="35028" spans="5:29" s="2" customFormat="1">
      <c r="E35028" s="120"/>
      <c r="M35028" s="120"/>
      <c r="N35028" s="120"/>
      <c r="U35028" s="121"/>
      <c r="V35028" s="122"/>
      <c r="W35028" s="123"/>
      <c r="AC35028" s="123"/>
    </row>
    <row r="35029" spans="5:29" s="2" customFormat="1">
      <c r="E35029" s="120"/>
      <c r="M35029" s="120"/>
      <c r="N35029" s="120"/>
      <c r="U35029" s="121"/>
      <c r="V35029" s="122"/>
      <c r="W35029" s="123"/>
      <c r="AC35029" s="123"/>
    </row>
    <row r="35030" spans="5:29" s="2" customFormat="1">
      <c r="E35030" s="120"/>
      <c r="M35030" s="120"/>
      <c r="N35030" s="120"/>
      <c r="U35030" s="121"/>
      <c r="V35030" s="122"/>
      <c r="W35030" s="123"/>
      <c r="AC35030" s="123"/>
    </row>
    <row r="35031" spans="5:29" s="2" customFormat="1">
      <c r="E35031" s="120"/>
      <c r="M35031" s="120"/>
      <c r="N35031" s="120"/>
      <c r="U35031" s="121"/>
      <c r="V35031" s="122"/>
      <c r="W35031" s="123"/>
      <c r="AC35031" s="123"/>
    </row>
    <row r="35032" spans="5:29" s="2" customFormat="1">
      <c r="E35032" s="120"/>
      <c r="M35032" s="120"/>
      <c r="N35032" s="120"/>
      <c r="U35032" s="121"/>
      <c r="V35032" s="122"/>
      <c r="W35032" s="123"/>
      <c r="AC35032" s="123"/>
    </row>
    <row r="35033" spans="5:29" s="2" customFormat="1">
      <c r="E35033" s="120"/>
      <c r="M35033" s="120"/>
      <c r="N35033" s="120"/>
      <c r="U35033" s="121"/>
      <c r="V35033" s="122"/>
      <c r="W35033" s="123"/>
      <c r="AC35033" s="123"/>
    </row>
    <row r="35034" spans="5:29" s="2" customFormat="1">
      <c r="E35034" s="120"/>
      <c r="M35034" s="120"/>
      <c r="N35034" s="120"/>
      <c r="U35034" s="121"/>
      <c r="V35034" s="122"/>
      <c r="W35034" s="123"/>
      <c r="AC35034" s="123"/>
    </row>
    <row r="35035" spans="5:29" s="2" customFormat="1">
      <c r="E35035" s="120"/>
      <c r="M35035" s="120"/>
      <c r="N35035" s="120"/>
      <c r="U35035" s="121"/>
      <c r="V35035" s="122"/>
      <c r="W35035" s="123"/>
      <c r="AC35035" s="123"/>
    </row>
    <row r="35036" spans="5:29" s="2" customFormat="1">
      <c r="E35036" s="120"/>
      <c r="M35036" s="120"/>
      <c r="N35036" s="120"/>
      <c r="U35036" s="121"/>
      <c r="V35036" s="122"/>
      <c r="W35036" s="123"/>
      <c r="AC35036" s="123"/>
    </row>
    <row r="35037" spans="5:29" s="2" customFormat="1">
      <c r="E35037" s="120"/>
      <c r="M35037" s="120"/>
      <c r="N35037" s="120"/>
      <c r="U35037" s="121"/>
      <c r="V35037" s="122"/>
      <c r="W35037" s="123"/>
      <c r="AC35037" s="123"/>
    </row>
    <row r="35038" spans="5:29" s="2" customFormat="1">
      <c r="E35038" s="120"/>
      <c r="M35038" s="120"/>
      <c r="N35038" s="120"/>
      <c r="U35038" s="121"/>
      <c r="V35038" s="122"/>
      <c r="W35038" s="123"/>
      <c r="AC35038" s="123"/>
    </row>
    <row r="35039" spans="5:29" s="2" customFormat="1">
      <c r="E35039" s="120"/>
      <c r="M35039" s="120"/>
      <c r="N35039" s="120"/>
      <c r="U35039" s="121"/>
      <c r="V35039" s="122"/>
      <c r="W35039" s="123"/>
      <c r="AC35039" s="123"/>
    </row>
    <row r="35040" spans="5:29" s="2" customFormat="1">
      <c r="E35040" s="120"/>
      <c r="M35040" s="120"/>
      <c r="N35040" s="120"/>
      <c r="U35040" s="121"/>
      <c r="V35040" s="122"/>
      <c r="W35040" s="123"/>
      <c r="AC35040" s="123"/>
    </row>
    <row r="35041" spans="5:29" s="2" customFormat="1">
      <c r="E35041" s="120"/>
      <c r="M35041" s="120"/>
      <c r="N35041" s="120"/>
      <c r="U35041" s="121"/>
      <c r="V35041" s="122"/>
      <c r="W35041" s="123"/>
      <c r="AC35041" s="123"/>
    </row>
    <row r="35042" spans="5:29" s="2" customFormat="1">
      <c r="E35042" s="120"/>
      <c r="M35042" s="120"/>
      <c r="N35042" s="120"/>
      <c r="U35042" s="121"/>
      <c r="V35042" s="122"/>
      <c r="W35042" s="123"/>
      <c r="AC35042" s="123"/>
    </row>
    <row r="35043" spans="5:29" s="2" customFormat="1">
      <c r="E35043" s="120"/>
      <c r="M35043" s="120"/>
      <c r="N35043" s="120"/>
      <c r="U35043" s="121"/>
      <c r="V35043" s="122"/>
      <c r="W35043" s="123"/>
      <c r="AC35043" s="123"/>
    </row>
    <row r="35044" spans="5:29" s="2" customFormat="1">
      <c r="E35044" s="120"/>
      <c r="M35044" s="120"/>
      <c r="N35044" s="120"/>
      <c r="U35044" s="121"/>
      <c r="V35044" s="122"/>
      <c r="W35044" s="123"/>
      <c r="AC35044" s="123"/>
    </row>
    <row r="35045" spans="5:29" s="2" customFormat="1">
      <c r="E35045" s="120"/>
      <c r="M35045" s="120"/>
      <c r="N35045" s="120"/>
      <c r="U35045" s="121"/>
      <c r="V35045" s="122"/>
      <c r="W35045" s="123"/>
      <c r="AC35045" s="123"/>
    </row>
    <row r="35046" spans="5:29" s="2" customFormat="1">
      <c r="E35046" s="120"/>
      <c r="M35046" s="120"/>
      <c r="N35046" s="120"/>
      <c r="U35046" s="121"/>
      <c r="V35046" s="122"/>
      <c r="W35046" s="123"/>
      <c r="AC35046" s="123"/>
    </row>
    <row r="35047" spans="5:29" s="2" customFormat="1">
      <c r="E35047" s="120"/>
      <c r="M35047" s="120"/>
      <c r="N35047" s="120"/>
      <c r="U35047" s="121"/>
      <c r="V35047" s="122"/>
      <c r="W35047" s="123"/>
      <c r="AC35047" s="123"/>
    </row>
    <row r="35048" spans="5:29" s="2" customFormat="1">
      <c r="E35048" s="120"/>
      <c r="M35048" s="120"/>
      <c r="N35048" s="120"/>
      <c r="U35048" s="121"/>
      <c r="V35048" s="122"/>
      <c r="W35048" s="123"/>
      <c r="AC35048" s="123"/>
    </row>
    <row r="35049" spans="5:29" s="2" customFormat="1">
      <c r="E35049" s="120"/>
      <c r="M35049" s="120"/>
      <c r="N35049" s="120"/>
      <c r="U35049" s="121"/>
      <c r="V35049" s="122"/>
      <c r="W35049" s="123"/>
      <c r="AC35049" s="123"/>
    </row>
    <row r="35050" spans="5:29" s="2" customFormat="1">
      <c r="E35050" s="120"/>
      <c r="M35050" s="120"/>
      <c r="N35050" s="120"/>
      <c r="U35050" s="121"/>
      <c r="V35050" s="122"/>
      <c r="W35050" s="123"/>
      <c r="AC35050" s="123"/>
    </row>
    <row r="35051" spans="5:29" s="2" customFormat="1">
      <c r="E35051" s="120"/>
      <c r="M35051" s="120"/>
      <c r="N35051" s="120"/>
      <c r="U35051" s="121"/>
      <c r="V35051" s="122"/>
      <c r="W35051" s="123"/>
      <c r="AC35051" s="123"/>
    </row>
    <row r="35052" spans="5:29" s="2" customFormat="1">
      <c r="E35052" s="120"/>
      <c r="M35052" s="120"/>
      <c r="N35052" s="120"/>
      <c r="U35052" s="121"/>
      <c r="V35052" s="122"/>
      <c r="W35052" s="123"/>
      <c r="AC35052" s="123"/>
    </row>
    <row r="35053" spans="5:29" s="2" customFormat="1">
      <c r="E35053" s="120"/>
      <c r="M35053" s="120"/>
      <c r="N35053" s="120"/>
      <c r="U35053" s="121"/>
      <c r="V35053" s="122"/>
      <c r="W35053" s="123"/>
      <c r="AC35053" s="123"/>
    </row>
    <row r="35054" spans="5:29" s="2" customFormat="1">
      <c r="E35054" s="120"/>
      <c r="M35054" s="120"/>
      <c r="N35054" s="120"/>
      <c r="U35054" s="121"/>
      <c r="V35054" s="122"/>
      <c r="W35054" s="123"/>
      <c r="AC35054" s="123"/>
    </row>
    <row r="35055" spans="5:29" s="2" customFormat="1">
      <c r="E35055" s="120"/>
      <c r="M35055" s="120"/>
      <c r="N35055" s="120"/>
      <c r="U35055" s="121"/>
      <c r="V35055" s="122"/>
      <c r="W35055" s="123"/>
      <c r="AC35055" s="123"/>
    </row>
    <row r="35056" spans="5:29" s="2" customFormat="1">
      <c r="E35056" s="120"/>
      <c r="M35056" s="120"/>
      <c r="N35056" s="120"/>
      <c r="U35056" s="121"/>
      <c r="V35056" s="122"/>
      <c r="W35056" s="123"/>
      <c r="AC35056" s="123"/>
    </row>
    <row r="35057" spans="5:29" s="2" customFormat="1">
      <c r="E35057" s="120"/>
      <c r="M35057" s="120"/>
      <c r="N35057" s="120"/>
      <c r="U35057" s="121"/>
      <c r="V35057" s="122"/>
      <c r="W35057" s="123"/>
      <c r="AC35057" s="123"/>
    </row>
    <row r="35058" spans="5:29" s="2" customFormat="1">
      <c r="E35058" s="120"/>
      <c r="M35058" s="120"/>
      <c r="N35058" s="120"/>
      <c r="U35058" s="121"/>
      <c r="V35058" s="122"/>
      <c r="W35058" s="123"/>
      <c r="AC35058" s="123"/>
    </row>
    <row r="35059" spans="5:29" s="2" customFormat="1">
      <c r="E35059" s="120"/>
      <c r="M35059" s="120"/>
      <c r="N35059" s="120"/>
      <c r="U35059" s="121"/>
      <c r="V35059" s="122"/>
      <c r="W35059" s="123"/>
      <c r="AC35059" s="123"/>
    </row>
    <row r="35060" spans="5:29" s="2" customFormat="1">
      <c r="E35060" s="120"/>
      <c r="M35060" s="120"/>
      <c r="N35060" s="120"/>
      <c r="U35060" s="121"/>
      <c r="V35060" s="122"/>
      <c r="W35060" s="123"/>
      <c r="AC35060" s="123"/>
    </row>
    <row r="35061" spans="5:29" s="2" customFormat="1">
      <c r="E35061" s="120"/>
      <c r="M35061" s="120"/>
      <c r="N35061" s="120"/>
      <c r="U35061" s="121"/>
      <c r="V35061" s="122"/>
      <c r="W35061" s="123"/>
      <c r="AC35061" s="123"/>
    </row>
    <row r="35062" spans="5:29" s="2" customFormat="1">
      <c r="E35062" s="120"/>
      <c r="M35062" s="120"/>
      <c r="N35062" s="120"/>
      <c r="U35062" s="121"/>
      <c r="V35062" s="122"/>
      <c r="W35062" s="123"/>
      <c r="AC35062" s="123"/>
    </row>
    <row r="35063" spans="5:29" s="2" customFormat="1">
      <c r="E35063" s="120"/>
      <c r="M35063" s="120"/>
      <c r="N35063" s="120"/>
      <c r="U35063" s="121"/>
      <c r="V35063" s="122"/>
      <c r="W35063" s="123"/>
      <c r="AC35063" s="123"/>
    </row>
    <row r="35064" spans="5:29" s="2" customFormat="1">
      <c r="E35064" s="120"/>
      <c r="M35064" s="120"/>
      <c r="N35064" s="120"/>
      <c r="U35064" s="121"/>
      <c r="V35064" s="122"/>
      <c r="W35064" s="123"/>
      <c r="AC35064" s="123"/>
    </row>
    <row r="35065" spans="5:29" s="2" customFormat="1">
      <c r="E35065" s="120"/>
      <c r="M35065" s="120"/>
      <c r="N35065" s="120"/>
      <c r="U35065" s="121"/>
      <c r="V35065" s="122"/>
      <c r="W35065" s="123"/>
      <c r="AC35065" s="123"/>
    </row>
    <row r="35066" spans="5:29" s="2" customFormat="1">
      <c r="E35066" s="120"/>
      <c r="M35066" s="120"/>
      <c r="N35066" s="120"/>
      <c r="U35066" s="121"/>
      <c r="V35066" s="122"/>
      <c r="W35066" s="123"/>
      <c r="AC35066" s="123"/>
    </row>
    <row r="35067" spans="5:29" s="2" customFormat="1">
      <c r="E35067" s="120"/>
      <c r="M35067" s="120"/>
      <c r="N35067" s="120"/>
      <c r="U35067" s="121"/>
      <c r="V35067" s="122"/>
      <c r="W35067" s="123"/>
      <c r="AC35067" s="123"/>
    </row>
    <row r="35068" spans="5:29" s="2" customFormat="1">
      <c r="E35068" s="120"/>
      <c r="M35068" s="120"/>
      <c r="N35068" s="120"/>
      <c r="U35068" s="121"/>
      <c r="V35068" s="122"/>
      <c r="W35068" s="123"/>
      <c r="AC35068" s="123"/>
    </row>
    <row r="35069" spans="5:29" s="2" customFormat="1">
      <c r="E35069" s="120"/>
      <c r="M35069" s="120"/>
      <c r="N35069" s="120"/>
      <c r="U35069" s="121"/>
      <c r="V35069" s="122"/>
      <c r="W35069" s="123"/>
      <c r="AC35069" s="123"/>
    </row>
    <row r="35070" spans="5:29" s="2" customFormat="1">
      <c r="E35070" s="120"/>
      <c r="M35070" s="120"/>
      <c r="N35070" s="120"/>
      <c r="U35070" s="121"/>
      <c r="V35070" s="122"/>
      <c r="W35070" s="123"/>
      <c r="AC35070" s="123"/>
    </row>
    <row r="35071" spans="5:29" s="2" customFormat="1">
      <c r="E35071" s="120"/>
      <c r="M35071" s="120"/>
      <c r="N35071" s="120"/>
      <c r="U35071" s="121"/>
      <c r="V35071" s="122"/>
      <c r="W35071" s="123"/>
      <c r="AC35071" s="123"/>
    </row>
    <row r="35072" spans="5:29" s="2" customFormat="1">
      <c r="E35072" s="120"/>
      <c r="M35072" s="120"/>
      <c r="N35072" s="120"/>
      <c r="U35072" s="121"/>
      <c r="V35072" s="122"/>
      <c r="W35072" s="123"/>
      <c r="AC35072" s="123"/>
    </row>
    <row r="35073" spans="5:29" s="2" customFormat="1">
      <c r="E35073" s="120"/>
      <c r="M35073" s="120"/>
      <c r="N35073" s="120"/>
      <c r="U35073" s="121"/>
      <c r="V35073" s="122"/>
      <c r="W35073" s="123"/>
      <c r="AC35073" s="123"/>
    </row>
    <row r="35074" spans="5:29" s="2" customFormat="1">
      <c r="E35074" s="120"/>
      <c r="M35074" s="120"/>
      <c r="N35074" s="120"/>
      <c r="U35074" s="121"/>
      <c r="V35074" s="122"/>
      <c r="W35074" s="123"/>
      <c r="AC35074" s="123"/>
    </row>
    <row r="35075" spans="5:29" s="2" customFormat="1">
      <c r="E35075" s="120"/>
      <c r="M35075" s="120"/>
      <c r="N35075" s="120"/>
      <c r="U35075" s="121"/>
      <c r="V35075" s="122"/>
      <c r="W35075" s="123"/>
      <c r="AC35075" s="123"/>
    </row>
    <row r="35076" spans="5:29" s="2" customFormat="1">
      <c r="E35076" s="120"/>
      <c r="M35076" s="120"/>
      <c r="N35076" s="120"/>
      <c r="U35076" s="121"/>
      <c r="V35076" s="122"/>
      <c r="W35076" s="123"/>
      <c r="AC35076" s="123"/>
    </row>
    <row r="35077" spans="5:29" s="2" customFormat="1">
      <c r="E35077" s="120"/>
      <c r="M35077" s="120"/>
      <c r="N35077" s="120"/>
      <c r="U35077" s="121"/>
      <c r="V35077" s="122"/>
      <c r="W35077" s="123"/>
      <c r="AC35077" s="123"/>
    </row>
    <row r="35078" spans="5:29" s="2" customFormat="1">
      <c r="E35078" s="120"/>
      <c r="M35078" s="120"/>
      <c r="N35078" s="120"/>
      <c r="U35078" s="121"/>
      <c r="V35078" s="122"/>
      <c r="W35078" s="123"/>
      <c r="AC35078" s="123"/>
    </row>
    <row r="35079" spans="5:29" s="2" customFormat="1">
      <c r="E35079" s="120"/>
      <c r="M35079" s="120"/>
      <c r="N35079" s="120"/>
      <c r="U35079" s="121"/>
      <c r="V35079" s="122"/>
      <c r="W35079" s="123"/>
      <c r="AC35079" s="123"/>
    </row>
    <row r="35080" spans="5:29" s="2" customFormat="1">
      <c r="E35080" s="120"/>
      <c r="M35080" s="120"/>
      <c r="N35080" s="120"/>
      <c r="U35080" s="121"/>
      <c r="V35080" s="122"/>
      <c r="W35080" s="123"/>
      <c r="AC35080" s="123"/>
    </row>
    <row r="35081" spans="5:29" s="2" customFormat="1">
      <c r="E35081" s="120"/>
      <c r="M35081" s="120"/>
      <c r="N35081" s="120"/>
      <c r="U35081" s="121"/>
      <c r="V35081" s="122"/>
      <c r="W35081" s="123"/>
      <c r="AC35081" s="123"/>
    </row>
    <row r="35082" spans="5:29" s="2" customFormat="1">
      <c r="E35082" s="120"/>
      <c r="M35082" s="120"/>
      <c r="N35082" s="120"/>
      <c r="U35082" s="121"/>
      <c r="V35082" s="122"/>
      <c r="W35082" s="123"/>
      <c r="AC35082" s="123"/>
    </row>
    <row r="35083" spans="5:29" s="2" customFormat="1">
      <c r="E35083" s="120"/>
      <c r="M35083" s="120"/>
      <c r="N35083" s="120"/>
      <c r="U35083" s="121"/>
      <c r="V35083" s="122"/>
      <c r="W35083" s="123"/>
      <c r="AC35083" s="123"/>
    </row>
    <row r="35084" spans="5:29" s="2" customFormat="1">
      <c r="E35084" s="120"/>
      <c r="M35084" s="120"/>
      <c r="N35084" s="120"/>
      <c r="U35084" s="121"/>
      <c r="V35084" s="122"/>
      <c r="W35084" s="123"/>
      <c r="AC35084" s="123"/>
    </row>
    <row r="35085" spans="5:29" s="2" customFormat="1">
      <c r="E35085" s="120"/>
      <c r="M35085" s="120"/>
      <c r="N35085" s="120"/>
      <c r="U35085" s="121"/>
      <c r="V35085" s="122"/>
      <c r="W35085" s="123"/>
      <c r="AC35085" s="123"/>
    </row>
    <row r="35086" spans="5:29" s="2" customFormat="1">
      <c r="E35086" s="120"/>
      <c r="M35086" s="120"/>
      <c r="N35086" s="120"/>
      <c r="U35086" s="121"/>
      <c r="V35086" s="122"/>
      <c r="W35086" s="123"/>
      <c r="AC35086" s="123"/>
    </row>
    <row r="35087" spans="5:29" s="2" customFormat="1">
      <c r="E35087" s="120"/>
      <c r="M35087" s="120"/>
      <c r="N35087" s="120"/>
      <c r="U35087" s="121"/>
      <c r="V35087" s="122"/>
      <c r="W35087" s="123"/>
      <c r="AC35087" s="123"/>
    </row>
    <row r="35088" spans="5:29" s="2" customFormat="1">
      <c r="E35088" s="120"/>
      <c r="M35088" s="120"/>
      <c r="N35088" s="120"/>
      <c r="U35088" s="121"/>
      <c r="V35088" s="122"/>
      <c r="W35088" s="123"/>
      <c r="AC35088" s="123"/>
    </row>
    <row r="35089" spans="5:29" s="2" customFormat="1">
      <c r="E35089" s="120"/>
      <c r="M35089" s="120"/>
      <c r="N35089" s="120"/>
      <c r="U35089" s="121"/>
      <c r="V35089" s="122"/>
      <c r="W35089" s="123"/>
      <c r="AC35089" s="123"/>
    </row>
    <row r="35090" spans="5:29" s="2" customFormat="1">
      <c r="E35090" s="120"/>
      <c r="M35090" s="120"/>
      <c r="N35090" s="120"/>
      <c r="U35090" s="121"/>
      <c r="V35090" s="122"/>
      <c r="W35090" s="123"/>
      <c r="AC35090" s="123"/>
    </row>
    <row r="35091" spans="5:29" s="2" customFormat="1">
      <c r="E35091" s="120"/>
      <c r="M35091" s="120"/>
      <c r="N35091" s="120"/>
      <c r="U35091" s="121"/>
      <c r="V35091" s="122"/>
      <c r="W35091" s="123"/>
      <c r="AC35091" s="123"/>
    </row>
    <row r="35092" spans="5:29" s="2" customFormat="1">
      <c r="E35092" s="120"/>
      <c r="M35092" s="120"/>
      <c r="N35092" s="120"/>
      <c r="U35092" s="121"/>
      <c r="V35092" s="122"/>
      <c r="W35092" s="123"/>
      <c r="AC35092" s="123"/>
    </row>
    <row r="35093" spans="5:29" s="2" customFormat="1">
      <c r="E35093" s="120"/>
      <c r="M35093" s="120"/>
      <c r="N35093" s="120"/>
      <c r="U35093" s="121"/>
      <c r="V35093" s="122"/>
      <c r="W35093" s="123"/>
      <c r="AC35093" s="123"/>
    </row>
    <row r="35094" spans="5:29" s="2" customFormat="1">
      <c r="E35094" s="120"/>
      <c r="M35094" s="120"/>
      <c r="N35094" s="120"/>
      <c r="U35094" s="121"/>
      <c r="V35094" s="122"/>
      <c r="W35094" s="123"/>
      <c r="AC35094" s="123"/>
    </row>
    <row r="35095" spans="5:29" s="2" customFormat="1">
      <c r="E35095" s="120"/>
      <c r="M35095" s="120"/>
      <c r="N35095" s="120"/>
      <c r="U35095" s="121"/>
      <c r="V35095" s="122"/>
      <c r="W35095" s="123"/>
      <c r="AC35095" s="123"/>
    </row>
    <row r="35096" spans="5:29" s="2" customFormat="1">
      <c r="E35096" s="120"/>
      <c r="M35096" s="120"/>
      <c r="N35096" s="120"/>
      <c r="U35096" s="121"/>
      <c r="V35096" s="122"/>
      <c r="W35096" s="123"/>
      <c r="AC35096" s="123"/>
    </row>
    <row r="35097" spans="5:29" s="2" customFormat="1">
      <c r="E35097" s="120"/>
      <c r="M35097" s="120"/>
      <c r="N35097" s="120"/>
      <c r="U35097" s="121"/>
      <c r="V35097" s="122"/>
      <c r="W35097" s="123"/>
      <c r="AC35097" s="123"/>
    </row>
    <row r="35098" spans="5:29" s="2" customFormat="1">
      <c r="E35098" s="120"/>
      <c r="M35098" s="120"/>
      <c r="N35098" s="120"/>
      <c r="U35098" s="121"/>
      <c r="V35098" s="122"/>
      <c r="W35098" s="123"/>
      <c r="AC35098" s="123"/>
    </row>
    <row r="35099" spans="5:29" s="2" customFormat="1">
      <c r="E35099" s="120"/>
      <c r="M35099" s="120"/>
      <c r="N35099" s="120"/>
      <c r="U35099" s="121"/>
      <c r="V35099" s="122"/>
      <c r="W35099" s="123"/>
      <c r="AC35099" s="123"/>
    </row>
    <row r="35100" spans="5:29" s="2" customFormat="1">
      <c r="E35100" s="120"/>
      <c r="M35100" s="120"/>
      <c r="N35100" s="120"/>
      <c r="U35100" s="121"/>
      <c r="V35100" s="122"/>
      <c r="W35100" s="123"/>
      <c r="AC35100" s="123"/>
    </row>
    <row r="35101" spans="5:29" s="2" customFormat="1">
      <c r="E35101" s="120"/>
      <c r="M35101" s="120"/>
      <c r="N35101" s="120"/>
      <c r="U35101" s="121"/>
      <c r="V35101" s="122"/>
      <c r="W35101" s="123"/>
      <c r="AC35101" s="123"/>
    </row>
    <row r="35102" spans="5:29" s="2" customFormat="1">
      <c r="E35102" s="120"/>
      <c r="M35102" s="120"/>
      <c r="N35102" s="120"/>
      <c r="U35102" s="121"/>
      <c r="V35102" s="122"/>
      <c r="W35102" s="123"/>
      <c r="AC35102" s="123"/>
    </row>
    <row r="35103" spans="5:29" s="2" customFormat="1">
      <c r="E35103" s="120"/>
      <c r="M35103" s="120"/>
      <c r="N35103" s="120"/>
      <c r="U35103" s="121"/>
      <c r="V35103" s="122"/>
      <c r="W35103" s="123"/>
      <c r="AC35103" s="123"/>
    </row>
    <row r="35104" spans="5:29" s="2" customFormat="1">
      <c r="E35104" s="120"/>
      <c r="M35104" s="120"/>
      <c r="N35104" s="120"/>
      <c r="U35104" s="121"/>
      <c r="V35104" s="122"/>
      <c r="W35104" s="123"/>
      <c r="AC35104" s="123"/>
    </row>
    <row r="35105" spans="5:29" s="2" customFormat="1">
      <c r="E35105" s="120"/>
      <c r="M35105" s="120"/>
      <c r="N35105" s="120"/>
      <c r="U35105" s="121"/>
      <c r="V35105" s="122"/>
      <c r="W35105" s="123"/>
      <c r="AC35105" s="123"/>
    </row>
    <row r="35106" spans="5:29" s="2" customFormat="1">
      <c r="E35106" s="120"/>
      <c r="M35106" s="120"/>
      <c r="N35106" s="120"/>
      <c r="U35106" s="121"/>
      <c r="V35106" s="122"/>
      <c r="W35106" s="123"/>
      <c r="AC35106" s="123"/>
    </row>
    <row r="35107" spans="5:29" s="2" customFormat="1">
      <c r="E35107" s="120"/>
      <c r="M35107" s="120"/>
      <c r="N35107" s="120"/>
      <c r="U35107" s="121"/>
      <c r="V35107" s="122"/>
      <c r="W35107" s="123"/>
      <c r="AC35107" s="123"/>
    </row>
    <row r="35108" spans="5:29" s="2" customFormat="1">
      <c r="E35108" s="120"/>
      <c r="M35108" s="120"/>
      <c r="N35108" s="120"/>
      <c r="U35108" s="121"/>
      <c r="V35108" s="122"/>
      <c r="W35108" s="123"/>
      <c r="AC35108" s="123"/>
    </row>
    <row r="35109" spans="5:29" s="2" customFormat="1">
      <c r="E35109" s="120"/>
      <c r="M35109" s="120"/>
      <c r="N35109" s="120"/>
      <c r="U35109" s="121"/>
      <c r="V35109" s="122"/>
      <c r="W35109" s="123"/>
      <c r="AC35109" s="123"/>
    </row>
    <row r="35110" spans="5:29" s="2" customFormat="1">
      <c r="E35110" s="120"/>
      <c r="M35110" s="120"/>
      <c r="N35110" s="120"/>
      <c r="U35110" s="121"/>
      <c r="V35110" s="122"/>
      <c r="W35110" s="123"/>
      <c r="AC35110" s="123"/>
    </row>
    <row r="35111" spans="5:29" s="2" customFormat="1">
      <c r="E35111" s="120"/>
      <c r="M35111" s="120"/>
      <c r="N35111" s="120"/>
      <c r="U35111" s="121"/>
      <c r="V35111" s="122"/>
      <c r="W35111" s="123"/>
      <c r="AC35111" s="123"/>
    </row>
    <row r="35112" spans="5:29" s="2" customFormat="1">
      <c r="E35112" s="120"/>
      <c r="M35112" s="120"/>
      <c r="N35112" s="120"/>
      <c r="U35112" s="121"/>
      <c r="V35112" s="122"/>
      <c r="W35112" s="123"/>
      <c r="AC35112" s="123"/>
    </row>
    <row r="35113" spans="5:29" s="2" customFormat="1">
      <c r="E35113" s="120"/>
      <c r="M35113" s="120"/>
      <c r="N35113" s="120"/>
      <c r="U35113" s="121"/>
      <c r="V35113" s="122"/>
      <c r="W35113" s="123"/>
      <c r="AC35113" s="123"/>
    </row>
    <row r="35114" spans="5:29" s="2" customFormat="1">
      <c r="E35114" s="120"/>
      <c r="M35114" s="120"/>
      <c r="N35114" s="120"/>
      <c r="U35114" s="121"/>
      <c r="V35114" s="122"/>
      <c r="W35114" s="123"/>
      <c r="AC35114" s="123"/>
    </row>
    <row r="35115" spans="5:29" s="2" customFormat="1">
      <c r="E35115" s="120"/>
      <c r="M35115" s="120"/>
      <c r="N35115" s="120"/>
      <c r="U35115" s="121"/>
      <c r="V35115" s="122"/>
      <c r="W35115" s="123"/>
      <c r="AC35115" s="123"/>
    </row>
    <row r="35116" spans="5:29" s="2" customFormat="1">
      <c r="E35116" s="120"/>
      <c r="M35116" s="120"/>
      <c r="N35116" s="120"/>
      <c r="U35116" s="121"/>
      <c r="V35116" s="122"/>
      <c r="W35116" s="123"/>
      <c r="AC35116" s="123"/>
    </row>
    <row r="35117" spans="5:29" s="2" customFormat="1">
      <c r="E35117" s="120"/>
      <c r="M35117" s="120"/>
      <c r="N35117" s="120"/>
      <c r="U35117" s="121"/>
      <c r="V35117" s="122"/>
      <c r="W35117" s="123"/>
      <c r="AC35117" s="123"/>
    </row>
    <row r="35118" spans="5:29" s="2" customFormat="1">
      <c r="E35118" s="120"/>
      <c r="M35118" s="120"/>
      <c r="N35118" s="120"/>
      <c r="U35118" s="121"/>
      <c r="V35118" s="122"/>
      <c r="W35118" s="123"/>
      <c r="AC35118" s="123"/>
    </row>
    <row r="35119" spans="5:29" s="2" customFormat="1">
      <c r="E35119" s="120"/>
      <c r="M35119" s="120"/>
      <c r="N35119" s="120"/>
      <c r="U35119" s="121"/>
      <c r="V35119" s="122"/>
      <c r="W35119" s="123"/>
      <c r="AC35119" s="123"/>
    </row>
    <row r="35120" spans="5:29" s="2" customFormat="1">
      <c r="E35120" s="120"/>
      <c r="M35120" s="120"/>
      <c r="N35120" s="120"/>
      <c r="U35120" s="121"/>
      <c r="V35120" s="122"/>
      <c r="W35120" s="123"/>
      <c r="AC35120" s="123"/>
    </row>
    <row r="35121" spans="5:29" s="2" customFormat="1">
      <c r="E35121" s="120"/>
      <c r="M35121" s="120"/>
      <c r="N35121" s="120"/>
      <c r="U35121" s="121"/>
      <c r="V35121" s="122"/>
      <c r="W35121" s="123"/>
      <c r="AC35121" s="123"/>
    </row>
    <row r="35122" spans="5:29" s="2" customFormat="1">
      <c r="E35122" s="120"/>
      <c r="M35122" s="120"/>
      <c r="N35122" s="120"/>
      <c r="U35122" s="121"/>
      <c r="V35122" s="122"/>
      <c r="W35122" s="123"/>
      <c r="AC35122" s="123"/>
    </row>
    <row r="35123" spans="5:29" s="2" customFormat="1">
      <c r="E35123" s="120"/>
      <c r="M35123" s="120"/>
      <c r="N35123" s="120"/>
      <c r="U35123" s="121"/>
      <c r="V35123" s="122"/>
      <c r="W35123" s="123"/>
      <c r="AC35123" s="123"/>
    </row>
    <row r="35124" spans="5:29" s="2" customFormat="1">
      <c r="E35124" s="120"/>
      <c r="M35124" s="120"/>
      <c r="N35124" s="120"/>
      <c r="U35124" s="121"/>
      <c r="V35124" s="122"/>
      <c r="W35124" s="123"/>
      <c r="AC35124" s="123"/>
    </row>
    <row r="35125" spans="5:29" s="2" customFormat="1">
      <c r="E35125" s="120"/>
      <c r="M35125" s="120"/>
      <c r="N35125" s="120"/>
      <c r="U35125" s="121"/>
      <c r="V35125" s="122"/>
      <c r="W35125" s="123"/>
      <c r="AC35125" s="123"/>
    </row>
    <row r="35126" spans="5:29" s="2" customFormat="1">
      <c r="E35126" s="120"/>
      <c r="M35126" s="120"/>
      <c r="N35126" s="120"/>
      <c r="U35126" s="121"/>
      <c r="V35126" s="122"/>
      <c r="W35126" s="123"/>
      <c r="AC35126" s="123"/>
    </row>
    <row r="35127" spans="5:29" s="2" customFormat="1">
      <c r="E35127" s="120"/>
      <c r="M35127" s="120"/>
      <c r="N35127" s="120"/>
      <c r="U35127" s="121"/>
      <c r="V35127" s="122"/>
      <c r="W35127" s="123"/>
      <c r="AC35127" s="123"/>
    </row>
    <row r="35128" spans="5:29" s="2" customFormat="1">
      <c r="E35128" s="120"/>
      <c r="M35128" s="120"/>
      <c r="N35128" s="120"/>
      <c r="U35128" s="121"/>
      <c r="V35128" s="122"/>
      <c r="W35128" s="123"/>
      <c r="AC35128" s="123"/>
    </row>
    <row r="35129" spans="5:29" s="2" customFormat="1">
      <c r="E35129" s="120"/>
      <c r="M35129" s="120"/>
      <c r="N35129" s="120"/>
      <c r="U35129" s="121"/>
      <c r="V35129" s="122"/>
      <c r="W35129" s="123"/>
      <c r="AC35129" s="123"/>
    </row>
    <row r="35130" spans="5:29" s="2" customFormat="1">
      <c r="E35130" s="120"/>
      <c r="M35130" s="120"/>
      <c r="N35130" s="120"/>
      <c r="U35130" s="121"/>
      <c r="V35130" s="122"/>
      <c r="W35130" s="123"/>
      <c r="AC35130" s="123"/>
    </row>
    <row r="35131" spans="5:29" s="2" customFormat="1">
      <c r="E35131" s="120"/>
      <c r="M35131" s="120"/>
      <c r="N35131" s="120"/>
      <c r="U35131" s="121"/>
      <c r="V35131" s="122"/>
      <c r="W35131" s="123"/>
      <c r="AC35131" s="123"/>
    </row>
    <row r="35132" spans="5:29" s="2" customFormat="1">
      <c r="E35132" s="120"/>
      <c r="M35132" s="120"/>
      <c r="N35132" s="120"/>
      <c r="U35132" s="121"/>
      <c r="V35132" s="122"/>
      <c r="W35132" s="123"/>
      <c r="AC35132" s="123"/>
    </row>
    <row r="35133" spans="5:29" s="2" customFormat="1">
      <c r="E35133" s="120"/>
      <c r="M35133" s="120"/>
      <c r="N35133" s="120"/>
      <c r="U35133" s="121"/>
      <c r="V35133" s="122"/>
      <c r="W35133" s="123"/>
      <c r="AC35133" s="123"/>
    </row>
    <row r="35134" spans="5:29" s="2" customFormat="1">
      <c r="E35134" s="120"/>
      <c r="M35134" s="120"/>
      <c r="N35134" s="120"/>
      <c r="U35134" s="121"/>
      <c r="V35134" s="122"/>
      <c r="W35134" s="123"/>
      <c r="AC35134" s="123"/>
    </row>
    <row r="35135" spans="5:29" s="2" customFormat="1">
      <c r="E35135" s="120"/>
      <c r="M35135" s="120"/>
      <c r="N35135" s="120"/>
      <c r="U35135" s="121"/>
      <c r="V35135" s="122"/>
      <c r="W35135" s="123"/>
      <c r="AC35135" s="123"/>
    </row>
    <row r="35136" spans="5:29" s="2" customFormat="1">
      <c r="E35136" s="120"/>
      <c r="M35136" s="120"/>
      <c r="N35136" s="120"/>
      <c r="U35136" s="121"/>
      <c r="V35136" s="122"/>
      <c r="W35136" s="123"/>
      <c r="AC35136" s="123"/>
    </row>
    <row r="35137" spans="5:29" s="2" customFormat="1">
      <c r="E35137" s="120"/>
      <c r="M35137" s="120"/>
      <c r="N35137" s="120"/>
      <c r="U35137" s="121"/>
      <c r="V35137" s="122"/>
      <c r="W35137" s="123"/>
      <c r="AC35137" s="123"/>
    </row>
    <row r="35138" spans="5:29" s="2" customFormat="1">
      <c r="E35138" s="120"/>
      <c r="M35138" s="120"/>
      <c r="N35138" s="120"/>
      <c r="U35138" s="121"/>
      <c r="V35138" s="122"/>
      <c r="W35138" s="123"/>
      <c r="AC35138" s="123"/>
    </row>
    <row r="35139" spans="5:29" s="2" customFormat="1">
      <c r="E35139" s="120"/>
      <c r="M35139" s="120"/>
      <c r="N35139" s="120"/>
      <c r="U35139" s="121"/>
      <c r="V35139" s="122"/>
      <c r="W35139" s="123"/>
      <c r="AC35139" s="123"/>
    </row>
    <row r="35140" spans="5:29" s="2" customFormat="1">
      <c r="E35140" s="120"/>
      <c r="M35140" s="120"/>
      <c r="N35140" s="120"/>
      <c r="U35140" s="121"/>
      <c r="V35140" s="122"/>
      <c r="W35140" s="123"/>
      <c r="AC35140" s="123"/>
    </row>
    <row r="35141" spans="5:29" s="2" customFormat="1">
      <c r="E35141" s="120"/>
      <c r="M35141" s="120"/>
      <c r="N35141" s="120"/>
      <c r="U35141" s="121"/>
      <c r="V35141" s="122"/>
      <c r="W35141" s="123"/>
      <c r="AC35141" s="123"/>
    </row>
    <row r="35142" spans="5:29" s="2" customFormat="1">
      <c r="E35142" s="120"/>
      <c r="M35142" s="120"/>
      <c r="N35142" s="120"/>
      <c r="U35142" s="121"/>
      <c r="V35142" s="122"/>
      <c r="W35142" s="123"/>
      <c r="AC35142" s="123"/>
    </row>
    <row r="35143" spans="5:29" s="2" customFormat="1">
      <c r="E35143" s="120"/>
      <c r="M35143" s="120"/>
      <c r="N35143" s="120"/>
      <c r="U35143" s="121"/>
      <c r="V35143" s="122"/>
      <c r="W35143" s="123"/>
      <c r="AC35143" s="123"/>
    </row>
    <row r="35144" spans="5:29" s="2" customFormat="1">
      <c r="E35144" s="120"/>
      <c r="M35144" s="120"/>
      <c r="N35144" s="120"/>
      <c r="U35144" s="121"/>
      <c r="V35144" s="122"/>
      <c r="W35144" s="123"/>
      <c r="AC35144" s="123"/>
    </row>
    <row r="35145" spans="5:29" s="2" customFormat="1">
      <c r="E35145" s="120"/>
      <c r="M35145" s="120"/>
      <c r="N35145" s="120"/>
      <c r="U35145" s="121"/>
      <c r="V35145" s="122"/>
      <c r="W35145" s="123"/>
      <c r="AC35145" s="123"/>
    </row>
    <row r="35146" spans="5:29" s="2" customFormat="1">
      <c r="E35146" s="120"/>
      <c r="M35146" s="120"/>
      <c r="N35146" s="120"/>
      <c r="U35146" s="121"/>
      <c r="V35146" s="122"/>
      <c r="W35146" s="123"/>
      <c r="AC35146" s="123"/>
    </row>
    <row r="35147" spans="5:29" s="2" customFormat="1">
      <c r="E35147" s="120"/>
      <c r="M35147" s="120"/>
      <c r="N35147" s="120"/>
      <c r="U35147" s="121"/>
      <c r="V35147" s="122"/>
      <c r="W35147" s="123"/>
      <c r="AC35147" s="123"/>
    </row>
    <row r="35148" spans="5:29" s="2" customFormat="1">
      <c r="E35148" s="120"/>
      <c r="M35148" s="120"/>
      <c r="N35148" s="120"/>
      <c r="U35148" s="121"/>
      <c r="V35148" s="122"/>
      <c r="W35148" s="123"/>
      <c r="AC35148" s="123"/>
    </row>
    <row r="35149" spans="5:29" s="2" customFormat="1">
      <c r="E35149" s="120"/>
      <c r="M35149" s="120"/>
      <c r="N35149" s="120"/>
      <c r="U35149" s="121"/>
      <c r="V35149" s="122"/>
      <c r="W35149" s="123"/>
      <c r="AC35149" s="123"/>
    </row>
    <row r="35150" spans="5:29" s="2" customFormat="1">
      <c r="E35150" s="120"/>
      <c r="M35150" s="120"/>
      <c r="N35150" s="120"/>
      <c r="U35150" s="121"/>
      <c r="V35150" s="122"/>
      <c r="W35150" s="123"/>
      <c r="AC35150" s="123"/>
    </row>
    <row r="35151" spans="5:29" s="2" customFormat="1">
      <c r="E35151" s="120"/>
      <c r="M35151" s="120"/>
      <c r="N35151" s="120"/>
      <c r="U35151" s="121"/>
      <c r="V35151" s="122"/>
      <c r="W35151" s="123"/>
      <c r="AC35151" s="123"/>
    </row>
    <row r="35152" spans="5:29" s="2" customFormat="1">
      <c r="E35152" s="120"/>
      <c r="M35152" s="120"/>
      <c r="N35152" s="120"/>
      <c r="U35152" s="121"/>
      <c r="V35152" s="122"/>
      <c r="W35152" s="123"/>
      <c r="AC35152" s="123"/>
    </row>
    <row r="35153" spans="5:29" s="2" customFormat="1">
      <c r="E35153" s="120"/>
      <c r="M35153" s="120"/>
      <c r="N35153" s="120"/>
      <c r="U35153" s="121"/>
      <c r="V35153" s="122"/>
      <c r="W35153" s="123"/>
      <c r="AC35153" s="123"/>
    </row>
    <row r="35154" spans="5:29" s="2" customFormat="1">
      <c r="E35154" s="120"/>
      <c r="M35154" s="120"/>
      <c r="N35154" s="120"/>
      <c r="U35154" s="121"/>
      <c r="V35154" s="122"/>
      <c r="W35154" s="123"/>
      <c r="AC35154" s="123"/>
    </row>
    <row r="35155" spans="5:29" s="2" customFormat="1">
      <c r="E35155" s="120"/>
      <c r="M35155" s="120"/>
      <c r="N35155" s="120"/>
      <c r="U35155" s="121"/>
      <c r="V35155" s="122"/>
      <c r="W35155" s="123"/>
      <c r="AC35155" s="123"/>
    </row>
    <row r="35156" spans="5:29" s="2" customFormat="1">
      <c r="E35156" s="120"/>
      <c r="M35156" s="120"/>
      <c r="N35156" s="120"/>
      <c r="U35156" s="121"/>
      <c r="V35156" s="122"/>
      <c r="W35156" s="123"/>
      <c r="AC35156" s="123"/>
    </row>
    <row r="35157" spans="5:29" s="2" customFormat="1">
      <c r="E35157" s="120"/>
      <c r="M35157" s="120"/>
      <c r="N35157" s="120"/>
      <c r="U35157" s="121"/>
      <c r="V35157" s="122"/>
      <c r="W35157" s="123"/>
      <c r="AC35157" s="123"/>
    </row>
    <row r="35158" spans="5:29" s="2" customFormat="1">
      <c r="E35158" s="120"/>
      <c r="M35158" s="120"/>
      <c r="N35158" s="120"/>
      <c r="U35158" s="121"/>
      <c r="V35158" s="122"/>
      <c r="W35158" s="123"/>
      <c r="AC35158" s="123"/>
    </row>
    <row r="35159" spans="5:29" s="2" customFormat="1">
      <c r="E35159" s="120"/>
      <c r="M35159" s="120"/>
      <c r="N35159" s="120"/>
      <c r="U35159" s="121"/>
      <c r="V35159" s="122"/>
      <c r="W35159" s="123"/>
      <c r="AC35159" s="123"/>
    </row>
    <row r="35160" spans="5:29" s="2" customFormat="1">
      <c r="E35160" s="120"/>
      <c r="M35160" s="120"/>
      <c r="N35160" s="120"/>
      <c r="U35160" s="121"/>
      <c r="V35160" s="122"/>
      <c r="W35160" s="123"/>
      <c r="AC35160" s="123"/>
    </row>
    <row r="35161" spans="5:29" s="2" customFormat="1">
      <c r="E35161" s="120"/>
      <c r="M35161" s="120"/>
      <c r="N35161" s="120"/>
      <c r="U35161" s="121"/>
      <c r="V35161" s="122"/>
      <c r="W35161" s="123"/>
      <c r="AC35161" s="123"/>
    </row>
    <row r="35162" spans="5:29" s="2" customFormat="1">
      <c r="E35162" s="120"/>
      <c r="M35162" s="120"/>
      <c r="N35162" s="120"/>
      <c r="U35162" s="121"/>
      <c r="V35162" s="122"/>
      <c r="W35162" s="123"/>
      <c r="AC35162" s="123"/>
    </row>
    <row r="35163" spans="5:29" s="2" customFormat="1">
      <c r="E35163" s="120"/>
      <c r="M35163" s="120"/>
      <c r="N35163" s="120"/>
      <c r="U35163" s="121"/>
      <c r="V35163" s="122"/>
      <c r="W35163" s="123"/>
      <c r="AC35163" s="123"/>
    </row>
    <row r="35164" spans="5:29" s="2" customFormat="1">
      <c r="E35164" s="120"/>
      <c r="M35164" s="120"/>
      <c r="N35164" s="120"/>
      <c r="U35164" s="121"/>
      <c r="V35164" s="122"/>
      <c r="W35164" s="123"/>
      <c r="AC35164" s="123"/>
    </row>
    <row r="35165" spans="5:29" s="2" customFormat="1">
      <c r="E35165" s="120"/>
      <c r="M35165" s="120"/>
      <c r="N35165" s="120"/>
      <c r="U35165" s="121"/>
      <c r="V35165" s="122"/>
      <c r="W35165" s="123"/>
      <c r="AC35165" s="123"/>
    </row>
    <row r="35166" spans="5:29" s="2" customFormat="1">
      <c r="E35166" s="120"/>
      <c r="M35166" s="120"/>
      <c r="N35166" s="120"/>
      <c r="U35166" s="121"/>
      <c r="V35166" s="122"/>
      <c r="W35166" s="123"/>
      <c r="AC35166" s="123"/>
    </row>
    <row r="35167" spans="5:29" s="2" customFormat="1">
      <c r="E35167" s="120"/>
      <c r="M35167" s="120"/>
      <c r="N35167" s="120"/>
      <c r="U35167" s="121"/>
      <c r="V35167" s="122"/>
      <c r="W35167" s="123"/>
      <c r="AC35167" s="123"/>
    </row>
    <row r="35168" spans="5:29" s="2" customFormat="1">
      <c r="E35168" s="120"/>
      <c r="M35168" s="120"/>
      <c r="N35168" s="120"/>
      <c r="U35168" s="121"/>
      <c r="V35168" s="122"/>
      <c r="W35168" s="123"/>
      <c r="AC35168" s="123"/>
    </row>
    <row r="35169" spans="5:29" s="2" customFormat="1">
      <c r="E35169" s="120"/>
      <c r="M35169" s="120"/>
      <c r="N35169" s="120"/>
      <c r="U35169" s="121"/>
      <c r="V35169" s="122"/>
      <c r="W35169" s="123"/>
      <c r="AC35169" s="123"/>
    </row>
    <row r="35170" spans="5:29" s="2" customFormat="1">
      <c r="E35170" s="120"/>
      <c r="M35170" s="120"/>
      <c r="N35170" s="120"/>
      <c r="U35170" s="121"/>
      <c r="V35170" s="122"/>
      <c r="W35170" s="123"/>
      <c r="AC35170" s="123"/>
    </row>
    <row r="35171" spans="5:29" s="2" customFormat="1">
      <c r="E35171" s="120"/>
      <c r="M35171" s="120"/>
      <c r="N35171" s="120"/>
      <c r="U35171" s="121"/>
      <c r="V35171" s="122"/>
      <c r="W35171" s="123"/>
      <c r="AC35171" s="123"/>
    </row>
    <row r="35172" spans="5:29" s="2" customFormat="1">
      <c r="E35172" s="120"/>
      <c r="M35172" s="120"/>
      <c r="N35172" s="120"/>
      <c r="U35172" s="121"/>
      <c r="V35172" s="122"/>
      <c r="W35172" s="123"/>
      <c r="AC35172" s="123"/>
    </row>
    <row r="35173" spans="5:29" s="2" customFormat="1">
      <c r="E35173" s="120"/>
      <c r="M35173" s="120"/>
      <c r="N35173" s="120"/>
      <c r="U35173" s="121"/>
      <c r="V35173" s="122"/>
      <c r="W35173" s="123"/>
      <c r="AC35173" s="123"/>
    </row>
    <row r="35174" spans="5:29" s="2" customFormat="1">
      <c r="E35174" s="120"/>
      <c r="M35174" s="120"/>
      <c r="N35174" s="120"/>
      <c r="U35174" s="121"/>
      <c r="V35174" s="122"/>
      <c r="W35174" s="123"/>
      <c r="AC35174" s="123"/>
    </row>
    <row r="35175" spans="5:29" s="2" customFormat="1">
      <c r="E35175" s="120"/>
      <c r="M35175" s="120"/>
      <c r="N35175" s="120"/>
      <c r="U35175" s="121"/>
      <c r="V35175" s="122"/>
      <c r="W35175" s="123"/>
      <c r="AC35175" s="123"/>
    </row>
    <row r="35176" spans="5:29" s="2" customFormat="1">
      <c r="E35176" s="120"/>
      <c r="M35176" s="120"/>
      <c r="N35176" s="120"/>
      <c r="U35176" s="121"/>
      <c r="V35176" s="122"/>
      <c r="W35176" s="123"/>
      <c r="AC35176" s="123"/>
    </row>
    <row r="35177" spans="5:29" s="2" customFormat="1">
      <c r="E35177" s="120"/>
      <c r="M35177" s="120"/>
      <c r="N35177" s="120"/>
      <c r="U35177" s="121"/>
      <c r="V35177" s="122"/>
      <c r="W35177" s="123"/>
      <c r="AC35177" s="123"/>
    </row>
    <row r="35178" spans="5:29" s="2" customFormat="1">
      <c r="E35178" s="120"/>
      <c r="M35178" s="120"/>
      <c r="N35178" s="120"/>
      <c r="U35178" s="121"/>
      <c r="V35178" s="122"/>
      <c r="W35178" s="123"/>
      <c r="AC35178" s="123"/>
    </row>
    <row r="35179" spans="5:29" s="2" customFormat="1">
      <c r="E35179" s="120"/>
      <c r="M35179" s="120"/>
      <c r="N35179" s="120"/>
      <c r="U35179" s="121"/>
      <c r="V35179" s="122"/>
      <c r="W35179" s="123"/>
      <c r="AC35179" s="123"/>
    </row>
    <row r="35180" spans="5:29" s="2" customFormat="1">
      <c r="E35180" s="120"/>
      <c r="M35180" s="120"/>
      <c r="N35180" s="120"/>
      <c r="U35180" s="121"/>
      <c r="V35180" s="122"/>
      <c r="W35180" s="123"/>
      <c r="AC35180" s="123"/>
    </row>
    <row r="35181" spans="5:29" s="2" customFormat="1">
      <c r="E35181" s="120"/>
      <c r="M35181" s="120"/>
      <c r="N35181" s="120"/>
      <c r="U35181" s="121"/>
      <c r="V35181" s="122"/>
      <c r="W35181" s="123"/>
      <c r="AC35181" s="123"/>
    </row>
    <row r="35182" spans="5:29" s="2" customFormat="1">
      <c r="E35182" s="120"/>
      <c r="M35182" s="120"/>
      <c r="N35182" s="120"/>
      <c r="U35182" s="121"/>
      <c r="V35182" s="122"/>
      <c r="W35182" s="123"/>
      <c r="AC35182" s="123"/>
    </row>
    <row r="35183" spans="5:29" s="2" customFormat="1">
      <c r="E35183" s="120"/>
      <c r="M35183" s="120"/>
      <c r="N35183" s="120"/>
      <c r="U35183" s="121"/>
      <c r="V35183" s="122"/>
      <c r="W35183" s="123"/>
      <c r="AC35183" s="123"/>
    </row>
    <row r="35184" spans="5:29" s="2" customFormat="1">
      <c r="E35184" s="120"/>
      <c r="M35184" s="120"/>
      <c r="N35184" s="120"/>
      <c r="U35184" s="121"/>
      <c r="V35184" s="122"/>
      <c r="W35184" s="123"/>
      <c r="AC35184" s="123"/>
    </row>
    <row r="35185" spans="5:29" s="2" customFormat="1">
      <c r="E35185" s="120"/>
      <c r="M35185" s="120"/>
      <c r="N35185" s="120"/>
      <c r="U35185" s="121"/>
      <c r="V35185" s="122"/>
      <c r="W35185" s="123"/>
      <c r="AC35185" s="123"/>
    </row>
    <row r="35186" spans="5:29" s="2" customFormat="1">
      <c r="E35186" s="120"/>
      <c r="M35186" s="120"/>
      <c r="N35186" s="120"/>
      <c r="U35186" s="121"/>
      <c r="V35186" s="122"/>
      <c r="W35186" s="123"/>
      <c r="AC35186" s="123"/>
    </row>
    <row r="35187" spans="5:29" s="2" customFormat="1">
      <c r="E35187" s="120"/>
      <c r="M35187" s="120"/>
      <c r="N35187" s="120"/>
      <c r="U35187" s="121"/>
      <c r="V35187" s="122"/>
      <c r="W35187" s="123"/>
      <c r="AC35187" s="123"/>
    </row>
    <row r="35188" spans="5:29" s="2" customFormat="1">
      <c r="E35188" s="120"/>
      <c r="M35188" s="120"/>
      <c r="N35188" s="120"/>
      <c r="U35188" s="121"/>
      <c r="V35188" s="122"/>
      <c r="W35188" s="123"/>
      <c r="AC35188" s="123"/>
    </row>
    <row r="35189" spans="5:29" s="2" customFormat="1">
      <c r="E35189" s="120"/>
      <c r="M35189" s="120"/>
      <c r="N35189" s="120"/>
      <c r="U35189" s="121"/>
      <c r="V35189" s="122"/>
      <c r="W35189" s="123"/>
      <c r="AC35189" s="123"/>
    </row>
    <row r="35190" spans="5:29" s="2" customFormat="1">
      <c r="E35190" s="120"/>
      <c r="M35190" s="120"/>
      <c r="N35190" s="120"/>
      <c r="U35190" s="121"/>
      <c r="V35190" s="122"/>
      <c r="W35190" s="123"/>
      <c r="AC35190" s="123"/>
    </row>
    <row r="35191" spans="5:29" s="2" customFormat="1">
      <c r="E35191" s="120"/>
      <c r="M35191" s="120"/>
      <c r="N35191" s="120"/>
      <c r="U35191" s="121"/>
      <c r="V35191" s="122"/>
      <c r="W35191" s="123"/>
      <c r="AC35191" s="123"/>
    </row>
    <row r="35192" spans="5:29" s="2" customFormat="1">
      <c r="E35192" s="120"/>
      <c r="M35192" s="120"/>
      <c r="N35192" s="120"/>
      <c r="U35192" s="121"/>
      <c r="V35192" s="122"/>
      <c r="W35192" s="123"/>
      <c r="AC35192" s="123"/>
    </row>
    <row r="35193" spans="5:29" s="2" customFormat="1">
      <c r="E35193" s="120"/>
      <c r="M35193" s="120"/>
      <c r="N35193" s="120"/>
      <c r="U35193" s="121"/>
      <c r="V35193" s="122"/>
      <c r="W35193" s="123"/>
      <c r="AC35193" s="123"/>
    </row>
    <row r="35194" spans="5:29" s="2" customFormat="1">
      <c r="E35194" s="120"/>
      <c r="M35194" s="120"/>
      <c r="N35194" s="120"/>
      <c r="U35194" s="121"/>
      <c r="V35194" s="122"/>
      <c r="W35194" s="123"/>
      <c r="AC35194" s="123"/>
    </row>
    <row r="35195" spans="5:29" s="2" customFormat="1">
      <c r="E35195" s="120"/>
      <c r="M35195" s="120"/>
      <c r="N35195" s="120"/>
      <c r="U35195" s="121"/>
      <c r="V35195" s="122"/>
      <c r="W35195" s="123"/>
      <c r="AC35195" s="123"/>
    </row>
    <row r="35196" spans="5:29" s="2" customFormat="1">
      <c r="E35196" s="120"/>
      <c r="M35196" s="120"/>
      <c r="N35196" s="120"/>
      <c r="U35196" s="121"/>
      <c r="V35196" s="122"/>
      <c r="W35196" s="123"/>
      <c r="AC35196" s="123"/>
    </row>
    <row r="35197" spans="5:29" s="2" customFormat="1">
      <c r="E35197" s="120"/>
      <c r="M35197" s="120"/>
      <c r="N35197" s="120"/>
      <c r="U35197" s="121"/>
      <c r="V35197" s="122"/>
      <c r="W35197" s="123"/>
      <c r="AC35197" s="123"/>
    </row>
    <row r="35198" spans="5:29" s="2" customFormat="1">
      <c r="E35198" s="120"/>
      <c r="M35198" s="120"/>
      <c r="N35198" s="120"/>
      <c r="U35198" s="121"/>
      <c r="V35198" s="122"/>
      <c r="W35198" s="123"/>
      <c r="AC35198" s="123"/>
    </row>
    <row r="35199" spans="5:29" s="2" customFormat="1">
      <c r="E35199" s="120"/>
      <c r="M35199" s="120"/>
      <c r="N35199" s="120"/>
      <c r="U35199" s="121"/>
      <c r="V35199" s="122"/>
      <c r="W35199" s="123"/>
      <c r="AC35199" s="123"/>
    </row>
    <row r="35200" spans="5:29" s="2" customFormat="1">
      <c r="E35200" s="120"/>
      <c r="M35200" s="120"/>
      <c r="N35200" s="120"/>
      <c r="U35200" s="121"/>
      <c r="V35200" s="122"/>
      <c r="W35200" s="123"/>
      <c r="AC35200" s="123"/>
    </row>
    <row r="35201" spans="5:29" s="2" customFormat="1">
      <c r="E35201" s="120"/>
      <c r="M35201" s="120"/>
      <c r="N35201" s="120"/>
      <c r="U35201" s="121"/>
      <c r="V35201" s="122"/>
      <c r="W35201" s="123"/>
      <c r="AC35201" s="123"/>
    </row>
    <row r="35202" spans="5:29" s="2" customFormat="1">
      <c r="E35202" s="120"/>
      <c r="M35202" s="120"/>
      <c r="N35202" s="120"/>
      <c r="U35202" s="121"/>
      <c r="V35202" s="122"/>
      <c r="W35202" s="123"/>
      <c r="AC35202" s="123"/>
    </row>
    <row r="35203" spans="5:29" s="2" customFormat="1">
      <c r="E35203" s="120"/>
      <c r="M35203" s="120"/>
      <c r="N35203" s="120"/>
      <c r="U35203" s="121"/>
      <c r="V35203" s="122"/>
      <c r="W35203" s="123"/>
      <c r="AC35203" s="123"/>
    </row>
    <row r="35204" spans="5:29" s="2" customFormat="1">
      <c r="E35204" s="120"/>
      <c r="M35204" s="120"/>
      <c r="N35204" s="120"/>
      <c r="U35204" s="121"/>
      <c r="V35204" s="122"/>
      <c r="W35204" s="123"/>
      <c r="AC35204" s="123"/>
    </row>
    <row r="35205" spans="5:29" s="2" customFormat="1">
      <c r="E35205" s="120"/>
      <c r="M35205" s="120"/>
      <c r="N35205" s="120"/>
      <c r="U35205" s="121"/>
      <c r="V35205" s="122"/>
      <c r="W35205" s="123"/>
      <c r="AC35205" s="123"/>
    </row>
    <row r="35206" spans="5:29" s="2" customFormat="1">
      <c r="E35206" s="120"/>
      <c r="M35206" s="120"/>
      <c r="N35206" s="120"/>
      <c r="U35206" s="121"/>
      <c r="V35206" s="122"/>
      <c r="W35206" s="123"/>
      <c r="AC35206" s="123"/>
    </row>
    <row r="35207" spans="5:29" s="2" customFormat="1">
      <c r="E35207" s="120"/>
      <c r="M35207" s="120"/>
      <c r="N35207" s="120"/>
      <c r="U35207" s="121"/>
      <c r="V35207" s="122"/>
      <c r="W35207" s="123"/>
      <c r="AC35207" s="123"/>
    </row>
    <row r="35208" spans="5:29" s="2" customFormat="1">
      <c r="E35208" s="120"/>
      <c r="M35208" s="120"/>
      <c r="N35208" s="120"/>
      <c r="U35208" s="121"/>
      <c r="V35208" s="122"/>
      <c r="W35208" s="123"/>
      <c r="AC35208" s="123"/>
    </row>
    <row r="35209" spans="5:29" s="2" customFormat="1">
      <c r="E35209" s="120"/>
      <c r="M35209" s="120"/>
      <c r="N35209" s="120"/>
      <c r="U35209" s="121"/>
      <c r="V35209" s="122"/>
      <c r="W35209" s="123"/>
      <c r="AC35209" s="123"/>
    </row>
    <row r="35210" spans="5:29" s="2" customFormat="1">
      <c r="E35210" s="120"/>
      <c r="M35210" s="120"/>
      <c r="N35210" s="120"/>
      <c r="U35210" s="121"/>
      <c r="V35210" s="122"/>
      <c r="W35210" s="123"/>
      <c r="AC35210" s="123"/>
    </row>
    <row r="35211" spans="5:29" s="2" customFormat="1">
      <c r="E35211" s="120"/>
      <c r="M35211" s="120"/>
      <c r="N35211" s="120"/>
      <c r="U35211" s="121"/>
      <c r="V35211" s="122"/>
      <c r="W35211" s="123"/>
      <c r="AC35211" s="123"/>
    </row>
    <row r="35212" spans="5:29" s="2" customFormat="1">
      <c r="E35212" s="120"/>
      <c r="M35212" s="120"/>
      <c r="N35212" s="120"/>
      <c r="U35212" s="121"/>
      <c r="V35212" s="122"/>
      <c r="W35212" s="123"/>
      <c r="AC35212" s="123"/>
    </row>
    <row r="35213" spans="5:29" s="2" customFormat="1">
      <c r="E35213" s="120"/>
      <c r="M35213" s="120"/>
      <c r="N35213" s="120"/>
      <c r="U35213" s="121"/>
      <c r="V35213" s="122"/>
      <c r="W35213" s="123"/>
      <c r="AC35213" s="123"/>
    </row>
    <row r="35214" spans="5:29" s="2" customFormat="1">
      <c r="E35214" s="120"/>
      <c r="M35214" s="120"/>
      <c r="N35214" s="120"/>
      <c r="U35214" s="121"/>
      <c r="V35214" s="122"/>
      <c r="W35214" s="123"/>
      <c r="AC35214" s="123"/>
    </row>
    <row r="35215" spans="5:29" s="2" customFormat="1">
      <c r="E35215" s="120"/>
      <c r="M35215" s="120"/>
      <c r="N35215" s="120"/>
      <c r="U35215" s="121"/>
      <c r="V35215" s="122"/>
      <c r="W35215" s="123"/>
      <c r="AC35215" s="123"/>
    </row>
    <row r="35216" spans="5:29" s="2" customFormat="1">
      <c r="E35216" s="120"/>
      <c r="M35216" s="120"/>
      <c r="N35216" s="120"/>
      <c r="U35216" s="121"/>
      <c r="V35216" s="122"/>
      <c r="W35216" s="123"/>
      <c r="AC35216" s="123"/>
    </row>
    <row r="35217" spans="5:29" s="2" customFormat="1">
      <c r="E35217" s="120"/>
      <c r="M35217" s="120"/>
      <c r="N35217" s="120"/>
      <c r="U35217" s="121"/>
      <c r="V35217" s="122"/>
      <c r="W35217" s="123"/>
      <c r="AC35217" s="123"/>
    </row>
    <row r="35218" spans="5:29" s="2" customFormat="1">
      <c r="E35218" s="120"/>
      <c r="M35218" s="120"/>
      <c r="N35218" s="120"/>
      <c r="U35218" s="121"/>
      <c r="V35218" s="122"/>
      <c r="W35218" s="123"/>
      <c r="AC35218" s="123"/>
    </row>
    <row r="35219" spans="5:29" s="2" customFormat="1">
      <c r="E35219" s="120"/>
      <c r="M35219" s="120"/>
      <c r="N35219" s="120"/>
      <c r="U35219" s="121"/>
      <c r="V35219" s="122"/>
      <c r="W35219" s="123"/>
      <c r="AC35219" s="123"/>
    </row>
    <row r="35220" spans="5:29" s="2" customFormat="1">
      <c r="E35220" s="120"/>
      <c r="M35220" s="120"/>
      <c r="N35220" s="120"/>
      <c r="U35220" s="121"/>
      <c r="V35220" s="122"/>
      <c r="W35220" s="123"/>
      <c r="AC35220" s="123"/>
    </row>
    <row r="35221" spans="5:29" s="2" customFormat="1">
      <c r="E35221" s="120"/>
      <c r="M35221" s="120"/>
      <c r="N35221" s="120"/>
      <c r="U35221" s="121"/>
      <c r="V35221" s="122"/>
      <c r="W35221" s="123"/>
      <c r="AC35221" s="123"/>
    </row>
    <row r="35222" spans="5:29" s="2" customFormat="1">
      <c r="E35222" s="120"/>
      <c r="M35222" s="120"/>
      <c r="N35222" s="120"/>
      <c r="U35222" s="121"/>
      <c r="V35222" s="122"/>
      <c r="W35222" s="123"/>
      <c r="AC35222" s="123"/>
    </row>
    <row r="35223" spans="5:29" s="2" customFormat="1">
      <c r="E35223" s="120"/>
      <c r="M35223" s="120"/>
      <c r="N35223" s="120"/>
      <c r="U35223" s="121"/>
      <c r="V35223" s="122"/>
      <c r="W35223" s="123"/>
      <c r="AC35223" s="123"/>
    </row>
    <row r="35224" spans="5:29" s="2" customFormat="1">
      <c r="E35224" s="120"/>
      <c r="M35224" s="120"/>
      <c r="N35224" s="120"/>
      <c r="U35224" s="121"/>
      <c r="V35224" s="122"/>
      <c r="W35224" s="123"/>
      <c r="AC35224" s="123"/>
    </row>
    <row r="35225" spans="5:29" s="2" customFormat="1">
      <c r="E35225" s="120"/>
      <c r="M35225" s="120"/>
      <c r="N35225" s="120"/>
      <c r="U35225" s="121"/>
      <c r="V35225" s="122"/>
      <c r="W35225" s="123"/>
      <c r="AC35225" s="123"/>
    </row>
    <row r="35226" spans="5:29" s="2" customFormat="1">
      <c r="E35226" s="120"/>
      <c r="M35226" s="120"/>
      <c r="N35226" s="120"/>
      <c r="U35226" s="121"/>
      <c r="V35226" s="122"/>
      <c r="W35226" s="123"/>
      <c r="AC35226" s="123"/>
    </row>
    <row r="35227" spans="5:29" s="2" customFormat="1">
      <c r="E35227" s="120"/>
      <c r="M35227" s="120"/>
      <c r="N35227" s="120"/>
      <c r="U35227" s="121"/>
      <c r="V35227" s="122"/>
      <c r="W35227" s="123"/>
      <c r="AC35227" s="123"/>
    </row>
    <row r="35228" spans="5:29" s="2" customFormat="1">
      <c r="E35228" s="120"/>
      <c r="M35228" s="120"/>
      <c r="N35228" s="120"/>
      <c r="U35228" s="121"/>
      <c r="V35228" s="122"/>
      <c r="W35228" s="123"/>
      <c r="AC35228" s="123"/>
    </row>
    <row r="35229" spans="5:29" s="2" customFormat="1">
      <c r="E35229" s="120"/>
      <c r="M35229" s="120"/>
      <c r="N35229" s="120"/>
      <c r="U35229" s="121"/>
      <c r="V35229" s="122"/>
      <c r="W35229" s="123"/>
      <c r="AC35229" s="123"/>
    </row>
    <row r="35230" spans="5:29" s="2" customFormat="1">
      <c r="E35230" s="120"/>
      <c r="M35230" s="120"/>
      <c r="N35230" s="120"/>
      <c r="U35230" s="121"/>
      <c r="V35230" s="122"/>
      <c r="W35230" s="123"/>
      <c r="AC35230" s="123"/>
    </row>
    <row r="35231" spans="5:29" s="2" customFormat="1">
      <c r="E35231" s="120"/>
      <c r="M35231" s="120"/>
      <c r="N35231" s="120"/>
      <c r="U35231" s="121"/>
      <c r="V35231" s="122"/>
      <c r="W35231" s="123"/>
      <c r="AC35231" s="123"/>
    </row>
    <row r="35232" spans="5:29" s="2" customFormat="1">
      <c r="E35232" s="120"/>
      <c r="M35232" s="120"/>
      <c r="N35232" s="120"/>
      <c r="U35232" s="121"/>
      <c r="V35232" s="122"/>
      <c r="W35232" s="123"/>
      <c r="AC35232" s="123"/>
    </row>
    <row r="35233" spans="5:29" s="2" customFormat="1">
      <c r="E35233" s="120"/>
      <c r="M35233" s="120"/>
      <c r="N35233" s="120"/>
      <c r="U35233" s="121"/>
      <c r="V35233" s="122"/>
      <c r="W35233" s="123"/>
      <c r="AC35233" s="123"/>
    </row>
    <row r="35234" spans="5:29" s="2" customFormat="1">
      <c r="E35234" s="120"/>
      <c r="M35234" s="120"/>
      <c r="N35234" s="120"/>
      <c r="U35234" s="121"/>
      <c r="V35234" s="122"/>
      <c r="W35234" s="123"/>
      <c r="AC35234" s="123"/>
    </row>
    <row r="35235" spans="5:29" s="2" customFormat="1">
      <c r="E35235" s="120"/>
      <c r="M35235" s="120"/>
      <c r="N35235" s="120"/>
      <c r="U35235" s="121"/>
      <c r="V35235" s="122"/>
      <c r="W35235" s="123"/>
      <c r="AC35235" s="123"/>
    </row>
    <row r="35236" spans="5:29" s="2" customFormat="1">
      <c r="E35236" s="120"/>
      <c r="M35236" s="120"/>
      <c r="N35236" s="120"/>
      <c r="U35236" s="121"/>
      <c r="V35236" s="122"/>
      <c r="W35236" s="123"/>
      <c r="AC35236" s="123"/>
    </row>
    <row r="35237" spans="5:29" s="2" customFormat="1">
      <c r="E35237" s="120"/>
      <c r="M35237" s="120"/>
      <c r="N35237" s="120"/>
      <c r="U35237" s="121"/>
      <c r="V35237" s="122"/>
      <c r="W35237" s="123"/>
      <c r="AC35237" s="123"/>
    </row>
    <row r="35238" spans="5:29" s="2" customFormat="1">
      <c r="E35238" s="120"/>
      <c r="M35238" s="120"/>
      <c r="N35238" s="120"/>
      <c r="U35238" s="121"/>
      <c r="V35238" s="122"/>
      <c r="W35238" s="123"/>
      <c r="AC35238" s="123"/>
    </row>
    <row r="35239" spans="5:29" s="2" customFormat="1">
      <c r="E35239" s="120"/>
      <c r="M35239" s="120"/>
      <c r="N35239" s="120"/>
      <c r="U35239" s="121"/>
      <c r="V35239" s="122"/>
      <c r="W35239" s="123"/>
      <c r="AC35239" s="123"/>
    </row>
    <row r="35240" spans="5:29" s="2" customFormat="1">
      <c r="E35240" s="120"/>
      <c r="M35240" s="120"/>
      <c r="N35240" s="120"/>
      <c r="U35240" s="121"/>
      <c r="V35240" s="122"/>
      <c r="W35240" s="123"/>
      <c r="AC35240" s="123"/>
    </row>
    <row r="35241" spans="5:29" s="2" customFormat="1">
      <c r="E35241" s="120"/>
      <c r="M35241" s="120"/>
      <c r="N35241" s="120"/>
      <c r="U35241" s="121"/>
      <c r="V35241" s="122"/>
      <c r="W35241" s="123"/>
      <c r="AC35241" s="123"/>
    </row>
    <row r="35242" spans="5:29" s="2" customFormat="1">
      <c r="E35242" s="120"/>
      <c r="M35242" s="120"/>
      <c r="N35242" s="120"/>
      <c r="U35242" s="121"/>
      <c r="V35242" s="122"/>
      <c r="W35242" s="123"/>
      <c r="AC35242" s="123"/>
    </row>
    <row r="35243" spans="5:29" s="2" customFormat="1">
      <c r="E35243" s="120"/>
      <c r="M35243" s="120"/>
      <c r="N35243" s="120"/>
      <c r="U35243" s="121"/>
      <c r="V35243" s="122"/>
      <c r="W35243" s="123"/>
      <c r="AC35243" s="123"/>
    </row>
    <row r="35244" spans="5:29" s="2" customFormat="1">
      <c r="E35244" s="120"/>
      <c r="M35244" s="120"/>
      <c r="N35244" s="120"/>
      <c r="U35244" s="121"/>
      <c r="V35244" s="122"/>
      <c r="W35244" s="123"/>
      <c r="AC35244" s="123"/>
    </row>
    <row r="35245" spans="5:29" s="2" customFormat="1">
      <c r="E35245" s="120"/>
      <c r="M35245" s="120"/>
      <c r="N35245" s="120"/>
      <c r="U35245" s="121"/>
      <c r="V35245" s="122"/>
      <c r="W35245" s="123"/>
      <c r="AC35245" s="123"/>
    </row>
    <row r="35246" spans="5:29" s="2" customFormat="1">
      <c r="E35246" s="120"/>
      <c r="M35246" s="120"/>
      <c r="N35246" s="120"/>
      <c r="U35246" s="121"/>
      <c r="V35246" s="122"/>
      <c r="W35246" s="123"/>
      <c r="AC35246" s="123"/>
    </row>
    <row r="35247" spans="5:29" s="2" customFormat="1">
      <c r="E35247" s="120"/>
      <c r="M35247" s="120"/>
      <c r="N35247" s="120"/>
      <c r="U35247" s="121"/>
      <c r="V35247" s="122"/>
      <c r="W35247" s="123"/>
      <c r="AC35247" s="123"/>
    </row>
    <row r="35248" spans="5:29" s="2" customFormat="1">
      <c r="E35248" s="120"/>
      <c r="M35248" s="120"/>
      <c r="N35248" s="120"/>
      <c r="U35248" s="121"/>
      <c r="V35248" s="122"/>
      <c r="W35248" s="123"/>
      <c r="AC35248" s="123"/>
    </row>
    <row r="35249" spans="5:29" s="2" customFormat="1">
      <c r="E35249" s="120"/>
      <c r="M35249" s="120"/>
      <c r="N35249" s="120"/>
      <c r="U35249" s="121"/>
      <c r="V35249" s="122"/>
      <c r="W35249" s="123"/>
      <c r="AC35249" s="123"/>
    </row>
    <row r="35250" spans="5:29" s="2" customFormat="1">
      <c r="E35250" s="120"/>
      <c r="M35250" s="120"/>
      <c r="N35250" s="120"/>
      <c r="U35250" s="121"/>
      <c r="V35250" s="122"/>
      <c r="W35250" s="123"/>
      <c r="AC35250" s="123"/>
    </row>
    <row r="35251" spans="5:29" s="2" customFormat="1">
      <c r="E35251" s="120"/>
      <c r="M35251" s="120"/>
      <c r="N35251" s="120"/>
      <c r="U35251" s="121"/>
      <c r="V35251" s="122"/>
      <c r="W35251" s="123"/>
      <c r="AC35251" s="123"/>
    </row>
    <row r="35252" spans="5:29" s="2" customFormat="1">
      <c r="E35252" s="120"/>
      <c r="M35252" s="120"/>
      <c r="N35252" s="120"/>
      <c r="U35252" s="121"/>
      <c r="V35252" s="122"/>
      <c r="W35252" s="123"/>
      <c r="AC35252" s="123"/>
    </row>
    <row r="35253" spans="5:29" s="2" customFormat="1">
      <c r="E35253" s="120"/>
      <c r="M35253" s="120"/>
      <c r="N35253" s="120"/>
      <c r="U35253" s="121"/>
      <c r="V35253" s="122"/>
      <c r="W35253" s="123"/>
      <c r="AC35253" s="123"/>
    </row>
    <row r="35254" spans="5:29" s="2" customFormat="1">
      <c r="E35254" s="120"/>
      <c r="M35254" s="120"/>
      <c r="N35254" s="120"/>
      <c r="U35254" s="121"/>
      <c r="V35254" s="122"/>
      <c r="W35254" s="123"/>
      <c r="AC35254" s="123"/>
    </row>
    <row r="35255" spans="5:29" s="2" customFormat="1">
      <c r="E35255" s="120"/>
      <c r="M35255" s="120"/>
      <c r="N35255" s="120"/>
      <c r="U35255" s="121"/>
      <c r="V35255" s="122"/>
      <c r="W35255" s="123"/>
      <c r="AC35255" s="123"/>
    </row>
    <row r="35256" spans="5:29" s="2" customFormat="1">
      <c r="E35256" s="120"/>
      <c r="M35256" s="120"/>
      <c r="N35256" s="120"/>
      <c r="U35256" s="121"/>
      <c r="V35256" s="122"/>
      <c r="W35256" s="123"/>
      <c r="AC35256" s="123"/>
    </row>
    <row r="35257" spans="5:29" s="2" customFormat="1">
      <c r="E35257" s="120"/>
      <c r="M35257" s="120"/>
      <c r="N35257" s="120"/>
      <c r="U35257" s="121"/>
      <c r="V35257" s="122"/>
      <c r="W35257" s="123"/>
      <c r="AC35257" s="123"/>
    </row>
    <row r="35258" spans="5:29" s="2" customFormat="1">
      <c r="E35258" s="120"/>
      <c r="M35258" s="120"/>
      <c r="N35258" s="120"/>
      <c r="U35258" s="121"/>
      <c r="V35258" s="122"/>
      <c r="W35258" s="123"/>
      <c r="AC35258" s="123"/>
    </row>
    <row r="35259" spans="5:29" s="2" customFormat="1">
      <c r="E35259" s="120"/>
      <c r="M35259" s="120"/>
      <c r="N35259" s="120"/>
      <c r="U35259" s="121"/>
      <c r="V35259" s="122"/>
      <c r="W35259" s="123"/>
      <c r="AC35259" s="123"/>
    </row>
    <row r="35260" spans="5:29" s="2" customFormat="1">
      <c r="E35260" s="120"/>
      <c r="M35260" s="120"/>
      <c r="N35260" s="120"/>
      <c r="U35260" s="121"/>
      <c r="V35260" s="122"/>
      <c r="W35260" s="123"/>
      <c r="AC35260" s="123"/>
    </row>
    <row r="35261" spans="5:29" s="2" customFormat="1">
      <c r="E35261" s="120"/>
      <c r="M35261" s="120"/>
      <c r="N35261" s="120"/>
      <c r="U35261" s="121"/>
      <c r="V35261" s="122"/>
      <c r="W35261" s="123"/>
      <c r="AC35261" s="123"/>
    </row>
    <row r="35262" spans="5:29" s="2" customFormat="1">
      <c r="E35262" s="120"/>
      <c r="M35262" s="120"/>
      <c r="N35262" s="120"/>
      <c r="U35262" s="121"/>
      <c r="V35262" s="122"/>
      <c r="W35262" s="123"/>
      <c r="AC35262" s="123"/>
    </row>
    <row r="35263" spans="5:29" s="2" customFormat="1">
      <c r="E35263" s="120"/>
      <c r="M35263" s="120"/>
      <c r="N35263" s="120"/>
      <c r="U35263" s="121"/>
      <c r="V35263" s="122"/>
      <c r="W35263" s="123"/>
      <c r="AC35263" s="123"/>
    </row>
    <row r="35264" spans="5:29" s="2" customFormat="1">
      <c r="E35264" s="120"/>
      <c r="M35264" s="120"/>
      <c r="N35264" s="120"/>
      <c r="U35264" s="121"/>
      <c r="V35264" s="122"/>
      <c r="W35264" s="123"/>
      <c r="AC35264" s="123"/>
    </row>
    <row r="35265" spans="5:29" s="2" customFormat="1">
      <c r="E35265" s="120"/>
      <c r="M35265" s="120"/>
      <c r="N35265" s="120"/>
      <c r="U35265" s="121"/>
      <c r="V35265" s="122"/>
      <c r="W35265" s="123"/>
      <c r="AC35265" s="123"/>
    </row>
    <row r="35266" spans="5:29" s="2" customFormat="1">
      <c r="E35266" s="120"/>
      <c r="M35266" s="120"/>
      <c r="N35266" s="120"/>
      <c r="U35266" s="121"/>
      <c r="V35266" s="122"/>
      <c r="W35266" s="123"/>
      <c r="AC35266" s="123"/>
    </row>
    <row r="35267" spans="5:29" s="2" customFormat="1">
      <c r="E35267" s="120"/>
      <c r="M35267" s="120"/>
      <c r="N35267" s="120"/>
      <c r="U35267" s="121"/>
      <c r="V35267" s="122"/>
      <c r="W35267" s="123"/>
      <c r="AC35267" s="123"/>
    </row>
    <row r="35268" spans="5:29" s="2" customFormat="1">
      <c r="E35268" s="120"/>
      <c r="M35268" s="120"/>
      <c r="N35268" s="120"/>
      <c r="U35268" s="121"/>
      <c r="V35268" s="122"/>
      <c r="W35268" s="123"/>
      <c r="AC35268" s="123"/>
    </row>
    <row r="35269" spans="5:29" s="2" customFormat="1">
      <c r="E35269" s="120"/>
      <c r="M35269" s="120"/>
      <c r="N35269" s="120"/>
      <c r="U35269" s="121"/>
      <c r="V35269" s="122"/>
      <c r="W35269" s="123"/>
      <c r="AC35269" s="123"/>
    </row>
    <row r="35270" spans="5:29" s="2" customFormat="1">
      <c r="E35270" s="120"/>
      <c r="M35270" s="120"/>
      <c r="N35270" s="120"/>
      <c r="U35270" s="121"/>
      <c r="V35270" s="122"/>
      <c r="W35270" s="123"/>
      <c r="AC35270" s="123"/>
    </row>
    <row r="35271" spans="5:29" s="2" customFormat="1">
      <c r="E35271" s="120"/>
      <c r="M35271" s="120"/>
      <c r="N35271" s="120"/>
      <c r="U35271" s="121"/>
      <c r="V35271" s="122"/>
      <c r="W35271" s="123"/>
      <c r="AC35271" s="123"/>
    </row>
    <row r="35272" spans="5:29" s="2" customFormat="1">
      <c r="E35272" s="120"/>
      <c r="M35272" s="120"/>
      <c r="N35272" s="120"/>
      <c r="U35272" s="121"/>
      <c r="V35272" s="122"/>
      <c r="W35272" s="123"/>
      <c r="AC35272" s="123"/>
    </row>
    <row r="35273" spans="5:29" s="2" customFormat="1">
      <c r="E35273" s="120"/>
      <c r="M35273" s="120"/>
      <c r="N35273" s="120"/>
      <c r="U35273" s="121"/>
      <c r="V35273" s="122"/>
      <c r="W35273" s="123"/>
      <c r="AC35273" s="123"/>
    </row>
    <row r="35274" spans="5:29" s="2" customFormat="1">
      <c r="E35274" s="120"/>
      <c r="M35274" s="120"/>
      <c r="N35274" s="120"/>
      <c r="U35274" s="121"/>
      <c r="V35274" s="122"/>
      <c r="W35274" s="123"/>
      <c r="AC35274" s="123"/>
    </row>
    <row r="35275" spans="5:29" s="2" customFormat="1">
      <c r="E35275" s="120"/>
      <c r="M35275" s="120"/>
      <c r="N35275" s="120"/>
      <c r="U35275" s="121"/>
      <c r="V35275" s="122"/>
      <c r="W35275" s="123"/>
      <c r="AC35275" s="123"/>
    </row>
    <row r="35276" spans="5:29" s="2" customFormat="1">
      <c r="E35276" s="120"/>
      <c r="M35276" s="120"/>
      <c r="N35276" s="120"/>
      <c r="U35276" s="121"/>
      <c r="V35276" s="122"/>
      <c r="W35276" s="123"/>
      <c r="AC35276" s="123"/>
    </row>
    <row r="35277" spans="5:29" s="2" customFormat="1">
      <c r="E35277" s="120"/>
      <c r="M35277" s="120"/>
      <c r="N35277" s="120"/>
      <c r="U35277" s="121"/>
      <c r="V35277" s="122"/>
      <c r="W35277" s="123"/>
      <c r="AC35277" s="123"/>
    </row>
    <row r="35278" spans="5:29" s="2" customFormat="1">
      <c r="E35278" s="120"/>
      <c r="M35278" s="120"/>
      <c r="N35278" s="120"/>
      <c r="U35278" s="121"/>
      <c r="V35278" s="122"/>
      <c r="W35278" s="123"/>
      <c r="AC35278" s="123"/>
    </row>
    <row r="35279" spans="5:29" s="2" customFormat="1">
      <c r="E35279" s="120"/>
      <c r="M35279" s="120"/>
      <c r="N35279" s="120"/>
      <c r="U35279" s="121"/>
      <c r="V35279" s="122"/>
      <c r="W35279" s="123"/>
      <c r="AC35279" s="123"/>
    </row>
    <row r="35280" spans="5:29" s="2" customFormat="1">
      <c r="E35280" s="120"/>
      <c r="M35280" s="120"/>
      <c r="N35280" s="120"/>
      <c r="U35280" s="121"/>
      <c r="V35280" s="122"/>
      <c r="W35280" s="123"/>
      <c r="AC35280" s="123"/>
    </row>
    <row r="35281" spans="5:29" s="2" customFormat="1">
      <c r="E35281" s="120"/>
      <c r="M35281" s="120"/>
      <c r="N35281" s="120"/>
      <c r="U35281" s="121"/>
      <c r="V35281" s="122"/>
      <c r="W35281" s="123"/>
      <c r="AC35281" s="123"/>
    </row>
    <row r="35282" spans="5:29" s="2" customFormat="1">
      <c r="E35282" s="120"/>
      <c r="M35282" s="120"/>
      <c r="N35282" s="120"/>
      <c r="U35282" s="121"/>
      <c r="V35282" s="122"/>
      <c r="W35282" s="123"/>
      <c r="AC35282" s="123"/>
    </row>
    <row r="35283" spans="5:29" s="2" customFormat="1">
      <c r="E35283" s="120"/>
      <c r="M35283" s="120"/>
      <c r="N35283" s="120"/>
      <c r="U35283" s="121"/>
      <c r="V35283" s="122"/>
      <c r="W35283" s="123"/>
      <c r="AC35283" s="123"/>
    </row>
    <row r="35284" spans="5:29" s="2" customFormat="1">
      <c r="E35284" s="120"/>
      <c r="M35284" s="120"/>
      <c r="N35284" s="120"/>
      <c r="U35284" s="121"/>
      <c r="V35284" s="122"/>
      <c r="W35284" s="123"/>
      <c r="AC35284" s="123"/>
    </row>
    <row r="35285" spans="5:29" s="2" customFormat="1">
      <c r="E35285" s="120"/>
      <c r="M35285" s="120"/>
      <c r="N35285" s="120"/>
      <c r="U35285" s="121"/>
      <c r="V35285" s="122"/>
      <c r="W35285" s="123"/>
      <c r="AC35285" s="123"/>
    </row>
    <row r="35286" spans="5:29" s="2" customFormat="1">
      <c r="E35286" s="120"/>
      <c r="M35286" s="120"/>
      <c r="N35286" s="120"/>
      <c r="U35286" s="121"/>
      <c r="V35286" s="122"/>
      <c r="W35286" s="123"/>
      <c r="AC35286" s="123"/>
    </row>
    <row r="35287" spans="5:29" s="2" customFormat="1">
      <c r="E35287" s="120"/>
      <c r="M35287" s="120"/>
      <c r="N35287" s="120"/>
      <c r="U35287" s="121"/>
      <c r="V35287" s="122"/>
      <c r="W35287" s="123"/>
      <c r="AC35287" s="123"/>
    </row>
    <row r="35288" spans="5:29" s="2" customFormat="1">
      <c r="E35288" s="120"/>
      <c r="M35288" s="120"/>
      <c r="N35288" s="120"/>
      <c r="U35288" s="121"/>
      <c r="V35288" s="122"/>
      <c r="W35288" s="123"/>
      <c r="AC35288" s="123"/>
    </row>
    <row r="35289" spans="5:29" s="2" customFormat="1">
      <c r="E35289" s="120"/>
      <c r="M35289" s="120"/>
      <c r="N35289" s="120"/>
      <c r="U35289" s="121"/>
      <c r="V35289" s="122"/>
      <c r="W35289" s="123"/>
      <c r="AC35289" s="123"/>
    </row>
    <row r="35290" spans="5:29" s="2" customFormat="1">
      <c r="E35290" s="120"/>
      <c r="M35290" s="120"/>
      <c r="N35290" s="120"/>
      <c r="U35290" s="121"/>
      <c r="V35290" s="122"/>
      <c r="W35290" s="123"/>
      <c r="AC35290" s="123"/>
    </row>
    <row r="35291" spans="5:29" s="2" customFormat="1">
      <c r="E35291" s="120"/>
      <c r="M35291" s="120"/>
      <c r="N35291" s="120"/>
      <c r="U35291" s="121"/>
      <c r="V35291" s="122"/>
      <c r="W35291" s="123"/>
      <c r="AC35291" s="123"/>
    </row>
    <row r="35292" spans="5:29" s="2" customFormat="1">
      <c r="E35292" s="120"/>
      <c r="M35292" s="120"/>
      <c r="N35292" s="120"/>
      <c r="U35292" s="121"/>
      <c r="V35292" s="122"/>
      <c r="W35292" s="123"/>
      <c r="AC35292" s="123"/>
    </row>
    <row r="35293" spans="5:29" s="2" customFormat="1">
      <c r="E35293" s="120"/>
      <c r="M35293" s="120"/>
      <c r="N35293" s="120"/>
      <c r="U35293" s="121"/>
      <c r="V35293" s="122"/>
      <c r="W35293" s="123"/>
      <c r="AC35293" s="123"/>
    </row>
    <row r="35294" spans="5:29" s="2" customFormat="1">
      <c r="E35294" s="120"/>
      <c r="M35294" s="120"/>
      <c r="N35294" s="120"/>
      <c r="U35294" s="121"/>
      <c r="V35294" s="122"/>
      <c r="W35294" s="123"/>
      <c r="AC35294" s="123"/>
    </row>
    <row r="35295" spans="5:29" s="2" customFormat="1">
      <c r="E35295" s="120"/>
      <c r="M35295" s="120"/>
      <c r="N35295" s="120"/>
      <c r="U35295" s="121"/>
      <c r="V35295" s="122"/>
      <c r="W35295" s="123"/>
      <c r="AC35295" s="123"/>
    </row>
    <row r="35296" spans="5:29" s="2" customFormat="1">
      <c r="E35296" s="120"/>
      <c r="M35296" s="120"/>
      <c r="N35296" s="120"/>
      <c r="U35296" s="121"/>
      <c r="V35296" s="122"/>
      <c r="W35296" s="123"/>
      <c r="AC35296" s="123"/>
    </row>
    <row r="35297" spans="5:29" s="2" customFormat="1">
      <c r="E35297" s="120"/>
      <c r="M35297" s="120"/>
      <c r="N35297" s="120"/>
      <c r="U35297" s="121"/>
      <c r="V35297" s="122"/>
      <c r="W35297" s="123"/>
      <c r="AC35297" s="123"/>
    </row>
    <row r="35298" spans="5:29" s="2" customFormat="1">
      <c r="E35298" s="120"/>
      <c r="M35298" s="120"/>
      <c r="N35298" s="120"/>
      <c r="U35298" s="121"/>
      <c r="V35298" s="122"/>
      <c r="W35298" s="123"/>
      <c r="AC35298" s="123"/>
    </row>
    <row r="35299" spans="5:29" s="2" customFormat="1">
      <c r="E35299" s="120"/>
      <c r="M35299" s="120"/>
      <c r="N35299" s="120"/>
      <c r="U35299" s="121"/>
      <c r="V35299" s="122"/>
      <c r="W35299" s="123"/>
      <c r="AC35299" s="123"/>
    </row>
    <row r="35300" spans="5:29" s="2" customFormat="1">
      <c r="E35300" s="120"/>
      <c r="M35300" s="120"/>
      <c r="N35300" s="120"/>
      <c r="U35300" s="121"/>
      <c r="V35300" s="122"/>
      <c r="W35300" s="123"/>
      <c r="AC35300" s="123"/>
    </row>
    <row r="35301" spans="5:29" s="2" customFormat="1">
      <c r="E35301" s="120"/>
      <c r="M35301" s="120"/>
      <c r="N35301" s="120"/>
      <c r="U35301" s="121"/>
      <c r="V35301" s="122"/>
      <c r="W35301" s="123"/>
      <c r="AC35301" s="123"/>
    </row>
    <row r="35302" spans="5:29" s="2" customFormat="1">
      <c r="E35302" s="120"/>
      <c r="M35302" s="120"/>
      <c r="N35302" s="120"/>
      <c r="U35302" s="121"/>
      <c r="V35302" s="122"/>
      <c r="W35302" s="123"/>
      <c r="AC35302" s="123"/>
    </row>
    <row r="35303" spans="5:29" s="2" customFormat="1">
      <c r="E35303" s="120"/>
      <c r="M35303" s="120"/>
      <c r="N35303" s="120"/>
      <c r="U35303" s="121"/>
      <c r="V35303" s="122"/>
      <c r="W35303" s="123"/>
      <c r="AC35303" s="123"/>
    </row>
    <row r="35304" spans="5:29" s="2" customFormat="1">
      <c r="E35304" s="120"/>
      <c r="M35304" s="120"/>
      <c r="N35304" s="120"/>
      <c r="U35304" s="121"/>
      <c r="V35304" s="122"/>
      <c r="W35304" s="123"/>
      <c r="AC35304" s="123"/>
    </row>
    <row r="35305" spans="5:29" s="2" customFormat="1">
      <c r="E35305" s="120"/>
      <c r="M35305" s="120"/>
      <c r="N35305" s="120"/>
      <c r="U35305" s="121"/>
      <c r="V35305" s="122"/>
      <c r="W35305" s="123"/>
      <c r="AC35305" s="123"/>
    </row>
    <row r="35306" spans="5:29" s="2" customFormat="1">
      <c r="E35306" s="120"/>
      <c r="M35306" s="120"/>
      <c r="N35306" s="120"/>
      <c r="U35306" s="121"/>
      <c r="V35306" s="122"/>
      <c r="W35306" s="123"/>
      <c r="AC35306" s="123"/>
    </row>
    <row r="35307" spans="5:29" s="2" customFormat="1">
      <c r="E35307" s="120"/>
      <c r="M35307" s="120"/>
      <c r="N35307" s="120"/>
      <c r="U35307" s="121"/>
      <c r="V35307" s="122"/>
      <c r="W35307" s="123"/>
      <c r="AC35307" s="123"/>
    </row>
    <row r="35308" spans="5:29" s="2" customFormat="1">
      <c r="E35308" s="120"/>
      <c r="M35308" s="120"/>
      <c r="N35308" s="120"/>
      <c r="U35308" s="121"/>
      <c r="V35308" s="122"/>
      <c r="W35308" s="123"/>
      <c r="AC35308" s="123"/>
    </row>
    <row r="35309" spans="5:29" s="2" customFormat="1">
      <c r="E35309" s="120"/>
      <c r="M35309" s="120"/>
      <c r="N35309" s="120"/>
      <c r="U35309" s="121"/>
      <c r="V35309" s="122"/>
      <c r="W35309" s="123"/>
      <c r="AC35309" s="123"/>
    </row>
    <row r="35310" spans="5:29" s="2" customFormat="1">
      <c r="E35310" s="120"/>
      <c r="M35310" s="120"/>
      <c r="N35310" s="120"/>
      <c r="U35310" s="121"/>
      <c r="V35310" s="122"/>
      <c r="W35310" s="123"/>
      <c r="AC35310" s="123"/>
    </row>
    <row r="35311" spans="5:29" s="2" customFormat="1">
      <c r="E35311" s="120"/>
      <c r="M35311" s="120"/>
      <c r="N35311" s="120"/>
      <c r="U35311" s="121"/>
      <c r="V35311" s="122"/>
      <c r="W35311" s="123"/>
      <c r="AC35311" s="123"/>
    </row>
    <row r="35312" spans="5:29" s="2" customFormat="1">
      <c r="E35312" s="120"/>
      <c r="M35312" s="120"/>
      <c r="N35312" s="120"/>
      <c r="U35312" s="121"/>
      <c r="V35312" s="122"/>
      <c r="W35312" s="123"/>
      <c r="AC35312" s="123"/>
    </row>
    <row r="35313" spans="5:29" s="2" customFormat="1">
      <c r="E35313" s="120"/>
      <c r="M35313" s="120"/>
      <c r="N35313" s="120"/>
      <c r="U35313" s="121"/>
      <c r="V35313" s="122"/>
      <c r="W35313" s="123"/>
      <c r="AC35313" s="123"/>
    </row>
    <row r="35314" spans="5:29" s="2" customFormat="1">
      <c r="E35314" s="120"/>
      <c r="M35314" s="120"/>
      <c r="N35314" s="120"/>
      <c r="U35314" s="121"/>
      <c r="V35314" s="122"/>
      <c r="W35314" s="123"/>
      <c r="AC35314" s="123"/>
    </row>
    <row r="35315" spans="5:29" s="2" customFormat="1">
      <c r="E35315" s="120"/>
      <c r="M35315" s="120"/>
      <c r="N35315" s="120"/>
      <c r="U35315" s="121"/>
      <c r="V35315" s="122"/>
      <c r="W35315" s="123"/>
      <c r="AC35315" s="123"/>
    </row>
    <row r="35316" spans="5:29" s="2" customFormat="1">
      <c r="E35316" s="120"/>
      <c r="M35316" s="120"/>
      <c r="N35316" s="120"/>
      <c r="U35316" s="121"/>
      <c r="V35316" s="122"/>
      <c r="W35316" s="123"/>
      <c r="AC35316" s="123"/>
    </row>
    <row r="35317" spans="5:29" s="2" customFormat="1">
      <c r="E35317" s="120"/>
      <c r="M35317" s="120"/>
      <c r="N35317" s="120"/>
      <c r="U35317" s="121"/>
      <c r="V35317" s="122"/>
      <c r="W35317" s="123"/>
      <c r="AC35317" s="123"/>
    </row>
    <row r="35318" spans="5:29" s="2" customFormat="1">
      <c r="E35318" s="120"/>
      <c r="M35318" s="120"/>
      <c r="N35318" s="120"/>
      <c r="U35318" s="121"/>
      <c r="V35318" s="122"/>
      <c r="W35318" s="123"/>
      <c r="AC35318" s="123"/>
    </row>
    <row r="35319" spans="5:29" s="2" customFormat="1">
      <c r="E35319" s="120"/>
      <c r="M35319" s="120"/>
      <c r="N35319" s="120"/>
      <c r="U35319" s="121"/>
      <c r="V35319" s="122"/>
      <c r="W35319" s="123"/>
      <c r="AC35319" s="123"/>
    </row>
    <row r="35320" spans="5:29" s="2" customFormat="1">
      <c r="E35320" s="120"/>
      <c r="M35320" s="120"/>
      <c r="N35320" s="120"/>
      <c r="U35320" s="121"/>
      <c r="V35320" s="122"/>
      <c r="W35320" s="123"/>
      <c r="AC35320" s="123"/>
    </row>
    <row r="35321" spans="5:29" s="2" customFormat="1">
      <c r="E35321" s="120"/>
      <c r="M35321" s="120"/>
      <c r="N35321" s="120"/>
      <c r="U35321" s="121"/>
      <c r="V35321" s="122"/>
      <c r="W35321" s="123"/>
      <c r="AC35321" s="123"/>
    </row>
    <row r="35322" spans="5:29" s="2" customFormat="1">
      <c r="E35322" s="120"/>
      <c r="M35322" s="120"/>
      <c r="N35322" s="120"/>
      <c r="U35322" s="121"/>
      <c r="V35322" s="122"/>
      <c r="W35322" s="123"/>
      <c r="AC35322" s="123"/>
    </row>
    <row r="35323" spans="5:29" s="2" customFormat="1">
      <c r="E35323" s="120"/>
      <c r="M35323" s="120"/>
      <c r="N35323" s="120"/>
      <c r="U35323" s="121"/>
      <c r="V35323" s="122"/>
      <c r="W35323" s="123"/>
      <c r="AC35323" s="123"/>
    </row>
    <row r="35324" spans="5:29" s="2" customFormat="1">
      <c r="E35324" s="120"/>
      <c r="M35324" s="120"/>
      <c r="N35324" s="120"/>
      <c r="U35324" s="121"/>
      <c r="V35324" s="122"/>
      <c r="W35324" s="123"/>
      <c r="AC35324" s="123"/>
    </row>
    <row r="35325" spans="5:29" s="2" customFormat="1">
      <c r="E35325" s="120"/>
      <c r="M35325" s="120"/>
      <c r="N35325" s="120"/>
      <c r="U35325" s="121"/>
      <c r="V35325" s="122"/>
      <c r="W35325" s="123"/>
      <c r="AC35325" s="123"/>
    </row>
    <row r="35326" spans="5:29" s="2" customFormat="1">
      <c r="E35326" s="120"/>
      <c r="M35326" s="120"/>
      <c r="N35326" s="120"/>
      <c r="U35326" s="121"/>
      <c r="V35326" s="122"/>
      <c r="W35326" s="123"/>
      <c r="AC35326" s="123"/>
    </row>
    <row r="35327" spans="5:29" s="2" customFormat="1">
      <c r="E35327" s="120"/>
      <c r="M35327" s="120"/>
      <c r="N35327" s="120"/>
      <c r="U35327" s="121"/>
      <c r="V35327" s="122"/>
      <c r="W35327" s="123"/>
      <c r="AC35327" s="123"/>
    </row>
    <row r="35328" spans="5:29" s="2" customFormat="1">
      <c r="E35328" s="120"/>
      <c r="M35328" s="120"/>
      <c r="N35328" s="120"/>
      <c r="U35328" s="121"/>
      <c r="V35328" s="122"/>
      <c r="W35328" s="123"/>
      <c r="AC35328" s="123"/>
    </row>
    <row r="35329" spans="5:29" s="2" customFormat="1">
      <c r="E35329" s="120"/>
      <c r="M35329" s="120"/>
      <c r="N35329" s="120"/>
      <c r="U35329" s="121"/>
      <c r="V35329" s="122"/>
      <c r="W35329" s="123"/>
      <c r="AC35329" s="123"/>
    </row>
    <row r="35330" spans="5:29" s="2" customFormat="1">
      <c r="E35330" s="120"/>
      <c r="M35330" s="120"/>
      <c r="N35330" s="120"/>
      <c r="U35330" s="121"/>
      <c r="V35330" s="122"/>
      <c r="W35330" s="123"/>
      <c r="AC35330" s="123"/>
    </row>
    <row r="35331" spans="5:29" s="2" customFormat="1">
      <c r="E35331" s="120"/>
      <c r="M35331" s="120"/>
      <c r="N35331" s="120"/>
      <c r="U35331" s="121"/>
      <c r="V35331" s="122"/>
      <c r="W35331" s="123"/>
      <c r="AC35331" s="123"/>
    </row>
    <row r="35332" spans="5:29" s="2" customFormat="1">
      <c r="E35332" s="120"/>
      <c r="M35332" s="120"/>
      <c r="N35332" s="120"/>
      <c r="U35332" s="121"/>
      <c r="V35332" s="122"/>
      <c r="W35332" s="123"/>
      <c r="AC35332" s="123"/>
    </row>
    <row r="35333" spans="5:29" s="2" customFormat="1">
      <c r="E35333" s="120"/>
      <c r="M35333" s="120"/>
      <c r="N35333" s="120"/>
      <c r="U35333" s="121"/>
      <c r="V35333" s="122"/>
      <c r="W35333" s="123"/>
      <c r="AC35333" s="123"/>
    </row>
    <row r="35334" spans="5:29" s="2" customFormat="1">
      <c r="E35334" s="120"/>
      <c r="M35334" s="120"/>
      <c r="N35334" s="120"/>
      <c r="U35334" s="121"/>
      <c r="V35334" s="122"/>
      <c r="W35334" s="123"/>
      <c r="AC35334" s="123"/>
    </row>
    <row r="35335" spans="5:29" s="2" customFormat="1">
      <c r="E35335" s="120"/>
      <c r="M35335" s="120"/>
      <c r="N35335" s="120"/>
      <c r="U35335" s="121"/>
      <c r="V35335" s="122"/>
      <c r="W35335" s="123"/>
      <c r="AC35335" s="123"/>
    </row>
    <row r="35336" spans="5:29" s="2" customFormat="1">
      <c r="E35336" s="120"/>
      <c r="M35336" s="120"/>
      <c r="N35336" s="120"/>
      <c r="U35336" s="121"/>
      <c r="V35336" s="122"/>
      <c r="W35336" s="123"/>
      <c r="AC35336" s="123"/>
    </row>
    <row r="35337" spans="5:29" s="2" customFormat="1">
      <c r="E35337" s="120"/>
      <c r="M35337" s="120"/>
      <c r="N35337" s="120"/>
      <c r="U35337" s="121"/>
      <c r="V35337" s="122"/>
      <c r="W35337" s="123"/>
      <c r="AC35337" s="123"/>
    </row>
    <row r="35338" spans="5:29" s="2" customFormat="1">
      <c r="E35338" s="120"/>
      <c r="M35338" s="120"/>
      <c r="N35338" s="120"/>
      <c r="U35338" s="121"/>
      <c r="V35338" s="122"/>
      <c r="W35338" s="123"/>
      <c r="AC35338" s="123"/>
    </row>
    <row r="35339" spans="5:29" s="2" customFormat="1">
      <c r="E35339" s="120"/>
      <c r="M35339" s="120"/>
      <c r="N35339" s="120"/>
      <c r="U35339" s="121"/>
      <c r="V35339" s="122"/>
      <c r="W35339" s="123"/>
      <c r="AC35339" s="123"/>
    </row>
    <row r="35340" spans="5:29" s="2" customFormat="1">
      <c r="E35340" s="120"/>
      <c r="M35340" s="120"/>
      <c r="N35340" s="120"/>
      <c r="U35340" s="121"/>
      <c r="V35340" s="122"/>
      <c r="W35340" s="123"/>
      <c r="AC35340" s="123"/>
    </row>
    <row r="35341" spans="5:29" s="2" customFormat="1">
      <c r="E35341" s="120"/>
      <c r="M35341" s="120"/>
      <c r="N35341" s="120"/>
      <c r="U35341" s="121"/>
      <c r="V35341" s="122"/>
      <c r="W35341" s="123"/>
      <c r="AC35341" s="123"/>
    </row>
    <row r="35342" spans="5:29" s="2" customFormat="1">
      <c r="E35342" s="120"/>
      <c r="M35342" s="120"/>
      <c r="N35342" s="120"/>
      <c r="U35342" s="121"/>
      <c r="V35342" s="122"/>
      <c r="W35342" s="123"/>
      <c r="AC35342" s="123"/>
    </row>
    <row r="35343" spans="5:29" s="2" customFormat="1">
      <c r="E35343" s="120"/>
      <c r="M35343" s="120"/>
      <c r="N35343" s="120"/>
      <c r="U35343" s="121"/>
      <c r="V35343" s="122"/>
      <c r="W35343" s="123"/>
      <c r="AC35343" s="123"/>
    </row>
    <row r="35344" spans="5:29" s="2" customFormat="1">
      <c r="E35344" s="120"/>
      <c r="M35344" s="120"/>
      <c r="N35344" s="120"/>
      <c r="U35344" s="121"/>
      <c r="V35344" s="122"/>
      <c r="W35344" s="123"/>
      <c r="AC35344" s="123"/>
    </row>
    <row r="35345" spans="5:29" s="2" customFormat="1">
      <c r="E35345" s="120"/>
      <c r="M35345" s="120"/>
      <c r="N35345" s="120"/>
      <c r="U35345" s="121"/>
      <c r="V35345" s="122"/>
      <c r="W35345" s="123"/>
      <c r="AC35345" s="123"/>
    </row>
    <row r="35346" spans="5:29" s="2" customFormat="1">
      <c r="E35346" s="120"/>
      <c r="M35346" s="120"/>
      <c r="N35346" s="120"/>
      <c r="U35346" s="121"/>
      <c r="V35346" s="122"/>
      <c r="W35346" s="123"/>
      <c r="AC35346" s="123"/>
    </row>
    <row r="35347" spans="5:29" s="2" customFormat="1">
      <c r="E35347" s="120"/>
      <c r="M35347" s="120"/>
      <c r="N35347" s="120"/>
      <c r="U35347" s="121"/>
      <c r="V35347" s="122"/>
      <c r="W35347" s="123"/>
      <c r="AC35347" s="123"/>
    </row>
    <row r="35348" spans="5:29" s="2" customFormat="1">
      <c r="E35348" s="120"/>
      <c r="M35348" s="120"/>
      <c r="N35348" s="120"/>
      <c r="U35348" s="121"/>
      <c r="V35348" s="122"/>
      <c r="W35348" s="123"/>
      <c r="AC35348" s="123"/>
    </row>
    <row r="35349" spans="5:29" s="2" customFormat="1">
      <c r="E35349" s="120"/>
      <c r="M35349" s="120"/>
      <c r="N35349" s="120"/>
      <c r="U35349" s="121"/>
      <c r="V35349" s="122"/>
      <c r="W35349" s="123"/>
      <c r="AC35349" s="123"/>
    </row>
    <row r="35350" spans="5:29" s="2" customFormat="1">
      <c r="E35350" s="120"/>
      <c r="M35350" s="120"/>
      <c r="N35350" s="120"/>
      <c r="U35350" s="121"/>
      <c r="V35350" s="122"/>
      <c r="W35350" s="123"/>
      <c r="AC35350" s="123"/>
    </row>
    <row r="35351" spans="5:29" s="2" customFormat="1">
      <c r="E35351" s="120"/>
      <c r="M35351" s="120"/>
      <c r="N35351" s="120"/>
      <c r="U35351" s="121"/>
      <c r="V35351" s="122"/>
      <c r="W35351" s="123"/>
      <c r="AC35351" s="123"/>
    </row>
    <row r="35352" spans="5:29" s="2" customFormat="1">
      <c r="E35352" s="120"/>
      <c r="M35352" s="120"/>
      <c r="N35352" s="120"/>
      <c r="U35352" s="121"/>
      <c r="V35352" s="122"/>
      <c r="W35352" s="123"/>
      <c r="AC35352" s="123"/>
    </row>
    <row r="35353" spans="5:29" s="2" customFormat="1">
      <c r="E35353" s="120"/>
      <c r="M35353" s="120"/>
      <c r="N35353" s="120"/>
      <c r="U35353" s="121"/>
      <c r="V35353" s="122"/>
      <c r="W35353" s="123"/>
      <c r="AC35353" s="123"/>
    </row>
    <row r="35354" spans="5:29" s="2" customFormat="1">
      <c r="E35354" s="120"/>
      <c r="M35354" s="120"/>
      <c r="N35354" s="120"/>
      <c r="U35354" s="121"/>
      <c r="V35354" s="122"/>
      <c r="W35354" s="123"/>
      <c r="AC35354" s="123"/>
    </row>
    <row r="35355" spans="5:29" s="2" customFormat="1">
      <c r="E35355" s="120"/>
      <c r="M35355" s="120"/>
      <c r="N35355" s="120"/>
      <c r="U35355" s="121"/>
      <c r="V35355" s="122"/>
      <c r="W35355" s="123"/>
      <c r="AC35355" s="123"/>
    </row>
    <row r="35356" spans="5:29" s="2" customFormat="1">
      <c r="E35356" s="120"/>
      <c r="M35356" s="120"/>
      <c r="N35356" s="120"/>
      <c r="U35356" s="121"/>
      <c r="V35356" s="122"/>
      <c r="W35356" s="123"/>
      <c r="AC35356" s="123"/>
    </row>
    <row r="35357" spans="5:29" s="2" customFormat="1">
      <c r="E35357" s="120"/>
      <c r="M35357" s="120"/>
      <c r="N35357" s="120"/>
      <c r="U35357" s="121"/>
      <c r="V35357" s="122"/>
      <c r="W35357" s="123"/>
      <c r="AC35357" s="123"/>
    </row>
    <row r="35358" spans="5:29" s="2" customFormat="1">
      <c r="E35358" s="120"/>
      <c r="M35358" s="120"/>
      <c r="N35358" s="120"/>
      <c r="U35358" s="121"/>
      <c r="V35358" s="122"/>
      <c r="W35358" s="123"/>
      <c r="AC35358" s="123"/>
    </row>
    <row r="35359" spans="5:29" s="2" customFormat="1">
      <c r="E35359" s="120"/>
      <c r="M35359" s="120"/>
      <c r="N35359" s="120"/>
      <c r="U35359" s="121"/>
      <c r="V35359" s="122"/>
      <c r="W35359" s="123"/>
      <c r="AC35359" s="123"/>
    </row>
    <row r="35360" spans="5:29" s="2" customFormat="1">
      <c r="E35360" s="120"/>
      <c r="M35360" s="120"/>
      <c r="N35360" s="120"/>
      <c r="U35360" s="121"/>
      <c r="V35360" s="122"/>
      <c r="W35360" s="123"/>
      <c r="AC35360" s="123"/>
    </row>
    <row r="35361" spans="5:29" s="2" customFormat="1">
      <c r="E35361" s="120"/>
      <c r="M35361" s="120"/>
      <c r="N35361" s="120"/>
      <c r="U35361" s="121"/>
      <c r="V35361" s="122"/>
      <c r="W35361" s="123"/>
      <c r="AC35361" s="123"/>
    </row>
    <row r="35362" spans="5:29" s="2" customFormat="1">
      <c r="E35362" s="120"/>
      <c r="M35362" s="120"/>
      <c r="N35362" s="120"/>
      <c r="U35362" s="121"/>
      <c r="V35362" s="122"/>
      <c r="W35362" s="123"/>
      <c r="AC35362" s="123"/>
    </row>
    <row r="35363" spans="5:29" s="2" customFormat="1">
      <c r="E35363" s="120"/>
      <c r="M35363" s="120"/>
      <c r="N35363" s="120"/>
      <c r="U35363" s="121"/>
      <c r="V35363" s="122"/>
      <c r="W35363" s="123"/>
      <c r="AC35363" s="123"/>
    </row>
    <row r="35364" spans="5:29" s="2" customFormat="1">
      <c r="E35364" s="120"/>
      <c r="M35364" s="120"/>
      <c r="N35364" s="120"/>
      <c r="U35364" s="121"/>
      <c r="V35364" s="122"/>
      <c r="W35364" s="123"/>
      <c r="AC35364" s="123"/>
    </row>
    <row r="35365" spans="5:29" s="2" customFormat="1">
      <c r="E35365" s="120"/>
      <c r="M35365" s="120"/>
      <c r="N35365" s="120"/>
      <c r="U35365" s="121"/>
      <c r="V35365" s="122"/>
      <c r="W35365" s="123"/>
      <c r="AC35365" s="123"/>
    </row>
    <row r="35366" spans="5:29" s="2" customFormat="1">
      <c r="E35366" s="120"/>
      <c r="M35366" s="120"/>
      <c r="N35366" s="120"/>
      <c r="U35366" s="121"/>
      <c r="V35366" s="122"/>
      <c r="W35366" s="123"/>
      <c r="AC35366" s="123"/>
    </row>
    <row r="35367" spans="5:29" s="2" customFormat="1">
      <c r="E35367" s="120"/>
      <c r="M35367" s="120"/>
      <c r="N35367" s="120"/>
      <c r="U35367" s="121"/>
      <c r="V35367" s="122"/>
      <c r="W35367" s="123"/>
      <c r="AC35367" s="123"/>
    </row>
    <row r="35368" spans="5:29" s="2" customFormat="1">
      <c r="E35368" s="120"/>
      <c r="M35368" s="120"/>
      <c r="N35368" s="120"/>
      <c r="U35368" s="121"/>
      <c r="V35368" s="122"/>
      <c r="W35368" s="123"/>
      <c r="AC35368" s="123"/>
    </row>
    <row r="35369" spans="5:29" s="2" customFormat="1">
      <c r="E35369" s="120"/>
      <c r="M35369" s="120"/>
      <c r="N35369" s="120"/>
      <c r="U35369" s="121"/>
      <c r="V35369" s="122"/>
      <c r="W35369" s="123"/>
      <c r="AC35369" s="123"/>
    </row>
    <row r="35370" spans="5:29" s="2" customFormat="1">
      <c r="E35370" s="120"/>
      <c r="M35370" s="120"/>
      <c r="N35370" s="120"/>
      <c r="U35370" s="121"/>
      <c r="V35370" s="122"/>
      <c r="W35370" s="123"/>
      <c r="AC35370" s="123"/>
    </row>
    <row r="35371" spans="5:29" s="2" customFormat="1">
      <c r="E35371" s="120"/>
      <c r="M35371" s="120"/>
      <c r="N35371" s="120"/>
      <c r="U35371" s="121"/>
      <c r="V35371" s="122"/>
      <c r="W35371" s="123"/>
      <c r="AC35371" s="123"/>
    </row>
    <row r="35372" spans="5:29" s="2" customFormat="1">
      <c r="E35372" s="120"/>
      <c r="M35372" s="120"/>
      <c r="N35372" s="120"/>
      <c r="U35372" s="121"/>
      <c r="V35372" s="122"/>
      <c r="W35372" s="123"/>
      <c r="AC35372" s="123"/>
    </row>
    <row r="35373" spans="5:29" s="2" customFormat="1">
      <c r="E35373" s="120"/>
      <c r="M35373" s="120"/>
      <c r="N35373" s="120"/>
      <c r="U35373" s="121"/>
      <c r="V35373" s="122"/>
      <c r="W35373" s="123"/>
      <c r="AC35373" s="123"/>
    </row>
    <row r="35374" spans="5:29" s="2" customFormat="1">
      <c r="E35374" s="120"/>
      <c r="M35374" s="120"/>
      <c r="N35374" s="120"/>
      <c r="U35374" s="121"/>
      <c r="V35374" s="122"/>
      <c r="W35374" s="123"/>
      <c r="AC35374" s="123"/>
    </row>
    <row r="35375" spans="5:29" s="2" customFormat="1">
      <c r="E35375" s="120"/>
      <c r="M35375" s="120"/>
      <c r="N35375" s="120"/>
      <c r="U35375" s="121"/>
      <c r="V35375" s="122"/>
      <c r="W35375" s="123"/>
      <c r="AC35375" s="123"/>
    </row>
    <row r="35376" spans="5:29" s="2" customFormat="1">
      <c r="E35376" s="120"/>
      <c r="M35376" s="120"/>
      <c r="N35376" s="120"/>
      <c r="U35376" s="121"/>
      <c r="V35376" s="122"/>
      <c r="W35376" s="123"/>
      <c r="AC35376" s="123"/>
    </row>
    <row r="35377" spans="5:29" s="2" customFormat="1">
      <c r="E35377" s="120"/>
      <c r="M35377" s="120"/>
      <c r="N35377" s="120"/>
      <c r="U35377" s="121"/>
      <c r="V35377" s="122"/>
      <c r="W35377" s="123"/>
      <c r="AC35377" s="123"/>
    </row>
    <row r="35378" spans="5:29" s="2" customFormat="1">
      <c r="E35378" s="120"/>
      <c r="M35378" s="120"/>
      <c r="N35378" s="120"/>
      <c r="U35378" s="121"/>
      <c r="V35378" s="122"/>
      <c r="W35378" s="123"/>
      <c r="AC35378" s="123"/>
    </row>
    <row r="35379" spans="5:29" s="2" customFormat="1">
      <c r="E35379" s="120"/>
      <c r="M35379" s="120"/>
      <c r="N35379" s="120"/>
      <c r="U35379" s="121"/>
      <c r="V35379" s="122"/>
      <c r="W35379" s="123"/>
      <c r="AC35379" s="123"/>
    </row>
    <row r="35380" spans="5:29" s="2" customFormat="1">
      <c r="E35380" s="120"/>
      <c r="M35380" s="120"/>
      <c r="N35380" s="120"/>
      <c r="U35380" s="121"/>
      <c r="V35380" s="122"/>
      <c r="W35380" s="123"/>
      <c r="AC35380" s="123"/>
    </row>
    <row r="35381" spans="5:29" s="2" customFormat="1">
      <c r="E35381" s="120"/>
      <c r="M35381" s="120"/>
      <c r="N35381" s="120"/>
      <c r="U35381" s="121"/>
      <c r="V35381" s="122"/>
      <c r="W35381" s="123"/>
      <c r="AC35381" s="123"/>
    </row>
    <row r="35382" spans="5:29" s="2" customFormat="1">
      <c r="E35382" s="120"/>
      <c r="M35382" s="120"/>
      <c r="N35382" s="120"/>
      <c r="U35382" s="121"/>
      <c r="V35382" s="122"/>
      <c r="W35382" s="123"/>
      <c r="AC35382" s="123"/>
    </row>
    <row r="35383" spans="5:29" s="2" customFormat="1">
      <c r="E35383" s="120"/>
      <c r="M35383" s="120"/>
      <c r="N35383" s="120"/>
      <c r="U35383" s="121"/>
      <c r="V35383" s="122"/>
      <c r="W35383" s="123"/>
      <c r="AC35383" s="123"/>
    </row>
    <row r="35384" spans="5:29" s="2" customFormat="1">
      <c r="E35384" s="120"/>
      <c r="M35384" s="120"/>
      <c r="N35384" s="120"/>
      <c r="U35384" s="121"/>
      <c r="V35384" s="122"/>
      <c r="W35384" s="123"/>
      <c r="AC35384" s="123"/>
    </row>
    <row r="35385" spans="5:29" s="2" customFormat="1">
      <c r="E35385" s="120"/>
      <c r="M35385" s="120"/>
      <c r="N35385" s="120"/>
      <c r="U35385" s="121"/>
      <c r="V35385" s="122"/>
      <c r="W35385" s="123"/>
      <c r="AC35385" s="123"/>
    </row>
    <row r="35386" spans="5:29" s="2" customFormat="1">
      <c r="E35386" s="120"/>
      <c r="M35386" s="120"/>
      <c r="N35386" s="120"/>
      <c r="U35386" s="121"/>
      <c r="V35386" s="122"/>
      <c r="W35386" s="123"/>
      <c r="AC35386" s="123"/>
    </row>
    <row r="35387" spans="5:29" s="2" customFormat="1">
      <c r="E35387" s="120"/>
      <c r="M35387" s="120"/>
      <c r="N35387" s="120"/>
      <c r="U35387" s="121"/>
      <c r="V35387" s="122"/>
      <c r="W35387" s="123"/>
      <c r="AC35387" s="123"/>
    </row>
    <row r="35388" spans="5:29" s="2" customFormat="1">
      <c r="E35388" s="120"/>
      <c r="M35388" s="120"/>
      <c r="N35388" s="120"/>
      <c r="U35388" s="121"/>
      <c r="V35388" s="122"/>
      <c r="W35388" s="123"/>
      <c r="AC35388" s="123"/>
    </row>
    <row r="35389" spans="5:29" s="2" customFormat="1">
      <c r="E35389" s="120"/>
      <c r="M35389" s="120"/>
      <c r="N35389" s="120"/>
      <c r="U35389" s="121"/>
      <c r="V35389" s="122"/>
      <c r="W35389" s="123"/>
      <c r="AC35389" s="123"/>
    </row>
    <row r="35390" spans="5:29" s="2" customFormat="1">
      <c r="E35390" s="120"/>
      <c r="M35390" s="120"/>
      <c r="N35390" s="120"/>
      <c r="U35390" s="121"/>
      <c r="V35390" s="122"/>
      <c r="W35390" s="123"/>
      <c r="AC35390" s="123"/>
    </row>
    <row r="35391" spans="5:29" s="2" customFormat="1">
      <c r="E35391" s="120"/>
      <c r="M35391" s="120"/>
      <c r="N35391" s="120"/>
      <c r="U35391" s="121"/>
      <c r="V35391" s="122"/>
      <c r="W35391" s="123"/>
      <c r="AC35391" s="123"/>
    </row>
    <row r="35392" spans="5:29" s="2" customFormat="1">
      <c r="E35392" s="120"/>
      <c r="M35392" s="120"/>
      <c r="N35392" s="120"/>
      <c r="U35392" s="121"/>
      <c r="V35392" s="122"/>
      <c r="W35392" s="123"/>
      <c r="AC35392" s="123"/>
    </row>
    <row r="35393" spans="5:29" s="2" customFormat="1">
      <c r="E35393" s="120"/>
      <c r="M35393" s="120"/>
      <c r="N35393" s="120"/>
      <c r="U35393" s="121"/>
      <c r="V35393" s="122"/>
      <c r="W35393" s="123"/>
      <c r="AC35393" s="123"/>
    </row>
    <row r="35394" spans="5:29" s="2" customFormat="1">
      <c r="E35394" s="120"/>
      <c r="M35394" s="120"/>
      <c r="N35394" s="120"/>
      <c r="U35394" s="121"/>
      <c r="V35394" s="122"/>
      <c r="W35394" s="123"/>
      <c r="AC35394" s="123"/>
    </row>
    <row r="35395" spans="5:29" s="2" customFormat="1">
      <c r="E35395" s="120"/>
      <c r="M35395" s="120"/>
      <c r="N35395" s="120"/>
      <c r="U35395" s="121"/>
      <c r="V35395" s="122"/>
      <c r="W35395" s="123"/>
      <c r="AC35395" s="123"/>
    </row>
    <row r="35396" spans="5:29" s="2" customFormat="1">
      <c r="E35396" s="120"/>
      <c r="M35396" s="120"/>
      <c r="N35396" s="120"/>
      <c r="U35396" s="121"/>
      <c r="V35396" s="122"/>
      <c r="W35396" s="123"/>
      <c r="AC35396" s="123"/>
    </row>
    <row r="35397" spans="5:29" s="2" customFormat="1">
      <c r="E35397" s="120"/>
      <c r="M35397" s="120"/>
      <c r="N35397" s="120"/>
      <c r="U35397" s="121"/>
      <c r="V35397" s="122"/>
      <c r="W35397" s="123"/>
      <c r="AC35397" s="123"/>
    </row>
    <row r="35398" spans="5:29" s="2" customFormat="1">
      <c r="E35398" s="120"/>
      <c r="M35398" s="120"/>
      <c r="N35398" s="120"/>
      <c r="U35398" s="121"/>
      <c r="V35398" s="122"/>
      <c r="W35398" s="123"/>
      <c r="AC35398" s="123"/>
    </row>
    <row r="35399" spans="5:29" s="2" customFormat="1">
      <c r="E35399" s="120"/>
      <c r="M35399" s="120"/>
      <c r="N35399" s="120"/>
      <c r="U35399" s="121"/>
      <c r="V35399" s="122"/>
      <c r="W35399" s="123"/>
      <c r="AC35399" s="123"/>
    </row>
    <row r="35400" spans="5:29" s="2" customFormat="1">
      <c r="E35400" s="120"/>
      <c r="M35400" s="120"/>
      <c r="N35400" s="120"/>
      <c r="U35400" s="121"/>
      <c r="V35400" s="122"/>
      <c r="W35400" s="123"/>
      <c r="AC35400" s="123"/>
    </row>
    <row r="35401" spans="5:29" s="2" customFormat="1">
      <c r="E35401" s="120"/>
      <c r="M35401" s="120"/>
      <c r="N35401" s="120"/>
      <c r="U35401" s="121"/>
      <c r="V35401" s="122"/>
      <c r="W35401" s="123"/>
      <c r="AC35401" s="123"/>
    </row>
    <row r="35402" spans="5:29" s="2" customFormat="1">
      <c r="E35402" s="120"/>
      <c r="M35402" s="120"/>
      <c r="N35402" s="120"/>
      <c r="U35402" s="121"/>
      <c r="V35402" s="122"/>
      <c r="W35402" s="123"/>
      <c r="AC35402" s="123"/>
    </row>
    <row r="35403" spans="5:29" s="2" customFormat="1">
      <c r="E35403" s="120"/>
      <c r="M35403" s="120"/>
      <c r="N35403" s="120"/>
      <c r="U35403" s="121"/>
      <c r="V35403" s="122"/>
      <c r="W35403" s="123"/>
      <c r="AC35403" s="123"/>
    </row>
    <row r="35404" spans="5:29" s="2" customFormat="1">
      <c r="E35404" s="120"/>
      <c r="M35404" s="120"/>
      <c r="N35404" s="120"/>
      <c r="U35404" s="121"/>
      <c r="V35404" s="122"/>
      <c r="W35404" s="123"/>
      <c r="AC35404" s="123"/>
    </row>
    <row r="35405" spans="5:29" s="2" customFormat="1">
      <c r="E35405" s="120"/>
      <c r="M35405" s="120"/>
      <c r="N35405" s="120"/>
      <c r="U35405" s="121"/>
      <c r="V35405" s="122"/>
      <c r="W35405" s="123"/>
      <c r="AC35405" s="123"/>
    </row>
    <row r="35406" spans="5:29" s="2" customFormat="1">
      <c r="E35406" s="120"/>
      <c r="M35406" s="120"/>
      <c r="N35406" s="120"/>
      <c r="U35406" s="121"/>
      <c r="V35406" s="122"/>
      <c r="W35406" s="123"/>
      <c r="AC35406" s="123"/>
    </row>
    <row r="35407" spans="5:29" s="2" customFormat="1">
      <c r="E35407" s="120"/>
      <c r="M35407" s="120"/>
      <c r="N35407" s="120"/>
      <c r="U35407" s="121"/>
      <c r="V35407" s="122"/>
      <c r="W35407" s="123"/>
      <c r="AC35407" s="123"/>
    </row>
    <row r="35408" spans="5:29" s="2" customFormat="1">
      <c r="E35408" s="120"/>
      <c r="M35408" s="120"/>
      <c r="N35408" s="120"/>
      <c r="U35408" s="121"/>
      <c r="V35408" s="122"/>
      <c r="W35408" s="123"/>
      <c r="AC35408" s="123"/>
    </row>
    <row r="35409" spans="5:29" s="2" customFormat="1">
      <c r="E35409" s="120"/>
      <c r="M35409" s="120"/>
      <c r="N35409" s="120"/>
      <c r="U35409" s="121"/>
      <c r="V35409" s="122"/>
      <c r="W35409" s="123"/>
      <c r="AC35409" s="123"/>
    </row>
    <row r="35410" spans="5:29" s="2" customFormat="1">
      <c r="E35410" s="120"/>
      <c r="M35410" s="120"/>
      <c r="N35410" s="120"/>
      <c r="U35410" s="121"/>
      <c r="V35410" s="122"/>
      <c r="W35410" s="123"/>
      <c r="AC35410" s="123"/>
    </row>
    <row r="35411" spans="5:29" s="2" customFormat="1">
      <c r="E35411" s="120"/>
      <c r="M35411" s="120"/>
      <c r="N35411" s="120"/>
      <c r="U35411" s="121"/>
      <c r="V35411" s="122"/>
      <c r="W35411" s="123"/>
      <c r="AC35411" s="123"/>
    </row>
    <row r="35412" spans="5:29" s="2" customFormat="1">
      <c r="E35412" s="120"/>
      <c r="M35412" s="120"/>
      <c r="N35412" s="120"/>
      <c r="U35412" s="121"/>
      <c r="V35412" s="122"/>
      <c r="W35412" s="123"/>
      <c r="AC35412" s="123"/>
    </row>
    <row r="35413" spans="5:29" s="2" customFormat="1">
      <c r="E35413" s="120"/>
      <c r="M35413" s="120"/>
      <c r="N35413" s="120"/>
      <c r="U35413" s="121"/>
      <c r="V35413" s="122"/>
      <c r="W35413" s="123"/>
      <c r="AC35413" s="123"/>
    </row>
    <row r="35414" spans="5:29" s="2" customFormat="1">
      <c r="E35414" s="120"/>
      <c r="M35414" s="120"/>
      <c r="N35414" s="120"/>
      <c r="U35414" s="121"/>
      <c r="V35414" s="122"/>
      <c r="W35414" s="123"/>
      <c r="AC35414" s="123"/>
    </row>
    <row r="35415" spans="5:29" s="2" customFormat="1">
      <c r="E35415" s="120"/>
      <c r="M35415" s="120"/>
      <c r="N35415" s="120"/>
      <c r="U35415" s="121"/>
      <c r="V35415" s="122"/>
      <c r="W35415" s="123"/>
      <c r="AC35415" s="123"/>
    </row>
    <row r="35416" spans="5:29" s="2" customFormat="1">
      <c r="E35416" s="120"/>
      <c r="M35416" s="120"/>
      <c r="N35416" s="120"/>
      <c r="U35416" s="121"/>
      <c r="V35416" s="122"/>
      <c r="W35416" s="123"/>
      <c r="AC35416" s="123"/>
    </row>
    <row r="35417" spans="5:29" s="2" customFormat="1">
      <c r="E35417" s="120"/>
      <c r="M35417" s="120"/>
      <c r="N35417" s="120"/>
      <c r="U35417" s="121"/>
      <c r="V35417" s="122"/>
      <c r="W35417" s="123"/>
      <c r="AC35417" s="123"/>
    </row>
    <row r="35418" spans="5:29" s="2" customFormat="1">
      <c r="E35418" s="120"/>
      <c r="M35418" s="120"/>
      <c r="N35418" s="120"/>
      <c r="U35418" s="121"/>
      <c r="V35418" s="122"/>
      <c r="W35418" s="123"/>
      <c r="AC35418" s="123"/>
    </row>
    <row r="35419" spans="5:29" s="2" customFormat="1">
      <c r="E35419" s="120"/>
      <c r="M35419" s="120"/>
      <c r="N35419" s="120"/>
      <c r="U35419" s="121"/>
      <c r="V35419" s="122"/>
      <c r="W35419" s="123"/>
      <c r="AC35419" s="123"/>
    </row>
    <row r="35420" spans="5:29" s="2" customFormat="1">
      <c r="E35420" s="120"/>
      <c r="M35420" s="120"/>
      <c r="N35420" s="120"/>
      <c r="U35420" s="121"/>
      <c r="V35420" s="122"/>
      <c r="W35420" s="123"/>
      <c r="AC35420" s="123"/>
    </row>
    <row r="35421" spans="5:29" s="2" customFormat="1">
      <c r="E35421" s="120"/>
      <c r="M35421" s="120"/>
      <c r="N35421" s="120"/>
      <c r="U35421" s="121"/>
      <c r="V35421" s="122"/>
      <c r="W35421" s="123"/>
      <c r="AC35421" s="123"/>
    </row>
    <row r="35422" spans="5:29" s="2" customFormat="1">
      <c r="E35422" s="120"/>
      <c r="M35422" s="120"/>
      <c r="N35422" s="120"/>
      <c r="U35422" s="121"/>
      <c r="V35422" s="122"/>
      <c r="W35422" s="123"/>
      <c r="AC35422" s="123"/>
    </row>
    <row r="35423" spans="5:29" s="2" customFormat="1">
      <c r="E35423" s="120"/>
      <c r="M35423" s="120"/>
      <c r="N35423" s="120"/>
      <c r="U35423" s="121"/>
      <c r="V35423" s="122"/>
      <c r="W35423" s="123"/>
      <c r="AC35423" s="123"/>
    </row>
    <row r="35424" spans="5:29" s="2" customFormat="1">
      <c r="E35424" s="120"/>
      <c r="M35424" s="120"/>
      <c r="N35424" s="120"/>
      <c r="U35424" s="121"/>
      <c r="V35424" s="122"/>
      <c r="W35424" s="123"/>
      <c r="AC35424" s="123"/>
    </row>
    <row r="35425" spans="5:29" s="2" customFormat="1">
      <c r="E35425" s="120"/>
      <c r="M35425" s="120"/>
      <c r="N35425" s="120"/>
      <c r="U35425" s="121"/>
      <c r="V35425" s="122"/>
      <c r="W35425" s="123"/>
      <c r="AC35425" s="123"/>
    </row>
    <row r="35426" spans="5:29" s="2" customFormat="1">
      <c r="E35426" s="120"/>
      <c r="M35426" s="120"/>
      <c r="N35426" s="120"/>
      <c r="U35426" s="121"/>
      <c r="V35426" s="122"/>
      <c r="W35426" s="123"/>
      <c r="AC35426" s="123"/>
    </row>
    <row r="35427" spans="5:29" s="2" customFormat="1">
      <c r="E35427" s="120"/>
      <c r="M35427" s="120"/>
      <c r="N35427" s="120"/>
      <c r="U35427" s="121"/>
      <c r="V35427" s="122"/>
      <c r="W35427" s="123"/>
      <c r="AC35427" s="123"/>
    </row>
    <row r="35428" spans="5:29" s="2" customFormat="1">
      <c r="E35428" s="120"/>
      <c r="M35428" s="120"/>
      <c r="N35428" s="120"/>
      <c r="U35428" s="121"/>
      <c r="V35428" s="122"/>
      <c r="W35428" s="123"/>
      <c r="AC35428" s="123"/>
    </row>
    <row r="35429" spans="5:29" s="2" customFormat="1">
      <c r="E35429" s="120"/>
      <c r="M35429" s="120"/>
      <c r="N35429" s="120"/>
      <c r="U35429" s="121"/>
      <c r="V35429" s="122"/>
      <c r="W35429" s="123"/>
      <c r="AC35429" s="123"/>
    </row>
    <row r="35430" spans="5:29" s="2" customFormat="1">
      <c r="E35430" s="120"/>
      <c r="M35430" s="120"/>
      <c r="N35430" s="120"/>
      <c r="U35430" s="121"/>
      <c r="V35430" s="122"/>
      <c r="W35430" s="123"/>
      <c r="AC35430" s="123"/>
    </row>
    <row r="35431" spans="5:29" s="2" customFormat="1">
      <c r="E35431" s="120"/>
      <c r="M35431" s="120"/>
      <c r="N35431" s="120"/>
      <c r="U35431" s="121"/>
      <c r="V35431" s="122"/>
      <c r="W35431" s="123"/>
      <c r="AC35431" s="123"/>
    </row>
    <row r="35432" spans="5:29" s="2" customFormat="1">
      <c r="E35432" s="120"/>
      <c r="M35432" s="120"/>
      <c r="N35432" s="120"/>
      <c r="U35432" s="121"/>
      <c r="V35432" s="122"/>
      <c r="W35432" s="123"/>
      <c r="AC35432" s="123"/>
    </row>
    <row r="35433" spans="5:29" s="2" customFormat="1">
      <c r="E35433" s="120"/>
      <c r="M35433" s="120"/>
      <c r="N35433" s="120"/>
      <c r="U35433" s="121"/>
      <c r="V35433" s="122"/>
      <c r="W35433" s="123"/>
      <c r="AC35433" s="123"/>
    </row>
    <row r="35434" spans="5:29" s="2" customFormat="1">
      <c r="E35434" s="120"/>
      <c r="M35434" s="120"/>
      <c r="N35434" s="120"/>
      <c r="U35434" s="121"/>
      <c r="V35434" s="122"/>
      <c r="W35434" s="123"/>
      <c r="AC35434" s="123"/>
    </row>
    <row r="35435" spans="5:29" s="2" customFormat="1">
      <c r="E35435" s="120"/>
      <c r="M35435" s="120"/>
      <c r="N35435" s="120"/>
      <c r="U35435" s="121"/>
      <c r="V35435" s="122"/>
      <c r="W35435" s="123"/>
      <c r="AC35435" s="123"/>
    </row>
    <row r="35436" spans="5:29" s="2" customFormat="1">
      <c r="E35436" s="120"/>
      <c r="M35436" s="120"/>
      <c r="N35436" s="120"/>
      <c r="U35436" s="121"/>
      <c r="V35436" s="122"/>
      <c r="W35436" s="123"/>
      <c r="AC35436" s="123"/>
    </row>
    <row r="35437" spans="5:29" s="2" customFormat="1">
      <c r="E35437" s="120"/>
      <c r="M35437" s="120"/>
      <c r="N35437" s="120"/>
      <c r="U35437" s="121"/>
      <c r="V35437" s="122"/>
      <c r="W35437" s="123"/>
      <c r="AC35437" s="123"/>
    </row>
    <row r="35438" spans="5:29" s="2" customFormat="1">
      <c r="E35438" s="120"/>
      <c r="M35438" s="120"/>
      <c r="N35438" s="120"/>
      <c r="U35438" s="121"/>
      <c r="V35438" s="122"/>
      <c r="W35438" s="123"/>
      <c r="AC35438" s="123"/>
    </row>
    <row r="35439" spans="5:29" s="2" customFormat="1">
      <c r="E35439" s="120"/>
      <c r="M35439" s="120"/>
      <c r="N35439" s="120"/>
      <c r="U35439" s="121"/>
      <c r="V35439" s="122"/>
      <c r="W35439" s="123"/>
      <c r="AC35439" s="123"/>
    </row>
    <row r="35440" spans="5:29" s="2" customFormat="1">
      <c r="E35440" s="120"/>
      <c r="M35440" s="120"/>
      <c r="N35440" s="120"/>
      <c r="U35440" s="121"/>
      <c r="V35440" s="122"/>
      <c r="W35440" s="123"/>
      <c r="AC35440" s="123"/>
    </row>
    <row r="35441" spans="5:29" s="2" customFormat="1">
      <c r="E35441" s="120"/>
      <c r="M35441" s="120"/>
      <c r="N35441" s="120"/>
      <c r="U35441" s="121"/>
      <c r="V35441" s="122"/>
      <c r="W35441" s="123"/>
      <c r="AC35441" s="123"/>
    </row>
    <row r="35442" spans="5:29" s="2" customFormat="1">
      <c r="E35442" s="120"/>
      <c r="M35442" s="120"/>
      <c r="N35442" s="120"/>
      <c r="U35442" s="121"/>
      <c r="V35442" s="122"/>
      <c r="W35442" s="123"/>
      <c r="AC35442" s="123"/>
    </row>
    <row r="35443" spans="5:29" s="2" customFormat="1">
      <c r="E35443" s="120"/>
      <c r="M35443" s="120"/>
      <c r="N35443" s="120"/>
      <c r="U35443" s="121"/>
      <c r="V35443" s="122"/>
      <c r="W35443" s="123"/>
      <c r="AC35443" s="123"/>
    </row>
    <row r="35444" spans="5:29" s="2" customFormat="1">
      <c r="E35444" s="120"/>
      <c r="M35444" s="120"/>
      <c r="N35444" s="120"/>
      <c r="U35444" s="121"/>
      <c r="V35444" s="122"/>
      <c r="W35444" s="123"/>
      <c r="AC35444" s="123"/>
    </row>
    <row r="35445" spans="5:29" s="2" customFormat="1">
      <c r="E35445" s="120"/>
      <c r="M35445" s="120"/>
      <c r="N35445" s="120"/>
      <c r="U35445" s="121"/>
      <c r="V35445" s="122"/>
      <c r="W35445" s="123"/>
      <c r="AC35445" s="123"/>
    </row>
    <row r="35446" spans="5:29" s="2" customFormat="1">
      <c r="E35446" s="120"/>
      <c r="M35446" s="120"/>
      <c r="N35446" s="120"/>
      <c r="U35446" s="121"/>
      <c r="V35446" s="122"/>
      <c r="W35446" s="123"/>
      <c r="AC35446" s="123"/>
    </row>
    <row r="35447" spans="5:29" s="2" customFormat="1">
      <c r="E35447" s="120"/>
      <c r="M35447" s="120"/>
      <c r="N35447" s="120"/>
      <c r="U35447" s="121"/>
      <c r="V35447" s="122"/>
      <c r="W35447" s="123"/>
      <c r="AC35447" s="123"/>
    </row>
    <row r="35448" spans="5:29" s="2" customFormat="1">
      <c r="E35448" s="120"/>
      <c r="M35448" s="120"/>
      <c r="N35448" s="120"/>
      <c r="U35448" s="121"/>
      <c r="V35448" s="122"/>
      <c r="W35448" s="123"/>
      <c r="AC35448" s="123"/>
    </row>
    <row r="35449" spans="5:29" s="2" customFormat="1">
      <c r="E35449" s="120"/>
      <c r="M35449" s="120"/>
      <c r="N35449" s="120"/>
      <c r="U35449" s="121"/>
      <c r="V35449" s="122"/>
      <c r="W35449" s="123"/>
      <c r="AC35449" s="123"/>
    </row>
    <row r="35450" spans="5:29" s="2" customFormat="1">
      <c r="E35450" s="120"/>
      <c r="M35450" s="120"/>
      <c r="N35450" s="120"/>
      <c r="U35450" s="121"/>
      <c r="V35450" s="122"/>
      <c r="W35450" s="123"/>
      <c r="AC35450" s="123"/>
    </row>
    <row r="35451" spans="5:29" s="2" customFormat="1">
      <c r="E35451" s="120"/>
      <c r="M35451" s="120"/>
      <c r="N35451" s="120"/>
      <c r="U35451" s="121"/>
      <c r="V35451" s="122"/>
      <c r="W35451" s="123"/>
      <c r="AC35451" s="123"/>
    </row>
    <row r="35452" spans="5:29" s="2" customFormat="1">
      <c r="E35452" s="120"/>
      <c r="M35452" s="120"/>
      <c r="N35452" s="120"/>
      <c r="U35452" s="121"/>
      <c r="V35452" s="122"/>
      <c r="W35452" s="123"/>
      <c r="AC35452" s="123"/>
    </row>
    <row r="35453" spans="5:29" s="2" customFormat="1">
      <c r="E35453" s="120"/>
      <c r="M35453" s="120"/>
      <c r="N35453" s="120"/>
      <c r="U35453" s="121"/>
      <c r="V35453" s="122"/>
      <c r="W35453" s="123"/>
      <c r="AC35453" s="123"/>
    </row>
    <row r="35454" spans="5:29" s="2" customFormat="1">
      <c r="E35454" s="120"/>
      <c r="M35454" s="120"/>
      <c r="N35454" s="120"/>
      <c r="U35454" s="121"/>
      <c r="V35454" s="122"/>
      <c r="W35454" s="123"/>
      <c r="AC35454" s="123"/>
    </row>
    <row r="35455" spans="5:29" s="2" customFormat="1">
      <c r="E35455" s="120"/>
      <c r="M35455" s="120"/>
      <c r="N35455" s="120"/>
      <c r="U35455" s="121"/>
      <c r="V35455" s="122"/>
      <c r="W35455" s="123"/>
      <c r="AC35455" s="123"/>
    </row>
    <row r="35456" spans="5:29" s="2" customFormat="1">
      <c r="E35456" s="120"/>
      <c r="M35456" s="120"/>
      <c r="N35456" s="120"/>
      <c r="U35456" s="121"/>
      <c r="V35456" s="122"/>
      <c r="W35456" s="123"/>
      <c r="AC35456" s="123"/>
    </row>
    <row r="35457" spans="5:29" s="2" customFormat="1">
      <c r="E35457" s="120"/>
      <c r="M35457" s="120"/>
      <c r="N35457" s="120"/>
      <c r="U35457" s="121"/>
      <c r="V35457" s="122"/>
      <c r="W35457" s="123"/>
      <c r="AC35457" s="123"/>
    </row>
    <row r="35458" spans="5:29" s="2" customFormat="1">
      <c r="E35458" s="120"/>
      <c r="M35458" s="120"/>
      <c r="N35458" s="120"/>
      <c r="U35458" s="121"/>
      <c r="V35458" s="122"/>
      <c r="W35458" s="123"/>
      <c r="AC35458" s="123"/>
    </row>
    <row r="35459" spans="5:29" s="2" customFormat="1">
      <c r="E35459" s="120"/>
      <c r="M35459" s="120"/>
      <c r="N35459" s="120"/>
      <c r="U35459" s="121"/>
      <c r="V35459" s="122"/>
      <c r="W35459" s="123"/>
      <c r="AC35459" s="123"/>
    </row>
    <row r="35460" spans="5:29" s="2" customFormat="1">
      <c r="E35460" s="120"/>
      <c r="M35460" s="120"/>
      <c r="N35460" s="120"/>
      <c r="U35460" s="121"/>
      <c r="V35460" s="122"/>
      <c r="W35460" s="123"/>
      <c r="AC35460" s="123"/>
    </row>
    <row r="35461" spans="5:29" s="2" customFormat="1">
      <c r="E35461" s="120"/>
      <c r="M35461" s="120"/>
      <c r="N35461" s="120"/>
      <c r="U35461" s="121"/>
      <c r="V35461" s="122"/>
      <c r="W35461" s="123"/>
      <c r="AC35461" s="123"/>
    </row>
    <row r="35462" spans="5:29" s="2" customFormat="1">
      <c r="E35462" s="120"/>
      <c r="M35462" s="120"/>
      <c r="N35462" s="120"/>
      <c r="U35462" s="121"/>
      <c r="V35462" s="122"/>
      <c r="W35462" s="123"/>
      <c r="AC35462" s="123"/>
    </row>
    <row r="35463" spans="5:29" s="2" customFormat="1">
      <c r="E35463" s="120"/>
      <c r="M35463" s="120"/>
      <c r="N35463" s="120"/>
      <c r="U35463" s="121"/>
      <c r="V35463" s="122"/>
      <c r="W35463" s="123"/>
      <c r="AC35463" s="123"/>
    </row>
    <row r="35464" spans="5:29" s="2" customFormat="1">
      <c r="E35464" s="120"/>
      <c r="M35464" s="120"/>
      <c r="N35464" s="120"/>
      <c r="U35464" s="121"/>
      <c r="V35464" s="122"/>
      <c r="W35464" s="123"/>
      <c r="AC35464" s="123"/>
    </row>
    <row r="35465" spans="5:29" s="2" customFormat="1">
      <c r="E35465" s="120"/>
      <c r="M35465" s="120"/>
      <c r="N35465" s="120"/>
      <c r="U35465" s="121"/>
      <c r="V35465" s="122"/>
      <c r="W35465" s="123"/>
      <c r="AC35465" s="123"/>
    </row>
    <row r="35466" spans="5:29" s="2" customFormat="1">
      <c r="E35466" s="120"/>
      <c r="M35466" s="120"/>
      <c r="N35466" s="120"/>
      <c r="U35466" s="121"/>
      <c r="V35466" s="122"/>
      <c r="W35466" s="123"/>
      <c r="AC35466" s="123"/>
    </row>
    <row r="35467" spans="5:29" s="2" customFormat="1">
      <c r="E35467" s="120"/>
      <c r="M35467" s="120"/>
      <c r="N35467" s="120"/>
      <c r="U35467" s="121"/>
      <c r="V35467" s="122"/>
      <c r="W35467" s="123"/>
      <c r="AC35467" s="123"/>
    </row>
    <row r="35468" spans="5:29" s="2" customFormat="1">
      <c r="E35468" s="120"/>
      <c r="M35468" s="120"/>
      <c r="N35468" s="120"/>
      <c r="U35468" s="121"/>
      <c r="V35468" s="122"/>
      <c r="W35468" s="123"/>
      <c r="AC35468" s="123"/>
    </row>
    <row r="35469" spans="5:29" s="2" customFormat="1">
      <c r="E35469" s="120"/>
      <c r="M35469" s="120"/>
      <c r="N35469" s="120"/>
      <c r="U35469" s="121"/>
      <c r="V35469" s="122"/>
      <c r="W35469" s="123"/>
      <c r="AC35469" s="123"/>
    </row>
    <row r="35470" spans="5:29" s="2" customFormat="1">
      <c r="E35470" s="120"/>
      <c r="M35470" s="120"/>
      <c r="N35470" s="120"/>
      <c r="U35470" s="121"/>
      <c r="V35470" s="122"/>
      <c r="W35470" s="123"/>
      <c r="AC35470" s="123"/>
    </row>
    <row r="35471" spans="5:29" s="2" customFormat="1">
      <c r="E35471" s="120"/>
      <c r="M35471" s="120"/>
      <c r="N35471" s="120"/>
      <c r="U35471" s="121"/>
      <c r="V35471" s="122"/>
      <c r="W35471" s="123"/>
      <c r="AC35471" s="123"/>
    </row>
    <row r="35472" spans="5:29" s="2" customFormat="1">
      <c r="E35472" s="120"/>
      <c r="M35472" s="120"/>
      <c r="N35472" s="120"/>
      <c r="U35472" s="121"/>
      <c r="V35472" s="122"/>
      <c r="W35472" s="123"/>
      <c r="AC35472" s="123"/>
    </row>
    <row r="35473" spans="5:29" s="2" customFormat="1">
      <c r="E35473" s="120"/>
      <c r="M35473" s="120"/>
      <c r="N35473" s="120"/>
      <c r="U35473" s="121"/>
      <c r="V35473" s="122"/>
      <c r="W35473" s="123"/>
      <c r="AC35473" s="123"/>
    </row>
    <row r="35474" spans="5:29" s="2" customFormat="1">
      <c r="E35474" s="120"/>
      <c r="M35474" s="120"/>
      <c r="N35474" s="120"/>
      <c r="U35474" s="121"/>
      <c r="V35474" s="122"/>
      <c r="W35474" s="123"/>
      <c r="AC35474" s="123"/>
    </row>
    <row r="35475" spans="5:29" s="2" customFormat="1">
      <c r="E35475" s="120"/>
      <c r="M35475" s="120"/>
      <c r="N35475" s="120"/>
      <c r="U35475" s="121"/>
      <c r="V35475" s="122"/>
      <c r="W35475" s="123"/>
      <c r="AC35475" s="123"/>
    </row>
    <row r="35476" spans="5:29" s="2" customFormat="1">
      <c r="E35476" s="120"/>
      <c r="M35476" s="120"/>
      <c r="N35476" s="120"/>
      <c r="U35476" s="121"/>
      <c r="V35476" s="122"/>
      <c r="W35476" s="123"/>
      <c r="AC35476" s="123"/>
    </row>
    <row r="35477" spans="5:29" s="2" customFormat="1">
      <c r="E35477" s="120"/>
      <c r="M35477" s="120"/>
      <c r="N35477" s="120"/>
      <c r="U35477" s="121"/>
      <c r="V35477" s="122"/>
      <c r="W35477" s="123"/>
      <c r="AC35477" s="123"/>
    </row>
    <row r="35478" spans="5:29" s="2" customFormat="1">
      <c r="E35478" s="120"/>
      <c r="M35478" s="120"/>
      <c r="N35478" s="120"/>
      <c r="U35478" s="121"/>
      <c r="V35478" s="122"/>
      <c r="W35478" s="123"/>
      <c r="AC35478" s="123"/>
    </row>
    <row r="35479" spans="5:29" s="2" customFormat="1">
      <c r="E35479" s="120"/>
      <c r="M35479" s="120"/>
      <c r="N35479" s="120"/>
      <c r="U35479" s="121"/>
      <c r="V35479" s="122"/>
      <c r="W35479" s="123"/>
      <c r="AC35479" s="123"/>
    </row>
    <row r="35480" spans="5:29" s="2" customFormat="1">
      <c r="E35480" s="120"/>
      <c r="M35480" s="120"/>
      <c r="N35480" s="120"/>
      <c r="U35480" s="121"/>
      <c r="V35480" s="122"/>
      <c r="W35480" s="123"/>
      <c r="AC35480" s="123"/>
    </row>
    <row r="35481" spans="5:29" s="2" customFormat="1">
      <c r="E35481" s="120"/>
      <c r="M35481" s="120"/>
      <c r="N35481" s="120"/>
      <c r="U35481" s="121"/>
      <c r="V35481" s="122"/>
      <c r="W35481" s="123"/>
      <c r="AC35481" s="123"/>
    </row>
    <row r="35482" spans="5:29" s="2" customFormat="1">
      <c r="E35482" s="120"/>
      <c r="M35482" s="120"/>
      <c r="N35482" s="120"/>
      <c r="U35482" s="121"/>
      <c r="V35482" s="122"/>
      <c r="W35482" s="123"/>
      <c r="AC35482" s="123"/>
    </row>
    <row r="35483" spans="5:29" s="2" customFormat="1">
      <c r="E35483" s="120"/>
      <c r="M35483" s="120"/>
      <c r="N35483" s="120"/>
      <c r="U35483" s="121"/>
      <c r="V35483" s="122"/>
      <c r="W35483" s="123"/>
      <c r="AC35483" s="123"/>
    </row>
    <row r="35484" spans="5:29" s="2" customFormat="1">
      <c r="E35484" s="120"/>
      <c r="M35484" s="120"/>
      <c r="N35484" s="120"/>
      <c r="U35484" s="121"/>
      <c r="V35484" s="122"/>
      <c r="W35484" s="123"/>
      <c r="AC35484" s="123"/>
    </row>
    <row r="35485" spans="5:29" s="2" customFormat="1">
      <c r="E35485" s="120"/>
      <c r="M35485" s="120"/>
      <c r="N35485" s="120"/>
      <c r="U35485" s="121"/>
      <c r="V35485" s="122"/>
      <c r="W35485" s="123"/>
      <c r="AC35485" s="123"/>
    </row>
    <row r="35486" spans="5:29" s="2" customFormat="1">
      <c r="E35486" s="120"/>
      <c r="M35486" s="120"/>
      <c r="N35486" s="120"/>
      <c r="U35486" s="121"/>
      <c r="V35486" s="122"/>
      <c r="W35486" s="123"/>
      <c r="AC35486" s="123"/>
    </row>
    <row r="35487" spans="5:29" s="2" customFormat="1">
      <c r="E35487" s="120"/>
      <c r="M35487" s="120"/>
      <c r="N35487" s="120"/>
      <c r="U35487" s="121"/>
      <c r="V35487" s="122"/>
      <c r="W35487" s="123"/>
      <c r="AC35487" s="123"/>
    </row>
    <row r="35488" spans="5:29" s="2" customFormat="1">
      <c r="E35488" s="120"/>
      <c r="M35488" s="120"/>
      <c r="N35488" s="120"/>
      <c r="U35488" s="121"/>
      <c r="V35488" s="122"/>
      <c r="W35488" s="123"/>
      <c r="AC35488" s="123"/>
    </row>
    <row r="35489" spans="5:29" s="2" customFormat="1">
      <c r="E35489" s="120"/>
      <c r="M35489" s="120"/>
      <c r="N35489" s="120"/>
      <c r="U35489" s="121"/>
      <c r="V35489" s="122"/>
      <c r="W35489" s="123"/>
      <c r="AC35489" s="123"/>
    </row>
    <row r="35490" spans="5:29" s="2" customFormat="1">
      <c r="E35490" s="120"/>
      <c r="M35490" s="120"/>
      <c r="N35490" s="120"/>
      <c r="U35490" s="121"/>
      <c r="V35490" s="122"/>
      <c r="W35490" s="123"/>
      <c r="AC35490" s="123"/>
    </row>
    <row r="35491" spans="5:29" s="2" customFormat="1">
      <c r="E35491" s="120"/>
      <c r="M35491" s="120"/>
      <c r="N35491" s="120"/>
      <c r="U35491" s="121"/>
      <c r="V35491" s="122"/>
      <c r="W35491" s="123"/>
      <c r="AC35491" s="123"/>
    </row>
    <row r="35492" spans="5:29" s="2" customFormat="1">
      <c r="E35492" s="120"/>
      <c r="M35492" s="120"/>
      <c r="N35492" s="120"/>
      <c r="U35492" s="121"/>
      <c r="V35492" s="122"/>
      <c r="W35492" s="123"/>
      <c r="AC35492" s="123"/>
    </row>
    <row r="35493" spans="5:29" s="2" customFormat="1">
      <c r="E35493" s="120"/>
      <c r="M35493" s="120"/>
      <c r="N35493" s="120"/>
      <c r="U35493" s="121"/>
      <c r="V35493" s="122"/>
      <c r="W35493" s="123"/>
      <c r="AC35493" s="123"/>
    </row>
    <row r="35494" spans="5:29" s="2" customFormat="1">
      <c r="E35494" s="120"/>
      <c r="M35494" s="120"/>
      <c r="N35494" s="120"/>
      <c r="U35494" s="121"/>
      <c r="V35494" s="122"/>
      <c r="W35494" s="123"/>
      <c r="AC35494" s="123"/>
    </row>
    <row r="35495" spans="5:29" s="2" customFormat="1">
      <c r="E35495" s="120"/>
      <c r="M35495" s="120"/>
      <c r="N35495" s="120"/>
      <c r="U35495" s="121"/>
      <c r="V35495" s="122"/>
      <c r="W35495" s="123"/>
      <c r="AC35495" s="123"/>
    </row>
    <row r="35496" spans="5:29" s="2" customFormat="1">
      <c r="E35496" s="120"/>
      <c r="M35496" s="120"/>
      <c r="N35496" s="120"/>
      <c r="U35496" s="121"/>
      <c r="V35496" s="122"/>
      <c r="W35496" s="123"/>
      <c r="AC35496" s="123"/>
    </row>
    <row r="35497" spans="5:29" s="2" customFormat="1">
      <c r="E35497" s="120"/>
      <c r="M35497" s="120"/>
      <c r="N35497" s="120"/>
      <c r="U35497" s="121"/>
      <c r="V35497" s="122"/>
      <c r="W35497" s="123"/>
      <c r="AC35497" s="123"/>
    </row>
    <row r="35498" spans="5:29" s="2" customFormat="1">
      <c r="E35498" s="120"/>
      <c r="M35498" s="120"/>
      <c r="N35498" s="120"/>
      <c r="U35498" s="121"/>
      <c r="V35498" s="122"/>
      <c r="W35498" s="123"/>
      <c r="AC35498" s="123"/>
    </row>
    <row r="35499" spans="5:29" s="2" customFormat="1">
      <c r="E35499" s="120"/>
      <c r="M35499" s="120"/>
      <c r="N35499" s="120"/>
      <c r="U35499" s="121"/>
      <c r="V35499" s="122"/>
      <c r="W35499" s="123"/>
      <c r="AC35499" s="123"/>
    </row>
    <row r="35500" spans="5:29" s="2" customFormat="1">
      <c r="E35500" s="120"/>
      <c r="M35500" s="120"/>
      <c r="N35500" s="120"/>
      <c r="U35500" s="121"/>
      <c r="V35500" s="122"/>
      <c r="W35500" s="123"/>
      <c r="AC35500" s="123"/>
    </row>
    <row r="35501" spans="5:29" s="2" customFormat="1">
      <c r="E35501" s="120"/>
      <c r="M35501" s="120"/>
      <c r="N35501" s="120"/>
      <c r="U35501" s="121"/>
      <c r="V35501" s="122"/>
      <c r="W35501" s="123"/>
      <c r="AC35501" s="123"/>
    </row>
    <row r="35502" spans="5:29" s="2" customFormat="1">
      <c r="E35502" s="120"/>
      <c r="M35502" s="120"/>
      <c r="N35502" s="120"/>
      <c r="U35502" s="121"/>
      <c r="V35502" s="122"/>
      <c r="W35502" s="123"/>
      <c r="AC35502" s="123"/>
    </row>
    <row r="35503" spans="5:29" s="2" customFormat="1">
      <c r="E35503" s="120"/>
      <c r="M35503" s="120"/>
      <c r="N35503" s="120"/>
      <c r="U35503" s="121"/>
      <c r="V35503" s="122"/>
      <c r="W35503" s="123"/>
      <c r="AC35503" s="123"/>
    </row>
    <row r="35504" spans="5:29" s="2" customFormat="1">
      <c r="E35504" s="120"/>
      <c r="M35504" s="120"/>
      <c r="N35504" s="120"/>
      <c r="U35504" s="121"/>
      <c r="V35504" s="122"/>
      <c r="W35504" s="123"/>
      <c r="AC35504" s="123"/>
    </row>
    <row r="35505" spans="5:29" s="2" customFormat="1">
      <c r="E35505" s="120"/>
      <c r="M35505" s="120"/>
      <c r="N35505" s="120"/>
      <c r="U35505" s="121"/>
      <c r="V35505" s="122"/>
      <c r="W35505" s="123"/>
      <c r="AC35505" s="123"/>
    </row>
    <row r="35506" spans="5:29" s="2" customFormat="1">
      <c r="E35506" s="120"/>
      <c r="M35506" s="120"/>
      <c r="N35506" s="120"/>
      <c r="U35506" s="121"/>
      <c r="V35506" s="122"/>
      <c r="W35506" s="123"/>
      <c r="AC35506" s="123"/>
    </row>
    <row r="35507" spans="5:29" s="2" customFormat="1">
      <c r="E35507" s="120"/>
      <c r="M35507" s="120"/>
      <c r="N35507" s="120"/>
      <c r="U35507" s="121"/>
      <c r="V35507" s="122"/>
      <c r="W35507" s="123"/>
      <c r="AC35507" s="123"/>
    </row>
    <row r="35508" spans="5:29" s="2" customFormat="1">
      <c r="E35508" s="120"/>
      <c r="M35508" s="120"/>
      <c r="N35508" s="120"/>
      <c r="U35508" s="121"/>
      <c r="V35508" s="122"/>
      <c r="W35508" s="123"/>
      <c r="AC35508" s="123"/>
    </row>
    <row r="35509" spans="5:29" s="2" customFormat="1">
      <c r="E35509" s="120"/>
      <c r="M35509" s="120"/>
      <c r="N35509" s="120"/>
      <c r="U35509" s="121"/>
      <c r="V35509" s="122"/>
      <c r="W35509" s="123"/>
      <c r="AC35509" s="123"/>
    </row>
    <row r="35510" spans="5:29" s="2" customFormat="1">
      <c r="E35510" s="120"/>
      <c r="M35510" s="120"/>
      <c r="N35510" s="120"/>
      <c r="U35510" s="121"/>
      <c r="V35510" s="122"/>
      <c r="W35510" s="123"/>
      <c r="AC35510" s="123"/>
    </row>
    <row r="35511" spans="5:29" s="2" customFormat="1">
      <c r="E35511" s="120"/>
      <c r="M35511" s="120"/>
      <c r="N35511" s="120"/>
      <c r="U35511" s="121"/>
      <c r="V35511" s="122"/>
      <c r="W35511" s="123"/>
      <c r="AC35511" s="123"/>
    </row>
    <row r="35512" spans="5:29" s="2" customFormat="1">
      <c r="E35512" s="120"/>
      <c r="M35512" s="120"/>
      <c r="N35512" s="120"/>
      <c r="U35512" s="121"/>
      <c r="V35512" s="122"/>
      <c r="W35512" s="123"/>
      <c r="AC35512" s="123"/>
    </row>
    <row r="35513" spans="5:29" s="2" customFormat="1">
      <c r="E35513" s="120"/>
      <c r="M35513" s="120"/>
      <c r="N35513" s="120"/>
      <c r="U35513" s="121"/>
      <c r="V35513" s="122"/>
      <c r="W35513" s="123"/>
      <c r="AC35513" s="123"/>
    </row>
    <row r="35514" spans="5:29" s="2" customFormat="1">
      <c r="E35514" s="120"/>
      <c r="M35514" s="120"/>
      <c r="N35514" s="120"/>
      <c r="U35514" s="121"/>
      <c r="V35514" s="122"/>
      <c r="W35514" s="123"/>
      <c r="AC35514" s="123"/>
    </row>
    <row r="35515" spans="5:29" s="2" customFormat="1">
      <c r="E35515" s="120"/>
      <c r="M35515" s="120"/>
      <c r="N35515" s="120"/>
      <c r="U35515" s="121"/>
      <c r="V35515" s="122"/>
      <c r="W35515" s="123"/>
      <c r="AC35515" s="123"/>
    </row>
    <row r="35516" spans="5:29" s="2" customFormat="1">
      <c r="E35516" s="120"/>
      <c r="M35516" s="120"/>
      <c r="N35516" s="120"/>
      <c r="U35516" s="121"/>
      <c r="V35516" s="122"/>
      <c r="W35516" s="123"/>
      <c r="AC35516" s="123"/>
    </row>
    <row r="35517" spans="5:29" s="2" customFormat="1">
      <c r="E35517" s="120"/>
      <c r="M35517" s="120"/>
      <c r="N35517" s="120"/>
      <c r="U35517" s="121"/>
      <c r="V35517" s="122"/>
      <c r="W35517" s="123"/>
      <c r="AC35517" s="123"/>
    </row>
    <row r="35518" spans="5:29" s="2" customFormat="1">
      <c r="E35518" s="120"/>
      <c r="M35518" s="120"/>
      <c r="N35518" s="120"/>
      <c r="U35518" s="121"/>
      <c r="V35518" s="122"/>
      <c r="W35518" s="123"/>
      <c r="AC35518" s="123"/>
    </row>
    <row r="35519" spans="5:29" s="2" customFormat="1">
      <c r="E35519" s="120"/>
      <c r="M35519" s="120"/>
      <c r="N35519" s="120"/>
      <c r="U35519" s="121"/>
      <c r="V35519" s="122"/>
      <c r="W35519" s="123"/>
      <c r="AC35519" s="123"/>
    </row>
    <row r="35520" spans="5:29" s="2" customFormat="1">
      <c r="E35520" s="120"/>
      <c r="M35520" s="120"/>
      <c r="N35520" s="120"/>
      <c r="U35520" s="121"/>
      <c r="V35520" s="122"/>
      <c r="W35520" s="123"/>
      <c r="AC35520" s="123"/>
    </row>
    <row r="35521" spans="5:29" s="2" customFormat="1">
      <c r="E35521" s="120"/>
      <c r="M35521" s="120"/>
      <c r="N35521" s="120"/>
      <c r="U35521" s="121"/>
      <c r="V35521" s="122"/>
      <c r="W35521" s="123"/>
      <c r="AC35521" s="123"/>
    </row>
    <row r="35522" spans="5:29" s="2" customFormat="1">
      <c r="E35522" s="120"/>
      <c r="M35522" s="120"/>
      <c r="N35522" s="120"/>
      <c r="U35522" s="121"/>
      <c r="V35522" s="122"/>
      <c r="W35522" s="123"/>
      <c r="AC35522" s="123"/>
    </row>
    <row r="35523" spans="5:29" s="2" customFormat="1">
      <c r="E35523" s="120"/>
      <c r="M35523" s="120"/>
      <c r="N35523" s="120"/>
      <c r="U35523" s="121"/>
      <c r="V35523" s="122"/>
      <c r="W35523" s="123"/>
      <c r="AC35523" s="123"/>
    </row>
    <row r="35524" spans="5:29" s="2" customFormat="1">
      <c r="E35524" s="120"/>
      <c r="M35524" s="120"/>
      <c r="N35524" s="120"/>
      <c r="U35524" s="121"/>
      <c r="V35524" s="122"/>
      <c r="W35524" s="123"/>
      <c r="AC35524" s="123"/>
    </row>
    <row r="35525" spans="5:29" s="2" customFormat="1">
      <c r="E35525" s="120"/>
      <c r="M35525" s="120"/>
      <c r="N35525" s="120"/>
      <c r="U35525" s="121"/>
      <c r="V35525" s="122"/>
      <c r="W35525" s="123"/>
      <c r="AC35525" s="123"/>
    </row>
    <row r="35526" spans="5:29" s="2" customFormat="1">
      <c r="E35526" s="120"/>
      <c r="M35526" s="120"/>
      <c r="N35526" s="120"/>
      <c r="U35526" s="121"/>
      <c r="V35526" s="122"/>
      <c r="W35526" s="123"/>
      <c r="AC35526" s="123"/>
    </row>
    <row r="35527" spans="5:29" s="2" customFormat="1">
      <c r="E35527" s="120"/>
      <c r="M35527" s="120"/>
      <c r="N35527" s="120"/>
      <c r="U35527" s="121"/>
      <c r="V35527" s="122"/>
      <c r="W35527" s="123"/>
      <c r="AC35527" s="123"/>
    </row>
    <row r="35528" spans="5:29" s="2" customFormat="1">
      <c r="E35528" s="120"/>
      <c r="M35528" s="120"/>
      <c r="N35528" s="120"/>
      <c r="U35528" s="121"/>
      <c r="V35528" s="122"/>
      <c r="W35528" s="123"/>
      <c r="AC35528" s="123"/>
    </row>
    <row r="35529" spans="5:29" s="2" customFormat="1">
      <c r="E35529" s="120"/>
      <c r="M35529" s="120"/>
      <c r="N35529" s="120"/>
      <c r="U35529" s="121"/>
      <c r="V35529" s="122"/>
      <c r="W35529" s="123"/>
      <c r="AC35529" s="123"/>
    </row>
    <row r="35530" spans="5:29" s="2" customFormat="1">
      <c r="E35530" s="120"/>
      <c r="M35530" s="120"/>
      <c r="N35530" s="120"/>
      <c r="U35530" s="121"/>
      <c r="V35530" s="122"/>
      <c r="W35530" s="123"/>
      <c r="AC35530" s="123"/>
    </row>
    <row r="35531" spans="5:29" s="2" customFormat="1">
      <c r="E35531" s="120"/>
      <c r="M35531" s="120"/>
      <c r="N35531" s="120"/>
      <c r="U35531" s="121"/>
      <c r="V35531" s="122"/>
      <c r="W35531" s="123"/>
      <c r="AC35531" s="123"/>
    </row>
    <row r="35532" spans="5:29" s="2" customFormat="1">
      <c r="E35532" s="120"/>
      <c r="M35532" s="120"/>
      <c r="N35532" s="120"/>
      <c r="U35532" s="121"/>
      <c r="V35532" s="122"/>
      <c r="W35532" s="123"/>
      <c r="AC35532" s="123"/>
    </row>
    <row r="35533" spans="5:29" s="2" customFormat="1">
      <c r="E35533" s="120"/>
      <c r="M35533" s="120"/>
      <c r="N35533" s="120"/>
      <c r="U35533" s="121"/>
      <c r="V35533" s="122"/>
      <c r="W35533" s="123"/>
      <c r="AC35533" s="123"/>
    </row>
    <row r="35534" spans="5:29" s="2" customFormat="1">
      <c r="E35534" s="120"/>
      <c r="M35534" s="120"/>
      <c r="N35534" s="120"/>
      <c r="U35534" s="121"/>
      <c r="V35534" s="122"/>
      <c r="W35534" s="123"/>
      <c r="AC35534" s="123"/>
    </row>
    <row r="35535" spans="5:29" s="2" customFormat="1">
      <c r="E35535" s="120"/>
      <c r="M35535" s="120"/>
      <c r="N35535" s="120"/>
      <c r="U35535" s="121"/>
      <c r="V35535" s="122"/>
      <c r="W35535" s="123"/>
      <c r="AC35535" s="123"/>
    </row>
    <row r="35536" spans="5:29" s="2" customFormat="1">
      <c r="E35536" s="120"/>
      <c r="M35536" s="120"/>
      <c r="N35536" s="120"/>
      <c r="U35536" s="121"/>
      <c r="V35536" s="122"/>
      <c r="W35536" s="123"/>
      <c r="AC35536" s="123"/>
    </row>
    <row r="35537" spans="5:29" s="2" customFormat="1">
      <c r="E35537" s="120"/>
      <c r="M35537" s="120"/>
      <c r="N35537" s="120"/>
      <c r="U35537" s="121"/>
      <c r="V35537" s="122"/>
      <c r="W35537" s="123"/>
      <c r="AC35537" s="123"/>
    </row>
    <row r="35538" spans="5:29" s="2" customFormat="1">
      <c r="E35538" s="120"/>
      <c r="M35538" s="120"/>
      <c r="N35538" s="120"/>
      <c r="U35538" s="121"/>
      <c r="V35538" s="122"/>
      <c r="W35538" s="123"/>
      <c r="AC35538" s="123"/>
    </row>
    <row r="35539" spans="5:29" s="2" customFormat="1">
      <c r="E35539" s="120"/>
      <c r="M35539" s="120"/>
      <c r="N35539" s="120"/>
      <c r="U35539" s="121"/>
      <c r="V35539" s="122"/>
      <c r="W35539" s="123"/>
      <c r="AC35539" s="123"/>
    </row>
    <row r="35540" spans="5:29" s="2" customFormat="1">
      <c r="E35540" s="120"/>
      <c r="M35540" s="120"/>
      <c r="N35540" s="120"/>
      <c r="U35540" s="121"/>
      <c r="V35540" s="122"/>
      <c r="W35540" s="123"/>
      <c r="AC35540" s="123"/>
    </row>
    <row r="35541" spans="5:29" s="2" customFormat="1">
      <c r="E35541" s="120"/>
      <c r="M35541" s="120"/>
      <c r="N35541" s="120"/>
      <c r="U35541" s="121"/>
      <c r="V35541" s="122"/>
      <c r="W35541" s="123"/>
      <c r="AC35541" s="123"/>
    </row>
    <row r="35542" spans="5:29" s="2" customFormat="1">
      <c r="E35542" s="120"/>
      <c r="M35542" s="120"/>
      <c r="N35542" s="120"/>
      <c r="U35542" s="121"/>
      <c r="V35542" s="122"/>
      <c r="W35542" s="123"/>
      <c r="AC35542" s="123"/>
    </row>
    <row r="35543" spans="5:29" s="2" customFormat="1">
      <c r="E35543" s="120"/>
      <c r="M35543" s="120"/>
      <c r="N35543" s="120"/>
      <c r="U35543" s="121"/>
      <c r="V35543" s="122"/>
      <c r="W35543" s="123"/>
      <c r="AC35543" s="123"/>
    </row>
    <row r="35544" spans="5:29" s="2" customFormat="1">
      <c r="E35544" s="120"/>
      <c r="M35544" s="120"/>
      <c r="N35544" s="120"/>
      <c r="U35544" s="121"/>
      <c r="V35544" s="122"/>
      <c r="W35544" s="123"/>
      <c r="AC35544" s="123"/>
    </row>
    <row r="35545" spans="5:29" s="2" customFormat="1">
      <c r="E35545" s="120"/>
      <c r="M35545" s="120"/>
      <c r="N35545" s="120"/>
      <c r="U35545" s="121"/>
      <c r="V35545" s="122"/>
      <c r="W35545" s="123"/>
      <c r="AC35545" s="123"/>
    </row>
    <row r="35546" spans="5:29" s="2" customFormat="1">
      <c r="E35546" s="120"/>
      <c r="M35546" s="120"/>
      <c r="N35546" s="120"/>
      <c r="U35546" s="121"/>
      <c r="V35546" s="122"/>
      <c r="W35546" s="123"/>
      <c r="AC35546" s="123"/>
    </row>
    <row r="35547" spans="5:29" s="2" customFormat="1">
      <c r="E35547" s="120"/>
      <c r="M35547" s="120"/>
      <c r="N35547" s="120"/>
      <c r="U35547" s="121"/>
      <c r="V35547" s="122"/>
      <c r="W35547" s="123"/>
      <c r="AC35547" s="123"/>
    </row>
    <row r="35548" spans="5:29" s="2" customFormat="1">
      <c r="E35548" s="120"/>
      <c r="M35548" s="120"/>
      <c r="N35548" s="120"/>
      <c r="U35548" s="121"/>
      <c r="V35548" s="122"/>
      <c r="W35548" s="123"/>
      <c r="AC35548" s="123"/>
    </row>
    <row r="35549" spans="5:29" s="2" customFormat="1">
      <c r="E35549" s="120"/>
      <c r="M35549" s="120"/>
      <c r="N35549" s="120"/>
      <c r="U35549" s="121"/>
      <c r="V35549" s="122"/>
      <c r="W35549" s="123"/>
      <c r="AC35549" s="123"/>
    </row>
    <row r="35550" spans="5:29" s="2" customFormat="1">
      <c r="E35550" s="120"/>
      <c r="M35550" s="120"/>
      <c r="N35550" s="120"/>
      <c r="U35550" s="121"/>
      <c r="V35550" s="122"/>
      <c r="W35550" s="123"/>
      <c r="AC35550" s="123"/>
    </row>
    <row r="35551" spans="5:29" s="2" customFormat="1">
      <c r="E35551" s="120"/>
      <c r="M35551" s="120"/>
      <c r="N35551" s="120"/>
      <c r="U35551" s="121"/>
      <c r="V35551" s="122"/>
      <c r="W35551" s="123"/>
      <c r="AC35551" s="123"/>
    </row>
    <row r="35552" spans="5:29" s="2" customFormat="1">
      <c r="E35552" s="120"/>
      <c r="M35552" s="120"/>
      <c r="N35552" s="120"/>
      <c r="U35552" s="121"/>
      <c r="V35552" s="122"/>
      <c r="W35552" s="123"/>
      <c r="AC35552" s="123"/>
    </row>
    <row r="35553" spans="5:29" s="2" customFormat="1">
      <c r="E35553" s="120"/>
      <c r="M35553" s="120"/>
      <c r="N35553" s="120"/>
      <c r="U35553" s="121"/>
      <c r="V35553" s="122"/>
      <c r="W35553" s="123"/>
      <c r="AC35553" s="123"/>
    </row>
    <row r="35554" spans="5:29" s="2" customFormat="1">
      <c r="E35554" s="120"/>
      <c r="M35554" s="120"/>
      <c r="N35554" s="120"/>
      <c r="U35554" s="121"/>
      <c r="V35554" s="122"/>
      <c r="W35554" s="123"/>
      <c r="AC35554" s="123"/>
    </row>
    <row r="35555" spans="5:29" s="2" customFormat="1">
      <c r="E35555" s="120"/>
      <c r="M35555" s="120"/>
      <c r="N35555" s="120"/>
      <c r="U35555" s="121"/>
      <c r="V35555" s="122"/>
      <c r="W35555" s="123"/>
      <c r="AC35555" s="123"/>
    </row>
    <row r="35556" spans="5:29" s="2" customFormat="1">
      <c r="E35556" s="120"/>
      <c r="M35556" s="120"/>
      <c r="N35556" s="120"/>
      <c r="U35556" s="121"/>
      <c r="V35556" s="122"/>
      <c r="W35556" s="123"/>
      <c r="AC35556" s="123"/>
    </row>
    <row r="35557" spans="5:29" s="2" customFormat="1">
      <c r="E35557" s="120"/>
      <c r="M35557" s="120"/>
      <c r="N35557" s="120"/>
      <c r="U35557" s="121"/>
      <c r="V35557" s="122"/>
      <c r="W35557" s="123"/>
      <c r="AC35557" s="123"/>
    </row>
    <row r="35558" spans="5:29" s="2" customFormat="1">
      <c r="E35558" s="120"/>
      <c r="M35558" s="120"/>
      <c r="N35558" s="120"/>
      <c r="U35558" s="121"/>
      <c r="V35558" s="122"/>
      <c r="W35558" s="123"/>
      <c r="AC35558" s="123"/>
    </row>
    <row r="35559" spans="5:29" s="2" customFormat="1">
      <c r="E35559" s="120"/>
      <c r="M35559" s="120"/>
      <c r="N35559" s="120"/>
      <c r="U35559" s="121"/>
      <c r="V35559" s="122"/>
      <c r="W35559" s="123"/>
      <c r="AC35559" s="123"/>
    </row>
    <row r="35560" spans="5:29" s="2" customFormat="1">
      <c r="E35560" s="120"/>
      <c r="M35560" s="120"/>
      <c r="N35560" s="120"/>
      <c r="U35560" s="121"/>
      <c r="V35560" s="122"/>
      <c r="W35560" s="123"/>
      <c r="AC35560" s="123"/>
    </row>
    <row r="35561" spans="5:29" s="2" customFormat="1">
      <c r="E35561" s="120"/>
      <c r="M35561" s="120"/>
      <c r="N35561" s="120"/>
      <c r="U35561" s="121"/>
      <c r="V35561" s="122"/>
      <c r="W35561" s="123"/>
      <c r="AC35561" s="123"/>
    </row>
    <row r="35562" spans="5:29" s="2" customFormat="1">
      <c r="E35562" s="120"/>
      <c r="M35562" s="120"/>
      <c r="N35562" s="120"/>
      <c r="U35562" s="121"/>
      <c r="V35562" s="122"/>
      <c r="W35562" s="123"/>
      <c r="AC35562" s="123"/>
    </row>
    <row r="35563" spans="5:29" s="2" customFormat="1">
      <c r="E35563" s="120"/>
      <c r="M35563" s="120"/>
      <c r="N35563" s="120"/>
      <c r="U35563" s="121"/>
      <c r="V35563" s="122"/>
      <c r="W35563" s="123"/>
      <c r="AC35563" s="123"/>
    </row>
    <row r="35564" spans="5:29" s="2" customFormat="1">
      <c r="E35564" s="120"/>
      <c r="M35564" s="120"/>
      <c r="N35564" s="120"/>
      <c r="U35564" s="121"/>
      <c r="V35564" s="122"/>
      <c r="W35564" s="123"/>
      <c r="AC35564" s="123"/>
    </row>
    <row r="35565" spans="5:29" s="2" customFormat="1">
      <c r="E35565" s="120"/>
      <c r="M35565" s="120"/>
      <c r="N35565" s="120"/>
      <c r="U35565" s="121"/>
      <c r="V35565" s="122"/>
      <c r="W35565" s="123"/>
      <c r="AC35565" s="123"/>
    </row>
    <row r="35566" spans="5:29" s="2" customFormat="1">
      <c r="E35566" s="120"/>
      <c r="M35566" s="120"/>
      <c r="N35566" s="120"/>
      <c r="U35566" s="121"/>
      <c r="V35566" s="122"/>
      <c r="W35566" s="123"/>
      <c r="AC35566" s="123"/>
    </row>
    <row r="35567" spans="5:29" s="2" customFormat="1">
      <c r="E35567" s="120"/>
      <c r="M35567" s="120"/>
      <c r="N35567" s="120"/>
      <c r="U35567" s="121"/>
      <c r="V35567" s="122"/>
      <c r="W35567" s="123"/>
      <c r="AC35567" s="123"/>
    </row>
    <row r="35568" spans="5:29" s="2" customFormat="1">
      <c r="E35568" s="120"/>
      <c r="M35568" s="120"/>
      <c r="N35568" s="120"/>
      <c r="U35568" s="121"/>
      <c r="V35568" s="122"/>
      <c r="W35568" s="123"/>
      <c r="AC35568" s="123"/>
    </row>
    <row r="35569" spans="5:29" s="2" customFormat="1">
      <c r="E35569" s="120"/>
      <c r="M35569" s="120"/>
      <c r="N35569" s="120"/>
      <c r="U35569" s="121"/>
      <c r="V35569" s="122"/>
      <c r="W35569" s="123"/>
      <c r="AC35569" s="123"/>
    </row>
    <row r="35570" spans="5:29" s="2" customFormat="1">
      <c r="E35570" s="120"/>
      <c r="M35570" s="120"/>
      <c r="N35570" s="120"/>
      <c r="U35570" s="121"/>
      <c r="V35570" s="122"/>
      <c r="W35570" s="123"/>
      <c r="AC35570" s="123"/>
    </row>
    <row r="35571" spans="5:29" s="2" customFormat="1">
      <c r="E35571" s="120"/>
      <c r="M35571" s="120"/>
      <c r="N35571" s="120"/>
      <c r="U35571" s="121"/>
      <c r="V35571" s="122"/>
      <c r="W35571" s="123"/>
      <c r="AC35571" s="123"/>
    </row>
    <row r="35572" spans="5:29" s="2" customFormat="1">
      <c r="E35572" s="120"/>
      <c r="M35572" s="120"/>
      <c r="N35572" s="120"/>
      <c r="U35572" s="121"/>
      <c r="V35572" s="122"/>
      <c r="W35572" s="123"/>
      <c r="AC35572" s="123"/>
    </row>
    <row r="35573" spans="5:29" s="2" customFormat="1">
      <c r="E35573" s="120"/>
      <c r="M35573" s="120"/>
      <c r="N35573" s="120"/>
      <c r="U35573" s="121"/>
      <c r="V35573" s="122"/>
      <c r="W35573" s="123"/>
      <c r="AC35573" s="123"/>
    </row>
    <row r="35574" spans="5:29" s="2" customFormat="1">
      <c r="E35574" s="120"/>
      <c r="M35574" s="120"/>
      <c r="N35574" s="120"/>
      <c r="U35574" s="121"/>
      <c r="V35574" s="122"/>
      <c r="W35574" s="123"/>
      <c r="AC35574" s="123"/>
    </row>
    <row r="35575" spans="5:29" s="2" customFormat="1">
      <c r="E35575" s="120"/>
      <c r="M35575" s="120"/>
      <c r="N35575" s="120"/>
      <c r="U35575" s="121"/>
      <c r="V35575" s="122"/>
      <c r="W35575" s="123"/>
      <c r="AC35575" s="123"/>
    </row>
    <row r="35576" spans="5:29" s="2" customFormat="1">
      <c r="E35576" s="120"/>
      <c r="M35576" s="120"/>
      <c r="N35576" s="120"/>
      <c r="U35576" s="121"/>
      <c r="V35576" s="122"/>
      <c r="W35576" s="123"/>
      <c r="AC35576" s="123"/>
    </row>
    <row r="35577" spans="5:29" s="2" customFormat="1">
      <c r="E35577" s="120"/>
      <c r="M35577" s="120"/>
      <c r="N35577" s="120"/>
      <c r="U35577" s="121"/>
      <c r="V35577" s="122"/>
      <c r="W35577" s="123"/>
      <c r="AC35577" s="123"/>
    </row>
    <row r="35578" spans="5:29" s="2" customFormat="1">
      <c r="E35578" s="120"/>
      <c r="M35578" s="120"/>
      <c r="N35578" s="120"/>
      <c r="U35578" s="121"/>
      <c r="V35578" s="122"/>
      <c r="W35578" s="123"/>
      <c r="AC35578" s="123"/>
    </row>
    <row r="35579" spans="5:29" s="2" customFormat="1">
      <c r="E35579" s="120"/>
      <c r="M35579" s="120"/>
      <c r="N35579" s="120"/>
      <c r="U35579" s="121"/>
      <c r="V35579" s="122"/>
      <c r="W35579" s="123"/>
      <c r="AC35579" s="123"/>
    </row>
    <row r="35580" spans="5:29" s="2" customFormat="1">
      <c r="E35580" s="120"/>
      <c r="M35580" s="120"/>
      <c r="N35580" s="120"/>
      <c r="U35580" s="121"/>
      <c r="V35580" s="122"/>
      <c r="W35580" s="123"/>
      <c r="AC35580" s="123"/>
    </row>
    <row r="35581" spans="5:29" s="2" customFormat="1">
      <c r="E35581" s="120"/>
      <c r="M35581" s="120"/>
      <c r="N35581" s="120"/>
      <c r="U35581" s="121"/>
      <c r="V35581" s="122"/>
      <c r="W35581" s="123"/>
      <c r="AC35581" s="123"/>
    </row>
    <row r="35582" spans="5:29" s="2" customFormat="1">
      <c r="E35582" s="120"/>
      <c r="M35582" s="120"/>
      <c r="N35582" s="120"/>
      <c r="U35582" s="121"/>
      <c r="V35582" s="122"/>
      <c r="W35582" s="123"/>
      <c r="AC35582" s="123"/>
    </row>
    <row r="35583" spans="5:29" s="2" customFormat="1">
      <c r="E35583" s="120"/>
      <c r="M35583" s="120"/>
      <c r="N35583" s="120"/>
      <c r="U35583" s="121"/>
      <c r="V35583" s="122"/>
      <c r="W35583" s="123"/>
      <c r="AC35583" s="123"/>
    </row>
    <row r="35584" spans="5:29" s="2" customFormat="1">
      <c r="E35584" s="120"/>
      <c r="M35584" s="120"/>
      <c r="N35584" s="120"/>
      <c r="U35584" s="121"/>
      <c r="V35584" s="122"/>
      <c r="W35584" s="123"/>
      <c r="AC35584" s="123"/>
    </row>
    <row r="35585" spans="5:29" s="2" customFormat="1">
      <c r="E35585" s="120"/>
      <c r="M35585" s="120"/>
      <c r="N35585" s="120"/>
      <c r="U35585" s="121"/>
      <c r="V35585" s="122"/>
      <c r="W35585" s="123"/>
      <c r="AC35585" s="123"/>
    </row>
    <row r="35586" spans="5:29" s="2" customFormat="1">
      <c r="E35586" s="120"/>
      <c r="M35586" s="120"/>
      <c r="N35586" s="120"/>
      <c r="U35586" s="121"/>
      <c r="V35586" s="122"/>
      <c r="W35586" s="123"/>
      <c r="AC35586" s="123"/>
    </row>
    <row r="35587" spans="5:29" s="2" customFormat="1">
      <c r="E35587" s="120"/>
      <c r="M35587" s="120"/>
      <c r="N35587" s="120"/>
      <c r="U35587" s="121"/>
      <c r="V35587" s="122"/>
      <c r="W35587" s="123"/>
      <c r="AC35587" s="123"/>
    </row>
    <row r="35588" spans="5:29" s="2" customFormat="1">
      <c r="E35588" s="120"/>
      <c r="M35588" s="120"/>
      <c r="N35588" s="120"/>
      <c r="U35588" s="121"/>
      <c r="V35588" s="122"/>
      <c r="W35588" s="123"/>
      <c r="AC35588" s="123"/>
    </row>
    <row r="35589" spans="5:29" s="2" customFormat="1">
      <c r="E35589" s="120"/>
      <c r="M35589" s="120"/>
      <c r="N35589" s="120"/>
      <c r="U35589" s="121"/>
      <c r="V35589" s="122"/>
      <c r="W35589" s="123"/>
      <c r="AC35589" s="123"/>
    </row>
    <row r="35590" spans="5:29" s="2" customFormat="1">
      <c r="E35590" s="120"/>
      <c r="M35590" s="120"/>
      <c r="N35590" s="120"/>
      <c r="U35590" s="121"/>
      <c r="V35590" s="122"/>
      <c r="W35590" s="123"/>
      <c r="AC35590" s="123"/>
    </row>
    <row r="35591" spans="5:29" s="2" customFormat="1">
      <c r="E35591" s="120"/>
      <c r="M35591" s="120"/>
      <c r="N35591" s="120"/>
      <c r="U35591" s="121"/>
      <c r="V35591" s="122"/>
      <c r="W35591" s="123"/>
      <c r="AC35591" s="123"/>
    </row>
    <row r="35592" spans="5:29" s="2" customFormat="1">
      <c r="E35592" s="120"/>
      <c r="M35592" s="120"/>
      <c r="N35592" s="120"/>
      <c r="U35592" s="121"/>
      <c r="V35592" s="122"/>
      <c r="W35592" s="123"/>
      <c r="AC35592" s="123"/>
    </row>
    <row r="35593" spans="5:29" s="2" customFormat="1">
      <c r="E35593" s="120"/>
      <c r="M35593" s="120"/>
      <c r="N35593" s="120"/>
      <c r="U35593" s="121"/>
      <c r="V35593" s="122"/>
      <c r="W35593" s="123"/>
      <c r="AC35593" s="123"/>
    </row>
    <row r="35594" spans="5:29" s="2" customFormat="1">
      <c r="E35594" s="120"/>
      <c r="M35594" s="120"/>
      <c r="N35594" s="120"/>
      <c r="U35594" s="121"/>
      <c r="V35594" s="122"/>
      <c r="W35594" s="123"/>
      <c r="AC35594" s="123"/>
    </row>
    <row r="35595" spans="5:29" s="2" customFormat="1">
      <c r="E35595" s="120"/>
      <c r="M35595" s="120"/>
      <c r="N35595" s="120"/>
      <c r="U35595" s="121"/>
      <c r="V35595" s="122"/>
      <c r="W35595" s="123"/>
      <c r="AC35595" s="123"/>
    </row>
    <row r="35596" spans="5:29" s="2" customFormat="1">
      <c r="E35596" s="120"/>
      <c r="M35596" s="120"/>
      <c r="N35596" s="120"/>
      <c r="U35596" s="121"/>
      <c r="V35596" s="122"/>
      <c r="W35596" s="123"/>
      <c r="AC35596" s="123"/>
    </row>
    <row r="35597" spans="5:29" s="2" customFormat="1">
      <c r="E35597" s="120"/>
      <c r="M35597" s="120"/>
      <c r="N35597" s="120"/>
      <c r="U35597" s="121"/>
      <c r="V35597" s="122"/>
      <c r="W35597" s="123"/>
      <c r="AC35597" s="123"/>
    </row>
    <row r="35598" spans="5:29" s="2" customFormat="1">
      <c r="E35598" s="120"/>
      <c r="M35598" s="120"/>
      <c r="N35598" s="120"/>
      <c r="U35598" s="121"/>
      <c r="V35598" s="122"/>
      <c r="W35598" s="123"/>
      <c r="AC35598" s="123"/>
    </row>
    <row r="35599" spans="5:29" s="2" customFormat="1">
      <c r="E35599" s="120"/>
      <c r="M35599" s="120"/>
      <c r="N35599" s="120"/>
      <c r="U35599" s="121"/>
      <c r="V35599" s="122"/>
      <c r="W35599" s="123"/>
      <c r="AC35599" s="123"/>
    </row>
    <row r="35600" spans="5:29" s="2" customFormat="1">
      <c r="E35600" s="120"/>
      <c r="M35600" s="120"/>
      <c r="N35600" s="120"/>
      <c r="U35600" s="121"/>
      <c r="V35600" s="122"/>
      <c r="W35600" s="123"/>
      <c r="AC35600" s="123"/>
    </row>
    <row r="35601" spans="5:29" s="2" customFormat="1">
      <c r="E35601" s="120"/>
      <c r="M35601" s="120"/>
      <c r="N35601" s="120"/>
      <c r="U35601" s="121"/>
      <c r="V35601" s="122"/>
      <c r="W35601" s="123"/>
      <c r="AC35601" s="123"/>
    </row>
    <row r="35602" spans="5:29" s="2" customFormat="1">
      <c r="E35602" s="120"/>
      <c r="M35602" s="120"/>
      <c r="N35602" s="120"/>
      <c r="U35602" s="121"/>
      <c r="V35602" s="122"/>
      <c r="W35602" s="123"/>
      <c r="AC35602" s="123"/>
    </row>
    <row r="35603" spans="5:29" s="2" customFormat="1">
      <c r="E35603" s="120"/>
      <c r="M35603" s="120"/>
      <c r="N35603" s="120"/>
      <c r="U35603" s="121"/>
      <c r="V35603" s="122"/>
      <c r="W35603" s="123"/>
      <c r="AC35603" s="123"/>
    </row>
    <row r="35604" spans="5:29" s="2" customFormat="1">
      <c r="E35604" s="120"/>
      <c r="M35604" s="120"/>
      <c r="N35604" s="120"/>
      <c r="U35604" s="121"/>
      <c r="V35604" s="122"/>
      <c r="W35604" s="123"/>
      <c r="AC35604" s="123"/>
    </row>
    <row r="35605" spans="5:29" s="2" customFormat="1">
      <c r="E35605" s="120"/>
      <c r="M35605" s="120"/>
      <c r="N35605" s="120"/>
      <c r="U35605" s="121"/>
      <c r="V35605" s="122"/>
      <c r="W35605" s="123"/>
      <c r="AC35605" s="123"/>
    </row>
    <row r="35606" spans="5:29" s="2" customFormat="1">
      <c r="E35606" s="120"/>
      <c r="M35606" s="120"/>
      <c r="N35606" s="120"/>
      <c r="U35606" s="121"/>
      <c r="V35606" s="122"/>
      <c r="W35606" s="123"/>
      <c r="AC35606" s="123"/>
    </row>
    <row r="35607" spans="5:29" s="2" customFormat="1">
      <c r="E35607" s="120"/>
      <c r="M35607" s="120"/>
      <c r="N35607" s="120"/>
      <c r="U35607" s="121"/>
      <c r="V35607" s="122"/>
      <c r="W35607" s="123"/>
      <c r="AC35607" s="123"/>
    </row>
    <row r="35608" spans="5:29" s="2" customFormat="1">
      <c r="E35608" s="120"/>
      <c r="M35608" s="120"/>
      <c r="N35608" s="120"/>
      <c r="U35608" s="121"/>
      <c r="V35608" s="122"/>
      <c r="W35608" s="123"/>
      <c r="AC35608" s="123"/>
    </row>
    <row r="35609" spans="5:29" s="2" customFormat="1">
      <c r="E35609" s="120"/>
      <c r="M35609" s="120"/>
      <c r="N35609" s="120"/>
      <c r="U35609" s="121"/>
      <c r="V35609" s="122"/>
      <c r="W35609" s="123"/>
      <c r="AC35609" s="123"/>
    </row>
    <row r="35610" spans="5:29" s="2" customFormat="1">
      <c r="E35610" s="120"/>
      <c r="M35610" s="120"/>
      <c r="N35610" s="120"/>
      <c r="U35610" s="121"/>
      <c r="V35610" s="122"/>
      <c r="W35610" s="123"/>
      <c r="AC35610" s="123"/>
    </row>
    <row r="35611" spans="5:29" s="2" customFormat="1">
      <c r="E35611" s="120"/>
      <c r="M35611" s="120"/>
      <c r="N35611" s="120"/>
      <c r="U35611" s="121"/>
      <c r="V35611" s="122"/>
      <c r="W35611" s="123"/>
      <c r="AC35611" s="123"/>
    </row>
    <row r="35612" spans="5:29" s="2" customFormat="1">
      <c r="E35612" s="120"/>
      <c r="M35612" s="120"/>
      <c r="N35612" s="120"/>
      <c r="U35612" s="121"/>
      <c r="V35612" s="122"/>
      <c r="W35612" s="123"/>
      <c r="AC35612" s="123"/>
    </row>
    <row r="35613" spans="5:29" s="2" customFormat="1">
      <c r="E35613" s="120"/>
      <c r="M35613" s="120"/>
      <c r="N35613" s="120"/>
      <c r="U35613" s="121"/>
      <c r="V35613" s="122"/>
      <c r="W35613" s="123"/>
      <c r="AC35613" s="123"/>
    </row>
    <row r="35614" spans="5:29" s="2" customFormat="1">
      <c r="E35614" s="120"/>
      <c r="M35614" s="120"/>
      <c r="N35614" s="120"/>
      <c r="U35614" s="121"/>
      <c r="V35614" s="122"/>
      <c r="W35614" s="123"/>
      <c r="AC35614" s="123"/>
    </row>
    <row r="35615" spans="5:29" s="2" customFormat="1">
      <c r="E35615" s="120"/>
      <c r="M35615" s="120"/>
      <c r="N35615" s="120"/>
      <c r="U35615" s="121"/>
      <c r="V35615" s="122"/>
      <c r="W35615" s="123"/>
      <c r="AC35615" s="123"/>
    </row>
    <row r="35616" spans="5:29" s="2" customFormat="1">
      <c r="E35616" s="120"/>
      <c r="M35616" s="120"/>
      <c r="N35616" s="120"/>
      <c r="U35616" s="121"/>
      <c r="V35616" s="122"/>
      <c r="W35616" s="123"/>
      <c r="AC35616" s="123"/>
    </row>
    <row r="35617" spans="5:29" s="2" customFormat="1">
      <c r="E35617" s="120"/>
      <c r="M35617" s="120"/>
      <c r="N35617" s="120"/>
      <c r="U35617" s="121"/>
      <c r="V35617" s="122"/>
      <c r="W35617" s="123"/>
      <c r="AC35617" s="123"/>
    </row>
    <row r="35618" spans="5:29" s="2" customFormat="1">
      <c r="E35618" s="120"/>
      <c r="M35618" s="120"/>
      <c r="N35618" s="120"/>
      <c r="U35618" s="121"/>
      <c r="V35618" s="122"/>
      <c r="W35618" s="123"/>
      <c r="AC35618" s="123"/>
    </row>
    <row r="35619" spans="5:29" s="2" customFormat="1">
      <c r="E35619" s="120"/>
      <c r="M35619" s="120"/>
      <c r="N35619" s="120"/>
      <c r="U35619" s="121"/>
      <c r="V35619" s="122"/>
      <c r="W35619" s="123"/>
      <c r="AC35619" s="123"/>
    </row>
    <row r="35620" spans="5:29" s="2" customFormat="1">
      <c r="E35620" s="120"/>
      <c r="M35620" s="120"/>
      <c r="N35620" s="120"/>
      <c r="U35620" s="121"/>
      <c r="V35620" s="122"/>
      <c r="W35620" s="123"/>
      <c r="AC35620" s="123"/>
    </row>
    <row r="35621" spans="5:29" s="2" customFormat="1">
      <c r="E35621" s="120"/>
      <c r="M35621" s="120"/>
      <c r="N35621" s="120"/>
      <c r="U35621" s="121"/>
      <c r="V35621" s="122"/>
      <c r="W35621" s="123"/>
      <c r="AC35621" s="123"/>
    </row>
    <row r="35622" spans="5:29" s="2" customFormat="1">
      <c r="E35622" s="120"/>
      <c r="M35622" s="120"/>
      <c r="N35622" s="120"/>
      <c r="U35622" s="121"/>
      <c r="V35622" s="122"/>
      <c r="W35622" s="123"/>
      <c r="AC35622" s="123"/>
    </row>
    <row r="35623" spans="5:29" s="2" customFormat="1">
      <c r="E35623" s="120"/>
      <c r="M35623" s="120"/>
      <c r="N35623" s="120"/>
      <c r="U35623" s="121"/>
      <c r="V35623" s="122"/>
      <c r="W35623" s="123"/>
      <c r="AC35623" s="123"/>
    </row>
    <row r="35624" spans="5:29" s="2" customFormat="1">
      <c r="E35624" s="120"/>
      <c r="M35624" s="120"/>
      <c r="N35624" s="120"/>
      <c r="U35624" s="121"/>
      <c r="V35624" s="122"/>
      <c r="W35624" s="123"/>
      <c r="AC35624" s="123"/>
    </row>
    <row r="35625" spans="5:29" s="2" customFormat="1">
      <c r="E35625" s="120"/>
      <c r="M35625" s="120"/>
      <c r="N35625" s="120"/>
      <c r="U35625" s="121"/>
      <c r="V35625" s="122"/>
      <c r="W35625" s="123"/>
      <c r="AC35625" s="123"/>
    </row>
    <row r="35626" spans="5:29" s="2" customFormat="1">
      <c r="E35626" s="120"/>
      <c r="M35626" s="120"/>
      <c r="N35626" s="120"/>
      <c r="U35626" s="121"/>
      <c r="V35626" s="122"/>
      <c r="W35626" s="123"/>
      <c r="AC35626" s="123"/>
    </row>
    <row r="35627" spans="5:29" s="2" customFormat="1">
      <c r="E35627" s="120"/>
      <c r="M35627" s="120"/>
      <c r="N35627" s="120"/>
      <c r="U35627" s="121"/>
      <c r="V35627" s="122"/>
      <c r="W35627" s="123"/>
      <c r="AC35627" s="123"/>
    </row>
    <row r="35628" spans="5:29" s="2" customFormat="1">
      <c r="E35628" s="120"/>
      <c r="M35628" s="120"/>
      <c r="N35628" s="120"/>
      <c r="U35628" s="121"/>
      <c r="V35628" s="122"/>
      <c r="W35628" s="123"/>
      <c r="AC35628" s="123"/>
    </row>
    <row r="35629" spans="5:29" s="2" customFormat="1">
      <c r="E35629" s="120"/>
      <c r="M35629" s="120"/>
      <c r="N35629" s="120"/>
      <c r="U35629" s="121"/>
      <c r="V35629" s="122"/>
      <c r="W35629" s="123"/>
      <c r="AC35629" s="123"/>
    </row>
    <row r="35630" spans="5:29" s="2" customFormat="1">
      <c r="E35630" s="120"/>
      <c r="M35630" s="120"/>
      <c r="N35630" s="120"/>
      <c r="U35630" s="121"/>
      <c r="V35630" s="122"/>
      <c r="W35630" s="123"/>
      <c r="AC35630" s="123"/>
    </row>
    <row r="35631" spans="5:29" s="2" customFormat="1">
      <c r="E35631" s="120"/>
      <c r="M35631" s="120"/>
      <c r="N35631" s="120"/>
      <c r="U35631" s="121"/>
      <c r="V35631" s="122"/>
      <c r="W35631" s="123"/>
      <c r="AC35631" s="123"/>
    </row>
    <row r="35632" spans="5:29" s="2" customFormat="1">
      <c r="E35632" s="120"/>
      <c r="M35632" s="120"/>
      <c r="N35632" s="120"/>
      <c r="U35632" s="121"/>
      <c r="V35632" s="122"/>
      <c r="W35632" s="123"/>
      <c r="AC35632" s="123"/>
    </row>
    <row r="35633" spans="5:29" s="2" customFormat="1">
      <c r="E35633" s="120"/>
      <c r="M35633" s="120"/>
      <c r="N35633" s="120"/>
      <c r="U35633" s="121"/>
      <c r="V35633" s="122"/>
      <c r="W35633" s="123"/>
      <c r="AC35633" s="123"/>
    </row>
    <row r="35634" spans="5:29" s="2" customFormat="1">
      <c r="E35634" s="120"/>
      <c r="M35634" s="120"/>
      <c r="N35634" s="120"/>
      <c r="U35634" s="121"/>
      <c r="V35634" s="122"/>
      <c r="W35634" s="123"/>
      <c r="AC35634" s="123"/>
    </row>
    <row r="35635" spans="5:29" s="2" customFormat="1">
      <c r="E35635" s="120"/>
      <c r="M35635" s="120"/>
      <c r="N35635" s="120"/>
      <c r="U35635" s="121"/>
      <c r="V35635" s="122"/>
      <c r="W35635" s="123"/>
      <c r="AC35635" s="123"/>
    </row>
    <row r="35636" spans="5:29" s="2" customFormat="1">
      <c r="E35636" s="120"/>
      <c r="M35636" s="120"/>
      <c r="N35636" s="120"/>
      <c r="U35636" s="121"/>
      <c r="V35636" s="122"/>
      <c r="W35636" s="123"/>
      <c r="AC35636" s="123"/>
    </row>
    <row r="35637" spans="5:29" s="2" customFormat="1">
      <c r="E35637" s="120"/>
      <c r="M35637" s="120"/>
      <c r="N35637" s="120"/>
      <c r="U35637" s="121"/>
      <c r="V35637" s="122"/>
      <c r="W35637" s="123"/>
      <c r="AC35637" s="123"/>
    </row>
    <row r="35638" spans="5:29" s="2" customFormat="1">
      <c r="E35638" s="120"/>
      <c r="M35638" s="120"/>
      <c r="N35638" s="120"/>
      <c r="U35638" s="121"/>
      <c r="V35638" s="122"/>
      <c r="W35638" s="123"/>
      <c r="AC35638" s="123"/>
    </row>
    <row r="35639" spans="5:29" s="2" customFormat="1">
      <c r="E35639" s="120"/>
      <c r="M35639" s="120"/>
      <c r="N35639" s="120"/>
      <c r="U35639" s="121"/>
      <c r="V35639" s="122"/>
      <c r="W35639" s="123"/>
      <c r="AC35639" s="123"/>
    </row>
    <row r="35640" spans="5:29" s="2" customFormat="1">
      <c r="E35640" s="120"/>
      <c r="M35640" s="120"/>
      <c r="N35640" s="120"/>
      <c r="U35640" s="121"/>
      <c r="V35640" s="122"/>
      <c r="W35640" s="123"/>
      <c r="AC35640" s="123"/>
    </row>
    <row r="35641" spans="5:29" s="2" customFormat="1">
      <c r="E35641" s="120"/>
      <c r="M35641" s="120"/>
      <c r="N35641" s="120"/>
      <c r="U35641" s="121"/>
      <c r="V35641" s="122"/>
      <c r="W35641" s="123"/>
      <c r="AC35641" s="123"/>
    </row>
    <row r="35642" spans="5:29" s="2" customFormat="1">
      <c r="E35642" s="120"/>
      <c r="M35642" s="120"/>
      <c r="N35642" s="120"/>
      <c r="U35642" s="121"/>
      <c r="V35642" s="122"/>
      <c r="W35642" s="123"/>
      <c r="AC35642" s="123"/>
    </row>
    <row r="35643" spans="5:29" s="2" customFormat="1">
      <c r="E35643" s="120"/>
      <c r="M35643" s="120"/>
      <c r="N35643" s="120"/>
      <c r="U35643" s="121"/>
      <c r="V35643" s="122"/>
      <c r="W35643" s="123"/>
      <c r="AC35643" s="123"/>
    </row>
    <row r="35644" spans="5:29" s="2" customFormat="1">
      <c r="E35644" s="120"/>
      <c r="M35644" s="120"/>
      <c r="N35644" s="120"/>
      <c r="U35644" s="121"/>
      <c r="V35644" s="122"/>
      <c r="W35644" s="123"/>
      <c r="AC35644" s="123"/>
    </row>
    <row r="35645" spans="5:29" s="2" customFormat="1">
      <c r="E35645" s="120"/>
      <c r="M35645" s="120"/>
      <c r="N35645" s="120"/>
      <c r="U35645" s="121"/>
      <c r="V35645" s="122"/>
      <c r="W35645" s="123"/>
      <c r="AC35645" s="123"/>
    </row>
    <row r="35646" spans="5:29" s="2" customFormat="1">
      <c r="E35646" s="120"/>
      <c r="M35646" s="120"/>
      <c r="N35646" s="120"/>
      <c r="U35646" s="121"/>
      <c r="V35646" s="122"/>
      <c r="W35646" s="123"/>
      <c r="AC35646" s="123"/>
    </row>
    <row r="35647" spans="5:29" s="2" customFormat="1">
      <c r="E35647" s="120"/>
      <c r="M35647" s="120"/>
      <c r="N35647" s="120"/>
      <c r="U35647" s="121"/>
      <c r="V35647" s="122"/>
      <c r="W35647" s="123"/>
      <c r="AC35647" s="123"/>
    </row>
    <row r="35648" spans="5:29" s="2" customFormat="1">
      <c r="E35648" s="120"/>
      <c r="M35648" s="120"/>
      <c r="N35648" s="120"/>
      <c r="U35648" s="121"/>
      <c r="V35648" s="122"/>
      <c r="W35648" s="123"/>
      <c r="AC35648" s="123"/>
    </row>
    <row r="35649" spans="5:29" s="2" customFormat="1">
      <c r="E35649" s="120"/>
      <c r="M35649" s="120"/>
      <c r="N35649" s="120"/>
      <c r="U35649" s="121"/>
      <c r="V35649" s="122"/>
      <c r="W35649" s="123"/>
      <c r="AC35649" s="123"/>
    </row>
    <row r="35650" spans="5:29" s="2" customFormat="1">
      <c r="E35650" s="120"/>
      <c r="M35650" s="120"/>
      <c r="N35650" s="120"/>
      <c r="U35650" s="121"/>
      <c r="V35650" s="122"/>
      <c r="W35650" s="123"/>
      <c r="AC35650" s="123"/>
    </row>
    <row r="35651" spans="5:29" s="2" customFormat="1">
      <c r="E35651" s="120"/>
      <c r="M35651" s="120"/>
      <c r="N35651" s="120"/>
      <c r="U35651" s="121"/>
      <c r="V35651" s="122"/>
      <c r="W35651" s="123"/>
      <c r="AC35651" s="123"/>
    </row>
    <row r="35652" spans="5:29" s="2" customFormat="1">
      <c r="E35652" s="120"/>
      <c r="M35652" s="120"/>
      <c r="N35652" s="120"/>
      <c r="U35652" s="121"/>
      <c r="V35652" s="122"/>
      <c r="W35652" s="123"/>
      <c r="AC35652" s="123"/>
    </row>
    <row r="35653" spans="5:29" s="2" customFormat="1">
      <c r="E35653" s="120"/>
      <c r="M35653" s="120"/>
      <c r="N35653" s="120"/>
      <c r="U35653" s="121"/>
      <c r="V35653" s="122"/>
      <c r="W35653" s="123"/>
      <c r="AC35653" s="123"/>
    </row>
    <row r="35654" spans="5:29" s="2" customFormat="1">
      <c r="E35654" s="120"/>
      <c r="M35654" s="120"/>
      <c r="N35654" s="120"/>
      <c r="U35654" s="121"/>
      <c r="V35654" s="122"/>
      <c r="W35654" s="123"/>
      <c r="AC35654" s="123"/>
    </row>
    <row r="35655" spans="5:29" s="2" customFormat="1">
      <c r="E35655" s="120"/>
      <c r="M35655" s="120"/>
      <c r="N35655" s="120"/>
      <c r="U35655" s="121"/>
      <c r="V35655" s="122"/>
      <c r="W35655" s="123"/>
      <c r="AC35655" s="123"/>
    </row>
    <row r="35656" spans="5:29" s="2" customFormat="1">
      <c r="E35656" s="120"/>
      <c r="M35656" s="120"/>
      <c r="N35656" s="120"/>
      <c r="U35656" s="121"/>
      <c r="V35656" s="122"/>
      <c r="W35656" s="123"/>
      <c r="AC35656" s="123"/>
    </row>
    <row r="35657" spans="5:29" s="2" customFormat="1">
      <c r="E35657" s="120"/>
      <c r="M35657" s="120"/>
      <c r="N35657" s="120"/>
      <c r="U35657" s="121"/>
      <c r="V35657" s="122"/>
      <c r="W35657" s="123"/>
      <c r="AC35657" s="123"/>
    </row>
    <row r="35658" spans="5:29" s="2" customFormat="1">
      <c r="E35658" s="120"/>
      <c r="M35658" s="120"/>
      <c r="N35658" s="120"/>
      <c r="U35658" s="121"/>
      <c r="V35658" s="122"/>
      <c r="W35658" s="123"/>
      <c r="AC35658" s="123"/>
    </row>
    <row r="35659" spans="5:29" s="2" customFormat="1">
      <c r="E35659" s="120"/>
      <c r="M35659" s="120"/>
      <c r="N35659" s="120"/>
      <c r="U35659" s="121"/>
      <c r="V35659" s="122"/>
      <c r="W35659" s="123"/>
      <c r="AC35659" s="123"/>
    </row>
    <row r="35660" spans="5:29" s="2" customFormat="1">
      <c r="E35660" s="120"/>
      <c r="M35660" s="120"/>
      <c r="N35660" s="120"/>
      <c r="U35660" s="121"/>
      <c r="V35660" s="122"/>
      <c r="W35660" s="123"/>
      <c r="AC35660" s="123"/>
    </row>
    <row r="35661" spans="5:29" s="2" customFormat="1">
      <c r="E35661" s="120"/>
      <c r="M35661" s="120"/>
      <c r="N35661" s="120"/>
      <c r="U35661" s="121"/>
      <c r="V35661" s="122"/>
      <c r="W35661" s="123"/>
      <c r="AC35661" s="123"/>
    </row>
    <row r="35662" spans="5:29" s="2" customFormat="1">
      <c r="E35662" s="120"/>
      <c r="M35662" s="120"/>
      <c r="N35662" s="120"/>
      <c r="U35662" s="121"/>
      <c r="V35662" s="122"/>
      <c r="W35662" s="123"/>
      <c r="AC35662" s="123"/>
    </row>
    <row r="35663" spans="5:29" s="2" customFormat="1">
      <c r="E35663" s="120"/>
      <c r="M35663" s="120"/>
      <c r="N35663" s="120"/>
      <c r="U35663" s="121"/>
      <c r="V35663" s="122"/>
      <c r="W35663" s="123"/>
      <c r="AC35663" s="123"/>
    </row>
    <row r="35664" spans="5:29" s="2" customFormat="1">
      <c r="E35664" s="120"/>
      <c r="M35664" s="120"/>
      <c r="N35664" s="120"/>
      <c r="U35664" s="121"/>
      <c r="V35664" s="122"/>
      <c r="W35664" s="123"/>
      <c r="AC35664" s="123"/>
    </row>
    <row r="35665" spans="5:29" s="2" customFormat="1">
      <c r="E35665" s="120"/>
      <c r="M35665" s="120"/>
      <c r="N35665" s="120"/>
      <c r="U35665" s="121"/>
      <c r="V35665" s="122"/>
      <c r="W35665" s="123"/>
      <c r="AC35665" s="123"/>
    </row>
    <row r="35666" spans="5:29" s="2" customFormat="1">
      <c r="E35666" s="120"/>
      <c r="M35666" s="120"/>
      <c r="N35666" s="120"/>
      <c r="U35666" s="121"/>
      <c r="V35666" s="122"/>
      <c r="W35666" s="123"/>
      <c r="AC35666" s="123"/>
    </row>
    <row r="35667" spans="5:29" s="2" customFormat="1">
      <c r="E35667" s="120"/>
      <c r="M35667" s="120"/>
      <c r="N35667" s="120"/>
      <c r="U35667" s="121"/>
      <c r="V35667" s="122"/>
      <c r="W35667" s="123"/>
      <c r="AC35667" s="123"/>
    </row>
    <row r="35668" spans="5:29" s="2" customFormat="1">
      <c r="E35668" s="120"/>
      <c r="M35668" s="120"/>
      <c r="N35668" s="120"/>
      <c r="U35668" s="121"/>
      <c r="V35668" s="122"/>
      <c r="W35668" s="123"/>
      <c r="AC35668" s="123"/>
    </row>
    <row r="35669" spans="5:29" s="2" customFormat="1">
      <c r="E35669" s="120"/>
      <c r="M35669" s="120"/>
      <c r="N35669" s="120"/>
      <c r="U35669" s="121"/>
      <c r="V35669" s="122"/>
      <c r="W35669" s="123"/>
      <c r="AC35669" s="123"/>
    </row>
    <row r="35670" spans="5:29" s="2" customFormat="1">
      <c r="E35670" s="120"/>
      <c r="M35670" s="120"/>
      <c r="N35670" s="120"/>
      <c r="U35670" s="121"/>
      <c r="V35670" s="122"/>
      <c r="W35670" s="123"/>
      <c r="AC35670" s="123"/>
    </row>
    <row r="35671" spans="5:29" s="2" customFormat="1">
      <c r="E35671" s="120"/>
      <c r="M35671" s="120"/>
      <c r="N35671" s="120"/>
      <c r="U35671" s="121"/>
      <c r="V35671" s="122"/>
      <c r="W35671" s="123"/>
      <c r="AC35671" s="123"/>
    </row>
    <row r="35672" spans="5:29" s="2" customFormat="1">
      <c r="E35672" s="120"/>
      <c r="M35672" s="120"/>
      <c r="N35672" s="120"/>
      <c r="U35672" s="121"/>
      <c r="V35672" s="122"/>
      <c r="W35672" s="123"/>
      <c r="AC35672" s="123"/>
    </row>
    <row r="35673" spans="5:29" s="2" customFormat="1">
      <c r="E35673" s="120"/>
      <c r="M35673" s="120"/>
      <c r="N35673" s="120"/>
      <c r="U35673" s="121"/>
      <c r="V35673" s="122"/>
      <c r="W35673" s="123"/>
      <c r="AC35673" s="123"/>
    </row>
    <row r="35674" spans="5:29" s="2" customFormat="1">
      <c r="E35674" s="120"/>
      <c r="M35674" s="120"/>
      <c r="N35674" s="120"/>
      <c r="U35674" s="121"/>
      <c r="V35674" s="122"/>
      <c r="W35674" s="123"/>
      <c r="AC35674" s="123"/>
    </row>
    <row r="35675" spans="5:29" s="2" customFormat="1">
      <c r="E35675" s="120"/>
      <c r="M35675" s="120"/>
      <c r="N35675" s="120"/>
      <c r="U35675" s="121"/>
      <c r="V35675" s="122"/>
      <c r="W35675" s="123"/>
      <c r="AC35675" s="123"/>
    </row>
    <row r="35676" spans="5:29" s="2" customFormat="1">
      <c r="E35676" s="120"/>
      <c r="M35676" s="120"/>
      <c r="N35676" s="120"/>
      <c r="U35676" s="121"/>
      <c r="V35676" s="122"/>
      <c r="W35676" s="123"/>
      <c r="AC35676" s="123"/>
    </row>
    <row r="35677" spans="5:29" s="2" customFormat="1">
      <c r="E35677" s="120"/>
      <c r="M35677" s="120"/>
      <c r="N35677" s="120"/>
      <c r="U35677" s="121"/>
      <c r="V35677" s="122"/>
      <c r="W35677" s="123"/>
      <c r="AC35677" s="123"/>
    </row>
    <row r="35678" spans="5:29" s="2" customFormat="1">
      <c r="E35678" s="120"/>
      <c r="M35678" s="120"/>
      <c r="N35678" s="120"/>
      <c r="U35678" s="121"/>
      <c r="V35678" s="122"/>
      <c r="W35678" s="123"/>
      <c r="AC35678" s="123"/>
    </row>
    <row r="35679" spans="5:29" s="2" customFormat="1">
      <c r="E35679" s="120"/>
      <c r="M35679" s="120"/>
      <c r="N35679" s="120"/>
      <c r="U35679" s="121"/>
      <c r="V35679" s="122"/>
      <c r="W35679" s="123"/>
      <c r="AC35679" s="123"/>
    </row>
    <row r="35680" spans="5:29" s="2" customFormat="1">
      <c r="E35680" s="120"/>
      <c r="M35680" s="120"/>
      <c r="N35680" s="120"/>
      <c r="U35680" s="121"/>
      <c r="V35680" s="122"/>
      <c r="W35680" s="123"/>
      <c r="AC35680" s="123"/>
    </row>
    <row r="35681" spans="5:29" s="2" customFormat="1">
      <c r="E35681" s="120"/>
      <c r="M35681" s="120"/>
      <c r="N35681" s="120"/>
      <c r="U35681" s="121"/>
      <c r="V35681" s="122"/>
      <c r="W35681" s="123"/>
      <c r="AC35681" s="123"/>
    </row>
    <row r="35682" spans="5:29" s="2" customFormat="1">
      <c r="E35682" s="120"/>
      <c r="M35682" s="120"/>
      <c r="N35682" s="120"/>
      <c r="U35682" s="121"/>
      <c r="V35682" s="122"/>
      <c r="W35682" s="123"/>
      <c r="AC35682" s="123"/>
    </row>
    <row r="35683" spans="5:29" s="2" customFormat="1">
      <c r="E35683" s="120"/>
      <c r="M35683" s="120"/>
      <c r="N35683" s="120"/>
      <c r="U35683" s="121"/>
      <c r="V35683" s="122"/>
      <c r="W35683" s="123"/>
      <c r="AC35683" s="123"/>
    </row>
    <row r="35684" spans="5:29" s="2" customFormat="1">
      <c r="E35684" s="120"/>
      <c r="M35684" s="120"/>
      <c r="N35684" s="120"/>
      <c r="U35684" s="121"/>
      <c r="V35684" s="122"/>
      <c r="W35684" s="123"/>
      <c r="AC35684" s="123"/>
    </row>
    <row r="35685" spans="5:29" s="2" customFormat="1">
      <c r="E35685" s="120"/>
      <c r="M35685" s="120"/>
      <c r="N35685" s="120"/>
      <c r="U35685" s="121"/>
      <c r="V35685" s="122"/>
      <c r="W35685" s="123"/>
      <c r="AC35685" s="123"/>
    </row>
    <row r="35686" spans="5:29" s="2" customFormat="1">
      <c r="E35686" s="120"/>
      <c r="M35686" s="120"/>
      <c r="N35686" s="120"/>
      <c r="U35686" s="121"/>
      <c r="V35686" s="122"/>
      <c r="W35686" s="123"/>
      <c r="AC35686" s="123"/>
    </row>
    <row r="35687" spans="5:29" s="2" customFormat="1">
      <c r="E35687" s="120"/>
      <c r="M35687" s="120"/>
      <c r="N35687" s="120"/>
      <c r="U35687" s="121"/>
      <c r="V35687" s="122"/>
      <c r="W35687" s="123"/>
      <c r="AC35687" s="123"/>
    </row>
    <row r="35688" spans="5:29" s="2" customFormat="1">
      <c r="E35688" s="120"/>
      <c r="M35688" s="120"/>
      <c r="N35688" s="120"/>
      <c r="U35688" s="121"/>
      <c r="V35688" s="122"/>
      <c r="W35688" s="123"/>
      <c r="AC35688" s="123"/>
    </row>
    <row r="35689" spans="5:29" s="2" customFormat="1">
      <c r="E35689" s="120"/>
      <c r="M35689" s="120"/>
      <c r="N35689" s="120"/>
      <c r="U35689" s="121"/>
      <c r="V35689" s="122"/>
      <c r="W35689" s="123"/>
      <c r="AC35689" s="123"/>
    </row>
    <row r="35690" spans="5:29" s="2" customFormat="1">
      <c r="E35690" s="120"/>
      <c r="M35690" s="120"/>
      <c r="N35690" s="120"/>
      <c r="U35690" s="121"/>
      <c r="V35690" s="122"/>
      <c r="W35690" s="123"/>
      <c r="AC35690" s="123"/>
    </row>
    <row r="35691" spans="5:29" s="2" customFormat="1">
      <c r="E35691" s="120"/>
      <c r="M35691" s="120"/>
      <c r="N35691" s="120"/>
      <c r="U35691" s="121"/>
      <c r="V35691" s="122"/>
      <c r="W35691" s="123"/>
      <c r="AC35691" s="123"/>
    </row>
    <row r="35692" spans="5:29" s="2" customFormat="1">
      <c r="E35692" s="120"/>
      <c r="M35692" s="120"/>
      <c r="N35692" s="120"/>
      <c r="U35692" s="121"/>
      <c r="V35692" s="122"/>
      <c r="W35692" s="123"/>
      <c r="AC35692" s="123"/>
    </row>
    <row r="35693" spans="5:29" s="2" customFormat="1">
      <c r="E35693" s="120"/>
      <c r="M35693" s="120"/>
      <c r="N35693" s="120"/>
      <c r="U35693" s="121"/>
      <c r="V35693" s="122"/>
      <c r="W35693" s="123"/>
      <c r="AC35693" s="123"/>
    </row>
    <row r="35694" spans="5:29" s="2" customFormat="1">
      <c r="E35694" s="120"/>
      <c r="M35694" s="120"/>
      <c r="N35694" s="120"/>
      <c r="U35694" s="121"/>
      <c r="V35694" s="122"/>
      <c r="W35694" s="123"/>
      <c r="AC35694" s="123"/>
    </row>
    <row r="35695" spans="5:29" s="2" customFormat="1">
      <c r="E35695" s="120"/>
      <c r="M35695" s="120"/>
      <c r="N35695" s="120"/>
      <c r="U35695" s="121"/>
      <c r="V35695" s="122"/>
      <c r="W35695" s="123"/>
      <c r="AC35695" s="123"/>
    </row>
    <row r="35696" spans="5:29" s="2" customFormat="1">
      <c r="E35696" s="120"/>
      <c r="M35696" s="120"/>
      <c r="N35696" s="120"/>
      <c r="U35696" s="121"/>
      <c r="V35696" s="122"/>
      <c r="W35696" s="123"/>
      <c r="AC35696" s="123"/>
    </row>
    <row r="35697" spans="5:29" s="2" customFormat="1">
      <c r="E35697" s="120"/>
      <c r="M35697" s="120"/>
      <c r="N35697" s="120"/>
      <c r="U35697" s="121"/>
      <c r="V35697" s="122"/>
      <c r="W35697" s="123"/>
      <c r="AC35697" s="123"/>
    </row>
    <row r="35698" spans="5:29" s="2" customFormat="1">
      <c r="E35698" s="120"/>
      <c r="M35698" s="120"/>
      <c r="N35698" s="120"/>
      <c r="U35698" s="121"/>
      <c r="V35698" s="122"/>
      <c r="W35698" s="123"/>
      <c r="AC35698" s="123"/>
    </row>
    <row r="35699" spans="5:29" s="2" customFormat="1">
      <c r="E35699" s="120"/>
      <c r="M35699" s="120"/>
      <c r="N35699" s="120"/>
      <c r="U35699" s="121"/>
      <c r="V35699" s="122"/>
      <c r="W35699" s="123"/>
      <c r="AC35699" s="123"/>
    </row>
    <row r="35700" spans="5:29" s="2" customFormat="1">
      <c r="E35700" s="120"/>
      <c r="M35700" s="120"/>
      <c r="N35700" s="120"/>
      <c r="U35700" s="121"/>
      <c r="V35700" s="122"/>
      <c r="W35700" s="123"/>
      <c r="AC35700" s="123"/>
    </row>
    <row r="35701" spans="5:29" s="2" customFormat="1">
      <c r="E35701" s="120"/>
      <c r="M35701" s="120"/>
      <c r="N35701" s="120"/>
      <c r="U35701" s="121"/>
      <c r="V35701" s="122"/>
      <c r="W35701" s="123"/>
      <c r="AC35701" s="123"/>
    </row>
    <row r="35702" spans="5:29" s="2" customFormat="1">
      <c r="E35702" s="120"/>
      <c r="M35702" s="120"/>
      <c r="N35702" s="120"/>
      <c r="U35702" s="121"/>
      <c r="V35702" s="122"/>
      <c r="W35702" s="123"/>
      <c r="AC35702" s="123"/>
    </row>
    <row r="35703" spans="5:29" s="2" customFormat="1">
      <c r="E35703" s="120"/>
      <c r="M35703" s="120"/>
      <c r="N35703" s="120"/>
      <c r="U35703" s="121"/>
      <c r="V35703" s="122"/>
      <c r="W35703" s="123"/>
      <c r="AC35703" s="123"/>
    </row>
    <row r="35704" spans="5:29" s="2" customFormat="1">
      <c r="E35704" s="120"/>
      <c r="M35704" s="120"/>
      <c r="N35704" s="120"/>
      <c r="U35704" s="121"/>
      <c r="V35704" s="122"/>
      <c r="W35704" s="123"/>
      <c r="AC35704" s="123"/>
    </row>
    <row r="35705" spans="5:29" s="2" customFormat="1">
      <c r="E35705" s="120"/>
      <c r="M35705" s="120"/>
      <c r="N35705" s="120"/>
      <c r="U35705" s="121"/>
      <c r="V35705" s="122"/>
      <c r="W35705" s="123"/>
      <c r="AC35705" s="123"/>
    </row>
    <row r="35706" spans="5:29" s="2" customFormat="1">
      <c r="E35706" s="120"/>
      <c r="M35706" s="120"/>
      <c r="N35706" s="120"/>
      <c r="U35706" s="121"/>
      <c r="V35706" s="122"/>
      <c r="W35706" s="123"/>
      <c r="AC35706" s="123"/>
    </row>
    <row r="35707" spans="5:29" s="2" customFormat="1">
      <c r="E35707" s="120"/>
      <c r="M35707" s="120"/>
      <c r="N35707" s="120"/>
      <c r="U35707" s="121"/>
      <c r="V35707" s="122"/>
      <c r="W35707" s="123"/>
      <c r="AC35707" s="123"/>
    </row>
    <row r="35708" spans="5:29" s="2" customFormat="1">
      <c r="E35708" s="120"/>
      <c r="M35708" s="120"/>
      <c r="N35708" s="120"/>
      <c r="U35708" s="121"/>
      <c r="V35708" s="122"/>
      <c r="W35708" s="123"/>
      <c r="AC35708" s="123"/>
    </row>
    <row r="35709" spans="5:29" s="2" customFormat="1">
      <c r="E35709" s="120"/>
      <c r="M35709" s="120"/>
      <c r="N35709" s="120"/>
      <c r="U35709" s="121"/>
      <c r="V35709" s="122"/>
      <c r="W35709" s="123"/>
      <c r="AC35709" s="123"/>
    </row>
    <row r="35710" spans="5:29" s="2" customFormat="1">
      <c r="E35710" s="120"/>
      <c r="M35710" s="120"/>
      <c r="N35710" s="120"/>
      <c r="U35710" s="121"/>
      <c r="V35710" s="122"/>
      <c r="W35710" s="123"/>
      <c r="AC35710" s="123"/>
    </row>
    <row r="35711" spans="5:29" s="2" customFormat="1">
      <c r="E35711" s="120"/>
      <c r="M35711" s="120"/>
      <c r="N35711" s="120"/>
      <c r="U35711" s="121"/>
      <c r="V35711" s="122"/>
      <c r="W35711" s="123"/>
      <c r="AC35711" s="123"/>
    </row>
    <row r="35712" spans="5:29" s="2" customFormat="1">
      <c r="E35712" s="120"/>
      <c r="M35712" s="120"/>
      <c r="N35712" s="120"/>
      <c r="U35712" s="121"/>
      <c r="V35712" s="122"/>
      <c r="W35712" s="123"/>
      <c r="AC35712" s="123"/>
    </row>
    <row r="35713" spans="5:29" s="2" customFormat="1">
      <c r="E35713" s="120"/>
      <c r="M35713" s="120"/>
      <c r="N35713" s="120"/>
      <c r="U35713" s="121"/>
      <c r="V35713" s="122"/>
      <c r="W35713" s="123"/>
      <c r="AC35713" s="123"/>
    </row>
    <row r="35714" spans="5:29" s="2" customFormat="1">
      <c r="E35714" s="120"/>
      <c r="M35714" s="120"/>
      <c r="N35714" s="120"/>
      <c r="U35714" s="121"/>
      <c r="V35714" s="122"/>
      <c r="W35714" s="123"/>
      <c r="AC35714" s="123"/>
    </row>
    <row r="35715" spans="5:29" s="2" customFormat="1">
      <c r="E35715" s="120"/>
      <c r="M35715" s="120"/>
      <c r="N35715" s="120"/>
      <c r="U35715" s="121"/>
      <c r="V35715" s="122"/>
      <c r="W35715" s="123"/>
      <c r="AC35715" s="123"/>
    </row>
    <row r="35716" spans="5:29" s="2" customFormat="1">
      <c r="E35716" s="120"/>
      <c r="M35716" s="120"/>
      <c r="N35716" s="120"/>
      <c r="U35716" s="121"/>
      <c r="V35716" s="122"/>
      <c r="W35716" s="123"/>
      <c r="AC35716" s="123"/>
    </row>
    <row r="35717" spans="5:29" s="2" customFormat="1">
      <c r="E35717" s="120"/>
      <c r="M35717" s="120"/>
      <c r="N35717" s="120"/>
      <c r="U35717" s="121"/>
      <c r="V35717" s="122"/>
      <c r="W35717" s="123"/>
      <c r="AC35717" s="123"/>
    </row>
    <row r="35718" spans="5:29" s="2" customFormat="1">
      <c r="E35718" s="120"/>
      <c r="M35718" s="120"/>
      <c r="N35718" s="120"/>
      <c r="U35718" s="121"/>
      <c r="V35718" s="122"/>
      <c r="W35718" s="123"/>
      <c r="AC35718" s="123"/>
    </row>
    <row r="35719" spans="5:29" s="2" customFormat="1">
      <c r="E35719" s="120"/>
      <c r="M35719" s="120"/>
      <c r="N35719" s="120"/>
      <c r="U35719" s="121"/>
      <c r="V35719" s="122"/>
      <c r="W35719" s="123"/>
      <c r="AC35719" s="123"/>
    </row>
    <row r="35720" spans="5:29" s="2" customFormat="1">
      <c r="E35720" s="120"/>
      <c r="M35720" s="120"/>
      <c r="N35720" s="120"/>
      <c r="U35720" s="121"/>
      <c r="V35720" s="122"/>
      <c r="W35720" s="123"/>
      <c r="AC35720" s="123"/>
    </row>
    <row r="35721" spans="5:29" s="2" customFormat="1">
      <c r="E35721" s="120"/>
      <c r="M35721" s="120"/>
      <c r="N35721" s="120"/>
      <c r="U35721" s="121"/>
      <c r="V35721" s="122"/>
      <c r="W35721" s="123"/>
      <c r="AC35721" s="123"/>
    </row>
    <row r="35722" spans="5:29" s="2" customFormat="1">
      <c r="E35722" s="120"/>
      <c r="M35722" s="120"/>
      <c r="N35722" s="120"/>
      <c r="U35722" s="121"/>
      <c r="V35722" s="122"/>
      <c r="W35722" s="123"/>
      <c r="AC35722" s="123"/>
    </row>
    <row r="35723" spans="5:29" s="2" customFormat="1">
      <c r="E35723" s="120"/>
      <c r="M35723" s="120"/>
      <c r="N35723" s="120"/>
      <c r="U35723" s="121"/>
      <c r="V35723" s="122"/>
      <c r="W35723" s="123"/>
      <c r="AC35723" s="123"/>
    </row>
    <row r="35724" spans="5:29" s="2" customFormat="1">
      <c r="E35724" s="120"/>
      <c r="M35724" s="120"/>
      <c r="N35724" s="120"/>
      <c r="U35724" s="121"/>
      <c r="V35724" s="122"/>
      <c r="W35724" s="123"/>
      <c r="AC35724" s="123"/>
    </row>
    <row r="35725" spans="5:29" s="2" customFormat="1">
      <c r="E35725" s="120"/>
      <c r="M35725" s="120"/>
      <c r="N35725" s="120"/>
      <c r="U35725" s="121"/>
      <c r="V35725" s="122"/>
      <c r="W35725" s="123"/>
      <c r="AC35725" s="123"/>
    </row>
    <row r="35726" spans="5:29" s="2" customFormat="1">
      <c r="E35726" s="120"/>
      <c r="M35726" s="120"/>
      <c r="N35726" s="120"/>
      <c r="U35726" s="121"/>
      <c r="V35726" s="122"/>
      <c r="W35726" s="123"/>
      <c r="AC35726" s="123"/>
    </row>
    <row r="35727" spans="5:29" s="2" customFormat="1">
      <c r="E35727" s="120"/>
      <c r="M35727" s="120"/>
      <c r="N35727" s="120"/>
      <c r="U35727" s="121"/>
      <c r="V35727" s="122"/>
      <c r="W35727" s="123"/>
      <c r="AC35727" s="123"/>
    </row>
    <row r="35728" spans="5:29" s="2" customFormat="1">
      <c r="E35728" s="120"/>
      <c r="M35728" s="120"/>
      <c r="N35728" s="120"/>
      <c r="U35728" s="121"/>
      <c r="V35728" s="122"/>
      <c r="W35728" s="123"/>
      <c r="AC35728" s="123"/>
    </row>
    <row r="35729" spans="5:29" s="2" customFormat="1">
      <c r="E35729" s="120"/>
      <c r="M35729" s="120"/>
      <c r="N35729" s="120"/>
      <c r="U35729" s="121"/>
      <c r="V35729" s="122"/>
      <c r="W35729" s="123"/>
      <c r="AC35729" s="123"/>
    </row>
    <row r="35730" spans="5:29" s="2" customFormat="1">
      <c r="E35730" s="120"/>
      <c r="M35730" s="120"/>
      <c r="N35730" s="120"/>
      <c r="U35730" s="121"/>
      <c r="V35730" s="122"/>
      <c r="W35730" s="123"/>
      <c r="AC35730" s="123"/>
    </row>
    <row r="35731" spans="5:29" s="2" customFormat="1">
      <c r="E35731" s="120"/>
      <c r="M35731" s="120"/>
      <c r="N35731" s="120"/>
      <c r="U35731" s="121"/>
      <c r="V35731" s="122"/>
      <c r="W35731" s="123"/>
      <c r="AC35731" s="123"/>
    </row>
    <row r="35732" spans="5:29" s="2" customFormat="1">
      <c r="E35732" s="120"/>
      <c r="M35732" s="120"/>
      <c r="N35732" s="120"/>
      <c r="U35732" s="121"/>
      <c r="V35732" s="122"/>
      <c r="W35732" s="123"/>
      <c r="AC35732" s="123"/>
    </row>
    <row r="35733" spans="5:29" s="2" customFormat="1">
      <c r="E35733" s="120"/>
      <c r="M35733" s="120"/>
      <c r="N35733" s="120"/>
      <c r="U35733" s="121"/>
      <c r="V35733" s="122"/>
      <c r="W35733" s="123"/>
      <c r="AC35733" s="123"/>
    </row>
    <row r="35734" spans="5:29" s="2" customFormat="1">
      <c r="E35734" s="120"/>
      <c r="M35734" s="120"/>
      <c r="N35734" s="120"/>
      <c r="U35734" s="121"/>
      <c r="V35734" s="122"/>
      <c r="W35734" s="123"/>
      <c r="AC35734" s="123"/>
    </row>
    <row r="35735" spans="5:29" s="2" customFormat="1">
      <c r="E35735" s="120"/>
      <c r="M35735" s="120"/>
      <c r="N35735" s="120"/>
      <c r="U35735" s="121"/>
      <c r="V35735" s="122"/>
      <c r="W35735" s="123"/>
      <c r="AC35735" s="123"/>
    </row>
    <row r="35736" spans="5:29" s="2" customFormat="1">
      <c r="E35736" s="120"/>
      <c r="M35736" s="120"/>
      <c r="N35736" s="120"/>
      <c r="U35736" s="121"/>
      <c r="V35736" s="122"/>
      <c r="W35736" s="123"/>
      <c r="AC35736" s="123"/>
    </row>
    <row r="35737" spans="5:29" s="2" customFormat="1">
      <c r="E35737" s="120"/>
      <c r="M35737" s="120"/>
      <c r="N35737" s="120"/>
      <c r="U35737" s="121"/>
      <c r="V35737" s="122"/>
      <c r="W35737" s="123"/>
      <c r="AC35737" s="123"/>
    </row>
    <row r="35738" spans="5:29" s="2" customFormat="1">
      <c r="E35738" s="120"/>
      <c r="M35738" s="120"/>
      <c r="N35738" s="120"/>
      <c r="U35738" s="121"/>
      <c r="V35738" s="122"/>
      <c r="W35738" s="123"/>
      <c r="AC35738" s="123"/>
    </row>
    <row r="35739" spans="5:29" s="2" customFormat="1">
      <c r="E35739" s="120"/>
      <c r="M35739" s="120"/>
      <c r="N35739" s="120"/>
      <c r="U35739" s="121"/>
      <c r="V35739" s="122"/>
      <c r="W35739" s="123"/>
      <c r="AC35739" s="123"/>
    </row>
    <row r="35740" spans="5:29" s="2" customFormat="1">
      <c r="E35740" s="120"/>
      <c r="M35740" s="120"/>
      <c r="N35740" s="120"/>
      <c r="U35740" s="121"/>
      <c r="V35740" s="122"/>
      <c r="W35740" s="123"/>
      <c r="AC35740" s="123"/>
    </row>
    <row r="35741" spans="5:29" s="2" customFormat="1">
      <c r="E35741" s="120"/>
      <c r="M35741" s="120"/>
      <c r="N35741" s="120"/>
      <c r="U35741" s="121"/>
      <c r="V35741" s="122"/>
      <c r="W35741" s="123"/>
      <c r="AC35741" s="123"/>
    </row>
    <row r="35742" spans="5:29" s="2" customFormat="1">
      <c r="E35742" s="120"/>
      <c r="M35742" s="120"/>
      <c r="N35742" s="120"/>
      <c r="U35742" s="121"/>
      <c r="V35742" s="122"/>
      <c r="W35742" s="123"/>
      <c r="AC35742" s="123"/>
    </row>
    <row r="35743" spans="5:29" s="2" customFormat="1">
      <c r="E35743" s="120"/>
      <c r="M35743" s="120"/>
      <c r="N35743" s="120"/>
      <c r="U35743" s="121"/>
      <c r="V35743" s="122"/>
      <c r="W35743" s="123"/>
      <c r="AC35743" s="123"/>
    </row>
    <row r="35744" spans="5:29" s="2" customFormat="1">
      <c r="E35744" s="120"/>
      <c r="M35744" s="120"/>
      <c r="N35744" s="120"/>
      <c r="U35744" s="121"/>
      <c r="V35744" s="122"/>
      <c r="W35744" s="123"/>
      <c r="AC35744" s="123"/>
    </row>
    <row r="35745" spans="5:29" s="2" customFormat="1">
      <c r="E35745" s="120"/>
      <c r="M35745" s="120"/>
      <c r="N35745" s="120"/>
      <c r="U35745" s="121"/>
      <c r="V35745" s="122"/>
      <c r="W35745" s="123"/>
      <c r="AC35745" s="123"/>
    </row>
    <row r="35746" spans="5:29" s="2" customFormat="1">
      <c r="E35746" s="120"/>
      <c r="M35746" s="120"/>
      <c r="N35746" s="120"/>
      <c r="U35746" s="121"/>
      <c r="V35746" s="122"/>
      <c r="W35746" s="123"/>
      <c r="AC35746" s="123"/>
    </row>
    <row r="35747" spans="5:29" s="2" customFormat="1">
      <c r="E35747" s="120"/>
      <c r="M35747" s="120"/>
      <c r="N35747" s="120"/>
      <c r="U35747" s="121"/>
      <c r="V35747" s="122"/>
      <c r="W35747" s="123"/>
      <c r="AC35747" s="123"/>
    </row>
    <row r="35748" spans="5:29" s="2" customFormat="1">
      <c r="E35748" s="120"/>
      <c r="M35748" s="120"/>
      <c r="N35748" s="120"/>
      <c r="U35748" s="121"/>
      <c r="V35748" s="122"/>
      <c r="W35748" s="123"/>
      <c r="AC35748" s="123"/>
    </row>
    <row r="35749" spans="5:29" s="2" customFormat="1">
      <c r="E35749" s="120"/>
      <c r="M35749" s="120"/>
      <c r="N35749" s="120"/>
      <c r="U35749" s="121"/>
      <c r="V35749" s="122"/>
      <c r="W35749" s="123"/>
      <c r="AC35749" s="123"/>
    </row>
    <row r="35750" spans="5:29" s="2" customFormat="1">
      <c r="E35750" s="120"/>
      <c r="M35750" s="120"/>
      <c r="N35750" s="120"/>
      <c r="U35750" s="121"/>
      <c r="V35750" s="122"/>
      <c r="W35750" s="123"/>
      <c r="AC35750" s="123"/>
    </row>
    <row r="35751" spans="5:29" s="2" customFormat="1">
      <c r="E35751" s="120"/>
      <c r="M35751" s="120"/>
      <c r="N35751" s="120"/>
      <c r="U35751" s="121"/>
      <c r="V35751" s="122"/>
      <c r="W35751" s="123"/>
      <c r="AC35751" s="123"/>
    </row>
    <row r="35752" spans="5:29" s="2" customFormat="1">
      <c r="E35752" s="120"/>
      <c r="M35752" s="120"/>
      <c r="N35752" s="120"/>
      <c r="U35752" s="121"/>
      <c r="V35752" s="122"/>
      <c r="W35752" s="123"/>
      <c r="AC35752" s="123"/>
    </row>
    <row r="35753" spans="5:29" s="2" customFormat="1">
      <c r="E35753" s="120"/>
      <c r="M35753" s="120"/>
      <c r="N35753" s="120"/>
      <c r="U35753" s="121"/>
      <c r="V35753" s="122"/>
      <c r="W35753" s="123"/>
      <c r="AC35753" s="123"/>
    </row>
    <row r="35754" spans="5:29" s="2" customFormat="1">
      <c r="E35754" s="120"/>
      <c r="M35754" s="120"/>
      <c r="N35754" s="120"/>
      <c r="U35754" s="121"/>
      <c r="V35754" s="122"/>
      <c r="W35754" s="123"/>
      <c r="AC35754" s="123"/>
    </row>
    <row r="35755" spans="5:29" s="2" customFormat="1">
      <c r="E35755" s="120"/>
      <c r="M35755" s="120"/>
      <c r="N35755" s="120"/>
      <c r="U35755" s="121"/>
      <c r="V35755" s="122"/>
      <c r="W35755" s="123"/>
      <c r="AC35755" s="123"/>
    </row>
    <row r="35756" spans="5:29" s="2" customFormat="1">
      <c r="E35756" s="120"/>
      <c r="M35756" s="120"/>
      <c r="N35756" s="120"/>
      <c r="U35756" s="121"/>
      <c r="V35756" s="122"/>
      <c r="W35756" s="123"/>
      <c r="AC35756" s="123"/>
    </row>
    <row r="35757" spans="5:29" s="2" customFormat="1">
      <c r="E35757" s="120"/>
      <c r="M35757" s="120"/>
      <c r="N35757" s="120"/>
      <c r="U35757" s="121"/>
      <c r="V35757" s="122"/>
      <c r="W35757" s="123"/>
      <c r="AC35757" s="123"/>
    </row>
    <row r="35758" spans="5:29" s="2" customFormat="1">
      <c r="E35758" s="120"/>
      <c r="M35758" s="120"/>
      <c r="N35758" s="120"/>
      <c r="U35758" s="121"/>
      <c r="V35758" s="122"/>
      <c r="W35758" s="123"/>
      <c r="AC35758" s="123"/>
    </row>
    <row r="35759" spans="5:29" s="2" customFormat="1">
      <c r="E35759" s="120"/>
      <c r="M35759" s="120"/>
      <c r="N35759" s="120"/>
      <c r="U35759" s="121"/>
      <c r="V35759" s="122"/>
      <c r="W35759" s="123"/>
      <c r="AC35759" s="123"/>
    </row>
    <row r="35760" spans="5:29" s="2" customFormat="1">
      <c r="E35760" s="120"/>
      <c r="M35760" s="120"/>
      <c r="N35760" s="120"/>
      <c r="U35760" s="121"/>
      <c r="V35760" s="122"/>
      <c r="W35760" s="123"/>
      <c r="AC35760" s="123"/>
    </row>
    <row r="35761" spans="5:29" s="2" customFormat="1">
      <c r="E35761" s="120"/>
      <c r="M35761" s="120"/>
      <c r="N35761" s="120"/>
      <c r="U35761" s="121"/>
      <c r="V35761" s="122"/>
      <c r="W35761" s="123"/>
      <c r="AC35761" s="123"/>
    </row>
    <row r="35762" spans="5:29" s="2" customFormat="1">
      <c r="E35762" s="120"/>
      <c r="M35762" s="120"/>
      <c r="N35762" s="120"/>
      <c r="U35762" s="121"/>
      <c r="V35762" s="122"/>
      <c r="W35762" s="123"/>
      <c r="AC35762" s="123"/>
    </row>
    <row r="35763" spans="5:29" s="2" customFormat="1">
      <c r="E35763" s="120"/>
      <c r="M35763" s="120"/>
      <c r="N35763" s="120"/>
      <c r="U35763" s="121"/>
      <c r="V35763" s="122"/>
      <c r="W35763" s="123"/>
      <c r="AC35763" s="123"/>
    </row>
    <row r="35764" spans="5:29" s="2" customFormat="1">
      <c r="E35764" s="120"/>
      <c r="M35764" s="120"/>
      <c r="N35764" s="120"/>
      <c r="U35764" s="121"/>
      <c r="V35764" s="122"/>
      <c r="W35764" s="123"/>
      <c r="AC35764" s="123"/>
    </row>
    <row r="35765" spans="5:29" s="2" customFormat="1">
      <c r="E35765" s="120"/>
      <c r="M35765" s="120"/>
      <c r="N35765" s="120"/>
      <c r="U35765" s="121"/>
      <c r="V35765" s="122"/>
      <c r="W35765" s="123"/>
      <c r="AC35765" s="123"/>
    </row>
    <row r="35766" spans="5:29" s="2" customFormat="1">
      <c r="E35766" s="120"/>
      <c r="M35766" s="120"/>
      <c r="N35766" s="120"/>
      <c r="U35766" s="121"/>
      <c r="V35766" s="122"/>
      <c r="W35766" s="123"/>
      <c r="AC35766" s="123"/>
    </row>
    <row r="35767" spans="5:29" s="2" customFormat="1">
      <c r="E35767" s="120"/>
      <c r="M35767" s="120"/>
      <c r="N35767" s="120"/>
      <c r="U35767" s="121"/>
      <c r="V35767" s="122"/>
      <c r="W35767" s="123"/>
      <c r="AC35767" s="123"/>
    </row>
    <row r="35768" spans="5:29" s="2" customFormat="1">
      <c r="E35768" s="120"/>
      <c r="M35768" s="120"/>
      <c r="N35768" s="120"/>
      <c r="U35768" s="121"/>
      <c r="V35768" s="122"/>
      <c r="W35768" s="123"/>
      <c r="AC35768" s="123"/>
    </row>
    <row r="35769" spans="5:29" s="2" customFormat="1">
      <c r="E35769" s="120"/>
      <c r="M35769" s="120"/>
      <c r="N35769" s="120"/>
      <c r="U35769" s="121"/>
      <c r="V35769" s="122"/>
      <c r="W35769" s="123"/>
      <c r="AC35769" s="123"/>
    </row>
    <row r="35770" spans="5:29" s="2" customFormat="1">
      <c r="E35770" s="120"/>
      <c r="M35770" s="120"/>
      <c r="N35770" s="120"/>
      <c r="U35770" s="121"/>
      <c r="V35770" s="122"/>
      <c r="W35770" s="123"/>
      <c r="AC35770" s="123"/>
    </row>
    <row r="35771" spans="5:29" s="2" customFormat="1">
      <c r="E35771" s="120"/>
      <c r="M35771" s="120"/>
      <c r="N35771" s="120"/>
      <c r="U35771" s="121"/>
      <c r="V35771" s="122"/>
      <c r="W35771" s="123"/>
      <c r="AC35771" s="123"/>
    </row>
    <row r="35772" spans="5:29" s="2" customFormat="1">
      <c r="E35772" s="120"/>
      <c r="M35772" s="120"/>
      <c r="N35772" s="120"/>
      <c r="U35772" s="121"/>
      <c r="V35772" s="122"/>
      <c r="W35772" s="123"/>
      <c r="AC35772" s="123"/>
    </row>
    <row r="35773" spans="5:29" s="2" customFormat="1">
      <c r="E35773" s="120"/>
      <c r="M35773" s="120"/>
      <c r="N35773" s="120"/>
      <c r="U35773" s="121"/>
      <c r="V35773" s="122"/>
      <c r="W35773" s="123"/>
      <c r="AC35773" s="123"/>
    </row>
    <row r="35774" spans="5:29" s="2" customFormat="1">
      <c r="E35774" s="120"/>
      <c r="M35774" s="120"/>
      <c r="N35774" s="120"/>
      <c r="U35774" s="121"/>
      <c r="V35774" s="122"/>
      <c r="W35774" s="123"/>
      <c r="AC35774" s="123"/>
    </row>
    <row r="35775" spans="5:29" s="2" customFormat="1">
      <c r="E35775" s="120"/>
      <c r="M35775" s="120"/>
      <c r="N35775" s="120"/>
      <c r="U35775" s="121"/>
      <c r="V35775" s="122"/>
      <c r="W35775" s="123"/>
      <c r="AC35775" s="123"/>
    </row>
    <row r="35776" spans="5:29" s="2" customFormat="1">
      <c r="E35776" s="120"/>
      <c r="M35776" s="120"/>
      <c r="N35776" s="120"/>
      <c r="U35776" s="121"/>
      <c r="V35776" s="122"/>
      <c r="W35776" s="123"/>
      <c r="AC35776" s="123"/>
    </row>
    <row r="35777" spans="5:29" s="2" customFormat="1">
      <c r="E35777" s="120"/>
      <c r="M35777" s="120"/>
      <c r="N35777" s="120"/>
      <c r="U35777" s="121"/>
      <c r="V35777" s="122"/>
      <c r="W35777" s="123"/>
      <c r="AC35777" s="123"/>
    </row>
    <row r="35778" spans="5:29" s="2" customFormat="1">
      <c r="E35778" s="120"/>
      <c r="M35778" s="120"/>
      <c r="N35778" s="120"/>
      <c r="U35778" s="121"/>
      <c r="V35778" s="122"/>
      <c r="W35778" s="123"/>
      <c r="AC35778" s="123"/>
    </row>
    <row r="35779" spans="5:29" s="2" customFormat="1">
      <c r="E35779" s="120"/>
      <c r="M35779" s="120"/>
      <c r="N35779" s="120"/>
      <c r="U35779" s="121"/>
      <c r="V35779" s="122"/>
      <c r="W35779" s="123"/>
      <c r="AC35779" s="123"/>
    </row>
    <row r="35780" spans="5:29" s="2" customFormat="1">
      <c r="E35780" s="120"/>
      <c r="M35780" s="120"/>
      <c r="N35780" s="120"/>
      <c r="U35780" s="121"/>
      <c r="V35780" s="122"/>
      <c r="W35780" s="123"/>
      <c r="AC35780" s="123"/>
    </row>
    <row r="35781" spans="5:29" s="2" customFormat="1">
      <c r="E35781" s="120"/>
      <c r="M35781" s="120"/>
      <c r="N35781" s="120"/>
      <c r="U35781" s="121"/>
      <c r="V35781" s="122"/>
      <c r="W35781" s="123"/>
      <c r="AC35781" s="123"/>
    </row>
    <row r="35782" spans="5:29" s="2" customFormat="1">
      <c r="E35782" s="120"/>
      <c r="M35782" s="120"/>
      <c r="N35782" s="120"/>
      <c r="U35782" s="121"/>
      <c r="V35782" s="122"/>
      <c r="W35782" s="123"/>
      <c r="AC35782" s="123"/>
    </row>
    <row r="35783" spans="5:29" s="2" customFormat="1">
      <c r="E35783" s="120"/>
      <c r="M35783" s="120"/>
      <c r="N35783" s="120"/>
      <c r="U35783" s="121"/>
      <c r="V35783" s="122"/>
      <c r="W35783" s="123"/>
      <c r="AC35783" s="123"/>
    </row>
    <row r="35784" spans="5:29" s="2" customFormat="1">
      <c r="E35784" s="120"/>
      <c r="M35784" s="120"/>
      <c r="N35784" s="120"/>
      <c r="U35784" s="121"/>
      <c r="V35784" s="122"/>
      <c r="W35784" s="123"/>
      <c r="AC35784" s="123"/>
    </row>
    <row r="35785" spans="5:29" s="2" customFormat="1">
      <c r="E35785" s="120"/>
      <c r="M35785" s="120"/>
      <c r="N35785" s="120"/>
      <c r="U35785" s="121"/>
      <c r="V35785" s="122"/>
      <c r="W35785" s="123"/>
      <c r="AC35785" s="123"/>
    </row>
    <row r="35786" spans="5:29" s="2" customFormat="1">
      <c r="E35786" s="120"/>
      <c r="M35786" s="120"/>
      <c r="N35786" s="120"/>
      <c r="U35786" s="121"/>
      <c r="V35786" s="122"/>
      <c r="W35786" s="123"/>
      <c r="AC35786" s="123"/>
    </row>
    <row r="35787" spans="5:29" s="2" customFormat="1">
      <c r="E35787" s="120"/>
      <c r="M35787" s="120"/>
      <c r="N35787" s="120"/>
      <c r="U35787" s="121"/>
      <c r="V35787" s="122"/>
      <c r="W35787" s="123"/>
      <c r="AC35787" s="123"/>
    </row>
    <row r="35788" spans="5:29" s="2" customFormat="1">
      <c r="E35788" s="120"/>
      <c r="M35788" s="120"/>
      <c r="N35788" s="120"/>
      <c r="U35788" s="121"/>
      <c r="V35788" s="122"/>
      <c r="W35788" s="123"/>
      <c r="AC35788" s="123"/>
    </row>
    <row r="35789" spans="5:29" s="2" customFormat="1">
      <c r="E35789" s="120"/>
      <c r="M35789" s="120"/>
      <c r="N35789" s="120"/>
      <c r="U35789" s="121"/>
      <c r="V35789" s="122"/>
      <c r="W35789" s="123"/>
      <c r="AC35789" s="123"/>
    </row>
    <row r="35790" spans="5:29" s="2" customFormat="1">
      <c r="E35790" s="120"/>
      <c r="M35790" s="120"/>
      <c r="N35790" s="120"/>
      <c r="U35790" s="121"/>
      <c r="V35790" s="122"/>
      <c r="W35790" s="123"/>
      <c r="AC35790" s="123"/>
    </row>
    <row r="35791" spans="5:29" s="2" customFormat="1">
      <c r="E35791" s="120"/>
      <c r="M35791" s="120"/>
      <c r="N35791" s="120"/>
      <c r="U35791" s="121"/>
      <c r="V35791" s="122"/>
      <c r="W35791" s="123"/>
      <c r="AC35791" s="123"/>
    </row>
    <row r="35792" spans="5:29" s="2" customFormat="1">
      <c r="E35792" s="120"/>
      <c r="M35792" s="120"/>
      <c r="N35792" s="120"/>
      <c r="U35792" s="121"/>
      <c r="V35792" s="122"/>
      <c r="W35792" s="123"/>
      <c r="AC35792" s="123"/>
    </row>
    <row r="35793" spans="5:29" s="2" customFormat="1">
      <c r="E35793" s="120"/>
      <c r="M35793" s="120"/>
      <c r="N35793" s="120"/>
      <c r="U35793" s="121"/>
      <c r="V35793" s="122"/>
      <c r="W35793" s="123"/>
      <c r="AC35793" s="123"/>
    </row>
    <row r="35794" spans="5:29" s="2" customFormat="1">
      <c r="E35794" s="120"/>
      <c r="M35794" s="120"/>
      <c r="N35794" s="120"/>
      <c r="U35794" s="121"/>
      <c r="V35794" s="122"/>
      <c r="W35794" s="123"/>
      <c r="AC35794" s="123"/>
    </row>
    <row r="35795" spans="5:29" s="2" customFormat="1">
      <c r="E35795" s="120"/>
      <c r="M35795" s="120"/>
      <c r="N35795" s="120"/>
      <c r="U35795" s="121"/>
      <c r="V35795" s="122"/>
      <c r="W35795" s="123"/>
      <c r="AC35795" s="123"/>
    </row>
    <row r="35796" spans="5:29" s="2" customFormat="1">
      <c r="E35796" s="120"/>
      <c r="M35796" s="120"/>
      <c r="N35796" s="120"/>
      <c r="U35796" s="121"/>
      <c r="V35796" s="122"/>
      <c r="W35796" s="123"/>
      <c r="AC35796" s="123"/>
    </row>
    <row r="35797" spans="5:29" s="2" customFormat="1">
      <c r="E35797" s="120"/>
      <c r="M35797" s="120"/>
      <c r="N35797" s="120"/>
      <c r="U35797" s="121"/>
      <c r="V35797" s="122"/>
      <c r="W35797" s="123"/>
      <c r="AC35797" s="123"/>
    </row>
    <row r="35798" spans="5:29" s="2" customFormat="1">
      <c r="E35798" s="120"/>
      <c r="M35798" s="120"/>
      <c r="N35798" s="120"/>
      <c r="U35798" s="121"/>
      <c r="V35798" s="122"/>
      <c r="W35798" s="123"/>
      <c r="AC35798" s="123"/>
    </row>
    <row r="35799" spans="5:29" s="2" customFormat="1">
      <c r="E35799" s="120"/>
      <c r="M35799" s="120"/>
      <c r="N35799" s="120"/>
      <c r="U35799" s="121"/>
      <c r="V35799" s="122"/>
      <c r="W35799" s="123"/>
      <c r="AC35799" s="123"/>
    </row>
    <row r="35800" spans="5:29" s="2" customFormat="1">
      <c r="E35800" s="120"/>
      <c r="M35800" s="120"/>
      <c r="N35800" s="120"/>
      <c r="U35800" s="121"/>
      <c r="V35800" s="122"/>
      <c r="W35800" s="123"/>
      <c r="AC35800" s="123"/>
    </row>
    <row r="35801" spans="5:29" s="2" customFormat="1">
      <c r="E35801" s="120"/>
      <c r="M35801" s="120"/>
      <c r="N35801" s="120"/>
      <c r="U35801" s="121"/>
      <c r="V35801" s="122"/>
      <c r="W35801" s="123"/>
      <c r="AC35801" s="123"/>
    </row>
    <row r="35802" spans="5:29" s="2" customFormat="1">
      <c r="E35802" s="120"/>
      <c r="M35802" s="120"/>
      <c r="N35802" s="120"/>
      <c r="U35802" s="121"/>
      <c r="V35802" s="122"/>
      <c r="W35802" s="123"/>
      <c r="AC35802" s="123"/>
    </row>
    <row r="35803" spans="5:29" s="2" customFormat="1">
      <c r="E35803" s="120"/>
      <c r="M35803" s="120"/>
      <c r="N35803" s="120"/>
      <c r="U35803" s="121"/>
      <c r="V35803" s="122"/>
      <c r="W35803" s="123"/>
      <c r="AC35803" s="123"/>
    </row>
    <row r="35804" spans="5:29" s="2" customFormat="1">
      <c r="E35804" s="120"/>
      <c r="M35804" s="120"/>
      <c r="N35804" s="120"/>
      <c r="U35804" s="121"/>
      <c r="V35804" s="122"/>
      <c r="W35804" s="123"/>
      <c r="AC35804" s="123"/>
    </row>
    <row r="35805" spans="5:29" s="2" customFormat="1">
      <c r="E35805" s="120"/>
      <c r="M35805" s="120"/>
      <c r="N35805" s="120"/>
      <c r="U35805" s="121"/>
      <c r="V35805" s="122"/>
      <c r="W35805" s="123"/>
      <c r="AC35805" s="123"/>
    </row>
    <row r="35806" spans="5:29" s="2" customFormat="1">
      <c r="E35806" s="120"/>
      <c r="M35806" s="120"/>
      <c r="N35806" s="120"/>
      <c r="U35806" s="121"/>
      <c r="V35806" s="122"/>
      <c r="W35806" s="123"/>
      <c r="AC35806" s="123"/>
    </row>
    <row r="35807" spans="5:29" s="2" customFormat="1">
      <c r="E35807" s="120"/>
      <c r="M35807" s="120"/>
      <c r="N35807" s="120"/>
      <c r="U35807" s="121"/>
      <c r="V35807" s="122"/>
      <c r="W35807" s="123"/>
      <c r="AC35807" s="123"/>
    </row>
    <row r="35808" spans="5:29" s="2" customFormat="1">
      <c r="E35808" s="120"/>
      <c r="M35808" s="120"/>
      <c r="N35808" s="120"/>
      <c r="U35808" s="121"/>
      <c r="V35808" s="122"/>
      <c r="W35808" s="123"/>
      <c r="AC35808" s="123"/>
    </row>
    <row r="35809" spans="5:29" s="2" customFormat="1">
      <c r="E35809" s="120"/>
      <c r="M35809" s="120"/>
      <c r="N35809" s="120"/>
      <c r="U35809" s="121"/>
      <c r="V35809" s="122"/>
      <c r="W35809" s="123"/>
      <c r="AC35809" s="123"/>
    </row>
    <row r="35810" spans="5:29" s="2" customFormat="1">
      <c r="E35810" s="120"/>
      <c r="M35810" s="120"/>
      <c r="N35810" s="120"/>
      <c r="U35810" s="121"/>
      <c r="V35810" s="122"/>
      <c r="W35810" s="123"/>
      <c r="AC35810" s="123"/>
    </row>
    <row r="35811" spans="5:29" s="2" customFormat="1">
      <c r="E35811" s="120"/>
      <c r="M35811" s="120"/>
      <c r="N35811" s="120"/>
      <c r="U35811" s="121"/>
      <c r="V35811" s="122"/>
      <c r="W35811" s="123"/>
      <c r="AC35811" s="123"/>
    </row>
    <row r="35812" spans="5:29" s="2" customFormat="1">
      <c r="E35812" s="120"/>
      <c r="M35812" s="120"/>
      <c r="N35812" s="120"/>
      <c r="U35812" s="121"/>
      <c r="V35812" s="122"/>
      <c r="W35812" s="123"/>
      <c r="AC35812" s="123"/>
    </row>
    <row r="35813" spans="5:29" s="2" customFormat="1">
      <c r="E35813" s="120"/>
      <c r="M35813" s="120"/>
      <c r="N35813" s="120"/>
      <c r="U35813" s="121"/>
      <c r="V35813" s="122"/>
      <c r="W35813" s="123"/>
      <c r="AC35813" s="123"/>
    </row>
    <row r="35814" spans="5:29" s="2" customFormat="1">
      <c r="E35814" s="120"/>
      <c r="M35814" s="120"/>
      <c r="N35814" s="120"/>
      <c r="U35814" s="121"/>
      <c r="V35814" s="122"/>
      <c r="W35814" s="123"/>
      <c r="AC35814" s="123"/>
    </row>
    <row r="35815" spans="5:29" s="2" customFormat="1">
      <c r="E35815" s="120"/>
      <c r="M35815" s="120"/>
      <c r="N35815" s="120"/>
      <c r="U35815" s="121"/>
      <c r="V35815" s="122"/>
      <c r="W35815" s="123"/>
      <c r="AC35815" s="123"/>
    </row>
    <row r="35816" spans="5:29" s="2" customFormat="1">
      <c r="E35816" s="120"/>
      <c r="M35816" s="120"/>
      <c r="N35816" s="120"/>
      <c r="U35816" s="121"/>
      <c r="V35816" s="122"/>
      <c r="W35816" s="123"/>
      <c r="AC35816" s="123"/>
    </row>
    <row r="35817" spans="5:29" s="2" customFormat="1">
      <c r="E35817" s="120"/>
      <c r="M35817" s="120"/>
      <c r="N35817" s="120"/>
      <c r="U35817" s="121"/>
      <c r="V35817" s="122"/>
      <c r="W35817" s="123"/>
      <c r="AC35817" s="123"/>
    </row>
    <row r="35818" spans="5:29" s="2" customFormat="1">
      <c r="E35818" s="120"/>
      <c r="M35818" s="120"/>
      <c r="N35818" s="120"/>
      <c r="U35818" s="121"/>
      <c r="V35818" s="122"/>
      <c r="W35818" s="123"/>
      <c r="AC35818" s="123"/>
    </row>
    <row r="35819" spans="5:29" s="2" customFormat="1">
      <c r="E35819" s="120"/>
      <c r="M35819" s="120"/>
      <c r="N35819" s="120"/>
      <c r="U35819" s="121"/>
      <c r="V35819" s="122"/>
      <c r="W35819" s="123"/>
      <c r="AC35819" s="123"/>
    </row>
    <row r="35820" spans="5:29" s="2" customFormat="1">
      <c r="E35820" s="120"/>
      <c r="M35820" s="120"/>
      <c r="N35820" s="120"/>
      <c r="U35820" s="121"/>
      <c r="V35820" s="122"/>
      <c r="W35820" s="123"/>
      <c r="AC35820" s="123"/>
    </row>
    <row r="35821" spans="5:29" s="2" customFormat="1">
      <c r="E35821" s="120"/>
      <c r="M35821" s="120"/>
      <c r="N35821" s="120"/>
      <c r="U35821" s="121"/>
      <c r="V35821" s="122"/>
      <c r="W35821" s="123"/>
      <c r="AC35821" s="123"/>
    </row>
    <row r="35822" spans="5:29" s="2" customFormat="1">
      <c r="E35822" s="120"/>
      <c r="M35822" s="120"/>
      <c r="N35822" s="120"/>
      <c r="U35822" s="121"/>
      <c r="V35822" s="122"/>
      <c r="W35822" s="123"/>
      <c r="AC35822" s="123"/>
    </row>
    <row r="35823" spans="5:29" s="2" customFormat="1">
      <c r="E35823" s="120"/>
      <c r="M35823" s="120"/>
      <c r="N35823" s="120"/>
      <c r="U35823" s="121"/>
      <c r="V35823" s="122"/>
      <c r="W35823" s="123"/>
      <c r="AC35823" s="123"/>
    </row>
    <row r="35824" spans="5:29" s="2" customFormat="1">
      <c r="E35824" s="120"/>
      <c r="M35824" s="120"/>
      <c r="N35824" s="120"/>
      <c r="U35824" s="121"/>
      <c r="V35824" s="122"/>
      <c r="W35824" s="123"/>
      <c r="AC35824" s="123"/>
    </row>
    <row r="35825" spans="5:29" s="2" customFormat="1">
      <c r="E35825" s="120"/>
      <c r="M35825" s="120"/>
      <c r="N35825" s="120"/>
      <c r="U35825" s="121"/>
      <c r="V35825" s="122"/>
      <c r="W35825" s="123"/>
      <c r="AC35825" s="123"/>
    </row>
    <row r="35826" spans="5:29" s="2" customFormat="1">
      <c r="E35826" s="120"/>
      <c r="M35826" s="120"/>
      <c r="N35826" s="120"/>
      <c r="U35826" s="121"/>
      <c r="V35826" s="122"/>
      <c r="W35826" s="123"/>
      <c r="AC35826" s="123"/>
    </row>
    <row r="35827" spans="5:29" s="2" customFormat="1">
      <c r="E35827" s="120"/>
      <c r="M35827" s="120"/>
      <c r="N35827" s="120"/>
      <c r="U35827" s="121"/>
      <c r="V35827" s="122"/>
      <c r="W35827" s="123"/>
      <c r="AC35827" s="123"/>
    </row>
    <row r="35828" spans="5:29" s="2" customFormat="1">
      <c r="E35828" s="120"/>
      <c r="M35828" s="120"/>
      <c r="N35828" s="120"/>
      <c r="U35828" s="121"/>
      <c r="V35828" s="122"/>
      <c r="W35828" s="123"/>
      <c r="AC35828" s="123"/>
    </row>
    <row r="35829" spans="5:29" s="2" customFormat="1">
      <c r="E35829" s="120"/>
      <c r="M35829" s="120"/>
      <c r="N35829" s="120"/>
      <c r="U35829" s="121"/>
      <c r="V35829" s="122"/>
      <c r="W35829" s="123"/>
      <c r="AC35829" s="123"/>
    </row>
    <row r="35830" spans="5:29" s="2" customFormat="1">
      <c r="E35830" s="120"/>
      <c r="M35830" s="120"/>
      <c r="N35830" s="120"/>
      <c r="U35830" s="121"/>
      <c r="V35830" s="122"/>
      <c r="W35830" s="123"/>
      <c r="AC35830" s="123"/>
    </row>
    <row r="35831" spans="5:29" s="2" customFormat="1">
      <c r="E35831" s="120"/>
      <c r="M35831" s="120"/>
      <c r="N35831" s="120"/>
      <c r="U35831" s="121"/>
      <c r="V35831" s="122"/>
      <c r="W35831" s="123"/>
      <c r="AC35831" s="123"/>
    </row>
    <row r="35832" spans="5:29" s="2" customFormat="1">
      <c r="E35832" s="120"/>
      <c r="M35832" s="120"/>
      <c r="N35832" s="120"/>
      <c r="U35832" s="121"/>
      <c r="V35832" s="122"/>
      <c r="W35832" s="123"/>
      <c r="AC35832" s="123"/>
    </row>
    <row r="35833" spans="5:29" s="2" customFormat="1">
      <c r="E35833" s="120"/>
      <c r="M35833" s="120"/>
      <c r="N35833" s="120"/>
      <c r="U35833" s="121"/>
      <c r="V35833" s="122"/>
      <c r="W35833" s="123"/>
      <c r="AC35833" s="123"/>
    </row>
    <row r="35834" spans="5:29" s="2" customFormat="1">
      <c r="E35834" s="120"/>
      <c r="M35834" s="120"/>
      <c r="N35834" s="120"/>
      <c r="U35834" s="121"/>
      <c r="V35834" s="122"/>
      <c r="W35834" s="123"/>
      <c r="AC35834" s="123"/>
    </row>
    <row r="35835" spans="5:29" s="2" customFormat="1">
      <c r="E35835" s="120"/>
      <c r="M35835" s="120"/>
      <c r="N35835" s="120"/>
      <c r="U35835" s="121"/>
      <c r="V35835" s="122"/>
      <c r="W35835" s="123"/>
      <c r="AC35835" s="123"/>
    </row>
    <row r="35836" spans="5:29" s="2" customFormat="1">
      <c r="E35836" s="120"/>
      <c r="M35836" s="120"/>
      <c r="N35836" s="120"/>
      <c r="U35836" s="121"/>
      <c r="V35836" s="122"/>
      <c r="W35836" s="123"/>
      <c r="AC35836" s="123"/>
    </row>
    <row r="35837" spans="5:29" s="2" customFormat="1">
      <c r="E35837" s="120"/>
      <c r="M35837" s="120"/>
      <c r="N35837" s="120"/>
      <c r="U35837" s="121"/>
      <c r="V35837" s="122"/>
      <c r="W35837" s="123"/>
      <c r="AC35837" s="123"/>
    </row>
    <row r="35838" spans="5:29" s="2" customFormat="1">
      <c r="E35838" s="120"/>
      <c r="M35838" s="120"/>
      <c r="N35838" s="120"/>
      <c r="U35838" s="121"/>
      <c r="V35838" s="122"/>
      <c r="W35838" s="123"/>
      <c r="AC35838" s="123"/>
    </row>
    <row r="35839" spans="5:29" s="2" customFormat="1">
      <c r="E35839" s="120"/>
      <c r="M35839" s="120"/>
      <c r="N35839" s="120"/>
      <c r="U35839" s="121"/>
      <c r="V35839" s="122"/>
      <c r="W35839" s="123"/>
      <c r="AC35839" s="123"/>
    </row>
    <row r="35840" spans="5:29" s="2" customFormat="1">
      <c r="E35840" s="120"/>
      <c r="M35840" s="120"/>
      <c r="N35840" s="120"/>
      <c r="U35840" s="121"/>
      <c r="V35840" s="122"/>
      <c r="W35840" s="123"/>
      <c r="AC35840" s="123"/>
    </row>
    <row r="35841" spans="5:29" s="2" customFormat="1">
      <c r="E35841" s="120"/>
      <c r="M35841" s="120"/>
      <c r="N35841" s="120"/>
      <c r="U35841" s="121"/>
      <c r="V35841" s="122"/>
      <c r="W35841" s="123"/>
      <c r="AC35841" s="123"/>
    </row>
    <row r="35842" spans="5:29" s="2" customFormat="1">
      <c r="E35842" s="120"/>
      <c r="M35842" s="120"/>
      <c r="N35842" s="120"/>
      <c r="U35842" s="121"/>
      <c r="V35842" s="122"/>
      <c r="W35842" s="123"/>
      <c r="AC35842" s="123"/>
    </row>
    <row r="35843" spans="5:29" s="2" customFormat="1">
      <c r="E35843" s="120"/>
      <c r="M35843" s="120"/>
      <c r="N35843" s="120"/>
      <c r="U35843" s="121"/>
      <c r="V35843" s="122"/>
      <c r="W35843" s="123"/>
      <c r="AC35843" s="123"/>
    </row>
    <row r="35844" spans="5:29" s="2" customFormat="1">
      <c r="E35844" s="120"/>
      <c r="M35844" s="120"/>
      <c r="N35844" s="120"/>
      <c r="U35844" s="121"/>
      <c r="V35844" s="122"/>
      <c r="W35844" s="123"/>
      <c r="AC35844" s="123"/>
    </row>
    <row r="35845" spans="5:29" s="2" customFormat="1">
      <c r="E35845" s="120"/>
      <c r="M35845" s="120"/>
      <c r="N35845" s="120"/>
      <c r="U35845" s="121"/>
      <c r="V35845" s="122"/>
      <c r="W35845" s="123"/>
      <c r="AC35845" s="123"/>
    </row>
    <row r="35846" spans="5:29" s="2" customFormat="1">
      <c r="E35846" s="120"/>
      <c r="M35846" s="120"/>
      <c r="N35846" s="120"/>
      <c r="U35846" s="121"/>
      <c r="V35846" s="122"/>
      <c r="W35846" s="123"/>
      <c r="AC35846" s="123"/>
    </row>
    <row r="35847" spans="5:29" s="2" customFormat="1">
      <c r="E35847" s="120"/>
      <c r="M35847" s="120"/>
      <c r="N35847" s="120"/>
      <c r="U35847" s="121"/>
      <c r="V35847" s="122"/>
      <c r="W35847" s="123"/>
      <c r="AC35847" s="123"/>
    </row>
    <row r="35848" spans="5:29" s="2" customFormat="1">
      <c r="E35848" s="120"/>
      <c r="M35848" s="120"/>
      <c r="N35848" s="120"/>
      <c r="U35848" s="121"/>
      <c r="V35848" s="122"/>
      <c r="W35848" s="123"/>
      <c r="AC35848" s="123"/>
    </row>
    <row r="35849" spans="5:29" s="2" customFormat="1">
      <c r="E35849" s="120"/>
      <c r="M35849" s="120"/>
      <c r="N35849" s="120"/>
      <c r="U35849" s="121"/>
      <c r="V35849" s="122"/>
      <c r="W35849" s="123"/>
      <c r="AC35849" s="123"/>
    </row>
    <row r="35850" spans="5:29" s="2" customFormat="1">
      <c r="E35850" s="120"/>
      <c r="M35850" s="120"/>
      <c r="N35850" s="120"/>
      <c r="U35850" s="121"/>
      <c r="V35850" s="122"/>
      <c r="W35850" s="123"/>
      <c r="AC35850" s="123"/>
    </row>
    <row r="35851" spans="5:29" s="2" customFormat="1">
      <c r="E35851" s="120"/>
      <c r="M35851" s="120"/>
      <c r="N35851" s="120"/>
      <c r="U35851" s="121"/>
      <c r="V35851" s="122"/>
      <c r="W35851" s="123"/>
      <c r="AC35851" s="123"/>
    </row>
    <row r="35852" spans="5:29" s="2" customFormat="1">
      <c r="E35852" s="120"/>
      <c r="M35852" s="120"/>
      <c r="N35852" s="120"/>
      <c r="U35852" s="121"/>
      <c r="V35852" s="122"/>
      <c r="W35852" s="123"/>
      <c r="AC35852" s="123"/>
    </row>
    <row r="35853" spans="5:29" s="2" customFormat="1">
      <c r="E35853" s="120"/>
      <c r="M35853" s="120"/>
      <c r="N35853" s="120"/>
      <c r="U35853" s="121"/>
      <c r="V35853" s="122"/>
      <c r="W35853" s="123"/>
      <c r="AC35853" s="123"/>
    </row>
    <row r="35854" spans="5:29" s="2" customFormat="1">
      <c r="E35854" s="120"/>
      <c r="M35854" s="120"/>
      <c r="N35854" s="120"/>
      <c r="U35854" s="121"/>
      <c r="V35854" s="122"/>
      <c r="W35854" s="123"/>
      <c r="AC35854" s="123"/>
    </row>
    <row r="35855" spans="5:29" s="2" customFormat="1">
      <c r="E35855" s="120"/>
      <c r="M35855" s="120"/>
      <c r="N35855" s="120"/>
      <c r="U35855" s="121"/>
      <c r="V35855" s="122"/>
      <c r="W35855" s="123"/>
      <c r="AC35855" s="123"/>
    </row>
    <row r="35856" spans="5:29" s="2" customFormat="1">
      <c r="E35856" s="120"/>
      <c r="M35856" s="120"/>
      <c r="N35856" s="120"/>
      <c r="U35856" s="121"/>
      <c r="V35856" s="122"/>
      <c r="W35856" s="123"/>
      <c r="AC35856" s="123"/>
    </row>
    <row r="35857" spans="5:29" s="2" customFormat="1">
      <c r="E35857" s="120"/>
      <c r="M35857" s="120"/>
      <c r="N35857" s="120"/>
      <c r="U35857" s="121"/>
      <c r="V35857" s="122"/>
      <c r="W35857" s="123"/>
      <c r="AC35857" s="123"/>
    </row>
    <row r="35858" spans="5:29" s="2" customFormat="1">
      <c r="E35858" s="120"/>
      <c r="M35858" s="120"/>
      <c r="N35858" s="120"/>
      <c r="U35858" s="121"/>
      <c r="V35858" s="122"/>
      <c r="W35858" s="123"/>
      <c r="AC35858" s="123"/>
    </row>
    <row r="35859" spans="5:29" s="2" customFormat="1">
      <c r="E35859" s="120"/>
      <c r="M35859" s="120"/>
      <c r="N35859" s="120"/>
      <c r="U35859" s="121"/>
      <c r="V35859" s="122"/>
      <c r="W35859" s="123"/>
      <c r="AC35859" s="123"/>
    </row>
    <row r="35860" spans="5:29" s="2" customFormat="1">
      <c r="E35860" s="120"/>
      <c r="M35860" s="120"/>
      <c r="N35860" s="120"/>
      <c r="U35860" s="121"/>
      <c r="V35860" s="122"/>
      <c r="W35860" s="123"/>
      <c r="AC35860" s="123"/>
    </row>
    <row r="35861" spans="5:29" s="2" customFormat="1">
      <c r="E35861" s="120"/>
      <c r="M35861" s="120"/>
      <c r="N35861" s="120"/>
      <c r="U35861" s="121"/>
      <c r="V35861" s="122"/>
      <c r="W35861" s="123"/>
      <c r="AC35861" s="123"/>
    </row>
    <row r="35862" spans="5:29" s="2" customFormat="1">
      <c r="E35862" s="120"/>
      <c r="M35862" s="120"/>
      <c r="N35862" s="120"/>
      <c r="U35862" s="121"/>
      <c r="V35862" s="122"/>
      <c r="W35862" s="123"/>
      <c r="AC35862" s="123"/>
    </row>
    <row r="35863" spans="5:29" s="2" customFormat="1">
      <c r="E35863" s="120"/>
      <c r="M35863" s="120"/>
      <c r="N35863" s="120"/>
      <c r="U35863" s="121"/>
      <c r="V35863" s="122"/>
      <c r="W35863" s="123"/>
      <c r="AC35863" s="123"/>
    </row>
    <row r="35864" spans="5:29" s="2" customFormat="1">
      <c r="E35864" s="120"/>
      <c r="M35864" s="120"/>
      <c r="N35864" s="120"/>
      <c r="U35864" s="121"/>
      <c r="V35864" s="122"/>
      <c r="W35864" s="123"/>
      <c r="AC35864" s="123"/>
    </row>
    <row r="35865" spans="5:29" s="2" customFormat="1">
      <c r="E35865" s="120"/>
      <c r="M35865" s="120"/>
      <c r="N35865" s="120"/>
      <c r="U35865" s="121"/>
      <c r="V35865" s="122"/>
      <c r="W35865" s="123"/>
      <c r="AC35865" s="123"/>
    </row>
    <row r="35866" spans="5:29" s="2" customFormat="1">
      <c r="E35866" s="120"/>
      <c r="M35866" s="120"/>
      <c r="N35866" s="120"/>
      <c r="U35866" s="121"/>
      <c r="V35866" s="122"/>
      <c r="W35866" s="123"/>
      <c r="AC35866" s="123"/>
    </row>
    <row r="35867" spans="5:29" s="2" customFormat="1">
      <c r="E35867" s="120"/>
      <c r="M35867" s="120"/>
      <c r="N35867" s="120"/>
      <c r="U35867" s="121"/>
      <c r="V35867" s="122"/>
      <c r="W35867" s="123"/>
      <c r="AC35867" s="123"/>
    </row>
    <row r="35868" spans="5:29" s="2" customFormat="1">
      <c r="E35868" s="120"/>
      <c r="M35868" s="120"/>
      <c r="N35868" s="120"/>
      <c r="U35868" s="121"/>
      <c r="V35868" s="122"/>
      <c r="W35868" s="123"/>
      <c r="AC35868" s="123"/>
    </row>
    <row r="35869" spans="5:29" s="2" customFormat="1">
      <c r="E35869" s="120"/>
      <c r="M35869" s="120"/>
      <c r="N35869" s="120"/>
      <c r="U35869" s="121"/>
      <c r="V35869" s="122"/>
      <c r="W35869" s="123"/>
      <c r="AC35869" s="123"/>
    </row>
    <row r="35870" spans="5:29" s="2" customFormat="1">
      <c r="E35870" s="120"/>
      <c r="M35870" s="120"/>
      <c r="N35870" s="120"/>
      <c r="U35870" s="121"/>
      <c r="V35870" s="122"/>
      <c r="W35870" s="123"/>
      <c r="AC35870" s="123"/>
    </row>
    <row r="35871" spans="5:29" s="2" customFormat="1">
      <c r="E35871" s="120"/>
      <c r="M35871" s="120"/>
      <c r="N35871" s="120"/>
      <c r="U35871" s="121"/>
      <c r="V35871" s="122"/>
      <c r="W35871" s="123"/>
      <c r="AC35871" s="123"/>
    </row>
    <row r="35872" spans="5:29" s="2" customFormat="1">
      <c r="E35872" s="120"/>
      <c r="M35872" s="120"/>
      <c r="N35872" s="120"/>
      <c r="U35872" s="121"/>
      <c r="V35872" s="122"/>
      <c r="W35872" s="123"/>
      <c r="AC35872" s="123"/>
    </row>
    <row r="35873" spans="5:29" s="2" customFormat="1">
      <c r="E35873" s="120"/>
      <c r="M35873" s="120"/>
      <c r="N35873" s="120"/>
      <c r="U35873" s="121"/>
      <c r="V35873" s="122"/>
      <c r="W35873" s="123"/>
      <c r="AC35873" s="123"/>
    </row>
    <row r="35874" spans="5:29" s="2" customFormat="1">
      <c r="E35874" s="120"/>
      <c r="M35874" s="120"/>
      <c r="N35874" s="120"/>
      <c r="U35874" s="121"/>
      <c r="V35874" s="122"/>
      <c r="W35874" s="123"/>
      <c r="AC35874" s="123"/>
    </row>
    <row r="35875" spans="5:29" s="2" customFormat="1">
      <c r="E35875" s="120"/>
      <c r="M35875" s="120"/>
      <c r="N35875" s="120"/>
      <c r="U35875" s="121"/>
      <c r="V35875" s="122"/>
      <c r="W35875" s="123"/>
      <c r="AC35875" s="123"/>
    </row>
    <row r="35876" spans="5:29" s="2" customFormat="1">
      <c r="E35876" s="120"/>
      <c r="M35876" s="120"/>
      <c r="N35876" s="120"/>
      <c r="U35876" s="121"/>
      <c r="V35876" s="122"/>
      <c r="W35876" s="123"/>
      <c r="AC35876" s="123"/>
    </row>
    <row r="35877" spans="5:29" s="2" customFormat="1">
      <c r="E35877" s="120"/>
      <c r="M35877" s="120"/>
      <c r="N35877" s="120"/>
      <c r="U35877" s="121"/>
      <c r="V35877" s="122"/>
      <c r="W35877" s="123"/>
      <c r="AC35877" s="123"/>
    </row>
    <row r="35878" spans="5:29" s="2" customFormat="1">
      <c r="E35878" s="120"/>
      <c r="M35878" s="120"/>
      <c r="N35878" s="120"/>
      <c r="U35878" s="121"/>
      <c r="V35878" s="122"/>
      <c r="W35878" s="123"/>
      <c r="AC35878" s="123"/>
    </row>
    <row r="35879" spans="5:29" s="2" customFormat="1">
      <c r="E35879" s="120"/>
      <c r="M35879" s="120"/>
      <c r="N35879" s="120"/>
      <c r="U35879" s="121"/>
      <c r="V35879" s="122"/>
      <c r="W35879" s="123"/>
      <c r="AC35879" s="123"/>
    </row>
    <row r="35880" spans="5:29" s="2" customFormat="1">
      <c r="E35880" s="120"/>
      <c r="M35880" s="120"/>
      <c r="N35880" s="120"/>
      <c r="U35880" s="121"/>
      <c r="V35880" s="122"/>
      <c r="W35880" s="123"/>
      <c r="AC35880" s="123"/>
    </row>
    <row r="35881" spans="5:29" s="2" customFormat="1">
      <c r="E35881" s="120"/>
      <c r="M35881" s="120"/>
      <c r="N35881" s="120"/>
      <c r="U35881" s="121"/>
      <c r="V35881" s="122"/>
      <c r="W35881" s="123"/>
      <c r="AC35881" s="123"/>
    </row>
    <row r="35882" spans="5:29" s="2" customFormat="1">
      <c r="E35882" s="120"/>
      <c r="M35882" s="120"/>
      <c r="N35882" s="120"/>
      <c r="U35882" s="121"/>
      <c r="V35882" s="122"/>
      <c r="W35882" s="123"/>
      <c r="AC35882" s="123"/>
    </row>
    <row r="35883" spans="5:29" s="2" customFormat="1">
      <c r="E35883" s="120"/>
      <c r="M35883" s="120"/>
      <c r="N35883" s="120"/>
      <c r="U35883" s="121"/>
      <c r="V35883" s="122"/>
      <c r="W35883" s="123"/>
      <c r="AC35883" s="123"/>
    </row>
    <row r="35884" spans="5:29" s="2" customFormat="1">
      <c r="E35884" s="120"/>
      <c r="M35884" s="120"/>
      <c r="N35884" s="120"/>
      <c r="U35884" s="121"/>
      <c r="V35884" s="122"/>
      <c r="W35884" s="123"/>
      <c r="AC35884" s="123"/>
    </row>
    <row r="35885" spans="5:29" s="2" customFormat="1">
      <c r="E35885" s="120"/>
      <c r="M35885" s="120"/>
      <c r="N35885" s="120"/>
      <c r="U35885" s="121"/>
      <c r="V35885" s="122"/>
      <c r="W35885" s="123"/>
      <c r="AC35885" s="123"/>
    </row>
    <row r="35886" spans="5:29" s="2" customFormat="1">
      <c r="E35886" s="120"/>
      <c r="M35886" s="120"/>
      <c r="N35886" s="120"/>
      <c r="U35886" s="121"/>
      <c r="V35886" s="122"/>
      <c r="W35886" s="123"/>
      <c r="AC35886" s="123"/>
    </row>
    <row r="35887" spans="5:29" s="2" customFormat="1">
      <c r="E35887" s="120"/>
      <c r="M35887" s="120"/>
      <c r="N35887" s="120"/>
      <c r="U35887" s="121"/>
      <c r="V35887" s="122"/>
      <c r="W35887" s="123"/>
      <c r="AC35887" s="123"/>
    </row>
    <row r="35888" spans="5:29" s="2" customFormat="1">
      <c r="E35888" s="120"/>
      <c r="M35888" s="120"/>
      <c r="N35888" s="120"/>
      <c r="U35888" s="121"/>
      <c r="V35888" s="122"/>
      <c r="W35888" s="123"/>
      <c r="AC35888" s="123"/>
    </row>
    <row r="35889" spans="5:29" s="2" customFormat="1">
      <c r="E35889" s="120"/>
      <c r="M35889" s="120"/>
      <c r="N35889" s="120"/>
      <c r="U35889" s="121"/>
      <c r="V35889" s="122"/>
      <c r="W35889" s="123"/>
      <c r="AC35889" s="123"/>
    </row>
    <row r="35890" spans="5:29" s="2" customFormat="1">
      <c r="E35890" s="120"/>
      <c r="M35890" s="120"/>
      <c r="N35890" s="120"/>
      <c r="U35890" s="121"/>
      <c r="V35890" s="122"/>
      <c r="W35890" s="123"/>
      <c r="AC35890" s="123"/>
    </row>
    <row r="35891" spans="5:29" s="2" customFormat="1">
      <c r="E35891" s="120"/>
      <c r="M35891" s="120"/>
      <c r="N35891" s="120"/>
      <c r="U35891" s="121"/>
      <c r="V35891" s="122"/>
      <c r="W35891" s="123"/>
      <c r="AC35891" s="123"/>
    </row>
    <row r="35892" spans="5:29" s="2" customFormat="1">
      <c r="E35892" s="120"/>
      <c r="M35892" s="120"/>
      <c r="N35892" s="120"/>
      <c r="U35892" s="121"/>
      <c r="V35892" s="122"/>
      <c r="W35892" s="123"/>
      <c r="AC35892" s="123"/>
    </row>
    <row r="35893" spans="5:29" s="2" customFormat="1">
      <c r="E35893" s="120"/>
      <c r="M35893" s="120"/>
      <c r="N35893" s="120"/>
      <c r="U35893" s="121"/>
      <c r="V35893" s="122"/>
      <c r="W35893" s="123"/>
      <c r="AC35893" s="123"/>
    </row>
    <row r="35894" spans="5:29" s="2" customFormat="1">
      <c r="E35894" s="120"/>
      <c r="M35894" s="120"/>
      <c r="N35894" s="120"/>
      <c r="U35894" s="121"/>
      <c r="V35894" s="122"/>
      <c r="W35894" s="123"/>
      <c r="AC35894" s="123"/>
    </row>
    <row r="35895" spans="5:29" s="2" customFormat="1">
      <c r="E35895" s="120"/>
      <c r="M35895" s="120"/>
      <c r="N35895" s="120"/>
      <c r="U35895" s="121"/>
      <c r="V35895" s="122"/>
      <c r="W35895" s="123"/>
      <c r="AC35895" s="123"/>
    </row>
    <row r="35896" spans="5:29" s="2" customFormat="1">
      <c r="E35896" s="120"/>
      <c r="M35896" s="120"/>
      <c r="N35896" s="120"/>
      <c r="U35896" s="121"/>
      <c r="V35896" s="122"/>
      <c r="W35896" s="123"/>
      <c r="AC35896" s="123"/>
    </row>
    <row r="35897" spans="5:29" s="2" customFormat="1">
      <c r="E35897" s="120"/>
      <c r="M35897" s="120"/>
      <c r="N35897" s="120"/>
      <c r="U35897" s="121"/>
      <c r="V35897" s="122"/>
      <c r="W35897" s="123"/>
      <c r="AC35897" s="123"/>
    </row>
    <row r="35898" spans="5:29" s="2" customFormat="1">
      <c r="E35898" s="120"/>
      <c r="M35898" s="120"/>
      <c r="N35898" s="120"/>
      <c r="U35898" s="121"/>
      <c r="V35898" s="122"/>
      <c r="W35898" s="123"/>
      <c r="AC35898" s="123"/>
    </row>
    <row r="35899" spans="5:29" s="2" customFormat="1">
      <c r="E35899" s="120"/>
      <c r="M35899" s="120"/>
      <c r="N35899" s="120"/>
      <c r="U35899" s="121"/>
      <c r="V35899" s="122"/>
      <c r="W35899" s="123"/>
      <c r="AC35899" s="123"/>
    </row>
    <row r="35900" spans="5:29" s="2" customFormat="1">
      <c r="E35900" s="120"/>
      <c r="M35900" s="120"/>
      <c r="N35900" s="120"/>
      <c r="U35900" s="121"/>
      <c r="V35900" s="122"/>
      <c r="W35900" s="123"/>
      <c r="AC35900" s="123"/>
    </row>
    <row r="35901" spans="5:29" s="2" customFormat="1">
      <c r="E35901" s="120"/>
      <c r="M35901" s="120"/>
      <c r="N35901" s="120"/>
      <c r="U35901" s="121"/>
      <c r="V35901" s="122"/>
      <c r="W35901" s="123"/>
      <c r="AC35901" s="123"/>
    </row>
    <row r="35902" spans="5:29" s="2" customFormat="1">
      <c r="E35902" s="120"/>
      <c r="M35902" s="120"/>
      <c r="N35902" s="120"/>
      <c r="U35902" s="121"/>
      <c r="V35902" s="122"/>
      <c r="W35902" s="123"/>
      <c r="AC35902" s="123"/>
    </row>
    <row r="35903" spans="5:29" s="2" customFormat="1">
      <c r="E35903" s="120"/>
      <c r="M35903" s="120"/>
      <c r="N35903" s="120"/>
      <c r="U35903" s="121"/>
      <c r="V35903" s="122"/>
      <c r="W35903" s="123"/>
      <c r="AC35903" s="123"/>
    </row>
    <row r="35904" spans="5:29" s="2" customFormat="1">
      <c r="E35904" s="120"/>
      <c r="M35904" s="120"/>
      <c r="N35904" s="120"/>
      <c r="U35904" s="121"/>
      <c r="V35904" s="122"/>
      <c r="W35904" s="123"/>
      <c r="AC35904" s="123"/>
    </row>
    <row r="35905" spans="5:29" s="2" customFormat="1">
      <c r="E35905" s="120"/>
      <c r="M35905" s="120"/>
      <c r="N35905" s="120"/>
      <c r="U35905" s="121"/>
      <c r="V35905" s="122"/>
      <c r="W35905" s="123"/>
      <c r="AC35905" s="123"/>
    </row>
    <row r="35906" spans="5:29" s="2" customFormat="1">
      <c r="E35906" s="120"/>
      <c r="M35906" s="120"/>
      <c r="N35906" s="120"/>
      <c r="U35906" s="121"/>
      <c r="V35906" s="122"/>
      <c r="W35906" s="123"/>
      <c r="AC35906" s="123"/>
    </row>
    <row r="35907" spans="5:29" s="2" customFormat="1">
      <c r="E35907" s="120"/>
      <c r="M35907" s="120"/>
      <c r="N35907" s="120"/>
      <c r="U35907" s="121"/>
      <c r="V35907" s="122"/>
      <c r="W35907" s="123"/>
      <c r="AC35907" s="123"/>
    </row>
    <row r="35908" spans="5:29" s="2" customFormat="1">
      <c r="E35908" s="120"/>
      <c r="M35908" s="120"/>
      <c r="N35908" s="120"/>
      <c r="U35908" s="121"/>
      <c r="V35908" s="122"/>
      <c r="W35908" s="123"/>
      <c r="AC35908" s="123"/>
    </row>
    <row r="35909" spans="5:29" s="2" customFormat="1">
      <c r="E35909" s="120"/>
      <c r="M35909" s="120"/>
      <c r="N35909" s="120"/>
      <c r="U35909" s="121"/>
      <c r="V35909" s="122"/>
      <c r="W35909" s="123"/>
      <c r="AC35909" s="123"/>
    </row>
    <row r="35910" spans="5:29" s="2" customFormat="1">
      <c r="E35910" s="120"/>
      <c r="M35910" s="120"/>
      <c r="N35910" s="120"/>
      <c r="U35910" s="121"/>
      <c r="V35910" s="122"/>
      <c r="W35910" s="123"/>
      <c r="AC35910" s="123"/>
    </row>
    <row r="35911" spans="5:29" s="2" customFormat="1">
      <c r="E35911" s="120"/>
      <c r="M35911" s="120"/>
      <c r="N35911" s="120"/>
      <c r="U35911" s="121"/>
      <c r="V35911" s="122"/>
      <c r="W35911" s="123"/>
      <c r="AC35911" s="123"/>
    </row>
    <row r="35912" spans="5:29" s="2" customFormat="1">
      <c r="E35912" s="120"/>
      <c r="M35912" s="120"/>
      <c r="N35912" s="120"/>
      <c r="U35912" s="121"/>
      <c r="V35912" s="122"/>
      <c r="W35912" s="123"/>
      <c r="AC35912" s="123"/>
    </row>
    <row r="35913" spans="5:29" s="2" customFormat="1">
      <c r="E35913" s="120"/>
      <c r="M35913" s="120"/>
      <c r="N35913" s="120"/>
      <c r="U35913" s="121"/>
      <c r="V35913" s="122"/>
      <c r="W35913" s="123"/>
      <c r="AC35913" s="123"/>
    </row>
    <row r="35914" spans="5:29" s="2" customFormat="1">
      <c r="E35914" s="120"/>
      <c r="M35914" s="120"/>
      <c r="N35914" s="120"/>
      <c r="U35914" s="121"/>
      <c r="V35914" s="122"/>
      <c r="W35914" s="123"/>
      <c r="AC35914" s="123"/>
    </row>
    <row r="35915" spans="5:29" s="2" customFormat="1">
      <c r="E35915" s="120"/>
      <c r="M35915" s="120"/>
      <c r="N35915" s="120"/>
      <c r="U35915" s="121"/>
      <c r="V35915" s="122"/>
      <c r="W35915" s="123"/>
      <c r="AC35915" s="123"/>
    </row>
    <row r="35916" spans="5:29" s="2" customFormat="1">
      <c r="E35916" s="120"/>
      <c r="M35916" s="120"/>
      <c r="N35916" s="120"/>
      <c r="U35916" s="121"/>
      <c r="V35916" s="122"/>
      <c r="W35916" s="123"/>
      <c r="AC35916" s="123"/>
    </row>
    <row r="35917" spans="5:29" s="2" customFormat="1">
      <c r="E35917" s="120"/>
      <c r="M35917" s="120"/>
      <c r="N35917" s="120"/>
      <c r="U35917" s="121"/>
      <c r="V35917" s="122"/>
      <c r="W35917" s="123"/>
      <c r="AC35917" s="123"/>
    </row>
    <row r="35918" spans="5:29" s="2" customFormat="1">
      <c r="E35918" s="120"/>
      <c r="M35918" s="120"/>
      <c r="N35918" s="120"/>
      <c r="U35918" s="121"/>
      <c r="V35918" s="122"/>
      <c r="W35918" s="123"/>
      <c r="AC35918" s="123"/>
    </row>
    <row r="35919" spans="5:29" s="2" customFormat="1">
      <c r="E35919" s="120"/>
      <c r="M35919" s="120"/>
      <c r="N35919" s="120"/>
      <c r="U35919" s="121"/>
      <c r="V35919" s="122"/>
      <c r="W35919" s="123"/>
      <c r="AC35919" s="123"/>
    </row>
    <row r="35920" spans="5:29" s="2" customFormat="1">
      <c r="E35920" s="120"/>
      <c r="M35920" s="120"/>
      <c r="N35920" s="120"/>
      <c r="U35920" s="121"/>
      <c r="V35920" s="122"/>
      <c r="W35920" s="123"/>
      <c r="AC35920" s="123"/>
    </row>
    <row r="35921" spans="5:29" s="2" customFormat="1">
      <c r="E35921" s="120"/>
      <c r="M35921" s="120"/>
      <c r="N35921" s="120"/>
      <c r="U35921" s="121"/>
      <c r="V35921" s="122"/>
      <c r="W35921" s="123"/>
      <c r="AC35921" s="123"/>
    </row>
    <row r="35922" spans="5:29" s="2" customFormat="1">
      <c r="E35922" s="120"/>
      <c r="M35922" s="120"/>
      <c r="N35922" s="120"/>
      <c r="U35922" s="121"/>
      <c r="V35922" s="122"/>
      <c r="W35922" s="123"/>
      <c r="AC35922" s="123"/>
    </row>
    <row r="35923" spans="5:29" s="2" customFormat="1">
      <c r="E35923" s="120"/>
      <c r="M35923" s="120"/>
      <c r="N35923" s="120"/>
      <c r="U35923" s="121"/>
      <c r="V35923" s="122"/>
      <c r="W35923" s="123"/>
      <c r="AC35923" s="123"/>
    </row>
    <row r="35924" spans="5:29" s="2" customFormat="1">
      <c r="E35924" s="120"/>
      <c r="M35924" s="120"/>
      <c r="N35924" s="120"/>
      <c r="U35924" s="121"/>
      <c r="V35924" s="122"/>
      <c r="W35924" s="123"/>
      <c r="AC35924" s="123"/>
    </row>
    <row r="35925" spans="5:29" s="2" customFormat="1">
      <c r="E35925" s="120"/>
      <c r="M35925" s="120"/>
      <c r="N35925" s="120"/>
      <c r="U35925" s="121"/>
      <c r="V35925" s="122"/>
      <c r="W35925" s="123"/>
      <c r="AC35925" s="123"/>
    </row>
    <row r="35926" spans="5:29" s="2" customFormat="1">
      <c r="E35926" s="120"/>
      <c r="M35926" s="120"/>
      <c r="N35926" s="120"/>
      <c r="U35926" s="121"/>
      <c r="V35926" s="122"/>
      <c r="W35926" s="123"/>
      <c r="AC35926" s="123"/>
    </row>
    <row r="35927" spans="5:29" s="2" customFormat="1">
      <c r="E35927" s="120"/>
      <c r="M35927" s="120"/>
      <c r="N35927" s="120"/>
      <c r="U35927" s="121"/>
      <c r="V35927" s="122"/>
      <c r="W35927" s="123"/>
      <c r="AC35927" s="123"/>
    </row>
    <row r="35928" spans="5:29" s="2" customFormat="1">
      <c r="E35928" s="120"/>
      <c r="M35928" s="120"/>
      <c r="N35928" s="120"/>
      <c r="U35928" s="121"/>
      <c r="V35928" s="122"/>
      <c r="W35928" s="123"/>
      <c r="AC35928" s="123"/>
    </row>
    <row r="35929" spans="5:29" s="2" customFormat="1">
      <c r="E35929" s="120"/>
      <c r="M35929" s="120"/>
      <c r="N35929" s="120"/>
      <c r="U35929" s="121"/>
      <c r="V35929" s="122"/>
      <c r="W35929" s="123"/>
      <c r="AC35929" s="123"/>
    </row>
    <row r="35930" spans="5:29" s="2" customFormat="1">
      <c r="E35930" s="120"/>
      <c r="M35930" s="120"/>
      <c r="N35930" s="120"/>
      <c r="U35930" s="121"/>
      <c r="V35930" s="122"/>
      <c r="W35930" s="123"/>
      <c r="AC35930" s="123"/>
    </row>
    <row r="35931" spans="5:29" s="2" customFormat="1">
      <c r="E35931" s="120"/>
      <c r="M35931" s="120"/>
      <c r="N35931" s="120"/>
      <c r="U35931" s="121"/>
      <c r="V35931" s="122"/>
      <c r="W35931" s="123"/>
      <c r="AC35931" s="123"/>
    </row>
    <row r="35932" spans="5:29" s="2" customFormat="1">
      <c r="E35932" s="120"/>
      <c r="M35932" s="120"/>
      <c r="N35932" s="120"/>
      <c r="U35932" s="121"/>
      <c r="V35932" s="122"/>
      <c r="W35932" s="123"/>
      <c r="AC35932" s="123"/>
    </row>
    <row r="35933" spans="5:29" s="2" customFormat="1">
      <c r="E35933" s="120"/>
      <c r="M35933" s="120"/>
      <c r="N35933" s="120"/>
      <c r="U35933" s="121"/>
      <c r="V35933" s="122"/>
      <c r="W35933" s="123"/>
      <c r="AC35933" s="123"/>
    </row>
    <row r="35934" spans="5:29" s="2" customFormat="1">
      <c r="E35934" s="120"/>
      <c r="M35934" s="120"/>
      <c r="N35934" s="120"/>
      <c r="U35934" s="121"/>
      <c r="V35934" s="122"/>
      <c r="W35934" s="123"/>
      <c r="AC35934" s="123"/>
    </row>
    <row r="35935" spans="5:29" s="2" customFormat="1">
      <c r="E35935" s="120"/>
      <c r="M35935" s="120"/>
      <c r="N35935" s="120"/>
      <c r="U35935" s="121"/>
      <c r="V35935" s="122"/>
      <c r="W35935" s="123"/>
      <c r="AC35935" s="123"/>
    </row>
    <row r="35936" spans="5:29" s="2" customFormat="1">
      <c r="E35936" s="120"/>
      <c r="M35936" s="120"/>
      <c r="N35936" s="120"/>
      <c r="U35936" s="121"/>
      <c r="V35936" s="122"/>
      <c r="W35936" s="123"/>
      <c r="AC35936" s="123"/>
    </row>
    <row r="35937" spans="5:29" s="2" customFormat="1">
      <c r="E35937" s="120"/>
      <c r="M35937" s="120"/>
      <c r="N35937" s="120"/>
      <c r="U35937" s="121"/>
      <c r="V35937" s="122"/>
      <c r="W35937" s="123"/>
      <c r="AC35937" s="123"/>
    </row>
    <row r="35938" spans="5:29" s="2" customFormat="1">
      <c r="E35938" s="120"/>
      <c r="M35938" s="120"/>
      <c r="N35938" s="120"/>
      <c r="U35938" s="121"/>
      <c r="V35938" s="122"/>
      <c r="W35938" s="123"/>
      <c r="AC35938" s="123"/>
    </row>
    <row r="35939" spans="5:29" s="2" customFormat="1">
      <c r="E35939" s="120"/>
      <c r="M35939" s="120"/>
      <c r="N35939" s="120"/>
      <c r="U35939" s="121"/>
      <c r="V35939" s="122"/>
      <c r="W35939" s="123"/>
      <c r="AC35939" s="123"/>
    </row>
    <row r="35940" spans="5:29" s="2" customFormat="1">
      <c r="E35940" s="120"/>
      <c r="M35940" s="120"/>
      <c r="N35940" s="120"/>
      <c r="U35940" s="121"/>
      <c r="V35940" s="122"/>
      <c r="W35940" s="123"/>
      <c r="AC35940" s="123"/>
    </row>
    <row r="35941" spans="5:29" s="2" customFormat="1">
      <c r="E35941" s="120"/>
      <c r="M35941" s="120"/>
      <c r="N35941" s="120"/>
      <c r="U35941" s="121"/>
      <c r="V35941" s="122"/>
      <c r="W35941" s="123"/>
      <c r="AC35941" s="123"/>
    </row>
    <row r="35942" spans="5:29" s="2" customFormat="1">
      <c r="E35942" s="120"/>
      <c r="M35942" s="120"/>
      <c r="N35942" s="120"/>
      <c r="U35942" s="121"/>
      <c r="V35942" s="122"/>
      <c r="W35942" s="123"/>
      <c r="AC35942" s="123"/>
    </row>
    <row r="35943" spans="5:29" s="2" customFormat="1">
      <c r="E35943" s="120"/>
      <c r="M35943" s="120"/>
      <c r="N35943" s="120"/>
      <c r="U35943" s="121"/>
      <c r="V35943" s="122"/>
      <c r="W35943" s="123"/>
      <c r="AC35943" s="123"/>
    </row>
    <row r="35944" spans="5:29" s="2" customFormat="1">
      <c r="E35944" s="120"/>
      <c r="M35944" s="120"/>
      <c r="N35944" s="120"/>
      <c r="U35944" s="121"/>
      <c r="V35944" s="122"/>
      <c r="W35944" s="123"/>
      <c r="AC35944" s="123"/>
    </row>
    <row r="35945" spans="5:29" s="2" customFormat="1">
      <c r="E35945" s="120"/>
      <c r="M35945" s="120"/>
      <c r="N35945" s="120"/>
      <c r="U35945" s="121"/>
      <c r="V35945" s="122"/>
      <c r="W35945" s="123"/>
      <c r="AC35945" s="123"/>
    </row>
    <row r="35946" spans="5:29" s="2" customFormat="1">
      <c r="E35946" s="120"/>
      <c r="M35946" s="120"/>
      <c r="N35946" s="120"/>
      <c r="U35946" s="121"/>
      <c r="V35946" s="122"/>
      <c r="W35946" s="123"/>
      <c r="AC35946" s="123"/>
    </row>
    <row r="35947" spans="5:29" s="2" customFormat="1">
      <c r="E35947" s="120"/>
      <c r="M35947" s="120"/>
      <c r="N35947" s="120"/>
      <c r="U35947" s="121"/>
      <c r="V35947" s="122"/>
      <c r="W35947" s="123"/>
      <c r="AC35947" s="123"/>
    </row>
    <row r="35948" spans="5:29" s="2" customFormat="1">
      <c r="E35948" s="120"/>
      <c r="M35948" s="120"/>
      <c r="N35948" s="120"/>
      <c r="U35948" s="121"/>
      <c r="V35948" s="122"/>
      <c r="W35948" s="123"/>
      <c r="AC35948" s="123"/>
    </row>
    <row r="35949" spans="5:29" s="2" customFormat="1">
      <c r="E35949" s="120"/>
      <c r="M35949" s="120"/>
      <c r="N35949" s="120"/>
      <c r="U35949" s="121"/>
      <c r="V35949" s="122"/>
      <c r="W35949" s="123"/>
      <c r="AC35949" s="123"/>
    </row>
    <row r="35950" spans="5:29" s="2" customFormat="1">
      <c r="E35950" s="120"/>
      <c r="M35950" s="120"/>
      <c r="N35950" s="120"/>
      <c r="U35950" s="121"/>
      <c r="V35950" s="122"/>
      <c r="W35950" s="123"/>
      <c r="AC35950" s="123"/>
    </row>
    <row r="35951" spans="5:29" s="2" customFormat="1">
      <c r="E35951" s="120"/>
      <c r="M35951" s="120"/>
      <c r="N35951" s="120"/>
      <c r="U35951" s="121"/>
      <c r="V35951" s="122"/>
      <c r="W35951" s="123"/>
      <c r="AC35951" s="123"/>
    </row>
    <row r="35952" spans="5:29" s="2" customFormat="1">
      <c r="E35952" s="120"/>
      <c r="M35952" s="120"/>
      <c r="N35952" s="120"/>
      <c r="U35952" s="121"/>
      <c r="V35952" s="122"/>
      <c r="W35952" s="123"/>
      <c r="AC35952" s="123"/>
    </row>
    <row r="35953" spans="5:29" s="2" customFormat="1">
      <c r="E35953" s="120"/>
      <c r="M35953" s="120"/>
      <c r="N35953" s="120"/>
      <c r="U35953" s="121"/>
      <c r="V35953" s="122"/>
      <c r="W35953" s="123"/>
      <c r="AC35953" s="123"/>
    </row>
    <row r="35954" spans="5:29" s="2" customFormat="1">
      <c r="E35954" s="120"/>
      <c r="M35954" s="120"/>
      <c r="N35954" s="120"/>
      <c r="U35954" s="121"/>
      <c r="V35954" s="122"/>
      <c r="W35954" s="123"/>
      <c r="AC35954" s="123"/>
    </row>
    <row r="35955" spans="5:29" s="2" customFormat="1">
      <c r="E35955" s="120"/>
      <c r="M35955" s="120"/>
      <c r="N35955" s="120"/>
      <c r="U35955" s="121"/>
      <c r="V35955" s="122"/>
      <c r="W35955" s="123"/>
      <c r="AC35955" s="123"/>
    </row>
    <row r="35956" spans="5:29" s="2" customFormat="1">
      <c r="E35956" s="120"/>
      <c r="M35956" s="120"/>
      <c r="N35956" s="120"/>
      <c r="U35956" s="121"/>
      <c r="V35956" s="122"/>
      <c r="W35956" s="123"/>
      <c r="AC35956" s="123"/>
    </row>
    <row r="35957" spans="5:29" s="2" customFormat="1">
      <c r="E35957" s="120"/>
      <c r="M35957" s="120"/>
      <c r="N35957" s="120"/>
      <c r="U35957" s="121"/>
      <c r="V35957" s="122"/>
      <c r="W35957" s="123"/>
      <c r="AC35957" s="123"/>
    </row>
    <row r="35958" spans="5:29" s="2" customFormat="1">
      <c r="E35958" s="120"/>
      <c r="M35958" s="120"/>
      <c r="N35958" s="120"/>
      <c r="U35958" s="121"/>
      <c r="V35958" s="122"/>
      <c r="W35958" s="123"/>
      <c r="AC35958" s="123"/>
    </row>
    <row r="35959" spans="5:29" s="2" customFormat="1">
      <c r="E35959" s="120"/>
      <c r="M35959" s="120"/>
      <c r="N35959" s="120"/>
      <c r="U35959" s="121"/>
      <c r="V35959" s="122"/>
      <c r="W35959" s="123"/>
      <c r="AC35959" s="123"/>
    </row>
    <row r="35960" spans="5:29" s="2" customFormat="1">
      <c r="E35960" s="120"/>
      <c r="M35960" s="120"/>
      <c r="N35960" s="120"/>
      <c r="U35960" s="121"/>
      <c r="V35960" s="122"/>
      <c r="W35960" s="123"/>
      <c r="AC35960" s="123"/>
    </row>
    <row r="35961" spans="5:29" s="2" customFormat="1">
      <c r="E35961" s="120"/>
      <c r="M35961" s="120"/>
      <c r="N35961" s="120"/>
      <c r="U35961" s="121"/>
      <c r="V35961" s="122"/>
      <c r="W35961" s="123"/>
      <c r="AC35961" s="123"/>
    </row>
    <row r="35962" spans="5:29" s="2" customFormat="1">
      <c r="E35962" s="120"/>
      <c r="M35962" s="120"/>
      <c r="N35962" s="120"/>
      <c r="U35962" s="121"/>
      <c r="V35962" s="122"/>
      <c r="W35962" s="123"/>
      <c r="AC35962" s="123"/>
    </row>
    <row r="35963" spans="5:29" s="2" customFormat="1">
      <c r="E35963" s="120"/>
      <c r="M35963" s="120"/>
      <c r="N35963" s="120"/>
      <c r="U35963" s="121"/>
      <c r="V35963" s="122"/>
      <c r="W35963" s="123"/>
      <c r="AC35963" s="123"/>
    </row>
    <row r="35964" spans="5:29" s="2" customFormat="1">
      <c r="E35964" s="120"/>
      <c r="M35964" s="120"/>
      <c r="N35964" s="120"/>
      <c r="U35964" s="121"/>
      <c r="V35964" s="122"/>
      <c r="W35964" s="123"/>
      <c r="AC35964" s="123"/>
    </row>
    <row r="35965" spans="5:29" s="2" customFormat="1">
      <c r="E35965" s="120"/>
      <c r="M35965" s="120"/>
      <c r="N35965" s="120"/>
      <c r="U35965" s="121"/>
      <c r="V35965" s="122"/>
      <c r="W35965" s="123"/>
      <c r="AC35965" s="123"/>
    </row>
    <row r="35966" spans="5:29" s="2" customFormat="1">
      <c r="E35966" s="120"/>
      <c r="M35966" s="120"/>
      <c r="N35966" s="120"/>
      <c r="U35966" s="121"/>
      <c r="V35966" s="122"/>
      <c r="W35966" s="123"/>
      <c r="AC35966" s="123"/>
    </row>
    <row r="35967" spans="5:29" s="2" customFormat="1">
      <c r="E35967" s="120"/>
      <c r="M35967" s="120"/>
      <c r="N35967" s="120"/>
      <c r="U35967" s="121"/>
      <c r="V35967" s="122"/>
      <c r="W35967" s="123"/>
      <c r="AC35967" s="123"/>
    </row>
    <row r="35968" spans="5:29" s="2" customFormat="1">
      <c r="E35968" s="120"/>
      <c r="M35968" s="120"/>
      <c r="N35968" s="120"/>
      <c r="U35968" s="121"/>
      <c r="V35968" s="122"/>
      <c r="W35968" s="123"/>
      <c r="AC35968" s="123"/>
    </row>
    <row r="35969" spans="5:29" s="2" customFormat="1">
      <c r="E35969" s="120"/>
      <c r="M35969" s="120"/>
      <c r="N35969" s="120"/>
      <c r="U35969" s="121"/>
      <c r="V35969" s="122"/>
      <c r="W35969" s="123"/>
      <c r="AC35969" s="123"/>
    </row>
    <row r="35970" spans="5:29" s="2" customFormat="1">
      <c r="E35970" s="120"/>
      <c r="M35970" s="120"/>
      <c r="N35970" s="120"/>
      <c r="U35970" s="121"/>
      <c r="V35970" s="122"/>
      <c r="W35970" s="123"/>
      <c r="AC35970" s="123"/>
    </row>
    <row r="35971" spans="5:29" s="2" customFormat="1">
      <c r="E35971" s="120"/>
      <c r="M35971" s="120"/>
      <c r="N35971" s="120"/>
      <c r="U35971" s="121"/>
      <c r="V35971" s="122"/>
      <c r="W35971" s="123"/>
      <c r="AC35971" s="123"/>
    </row>
    <row r="35972" spans="5:29" s="2" customFormat="1">
      <c r="E35972" s="120"/>
      <c r="M35972" s="120"/>
      <c r="N35972" s="120"/>
      <c r="U35972" s="121"/>
      <c r="V35972" s="122"/>
      <c r="W35972" s="123"/>
      <c r="AC35972" s="123"/>
    </row>
    <row r="35973" spans="5:29" s="2" customFormat="1">
      <c r="E35973" s="120"/>
      <c r="M35973" s="120"/>
      <c r="N35973" s="120"/>
      <c r="U35973" s="121"/>
      <c r="V35973" s="122"/>
      <c r="W35973" s="123"/>
      <c r="AC35973" s="123"/>
    </row>
    <row r="35974" spans="5:29" s="2" customFormat="1">
      <c r="E35974" s="120"/>
      <c r="M35974" s="120"/>
      <c r="N35974" s="120"/>
      <c r="U35974" s="121"/>
      <c r="V35974" s="122"/>
      <c r="W35974" s="123"/>
      <c r="AC35974" s="123"/>
    </row>
    <row r="35975" spans="5:29" s="2" customFormat="1">
      <c r="E35975" s="120"/>
      <c r="M35975" s="120"/>
      <c r="N35975" s="120"/>
      <c r="U35975" s="121"/>
      <c r="V35975" s="122"/>
      <c r="W35975" s="123"/>
      <c r="AC35975" s="123"/>
    </row>
    <row r="35976" spans="5:29" s="2" customFormat="1">
      <c r="E35976" s="120"/>
      <c r="M35976" s="120"/>
      <c r="N35976" s="120"/>
      <c r="U35976" s="121"/>
      <c r="V35976" s="122"/>
      <c r="W35976" s="123"/>
      <c r="AC35976" s="123"/>
    </row>
    <row r="35977" spans="5:29" s="2" customFormat="1">
      <c r="E35977" s="120"/>
      <c r="M35977" s="120"/>
      <c r="N35977" s="120"/>
      <c r="U35977" s="121"/>
      <c r="V35977" s="122"/>
      <c r="W35977" s="123"/>
      <c r="AC35977" s="123"/>
    </row>
    <row r="35978" spans="5:29" s="2" customFormat="1">
      <c r="E35978" s="120"/>
      <c r="M35978" s="120"/>
      <c r="N35978" s="120"/>
      <c r="U35978" s="121"/>
      <c r="V35978" s="122"/>
      <c r="W35978" s="123"/>
      <c r="AC35978" s="123"/>
    </row>
    <row r="35979" spans="5:29" s="2" customFormat="1">
      <c r="E35979" s="120"/>
      <c r="M35979" s="120"/>
      <c r="N35979" s="120"/>
      <c r="U35979" s="121"/>
      <c r="V35979" s="122"/>
      <c r="W35979" s="123"/>
      <c r="AC35979" s="123"/>
    </row>
    <row r="35980" spans="5:29" s="2" customFormat="1">
      <c r="E35980" s="120"/>
      <c r="M35980" s="120"/>
      <c r="N35980" s="120"/>
      <c r="U35980" s="121"/>
      <c r="V35980" s="122"/>
      <c r="W35980" s="123"/>
      <c r="AC35980" s="123"/>
    </row>
    <row r="35981" spans="5:29" s="2" customFormat="1">
      <c r="E35981" s="120"/>
      <c r="M35981" s="120"/>
      <c r="N35981" s="120"/>
      <c r="U35981" s="121"/>
      <c r="V35981" s="122"/>
      <c r="W35981" s="123"/>
      <c r="AC35981" s="123"/>
    </row>
    <row r="35982" spans="5:29" s="2" customFormat="1">
      <c r="E35982" s="120"/>
      <c r="M35982" s="120"/>
      <c r="N35982" s="120"/>
      <c r="U35982" s="121"/>
      <c r="V35982" s="122"/>
      <c r="W35982" s="123"/>
      <c r="AC35982" s="123"/>
    </row>
    <row r="35983" spans="5:29" s="2" customFormat="1">
      <c r="E35983" s="120"/>
      <c r="M35983" s="120"/>
      <c r="N35983" s="120"/>
      <c r="U35983" s="121"/>
      <c r="V35983" s="122"/>
      <c r="W35983" s="123"/>
      <c r="AC35983" s="123"/>
    </row>
    <row r="35984" spans="5:29" s="2" customFormat="1">
      <c r="E35984" s="120"/>
      <c r="M35984" s="120"/>
      <c r="N35984" s="120"/>
      <c r="U35984" s="121"/>
      <c r="V35984" s="122"/>
      <c r="W35984" s="123"/>
      <c r="AC35984" s="123"/>
    </row>
    <row r="35985" spans="5:29" s="2" customFormat="1">
      <c r="E35985" s="120"/>
      <c r="M35985" s="120"/>
      <c r="N35985" s="120"/>
      <c r="U35985" s="121"/>
      <c r="V35985" s="122"/>
      <c r="W35985" s="123"/>
      <c r="AC35985" s="123"/>
    </row>
    <row r="35986" spans="5:29" s="2" customFormat="1">
      <c r="E35986" s="120"/>
      <c r="M35986" s="120"/>
      <c r="N35986" s="120"/>
      <c r="U35986" s="121"/>
      <c r="V35986" s="122"/>
      <c r="W35986" s="123"/>
      <c r="AC35986" s="123"/>
    </row>
    <row r="35987" spans="5:29" s="2" customFormat="1">
      <c r="E35987" s="120"/>
      <c r="M35987" s="120"/>
      <c r="N35987" s="120"/>
      <c r="U35987" s="121"/>
      <c r="V35987" s="122"/>
      <c r="W35987" s="123"/>
      <c r="AC35987" s="123"/>
    </row>
    <row r="35988" spans="5:29" s="2" customFormat="1">
      <c r="E35988" s="120"/>
      <c r="M35988" s="120"/>
      <c r="N35988" s="120"/>
      <c r="U35988" s="121"/>
      <c r="V35988" s="122"/>
      <c r="W35988" s="123"/>
      <c r="AC35988" s="123"/>
    </row>
    <row r="35989" spans="5:29" s="2" customFormat="1">
      <c r="E35989" s="120"/>
      <c r="M35989" s="120"/>
      <c r="N35989" s="120"/>
      <c r="U35989" s="121"/>
      <c r="V35989" s="122"/>
      <c r="W35989" s="123"/>
      <c r="AC35989" s="123"/>
    </row>
    <row r="35990" spans="5:29" s="2" customFormat="1">
      <c r="E35990" s="120"/>
      <c r="M35990" s="120"/>
      <c r="N35990" s="120"/>
      <c r="U35990" s="121"/>
      <c r="V35990" s="122"/>
      <c r="W35990" s="123"/>
      <c r="AC35990" s="123"/>
    </row>
    <row r="35991" spans="5:29" s="2" customFormat="1">
      <c r="E35991" s="120"/>
      <c r="M35991" s="120"/>
      <c r="N35991" s="120"/>
      <c r="U35991" s="121"/>
      <c r="V35991" s="122"/>
      <c r="W35991" s="123"/>
      <c r="AC35991" s="123"/>
    </row>
    <row r="35992" spans="5:29" s="2" customFormat="1">
      <c r="E35992" s="120"/>
      <c r="M35992" s="120"/>
      <c r="N35992" s="120"/>
      <c r="U35992" s="121"/>
      <c r="V35992" s="122"/>
      <c r="W35992" s="123"/>
      <c r="AC35992" s="123"/>
    </row>
    <row r="35993" spans="5:29" s="2" customFormat="1">
      <c r="E35993" s="120"/>
      <c r="M35993" s="120"/>
      <c r="N35993" s="120"/>
      <c r="U35993" s="121"/>
      <c r="V35993" s="122"/>
      <c r="W35993" s="123"/>
      <c r="AC35993" s="123"/>
    </row>
    <row r="35994" spans="5:29" s="2" customFormat="1">
      <c r="E35994" s="120"/>
      <c r="M35994" s="120"/>
      <c r="N35994" s="120"/>
      <c r="U35994" s="121"/>
      <c r="V35994" s="122"/>
      <c r="W35994" s="123"/>
      <c r="AC35994" s="123"/>
    </row>
    <row r="35995" spans="5:29" s="2" customFormat="1">
      <c r="E35995" s="120"/>
      <c r="M35995" s="120"/>
      <c r="N35995" s="120"/>
      <c r="U35995" s="121"/>
      <c r="V35995" s="122"/>
      <c r="W35995" s="123"/>
      <c r="AC35995" s="123"/>
    </row>
    <row r="35996" spans="5:29" s="2" customFormat="1">
      <c r="E35996" s="120"/>
      <c r="M35996" s="120"/>
      <c r="N35996" s="120"/>
      <c r="U35996" s="121"/>
      <c r="V35996" s="122"/>
      <c r="W35996" s="123"/>
      <c r="AC35996" s="123"/>
    </row>
    <row r="35997" spans="5:29" s="2" customFormat="1">
      <c r="E35997" s="120"/>
      <c r="M35997" s="120"/>
      <c r="N35997" s="120"/>
      <c r="U35997" s="121"/>
      <c r="V35997" s="122"/>
      <c r="W35997" s="123"/>
      <c r="AC35997" s="123"/>
    </row>
    <row r="35998" spans="5:29" s="2" customFormat="1">
      <c r="E35998" s="120"/>
      <c r="M35998" s="120"/>
      <c r="N35998" s="120"/>
      <c r="U35998" s="121"/>
      <c r="V35998" s="122"/>
      <c r="W35998" s="123"/>
      <c r="AC35998" s="123"/>
    </row>
    <row r="35999" spans="5:29" s="2" customFormat="1">
      <c r="E35999" s="120"/>
      <c r="M35999" s="120"/>
      <c r="N35999" s="120"/>
      <c r="U35999" s="121"/>
      <c r="V35999" s="122"/>
      <c r="W35999" s="123"/>
      <c r="AC35999" s="123"/>
    </row>
    <row r="36000" spans="5:29" s="2" customFormat="1">
      <c r="E36000" s="120"/>
      <c r="M36000" s="120"/>
      <c r="N36000" s="120"/>
      <c r="U36000" s="121"/>
      <c r="V36000" s="122"/>
      <c r="W36000" s="123"/>
      <c r="AC36000" s="123"/>
    </row>
    <row r="36001" spans="5:29" s="2" customFormat="1">
      <c r="E36001" s="120"/>
      <c r="M36001" s="120"/>
      <c r="N36001" s="120"/>
      <c r="U36001" s="121"/>
      <c r="V36001" s="122"/>
      <c r="W36001" s="123"/>
      <c r="AC36001" s="123"/>
    </row>
    <row r="36002" spans="5:29" s="2" customFormat="1">
      <c r="E36002" s="120"/>
      <c r="M36002" s="120"/>
      <c r="N36002" s="120"/>
      <c r="U36002" s="121"/>
      <c r="V36002" s="122"/>
      <c r="W36002" s="123"/>
      <c r="AC36002" s="123"/>
    </row>
    <row r="36003" spans="5:29" s="2" customFormat="1">
      <c r="E36003" s="120"/>
      <c r="M36003" s="120"/>
      <c r="N36003" s="120"/>
      <c r="U36003" s="121"/>
      <c r="V36003" s="122"/>
      <c r="W36003" s="123"/>
      <c r="AC36003" s="123"/>
    </row>
    <row r="36004" spans="5:29" s="2" customFormat="1">
      <c r="E36004" s="120"/>
      <c r="M36004" s="120"/>
      <c r="N36004" s="120"/>
      <c r="U36004" s="121"/>
      <c r="V36004" s="122"/>
      <c r="W36004" s="123"/>
      <c r="AC36004" s="123"/>
    </row>
    <row r="36005" spans="5:29" s="2" customFormat="1">
      <c r="E36005" s="120"/>
      <c r="M36005" s="120"/>
      <c r="N36005" s="120"/>
      <c r="U36005" s="121"/>
      <c r="V36005" s="122"/>
      <c r="W36005" s="123"/>
      <c r="AC36005" s="123"/>
    </row>
    <row r="36006" spans="5:29" s="2" customFormat="1">
      <c r="E36006" s="120"/>
      <c r="M36006" s="120"/>
      <c r="N36006" s="120"/>
      <c r="U36006" s="121"/>
      <c r="V36006" s="122"/>
      <c r="W36006" s="123"/>
      <c r="AC36006" s="123"/>
    </row>
    <row r="36007" spans="5:29" s="2" customFormat="1">
      <c r="E36007" s="120"/>
      <c r="M36007" s="120"/>
      <c r="N36007" s="120"/>
      <c r="U36007" s="121"/>
      <c r="V36007" s="122"/>
      <c r="W36007" s="123"/>
      <c r="AC36007" s="123"/>
    </row>
    <row r="36008" spans="5:29" s="2" customFormat="1">
      <c r="E36008" s="120"/>
      <c r="M36008" s="120"/>
      <c r="N36008" s="120"/>
      <c r="U36008" s="121"/>
      <c r="V36008" s="122"/>
      <c r="W36008" s="123"/>
      <c r="AC36008" s="123"/>
    </row>
    <row r="36009" spans="5:29" s="2" customFormat="1">
      <c r="E36009" s="120"/>
      <c r="M36009" s="120"/>
      <c r="N36009" s="120"/>
      <c r="U36009" s="121"/>
      <c r="V36009" s="122"/>
      <c r="W36009" s="123"/>
      <c r="AC36009" s="123"/>
    </row>
    <row r="36010" spans="5:29" s="2" customFormat="1">
      <c r="E36010" s="120"/>
      <c r="M36010" s="120"/>
      <c r="N36010" s="120"/>
      <c r="U36010" s="121"/>
      <c r="V36010" s="122"/>
      <c r="W36010" s="123"/>
      <c r="AC36010" s="123"/>
    </row>
    <row r="36011" spans="5:29" s="2" customFormat="1">
      <c r="E36011" s="120"/>
      <c r="M36011" s="120"/>
      <c r="N36011" s="120"/>
      <c r="U36011" s="121"/>
      <c r="V36011" s="122"/>
      <c r="W36011" s="123"/>
      <c r="AC36011" s="123"/>
    </row>
    <row r="36012" spans="5:29" s="2" customFormat="1">
      <c r="E36012" s="120"/>
      <c r="M36012" s="120"/>
      <c r="N36012" s="120"/>
      <c r="U36012" s="121"/>
      <c r="V36012" s="122"/>
      <c r="W36012" s="123"/>
      <c r="AC36012" s="123"/>
    </row>
    <row r="36013" spans="5:29" s="2" customFormat="1">
      <c r="E36013" s="120"/>
      <c r="M36013" s="120"/>
      <c r="N36013" s="120"/>
      <c r="U36013" s="121"/>
      <c r="V36013" s="122"/>
      <c r="W36013" s="123"/>
      <c r="AC36013" s="123"/>
    </row>
    <row r="36014" spans="5:29" s="2" customFormat="1">
      <c r="E36014" s="120"/>
      <c r="M36014" s="120"/>
      <c r="N36014" s="120"/>
      <c r="U36014" s="121"/>
      <c r="V36014" s="122"/>
      <c r="W36014" s="123"/>
      <c r="AC36014" s="123"/>
    </row>
    <row r="36015" spans="5:29" s="2" customFormat="1">
      <c r="E36015" s="120"/>
      <c r="M36015" s="120"/>
      <c r="N36015" s="120"/>
      <c r="U36015" s="121"/>
      <c r="V36015" s="122"/>
      <c r="W36015" s="123"/>
      <c r="AC36015" s="123"/>
    </row>
    <row r="36016" spans="5:29" s="2" customFormat="1">
      <c r="E36016" s="120"/>
      <c r="M36016" s="120"/>
      <c r="N36016" s="120"/>
      <c r="U36016" s="121"/>
      <c r="V36016" s="122"/>
      <c r="W36016" s="123"/>
      <c r="AC36016" s="123"/>
    </row>
    <row r="36017" spans="5:29" s="2" customFormat="1">
      <c r="E36017" s="120"/>
      <c r="M36017" s="120"/>
      <c r="N36017" s="120"/>
      <c r="U36017" s="121"/>
      <c r="V36017" s="122"/>
      <c r="W36017" s="123"/>
      <c r="AC36017" s="123"/>
    </row>
    <row r="36018" spans="5:29" s="2" customFormat="1">
      <c r="E36018" s="120"/>
      <c r="M36018" s="120"/>
      <c r="N36018" s="120"/>
      <c r="U36018" s="121"/>
      <c r="V36018" s="122"/>
      <c r="W36018" s="123"/>
      <c r="AC36018" s="123"/>
    </row>
    <row r="36019" spans="5:29" s="2" customFormat="1">
      <c r="E36019" s="120"/>
      <c r="M36019" s="120"/>
      <c r="N36019" s="120"/>
      <c r="U36019" s="121"/>
      <c r="V36019" s="122"/>
      <c r="W36019" s="123"/>
      <c r="AC36019" s="123"/>
    </row>
    <row r="36020" spans="5:29" s="2" customFormat="1">
      <c r="E36020" s="120"/>
      <c r="M36020" s="120"/>
      <c r="N36020" s="120"/>
      <c r="U36020" s="121"/>
      <c r="V36020" s="122"/>
      <c r="W36020" s="123"/>
      <c r="AC36020" s="123"/>
    </row>
    <row r="36021" spans="5:29" s="2" customFormat="1">
      <c r="E36021" s="120"/>
      <c r="M36021" s="120"/>
      <c r="N36021" s="120"/>
      <c r="U36021" s="121"/>
      <c r="V36021" s="122"/>
      <c r="W36021" s="123"/>
      <c r="AC36021" s="123"/>
    </row>
    <row r="36022" spans="5:29" s="2" customFormat="1">
      <c r="E36022" s="120"/>
      <c r="M36022" s="120"/>
      <c r="N36022" s="120"/>
      <c r="U36022" s="121"/>
      <c r="V36022" s="122"/>
      <c r="W36022" s="123"/>
      <c r="AC36022" s="123"/>
    </row>
    <row r="36023" spans="5:29" s="2" customFormat="1">
      <c r="E36023" s="120"/>
      <c r="M36023" s="120"/>
      <c r="N36023" s="120"/>
      <c r="U36023" s="121"/>
      <c r="V36023" s="122"/>
      <c r="W36023" s="123"/>
      <c r="AC36023" s="123"/>
    </row>
    <row r="36024" spans="5:29" s="2" customFormat="1">
      <c r="E36024" s="120"/>
      <c r="M36024" s="120"/>
      <c r="N36024" s="120"/>
      <c r="U36024" s="121"/>
      <c r="V36024" s="122"/>
      <c r="W36024" s="123"/>
      <c r="AC36024" s="123"/>
    </row>
    <row r="36025" spans="5:29" s="2" customFormat="1">
      <c r="E36025" s="120"/>
      <c r="M36025" s="120"/>
      <c r="N36025" s="120"/>
      <c r="U36025" s="121"/>
      <c r="V36025" s="122"/>
      <c r="W36025" s="123"/>
      <c r="AC36025" s="123"/>
    </row>
    <row r="36026" spans="5:29" s="2" customFormat="1">
      <c r="E36026" s="120"/>
      <c r="M36026" s="120"/>
      <c r="N36026" s="120"/>
      <c r="U36026" s="121"/>
      <c r="V36026" s="122"/>
      <c r="W36026" s="123"/>
      <c r="AC36026" s="123"/>
    </row>
    <row r="36027" spans="5:29" s="2" customFormat="1">
      <c r="E36027" s="120"/>
      <c r="M36027" s="120"/>
      <c r="N36027" s="120"/>
      <c r="U36027" s="121"/>
      <c r="V36027" s="122"/>
      <c r="W36027" s="123"/>
      <c r="AC36027" s="123"/>
    </row>
    <row r="36028" spans="5:29" s="2" customFormat="1">
      <c r="E36028" s="120"/>
      <c r="M36028" s="120"/>
      <c r="N36028" s="120"/>
      <c r="U36028" s="121"/>
      <c r="V36028" s="122"/>
      <c r="W36028" s="123"/>
      <c r="AC36028" s="123"/>
    </row>
    <row r="36029" spans="5:29" s="2" customFormat="1">
      <c r="E36029" s="120"/>
      <c r="M36029" s="120"/>
      <c r="N36029" s="120"/>
      <c r="U36029" s="121"/>
      <c r="V36029" s="122"/>
      <c r="W36029" s="123"/>
      <c r="AC36029" s="123"/>
    </row>
    <row r="36030" spans="5:29" s="2" customFormat="1">
      <c r="E36030" s="120"/>
      <c r="M36030" s="120"/>
      <c r="N36030" s="120"/>
      <c r="U36030" s="121"/>
      <c r="V36030" s="122"/>
      <c r="W36030" s="123"/>
      <c r="AC36030" s="123"/>
    </row>
    <row r="36031" spans="5:29" s="2" customFormat="1">
      <c r="E36031" s="120"/>
      <c r="M36031" s="120"/>
      <c r="N36031" s="120"/>
      <c r="U36031" s="121"/>
      <c r="V36031" s="122"/>
      <c r="W36031" s="123"/>
      <c r="AC36031" s="123"/>
    </row>
    <row r="36032" spans="5:29" s="2" customFormat="1">
      <c r="E36032" s="120"/>
      <c r="M36032" s="120"/>
      <c r="N36032" s="120"/>
      <c r="U36032" s="121"/>
      <c r="V36032" s="122"/>
      <c r="W36032" s="123"/>
      <c r="AC36032" s="123"/>
    </row>
    <row r="36033" spans="5:29" s="2" customFormat="1">
      <c r="E36033" s="120"/>
      <c r="M36033" s="120"/>
      <c r="N36033" s="120"/>
      <c r="U36033" s="121"/>
      <c r="V36033" s="122"/>
      <c r="W36033" s="123"/>
      <c r="AC36033" s="123"/>
    </row>
    <row r="36034" spans="5:29" s="2" customFormat="1">
      <c r="E36034" s="120"/>
      <c r="M36034" s="120"/>
      <c r="N36034" s="120"/>
      <c r="U36034" s="121"/>
      <c r="V36034" s="122"/>
      <c r="W36034" s="123"/>
      <c r="AC36034" s="123"/>
    </row>
    <row r="36035" spans="5:29" s="2" customFormat="1">
      <c r="E36035" s="120"/>
      <c r="M36035" s="120"/>
      <c r="N36035" s="120"/>
      <c r="U36035" s="121"/>
      <c r="V36035" s="122"/>
      <c r="W36035" s="123"/>
      <c r="AC36035" s="123"/>
    </row>
    <row r="36036" spans="5:29" s="2" customFormat="1">
      <c r="E36036" s="120"/>
      <c r="M36036" s="120"/>
      <c r="N36036" s="120"/>
      <c r="U36036" s="121"/>
      <c r="V36036" s="122"/>
      <c r="W36036" s="123"/>
      <c r="AC36036" s="123"/>
    </row>
    <row r="36037" spans="5:29" s="2" customFormat="1">
      <c r="E36037" s="120"/>
      <c r="M36037" s="120"/>
      <c r="N36037" s="120"/>
      <c r="U36037" s="121"/>
      <c r="V36037" s="122"/>
      <c r="W36037" s="123"/>
      <c r="AC36037" s="123"/>
    </row>
    <row r="36038" spans="5:29" s="2" customFormat="1">
      <c r="E36038" s="120"/>
      <c r="M36038" s="120"/>
      <c r="N36038" s="120"/>
      <c r="U36038" s="121"/>
      <c r="V36038" s="122"/>
      <c r="W36038" s="123"/>
      <c r="AC36038" s="123"/>
    </row>
    <row r="36039" spans="5:29" s="2" customFormat="1">
      <c r="E36039" s="120"/>
      <c r="M36039" s="120"/>
      <c r="N36039" s="120"/>
      <c r="U36039" s="121"/>
      <c r="V36039" s="122"/>
      <c r="W36039" s="123"/>
      <c r="AC36039" s="123"/>
    </row>
    <row r="36040" spans="5:29" s="2" customFormat="1">
      <c r="E36040" s="120"/>
      <c r="M36040" s="120"/>
      <c r="N36040" s="120"/>
      <c r="U36040" s="121"/>
      <c r="V36040" s="122"/>
      <c r="W36040" s="123"/>
      <c r="AC36040" s="123"/>
    </row>
    <row r="36041" spans="5:29" s="2" customFormat="1">
      <c r="E36041" s="120"/>
      <c r="M36041" s="120"/>
      <c r="N36041" s="120"/>
      <c r="U36041" s="121"/>
      <c r="V36041" s="122"/>
      <c r="W36041" s="123"/>
      <c r="AC36041" s="123"/>
    </row>
    <row r="36042" spans="5:29" s="2" customFormat="1">
      <c r="E36042" s="120"/>
      <c r="M36042" s="120"/>
      <c r="N36042" s="120"/>
      <c r="U36042" s="121"/>
      <c r="V36042" s="122"/>
      <c r="W36042" s="123"/>
      <c r="AC36042" s="123"/>
    </row>
    <row r="36043" spans="5:29" s="2" customFormat="1">
      <c r="E36043" s="120"/>
      <c r="M36043" s="120"/>
      <c r="N36043" s="120"/>
      <c r="U36043" s="121"/>
      <c r="V36043" s="122"/>
      <c r="W36043" s="123"/>
      <c r="AC36043" s="123"/>
    </row>
    <row r="36044" spans="5:29" s="2" customFormat="1">
      <c r="E36044" s="120"/>
      <c r="M36044" s="120"/>
      <c r="N36044" s="120"/>
      <c r="U36044" s="121"/>
      <c r="V36044" s="122"/>
      <c r="W36044" s="123"/>
      <c r="AC36044" s="123"/>
    </row>
    <row r="36045" spans="5:29" s="2" customFormat="1">
      <c r="E36045" s="120"/>
      <c r="M36045" s="120"/>
      <c r="N36045" s="120"/>
      <c r="U36045" s="121"/>
      <c r="V36045" s="122"/>
      <c r="W36045" s="123"/>
      <c r="AC36045" s="123"/>
    </row>
    <row r="36046" spans="5:29" s="2" customFormat="1">
      <c r="E36046" s="120"/>
      <c r="M36046" s="120"/>
      <c r="N36046" s="120"/>
      <c r="U36046" s="121"/>
      <c r="V36046" s="122"/>
      <c r="W36046" s="123"/>
      <c r="AC36046" s="123"/>
    </row>
    <row r="36047" spans="5:29" s="2" customFormat="1">
      <c r="E36047" s="120"/>
      <c r="M36047" s="120"/>
      <c r="N36047" s="120"/>
      <c r="U36047" s="121"/>
      <c r="V36047" s="122"/>
      <c r="W36047" s="123"/>
      <c r="AC36047" s="123"/>
    </row>
    <row r="36048" spans="5:29" s="2" customFormat="1">
      <c r="E36048" s="120"/>
      <c r="M36048" s="120"/>
      <c r="N36048" s="120"/>
      <c r="U36048" s="121"/>
      <c r="V36048" s="122"/>
      <c r="W36048" s="123"/>
      <c r="AC36048" s="123"/>
    </row>
    <row r="36049" spans="5:29" s="2" customFormat="1">
      <c r="E36049" s="120"/>
      <c r="M36049" s="120"/>
      <c r="N36049" s="120"/>
      <c r="U36049" s="121"/>
      <c r="V36049" s="122"/>
      <c r="W36049" s="123"/>
      <c r="AC36049" s="123"/>
    </row>
    <row r="36050" spans="5:29" s="2" customFormat="1">
      <c r="E36050" s="120"/>
      <c r="M36050" s="120"/>
      <c r="N36050" s="120"/>
      <c r="U36050" s="121"/>
      <c r="V36050" s="122"/>
      <c r="W36050" s="123"/>
      <c r="AC36050" s="123"/>
    </row>
    <row r="36051" spans="5:29" s="2" customFormat="1">
      <c r="E36051" s="120"/>
      <c r="M36051" s="120"/>
      <c r="N36051" s="120"/>
      <c r="U36051" s="121"/>
      <c r="V36051" s="122"/>
      <c r="W36051" s="123"/>
      <c r="AC36051" s="123"/>
    </row>
    <row r="36052" spans="5:29" s="2" customFormat="1">
      <c r="E36052" s="120"/>
      <c r="M36052" s="120"/>
      <c r="N36052" s="120"/>
      <c r="U36052" s="121"/>
      <c r="V36052" s="122"/>
      <c r="W36052" s="123"/>
      <c r="AC36052" s="123"/>
    </row>
    <row r="36053" spans="5:29" s="2" customFormat="1">
      <c r="E36053" s="120"/>
      <c r="M36053" s="120"/>
      <c r="N36053" s="120"/>
      <c r="U36053" s="121"/>
      <c r="V36053" s="122"/>
      <c r="W36053" s="123"/>
      <c r="AC36053" s="123"/>
    </row>
    <row r="36054" spans="5:29" s="2" customFormat="1">
      <c r="E36054" s="120"/>
      <c r="M36054" s="120"/>
      <c r="N36054" s="120"/>
      <c r="U36054" s="121"/>
      <c r="V36054" s="122"/>
      <c r="W36054" s="123"/>
      <c r="AC36054" s="123"/>
    </row>
    <row r="36055" spans="5:29" s="2" customFormat="1">
      <c r="E36055" s="120"/>
      <c r="M36055" s="120"/>
      <c r="N36055" s="120"/>
      <c r="U36055" s="121"/>
      <c r="V36055" s="122"/>
      <c r="W36055" s="123"/>
      <c r="AC36055" s="123"/>
    </row>
    <row r="36056" spans="5:29" s="2" customFormat="1">
      <c r="E36056" s="120"/>
      <c r="M36056" s="120"/>
      <c r="N36056" s="120"/>
      <c r="U36056" s="121"/>
      <c r="V36056" s="122"/>
      <c r="W36056" s="123"/>
      <c r="AC36056" s="123"/>
    </row>
    <row r="36057" spans="5:29" s="2" customFormat="1">
      <c r="E36057" s="120"/>
      <c r="M36057" s="120"/>
      <c r="N36057" s="120"/>
      <c r="U36057" s="121"/>
      <c r="V36057" s="122"/>
      <c r="W36057" s="123"/>
      <c r="AC36057" s="123"/>
    </row>
    <row r="36058" spans="5:29" s="2" customFormat="1">
      <c r="E36058" s="120"/>
      <c r="M36058" s="120"/>
      <c r="N36058" s="120"/>
      <c r="U36058" s="121"/>
      <c r="V36058" s="122"/>
      <c r="W36058" s="123"/>
      <c r="AC36058" s="123"/>
    </row>
    <row r="36059" spans="5:29" s="2" customFormat="1">
      <c r="E36059" s="120"/>
      <c r="M36059" s="120"/>
      <c r="N36059" s="120"/>
      <c r="U36059" s="121"/>
      <c r="V36059" s="122"/>
      <c r="W36059" s="123"/>
      <c r="AC36059" s="123"/>
    </row>
    <row r="36060" spans="5:29" s="2" customFormat="1">
      <c r="E36060" s="120"/>
      <c r="M36060" s="120"/>
      <c r="N36060" s="120"/>
      <c r="U36060" s="121"/>
      <c r="V36060" s="122"/>
      <c r="W36060" s="123"/>
      <c r="AC36060" s="123"/>
    </row>
    <row r="36061" spans="5:29" s="2" customFormat="1">
      <c r="E36061" s="120"/>
      <c r="M36061" s="120"/>
      <c r="N36061" s="120"/>
      <c r="U36061" s="121"/>
      <c r="V36061" s="122"/>
      <c r="W36061" s="123"/>
      <c r="AC36061" s="123"/>
    </row>
    <row r="36062" spans="5:29" s="2" customFormat="1">
      <c r="E36062" s="120"/>
      <c r="M36062" s="120"/>
      <c r="N36062" s="120"/>
      <c r="U36062" s="121"/>
      <c r="V36062" s="122"/>
      <c r="W36062" s="123"/>
      <c r="AC36062" s="123"/>
    </row>
    <row r="36063" spans="5:29" s="2" customFormat="1">
      <c r="E36063" s="120"/>
      <c r="M36063" s="120"/>
      <c r="N36063" s="120"/>
      <c r="U36063" s="121"/>
      <c r="V36063" s="122"/>
      <c r="W36063" s="123"/>
      <c r="AC36063" s="123"/>
    </row>
    <row r="36064" spans="5:29" s="2" customFormat="1">
      <c r="E36064" s="120"/>
      <c r="M36064" s="120"/>
      <c r="N36064" s="120"/>
      <c r="U36064" s="121"/>
      <c r="V36064" s="122"/>
      <c r="W36064" s="123"/>
      <c r="AC36064" s="123"/>
    </row>
    <row r="36065" spans="5:29" s="2" customFormat="1">
      <c r="E36065" s="120"/>
      <c r="M36065" s="120"/>
      <c r="N36065" s="120"/>
      <c r="U36065" s="121"/>
      <c r="V36065" s="122"/>
      <c r="W36065" s="123"/>
      <c r="AC36065" s="123"/>
    </row>
    <row r="36066" spans="5:29" s="2" customFormat="1">
      <c r="E36066" s="120"/>
      <c r="M36066" s="120"/>
      <c r="N36066" s="120"/>
      <c r="U36066" s="121"/>
      <c r="V36066" s="122"/>
      <c r="W36066" s="123"/>
      <c r="AC36066" s="123"/>
    </row>
    <row r="36067" spans="5:29" s="2" customFormat="1">
      <c r="E36067" s="120"/>
      <c r="M36067" s="120"/>
      <c r="N36067" s="120"/>
      <c r="U36067" s="121"/>
      <c r="V36067" s="122"/>
      <c r="W36067" s="123"/>
      <c r="AC36067" s="123"/>
    </row>
    <row r="36068" spans="5:29" s="2" customFormat="1">
      <c r="E36068" s="120"/>
      <c r="M36068" s="120"/>
      <c r="N36068" s="120"/>
      <c r="U36068" s="121"/>
      <c r="V36068" s="122"/>
      <c r="W36068" s="123"/>
      <c r="AC36068" s="123"/>
    </row>
    <row r="36069" spans="5:29" s="2" customFormat="1">
      <c r="E36069" s="120"/>
      <c r="M36069" s="120"/>
      <c r="N36069" s="120"/>
      <c r="U36069" s="121"/>
      <c r="V36069" s="122"/>
      <c r="W36069" s="123"/>
      <c r="AC36069" s="123"/>
    </row>
    <row r="36070" spans="5:29" s="2" customFormat="1">
      <c r="E36070" s="120"/>
      <c r="M36070" s="120"/>
      <c r="N36070" s="120"/>
      <c r="U36070" s="121"/>
      <c r="V36070" s="122"/>
      <c r="W36070" s="123"/>
      <c r="AC36070" s="123"/>
    </row>
    <row r="36071" spans="5:29" s="2" customFormat="1">
      <c r="E36071" s="120"/>
      <c r="M36071" s="120"/>
      <c r="N36071" s="120"/>
      <c r="U36071" s="121"/>
      <c r="V36071" s="122"/>
      <c r="W36071" s="123"/>
      <c r="AC36071" s="123"/>
    </row>
    <row r="36072" spans="5:29" s="2" customFormat="1">
      <c r="E36072" s="120"/>
      <c r="M36072" s="120"/>
      <c r="N36072" s="120"/>
      <c r="U36072" s="121"/>
      <c r="V36072" s="122"/>
      <c r="W36072" s="123"/>
      <c r="AC36072" s="123"/>
    </row>
    <row r="36073" spans="5:29" s="2" customFormat="1">
      <c r="E36073" s="120"/>
      <c r="M36073" s="120"/>
      <c r="N36073" s="120"/>
      <c r="U36073" s="121"/>
      <c r="V36073" s="122"/>
      <c r="W36073" s="123"/>
      <c r="AC36073" s="123"/>
    </row>
    <row r="36074" spans="5:29" s="2" customFormat="1">
      <c r="E36074" s="120"/>
      <c r="M36074" s="120"/>
      <c r="N36074" s="120"/>
      <c r="U36074" s="121"/>
      <c r="V36074" s="122"/>
      <c r="W36074" s="123"/>
      <c r="AC36074" s="123"/>
    </row>
    <row r="36075" spans="5:29" s="2" customFormat="1">
      <c r="E36075" s="120"/>
      <c r="M36075" s="120"/>
      <c r="N36075" s="120"/>
      <c r="U36075" s="121"/>
      <c r="V36075" s="122"/>
      <c r="W36075" s="123"/>
      <c r="AC36075" s="123"/>
    </row>
    <row r="36076" spans="5:29" s="2" customFormat="1">
      <c r="E36076" s="120"/>
      <c r="M36076" s="120"/>
      <c r="N36076" s="120"/>
      <c r="U36076" s="121"/>
      <c r="V36076" s="122"/>
      <c r="W36076" s="123"/>
      <c r="AC36076" s="123"/>
    </row>
    <row r="36077" spans="5:29" s="2" customFormat="1">
      <c r="E36077" s="120"/>
      <c r="M36077" s="120"/>
      <c r="N36077" s="120"/>
      <c r="U36077" s="121"/>
      <c r="V36077" s="122"/>
      <c r="W36077" s="123"/>
      <c r="AC36077" s="123"/>
    </row>
    <row r="36078" spans="5:29" s="2" customFormat="1">
      <c r="E36078" s="120"/>
      <c r="M36078" s="120"/>
      <c r="N36078" s="120"/>
      <c r="U36078" s="121"/>
      <c r="V36078" s="122"/>
      <c r="W36078" s="123"/>
      <c r="AC36078" s="123"/>
    </row>
    <row r="36079" spans="5:29" s="2" customFormat="1">
      <c r="E36079" s="120"/>
      <c r="M36079" s="120"/>
      <c r="N36079" s="120"/>
      <c r="U36079" s="121"/>
      <c r="V36079" s="122"/>
      <c r="W36079" s="123"/>
      <c r="AC36079" s="123"/>
    </row>
    <row r="36080" spans="5:29" s="2" customFormat="1">
      <c r="E36080" s="120"/>
      <c r="M36080" s="120"/>
      <c r="N36080" s="120"/>
      <c r="U36080" s="121"/>
      <c r="V36080" s="122"/>
      <c r="W36080" s="123"/>
      <c r="AC36080" s="123"/>
    </row>
    <row r="36081" spans="5:29" s="2" customFormat="1">
      <c r="E36081" s="120"/>
      <c r="M36081" s="120"/>
      <c r="N36081" s="120"/>
      <c r="U36081" s="121"/>
      <c r="V36081" s="122"/>
      <c r="W36081" s="123"/>
      <c r="AC36081" s="123"/>
    </row>
    <row r="36082" spans="5:29" s="2" customFormat="1">
      <c r="E36082" s="120"/>
      <c r="M36082" s="120"/>
      <c r="N36082" s="120"/>
      <c r="U36082" s="121"/>
      <c r="V36082" s="122"/>
      <c r="W36082" s="123"/>
      <c r="AC36082" s="123"/>
    </row>
    <row r="36083" spans="5:29" s="2" customFormat="1">
      <c r="E36083" s="120"/>
      <c r="M36083" s="120"/>
      <c r="N36083" s="120"/>
      <c r="U36083" s="121"/>
      <c r="V36083" s="122"/>
      <c r="W36083" s="123"/>
      <c r="AC36083" s="123"/>
    </row>
    <row r="36084" spans="5:29" s="2" customFormat="1">
      <c r="E36084" s="120"/>
      <c r="M36084" s="120"/>
      <c r="N36084" s="120"/>
      <c r="U36084" s="121"/>
      <c r="V36084" s="122"/>
      <c r="W36084" s="123"/>
      <c r="AC36084" s="123"/>
    </row>
    <row r="36085" spans="5:29" s="2" customFormat="1">
      <c r="E36085" s="120"/>
      <c r="M36085" s="120"/>
      <c r="N36085" s="120"/>
      <c r="U36085" s="121"/>
      <c r="V36085" s="122"/>
      <c r="W36085" s="123"/>
      <c r="AC36085" s="123"/>
    </row>
    <row r="36086" spans="5:29" s="2" customFormat="1">
      <c r="E36086" s="120"/>
      <c r="M36086" s="120"/>
      <c r="N36086" s="120"/>
      <c r="U36086" s="121"/>
      <c r="V36086" s="122"/>
      <c r="W36086" s="123"/>
      <c r="AC36086" s="123"/>
    </row>
    <row r="36087" spans="5:29" s="2" customFormat="1">
      <c r="E36087" s="120"/>
      <c r="M36087" s="120"/>
      <c r="N36087" s="120"/>
      <c r="U36087" s="121"/>
      <c r="V36087" s="122"/>
      <c r="W36087" s="123"/>
      <c r="AC36087" s="123"/>
    </row>
    <row r="36088" spans="5:29" s="2" customFormat="1">
      <c r="E36088" s="120"/>
      <c r="M36088" s="120"/>
      <c r="N36088" s="120"/>
      <c r="U36088" s="121"/>
      <c r="V36088" s="122"/>
      <c r="W36088" s="123"/>
      <c r="AC36088" s="123"/>
    </row>
    <row r="36089" spans="5:29" s="2" customFormat="1">
      <c r="E36089" s="120"/>
      <c r="M36089" s="120"/>
      <c r="N36089" s="120"/>
      <c r="U36089" s="121"/>
      <c r="V36089" s="122"/>
      <c r="W36089" s="123"/>
      <c r="AC36089" s="123"/>
    </row>
    <row r="36090" spans="5:29" s="2" customFormat="1">
      <c r="E36090" s="120"/>
      <c r="M36090" s="120"/>
      <c r="N36090" s="120"/>
      <c r="U36090" s="121"/>
      <c r="V36090" s="122"/>
      <c r="W36090" s="123"/>
      <c r="AC36090" s="123"/>
    </row>
    <row r="36091" spans="5:29" s="2" customFormat="1">
      <c r="E36091" s="120"/>
      <c r="M36091" s="120"/>
      <c r="N36091" s="120"/>
      <c r="U36091" s="121"/>
      <c r="V36091" s="122"/>
      <c r="W36091" s="123"/>
      <c r="AC36091" s="123"/>
    </row>
    <row r="36092" spans="5:29" s="2" customFormat="1">
      <c r="E36092" s="120"/>
      <c r="M36092" s="120"/>
      <c r="N36092" s="120"/>
      <c r="U36092" s="121"/>
      <c r="V36092" s="122"/>
      <c r="W36092" s="123"/>
      <c r="AC36092" s="123"/>
    </row>
    <row r="36093" spans="5:29" s="2" customFormat="1">
      <c r="E36093" s="120"/>
      <c r="M36093" s="120"/>
      <c r="N36093" s="120"/>
      <c r="U36093" s="121"/>
      <c r="V36093" s="122"/>
      <c r="W36093" s="123"/>
      <c r="AC36093" s="123"/>
    </row>
    <row r="36094" spans="5:29" s="2" customFormat="1">
      <c r="E36094" s="120"/>
      <c r="M36094" s="120"/>
      <c r="N36094" s="120"/>
      <c r="U36094" s="121"/>
      <c r="V36094" s="122"/>
      <c r="W36094" s="123"/>
      <c r="AC36094" s="123"/>
    </row>
    <row r="36095" spans="5:29" s="2" customFormat="1">
      <c r="E36095" s="120"/>
      <c r="M36095" s="120"/>
      <c r="N36095" s="120"/>
      <c r="U36095" s="121"/>
      <c r="V36095" s="122"/>
      <c r="W36095" s="123"/>
      <c r="AC36095" s="123"/>
    </row>
    <row r="36096" spans="5:29" s="2" customFormat="1">
      <c r="E36096" s="120"/>
      <c r="M36096" s="120"/>
      <c r="N36096" s="120"/>
      <c r="U36096" s="121"/>
      <c r="V36096" s="122"/>
      <c r="W36096" s="123"/>
      <c r="AC36096" s="123"/>
    </row>
    <row r="36097" spans="5:29" s="2" customFormat="1">
      <c r="E36097" s="120"/>
      <c r="M36097" s="120"/>
      <c r="N36097" s="120"/>
      <c r="U36097" s="121"/>
      <c r="V36097" s="122"/>
      <c r="W36097" s="123"/>
      <c r="AC36097" s="123"/>
    </row>
    <row r="36098" spans="5:29" s="2" customFormat="1">
      <c r="E36098" s="120"/>
      <c r="M36098" s="120"/>
      <c r="N36098" s="120"/>
      <c r="U36098" s="121"/>
      <c r="V36098" s="122"/>
      <c r="W36098" s="123"/>
      <c r="AC36098" s="123"/>
    </row>
    <row r="36099" spans="5:29" s="2" customFormat="1">
      <c r="E36099" s="120"/>
      <c r="M36099" s="120"/>
      <c r="N36099" s="120"/>
      <c r="U36099" s="121"/>
      <c r="V36099" s="122"/>
      <c r="W36099" s="123"/>
      <c r="AC36099" s="123"/>
    </row>
    <row r="36100" spans="5:29" s="2" customFormat="1">
      <c r="E36100" s="120"/>
      <c r="M36100" s="120"/>
      <c r="N36100" s="120"/>
      <c r="U36100" s="121"/>
      <c r="V36100" s="122"/>
      <c r="W36100" s="123"/>
      <c r="AC36100" s="123"/>
    </row>
    <row r="36101" spans="5:29" s="2" customFormat="1">
      <c r="E36101" s="120"/>
      <c r="M36101" s="120"/>
      <c r="N36101" s="120"/>
      <c r="U36101" s="121"/>
      <c r="V36101" s="122"/>
      <c r="W36101" s="123"/>
      <c r="AC36101" s="123"/>
    </row>
    <row r="36102" spans="5:29" s="2" customFormat="1">
      <c r="E36102" s="120"/>
      <c r="M36102" s="120"/>
      <c r="N36102" s="120"/>
      <c r="U36102" s="121"/>
      <c r="V36102" s="122"/>
      <c r="W36102" s="123"/>
      <c r="AC36102" s="123"/>
    </row>
    <row r="36103" spans="5:29" s="2" customFormat="1">
      <c r="E36103" s="120"/>
      <c r="M36103" s="120"/>
      <c r="N36103" s="120"/>
      <c r="U36103" s="121"/>
      <c r="V36103" s="122"/>
      <c r="W36103" s="123"/>
      <c r="AC36103" s="123"/>
    </row>
    <row r="36104" spans="5:29" s="2" customFormat="1">
      <c r="E36104" s="120"/>
      <c r="M36104" s="120"/>
      <c r="N36104" s="120"/>
      <c r="U36104" s="121"/>
      <c r="V36104" s="122"/>
      <c r="W36104" s="123"/>
      <c r="AC36104" s="123"/>
    </row>
    <row r="36105" spans="5:29" s="2" customFormat="1">
      <c r="E36105" s="120"/>
      <c r="M36105" s="120"/>
      <c r="N36105" s="120"/>
      <c r="U36105" s="121"/>
      <c r="V36105" s="122"/>
      <c r="W36105" s="123"/>
      <c r="AC36105" s="123"/>
    </row>
    <row r="36106" spans="5:29" s="2" customFormat="1">
      <c r="E36106" s="120"/>
      <c r="M36106" s="120"/>
      <c r="N36106" s="120"/>
      <c r="U36106" s="121"/>
      <c r="V36106" s="122"/>
      <c r="W36106" s="123"/>
      <c r="AC36106" s="123"/>
    </row>
    <row r="36107" spans="5:29" s="2" customFormat="1">
      <c r="E36107" s="120"/>
      <c r="M36107" s="120"/>
      <c r="N36107" s="120"/>
      <c r="U36107" s="121"/>
      <c r="V36107" s="122"/>
      <c r="W36107" s="123"/>
      <c r="AC36107" s="123"/>
    </row>
    <row r="36108" spans="5:29" s="2" customFormat="1">
      <c r="E36108" s="120"/>
      <c r="M36108" s="120"/>
      <c r="N36108" s="120"/>
      <c r="U36108" s="121"/>
      <c r="V36108" s="122"/>
      <c r="W36108" s="123"/>
      <c r="AC36108" s="123"/>
    </row>
    <row r="36109" spans="5:29" s="2" customFormat="1">
      <c r="E36109" s="120"/>
      <c r="M36109" s="120"/>
      <c r="N36109" s="120"/>
      <c r="U36109" s="121"/>
      <c r="V36109" s="122"/>
      <c r="W36109" s="123"/>
      <c r="AC36109" s="123"/>
    </row>
    <row r="36110" spans="5:29" s="2" customFormat="1">
      <c r="E36110" s="120"/>
      <c r="M36110" s="120"/>
      <c r="N36110" s="120"/>
      <c r="U36110" s="121"/>
      <c r="V36110" s="122"/>
      <c r="W36110" s="123"/>
      <c r="AC36110" s="123"/>
    </row>
    <row r="36111" spans="5:29" s="2" customFormat="1">
      <c r="E36111" s="120"/>
      <c r="M36111" s="120"/>
      <c r="N36111" s="120"/>
      <c r="U36111" s="121"/>
      <c r="V36111" s="122"/>
      <c r="W36111" s="123"/>
      <c r="AC36111" s="123"/>
    </row>
    <row r="36112" spans="5:29" s="2" customFormat="1">
      <c r="E36112" s="120"/>
      <c r="M36112" s="120"/>
      <c r="N36112" s="120"/>
      <c r="U36112" s="121"/>
      <c r="V36112" s="122"/>
      <c r="W36112" s="123"/>
      <c r="AC36112" s="123"/>
    </row>
    <row r="36113" spans="5:29" s="2" customFormat="1">
      <c r="E36113" s="120"/>
      <c r="M36113" s="120"/>
      <c r="N36113" s="120"/>
      <c r="U36113" s="121"/>
      <c r="V36113" s="122"/>
      <c r="W36113" s="123"/>
      <c r="AC36113" s="123"/>
    </row>
    <row r="36114" spans="5:29" s="2" customFormat="1">
      <c r="E36114" s="120"/>
      <c r="M36114" s="120"/>
      <c r="N36114" s="120"/>
      <c r="U36114" s="121"/>
      <c r="V36114" s="122"/>
      <c r="W36114" s="123"/>
      <c r="AC36114" s="123"/>
    </row>
    <row r="36115" spans="5:29" s="2" customFormat="1">
      <c r="E36115" s="120"/>
      <c r="M36115" s="120"/>
      <c r="N36115" s="120"/>
      <c r="U36115" s="121"/>
      <c r="V36115" s="122"/>
      <c r="W36115" s="123"/>
      <c r="AC36115" s="123"/>
    </row>
    <row r="36116" spans="5:29" s="2" customFormat="1">
      <c r="E36116" s="120"/>
      <c r="M36116" s="120"/>
      <c r="N36116" s="120"/>
      <c r="U36116" s="121"/>
      <c r="V36116" s="122"/>
      <c r="W36116" s="123"/>
      <c r="AC36116" s="123"/>
    </row>
    <row r="36117" spans="5:29" s="2" customFormat="1">
      <c r="E36117" s="120"/>
      <c r="M36117" s="120"/>
      <c r="N36117" s="120"/>
      <c r="U36117" s="121"/>
      <c r="V36117" s="122"/>
      <c r="W36117" s="123"/>
      <c r="AC36117" s="123"/>
    </row>
    <row r="36118" spans="5:29" s="2" customFormat="1">
      <c r="E36118" s="120"/>
      <c r="M36118" s="120"/>
      <c r="N36118" s="120"/>
      <c r="U36118" s="121"/>
      <c r="V36118" s="122"/>
      <c r="W36118" s="123"/>
      <c r="AC36118" s="123"/>
    </row>
    <row r="36119" spans="5:29" s="2" customFormat="1">
      <c r="E36119" s="120"/>
      <c r="M36119" s="120"/>
      <c r="N36119" s="120"/>
      <c r="U36119" s="121"/>
      <c r="V36119" s="122"/>
      <c r="W36119" s="123"/>
      <c r="AC36119" s="123"/>
    </row>
    <row r="36120" spans="5:29" s="2" customFormat="1">
      <c r="E36120" s="120"/>
      <c r="M36120" s="120"/>
      <c r="N36120" s="120"/>
      <c r="U36120" s="121"/>
      <c r="V36120" s="122"/>
      <c r="W36120" s="123"/>
      <c r="AC36120" s="123"/>
    </row>
    <row r="36121" spans="5:29" s="2" customFormat="1">
      <c r="E36121" s="120"/>
      <c r="M36121" s="120"/>
      <c r="N36121" s="120"/>
      <c r="U36121" s="121"/>
      <c r="V36121" s="122"/>
      <c r="W36121" s="123"/>
      <c r="AC36121" s="123"/>
    </row>
    <row r="36122" spans="5:29" s="2" customFormat="1">
      <c r="E36122" s="120"/>
      <c r="M36122" s="120"/>
      <c r="N36122" s="120"/>
      <c r="U36122" s="121"/>
      <c r="V36122" s="122"/>
      <c r="W36122" s="123"/>
      <c r="AC36122" s="123"/>
    </row>
    <row r="36123" spans="5:29" s="2" customFormat="1">
      <c r="E36123" s="120"/>
      <c r="M36123" s="120"/>
      <c r="N36123" s="120"/>
      <c r="U36123" s="121"/>
      <c r="V36123" s="122"/>
      <c r="W36123" s="123"/>
      <c r="AC36123" s="123"/>
    </row>
    <row r="36124" spans="5:29" s="2" customFormat="1">
      <c r="E36124" s="120"/>
      <c r="M36124" s="120"/>
      <c r="N36124" s="120"/>
      <c r="U36124" s="121"/>
      <c r="V36124" s="122"/>
      <c r="W36124" s="123"/>
      <c r="AC36124" s="123"/>
    </row>
    <row r="36125" spans="5:29" s="2" customFormat="1">
      <c r="E36125" s="120"/>
      <c r="M36125" s="120"/>
      <c r="N36125" s="120"/>
      <c r="U36125" s="121"/>
      <c r="V36125" s="122"/>
      <c r="W36125" s="123"/>
      <c r="AC36125" s="123"/>
    </row>
    <row r="36126" spans="5:29" s="2" customFormat="1">
      <c r="E36126" s="120"/>
      <c r="M36126" s="120"/>
      <c r="N36126" s="120"/>
      <c r="U36126" s="121"/>
      <c r="V36126" s="122"/>
      <c r="W36126" s="123"/>
      <c r="AC36126" s="123"/>
    </row>
    <row r="36127" spans="5:29" s="2" customFormat="1">
      <c r="E36127" s="120"/>
      <c r="M36127" s="120"/>
      <c r="N36127" s="120"/>
      <c r="U36127" s="121"/>
      <c r="V36127" s="122"/>
      <c r="W36127" s="123"/>
      <c r="AC36127" s="123"/>
    </row>
    <row r="36128" spans="5:29" s="2" customFormat="1">
      <c r="E36128" s="120"/>
      <c r="M36128" s="120"/>
      <c r="N36128" s="120"/>
      <c r="U36128" s="121"/>
      <c r="V36128" s="122"/>
      <c r="W36128" s="123"/>
      <c r="AC36128" s="123"/>
    </row>
    <row r="36129" spans="5:29" s="2" customFormat="1">
      <c r="E36129" s="120"/>
      <c r="M36129" s="120"/>
      <c r="N36129" s="120"/>
      <c r="U36129" s="121"/>
      <c r="V36129" s="122"/>
      <c r="W36129" s="123"/>
      <c r="AC36129" s="123"/>
    </row>
    <row r="36130" spans="5:29" s="2" customFormat="1">
      <c r="E36130" s="120"/>
      <c r="M36130" s="120"/>
      <c r="N36130" s="120"/>
      <c r="U36130" s="121"/>
      <c r="V36130" s="122"/>
      <c r="W36130" s="123"/>
      <c r="AC36130" s="123"/>
    </row>
    <row r="36131" spans="5:29" s="2" customFormat="1">
      <c r="E36131" s="120"/>
      <c r="M36131" s="120"/>
      <c r="N36131" s="120"/>
      <c r="U36131" s="121"/>
      <c r="V36131" s="122"/>
      <c r="W36131" s="123"/>
      <c r="AC36131" s="123"/>
    </row>
    <row r="36132" spans="5:29" s="2" customFormat="1">
      <c r="E36132" s="120"/>
      <c r="M36132" s="120"/>
      <c r="N36132" s="120"/>
      <c r="U36132" s="121"/>
      <c r="V36132" s="122"/>
      <c r="W36132" s="123"/>
      <c r="AC36132" s="123"/>
    </row>
    <row r="36133" spans="5:29" s="2" customFormat="1">
      <c r="E36133" s="120"/>
      <c r="M36133" s="120"/>
      <c r="N36133" s="120"/>
      <c r="U36133" s="121"/>
      <c r="V36133" s="122"/>
      <c r="W36133" s="123"/>
      <c r="AC36133" s="123"/>
    </row>
    <row r="36134" spans="5:29" s="2" customFormat="1">
      <c r="E36134" s="120"/>
      <c r="M36134" s="120"/>
      <c r="N36134" s="120"/>
      <c r="U36134" s="121"/>
      <c r="V36134" s="122"/>
      <c r="W36134" s="123"/>
      <c r="AC36134" s="123"/>
    </row>
    <row r="36135" spans="5:29" s="2" customFormat="1">
      <c r="E36135" s="120"/>
      <c r="M36135" s="120"/>
      <c r="N36135" s="120"/>
      <c r="U36135" s="121"/>
      <c r="V36135" s="122"/>
      <c r="W36135" s="123"/>
      <c r="AC36135" s="123"/>
    </row>
    <row r="36136" spans="5:29" s="2" customFormat="1">
      <c r="E36136" s="120"/>
      <c r="M36136" s="120"/>
      <c r="N36136" s="120"/>
      <c r="U36136" s="121"/>
      <c r="V36136" s="122"/>
      <c r="W36136" s="123"/>
      <c r="AC36136" s="123"/>
    </row>
    <row r="36137" spans="5:29" s="2" customFormat="1">
      <c r="E36137" s="120"/>
      <c r="M36137" s="120"/>
      <c r="N36137" s="120"/>
      <c r="U36137" s="121"/>
      <c r="V36137" s="122"/>
      <c r="W36137" s="123"/>
      <c r="AC36137" s="123"/>
    </row>
    <row r="36138" spans="5:29" s="2" customFormat="1">
      <c r="E36138" s="120"/>
      <c r="M36138" s="120"/>
      <c r="N36138" s="120"/>
      <c r="U36138" s="121"/>
      <c r="V36138" s="122"/>
      <c r="W36138" s="123"/>
      <c r="AC36138" s="123"/>
    </row>
    <row r="36139" spans="5:29" s="2" customFormat="1">
      <c r="E36139" s="120"/>
      <c r="M36139" s="120"/>
      <c r="N36139" s="120"/>
      <c r="U36139" s="121"/>
      <c r="V36139" s="122"/>
      <c r="W36139" s="123"/>
      <c r="AC36139" s="123"/>
    </row>
    <row r="36140" spans="5:29" s="2" customFormat="1">
      <c r="E36140" s="120"/>
      <c r="M36140" s="120"/>
      <c r="N36140" s="120"/>
      <c r="U36140" s="121"/>
      <c r="V36140" s="122"/>
      <c r="W36140" s="123"/>
      <c r="AC36140" s="123"/>
    </row>
    <row r="36141" spans="5:29" s="2" customFormat="1">
      <c r="E36141" s="120"/>
      <c r="M36141" s="120"/>
      <c r="N36141" s="120"/>
      <c r="U36141" s="121"/>
      <c r="V36141" s="122"/>
      <c r="W36141" s="123"/>
      <c r="AC36141" s="123"/>
    </row>
    <row r="36142" spans="5:29" s="2" customFormat="1">
      <c r="E36142" s="120"/>
      <c r="M36142" s="120"/>
      <c r="N36142" s="120"/>
      <c r="U36142" s="121"/>
      <c r="V36142" s="122"/>
      <c r="W36142" s="123"/>
      <c r="AC36142" s="123"/>
    </row>
    <row r="36143" spans="5:29" s="2" customFormat="1">
      <c r="E36143" s="120"/>
      <c r="M36143" s="120"/>
      <c r="N36143" s="120"/>
      <c r="U36143" s="121"/>
      <c r="V36143" s="122"/>
      <c r="W36143" s="123"/>
      <c r="AC36143" s="123"/>
    </row>
    <row r="36144" spans="5:29" s="2" customFormat="1">
      <c r="E36144" s="120"/>
      <c r="M36144" s="120"/>
      <c r="N36144" s="120"/>
      <c r="U36144" s="121"/>
      <c r="V36144" s="122"/>
      <c r="W36144" s="123"/>
      <c r="AC36144" s="123"/>
    </row>
    <row r="36145" spans="5:29" s="2" customFormat="1">
      <c r="E36145" s="120"/>
      <c r="M36145" s="120"/>
      <c r="N36145" s="120"/>
      <c r="U36145" s="121"/>
      <c r="V36145" s="122"/>
      <c r="W36145" s="123"/>
      <c r="AC36145" s="123"/>
    </row>
    <row r="36146" spans="5:29" s="2" customFormat="1">
      <c r="E36146" s="120"/>
      <c r="M36146" s="120"/>
      <c r="N36146" s="120"/>
      <c r="U36146" s="121"/>
      <c r="V36146" s="122"/>
      <c r="W36146" s="123"/>
      <c r="AC36146" s="123"/>
    </row>
    <row r="36147" spans="5:29" s="2" customFormat="1">
      <c r="E36147" s="120"/>
      <c r="M36147" s="120"/>
      <c r="N36147" s="120"/>
      <c r="U36147" s="121"/>
      <c r="V36147" s="122"/>
      <c r="W36147" s="123"/>
      <c r="AC36147" s="123"/>
    </row>
    <row r="36148" spans="5:29" s="2" customFormat="1">
      <c r="E36148" s="120"/>
      <c r="M36148" s="120"/>
      <c r="N36148" s="120"/>
      <c r="U36148" s="121"/>
      <c r="V36148" s="122"/>
      <c r="W36148" s="123"/>
      <c r="AC36148" s="123"/>
    </row>
    <row r="36149" spans="5:29" s="2" customFormat="1">
      <c r="E36149" s="120"/>
      <c r="M36149" s="120"/>
      <c r="N36149" s="120"/>
      <c r="U36149" s="121"/>
      <c r="V36149" s="122"/>
      <c r="W36149" s="123"/>
      <c r="AC36149" s="123"/>
    </row>
    <row r="36150" spans="5:29" s="2" customFormat="1">
      <c r="E36150" s="120"/>
      <c r="M36150" s="120"/>
      <c r="N36150" s="120"/>
      <c r="U36150" s="121"/>
      <c r="V36150" s="122"/>
      <c r="W36150" s="123"/>
      <c r="AC36150" s="123"/>
    </row>
    <row r="36151" spans="5:29" s="2" customFormat="1">
      <c r="E36151" s="120"/>
      <c r="M36151" s="120"/>
      <c r="N36151" s="120"/>
      <c r="U36151" s="121"/>
      <c r="V36151" s="122"/>
      <c r="W36151" s="123"/>
      <c r="AC36151" s="123"/>
    </row>
    <row r="36152" spans="5:29" s="2" customFormat="1">
      <c r="E36152" s="120"/>
      <c r="M36152" s="120"/>
      <c r="N36152" s="120"/>
      <c r="U36152" s="121"/>
      <c r="V36152" s="122"/>
      <c r="W36152" s="123"/>
      <c r="AC36152" s="123"/>
    </row>
    <row r="36153" spans="5:29" s="2" customFormat="1">
      <c r="E36153" s="120"/>
      <c r="M36153" s="120"/>
      <c r="N36153" s="120"/>
      <c r="U36153" s="121"/>
      <c r="V36153" s="122"/>
      <c r="W36153" s="123"/>
      <c r="AC36153" s="123"/>
    </row>
    <row r="36154" spans="5:29" s="2" customFormat="1">
      <c r="E36154" s="120"/>
      <c r="M36154" s="120"/>
      <c r="N36154" s="120"/>
      <c r="U36154" s="121"/>
      <c r="V36154" s="122"/>
      <c r="W36154" s="123"/>
      <c r="AC36154" s="123"/>
    </row>
    <row r="36155" spans="5:29" s="2" customFormat="1">
      <c r="E36155" s="120"/>
      <c r="M36155" s="120"/>
      <c r="N36155" s="120"/>
      <c r="U36155" s="121"/>
      <c r="V36155" s="122"/>
      <c r="W36155" s="123"/>
      <c r="AC36155" s="123"/>
    </row>
    <row r="36156" spans="5:29" s="2" customFormat="1">
      <c r="E36156" s="120"/>
      <c r="M36156" s="120"/>
      <c r="N36156" s="120"/>
      <c r="U36156" s="121"/>
      <c r="V36156" s="122"/>
      <c r="W36156" s="123"/>
      <c r="AC36156" s="123"/>
    </row>
    <row r="36157" spans="5:29" s="2" customFormat="1">
      <c r="E36157" s="120"/>
      <c r="M36157" s="120"/>
      <c r="N36157" s="120"/>
      <c r="U36157" s="121"/>
      <c r="V36157" s="122"/>
      <c r="W36157" s="123"/>
      <c r="AC36157" s="123"/>
    </row>
    <row r="36158" spans="5:29" s="2" customFormat="1">
      <c r="E36158" s="120"/>
      <c r="M36158" s="120"/>
      <c r="N36158" s="120"/>
      <c r="U36158" s="121"/>
      <c r="V36158" s="122"/>
      <c r="W36158" s="123"/>
      <c r="AC36158" s="123"/>
    </row>
    <row r="36159" spans="5:29" s="2" customFormat="1">
      <c r="E36159" s="120"/>
      <c r="M36159" s="120"/>
      <c r="N36159" s="120"/>
      <c r="U36159" s="121"/>
      <c r="V36159" s="122"/>
      <c r="W36159" s="123"/>
      <c r="AC36159" s="123"/>
    </row>
    <row r="36160" spans="5:29" s="2" customFormat="1">
      <c r="E36160" s="120"/>
      <c r="M36160" s="120"/>
      <c r="N36160" s="120"/>
      <c r="U36160" s="121"/>
      <c r="V36160" s="122"/>
      <c r="W36160" s="123"/>
      <c r="AC36160" s="123"/>
    </row>
    <row r="36161" spans="5:29" s="2" customFormat="1">
      <c r="E36161" s="120"/>
      <c r="M36161" s="120"/>
      <c r="N36161" s="120"/>
      <c r="U36161" s="121"/>
      <c r="V36161" s="122"/>
      <c r="W36161" s="123"/>
      <c r="AC36161" s="123"/>
    </row>
    <row r="36162" spans="5:29" s="2" customFormat="1">
      <c r="E36162" s="120"/>
      <c r="M36162" s="120"/>
      <c r="N36162" s="120"/>
      <c r="U36162" s="121"/>
      <c r="V36162" s="122"/>
      <c r="W36162" s="123"/>
      <c r="AC36162" s="123"/>
    </row>
    <row r="36163" spans="5:29" s="2" customFormat="1">
      <c r="E36163" s="120"/>
      <c r="M36163" s="120"/>
      <c r="N36163" s="120"/>
      <c r="U36163" s="121"/>
      <c r="V36163" s="122"/>
      <c r="W36163" s="123"/>
      <c r="AC36163" s="123"/>
    </row>
    <row r="36164" spans="5:29" s="2" customFormat="1">
      <c r="E36164" s="120"/>
      <c r="M36164" s="120"/>
      <c r="N36164" s="120"/>
      <c r="U36164" s="121"/>
      <c r="V36164" s="122"/>
      <c r="W36164" s="123"/>
      <c r="AC36164" s="123"/>
    </row>
    <row r="36165" spans="5:29" s="2" customFormat="1">
      <c r="E36165" s="120"/>
      <c r="M36165" s="120"/>
      <c r="N36165" s="120"/>
      <c r="U36165" s="121"/>
      <c r="V36165" s="122"/>
      <c r="W36165" s="123"/>
      <c r="AC36165" s="123"/>
    </row>
    <row r="36166" spans="5:29" s="2" customFormat="1">
      <c r="E36166" s="120"/>
      <c r="M36166" s="120"/>
      <c r="N36166" s="120"/>
      <c r="U36166" s="121"/>
      <c r="V36166" s="122"/>
      <c r="W36166" s="123"/>
      <c r="AC36166" s="123"/>
    </row>
    <row r="36167" spans="5:29" s="2" customFormat="1">
      <c r="E36167" s="120"/>
      <c r="M36167" s="120"/>
      <c r="N36167" s="120"/>
      <c r="U36167" s="121"/>
      <c r="V36167" s="122"/>
      <c r="W36167" s="123"/>
      <c r="AC36167" s="123"/>
    </row>
    <row r="36168" spans="5:29" s="2" customFormat="1">
      <c r="E36168" s="120"/>
      <c r="M36168" s="120"/>
      <c r="N36168" s="120"/>
      <c r="U36168" s="121"/>
      <c r="V36168" s="122"/>
      <c r="W36168" s="123"/>
      <c r="AC36168" s="123"/>
    </row>
    <row r="36169" spans="5:29" s="2" customFormat="1">
      <c r="E36169" s="120"/>
      <c r="M36169" s="120"/>
      <c r="N36169" s="120"/>
      <c r="U36169" s="121"/>
      <c r="V36169" s="122"/>
      <c r="W36169" s="123"/>
      <c r="AC36169" s="123"/>
    </row>
    <row r="36170" spans="5:29" s="2" customFormat="1">
      <c r="E36170" s="120"/>
      <c r="M36170" s="120"/>
      <c r="N36170" s="120"/>
      <c r="U36170" s="121"/>
      <c r="V36170" s="122"/>
      <c r="W36170" s="123"/>
      <c r="AC36170" s="123"/>
    </row>
    <row r="36171" spans="5:29" s="2" customFormat="1">
      <c r="E36171" s="120"/>
      <c r="M36171" s="120"/>
      <c r="N36171" s="120"/>
      <c r="U36171" s="121"/>
      <c r="V36171" s="122"/>
      <c r="W36171" s="123"/>
      <c r="AC36171" s="123"/>
    </row>
    <row r="36172" spans="5:29" s="2" customFormat="1">
      <c r="E36172" s="120"/>
      <c r="M36172" s="120"/>
      <c r="N36172" s="120"/>
      <c r="U36172" s="121"/>
      <c r="V36172" s="122"/>
      <c r="W36172" s="123"/>
      <c r="AC36172" s="123"/>
    </row>
    <row r="36173" spans="5:29" s="2" customFormat="1">
      <c r="E36173" s="120"/>
      <c r="M36173" s="120"/>
      <c r="N36173" s="120"/>
      <c r="U36173" s="121"/>
      <c r="V36173" s="122"/>
      <c r="W36173" s="123"/>
      <c r="AC36173" s="123"/>
    </row>
    <row r="36174" spans="5:29" s="2" customFormat="1">
      <c r="E36174" s="120"/>
      <c r="M36174" s="120"/>
      <c r="N36174" s="120"/>
      <c r="U36174" s="121"/>
      <c r="V36174" s="122"/>
      <c r="W36174" s="123"/>
      <c r="AC36174" s="123"/>
    </row>
    <row r="36175" spans="5:29" s="2" customFormat="1">
      <c r="E36175" s="120"/>
      <c r="M36175" s="120"/>
      <c r="N36175" s="120"/>
      <c r="U36175" s="121"/>
      <c r="V36175" s="122"/>
      <c r="W36175" s="123"/>
      <c r="AC36175" s="123"/>
    </row>
    <row r="36176" spans="5:29" s="2" customFormat="1">
      <c r="E36176" s="120"/>
      <c r="M36176" s="120"/>
      <c r="N36176" s="120"/>
      <c r="U36176" s="121"/>
      <c r="V36176" s="122"/>
      <c r="W36176" s="123"/>
      <c r="AC36176" s="123"/>
    </row>
    <row r="36177" spans="5:29" s="2" customFormat="1">
      <c r="E36177" s="120"/>
      <c r="M36177" s="120"/>
      <c r="N36177" s="120"/>
      <c r="U36177" s="121"/>
      <c r="V36177" s="122"/>
      <c r="W36177" s="123"/>
      <c r="AC36177" s="123"/>
    </row>
    <row r="36178" spans="5:29" s="2" customFormat="1">
      <c r="E36178" s="120"/>
      <c r="M36178" s="120"/>
      <c r="N36178" s="120"/>
      <c r="U36178" s="121"/>
      <c r="V36178" s="122"/>
      <c r="W36178" s="123"/>
      <c r="AC36178" s="123"/>
    </row>
    <row r="36179" spans="5:29" s="2" customFormat="1">
      <c r="E36179" s="120"/>
      <c r="M36179" s="120"/>
      <c r="N36179" s="120"/>
      <c r="U36179" s="121"/>
      <c r="V36179" s="122"/>
      <c r="W36179" s="123"/>
      <c r="AC36179" s="123"/>
    </row>
    <row r="36180" spans="5:29" s="2" customFormat="1">
      <c r="E36180" s="120"/>
      <c r="M36180" s="120"/>
      <c r="N36180" s="120"/>
      <c r="U36180" s="121"/>
      <c r="V36180" s="122"/>
      <c r="W36180" s="123"/>
      <c r="AC36180" s="123"/>
    </row>
    <row r="36181" spans="5:29" s="2" customFormat="1">
      <c r="E36181" s="120"/>
      <c r="M36181" s="120"/>
      <c r="N36181" s="120"/>
      <c r="U36181" s="121"/>
      <c r="V36181" s="122"/>
      <c r="W36181" s="123"/>
      <c r="AC36181" s="123"/>
    </row>
    <row r="36182" spans="5:29" s="2" customFormat="1">
      <c r="E36182" s="120"/>
      <c r="M36182" s="120"/>
      <c r="N36182" s="120"/>
      <c r="U36182" s="121"/>
      <c r="V36182" s="122"/>
      <c r="W36182" s="123"/>
      <c r="AC36182" s="123"/>
    </row>
    <row r="36183" spans="5:29" s="2" customFormat="1">
      <c r="E36183" s="120"/>
      <c r="M36183" s="120"/>
      <c r="N36183" s="120"/>
      <c r="U36183" s="121"/>
      <c r="V36183" s="122"/>
      <c r="W36183" s="123"/>
      <c r="AC36183" s="123"/>
    </row>
    <row r="36184" spans="5:29" s="2" customFormat="1">
      <c r="E36184" s="120"/>
      <c r="M36184" s="120"/>
      <c r="N36184" s="120"/>
      <c r="U36184" s="121"/>
      <c r="V36184" s="122"/>
      <c r="W36184" s="123"/>
      <c r="AC36184" s="123"/>
    </row>
    <row r="36185" spans="5:29" s="2" customFormat="1">
      <c r="E36185" s="120"/>
      <c r="M36185" s="120"/>
      <c r="N36185" s="120"/>
      <c r="U36185" s="121"/>
      <c r="V36185" s="122"/>
      <c r="W36185" s="123"/>
      <c r="AC36185" s="123"/>
    </row>
    <row r="36186" spans="5:29" s="2" customFormat="1">
      <c r="E36186" s="120"/>
      <c r="M36186" s="120"/>
      <c r="N36186" s="120"/>
      <c r="U36186" s="121"/>
      <c r="V36186" s="122"/>
      <c r="W36186" s="123"/>
      <c r="AC36186" s="123"/>
    </row>
    <row r="36187" spans="5:29" s="2" customFormat="1">
      <c r="E36187" s="120"/>
      <c r="M36187" s="120"/>
      <c r="N36187" s="120"/>
      <c r="U36187" s="121"/>
      <c r="V36187" s="122"/>
      <c r="W36187" s="123"/>
      <c r="AC36187" s="123"/>
    </row>
    <row r="36188" spans="5:29" s="2" customFormat="1">
      <c r="E36188" s="120"/>
      <c r="M36188" s="120"/>
      <c r="N36188" s="120"/>
      <c r="U36188" s="121"/>
      <c r="V36188" s="122"/>
      <c r="W36188" s="123"/>
      <c r="AC36188" s="123"/>
    </row>
    <row r="36189" spans="5:29" s="2" customFormat="1">
      <c r="E36189" s="120"/>
      <c r="M36189" s="120"/>
      <c r="N36189" s="120"/>
      <c r="U36189" s="121"/>
      <c r="V36189" s="122"/>
      <c r="W36189" s="123"/>
      <c r="AC36189" s="123"/>
    </row>
    <row r="36190" spans="5:29" s="2" customFormat="1">
      <c r="E36190" s="120"/>
      <c r="M36190" s="120"/>
      <c r="N36190" s="120"/>
      <c r="U36190" s="121"/>
      <c r="V36190" s="122"/>
      <c r="W36190" s="123"/>
      <c r="AC36190" s="123"/>
    </row>
    <row r="36191" spans="5:29" s="2" customFormat="1">
      <c r="E36191" s="120"/>
      <c r="M36191" s="120"/>
      <c r="N36191" s="120"/>
      <c r="U36191" s="121"/>
      <c r="V36191" s="122"/>
      <c r="W36191" s="123"/>
      <c r="AC36191" s="123"/>
    </row>
    <row r="36192" spans="5:29" s="2" customFormat="1">
      <c r="E36192" s="120"/>
      <c r="M36192" s="120"/>
      <c r="N36192" s="120"/>
      <c r="U36192" s="121"/>
      <c r="V36192" s="122"/>
      <c r="W36192" s="123"/>
      <c r="AC36192" s="123"/>
    </row>
    <row r="36193" spans="5:29" s="2" customFormat="1">
      <c r="E36193" s="120"/>
      <c r="M36193" s="120"/>
      <c r="N36193" s="120"/>
      <c r="U36193" s="121"/>
      <c r="V36193" s="122"/>
      <c r="W36193" s="123"/>
      <c r="AC36193" s="123"/>
    </row>
    <row r="36194" spans="5:29" s="2" customFormat="1">
      <c r="E36194" s="120"/>
      <c r="M36194" s="120"/>
      <c r="N36194" s="120"/>
      <c r="U36194" s="121"/>
      <c r="V36194" s="122"/>
      <c r="W36194" s="123"/>
      <c r="AC36194" s="123"/>
    </row>
    <row r="36195" spans="5:29" s="2" customFormat="1">
      <c r="E36195" s="120"/>
      <c r="M36195" s="120"/>
      <c r="N36195" s="120"/>
      <c r="U36195" s="121"/>
      <c r="V36195" s="122"/>
      <c r="W36195" s="123"/>
      <c r="AC36195" s="123"/>
    </row>
    <row r="36196" spans="5:29" s="2" customFormat="1">
      <c r="E36196" s="120"/>
      <c r="M36196" s="120"/>
      <c r="N36196" s="120"/>
      <c r="U36196" s="121"/>
      <c r="V36196" s="122"/>
      <c r="W36196" s="123"/>
      <c r="AC36196" s="123"/>
    </row>
    <row r="36197" spans="5:29" s="2" customFormat="1">
      <c r="E36197" s="120"/>
      <c r="M36197" s="120"/>
      <c r="N36197" s="120"/>
      <c r="U36197" s="121"/>
      <c r="V36197" s="122"/>
      <c r="W36197" s="123"/>
      <c r="AC36197" s="123"/>
    </row>
    <row r="36198" spans="5:29" s="2" customFormat="1">
      <c r="E36198" s="120"/>
      <c r="M36198" s="120"/>
      <c r="N36198" s="120"/>
      <c r="U36198" s="121"/>
      <c r="V36198" s="122"/>
      <c r="W36198" s="123"/>
      <c r="AC36198" s="123"/>
    </row>
    <row r="36199" spans="5:29" s="2" customFormat="1">
      <c r="E36199" s="120"/>
      <c r="M36199" s="120"/>
      <c r="N36199" s="120"/>
      <c r="U36199" s="121"/>
      <c r="V36199" s="122"/>
      <c r="W36199" s="123"/>
      <c r="AC36199" s="123"/>
    </row>
    <row r="36200" spans="5:29" s="2" customFormat="1">
      <c r="E36200" s="120"/>
      <c r="M36200" s="120"/>
      <c r="N36200" s="120"/>
      <c r="U36200" s="121"/>
      <c r="V36200" s="122"/>
      <c r="W36200" s="123"/>
      <c r="AC36200" s="123"/>
    </row>
    <row r="36201" spans="5:29" s="2" customFormat="1">
      <c r="E36201" s="120"/>
      <c r="M36201" s="120"/>
      <c r="N36201" s="120"/>
      <c r="U36201" s="121"/>
      <c r="V36201" s="122"/>
      <c r="W36201" s="123"/>
      <c r="AC36201" s="123"/>
    </row>
    <row r="36202" spans="5:29" s="2" customFormat="1">
      <c r="E36202" s="120"/>
      <c r="M36202" s="120"/>
      <c r="N36202" s="120"/>
      <c r="U36202" s="121"/>
      <c r="V36202" s="122"/>
      <c r="W36202" s="123"/>
      <c r="AC36202" s="123"/>
    </row>
    <row r="36203" spans="5:29" s="2" customFormat="1">
      <c r="E36203" s="120"/>
      <c r="M36203" s="120"/>
      <c r="N36203" s="120"/>
      <c r="U36203" s="121"/>
      <c r="V36203" s="122"/>
      <c r="W36203" s="123"/>
      <c r="AC36203" s="123"/>
    </row>
    <row r="36204" spans="5:29" s="2" customFormat="1">
      <c r="E36204" s="120"/>
      <c r="M36204" s="120"/>
      <c r="N36204" s="120"/>
      <c r="U36204" s="121"/>
      <c r="V36204" s="122"/>
      <c r="W36204" s="123"/>
      <c r="AC36204" s="123"/>
    </row>
    <row r="36205" spans="5:29" s="2" customFormat="1">
      <c r="E36205" s="120"/>
      <c r="M36205" s="120"/>
      <c r="N36205" s="120"/>
      <c r="U36205" s="121"/>
      <c r="V36205" s="122"/>
      <c r="W36205" s="123"/>
      <c r="AC36205" s="123"/>
    </row>
    <row r="36206" spans="5:29" s="2" customFormat="1">
      <c r="E36206" s="120"/>
      <c r="M36206" s="120"/>
      <c r="N36206" s="120"/>
      <c r="U36206" s="121"/>
      <c r="V36206" s="122"/>
      <c r="W36206" s="123"/>
      <c r="AC36206" s="123"/>
    </row>
    <row r="36207" spans="5:29" s="2" customFormat="1">
      <c r="E36207" s="120"/>
      <c r="M36207" s="120"/>
      <c r="N36207" s="120"/>
      <c r="U36207" s="121"/>
      <c r="V36207" s="122"/>
      <c r="W36207" s="123"/>
      <c r="AC36207" s="123"/>
    </row>
    <row r="36208" spans="5:29" s="2" customFormat="1">
      <c r="E36208" s="120"/>
      <c r="M36208" s="120"/>
      <c r="N36208" s="120"/>
      <c r="U36208" s="121"/>
      <c r="V36208" s="122"/>
      <c r="W36208" s="123"/>
      <c r="AC36208" s="123"/>
    </row>
    <row r="36209" spans="5:29" s="2" customFormat="1">
      <c r="E36209" s="120"/>
      <c r="M36209" s="120"/>
      <c r="N36209" s="120"/>
      <c r="U36209" s="121"/>
      <c r="V36209" s="122"/>
      <c r="W36209" s="123"/>
      <c r="AC36209" s="123"/>
    </row>
    <row r="36210" spans="5:29" s="2" customFormat="1">
      <c r="E36210" s="120"/>
      <c r="M36210" s="120"/>
      <c r="N36210" s="120"/>
      <c r="U36210" s="121"/>
      <c r="V36210" s="122"/>
      <c r="W36210" s="123"/>
      <c r="AC36210" s="123"/>
    </row>
    <row r="36211" spans="5:29" s="2" customFormat="1">
      <c r="E36211" s="120"/>
      <c r="M36211" s="120"/>
      <c r="N36211" s="120"/>
      <c r="U36211" s="121"/>
      <c r="V36211" s="122"/>
      <c r="W36211" s="123"/>
      <c r="AC36211" s="123"/>
    </row>
    <row r="36212" spans="5:29" s="2" customFormat="1">
      <c r="E36212" s="120"/>
      <c r="M36212" s="120"/>
      <c r="N36212" s="120"/>
      <c r="U36212" s="121"/>
      <c r="V36212" s="122"/>
      <c r="W36212" s="123"/>
      <c r="AC36212" s="123"/>
    </row>
    <row r="36213" spans="5:29" s="2" customFormat="1">
      <c r="E36213" s="120"/>
      <c r="M36213" s="120"/>
      <c r="N36213" s="120"/>
      <c r="U36213" s="121"/>
      <c r="V36213" s="122"/>
      <c r="W36213" s="123"/>
      <c r="AC36213" s="123"/>
    </row>
    <row r="36214" spans="5:29" s="2" customFormat="1">
      <c r="E36214" s="120"/>
      <c r="M36214" s="120"/>
      <c r="N36214" s="120"/>
      <c r="U36214" s="121"/>
      <c r="V36214" s="122"/>
      <c r="W36214" s="123"/>
      <c r="AC36214" s="123"/>
    </row>
    <row r="36215" spans="5:29" s="2" customFormat="1">
      <c r="E36215" s="120"/>
      <c r="M36215" s="120"/>
      <c r="N36215" s="120"/>
      <c r="U36215" s="121"/>
      <c r="V36215" s="122"/>
      <c r="W36215" s="123"/>
      <c r="AC36215" s="123"/>
    </row>
    <row r="36216" spans="5:29" s="2" customFormat="1">
      <c r="E36216" s="120"/>
      <c r="M36216" s="120"/>
      <c r="N36216" s="120"/>
      <c r="U36216" s="121"/>
      <c r="V36216" s="122"/>
      <c r="W36216" s="123"/>
      <c r="AC36216" s="123"/>
    </row>
    <row r="36217" spans="5:29" s="2" customFormat="1">
      <c r="E36217" s="120"/>
      <c r="M36217" s="120"/>
      <c r="N36217" s="120"/>
      <c r="U36217" s="121"/>
      <c r="V36217" s="122"/>
      <c r="W36217" s="123"/>
      <c r="AC36217" s="123"/>
    </row>
    <row r="36218" spans="5:29" s="2" customFormat="1">
      <c r="E36218" s="120"/>
      <c r="M36218" s="120"/>
      <c r="N36218" s="120"/>
      <c r="U36218" s="121"/>
      <c r="V36218" s="122"/>
      <c r="W36218" s="123"/>
      <c r="AC36218" s="123"/>
    </row>
    <row r="36219" spans="5:29" s="2" customFormat="1">
      <c r="E36219" s="120"/>
      <c r="M36219" s="120"/>
      <c r="N36219" s="120"/>
      <c r="U36219" s="121"/>
      <c r="V36219" s="122"/>
      <c r="W36219" s="123"/>
      <c r="AC36219" s="123"/>
    </row>
    <row r="36220" spans="5:29" s="2" customFormat="1">
      <c r="E36220" s="120"/>
      <c r="M36220" s="120"/>
      <c r="N36220" s="120"/>
      <c r="U36220" s="121"/>
      <c r="V36220" s="122"/>
      <c r="W36220" s="123"/>
      <c r="AC36220" s="123"/>
    </row>
    <row r="36221" spans="5:29" s="2" customFormat="1">
      <c r="E36221" s="120"/>
      <c r="M36221" s="120"/>
      <c r="N36221" s="120"/>
      <c r="U36221" s="121"/>
      <c r="V36221" s="122"/>
      <c r="W36221" s="123"/>
      <c r="AC36221" s="123"/>
    </row>
    <row r="36222" spans="5:29" s="2" customFormat="1">
      <c r="E36222" s="120"/>
      <c r="M36222" s="120"/>
      <c r="N36222" s="120"/>
      <c r="U36222" s="121"/>
      <c r="V36222" s="122"/>
      <c r="W36222" s="123"/>
      <c r="AC36222" s="123"/>
    </row>
    <row r="36223" spans="5:29" s="2" customFormat="1">
      <c r="E36223" s="120"/>
      <c r="M36223" s="120"/>
      <c r="N36223" s="120"/>
      <c r="U36223" s="121"/>
      <c r="V36223" s="122"/>
      <c r="W36223" s="123"/>
      <c r="AC36223" s="123"/>
    </row>
    <row r="36224" spans="5:29" s="2" customFormat="1">
      <c r="E36224" s="120"/>
      <c r="M36224" s="120"/>
      <c r="N36224" s="120"/>
      <c r="U36224" s="121"/>
      <c r="V36224" s="122"/>
      <c r="W36224" s="123"/>
      <c r="AC36224" s="123"/>
    </row>
    <row r="36225" spans="5:29" s="2" customFormat="1">
      <c r="E36225" s="120"/>
      <c r="M36225" s="120"/>
      <c r="N36225" s="120"/>
      <c r="U36225" s="121"/>
      <c r="V36225" s="122"/>
      <c r="W36225" s="123"/>
      <c r="AC36225" s="123"/>
    </row>
    <row r="36226" spans="5:29" s="2" customFormat="1">
      <c r="E36226" s="120"/>
      <c r="M36226" s="120"/>
      <c r="N36226" s="120"/>
      <c r="U36226" s="121"/>
      <c r="V36226" s="122"/>
      <c r="W36226" s="123"/>
      <c r="AC36226" s="123"/>
    </row>
    <row r="36227" spans="5:29" s="2" customFormat="1">
      <c r="E36227" s="120"/>
      <c r="M36227" s="120"/>
      <c r="N36227" s="120"/>
      <c r="U36227" s="121"/>
      <c r="V36227" s="122"/>
      <c r="W36227" s="123"/>
      <c r="AC36227" s="123"/>
    </row>
    <row r="36228" spans="5:29" s="2" customFormat="1">
      <c r="E36228" s="120"/>
      <c r="M36228" s="120"/>
      <c r="N36228" s="120"/>
      <c r="U36228" s="121"/>
      <c r="V36228" s="122"/>
      <c r="W36228" s="123"/>
      <c r="AC36228" s="123"/>
    </row>
    <row r="36229" spans="5:29" s="2" customFormat="1">
      <c r="E36229" s="120"/>
      <c r="M36229" s="120"/>
      <c r="N36229" s="120"/>
      <c r="U36229" s="121"/>
      <c r="V36229" s="122"/>
      <c r="W36229" s="123"/>
      <c r="AC36229" s="123"/>
    </row>
    <row r="36230" spans="5:29" s="2" customFormat="1">
      <c r="E36230" s="120"/>
      <c r="M36230" s="120"/>
      <c r="N36230" s="120"/>
      <c r="U36230" s="121"/>
      <c r="V36230" s="122"/>
      <c r="W36230" s="123"/>
      <c r="AC36230" s="123"/>
    </row>
    <row r="36231" spans="5:29" s="2" customFormat="1">
      <c r="E36231" s="120"/>
      <c r="M36231" s="120"/>
      <c r="N36231" s="120"/>
      <c r="U36231" s="121"/>
      <c r="V36231" s="122"/>
      <c r="W36231" s="123"/>
      <c r="AC36231" s="123"/>
    </row>
    <row r="36232" spans="5:29" s="2" customFormat="1">
      <c r="E36232" s="120"/>
      <c r="M36232" s="120"/>
      <c r="N36232" s="120"/>
      <c r="U36232" s="121"/>
      <c r="V36232" s="122"/>
      <c r="W36232" s="123"/>
      <c r="AC36232" s="123"/>
    </row>
    <row r="36233" spans="5:29" s="2" customFormat="1">
      <c r="E36233" s="120"/>
      <c r="M36233" s="120"/>
      <c r="N36233" s="120"/>
      <c r="U36233" s="121"/>
      <c r="V36233" s="122"/>
      <c r="W36233" s="123"/>
      <c r="AC36233" s="123"/>
    </row>
    <row r="36234" spans="5:29" s="2" customFormat="1">
      <c r="E36234" s="120"/>
      <c r="M36234" s="120"/>
      <c r="N36234" s="120"/>
      <c r="U36234" s="121"/>
      <c r="V36234" s="122"/>
      <c r="W36234" s="123"/>
      <c r="AC36234" s="123"/>
    </row>
    <row r="36235" spans="5:29" s="2" customFormat="1">
      <c r="E36235" s="120"/>
      <c r="M36235" s="120"/>
      <c r="N36235" s="120"/>
      <c r="U36235" s="121"/>
      <c r="V36235" s="122"/>
      <c r="W36235" s="123"/>
      <c r="AC36235" s="123"/>
    </row>
    <row r="36236" spans="5:29" s="2" customFormat="1">
      <c r="E36236" s="120"/>
      <c r="M36236" s="120"/>
      <c r="N36236" s="120"/>
      <c r="U36236" s="121"/>
      <c r="V36236" s="122"/>
      <c r="W36236" s="123"/>
      <c r="AC36236" s="123"/>
    </row>
    <row r="36237" spans="5:29" s="2" customFormat="1">
      <c r="E36237" s="120"/>
      <c r="M36237" s="120"/>
      <c r="N36237" s="120"/>
      <c r="U36237" s="121"/>
      <c r="V36237" s="122"/>
      <c r="W36237" s="123"/>
      <c r="AC36237" s="123"/>
    </row>
    <row r="36238" spans="5:29" s="2" customFormat="1">
      <c r="E36238" s="120"/>
      <c r="M36238" s="120"/>
      <c r="N36238" s="120"/>
      <c r="U36238" s="121"/>
      <c r="V36238" s="122"/>
      <c r="W36238" s="123"/>
      <c r="AC36238" s="123"/>
    </row>
    <row r="36239" spans="5:29" s="2" customFormat="1">
      <c r="E36239" s="120"/>
      <c r="M36239" s="120"/>
      <c r="N36239" s="120"/>
      <c r="U36239" s="121"/>
      <c r="V36239" s="122"/>
      <c r="W36239" s="123"/>
      <c r="AC36239" s="123"/>
    </row>
    <row r="36240" spans="5:29" s="2" customFormat="1">
      <c r="E36240" s="120"/>
      <c r="M36240" s="120"/>
      <c r="N36240" s="120"/>
      <c r="U36240" s="121"/>
      <c r="V36240" s="122"/>
      <c r="W36240" s="123"/>
      <c r="AC36240" s="123"/>
    </row>
    <row r="36241" spans="5:29" s="2" customFormat="1">
      <c r="E36241" s="120"/>
      <c r="M36241" s="120"/>
      <c r="N36241" s="120"/>
      <c r="U36241" s="121"/>
      <c r="V36241" s="122"/>
      <c r="W36241" s="123"/>
      <c r="AC36241" s="123"/>
    </row>
    <row r="36242" spans="5:29" s="2" customFormat="1">
      <c r="E36242" s="120"/>
      <c r="M36242" s="120"/>
      <c r="N36242" s="120"/>
      <c r="U36242" s="121"/>
      <c r="V36242" s="122"/>
      <c r="W36242" s="123"/>
      <c r="AC36242" s="123"/>
    </row>
    <row r="36243" spans="5:29" s="2" customFormat="1">
      <c r="E36243" s="120"/>
      <c r="M36243" s="120"/>
      <c r="N36243" s="120"/>
      <c r="U36243" s="121"/>
      <c r="V36243" s="122"/>
      <c r="W36243" s="123"/>
      <c r="AC36243" s="123"/>
    </row>
    <row r="36244" spans="5:29" s="2" customFormat="1">
      <c r="E36244" s="120"/>
      <c r="M36244" s="120"/>
      <c r="N36244" s="120"/>
      <c r="U36244" s="121"/>
      <c r="V36244" s="122"/>
      <c r="W36244" s="123"/>
      <c r="AC36244" s="123"/>
    </row>
    <row r="36245" spans="5:29" s="2" customFormat="1">
      <c r="E36245" s="120"/>
      <c r="M36245" s="120"/>
      <c r="N36245" s="120"/>
      <c r="U36245" s="121"/>
      <c r="V36245" s="122"/>
      <c r="W36245" s="123"/>
      <c r="AC36245" s="123"/>
    </row>
    <row r="36246" spans="5:29" s="2" customFormat="1">
      <c r="E36246" s="120"/>
      <c r="M36246" s="120"/>
      <c r="N36246" s="120"/>
      <c r="U36246" s="121"/>
      <c r="V36246" s="122"/>
      <c r="W36246" s="123"/>
      <c r="AC36246" s="123"/>
    </row>
    <row r="36247" spans="5:29" s="2" customFormat="1">
      <c r="E36247" s="120"/>
      <c r="M36247" s="120"/>
      <c r="N36247" s="120"/>
      <c r="U36247" s="121"/>
      <c r="V36247" s="122"/>
      <c r="W36247" s="123"/>
      <c r="AC36247" s="123"/>
    </row>
    <row r="36248" spans="5:29" s="2" customFormat="1">
      <c r="E36248" s="120"/>
      <c r="M36248" s="120"/>
      <c r="N36248" s="120"/>
      <c r="U36248" s="121"/>
      <c r="V36248" s="122"/>
      <c r="W36248" s="123"/>
      <c r="AC36248" s="123"/>
    </row>
    <row r="36249" spans="5:29" s="2" customFormat="1">
      <c r="E36249" s="120"/>
      <c r="M36249" s="120"/>
      <c r="N36249" s="120"/>
      <c r="U36249" s="121"/>
      <c r="V36249" s="122"/>
      <c r="W36249" s="123"/>
      <c r="AC36249" s="123"/>
    </row>
    <row r="36250" spans="5:29" s="2" customFormat="1">
      <c r="E36250" s="120"/>
      <c r="M36250" s="120"/>
      <c r="N36250" s="120"/>
      <c r="U36250" s="121"/>
      <c r="V36250" s="122"/>
      <c r="W36250" s="123"/>
      <c r="AC36250" s="123"/>
    </row>
    <row r="36251" spans="5:29" s="2" customFormat="1">
      <c r="E36251" s="120"/>
      <c r="M36251" s="120"/>
      <c r="N36251" s="120"/>
      <c r="U36251" s="121"/>
      <c r="V36251" s="122"/>
      <c r="W36251" s="123"/>
      <c r="AC36251" s="123"/>
    </row>
    <row r="36252" spans="5:29" s="2" customFormat="1">
      <c r="E36252" s="120"/>
      <c r="M36252" s="120"/>
      <c r="N36252" s="120"/>
      <c r="U36252" s="121"/>
      <c r="V36252" s="122"/>
      <c r="W36252" s="123"/>
      <c r="AC36252" s="123"/>
    </row>
    <row r="36253" spans="5:29" s="2" customFormat="1">
      <c r="E36253" s="120"/>
      <c r="M36253" s="120"/>
      <c r="N36253" s="120"/>
      <c r="U36253" s="121"/>
      <c r="V36253" s="122"/>
      <c r="W36253" s="123"/>
      <c r="AC36253" s="123"/>
    </row>
    <row r="36254" spans="5:29" s="2" customFormat="1">
      <c r="E36254" s="120"/>
      <c r="M36254" s="120"/>
      <c r="N36254" s="120"/>
      <c r="U36254" s="121"/>
      <c r="V36254" s="122"/>
      <c r="W36254" s="123"/>
      <c r="AC36254" s="123"/>
    </row>
    <row r="36255" spans="5:29" s="2" customFormat="1">
      <c r="E36255" s="120"/>
      <c r="M36255" s="120"/>
      <c r="N36255" s="120"/>
      <c r="U36255" s="121"/>
      <c r="V36255" s="122"/>
      <c r="W36255" s="123"/>
      <c r="AC36255" s="123"/>
    </row>
    <row r="36256" spans="5:29" s="2" customFormat="1">
      <c r="E36256" s="120"/>
      <c r="M36256" s="120"/>
      <c r="N36256" s="120"/>
      <c r="U36256" s="121"/>
      <c r="V36256" s="122"/>
      <c r="W36256" s="123"/>
      <c r="AC36256" s="123"/>
    </row>
    <row r="36257" spans="5:29" s="2" customFormat="1">
      <c r="E36257" s="120"/>
      <c r="M36257" s="120"/>
      <c r="N36257" s="120"/>
      <c r="U36257" s="121"/>
      <c r="V36257" s="122"/>
      <c r="W36257" s="123"/>
      <c r="AC36257" s="123"/>
    </row>
    <row r="36258" spans="5:29" s="2" customFormat="1">
      <c r="E36258" s="120"/>
      <c r="M36258" s="120"/>
      <c r="N36258" s="120"/>
      <c r="U36258" s="121"/>
      <c r="V36258" s="122"/>
      <c r="W36258" s="123"/>
      <c r="AC36258" s="123"/>
    </row>
    <row r="36259" spans="5:29" s="2" customFormat="1">
      <c r="E36259" s="120"/>
      <c r="M36259" s="120"/>
      <c r="N36259" s="120"/>
      <c r="U36259" s="121"/>
      <c r="V36259" s="122"/>
      <c r="W36259" s="123"/>
      <c r="AC36259" s="123"/>
    </row>
    <row r="36260" spans="5:29" s="2" customFormat="1">
      <c r="E36260" s="120"/>
      <c r="M36260" s="120"/>
      <c r="N36260" s="120"/>
      <c r="U36260" s="121"/>
      <c r="V36260" s="122"/>
      <c r="W36260" s="123"/>
      <c r="AC36260" s="123"/>
    </row>
    <row r="36261" spans="5:29" s="2" customFormat="1">
      <c r="E36261" s="120"/>
      <c r="M36261" s="120"/>
      <c r="N36261" s="120"/>
      <c r="U36261" s="121"/>
      <c r="V36261" s="122"/>
      <c r="W36261" s="123"/>
      <c r="AC36261" s="123"/>
    </row>
    <row r="36262" spans="5:29" s="2" customFormat="1">
      <c r="E36262" s="120"/>
      <c r="M36262" s="120"/>
      <c r="N36262" s="120"/>
      <c r="U36262" s="121"/>
      <c r="V36262" s="122"/>
      <c r="W36262" s="123"/>
      <c r="AC36262" s="123"/>
    </row>
    <row r="36263" spans="5:29" s="2" customFormat="1">
      <c r="E36263" s="120"/>
      <c r="M36263" s="120"/>
      <c r="N36263" s="120"/>
      <c r="U36263" s="121"/>
      <c r="V36263" s="122"/>
      <c r="W36263" s="123"/>
      <c r="AC36263" s="123"/>
    </row>
    <row r="36264" spans="5:29" s="2" customFormat="1">
      <c r="E36264" s="120"/>
      <c r="M36264" s="120"/>
      <c r="N36264" s="120"/>
      <c r="U36264" s="121"/>
      <c r="V36264" s="122"/>
      <c r="W36264" s="123"/>
      <c r="AC36264" s="123"/>
    </row>
    <row r="36265" spans="5:29" s="2" customFormat="1">
      <c r="E36265" s="120"/>
      <c r="M36265" s="120"/>
      <c r="N36265" s="120"/>
      <c r="U36265" s="121"/>
      <c r="V36265" s="122"/>
      <c r="W36265" s="123"/>
      <c r="AC36265" s="123"/>
    </row>
    <row r="36266" spans="5:29" s="2" customFormat="1">
      <c r="E36266" s="120"/>
      <c r="M36266" s="120"/>
      <c r="N36266" s="120"/>
      <c r="U36266" s="121"/>
      <c r="V36266" s="122"/>
      <c r="W36266" s="123"/>
      <c r="AC36266" s="123"/>
    </row>
    <row r="36267" spans="5:29" s="2" customFormat="1">
      <c r="E36267" s="120"/>
      <c r="M36267" s="120"/>
      <c r="N36267" s="120"/>
      <c r="U36267" s="121"/>
      <c r="V36267" s="122"/>
      <c r="W36267" s="123"/>
      <c r="AC36267" s="123"/>
    </row>
    <row r="36268" spans="5:29" s="2" customFormat="1">
      <c r="E36268" s="120"/>
      <c r="M36268" s="120"/>
      <c r="N36268" s="120"/>
      <c r="U36268" s="121"/>
      <c r="V36268" s="122"/>
      <c r="W36268" s="123"/>
      <c r="AC36268" s="123"/>
    </row>
    <row r="36269" spans="5:29" s="2" customFormat="1">
      <c r="E36269" s="120"/>
      <c r="M36269" s="120"/>
      <c r="N36269" s="120"/>
      <c r="U36269" s="121"/>
      <c r="V36269" s="122"/>
      <c r="W36269" s="123"/>
      <c r="AC36269" s="123"/>
    </row>
    <row r="36270" spans="5:29" s="2" customFormat="1">
      <c r="E36270" s="120"/>
      <c r="M36270" s="120"/>
      <c r="N36270" s="120"/>
      <c r="U36270" s="121"/>
      <c r="V36270" s="122"/>
      <c r="W36270" s="123"/>
      <c r="AC36270" s="123"/>
    </row>
    <row r="36271" spans="5:29" s="2" customFormat="1">
      <c r="E36271" s="120"/>
      <c r="M36271" s="120"/>
      <c r="N36271" s="120"/>
      <c r="U36271" s="121"/>
      <c r="V36271" s="122"/>
      <c r="W36271" s="123"/>
      <c r="AC36271" s="123"/>
    </row>
    <row r="36272" spans="5:29" s="2" customFormat="1">
      <c r="E36272" s="120"/>
      <c r="M36272" s="120"/>
      <c r="N36272" s="120"/>
      <c r="U36272" s="121"/>
      <c r="V36272" s="122"/>
      <c r="W36272" s="123"/>
      <c r="AC36272" s="123"/>
    </row>
    <row r="36273" spans="5:29" s="2" customFormat="1">
      <c r="E36273" s="120"/>
      <c r="M36273" s="120"/>
      <c r="N36273" s="120"/>
      <c r="U36273" s="121"/>
      <c r="V36273" s="122"/>
      <c r="W36273" s="123"/>
      <c r="AC36273" s="123"/>
    </row>
    <row r="36274" spans="5:29" s="2" customFormat="1">
      <c r="E36274" s="120"/>
      <c r="M36274" s="120"/>
      <c r="N36274" s="120"/>
      <c r="U36274" s="121"/>
      <c r="V36274" s="122"/>
      <c r="W36274" s="123"/>
      <c r="AC36274" s="123"/>
    </row>
    <row r="36275" spans="5:29" s="2" customFormat="1">
      <c r="E36275" s="120"/>
      <c r="M36275" s="120"/>
      <c r="N36275" s="120"/>
      <c r="U36275" s="121"/>
      <c r="V36275" s="122"/>
      <c r="W36275" s="123"/>
      <c r="AC36275" s="123"/>
    </row>
    <row r="36276" spans="5:29" s="2" customFormat="1">
      <c r="E36276" s="120"/>
      <c r="M36276" s="120"/>
      <c r="N36276" s="120"/>
      <c r="U36276" s="121"/>
      <c r="V36276" s="122"/>
      <c r="W36276" s="123"/>
      <c r="AC36276" s="123"/>
    </row>
    <row r="36277" spans="5:29" s="2" customFormat="1">
      <c r="E36277" s="120"/>
      <c r="M36277" s="120"/>
      <c r="N36277" s="120"/>
      <c r="U36277" s="121"/>
      <c r="V36277" s="122"/>
      <c r="W36277" s="123"/>
      <c r="AC36277" s="123"/>
    </row>
    <row r="36278" spans="5:29" s="2" customFormat="1">
      <c r="E36278" s="120"/>
      <c r="M36278" s="120"/>
      <c r="N36278" s="120"/>
      <c r="U36278" s="121"/>
      <c r="V36278" s="122"/>
      <c r="W36278" s="123"/>
      <c r="AC36278" s="123"/>
    </row>
    <row r="36279" spans="5:29" s="2" customFormat="1">
      <c r="E36279" s="120"/>
      <c r="M36279" s="120"/>
      <c r="N36279" s="120"/>
      <c r="U36279" s="121"/>
      <c r="V36279" s="122"/>
      <c r="W36279" s="123"/>
      <c r="AC36279" s="123"/>
    </row>
    <row r="36280" spans="5:29" s="2" customFormat="1">
      <c r="E36280" s="120"/>
      <c r="M36280" s="120"/>
      <c r="N36280" s="120"/>
      <c r="U36280" s="121"/>
      <c r="V36280" s="122"/>
      <c r="W36280" s="123"/>
      <c r="AC36280" s="123"/>
    </row>
    <row r="36281" spans="5:29" s="2" customFormat="1">
      <c r="E36281" s="120"/>
      <c r="M36281" s="120"/>
      <c r="N36281" s="120"/>
      <c r="U36281" s="121"/>
      <c r="V36281" s="122"/>
      <c r="W36281" s="123"/>
      <c r="AC36281" s="123"/>
    </row>
    <row r="36282" spans="5:29" s="2" customFormat="1">
      <c r="E36282" s="120"/>
      <c r="M36282" s="120"/>
      <c r="N36282" s="120"/>
      <c r="U36282" s="121"/>
      <c r="V36282" s="122"/>
      <c r="W36282" s="123"/>
      <c r="AC36282" s="123"/>
    </row>
    <row r="36283" spans="5:29" s="2" customFormat="1">
      <c r="E36283" s="120"/>
      <c r="M36283" s="120"/>
      <c r="N36283" s="120"/>
      <c r="U36283" s="121"/>
      <c r="V36283" s="122"/>
      <c r="W36283" s="123"/>
      <c r="AC36283" s="123"/>
    </row>
    <row r="36284" spans="5:29" s="2" customFormat="1">
      <c r="E36284" s="120"/>
      <c r="M36284" s="120"/>
      <c r="N36284" s="120"/>
      <c r="U36284" s="121"/>
      <c r="V36284" s="122"/>
      <c r="W36284" s="123"/>
      <c r="AC36284" s="123"/>
    </row>
    <row r="36285" spans="5:29" s="2" customFormat="1">
      <c r="E36285" s="120"/>
      <c r="M36285" s="120"/>
      <c r="N36285" s="120"/>
      <c r="U36285" s="121"/>
      <c r="V36285" s="122"/>
      <c r="W36285" s="123"/>
      <c r="AC36285" s="123"/>
    </row>
    <row r="36286" spans="5:29" s="2" customFormat="1">
      <c r="E36286" s="120"/>
      <c r="M36286" s="120"/>
      <c r="N36286" s="120"/>
      <c r="U36286" s="121"/>
      <c r="V36286" s="122"/>
      <c r="W36286" s="123"/>
      <c r="AC36286" s="123"/>
    </row>
    <row r="36287" spans="5:29" s="2" customFormat="1">
      <c r="E36287" s="120"/>
      <c r="M36287" s="120"/>
      <c r="N36287" s="120"/>
      <c r="U36287" s="121"/>
      <c r="V36287" s="122"/>
      <c r="W36287" s="123"/>
      <c r="AC36287" s="123"/>
    </row>
    <row r="36288" spans="5:29" s="2" customFormat="1">
      <c r="E36288" s="120"/>
      <c r="M36288" s="120"/>
      <c r="N36288" s="120"/>
      <c r="U36288" s="121"/>
      <c r="V36288" s="122"/>
      <c r="W36288" s="123"/>
      <c r="AC36288" s="123"/>
    </row>
    <row r="36289" spans="5:29" s="2" customFormat="1">
      <c r="E36289" s="120"/>
      <c r="M36289" s="120"/>
      <c r="N36289" s="120"/>
      <c r="U36289" s="121"/>
      <c r="V36289" s="122"/>
      <c r="W36289" s="123"/>
      <c r="AC36289" s="123"/>
    </row>
    <row r="36290" spans="5:29" s="2" customFormat="1">
      <c r="E36290" s="120"/>
      <c r="M36290" s="120"/>
      <c r="N36290" s="120"/>
      <c r="U36290" s="121"/>
      <c r="V36290" s="122"/>
      <c r="W36290" s="123"/>
      <c r="AC36290" s="123"/>
    </row>
    <row r="36291" spans="5:29" s="2" customFormat="1">
      <c r="E36291" s="120"/>
      <c r="M36291" s="120"/>
      <c r="N36291" s="120"/>
      <c r="U36291" s="121"/>
      <c r="V36291" s="122"/>
      <c r="W36291" s="123"/>
      <c r="AC36291" s="123"/>
    </row>
    <row r="36292" spans="5:29" s="2" customFormat="1">
      <c r="E36292" s="120"/>
      <c r="M36292" s="120"/>
      <c r="N36292" s="120"/>
      <c r="U36292" s="121"/>
      <c r="V36292" s="122"/>
      <c r="W36292" s="123"/>
      <c r="AC36292" s="123"/>
    </row>
    <row r="36293" spans="5:29" s="2" customFormat="1">
      <c r="E36293" s="120"/>
      <c r="M36293" s="120"/>
      <c r="N36293" s="120"/>
      <c r="U36293" s="121"/>
      <c r="V36293" s="122"/>
      <c r="W36293" s="123"/>
      <c r="AC36293" s="123"/>
    </row>
    <row r="36294" spans="5:29" s="2" customFormat="1">
      <c r="E36294" s="120"/>
      <c r="M36294" s="120"/>
      <c r="N36294" s="120"/>
      <c r="U36294" s="121"/>
      <c r="V36294" s="122"/>
      <c r="W36294" s="123"/>
      <c r="AC36294" s="123"/>
    </row>
    <row r="36295" spans="5:29" s="2" customFormat="1">
      <c r="E36295" s="120"/>
      <c r="M36295" s="120"/>
      <c r="N36295" s="120"/>
      <c r="U36295" s="121"/>
      <c r="V36295" s="122"/>
      <c r="W36295" s="123"/>
      <c r="AC36295" s="123"/>
    </row>
    <row r="36296" spans="5:29" s="2" customFormat="1">
      <c r="E36296" s="120"/>
      <c r="M36296" s="120"/>
      <c r="N36296" s="120"/>
      <c r="U36296" s="121"/>
      <c r="V36296" s="122"/>
      <c r="W36296" s="123"/>
      <c r="AC36296" s="123"/>
    </row>
    <row r="36297" spans="5:29" s="2" customFormat="1">
      <c r="E36297" s="120"/>
      <c r="M36297" s="120"/>
      <c r="N36297" s="120"/>
      <c r="U36297" s="121"/>
      <c r="V36297" s="122"/>
      <c r="W36297" s="123"/>
      <c r="AC36297" s="123"/>
    </row>
    <row r="36298" spans="5:29" s="2" customFormat="1">
      <c r="E36298" s="120"/>
      <c r="M36298" s="120"/>
      <c r="N36298" s="120"/>
      <c r="U36298" s="121"/>
      <c r="V36298" s="122"/>
      <c r="W36298" s="123"/>
      <c r="AC36298" s="123"/>
    </row>
    <row r="36299" spans="5:29" s="2" customFormat="1">
      <c r="E36299" s="120"/>
      <c r="M36299" s="120"/>
      <c r="N36299" s="120"/>
      <c r="U36299" s="121"/>
      <c r="V36299" s="122"/>
      <c r="W36299" s="123"/>
      <c r="AC36299" s="123"/>
    </row>
    <row r="36300" spans="5:29" s="2" customFormat="1">
      <c r="E36300" s="120"/>
      <c r="M36300" s="120"/>
      <c r="N36300" s="120"/>
      <c r="U36300" s="121"/>
      <c r="V36300" s="122"/>
      <c r="W36300" s="123"/>
      <c r="AC36300" s="123"/>
    </row>
    <row r="36301" spans="5:29" s="2" customFormat="1">
      <c r="E36301" s="120"/>
      <c r="M36301" s="120"/>
      <c r="N36301" s="120"/>
      <c r="U36301" s="121"/>
      <c r="V36301" s="122"/>
      <c r="W36301" s="123"/>
      <c r="AC36301" s="123"/>
    </row>
    <row r="36302" spans="5:29" s="2" customFormat="1">
      <c r="E36302" s="120"/>
      <c r="M36302" s="120"/>
      <c r="N36302" s="120"/>
      <c r="U36302" s="121"/>
      <c r="V36302" s="122"/>
      <c r="W36302" s="123"/>
      <c r="AC36302" s="123"/>
    </row>
    <row r="36303" spans="5:29" s="2" customFormat="1">
      <c r="E36303" s="120"/>
      <c r="M36303" s="120"/>
      <c r="N36303" s="120"/>
      <c r="U36303" s="121"/>
      <c r="V36303" s="122"/>
      <c r="W36303" s="123"/>
      <c r="AC36303" s="123"/>
    </row>
    <row r="36304" spans="5:29" s="2" customFormat="1">
      <c r="E36304" s="120"/>
      <c r="M36304" s="120"/>
      <c r="N36304" s="120"/>
      <c r="U36304" s="121"/>
      <c r="V36304" s="122"/>
      <c r="W36304" s="123"/>
      <c r="AC36304" s="123"/>
    </row>
    <row r="36305" spans="5:29" s="2" customFormat="1">
      <c r="E36305" s="120"/>
      <c r="M36305" s="120"/>
      <c r="N36305" s="120"/>
      <c r="U36305" s="121"/>
      <c r="V36305" s="122"/>
      <c r="W36305" s="123"/>
      <c r="AC36305" s="123"/>
    </row>
    <row r="36306" spans="5:29" s="2" customFormat="1">
      <c r="E36306" s="120"/>
      <c r="M36306" s="120"/>
      <c r="N36306" s="120"/>
      <c r="U36306" s="121"/>
      <c r="V36306" s="122"/>
      <c r="W36306" s="123"/>
      <c r="AC36306" s="123"/>
    </row>
    <row r="36307" spans="5:29" s="2" customFormat="1">
      <c r="E36307" s="120"/>
      <c r="M36307" s="120"/>
      <c r="N36307" s="120"/>
      <c r="U36307" s="121"/>
      <c r="V36307" s="122"/>
      <c r="W36307" s="123"/>
      <c r="AC36307" s="123"/>
    </row>
    <row r="36308" spans="5:29" s="2" customFormat="1">
      <c r="E36308" s="120"/>
      <c r="M36308" s="120"/>
      <c r="N36308" s="120"/>
      <c r="U36308" s="121"/>
      <c r="V36308" s="122"/>
      <c r="W36308" s="123"/>
      <c r="AC36308" s="123"/>
    </row>
    <row r="36309" spans="5:29" s="2" customFormat="1">
      <c r="E36309" s="120"/>
      <c r="M36309" s="120"/>
      <c r="N36309" s="120"/>
      <c r="U36309" s="121"/>
      <c r="V36309" s="122"/>
      <c r="W36309" s="123"/>
      <c r="AC36309" s="123"/>
    </row>
    <row r="36310" spans="5:29" s="2" customFormat="1">
      <c r="E36310" s="120"/>
      <c r="M36310" s="120"/>
      <c r="N36310" s="120"/>
      <c r="U36310" s="121"/>
      <c r="V36310" s="122"/>
      <c r="W36310" s="123"/>
      <c r="AC36310" s="123"/>
    </row>
    <row r="36311" spans="5:29" s="2" customFormat="1">
      <c r="E36311" s="120"/>
      <c r="M36311" s="120"/>
      <c r="N36311" s="120"/>
      <c r="U36311" s="121"/>
      <c r="V36311" s="122"/>
      <c r="W36311" s="123"/>
      <c r="AC36311" s="123"/>
    </row>
    <row r="36312" spans="5:29" s="2" customFormat="1">
      <c r="E36312" s="120"/>
      <c r="M36312" s="120"/>
      <c r="N36312" s="120"/>
      <c r="U36312" s="121"/>
      <c r="V36312" s="122"/>
      <c r="W36312" s="123"/>
      <c r="AC36312" s="123"/>
    </row>
    <row r="36313" spans="5:29" s="2" customFormat="1">
      <c r="E36313" s="120"/>
      <c r="M36313" s="120"/>
      <c r="N36313" s="120"/>
      <c r="U36313" s="121"/>
      <c r="V36313" s="122"/>
      <c r="W36313" s="123"/>
      <c r="AC36313" s="123"/>
    </row>
    <row r="36314" spans="5:29" s="2" customFormat="1">
      <c r="E36314" s="120"/>
      <c r="M36314" s="120"/>
      <c r="N36314" s="120"/>
      <c r="U36314" s="121"/>
      <c r="V36314" s="122"/>
      <c r="W36314" s="123"/>
      <c r="AC36314" s="123"/>
    </row>
    <row r="36315" spans="5:29" s="2" customFormat="1">
      <c r="E36315" s="120"/>
      <c r="M36315" s="120"/>
      <c r="N36315" s="120"/>
      <c r="U36315" s="121"/>
      <c r="V36315" s="122"/>
      <c r="W36315" s="123"/>
      <c r="AC36315" s="123"/>
    </row>
    <row r="36316" spans="5:29" s="2" customFormat="1">
      <c r="E36316" s="120"/>
      <c r="M36316" s="120"/>
      <c r="N36316" s="120"/>
      <c r="U36316" s="121"/>
      <c r="V36316" s="122"/>
      <c r="W36316" s="123"/>
      <c r="AC36316" s="123"/>
    </row>
    <row r="36317" spans="5:29" s="2" customFormat="1">
      <c r="E36317" s="120"/>
      <c r="M36317" s="120"/>
      <c r="N36317" s="120"/>
      <c r="U36317" s="121"/>
      <c r="V36317" s="122"/>
      <c r="W36317" s="123"/>
      <c r="AC36317" s="123"/>
    </row>
    <row r="36318" spans="5:29" s="2" customFormat="1">
      <c r="E36318" s="120"/>
      <c r="M36318" s="120"/>
      <c r="N36318" s="120"/>
      <c r="U36318" s="121"/>
      <c r="V36318" s="122"/>
      <c r="W36318" s="123"/>
      <c r="AC36318" s="123"/>
    </row>
    <row r="36319" spans="5:29" s="2" customFormat="1">
      <c r="E36319" s="120"/>
      <c r="M36319" s="120"/>
      <c r="N36319" s="120"/>
      <c r="U36319" s="121"/>
      <c r="V36319" s="122"/>
      <c r="W36319" s="123"/>
      <c r="AC36319" s="123"/>
    </row>
    <row r="36320" spans="5:29" s="2" customFormat="1">
      <c r="E36320" s="120"/>
      <c r="M36320" s="120"/>
      <c r="N36320" s="120"/>
      <c r="U36320" s="121"/>
      <c r="V36320" s="122"/>
      <c r="W36320" s="123"/>
      <c r="AC36320" s="123"/>
    </row>
    <row r="36321" spans="5:29" s="2" customFormat="1">
      <c r="E36321" s="120"/>
      <c r="M36321" s="120"/>
      <c r="N36321" s="120"/>
      <c r="U36321" s="121"/>
      <c r="V36321" s="122"/>
      <c r="W36321" s="123"/>
      <c r="AC36321" s="123"/>
    </row>
    <row r="36322" spans="5:29" s="2" customFormat="1">
      <c r="E36322" s="120"/>
      <c r="M36322" s="120"/>
      <c r="N36322" s="120"/>
      <c r="U36322" s="121"/>
      <c r="V36322" s="122"/>
      <c r="W36322" s="123"/>
      <c r="AC36322" s="123"/>
    </row>
    <row r="36323" spans="5:29" s="2" customFormat="1">
      <c r="E36323" s="120"/>
      <c r="M36323" s="120"/>
      <c r="N36323" s="120"/>
      <c r="U36323" s="121"/>
      <c r="V36323" s="122"/>
      <c r="W36323" s="123"/>
      <c r="AC36323" s="123"/>
    </row>
    <row r="36324" spans="5:29" s="2" customFormat="1">
      <c r="E36324" s="120"/>
      <c r="M36324" s="120"/>
      <c r="N36324" s="120"/>
      <c r="U36324" s="121"/>
      <c r="V36324" s="122"/>
      <c r="W36324" s="123"/>
      <c r="AC36324" s="123"/>
    </row>
    <row r="36325" spans="5:29" s="2" customFormat="1">
      <c r="E36325" s="120"/>
      <c r="M36325" s="120"/>
      <c r="N36325" s="120"/>
      <c r="U36325" s="121"/>
      <c r="V36325" s="122"/>
      <c r="W36325" s="123"/>
      <c r="AC36325" s="123"/>
    </row>
    <row r="36326" spans="5:29" s="2" customFormat="1">
      <c r="E36326" s="120"/>
      <c r="M36326" s="120"/>
      <c r="N36326" s="120"/>
      <c r="U36326" s="121"/>
      <c r="V36326" s="122"/>
      <c r="W36326" s="123"/>
      <c r="AC36326" s="123"/>
    </row>
    <row r="36327" spans="5:29" s="2" customFormat="1">
      <c r="E36327" s="120"/>
      <c r="M36327" s="120"/>
      <c r="N36327" s="120"/>
      <c r="U36327" s="121"/>
      <c r="V36327" s="122"/>
      <c r="W36327" s="123"/>
      <c r="AC36327" s="123"/>
    </row>
    <row r="36328" spans="5:29" s="2" customFormat="1">
      <c r="E36328" s="120"/>
      <c r="M36328" s="120"/>
      <c r="N36328" s="120"/>
      <c r="U36328" s="121"/>
      <c r="V36328" s="122"/>
      <c r="W36328" s="123"/>
      <c r="AC36328" s="123"/>
    </row>
    <row r="36329" spans="5:29" s="2" customFormat="1">
      <c r="E36329" s="120"/>
      <c r="M36329" s="120"/>
      <c r="N36329" s="120"/>
      <c r="U36329" s="121"/>
      <c r="V36329" s="122"/>
      <c r="W36329" s="123"/>
      <c r="AC36329" s="123"/>
    </row>
    <row r="36330" spans="5:29" s="2" customFormat="1">
      <c r="E36330" s="120"/>
      <c r="M36330" s="120"/>
      <c r="N36330" s="120"/>
      <c r="U36330" s="121"/>
      <c r="V36330" s="122"/>
      <c r="W36330" s="123"/>
      <c r="AC36330" s="123"/>
    </row>
    <row r="36331" spans="5:29" s="2" customFormat="1">
      <c r="E36331" s="120"/>
      <c r="M36331" s="120"/>
      <c r="N36331" s="120"/>
      <c r="U36331" s="121"/>
      <c r="V36331" s="122"/>
      <c r="W36331" s="123"/>
      <c r="AC36331" s="123"/>
    </row>
    <row r="36332" spans="5:29" s="2" customFormat="1">
      <c r="E36332" s="120"/>
      <c r="M36332" s="120"/>
      <c r="N36332" s="120"/>
      <c r="U36332" s="121"/>
      <c r="V36332" s="122"/>
      <c r="W36332" s="123"/>
      <c r="AC36332" s="123"/>
    </row>
    <row r="36333" spans="5:29" s="2" customFormat="1">
      <c r="E36333" s="120"/>
      <c r="M36333" s="120"/>
      <c r="N36333" s="120"/>
      <c r="U36333" s="121"/>
      <c r="V36333" s="122"/>
      <c r="W36333" s="123"/>
      <c r="AC36333" s="123"/>
    </row>
    <row r="36334" spans="5:29" s="2" customFormat="1">
      <c r="E36334" s="120"/>
      <c r="M36334" s="120"/>
      <c r="N36334" s="120"/>
      <c r="U36334" s="121"/>
      <c r="V36334" s="122"/>
      <c r="W36334" s="123"/>
      <c r="AC36334" s="123"/>
    </row>
    <row r="36335" spans="5:29" s="2" customFormat="1">
      <c r="E36335" s="120"/>
      <c r="M36335" s="120"/>
      <c r="N36335" s="120"/>
      <c r="U36335" s="121"/>
      <c r="V36335" s="122"/>
      <c r="W36335" s="123"/>
      <c r="AC36335" s="123"/>
    </row>
    <row r="36336" spans="5:29" s="2" customFormat="1">
      <c r="E36336" s="120"/>
      <c r="M36336" s="120"/>
      <c r="N36336" s="120"/>
      <c r="U36336" s="121"/>
      <c r="V36336" s="122"/>
      <c r="W36336" s="123"/>
      <c r="AC36336" s="123"/>
    </row>
    <row r="36337" spans="5:29" s="2" customFormat="1">
      <c r="E36337" s="120"/>
      <c r="M36337" s="120"/>
      <c r="N36337" s="120"/>
      <c r="U36337" s="121"/>
      <c r="V36337" s="122"/>
      <c r="W36337" s="123"/>
      <c r="AC36337" s="123"/>
    </row>
    <row r="36338" spans="5:29" s="2" customFormat="1">
      <c r="E36338" s="120"/>
      <c r="M36338" s="120"/>
      <c r="N36338" s="120"/>
      <c r="U36338" s="121"/>
      <c r="V36338" s="122"/>
      <c r="W36338" s="123"/>
      <c r="AC36338" s="123"/>
    </row>
    <row r="36339" spans="5:29" s="2" customFormat="1">
      <c r="E36339" s="120"/>
      <c r="M36339" s="120"/>
      <c r="N36339" s="120"/>
      <c r="U36339" s="121"/>
      <c r="V36339" s="122"/>
      <c r="W36339" s="123"/>
      <c r="AC36339" s="123"/>
    </row>
    <row r="36340" spans="5:29" s="2" customFormat="1">
      <c r="E36340" s="120"/>
      <c r="M36340" s="120"/>
      <c r="N36340" s="120"/>
      <c r="U36340" s="121"/>
      <c r="V36340" s="122"/>
      <c r="W36340" s="123"/>
      <c r="AC36340" s="123"/>
    </row>
    <row r="36341" spans="5:29" s="2" customFormat="1">
      <c r="E36341" s="120"/>
      <c r="M36341" s="120"/>
      <c r="N36341" s="120"/>
      <c r="U36341" s="121"/>
      <c r="V36341" s="122"/>
      <c r="W36341" s="123"/>
      <c r="AC36341" s="123"/>
    </row>
    <row r="36342" spans="5:29" s="2" customFormat="1">
      <c r="E36342" s="120"/>
      <c r="M36342" s="120"/>
      <c r="N36342" s="120"/>
      <c r="U36342" s="121"/>
      <c r="V36342" s="122"/>
      <c r="W36342" s="123"/>
      <c r="AC36342" s="123"/>
    </row>
    <row r="36343" spans="5:29" s="2" customFormat="1">
      <c r="E36343" s="120"/>
      <c r="M36343" s="120"/>
      <c r="N36343" s="120"/>
      <c r="U36343" s="121"/>
      <c r="V36343" s="122"/>
      <c r="W36343" s="123"/>
      <c r="AC36343" s="123"/>
    </row>
    <row r="36344" spans="5:29" s="2" customFormat="1">
      <c r="E36344" s="120"/>
      <c r="M36344" s="120"/>
      <c r="N36344" s="120"/>
      <c r="U36344" s="121"/>
      <c r="V36344" s="122"/>
      <c r="W36344" s="123"/>
      <c r="AC36344" s="123"/>
    </row>
    <row r="36345" spans="5:29" s="2" customFormat="1">
      <c r="E36345" s="120"/>
      <c r="M36345" s="120"/>
      <c r="N36345" s="120"/>
      <c r="U36345" s="121"/>
      <c r="V36345" s="122"/>
      <c r="W36345" s="123"/>
      <c r="AC36345" s="123"/>
    </row>
    <row r="36346" spans="5:29" s="2" customFormat="1">
      <c r="E36346" s="120"/>
      <c r="M36346" s="120"/>
      <c r="N36346" s="120"/>
      <c r="U36346" s="121"/>
      <c r="V36346" s="122"/>
      <c r="W36346" s="123"/>
      <c r="AC36346" s="123"/>
    </row>
    <row r="36347" spans="5:29" s="2" customFormat="1">
      <c r="E36347" s="120"/>
      <c r="M36347" s="120"/>
      <c r="N36347" s="120"/>
      <c r="U36347" s="121"/>
      <c r="V36347" s="122"/>
      <c r="W36347" s="123"/>
      <c r="AC36347" s="123"/>
    </row>
    <row r="36348" spans="5:29" s="2" customFormat="1">
      <c r="E36348" s="120"/>
      <c r="M36348" s="120"/>
      <c r="N36348" s="120"/>
      <c r="U36348" s="121"/>
      <c r="V36348" s="122"/>
      <c r="W36348" s="123"/>
      <c r="AC36348" s="123"/>
    </row>
    <row r="36349" spans="5:29" s="2" customFormat="1">
      <c r="E36349" s="120"/>
      <c r="M36349" s="120"/>
      <c r="N36349" s="120"/>
      <c r="U36349" s="121"/>
      <c r="V36349" s="122"/>
      <c r="W36349" s="123"/>
      <c r="AC36349" s="123"/>
    </row>
    <row r="36350" spans="5:29" s="2" customFormat="1">
      <c r="E36350" s="120"/>
      <c r="M36350" s="120"/>
      <c r="N36350" s="120"/>
      <c r="U36350" s="121"/>
      <c r="V36350" s="122"/>
      <c r="W36350" s="123"/>
      <c r="AC36350" s="123"/>
    </row>
    <row r="36351" spans="5:29" s="2" customFormat="1">
      <c r="E36351" s="120"/>
      <c r="M36351" s="120"/>
      <c r="N36351" s="120"/>
      <c r="U36351" s="121"/>
      <c r="V36351" s="122"/>
      <c r="W36351" s="123"/>
      <c r="AC36351" s="123"/>
    </row>
    <row r="36352" spans="5:29" s="2" customFormat="1">
      <c r="E36352" s="120"/>
      <c r="M36352" s="120"/>
      <c r="N36352" s="120"/>
      <c r="U36352" s="121"/>
      <c r="V36352" s="122"/>
      <c r="W36352" s="123"/>
      <c r="AC36352" s="123"/>
    </row>
    <row r="36353" spans="5:29" s="2" customFormat="1">
      <c r="E36353" s="120"/>
      <c r="M36353" s="120"/>
      <c r="N36353" s="120"/>
      <c r="U36353" s="121"/>
      <c r="V36353" s="122"/>
      <c r="W36353" s="123"/>
      <c r="AC36353" s="123"/>
    </row>
    <row r="36354" spans="5:29" s="2" customFormat="1">
      <c r="E36354" s="120"/>
      <c r="M36354" s="120"/>
      <c r="N36354" s="120"/>
      <c r="U36354" s="121"/>
      <c r="V36354" s="122"/>
      <c r="W36354" s="123"/>
      <c r="AC36354" s="123"/>
    </row>
    <row r="36355" spans="5:29" s="2" customFormat="1">
      <c r="E36355" s="120"/>
      <c r="M36355" s="120"/>
      <c r="N36355" s="120"/>
      <c r="U36355" s="121"/>
      <c r="V36355" s="122"/>
      <c r="W36355" s="123"/>
      <c r="AC36355" s="123"/>
    </row>
    <row r="36356" spans="5:29" s="2" customFormat="1">
      <c r="E36356" s="120"/>
      <c r="M36356" s="120"/>
      <c r="N36356" s="120"/>
      <c r="U36356" s="121"/>
      <c r="V36356" s="122"/>
      <c r="W36356" s="123"/>
      <c r="AC36356" s="123"/>
    </row>
    <row r="36357" spans="5:29" s="2" customFormat="1">
      <c r="E36357" s="120"/>
      <c r="M36357" s="120"/>
      <c r="N36357" s="120"/>
      <c r="U36357" s="121"/>
      <c r="V36357" s="122"/>
      <c r="W36357" s="123"/>
      <c r="AC36357" s="123"/>
    </row>
    <row r="36358" spans="5:29" s="2" customFormat="1">
      <c r="E36358" s="120"/>
      <c r="M36358" s="120"/>
      <c r="N36358" s="120"/>
      <c r="U36358" s="121"/>
      <c r="V36358" s="122"/>
      <c r="W36358" s="123"/>
      <c r="AC36358" s="123"/>
    </row>
    <row r="36359" spans="5:29" s="2" customFormat="1">
      <c r="E36359" s="120"/>
      <c r="M36359" s="120"/>
      <c r="N36359" s="120"/>
      <c r="U36359" s="121"/>
      <c r="V36359" s="122"/>
      <c r="W36359" s="123"/>
      <c r="AC36359" s="123"/>
    </row>
    <row r="36360" spans="5:29" s="2" customFormat="1">
      <c r="E36360" s="120"/>
      <c r="M36360" s="120"/>
      <c r="N36360" s="120"/>
      <c r="U36360" s="121"/>
      <c r="V36360" s="122"/>
      <c r="W36360" s="123"/>
      <c r="AC36360" s="123"/>
    </row>
    <row r="36361" spans="5:29" s="2" customFormat="1">
      <c r="E36361" s="120"/>
      <c r="M36361" s="120"/>
      <c r="N36361" s="120"/>
      <c r="U36361" s="121"/>
      <c r="V36361" s="122"/>
      <c r="W36361" s="123"/>
      <c r="AC36361" s="123"/>
    </row>
    <row r="36362" spans="5:29" s="2" customFormat="1">
      <c r="E36362" s="120"/>
      <c r="M36362" s="120"/>
      <c r="N36362" s="120"/>
      <c r="U36362" s="121"/>
      <c r="V36362" s="122"/>
      <c r="W36362" s="123"/>
      <c r="AC36362" s="123"/>
    </row>
    <row r="36363" spans="5:29" s="2" customFormat="1">
      <c r="E36363" s="120"/>
      <c r="M36363" s="120"/>
      <c r="N36363" s="120"/>
      <c r="U36363" s="121"/>
      <c r="V36363" s="122"/>
      <c r="W36363" s="123"/>
      <c r="AC36363" s="123"/>
    </row>
    <row r="36364" spans="5:29" s="2" customFormat="1">
      <c r="E36364" s="120"/>
      <c r="M36364" s="120"/>
      <c r="N36364" s="120"/>
      <c r="U36364" s="121"/>
      <c r="V36364" s="122"/>
      <c r="W36364" s="123"/>
      <c r="AC36364" s="123"/>
    </row>
    <row r="36365" spans="5:29" s="2" customFormat="1">
      <c r="E36365" s="120"/>
      <c r="M36365" s="120"/>
      <c r="N36365" s="120"/>
      <c r="U36365" s="121"/>
      <c r="V36365" s="122"/>
      <c r="W36365" s="123"/>
      <c r="AC36365" s="123"/>
    </row>
    <row r="36366" spans="5:29" s="2" customFormat="1">
      <c r="E36366" s="120"/>
      <c r="M36366" s="120"/>
      <c r="N36366" s="120"/>
      <c r="U36366" s="121"/>
      <c r="V36366" s="122"/>
      <c r="W36366" s="123"/>
      <c r="AC36366" s="123"/>
    </row>
    <row r="36367" spans="5:29" s="2" customFormat="1">
      <c r="E36367" s="120"/>
      <c r="M36367" s="120"/>
      <c r="N36367" s="120"/>
      <c r="U36367" s="121"/>
      <c r="V36367" s="122"/>
      <c r="W36367" s="123"/>
      <c r="AC36367" s="123"/>
    </row>
    <row r="36368" spans="5:29" s="2" customFormat="1">
      <c r="E36368" s="120"/>
      <c r="M36368" s="120"/>
      <c r="N36368" s="120"/>
      <c r="U36368" s="121"/>
      <c r="V36368" s="122"/>
      <c r="W36368" s="123"/>
      <c r="AC36368" s="123"/>
    </row>
    <row r="36369" spans="5:29" s="2" customFormat="1">
      <c r="E36369" s="120"/>
      <c r="M36369" s="120"/>
      <c r="N36369" s="120"/>
      <c r="U36369" s="121"/>
      <c r="V36369" s="122"/>
      <c r="W36369" s="123"/>
      <c r="AC36369" s="123"/>
    </row>
    <row r="36370" spans="5:29" s="2" customFormat="1">
      <c r="E36370" s="120"/>
      <c r="M36370" s="120"/>
      <c r="N36370" s="120"/>
      <c r="U36370" s="121"/>
      <c r="V36370" s="122"/>
      <c r="W36370" s="123"/>
      <c r="AC36370" s="123"/>
    </row>
    <row r="36371" spans="5:29" s="2" customFormat="1">
      <c r="E36371" s="120"/>
      <c r="M36371" s="120"/>
      <c r="N36371" s="120"/>
      <c r="U36371" s="121"/>
      <c r="V36371" s="122"/>
      <c r="W36371" s="123"/>
      <c r="AC36371" s="123"/>
    </row>
    <row r="36372" spans="5:29" s="2" customFormat="1">
      <c r="E36372" s="120"/>
      <c r="M36372" s="120"/>
      <c r="N36372" s="120"/>
      <c r="U36372" s="121"/>
      <c r="V36372" s="122"/>
      <c r="W36372" s="123"/>
      <c r="AC36372" s="123"/>
    </row>
    <row r="36373" spans="5:29" s="2" customFormat="1">
      <c r="E36373" s="120"/>
      <c r="M36373" s="120"/>
      <c r="N36373" s="120"/>
      <c r="U36373" s="121"/>
      <c r="V36373" s="122"/>
      <c r="W36373" s="123"/>
      <c r="AC36373" s="123"/>
    </row>
    <row r="36374" spans="5:29" s="2" customFormat="1">
      <c r="E36374" s="120"/>
      <c r="M36374" s="120"/>
      <c r="N36374" s="120"/>
      <c r="U36374" s="121"/>
      <c r="V36374" s="122"/>
      <c r="W36374" s="123"/>
      <c r="AC36374" s="123"/>
    </row>
    <row r="36375" spans="5:29" s="2" customFormat="1">
      <c r="E36375" s="120"/>
      <c r="M36375" s="120"/>
      <c r="N36375" s="120"/>
      <c r="U36375" s="121"/>
      <c r="V36375" s="122"/>
      <c r="W36375" s="123"/>
      <c r="AC36375" s="123"/>
    </row>
    <row r="36376" spans="5:29" s="2" customFormat="1">
      <c r="E36376" s="120"/>
      <c r="M36376" s="120"/>
      <c r="N36376" s="120"/>
      <c r="U36376" s="121"/>
      <c r="V36376" s="122"/>
      <c r="W36376" s="123"/>
      <c r="AC36376" s="123"/>
    </row>
    <row r="36377" spans="5:29" s="2" customFormat="1">
      <c r="E36377" s="120"/>
      <c r="M36377" s="120"/>
      <c r="N36377" s="120"/>
      <c r="U36377" s="121"/>
      <c r="V36377" s="122"/>
      <c r="W36377" s="123"/>
      <c r="AC36377" s="123"/>
    </row>
    <row r="36378" spans="5:29" s="2" customFormat="1">
      <c r="E36378" s="120"/>
      <c r="M36378" s="120"/>
      <c r="N36378" s="120"/>
      <c r="U36378" s="121"/>
      <c r="V36378" s="122"/>
      <c r="W36378" s="123"/>
      <c r="AC36378" s="123"/>
    </row>
    <row r="36379" spans="5:29" s="2" customFormat="1">
      <c r="E36379" s="120"/>
      <c r="M36379" s="120"/>
      <c r="N36379" s="120"/>
      <c r="U36379" s="121"/>
      <c r="V36379" s="122"/>
      <c r="W36379" s="123"/>
      <c r="AC36379" s="123"/>
    </row>
    <row r="36380" spans="5:29" s="2" customFormat="1">
      <c r="E36380" s="120"/>
      <c r="M36380" s="120"/>
      <c r="N36380" s="120"/>
      <c r="U36380" s="121"/>
      <c r="V36380" s="122"/>
      <c r="W36380" s="123"/>
      <c r="AC36380" s="123"/>
    </row>
    <row r="36381" spans="5:29" s="2" customFormat="1">
      <c r="E36381" s="120"/>
      <c r="M36381" s="120"/>
      <c r="N36381" s="120"/>
      <c r="U36381" s="121"/>
      <c r="V36381" s="122"/>
      <c r="W36381" s="123"/>
      <c r="AC36381" s="123"/>
    </row>
    <row r="36382" spans="5:29" s="2" customFormat="1">
      <c r="E36382" s="120"/>
      <c r="M36382" s="120"/>
      <c r="N36382" s="120"/>
      <c r="U36382" s="121"/>
      <c r="V36382" s="122"/>
      <c r="W36382" s="123"/>
      <c r="AC36382" s="123"/>
    </row>
    <row r="36383" spans="5:29" s="2" customFormat="1">
      <c r="E36383" s="120"/>
      <c r="M36383" s="120"/>
      <c r="N36383" s="120"/>
      <c r="U36383" s="121"/>
      <c r="V36383" s="122"/>
      <c r="W36383" s="123"/>
      <c r="AC36383" s="123"/>
    </row>
    <row r="36384" spans="5:29" s="2" customFormat="1">
      <c r="E36384" s="120"/>
      <c r="M36384" s="120"/>
      <c r="N36384" s="120"/>
      <c r="U36384" s="121"/>
      <c r="V36384" s="122"/>
      <c r="W36384" s="123"/>
      <c r="AC36384" s="123"/>
    </row>
    <row r="36385" spans="5:29" s="2" customFormat="1">
      <c r="E36385" s="120"/>
      <c r="M36385" s="120"/>
      <c r="N36385" s="120"/>
      <c r="U36385" s="121"/>
      <c r="V36385" s="122"/>
      <c r="W36385" s="123"/>
      <c r="AC36385" s="123"/>
    </row>
    <row r="36386" spans="5:29" s="2" customFormat="1">
      <c r="E36386" s="120"/>
      <c r="M36386" s="120"/>
      <c r="N36386" s="120"/>
      <c r="U36386" s="121"/>
      <c r="V36386" s="122"/>
      <c r="W36386" s="123"/>
      <c r="AC36386" s="123"/>
    </row>
    <row r="36387" spans="5:29" s="2" customFormat="1">
      <c r="E36387" s="120"/>
      <c r="M36387" s="120"/>
      <c r="N36387" s="120"/>
      <c r="U36387" s="121"/>
      <c r="V36387" s="122"/>
      <c r="W36387" s="123"/>
      <c r="AC36387" s="123"/>
    </row>
    <row r="36388" spans="5:29" s="2" customFormat="1">
      <c r="E36388" s="120"/>
      <c r="M36388" s="120"/>
      <c r="N36388" s="120"/>
      <c r="U36388" s="121"/>
      <c r="V36388" s="122"/>
      <c r="W36388" s="123"/>
      <c r="AC36388" s="123"/>
    </row>
    <row r="36389" spans="5:29" s="2" customFormat="1">
      <c r="E36389" s="120"/>
      <c r="M36389" s="120"/>
      <c r="N36389" s="120"/>
      <c r="U36389" s="121"/>
      <c r="V36389" s="122"/>
      <c r="W36389" s="123"/>
      <c r="AC36389" s="123"/>
    </row>
    <row r="36390" spans="5:29" s="2" customFormat="1">
      <c r="E36390" s="120"/>
      <c r="M36390" s="120"/>
      <c r="N36390" s="120"/>
      <c r="U36390" s="121"/>
      <c r="V36390" s="122"/>
      <c r="W36390" s="123"/>
      <c r="AC36390" s="123"/>
    </row>
    <row r="36391" spans="5:29" s="2" customFormat="1">
      <c r="E36391" s="120"/>
      <c r="M36391" s="120"/>
      <c r="N36391" s="120"/>
      <c r="U36391" s="121"/>
      <c r="V36391" s="122"/>
      <c r="W36391" s="123"/>
      <c r="AC36391" s="123"/>
    </row>
    <row r="36392" spans="5:29" s="2" customFormat="1">
      <c r="E36392" s="120"/>
      <c r="M36392" s="120"/>
      <c r="N36392" s="120"/>
      <c r="U36392" s="121"/>
      <c r="V36392" s="122"/>
      <c r="W36392" s="123"/>
      <c r="AC36392" s="123"/>
    </row>
    <row r="36393" spans="5:29" s="2" customFormat="1">
      <c r="E36393" s="120"/>
      <c r="M36393" s="120"/>
      <c r="N36393" s="120"/>
      <c r="U36393" s="121"/>
      <c r="V36393" s="122"/>
      <c r="W36393" s="123"/>
      <c r="AC36393" s="123"/>
    </row>
    <row r="36394" spans="5:29" s="2" customFormat="1">
      <c r="E36394" s="120"/>
      <c r="M36394" s="120"/>
      <c r="N36394" s="120"/>
      <c r="U36394" s="121"/>
      <c r="V36394" s="122"/>
      <c r="W36394" s="123"/>
      <c r="AC36394" s="123"/>
    </row>
    <row r="36395" spans="5:29" s="2" customFormat="1">
      <c r="E36395" s="120"/>
      <c r="M36395" s="120"/>
      <c r="N36395" s="120"/>
      <c r="U36395" s="121"/>
      <c r="V36395" s="122"/>
      <c r="W36395" s="123"/>
      <c r="AC36395" s="123"/>
    </row>
    <row r="36396" spans="5:29" s="2" customFormat="1">
      <c r="E36396" s="120"/>
      <c r="M36396" s="120"/>
      <c r="N36396" s="120"/>
      <c r="U36396" s="121"/>
      <c r="V36396" s="122"/>
      <c r="W36396" s="123"/>
      <c r="AC36396" s="123"/>
    </row>
    <row r="36397" spans="5:29" s="2" customFormat="1">
      <c r="E36397" s="120"/>
      <c r="M36397" s="120"/>
      <c r="N36397" s="120"/>
      <c r="U36397" s="121"/>
      <c r="V36397" s="122"/>
      <c r="W36397" s="123"/>
      <c r="AC36397" s="123"/>
    </row>
    <row r="36398" spans="5:29" s="2" customFormat="1">
      <c r="E36398" s="120"/>
      <c r="M36398" s="120"/>
      <c r="N36398" s="120"/>
      <c r="U36398" s="121"/>
      <c r="V36398" s="122"/>
      <c r="W36398" s="123"/>
      <c r="AC36398" s="123"/>
    </row>
    <row r="36399" spans="5:29" s="2" customFormat="1">
      <c r="E36399" s="120"/>
      <c r="M36399" s="120"/>
      <c r="N36399" s="120"/>
      <c r="U36399" s="121"/>
      <c r="V36399" s="122"/>
      <c r="W36399" s="123"/>
      <c r="AC36399" s="123"/>
    </row>
    <row r="36400" spans="5:29" s="2" customFormat="1">
      <c r="E36400" s="120"/>
      <c r="M36400" s="120"/>
      <c r="N36400" s="120"/>
      <c r="U36400" s="121"/>
      <c r="V36400" s="122"/>
      <c r="W36400" s="123"/>
      <c r="AC36400" s="123"/>
    </row>
    <row r="36401" spans="5:29" s="2" customFormat="1">
      <c r="E36401" s="120"/>
      <c r="M36401" s="120"/>
      <c r="N36401" s="120"/>
      <c r="U36401" s="121"/>
      <c r="V36401" s="122"/>
      <c r="W36401" s="123"/>
      <c r="AC36401" s="123"/>
    </row>
    <row r="36402" spans="5:29" s="2" customFormat="1">
      <c r="E36402" s="120"/>
      <c r="M36402" s="120"/>
      <c r="N36402" s="120"/>
      <c r="U36402" s="121"/>
      <c r="V36402" s="122"/>
      <c r="W36402" s="123"/>
      <c r="AC36402" s="123"/>
    </row>
    <row r="36403" spans="5:29" s="2" customFormat="1">
      <c r="E36403" s="120"/>
      <c r="M36403" s="120"/>
      <c r="N36403" s="120"/>
      <c r="U36403" s="121"/>
      <c r="V36403" s="122"/>
      <c r="W36403" s="123"/>
      <c r="AC36403" s="123"/>
    </row>
    <row r="36404" spans="5:29" s="2" customFormat="1">
      <c r="E36404" s="120"/>
      <c r="M36404" s="120"/>
      <c r="N36404" s="120"/>
      <c r="U36404" s="121"/>
      <c r="V36404" s="122"/>
      <c r="W36404" s="123"/>
      <c r="AC36404" s="123"/>
    </row>
    <row r="36405" spans="5:29" s="2" customFormat="1">
      <c r="E36405" s="120"/>
      <c r="M36405" s="120"/>
      <c r="N36405" s="120"/>
      <c r="U36405" s="121"/>
      <c r="V36405" s="122"/>
      <c r="W36405" s="123"/>
      <c r="AC36405" s="123"/>
    </row>
    <row r="36406" spans="5:29" s="2" customFormat="1">
      <c r="E36406" s="120"/>
      <c r="M36406" s="120"/>
      <c r="N36406" s="120"/>
      <c r="U36406" s="121"/>
      <c r="V36406" s="122"/>
      <c r="W36406" s="123"/>
      <c r="AC36406" s="123"/>
    </row>
    <row r="36407" spans="5:29" s="2" customFormat="1">
      <c r="E36407" s="120"/>
      <c r="M36407" s="120"/>
      <c r="N36407" s="120"/>
      <c r="U36407" s="121"/>
      <c r="V36407" s="122"/>
      <c r="W36407" s="123"/>
      <c r="AC36407" s="123"/>
    </row>
    <row r="36408" spans="5:29" s="2" customFormat="1">
      <c r="E36408" s="120"/>
      <c r="M36408" s="120"/>
      <c r="N36408" s="120"/>
      <c r="U36408" s="121"/>
      <c r="V36408" s="122"/>
      <c r="W36408" s="123"/>
      <c r="AC36408" s="123"/>
    </row>
    <row r="36409" spans="5:29" s="2" customFormat="1">
      <c r="E36409" s="120"/>
      <c r="M36409" s="120"/>
      <c r="N36409" s="120"/>
      <c r="U36409" s="121"/>
      <c r="V36409" s="122"/>
      <c r="W36409" s="123"/>
      <c r="AC36409" s="123"/>
    </row>
    <row r="36410" spans="5:29" s="2" customFormat="1">
      <c r="E36410" s="120"/>
      <c r="M36410" s="120"/>
      <c r="N36410" s="120"/>
      <c r="U36410" s="121"/>
      <c r="V36410" s="122"/>
      <c r="W36410" s="123"/>
      <c r="AC36410" s="123"/>
    </row>
    <row r="36411" spans="5:29" s="2" customFormat="1">
      <c r="E36411" s="120"/>
      <c r="M36411" s="120"/>
      <c r="N36411" s="120"/>
      <c r="U36411" s="121"/>
      <c r="V36411" s="122"/>
      <c r="W36411" s="123"/>
      <c r="AC36411" s="123"/>
    </row>
    <row r="36412" spans="5:29" s="2" customFormat="1">
      <c r="E36412" s="120"/>
      <c r="M36412" s="120"/>
      <c r="N36412" s="120"/>
      <c r="U36412" s="121"/>
      <c r="V36412" s="122"/>
      <c r="W36412" s="123"/>
      <c r="AC36412" s="123"/>
    </row>
    <row r="36413" spans="5:29" s="2" customFormat="1">
      <c r="E36413" s="120"/>
      <c r="M36413" s="120"/>
      <c r="N36413" s="120"/>
      <c r="U36413" s="121"/>
      <c r="V36413" s="122"/>
      <c r="W36413" s="123"/>
      <c r="AC36413" s="123"/>
    </row>
    <row r="36414" spans="5:29" s="2" customFormat="1">
      <c r="E36414" s="120"/>
      <c r="M36414" s="120"/>
      <c r="N36414" s="120"/>
      <c r="U36414" s="121"/>
      <c r="V36414" s="122"/>
      <c r="W36414" s="123"/>
      <c r="AC36414" s="123"/>
    </row>
    <row r="36415" spans="5:29" s="2" customFormat="1">
      <c r="E36415" s="120"/>
      <c r="M36415" s="120"/>
      <c r="N36415" s="120"/>
      <c r="U36415" s="121"/>
      <c r="V36415" s="122"/>
      <c r="W36415" s="123"/>
      <c r="AC36415" s="123"/>
    </row>
    <row r="36416" spans="5:29" s="2" customFormat="1">
      <c r="E36416" s="120"/>
      <c r="M36416" s="120"/>
      <c r="N36416" s="120"/>
      <c r="U36416" s="121"/>
      <c r="V36416" s="122"/>
      <c r="W36416" s="123"/>
      <c r="AC36416" s="123"/>
    </row>
    <row r="36417" spans="5:29" s="2" customFormat="1">
      <c r="E36417" s="120"/>
      <c r="M36417" s="120"/>
      <c r="N36417" s="120"/>
      <c r="U36417" s="121"/>
      <c r="V36417" s="122"/>
      <c r="W36417" s="123"/>
      <c r="AC36417" s="123"/>
    </row>
    <row r="36418" spans="5:29" s="2" customFormat="1">
      <c r="E36418" s="120"/>
      <c r="M36418" s="120"/>
      <c r="N36418" s="120"/>
      <c r="U36418" s="121"/>
      <c r="V36418" s="122"/>
      <c r="W36418" s="123"/>
      <c r="AC36418" s="123"/>
    </row>
    <row r="36419" spans="5:29" s="2" customFormat="1">
      <c r="E36419" s="120"/>
      <c r="M36419" s="120"/>
      <c r="N36419" s="120"/>
      <c r="U36419" s="121"/>
      <c r="V36419" s="122"/>
      <c r="W36419" s="123"/>
      <c r="AC36419" s="123"/>
    </row>
    <row r="36420" spans="5:29" s="2" customFormat="1">
      <c r="E36420" s="120"/>
      <c r="M36420" s="120"/>
      <c r="N36420" s="120"/>
      <c r="U36420" s="121"/>
      <c r="V36420" s="122"/>
      <c r="W36420" s="123"/>
      <c r="AC36420" s="123"/>
    </row>
    <row r="36421" spans="5:29" s="2" customFormat="1">
      <c r="E36421" s="120"/>
      <c r="M36421" s="120"/>
      <c r="N36421" s="120"/>
      <c r="U36421" s="121"/>
      <c r="V36421" s="122"/>
      <c r="W36421" s="123"/>
      <c r="AC36421" s="123"/>
    </row>
    <row r="36422" spans="5:29" s="2" customFormat="1">
      <c r="E36422" s="120"/>
      <c r="M36422" s="120"/>
      <c r="N36422" s="120"/>
      <c r="U36422" s="121"/>
      <c r="V36422" s="122"/>
      <c r="W36422" s="123"/>
      <c r="AC36422" s="123"/>
    </row>
    <row r="36423" spans="5:29" s="2" customFormat="1">
      <c r="E36423" s="120"/>
      <c r="M36423" s="120"/>
      <c r="N36423" s="120"/>
      <c r="U36423" s="121"/>
      <c r="V36423" s="122"/>
      <c r="W36423" s="123"/>
      <c r="AC36423" s="123"/>
    </row>
    <row r="36424" spans="5:29" s="2" customFormat="1">
      <c r="E36424" s="120"/>
      <c r="M36424" s="120"/>
      <c r="N36424" s="120"/>
      <c r="U36424" s="121"/>
      <c r="V36424" s="122"/>
      <c r="W36424" s="123"/>
      <c r="AC36424" s="123"/>
    </row>
    <row r="36425" spans="5:29" s="2" customFormat="1">
      <c r="E36425" s="120"/>
      <c r="M36425" s="120"/>
      <c r="N36425" s="120"/>
      <c r="U36425" s="121"/>
      <c r="V36425" s="122"/>
      <c r="W36425" s="123"/>
      <c r="AC36425" s="123"/>
    </row>
    <row r="36426" spans="5:29" s="2" customFormat="1">
      <c r="E36426" s="120"/>
      <c r="M36426" s="120"/>
      <c r="N36426" s="120"/>
      <c r="U36426" s="121"/>
      <c r="V36426" s="122"/>
      <c r="W36426" s="123"/>
      <c r="AC36426" s="123"/>
    </row>
    <row r="36427" spans="5:29" s="2" customFormat="1">
      <c r="E36427" s="120"/>
      <c r="M36427" s="120"/>
      <c r="N36427" s="120"/>
      <c r="U36427" s="121"/>
      <c r="V36427" s="122"/>
      <c r="W36427" s="123"/>
      <c r="AC36427" s="123"/>
    </row>
    <row r="36428" spans="5:29" s="2" customFormat="1">
      <c r="E36428" s="120"/>
      <c r="M36428" s="120"/>
      <c r="N36428" s="120"/>
      <c r="U36428" s="121"/>
      <c r="V36428" s="122"/>
      <c r="W36428" s="123"/>
      <c r="AC36428" s="123"/>
    </row>
    <row r="36429" spans="5:29" s="2" customFormat="1">
      <c r="E36429" s="120"/>
      <c r="M36429" s="120"/>
      <c r="N36429" s="120"/>
      <c r="U36429" s="121"/>
      <c r="V36429" s="122"/>
      <c r="W36429" s="123"/>
      <c r="AC36429" s="123"/>
    </row>
    <row r="36430" spans="5:29" s="2" customFormat="1">
      <c r="E36430" s="120"/>
      <c r="M36430" s="120"/>
      <c r="N36430" s="120"/>
      <c r="U36430" s="121"/>
      <c r="V36430" s="122"/>
      <c r="W36430" s="123"/>
      <c r="AC36430" s="123"/>
    </row>
    <row r="36431" spans="5:29" s="2" customFormat="1">
      <c r="E36431" s="120"/>
      <c r="M36431" s="120"/>
      <c r="N36431" s="120"/>
      <c r="U36431" s="121"/>
      <c r="V36431" s="122"/>
      <c r="W36431" s="123"/>
      <c r="AC36431" s="123"/>
    </row>
    <row r="36432" spans="5:29" s="2" customFormat="1">
      <c r="E36432" s="120"/>
      <c r="M36432" s="120"/>
      <c r="N36432" s="120"/>
      <c r="U36432" s="121"/>
      <c r="V36432" s="122"/>
      <c r="W36432" s="123"/>
      <c r="AC36432" s="123"/>
    </row>
    <row r="36433" spans="5:29" s="2" customFormat="1">
      <c r="E36433" s="120"/>
      <c r="M36433" s="120"/>
      <c r="N36433" s="120"/>
      <c r="U36433" s="121"/>
      <c r="V36433" s="122"/>
      <c r="W36433" s="123"/>
      <c r="AC36433" s="123"/>
    </row>
    <row r="36434" spans="5:29" s="2" customFormat="1">
      <c r="E36434" s="120"/>
      <c r="M36434" s="120"/>
      <c r="N36434" s="120"/>
      <c r="U36434" s="121"/>
      <c r="V36434" s="122"/>
      <c r="W36434" s="123"/>
      <c r="AC36434" s="123"/>
    </row>
    <row r="36435" spans="5:29" s="2" customFormat="1">
      <c r="E36435" s="120"/>
      <c r="M36435" s="120"/>
      <c r="N36435" s="120"/>
      <c r="U36435" s="121"/>
      <c r="V36435" s="122"/>
      <c r="W36435" s="123"/>
      <c r="AC36435" s="123"/>
    </row>
    <row r="36436" spans="5:29" s="2" customFormat="1">
      <c r="E36436" s="120"/>
      <c r="M36436" s="120"/>
      <c r="N36436" s="120"/>
      <c r="U36436" s="121"/>
      <c r="V36436" s="122"/>
      <c r="W36436" s="123"/>
      <c r="AC36436" s="123"/>
    </row>
    <row r="36437" spans="5:29" s="2" customFormat="1">
      <c r="E36437" s="120"/>
      <c r="M36437" s="120"/>
      <c r="N36437" s="120"/>
      <c r="U36437" s="121"/>
      <c r="V36437" s="122"/>
      <c r="W36437" s="123"/>
      <c r="AC36437" s="123"/>
    </row>
    <row r="36438" spans="5:29" s="2" customFormat="1">
      <c r="E36438" s="120"/>
      <c r="M36438" s="120"/>
      <c r="N36438" s="120"/>
      <c r="U36438" s="121"/>
      <c r="V36438" s="122"/>
      <c r="W36438" s="123"/>
      <c r="AC36438" s="123"/>
    </row>
    <row r="36439" spans="5:29" s="2" customFormat="1">
      <c r="E36439" s="120"/>
      <c r="M36439" s="120"/>
      <c r="N36439" s="120"/>
      <c r="U36439" s="121"/>
      <c r="V36439" s="122"/>
      <c r="W36439" s="123"/>
      <c r="AC36439" s="123"/>
    </row>
    <row r="36440" spans="5:29" s="2" customFormat="1">
      <c r="E36440" s="120"/>
      <c r="M36440" s="120"/>
      <c r="N36440" s="120"/>
      <c r="U36440" s="121"/>
      <c r="V36440" s="122"/>
      <c r="W36440" s="123"/>
      <c r="AC36440" s="123"/>
    </row>
    <row r="36441" spans="5:29" s="2" customFormat="1">
      <c r="E36441" s="120"/>
      <c r="M36441" s="120"/>
      <c r="N36441" s="120"/>
      <c r="U36441" s="121"/>
      <c r="V36441" s="122"/>
      <c r="W36441" s="123"/>
      <c r="AC36441" s="123"/>
    </row>
    <row r="36442" spans="5:29" s="2" customFormat="1">
      <c r="E36442" s="120"/>
      <c r="M36442" s="120"/>
      <c r="N36442" s="120"/>
      <c r="U36442" s="121"/>
      <c r="V36442" s="122"/>
      <c r="W36442" s="123"/>
      <c r="AC36442" s="123"/>
    </row>
    <row r="36443" spans="5:29" s="2" customFormat="1">
      <c r="E36443" s="120"/>
      <c r="M36443" s="120"/>
      <c r="N36443" s="120"/>
      <c r="U36443" s="121"/>
      <c r="V36443" s="122"/>
      <c r="W36443" s="123"/>
      <c r="AC36443" s="123"/>
    </row>
    <row r="36444" spans="5:29" s="2" customFormat="1">
      <c r="E36444" s="120"/>
      <c r="M36444" s="120"/>
      <c r="N36444" s="120"/>
      <c r="U36444" s="121"/>
      <c r="V36444" s="122"/>
      <c r="W36444" s="123"/>
      <c r="AC36444" s="123"/>
    </row>
    <row r="36445" spans="5:29" s="2" customFormat="1">
      <c r="E36445" s="120"/>
      <c r="M36445" s="120"/>
      <c r="N36445" s="120"/>
      <c r="U36445" s="121"/>
      <c r="V36445" s="122"/>
      <c r="W36445" s="123"/>
      <c r="AC36445" s="123"/>
    </row>
    <row r="36446" spans="5:29" s="2" customFormat="1">
      <c r="E36446" s="120"/>
      <c r="M36446" s="120"/>
      <c r="N36446" s="120"/>
      <c r="U36446" s="121"/>
      <c r="V36446" s="122"/>
      <c r="W36446" s="123"/>
      <c r="AC36446" s="123"/>
    </row>
    <row r="36447" spans="5:29" s="2" customFormat="1">
      <c r="E36447" s="120"/>
      <c r="M36447" s="120"/>
      <c r="N36447" s="120"/>
      <c r="U36447" s="121"/>
      <c r="V36447" s="122"/>
      <c r="W36447" s="123"/>
      <c r="AC36447" s="123"/>
    </row>
    <row r="36448" spans="5:29" s="2" customFormat="1">
      <c r="E36448" s="120"/>
      <c r="M36448" s="120"/>
      <c r="N36448" s="120"/>
      <c r="U36448" s="121"/>
      <c r="V36448" s="122"/>
      <c r="W36448" s="123"/>
      <c r="AC36448" s="123"/>
    </row>
    <row r="36449" spans="5:29" s="2" customFormat="1">
      <c r="E36449" s="120"/>
      <c r="M36449" s="120"/>
      <c r="N36449" s="120"/>
      <c r="U36449" s="121"/>
      <c r="V36449" s="122"/>
      <c r="W36449" s="123"/>
      <c r="AC36449" s="123"/>
    </row>
    <row r="36450" spans="5:29" s="2" customFormat="1">
      <c r="E36450" s="120"/>
      <c r="M36450" s="120"/>
      <c r="N36450" s="120"/>
      <c r="U36450" s="121"/>
      <c r="V36450" s="122"/>
      <c r="W36450" s="123"/>
      <c r="AC36450" s="123"/>
    </row>
    <row r="36451" spans="5:29" s="2" customFormat="1">
      <c r="E36451" s="120"/>
      <c r="M36451" s="120"/>
      <c r="N36451" s="120"/>
      <c r="U36451" s="121"/>
      <c r="V36451" s="122"/>
      <c r="W36451" s="123"/>
      <c r="AC36451" s="123"/>
    </row>
    <row r="36452" spans="5:29" s="2" customFormat="1">
      <c r="E36452" s="120"/>
      <c r="M36452" s="120"/>
      <c r="N36452" s="120"/>
      <c r="U36452" s="121"/>
      <c r="V36452" s="122"/>
      <c r="W36452" s="123"/>
      <c r="AC36452" s="123"/>
    </row>
    <row r="36453" spans="5:29" s="2" customFormat="1">
      <c r="E36453" s="120"/>
      <c r="M36453" s="120"/>
      <c r="N36453" s="120"/>
      <c r="U36453" s="121"/>
      <c r="V36453" s="122"/>
      <c r="W36453" s="123"/>
      <c r="AC36453" s="123"/>
    </row>
    <row r="36454" spans="5:29" s="2" customFormat="1">
      <c r="E36454" s="120"/>
      <c r="M36454" s="120"/>
      <c r="N36454" s="120"/>
      <c r="U36454" s="121"/>
      <c r="V36454" s="122"/>
      <c r="W36454" s="123"/>
      <c r="AC36454" s="123"/>
    </row>
    <row r="36455" spans="5:29" s="2" customFormat="1">
      <c r="E36455" s="120"/>
      <c r="M36455" s="120"/>
      <c r="N36455" s="120"/>
      <c r="U36455" s="121"/>
      <c r="V36455" s="122"/>
      <c r="W36455" s="123"/>
      <c r="AC36455" s="123"/>
    </row>
    <row r="36456" spans="5:29" s="2" customFormat="1">
      <c r="E36456" s="120"/>
      <c r="M36456" s="120"/>
      <c r="N36456" s="120"/>
      <c r="U36456" s="121"/>
      <c r="V36456" s="122"/>
      <c r="W36456" s="123"/>
      <c r="AC36456" s="123"/>
    </row>
    <row r="36457" spans="5:29" s="2" customFormat="1">
      <c r="E36457" s="120"/>
      <c r="M36457" s="120"/>
      <c r="N36457" s="120"/>
      <c r="U36457" s="121"/>
      <c r="V36457" s="122"/>
      <c r="W36457" s="123"/>
      <c r="AC36457" s="123"/>
    </row>
    <row r="36458" spans="5:29" s="2" customFormat="1">
      <c r="E36458" s="120"/>
      <c r="M36458" s="120"/>
      <c r="N36458" s="120"/>
      <c r="U36458" s="121"/>
      <c r="V36458" s="122"/>
      <c r="W36458" s="123"/>
      <c r="AC36458" s="123"/>
    </row>
    <row r="36459" spans="5:29" s="2" customFormat="1">
      <c r="E36459" s="120"/>
      <c r="M36459" s="120"/>
      <c r="N36459" s="120"/>
      <c r="U36459" s="121"/>
      <c r="V36459" s="122"/>
      <c r="W36459" s="123"/>
      <c r="AC36459" s="123"/>
    </row>
    <row r="36460" spans="5:29" s="2" customFormat="1">
      <c r="E36460" s="120"/>
      <c r="M36460" s="120"/>
      <c r="N36460" s="120"/>
      <c r="U36460" s="121"/>
      <c r="V36460" s="122"/>
      <c r="W36460" s="123"/>
      <c r="AC36460" s="123"/>
    </row>
    <row r="36461" spans="5:29" s="2" customFormat="1">
      <c r="E36461" s="120"/>
      <c r="M36461" s="120"/>
      <c r="N36461" s="120"/>
      <c r="U36461" s="121"/>
      <c r="V36461" s="122"/>
      <c r="W36461" s="123"/>
      <c r="AC36461" s="123"/>
    </row>
    <row r="36462" spans="5:29" s="2" customFormat="1">
      <c r="E36462" s="120"/>
      <c r="M36462" s="120"/>
      <c r="N36462" s="120"/>
      <c r="U36462" s="121"/>
      <c r="V36462" s="122"/>
      <c r="W36462" s="123"/>
      <c r="AC36462" s="123"/>
    </row>
    <row r="36463" spans="5:29" s="2" customFormat="1">
      <c r="E36463" s="120"/>
      <c r="M36463" s="120"/>
      <c r="N36463" s="120"/>
      <c r="U36463" s="121"/>
      <c r="V36463" s="122"/>
      <c r="W36463" s="123"/>
      <c r="AC36463" s="123"/>
    </row>
    <row r="36464" spans="5:29" s="2" customFormat="1">
      <c r="E36464" s="120"/>
      <c r="M36464" s="120"/>
      <c r="N36464" s="120"/>
      <c r="U36464" s="121"/>
      <c r="V36464" s="122"/>
      <c r="W36464" s="123"/>
      <c r="AC36464" s="123"/>
    </row>
    <row r="36465" spans="5:29" s="2" customFormat="1">
      <c r="E36465" s="120"/>
      <c r="M36465" s="120"/>
      <c r="N36465" s="120"/>
      <c r="U36465" s="121"/>
      <c r="V36465" s="122"/>
      <c r="W36465" s="123"/>
      <c r="AC36465" s="123"/>
    </row>
    <row r="36466" spans="5:29" s="2" customFormat="1">
      <c r="E36466" s="120"/>
      <c r="M36466" s="120"/>
      <c r="N36466" s="120"/>
      <c r="U36466" s="121"/>
      <c r="V36466" s="122"/>
      <c r="W36466" s="123"/>
      <c r="AC36466" s="123"/>
    </row>
    <row r="36467" spans="5:29" s="2" customFormat="1">
      <c r="E36467" s="120"/>
      <c r="M36467" s="120"/>
      <c r="N36467" s="120"/>
      <c r="U36467" s="121"/>
      <c r="V36467" s="122"/>
      <c r="W36467" s="123"/>
      <c r="AC36467" s="123"/>
    </row>
    <row r="36468" spans="5:29" s="2" customFormat="1">
      <c r="E36468" s="120"/>
      <c r="M36468" s="120"/>
      <c r="N36468" s="120"/>
      <c r="U36468" s="121"/>
      <c r="V36468" s="122"/>
      <c r="W36468" s="123"/>
      <c r="AC36468" s="123"/>
    </row>
    <row r="36469" spans="5:29" s="2" customFormat="1">
      <c r="E36469" s="120"/>
      <c r="M36469" s="120"/>
      <c r="N36469" s="120"/>
      <c r="U36469" s="121"/>
      <c r="V36469" s="122"/>
      <c r="W36469" s="123"/>
      <c r="AC36469" s="123"/>
    </row>
    <row r="36470" spans="5:29" s="2" customFormat="1">
      <c r="E36470" s="120"/>
      <c r="M36470" s="120"/>
      <c r="N36470" s="120"/>
      <c r="U36470" s="121"/>
      <c r="V36470" s="122"/>
      <c r="W36470" s="123"/>
      <c r="AC36470" s="123"/>
    </row>
    <row r="36471" spans="5:29" s="2" customFormat="1">
      <c r="E36471" s="120"/>
      <c r="M36471" s="120"/>
      <c r="N36471" s="120"/>
      <c r="U36471" s="121"/>
      <c r="V36471" s="122"/>
      <c r="W36471" s="123"/>
      <c r="AC36471" s="123"/>
    </row>
    <row r="36472" spans="5:29" s="2" customFormat="1">
      <c r="E36472" s="120"/>
      <c r="M36472" s="120"/>
      <c r="N36472" s="120"/>
      <c r="U36472" s="121"/>
      <c r="V36472" s="122"/>
      <c r="W36472" s="123"/>
      <c r="AC36472" s="123"/>
    </row>
    <row r="36473" spans="5:29" s="2" customFormat="1">
      <c r="E36473" s="120"/>
      <c r="M36473" s="120"/>
      <c r="N36473" s="120"/>
      <c r="U36473" s="121"/>
      <c r="V36473" s="122"/>
      <c r="W36473" s="123"/>
      <c r="AC36473" s="123"/>
    </row>
    <row r="36474" spans="5:29" s="2" customFormat="1">
      <c r="E36474" s="120"/>
      <c r="M36474" s="120"/>
      <c r="N36474" s="120"/>
      <c r="U36474" s="121"/>
      <c r="V36474" s="122"/>
      <c r="W36474" s="123"/>
      <c r="AC36474" s="123"/>
    </row>
    <row r="36475" spans="5:29" s="2" customFormat="1">
      <c r="E36475" s="120"/>
      <c r="M36475" s="120"/>
      <c r="N36475" s="120"/>
      <c r="U36475" s="121"/>
      <c r="V36475" s="122"/>
      <c r="W36475" s="123"/>
      <c r="AC36475" s="123"/>
    </row>
    <row r="36476" spans="5:29" s="2" customFormat="1">
      <c r="E36476" s="120"/>
      <c r="M36476" s="120"/>
      <c r="N36476" s="120"/>
      <c r="U36476" s="121"/>
      <c r="V36476" s="122"/>
      <c r="W36476" s="123"/>
      <c r="AC36476" s="123"/>
    </row>
    <row r="36477" spans="5:29" s="2" customFormat="1">
      <c r="E36477" s="120"/>
      <c r="M36477" s="120"/>
      <c r="N36477" s="120"/>
      <c r="U36477" s="121"/>
      <c r="V36477" s="122"/>
      <c r="W36477" s="123"/>
      <c r="AC36477" s="123"/>
    </row>
    <row r="36478" spans="5:29" s="2" customFormat="1">
      <c r="E36478" s="120"/>
      <c r="M36478" s="120"/>
      <c r="N36478" s="120"/>
      <c r="U36478" s="121"/>
      <c r="V36478" s="122"/>
      <c r="W36478" s="123"/>
      <c r="AC36478" s="123"/>
    </row>
    <row r="36479" spans="5:29" s="2" customFormat="1">
      <c r="E36479" s="120"/>
      <c r="M36479" s="120"/>
      <c r="N36479" s="120"/>
      <c r="U36479" s="121"/>
      <c r="V36479" s="122"/>
      <c r="W36479" s="123"/>
      <c r="AC36479" s="123"/>
    </row>
    <row r="36480" spans="5:29" s="2" customFormat="1">
      <c r="E36480" s="120"/>
      <c r="M36480" s="120"/>
      <c r="N36480" s="120"/>
      <c r="U36480" s="121"/>
      <c r="V36480" s="122"/>
      <c r="W36480" s="123"/>
      <c r="AC36480" s="123"/>
    </row>
    <row r="36481" spans="5:29" s="2" customFormat="1">
      <c r="E36481" s="120"/>
      <c r="M36481" s="120"/>
      <c r="N36481" s="120"/>
      <c r="U36481" s="121"/>
      <c r="V36481" s="122"/>
      <c r="W36481" s="123"/>
      <c r="AC36481" s="123"/>
    </row>
    <row r="36482" spans="5:29" s="2" customFormat="1">
      <c r="E36482" s="120"/>
      <c r="M36482" s="120"/>
      <c r="N36482" s="120"/>
      <c r="U36482" s="121"/>
      <c r="V36482" s="122"/>
      <c r="W36482" s="123"/>
      <c r="AC36482" s="123"/>
    </row>
    <row r="36483" spans="5:29" s="2" customFormat="1">
      <c r="E36483" s="120"/>
      <c r="M36483" s="120"/>
      <c r="N36483" s="120"/>
      <c r="U36483" s="121"/>
      <c r="V36483" s="122"/>
      <c r="W36483" s="123"/>
      <c r="AC36483" s="123"/>
    </row>
    <row r="36484" spans="5:29" s="2" customFormat="1">
      <c r="E36484" s="120"/>
      <c r="M36484" s="120"/>
      <c r="N36484" s="120"/>
      <c r="U36484" s="121"/>
      <c r="V36484" s="122"/>
      <c r="W36484" s="123"/>
      <c r="AC36484" s="123"/>
    </row>
    <row r="36485" spans="5:29" s="2" customFormat="1">
      <c r="E36485" s="120"/>
      <c r="M36485" s="120"/>
      <c r="N36485" s="120"/>
      <c r="U36485" s="121"/>
      <c r="V36485" s="122"/>
      <c r="W36485" s="123"/>
      <c r="AC36485" s="123"/>
    </row>
    <row r="36486" spans="5:29" s="2" customFormat="1">
      <c r="E36486" s="120"/>
      <c r="M36486" s="120"/>
      <c r="N36486" s="120"/>
      <c r="U36486" s="121"/>
      <c r="V36486" s="122"/>
      <c r="W36486" s="123"/>
      <c r="AC36486" s="123"/>
    </row>
    <row r="36487" spans="5:29" s="2" customFormat="1">
      <c r="E36487" s="120"/>
      <c r="M36487" s="120"/>
      <c r="N36487" s="120"/>
      <c r="U36487" s="121"/>
      <c r="V36487" s="122"/>
      <c r="W36487" s="123"/>
      <c r="AC36487" s="123"/>
    </row>
    <row r="36488" spans="5:29" s="2" customFormat="1">
      <c r="E36488" s="120"/>
      <c r="M36488" s="120"/>
      <c r="N36488" s="120"/>
      <c r="U36488" s="121"/>
      <c r="V36488" s="122"/>
      <c r="W36488" s="123"/>
      <c r="AC36488" s="123"/>
    </row>
    <row r="36489" spans="5:29" s="2" customFormat="1">
      <c r="E36489" s="120"/>
      <c r="M36489" s="120"/>
      <c r="N36489" s="120"/>
      <c r="U36489" s="121"/>
      <c r="V36489" s="122"/>
      <c r="W36489" s="123"/>
      <c r="AC36489" s="123"/>
    </row>
    <row r="36490" spans="5:29" s="2" customFormat="1">
      <c r="E36490" s="120"/>
      <c r="M36490" s="120"/>
      <c r="N36490" s="120"/>
      <c r="U36490" s="121"/>
      <c r="V36490" s="122"/>
      <c r="W36490" s="123"/>
      <c r="AC36490" s="123"/>
    </row>
    <row r="36491" spans="5:29" s="2" customFormat="1">
      <c r="E36491" s="120"/>
      <c r="M36491" s="120"/>
      <c r="N36491" s="120"/>
      <c r="U36491" s="121"/>
      <c r="V36491" s="122"/>
      <c r="W36491" s="123"/>
      <c r="AC36491" s="123"/>
    </row>
    <row r="36492" spans="5:29" s="2" customFormat="1">
      <c r="E36492" s="120"/>
      <c r="M36492" s="120"/>
      <c r="N36492" s="120"/>
      <c r="U36492" s="121"/>
      <c r="V36492" s="122"/>
      <c r="W36492" s="123"/>
      <c r="AC36492" s="123"/>
    </row>
    <row r="36493" spans="5:29" s="2" customFormat="1">
      <c r="E36493" s="120"/>
      <c r="M36493" s="120"/>
      <c r="N36493" s="120"/>
      <c r="U36493" s="121"/>
      <c r="V36493" s="122"/>
      <c r="W36493" s="123"/>
      <c r="AC36493" s="123"/>
    </row>
    <row r="36494" spans="5:29" s="2" customFormat="1">
      <c r="E36494" s="120"/>
      <c r="M36494" s="120"/>
      <c r="N36494" s="120"/>
      <c r="U36494" s="121"/>
      <c r="V36494" s="122"/>
      <c r="W36494" s="123"/>
      <c r="AC36494" s="123"/>
    </row>
    <row r="36495" spans="5:29" s="2" customFormat="1">
      <c r="E36495" s="120"/>
      <c r="M36495" s="120"/>
      <c r="N36495" s="120"/>
      <c r="U36495" s="121"/>
      <c r="V36495" s="122"/>
      <c r="W36495" s="123"/>
      <c r="AC36495" s="123"/>
    </row>
    <row r="36496" spans="5:29" s="2" customFormat="1">
      <c r="E36496" s="120"/>
      <c r="M36496" s="120"/>
      <c r="N36496" s="120"/>
      <c r="U36496" s="121"/>
      <c r="V36496" s="122"/>
      <c r="W36496" s="123"/>
      <c r="AC36496" s="123"/>
    </row>
    <row r="36497" spans="5:29" s="2" customFormat="1">
      <c r="E36497" s="120"/>
      <c r="M36497" s="120"/>
      <c r="N36497" s="120"/>
      <c r="U36497" s="121"/>
      <c r="V36497" s="122"/>
      <c r="W36497" s="123"/>
      <c r="AC36497" s="123"/>
    </row>
    <row r="36498" spans="5:29" s="2" customFormat="1">
      <c r="E36498" s="120"/>
      <c r="M36498" s="120"/>
      <c r="N36498" s="120"/>
      <c r="U36498" s="121"/>
      <c r="V36498" s="122"/>
      <c r="W36498" s="123"/>
      <c r="AC36498" s="123"/>
    </row>
    <row r="36499" spans="5:29" s="2" customFormat="1">
      <c r="E36499" s="120"/>
      <c r="M36499" s="120"/>
      <c r="N36499" s="120"/>
      <c r="U36499" s="121"/>
      <c r="V36499" s="122"/>
      <c r="W36499" s="123"/>
      <c r="AC36499" s="123"/>
    </row>
    <row r="36500" spans="5:29" s="2" customFormat="1">
      <c r="E36500" s="120"/>
      <c r="M36500" s="120"/>
      <c r="N36500" s="120"/>
      <c r="U36500" s="121"/>
      <c r="V36500" s="122"/>
      <c r="W36500" s="123"/>
      <c r="AC36500" s="123"/>
    </row>
    <row r="36501" spans="5:29" s="2" customFormat="1">
      <c r="E36501" s="120"/>
      <c r="M36501" s="120"/>
      <c r="N36501" s="120"/>
      <c r="U36501" s="121"/>
      <c r="V36501" s="122"/>
      <c r="W36501" s="123"/>
      <c r="AC36501" s="123"/>
    </row>
    <row r="36502" spans="5:29" s="2" customFormat="1">
      <c r="E36502" s="120"/>
      <c r="M36502" s="120"/>
      <c r="N36502" s="120"/>
      <c r="U36502" s="121"/>
      <c r="V36502" s="122"/>
      <c r="W36502" s="123"/>
      <c r="AC36502" s="123"/>
    </row>
    <row r="36503" spans="5:29" s="2" customFormat="1">
      <c r="E36503" s="120"/>
      <c r="M36503" s="120"/>
      <c r="N36503" s="120"/>
      <c r="U36503" s="121"/>
      <c r="V36503" s="122"/>
      <c r="W36503" s="123"/>
      <c r="AC36503" s="123"/>
    </row>
    <row r="36504" spans="5:29" s="2" customFormat="1">
      <c r="E36504" s="120"/>
      <c r="M36504" s="120"/>
      <c r="N36504" s="120"/>
      <c r="U36504" s="121"/>
      <c r="V36504" s="122"/>
      <c r="W36504" s="123"/>
      <c r="AC36504" s="123"/>
    </row>
    <row r="36505" spans="5:29" s="2" customFormat="1">
      <c r="E36505" s="120"/>
      <c r="M36505" s="120"/>
      <c r="N36505" s="120"/>
      <c r="U36505" s="121"/>
      <c r="V36505" s="122"/>
      <c r="W36505" s="123"/>
      <c r="AC36505" s="123"/>
    </row>
    <row r="36506" spans="5:29" s="2" customFormat="1">
      <c r="E36506" s="120"/>
      <c r="M36506" s="120"/>
      <c r="N36506" s="120"/>
      <c r="U36506" s="121"/>
      <c r="V36506" s="122"/>
      <c r="W36506" s="123"/>
      <c r="AC36506" s="123"/>
    </row>
    <row r="36507" spans="5:29" s="2" customFormat="1">
      <c r="E36507" s="120"/>
      <c r="M36507" s="120"/>
      <c r="N36507" s="120"/>
      <c r="U36507" s="121"/>
      <c r="V36507" s="122"/>
      <c r="W36507" s="123"/>
      <c r="AC36507" s="123"/>
    </row>
    <row r="36508" spans="5:29" s="2" customFormat="1">
      <c r="E36508" s="120"/>
      <c r="M36508" s="120"/>
      <c r="N36508" s="120"/>
      <c r="U36508" s="121"/>
      <c r="V36508" s="122"/>
      <c r="W36508" s="123"/>
      <c r="AC36508" s="123"/>
    </row>
    <row r="36509" spans="5:29" s="2" customFormat="1">
      <c r="E36509" s="120"/>
      <c r="M36509" s="120"/>
      <c r="N36509" s="120"/>
      <c r="U36509" s="121"/>
      <c r="V36509" s="122"/>
      <c r="W36509" s="123"/>
      <c r="AC36509" s="123"/>
    </row>
    <row r="36510" spans="5:29" s="2" customFormat="1">
      <c r="E36510" s="120"/>
      <c r="M36510" s="120"/>
      <c r="N36510" s="120"/>
      <c r="U36510" s="121"/>
      <c r="V36510" s="122"/>
      <c r="W36510" s="123"/>
      <c r="AC36510" s="123"/>
    </row>
    <row r="36511" spans="5:29" s="2" customFormat="1">
      <c r="E36511" s="120"/>
      <c r="M36511" s="120"/>
      <c r="N36511" s="120"/>
      <c r="U36511" s="121"/>
      <c r="V36511" s="122"/>
      <c r="W36511" s="123"/>
      <c r="AC36511" s="123"/>
    </row>
    <row r="36512" spans="5:29" s="2" customFormat="1">
      <c r="E36512" s="120"/>
      <c r="M36512" s="120"/>
      <c r="N36512" s="120"/>
      <c r="U36512" s="121"/>
      <c r="V36512" s="122"/>
      <c r="W36512" s="123"/>
      <c r="AC36512" s="123"/>
    </row>
    <row r="36513" spans="5:29" s="2" customFormat="1">
      <c r="E36513" s="120"/>
      <c r="M36513" s="120"/>
      <c r="N36513" s="120"/>
      <c r="U36513" s="121"/>
      <c r="V36513" s="122"/>
      <c r="W36513" s="123"/>
      <c r="AC36513" s="123"/>
    </row>
    <row r="36514" spans="5:29" s="2" customFormat="1">
      <c r="E36514" s="120"/>
      <c r="M36514" s="120"/>
      <c r="N36514" s="120"/>
      <c r="U36514" s="121"/>
      <c r="V36514" s="122"/>
      <c r="W36514" s="123"/>
      <c r="AC36514" s="123"/>
    </row>
    <row r="36515" spans="5:29" s="2" customFormat="1">
      <c r="E36515" s="120"/>
      <c r="M36515" s="120"/>
      <c r="N36515" s="120"/>
      <c r="U36515" s="121"/>
      <c r="V36515" s="122"/>
      <c r="W36515" s="123"/>
      <c r="AC36515" s="123"/>
    </row>
    <row r="36516" spans="5:29" s="2" customFormat="1">
      <c r="E36516" s="120"/>
      <c r="M36516" s="120"/>
      <c r="N36516" s="120"/>
      <c r="U36516" s="121"/>
      <c r="V36516" s="122"/>
      <c r="W36516" s="123"/>
      <c r="AC36516" s="123"/>
    </row>
    <row r="36517" spans="5:29" s="2" customFormat="1">
      <c r="E36517" s="120"/>
      <c r="M36517" s="120"/>
      <c r="N36517" s="120"/>
      <c r="U36517" s="121"/>
      <c r="V36517" s="122"/>
      <c r="W36517" s="123"/>
      <c r="AC36517" s="123"/>
    </row>
    <row r="36518" spans="5:29" s="2" customFormat="1">
      <c r="E36518" s="120"/>
      <c r="M36518" s="120"/>
      <c r="N36518" s="120"/>
      <c r="U36518" s="121"/>
      <c r="V36518" s="122"/>
      <c r="W36518" s="123"/>
      <c r="AC36518" s="123"/>
    </row>
    <row r="36519" spans="5:29" s="2" customFormat="1">
      <c r="E36519" s="120"/>
      <c r="M36519" s="120"/>
      <c r="N36519" s="120"/>
      <c r="U36519" s="121"/>
      <c r="V36519" s="122"/>
      <c r="W36519" s="123"/>
      <c r="AC36519" s="123"/>
    </row>
    <row r="36520" spans="5:29" s="2" customFormat="1">
      <c r="E36520" s="120"/>
      <c r="M36520" s="120"/>
      <c r="N36520" s="120"/>
      <c r="U36520" s="121"/>
      <c r="V36520" s="122"/>
      <c r="W36520" s="123"/>
      <c r="AC36520" s="123"/>
    </row>
    <row r="36521" spans="5:29" s="2" customFormat="1">
      <c r="E36521" s="120"/>
      <c r="M36521" s="120"/>
      <c r="N36521" s="120"/>
      <c r="U36521" s="121"/>
      <c r="V36521" s="122"/>
      <c r="W36521" s="123"/>
      <c r="AC36521" s="123"/>
    </row>
    <row r="36522" spans="5:29" s="2" customFormat="1">
      <c r="E36522" s="120"/>
      <c r="M36522" s="120"/>
      <c r="N36522" s="120"/>
      <c r="U36522" s="121"/>
      <c r="V36522" s="122"/>
      <c r="W36522" s="123"/>
      <c r="AC36522" s="123"/>
    </row>
    <row r="36523" spans="5:29" s="2" customFormat="1">
      <c r="E36523" s="120"/>
      <c r="M36523" s="120"/>
      <c r="N36523" s="120"/>
      <c r="U36523" s="121"/>
      <c r="V36523" s="122"/>
      <c r="W36523" s="123"/>
      <c r="AC36523" s="123"/>
    </row>
    <row r="36524" spans="5:29" s="2" customFormat="1">
      <c r="E36524" s="120"/>
      <c r="M36524" s="120"/>
      <c r="N36524" s="120"/>
      <c r="U36524" s="121"/>
      <c r="V36524" s="122"/>
      <c r="W36524" s="123"/>
      <c r="AC36524" s="123"/>
    </row>
    <row r="36525" spans="5:29" s="2" customFormat="1">
      <c r="E36525" s="120"/>
      <c r="M36525" s="120"/>
      <c r="N36525" s="120"/>
      <c r="U36525" s="121"/>
      <c r="V36525" s="122"/>
      <c r="W36525" s="123"/>
      <c r="AC36525" s="123"/>
    </row>
    <row r="36526" spans="5:29" s="2" customFormat="1">
      <c r="E36526" s="120"/>
      <c r="M36526" s="120"/>
      <c r="N36526" s="120"/>
      <c r="U36526" s="121"/>
      <c r="V36526" s="122"/>
      <c r="W36526" s="123"/>
      <c r="AC36526" s="123"/>
    </row>
    <row r="36527" spans="5:29" s="2" customFormat="1">
      <c r="E36527" s="120"/>
      <c r="M36527" s="120"/>
      <c r="N36527" s="120"/>
      <c r="U36527" s="121"/>
      <c r="V36527" s="122"/>
      <c r="W36527" s="123"/>
      <c r="AC36527" s="123"/>
    </row>
    <row r="36528" spans="5:29" s="2" customFormat="1">
      <c r="E36528" s="120"/>
      <c r="M36528" s="120"/>
      <c r="N36528" s="120"/>
      <c r="U36528" s="121"/>
      <c r="V36528" s="122"/>
      <c r="W36528" s="123"/>
      <c r="AC36528" s="123"/>
    </row>
    <row r="36529" spans="5:29" s="2" customFormat="1">
      <c r="E36529" s="120"/>
      <c r="M36529" s="120"/>
      <c r="N36529" s="120"/>
      <c r="U36529" s="121"/>
      <c r="V36529" s="122"/>
      <c r="W36529" s="123"/>
      <c r="AC36529" s="123"/>
    </row>
    <row r="36530" spans="5:29" s="2" customFormat="1">
      <c r="E36530" s="120"/>
      <c r="M36530" s="120"/>
      <c r="N36530" s="120"/>
      <c r="U36530" s="121"/>
      <c r="V36530" s="122"/>
      <c r="W36530" s="123"/>
      <c r="AC36530" s="123"/>
    </row>
    <row r="36531" spans="5:29" s="2" customFormat="1">
      <c r="E36531" s="120"/>
      <c r="M36531" s="120"/>
      <c r="N36531" s="120"/>
      <c r="U36531" s="121"/>
      <c r="V36531" s="122"/>
      <c r="W36531" s="123"/>
      <c r="AC36531" s="123"/>
    </row>
    <row r="36532" spans="5:29" s="2" customFormat="1">
      <c r="E36532" s="120"/>
      <c r="M36532" s="120"/>
      <c r="N36532" s="120"/>
      <c r="U36532" s="121"/>
      <c r="V36532" s="122"/>
      <c r="W36532" s="123"/>
      <c r="AC36532" s="123"/>
    </row>
    <row r="36533" spans="5:29" s="2" customFormat="1">
      <c r="E36533" s="120"/>
      <c r="M36533" s="120"/>
      <c r="N36533" s="120"/>
      <c r="U36533" s="121"/>
      <c r="V36533" s="122"/>
      <c r="W36533" s="123"/>
      <c r="AC36533" s="123"/>
    </row>
    <row r="36534" spans="5:29" s="2" customFormat="1">
      <c r="E36534" s="120"/>
      <c r="M36534" s="120"/>
      <c r="N36534" s="120"/>
      <c r="U36534" s="121"/>
      <c r="V36534" s="122"/>
      <c r="W36534" s="123"/>
      <c r="AC36534" s="123"/>
    </row>
    <row r="36535" spans="5:29" s="2" customFormat="1">
      <c r="E36535" s="120"/>
      <c r="M36535" s="120"/>
      <c r="N36535" s="120"/>
      <c r="U36535" s="121"/>
      <c r="V36535" s="122"/>
      <c r="W36535" s="123"/>
      <c r="AC36535" s="123"/>
    </row>
    <row r="36536" spans="5:29" s="2" customFormat="1">
      <c r="E36536" s="120"/>
      <c r="M36536" s="120"/>
      <c r="N36536" s="120"/>
      <c r="U36536" s="121"/>
      <c r="V36536" s="122"/>
      <c r="W36536" s="123"/>
      <c r="AC36536" s="123"/>
    </row>
    <row r="36537" spans="5:29" s="2" customFormat="1">
      <c r="E36537" s="120"/>
      <c r="M36537" s="120"/>
      <c r="N36537" s="120"/>
      <c r="U36537" s="121"/>
      <c r="V36537" s="122"/>
      <c r="W36537" s="123"/>
      <c r="AC36537" s="123"/>
    </row>
    <row r="36538" spans="5:29" s="2" customFormat="1">
      <c r="E36538" s="120"/>
      <c r="M36538" s="120"/>
      <c r="N36538" s="120"/>
      <c r="U36538" s="121"/>
      <c r="V36538" s="122"/>
      <c r="W36538" s="123"/>
      <c r="AC36538" s="123"/>
    </row>
    <row r="36539" spans="5:29" s="2" customFormat="1">
      <c r="E36539" s="120"/>
      <c r="M36539" s="120"/>
      <c r="N36539" s="120"/>
      <c r="U36539" s="121"/>
      <c r="V36539" s="122"/>
      <c r="W36539" s="123"/>
      <c r="AC36539" s="123"/>
    </row>
    <row r="36540" spans="5:29" s="2" customFormat="1">
      <c r="E36540" s="120"/>
      <c r="M36540" s="120"/>
      <c r="N36540" s="120"/>
      <c r="U36540" s="121"/>
      <c r="V36540" s="122"/>
      <c r="W36540" s="123"/>
      <c r="AC36540" s="123"/>
    </row>
    <row r="36541" spans="5:29" s="2" customFormat="1">
      <c r="E36541" s="120"/>
      <c r="M36541" s="120"/>
      <c r="N36541" s="120"/>
      <c r="U36541" s="121"/>
      <c r="V36541" s="122"/>
      <c r="W36541" s="123"/>
      <c r="AC36541" s="123"/>
    </row>
    <row r="36542" spans="5:29" s="2" customFormat="1">
      <c r="E36542" s="120"/>
      <c r="M36542" s="120"/>
      <c r="N36542" s="120"/>
      <c r="U36542" s="121"/>
      <c r="V36542" s="122"/>
      <c r="W36542" s="123"/>
      <c r="AC36542" s="123"/>
    </row>
    <row r="36543" spans="5:29" s="2" customFormat="1">
      <c r="E36543" s="120"/>
      <c r="M36543" s="120"/>
      <c r="N36543" s="120"/>
      <c r="U36543" s="121"/>
      <c r="V36543" s="122"/>
      <c r="W36543" s="123"/>
      <c r="AC36543" s="123"/>
    </row>
    <row r="36544" spans="5:29" s="2" customFormat="1">
      <c r="E36544" s="120"/>
      <c r="M36544" s="120"/>
      <c r="N36544" s="120"/>
      <c r="U36544" s="121"/>
      <c r="V36544" s="122"/>
      <c r="W36544" s="123"/>
      <c r="AC36544" s="123"/>
    </row>
    <row r="36545" spans="5:29" s="2" customFormat="1">
      <c r="E36545" s="120"/>
      <c r="M36545" s="120"/>
      <c r="N36545" s="120"/>
      <c r="U36545" s="121"/>
      <c r="V36545" s="122"/>
      <c r="W36545" s="123"/>
      <c r="AC36545" s="123"/>
    </row>
    <row r="36546" spans="5:29" s="2" customFormat="1">
      <c r="E36546" s="120"/>
      <c r="M36546" s="120"/>
      <c r="N36546" s="120"/>
      <c r="U36546" s="121"/>
      <c r="V36546" s="122"/>
      <c r="W36546" s="123"/>
      <c r="AC36546" s="123"/>
    </row>
    <row r="36547" spans="5:29" s="2" customFormat="1">
      <c r="E36547" s="120"/>
      <c r="M36547" s="120"/>
      <c r="N36547" s="120"/>
      <c r="U36547" s="121"/>
      <c r="V36547" s="122"/>
      <c r="W36547" s="123"/>
      <c r="AC36547" s="123"/>
    </row>
    <row r="36548" spans="5:29" s="2" customFormat="1">
      <c r="E36548" s="120"/>
      <c r="M36548" s="120"/>
      <c r="N36548" s="120"/>
      <c r="U36548" s="121"/>
      <c r="V36548" s="122"/>
      <c r="W36548" s="123"/>
      <c r="AC36548" s="123"/>
    </row>
    <row r="36549" spans="5:29" s="2" customFormat="1">
      <c r="E36549" s="120"/>
      <c r="M36549" s="120"/>
      <c r="N36549" s="120"/>
      <c r="U36549" s="121"/>
      <c r="V36549" s="122"/>
      <c r="W36549" s="123"/>
      <c r="AC36549" s="123"/>
    </row>
    <row r="36550" spans="5:29" s="2" customFormat="1">
      <c r="E36550" s="120"/>
      <c r="M36550" s="120"/>
      <c r="N36550" s="120"/>
      <c r="U36550" s="121"/>
      <c r="V36550" s="122"/>
      <c r="W36550" s="123"/>
      <c r="AC36550" s="123"/>
    </row>
    <row r="36551" spans="5:29" s="2" customFormat="1">
      <c r="E36551" s="120"/>
      <c r="M36551" s="120"/>
      <c r="N36551" s="120"/>
      <c r="U36551" s="121"/>
      <c r="V36551" s="122"/>
      <c r="W36551" s="123"/>
      <c r="AC36551" s="123"/>
    </row>
    <row r="36552" spans="5:29" s="2" customFormat="1">
      <c r="E36552" s="120"/>
      <c r="M36552" s="120"/>
      <c r="N36552" s="120"/>
      <c r="U36552" s="121"/>
      <c r="V36552" s="122"/>
      <c r="W36552" s="123"/>
      <c r="AC36552" s="123"/>
    </row>
    <row r="36553" spans="5:29" s="2" customFormat="1">
      <c r="E36553" s="120"/>
      <c r="M36553" s="120"/>
      <c r="N36553" s="120"/>
      <c r="U36553" s="121"/>
      <c r="V36553" s="122"/>
      <c r="W36553" s="123"/>
      <c r="AC36553" s="123"/>
    </row>
    <row r="36554" spans="5:29" s="2" customFormat="1">
      <c r="E36554" s="120"/>
      <c r="M36554" s="120"/>
      <c r="N36554" s="120"/>
      <c r="U36554" s="121"/>
      <c r="V36554" s="122"/>
      <c r="W36554" s="123"/>
      <c r="AC36554" s="123"/>
    </row>
    <row r="36555" spans="5:29" s="2" customFormat="1">
      <c r="E36555" s="120"/>
      <c r="M36555" s="120"/>
      <c r="N36555" s="120"/>
      <c r="U36555" s="121"/>
      <c r="V36555" s="122"/>
      <c r="W36555" s="123"/>
      <c r="AC36555" s="123"/>
    </row>
    <row r="36556" spans="5:29" s="2" customFormat="1">
      <c r="E36556" s="120"/>
      <c r="M36556" s="120"/>
      <c r="N36556" s="120"/>
      <c r="U36556" s="121"/>
      <c r="V36556" s="122"/>
      <c r="W36556" s="123"/>
      <c r="AC36556" s="123"/>
    </row>
    <row r="36557" spans="5:29" s="2" customFormat="1">
      <c r="E36557" s="120"/>
      <c r="M36557" s="120"/>
      <c r="N36557" s="120"/>
      <c r="U36557" s="121"/>
      <c r="V36557" s="122"/>
      <c r="W36557" s="123"/>
      <c r="AC36557" s="123"/>
    </row>
    <row r="36558" spans="5:29" s="2" customFormat="1">
      <c r="E36558" s="120"/>
      <c r="M36558" s="120"/>
      <c r="N36558" s="120"/>
      <c r="U36558" s="121"/>
      <c r="V36558" s="122"/>
      <c r="W36558" s="123"/>
      <c r="AC36558" s="123"/>
    </row>
    <row r="36559" spans="5:29" s="2" customFormat="1">
      <c r="E36559" s="120"/>
      <c r="M36559" s="120"/>
      <c r="N36559" s="120"/>
      <c r="U36559" s="121"/>
      <c r="V36559" s="122"/>
      <c r="W36559" s="123"/>
      <c r="AC36559" s="123"/>
    </row>
    <row r="36560" spans="5:29" s="2" customFormat="1">
      <c r="E36560" s="120"/>
      <c r="M36560" s="120"/>
      <c r="N36560" s="120"/>
      <c r="U36560" s="121"/>
      <c r="V36560" s="122"/>
      <c r="W36560" s="123"/>
      <c r="AC36560" s="123"/>
    </row>
    <row r="36561" spans="5:29" s="2" customFormat="1">
      <c r="E36561" s="120"/>
      <c r="M36561" s="120"/>
      <c r="N36561" s="120"/>
      <c r="U36561" s="121"/>
      <c r="V36561" s="122"/>
      <c r="W36561" s="123"/>
      <c r="AC36561" s="123"/>
    </row>
    <row r="36562" spans="5:29" s="2" customFormat="1">
      <c r="E36562" s="120"/>
      <c r="M36562" s="120"/>
      <c r="N36562" s="120"/>
      <c r="U36562" s="121"/>
      <c r="V36562" s="122"/>
      <c r="W36562" s="123"/>
      <c r="AC36562" s="123"/>
    </row>
    <row r="36563" spans="5:29" s="2" customFormat="1">
      <c r="E36563" s="120"/>
      <c r="M36563" s="120"/>
      <c r="N36563" s="120"/>
      <c r="U36563" s="121"/>
      <c r="V36563" s="122"/>
      <c r="W36563" s="123"/>
      <c r="AC36563" s="123"/>
    </row>
    <row r="36564" spans="5:29" s="2" customFormat="1">
      <c r="E36564" s="120"/>
      <c r="M36564" s="120"/>
      <c r="N36564" s="120"/>
      <c r="U36564" s="121"/>
      <c r="V36564" s="122"/>
      <c r="W36564" s="123"/>
      <c r="AC36564" s="123"/>
    </row>
    <row r="36565" spans="5:29" s="2" customFormat="1">
      <c r="E36565" s="120"/>
      <c r="M36565" s="120"/>
      <c r="N36565" s="120"/>
      <c r="U36565" s="121"/>
      <c r="V36565" s="122"/>
      <c r="W36565" s="123"/>
      <c r="AC36565" s="123"/>
    </row>
    <row r="36566" spans="5:29" s="2" customFormat="1">
      <c r="E36566" s="120"/>
      <c r="M36566" s="120"/>
      <c r="N36566" s="120"/>
      <c r="U36566" s="121"/>
      <c r="V36566" s="122"/>
      <c r="W36566" s="123"/>
      <c r="AC36566" s="123"/>
    </row>
    <row r="36567" spans="5:29" s="2" customFormat="1">
      <c r="E36567" s="120"/>
      <c r="M36567" s="120"/>
      <c r="N36567" s="120"/>
      <c r="U36567" s="121"/>
      <c r="V36567" s="122"/>
      <c r="W36567" s="123"/>
      <c r="AC36567" s="123"/>
    </row>
    <row r="36568" spans="5:29" s="2" customFormat="1">
      <c r="E36568" s="120"/>
      <c r="M36568" s="120"/>
      <c r="N36568" s="120"/>
      <c r="U36568" s="121"/>
      <c r="V36568" s="122"/>
      <c r="W36568" s="123"/>
      <c r="AC36568" s="123"/>
    </row>
    <row r="36569" spans="5:29" s="2" customFormat="1">
      <c r="E36569" s="120"/>
      <c r="M36569" s="120"/>
      <c r="N36569" s="120"/>
      <c r="U36569" s="121"/>
      <c r="V36569" s="122"/>
      <c r="W36569" s="123"/>
      <c r="AC36569" s="123"/>
    </row>
    <row r="36570" spans="5:29" s="2" customFormat="1">
      <c r="E36570" s="120"/>
      <c r="M36570" s="120"/>
      <c r="N36570" s="120"/>
      <c r="U36570" s="121"/>
      <c r="V36570" s="122"/>
      <c r="W36570" s="123"/>
      <c r="AC36570" s="123"/>
    </row>
    <row r="36571" spans="5:29" s="2" customFormat="1">
      <c r="E36571" s="120"/>
      <c r="M36571" s="120"/>
      <c r="N36571" s="120"/>
      <c r="U36571" s="121"/>
      <c r="V36571" s="122"/>
      <c r="W36571" s="123"/>
      <c r="AC36571" s="123"/>
    </row>
    <row r="36572" spans="5:29" s="2" customFormat="1">
      <c r="E36572" s="120"/>
      <c r="M36572" s="120"/>
      <c r="N36572" s="120"/>
      <c r="U36572" s="121"/>
      <c r="V36572" s="122"/>
      <c r="W36572" s="123"/>
      <c r="AC36572" s="123"/>
    </row>
    <row r="36573" spans="5:29" s="2" customFormat="1">
      <c r="E36573" s="120"/>
      <c r="M36573" s="120"/>
      <c r="N36573" s="120"/>
      <c r="U36573" s="121"/>
      <c r="V36573" s="122"/>
      <c r="W36573" s="123"/>
      <c r="AC36573" s="123"/>
    </row>
    <row r="36574" spans="5:29" s="2" customFormat="1">
      <c r="E36574" s="120"/>
      <c r="M36574" s="120"/>
      <c r="N36574" s="120"/>
      <c r="U36574" s="121"/>
      <c r="V36574" s="122"/>
      <c r="W36574" s="123"/>
      <c r="AC36574" s="123"/>
    </row>
    <row r="36575" spans="5:29" s="2" customFormat="1">
      <c r="E36575" s="120"/>
      <c r="M36575" s="120"/>
      <c r="N36575" s="120"/>
      <c r="U36575" s="121"/>
      <c r="V36575" s="122"/>
      <c r="W36575" s="123"/>
      <c r="AC36575" s="123"/>
    </row>
    <row r="36576" spans="5:29" s="2" customFormat="1">
      <c r="E36576" s="120"/>
      <c r="M36576" s="120"/>
      <c r="N36576" s="120"/>
      <c r="U36576" s="121"/>
      <c r="V36576" s="122"/>
      <c r="W36576" s="123"/>
      <c r="AC36576" s="123"/>
    </row>
    <row r="36577" spans="5:29" s="2" customFormat="1">
      <c r="E36577" s="120"/>
      <c r="M36577" s="120"/>
      <c r="N36577" s="120"/>
      <c r="U36577" s="121"/>
      <c r="V36577" s="122"/>
      <c r="W36577" s="123"/>
      <c r="AC36577" s="123"/>
    </row>
    <row r="36578" spans="5:29" s="2" customFormat="1">
      <c r="E36578" s="120"/>
      <c r="M36578" s="120"/>
      <c r="N36578" s="120"/>
      <c r="U36578" s="121"/>
      <c r="V36578" s="122"/>
      <c r="W36578" s="123"/>
      <c r="AC36578" s="123"/>
    </row>
    <row r="36579" spans="5:29" s="2" customFormat="1">
      <c r="E36579" s="120"/>
      <c r="M36579" s="120"/>
      <c r="N36579" s="120"/>
      <c r="U36579" s="121"/>
      <c r="V36579" s="122"/>
      <c r="W36579" s="123"/>
      <c r="AC36579" s="123"/>
    </row>
    <row r="36580" spans="5:29" s="2" customFormat="1">
      <c r="E36580" s="120"/>
      <c r="M36580" s="120"/>
      <c r="N36580" s="120"/>
      <c r="U36580" s="121"/>
      <c r="V36580" s="122"/>
      <c r="W36580" s="123"/>
      <c r="AC36580" s="123"/>
    </row>
    <row r="36581" spans="5:29" s="2" customFormat="1">
      <c r="E36581" s="120"/>
      <c r="M36581" s="120"/>
      <c r="N36581" s="120"/>
      <c r="U36581" s="121"/>
      <c r="V36581" s="122"/>
      <c r="W36581" s="123"/>
      <c r="AC36581" s="123"/>
    </row>
    <row r="36582" spans="5:29" s="2" customFormat="1">
      <c r="E36582" s="120"/>
      <c r="M36582" s="120"/>
      <c r="N36582" s="120"/>
      <c r="U36582" s="121"/>
      <c r="V36582" s="122"/>
      <c r="W36582" s="123"/>
      <c r="AC36582" s="123"/>
    </row>
    <row r="36583" spans="5:29" s="2" customFormat="1">
      <c r="E36583" s="120"/>
      <c r="M36583" s="120"/>
      <c r="N36583" s="120"/>
      <c r="U36583" s="121"/>
      <c r="V36583" s="122"/>
      <c r="W36583" s="123"/>
      <c r="AC36583" s="123"/>
    </row>
    <row r="36584" spans="5:29" s="2" customFormat="1">
      <c r="E36584" s="120"/>
      <c r="M36584" s="120"/>
      <c r="N36584" s="120"/>
      <c r="U36584" s="121"/>
      <c r="V36584" s="122"/>
      <c r="W36584" s="123"/>
      <c r="AC36584" s="123"/>
    </row>
    <row r="36585" spans="5:29" s="2" customFormat="1">
      <c r="E36585" s="120"/>
      <c r="M36585" s="120"/>
      <c r="N36585" s="120"/>
      <c r="U36585" s="121"/>
      <c r="V36585" s="122"/>
      <c r="W36585" s="123"/>
      <c r="AC36585" s="123"/>
    </row>
    <row r="36586" spans="5:29" s="2" customFormat="1">
      <c r="E36586" s="120"/>
      <c r="M36586" s="120"/>
      <c r="N36586" s="120"/>
      <c r="U36586" s="121"/>
      <c r="V36586" s="122"/>
      <c r="W36586" s="123"/>
      <c r="AC36586" s="123"/>
    </row>
    <row r="36587" spans="5:29" s="2" customFormat="1">
      <c r="E36587" s="120"/>
      <c r="M36587" s="120"/>
      <c r="N36587" s="120"/>
      <c r="U36587" s="121"/>
      <c r="V36587" s="122"/>
      <c r="W36587" s="123"/>
      <c r="AC36587" s="123"/>
    </row>
    <row r="36588" spans="5:29" s="2" customFormat="1">
      <c r="E36588" s="120"/>
      <c r="M36588" s="120"/>
      <c r="N36588" s="120"/>
      <c r="U36588" s="121"/>
      <c r="V36588" s="122"/>
      <c r="W36588" s="123"/>
      <c r="AC36588" s="123"/>
    </row>
    <row r="36589" spans="5:29" s="2" customFormat="1">
      <c r="E36589" s="120"/>
      <c r="M36589" s="120"/>
      <c r="N36589" s="120"/>
      <c r="U36589" s="121"/>
      <c r="V36589" s="122"/>
      <c r="W36589" s="123"/>
      <c r="AC36589" s="123"/>
    </row>
    <row r="36590" spans="5:29" s="2" customFormat="1">
      <c r="E36590" s="120"/>
      <c r="M36590" s="120"/>
      <c r="N36590" s="120"/>
      <c r="U36590" s="121"/>
      <c r="V36590" s="122"/>
      <c r="W36590" s="123"/>
      <c r="AC36590" s="123"/>
    </row>
    <row r="36591" spans="5:29" s="2" customFormat="1">
      <c r="E36591" s="120"/>
      <c r="M36591" s="120"/>
      <c r="N36591" s="120"/>
      <c r="U36591" s="121"/>
      <c r="V36591" s="122"/>
      <c r="W36591" s="123"/>
      <c r="AC36591" s="123"/>
    </row>
    <row r="36592" spans="5:29" s="2" customFormat="1">
      <c r="E36592" s="120"/>
      <c r="M36592" s="120"/>
      <c r="N36592" s="120"/>
      <c r="U36592" s="121"/>
      <c r="V36592" s="122"/>
      <c r="W36592" s="123"/>
      <c r="AC36592" s="123"/>
    </row>
    <row r="36593" spans="5:29" s="2" customFormat="1">
      <c r="E36593" s="120"/>
      <c r="M36593" s="120"/>
      <c r="N36593" s="120"/>
      <c r="U36593" s="121"/>
      <c r="V36593" s="122"/>
      <c r="W36593" s="123"/>
      <c r="AC36593" s="123"/>
    </row>
    <row r="36594" spans="5:29" s="2" customFormat="1">
      <c r="E36594" s="120"/>
      <c r="M36594" s="120"/>
      <c r="N36594" s="120"/>
      <c r="U36594" s="121"/>
      <c r="V36594" s="122"/>
      <c r="W36594" s="123"/>
      <c r="AC36594" s="123"/>
    </row>
    <row r="36595" spans="5:29" s="2" customFormat="1">
      <c r="E36595" s="120"/>
      <c r="M36595" s="120"/>
      <c r="N36595" s="120"/>
      <c r="U36595" s="121"/>
      <c r="V36595" s="122"/>
      <c r="W36595" s="123"/>
      <c r="AC36595" s="123"/>
    </row>
    <row r="36596" spans="5:29" s="2" customFormat="1">
      <c r="E36596" s="120"/>
      <c r="M36596" s="120"/>
      <c r="N36596" s="120"/>
      <c r="U36596" s="121"/>
      <c r="V36596" s="122"/>
      <c r="W36596" s="123"/>
      <c r="AC36596" s="123"/>
    </row>
    <row r="36597" spans="5:29" s="2" customFormat="1">
      <c r="E36597" s="120"/>
      <c r="M36597" s="120"/>
      <c r="N36597" s="120"/>
      <c r="U36597" s="121"/>
      <c r="V36597" s="122"/>
      <c r="W36597" s="123"/>
      <c r="AC36597" s="123"/>
    </row>
    <row r="36598" spans="5:29" s="2" customFormat="1">
      <c r="E36598" s="120"/>
      <c r="M36598" s="120"/>
      <c r="N36598" s="120"/>
      <c r="U36598" s="121"/>
      <c r="V36598" s="122"/>
      <c r="W36598" s="123"/>
      <c r="AC36598" s="123"/>
    </row>
    <row r="36599" spans="5:29" s="2" customFormat="1">
      <c r="E36599" s="120"/>
      <c r="M36599" s="120"/>
      <c r="N36599" s="120"/>
      <c r="U36599" s="121"/>
      <c r="V36599" s="122"/>
      <c r="W36599" s="123"/>
      <c r="AC36599" s="123"/>
    </row>
    <row r="36600" spans="5:29" s="2" customFormat="1">
      <c r="E36600" s="120"/>
      <c r="M36600" s="120"/>
      <c r="N36600" s="120"/>
      <c r="U36600" s="121"/>
      <c r="V36600" s="122"/>
      <c r="W36600" s="123"/>
      <c r="AC36600" s="123"/>
    </row>
    <row r="36601" spans="5:29" s="2" customFormat="1">
      <c r="E36601" s="120"/>
      <c r="M36601" s="120"/>
      <c r="N36601" s="120"/>
      <c r="U36601" s="121"/>
      <c r="V36601" s="122"/>
      <c r="W36601" s="123"/>
      <c r="AC36601" s="123"/>
    </row>
    <row r="36602" spans="5:29" s="2" customFormat="1">
      <c r="E36602" s="120"/>
      <c r="M36602" s="120"/>
      <c r="N36602" s="120"/>
      <c r="U36602" s="121"/>
      <c r="V36602" s="122"/>
      <c r="W36602" s="123"/>
      <c r="AC36602" s="123"/>
    </row>
    <row r="36603" spans="5:29" s="2" customFormat="1">
      <c r="E36603" s="120"/>
      <c r="M36603" s="120"/>
      <c r="N36603" s="120"/>
      <c r="U36603" s="121"/>
      <c r="V36603" s="122"/>
      <c r="W36603" s="123"/>
      <c r="AC36603" s="123"/>
    </row>
    <row r="36604" spans="5:29" s="2" customFormat="1">
      <c r="E36604" s="120"/>
      <c r="M36604" s="120"/>
      <c r="N36604" s="120"/>
      <c r="U36604" s="121"/>
      <c r="V36604" s="122"/>
      <c r="W36604" s="123"/>
      <c r="AC36604" s="123"/>
    </row>
    <row r="36605" spans="5:29" s="2" customFormat="1">
      <c r="E36605" s="120"/>
      <c r="M36605" s="120"/>
      <c r="N36605" s="120"/>
      <c r="U36605" s="121"/>
      <c r="V36605" s="122"/>
      <c r="W36605" s="123"/>
      <c r="AC36605" s="123"/>
    </row>
    <row r="36606" spans="5:29" s="2" customFormat="1">
      <c r="E36606" s="120"/>
      <c r="M36606" s="120"/>
      <c r="N36606" s="120"/>
      <c r="U36606" s="121"/>
      <c r="V36606" s="122"/>
      <c r="W36606" s="123"/>
      <c r="AC36606" s="123"/>
    </row>
    <row r="36607" spans="5:29" s="2" customFormat="1">
      <c r="E36607" s="120"/>
      <c r="M36607" s="120"/>
      <c r="N36607" s="120"/>
      <c r="U36607" s="121"/>
      <c r="V36607" s="122"/>
      <c r="W36607" s="123"/>
      <c r="AC36607" s="123"/>
    </row>
    <row r="36608" spans="5:29" s="2" customFormat="1">
      <c r="E36608" s="120"/>
      <c r="M36608" s="120"/>
      <c r="N36608" s="120"/>
      <c r="U36608" s="121"/>
      <c r="V36608" s="122"/>
      <c r="W36608" s="123"/>
      <c r="AC36608" s="123"/>
    </row>
    <row r="36609" spans="5:29" s="2" customFormat="1">
      <c r="E36609" s="120"/>
      <c r="M36609" s="120"/>
      <c r="N36609" s="120"/>
      <c r="U36609" s="121"/>
      <c r="V36609" s="122"/>
      <c r="W36609" s="123"/>
      <c r="AC36609" s="123"/>
    </row>
    <row r="36610" spans="5:29" s="2" customFormat="1">
      <c r="E36610" s="120"/>
      <c r="M36610" s="120"/>
      <c r="N36610" s="120"/>
      <c r="U36610" s="121"/>
      <c r="V36610" s="122"/>
      <c r="W36610" s="123"/>
      <c r="AC36610" s="123"/>
    </row>
    <row r="36611" spans="5:29" s="2" customFormat="1">
      <c r="E36611" s="120"/>
      <c r="M36611" s="120"/>
      <c r="N36611" s="120"/>
      <c r="U36611" s="121"/>
      <c r="V36611" s="122"/>
      <c r="W36611" s="123"/>
      <c r="AC36611" s="123"/>
    </row>
    <row r="36612" spans="5:29" s="2" customFormat="1">
      <c r="E36612" s="120"/>
      <c r="M36612" s="120"/>
      <c r="N36612" s="120"/>
      <c r="U36612" s="121"/>
      <c r="V36612" s="122"/>
      <c r="W36612" s="123"/>
      <c r="AC36612" s="123"/>
    </row>
    <row r="36613" spans="5:29" s="2" customFormat="1">
      <c r="E36613" s="120"/>
      <c r="M36613" s="120"/>
      <c r="N36613" s="120"/>
      <c r="U36613" s="121"/>
      <c r="V36613" s="122"/>
      <c r="W36613" s="123"/>
      <c r="AC36613" s="123"/>
    </row>
    <row r="36614" spans="5:29" s="2" customFormat="1">
      <c r="E36614" s="120"/>
      <c r="M36614" s="120"/>
      <c r="N36614" s="120"/>
      <c r="U36614" s="121"/>
      <c r="V36614" s="122"/>
      <c r="W36614" s="123"/>
      <c r="AC36614" s="123"/>
    </row>
    <row r="36615" spans="5:29" s="2" customFormat="1">
      <c r="E36615" s="120"/>
      <c r="M36615" s="120"/>
      <c r="N36615" s="120"/>
      <c r="U36615" s="121"/>
      <c r="V36615" s="122"/>
      <c r="W36615" s="123"/>
      <c r="AC36615" s="123"/>
    </row>
    <row r="36616" spans="5:29" s="2" customFormat="1">
      <c r="E36616" s="120"/>
      <c r="M36616" s="120"/>
      <c r="N36616" s="120"/>
      <c r="U36616" s="121"/>
      <c r="V36616" s="122"/>
      <c r="W36616" s="123"/>
      <c r="AC36616" s="123"/>
    </row>
    <row r="36617" spans="5:29" s="2" customFormat="1">
      <c r="E36617" s="120"/>
      <c r="M36617" s="120"/>
      <c r="N36617" s="120"/>
      <c r="U36617" s="121"/>
      <c r="V36617" s="122"/>
      <c r="W36617" s="123"/>
      <c r="AC36617" s="123"/>
    </row>
    <row r="36618" spans="5:29" s="2" customFormat="1">
      <c r="E36618" s="120"/>
      <c r="M36618" s="120"/>
      <c r="N36618" s="120"/>
      <c r="U36618" s="121"/>
      <c r="V36618" s="122"/>
      <c r="W36618" s="123"/>
      <c r="AC36618" s="123"/>
    </row>
    <row r="36619" spans="5:29" s="2" customFormat="1">
      <c r="E36619" s="120"/>
      <c r="M36619" s="120"/>
      <c r="N36619" s="120"/>
      <c r="U36619" s="121"/>
      <c r="V36619" s="122"/>
      <c r="W36619" s="123"/>
      <c r="AC36619" s="123"/>
    </row>
    <row r="36620" spans="5:29" s="2" customFormat="1">
      <c r="E36620" s="120"/>
      <c r="M36620" s="120"/>
      <c r="N36620" s="120"/>
      <c r="U36620" s="121"/>
      <c r="V36620" s="122"/>
      <c r="W36620" s="123"/>
      <c r="AC36620" s="123"/>
    </row>
    <row r="36621" spans="5:29" s="2" customFormat="1">
      <c r="E36621" s="120"/>
      <c r="M36621" s="120"/>
      <c r="N36621" s="120"/>
      <c r="U36621" s="121"/>
      <c r="V36621" s="122"/>
      <c r="W36621" s="123"/>
      <c r="AC36621" s="123"/>
    </row>
    <row r="36622" spans="5:29" s="2" customFormat="1">
      <c r="E36622" s="120"/>
      <c r="M36622" s="120"/>
      <c r="N36622" s="120"/>
      <c r="U36622" s="121"/>
      <c r="V36622" s="122"/>
      <c r="W36622" s="123"/>
      <c r="AC36622" s="123"/>
    </row>
    <row r="36623" spans="5:29" s="2" customFormat="1">
      <c r="E36623" s="120"/>
      <c r="M36623" s="120"/>
      <c r="N36623" s="120"/>
      <c r="U36623" s="121"/>
      <c r="V36623" s="122"/>
      <c r="W36623" s="123"/>
      <c r="AC36623" s="123"/>
    </row>
    <row r="36624" spans="5:29" s="2" customFormat="1">
      <c r="E36624" s="120"/>
      <c r="M36624" s="120"/>
      <c r="N36624" s="120"/>
      <c r="U36624" s="121"/>
      <c r="V36624" s="122"/>
      <c r="W36624" s="123"/>
      <c r="AC36624" s="123"/>
    </row>
    <row r="36625" spans="5:29" s="2" customFormat="1">
      <c r="E36625" s="120"/>
      <c r="M36625" s="120"/>
      <c r="N36625" s="120"/>
      <c r="U36625" s="121"/>
      <c r="V36625" s="122"/>
      <c r="W36625" s="123"/>
      <c r="AC36625" s="123"/>
    </row>
    <row r="36626" spans="5:29" s="2" customFormat="1">
      <c r="E36626" s="120"/>
      <c r="M36626" s="120"/>
      <c r="N36626" s="120"/>
      <c r="U36626" s="121"/>
      <c r="V36626" s="122"/>
      <c r="W36626" s="123"/>
      <c r="AC36626" s="123"/>
    </row>
    <row r="36627" spans="5:29" s="2" customFormat="1">
      <c r="E36627" s="120"/>
      <c r="M36627" s="120"/>
      <c r="N36627" s="120"/>
      <c r="U36627" s="121"/>
      <c r="V36627" s="122"/>
      <c r="W36627" s="123"/>
      <c r="AC36627" s="123"/>
    </row>
    <row r="36628" spans="5:29" s="2" customFormat="1">
      <c r="E36628" s="120"/>
      <c r="M36628" s="120"/>
      <c r="N36628" s="120"/>
      <c r="U36628" s="121"/>
      <c r="V36628" s="122"/>
      <c r="W36628" s="123"/>
      <c r="AC36628" s="123"/>
    </row>
    <row r="36629" spans="5:29" s="2" customFormat="1">
      <c r="E36629" s="120"/>
      <c r="M36629" s="120"/>
      <c r="N36629" s="120"/>
      <c r="U36629" s="121"/>
      <c r="V36629" s="122"/>
      <c r="W36629" s="123"/>
      <c r="AC36629" s="123"/>
    </row>
    <row r="36630" spans="5:29" s="2" customFormat="1">
      <c r="E36630" s="120"/>
      <c r="M36630" s="120"/>
      <c r="N36630" s="120"/>
      <c r="U36630" s="121"/>
      <c r="V36630" s="122"/>
      <c r="W36630" s="123"/>
      <c r="AC36630" s="123"/>
    </row>
    <row r="36631" spans="5:29" s="2" customFormat="1">
      <c r="E36631" s="120"/>
      <c r="M36631" s="120"/>
      <c r="N36631" s="120"/>
      <c r="U36631" s="121"/>
      <c r="V36631" s="122"/>
      <c r="W36631" s="123"/>
      <c r="AC36631" s="123"/>
    </row>
    <row r="36632" spans="5:29" s="2" customFormat="1">
      <c r="E36632" s="120"/>
      <c r="M36632" s="120"/>
      <c r="N36632" s="120"/>
      <c r="U36632" s="121"/>
      <c r="V36632" s="122"/>
      <c r="W36632" s="123"/>
      <c r="AC36632" s="123"/>
    </row>
    <row r="36633" spans="5:29" s="2" customFormat="1">
      <c r="E36633" s="120"/>
      <c r="M36633" s="120"/>
      <c r="N36633" s="120"/>
      <c r="U36633" s="121"/>
      <c r="V36633" s="122"/>
      <c r="W36633" s="123"/>
      <c r="AC36633" s="123"/>
    </row>
    <row r="36634" spans="5:29" s="2" customFormat="1">
      <c r="E36634" s="120"/>
      <c r="M36634" s="120"/>
      <c r="N36634" s="120"/>
      <c r="U36634" s="121"/>
      <c r="V36634" s="122"/>
      <c r="W36634" s="123"/>
      <c r="AC36634" s="123"/>
    </row>
    <row r="36635" spans="5:29" s="2" customFormat="1">
      <c r="E36635" s="120"/>
      <c r="M36635" s="120"/>
      <c r="N36635" s="120"/>
      <c r="U36635" s="121"/>
      <c r="V36635" s="122"/>
      <c r="W36635" s="123"/>
      <c r="AC36635" s="123"/>
    </row>
    <row r="36636" spans="5:29" s="2" customFormat="1">
      <c r="E36636" s="120"/>
      <c r="M36636" s="120"/>
      <c r="N36636" s="120"/>
      <c r="U36636" s="121"/>
      <c r="V36636" s="122"/>
      <c r="W36636" s="123"/>
      <c r="AC36636" s="123"/>
    </row>
    <row r="36637" spans="5:29" s="2" customFormat="1">
      <c r="E36637" s="120"/>
      <c r="M36637" s="120"/>
      <c r="N36637" s="120"/>
      <c r="U36637" s="121"/>
      <c r="V36637" s="122"/>
      <c r="W36637" s="123"/>
      <c r="AC36637" s="123"/>
    </row>
    <row r="36638" spans="5:29" s="2" customFormat="1">
      <c r="E36638" s="120"/>
      <c r="M36638" s="120"/>
      <c r="N36638" s="120"/>
      <c r="U36638" s="121"/>
      <c r="V36638" s="122"/>
      <c r="W36638" s="123"/>
      <c r="AC36638" s="123"/>
    </row>
    <row r="36639" spans="5:29" s="2" customFormat="1">
      <c r="E36639" s="120"/>
      <c r="M36639" s="120"/>
      <c r="N36639" s="120"/>
      <c r="U36639" s="121"/>
      <c r="V36639" s="122"/>
      <c r="W36639" s="123"/>
      <c r="AC36639" s="123"/>
    </row>
    <row r="36640" spans="5:29" s="2" customFormat="1">
      <c r="E36640" s="120"/>
      <c r="M36640" s="120"/>
      <c r="N36640" s="120"/>
      <c r="U36640" s="121"/>
      <c r="V36640" s="122"/>
      <c r="W36640" s="123"/>
      <c r="AC36640" s="123"/>
    </row>
    <row r="36641" spans="5:29" s="2" customFormat="1">
      <c r="E36641" s="120"/>
      <c r="M36641" s="120"/>
      <c r="N36641" s="120"/>
      <c r="U36641" s="121"/>
      <c r="V36641" s="122"/>
      <c r="W36641" s="123"/>
      <c r="AC36641" s="123"/>
    </row>
    <row r="36642" spans="5:29" s="2" customFormat="1">
      <c r="E36642" s="120"/>
      <c r="M36642" s="120"/>
      <c r="N36642" s="120"/>
      <c r="U36642" s="121"/>
      <c r="V36642" s="122"/>
      <c r="W36642" s="123"/>
      <c r="AC36642" s="123"/>
    </row>
    <row r="36643" spans="5:29" s="2" customFormat="1">
      <c r="E36643" s="120"/>
      <c r="M36643" s="120"/>
      <c r="N36643" s="120"/>
      <c r="U36643" s="121"/>
      <c r="V36643" s="122"/>
      <c r="W36643" s="123"/>
      <c r="AC36643" s="123"/>
    </row>
    <row r="36644" spans="5:29" s="2" customFormat="1">
      <c r="E36644" s="120"/>
      <c r="M36644" s="120"/>
      <c r="N36644" s="120"/>
      <c r="U36644" s="121"/>
      <c r="V36644" s="122"/>
      <c r="W36644" s="123"/>
      <c r="AC36644" s="123"/>
    </row>
    <row r="36645" spans="5:29" s="2" customFormat="1">
      <c r="E36645" s="120"/>
      <c r="M36645" s="120"/>
      <c r="N36645" s="120"/>
      <c r="U36645" s="121"/>
      <c r="V36645" s="122"/>
      <c r="W36645" s="123"/>
      <c r="AC36645" s="123"/>
    </row>
    <row r="36646" spans="5:29" s="2" customFormat="1">
      <c r="E36646" s="120"/>
      <c r="M36646" s="120"/>
      <c r="N36646" s="120"/>
      <c r="U36646" s="121"/>
      <c r="V36646" s="122"/>
      <c r="W36646" s="123"/>
      <c r="AC36646" s="123"/>
    </row>
    <row r="36647" spans="5:29" s="2" customFormat="1">
      <c r="E36647" s="120"/>
      <c r="M36647" s="120"/>
      <c r="N36647" s="120"/>
      <c r="U36647" s="121"/>
      <c r="V36647" s="122"/>
      <c r="W36647" s="123"/>
      <c r="AC36647" s="123"/>
    </row>
    <row r="36648" spans="5:29" s="2" customFormat="1">
      <c r="E36648" s="120"/>
      <c r="M36648" s="120"/>
      <c r="N36648" s="120"/>
      <c r="U36648" s="121"/>
      <c r="V36648" s="122"/>
      <c r="W36648" s="123"/>
      <c r="AC36648" s="123"/>
    </row>
    <row r="36649" spans="5:29" s="2" customFormat="1">
      <c r="E36649" s="120"/>
      <c r="M36649" s="120"/>
      <c r="N36649" s="120"/>
      <c r="U36649" s="121"/>
      <c r="V36649" s="122"/>
      <c r="W36649" s="123"/>
      <c r="AC36649" s="123"/>
    </row>
    <row r="36650" spans="5:29" s="2" customFormat="1">
      <c r="E36650" s="120"/>
      <c r="M36650" s="120"/>
      <c r="N36650" s="120"/>
      <c r="U36650" s="121"/>
      <c r="V36650" s="122"/>
      <c r="W36650" s="123"/>
      <c r="AC36650" s="123"/>
    </row>
    <row r="36651" spans="5:29" s="2" customFormat="1">
      <c r="E36651" s="120"/>
      <c r="M36651" s="120"/>
      <c r="N36651" s="120"/>
      <c r="U36651" s="121"/>
      <c r="V36651" s="122"/>
      <c r="W36651" s="123"/>
      <c r="AC36651" s="123"/>
    </row>
    <row r="36652" spans="5:29" s="2" customFormat="1">
      <c r="E36652" s="120"/>
      <c r="M36652" s="120"/>
      <c r="N36652" s="120"/>
      <c r="U36652" s="121"/>
      <c r="V36652" s="122"/>
      <c r="W36652" s="123"/>
      <c r="AC36652" s="123"/>
    </row>
    <row r="36653" spans="5:29" s="2" customFormat="1">
      <c r="E36653" s="120"/>
      <c r="M36653" s="120"/>
      <c r="N36653" s="120"/>
      <c r="U36653" s="121"/>
      <c r="V36653" s="122"/>
      <c r="W36653" s="123"/>
      <c r="AC36653" s="123"/>
    </row>
    <row r="36654" spans="5:29" s="2" customFormat="1">
      <c r="E36654" s="120"/>
      <c r="M36654" s="120"/>
      <c r="N36654" s="120"/>
      <c r="U36654" s="121"/>
      <c r="V36654" s="122"/>
      <c r="W36654" s="123"/>
      <c r="AC36654" s="123"/>
    </row>
    <row r="36655" spans="5:29" s="2" customFormat="1">
      <c r="E36655" s="120"/>
      <c r="M36655" s="120"/>
      <c r="N36655" s="120"/>
      <c r="U36655" s="121"/>
      <c r="V36655" s="122"/>
      <c r="W36655" s="123"/>
      <c r="AC36655" s="123"/>
    </row>
    <row r="36656" spans="5:29" s="2" customFormat="1">
      <c r="E36656" s="120"/>
      <c r="M36656" s="120"/>
      <c r="N36656" s="120"/>
      <c r="U36656" s="121"/>
      <c r="V36656" s="122"/>
      <c r="W36656" s="123"/>
      <c r="AC36656" s="123"/>
    </row>
    <row r="36657" spans="5:29" s="2" customFormat="1">
      <c r="E36657" s="120"/>
      <c r="M36657" s="120"/>
      <c r="N36657" s="120"/>
      <c r="U36657" s="121"/>
      <c r="V36657" s="122"/>
      <c r="W36657" s="123"/>
      <c r="AC36657" s="123"/>
    </row>
    <row r="36658" spans="5:29" s="2" customFormat="1">
      <c r="E36658" s="120"/>
      <c r="M36658" s="120"/>
      <c r="N36658" s="120"/>
      <c r="U36658" s="121"/>
      <c r="V36658" s="122"/>
      <c r="W36658" s="123"/>
      <c r="AC36658" s="123"/>
    </row>
    <row r="36659" spans="5:29" s="2" customFormat="1">
      <c r="E36659" s="120"/>
      <c r="M36659" s="120"/>
      <c r="N36659" s="120"/>
      <c r="U36659" s="121"/>
      <c r="V36659" s="122"/>
      <c r="W36659" s="123"/>
      <c r="AC36659" s="123"/>
    </row>
    <row r="36660" spans="5:29" s="2" customFormat="1">
      <c r="E36660" s="120"/>
      <c r="M36660" s="120"/>
      <c r="N36660" s="120"/>
      <c r="U36660" s="121"/>
      <c r="V36660" s="122"/>
      <c r="W36660" s="123"/>
      <c r="AC36660" s="123"/>
    </row>
    <row r="36661" spans="5:29" s="2" customFormat="1">
      <c r="E36661" s="120"/>
      <c r="M36661" s="120"/>
      <c r="N36661" s="120"/>
      <c r="U36661" s="121"/>
      <c r="V36661" s="122"/>
      <c r="W36661" s="123"/>
      <c r="AC36661" s="123"/>
    </row>
    <row r="36662" spans="5:29" s="2" customFormat="1">
      <c r="E36662" s="120"/>
      <c r="M36662" s="120"/>
      <c r="N36662" s="120"/>
      <c r="U36662" s="121"/>
      <c r="V36662" s="122"/>
      <c r="W36662" s="123"/>
      <c r="AC36662" s="123"/>
    </row>
    <row r="36663" spans="5:29" s="2" customFormat="1">
      <c r="E36663" s="120"/>
      <c r="M36663" s="120"/>
      <c r="N36663" s="120"/>
      <c r="U36663" s="121"/>
      <c r="V36663" s="122"/>
      <c r="W36663" s="123"/>
      <c r="AC36663" s="123"/>
    </row>
    <row r="36664" spans="5:29" s="2" customFormat="1">
      <c r="E36664" s="120"/>
      <c r="M36664" s="120"/>
      <c r="N36664" s="120"/>
      <c r="U36664" s="121"/>
      <c r="V36664" s="122"/>
      <c r="W36664" s="123"/>
      <c r="AC36664" s="123"/>
    </row>
    <row r="36665" spans="5:29" s="2" customFormat="1">
      <c r="E36665" s="120"/>
      <c r="M36665" s="120"/>
      <c r="N36665" s="120"/>
      <c r="U36665" s="121"/>
      <c r="V36665" s="122"/>
      <c r="W36665" s="123"/>
      <c r="AC36665" s="123"/>
    </row>
    <row r="36666" spans="5:29" s="2" customFormat="1">
      <c r="E36666" s="120"/>
      <c r="M36666" s="120"/>
      <c r="N36666" s="120"/>
      <c r="U36666" s="121"/>
      <c r="V36666" s="122"/>
      <c r="W36666" s="123"/>
      <c r="AC36666" s="123"/>
    </row>
    <row r="36667" spans="5:29" s="2" customFormat="1">
      <c r="E36667" s="120"/>
      <c r="M36667" s="120"/>
      <c r="N36667" s="120"/>
      <c r="U36667" s="121"/>
      <c r="V36667" s="122"/>
      <c r="W36667" s="123"/>
      <c r="AC36667" s="123"/>
    </row>
    <row r="36668" spans="5:29" s="2" customFormat="1">
      <c r="E36668" s="120"/>
      <c r="M36668" s="120"/>
      <c r="N36668" s="120"/>
      <c r="U36668" s="121"/>
      <c r="V36668" s="122"/>
      <c r="W36668" s="123"/>
      <c r="AC36668" s="123"/>
    </row>
    <row r="36669" spans="5:29" s="2" customFormat="1">
      <c r="E36669" s="120"/>
      <c r="M36669" s="120"/>
      <c r="N36669" s="120"/>
      <c r="U36669" s="121"/>
      <c r="V36669" s="122"/>
      <c r="W36669" s="123"/>
      <c r="AC36669" s="123"/>
    </row>
    <row r="36670" spans="5:29" s="2" customFormat="1">
      <c r="E36670" s="120"/>
      <c r="M36670" s="120"/>
      <c r="N36670" s="120"/>
      <c r="U36670" s="121"/>
      <c r="V36670" s="122"/>
      <c r="W36670" s="123"/>
      <c r="AC36670" s="123"/>
    </row>
    <row r="36671" spans="5:29" s="2" customFormat="1">
      <c r="E36671" s="120"/>
      <c r="M36671" s="120"/>
      <c r="N36671" s="120"/>
      <c r="U36671" s="121"/>
      <c r="V36671" s="122"/>
      <c r="W36671" s="123"/>
      <c r="AC36671" s="123"/>
    </row>
    <row r="36672" spans="5:29" s="2" customFormat="1">
      <c r="E36672" s="120"/>
      <c r="M36672" s="120"/>
      <c r="N36672" s="120"/>
      <c r="U36672" s="121"/>
      <c r="V36672" s="122"/>
      <c r="W36672" s="123"/>
      <c r="AC36672" s="123"/>
    </row>
    <row r="36673" spans="5:29" s="2" customFormat="1">
      <c r="E36673" s="120"/>
      <c r="M36673" s="120"/>
      <c r="N36673" s="120"/>
      <c r="U36673" s="121"/>
      <c r="V36673" s="122"/>
      <c r="W36673" s="123"/>
      <c r="AC36673" s="123"/>
    </row>
    <row r="36674" spans="5:29" s="2" customFormat="1">
      <c r="E36674" s="120"/>
      <c r="M36674" s="120"/>
      <c r="N36674" s="120"/>
      <c r="U36674" s="121"/>
      <c r="V36674" s="122"/>
      <c r="W36674" s="123"/>
      <c r="AC36674" s="123"/>
    </row>
    <row r="36675" spans="5:29" s="2" customFormat="1">
      <c r="E36675" s="120"/>
      <c r="M36675" s="120"/>
      <c r="N36675" s="120"/>
      <c r="U36675" s="121"/>
      <c r="V36675" s="122"/>
      <c r="W36675" s="123"/>
      <c r="AC36675" s="123"/>
    </row>
    <row r="36676" spans="5:29" s="2" customFormat="1">
      <c r="E36676" s="120"/>
      <c r="M36676" s="120"/>
      <c r="N36676" s="120"/>
      <c r="U36676" s="121"/>
      <c r="V36676" s="122"/>
      <c r="W36676" s="123"/>
      <c r="AC36676" s="123"/>
    </row>
    <row r="36677" spans="5:29" s="2" customFormat="1">
      <c r="E36677" s="120"/>
      <c r="M36677" s="120"/>
      <c r="N36677" s="120"/>
      <c r="U36677" s="121"/>
      <c r="V36677" s="122"/>
      <c r="W36677" s="123"/>
      <c r="AC36677" s="123"/>
    </row>
    <row r="36678" spans="5:29" s="2" customFormat="1">
      <c r="E36678" s="120"/>
      <c r="M36678" s="120"/>
      <c r="N36678" s="120"/>
      <c r="U36678" s="121"/>
      <c r="V36678" s="122"/>
      <c r="W36678" s="123"/>
      <c r="AC36678" s="123"/>
    </row>
    <row r="36679" spans="5:29" s="2" customFormat="1">
      <c r="E36679" s="120"/>
      <c r="M36679" s="120"/>
      <c r="N36679" s="120"/>
      <c r="U36679" s="121"/>
      <c r="V36679" s="122"/>
      <c r="W36679" s="123"/>
      <c r="AC36679" s="123"/>
    </row>
    <row r="36680" spans="5:29" s="2" customFormat="1">
      <c r="E36680" s="120"/>
      <c r="M36680" s="120"/>
      <c r="N36680" s="120"/>
      <c r="U36680" s="121"/>
      <c r="V36680" s="122"/>
      <c r="W36680" s="123"/>
      <c r="AC36680" s="123"/>
    </row>
    <row r="36681" spans="5:29" s="2" customFormat="1">
      <c r="E36681" s="120"/>
      <c r="M36681" s="120"/>
      <c r="N36681" s="120"/>
      <c r="U36681" s="121"/>
      <c r="V36681" s="122"/>
      <c r="W36681" s="123"/>
      <c r="AC36681" s="123"/>
    </row>
    <row r="36682" spans="5:29" s="2" customFormat="1">
      <c r="E36682" s="120"/>
      <c r="M36682" s="120"/>
      <c r="N36682" s="120"/>
      <c r="U36682" s="121"/>
      <c r="V36682" s="122"/>
      <c r="W36682" s="123"/>
      <c r="AC36682" s="123"/>
    </row>
    <row r="36683" spans="5:29" s="2" customFormat="1">
      <c r="E36683" s="120"/>
      <c r="M36683" s="120"/>
      <c r="N36683" s="120"/>
      <c r="U36683" s="121"/>
      <c r="V36683" s="122"/>
      <c r="W36683" s="123"/>
      <c r="AC36683" s="123"/>
    </row>
    <row r="36684" spans="5:29" s="2" customFormat="1">
      <c r="E36684" s="120"/>
      <c r="M36684" s="120"/>
      <c r="N36684" s="120"/>
      <c r="U36684" s="121"/>
      <c r="V36684" s="122"/>
      <c r="W36684" s="123"/>
      <c r="AC36684" s="123"/>
    </row>
    <row r="36685" spans="5:29" s="2" customFormat="1">
      <c r="E36685" s="120"/>
      <c r="M36685" s="120"/>
      <c r="N36685" s="120"/>
      <c r="U36685" s="121"/>
      <c r="V36685" s="122"/>
      <c r="W36685" s="123"/>
      <c r="AC36685" s="123"/>
    </row>
    <row r="36686" spans="5:29" s="2" customFormat="1">
      <c r="E36686" s="120"/>
      <c r="M36686" s="120"/>
      <c r="N36686" s="120"/>
      <c r="U36686" s="121"/>
      <c r="V36686" s="122"/>
      <c r="W36686" s="123"/>
      <c r="AC36686" s="123"/>
    </row>
    <row r="36687" spans="5:29" s="2" customFormat="1">
      <c r="E36687" s="120"/>
      <c r="M36687" s="120"/>
      <c r="N36687" s="120"/>
      <c r="U36687" s="121"/>
      <c r="V36687" s="122"/>
      <c r="W36687" s="123"/>
      <c r="AC36687" s="123"/>
    </row>
    <row r="36688" spans="5:29" s="2" customFormat="1">
      <c r="E36688" s="120"/>
      <c r="M36688" s="120"/>
      <c r="N36688" s="120"/>
      <c r="U36688" s="121"/>
      <c r="V36688" s="122"/>
      <c r="W36688" s="123"/>
      <c r="AC36688" s="123"/>
    </row>
    <row r="36689" spans="5:29" s="2" customFormat="1">
      <c r="E36689" s="120"/>
      <c r="M36689" s="120"/>
      <c r="N36689" s="120"/>
      <c r="U36689" s="121"/>
      <c r="V36689" s="122"/>
      <c r="W36689" s="123"/>
      <c r="AC36689" s="123"/>
    </row>
    <row r="36690" spans="5:29" s="2" customFormat="1">
      <c r="E36690" s="120"/>
      <c r="M36690" s="120"/>
      <c r="N36690" s="120"/>
      <c r="U36690" s="121"/>
      <c r="V36690" s="122"/>
      <c r="W36690" s="123"/>
      <c r="AC36690" s="123"/>
    </row>
    <row r="36691" spans="5:29" s="2" customFormat="1">
      <c r="E36691" s="120"/>
      <c r="M36691" s="120"/>
      <c r="N36691" s="120"/>
      <c r="U36691" s="121"/>
      <c r="V36691" s="122"/>
      <c r="W36691" s="123"/>
      <c r="AC36691" s="123"/>
    </row>
    <row r="36692" spans="5:29" s="2" customFormat="1">
      <c r="E36692" s="120"/>
      <c r="M36692" s="120"/>
      <c r="N36692" s="120"/>
      <c r="U36692" s="121"/>
      <c r="V36692" s="122"/>
      <c r="W36692" s="123"/>
      <c r="AC36692" s="123"/>
    </row>
    <row r="36693" spans="5:29" s="2" customFormat="1">
      <c r="E36693" s="120"/>
      <c r="M36693" s="120"/>
      <c r="N36693" s="120"/>
      <c r="U36693" s="121"/>
      <c r="V36693" s="122"/>
      <c r="W36693" s="123"/>
      <c r="AC36693" s="123"/>
    </row>
    <row r="36694" spans="5:29" s="2" customFormat="1">
      <c r="E36694" s="120"/>
      <c r="M36694" s="120"/>
      <c r="N36694" s="120"/>
      <c r="U36694" s="121"/>
      <c r="V36694" s="122"/>
      <c r="W36694" s="123"/>
      <c r="AC36694" s="123"/>
    </row>
    <row r="36695" spans="5:29" s="2" customFormat="1">
      <c r="E36695" s="120"/>
      <c r="M36695" s="120"/>
      <c r="N36695" s="120"/>
      <c r="U36695" s="121"/>
      <c r="V36695" s="122"/>
      <c r="W36695" s="123"/>
      <c r="AC36695" s="123"/>
    </row>
    <row r="36696" spans="5:29" s="2" customFormat="1">
      <c r="E36696" s="120"/>
      <c r="M36696" s="120"/>
      <c r="N36696" s="120"/>
      <c r="U36696" s="121"/>
      <c r="V36696" s="122"/>
      <c r="W36696" s="123"/>
      <c r="AC36696" s="123"/>
    </row>
    <row r="36697" spans="5:29" s="2" customFormat="1">
      <c r="E36697" s="120"/>
      <c r="M36697" s="120"/>
      <c r="N36697" s="120"/>
      <c r="U36697" s="121"/>
      <c r="V36697" s="122"/>
      <c r="W36697" s="123"/>
      <c r="AC36697" s="123"/>
    </row>
    <row r="36698" spans="5:29" s="2" customFormat="1">
      <c r="E36698" s="120"/>
      <c r="M36698" s="120"/>
      <c r="N36698" s="120"/>
      <c r="U36698" s="121"/>
      <c r="V36698" s="122"/>
      <c r="W36698" s="123"/>
      <c r="AC36698" s="123"/>
    </row>
    <row r="36699" spans="5:29" s="2" customFormat="1">
      <c r="E36699" s="120"/>
      <c r="M36699" s="120"/>
      <c r="N36699" s="120"/>
      <c r="U36699" s="121"/>
      <c r="V36699" s="122"/>
      <c r="W36699" s="123"/>
      <c r="AC36699" s="123"/>
    </row>
    <row r="36700" spans="5:29" s="2" customFormat="1">
      <c r="E36700" s="120"/>
      <c r="M36700" s="120"/>
      <c r="N36700" s="120"/>
      <c r="U36700" s="121"/>
      <c r="V36700" s="122"/>
      <c r="W36700" s="123"/>
      <c r="AC36700" s="123"/>
    </row>
    <row r="36701" spans="5:29" s="2" customFormat="1">
      <c r="E36701" s="120"/>
      <c r="M36701" s="120"/>
      <c r="N36701" s="120"/>
      <c r="U36701" s="121"/>
      <c r="V36701" s="122"/>
      <c r="W36701" s="123"/>
      <c r="AC36701" s="123"/>
    </row>
    <row r="36702" spans="5:29" s="2" customFormat="1">
      <c r="E36702" s="120"/>
      <c r="M36702" s="120"/>
      <c r="N36702" s="120"/>
      <c r="U36702" s="121"/>
      <c r="V36702" s="122"/>
      <c r="W36702" s="123"/>
      <c r="AC36702" s="123"/>
    </row>
    <row r="36703" spans="5:29" s="2" customFormat="1">
      <c r="E36703" s="120"/>
      <c r="M36703" s="120"/>
      <c r="N36703" s="120"/>
      <c r="U36703" s="121"/>
      <c r="V36703" s="122"/>
      <c r="W36703" s="123"/>
      <c r="AC36703" s="123"/>
    </row>
    <row r="36704" spans="5:29" s="2" customFormat="1">
      <c r="E36704" s="120"/>
      <c r="M36704" s="120"/>
      <c r="N36704" s="120"/>
      <c r="U36704" s="121"/>
      <c r="V36704" s="122"/>
      <c r="W36704" s="123"/>
      <c r="AC36704" s="123"/>
    </row>
    <row r="36705" spans="5:29" s="2" customFormat="1">
      <c r="E36705" s="120"/>
      <c r="M36705" s="120"/>
      <c r="N36705" s="120"/>
      <c r="U36705" s="121"/>
      <c r="V36705" s="122"/>
      <c r="W36705" s="123"/>
      <c r="AC36705" s="123"/>
    </row>
    <row r="36706" spans="5:29" s="2" customFormat="1">
      <c r="E36706" s="120"/>
      <c r="M36706" s="120"/>
      <c r="N36706" s="120"/>
      <c r="U36706" s="121"/>
      <c r="V36706" s="122"/>
      <c r="W36706" s="123"/>
      <c r="AC36706" s="123"/>
    </row>
    <row r="36707" spans="5:29" s="2" customFormat="1">
      <c r="E36707" s="120"/>
      <c r="M36707" s="120"/>
      <c r="N36707" s="120"/>
      <c r="U36707" s="121"/>
      <c r="V36707" s="122"/>
      <c r="W36707" s="123"/>
      <c r="AC36707" s="123"/>
    </row>
    <row r="36708" spans="5:29" s="2" customFormat="1">
      <c r="E36708" s="120"/>
      <c r="M36708" s="120"/>
      <c r="N36708" s="120"/>
      <c r="U36708" s="121"/>
      <c r="V36708" s="122"/>
      <c r="W36708" s="123"/>
      <c r="AC36708" s="123"/>
    </row>
    <row r="36709" spans="5:29" s="2" customFormat="1">
      <c r="E36709" s="120"/>
      <c r="M36709" s="120"/>
      <c r="N36709" s="120"/>
      <c r="U36709" s="121"/>
      <c r="V36709" s="122"/>
      <c r="W36709" s="123"/>
      <c r="AC36709" s="123"/>
    </row>
    <row r="36710" spans="5:29" s="2" customFormat="1">
      <c r="E36710" s="120"/>
      <c r="M36710" s="120"/>
      <c r="N36710" s="120"/>
      <c r="U36710" s="121"/>
      <c r="V36710" s="122"/>
      <c r="W36710" s="123"/>
      <c r="AC36710" s="123"/>
    </row>
    <row r="36711" spans="5:29" s="2" customFormat="1">
      <c r="E36711" s="120"/>
      <c r="M36711" s="120"/>
      <c r="N36711" s="120"/>
      <c r="U36711" s="121"/>
      <c r="V36711" s="122"/>
      <c r="W36711" s="123"/>
      <c r="AC36711" s="123"/>
    </row>
    <row r="36712" spans="5:29" s="2" customFormat="1">
      <c r="E36712" s="120"/>
      <c r="M36712" s="120"/>
      <c r="N36712" s="120"/>
      <c r="U36712" s="121"/>
      <c r="V36712" s="122"/>
      <c r="W36712" s="123"/>
      <c r="AC36712" s="123"/>
    </row>
    <row r="36713" spans="5:29" s="2" customFormat="1">
      <c r="E36713" s="120"/>
      <c r="M36713" s="120"/>
      <c r="N36713" s="120"/>
      <c r="U36713" s="121"/>
      <c r="V36713" s="122"/>
      <c r="W36713" s="123"/>
      <c r="AC36713" s="123"/>
    </row>
    <row r="36714" spans="5:29" s="2" customFormat="1">
      <c r="E36714" s="120"/>
      <c r="M36714" s="120"/>
      <c r="N36714" s="120"/>
      <c r="U36714" s="121"/>
      <c r="V36714" s="122"/>
      <c r="W36714" s="123"/>
      <c r="AC36714" s="123"/>
    </row>
    <row r="36715" spans="5:29" s="2" customFormat="1">
      <c r="E36715" s="120"/>
      <c r="M36715" s="120"/>
      <c r="N36715" s="120"/>
      <c r="U36715" s="121"/>
      <c r="V36715" s="122"/>
      <c r="W36715" s="123"/>
      <c r="AC36715" s="123"/>
    </row>
    <row r="36716" spans="5:29" s="2" customFormat="1">
      <c r="E36716" s="120"/>
      <c r="M36716" s="120"/>
      <c r="N36716" s="120"/>
      <c r="U36716" s="121"/>
      <c r="V36716" s="122"/>
      <c r="W36716" s="123"/>
      <c r="AC36716" s="123"/>
    </row>
    <row r="36717" spans="5:29" s="2" customFormat="1">
      <c r="E36717" s="120"/>
      <c r="M36717" s="120"/>
      <c r="N36717" s="120"/>
      <c r="U36717" s="121"/>
      <c r="V36717" s="122"/>
      <c r="W36717" s="123"/>
      <c r="AC36717" s="123"/>
    </row>
    <row r="36718" spans="5:29" s="2" customFormat="1">
      <c r="E36718" s="120"/>
      <c r="M36718" s="120"/>
      <c r="N36718" s="120"/>
      <c r="U36718" s="121"/>
      <c r="V36718" s="122"/>
      <c r="W36718" s="123"/>
      <c r="AC36718" s="123"/>
    </row>
    <row r="36719" spans="5:29" s="2" customFormat="1">
      <c r="E36719" s="120"/>
      <c r="M36719" s="120"/>
      <c r="N36719" s="120"/>
      <c r="U36719" s="121"/>
      <c r="V36719" s="122"/>
      <c r="W36719" s="123"/>
      <c r="AC36719" s="123"/>
    </row>
    <row r="36720" spans="5:29" s="2" customFormat="1">
      <c r="E36720" s="120"/>
      <c r="M36720" s="120"/>
      <c r="N36720" s="120"/>
      <c r="U36720" s="121"/>
      <c r="V36720" s="122"/>
      <c r="W36720" s="123"/>
      <c r="AC36720" s="123"/>
    </row>
    <row r="36721" spans="5:29" s="2" customFormat="1">
      <c r="E36721" s="120"/>
      <c r="M36721" s="120"/>
      <c r="N36721" s="120"/>
      <c r="U36721" s="121"/>
      <c r="V36721" s="122"/>
      <c r="W36721" s="123"/>
      <c r="AC36721" s="123"/>
    </row>
    <row r="36722" spans="5:29" s="2" customFormat="1">
      <c r="E36722" s="120"/>
      <c r="M36722" s="120"/>
      <c r="N36722" s="120"/>
      <c r="U36722" s="121"/>
      <c r="V36722" s="122"/>
      <c r="W36722" s="123"/>
      <c r="AC36722" s="123"/>
    </row>
    <row r="36723" spans="5:29" s="2" customFormat="1">
      <c r="E36723" s="120"/>
      <c r="M36723" s="120"/>
      <c r="N36723" s="120"/>
      <c r="U36723" s="121"/>
      <c r="V36723" s="122"/>
      <c r="W36723" s="123"/>
      <c r="AC36723" s="123"/>
    </row>
    <row r="36724" spans="5:29" s="2" customFormat="1">
      <c r="E36724" s="120"/>
      <c r="M36724" s="120"/>
      <c r="N36724" s="120"/>
      <c r="U36724" s="121"/>
      <c r="V36724" s="122"/>
      <c r="W36724" s="123"/>
      <c r="AC36724" s="123"/>
    </row>
    <row r="36725" spans="5:29" s="2" customFormat="1">
      <c r="E36725" s="120"/>
      <c r="M36725" s="120"/>
      <c r="N36725" s="120"/>
      <c r="U36725" s="121"/>
      <c r="V36725" s="122"/>
      <c r="W36725" s="123"/>
      <c r="AC36725" s="123"/>
    </row>
    <row r="36726" spans="5:29" s="2" customFormat="1">
      <c r="E36726" s="120"/>
      <c r="M36726" s="120"/>
      <c r="N36726" s="120"/>
      <c r="U36726" s="121"/>
      <c r="V36726" s="122"/>
      <c r="W36726" s="123"/>
      <c r="AC36726" s="123"/>
    </row>
    <row r="36727" spans="5:29" s="2" customFormat="1">
      <c r="E36727" s="120"/>
      <c r="M36727" s="120"/>
      <c r="N36727" s="120"/>
      <c r="U36727" s="121"/>
      <c r="V36727" s="122"/>
      <c r="W36727" s="123"/>
      <c r="AC36727" s="123"/>
    </row>
    <row r="36728" spans="5:29" s="2" customFormat="1">
      <c r="E36728" s="120"/>
      <c r="M36728" s="120"/>
      <c r="N36728" s="120"/>
      <c r="U36728" s="121"/>
      <c r="V36728" s="122"/>
      <c r="W36728" s="123"/>
      <c r="AC36728" s="123"/>
    </row>
    <row r="36729" spans="5:29" s="2" customFormat="1">
      <c r="E36729" s="120"/>
      <c r="M36729" s="120"/>
      <c r="N36729" s="120"/>
      <c r="U36729" s="121"/>
      <c r="V36729" s="122"/>
      <c r="W36729" s="123"/>
      <c r="AC36729" s="123"/>
    </row>
    <row r="36730" spans="5:29" s="2" customFormat="1">
      <c r="E36730" s="120"/>
      <c r="M36730" s="120"/>
      <c r="N36730" s="120"/>
      <c r="U36730" s="121"/>
      <c r="V36730" s="122"/>
      <c r="W36730" s="123"/>
      <c r="AC36730" s="123"/>
    </row>
    <row r="36731" spans="5:29" s="2" customFormat="1">
      <c r="E36731" s="120"/>
      <c r="M36731" s="120"/>
      <c r="N36731" s="120"/>
      <c r="U36731" s="121"/>
      <c r="V36731" s="122"/>
      <c r="W36731" s="123"/>
      <c r="AC36731" s="123"/>
    </row>
    <row r="36732" spans="5:29" s="2" customFormat="1">
      <c r="E36732" s="120"/>
      <c r="M36732" s="120"/>
      <c r="N36732" s="120"/>
      <c r="U36732" s="121"/>
      <c r="V36732" s="122"/>
      <c r="W36732" s="123"/>
      <c r="AC36732" s="123"/>
    </row>
    <row r="36733" spans="5:29" s="2" customFormat="1">
      <c r="E36733" s="120"/>
      <c r="M36733" s="120"/>
      <c r="N36733" s="120"/>
      <c r="U36733" s="121"/>
      <c r="V36733" s="122"/>
      <c r="W36733" s="123"/>
      <c r="AC36733" s="123"/>
    </row>
    <row r="36734" spans="5:29" s="2" customFormat="1">
      <c r="E36734" s="120"/>
      <c r="M36734" s="120"/>
      <c r="N36734" s="120"/>
      <c r="U36734" s="121"/>
      <c r="V36734" s="122"/>
      <c r="W36734" s="123"/>
      <c r="AC36734" s="123"/>
    </row>
    <row r="36735" spans="5:29" s="2" customFormat="1">
      <c r="E36735" s="120"/>
      <c r="M36735" s="120"/>
      <c r="N36735" s="120"/>
      <c r="U36735" s="121"/>
      <c r="V36735" s="122"/>
      <c r="W36735" s="123"/>
      <c r="AC36735" s="123"/>
    </row>
    <row r="36736" spans="5:29" s="2" customFormat="1">
      <c r="E36736" s="120"/>
      <c r="M36736" s="120"/>
      <c r="N36736" s="120"/>
      <c r="U36736" s="121"/>
      <c r="V36736" s="122"/>
      <c r="W36736" s="123"/>
      <c r="AC36736" s="123"/>
    </row>
    <row r="36737" spans="5:29" s="2" customFormat="1">
      <c r="E36737" s="120"/>
      <c r="M36737" s="120"/>
      <c r="N36737" s="120"/>
      <c r="U36737" s="121"/>
      <c r="V36737" s="122"/>
      <c r="W36737" s="123"/>
      <c r="AC36737" s="123"/>
    </row>
    <row r="36738" spans="5:29" s="2" customFormat="1">
      <c r="E36738" s="120"/>
      <c r="M36738" s="120"/>
      <c r="N36738" s="120"/>
      <c r="U36738" s="121"/>
      <c r="V36738" s="122"/>
      <c r="W36738" s="123"/>
      <c r="AC36738" s="123"/>
    </row>
    <row r="36739" spans="5:29" s="2" customFormat="1">
      <c r="E36739" s="120"/>
      <c r="M36739" s="120"/>
      <c r="N36739" s="120"/>
      <c r="U36739" s="121"/>
      <c r="V36739" s="122"/>
      <c r="W36739" s="123"/>
      <c r="AC36739" s="123"/>
    </row>
    <row r="36740" spans="5:29" s="2" customFormat="1">
      <c r="E36740" s="120"/>
      <c r="M36740" s="120"/>
      <c r="N36740" s="120"/>
      <c r="U36740" s="121"/>
      <c r="V36740" s="122"/>
      <c r="W36740" s="123"/>
      <c r="AC36740" s="123"/>
    </row>
    <row r="36741" spans="5:29" s="2" customFormat="1">
      <c r="E36741" s="120"/>
      <c r="M36741" s="120"/>
      <c r="N36741" s="120"/>
      <c r="U36741" s="121"/>
      <c r="V36741" s="122"/>
      <c r="W36741" s="123"/>
      <c r="AC36741" s="123"/>
    </row>
    <row r="36742" spans="5:29" s="2" customFormat="1">
      <c r="E36742" s="120"/>
      <c r="M36742" s="120"/>
      <c r="N36742" s="120"/>
      <c r="U36742" s="121"/>
      <c r="V36742" s="122"/>
      <c r="W36742" s="123"/>
      <c r="AC36742" s="123"/>
    </row>
    <row r="36743" spans="5:29" s="2" customFormat="1">
      <c r="E36743" s="120"/>
      <c r="M36743" s="120"/>
      <c r="N36743" s="120"/>
      <c r="U36743" s="121"/>
      <c r="V36743" s="122"/>
      <c r="W36743" s="123"/>
      <c r="AC36743" s="123"/>
    </row>
    <row r="36744" spans="5:29" s="2" customFormat="1">
      <c r="E36744" s="120"/>
      <c r="M36744" s="120"/>
      <c r="N36744" s="120"/>
      <c r="U36744" s="121"/>
      <c r="V36744" s="122"/>
      <c r="W36744" s="123"/>
      <c r="AC36744" s="123"/>
    </row>
    <row r="36745" spans="5:29" s="2" customFormat="1">
      <c r="E36745" s="120"/>
      <c r="M36745" s="120"/>
      <c r="N36745" s="120"/>
      <c r="U36745" s="121"/>
      <c r="V36745" s="122"/>
      <c r="W36745" s="123"/>
      <c r="AC36745" s="123"/>
    </row>
    <row r="36746" spans="5:29" s="2" customFormat="1">
      <c r="E36746" s="120"/>
      <c r="M36746" s="120"/>
      <c r="N36746" s="120"/>
      <c r="U36746" s="121"/>
      <c r="V36746" s="122"/>
      <c r="W36746" s="123"/>
      <c r="AC36746" s="123"/>
    </row>
    <row r="36747" spans="5:29" s="2" customFormat="1">
      <c r="E36747" s="120"/>
      <c r="M36747" s="120"/>
      <c r="N36747" s="120"/>
      <c r="U36747" s="121"/>
      <c r="V36747" s="122"/>
      <c r="W36747" s="123"/>
      <c r="AC36747" s="123"/>
    </row>
    <row r="36748" spans="5:29" s="2" customFormat="1">
      <c r="E36748" s="120"/>
      <c r="M36748" s="120"/>
      <c r="N36748" s="120"/>
      <c r="U36748" s="121"/>
      <c r="V36748" s="122"/>
      <c r="W36748" s="123"/>
      <c r="AC36748" s="123"/>
    </row>
    <row r="36749" spans="5:29" s="2" customFormat="1">
      <c r="E36749" s="120"/>
      <c r="M36749" s="120"/>
      <c r="N36749" s="120"/>
      <c r="U36749" s="121"/>
      <c r="V36749" s="122"/>
      <c r="W36749" s="123"/>
      <c r="AC36749" s="123"/>
    </row>
    <row r="36750" spans="5:29" s="2" customFormat="1">
      <c r="E36750" s="120"/>
      <c r="M36750" s="120"/>
      <c r="N36750" s="120"/>
      <c r="U36750" s="121"/>
      <c r="V36750" s="122"/>
      <c r="W36750" s="123"/>
      <c r="AC36750" s="123"/>
    </row>
    <row r="36751" spans="5:29" s="2" customFormat="1">
      <c r="E36751" s="120"/>
      <c r="M36751" s="120"/>
      <c r="N36751" s="120"/>
      <c r="U36751" s="121"/>
      <c r="V36751" s="122"/>
      <c r="W36751" s="123"/>
      <c r="AC36751" s="123"/>
    </row>
    <row r="36752" spans="5:29" s="2" customFormat="1">
      <c r="E36752" s="120"/>
      <c r="M36752" s="120"/>
      <c r="N36752" s="120"/>
      <c r="U36752" s="121"/>
      <c r="V36752" s="122"/>
      <c r="W36752" s="123"/>
      <c r="AC36752" s="123"/>
    </row>
    <row r="36753" spans="5:29" s="2" customFormat="1">
      <c r="E36753" s="120"/>
      <c r="M36753" s="120"/>
      <c r="N36753" s="120"/>
      <c r="U36753" s="121"/>
      <c r="V36753" s="122"/>
      <c r="W36753" s="123"/>
      <c r="AC36753" s="123"/>
    </row>
    <row r="36754" spans="5:29" s="2" customFormat="1">
      <c r="E36754" s="120"/>
      <c r="M36754" s="120"/>
      <c r="N36754" s="120"/>
      <c r="U36754" s="121"/>
      <c r="V36754" s="122"/>
      <c r="W36754" s="123"/>
      <c r="AC36754" s="123"/>
    </row>
    <row r="36755" spans="5:29" s="2" customFormat="1">
      <c r="E36755" s="120"/>
      <c r="M36755" s="120"/>
      <c r="N36755" s="120"/>
      <c r="U36755" s="121"/>
      <c r="V36755" s="122"/>
      <c r="W36755" s="123"/>
      <c r="AC36755" s="123"/>
    </row>
    <row r="36756" spans="5:29" s="2" customFormat="1">
      <c r="E36756" s="120"/>
      <c r="M36756" s="120"/>
      <c r="N36756" s="120"/>
      <c r="U36756" s="121"/>
      <c r="V36756" s="122"/>
      <c r="W36756" s="123"/>
      <c r="AC36756" s="123"/>
    </row>
    <row r="36757" spans="5:29" s="2" customFormat="1">
      <c r="E36757" s="120"/>
      <c r="M36757" s="120"/>
      <c r="N36757" s="120"/>
      <c r="U36757" s="121"/>
      <c r="V36757" s="122"/>
      <c r="W36757" s="123"/>
      <c r="AC36757" s="123"/>
    </row>
    <row r="36758" spans="5:29" s="2" customFormat="1">
      <c r="E36758" s="120"/>
      <c r="M36758" s="120"/>
      <c r="N36758" s="120"/>
      <c r="U36758" s="121"/>
      <c r="V36758" s="122"/>
      <c r="W36758" s="123"/>
      <c r="AC36758" s="123"/>
    </row>
    <row r="36759" spans="5:29" s="2" customFormat="1">
      <c r="E36759" s="120"/>
      <c r="M36759" s="120"/>
      <c r="N36759" s="120"/>
      <c r="U36759" s="121"/>
      <c r="V36759" s="122"/>
      <c r="W36759" s="123"/>
      <c r="AC36759" s="123"/>
    </row>
    <row r="36760" spans="5:29" s="2" customFormat="1">
      <c r="E36760" s="120"/>
      <c r="M36760" s="120"/>
      <c r="N36760" s="120"/>
      <c r="U36760" s="121"/>
      <c r="V36760" s="122"/>
      <c r="W36760" s="123"/>
      <c r="AC36760" s="123"/>
    </row>
    <row r="36761" spans="5:29" s="2" customFormat="1">
      <c r="E36761" s="120"/>
      <c r="M36761" s="120"/>
      <c r="N36761" s="120"/>
      <c r="U36761" s="121"/>
      <c r="V36761" s="122"/>
      <c r="W36761" s="123"/>
      <c r="AC36761" s="123"/>
    </row>
    <row r="36762" spans="5:29" s="2" customFormat="1">
      <c r="E36762" s="120"/>
      <c r="M36762" s="120"/>
      <c r="N36762" s="120"/>
      <c r="U36762" s="121"/>
      <c r="V36762" s="122"/>
      <c r="W36762" s="123"/>
      <c r="AC36762" s="123"/>
    </row>
    <row r="36763" spans="5:29" s="2" customFormat="1">
      <c r="E36763" s="120"/>
      <c r="M36763" s="120"/>
      <c r="N36763" s="120"/>
      <c r="U36763" s="121"/>
      <c r="V36763" s="122"/>
      <c r="W36763" s="123"/>
      <c r="AC36763" s="123"/>
    </row>
    <row r="36764" spans="5:29" s="2" customFormat="1">
      <c r="E36764" s="120"/>
      <c r="M36764" s="120"/>
      <c r="N36764" s="120"/>
      <c r="U36764" s="121"/>
      <c r="V36764" s="122"/>
      <c r="W36764" s="123"/>
      <c r="AC36764" s="123"/>
    </row>
    <row r="36765" spans="5:29" s="2" customFormat="1">
      <c r="E36765" s="120"/>
      <c r="M36765" s="120"/>
      <c r="N36765" s="120"/>
      <c r="U36765" s="121"/>
      <c r="V36765" s="122"/>
      <c r="W36765" s="123"/>
      <c r="AC36765" s="123"/>
    </row>
    <row r="36766" spans="5:29" s="2" customFormat="1">
      <c r="E36766" s="120"/>
      <c r="M36766" s="120"/>
      <c r="N36766" s="120"/>
      <c r="U36766" s="121"/>
      <c r="V36766" s="122"/>
      <c r="W36766" s="123"/>
      <c r="AC36766" s="123"/>
    </row>
    <row r="36767" spans="5:29" s="2" customFormat="1">
      <c r="E36767" s="120"/>
      <c r="M36767" s="120"/>
      <c r="N36767" s="120"/>
      <c r="U36767" s="121"/>
      <c r="V36767" s="122"/>
      <c r="W36767" s="123"/>
      <c r="AC36767" s="123"/>
    </row>
    <row r="36768" spans="5:29" s="2" customFormat="1">
      <c r="E36768" s="120"/>
      <c r="M36768" s="120"/>
      <c r="N36768" s="120"/>
      <c r="U36768" s="121"/>
      <c r="V36768" s="122"/>
      <c r="W36768" s="123"/>
      <c r="AC36768" s="123"/>
    </row>
    <row r="36769" spans="5:29" s="2" customFormat="1">
      <c r="E36769" s="120"/>
      <c r="M36769" s="120"/>
      <c r="N36769" s="120"/>
      <c r="U36769" s="121"/>
      <c r="V36769" s="122"/>
      <c r="W36769" s="123"/>
      <c r="AC36769" s="123"/>
    </row>
    <row r="36770" spans="5:29" s="2" customFormat="1">
      <c r="E36770" s="120"/>
      <c r="M36770" s="120"/>
      <c r="N36770" s="120"/>
      <c r="U36770" s="121"/>
      <c r="V36770" s="122"/>
      <c r="W36770" s="123"/>
      <c r="AC36770" s="123"/>
    </row>
    <row r="36771" spans="5:29" s="2" customFormat="1">
      <c r="E36771" s="120"/>
      <c r="M36771" s="120"/>
      <c r="N36771" s="120"/>
      <c r="U36771" s="121"/>
      <c r="V36771" s="122"/>
      <c r="W36771" s="123"/>
      <c r="AC36771" s="123"/>
    </row>
    <row r="36772" spans="5:29" s="2" customFormat="1">
      <c r="E36772" s="120"/>
      <c r="M36772" s="120"/>
      <c r="N36772" s="120"/>
      <c r="U36772" s="121"/>
      <c r="V36772" s="122"/>
      <c r="W36772" s="123"/>
      <c r="AC36772" s="123"/>
    </row>
    <row r="36773" spans="5:29" s="2" customFormat="1">
      <c r="E36773" s="120"/>
      <c r="M36773" s="120"/>
      <c r="N36773" s="120"/>
      <c r="U36773" s="121"/>
      <c r="V36773" s="122"/>
      <c r="W36773" s="123"/>
      <c r="AC36773" s="123"/>
    </row>
    <row r="36774" spans="5:29" s="2" customFormat="1">
      <c r="E36774" s="120"/>
      <c r="M36774" s="120"/>
      <c r="N36774" s="120"/>
      <c r="U36774" s="121"/>
      <c r="V36774" s="122"/>
      <c r="W36774" s="123"/>
      <c r="AC36774" s="123"/>
    </row>
    <row r="36775" spans="5:29" s="2" customFormat="1">
      <c r="E36775" s="120"/>
      <c r="M36775" s="120"/>
      <c r="N36775" s="120"/>
      <c r="U36775" s="121"/>
      <c r="V36775" s="122"/>
      <c r="W36775" s="123"/>
      <c r="AC36775" s="123"/>
    </row>
    <row r="36776" spans="5:29" s="2" customFormat="1">
      <c r="E36776" s="120"/>
      <c r="M36776" s="120"/>
      <c r="N36776" s="120"/>
      <c r="U36776" s="121"/>
      <c r="V36776" s="122"/>
      <c r="W36776" s="123"/>
      <c r="AC36776" s="123"/>
    </row>
    <row r="36777" spans="5:29" s="2" customFormat="1">
      <c r="E36777" s="120"/>
      <c r="M36777" s="120"/>
      <c r="N36777" s="120"/>
      <c r="U36777" s="121"/>
      <c r="V36777" s="122"/>
      <c r="W36777" s="123"/>
      <c r="AC36777" s="123"/>
    </row>
    <row r="36778" spans="5:29" s="2" customFormat="1">
      <c r="E36778" s="120"/>
      <c r="M36778" s="120"/>
      <c r="N36778" s="120"/>
      <c r="U36778" s="121"/>
      <c r="V36778" s="122"/>
      <c r="W36778" s="123"/>
      <c r="AC36778" s="123"/>
    </row>
    <row r="36779" spans="5:29" s="2" customFormat="1">
      <c r="E36779" s="120"/>
      <c r="M36779" s="120"/>
      <c r="N36779" s="120"/>
      <c r="U36779" s="121"/>
      <c r="V36779" s="122"/>
      <c r="W36779" s="123"/>
      <c r="AC36779" s="123"/>
    </row>
    <row r="36780" spans="5:29" s="2" customFormat="1">
      <c r="E36780" s="120"/>
      <c r="M36780" s="120"/>
      <c r="N36780" s="120"/>
      <c r="U36780" s="121"/>
      <c r="V36780" s="122"/>
      <c r="W36780" s="123"/>
      <c r="AC36780" s="123"/>
    </row>
    <row r="36781" spans="5:29" s="2" customFormat="1">
      <c r="E36781" s="120"/>
      <c r="M36781" s="120"/>
      <c r="N36781" s="120"/>
      <c r="U36781" s="121"/>
      <c r="V36781" s="122"/>
      <c r="W36781" s="123"/>
      <c r="AC36781" s="123"/>
    </row>
    <row r="36782" spans="5:29" s="2" customFormat="1">
      <c r="E36782" s="120"/>
      <c r="M36782" s="120"/>
      <c r="N36782" s="120"/>
      <c r="U36782" s="121"/>
      <c r="V36782" s="122"/>
      <c r="W36782" s="123"/>
      <c r="AC36782" s="123"/>
    </row>
    <row r="36783" spans="5:29" s="2" customFormat="1">
      <c r="E36783" s="120"/>
      <c r="M36783" s="120"/>
      <c r="N36783" s="120"/>
      <c r="U36783" s="121"/>
      <c r="V36783" s="122"/>
      <c r="W36783" s="123"/>
      <c r="AC36783" s="123"/>
    </row>
    <row r="36784" spans="5:29" s="2" customFormat="1">
      <c r="E36784" s="120"/>
      <c r="M36784" s="120"/>
      <c r="N36784" s="120"/>
      <c r="U36784" s="121"/>
      <c r="V36784" s="122"/>
      <c r="W36784" s="123"/>
      <c r="AC36784" s="123"/>
    </row>
    <row r="36785" spans="5:29" s="2" customFormat="1">
      <c r="E36785" s="120"/>
      <c r="M36785" s="120"/>
      <c r="N36785" s="120"/>
      <c r="U36785" s="121"/>
      <c r="V36785" s="122"/>
      <c r="W36785" s="123"/>
      <c r="AC36785" s="123"/>
    </row>
    <row r="36786" spans="5:29" s="2" customFormat="1">
      <c r="E36786" s="120"/>
      <c r="M36786" s="120"/>
      <c r="N36786" s="120"/>
      <c r="U36786" s="121"/>
      <c r="V36786" s="122"/>
      <c r="W36786" s="123"/>
      <c r="AC36786" s="123"/>
    </row>
    <row r="36787" spans="5:29" s="2" customFormat="1">
      <c r="E36787" s="120"/>
      <c r="M36787" s="120"/>
      <c r="N36787" s="120"/>
      <c r="U36787" s="121"/>
      <c r="V36787" s="122"/>
      <c r="W36787" s="123"/>
      <c r="AC36787" s="123"/>
    </row>
    <row r="36788" spans="5:29" s="2" customFormat="1">
      <c r="E36788" s="120"/>
      <c r="M36788" s="120"/>
      <c r="N36788" s="120"/>
      <c r="U36788" s="121"/>
      <c r="V36788" s="122"/>
      <c r="W36788" s="123"/>
      <c r="AC36788" s="123"/>
    </row>
    <row r="36789" spans="5:29" s="2" customFormat="1">
      <c r="E36789" s="120"/>
      <c r="M36789" s="120"/>
      <c r="N36789" s="120"/>
      <c r="U36789" s="121"/>
      <c r="V36789" s="122"/>
      <c r="W36789" s="123"/>
      <c r="AC36789" s="123"/>
    </row>
    <row r="36790" spans="5:29" s="2" customFormat="1">
      <c r="E36790" s="120"/>
      <c r="M36790" s="120"/>
      <c r="N36790" s="120"/>
      <c r="U36790" s="121"/>
      <c r="V36790" s="122"/>
      <c r="W36790" s="123"/>
      <c r="AC36790" s="123"/>
    </row>
    <row r="36791" spans="5:29" s="2" customFormat="1">
      <c r="E36791" s="120"/>
      <c r="M36791" s="120"/>
      <c r="N36791" s="120"/>
      <c r="U36791" s="121"/>
      <c r="V36791" s="122"/>
      <c r="W36791" s="123"/>
      <c r="AC36791" s="123"/>
    </row>
    <row r="36792" spans="5:29" s="2" customFormat="1">
      <c r="E36792" s="120"/>
      <c r="M36792" s="120"/>
      <c r="N36792" s="120"/>
      <c r="U36792" s="121"/>
      <c r="V36792" s="122"/>
      <c r="W36792" s="123"/>
      <c r="AC36792" s="123"/>
    </row>
    <row r="36793" spans="5:29" s="2" customFormat="1">
      <c r="E36793" s="120"/>
      <c r="M36793" s="120"/>
      <c r="N36793" s="120"/>
      <c r="U36793" s="121"/>
      <c r="V36793" s="122"/>
      <c r="W36793" s="123"/>
      <c r="AC36793" s="123"/>
    </row>
    <row r="36794" spans="5:29" s="2" customFormat="1">
      <c r="E36794" s="120"/>
      <c r="M36794" s="120"/>
      <c r="N36794" s="120"/>
      <c r="U36794" s="121"/>
      <c r="V36794" s="122"/>
      <c r="W36794" s="123"/>
      <c r="AC36794" s="123"/>
    </row>
    <row r="36795" spans="5:29" s="2" customFormat="1">
      <c r="E36795" s="120"/>
      <c r="M36795" s="120"/>
      <c r="N36795" s="120"/>
      <c r="U36795" s="121"/>
      <c r="V36795" s="122"/>
      <c r="W36795" s="123"/>
      <c r="AC36795" s="123"/>
    </row>
    <row r="36796" spans="5:29" s="2" customFormat="1">
      <c r="E36796" s="120"/>
      <c r="M36796" s="120"/>
      <c r="N36796" s="120"/>
      <c r="U36796" s="121"/>
      <c r="V36796" s="122"/>
      <c r="W36796" s="123"/>
      <c r="AC36796" s="123"/>
    </row>
    <row r="36797" spans="5:29" s="2" customFormat="1">
      <c r="E36797" s="120"/>
      <c r="M36797" s="120"/>
      <c r="N36797" s="120"/>
      <c r="U36797" s="121"/>
      <c r="V36797" s="122"/>
      <c r="W36797" s="123"/>
      <c r="AC36797" s="123"/>
    </row>
    <row r="36798" spans="5:29" s="2" customFormat="1">
      <c r="E36798" s="120"/>
      <c r="M36798" s="120"/>
      <c r="N36798" s="120"/>
      <c r="U36798" s="121"/>
      <c r="V36798" s="122"/>
      <c r="W36798" s="123"/>
      <c r="AC36798" s="123"/>
    </row>
    <row r="36799" spans="5:29" s="2" customFormat="1">
      <c r="E36799" s="120"/>
      <c r="M36799" s="120"/>
      <c r="N36799" s="120"/>
      <c r="U36799" s="121"/>
      <c r="V36799" s="122"/>
      <c r="W36799" s="123"/>
      <c r="AC36799" s="123"/>
    </row>
    <row r="36800" spans="5:29" s="2" customFormat="1">
      <c r="E36800" s="120"/>
      <c r="M36800" s="120"/>
      <c r="N36800" s="120"/>
      <c r="U36800" s="121"/>
      <c r="V36800" s="122"/>
      <c r="W36800" s="123"/>
      <c r="AC36800" s="123"/>
    </row>
    <row r="36801" spans="5:29" s="2" customFormat="1">
      <c r="E36801" s="120"/>
      <c r="M36801" s="120"/>
      <c r="N36801" s="120"/>
      <c r="U36801" s="121"/>
      <c r="V36801" s="122"/>
      <c r="W36801" s="123"/>
      <c r="AC36801" s="123"/>
    </row>
    <row r="36802" spans="5:29" s="2" customFormat="1">
      <c r="E36802" s="120"/>
      <c r="M36802" s="120"/>
      <c r="N36802" s="120"/>
      <c r="U36802" s="121"/>
      <c r="V36802" s="122"/>
      <c r="W36802" s="123"/>
      <c r="AC36802" s="123"/>
    </row>
    <row r="36803" spans="5:29" s="2" customFormat="1">
      <c r="E36803" s="120"/>
      <c r="M36803" s="120"/>
      <c r="N36803" s="120"/>
      <c r="U36803" s="121"/>
      <c r="V36803" s="122"/>
      <c r="W36803" s="123"/>
      <c r="AC36803" s="123"/>
    </row>
    <row r="36804" spans="5:29" s="2" customFormat="1">
      <c r="E36804" s="120"/>
      <c r="M36804" s="120"/>
      <c r="N36804" s="120"/>
      <c r="U36804" s="121"/>
      <c r="V36804" s="122"/>
      <c r="W36804" s="123"/>
      <c r="AC36804" s="123"/>
    </row>
    <row r="36805" spans="5:29" s="2" customFormat="1">
      <c r="E36805" s="120"/>
      <c r="M36805" s="120"/>
      <c r="N36805" s="120"/>
      <c r="U36805" s="121"/>
      <c r="V36805" s="122"/>
      <c r="W36805" s="123"/>
      <c r="AC36805" s="123"/>
    </row>
    <row r="36806" spans="5:29" s="2" customFormat="1">
      <c r="E36806" s="120"/>
      <c r="M36806" s="120"/>
      <c r="N36806" s="120"/>
      <c r="U36806" s="121"/>
      <c r="V36806" s="122"/>
      <c r="W36806" s="123"/>
      <c r="AC36806" s="123"/>
    </row>
    <row r="36807" spans="5:29" s="2" customFormat="1">
      <c r="E36807" s="120"/>
      <c r="M36807" s="120"/>
      <c r="N36807" s="120"/>
      <c r="U36807" s="121"/>
      <c r="V36807" s="122"/>
      <c r="W36807" s="123"/>
      <c r="AC36807" s="123"/>
    </row>
    <row r="36808" spans="5:29" s="2" customFormat="1">
      <c r="E36808" s="120"/>
      <c r="M36808" s="120"/>
      <c r="N36808" s="120"/>
      <c r="U36808" s="121"/>
      <c r="V36808" s="122"/>
      <c r="W36808" s="123"/>
      <c r="AC36808" s="123"/>
    </row>
    <row r="36809" spans="5:29" s="2" customFormat="1">
      <c r="E36809" s="120"/>
      <c r="M36809" s="120"/>
      <c r="N36809" s="120"/>
      <c r="U36809" s="121"/>
      <c r="V36809" s="122"/>
      <c r="W36809" s="123"/>
      <c r="AC36809" s="123"/>
    </row>
    <row r="36810" spans="5:29" s="2" customFormat="1">
      <c r="E36810" s="120"/>
      <c r="M36810" s="120"/>
      <c r="N36810" s="120"/>
      <c r="U36810" s="121"/>
      <c r="V36810" s="122"/>
      <c r="W36810" s="123"/>
      <c r="AC36810" s="123"/>
    </row>
    <row r="36811" spans="5:29" s="2" customFormat="1">
      <c r="E36811" s="120"/>
      <c r="M36811" s="120"/>
      <c r="N36811" s="120"/>
      <c r="U36811" s="121"/>
      <c r="V36811" s="122"/>
      <c r="W36811" s="123"/>
      <c r="AC36811" s="123"/>
    </row>
    <row r="36812" spans="5:29" s="2" customFormat="1">
      <c r="E36812" s="120"/>
      <c r="M36812" s="120"/>
      <c r="N36812" s="120"/>
      <c r="U36812" s="121"/>
      <c r="V36812" s="122"/>
      <c r="W36812" s="123"/>
      <c r="AC36812" s="123"/>
    </row>
    <row r="36813" spans="5:29" s="2" customFormat="1">
      <c r="E36813" s="120"/>
      <c r="M36813" s="120"/>
      <c r="N36813" s="120"/>
      <c r="U36813" s="121"/>
      <c r="V36813" s="122"/>
      <c r="W36813" s="123"/>
      <c r="AC36813" s="123"/>
    </row>
    <row r="36814" spans="5:29" s="2" customFormat="1">
      <c r="E36814" s="120"/>
      <c r="M36814" s="120"/>
      <c r="N36814" s="120"/>
      <c r="U36814" s="121"/>
      <c r="V36814" s="122"/>
      <c r="W36814" s="123"/>
      <c r="AC36814" s="123"/>
    </row>
    <row r="36815" spans="5:29" s="2" customFormat="1">
      <c r="E36815" s="120"/>
      <c r="M36815" s="120"/>
      <c r="N36815" s="120"/>
      <c r="U36815" s="121"/>
      <c r="V36815" s="122"/>
      <c r="W36815" s="123"/>
      <c r="AC36815" s="123"/>
    </row>
    <row r="36816" spans="5:29" s="2" customFormat="1">
      <c r="E36816" s="120"/>
      <c r="M36816" s="120"/>
      <c r="N36816" s="120"/>
      <c r="U36816" s="121"/>
      <c r="V36816" s="122"/>
      <c r="W36816" s="123"/>
      <c r="AC36816" s="123"/>
    </row>
    <row r="36817" spans="5:29" s="2" customFormat="1">
      <c r="E36817" s="120"/>
      <c r="M36817" s="120"/>
      <c r="N36817" s="120"/>
      <c r="U36817" s="121"/>
      <c r="V36817" s="122"/>
      <c r="W36817" s="123"/>
      <c r="AC36817" s="123"/>
    </row>
    <row r="36818" spans="5:29" s="2" customFormat="1">
      <c r="E36818" s="120"/>
      <c r="M36818" s="120"/>
      <c r="N36818" s="120"/>
      <c r="U36818" s="121"/>
      <c r="V36818" s="122"/>
      <c r="W36818" s="123"/>
      <c r="AC36818" s="123"/>
    </row>
    <row r="36819" spans="5:29" s="2" customFormat="1">
      <c r="E36819" s="120"/>
      <c r="M36819" s="120"/>
      <c r="N36819" s="120"/>
      <c r="U36819" s="121"/>
      <c r="V36819" s="122"/>
      <c r="W36819" s="123"/>
      <c r="AC36819" s="123"/>
    </row>
    <row r="36820" spans="5:29" s="2" customFormat="1">
      <c r="E36820" s="120"/>
      <c r="M36820" s="120"/>
      <c r="N36820" s="120"/>
      <c r="U36820" s="121"/>
      <c r="V36820" s="122"/>
      <c r="W36820" s="123"/>
      <c r="AC36820" s="123"/>
    </row>
    <row r="36821" spans="5:29" s="2" customFormat="1">
      <c r="E36821" s="120"/>
      <c r="M36821" s="120"/>
      <c r="N36821" s="120"/>
      <c r="U36821" s="121"/>
      <c r="V36821" s="122"/>
      <c r="W36821" s="123"/>
      <c r="AC36821" s="123"/>
    </row>
    <row r="36822" spans="5:29" s="2" customFormat="1">
      <c r="E36822" s="120"/>
      <c r="M36822" s="120"/>
      <c r="N36822" s="120"/>
      <c r="U36822" s="121"/>
      <c r="V36822" s="122"/>
      <c r="W36822" s="123"/>
      <c r="AC36822" s="123"/>
    </row>
    <row r="36823" spans="5:29" s="2" customFormat="1">
      <c r="E36823" s="120"/>
      <c r="M36823" s="120"/>
      <c r="N36823" s="120"/>
      <c r="U36823" s="121"/>
      <c r="V36823" s="122"/>
      <c r="W36823" s="123"/>
      <c r="AC36823" s="123"/>
    </row>
    <row r="36824" spans="5:29" s="2" customFormat="1">
      <c r="E36824" s="120"/>
      <c r="M36824" s="120"/>
      <c r="N36824" s="120"/>
      <c r="U36824" s="121"/>
      <c r="V36824" s="122"/>
      <c r="W36824" s="123"/>
      <c r="AC36824" s="123"/>
    </row>
    <row r="36825" spans="5:29" s="2" customFormat="1">
      <c r="E36825" s="120"/>
      <c r="M36825" s="120"/>
      <c r="N36825" s="120"/>
      <c r="U36825" s="121"/>
      <c r="V36825" s="122"/>
      <c r="W36825" s="123"/>
      <c r="AC36825" s="123"/>
    </row>
    <row r="36826" spans="5:29" s="2" customFormat="1">
      <c r="E36826" s="120"/>
      <c r="M36826" s="120"/>
      <c r="N36826" s="120"/>
      <c r="U36826" s="121"/>
      <c r="V36826" s="122"/>
      <c r="W36826" s="123"/>
      <c r="AC36826" s="123"/>
    </row>
    <row r="36827" spans="5:29" s="2" customFormat="1">
      <c r="E36827" s="120"/>
      <c r="M36827" s="120"/>
      <c r="N36827" s="120"/>
      <c r="U36827" s="121"/>
      <c r="V36827" s="122"/>
      <c r="W36827" s="123"/>
      <c r="AC36827" s="123"/>
    </row>
    <row r="36828" spans="5:29" s="2" customFormat="1">
      <c r="E36828" s="120"/>
      <c r="M36828" s="120"/>
      <c r="N36828" s="120"/>
      <c r="U36828" s="121"/>
      <c r="V36828" s="122"/>
      <c r="W36828" s="123"/>
      <c r="AC36828" s="123"/>
    </row>
    <row r="36829" spans="5:29" s="2" customFormat="1">
      <c r="E36829" s="120"/>
      <c r="M36829" s="120"/>
      <c r="N36829" s="120"/>
      <c r="U36829" s="121"/>
      <c r="V36829" s="122"/>
      <c r="W36829" s="123"/>
      <c r="AC36829" s="123"/>
    </row>
    <row r="36830" spans="5:29" s="2" customFormat="1">
      <c r="E36830" s="120"/>
      <c r="M36830" s="120"/>
      <c r="N36830" s="120"/>
      <c r="U36830" s="121"/>
      <c r="V36830" s="122"/>
      <c r="W36830" s="123"/>
      <c r="AC36830" s="123"/>
    </row>
    <row r="36831" spans="5:29" s="2" customFormat="1">
      <c r="E36831" s="120"/>
      <c r="M36831" s="120"/>
      <c r="N36831" s="120"/>
      <c r="U36831" s="121"/>
      <c r="V36831" s="122"/>
      <c r="W36831" s="123"/>
      <c r="AC36831" s="123"/>
    </row>
    <row r="36832" spans="5:29" s="2" customFormat="1">
      <c r="E36832" s="120"/>
      <c r="M36832" s="120"/>
      <c r="N36832" s="120"/>
      <c r="U36832" s="121"/>
      <c r="V36832" s="122"/>
      <c r="W36832" s="123"/>
      <c r="AC36832" s="123"/>
    </row>
    <row r="36833" spans="5:29" s="2" customFormat="1">
      <c r="E36833" s="120"/>
      <c r="M36833" s="120"/>
      <c r="N36833" s="120"/>
      <c r="U36833" s="121"/>
      <c r="V36833" s="122"/>
      <c r="W36833" s="123"/>
      <c r="AC36833" s="123"/>
    </row>
    <row r="36834" spans="5:29" s="2" customFormat="1">
      <c r="E36834" s="120"/>
      <c r="M36834" s="120"/>
      <c r="N36834" s="120"/>
      <c r="U36834" s="121"/>
      <c r="V36834" s="122"/>
      <c r="W36834" s="123"/>
      <c r="AC36834" s="123"/>
    </row>
    <row r="36835" spans="5:29" s="2" customFormat="1">
      <c r="E36835" s="120"/>
      <c r="M36835" s="120"/>
      <c r="N36835" s="120"/>
      <c r="U36835" s="121"/>
      <c r="V36835" s="122"/>
      <c r="W36835" s="123"/>
      <c r="AC36835" s="123"/>
    </row>
    <row r="36836" spans="5:29" s="2" customFormat="1">
      <c r="E36836" s="120"/>
      <c r="M36836" s="120"/>
      <c r="N36836" s="120"/>
      <c r="U36836" s="121"/>
      <c r="V36836" s="122"/>
      <c r="W36836" s="123"/>
      <c r="AC36836" s="123"/>
    </row>
    <row r="36837" spans="5:29" s="2" customFormat="1">
      <c r="E36837" s="120"/>
      <c r="M36837" s="120"/>
      <c r="N36837" s="120"/>
      <c r="U36837" s="121"/>
      <c r="V36837" s="122"/>
      <c r="W36837" s="123"/>
      <c r="AC36837" s="123"/>
    </row>
    <row r="36838" spans="5:29" s="2" customFormat="1">
      <c r="E36838" s="120"/>
      <c r="M36838" s="120"/>
      <c r="N36838" s="120"/>
      <c r="U36838" s="121"/>
      <c r="V36838" s="122"/>
      <c r="W36838" s="123"/>
      <c r="AC36838" s="123"/>
    </row>
    <row r="36839" spans="5:29" s="2" customFormat="1">
      <c r="E36839" s="120"/>
      <c r="M36839" s="120"/>
      <c r="N36839" s="120"/>
      <c r="U36839" s="121"/>
      <c r="V36839" s="122"/>
      <c r="W36839" s="123"/>
      <c r="AC36839" s="123"/>
    </row>
    <row r="36840" spans="5:29" s="2" customFormat="1">
      <c r="E36840" s="120"/>
      <c r="M36840" s="120"/>
      <c r="N36840" s="120"/>
      <c r="U36840" s="121"/>
      <c r="V36840" s="122"/>
      <c r="W36840" s="123"/>
      <c r="AC36840" s="123"/>
    </row>
    <row r="36841" spans="5:29" s="2" customFormat="1">
      <c r="E36841" s="120"/>
      <c r="M36841" s="120"/>
      <c r="N36841" s="120"/>
      <c r="U36841" s="121"/>
      <c r="V36841" s="122"/>
      <c r="W36841" s="123"/>
      <c r="AC36841" s="123"/>
    </row>
    <row r="36842" spans="5:29" s="2" customFormat="1">
      <c r="E36842" s="120"/>
      <c r="M36842" s="120"/>
      <c r="N36842" s="120"/>
      <c r="U36842" s="121"/>
      <c r="V36842" s="122"/>
      <c r="W36842" s="123"/>
      <c r="AC36842" s="123"/>
    </row>
    <row r="36843" spans="5:29" s="2" customFormat="1">
      <c r="E36843" s="120"/>
      <c r="M36843" s="120"/>
      <c r="N36843" s="120"/>
      <c r="U36843" s="121"/>
      <c r="V36843" s="122"/>
      <c r="W36843" s="123"/>
      <c r="AC36843" s="123"/>
    </row>
    <row r="36844" spans="5:29" s="2" customFormat="1">
      <c r="E36844" s="120"/>
      <c r="M36844" s="120"/>
      <c r="N36844" s="120"/>
      <c r="U36844" s="121"/>
      <c r="V36844" s="122"/>
      <c r="W36844" s="123"/>
      <c r="AC36844" s="123"/>
    </row>
    <row r="36845" spans="5:29" s="2" customFormat="1">
      <c r="E36845" s="120"/>
      <c r="M36845" s="120"/>
      <c r="N36845" s="120"/>
      <c r="U36845" s="121"/>
      <c r="V36845" s="122"/>
      <c r="W36845" s="123"/>
      <c r="AC36845" s="123"/>
    </row>
    <row r="36846" spans="5:29" s="2" customFormat="1">
      <c r="E36846" s="120"/>
      <c r="M36846" s="120"/>
      <c r="N36846" s="120"/>
      <c r="U36846" s="121"/>
      <c r="V36846" s="122"/>
      <c r="W36846" s="123"/>
      <c r="AC36846" s="123"/>
    </row>
    <row r="36847" spans="5:29" s="2" customFormat="1">
      <c r="E36847" s="120"/>
      <c r="M36847" s="120"/>
      <c r="N36847" s="120"/>
      <c r="U36847" s="121"/>
      <c r="V36847" s="122"/>
      <c r="W36847" s="123"/>
      <c r="AC36847" s="123"/>
    </row>
    <row r="36848" spans="5:29" s="2" customFormat="1">
      <c r="E36848" s="120"/>
      <c r="M36848" s="120"/>
      <c r="N36848" s="120"/>
      <c r="U36848" s="121"/>
      <c r="V36848" s="122"/>
      <c r="W36848" s="123"/>
      <c r="AC36848" s="123"/>
    </row>
    <row r="36849" spans="5:29" s="2" customFormat="1">
      <c r="E36849" s="120"/>
      <c r="M36849" s="120"/>
      <c r="N36849" s="120"/>
      <c r="U36849" s="121"/>
      <c r="V36849" s="122"/>
      <c r="W36849" s="123"/>
      <c r="AC36849" s="123"/>
    </row>
    <row r="36850" spans="5:29" s="2" customFormat="1">
      <c r="E36850" s="120"/>
      <c r="M36850" s="120"/>
      <c r="N36850" s="120"/>
      <c r="U36850" s="121"/>
      <c r="V36850" s="122"/>
      <c r="W36850" s="123"/>
      <c r="AC36850" s="123"/>
    </row>
    <row r="36851" spans="5:29" s="2" customFormat="1">
      <c r="E36851" s="120"/>
      <c r="M36851" s="120"/>
      <c r="N36851" s="120"/>
      <c r="U36851" s="121"/>
      <c r="V36851" s="122"/>
      <c r="W36851" s="123"/>
      <c r="AC36851" s="123"/>
    </row>
    <row r="36852" spans="5:29" s="2" customFormat="1">
      <c r="E36852" s="120"/>
      <c r="M36852" s="120"/>
      <c r="N36852" s="120"/>
      <c r="U36852" s="121"/>
      <c r="V36852" s="122"/>
      <c r="W36852" s="123"/>
      <c r="AC36852" s="123"/>
    </row>
    <row r="36853" spans="5:29" s="2" customFormat="1">
      <c r="E36853" s="120"/>
      <c r="M36853" s="120"/>
      <c r="N36853" s="120"/>
      <c r="U36853" s="121"/>
      <c r="V36853" s="122"/>
      <c r="W36853" s="123"/>
      <c r="AC36853" s="123"/>
    </row>
    <row r="36854" spans="5:29" s="2" customFormat="1">
      <c r="E36854" s="120"/>
      <c r="M36854" s="120"/>
      <c r="N36854" s="120"/>
      <c r="U36854" s="121"/>
      <c r="V36854" s="122"/>
      <c r="W36854" s="123"/>
      <c r="AC36854" s="123"/>
    </row>
    <row r="36855" spans="5:29" s="2" customFormat="1">
      <c r="E36855" s="120"/>
      <c r="M36855" s="120"/>
      <c r="N36855" s="120"/>
      <c r="U36855" s="121"/>
      <c r="V36855" s="122"/>
      <c r="W36855" s="123"/>
      <c r="AC36855" s="123"/>
    </row>
    <row r="36856" spans="5:29" s="2" customFormat="1">
      <c r="E36856" s="120"/>
      <c r="M36856" s="120"/>
      <c r="N36856" s="120"/>
      <c r="U36856" s="121"/>
      <c r="V36856" s="122"/>
      <c r="W36856" s="123"/>
      <c r="AC36856" s="123"/>
    </row>
    <row r="36857" spans="5:29" s="2" customFormat="1">
      <c r="E36857" s="120"/>
      <c r="M36857" s="120"/>
      <c r="N36857" s="120"/>
      <c r="U36857" s="121"/>
      <c r="V36857" s="122"/>
      <c r="W36857" s="123"/>
      <c r="AC36857" s="123"/>
    </row>
    <row r="36858" spans="5:29" s="2" customFormat="1">
      <c r="E36858" s="120"/>
      <c r="M36858" s="120"/>
      <c r="N36858" s="120"/>
      <c r="U36858" s="121"/>
      <c r="V36858" s="122"/>
      <c r="W36858" s="123"/>
      <c r="AC36858" s="123"/>
    </row>
    <row r="36859" spans="5:29" s="2" customFormat="1">
      <c r="E36859" s="120"/>
      <c r="M36859" s="120"/>
      <c r="N36859" s="120"/>
      <c r="U36859" s="121"/>
      <c r="V36859" s="122"/>
      <c r="W36859" s="123"/>
      <c r="AC36859" s="123"/>
    </row>
    <row r="36860" spans="5:29" s="2" customFormat="1">
      <c r="E36860" s="120"/>
      <c r="M36860" s="120"/>
      <c r="N36860" s="120"/>
      <c r="U36860" s="121"/>
      <c r="V36860" s="122"/>
      <c r="W36860" s="123"/>
      <c r="AC36860" s="123"/>
    </row>
    <row r="36861" spans="5:29" s="2" customFormat="1">
      <c r="E36861" s="120"/>
      <c r="M36861" s="120"/>
      <c r="N36861" s="120"/>
      <c r="U36861" s="121"/>
      <c r="V36861" s="122"/>
      <c r="W36861" s="123"/>
      <c r="AC36861" s="123"/>
    </row>
    <row r="36862" spans="5:29" s="2" customFormat="1">
      <c r="E36862" s="120"/>
      <c r="M36862" s="120"/>
      <c r="N36862" s="120"/>
      <c r="U36862" s="121"/>
      <c r="V36862" s="122"/>
      <c r="W36862" s="123"/>
      <c r="AC36862" s="123"/>
    </row>
    <row r="36863" spans="5:29" s="2" customFormat="1">
      <c r="E36863" s="120"/>
      <c r="M36863" s="120"/>
      <c r="N36863" s="120"/>
      <c r="U36863" s="121"/>
      <c r="V36863" s="122"/>
      <c r="W36863" s="123"/>
      <c r="AC36863" s="123"/>
    </row>
    <row r="36864" spans="5:29" s="2" customFormat="1">
      <c r="E36864" s="120"/>
      <c r="M36864" s="120"/>
      <c r="N36864" s="120"/>
      <c r="U36864" s="121"/>
      <c r="V36864" s="122"/>
      <c r="W36864" s="123"/>
      <c r="AC36864" s="123"/>
    </row>
    <row r="36865" spans="5:29" s="2" customFormat="1">
      <c r="E36865" s="120"/>
      <c r="M36865" s="120"/>
      <c r="N36865" s="120"/>
      <c r="U36865" s="121"/>
      <c r="V36865" s="122"/>
      <c r="W36865" s="123"/>
      <c r="AC36865" s="123"/>
    </row>
    <row r="36866" spans="5:29" s="2" customFormat="1">
      <c r="E36866" s="120"/>
      <c r="M36866" s="120"/>
      <c r="N36866" s="120"/>
      <c r="U36866" s="121"/>
      <c r="V36866" s="122"/>
      <c r="W36866" s="123"/>
      <c r="AC36866" s="123"/>
    </row>
    <row r="36867" spans="5:29" s="2" customFormat="1">
      <c r="E36867" s="120"/>
      <c r="M36867" s="120"/>
      <c r="N36867" s="120"/>
      <c r="U36867" s="121"/>
      <c r="V36867" s="122"/>
      <c r="W36867" s="123"/>
      <c r="AC36867" s="123"/>
    </row>
    <row r="36868" spans="5:29" s="2" customFormat="1">
      <c r="E36868" s="120"/>
      <c r="M36868" s="120"/>
      <c r="N36868" s="120"/>
      <c r="U36868" s="121"/>
      <c r="V36868" s="122"/>
      <c r="W36868" s="123"/>
      <c r="AC36868" s="123"/>
    </row>
    <row r="36869" spans="5:29" s="2" customFormat="1">
      <c r="E36869" s="120"/>
      <c r="M36869" s="120"/>
      <c r="N36869" s="120"/>
      <c r="U36869" s="121"/>
      <c r="V36869" s="122"/>
      <c r="W36869" s="123"/>
      <c r="AC36869" s="123"/>
    </row>
    <row r="36870" spans="5:29" s="2" customFormat="1">
      <c r="E36870" s="120"/>
      <c r="M36870" s="120"/>
      <c r="N36870" s="120"/>
      <c r="U36870" s="121"/>
      <c r="V36870" s="122"/>
      <c r="W36870" s="123"/>
      <c r="AC36870" s="123"/>
    </row>
    <row r="36871" spans="5:29" s="2" customFormat="1">
      <c r="E36871" s="120"/>
      <c r="M36871" s="120"/>
      <c r="N36871" s="120"/>
      <c r="U36871" s="121"/>
      <c r="V36871" s="122"/>
      <c r="W36871" s="123"/>
      <c r="AC36871" s="123"/>
    </row>
    <row r="36872" spans="5:29" s="2" customFormat="1">
      <c r="E36872" s="120"/>
      <c r="M36872" s="120"/>
      <c r="N36872" s="120"/>
      <c r="U36872" s="121"/>
      <c r="V36872" s="122"/>
      <c r="W36872" s="123"/>
      <c r="AC36872" s="123"/>
    </row>
    <row r="36873" spans="5:29" s="2" customFormat="1">
      <c r="E36873" s="120"/>
      <c r="M36873" s="120"/>
      <c r="N36873" s="120"/>
      <c r="U36873" s="121"/>
      <c r="V36873" s="122"/>
      <c r="W36873" s="123"/>
      <c r="AC36873" s="123"/>
    </row>
    <row r="36874" spans="5:29" s="2" customFormat="1">
      <c r="E36874" s="120"/>
      <c r="M36874" s="120"/>
      <c r="N36874" s="120"/>
      <c r="U36874" s="121"/>
      <c r="V36874" s="122"/>
      <c r="W36874" s="123"/>
      <c r="AC36874" s="123"/>
    </row>
    <row r="36875" spans="5:29" s="2" customFormat="1">
      <c r="E36875" s="120"/>
      <c r="M36875" s="120"/>
      <c r="N36875" s="120"/>
      <c r="U36875" s="121"/>
      <c r="V36875" s="122"/>
      <c r="W36875" s="123"/>
      <c r="AC36875" s="123"/>
    </row>
    <row r="36876" spans="5:29" s="2" customFormat="1">
      <c r="E36876" s="120"/>
      <c r="M36876" s="120"/>
      <c r="N36876" s="120"/>
      <c r="U36876" s="121"/>
      <c r="V36876" s="122"/>
      <c r="W36876" s="123"/>
      <c r="AC36876" s="123"/>
    </row>
    <row r="36877" spans="5:29" s="2" customFormat="1">
      <c r="E36877" s="120"/>
      <c r="M36877" s="120"/>
      <c r="N36877" s="120"/>
      <c r="U36877" s="121"/>
      <c r="V36877" s="122"/>
      <c r="W36877" s="123"/>
      <c r="AC36877" s="123"/>
    </row>
    <row r="36878" spans="5:29" s="2" customFormat="1">
      <c r="E36878" s="120"/>
      <c r="M36878" s="120"/>
      <c r="N36878" s="120"/>
      <c r="U36878" s="121"/>
      <c r="V36878" s="122"/>
      <c r="W36878" s="123"/>
      <c r="AC36878" s="123"/>
    </row>
    <row r="36879" spans="5:29" s="2" customFormat="1">
      <c r="E36879" s="120"/>
      <c r="M36879" s="120"/>
      <c r="N36879" s="120"/>
      <c r="U36879" s="121"/>
      <c r="V36879" s="122"/>
      <c r="W36879" s="123"/>
      <c r="AC36879" s="123"/>
    </row>
    <row r="36880" spans="5:29" s="2" customFormat="1">
      <c r="E36880" s="120"/>
      <c r="M36880" s="120"/>
      <c r="N36880" s="120"/>
      <c r="U36880" s="121"/>
      <c r="V36880" s="122"/>
      <c r="W36880" s="123"/>
      <c r="AC36880" s="123"/>
    </row>
    <row r="36881" spans="5:29" s="2" customFormat="1">
      <c r="E36881" s="120"/>
      <c r="M36881" s="120"/>
      <c r="N36881" s="120"/>
      <c r="U36881" s="121"/>
      <c r="V36881" s="122"/>
      <c r="W36881" s="123"/>
      <c r="AC36881" s="123"/>
    </row>
    <row r="36882" spans="5:29" s="2" customFormat="1">
      <c r="E36882" s="120"/>
      <c r="M36882" s="120"/>
      <c r="N36882" s="120"/>
      <c r="U36882" s="121"/>
      <c r="V36882" s="122"/>
      <c r="W36882" s="123"/>
      <c r="AC36882" s="123"/>
    </row>
    <row r="36883" spans="5:29" s="2" customFormat="1">
      <c r="E36883" s="120"/>
      <c r="M36883" s="120"/>
      <c r="N36883" s="120"/>
      <c r="U36883" s="121"/>
      <c r="V36883" s="122"/>
      <c r="W36883" s="123"/>
      <c r="AC36883" s="123"/>
    </row>
    <row r="36884" spans="5:29" s="2" customFormat="1">
      <c r="E36884" s="120"/>
      <c r="M36884" s="120"/>
      <c r="N36884" s="120"/>
      <c r="U36884" s="121"/>
      <c r="V36884" s="122"/>
      <c r="W36884" s="123"/>
      <c r="AC36884" s="123"/>
    </row>
    <row r="36885" spans="5:29" s="2" customFormat="1">
      <c r="E36885" s="120"/>
      <c r="M36885" s="120"/>
      <c r="N36885" s="120"/>
      <c r="U36885" s="121"/>
      <c r="V36885" s="122"/>
      <c r="W36885" s="123"/>
      <c r="AC36885" s="123"/>
    </row>
    <row r="36886" spans="5:29" s="2" customFormat="1">
      <c r="E36886" s="120"/>
      <c r="M36886" s="120"/>
      <c r="N36886" s="120"/>
      <c r="U36886" s="121"/>
      <c r="V36886" s="122"/>
      <c r="W36886" s="123"/>
      <c r="AC36886" s="123"/>
    </row>
    <row r="36887" spans="5:29" s="2" customFormat="1">
      <c r="E36887" s="120"/>
      <c r="M36887" s="120"/>
      <c r="N36887" s="120"/>
      <c r="U36887" s="121"/>
      <c r="V36887" s="122"/>
      <c r="W36887" s="123"/>
      <c r="AC36887" s="123"/>
    </row>
    <row r="36888" spans="5:29" s="2" customFormat="1">
      <c r="E36888" s="120"/>
      <c r="M36888" s="120"/>
      <c r="N36888" s="120"/>
      <c r="U36888" s="121"/>
      <c r="V36888" s="122"/>
      <c r="W36888" s="123"/>
      <c r="AC36888" s="123"/>
    </row>
    <row r="36889" spans="5:29" s="2" customFormat="1">
      <c r="E36889" s="120"/>
      <c r="M36889" s="120"/>
      <c r="N36889" s="120"/>
      <c r="U36889" s="121"/>
      <c r="V36889" s="122"/>
      <c r="W36889" s="123"/>
      <c r="AC36889" s="123"/>
    </row>
    <row r="36890" spans="5:29" s="2" customFormat="1">
      <c r="E36890" s="120"/>
      <c r="M36890" s="120"/>
      <c r="N36890" s="120"/>
      <c r="U36890" s="121"/>
      <c r="V36890" s="122"/>
      <c r="W36890" s="123"/>
      <c r="AC36890" s="123"/>
    </row>
    <row r="36891" spans="5:29" s="2" customFormat="1">
      <c r="E36891" s="120"/>
      <c r="M36891" s="120"/>
      <c r="N36891" s="120"/>
      <c r="U36891" s="121"/>
      <c r="V36891" s="122"/>
      <c r="W36891" s="123"/>
      <c r="AC36891" s="123"/>
    </row>
    <row r="36892" spans="5:29" s="2" customFormat="1">
      <c r="E36892" s="120"/>
      <c r="M36892" s="120"/>
      <c r="N36892" s="120"/>
      <c r="U36892" s="121"/>
      <c r="V36892" s="122"/>
      <c r="W36892" s="123"/>
      <c r="AC36892" s="123"/>
    </row>
    <row r="36893" spans="5:29" s="2" customFormat="1">
      <c r="E36893" s="120"/>
      <c r="M36893" s="120"/>
      <c r="N36893" s="120"/>
      <c r="U36893" s="121"/>
      <c r="V36893" s="122"/>
      <c r="W36893" s="123"/>
      <c r="AC36893" s="123"/>
    </row>
    <row r="36894" spans="5:29" s="2" customFormat="1">
      <c r="E36894" s="120"/>
      <c r="M36894" s="120"/>
      <c r="N36894" s="120"/>
      <c r="U36894" s="121"/>
      <c r="V36894" s="122"/>
      <c r="W36894" s="123"/>
      <c r="AC36894" s="123"/>
    </row>
    <row r="36895" spans="5:29" s="2" customFormat="1">
      <c r="E36895" s="120"/>
      <c r="M36895" s="120"/>
      <c r="N36895" s="120"/>
      <c r="U36895" s="121"/>
      <c r="V36895" s="122"/>
      <c r="W36895" s="123"/>
      <c r="AC36895" s="123"/>
    </row>
    <row r="36896" spans="5:29" s="2" customFormat="1">
      <c r="E36896" s="120"/>
      <c r="M36896" s="120"/>
      <c r="N36896" s="120"/>
      <c r="U36896" s="121"/>
      <c r="V36896" s="122"/>
      <c r="W36896" s="123"/>
      <c r="AC36896" s="123"/>
    </row>
    <row r="36897" spans="5:29" s="2" customFormat="1">
      <c r="E36897" s="120"/>
      <c r="M36897" s="120"/>
      <c r="N36897" s="120"/>
      <c r="U36897" s="121"/>
      <c r="V36897" s="122"/>
      <c r="W36897" s="123"/>
      <c r="AC36897" s="123"/>
    </row>
    <row r="36898" spans="5:29" s="2" customFormat="1">
      <c r="E36898" s="120"/>
      <c r="M36898" s="120"/>
      <c r="N36898" s="120"/>
      <c r="U36898" s="121"/>
      <c r="V36898" s="122"/>
      <c r="W36898" s="123"/>
      <c r="AC36898" s="123"/>
    </row>
    <row r="36899" spans="5:29" s="2" customFormat="1">
      <c r="E36899" s="120"/>
      <c r="M36899" s="120"/>
      <c r="N36899" s="120"/>
      <c r="U36899" s="121"/>
      <c r="V36899" s="122"/>
      <c r="W36899" s="123"/>
      <c r="AC36899" s="123"/>
    </row>
    <row r="36900" spans="5:29" s="2" customFormat="1">
      <c r="E36900" s="120"/>
      <c r="M36900" s="120"/>
      <c r="N36900" s="120"/>
      <c r="U36900" s="121"/>
      <c r="V36900" s="122"/>
      <c r="W36900" s="123"/>
      <c r="AC36900" s="123"/>
    </row>
    <row r="36901" spans="5:29" s="2" customFormat="1">
      <c r="E36901" s="120"/>
      <c r="M36901" s="120"/>
      <c r="N36901" s="120"/>
      <c r="U36901" s="121"/>
      <c r="V36901" s="122"/>
      <c r="W36901" s="123"/>
      <c r="AC36901" s="123"/>
    </row>
    <row r="36902" spans="5:29" s="2" customFormat="1">
      <c r="E36902" s="120"/>
      <c r="M36902" s="120"/>
      <c r="N36902" s="120"/>
      <c r="U36902" s="121"/>
      <c r="V36902" s="122"/>
      <c r="W36902" s="123"/>
      <c r="AC36902" s="123"/>
    </row>
    <row r="36903" spans="5:29" s="2" customFormat="1">
      <c r="E36903" s="120"/>
      <c r="M36903" s="120"/>
      <c r="N36903" s="120"/>
      <c r="U36903" s="121"/>
      <c r="V36903" s="122"/>
      <c r="W36903" s="123"/>
      <c r="AC36903" s="123"/>
    </row>
    <row r="36904" spans="5:29" s="2" customFormat="1">
      <c r="E36904" s="120"/>
      <c r="M36904" s="120"/>
      <c r="N36904" s="120"/>
      <c r="U36904" s="121"/>
      <c r="V36904" s="122"/>
      <c r="W36904" s="123"/>
      <c r="AC36904" s="123"/>
    </row>
    <row r="36905" spans="5:29" s="2" customFormat="1">
      <c r="E36905" s="120"/>
      <c r="M36905" s="120"/>
      <c r="N36905" s="120"/>
      <c r="U36905" s="121"/>
      <c r="V36905" s="122"/>
      <c r="W36905" s="123"/>
      <c r="AC36905" s="123"/>
    </row>
    <row r="36906" spans="5:29" s="2" customFormat="1">
      <c r="E36906" s="120"/>
      <c r="M36906" s="120"/>
      <c r="N36906" s="120"/>
      <c r="U36906" s="121"/>
      <c r="V36906" s="122"/>
      <c r="W36906" s="123"/>
      <c r="AC36906" s="123"/>
    </row>
    <row r="36907" spans="5:29" s="2" customFormat="1">
      <c r="E36907" s="120"/>
      <c r="M36907" s="120"/>
      <c r="N36907" s="120"/>
      <c r="U36907" s="121"/>
      <c r="V36907" s="122"/>
      <c r="W36907" s="123"/>
      <c r="AC36907" s="123"/>
    </row>
    <row r="36908" spans="5:29" s="2" customFormat="1">
      <c r="E36908" s="120"/>
      <c r="M36908" s="120"/>
      <c r="N36908" s="120"/>
      <c r="U36908" s="121"/>
      <c r="V36908" s="122"/>
      <c r="W36908" s="123"/>
      <c r="AC36908" s="123"/>
    </row>
    <row r="36909" spans="5:29" s="2" customFormat="1">
      <c r="E36909" s="120"/>
      <c r="M36909" s="120"/>
      <c r="N36909" s="120"/>
      <c r="U36909" s="121"/>
      <c r="V36909" s="122"/>
      <c r="W36909" s="123"/>
      <c r="AC36909" s="123"/>
    </row>
    <row r="36910" spans="5:29" s="2" customFormat="1">
      <c r="E36910" s="120"/>
      <c r="M36910" s="120"/>
      <c r="N36910" s="120"/>
      <c r="U36910" s="121"/>
      <c r="V36910" s="122"/>
      <c r="W36910" s="123"/>
      <c r="AC36910" s="123"/>
    </row>
    <row r="36911" spans="5:29" s="2" customFormat="1">
      <c r="E36911" s="120"/>
      <c r="M36911" s="120"/>
      <c r="N36911" s="120"/>
      <c r="U36911" s="121"/>
      <c r="V36911" s="122"/>
      <c r="W36911" s="123"/>
      <c r="AC36911" s="123"/>
    </row>
    <row r="36912" spans="5:29" s="2" customFormat="1">
      <c r="E36912" s="120"/>
      <c r="M36912" s="120"/>
      <c r="N36912" s="120"/>
      <c r="U36912" s="121"/>
      <c r="V36912" s="122"/>
      <c r="W36912" s="123"/>
      <c r="AC36912" s="123"/>
    </row>
    <row r="36913" spans="5:29" s="2" customFormat="1">
      <c r="E36913" s="120"/>
      <c r="M36913" s="120"/>
      <c r="N36913" s="120"/>
      <c r="U36913" s="121"/>
      <c r="V36913" s="122"/>
      <c r="W36913" s="123"/>
      <c r="AC36913" s="123"/>
    </row>
    <row r="36914" spans="5:29" s="2" customFormat="1">
      <c r="E36914" s="120"/>
      <c r="M36914" s="120"/>
      <c r="N36914" s="120"/>
      <c r="U36914" s="121"/>
      <c r="V36914" s="122"/>
      <c r="W36914" s="123"/>
      <c r="AC36914" s="123"/>
    </row>
    <row r="36915" spans="5:29" s="2" customFormat="1">
      <c r="E36915" s="120"/>
      <c r="M36915" s="120"/>
      <c r="N36915" s="120"/>
      <c r="U36915" s="121"/>
      <c r="V36915" s="122"/>
      <c r="W36915" s="123"/>
      <c r="AC36915" s="123"/>
    </row>
    <row r="36916" spans="5:29" s="2" customFormat="1">
      <c r="E36916" s="120"/>
      <c r="M36916" s="120"/>
      <c r="N36916" s="120"/>
      <c r="U36916" s="121"/>
      <c r="V36916" s="122"/>
      <c r="W36916" s="123"/>
      <c r="AC36916" s="123"/>
    </row>
    <row r="36917" spans="5:29" s="2" customFormat="1">
      <c r="E36917" s="120"/>
      <c r="M36917" s="120"/>
      <c r="N36917" s="120"/>
      <c r="U36917" s="121"/>
      <c r="V36917" s="122"/>
      <c r="W36917" s="123"/>
      <c r="AC36917" s="123"/>
    </row>
    <row r="36918" spans="5:29" s="2" customFormat="1">
      <c r="E36918" s="120"/>
      <c r="M36918" s="120"/>
      <c r="N36918" s="120"/>
      <c r="U36918" s="121"/>
      <c r="V36918" s="122"/>
      <c r="W36918" s="123"/>
      <c r="AC36918" s="123"/>
    </row>
    <row r="36919" spans="5:29" s="2" customFormat="1">
      <c r="E36919" s="120"/>
      <c r="M36919" s="120"/>
      <c r="N36919" s="120"/>
      <c r="U36919" s="121"/>
      <c r="V36919" s="122"/>
      <c r="W36919" s="123"/>
      <c r="AC36919" s="123"/>
    </row>
    <row r="36920" spans="5:29" s="2" customFormat="1">
      <c r="E36920" s="120"/>
      <c r="M36920" s="120"/>
      <c r="N36920" s="120"/>
      <c r="U36920" s="121"/>
      <c r="V36920" s="122"/>
      <c r="W36920" s="123"/>
      <c r="AC36920" s="123"/>
    </row>
    <row r="36921" spans="5:29" s="2" customFormat="1">
      <c r="E36921" s="120"/>
      <c r="M36921" s="120"/>
      <c r="N36921" s="120"/>
      <c r="U36921" s="121"/>
      <c r="V36921" s="122"/>
      <c r="W36921" s="123"/>
      <c r="AC36921" s="123"/>
    </row>
    <row r="36922" spans="5:29" s="2" customFormat="1">
      <c r="E36922" s="120"/>
      <c r="M36922" s="120"/>
      <c r="N36922" s="120"/>
      <c r="U36922" s="121"/>
      <c r="V36922" s="122"/>
      <c r="W36922" s="123"/>
      <c r="AC36922" s="123"/>
    </row>
    <row r="36923" spans="5:29" s="2" customFormat="1">
      <c r="E36923" s="120"/>
      <c r="M36923" s="120"/>
      <c r="N36923" s="120"/>
      <c r="U36923" s="121"/>
      <c r="V36923" s="122"/>
      <c r="W36923" s="123"/>
      <c r="AC36923" s="123"/>
    </row>
    <row r="36924" spans="5:29" s="2" customFormat="1">
      <c r="E36924" s="120"/>
      <c r="M36924" s="120"/>
      <c r="N36924" s="120"/>
      <c r="U36924" s="121"/>
      <c r="V36924" s="122"/>
      <c r="W36924" s="123"/>
      <c r="AC36924" s="123"/>
    </row>
    <row r="36925" spans="5:29" s="2" customFormat="1">
      <c r="E36925" s="120"/>
      <c r="M36925" s="120"/>
      <c r="N36925" s="120"/>
      <c r="U36925" s="121"/>
      <c r="V36925" s="122"/>
      <c r="W36925" s="123"/>
      <c r="AC36925" s="123"/>
    </row>
    <row r="36926" spans="5:29" s="2" customFormat="1">
      <c r="E36926" s="120"/>
      <c r="M36926" s="120"/>
      <c r="N36926" s="120"/>
      <c r="U36926" s="121"/>
      <c r="V36926" s="122"/>
      <c r="W36926" s="123"/>
      <c r="AC36926" s="123"/>
    </row>
    <row r="36927" spans="5:29" s="2" customFormat="1">
      <c r="E36927" s="120"/>
      <c r="M36927" s="120"/>
      <c r="N36927" s="120"/>
      <c r="U36927" s="121"/>
      <c r="V36927" s="122"/>
      <c r="W36927" s="123"/>
      <c r="AC36927" s="123"/>
    </row>
    <row r="36928" spans="5:29" s="2" customFormat="1">
      <c r="E36928" s="120"/>
      <c r="M36928" s="120"/>
      <c r="N36928" s="120"/>
      <c r="U36928" s="121"/>
      <c r="V36928" s="122"/>
      <c r="W36928" s="123"/>
      <c r="AC36928" s="123"/>
    </row>
    <row r="36929" spans="5:29" s="2" customFormat="1">
      <c r="E36929" s="120"/>
      <c r="M36929" s="120"/>
      <c r="N36929" s="120"/>
      <c r="U36929" s="121"/>
      <c r="V36929" s="122"/>
      <c r="W36929" s="123"/>
      <c r="AC36929" s="123"/>
    </row>
    <row r="36930" spans="5:29" s="2" customFormat="1">
      <c r="E36930" s="120"/>
      <c r="M36930" s="120"/>
      <c r="N36930" s="120"/>
      <c r="U36930" s="121"/>
      <c r="V36930" s="122"/>
      <c r="W36930" s="123"/>
      <c r="AC36930" s="123"/>
    </row>
    <row r="36931" spans="5:29" s="2" customFormat="1">
      <c r="E36931" s="120"/>
      <c r="M36931" s="120"/>
      <c r="N36931" s="120"/>
      <c r="U36931" s="121"/>
      <c r="V36931" s="122"/>
      <c r="W36931" s="123"/>
      <c r="AC36931" s="123"/>
    </row>
    <row r="36932" spans="5:29" s="2" customFormat="1">
      <c r="E36932" s="120"/>
      <c r="M36932" s="120"/>
      <c r="N36932" s="120"/>
      <c r="U36932" s="121"/>
      <c r="V36932" s="122"/>
      <c r="W36932" s="123"/>
      <c r="AC36932" s="123"/>
    </row>
    <row r="36933" spans="5:29" s="2" customFormat="1">
      <c r="E36933" s="120"/>
      <c r="M36933" s="120"/>
      <c r="N36933" s="120"/>
      <c r="U36933" s="121"/>
      <c r="V36933" s="122"/>
      <c r="W36933" s="123"/>
      <c r="AC36933" s="123"/>
    </row>
    <row r="36934" spans="5:29" s="2" customFormat="1">
      <c r="E36934" s="120"/>
      <c r="M36934" s="120"/>
      <c r="N36934" s="120"/>
      <c r="U36934" s="121"/>
      <c r="V36934" s="122"/>
      <c r="W36934" s="123"/>
      <c r="AC36934" s="123"/>
    </row>
    <row r="36935" spans="5:29" s="2" customFormat="1">
      <c r="E36935" s="120"/>
      <c r="M36935" s="120"/>
      <c r="N36935" s="120"/>
      <c r="U36935" s="121"/>
      <c r="V36935" s="122"/>
      <c r="W36935" s="123"/>
      <c r="AC36935" s="123"/>
    </row>
    <row r="36936" spans="5:29" s="2" customFormat="1">
      <c r="E36936" s="120"/>
      <c r="M36936" s="120"/>
      <c r="N36936" s="120"/>
      <c r="U36936" s="121"/>
      <c r="V36936" s="122"/>
      <c r="W36936" s="123"/>
      <c r="AC36936" s="123"/>
    </row>
    <row r="36937" spans="5:29" s="2" customFormat="1">
      <c r="E36937" s="120"/>
      <c r="M36937" s="120"/>
      <c r="N36937" s="120"/>
      <c r="U36937" s="121"/>
      <c r="V36937" s="122"/>
      <c r="W36937" s="123"/>
      <c r="AC36937" s="123"/>
    </row>
    <row r="36938" spans="5:29" s="2" customFormat="1">
      <c r="E36938" s="120"/>
      <c r="M36938" s="120"/>
      <c r="N36938" s="120"/>
      <c r="U36938" s="121"/>
      <c r="V36938" s="122"/>
      <c r="W36938" s="123"/>
      <c r="AC36938" s="123"/>
    </row>
    <row r="36939" spans="5:29" s="2" customFormat="1">
      <c r="E36939" s="120"/>
      <c r="M36939" s="120"/>
      <c r="N36939" s="120"/>
      <c r="U36939" s="121"/>
      <c r="V36939" s="122"/>
      <c r="W36939" s="123"/>
      <c r="AC36939" s="123"/>
    </row>
    <row r="36940" spans="5:29" s="2" customFormat="1">
      <c r="E36940" s="120"/>
      <c r="M36940" s="120"/>
      <c r="N36940" s="120"/>
      <c r="U36940" s="121"/>
      <c r="V36940" s="122"/>
      <c r="W36940" s="123"/>
      <c r="AC36940" s="123"/>
    </row>
    <row r="36941" spans="5:29" s="2" customFormat="1">
      <c r="E36941" s="120"/>
      <c r="M36941" s="120"/>
      <c r="N36941" s="120"/>
      <c r="U36941" s="121"/>
      <c r="V36941" s="122"/>
      <c r="W36941" s="123"/>
      <c r="AC36941" s="123"/>
    </row>
    <row r="36942" spans="5:29" s="2" customFormat="1">
      <c r="E36942" s="120"/>
      <c r="M36942" s="120"/>
      <c r="N36942" s="120"/>
      <c r="U36942" s="121"/>
      <c r="V36942" s="122"/>
      <c r="W36942" s="123"/>
      <c r="AC36942" s="123"/>
    </row>
    <row r="36943" spans="5:29" s="2" customFormat="1">
      <c r="E36943" s="120"/>
      <c r="M36943" s="120"/>
      <c r="N36943" s="120"/>
      <c r="U36943" s="121"/>
      <c r="V36943" s="122"/>
      <c r="W36943" s="123"/>
      <c r="AC36943" s="123"/>
    </row>
    <row r="36944" spans="5:29" s="2" customFormat="1">
      <c r="E36944" s="120"/>
      <c r="M36944" s="120"/>
      <c r="N36944" s="120"/>
      <c r="U36944" s="121"/>
      <c r="V36944" s="122"/>
      <c r="W36944" s="123"/>
      <c r="AC36944" s="123"/>
    </row>
    <row r="36945" spans="5:29" s="2" customFormat="1">
      <c r="E36945" s="120"/>
      <c r="M36945" s="120"/>
      <c r="N36945" s="120"/>
      <c r="U36945" s="121"/>
      <c r="V36945" s="122"/>
      <c r="W36945" s="123"/>
      <c r="AC36945" s="123"/>
    </row>
    <row r="36946" spans="5:29" s="2" customFormat="1">
      <c r="E36946" s="120"/>
      <c r="M36946" s="120"/>
      <c r="N36946" s="120"/>
      <c r="U36946" s="121"/>
      <c r="V36946" s="122"/>
      <c r="W36946" s="123"/>
      <c r="AC36946" s="123"/>
    </row>
    <row r="36947" spans="5:29" s="2" customFormat="1">
      <c r="E36947" s="120"/>
      <c r="M36947" s="120"/>
      <c r="N36947" s="120"/>
      <c r="U36947" s="121"/>
      <c r="V36947" s="122"/>
      <c r="W36947" s="123"/>
      <c r="AC36947" s="123"/>
    </row>
    <row r="36948" spans="5:29" s="2" customFormat="1">
      <c r="E36948" s="120"/>
      <c r="M36948" s="120"/>
      <c r="N36948" s="120"/>
      <c r="U36948" s="121"/>
      <c r="V36948" s="122"/>
      <c r="W36948" s="123"/>
      <c r="AC36948" s="123"/>
    </row>
    <row r="36949" spans="5:29" s="2" customFormat="1">
      <c r="E36949" s="120"/>
      <c r="M36949" s="120"/>
      <c r="N36949" s="120"/>
      <c r="U36949" s="121"/>
      <c r="V36949" s="122"/>
      <c r="W36949" s="123"/>
      <c r="AC36949" s="123"/>
    </row>
    <row r="36950" spans="5:29" s="2" customFormat="1">
      <c r="E36950" s="120"/>
      <c r="M36950" s="120"/>
      <c r="N36950" s="120"/>
      <c r="U36950" s="121"/>
      <c r="V36950" s="122"/>
      <c r="W36950" s="123"/>
      <c r="AC36950" s="123"/>
    </row>
    <row r="36951" spans="5:29" s="2" customFormat="1">
      <c r="E36951" s="120"/>
      <c r="M36951" s="120"/>
      <c r="N36951" s="120"/>
      <c r="U36951" s="121"/>
      <c r="V36951" s="122"/>
      <c r="W36951" s="123"/>
      <c r="AC36951" s="123"/>
    </row>
    <row r="36952" spans="5:29" s="2" customFormat="1">
      <c r="E36952" s="120"/>
      <c r="M36952" s="120"/>
      <c r="N36952" s="120"/>
      <c r="U36952" s="121"/>
      <c r="V36952" s="122"/>
      <c r="W36952" s="123"/>
      <c r="AC36952" s="123"/>
    </row>
    <row r="36953" spans="5:29" s="2" customFormat="1">
      <c r="E36953" s="120"/>
      <c r="M36953" s="120"/>
      <c r="N36953" s="120"/>
      <c r="U36953" s="121"/>
      <c r="V36953" s="122"/>
      <c r="W36953" s="123"/>
      <c r="AC36953" s="123"/>
    </row>
    <row r="36954" spans="5:29" s="2" customFormat="1">
      <c r="E36954" s="120"/>
      <c r="M36954" s="120"/>
      <c r="N36954" s="120"/>
      <c r="U36954" s="121"/>
      <c r="V36954" s="122"/>
      <c r="W36954" s="123"/>
      <c r="AC36954" s="123"/>
    </row>
    <row r="36955" spans="5:29" s="2" customFormat="1">
      <c r="E36955" s="120"/>
      <c r="M36955" s="120"/>
      <c r="N36955" s="120"/>
      <c r="U36955" s="121"/>
      <c r="V36955" s="122"/>
      <c r="W36955" s="123"/>
      <c r="AC36955" s="123"/>
    </row>
    <row r="36956" spans="5:29" s="2" customFormat="1">
      <c r="E36956" s="120"/>
      <c r="M36956" s="120"/>
      <c r="N36956" s="120"/>
      <c r="U36956" s="121"/>
      <c r="V36956" s="122"/>
      <c r="W36956" s="123"/>
      <c r="AC36956" s="123"/>
    </row>
    <row r="36957" spans="5:29" s="2" customFormat="1">
      <c r="E36957" s="120"/>
      <c r="M36957" s="120"/>
      <c r="N36957" s="120"/>
      <c r="U36957" s="121"/>
      <c r="V36957" s="122"/>
      <c r="W36957" s="123"/>
      <c r="AC36957" s="123"/>
    </row>
    <row r="36958" spans="5:29" s="2" customFormat="1">
      <c r="E36958" s="120"/>
      <c r="M36958" s="120"/>
      <c r="N36958" s="120"/>
      <c r="U36958" s="121"/>
      <c r="V36958" s="122"/>
      <c r="W36958" s="123"/>
      <c r="AC36958" s="123"/>
    </row>
    <row r="36959" spans="5:29" s="2" customFormat="1">
      <c r="E36959" s="120"/>
      <c r="M36959" s="120"/>
      <c r="N36959" s="120"/>
      <c r="U36959" s="121"/>
      <c r="V36959" s="122"/>
      <c r="W36959" s="123"/>
      <c r="AC36959" s="123"/>
    </row>
    <row r="36960" spans="5:29" s="2" customFormat="1">
      <c r="E36960" s="120"/>
      <c r="M36960" s="120"/>
      <c r="N36960" s="120"/>
      <c r="U36960" s="121"/>
      <c r="V36960" s="122"/>
      <c r="W36960" s="123"/>
      <c r="AC36960" s="123"/>
    </row>
    <row r="36961" spans="5:29" s="2" customFormat="1">
      <c r="E36961" s="120"/>
      <c r="M36961" s="120"/>
      <c r="N36961" s="120"/>
      <c r="U36961" s="121"/>
      <c r="V36961" s="122"/>
      <c r="W36961" s="123"/>
      <c r="AC36961" s="123"/>
    </row>
    <row r="36962" spans="5:29" s="2" customFormat="1">
      <c r="E36962" s="120"/>
      <c r="M36962" s="120"/>
      <c r="N36962" s="120"/>
      <c r="U36962" s="121"/>
      <c r="V36962" s="122"/>
      <c r="W36962" s="123"/>
      <c r="AC36962" s="123"/>
    </row>
    <row r="36963" spans="5:29" s="2" customFormat="1">
      <c r="E36963" s="120"/>
      <c r="M36963" s="120"/>
      <c r="N36963" s="120"/>
      <c r="U36963" s="121"/>
      <c r="V36963" s="122"/>
      <c r="W36963" s="123"/>
      <c r="AC36963" s="123"/>
    </row>
    <row r="36964" spans="5:29" s="2" customFormat="1">
      <c r="E36964" s="120"/>
      <c r="M36964" s="120"/>
      <c r="N36964" s="120"/>
      <c r="U36964" s="121"/>
      <c r="V36964" s="122"/>
      <c r="W36964" s="123"/>
      <c r="AC36964" s="123"/>
    </row>
    <row r="36965" spans="5:29" s="2" customFormat="1">
      <c r="E36965" s="120"/>
      <c r="M36965" s="120"/>
      <c r="N36965" s="120"/>
      <c r="U36965" s="121"/>
      <c r="V36965" s="122"/>
      <c r="W36965" s="123"/>
      <c r="AC36965" s="123"/>
    </row>
    <row r="36966" spans="5:29" s="2" customFormat="1">
      <c r="E36966" s="120"/>
      <c r="M36966" s="120"/>
      <c r="N36966" s="120"/>
      <c r="U36966" s="121"/>
      <c r="V36966" s="122"/>
      <c r="W36966" s="123"/>
      <c r="AC36966" s="123"/>
    </row>
    <row r="36967" spans="5:29" s="2" customFormat="1">
      <c r="E36967" s="120"/>
      <c r="M36967" s="120"/>
      <c r="N36967" s="120"/>
      <c r="U36967" s="121"/>
      <c r="V36967" s="122"/>
      <c r="W36967" s="123"/>
      <c r="AC36967" s="123"/>
    </row>
    <row r="36968" spans="5:29" s="2" customFormat="1">
      <c r="E36968" s="120"/>
      <c r="M36968" s="120"/>
      <c r="N36968" s="120"/>
      <c r="U36968" s="121"/>
      <c r="V36968" s="122"/>
      <c r="W36968" s="123"/>
      <c r="AC36968" s="123"/>
    </row>
    <row r="36969" spans="5:29" s="2" customFormat="1">
      <c r="E36969" s="120"/>
      <c r="M36969" s="120"/>
      <c r="N36969" s="120"/>
      <c r="U36969" s="121"/>
      <c r="V36969" s="122"/>
      <c r="W36969" s="123"/>
      <c r="AC36969" s="123"/>
    </row>
    <row r="36970" spans="5:29" s="2" customFormat="1">
      <c r="E36970" s="120"/>
      <c r="M36970" s="120"/>
      <c r="N36970" s="120"/>
      <c r="U36970" s="121"/>
      <c r="V36970" s="122"/>
      <c r="W36970" s="123"/>
      <c r="AC36970" s="123"/>
    </row>
    <row r="36971" spans="5:29" s="2" customFormat="1">
      <c r="E36971" s="120"/>
      <c r="M36971" s="120"/>
      <c r="N36971" s="120"/>
      <c r="U36971" s="121"/>
      <c r="V36971" s="122"/>
      <c r="W36971" s="123"/>
      <c r="AC36971" s="123"/>
    </row>
    <row r="36972" spans="5:29" s="2" customFormat="1">
      <c r="E36972" s="120"/>
      <c r="M36972" s="120"/>
      <c r="N36972" s="120"/>
      <c r="U36972" s="121"/>
      <c r="V36972" s="122"/>
      <c r="W36972" s="123"/>
      <c r="AC36972" s="123"/>
    </row>
    <row r="36973" spans="5:29" s="2" customFormat="1">
      <c r="E36973" s="120"/>
      <c r="M36973" s="120"/>
      <c r="N36973" s="120"/>
      <c r="U36973" s="121"/>
      <c r="V36973" s="122"/>
      <c r="W36973" s="123"/>
      <c r="AC36973" s="123"/>
    </row>
    <row r="36974" spans="5:29" s="2" customFormat="1">
      <c r="E36974" s="120"/>
      <c r="M36974" s="120"/>
      <c r="N36974" s="120"/>
      <c r="U36974" s="121"/>
      <c r="V36974" s="122"/>
      <c r="W36974" s="123"/>
      <c r="AC36974" s="123"/>
    </row>
    <row r="36975" spans="5:29" s="2" customFormat="1">
      <c r="E36975" s="120"/>
      <c r="M36975" s="120"/>
      <c r="N36975" s="120"/>
      <c r="U36975" s="121"/>
      <c r="V36975" s="122"/>
      <c r="W36975" s="123"/>
      <c r="AC36975" s="123"/>
    </row>
    <row r="36976" spans="5:29" s="2" customFormat="1">
      <c r="E36976" s="120"/>
      <c r="M36976" s="120"/>
      <c r="N36976" s="120"/>
      <c r="U36976" s="121"/>
      <c r="V36976" s="122"/>
      <c r="W36976" s="123"/>
      <c r="AC36976" s="123"/>
    </row>
    <row r="36977" spans="5:29" s="2" customFormat="1">
      <c r="E36977" s="120"/>
      <c r="M36977" s="120"/>
      <c r="N36977" s="120"/>
      <c r="U36977" s="121"/>
      <c r="V36977" s="122"/>
      <c r="W36977" s="123"/>
      <c r="AC36977" s="123"/>
    </row>
    <row r="36978" spans="5:29" s="2" customFormat="1">
      <c r="E36978" s="120"/>
      <c r="M36978" s="120"/>
      <c r="N36978" s="120"/>
      <c r="U36978" s="121"/>
      <c r="V36978" s="122"/>
      <c r="W36978" s="123"/>
      <c r="AC36978" s="123"/>
    </row>
    <row r="36979" spans="5:29" s="2" customFormat="1">
      <c r="E36979" s="120"/>
      <c r="M36979" s="120"/>
      <c r="N36979" s="120"/>
      <c r="U36979" s="121"/>
      <c r="V36979" s="122"/>
      <c r="W36979" s="123"/>
      <c r="AC36979" s="123"/>
    </row>
    <row r="36980" spans="5:29" s="2" customFormat="1">
      <c r="E36980" s="120"/>
      <c r="M36980" s="120"/>
      <c r="N36980" s="120"/>
      <c r="U36980" s="121"/>
      <c r="V36980" s="122"/>
      <c r="W36980" s="123"/>
      <c r="AC36980" s="123"/>
    </row>
    <row r="36981" spans="5:29" s="2" customFormat="1">
      <c r="E36981" s="120"/>
      <c r="M36981" s="120"/>
      <c r="N36981" s="120"/>
      <c r="U36981" s="121"/>
      <c r="V36981" s="122"/>
      <c r="W36981" s="123"/>
      <c r="AC36981" s="123"/>
    </row>
    <row r="36982" spans="5:29" s="2" customFormat="1">
      <c r="E36982" s="120"/>
      <c r="M36982" s="120"/>
      <c r="N36982" s="120"/>
      <c r="U36982" s="121"/>
      <c r="V36982" s="122"/>
      <c r="W36982" s="123"/>
      <c r="AC36982" s="123"/>
    </row>
    <row r="36983" spans="5:29" s="2" customFormat="1">
      <c r="E36983" s="120"/>
      <c r="M36983" s="120"/>
      <c r="N36983" s="120"/>
      <c r="U36983" s="121"/>
      <c r="V36983" s="122"/>
      <c r="W36983" s="123"/>
      <c r="AC36983" s="123"/>
    </row>
    <row r="36984" spans="5:29" s="2" customFormat="1">
      <c r="E36984" s="120"/>
      <c r="M36984" s="120"/>
      <c r="N36984" s="120"/>
      <c r="U36984" s="121"/>
      <c r="V36984" s="122"/>
      <c r="W36984" s="123"/>
      <c r="AC36984" s="123"/>
    </row>
    <row r="36985" spans="5:29" s="2" customFormat="1">
      <c r="E36985" s="120"/>
      <c r="M36985" s="120"/>
      <c r="N36985" s="120"/>
      <c r="U36985" s="121"/>
      <c r="V36985" s="122"/>
      <c r="W36985" s="123"/>
      <c r="AC36985" s="123"/>
    </row>
    <row r="36986" spans="5:29" s="2" customFormat="1">
      <c r="E36986" s="120"/>
      <c r="M36986" s="120"/>
      <c r="N36986" s="120"/>
      <c r="U36986" s="121"/>
      <c r="V36986" s="122"/>
      <c r="W36986" s="123"/>
      <c r="AC36986" s="123"/>
    </row>
    <row r="36987" spans="5:29" s="2" customFormat="1">
      <c r="E36987" s="120"/>
      <c r="M36987" s="120"/>
      <c r="N36987" s="120"/>
      <c r="U36987" s="121"/>
      <c r="V36987" s="122"/>
      <c r="W36987" s="123"/>
      <c r="AC36987" s="123"/>
    </row>
    <row r="36988" spans="5:29" s="2" customFormat="1">
      <c r="E36988" s="120"/>
      <c r="M36988" s="120"/>
      <c r="N36988" s="120"/>
      <c r="U36988" s="121"/>
      <c r="V36988" s="122"/>
      <c r="W36988" s="123"/>
      <c r="AC36988" s="123"/>
    </row>
    <row r="36989" spans="5:29" s="2" customFormat="1">
      <c r="E36989" s="120"/>
      <c r="M36989" s="120"/>
      <c r="N36989" s="120"/>
      <c r="U36989" s="121"/>
      <c r="V36989" s="122"/>
      <c r="W36989" s="123"/>
      <c r="AC36989" s="123"/>
    </row>
    <row r="36990" spans="5:29" s="2" customFormat="1">
      <c r="E36990" s="120"/>
      <c r="M36990" s="120"/>
      <c r="N36990" s="120"/>
      <c r="U36990" s="121"/>
      <c r="V36990" s="122"/>
      <c r="W36990" s="123"/>
      <c r="AC36990" s="123"/>
    </row>
    <row r="36991" spans="5:29" s="2" customFormat="1">
      <c r="E36991" s="120"/>
      <c r="M36991" s="120"/>
      <c r="N36991" s="120"/>
      <c r="U36991" s="121"/>
      <c r="V36991" s="122"/>
      <c r="W36991" s="123"/>
      <c r="AC36991" s="123"/>
    </row>
    <row r="36992" spans="5:29" s="2" customFormat="1">
      <c r="E36992" s="120"/>
      <c r="M36992" s="120"/>
      <c r="N36992" s="120"/>
      <c r="U36992" s="121"/>
      <c r="V36992" s="122"/>
      <c r="W36992" s="123"/>
      <c r="AC36992" s="123"/>
    </row>
    <row r="36993" spans="5:29" s="2" customFormat="1">
      <c r="E36993" s="120"/>
      <c r="M36993" s="120"/>
      <c r="N36993" s="120"/>
      <c r="U36993" s="121"/>
      <c r="V36993" s="122"/>
      <c r="W36993" s="123"/>
      <c r="AC36993" s="123"/>
    </row>
    <row r="36994" spans="5:29" s="2" customFormat="1">
      <c r="E36994" s="120"/>
      <c r="M36994" s="120"/>
      <c r="N36994" s="120"/>
      <c r="U36994" s="121"/>
      <c r="V36994" s="122"/>
      <c r="W36994" s="123"/>
      <c r="AC36994" s="123"/>
    </row>
    <row r="36995" spans="5:29" s="2" customFormat="1">
      <c r="E36995" s="120"/>
      <c r="M36995" s="120"/>
      <c r="N36995" s="120"/>
      <c r="U36995" s="121"/>
      <c r="V36995" s="122"/>
      <c r="W36995" s="123"/>
      <c r="AC36995" s="123"/>
    </row>
    <row r="36996" spans="5:29" s="2" customFormat="1">
      <c r="E36996" s="120"/>
      <c r="M36996" s="120"/>
      <c r="N36996" s="120"/>
      <c r="U36996" s="121"/>
      <c r="V36996" s="122"/>
      <c r="W36996" s="123"/>
      <c r="AC36996" s="123"/>
    </row>
    <row r="36997" spans="5:29" s="2" customFormat="1">
      <c r="E36997" s="120"/>
      <c r="M36997" s="120"/>
      <c r="N36997" s="120"/>
      <c r="U36997" s="121"/>
      <c r="V36997" s="122"/>
      <c r="W36997" s="123"/>
      <c r="AC36997" s="123"/>
    </row>
    <row r="36998" spans="5:29" s="2" customFormat="1">
      <c r="E36998" s="120"/>
      <c r="M36998" s="120"/>
      <c r="N36998" s="120"/>
      <c r="U36998" s="121"/>
      <c r="V36998" s="122"/>
      <c r="W36998" s="123"/>
      <c r="AC36998" s="123"/>
    </row>
    <row r="36999" spans="5:29" s="2" customFormat="1">
      <c r="E36999" s="120"/>
      <c r="M36999" s="120"/>
      <c r="N36999" s="120"/>
      <c r="U36999" s="121"/>
      <c r="V36999" s="122"/>
      <c r="W36999" s="123"/>
      <c r="AC36999" s="123"/>
    </row>
    <row r="37000" spans="5:29" s="2" customFormat="1">
      <c r="E37000" s="120"/>
      <c r="M37000" s="120"/>
      <c r="N37000" s="120"/>
      <c r="U37000" s="121"/>
      <c r="V37000" s="122"/>
      <c r="W37000" s="123"/>
      <c r="AC37000" s="123"/>
    </row>
    <row r="37001" spans="5:29" s="2" customFormat="1">
      <c r="E37001" s="120"/>
      <c r="M37001" s="120"/>
      <c r="N37001" s="120"/>
      <c r="U37001" s="121"/>
      <c r="V37001" s="122"/>
      <c r="W37001" s="123"/>
      <c r="AC37001" s="123"/>
    </row>
    <row r="37002" spans="5:29" s="2" customFormat="1">
      <c r="E37002" s="120"/>
      <c r="M37002" s="120"/>
      <c r="N37002" s="120"/>
      <c r="U37002" s="121"/>
      <c r="V37002" s="122"/>
      <c r="W37002" s="123"/>
      <c r="AC37002" s="123"/>
    </row>
    <row r="37003" spans="5:29" s="2" customFormat="1">
      <c r="E37003" s="120"/>
      <c r="M37003" s="120"/>
      <c r="N37003" s="120"/>
      <c r="U37003" s="121"/>
      <c r="V37003" s="122"/>
      <c r="W37003" s="123"/>
      <c r="AC37003" s="123"/>
    </row>
    <row r="37004" spans="5:29" s="2" customFormat="1">
      <c r="E37004" s="120"/>
      <c r="M37004" s="120"/>
      <c r="N37004" s="120"/>
      <c r="U37004" s="121"/>
      <c r="V37004" s="122"/>
      <c r="W37004" s="123"/>
      <c r="AC37004" s="123"/>
    </row>
    <row r="37005" spans="5:29" s="2" customFormat="1">
      <c r="E37005" s="120"/>
      <c r="M37005" s="120"/>
      <c r="N37005" s="120"/>
      <c r="U37005" s="121"/>
      <c r="V37005" s="122"/>
      <c r="W37005" s="123"/>
      <c r="AC37005" s="123"/>
    </row>
    <row r="37006" spans="5:29" s="2" customFormat="1">
      <c r="E37006" s="120"/>
      <c r="M37006" s="120"/>
      <c r="N37006" s="120"/>
      <c r="U37006" s="121"/>
      <c r="V37006" s="122"/>
      <c r="W37006" s="123"/>
      <c r="AC37006" s="123"/>
    </row>
    <row r="37007" spans="5:29" s="2" customFormat="1">
      <c r="E37007" s="120"/>
      <c r="M37007" s="120"/>
      <c r="N37007" s="120"/>
      <c r="U37007" s="121"/>
      <c r="V37007" s="122"/>
      <c r="W37007" s="123"/>
      <c r="AC37007" s="123"/>
    </row>
    <row r="37008" spans="5:29" s="2" customFormat="1">
      <c r="E37008" s="120"/>
      <c r="M37008" s="120"/>
      <c r="N37008" s="120"/>
      <c r="U37008" s="121"/>
      <c r="V37008" s="122"/>
      <c r="W37008" s="123"/>
      <c r="AC37008" s="123"/>
    </row>
    <row r="37009" spans="5:29" s="2" customFormat="1">
      <c r="E37009" s="120"/>
      <c r="M37009" s="120"/>
      <c r="N37009" s="120"/>
      <c r="U37009" s="121"/>
      <c r="V37009" s="122"/>
      <c r="W37009" s="123"/>
      <c r="AC37009" s="123"/>
    </row>
    <row r="37010" spans="5:29" s="2" customFormat="1">
      <c r="E37010" s="120"/>
      <c r="M37010" s="120"/>
      <c r="N37010" s="120"/>
      <c r="U37010" s="121"/>
      <c r="V37010" s="122"/>
      <c r="W37010" s="123"/>
      <c r="AC37010" s="123"/>
    </row>
    <row r="37011" spans="5:29" s="2" customFormat="1">
      <c r="E37011" s="120"/>
      <c r="M37011" s="120"/>
      <c r="N37011" s="120"/>
      <c r="U37011" s="121"/>
      <c r="V37011" s="122"/>
      <c r="W37011" s="123"/>
      <c r="AC37011" s="123"/>
    </row>
    <row r="37012" spans="5:29" s="2" customFormat="1">
      <c r="E37012" s="120"/>
      <c r="M37012" s="120"/>
      <c r="N37012" s="120"/>
      <c r="U37012" s="121"/>
      <c r="V37012" s="122"/>
      <c r="W37012" s="123"/>
      <c r="AC37012" s="123"/>
    </row>
    <row r="37013" spans="5:29" s="2" customFormat="1">
      <c r="E37013" s="120"/>
      <c r="M37013" s="120"/>
      <c r="N37013" s="120"/>
      <c r="U37013" s="121"/>
      <c r="V37013" s="122"/>
      <c r="W37013" s="123"/>
      <c r="AC37013" s="123"/>
    </row>
    <row r="37014" spans="5:29" s="2" customFormat="1">
      <c r="E37014" s="120"/>
      <c r="M37014" s="120"/>
      <c r="N37014" s="120"/>
      <c r="U37014" s="121"/>
      <c r="V37014" s="122"/>
      <c r="W37014" s="123"/>
      <c r="AC37014" s="123"/>
    </row>
    <row r="37015" spans="5:29" s="2" customFormat="1">
      <c r="E37015" s="120"/>
      <c r="M37015" s="120"/>
      <c r="N37015" s="120"/>
      <c r="U37015" s="121"/>
      <c r="V37015" s="122"/>
      <c r="W37015" s="123"/>
      <c r="AC37015" s="123"/>
    </row>
    <row r="37016" spans="5:29" s="2" customFormat="1">
      <c r="E37016" s="120"/>
      <c r="M37016" s="120"/>
      <c r="N37016" s="120"/>
      <c r="U37016" s="121"/>
      <c r="V37016" s="122"/>
      <c r="W37016" s="123"/>
      <c r="AC37016" s="123"/>
    </row>
    <row r="37017" spans="5:29" s="2" customFormat="1">
      <c r="E37017" s="120"/>
      <c r="M37017" s="120"/>
      <c r="N37017" s="120"/>
      <c r="U37017" s="121"/>
      <c r="V37017" s="122"/>
      <c r="W37017" s="123"/>
      <c r="AC37017" s="123"/>
    </row>
    <row r="37018" spans="5:29" s="2" customFormat="1">
      <c r="E37018" s="120"/>
      <c r="M37018" s="120"/>
      <c r="N37018" s="120"/>
      <c r="U37018" s="121"/>
      <c r="V37018" s="122"/>
      <c r="W37018" s="123"/>
      <c r="AC37018" s="123"/>
    </row>
    <row r="37019" spans="5:29" s="2" customFormat="1">
      <c r="E37019" s="120"/>
      <c r="M37019" s="120"/>
      <c r="N37019" s="120"/>
      <c r="U37019" s="121"/>
      <c r="V37019" s="122"/>
      <c r="W37019" s="123"/>
      <c r="AC37019" s="123"/>
    </row>
    <row r="37020" spans="5:29" s="2" customFormat="1">
      <c r="E37020" s="120"/>
      <c r="M37020" s="120"/>
      <c r="N37020" s="120"/>
      <c r="U37020" s="121"/>
      <c r="V37020" s="122"/>
      <c r="W37020" s="123"/>
      <c r="AC37020" s="123"/>
    </row>
    <row r="37021" spans="5:29" s="2" customFormat="1">
      <c r="E37021" s="120"/>
      <c r="M37021" s="120"/>
      <c r="N37021" s="120"/>
      <c r="U37021" s="121"/>
      <c r="V37021" s="122"/>
      <c r="W37021" s="123"/>
      <c r="AC37021" s="123"/>
    </row>
    <row r="37022" spans="5:29" s="2" customFormat="1">
      <c r="E37022" s="120"/>
      <c r="M37022" s="120"/>
      <c r="N37022" s="120"/>
      <c r="U37022" s="121"/>
      <c r="V37022" s="122"/>
      <c r="W37022" s="123"/>
      <c r="AC37022" s="123"/>
    </row>
    <row r="37023" spans="5:29" s="2" customFormat="1">
      <c r="E37023" s="120"/>
      <c r="M37023" s="120"/>
      <c r="N37023" s="120"/>
      <c r="U37023" s="121"/>
      <c r="V37023" s="122"/>
      <c r="W37023" s="123"/>
      <c r="AC37023" s="123"/>
    </row>
    <row r="37024" spans="5:29" s="2" customFormat="1">
      <c r="E37024" s="120"/>
      <c r="M37024" s="120"/>
      <c r="N37024" s="120"/>
      <c r="U37024" s="121"/>
      <c r="V37024" s="122"/>
      <c r="W37024" s="123"/>
      <c r="AC37024" s="123"/>
    </row>
    <row r="37025" spans="5:29" s="2" customFormat="1">
      <c r="E37025" s="120"/>
      <c r="M37025" s="120"/>
      <c r="N37025" s="120"/>
      <c r="U37025" s="121"/>
      <c r="V37025" s="122"/>
      <c r="W37025" s="123"/>
      <c r="AC37025" s="123"/>
    </row>
    <row r="37026" spans="5:29" s="2" customFormat="1">
      <c r="E37026" s="120"/>
      <c r="M37026" s="120"/>
      <c r="N37026" s="120"/>
      <c r="U37026" s="121"/>
      <c r="V37026" s="122"/>
      <c r="W37026" s="123"/>
      <c r="AC37026" s="123"/>
    </row>
    <row r="37027" spans="5:29" s="2" customFormat="1">
      <c r="E37027" s="120"/>
      <c r="M37027" s="120"/>
      <c r="N37027" s="120"/>
      <c r="U37027" s="121"/>
      <c r="V37027" s="122"/>
      <c r="W37027" s="123"/>
      <c r="AC37027" s="123"/>
    </row>
    <row r="37028" spans="5:29" s="2" customFormat="1">
      <c r="E37028" s="120"/>
      <c r="M37028" s="120"/>
      <c r="N37028" s="120"/>
      <c r="U37028" s="121"/>
      <c r="V37028" s="122"/>
      <c r="W37028" s="123"/>
      <c r="AC37028" s="123"/>
    </row>
    <row r="37029" spans="5:29" s="2" customFormat="1">
      <c r="E37029" s="120"/>
      <c r="M37029" s="120"/>
      <c r="N37029" s="120"/>
      <c r="U37029" s="121"/>
      <c r="V37029" s="122"/>
      <c r="W37029" s="123"/>
      <c r="AC37029" s="123"/>
    </row>
    <row r="37030" spans="5:29" s="2" customFormat="1">
      <c r="E37030" s="120"/>
      <c r="M37030" s="120"/>
      <c r="N37030" s="120"/>
      <c r="U37030" s="121"/>
      <c r="V37030" s="122"/>
      <c r="W37030" s="123"/>
      <c r="AC37030" s="123"/>
    </row>
    <row r="37031" spans="5:29" s="2" customFormat="1">
      <c r="E37031" s="120"/>
      <c r="M37031" s="120"/>
      <c r="N37031" s="120"/>
      <c r="U37031" s="121"/>
      <c r="V37031" s="122"/>
      <c r="W37031" s="123"/>
      <c r="AC37031" s="123"/>
    </row>
    <row r="37032" spans="5:29" s="2" customFormat="1">
      <c r="E37032" s="120"/>
      <c r="M37032" s="120"/>
      <c r="N37032" s="120"/>
      <c r="U37032" s="121"/>
      <c r="V37032" s="122"/>
      <c r="W37032" s="123"/>
      <c r="AC37032" s="123"/>
    </row>
    <row r="37033" spans="5:29" s="2" customFormat="1">
      <c r="E37033" s="120"/>
      <c r="M37033" s="120"/>
      <c r="N37033" s="120"/>
      <c r="U37033" s="121"/>
      <c r="V37033" s="122"/>
      <c r="W37033" s="123"/>
      <c r="AC37033" s="123"/>
    </row>
    <row r="37034" spans="5:29" s="2" customFormat="1">
      <c r="E37034" s="120"/>
      <c r="M37034" s="120"/>
      <c r="N37034" s="120"/>
      <c r="U37034" s="121"/>
      <c r="V37034" s="122"/>
      <c r="W37034" s="123"/>
      <c r="AC37034" s="123"/>
    </row>
    <row r="37035" spans="5:29" s="2" customFormat="1">
      <c r="E37035" s="120"/>
      <c r="M37035" s="120"/>
      <c r="N37035" s="120"/>
      <c r="U37035" s="121"/>
      <c r="V37035" s="122"/>
      <c r="W37035" s="123"/>
      <c r="AC37035" s="123"/>
    </row>
    <row r="37036" spans="5:29" s="2" customFormat="1">
      <c r="E37036" s="120"/>
      <c r="M37036" s="120"/>
      <c r="N37036" s="120"/>
      <c r="U37036" s="121"/>
      <c r="V37036" s="122"/>
      <c r="W37036" s="123"/>
      <c r="AC37036" s="123"/>
    </row>
    <row r="37037" spans="5:29" s="2" customFormat="1">
      <c r="E37037" s="120"/>
      <c r="M37037" s="120"/>
      <c r="N37037" s="120"/>
      <c r="U37037" s="121"/>
      <c r="V37037" s="122"/>
      <c r="W37037" s="123"/>
      <c r="AC37037" s="123"/>
    </row>
    <row r="37038" spans="5:29" s="2" customFormat="1">
      <c r="E37038" s="120"/>
      <c r="M37038" s="120"/>
      <c r="N37038" s="120"/>
      <c r="U37038" s="121"/>
      <c r="V37038" s="122"/>
      <c r="W37038" s="123"/>
      <c r="AC37038" s="123"/>
    </row>
    <row r="37039" spans="5:29" s="2" customFormat="1">
      <c r="E37039" s="120"/>
      <c r="M37039" s="120"/>
      <c r="N37039" s="120"/>
      <c r="U37039" s="121"/>
      <c r="V37039" s="122"/>
      <c r="W37039" s="123"/>
      <c r="AC37039" s="123"/>
    </row>
    <row r="37040" spans="5:29" s="2" customFormat="1">
      <c r="E37040" s="120"/>
      <c r="M37040" s="120"/>
      <c r="N37040" s="120"/>
      <c r="U37040" s="121"/>
      <c r="V37040" s="122"/>
      <c r="W37040" s="123"/>
      <c r="AC37040" s="123"/>
    </row>
    <row r="37041" spans="5:29" s="2" customFormat="1">
      <c r="E37041" s="120"/>
      <c r="M37041" s="120"/>
      <c r="N37041" s="120"/>
      <c r="U37041" s="121"/>
      <c r="V37041" s="122"/>
      <c r="W37041" s="123"/>
      <c r="AC37041" s="123"/>
    </row>
    <row r="37042" spans="5:29" s="2" customFormat="1">
      <c r="E37042" s="120"/>
      <c r="M37042" s="120"/>
      <c r="N37042" s="120"/>
      <c r="U37042" s="121"/>
      <c r="V37042" s="122"/>
      <c r="W37042" s="123"/>
      <c r="AC37042" s="123"/>
    </row>
    <row r="37043" spans="5:29" s="2" customFormat="1">
      <c r="E37043" s="120"/>
      <c r="M37043" s="120"/>
      <c r="N37043" s="120"/>
      <c r="U37043" s="121"/>
      <c r="V37043" s="122"/>
      <c r="W37043" s="123"/>
      <c r="AC37043" s="123"/>
    </row>
    <row r="37044" spans="5:29" s="2" customFormat="1">
      <c r="E37044" s="120"/>
      <c r="M37044" s="120"/>
      <c r="N37044" s="120"/>
      <c r="U37044" s="121"/>
      <c r="V37044" s="122"/>
      <c r="W37044" s="123"/>
      <c r="AC37044" s="123"/>
    </row>
    <row r="37045" spans="5:29" s="2" customFormat="1">
      <c r="E37045" s="120"/>
      <c r="M37045" s="120"/>
      <c r="N37045" s="120"/>
      <c r="U37045" s="121"/>
      <c r="V37045" s="122"/>
      <c r="W37045" s="123"/>
      <c r="AC37045" s="123"/>
    </row>
    <row r="37046" spans="5:29" s="2" customFormat="1">
      <c r="E37046" s="120"/>
      <c r="M37046" s="120"/>
      <c r="N37046" s="120"/>
      <c r="U37046" s="121"/>
      <c r="V37046" s="122"/>
      <c r="W37046" s="123"/>
      <c r="AC37046" s="123"/>
    </row>
    <row r="37047" spans="5:29" s="2" customFormat="1">
      <c r="E37047" s="120"/>
      <c r="M37047" s="120"/>
      <c r="N37047" s="120"/>
      <c r="U37047" s="121"/>
      <c r="V37047" s="122"/>
      <c r="W37047" s="123"/>
      <c r="AC37047" s="123"/>
    </row>
    <row r="37048" spans="5:29" s="2" customFormat="1">
      <c r="E37048" s="120"/>
      <c r="M37048" s="120"/>
      <c r="N37048" s="120"/>
      <c r="U37048" s="121"/>
      <c r="V37048" s="122"/>
      <c r="W37048" s="123"/>
      <c r="AC37048" s="123"/>
    </row>
    <row r="37049" spans="5:29" s="2" customFormat="1">
      <c r="E37049" s="120"/>
      <c r="M37049" s="120"/>
      <c r="N37049" s="120"/>
      <c r="U37049" s="121"/>
      <c r="V37049" s="122"/>
      <c r="W37049" s="123"/>
      <c r="AC37049" s="123"/>
    </row>
    <row r="37050" spans="5:29" s="2" customFormat="1">
      <c r="E37050" s="120"/>
      <c r="M37050" s="120"/>
      <c r="N37050" s="120"/>
      <c r="U37050" s="121"/>
      <c r="V37050" s="122"/>
      <c r="W37050" s="123"/>
      <c r="AC37050" s="123"/>
    </row>
    <row r="37051" spans="5:29" s="2" customFormat="1">
      <c r="E37051" s="120"/>
      <c r="M37051" s="120"/>
      <c r="N37051" s="120"/>
      <c r="U37051" s="121"/>
      <c r="V37051" s="122"/>
      <c r="W37051" s="123"/>
      <c r="AC37051" s="123"/>
    </row>
    <row r="37052" spans="5:29" s="2" customFormat="1">
      <c r="E37052" s="120"/>
      <c r="M37052" s="120"/>
      <c r="N37052" s="120"/>
      <c r="U37052" s="121"/>
      <c r="V37052" s="122"/>
      <c r="W37052" s="123"/>
      <c r="AC37052" s="123"/>
    </row>
    <row r="37053" spans="5:29" s="2" customFormat="1">
      <c r="E37053" s="120"/>
      <c r="M37053" s="120"/>
      <c r="N37053" s="120"/>
      <c r="U37053" s="121"/>
      <c r="V37053" s="122"/>
      <c r="W37053" s="123"/>
      <c r="AC37053" s="123"/>
    </row>
    <row r="37054" spans="5:29" s="2" customFormat="1">
      <c r="E37054" s="120"/>
      <c r="M37054" s="120"/>
      <c r="N37054" s="120"/>
      <c r="U37054" s="121"/>
      <c r="V37054" s="122"/>
      <c r="W37054" s="123"/>
      <c r="AC37054" s="123"/>
    </row>
    <row r="37055" spans="5:29" s="2" customFormat="1">
      <c r="E37055" s="120"/>
      <c r="M37055" s="120"/>
      <c r="N37055" s="120"/>
      <c r="U37055" s="121"/>
      <c r="V37055" s="122"/>
      <c r="W37055" s="123"/>
      <c r="AC37055" s="123"/>
    </row>
    <row r="37056" spans="5:29" s="2" customFormat="1">
      <c r="E37056" s="120"/>
      <c r="M37056" s="120"/>
      <c r="N37056" s="120"/>
      <c r="U37056" s="121"/>
      <c r="V37056" s="122"/>
      <c r="W37056" s="123"/>
      <c r="AC37056" s="123"/>
    </row>
    <row r="37057" spans="5:29" s="2" customFormat="1">
      <c r="E37057" s="120"/>
      <c r="M37057" s="120"/>
      <c r="N37057" s="120"/>
      <c r="U37057" s="121"/>
      <c r="V37057" s="122"/>
      <c r="W37057" s="123"/>
      <c r="AC37057" s="123"/>
    </row>
    <row r="37058" spans="5:29" s="2" customFormat="1">
      <c r="E37058" s="120"/>
      <c r="M37058" s="120"/>
      <c r="N37058" s="120"/>
      <c r="U37058" s="121"/>
      <c r="V37058" s="122"/>
      <c r="W37058" s="123"/>
      <c r="AC37058" s="123"/>
    </row>
    <row r="37059" spans="5:29" s="2" customFormat="1">
      <c r="E37059" s="120"/>
      <c r="M37059" s="120"/>
      <c r="N37059" s="120"/>
      <c r="U37059" s="121"/>
      <c r="V37059" s="122"/>
      <c r="W37059" s="123"/>
      <c r="AC37059" s="123"/>
    </row>
    <row r="37060" spans="5:29" s="2" customFormat="1">
      <c r="E37060" s="120"/>
      <c r="M37060" s="120"/>
      <c r="N37060" s="120"/>
      <c r="U37060" s="121"/>
      <c r="V37060" s="122"/>
      <c r="W37060" s="123"/>
      <c r="AC37060" s="123"/>
    </row>
    <row r="37061" spans="5:29" s="2" customFormat="1">
      <c r="E37061" s="120"/>
      <c r="M37061" s="120"/>
      <c r="N37061" s="120"/>
      <c r="U37061" s="121"/>
      <c r="V37061" s="122"/>
      <c r="W37061" s="123"/>
      <c r="AC37061" s="123"/>
    </row>
    <row r="37062" spans="5:29" s="2" customFormat="1">
      <c r="E37062" s="120"/>
      <c r="M37062" s="120"/>
      <c r="N37062" s="120"/>
      <c r="U37062" s="121"/>
      <c r="V37062" s="122"/>
      <c r="W37062" s="123"/>
      <c r="AC37062" s="123"/>
    </row>
    <row r="37063" spans="5:29" s="2" customFormat="1">
      <c r="E37063" s="120"/>
      <c r="M37063" s="120"/>
      <c r="N37063" s="120"/>
      <c r="U37063" s="121"/>
      <c r="V37063" s="122"/>
      <c r="W37063" s="123"/>
      <c r="AC37063" s="123"/>
    </row>
    <row r="37064" spans="5:29" s="2" customFormat="1">
      <c r="E37064" s="120"/>
      <c r="M37064" s="120"/>
      <c r="N37064" s="120"/>
      <c r="U37064" s="121"/>
      <c r="V37064" s="122"/>
      <c r="W37064" s="123"/>
      <c r="AC37064" s="123"/>
    </row>
    <row r="37065" spans="5:29" s="2" customFormat="1">
      <c r="E37065" s="120"/>
      <c r="M37065" s="120"/>
      <c r="N37065" s="120"/>
      <c r="U37065" s="121"/>
      <c r="V37065" s="122"/>
      <c r="W37065" s="123"/>
      <c r="AC37065" s="123"/>
    </row>
    <row r="37066" spans="5:29" s="2" customFormat="1">
      <c r="E37066" s="120"/>
      <c r="M37066" s="120"/>
      <c r="N37066" s="120"/>
      <c r="U37066" s="121"/>
      <c r="V37066" s="122"/>
      <c r="W37066" s="123"/>
      <c r="AC37066" s="123"/>
    </row>
    <row r="37067" spans="5:29" s="2" customFormat="1">
      <c r="E37067" s="120"/>
      <c r="M37067" s="120"/>
      <c r="N37067" s="120"/>
      <c r="U37067" s="121"/>
      <c r="V37067" s="122"/>
      <c r="W37067" s="123"/>
      <c r="AC37067" s="123"/>
    </row>
    <row r="37068" spans="5:29" s="2" customFormat="1">
      <c r="E37068" s="120"/>
      <c r="M37068" s="120"/>
      <c r="N37068" s="120"/>
      <c r="U37068" s="121"/>
      <c r="V37068" s="122"/>
      <c r="W37068" s="123"/>
      <c r="AC37068" s="123"/>
    </row>
    <row r="37069" spans="5:29" s="2" customFormat="1">
      <c r="E37069" s="120"/>
      <c r="M37069" s="120"/>
      <c r="N37069" s="120"/>
      <c r="U37069" s="121"/>
      <c r="V37069" s="122"/>
      <c r="W37069" s="123"/>
      <c r="AC37069" s="123"/>
    </row>
    <row r="37070" spans="5:29" s="2" customFormat="1">
      <c r="E37070" s="120"/>
      <c r="M37070" s="120"/>
      <c r="N37070" s="120"/>
      <c r="U37070" s="121"/>
      <c r="V37070" s="122"/>
      <c r="W37070" s="123"/>
      <c r="AC37070" s="123"/>
    </row>
    <row r="37071" spans="5:29" s="2" customFormat="1">
      <c r="E37071" s="120"/>
      <c r="M37071" s="120"/>
      <c r="N37071" s="120"/>
      <c r="U37071" s="121"/>
      <c r="V37071" s="122"/>
      <c r="W37071" s="123"/>
      <c r="AC37071" s="123"/>
    </row>
    <row r="37072" spans="5:29" s="2" customFormat="1">
      <c r="E37072" s="120"/>
      <c r="M37072" s="120"/>
      <c r="N37072" s="120"/>
      <c r="U37072" s="121"/>
      <c r="V37072" s="122"/>
      <c r="W37072" s="123"/>
      <c r="AC37072" s="123"/>
    </row>
    <row r="37073" spans="5:29" s="2" customFormat="1">
      <c r="E37073" s="120"/>
      <c r="M37073" s="120"/>
      <c r="N37073" s="120"/>
      <c r="U37073" s="121"/>
      <c r="V37073" s="122"/>
      <c r="W37073" s="123"/>
      <c r="AC37073" s="123"/>
    </row>
    <row r="37074" spans="5:29" s="2" customFormat="1">
      <c r="E37074" s="120"/>
      <c r="M37074" s="120"/>
      <c r="N37074" s="120"/>
      <c r="U37074" s="121"/>
      <c r="V37074" s="122"/>
      <c r="W37074" s="123"/>
      <c r="AC37074" s="123"/>
    </row>
    <row r="37075" spans="5:29" s="2" customFormat="1">
      <c r="E37075" s="120"/>
      <c r="M37075" s="120"/>
      <c r="N37075" s="120"/>
      <c r="U37075" s="121"/>
      <c r="V37075" s="122"/>
      <c r="W37075" s="123"/>
      <c r="AC37075" s="123"/>
    </row>
    <row r="37076" spans="5:29" s="2" customFormat="1">
      <c r="E37076" s="120"/>
      <c r="M37076" s="120"/>
      <c r="N37076" s="120"/>
      <c r="U37076" s="121"/>
      <c r="V37076" s="122"/>
      <c r="W37076" s="123"/>
      <c r="AC37076" s="123"/>
    </row>
    <row r="37077" spans="5:29" s="2" customFormat="1">
      <c r="E37077" s="120"/>
      <c r="M37077" s="120"/>
      <c r="N37077" s="120"/>
      <c r="U37077" s="121"/>
      <c r="V37077" s="122"/>
      <c r="W37077" s="123"/>
      <c r="AC37077" s="123"/>
    </row>
    <row r="37078" spans="5:29" s="2" customFormat="1">
      <c r="E37078" s="120"/>
      <c r="M37078" s="120"/>
      <c r="N37078" s="120"/>
      <c r="U37078" s="121"/>
      <c r="V37078" s="122"/>
      <c r="W37078" s="123"/>
      <c r="AC37078" s="123"/>
    </row>
    <row r="37079" spans="5:29" s="2" customFormat="1">
      <c r="E37079" s="120"/>
      <c r="M37079" s="120"/>
      <c r="N37079" s="120"/>
      <c r="U37079" s="121"/>
      <c r="V37079" s="122"/>
      <c r="W37079" s="123"/>
      <c r="AC37079" s="123"/>
    </row>
    <row r="37080" spans="5:29" s="2" customFormat="1">
      <c r="E37080" s="120"/>
      <c r="M37080" s="120"/>
      <c r="N37080" s="120"/>
      <c r="U37080" s="121"/>
      <c r="V37080" s="122"/>
      <c r="W37080" s="123"/>
      <c r="AC37080" s="123"/>
    </row>
    <row r="37081" spans="5:29" s="2" customFormat="1">
      <c r="E37081" s="120"/>
      <c r="M37081" s="120"/>
      <c r="N37081" s="120"/>
      <c r="U37081" s="121"/>
      <c r="V37081" s="122"/>
      <c r="W37081" s="123"/>
      <c r="AC37081" s="123"/>
    </row>
    <row r="37082" spans="5:29" s="2" customFormat="1">
      <c r="E37082" s="120"/>
      <c r="M37082" s="120"/>
      <c r="N37082" s="120"/>
      <c r="U37082" s="121"/>
      <c r="V37082" s="122"/>
      <c r="W37082" s="123"/>
      <c r="AC37082" s="123"/>
    </row>
    <row r="37083" spans="5:29" s="2" customFormat="1">
      <c r="E37083" s="120"/>
      <c r="M37083" s="120"/>
      <c r="N37083" s="120"/>
      <c r="U37083" s="121"/>
      <c r="V37083" s="122"/>
      <c r="W37083" s="123"/>
      <c r="AC37083" s="123"/>
    </row>
    <row r="37084" spans="5:29" s="2" customFormat="1">
      <c r="E37084" s="120"/>
      <c r="M37084" s="120"/>
      <c r="N37084" s="120"/>
      <c r="U37084" s="121"/>
      <c r="V37084" s="122"/>
      <c r="W37084" s="123"/>
      <c r="AC37084" s="123"/>
    </row>
    <row r="37085" spans="5:29" s="2" customFormat="1">
      <c r="E37085" s="120"/>
      <c r="M37085" s="120"/>
      <c r="N37085" s="120"/>
      <c r="U37085" s="121"/>
      <c r="V37085" s="122"/>
      <c r="W37085" s="123"/>
      <c r="AC37085" s="123"/>
    </row>
    <row r="37086" spans="5:29" s="2" customFormat="1">
      <c r="E37086" s="120"/>
      <c r="M37086" s="120"/>
      <c r="N37086" s="120"/>
      <c r="U37086" s="121"/>
      <c r="V37086" s="122"/>
      <c r="W37086" s="123"/>
      <c r="AC37086" s="123"/>
    </row>
    <row r="37087" spans="5:29" s="2" customFormat="1">
      <c r="E37087" s="120"/>
      <c r="M37087" s="120"/>
      <c r="N37087" s="120"/>
      <c r="U37087" s="121"/>
      <c r="V37087" s="122"/>
      <c r="W37087" s="123"/>
      <c r="AC37087" s="123"/>
    </row>
    <row r="37088" spans="5:29" s="2" customFormat="1">
      <c r="E37088" s="120"/>
      <c r="M37088" s="120"/>
      <c r="N37088" s="120"/>
      <c r="U37088" s="121"/>
      <c r="V37088" s="122"/>
      <c r="W37088" s="123"/>
      <c r="AC37088" s="123"/>
    </row>
    <row r="37089" spans="5:29" s="2" customFormat="1">
      <c r="E37089" s="120"/>
      <c r="M37089" s="120"/>
      <c r="N37089" s="120"/>
      <c r="U37089" s="121"/>
      <c r="V37089" s="122"/>
      <c r="W37089" s="123"/>
      <c r="AC37089" s="123"/>
    </row>
    <row r="37090" spans="5:29" s="2" customFormat="1">
      <c r="E37090" s="120"/>
      <c r="M37090" s="120"/>
      <c r="N37090" s="120"/>
      <c r="U37090" s="121"/>
      <c r="V37090" s="122"/>
      <c r="W37090" s="123"/>
      <c r="AC37090" s="123"/>
    </row>
    <row r="37091" spans="5:29" s="2" customFormat="1">
      <c r="E37091" s="120"/>
      <c r="M37091" s="120"/>
      <c r="N37091" s="120"/>
      <c r="U37091" s="121"/>
      <c r="V37091" s="122"/>
      <c r="W37091" s="123"/>
      <c r="AC37091" s="123"/>
    </row>
    <row r="37092" spans="5:29" s="2" customFormat="1">
      <c r="E37092" s="120"/>
      <c r="M37092" s="120"/>
      <c r="N37092" s="120"/>
      <c r="U37092" s="121"/>
      <c r="V37092" s="122"/>
      <c r="W37092" s="123"/>
      <c r="AC37092" s="123"/>
    </row>
    <row r="37093" spans="5:29" s="2" customFormat="1">
      <c r="E37093" s="120"/>
      <c r="M37093" s="120"/>
      <c r="N37093" s="120"/>
      <c r="U37093" s="121"/>
      <c r="V37093" s="122"/>
      <c r="W37093" s="123"/>
      <c r="AC37093" s="123"/>
    </row>
    <row r="37094" spans="5:29" s="2" customFormat="1">
      <c r="E37094" s="120"/>
      <c r="M37094" s="120"/>
      <c r="N37094" s="120"/>
      <c r="U37094" s="121"/>
      <c r="V37094" s="122"/>
      <c r="W37094" s="123"/>
      <c r="AC37094" s="123"/>
    </row>
    <row r="37095" spans="5:29" s="2" customFormat="1">
      <c r="E37095" s="120"/>
      <c r="M37095" s="120"/>
      <c r="N37095" s="120"/>
      <c r="U37095" s="121"/>
      <c r="V37095" s="122"/>
      <c r="W37095" s="123"/>
      <c r="AC37095" s="123"/>
    </row>
    <row r="37096" spans="5:29" s="2" customFormat="1">
      <c r="E37096" s="120"/>
      <c r="M37096" s="120"/>
      <c r="N37096" s="120"/>
      <c r="U37096" s="121"/>
      <c r="V37096" s="122"/>
      <c r="W37096" s="123"/>
      <c r="AC37096" s="123"/>
    </row>
    <row r="37097" spans="5:29" s="2" customFormat="1">
      <c r="E37097" s="120"/>
      <c r="M37097" s="120"/>
      <c r="N37097" s="120"/>
      <c r="U37097" s="121"/>
      <c r="V37097" s="122"/>
      <c r="W37097" s="123"/>
      <c r="AC37097" s="123"/>
    </row>
    <row r="37098" spans="5:29" s="2" customFormat="1">
      <c r="E37098" s="120"/>
      <c r="M37098" s="120"/>
      <c r="N37098" s="120"/>
      <c r="U37098" s="121"/>
      <c r="V37098" s="122"/>
      <c r="W37098" s="123"/>
      <c r="AC37098" s="123"/>
    </row>
    <row r="37099" spans="5:29" s="2" customFormat="1">
      <c r="E37099" s="120"/>
      <c r="M37099" s="120"/>
      <c r="N37099" s="120"/>
      <c r="U37099" s="121"/>
      <c r="V37099" s="122"/>
      <c r="W37099" s="123"/>
      <c r="AC37099" s="123"/>
    </row>
    <row r="37100" spans="5:29" s="2" customFormat="1">
      <c r="E37100" s="120"/>
      <c r="M37100" s="120"/>
      <c r="N37100" s="120"/>
      <c r="U37100" s="121"/>
      <c r="V37100" s="122"/>
      <c r="W37100" s="123"/>
      <c r="AC37100" s="123"/>
    </row>
    <row r="37101" spans="5:29" s="2" customFormat="1">
      <c r="E37101" s="120"/>
      <c r="M37101" s="120"/>
      <c r="N37101" s="120"/>
      <c r="U37101" s="121"/>
      <c r="V37101" s="122"/>
      <c r="W37101" s="123"/>
      <c r="AC37101" s="123"/>
    </row>
    <row r="37102" spans="5:29" s="2" customFormat="1">
      <c r="E37102" s="120"/>
      <c r="M37102" s="120"/>
      <c r="N37102" s="120"/>
      <c r="U37102" s="121"/>
      <c r="V37102" s="122"/>
      <c r="W37102" s="123"/>
      <c r="AC37102" s="123"/>
    </row>
    <row r="37103" spans="5:29" s="2" customFormat="1">
      <c r="E37103" s="120"/>
      <c r="M37103" s="120"/>
      <c r="N37103" s="120"/>
      <c r="U37103" s="121"/>
      <c r="V37103" s="122"/>
      <c r="W37103" s="123"/>
      <c r="AC37103" s="123"/>
    </row>
    <row r="37104" spans="5:29" s="2" customFormat="1">
      <c r="E37104" s="120"/>
      <c r="M37104" s="120"/>
      <c r="N37104" s="120"/>
      <c r="U37104" s="121"/>
      <c r="V37104" s="122"/>
      <c r="W37104" s="123"/>
      <c r="AC37104" s="123"/>
    </row>
    <row r="37105" spans="5:29" s="2" customFormat="1">
      <c r="E37105" s="120"/>
      <c r="M37105" s="120"/>
      <c r="N37105" s="120"/>
      <c r="U37105" s="121"/>
      <c r="V37105" s="122"/>
      <c r="W37105" s="123"/>
      <c r="AC37105" s="123"/>
    </row>
    <row r="37106" spans="5:29" s="2" customFormat="1">
      <c r="E37106" s="120"/>
      <c r="M37106" s="120"/>
      <c r="N37106" s="120"/>
      <c r="U37106" s="121"/>
      <c r="V37106" s="122"/>
      <c r="W37106" s="123"/>
      <c r="AC37106" s="123"/>
    </row>
    <row r="37107" spans="5:29" s="2" customFormat="1">
      <c r="E37107" s="120"/>
      <c r="M37107" s="120"/>
      <c r="N37107" s="120"/>
      <c r="U37107" s="121"/>
      <c r="V37107" s="122"/>
      <c r="W37107" s="123"/>
      <c r="AC37107" s="123"/>
    </row>
    <row r="37108" spans="5:29" s="2" customFormat="1">
      <c r="E37108" s="120"/>
      <c r="M37108" s="120"/>
      <c r="N37108" s="120"/>
      <c r="U37108" s="121"/>
      <c r="V37108" s="122"/>
      <c r="W37108" s="123"/>
      <c r="AC37108" s="123"/>
    </row>
    <row r="37109" spans="5:29" s="2" customFormat="1">
      <c r="E37109" s="120"/>
      <c r="M37109" s="120"/>
      <c r="N37109" s="120"/>
      <c r="U37109" s="121"/>
      <c r="V37109" s="122"/>
      <c r="W37109" s="123"/>
      <c r="AC37109" s="123"/>
    </row>
    <row r="37110" spans="5:29" s="2" customFormat="1">
      <c r="E37110" s="120"/>
      <c r="M37110" s="120"/>
      <c r="N37110" s="120"/>
      <c r="U37110" s="121"/>
      <c r="V37110" s="122"/>
      <c r="W37110" s="123"/>
      <c r="AC37110" s="123"/>
    </row>
    <row r="37111" spans="5:29" s="2" customFormat="1">
      <c r="E37111" s="120"/>
      <c r="M37111" s="120"/>
      <c r="N37111" s="120"/>
      <c r="U37111" s="121"/>
      <c r="V37111" s="122"/>
      <c r="W37111" s="123"/>
      <c r="AC37111" s="123"/>
    </row>
    <row r="37112" spans="5:29" s="2" customFormat="1">
      <c r="E37112" s="120"/>
      <c r="M37112" s="120"/>
      <c r="N37112" s="120"/>
      <c r="U37112" s="121"/>
      <c r="V37112" s="122"/>
      <c r="W37112" s="123"/>
      <c r="AC37112" s="123"/>
    </row>
    <row r="37113" spans="5:29" s="2" customFormat="1">
      <c r="E37113" s="120"/>
      <c r="M37113" s="120"/>
      <c r="N37113" s="120"/>
      <c r="U37113" s="121"/>
      <c r="V37113" s="122"/>
      <c r="W37113" s="123"/>
      <c r="AC37113" s="123"/>
    </row>
    <row r="37114" spans="5:29" s="2" customFormat="1">
      <c r="E37114" s="120"/>
      <c r="M37114" s="120"/>
      <c r="N37114" s="120"/>
      <c r="U37114" s="121"/>
      <c r="V37114" s="122"/>
      <c r="W37114" s="123"/>
      <c r="AC37114" s="123"/>
    </row>
    <row r="37115" spans="5:29" s="2" customFormat="1">
      <c r="E37115" s="120"/>
      <c r="M37115" s="120"/>
      <c r="N37115" s="120"/>
      <c r="U37115" s="121"/>
      <c r="V37115" s="122"/>
      <c r="W37115" s="123"/>
      <c r="AC37115" s="123"/>
    </row>
    <row r="37116" spans="5:29" s="2" customFormat="1">
      <c r="E37116" s="120"/>
      <c r="M37116" s="120"/>
      <c r="N37116" s="120"/>
      <c r="U37116" s="121"/>
      <c r="V37116" s="122"/>
      <c r="W37116" s="123"/>
      <c r="AC37116" s="123"/>
    </row>
    <row r="37117" spans="5:29" s="2" customFormat="1">
      <c r="E37117" s="120"/>
      <c r="M37117" s="120"/>
      <c r="N37117" s="120"/>
      <c r="U37117" s="121"/>
      <c r="V37117" s="122"/>
      <c r="W37117" s="123"/>
      <c r="AC37117" s="123"/>
    </row>
    <row r="37118" spans="5:29" s="2" customFormat="1">
      <c r="E37118" s="120"/>
      <c r="M37118" s="120"/>
      <c r="N37118" s="120"/>
      <c r="U37118" s="121"/>
      <c r="V37118" s="122"/>
      <c r="W37118" s="123"/>
      <c r="AC37118" s="123"/>
    </row>
    <row r="37119" spans="5:29" s="2" customFormat="1">
      <c r="E37119" s="120"/>
      <c r="M37119" s="120"/>
      <c r="N37119" s="120"/>
      <c r="U37119" s="121"/>
      <c r="V37119" s="122"/>
      <c r="W37119" s="123"/>
      <c r="AC37119" s="123"/>
    </row>
    <row r="37120" spans="5:29" s="2" customFormat="1">
      <c r="E37120" s="120"/>
      <c r="M37120" s="120"/>
      <c r="N37120" s="120"/>
      <c r="U37120" s="121"/>
      <c r="V37120" s="122"/>
      <c r="W37120" s="123"/>
      <c r="AC37120" s="123"/>
    </row>
    <row r="37121" spans="5:29" s="2" customFormat="1">
      <c r="E37121" s="120"/>
      <c r="M37121" s="120"/>
      <c r="N37121" s="120"/>
      <c r="U37121" s="121"/>
      <c r="V37121" s="122"/>
      <c r="W37121" s="123"/>
      <c r="AC37121" s="123"/>
    </row>
    <row r="37122" spans="5:29" s="2" customFormat="1">
      <c r="E37122" s="120"/>
      <c r="M37122" s="120"/>
      <c r="N37122" s="120"/>
      <c r="U37122" s="121"/>
      <c r="V37122" s="122"/>
      <c r="W37122" s="123"/>
      <c r="AC37122" s="123"/>
    </row>
    <row r="37123" spans="5:29" s="2" customFormat="1">
      <c r="E37123" s="120"/>
      <c r="M37123" s="120"/>
      <c r="N37123" s="120"/>
      <c r="U37123" s="121"/>
      <c r="V37123" s="122"/>
      <c r="W37123" s="123"/>
      <c r="AC37123" s="123"/>
    </row>
    <row r="37124" spans="5:29" s="2" customFormat="1">
      <c r="E37124" s="120"/>
      <c r="M37124" s="120"/>
      <c r="N37124" s="120"/>
      <c r="U37124" s="121"/>
      <c r="V37124" s="122"/>
      <c r="W37124" s="123"/>
      <c r="AC37124" s="123"/>
    </row>
    <row r="37125" spans="5:29" s="2" customFormat="1">
      <c r="E37125" s="120"/>
      <c r="M37125" s="120"/>
      <c r="N37125" s="120"/>
      <c r="U37125" s="121"/>
      <c r="V37125" s="122"/>
      <c r="W37125" s="123"/>
      <c r="AC37125" s="123"/>
    </row>
    <row r="37126" spans="5:29" s="2" customFormat="1">
      <c r="E37126" s="120"/>
      <c r="M37126" s="120"/>
      <c r="N37126" s="120"/>
      <c r="U37126" s="121"/>
      <c r="V37126" s="122"/>
      <c r="W37126" s="123"/>
      <c r="AC37126" s="123"/>
    </row>
    <row r="37127" spans="5:29" s="2" customFormat="1">
      <c r="E37127" s="120"/>
      <c r="M37127" s="120"/>
      <c r="N37127" s="120"/>
      <c r="U37127" s="121"/>
      <c r="V37127" s="122"/>
      <c r="W37127" s="123"/>
      <c r="AC37127" s="123"/>
    </row>
    <row r="37128" spans="5:29" s="2" customFormat="1">
      <c r="E37128" s="120"/>
      <c r="M37128" s="120"/>
      <c r="N37128" s="120"/>
      <c r="U37128" s="121"/>
      <c r="V37128" s="122"/>
      <c r="W37128" s="123"/>
      <c r="AC37128" s="123"/>
    </row>
    <row r="37129" spans="5:29" s="2" customFormat="1">
      <c r="E37129" s="120"/>
      <c r="M37129" s="120"/>
      <c r="N37129" s="120"/>
      <c r="U37129" s="121"/>
      <c r="V37129" s="122"/>
      <c r="W37129" s="123"/>
      <c r="AC37129" s="123"/>
    </row>
    <row r="37130" spans="5:29" s="2" customFormat="1">
      <c r="E37130" s="120"/>
      <c r="M37130" s="120"/>
      <c r="N37130" s="120"/>
      <c r="U37130" s="121"/>
      <c r="V37130" s="122"/>
      <c r="W37130" s="123"/>
      <c r="AC37130" s="123"/>
    </row>
    <row r="37131" spans="5:29" s="2" customFormat="1">
      <c r="E37131" s="120"/>
      <c r="M37131" s="120"/>
      <c r="N37131" s="120"/>
      <c r="U37131" s="121"/>
      <c r="V37131" s="122"/>
      <c r="W37131" s="123"/>
      <c r="AC37131" s="123"/>
    </row>
    <row r="37132" spans="5:29" s="2" customFormat="1">
      <c r="E37132" s="120"/>
      <c r="M37132" s="120"/>
      <c r="N37132" s="120"/>
      <c r="U37132" s="121"/>
      <c r="V37132" s="122"/>
      <c r="W37132" s="123"/>
      <c r="AC37132" s="123"/>
    </row>
    <row r="37133" spans="5:29" s="2" customFormat="1">
      <c r="E37133" s="120"/>
      <c r="M37133" s="120"/>
      <c r="N37133" s="120"/>
      <c r="U37133" s="121"/>
      <c r="V37133" s="122"/>
      <c r="W37133" s="123"/>
      <c r="AC37133" s="123"/>
    </row>
    <row r="37134" spans="5:29" s="2" customFormat="1">
      <c r="E37134" s="120"/>
      <c r="M37134" s="120"/>
      <c r="N37134" s="120"/>
      <c r="U37134" s="121"/>
      <c r="V37134" s="122"/>
      <c r="W37134" s="123"/>
      <c r="AC37134" s="123"/>
    </row>
    <row r="37135" spans="5:29" s="2" customFormat="1">
      <c r="E37135" s="120"/>
      <c r="M37135" s="120"/>
      <c r="N37135" s="120"/>
      <c r="U37135" s="121"/>
      <c r="V37135" s="122"/>
      <c r="W37135" s="123"/>
      <c r="AC37135" s="123"/>
    </row>
    <row r="37136" spans="5:29" s="2" customFormat="1">
      <c r="E37136" s="120"/>
      <c r="M37136" s="120"/>
      <c r="N37136" s="120"/>
      <c r="U37136" s="121"/>
      <c r="V37136" s="122"/>
      <c r="W37136" s="123"/>
      <c r="AC37136" s="123"/>
    </row>
    <row r="37137" spans="5:29" s="2" customFormat="1">
      <c r="E37137" s="120"/>
      <c r="M37137" s="120"/>
      <c r="N37137" s="120"/>
      <c r="U37137" s="121"/>
      <c r="V37137" s="122"/>
      <c r="W37137" s="123"/>
      <c r="AC37137" s="123"/>
    </row>
    <row r="37138" spans="5:29" s="2" customFormat="1">
      <c r="E37138" s="120"/>
      <c r="M37138" s="120"/>
      <c r="N37138" s="120"/>
      <c r="U37138" s="121"/>
      <c r="V37138" s="122"/>
      <c r="W37138" s="123"/>
      <c r="AC37138" s="123"/>
    </row>
    <row r="37139" spans="5:29" s="2" customFormat="1">
      <c r="E37139" s="120"/>
      <c r="M37139" s="120"/>
      <c r="N37139" s="120"/>
      <c r="U37139" s="121"/>
      <c r="V37139" s="122"/>
      <c r="W37139" s="123"/>
      <c r="AC37139" s="123"/>
    </row>
    <row r="37140" spans="5:29" s="2" customFormat="1">
      <c r="E37140" s="120"/>
      <c r="M37140" s="120"/>
      <c r="N37140" s="120"/>
      <c r="U37140" s="121"/>
      <c r="V37140" s="122"/>
      <c r="W37140" s="123"/>
      <c r="AC37140" s="123"/>
    </row>
    <row r="37141" spans="5:29" s="2" customFormat="1">
      <c r="E37141" s="120"/>
      <c r="M37141" s="120"/>
      <c r="N37141" s="120"/>
      <c r="U37141" s="121"/>
      <c r="V37141" s="122"/>
      <c r="W37141" s="123"/>
      <c r="AC37141" s="123"/>
    </row>
    <row r="37142" spans="5:29" s="2" customFormat="1">
      <c r="E37142" s="120"/>
      <c r="M37142" s="120"/>
      <c r="N37142" s="120"/>
      <c r="U37142" s="121"/>
      <c r="V37142" s="122"/>
      <c r="W37142" s="123"/>
      <c r="AC37142" s="123"/>
    </row>
    <row r="37143" spans="5:29" s="2" customFormat="1">
      <c r="E37143" s="120"/>
      <c r="M37143" s="120"/>
      <c r="N37143" s="120"/>
      <c r="U37143" s="121"/>
      <c r="V37143" s="122"/>
      <c r="W37143" s="123"/>
      <c r="AC37143" s="123"/>
    </row>
    <row r="37144" spans="5:29" s="2" customFormat="1">
      <c r="E37144" s="120"/>
      <c r="M37144" s="120"/>
      <c r="N37144" s="120"/>
      <c r="U37144" s="121"/>
      <c r="V37144" s="122"/>
      <c r="W37144" s="123"/>
      <c r="AC37144" s="123"/>
    </row>
    <row r="37145" spans="5:29" s="2" customFormat="1">
      <c r="E37145" s="120"/>
      <c r="M37145" s="120"/>
      <c r="N37145" s="120"/>
      <c r="U37145" s="121"/>
      <c r="V37145" s="122"/>
      <c r="W37145" s="123"/>
      <c r="AC37145" s="123"/>
    </row>
    <row r="37146" spans="5:29" s="2" customFormat="1">
      <c r="E37146" s="120"/>
      <c r="M37146" s="120"/>
      <c r="N37146" s="120"/>
      <c r="U37146" s="121"/>
      <c r="V37146" s="122"/>
      <c r="W37146" s="123"/>
      <c r="AC37146" s="123"/>
    </row>
    <row r="37147" spans="5:29" s="2" customFormat="1">
      <c r="E37147" s="120"/>
      <c r="M37147" s="120"/>
      <c r="N37147" s="120"/>
      <c r="U37147" s="121"/>
      <c r="V37147" s="122"/>
      <c r="W37147" s="123"/>
      <c r="AC37147" s="123"/>
    </row>
    <row r="37148" spans="5:29" s="2" customFormat="1">
      <c r="E37148" s="120"/>
      <c r="M37148" s="120"/>
      <c r="N37148" s="120"/>
      <c r="U37148" s="121"/>
      <c r="V37148" s="122"/>
      <c r="W37148" s="123"/>
      <c r="AC37148" s="123"/>
    </row>
    <row r="37149" spans="5:29" s="2" customFormat="1">
      <c r="E37149" s="120"/>
      <c r="M37149" s="120"/>
      <c r="N37149" s="120"/>
      <c r="U37149" s="121"/>
      <c r="V37149" s="122"/>
      <c r="W37149" s="123"/>
      <c r="AC37149" s="123"/>
    </row>
    <row r="37150" spans="5:29" s="2" customFormat="1">
      <c r="E37150" s="120"/>
      <c r="M37150" s="120"/>
      <c r="N37150" s="120"/>
      <c r="U37150" s="121"/>
      <c r="V37150" s="122"/>
      <c r="W37150" s="123"/>
      <c r="AC37150" s="123"/>
    </row>
    <row r="37151" spans="5:29" s="2" customFormat="1">
      <c r="E37151" s="120"/>
      <c r="M37151" s="120"/>
      <c r="N37151" s="120"/>
      <c r="U37151" s="121"/>
      <c r="V37151" s="122"/>
      <c r="W37151" s="123"/>
      <c r="AC37151" s="123"/>
    </row>
    <row r="37152" spans="5:29" s="2" customFormat="1">
      <c r="E37152" s="120"/>
      <c r="M37152" s="120"/>
      <c r="N37152" s="120"/>
      <c r="U37152" s="121"/>
      <c r="V37152" s="122"/>
      <c r="W37152" s="123"/>
      <c r="AC37152" s="123"/>
    </row>
    <row r="37153" spans="5:29" s="2" customFormat="1">
      <c r="E37153" s="120"/>
      <c r="M37153" s="120"/>
      <c r="N37153" s="120"/>
      <c r="U37153" s="121"/>
      <c r="V37153" s="122"/>
      <c r="W37153" s="123"/>
      <c r="AC37153" s="123"/>
    </row>
    <row r="37154" spans="5:29" s="2" customFormat="1">
      <c r="E37154" s="120"/>
      <c r="M37154" s="120"/>
      <c r="N37154" s="120"/>
      <c r="U37154" s="121"/>
      <c r="V37154" s="122"/>
      <c r="W37154" s="123"/>
      <c r="AC37154" s="123"/>
    </row>
    <row r="37155" spans="5:29" s="2" customFormat="1">
      <c r="E37155" s="120"/>
      <c r="M37155" s="120"/>
      <c r="N37155" s="120"/>
      <c r="U37155" s="121"/>
      <c r="V37155" s="122"/>
      <c r="W37155" s="123"/>
      <c r="AC37155" s="123"/>
    </row>
    <row r="37156" spans="5:29" s="2" customFormat="1">
      <c r="E37156" s="120"/>
      <c r="M37156" s="120"/>
      <c r="N37156" s="120"/>
      <c r="U37156" s="121"/>
      <c r="V37156" s="122"/>
      <c r="W37156" s="123"/>
      <c r="AC37156" s="123"/>
    </row>
    <row r="37157" spans="5:29" s="2" customFormat="1">
      <c r="E37157" s="120"/>
      <c r="M37157" s="120"/>
      <c r="N37157" s="120"/>
      <c r="U37157" s="121"/>
      <c r="V37157" s="122"/>
      <c r="W37157" s="123"/>
      <c r="AC37157" s="123"/>
    </row>
    <row r="37158" spans="5:29" s="2" customFormat="1">
      <c r="E37158" s="120"/>
      <c r="M37158" s="120"/>
      <c r="N37158" s="120"/>
      <c r="U37158" s="121"/>
      <c r="V37158" s="122"/>
      <c r="W37158" s="123"/>
      <c r="AC37158" s="123"/>
    </row>
    <row r="37159" spans="5:29" s="2" customFormat="1">
      <c r="E37159" s="120"/>
      <c r="M37159" s="120"/>
      <c r="N37159" s="120"/>
      <c r="U37159" s="121"/>
      <c r="V37159" s="122"/>
      <c r="W37159" s="123"/>
      <c r="AC37159" s="123"/>
    </row>
    <row r="37160" spans="5:29" s="2" customFormat="1">
      <c r="E37160" s="120"/>
      <c r="M37160" s="120"/>
      <c r="N37160" s="120"/>
      <c r="U37160" s="121"/>
      <c r="V37160" s="122"/>
      <c r="W37160" s="123"/>
      <c r="AC37160" s="123"/>
    </row>
    <row r="37161" spans="5:29" s="2" customFormat="1">
      <c r="E37161" s="120"/>
      <c r="M37161" s="120"/>
      <c r="N37161" s="120"/>
      <c r="U37161" s="121"/>
      <c r="V37161" s="122"/>
      <c r="W37161" s="123"/>
      <c r="AC37161" s="123"/>
    </row>
    <row r="37162" spans="5:29" s="2" customFormat="1">
      <c r="E37162" s="120"/>
      <c r="M37162" s="120"/>
      <c r="N37162" s="120"/>
      <c r="U37162" s="121"/>
      <c r="V37162" s="122"/>
      <c r="W37162" s="123"/>
      <c r="AC37162" s="123"/>
    </row>
    <row r="37163" spans="5:29" s="2" customFormat="1">
      <c r="E37163" s="120"/>
      <c r="M37163" s="120"/>
      <c r="N37163" s="120"/>
      <c r="U37163" s="121"/>
      <c r="V37163" s="122"/>
      <c r="W37163" s="123"/>
      <c r="AC37163" s="123"/>
    </row>
    <row r="37164" spans="5:29" s="2" customFormat="1">
      <c r="E37164" s="120"/>
      <c r="M37164" s="120"/>
      <c r="N37164" s="120"/>
      <c r="U37164" s="121"/>
      <c r="V37164" s="122"/>
      <c r="W37164" s="123"/>
      <c r="AC37164" s="123"/>
    </row>
    <row r="37165" spans="5:29" s="2" customFormat="1">
      <c r="E37165" s="120"/>
      <c r="M37165" s="120"/>
      <c r="N37165" s="120"/>
      <c r="U37165" s="121"/>
      <c r="V37165" s="122"/>
      <c r="W37165" s="123"/>
      <c r="AC37165" s="123"/>
    </row>
    <row r="37166" spans="5:29" s="2" customFormat="1">
      <c r="E37166" s="120"/>
      <c r="M37166" s="120"/>
      <c r="N37166" s="120"/>
      <c r="U37166" s="121"/>
      <c r="V37166" s="122"/>
      <c r="W37166" s="123"/>
      <c r="AC37166" s="123"/>
    </row>
    <row r="37167" spans="5:29" s="2" customFormat="1">
      <c r="E37167" s="120"/>
      <c r="M37167" s="120"/>
      <c r="N37167" s="120"/>
      <c r="U37167" s="121"/>
      <c r="V37167" s="122"/>
      <c r="W37167" s="123"/>
      <c r="AC37167" s="123"/>
    </row>
    <row r="37168" spans="5:29" s="2" customFormat="1">
      <c r="E37168" s="120"/>
      <c r="M37168" s="120"/>
      <c r="N37168" s="120"/>
      <c r="U37168" s="121"/>
      <c r="V37168" s="122"/>
      <c r="W37168" s="123"/>
      <c r="AC37168" s="123"/>
    </row>
    <row r="37169" spans="5:29" s="2" customFormat="1">
      <c r="E37169" s="120"/>
      <c r="M37169" s="120"/>
      <c r="N37169" s="120"/>
      <c r="U37169" s="121"/>
      <c r="V37169" s="122"/>
      <c r="W37169" s="123"/>
      <c r="AC37169" s="123"/>
    </row>
    <row r="37170" spans="5:29" s="2" customFormat="1">
      <c r="E37170" s="120"/>
      <c r="M37170" s="120"/>
      <c r="N37170" s="120"/>
      <c r="U37170" s="121"/>
      <c r="V37170" s="122"/>
      <c r="W37170" s="123"/>
      <c r="AC37170" s="123"/>
    </row>
    <row r="37171" spans="5:29" s="2" customFormat="1">
      <c r="E37171" s="120"/>
      <c r="M37171" s="120"/>
      <c r="N37171" s="120"/>
      <c r="U37171" s="121"/>
      <c r="V37171" s="122"/>
      <c r="W37171" s="123"/>
      <c r="AC37171" s="123"/>
    </row>
    <row r="37172" spans="5:29" s="2" customFormat="1">
      <c r="E37172" s="120"/>
      <c r="M37172" s="120"/>
      <c r="N37172" s="120"/>
      <c r="U37172" s="121"/>
      <c r="V37172" s="122"/>
      <c r="W37172" s="123"/>
      <c r="AC37172" s="123"/>
    </row>
    <row r="37173" spans="5:29" s="2" customFormat="1">
      <c r="E37173" s="120"/>
      <c r="M37173" s="120"/>
      <c r="N37173" s="120"/>
      <c r="U37173" s="121"/>
      <c r="V37173" s="122"/>
      <c r="W37173" s="123"/>
      <c r="AC37173" s="123"/>
    </row>
    <row r="37174" spans="5:29" s="2" customFormat="1">
      <c r="E37174" s="120"/>
      <c r="M37174" s="120"/>
      <c r="N37174" s="120"/>
      <c r="U37174" s="121"/>
      <c r="V37174" s="122"/>
      <c r="W37174" s="123"/>
      <c r="AC37174" s="123"/>
    </row>
    <row r="37175" spans="5:29" s="2" customFormat="1">
      <c r="E37175" s="120"/>
      <c r="M37175" s="120"/>
      <c r="N37175" s="120"/>
      <c r="U37175" s="121"/>
      <c r="V37175" s="122"/>
      <c r="W37175" s="123"/>
      <c r="AC37175" s="123"/>
    </row>
    <row r="37176" spans="5:29" s="2" customFormat="1">
      <c r="E37176" s="120"/>
      <c r="M37176" s="120"/>
      <c r="N37176" s="120"/>
      <c r="U37176" s="121"/>
      <c r="V37176" s="122"/>
      <c r="W37176" s="123"/>
      <c r="AC37176" s="123"/>
    </row>
    <row r="37177" spans="5:29" s="2" customFormat="1">
      <c r="E37177" s="120"/>
      <c r="M37177" s="120"/>
      <c r="N37177" s="120"/>
      <c r="U37177" s="121"/>
      <c r="V37177" s="122"/>
      <c r="W37177" s="123"/>
      <c r="AC37177" s="123"/>
    </row>
    <row r="37178" spans="5:29" s="2" customFormat="1">
      <c r="E37178" s="120"/>
      <c r="M37178" s="120"/>
      <c r="N37178" s="120"/>
      <c r="U37178" s="121"/>
      <c r="V37178" s="122"/>
      <c r="W37178" s="123"/>
      <c r="AC37178" s="123"/>
    </row>
    <row r="37179" spans="5:29" s="2" customFormat="1">
      <c r="E37179" s="120"/>
      <c r="M37179" s="120"/>
      <c r="N37179" s="120"/>
      <c r="U37179" s="121"/>
      <c r="V37179" s="122"/>
      <c r="W37179" s="123"/>
      <c r="AC37179" s="123"/>
    </row>
    <row r="37180" spans="5:29" s="2" customFormat="1">
      <c r="E37180" s="120"/>
      <c r="M37180" s="120"/>
      <c r="N37180" s="120"/>
      <c r="U37180" s="121"/>
      <c r="V37180" s="122"/>
      <c r="W37180" s="123"/>
      <c r="AC37180" s="123"/>
    </row>
    <row r="37181" spans="5:29" s="2" customFormat="1">
      <c r="E37181" s="120"/>
      <c r="M37181" s="120"/>
      <c r="N37181" s="120"/>
      <c r="U37181" s="121"/>
      <c r="V37181" s="122"/>
      <c r="W37181" s="123"/>
      <c r="AC37181" s="123"/>
    </row>
    <row r="37182" spans="5:29" s="2" customFormat="1">
      <c r="E37182" s="120"/>
      <c r="M37182" s="120"/>
      <c r="N37182" s="120"/>
      <c r="U37182" s="121"/>
      <c r="V37182" s="122"/>
      <c r="W37182" s="123"/>
      <c r="AC37182" s="123"/>
    </row>
    <row r="37183" spans="5:29" s="2" customFormat="1">
      <c r="E37183" s="120"/>
      <c r="M37183" s="120"/>
      <c r="N37183" s="120"/>
      <c r="U37183" s="121"/>
      <c r="V37183" s="122"/>
      <c r="W37183" s="123"/>
      <c r="AC37183" s="123"/>
    </row>
    <row r="37184" spans="5:29" s="2" customFormat="1">
      <c r="E37184" s="120"/>
      <c r="M37184" s="120"/>
      <c r="N37184" s="120"/>
      <c r="U37184" s="121"/>
      <c r="V37184" s="122"/>
      <c r="W37184" s="123"/>
      <c r="AC37184" s="123"/>
    </row>
    <row r="37185" spans="5:29" s="2" customFormat="1">
      <c r="E37185" s="120"/>
      <c r="M37185" s="120"/>
      <c r="N37185" s="120"/>
      <c r="U37185" s="121"/>
      <c r="V37185" s="122"/>
      <c r="W37185" s="123"/>
      <c r="AC37185" s="123"/>
    </row>
    <row r="37186" spans="5:29" s="2" customFormat="1">
      <c r="E37186" s="120"/>
      <c r="M37186" s="120"/>
      <c r="N37186" s="120"/>
      <c r="U37186" s="121"/>
      <c r="V37186" s="122"/>
      <c r="W37186" s="123"/>
      <c r="AC37186" s="123"/>
    </row>
    <row r="37187" spans="5:29" s="2" customFormat="1">
      <c r="E37187" s="120"/>
      <c r="M37187" s="120"/>
      <c r="N37187" s="120"/>
      <c r="U37187" s="121"/>
      <c r="V37187" s="122"/>
      <c r="W37187" s="123"/>
      <c r="AC37187" s="123"/>
    </row>
    <row r="37188" spans="5:29" s="2" customFormat="1">
      <c r="E37188" s="120"/>
      <c r="M37188" s="120"/>
      <c r="N37188" s="120"/>
      <c r="U37188" s="121"/>
      <c r="V37188" s="122"/>
      <c r="W37188" s="123"/>
      <c r="AC37188" s="123"/>
    </row>
    <row r="37189" spans="5:29" s="2" customFormat="1">
      <c r="E37189" s="120"/>
      <c r="M37189" s="120"/>
      <c r="N37189" s="120"/>
      <c r="U37189" s="121"/>
      <c r="V37189" s="122"/>
      <c r="W37189" s="123"/>
      <c r="AC37189" s="123"/>
    </row>
    <row r="37190" spans="5:29" s="2" customFormat="1">
      <c r="E37190" s="120"/>
      <c r="M37190" s="120"/>
      <c r="N37190" s="120"/>
      <c r="U37190" s="121"/>
      <c r="V37190" s="122"/>
      <c r="W37190" s="123"/>
      <c r="AC37190" s="123"/>
    </row>
    <row r="37191" spans="5:29" s="2" customFormat="1">
      <c r="E37191" s="120"/>
      <c r="M37191" s="120"/>
      <c r="N37191" s="120"/>
      <c r="U37191" s="121"/>
      <c r="V37191" s="122"/>
      <c r="W37191" s="123"/>
      <c r="AC37191" s="123"/>
    </row>
    <row r="37192" spans="5:29" s="2" customFormat="1">
      <c r="E37192" s="120"/>
      <c r="M37192" s="120"/>
      <c r="N37192" s="120"/>
      <c r="U37192" s="121"/>
      <c r="V37192" s="122"/>
      <c r="W37192" s="123"/>
      <c r="AC37192" s="123"/>
    </row>
    <row r="37193" spans="5:29" s="2" customFormat="1">
      <c r="E37193" s="120"/>
      <c r="M37193" s="120"/>
      <c r="N37193" s="120"/>
      <c r="U37193" s="121"/>
      <c r="V37193" s="122"/>
      <c r="W37193" s="123"/>
      <c r="AC37193" s="123"/>
    </row>
    <row r="37194" spans="5:29" s="2" customFormat="1">
      <c r="E37194" s="120"/>
      <c r="M37194" s="120"/>
      <c r="N37194" s="120"/>
      <c r="U37194" s="121"/>
      <c r="V37194" s="122"/>
      <c r="W37194" s="123"/>
      <c r="AC37194" s="123"/>
    </row>
    <row r="37195" spans="5:29" s="2" customFormat="1">
      <c r="E37195" s="120"/>
      <c r="M37195" s="120"/>
      <c r="N37195" s="120"/>
      <c r="U37195" s="121"/>
      <c r="V37195" s="122"/>
      <c r="W37195" s="123"/>
      <c r="AC37195" s="123"/>
    </row>
    <row r="37196" spans="5:29" s="2" customFormat="1">
      <c r="E37196" s="120"/>
      <c r="M37196" s="120"/>
      <c r="N37196" s="120"/>
      <c r="U37196" s="121"/>
      <c r="V37196" s="122"/>
      <c r="W37196" s="123"/>
      <c r="AC37196" s="123"/>
    </row>
    <row r="37197" spans="5:29" s="2" customFormat="1">
      <c r="E37197" s="120"/>
      <c r="M37197" s="120"/>
      <c r="N37197" s="120"/>
      <c r="U37197" s="121"/>
      <c r="V37197" s="122"/>
      <c r="W37197" s="123"/>
      <c r="AC37197" s="123"/>
    </row>
    <row r="37198" spans="5:29" s="2" customFormat="1">
      <c r="E37198" s="120"/>
      <c r="M37198" s="120"/>
      <c r="N37198" s="120"/>
      <c r="U37198" s="121"/>
      <c r="V37198" s="122"/>
      <c r="W37198" s="123"/>
      <c r="AC37198" s="123"/>
    </row>
    <row r="37199" spans="5:29" s="2" customFormat="1">
      <c r="E37199" s="120"/>
      <c r="M37199" s="120"/>
      <c r="N37199" s="120"/>
      <c r="U37199" s="121"/>
      <c r="V37199" s="122"/>
      <c r="W37199" s="123"/>
      <c r="AC37199" s="123"/>
    </row>
    <row r="37200" spans="5:29" s="2" customFormat="1">
      <c r="E37200" s="120"/>
      <c r="M37200" s="120"/>
      <c r="N37200" s="120"/>
      <c r="U37200" s="121"/>
      <c r="V37200" s="122"/>
      <c r="W37200" s="123"/>
      <c r="AC37200" s="123"/>
    </row>
    <row r="37201" spans="5:29" s="2" customFormat="1">
      <c r="E37201" s="120"/>
      <c r="M37201" s="120"/>
      <c r="N37201" s="120"/>
      <c r="U37201" s="121"/>
      <c r="V37201" s="122"/>
      <c r="W37201" s="123"/>
      <c r="AC37201" s="123"/>
    </row>
    <row r="37202" spans="5:29" s="2" customFormat="1">
      <c r="E37202" s="120"/>
      <c r="M37202" s="120"/>
      <c r="N37202" s="120"/>
      <c r="U37202" s="121"/>
      <c r="V37202" s="122"/>
      <c r="W37202" s="123"/>
      <c r="AC37202" s="123"/>
    </row>
    <row r="37203" spans="5:29" s="2" customFormat="1">
      <c r="E37203" s="120"/>
      <c r="M37203" s="120"/>
      <c r="N37203" s="120"/>
      <c r="U37203" s="121"/>
      <c r="V37203" s="122"/>
      <c r="W37203" s="123"/>
      <c r="AC37203" s="123"/>
    </row>
    <row r="37204" spans="5:29" s="2" customFormat="1">
      <c r="E37204" s="120"/>
      <c r="M37204" s="120"/>
      <c r="N37204" s="120"/>
      <c r="U37204" s="121"/>
      <c r="V37204" s="122"/>
      <c r="W37204" s="123"/>
      <c r="AC37204" s="123"/>
    </row>
    <row r="37205" spans="5:29" s="2" customFormat="1">
      <c r="E37205" s="120"/>
      <c r="M37205" s="120"/>
      <c r="N37205" s="120"/>
      <c r="U37205" s="121"/>
      <c r="V37205" s="122"/>
      <c r="W37205" s="123"/>
      <c r="AC37205" s="123"/>
    </row>
    <row r="37206" spans="5:29" s="2" customFormat="1">
      <c r="E37206" s="120"/>
      <c r="M37206" s="120"/>
      <c r="N37206" s="120"/>
      <c r="U37206" s="121"/>
      <c r="V37206" s="122"/>
      <c r="W37206" s="123"/>
      <c r="AC37206" s="123"/>
    </row>
    <row r="37207" spans="5:29" s="2" customFormat="1">
      <c r="E37207" s="120"/>
      <c r="M37207" s="120"/>
      <c r="N37207" s="120"/>
      <c r="U37207" s="121"/>
      <c r="V37207" s="122"/>
      <c r="W37207" s="123"/>
      <c r="AC37207" s="123"/>
    </row>
    <row r="37208" spans="5:29" s="2" customFormat="1">
      <c r="E37208" s="120"/>
      <c r="M37208" s="120"/>
      <c r="N37208" s="120"/>
      <c r="U37208" s="121"/>
      <c r="V37208" s="122"/>
      <c r="W37208" s="123"/>
      <c r="AC37208" s="123"/>
    </row>
    <row r="37209" spans="5:29" s="2" customFormat="1">
      <c r="E37209" s="120"/>
      <c r="M37209" s="120"/>
      <c r="N37209" s="120"/>
      <c r="U37209" s="121"/>
      <c r="V37209" s="122"/>
      <c r="W37209" s="123"/>
      <c r="AC37209" s="123"/>
    </row>
    <row r="37210" spans="5:29" s="2" customFormat="1">
      <c r="E37210" s="120"/>
      <c r="M37210" s="120"/>
      <c r="N37210" s="120"/>
      <c r="U37210" s="121"/>
      <c r="V37210" s="122"/>
      <c r="W37210" s="123"/>
      <c r="AC37210" s="123"/>
    </row>
    <row r="37211" spans="5:29" s="2" customFormat="1">
      <c r="E37211" s="120"/>
      <c r="M37211" s="120"/>
      <c r="N37211" s="120"/>
      <c r="U37211" s="121"/>
      <c r="V37211" s="122"/>
      <c r="W37211" s="123"/>
      <c r="AC37211" s="123"/>
    </row>
    <row r="37212" spans="5:29" s="2" customFormat="1">
      <c r="E37212" s="120"/>
      <c r="M37212" s="120"/>
      <c r="N37212" s="120"/>
      <c r="U37212" s="121"/>
      <c r="V37212" s="122"/>
      <c r="W37212" s="123"/>
      <c r="AC37212" s="123"/>
    </row>
    <row r="37213" spans="5:29" s="2" customFormat="1">
      <c r="E37213" s="120"/>
      <c r="M37213" s="120"/>
      <c r="N37213" s="120"/>
      <c r="U37213" s="121"/>
      <c r="V37213" s="122"/>
      <c r="W37213" s="123"/>
      <c r="AC37213" s="123"/>
    </row>
    <row r="37214" spans="5:29" s="2" customFormat="1">
      <c r="E37214" s="120"/>
      <c r="M37214" s="120"/>
      <c r="N37214" s="120"/>
      <c r="U37214" s="121"/>
      <c r="V37214" s="122"/>
      <c r="W37214" s="123"/>
      <c r="AC37214" s="123"/>
    </row>
    <row r="37215" spans="5:29" s="2" customFormat="1">
      <c r="E37215" s="120"/>
      <c r="M37215" s="120"/>
      <c r="N37215" s="120"/>
      <c r="U37215" s="121"/>
      <c r="V37215" s="122"/>
      <c r="W37215" s="123"/>
      <c r="AC37215" s="123"/>
    </row>
    <row r="37216" spans="5:29" s="2" customFormat="1">
      <c r="E37216" s="120"/>
      <c r="M37216" s="120"/>
      <c r="N37216" s="120"/>
      <c r="U37216" s="121"/>
      <c r="V37216" s="122"/>
      <c r="W37216" s="123"/>
      <c r="AC37216" s="123"/>
    </row>
    <row r="37217" spans="5:29" s="2" customFormat="1">
      <c r="E37217" s="120"/>
      <c r="M37217" s="120"/>
      <c r="N37217" s="120"/>
      <c r="U37217" s="121"/>
      <c r="V37217" s="122"/>
      <c r="W37217" s="123"/>
      <c r="AC37217" s="123"/>
    </row>
    <row r="37218" spans="5:29" s="2" customFormat="1">
      <c r="E37218" s="120"/>
      <c r="M37218" s="120"/>
      <c r="N37218" s="120"/>
      <c r="U37218" s="121"/>
      <c r="V37218" s="122"/>
      <c r="W37218" s="123"/>
      <c r="AC37218" s="123"/>
    </row>
    <row r="37219" spans="5:29" s="2" customFormat="1">
      <c r="E37219" s="120"/>
      <c r="M37219" s="120"/>
      <c r="N37219" s="120"/>
      <c r="U37219" s="121"/>
      <c r="V37219" s="122"/>
      <c r="W37219" s="123"/>
      <c r="AC37219" s="123"/>
    </row>
    <row r="37220" spans="5:29" s="2" customFormat="1">
      <c r="E37220" s="120"/>
      <c r="M37220" s="120"/>
      <c r="N37220" s="120"/>
      <c r="U37220" s="121"/>
      <c r="V37220" s="122"/>
      <c r="W37220" s="123"/>
      <c r="AC37220" s="123"/>
    </row>
    <row r="37221" spans="5:29" s="2" customFormat="1">
      <c r="E37221" s="120"/>
      <c r="M37221" s="120"/>
      <c r="N37221" s="120"/>
      <c r="U37221" s="121"/>
      <c r="V37221" s="122"/>
      <c r="W37221" s="123"/>
      <c r="AC37221" s="123"/>
    </row>
    <row r="37222" spans="5:29" s="2" customFormat="1">
      <c r="E37222" s="120"/>
      <c r="M37222" s="120"/>
      <c r="N37222" s="120"/>
      <c r="U37222" s="121"/>
      <c r="V37222" s="122"/>
      <c r="W37222" s="123"/>
      <c r="AC37222" s="123"/>
    </row>
    <row r="37223" spans="5:29" s="2" customFormat="1">
      <c r="E37223" s="120"/>
      <c r="M37223" s="120"/>
      <c r="N37223" s="120"/>
      <c r="U37223" s="121"/>
      <c r="V37223" s="122"/>
      <c r="W37223" s="123"/>
      <c r="AC37223" s="123"/>
    </row>
    <row r="37224" spans="5:29" s="2" customFormat="1">
      <c r="E37224" s="120"/>
      <c r="M37224" s="120"/>
      <c r="N37224" s="120"/>
      <c r="U37224" s="121"/>
      <c r="V37224" s="122"/>
      <c r="W37224" s="123"/>
      <c r="AC37224" s="123"/>
    </row>
    <row r="37225" spans="5:29" s="2" customFormat="1">
      <c r="E37225" s="120"/>
      <c r="M37225" s="120"/>
      <c r="N37225" s="120"/>
      <c r="U37225" s="121"/>
      <c r="V37225" s="122"/>
      <c r="W37225" s="123"/>
      <c r="AC37225" s="123"/>
    </row>
    <row r="37226" spans="5:29" s="2" customFormat="1">
      <c r="E37226" s="120"/>
      <c r="M37226" s="120"/>
      <c r="N37226" s="120"/>
      <c r="U37226" s="121"/>
      <c r="V37226" s="122"/>
      <c r="W37226" s="123"/>
      <c r="AC37226" s="123"/>
    </row>
    <row r="37227" spans="5:29" s="2" customFormat="1">
      <c r="E37227" s="120"/>
      <c r="M37227" s="120"/>
      <c r="N37227" s="120"/>
      <c r="U37227" s="121"/>
      <c r="V37227" s="122"/>
      <c r="W37227" s="123"/>
      <c r="AC37227" s="123"/>
    </row>
    <row r="37228" spans="5:29" s="2" customFormat="1">
      <c r="E37228" s="120"/>
      <c r="M37228" s="120"/>
      <c r="N37228" s="120"/>
      <c r="U37228" s="121"/>
      <c r="V37228" s="122"/>
      <c r="W37228" s="123"/>
      <c r="AC37228" s="123"/>
    </row>
    <row r="37229" spans="5:29" s="2" customFormat="1">
      <c r="E37229" s="120"/>
      <c r="M37229" s="120"/>
      <c r="N37229" s="120"/>
      <c r="U37229" s="121"/>
      <c r="V37229" s="122"/>
      <c r="W37229" s="123"/>
      <c r="AC37229" s="123"/>
    </row>
    <row r="37230" spans="5:29" s="2" customFormat="1">
      <c r="E37230" s="120"/>
      <c r="M37230" s="120"/>
      <c r="N37230" s="120"/>
      <c r="U37230" s="121"/>
      <c r="V37230" s="122"/>
      <c r="W37230" s="123"/>
      <c r="AC37230" s="123"/>
    </row>
    <row r="37231" spans="5:29" s="2" customFormat="1">
      <c r="E37231" s="120"/>
      <c r="M37231" s="120"/>
      <c r="N37231" s="120"/>
      <c r="U37231" s="121"/>
      <c r="V37231" s="122"/>
      <c r="W37231" s="123"/>
      <c r="AC37231" s="123"/>
    </row>
    <row r="37232" spans="5:29" s="2" customFormat="1">
      <c r="E37232" s="120"/>
      <c r="M37232" s="120"/>
      <c r="N37232" s="120"/>
      <c r="U37232" s="121"/>
      <c r="V37232" s="122"/>
      <c r="W37232" s="123"/>
      <c r="AC37232" s="123"/>
    </row>
    <row r="37233" spans="5:29" s="2" customFormat="1">
      <c r="E37233" s="120"/>
      <c r="M37233" s="120"/>
      <c r="N37233" s="120"/>
      <c r="U37233" s="121"/>
      <c r="V37233" s="122"/>
      <c r="W37233" s="123"/>
      <c r="AC37233" s="123"/>
    </row>
    <row r="37234" spans="5:29" s="2" customFormat="1">
      <c r="E37234" s="120"/>
      <c r="M37234" s="120"/>
      <c r="N37234" s="120"/>
      <c r="U37234" s="121"/>
      <c r="V37234" s="122"/>
      <c r="W37234" s="123"/>
      <c r="AC37234" s="123"/>
    </row>
    <row r="37235" spans="5:29" s="2" customFormat="1">
      <c r="E37235" s="120"/>
      <c r="M37235" s="120"/>
      <c r="N37235" s="120"/>
      <c r="U37235" s="121"/>
      <c r="V37235" s="122"/>
      <c r="W37235" s="123"/>
      <c r="AC37235" s="123"/>
    </row>
    <row r="37236" spans="5:29" s="2" customFormat="1">
      <c r="E37236" s="120"/>
      <c r="M37236" s="120"/>
      <c r="N37236" s="120"/>
      <c r="U37236" s="121"/>
      <c r="V37236" s="122"/>
      <c r="W37236" s="123"/>
      <c r="AC37236" s="123"/>
    </row>
    <row r="37237" spans="5:29" s="2" customFormat="1">
      <c r="E37237" s="120"/>
      <c r="M37237" s="120"/>
      <c r="N37237" s="120"/>
      <c r="U37237" s="121"/>
      <c r="V37237" s="122"/>
      <c r="W37237" s="123"/>
      <c r="AC37237" s="123"/>
    </row>
    <row r="37238" spans="5:29" s="2" customFormat="1">
      <c r="E37238" s="120"/>
      <c r="M37238" s="120"/>
      <c r="N37238" s="120"/>
      <c r="U37238" s="121"/>
      <c r="V37238" s="122"/>
      <c r="W37238" s="123"/>
      <c r="AC37238" s="123"/>
    </row>
    <row r="37239" spans="5:29" s="2" customFormat="1">
      <c r="E37239" s="120"/>
      <c r="M37239" s="120"/>
      <c r="N37239" s="120"/>
      <c r="U37239" s="121"/>
      <c r="V37239" s="122"/>
      <c r="W37239" s="123"/>
      <c r="AC37239" s="123"/>
    </row>
    <row r="37240" spans="5:29" s="2" customFormat="1">
      <c r="E37240" s="120"/>
      <c r="M37240" s="120"/>
      <c r="N37240" s="120"/>
      <c r="U37240" s="121"/>
      <c r="V37240" s="122"/>
      <c r="W37240" s="123"/>
      <c r="AC37240" s="123"/>
    </row>
    <row r="37241" spans="5:29" s="2" customFormat="1">
      <c r="E37241" s="120"/>
      <c r="M37241" s="120"/>
      <c r="N37241" s="120"/>
      <c r="U37241" s="121"/>
      <c r="V37241" s="122"/>
      <c r="W37241" s="123"/>
      <c r="AC37241" s="123"/>
    </row>
    <row r="37242" spans="5:29" s="2" customFormat="1">
      <c r="E37242" s="120"/>
      <c r="M37242" s="120"/>
      <c r="N37242" s="120"/>
      <c r="U37242" s="121"/>
      <c r="V37242" s="122"/>
      <c r="W37242" s="123"/>
      <c r="AC37242" s="123"/>
    </row>
    <row r="37243" spans="5:29" s="2" customFormat="1">
      <c r="E37243" s="120"/>
      <c r="M37243" s="120"/>
      <c r="N37243" s="120"/>
      <c r="U37243" s="121"/>
      <c r="V37243" s="122"/>
      <c r="W37243" s="123"/>
      <c r="AC37243" s="123"/>
    </row>
    <row r="37244" spans="5:29" s="2" customFormat="1">
      <c r="E37244" s="120"/>
      <c r="M37244" s="120"/>
      <c r="N37244" s="120"/>
      <c r="U37244" s="121"/>
      <c r="V37244" s="122"/>
      <c r="W37244" s="123"/>
      <c r="AC37244" s="123"/>
    </row>
    <row r="37245" spans="5:29" s="2" customFormat="1">
      <c r="E37245" s="120"/>
      <c r="M37245" s="120"/>
      <c r="N37245" s="120"/>
      <c r="U37245" s="121"/>
      <c r="V37245" s="122"/>
      <c r="W37245" s="123"/>
      <c r="AC37245" s="123"/>
    </row>
    <row r="37246" spans="5:29" s="2" customFormat="1">
      <c r="E37246" s="120"/>
      <c r="M37246" s="120"/>
      <c r="N37246" s="120"/>
      <c r="U37246" s="121"/>
      <c r="V37246" s="122"/>
      <c r="W37246" s="123"/>
      <c r="AC37246" s="123"/>
    </row>
    <row r="37247" spans="5:29" s="2" customFormat="1">
      <c r="E37247" s="120"/>
      <c r="M37247" s="120"/>
      <c r="N37247" s="120"/>
      <c r="U37247" s="121"/>
      <c r="V37247" s="122"/>
      <c r="W37247" s="123"/>
      <c r="AC37247" s="123"/>
    </row>
    <row r="37248" spans="5:29" s="2" customFormat="1">
      <c r="E37248" s="120"/>
      <c r="M37248" s="120"/>
      <c r="N37248" s="120"/>
      <c r="U37248" s="121"/>
      <c r="V37248" s="122"/>
      <c r="W37248" s="123"/>
      <c r="AC37248" s="123"/>
    </row>
    <row r="37249" spans="5:29" s="2" customFormat="1">
      <c r="E37249" s="120"/>
      <c r="M37249" s="120"/>
      <c r="N37249" s="120"/>
      <c r="U37249" s="121"/>
      <c r="V37249" s="122"/>
      <c r="W37249" s="123"/>
      <c r="AC37249" s="123"/>
    </row>
    <row r="37250" spans="5:29" s="2" customFormat="1">
      <c r="E37250" s="120"/>
      <c r="M37250" s="120"/>
      <c r="N37250" s="120"/>
      <c r="U37250" s="121"/>
      <c r="V37250" s="122"/>
      <c r="W37250" s="123"/>
      <c r="AC37250" s="123"/>
    </row>
    <row r="37251" spans="5:29" s="2" customFormat="1">
      <c r="E37251" s="120"/>
      <c r="M37251" s="120"/>
      <c r="N37251" s="120"/>
      <c r="U37251" s="121"/>
      <c r="V37251" s="122"/>
      <c r="W37251" s="123"/>
      <c r="AC37251" s="123"/>
    </row>
    <row r="37252" spans="5:29" s="2" customFormat="1">
      <c r="E37252" s="120"/>
      <c r="M37252" s="120"/>
      <c r="N37252" s="120"/>
      <c r="U37252" s="121"/>
      <c r="V37252" s="122"/>
      <c r="W37252" s="123"/>
      <c r="AC37252" s="123"/>
    </row>
    <row r="37253" spans="5:29" s="2" customFormat="1">
      <c r="E37253" s="120"/>
      <c r="M37253" s="120"/>
      <c r="N37253" s="120"/>
      <c r="U37253" s="121"/>
      <c r="V37253" s="122"/>
      <c r="W37253" s="123"/>
      <c r="AC37253" s="123"/>
    </row>
    <row r="37254" spans="5:29" s="2" customFormat="1">
      <c r="E37254" s="120"/>
      <c r="M37254" s="120"/>
      <c r="N37254" s="120"/>
      <c r="U37254" s="121"/>
      <c r="V37254" s="122"/>
      <c r="W37254" s="123"/>
      <c r="AC37254" s="123"/>
    </row>
    <row r="37255" spans="5:29" s="2" customFormat="1">
      <c r="E37255" s="120"/>
      <c r="M37255" s="120"/>
      <c r="N37255" s="120"/>
      <c r="U37255" s="121"/>
      <c r="V37255" s="122"/>
      <c r="W37255" s="123"/>
      <c r="AC37255" s="123"/>
    </row>
    <row r="37256" spans="5:29" s="2" customFormat="1">
      <c r="E37256" s="120"/>
      <c r="M37256" s="120"/>
      <c r="N37256" s="120"/>
      <c r="U37256" s="121"/>
      <c r="V37256" s="122"/>
      <c r="W37256" s="123"/>
      <c r="AC37256" s="123"/>
    </row>
    <row r="37257" spans="5:29" s="2" customFormat="1">
      <c r="E37257" s="120"/>
      <c r="M37257" s="120"/>
      <c r="N37257" s="120"/>
      <c r="U37257" s="121"/>
      <c r="V37257" s="122"/>
      <c r="W37257" s="123"/>
      <c r="AC37257" s="123"/>
    </row>
    <row r="37258" spans="5:29" s="2" customFormat="1">
      <c r="E37258" s="120"/>
      <c r="M37258" s="120"/>
      <c r="N37258" s="120"/>
      <c r="U37258" s="121"/>
      <c r="V37258" s="122"/>
      <c r="W37258" s="123"/>
      <c r="AC37258" s="123"/>
    </row>
    <row r="37259" spans="5:29" s="2" customFormat="1">
      <c r="E37259" s="120"/>
      <c r="M37259" s="120"/>
      <c r="N37259" s="120"/>
      <c r="U37259" s="121"/>
      <c r="V37259" s="122"/>
      <c r="W37259" s="123"/>
      <c r="AC37259" s="123"/>
    </row>
    <row r="37260" spans="5:29" s="2" customFormat="1">
      <c r="E37260" s="120"/>
      <c r="M37260" s="120"/>
      <c r="N37260" s="120"/>
      <c r="U37260" s="121"/>
      <c r="V37260" s="122"/>
      <c r="W37260" s="123"/>
      <c r="AC37260" s="123"/>
    </row>
    <row r="37261" spans="5:29" s="2" customFormat="1">
      <c r="E37261" s="120"/>
      <c r="M37261" s="120"/>
      <c r="N37261" s="120"/>
      <c r="U37261" s="121"/>
      <c r="V37261" s="122"/>
      <c r="W37261" s="123"/>
      <c r="AC37261" s="123"/>
    </row>
    <row r="37262" spans="5:29" s="2" customFormat="1">
      <c r="E37262" s="120"/>
      <c r="M37262" s="120"/>
      <c r="N37262" s="120"/>
      <c r="U37262" s="121"/>
      <c r="V37262" s="122"/>
      <c r="W37262" s="123"/>
      <c r="AC37262" s="123"/>
    </row>
    <row r="37263" spans="5:29" s="2" customFormat="1">
      <c r="E37263" s="120"/>
      <c r="M37263" s="120"/>
      <c r="N37263" s="120"/>
      <c r="U37263" s="121"/>
      <c r="V37263" s="122"/>
      <c r="W37263" s="123"/>
      <c r="AC37263" s="123"/>
    </row>
    <row r="37264" spans="5:29" s="2" customFormat="1">
      <c r="E37264" s="120"/>
      <c r="M37264" s="120"/>
      <c r="N37264" s="120"/>
      <c r="U37264" s="121"/>
      <c r="V37264" s="122"/>
      <c r="W37264" s="123"/>
      <c r="AC37264" s="123"/>
    </row>
    <row r="37265" spans="5:29" s="2" customFormat="1">
      <c r="E37265" s="120"/>
      <c r="M37265" s="120"/>
      <c r="N37265" s="120"/>
      <c r="U37265" s="121"/>
      <c r="V37265" s="122"/>
      <c r="W37265" s="123"/>
      <c r="AC37265" s="123"/>
    </row>
    <row r="37266" spans="5:29" s="2" customFormat="1">
      <c r="E37266" s="120"/>
      <c r="M37266" s="120"/>
      <c r="N37266" s="120"/>
      <c r="U37266" s="121"/>
      <c r="V37266" s="122"/>
      <c r="W37266" s="123"/>
      <c r="AC37266" s="123"/>
    </row>
    <row r="37267" spans="5:29" s="2" customFormat="1">
      <c r="E37267" s="120"/>
      <c r="M37267" s="120"/>
      <c r="N37267" s="120"/>
      <c r="U37267" s="121"/>
      <c r="V37267" s="122"/>
      <c r="W37267" s="123"/>
      <c r="AC37267" s="123"/>
    </row>
    <row r="37268" spans="5:29" s="2" customFormat="1">
      <c r="E37268" s="120"/>
      <c r="M37268" s="120"/>
      <c r="N37268" s="120"/>
      <c r="U37268" s="121"/>
      <c r="V37268" s="122"/>
      <c r="W37268" s="123"/>
      <c r="AC37268" s="123"/>
    </row>
    <row r="37269" spans="5:29" s="2" customFormat="1">
      <c r="E37269" s="120"/>
      <c r="M37269" s="120"/>
      <c r="N37269" s="120"/>
      <c r="U37269" s="121"/>
      <c r="V37269" s="122"/>
      <c r="W37269" s="123"/>
      <c r="AC37269" s="123"/>
    </row>
    <row r="37270" spans="5:29" s="2" customFormat="1">
      <c r="E37270" s="120"/>
      <c r="M37270" s="120"/>
      <c r="N37270" s="120"/>
      <c r="U37270" s="121"/>
      <c r="V37270" s="122"/>
      <c r="W37270" s="123"/>
      <c r="AC37270" s="123"/>
    </row>
    <row r="37271" spans="5:29" s="2" customFormat="1">
      <c r="E37271" s="120"/>
      <c r="M37271" s="120"/>
      <c r="N37271" s="120"/>
      <c r="U37271" s="121"/>
      <c r="V37271" s="122"/>
      <c r="W37271" s="123"/>
      <c r="AC37271" s="123"/>
    </row>
    <row r="37272" spans="5:29" s="2" customFormat="1">
      <c r="E37272" s="120"/>
      <c r="M37272" s="120"/>
      <c r="N37272" s="120"/>
      <c r="U37272" s="121"/>
      <c r="V37272" s="122"/>
      <c r="W37272" s="123"/>
      <c r="AC37272" s="123"/>
    </row>
    <row r="37273" spans="5:29" s="2" customFormat="1">
      <c r="E37273" s="120"/>
      <c r="M37273" s="120"/>
      <c r="N37273" s="120"/>
      <c r="U37273" s="121"/>
      <c r="V37273" s="122"/>
      <c r="W37273" s="123"/>
      <c r="AC37273" s="123"/>
    </row>
    <row r="37274" spans="5:29" s="2" customFormat="1">
      <c r="E37274" s="120"/>
      <c r="M37274" s="120"/>
      <c r="N37274" s="120"/>
      <c r="U37274" s="121"/>
      <c r="V37274" s="122"/>
      <c r="W37274" s="123"/>
      <c r="AC37274" s="123"/>
    </row>
    <row r="37275" spans="5:29" s="2" customFormat="1">
      <c r="E37275" s="120"/>
      <c r="M37275" s="120"/>
      <c r="N37275" s="120"/>
      <c r="U37275" s="121"/>
      <c r="V37275" s="122"/>
      <c r="W37275" s="123"/>
      <c r="AC37275" s="123"/>
    </row>
    <row r="37276" spans="5:29" s="2" customFormat="1">
      <c r="E37276" s="120"/>
      <c r="M37276" s="120"/>
      <c r="N37276" s="120"/>
      <c r="U37276" s="121"/>
      <c r="V37276" s="122"/>
      <c r="W37276" s="123"/>
      <c r="AC37276" s="123"/>
    </row>
    <row r="37277" spans="5:29" s="2" customFormat="1">
      <c r="E37277" s="120"/>
      <c r="M37277" s="120"/>
      <c r="N37277" s="120"/>
      <c r="U37277" s="121"/>
      <c r="V37277" s="122"/>
      <c r="W37277" s="123"/>
      <c r="AC37277" s="123"/>
    </row>
    <row r="37278" spans="5:29" s="2" customFormat="1">
      <c r="E37278" s="120"/>
      <c r="M37278" s="120"/>
      <c r="N37278" s="120"/>
      <c r="U37278" s="121"/>
      <c r="V37278" s="122"/>
      <c r="W37278" s="123"/>
      <c r="AC37278" s="123"/>
    </row>
    <row r="37279" spans="5:29" s="2" customFormat="1">
      <c r="E37279" s="120"/>
      <c r="M37279" s="120"/>
      <c r="N37279" s="120"/>
      <c r="U37279" s="121"/>
      <c r="V37279" s="122"/>
      <c r="W37279" s="123"/>
      <c r="AC37279" s="123"/>
    </row>
    <row r="37280" spans="5:29" s="2" customFormat="1">
      <c r="E37280" s="120"/>
      <c r="M37280" s="120"/>
      <c r="N37280" s="120"/>
      <c r="U37280" s="121"/>
      <c r="V37280" s="122"/>
      <c r="W37280" s="123"/>
      <c r="AC37280" s="123"/>
    </row>
    <row r="37281" spans="5:29" s="2" customFormat="1">
      <c r="E37281" s="120"/>
      <c r="M37281" s="120"/>
      <c r="N37281" s="120"/>
      <c r="U37281" s="121"/>
      <c r="V37281" s="122"/>
      <c r="W37281" s="123"/>
      <c r="AC37281" s="123"/>
    </row>
    <row r="37282" spans="5:29" s="2" customFormat="1">
      <c r="E37282" s="120"/>
      <c r="M37282" s="120"/>
      <c r="N37282" s="120"/>
      <c r="U37282" s="121"/>
      <c r="V37282" s="122"/>
      <c r="W37282" s="123"/>
      <c r="AC37282" s="123"/>
    </row>
    <row r="37283" spans="5:29" s="2" customFormat="1">
      <c r="E37283" s="120"/>
      <c r="M37283" s="120"/>
      <c r="N37283" s="120"/>
      <c r="U37283" s="121"/>
      <c r="V37283" s="122"/>
      <c r="W37283" s="123"/>
      <c r="AC37283" s="123"/>
    </row>
    <row r="37284" spans="5:29" s="2" customFormat="1">
      <c r="E37284" s="120"/>
      <c r="M37284" s="120"/>
      <c r="N37284" s="120"/>
      <c r="U37284" s="121"/>
      <c r="V37284" s="122"/>
      <c r="W37284" s="123"/>
      <c r="AC37284" s="123"/>
    </row>
    <row r="37285" spans="5:29" s="2" customFormat="1">
      <c r="E37285" s="120"/>
      <c r="M37285" s="120"/>
      <c r="N37285" s="120"/>
      <c r="U37285" s="121"/>
      <c r="V37285" s="122"/>
      <c r="W37285" s="123"/>
      <c r="AC37285" s="123"/>
    </row>
    <row r="37286" spans="5:29" s="2" customFormat="1">
      <c r="E37286" s="120"/>
      <c r="M37286" s="120"/>
      <c r="N37286" s="120"/>
      <c r="U37286" s="121"/>
      <c r="V37286" s="122"/>
      <c r="W37286" s="123"/>
      <c r="AC37286" s="123"/>
    </row>
    <row r="37287" spans="5:29" s="2" customFormat="1">
      <c r="E37287" s="120"/>
      <c r="M37287" s="120"/>
      <c r="N37287" s="120"/>
      <c r="U37287" s="121"/>
      <c r="V37287" s="122"/>
      <c r="W37287" s="123"/>
      <c r="AC37287" s="123"/>
    </row>
    <row r="37288" spans="5:29" s="2" customFormat="1">
      <c r="E37288" s="120"/>
      <c r="M37288" s="120"/>
      <c r="N37288" s="120"/>
      <c r="U37288" s="121"/>
      <c r="V37288" s="122"/>
      <c r="W37288" s="123"/>
      <c r="AC37288" s="123"/>
    </row>
    <row r="37289" spans="5:29" s="2" customFormat="1">
      <c r="E37289" s="120"/>
      <c r="M37289" s="120"/>
      <c r="N37289" s="120"/>
      <c r="U37289" s="121"/>
      <c r="V37289" s="122"/>
      <c r="W37289" s="123"/>
      <c r="AC37289" s="123"/>
    </row>
    <row r="37290" spans="5:29" s="2" customFormat="1">
      <c r="E37290" s="120"/>
      <c r="M37290" s="120"/>
      <c r="N37290" s="120"/>
      <c r="U37290" s="121"/>
      <c r="V37290" s="122"/>
      <c r="W37290" s="123"/>
      <c r="AC37290" s="123"/>
    </row>
    <row r="37291" spans="5:29" s="2" customFormat="1">
      <c r="E37291" s="120"/>
      <c r="M37291" s="120"/>
      <c r="N37291" s="120"/>
      <c r="U37291" s="121"/>
      <c r="V37291" s="122"/>
      <c r="W37291" s="123"/>
      <c r="AC37291" s="123"/>
    </row>
    <row r="37292" spans="5:29" s="2" customFormat="1">
      <c r="E37292" s="120"/>
      <c r="M37292" s="120"/>
      <c r="N37292" s="120"/>
      <c r="U37292" s="121"/>
      <c r="V37292" s="122"/>
      <c r="W37292" s="123"/>
      <c r="AC37292" s="123"/>
    </row>
    <row r="37293" spans="5:29" s="2" customFormat="1">
      <c r="E37293" s="120"/>
      <c r="M37293" s="120"/>
      <c r="N37293" s="120"/>
      <c r="U37293" s="121"/>
      <c r="V37293" s="122"/>
      <c r="W37293" s="123"/>
      <c r="AC37293" s="123"/>
    </row>
    <row r="37294" spans="5:29" s="2" customFormat="1">
      <c r="E37294" s="120"/>
      <c r="M37294" s="120"/>
      <c r="N37294" s="120"/>
      <c r="U37294" s="121"/>
      <c r="V37294" s="122"/>
      <c r="W37294" s="123"/>
      <c r="AC37294" s="123"/>
    </row>
    <row r="37295" spans="5:29" s="2" customFormat="1">
      <c r="E37295" s="120"/>
      <c r="M37295" s="120"/>
      <c r="N37295" s="120"/>
      <c r="U37295" s="121"/>
      <c r="V37295" s="122"/>
      <c r="W37295" s="123"/>
      <c r="AC37295" s="123"/>
    </row>
    <row r="37296" spans="5:29" s="2" customFormat="1">
      <c r="E37296" s="120"/>
      <c r="M37296" s="120"/>
      <c r="N37296" s="120"/>
      <c r="U37296" s="121"/>
      <c r="V37296" s="122"/>
      <c r="W37296" s="123"/>
      <c r="AC37296" s="123"/>
    </row>
    <row r="37297" spans="5:29" s="2" customFormat="1">
      <c r="E37297" s="120"/>
      <c r="M37297" s="120"/>
      <c r="N37297" s="120"/>
      <c r="U37297" s="121"/>
      <c r="V37297" s="122"/>
      <c r="W37297" s="123"/>
      <c r="AC37297" s="123"/>
    </row>
    <row r="37298" spans="5:29" s="2" customFormat="1">
      <c r="E37298" s="120"/>
      <c r="M37298" s="120"/>
      <c r="N37298" s="120"/>
      <c r="U37298" s="121"/>
      <c r="V37298" s="122"/>
      <c r="W37298" s="123"/>
      <c r="AC37298" s="123"/>
    </row>
    <row r="37299" spans="5:29" s="2" customFormat="1">
      <c r="E37299" s="120"/>
      <c r="M37299" s="120"/>
      <c r="N37299" s="120"/>
      <c r="U37299" s="121"/>
      <c r="V37299" s="122"/>
      <c r="W37299" s="123"/>
      <c r="AC37299" s="123"/>
    </row>
    <row r="37300" spans="5:29" s="2" customFormat="1">
      <c r="E37300" s="120"/>
      <c r="M37300" s="120"/>
      <c r="N37300" s="120"/>
      <c r="U37300" s="121"/>
      <c r="V37300" s="122"/>
      <c r="W37300" s="123"/>
      <c r="AC37300" s="123"/>
    </row>
    <row r="37301" spans="5:29" s="2" customFormat="1">
      <c r="E37301" s="120"/>
      <c r="M37301" s="120"/>
      <c r="N37301" s="120"/>
      <c r="U37301" s="121"/>
      <c r="V37301" s="122"/>
      <c r="W37301" s="123"/>
      <c r="AC37301" s="123"/>
    </row>
    <row r="37302" spans="5:29" s="2" customFormat="1">
      <c r="E37302" s="120"/>
      <c r="M37302" s="120"/>
      <c r="N37302" s="120"/>
      <c r="U37302" s="121"/>
      <c r="V37302" s="122"/>
      <c r="W37302" s="123"/>
      <c r="AC37302" s="123"/>
    </row>
    <row r="37303" spans="5:29" s="2" customFormat="1">
      <c r="E37303" s="120"/>
      <c r="M37303" s="120"/>
      <c r="N37303" s="120"/>
      <c r="U37303" s="121"/>
      <c r="V37303" s="122"/>
      <c r="W37303" s="123"/>
      <c r="AC37303" s="123"/>
    </row>
    <row r="37304" spans="5:29" s="2" customFormat="1">
      <c r="E37304" s="120"/>
      <c r="M37304" s="120"/>
      <c r="N37304" s="120"/>
      <c r="U37304" s="121"/>
      <c r="V37304" s="122"/>
      <c r="W37304" s="123"/>
      <c r="AC37304" s="123"/>
    </row>
    <row r="37305" spans="5:29" s="2" customFormat="1">
      <c r="E37305" s="120"/>
      <c r="M37305" s="120"/>
      <c r="N37305" s="120"/>
      <c r="U37305" s="121"/>
      <c r="V37305" s="122"/>
      <c r="W37305" s="123"/>
      <c r="AC37305" s="123"/>
    </row>
    <row r="37306" spans="5:29" s="2" customFormat="1">
      <c r="E37306" s="120"/>
      <c r="M37306" s="120"/>
      <c r="N37306" s="120"/>
      <c r="U37306" s="121"/>
      <c r="V37306" s="122"/>
      <c r="W37306" s="123"/>
      <c r="AC37306" s="123"/>
    </row>
    <row r="37307" spans="5:29" s="2" customFormat="1">
      <c r="E37307" s="120"/>
      <c r="M37307" s="120"/>
      <c r="N37307" s="120"/>
      <c r="U37307" s="121"/>
      <c r="V37307" s="122"/>
      <c r="W37307" s="123"/>
      <c r="AC37307" s="123"/>
    </row>
    <row r="37308" spans="5:29" s="2" customFormat="1">
      <c r="E37308" s="120"/>
      <c r="M37308" s="120"/>
      <c r="N37308" s="120"/>
      <c r="U37308" s="121"/>
      <c r="V37308" s="122"/>
      <c r="W37308" s="123"/>
      <c r="AC37308" s="123"/>
    </row>
    <row r="37309" spans="5:29" s="2" customFormat="1">
      <c r="E37309" s="120"/>
      <c r="M37309" s="120"/>
      <c r="N37309" s="120"/>
      <c r="U37309" s="121"/>
      <c r="V37309" s="122"/>
      <c r="W37309" s="123"/>
      <c r="AC37309" s="123"/>
    </row>
    <row r="37310" spans="5:29" s="2" customFormat="1">
      <c r="E37310" s="120"/>
      <c r="M37310" s="120"/>
      <c r="N37310" s="120"/>
      <c r="U37310" s="121"/>
      <c r="V37310" s="122"/>
      <c r="W37310" s="123"/>
      <c r="AC37310" s="123"/>
    </row>
    <row r="37311" spans="5:29" s="2" customFormat="1">
      <c r="E37311" s="120"/>
      <c r="M37311" s="120"/>
      <c r="N37311" s="120"/>
      <c r="U37311" s="121"/>
      <c r="V37311" s="122"/>
      <c r="W37311" s="123"/>
      <c r="AC37311" s="123"/>
    </row>
    <row r="37312" spans="5:29" s="2" customFormat="1">
      <c r="E37312" s="120"/>
      <c r="M37312" s="120"/>
      <c r="N37312" s="120"/>
      <c r="U37312" s="121"/>
      <c r="V37312" s="122"/>
      <c r="W37312" s="123"/>
      <c r="AC37312" s="123"/>
    </row>
    <row r="37313" spans="5:29" s="2" customFormat="1">
      <c r="E37313" s="120"/>
      <c r="M37313" s="120"/>
      <c r="N37313" s="120"/>
      <c r="U37313" s="121"/>
      <c r="V37313" s="122"/>
      <c r="W37313" s="123"/>
      <c r="AC37313" s="123"/>
    </row>
    <row r="37314" spans="5:29" s="2" customFormat="1">
      <c r="E37314" s="120"/>
      <c r="M37314" s="120"/>
      <c r="N37314" s="120"/>
      <c r="U37314" s="121"/>
      <c r="V37314" s="122"/>
      <c r="W37314" s="123"/>
      <c r="AC37314" s="123"/>
    </row>
    <row r="37315" spans="5:29" s="2" customFormat="1">
      <c r="E37315" s="120"/>
      <c r="M37315" s="120"/>
      <c r="N37315" s="120"/>
      <c r="U37315" s="121"/>
      <c r="V37315" s="122"/>
      <c r="W37315" s="123"/>
      <c r="AC37315" s="123"/>
    </row>
    <row r="37316" spans="5:29" s="2" customFormat="1">
      <c r="E37316" s="120"/>
      <c r="M37316" s="120"/>
      <c r="N37316" s="120"/>
      <c r="U37316" s="121"/>
      <c r="V37316" s="122"/>
      <c r="W37316" s="123"/>
      <c r="AC37316" s="123"/>
    </row>
    <row r="37317" spans="5:29" s="2" customFormat="1">
      <c r="E37317" s="120"/>
      <c r="M37317" s="120"/>
      <c r="N37317" s="120"/>
      <c r="U37317" s="121"/>
      <c r="V37317" s="122"/>
      <c r="W37317" s="123"/>
      <c r="AC37317" s="123"/>
    </row>
    <row r="37318" spans="5:29" s="2" customFormat="1">
      <c r="E37318" s="120"/>
      <c r="M37318" s="120"/>
      <c r="N37318" s="120"/>
      <c r="U37318" s="121"/>
      <c r="V37318" s="122"/>
      <c r="W37318" s="123"/>
      <c r="AC37318" s="123"/>
    </row>
    <row r="37319" spans="5:29" s="2" customFormat="1">
      <c r="E37319" s="120"/>
      <c r="M37319" s="120"/>
      <c r="N37319" s="120"/>
      <c r="U37319" s="121"/>
      <c r="V37319" s="122"/>
      <c r="W37319" s="123"/>
      <c r="AC37319" s="123"/>
    </row>
    <row r="37320" spans="5:29" s="2" customFormat="1">
      <c r="E37320" s="120"/>
      <c r="M37320" s="120"/>
      <c r="N37320" s="120"/>
      <c r="U37320" s="121"/>
      <c r="V37320" s="122"/>
      <c r="W37320" s="123"/>
      <c r="AC37320" s="123"/>
    </row>
    <row r="37321" spans="5:29" s="2" customFormat="1">
      <c r="E37321" s="120"/>
      <c r="M37321" s="120"/>
      <c r="N37321" s="120"/>
      <c r="U37321" s="121"/>
      <c r="V37321" s="122"/>
      <c r="W37321" s="123"/>
      <c r="AC37321" s="123"/>
    </row>
    <row r="37322" spans="5:29" s="2" customFormat="1">
      <c r="E37322" s="120"/>
      <c r="M37322" s="120"/>
      <c r="N37322" s="120"/>
      <c r="U37322" s="121"/>
      <c r="V37322" s="122"/>
      <c r="W37322" s="123"/>
      <c r="AC37322" s="123"/>
    </row>
    <row r="37323" spans="5:29" s="2" customFormat="1">
      <c r="E37323" s="120"/>
      <c r="M37323" s="120"/>
      <c r="N37323" s="120"/>
      <c r="U37323" s="121"/>
      <c r="V37323" s="122"/>
      <c r="W37323" s="123"/>
      <c r="AC37323" s="123"/>
    </row>
    <row r="37324" spans="5:29" s="2" customFormat="1">
      <c r="E37324" s="120"/>
      <c r="M37324" s="120"/>
      <c r="N37324" s="120"/>
      <c r="U37324" s="121"/>
      <c r="V37324" s="122"/>
      <c r="W37324" s="123"/>
      <c r="AC37324" s="123"/>
    </row>
    <row r="37325" spans="5:29" s="2" customFormat="1">
      <c r="E37325" s="120"/>
      <c r="M37325" s="120"/>
      <c r="N37325" s="120"/>
      <c r="U37325" s="121"/>
      <c r="V37325" s="122"/>
      <c r="W37325" s="123"/>
      <c r="AC37325" s="123"/>
    </row>
    <row r="37326" spans="5:29" s="2" customFormat="1">
      <c r="E37326" s="120"/>
      <c r="M37326" s="120"/>
      <c r="N37326" s="120"/>
      <c r="U37326" s="121"/>
      <c r="V37326" s="122"/>
      <c r="W37326" s="123"/>
      <c r="AC37326" s="123"/>
    </row>
    <row r="37327" spans="5:29" s="2" customFormat="1">
      <c r="E37327" s="120"/>
      <c r="M37327" s="120"/>
      <c r="N37327" s="120"/>
      <c r="U37327" s="121"/>
      <c r="V37327" s="122"/>
      <c r="W37327" s="123"/>
      <c r="AC37327" s="123"/>
    </row>
    <row r="37328" spans="5:29" s="2" customFormat="1">
      <c r="E37328" s="120"/>
      <c r="M37328" s="120"/>
      <c r="N37328" s="120"/>
      <c r="U37328" s="121"/>
      <c r="V37328" s="122"/>
      <c r="W37328" s="123"/>
      <c r="AC37328" s="123"/>
    </row>
    <row r="37329" spans="5:29" s="2" customFormat="1">
      <c r="E37329" s="120"/>
      <c r="M37329" s="120"/>
      <c r="N37329" s="120"/>
      <c r="U37329" s="121"/>
      <c r="V37329" s="122"/>
      <c r="W37329" s="123"/>
      <c r="AC37329" s="123"/>
    </row>
    <row r="37330" spans="5:29" s="2" customFormat="1">
      <c r="E37330" s="120"/>
      <c r="M37330" s="120"/>
      <c r="N37330" s="120"/>
      <c r="U37330" s="121"/>
      <c r="V37330" s="122"/>
      <c r="W37330" s="123"/>
      <c r="AC37330" s="123"/>
    </row>
    <row r="37331" spans="5:29" s="2" customFormat="1">
      <c r="E37331" s="120"/>
      <c r="M37331" s="120"/>
      <c r="N37331" s="120"/>
      <c r="U37331" s="121"/>
      <c r="V37331" s="122"/>
      <c r="W37331" s="123"/>
      <c r="AC37331" s="123"/>
    </row>
    <row r="37332" spans="5:29" s="2" customFormat="1">
      <c r="E37332" s="120"/>
      <c r="M37332" s="120"/>
      <c r="N37332" s="120"/>
      <c r="U37332" s="121"/>
      <c r="V37332" s="122"/>
      <c r="W37332" s="123"/>
      <c r="AC37332" s="123"/>
    </row>
    <row r="37333" spans="5:29" s="2" customFormat="1">
      <c r="E37333" s="120"/>
      <c r="M37333" s="120"/>
      <c r="N37333" s="120"/>
      <c r="U37333" s="121"/>
      <c r="V37333" s="122"/>
      <c r="W37333" s="123"/>
      <c r="AC37333" s="123"/>
    </row>
    <row r="37334" spans="5:29" s="2" customFormat="1">
      <c r="E37334" s="120"/>
      <c r="M37334" s="120"/>
      <c r="N37334" s="120"/>
      <c r="U37334" s="121"/>
      <c r="V37334" s="122"/>
      <c r="W37334" s="123"/>
      <c r="AC37334" s="123"/>
    </row>
    <row r="37335" spans="5:29" s="2" customFormat="1">
      <c r="E37335" s="120"/>
      <c r="M37335" s="120"/>
      <c r="N37335" s="120"/>
      <c r="U37335" s="121"/>
      <c r="V37335" s="122"/>
      <c r="W37335" s="123"/>
      <c r="AC37335" s="123"/>
    </row>
    <row r="37336" spans="5:29" s="2" customFormat="1">
      <c r="E37336" s="120"/>
      <c r="M37336" s="120"/>
      <c r="N37336" s="120"/>
      <c r="U37336" s="121"/>
      <c r="V37336" s="122"/>
      <c r="W37336" s="123"/>
      <c r="AC37336" s="123"/>
    </row>
    <row r="37337" spans="5:29" s="2" customFormat="1">
      <c r="E37337" s="120"/>
      <c r="M37337" s="120"/>
      <c r="N37337" s="120"/>
      <c r="U37337" s="121"/>
      <c r="V37337" s="122"/>
      <c r="W37337" s="123"/>
      <c r="AC37337" s="123"/>
    </row>
    <row r="37338" spans="5:29" s="2" customFormat="1">
      <c r="E37338" s="120"/>
      <c r="M37338" s="120"/>
      <c r="N37338" s="120"/>
      <c r="U37338" s="121"/>
      <c r="V37338" s="122"/>
      <c r="W37338" s="123"/>
      <c r="AC37338" s="123"/>
    </row>
    <row r="37339" spans="5:29" s="2" customFormat="1">
      <c r="E37339" s="120"/>
      <c r="M37339" s="120"/>
      <c r="N37339" s="120"/>
      <c r="U37339" s="121"/>
      <c r="V37339" s="122"/>
      <c r="W37339" s="123"/>
      <c r="AC37339" s="123"/>
    </row>
    <row r="37340" spans="5:29" s="2" customFormat="1">
      <c r="E37340" s="120"/>
      <c r="M37340" s="120"/>
      <c r="N37340" s="120"/>
      <c r="U37340" s="121"/>
      <c r="V37340" s="122"/>
      <c r="W37340" s="123"/>
      <c r="AC37340" s="123"/>
    </row>
    <row r="37341" spans="5:29" s="2" customFormat="1">
      <c r="E37341" s="120"/>
      <c r="M37341" s="120"/>
      <c r="N37341" s="120"/>
      <c r="U37341" s="121"/>
      <c r="V37341" s="122"/>
      <c r="W37341" s="123"/>
      <c r="AC37341" s="123"/>
    </row>
    <row r="37342" spans="5:29" s="2" customFormat="1">
      <c r="E37342" s="120"/>
      <c r="M37342" s="120"/>
      <c r="N37342" s="120"/>
      <c r="U37342" s="121"/>
      <c r="V37342" s="122"/>
      <c r="W37342" s="123"/>
      <c r="AC37342" s="123"/>
    </row>
    <row r="37343" spans="5:29" s="2" customFormat="1">
      <c r="E37343" s="120"/>
      <c r="M37343" s="120"/>
      <c r="N37343" s="120"/>
      <c r="U37343" s="121"/>
      <c r="V37343" s="122"/>
      <c r="W37343" s="123"/>
      <c r="AC37343" s="123"/>
    </row>
    <row r="37344" spans="5:29" s="2" customFormat="1">
      <c r="E37344" s="120"/>
      <c r="M37344" s="120"/>
      <c r="N37344" s="120"/>
      <c r="U37344" s="121"/>
      <c r="V37344" s="122"/>
      <c r="W37344" s="123"/>
      <c r="AC37344" s="123"/>
    </row>
    <row r="37345" spans="5:29" s="2" customFormat="1">
      <c r="E37345" s="120"/>
      <c r="M37345" s="120"/>
      <c r="N37345" s="120"/>
      <c r="U37345" s="121"/>
      <c r="V37345" s="122"/>
      <c r="W37345" s="123"/>
      <c r="AC37345" s="123"/>
    </row>
    <row r="37346" spans="5:29" s="2" customFormat="1">
      <c r="E37346" s="120"/>
      <c r="M37346" s="120"/>
      <c r="N37346" s="120"/>
      <c r="U37346" s="121"/>
      <c r="V37346" s="122"/>
      <c r="W37346" s="123"/>
      <c r="AC37346" s="123"/>
    </row>
    <row r="37347" spans="5:29" s="2" customFormat="1">
      <c r="E37347" s="120"/>
      <c r="M37347" s="120"/>
      <c r="N37347" s="120"/>
      <c r="U37347" s="121"/>
      <c r="V37347" s="122"/>
      <c r="W37347" s="123"/>
      <c r="AC37347" s="123"/>
    </row>
    <row r="37348" spans="5:29" s="2" customFormat="1">
      <c r="E37348" s="120"/>
      <c r="M37348" s="120"/>
      <c r="N37348" s="120"/>
      <c r="U37348" s="121"/>
      <c r="V37348" s="122"/>
      <c r="W37348" s="123"/>
      <c r="AC37348" s="123"/>
    </row>
    <row r="37349" spans="5:29" s="2" customFormat="1">
      <c r="E37349" s="120"/>
      <c r="M37349" s="120"/>
      <c r="N37349" s="120"/>
      <c r="U37349" s="121"/>
      <c r="V37349" s="122"/>
      <c r="W37349" s="123"/>
      <c r="AC37349" s="123"/>
    </row>
    <row r="37350" spans="5:29" s="2" customFormat="1">
      <c r="E37350" s="120"/>
      <c r="M37350" s="120"/>
      <c r="N37350" s="120"/>
      <c r="U37350" s="121"/>
      <c r="V37350" s="122"/>
      <c r="W37350" s="123"/>
      <c r="AC37350" s="123"/>
    </row>
    <row r="37351" spans="5:29" s="2" customFormat="1">
      <c r="E37351" s="120"/>
      <c r="M37351" s="120"/>
      <c r="N37351" s="120"/>
      <c r="U37351" s="121"/>
      <c r="V37351" s="122"/>
      <c r="W37351" s="123"/>
      <c r="AC37351" s="123"/>
    </row>
    <row r="37352" spans="5:29" s="2" customFormat="1">
      <c r="E37352" s="120"/>
      <c r="M37352" s="120"/>
      <c r="N37352" s="120"/>
      <c r="U37352" s="121"/>
      <c r="V37352" s="122"/>
      <c r="W37352" s="123"/>
      <c r="AC37352" s="123"/>
    </row>
    <row r="37353" spans="5:29" s="2" customFormat="1">
      <c r="E37353" s="120"/>
      <c r="M37353" s="120"/>
      <c r="N37353" s="120"/>
      <c r="U37353" s="121"/>
      <c r="V37353" s="122"/>
      <c r="W37353" s="123"/>
      <c r="AC37353" s="123"/>
    </row>
    <row r="37354" spans="5:29" s="2" customFormat="1">
      <c r="E37354" s="120"/>
      <c r="M37354" s="120"/>
      <c r="N37354" s="120"/>
      <c r="U37354" s="121"/>
      <c r="V37354" s="122"/>
      <c r="W37354" s="123"/>
      <c r="AC37354" s="123"/>
    </row>
    <row r="37355" spans="5:29" s="2" customFormat="1">
      <c r="E37355" s="120"/>
      <c r="M37355" s="120"/>
      <c r="N37355" s="120"/>
      <c r="U37355" s="121"/>
      <c r="V37355" s="122"/>
      <c r="W37355" s="123"/>
      <c r="AC37355" s="123"/>
    </row>
    <row r="37356" spans="5:29" s="2" customFormat="1">
      <c r="E37356" s="120"/>
      <c r="M37356" s="120"/>
      <c r="N37356" s="120"/>
      <c r="U37356" s="121"/>
      <c r="V37356" s="122"/>
      <c r="W37356" s="123"/>
      <c r="AC37356" s="123"/>
    </row>
    <row r="37357" spans="5:29" s="2" customFormat="1">
      <c r="E37357" s="120"/>
      <c r="M37357" s="120"/>
      <c r="N37357" s="120"/>
      <c r="U37357" s="121"/>
      <c r="V37357" s="122"/>
      <c r="W37357" s="123"/>
      <c r="AC37357" s="123"/>
    </row>
    <row r="37358" spans="5:29" s="2" customFormat="1">
      <c r="E37358" s="120"/>
      <c r="M37358" s="120"/>
      <c r="N37358" s="120"/>
      <c r="U37358" s="121"/>
      <c r="V37358" s="122"/>
      <c r="W37358" s="123"/>
      <c r="AC37358" s="123"/>
    </row>
    <row r="37359" spans="5:29" s="2" customFormat="1">
      <c r="E37359" s="120"/>
      <c r="M37359" s="120"/>
      <c r="N37359" s="120"/>
      <c r="U37359" s="121"/>
      <c r="V37359" s="122"/>
      <c r="W37359" s="123"/>
      <c r="AC37359" s="123"/>
    </row>
    <row r="37360" spans="5:29" s="2" customFormat="1">
      <c r="E37360" s="120"/>
      <c r="M37360" s="120"/>
      <c r="N37360" s="120"/>
      <c r="U37360" s="121"/>
      <c r="V37360" s="122"/>
      <c r="W37360" s="123"/>
      <c r="AC37360" s="123"/>
    </row>
    <row r="37361" spans="5:29" s="2" customFormat="1">
      <c r="E37361" s="120"/>
      <c r="M37361" s="120"/>
      <c r="N37361" s="120"/>
      <c r="U37361" s="121"/>
      <c r="V37361" s="122"/>
      <c r="W37361" s="123"/>
      <c r="AC37361" s="123"/>
    </row>
    <row r="37362" spans="5:29" s="2" customFormat="1">
      <c r="E37362" s="120"/>
      <c r="M37362" s="120"/>
      <c r="N37362" s="120"/>
      <c r="U37362" s="121"/>
      <c r="V37362" s="122"/>
      <c r="W37362" s="123"/>
      <c r="AC37362" s="123"/>
    </row>
    <row r="37363" spans="5:29" s="2" customFormat="1">
      <c r="E37363" s="120"/>
      <c r="M37363" s="120"/>
      <c r="N37363" s="120"/>
      <c r="U37363" s="121"/>
      <c r="V37363" s="122"/>
      <c r="W37363" s="123"/>
      <c r="AC37363" s="123"/>
    </row>
    <row r="37364" spans="5:29" s="2" customFormat="1">
      <c r="E37364" s="120"/>
      <c r="M37364" s="120"/>
      <c r="N37364" s="120"/>
      <c r="U37364" s="121"/>
      <c r="V37364" s="122"/>
      <c r="W37364" s="123"/>
      <c r="AC37364" s="123"/>
    </row>
    <row r="37365" spans="5:29" s="2" customFormat="1">
      <c r="E37365" s="120"/>
      <c r="M37365" s="120"/>
      <c r="N37365" s="120"/>
      <c r="U37365" s="121"/>
      <c r="V37365" s="122"/>
      <c r="W37365" s="123"/>
      <c r="AC37365" s="123"/>
    </row>
    <row r="37366" spans="5:29" s="2" customFormat="1">
      <c r="E37366" s="120"/>
      <c r="M37366" s="120"/>
      <c r="N37366" s="120"/>
      <c r="U37366" s="121"/>
      <c r="V37366" s="122"/>
      <c r="W37366" s="123"/>
      <c r="AC37366" s="123"/>
    </row>
    <row r="37367" spans="5:29" s="2" customFormat="1">
      <c r="E37367" s="120"/>
      <c r="M37367" s="120"/>
      <c r="N37367" s="120"/>
      <c r="U37367" s="121"/>
      <c r="V37367" s="122"/>
      <c r="W37367" s="123"/>
      <c r="AC37367" s="123"/>
    </row>
    <row r="37368" spans="5:29" s="2" customFormat="1">
      <c r="E37368" s="120"/>
      <c r="M37368" s="120"/>
      <c r="N37368" s="120"/>
      <c r="U37368" s="121"/>
      <c r="V37368" s="122"/>
      <c r="W37368" s="123"/>
      <c r="AC37368" s="123"/>
    </row>
    <row r="37369" spans="5:29" s="2" customFormat="1">
      <c r="E37369" s="120"/>
      <c r="M37369" s="120"/>
      <c r="N37369" s="120"/>
      <c r="U37369" s="121"/>
      <c r="V37369" s="122"/>
      <c r="W37369" s="123"/>
      <c r="AC37369" s="123"/>
    </row>
    <row r="37370" spans="5:29" s="2" customFormat="1">
      <c r="E37370" s="120"/>
      <c r="M37370" s="120"/>
      <c r="N37370" s="120"/>
      <c r="U37370" s="121"/>
      <c r="V37370" s="122"/>
      <c r="W37370" s="123"/>
      <c r="AC37370" s="123"/>
    </row>
    <row r="37371" spans="5:29" s="2" customFormat="1">
      <c r="E37371" s="120"/>
      <c r="M37371" s="120"/>
      <c r="N37371" s="120"/>
      <c r="U37371" s="121"/>
      <c r="V37371" s="122"/>
      <c r="W37371" s="123"/>
      <c r="AC37371" s="123"/>
    </row>
    <row r="37372" spans="5:29" s="2" customFormat="1">
      <c r="E37372" s="120"/>
      <c r="M37372" s="120"/>
      <c r="N37372" s="120"/>
      <c r="U37372" s="121"/>
      <c r="V37372" s="122"/>
      <c r="W37372" s="123"/>
      <c r="AC37372" s="123"/>
    </row>
    <row r="37373" spans="5:29" s="2" customFormat="1">
      <c r="E37373" s="120"/>
      <c r="M37373" s="120"/>
      <c r="N37373" s="120"/>
      <c r="U37373" s="121"/>
      <c r="V37373" s="122"/>
      <c r="W37373" s="123"/>
      <c r="AC37373" s="123"/>
    </row>
    <row r="37374" spans="5:29" s="2" customFormat="1">
      <c r="E37374" s="120"/>
      <c r="M37374" s="120"/>
      <c r="N37374" s="120"/>
      <c r="U37374" s="121"/>
      <c r="V37374" s="122"/>
      <c r="W37374" s="123"/>
      <c r="AC37374" s="123"/>
    </row>
    <row r="37375" spans="5:29" s="2" customFormat="1">
      <c r="E37375" s="120"/>
      <c r="M37375" s="120"/>
      <c r="N37375" s="120"/>
      <c r="U37375" s="121"/>
      <c r="V37375" s="122"/>
      <c r="W37375" s="123"/>
      <c r="AC37375" s="123"/>
    </row>
    <row r="37376" spans="5:29" s="2" customFormat="1">
      <c r="E37376" s="120"/>
      <c r="M37376" s="120"/>
      <c r="N37376" s="120"/>
      <c r="U37376" s="121"/>
      <c r="V37376" s="122"/>
      <c r="W37376" s="123"/>
      <c r="AC37376" s="123"/>
    </row>
    <row r="37377" spans="5:29" s="2" customFormat="1">
      <c r="E37377" s="120"/>
      <c r="M37377" s="120"/>
      <c r="N37377" s="120"/>
      <c r="U37377" s="121"/>
      <c r="V37377" s="122"/>
      <c r="W37377" s="123"/>
      <c r="AC37377" s="123"/>
    </row>
    <row r="37378" spans="5:29" s="2" customFormat="1">
      <c r="E37378" s="120"/>
      <c r="M37378" s="120"/>
      <c r="N37378" s="120"/>
      <c r="U37378" s="121"/>
      <c r="V37378" s="122"/>
      <c r="W37378" s="123"/>
      <c r="AC37378" s="123"/>
    </row>
    <row r="37379" spans="5:29" s="2" customFormat="1">
      <c r="E37379" s="120"/>
      <c r="M37379" s="120"/>
      <c r="N37379" s="120"/>
      <c r="U37379" s="121"/>
      <c r="V37379" s="122"/>
      <c r="W37379" s="123"/>
      <c r="AC37379" s="123"/>
    </row>
    <row r="37380" spans="5:29" s="2" customFormat="1">
      <c r="E37380" s="120"/>
      <c r="M37380" s="120"/>
      <c r="N37380" s="120"/>
      <c r="U37380" s="121"/>
      <c r="V37380" s="122"/>
      <c r="W37380" s="123"/>
      <c r="AC37380" s="123"/>
    </row>
    <row r="37381" spans="5:29" s="2" customFormat="1">
      <c r="E37381" s="120"/>
      <c r="M37381" s="120"/>
      <c r="N37381" s="120"/>
      <c r="U37381" s="121"/>
      <c r="V37381" s="122"/>
      <c r="W37381" s="123"/>
      <c r="AC37381" s="123"/>
    </row>
    <row r="37382" spans="5:29" s="2" customFormat="1">
      <c r="E37382" s="120"/>
      <c r="M37382" s="120"/>
      <c r="N37382" s="120"/>
      <c r="U37382" s="121"/>
      <c r="V37382" s="122"/>
      <c r="W37382" s="123"/>
      <c r="AC37382" s="123"/>
    </row>
    <row r="37383" spans="5:29" s="2" customFormat="1">
      <c r="E37383" s="120"/>
      <c r="M37383" s="120"/>
      <c r="N37383" s="120"/>
      <c r="U37383" s="121"/>
      <c r="V37383" s="122"/>
      <c r="W37383" s="123"/>
      <c r="AC37383" s="123"/>
    </row>
    <row r="37384" spans="5:29" s="2" customFormat="1">
      <c r="E37384" s="120"/>
      <c r="M37384" s="120"/>
      <c r="N37384" s="120"/>
      <c r="U37384" s="121"/>
      <c r="V37384" s="122"/>
      <c r="W37384" s="123"/>
      <c r="AC37384" s="123"/>
    </row>
    <row r="37385" spans="5:29" s="2" customFormat="1">
      <c r="E37385" s="120"/>
      <c r="M37385" s="120"/>
      <c r="N37385" s="120"/>
      <c r="U37385" s="121"/>
      <c r="V37385" s="122"/>
      <c r="W37385" s="123"/>
      <c r="AC37385" s="123"/>
    </row>
    <row r="37386" spans="5:29" s="2" customFormat="1">
      <c r="E37386" s="120"/>
      <c r="M37386" s="120"/>
      <c r="N37386" s="120"/>
      <c r="U37386" s="121"/>
      <c r="V37386" s="122"/>
      <c r="W37386" s="123"/>
      <c r="AC37386" s="123"/>
    </row>
    <row r="37387" spans="5:29" s="2" customFormat="1">
      <c r="E37387" s="120"/>
      <c r="M37387" s="120"/>
      <c r="N37387" s="120"/>
      <c r="U37387" s="121"/>
      <c r="V37387" s="122"/>
      <c r="W37387" s="123"/>
      <c r="AC37387" s="123"/>
    </row>
    <row r="37388" spans="5:29" s="2" customFormat="1">
      <c r="E37388" s="120"/>
      <c r="M37388" s="120"/>
      <c r="N37388" s="120"/>
      <c r="U37388" s="121"/>
      <c r="V37388" s="122"/>
      <c r="W37388" s="123"/>
      <c r="AC37388" s="123"/>
    </row>
    <row r="37389" spans="5:29" s="2" customFormat="1">
      <c r="E37389" s="120"/>
      <c r="M37389" s="120"/>
      <c r="N37389" s="120"/>
      <c r="U37389" s="121"/>
      <c r="V37389" s="122"/>
      <c r="W37389" s="123"/>
      <c r="AC37389" s="123"/>
    </row>
    <row r="37390" spans="5:29" s="2" customFormat="1">
      <c r="E37390" s="120"/>
      <c r="M37390" s="120"/>
      <c r="N37390" s="120"/>
      <c r="U37390" s="121"/>
      <c r="V37390" s="122"/>
      <c r="W37390" s="123"/>
      <c r="AC37390" s="123"/>
    </row>
    <row r="37391" spans="5:29" s="2" customFormat="1">
      <c r="E37391" s="120"/>
      <c r="M37391" s="120"/>
      <c r="N37391" s="120"/>
      <c r="U37391" s="121"/>
      <c r="V37391" s="122"/>
      <c r="W37391" s="123"/>
      <c r="AC37391" s="123"/>
    </row>
    <row r="37392" spans="5:29" s="2" customFormat="1">
      <c r="E37392" s="120"/>
      <c r="M37392" s="120"/>
      <c r="N37392" s="120"/>
      <c r="U37392" s="121"/>
      <c r="V37392" s="122"/>
      <c r="W37392" s="123"/>
      <c r="AC37392" s="123"/>
    </row>
    <row r="37393" spans="5:29" s="2" customFormat="1">
      <c r="E37393" s="120"/>
      <c r="M37393" s="120"/>
      <c r="N37393" s="120"/>
      <c r="U37393" s="121"/>
      <c r="V37393" s="122"/>
      <c r="W37393" s="123"/>
      <c r="AC37393" s="123"/>
    </row>
    <row r="37394" spans="5:29" s="2" customFormat="1">
      <c r="E37394" s="120"/>
      <c r="M37394" s="120"/>
      <c r="N37394" s="120"/>
      <c r="U37394" s="121"/>
      <c r="V37394" s="122"/>
      <c r="W37394" s="123"/>
      <c r="AC37394" s="123"/>
    </row>
    <row r="37395" spans="5:29" s="2" customFormat="1">
      <c r="E37395" s="120"/>
      <c r="M37395" s="120"/>
      <c r="N37395" s="120"/>
      <c r="U37395" s="121"/>
      <c r="V37395" s="122"/>
      <c r="W37395" s="123"/>
      <c r="AC37395" s="123"/>
    </row>
    <row r="37396" spans="5:29" s="2" customFormat="1">
      <c r="E37396" s="120"/>
      <c r="M37396" s="120"/>
      <c r="N37396" s="120"/>
      <c r="U37396" s="121"/>
      <c r="V37396" s="122"/>
      <c r="W37396" s="123"/>
      <c r="AC37396" s="123"/>
    </row>
    <row r="37397" spans="5:29" s="2" customFormat="1">
      <c r="E37397" s="120"/>
      <c r="M37397" s="120"/>
      <c r="N37397" s="120"/>
      <c r="U37397" s="121"/>
      <c r="V37397" s="122"/>
      <c r="W37397" s="123"/>
      <c r="AC37397" s="123"/>
    </row>
    <row r="37398" spans="5:29" s="2" customFormat="1">
      <c r="E37398" s="120"/>
      <c r="M37398" s="120"/>
      <c r="N37398" s="120"/>
      <c r="U37398" s="121"/>
      <c r="V37398" s="122"/>
      <c r="W37398" s="123"/>
      <c r="AC37398" s="123"/>
    </row>
    <row r="37399" spans="5:29" s="2" customFormat="1">
      <c r="E37399" s="120"/>
      <c r="M37399" s="120"/>
      <c r="N37399" s="120"/>
      <c r="U37399" s="121"/>
      <c r="V37399" s="122"/>
      <c r="W37399" s="123"/>
      <c r="AC37399" s="123"/>
    </row>
    <row r="37400" spans="5:29" s="2" customFormat="1">
      <c r="E37400" s="120"/>
      <c r="M37400" s="120"/>
      <c r="N37400" s="120"/>
      <c r="U37400" s="121"/>
      <c r="V37400" s="122"/>
      <c r="W37400" s="123"/>
      <c r="AC37400" s="123"/>
    </row>
    <row r="37401" spans="5:29" s="2" customFormat="1">
      <c r="E37401" s="120"/>
      <c r="M37401" s="120"/>
      <c r="N37401" s="120"/>
      <c r="U37401" s="121"/>
      <c r="V37401" s="122"/>
      <c r="W37401" s="123"/>
      <c r="AC37401" s="123"/>
    </row>
    <row r="37402" spans="5:29" s="2" customFormat="1">
      <c r="E37402" s="120"/>
      <c r="M37402" s="120"/>
      <c r="N37402" s="120"/>
      <c r="U37402" s="121"/>
      <c r="V37402" s="122"/>
      <c r="W37402" s="123"/>
      <c r="AC37402" s="123"/>
    </row>
    <row r="37403" spans="5:29" s="2" customFormat="1">
      <c r="E37403" s="120"/>
      <c r="M37403" s="120"/>
      <c r="N37403" s="120"/>
      <c r="U37403" s="121"/>
      <c r="V37403" s="122"/>
      <c r="W37403" s="123"/>
      <c r="AC37403" s="123"/>
    </row>
    <row r="37404" spans="5:29" s="2" customFormat="1">
      <c r="E37404" s="120"/>
      <c r="M37404" s="120"/>
      <c r="N37404" s="120"/>
      <c r="U37404" s="121"/>
      <c r="V37404" s="122"/>
      <c r="W37404" s="123"/>
      <c r="AC37404" s="123"/>
    </row>
    <row r="37405" spans="5:29" s="2" customFormat="1">
      <c r="E37405" s="120"/>
      <c r="M37405" s="120"/>
      <c r="N37405" s="120"/>
      <c r="U37405" s="121"/>
      <c r="V37405" s="122"/>
      <c r="W37405" s="123"/>
      <c r="AC37405" s="123"/>
    </row>
    <row r="37406" spans="5:29" s="2" customFormat="1">
      <c r="E37406" s="120"/>
      <c r="M37406" s="120"/>
      <c r="N37406" s="120"/>
      <c r="U37406" s="121"/>
      <c r="V37406" s="122"/>
      <c r="W37406" s="123"/>
      <c r="AC37406" s="123"/>
    </row>
    <row r="37407" spans="5:29" s="2" customFormat="1">
      <c r="E37407" s="120"/>
      <c r="M37407" s="120"/>
      <c r="N37407" s="120"/>
      <c r="U37407" s="121"/>
      <c r="V37407" s="122"/>
      <c r="W37407" s="123"/>
      <c r="AC37407" s="123"/>
    </row>
    <row r="37408" spans="5:29" s="2" customFormat="1">
      <c r="E37408" s="120"/>
      <c r="M37408" s="120"/>
      <c r="N37408" s="120"/>
      <c r="U37408" s="121"/>
      <c r="V37408" s="122"/>
      <c r="W37408" s="123"/>
      <c r="AC37408" s="123"/>
    </row>
    <row r="37409" spans="5:29" s="2" customFormat="1">
      <c r="E37409" s="120"/>
      <c r="M37409" s="120"/>
      <c r="N37409" s="120"/>
      <c r="U37409" s="121"/>
      <c r="V37409" s="122"/>
      <c r="W37409" s="123"/>
      <c r="AC37409" s="123"/>
    </row>
    <row r="37410" spans="5:29" s="2" customFormat="1">
      <c r="E37410" s="120"/>
      <c r="M37410" s="120"/>
      <c r="N37410" s="120"/>
      <c r="U37410" s="121"/>
      <c r="V37410" s="122"/>
      <c r="W37410" s="123"/>
      <c r="AC37410" s="123"/>
    </row>
    <row r="37411" spans="5:29" s="2" customFormat="1">
      <c r="E37411" s="120"/>
      <c r="M37411" s="120"/>
      <c r="N37411" s="120"/>
      <c r="U37411" s="121"/>
      <c r="V37411" s="122"/>
      <c r="W37411" s="123"/>
      <c r="AC37411" s="123"/>
    </row>
    <row r="37412" spans="5:29" s="2" customFormat="1">
      <c r="E37412" s="120"/>
      <c r="M37412" s="120"/>
      <c r="N37412" s="120"/>
      <c r="U37412" s="121"/>
      <c r="V37412" s="122"/>
      <c r="W37412" s="123"/>
      <c r="AC37412" s="123"/>
    </row>
    <row r="37413" spans="5:29" s="2" customFormat="1">
      <c r="E37413" s="120"/>
      <c r="M37413" s="120"/>
      <c r="N37413" s="120"/>
      <c r="U37413" s="121"/>
      <c r="V37413" s="122"/>
      <c r="W37413" s="123"/>
      <c r="AC37413" s="123"/>
    </row>
    <row r="37414" spans="5:29" s="2" customFormat="1">
      <c r="E37414" s="120"/>
      <c r="M37414" s="120"/>
      <c r="N37414" s="120"/>
      <c r="U37414" s="121"/>
      <c r="V37414" s="122"/>
      <c r="W37414" s="123"/>
      <c r="AC37414" s="123"/>
    </row>
    <row r="37415" spans="5:29" s="2" customFormat="1">
      <c r="E37415" s="120"/>
      <c r="M37415" s="120"/>
      <c r="N37415" s="120"/>
      <c r="U37415" s="121"/>
      <c r="V37415" s="122"/>
      <c r="W37415" s="123"/>
      <c r="AC37415" s="123"/>
    </row>
    <row r="37416" spans="5:29" s="2" customFormat="1">
      <c r="E37416" s="120"/>
      <c r="M37416" s="120"/>
      <c r="N37416" s="120"/>
      <c r="U37416" s="121"/>
      <c r="V37416" s="122"/>
      <c r="W37416" s="123"/>
      <c r="AC37416" s="123"/>
    </row>
    <row r="37417" spans="5:29" s="2" customFormat="1">
      <c r="E37417" s="120"/>
      <c r="M37417" s="120"/>
      <c r="N37417" s="120"/>
      <c r="U37417" s="121"/>
      <c r="V37417" s="122"/>
      <c r="W37417" s="123"/>
      <c r="AC37417" s="123"/>
    </row>
    <row r="37418" spans="5:29" s="2" customFormat="1">
      <c r="E37418" s="120"/>
      <c r="M37418" s="120"/>
      <c r="N37418" s="120"/>
      <c r="U37418" s="121"/>
      <c r="V37418" s="122"/>
      <c r="W37418" s="123"/>
      <c r="AC37418" s="123"/>
    </row>
    <row r="37419" spans="5:29" s="2" customFormat="1">
      <c r="E37419" s="120"/>
      <c r="M37419" s="120"/>
      <c r="N37419" s="120"/>
      <c r="U37419" s="121"/>
      <c r="V37419" s="122"/>
      <c r="W37419" s="123"/>
      <c r="AC37419" s="123"/>
    </row>
    <row r="37420" spans="5:29" s="2" customFormat="1">
      <c r="E37420" s="120"/>
      <c r="M37420" s="120"/>
      <c r="N37420" s="120"/>
      <c r="U37420" s="121"/>
      <c r="V37420" s="122"/>
      <c r="W37420" s="123"/>
      <c r="AC37420" s="123"/>
    </row>
    <row r="37421" spans="5:29" s="2" customFormat="1">
      <c r="E37421" s="120"/>
      <c r="M37421" s="120"/>
      <c r="N37421" s="120"/>
      <c r="U37421" s="121"/>
      <c r="V37421" s="122"/>
      <c r="W37421" s="123"/>
      <c r="AC37421" s="123"/>
    </row>
    <row r="37422" spans="5:29" s="2" customFormat="1">
      <c r="E37422" s="120"/>
      <c r="M37422" s="120"/>
      <c r="N37422" s="120"/>
      <c r="U37422" s="121"/>
      <c r="V37422" s="122"/>
      <c r="W37422" s="123"/>
      <c r="AC37422" s="123"/>
    </row>
    <row r="37423" spans="5:29" s="2" customFormat="1">
      <c r="E37423" s="120"/>
      <c r="M37423" s="120"/>
      <c r="N37423" s="120"/>
      <c r="U37423" s="121"/>
      <c r="V37423" s="122"/>
      <c r="W37423" s="123"/>
      <c r="AC37423" s="123"/>
    </row>
    <row r="37424" spans="5:29" s="2" customFormat="1">
      <c r="E37424" s="120"/>
      <c r="M37424" s="120"/>
      <c r="N37424" s="120"/>
      <c r="U37424" s="121"/>
      <c r="V37424" s="122"/>
      <c r="W37424" s="123"/>
      <c r="AC37424" s="123"/>
    </row>
    <row r="37425" spans="5:29" s="2" customFormat="1">
      <c r="E37425" s="120"/>
      <c r="M37425" s="120"/>
      <c r="N37425" s="120"/>
      <c r="U37425" s="121"/>
      <c r="V37425" s="122"/>
      <c r="W37425" s="123"/>
      <c r="AC37425" s="123"/>
    </row>
    <row r="37426" spans="5:29" s="2" customFormat="1">
      <c r="E37426" s="120"/>
      <c r="M37426" s="120"/>
      <c r="N37426" s="120"/>
      <c r="U37426" s="121"/>
      <c r="V37426" s="122"/>
      <c r="W37426" s="123"/>
      <c r="AC37426" s="123"/>
    </row>
    <row r="37427" spans="5:29" s="2" customFormat="1">
      <c r="E37427" s="120"/>
      <c r="M37427" s="120"/>
      <c r="N37427" s="120"/>
      <c r="U37427" s="121"/>
      <c r="V37427" s="122"/>
      <c r="W37427" s="123"/>
      <c r="AC37427" s="123"/>
    </row>
    <row r="37428" spans="5:29" s="2" customFormat="1">
      <c r="E37428" s="120"/>
      <c r="M37428" s="120"/>
      <c r="N37428" s="120"/>
      <c r="U37428" s="121"/>
      <c r="V37428" s="122"/>
      <c r="W37428" s="123"/>
      <c r="AC37428" s="123"/>
    </row>
    <row r="37429" spans="5:29" s="2" customFormat="1">
      <c r="E37429" s="120"/>
      <c r="M37429" s="120"/>
      <c r="N37429" s="120"/>
      <c r="U37429" s="121"/>
      <c r="V37429" s="122"/>
      <c r="W37429" s="123"/>
      <c r="AC37429" s="123"/>
    </row>
    <row r="37430" spans="5:29" s="2" customFormat="1">
      <c r="E37430" s="120"/>
      <c r="M37430" s="120"/>
      <c r="N37430" s="120"/>
      <c r="U37430" s="121"/>
      <c r="V37430" s="122"/>
      <c r="W37430" s="123"/>
      <c r="AC37430" s="123"/>
    </row>
    <row r="37431" spans="5:29" s="2" customFormat="1">
      <c r="E37431" s="120"/>
      <c r="M37431" s="120"/>
      <c r="N37431" s="120"/>
      <c r="U37431" s="121"/>
      <c r="V37431" s="122"/>
      <c r="W37431" s="123"/>
      <c r="AC37431" s="123"/>
    </row>
    <row r="37432" spans="5:29" s="2" customFormat="1">
      <c r="E37432" s="120"/>
      <c r="M37432" s="120"/>
      <c r="N37432" s="120"/>
      <c r="U37432" s="121"/>
      <c r="V37432" s="122"/>
      <c r="W37432" s="123"/>
      <c r="AC37432" s="123"/>
    </row>
    <row r="37433" spans="5:29" s="2" customFormat="1">
      <c r="E37433" s="120"/>
      <c r="M37433" s="120"/>
      <c r="N37433" s="120"/>
      <c r="U37433" s="121"/>
      <c r="V37433" s="122"/>
      <c r="W37433" s="123"/>
      <c r="AC37433" s="123"/>
    </row>
    <row r="37434" spans="5:29" s="2" customFormat="1">
      <c r="E37434" s="120"/>
      <c r="M37434" s="120"/>
      <c r="N37434" s="120"/>
      <c r="U37434" s="121"/>
      <c r="V37434" s="122"/>
      <c r="W37434" s="123"/>
      <c r="AC37434" s="123"/>
    </row>
    <row r="37435" spans="5:29" s="2" customFormat="1">
      <c r="E37435" s="120"/>
      <c r="M37435" s="120"/>
      <c r="N37435" s="120"/>
      <c r="U37435" s="121"/>
      <c r="V37435" s="122"/>
      <c r="W37435" s="123"/>
      <c r="AC37435" s="123"/>
    </row>
    <row r="37436" spans="5:29" s="2" customFormat="1">
      <c r="E37436" s="120"/>
      <c r="M37436" s="120"/>
      <c r="N37436" s="120"/>
      <c r="U37436" s="121"/>
      <c r="V37436" s="122"/>
      <c r="W37436" s="123"/>
      <c r="AC37436" s="123"/>
    </row>
    <row r="37437" spans="5:29" s="2" customFormat="1">
      <c r="E37437" s="120"/>
      <c r="M37437" s="120"/>
      <c r="N37437" s="120"/>
      <c r="U37437" s="121"/>
      <c r="V37437" s="122"/>
      <c r="W37437" s="123"/>
      <c r="AC37437" s="123"/>
    </row>
    <row r="37438" spans="5:29" s="2" customFormat="1">
      <c r="E37438" s="120"/>
      <c r="M37438" s="120"/>
      <c r="N37438" s="120"/>
      <c r="U37438" s="121"/>
      <c r="V37438" s="122"/>
      <c r="W37438" s="123"/>
      <c r="AC37438" s="123"/>
    </row>
    <row r="37439" spans="5:29" s="2" customFormat="1">
      <c r="E37439" s="120"/>
      <c r="M37439" s="120"/>
      <c r="N37439" s="120"/>
      <c r="U37439" s="121"/>
      <c r="V37439" s="122"/>
      <c r="W37439" s="123"/>
      <c r="AC37439" s="123"/>
    </row>
    <row r="37440" spans="5:29" s="2" customFormat="1">
      <c r="E37440" s="120"/>
      <c r="M37440" s="120"/>
      <c r="N37440" s="120"/>
      <c r="U37440" s="121"/>
      <c r="V37440" s="122"/>
      <c r="W37440" s="123"/>
      <c r="AC37440" s="123"/>
    </row>
    <row r="37441" spans="5:29" s="2" customFormat="1">
      <c r="E37441" s="120"/>
      <c r="M37441" s="120"/>
      <c r="N37441" s="120"/>
      <c r="U37441" s="121"/>
      <c r="V37441" s="122"/>
      <c r="W37441" s="123"/>
      <c r="AC37441" s="123"/>
    </row>
    <row r="37442" spans="5:29" s="2" customFormat="1">
      <c r="E37442" s="120"/>
      <c r="M37442" s="120"/>
      <c r="N37442" s="120"/>
      <c r="U37442" s="121"/>
      <c r="V37442" s="122"/>
      <c r="W37442" s="123"/>
      <c r="AC37442" s="123"/>
    </row>
    <row r="37443" spans="5:29" s="2" customFormat="1">
      <c r="E37443" s="120"/>
      <c r="M37443" s="120"/>
      <c r="N37443" s="120"/>
      <c r="U37443" s="121"/>
      <c r="V37443" s="122"/>
      <c r="W37443" s="123"/>
      <c r="AC37443" s="123"/>
    </row>
    <row r="37444" spans="5:29" s="2" customFormat="1">
      <c r="E37444" s="120"/>
      <c r="M37444" s="120"/>
      <c r="N37444" s="120"/>
      <c r="U37444" s="121"/>
      <c r="V37444" s="122"/>
      <c r="W37444" s="123"/>
      <c r="AC37444" s="123"/>
    </row>
    <row r="37445" spans="5:29" s="2" customFormat="1">
      <c r="E37445" s="120"/>
      <c r="M37445" s="120"/>
      <c r="N37445" s="120"/>
      <c r="U37445" s="121"/>
      <c r="V37445" s="122"/>
      <c r="W37445" s="123"/>
      <c r="AC37445" s="123"/>
    </row>
    <row r="37446" spans="5:29" s="2" customFormat="1">
      <c r="E37446" s="120"/>
      <c r="M37446" s="120"/>
      <c r="N37446" s="120"/>
      <c r="U37446" s="121"/>
      <c r="V37446" s="122"/>
      <c r="W37446" s="123"/>
      <c r="AC37446" s="123"/>
    </row>
    <row r="37447" spans="5:29" s="2" customFormat="1">
      <c r="E37447" s="120"/>
      <c r="M37447" s="120"/>
      <c r="N37447" s="120"/>
      <c r="U37447" s="121"/>
      <c r="V37447" s="122"/>
      <c r="W37447" s="123"/>
      <c r="AC37447" s="123"/>
    </row>
    <row r="37448" spans="5:29" s="2" customFormat="1">
      <c r="E37448" s="120"/>
      <c r="M37448" s="120"/>
      <c r="N37448" s="120"/>
      <c r="U37448" s="121"/>
      <c r="V37448" s="122"/>
      <c r="W37448" s="123"/>
      <c r="AC37448" s="123"/>
    </row>
    <row r="37449" spans="5:29" s="2" customFormat="1">
      <c r="E37449" s="120"/>
      <c r="M37449" s="120"/>
      <c r="N37449" s="120"/>
      <c r="U37449" s="121"/>
      <c r="V37449" s="122"/>
      <c r="W37449" s="123"/>
      <c r="AC37449" s="123"/>
    </row>
    <row r="37450" spans="5:29" s="2" customFormat="1">
      <c r="E37450" s="120"/>
      <c r="M37450" s="120"/>
      <c r="N37450" s="120"/>
      <c r="U37450" s="121"/>
      <c r="V37450" s="122"/>
      <c r="W37450" s="123"/>
      <c r="AC37450" s="123"/>
    </row>
    <row r="37451" spans="5:29" s="2" customFormat="1">
      <c r="E37451" s="120"/>
      <c r="M37451" s="120"/>
      <c r="N37451" s="120"/>
      <c r="U37451" s="121"/>
      <c r="V37451" s="122"/>
      <c r="W37451" s="123"/>
      <c r="AC37451" s="123"/>
    </row>
    <row r="37452" spans="5:29" s="2" customFormat="1">
      <c r="E37452" s="120"/>
      <c r="M37452" s="120"/>
      <c r="N37452" s="120"/>
      <c r="U37452" s="121"/>
      <c r="V37452" s="122"/>
      <c r="W37452" s="123"/>
      <c r="AC37452" s="123"/>
    </row>
    <row r="37453" spans="5:29" s="2" customFormat="1">
      <c r="E37453" s="120"/>
      <c r="M37453" s="120"/>
      <c r="N37453" s="120"/>
      <c r="U37453" s="121"/>
      <c r="V37453" s="122"/>
      <c r="W37453" s="123"/>
      <c r="AC37453" s="123"/>
    </row>
    <row r="37454" spans="5:29" s="2" customFormat="1">
      <c r="E37454" s="120"/>
      <c r="M37454" s="120"/>
      <c r="N37454" s="120"/>
      <c r="U37454" s="121"/>
      <c r="V37454" s="122"/>
      <c r="W37454" s="123"/>
      <c r="AC37454" s="123"/>
    </row>
    <row r="37455" spans="5:29" s="2" customFormat="1">
      <c r="E37455" s="120"/>
      <c r="M37455" s="120"/>
      <c r="N37455" s="120"/>
      <c r="U37455" s="121"/>
      <c r="V37455" s="122"/>
      <c r="W37455" s="123"/>
      <c r="AC37455" s="123"/>
    </row>
    <row r="37456" spans="5:29" s="2" customFormat="1">
      <c r="E37456" s="120"/>
      <c r="M37456" s="120"/>
      <c r="N37456" s="120"/>
      <c r="U37456" s="121"/>
      <c r="V37456" s="122"/>
      <c r="W37456" s="123"/>
      <c r="AC37456" s="123"/>
    </row>
    <row r="37457" spans="5:29" s="2" customFormat="1">
      <c r="E37457" s="120"/>
      <c r="M37457" s="120"/>
      <c r="N37457" s="120"/>
      <c r="U37457" s="121"/>
      <c r="V37457" s="122"/>
      <c r="W37457" s="123"/>
      <c r="AC37457" s="123"/>
    </row>
    <row r="37458" spans="5:29" s="2" customFormat="1">
      <c r="E37458" s="120"/>
      <c r="M37458" s="120"/>
      <c r="N37458" s="120"/>
      <c r="U37458" s="121"/>
      <c r="V37458" s="122"/>
      <c r="W37458" s="123"/>
      <c r="AC37458" s="123"/>
    </row>
    <row r="37459" spans="5:29" s="2" customFormat="1">
      <c r="E37459" s="120"/>
      <c r="M37459" s="120"/>
      <c r="N37459" s="120"/>
      <c r="U37459" s="121"/>
      <c r="V37459" s="122"/>
      <c r="W37459" s="123"/>
      <c r="AC37459" s="123"/>
    </row>
    <row r="37460" spans="5:29" s="2" customFormat="1">
      <c r="E37460" s="120"/>
      <c r="M37460" s="120"/>
      <c r="N37460" s="120"/>
      <c r="U37460" s="121"/>
      <c r="V37460" s="122"/>
      <c r="W37460" s="123"/>
      <c r="AC37460" s="123"/>
    </row>
    <row r="37461" spans="5:29" s="2" customFormat="1">
      <c r="E37461" s="120"/>
      <c r="M37461" s="120"/>
      <c r="N37461" s="120"/>
      <c r="U37461" s="121"/>
      <c r="V37461" s="122"/>
      <c r="W37461" s="123"/>
      <c r="AC37461" s="123"/>
    </row>
    <row r="37462" spans="5:29" s="2" customFormat="1">
      <c r="E37462" s="120"/>
      <c r="M37462" s="120"/>
      <c r="N37462" s="120"/>
      <c r="U37462" s="121"/>
      <c r="V37462" s="122"/>
      <c r="W37462" s="123"/>
      <c r="AC37462" s="123"/>
    </row>
    <row r="37463" spans="5:29" s="2" customFormat="1">
      <c r="E37463" s="120"/>
      <c r="M37463" s="120"/>
      <c r="N37463" s="120"/>
      <c r="U37463" s="121"/>
      <c r="V37463" s="122"/>
      <c r="W37463" s="123"/>
      <c r="AC37463" s="123"/>
    </row>
    <row r="37464" spans="5:29" s="2" customFormat="1">
      <c r="E37464" s="120"/>
      <c r="M37464" s="120"/>
      <c r="N37464" s="120"/>
      <c r="U37464" s="121"/>
      <c r="V37464" s="122"/>
      <c r="W37464" s="123"/>
      <c r="AC37464" s="123"/>
    </row>
    <row r="37465" spans="5:29" s="2" customFormat="1">
      <c r="E37465" s="120"/>
      <c r="M37465" s="120"/>
      <c r="N37465" s="120"/>
      <c r="U37465" s="121"/>
      <c r="V37465" s="122"/>
      <c r="W37465" s="123"/>
      <c r="AC37465" s="123"/>
    </row>
    <row r="37466" spans="5:29" s="2" customFormat="1">
      <c r="E37466" s="120"/>
      <c r="M37466" s="120"/>
      <c r="N37466" s="120"/>
      <c r="U37466" s="121"/>
      <c r="V37466" s="122"/>
      <c r="W37466" s="123"/>
      <c r="AC37466" s="123"/>
    </row>
    <row r="37467" spans="5:29" s="2" customFormat="1">
      <c r="E37467" s="120"/>
      <c r="M37467" s="120"/>
      <c r="N37467" s="120"/>
      <c r="U37467" s="121"/>
      <c r="V37467" s="122"/>
      <c r="W37467" s="123"/>
      <c r="AC37467" s="123"/>
    </row>
    <row r="37468" spans="5:29" s="2" customFormat="1">
      <c r="E37468" s="120"/>
      <c r="M37468" s="120"/>
      <c r="N37468" s="120"/>
      <c r="U37468" s="121"/>
      <c r="V37468" s="122"/>
      <c r="W37468" s="123"/>
      <c r="AC37468" s="123"/>
    </row>
    <row r="37469" spans="5:29" s="2" customFormat="1">
      <c r="E37469" s="120"/>
      <c r="M37469" s="120"/>
      <c r="N37469" s="120"/>
      <c r="U37469" s="121"/>
      <c r="V37469" s="122"/>
      <c r="W37469" s="123"/>
      <c r="AC37469" s="123"/>
    </row>
    <row r="37470" spans="5:29" s="2" customFormat="1">
      <c r="E37470" s="120"/>
      <c r="M37470" s="120"/>
      <c r="N37470" s="120"/>
      <c r="U37470" s="121"/>
      <c r="V37470" s="122"/>
      <c r="W37470" s="123"/>
      <c r="AC37470" s="123"/>
    </row>
    <row r="37471" spans="5:29" s="2" customFormat="1">
      <c r="E37471" s="120"/>
      <c r="M37471" s="120"/>
      <c r="N37471" s="120"/>
      <c r="U37471" s="121"/>
      <c r="V37471" s="122"/>
      <c r="W37471" s="123"/>
      <c r="AC37471" s="123"/>
    </row>
    <row r="37472" spans="5:29" s="2" customFormat="1">
      <c r="E37472" s="120"/>
      <c r="M37472" s="120"/>
      <c r="N37472" s="120"/>
      <c r="U37472" s="121"/>
      <c r="V37472" s="122"/>
      <c r="W37472" s="123"/>
      <c r="AC37472" s="123"/>
    </row>
    <row r="37473" spans="5:29" s="2" customFormat="1">
      <c r="E37473" s="120"/>
      <c r="M37473" s="120"/>
      <c r="N37473" s="120"/>
      <c r="U37473" s="121"/>
      <c r="V37473" s="122"/>
      <c r="W37473" s="123"/>
      <c r="AC37473" s="123"/>
    </row>
    <row r="37474" spans="5:29" s="2" customFormat="1">
      <c r="E37474" s="120"/>
      <c r="M37474" s="120"/>
      <c r="N37474" s="120"/>
      <c r="U37474" s="121"/>
      <c r="V37474" s="122"/>
      <c r="W37474" s="123"/>
      <c r="AC37474" s="123"/>
    </row>
    <row r="37475" spans="5:29" s="2" customFormat="1">
      <c r="E37475" s="120"/>
      <c r="M37475" s="120"/>
      <c r="N37475" s="120"/>
      <c r="U37475" s="121"/>
      <c r="V37475" s="122"/>
      <c r="W37475" s="123"/>
      <c r="AC37475" s="123"/>
    </row>
    <row r="37476" spans="5:29" s="2" customFormat="1">
      <c r="E37476" s="120"/>
      <c r="M37476" s="120"/>
      <c r="N37476" s="120"/>
      <c r="U37476" s="121"/>
      <c r="V37476" s="122"/>
      <c r="W37476" s="123"/>
      <c r="AC37476" s="123"/>
    </row>
    <row r="37477" spans="5:29" s="2" customFormat="1">
      <c r="E37477" s="120"/>
      <c r="M37477" s="120"/>
      <c r="N37477" s="120"/>
      <c r="U37477" s="121"/>
      <c r="V37477" s="122"/>
      <c r="W37477" s="123"/>
      <c r="AC37477" s="123"/>
    </row>
    <row r="37478" spans="5:29" s="2" customFormat="1">
      <c r="E37478" s="120"/>
      <c r="M37478" s="120"/>
      <c r="N37478" s="120"/>
      <c r="U37478" s="121"/>
      <c r="V37478" s="122"/>
      <c r="W37478" s="123"/>
      <c r="AC37478" s="123"/>
    </row>
    <row r="37479" spans="5:29" s="2" customFormat="1">
      <c r="E37479" s="120"/>
      <c r="M37479" s="120"/>
      <c r="N37479" s="120"/>
      <c r="U37479" s="121"/>
      <c r="V37479" s="122"/>
      <c r="W37479" s="123"/>
      <c r="AC37479" s="123"/>
    </row>
    <row r="37480" spans="5:29" s="2" customFormat="1">
      <c r="E37480" s="120"/>
      <c r="M37480" s="120"/>
      <c r="N37480" s="120"/>
      <c r="U37480" s="121"/>
      <c r="V37480" s="122"/>
      <c r="W37480" s="123"/>
      <c r="AC37480" s="123"/>
    </row>
    <row r="37481" spans="5:29" s="2" customFormat="1">
      <c r="E37481" s="120"/>
      <c r="M37481" s="120"/>
      <c r="N37481" s="120"/>
      <c r="U37481" s="121"/>
      <c r="V37481" s="122"/>
      <c r="W37481" s="123"/>
      <c r="AC37481" s="123"/>
    </row>
    <row r="37482" spans="5:29" s="2" customFormat="1">
      <c r="E37482" s="120"/>
      <c r="M37482" s="120"/>
      <c r="N37482" s="120"/>
      <c r="U37482" s="121"/>
      <c r="V37482" s="122"/>
      <c r="W37482" s="123"/>
      <c r="AC37482" s="123"/>
    </row>
    <row r="37483" spans="5:29" s="2" customFormat="1">
      <c r="E37483" s="120"/>
      <c r="M37483" s="120"/>
      <c r="N37483" s="120"/>
      <c r="U37483" s="121"/>
      <c r="V37483" s="122"/>
      <c r="W37483" s="123"/>
      <c r="AC37483" s="123"/>
    </row>
    <row r="37484" spans="5:29" s="2" customFormat="1">
      <c r="E37484" s="120"/>
      <c r="M37484" s="120"/>
      <c r="N37484" s="120"/>
      <c r="U37484" s="121"/>
      <c r="V37484" s="122"/>
      <c r="W37484" s="123"/>
      <c r="AC37484" s="123"/>
    </row>
    <row r="37485" spans="5:29" s="2" customFormat="1">
      <c r="E37485" s="120"/>
      <c r="M37485" s="120"/>
      <c r="N37485" s="120"/>
      <c r="U37485" s="121"/>
      <c r="V37485" s="122"/>
      <c r="W37485" s="123"/>
      <c r="AC37485" s="123"/>
    </row>
    <row r="37486" spans="5:29" s="2" customFormat="1">
      <c r="E37486" s="120"/>
      <c r="M37486" s="120"/>
      <c r="N37486" s="120"/>
      <c r="U37486" s="121"/>
      <c r="V37486" s="122"/>
      <c r="W37486" s="123"/>
      <c r="AC37486" s="123"/>
    </row>
    <row r="37487" spans="5:29" s="2" customFormat="1">
      <c r="E37487" s="120"/>
      <c r="M37487" s="120"/>
      <c r="N37487" s="120"/>
      <c r="U37487" s="121"/>
      <c r="V37487" s="122"/>
      <c r="W37487" s="123"/>
      <c r="AC37487" s="123"/>
    </row>
    <row r="37488" spans="5:29" s="2" customFormat="1">
      <c r="E37488" s="120"/>
      <c r="M37488" s="120"/>
      <c r="N37488" s="120"/>
      <c r="U37488" s="121"/>
      <c r="V37488" s="122"/>
      <c r="W37488" s="123"/>
      <c r="AC37488" s="123"/>
    </row>
    <row r="37489" spans="5:29" s="2" customFormat="1">
      <c r="E37489" s="120"/>
      <c r="M37489" s="120"/>
      <c r="N37489" s="120"/>
      <c r="U37489" s="121"/>
      <c r="V37489" s="122"/>
      <c r="W37489" s="123"/>
      <c r="AC37489" s="123"/>
    </row>
    <row r="37490" spans="5:29" s="2" customFormat="1">
      <c r="E37490" s="120"/>
      <c r="M37490" s="120"/>
      <c r="N37490" s="120"/>
      <c r="U37490" s="121"/>
      <c r="V37490" s="122"/>
      <c r="W37490" s="123"/>
      <c r="AC37490" s="123"/>
    </row>
    <row r="37491" spans="5:29" s="2" customFormat="1">
      <c r="E37491" s="120"/>
      <c r="M37491" s="120"/>
      <c r="N37491" s="120"/>
      <c r="U37491" s="121"/>
      <c r="V37491" s="122"/>
      <c r="W37491" s="123"/>
      <c r="AC37491" s="123"/>
    </row>
    <row r="37492" spans="5:29" s="2" customFormat="1">
      <c r="E37492" s="120"/>
      <c r="M37492" s="120"/>
      <c r="N37492" s="120"/>
      <c r="U37492" s="121"/>
      <c r="V37492" s="122"/>
      <c r="W37492" s="123"/>
      <c r="AC37492" s="123"/>
    </row>
    <row r="37493" spans="5:29" s="2" customFormat="1">
      <c r="E37493" s="120"/>
      <c r="M37493" s="120"/>
      <c r="N37493" s="120"/>
      <c r="U37493" s="121"/>
      <c r="V37493" s="122"/>
      <c r="W37493" s="123"/>
      <c r="AC37493" s="123"/>
    </row>
    <row r="37494" spans="5:29" s="2" customFormat="1">
      <c r="E37494" s="120"/>
      <c r="M37494" s="120"/>
      <c r="N37494" s="120"/>
      <c r="U37494" s="121"/>
      <c r="V37494" s="122"/>
      <c r="W37494" s="123"/>
      <c r="AC37494" s="123"/>
    </row>
    <row r="37495" spans="5:29" s="2" customFormat="1">
      <c r="E37495" s="120"/>
      <c r="M37495" s="120"/>
      <c r="N37495" s="120"/>
      <c r="U37495" s="121"/>
      <c r="V37495" s="122"/>
      <c r="W37495" s="123"/>
      <c r="AC37495" s="123"/>
    </row>
    <row r="37496" spans="5:29" s="2" customFormat="1">
      <c r="E37496" s="120"/>
      <c r="M37496" s="120"/>
      <c r="N37496" s="120"/>
      <c r="U37496" s="121"/>
      <c r="V37496" s="122"/>
      <c r="W37496" s="123"/>
      <c r="AC37496" s="123"/>
    </row>
    <row r="37497" spans="5:29" s="2" customFormat="1">
      <c r="E37497" s="120"/>
      <c r="M37497" s="120"/>
      <c r="N37497" s="120"/>
      <c r="U37497" s="121"/>
      <c r="V37497" s="122"/>
      <c r="W37497" s="123"/>
      <c r="AC37497" s="123"/>
    </row>
    <row r="37498" spans="5:29" s="2" customFormat="1">
      <c r="E37498" s="120"/>
      <c r="M37498" s="120"/>
      <c r="N37498" s="120"/>
      <c r="U37498" s="121"/>
      <c r="V37498" s="122"/>
      <c r="W37498" s="123"/>
      <c r="AC37498" s="123"/>
    </row>
    <row r="37499" spans="5:29" s="2" customFormat="1">
      <c r="E37499" s="120"/>
      <c r="M37499" s="120"/>
      <c r="N37499" s="120"/>
      <c r="U37499" s="121"/>
      <c r="V37499" s="122"/>
      <c r="W37499" s="123"/>
      <c r="AC37499" s="123"/>
    </row>
    <row r="37500" spans="5:29" s="2" customFormat="1">
      <c r="E37500" s="120"/>
      <c r="M37500" s="120"/>
      <c r="N37500" s="120"/>
      <c r="U37500" s="121"/>
      <c r="V37500" s="122"/>
      <c r="W37500" s="123"/>
      <c r="AC37500" s="123"/>
    </row>
    <row r="37501" spans="5:29" s="2" customFormat="1">
      <c r="E37501" s="120"/>
      <c r="M37501" s="120"/>
      <c r="N37501" s="120"/>
      <c r="U37501" s="121"/>
      <c r="V37501" s="122"/>
      <c r="W37501" s="123"/>
      <c r="AC37501" s="123"/>
    </row>
    <row r="37502" spans="5:29" s="2" customFormat="1">
      <c r="E37502" s="120"/>
      <c r="M37502" s="120"/>
      <c r="N37502" s="120"/>
      <c r="U37502" s="121"/>
      <c r="V37502" s="122"/>
      <c r="W37502" s="123"/>
      <c r="AC37502" s="123"/>
    </row>
    <row r="37503" spans="5:29" s="2" customFormat="1">
      <c r="E37503" s="120"/>
      <c r="M37503" s="120"/>
      <c r="N37503" s="120"/>
      <c r="U37503" s="121"/>
      <c r="V37503" s="122"/>
      <c r="W37503" s="123"/>
      <c r="AC37503" s="123"/>
    </row>
    <row r="37504" spans="5:29" s="2" customFormat="1">
      <c r="E37504" s="120"/>
      <c r="M37504" s="120"/>
      <c r="N37504" s="120"/>
      <c r="U37504" s="121"/>
      <c r="V37504" s="122"/>
      <c r="W37504" s="123"/>
      <c r="AC37504" s="123"/>
    </row>
    <row r="37505" spans="5:29" s="2" customFormat="1">
      <c r="E37505" s="120"/>
      <c r="M37505" s="120"/>
      <c r="N37505" s="120"/>
      <c r="U37505" s="121"/>
      <c r="V37505" s="122"/>
      <c r="W37505" s="123"/>
      <c r="AC37505" s="123"/>
    </row>
    <row r="37506" spans="5:29" s="2" customFormat="1">
      <c r="E37506" s="120"/>
      <c r="M37506" s="120"/>
      <c r="N37506" s="120"/>
      <c r="U37506" s="121"/>
      <c r="V37506" s="122"/>
      <c r="W37506" s="123"/>
      <c r="AC37506" s="123"/>
    </row>
    <row r="37507" spans="5:29" s="2" customFormat="1">
      <c r="E37507" s="120"/>
      <c r="M37507" s="120"/>
      <c r="N37507" s="120"/>
      <c r="U37507" s="121"/>
      <c r="V37507" s="122"/>
      <c r="W37507" s="123"/>
      <c r="AC37507" s="123"/>
    </row>
    <row r="37508" spans="5:29" s="2" customFormat="1">
      <c r="E37508" s="120"/>
      <c r="M37508" s="120"/>
      <c r="N37508" s="120"/>
      <c r="U37508" s="121"/>
      <c r="V37508" s="122"/>
      <c r="W37508" s="123"/>
      <c r="AC37508" s="123"/>
    </row>
    <row r="37509" spans="5:29" s="2" customFormat="1">
      <c r="E37509" s="120"/>
      <c r="M37509" s="120"/>
      <c r="N37509" s="120"/>
      <c r="U37509" s="121"/>
      <c r="V37509" s="122"/>
      <c r="W37509" s="123"/>
      <c r="AC37509" s="123"/>
    </row>
    <row r="37510" spans="5:29" s="2" customFormat="1">
      <c r="E37510" s="120"/>
      <c r="M37510" s="120"/>
      <c r="N37510" s="120"/>
      <c r="U37510" s="121"/>
      <c r="V37510" s="122"/>
      <c r="W37510" s="123"/>
      <c r="AC37510" s="123"/>
    </row>
    <row r="37511" spans="5:29" s="2" customFormat="1">
      <c r="E37511" s="120"/>
      <c r="M37511" s="120"/>
      <c r="N37511" s="120"/>
      <c r="U37511" s="121"/>
      <c r="V37511" s="122"/>
      <c r="W37511" s="123"/>
      <c r="AC37511" s="123"/>
    </row>
    <row r="37512" spans="5:29" s="2" customFormat="1">
      <c r="E37512" s="120"/>
      <c r="M37512" s="120"/>
      <c r="N37512" s="120"/>
      <c r="U37512" s="121"/>
      <c r="V37512" s="122"/>
      <c r="W37512" s="123"/>
      <c r="AC37512" s="123"/>
    </row>
    <row r="37513" spans="5:29" s="2" customFormat="1">
      <c r="E37513" s="120"/>
      <c r="M37513" s="120"/>
      <c r="N37513" s="120"/>
      <c r="U37513" s="121"/>
      <c r="V37513" s="122"/>
      <c r="W37513" s="123"/>
      <c r="AC37513" s="123"/>
    </row>
    <row r="37514" spans="5:29" s="2" customFormat="1">
      <c r="E37514" s="120"/>
      <c r="M37514" s="120"/>
      <c r="N37514" s="120"/>
      <c r="U37514" s="121"/>
      <c r="V37514" s="122"/>
      <c r="W37514" s="123"/>
      <c r="AC37514" s="123"/>
    </row>
    <row r="37515" spans="5:29" s="2" customFormat="1">
      <c r="E37515" s="120"/>
      <c r="M37515" s="120"/>
      <c r="N37515" s="120"/>
      <c r="U37515" s="121"/>
      <c r="V37515" s="122"/>
      <c r="W37515" s="123"/>
      <c r="AC37515" s="123"/>
    </row>
    <row r="37516" spans="5:29" s="2" customFormat="1">
      <c r="E37516" s="120"/>
      <c r="M37516" s="120"/>
      <c r="N37516" s="120"/>
      <c r="U37516" s="121"/>
      <c r="V37516" s="122"/>
      <c r="W37516" s="123"/>
      <c r="AC37516" s="123"/>
    </row>
    <row r="37517" spans="5:29" s="2" customFormat="1">
      <c r="E37517" s="120"/>
      <c r="M37517" s="120"/>
      <c r="N37517" s="120"/>
      <c r="U37517" s="121"/>
      <c r="V37517" s="122"/>
      <c r="W37517" s="123"/>
      <c r="AC37517" s="123"/>
    </row>
    <row r="37518" spans="5:29" s="2" customFormat="1">
      <c r="E37518" s="120"/>
      <c r="M37518" s="120"/>
      <c r="N37518" s="120"/>
      <c r="U37518" s="121"/>
      <c r="V37518" s="122"/>
      <c r="W37518" s="123"/>
      <c r="AC37518" s="123"/>
    </row>
    <row r="37519" spans="5:29" s="2" customFormat="1">
      <c r="E37519" s="120"/>
      <c r="M37519" s="120"/>
      <c r="N37519" s="120"/>
      <c r="U37519" s="121"/>
      <c r="V37519" s="122"/>
      <c r="W37519" s="123"/>
      <c r="AC37519" s="123"/>
    </row>
    <row r="37520" spans="5:29" s="2" customFormat="1">
      <c r="E37520" s="120"/>
      <c r="M37520" s="120"/>
      <c r="N37520" s="120"/>
      <c r="U37520" s="121"/>
      <c r="V37520" s="122"/>
      <c r="W37520" s="123"/>
      <c r="AC37520" s="123"/>
    </row>
    <row r="37521" spans="5:29" s="2" customFormat="1">
      <c r="E37521" s="120"/>
      <c r="M37521" s="120"/>
      <c r="N37521" s="120"/>
      <c r="U37521" s="121"/>
      <c r="V37521" s="122"/>
      <c r="W37521" s="123"/>
      <c r="AC37521" s="123"/>
    </row>
    <row r="37522" spans="5:29" s="2" customFormat="1">
      <c r="E37522" s="120"/>
      <c r="M37522" s="120"/>
      <c r="N37522" s="120"/>
      <c r="U37522" s="121"/>
      <c r="V37522" s="122"/>
      <c r="W37522" s="123"/>
      <c r="AC37522" s="123"/>
    </row>
    <row r="37523" spans="5:29" s="2" customFormat="1">
      <c r="E37523" s="120"/>
      <c r="M37523" s="120"/>
      <c r="N37523" s="120"/>
      <c r="U37523" s="121"/>
      <c r="V37523" s="122"/>
      <c r="W37523" s="123"/>
      <c r="AC37523" s="123"/>
    </row>
    <row r="37524" spans="5:29" s="2" customFormat="1">
      <c r="E37524" s="120"/>
      <c r="M37524" s="120"/>
      <c r="N37524" s="120"/>
      <c r="U37524" s="121"/>
      <c r="V37524" s="122"/>
      <c r="W37524" s="123"/>
      <c r="AC37524" s="123"/>
    </row>
    <row r="37525" spans="5:29" s="2" customFormat="1">
      <c r="E37525" s="120"/>
      <c r="M37525" s="120"/>
      <c r="N37525" s="120"/>
      <c r="U37525" s="121"/>
      <c r="V37525" s="122"/>
      <c r="W37525" s="123"/>
      <c r="AC37525" s="123"/>
    </row>
    <row r="37526" spans="5:29" s="2" customFormat="1">
      <c r="E37526" s="120"/>
      <c r="M37526" s="120"/>
      <c r="N37526" s="120"/>
      <c r="U37526" s="121"/>
      <c r="V37526" s="122"/>
      <c r="W37526" s="123"/>
      <c r="AC37526" s="123"/>
    </row>
    <row r="37527" spans="5:29" s="2" customFormat="1">
      <c r="E37527" s="120"/>
      <c r="M37527" s="120"/>
      <c r="N37527" s="120"/>
      <c r="U37527" s="121"/>
      <c r="V37527" s="122"/>
      <c r="W37527" s="123"/>
      <c r="AC37527" s="123"/>
    </row>
    <row r="37528" spans="5:29" s="2" customFormat="1">
      <c r="E37528" s="120"/>
      <c r="M37528" s="120"/>
      <c r="N37528" s="120"/>
      <c r="U37528" s="121"/>
      <c r="V37528" s="122"/>
      <c r="W37528" s="123"/>
      <c r="AC37528" s="123"/>
    </row>
    <row r="37529" spans="5:29" s="2" customFormat="1">
      <c r="E37529" s="120"/>
      <c r="M37529" s="120"/>
      <c r="N37529" s="120"/>
      <c r="U37529" s="121"/>
      <c r="V37529" s="122"/>
      <c r="W37529" s="123"/>
      <c r="AC37529" s="123"/>
    </row>
    <row r="37530" spans="5:29" s="2" customFormat="1">
      <c r="E37530" s="120"/>
      <c r="M37530" s="120"/>
      <c r="N37530" s="120"/>
      <c r="U37530" s="121"/>
      <c r="V37530" s="122"/>
      <c r="W37530" s="123"/>
      <c r="AC37530" s="123"/>
    </row>
    <row r="37531" spans="5:29" s="2" customFormat="1">
      <c r="E37531" s="120"/>
      <c r="M37531" s="120"/>
      <c r="N37531" s="120"/>
      <c r="U37531" s="121"/>
      <c r="V37531" s="122"/>
      <c r="W37531" s="123"/>
      <c r="AC37531" s="123"/>
    </row>
    <row r="37532" spans="5:29" s="2" customFormat="1">
      <c r="E37532" s="120"/>
      <c r="M37532" s="120"/>
      <c r="N37532" s="120"/>
      <c r="U37532" s="121"/>
      <c r="V37532" s="122"/>
      <c r="W37532" s="123"/>
      <c r="AC37532" s="123"/>
    </row>
    <row r="37533" spans="5:29" s="2" customFormat="1">
      <c r="E37533" s="120"/>
      <c r="M37533" s="120"/>
      <c r="N37533" s="120"/>
      <c r="U37533" s="121"/>
      <c r="V37533" s="122"/>
      <c r="W37533" s="123"/>
      <c r="AC37533" s="123"/>
    </row>
    <row r="37534" spans="5:29" s="2" customFormat="1">
      <c r="E37534" s="120"/>
      <c r="M37534" s="120"/>
      <c r="N37534" s="120"/>
      <c r="U37534" s="121"/>
      <c r="V37534" s="122"/>
      <c r="W37534" s="123"/>
      <c r="AC37534" s="123"/>
    </row>
    <row r="37535" spans="5:29" s="2" customFormat="1">
      <c r="E37535" s="120"/>
      <c r="M37535" s="120"/>
      <c r="N37535" s="120"/>
      <c r="U37535" s="121"/>
      <c r="V37535" s="122"/>
      <c r="W37535" s="123"/>
      <c r="AC37535" s="123"/>
    </row>
    <row r="37536" spans="5:29" s="2" customFormat="1">
      <c r="E37536" s="120"/>
      <c r="M37536" s="120"/>
      <c r="N37536" s="120"/>
      <c r="U37536" s="121"/>
      <c r="V37536" s="122"/>
      <c r="W37536" s="123"/>
      <c r="AC37536" s="123"/>
    </row>
    <row r="37537" spans="5:29" s="2" customFormat="1">
      <c r="E37537" s="120"/>
      <c r="M37537" s="120"/>
      <c r="N37537" s="120"/>
      <c r="U37537" s="121"/>
      <c r="V37537" s="122"/>
      <c r="W37537" s="123"/>
      <c r="AC37537" s="123"/>
    </row>
    <row r="37538" spans="5:29" s="2" customFormat="1">
      <c r="E37538" s="120"/>
      <c r="M37538" s="120"/>
      <c r="N37538" s="120"/>
      <c r="U37538" s="121"/>
      <c r="V37538" s="122"/>
      <c r="W37538" s="123"/>
      <c r="AC37538" s="123"/>
    </row>
    <row r="37539" spans="5:29" s="2" customFormat="1">
      <c r="E37539" s="120"/>
      <c r="M37539" s="120"/>
      <c r="N37539" s="120"/>
      <c r="U37539" s="121"/>
      <c r="V37539" s="122"/>
      <c r="W37539" s="123"/>
      <c r="AC37539" s="123"/>
    </row>
    <row r="37540" spans="5:29" s="2" customFormat="1">
      <c r="E37540" s="120"/>
      <c r="M37540" s="120"/>
      <c r="N37540" s="120"/>
      <c r="U37540" s="121"/>
      <c r="V37540" s="122"/>
      <c r="W37540" s="123"/>
      <c r="AC37540" s="123"/>
    </row>
    <row r="37541" spans="5:29" s="2" customFormat="1">
      <c r="E37541" s="120"/>
      <c r="M37541" s="120"/>
      <c r="N37541" s="120"/>
      <c r="U37541" s="121"/>
      <c r="V37541" s="122"/>
      <c r="W37541" s="123"/>
      <c r="AC37541" s="123"/>
    </row>
    <row r="37542" spans="5:29" s="2" customFormat="1">
      <c r="E37542" s="120"/>
      <c r="M37542" s="120"/>
      <c r="N37542" s="120"/>
      <c r="U37542" s="121"/>
      <c r="V37542" s="122"/>
      <c r="W37542" s="123"/>
      <c r="AC37542" s="123"/>
    </row>
    <row r="37543" spans="5:29" s="2" customFormat="1">
      <c r="E37543" s="120"/>
      <c r="M37543" s="120"/>
      <c r="N37543" s="120"/>
      <c r="U37543" s="121"/>
      <c r="V37543" s="122"/>
      <c r="W37543" s="123"/>
      <c r="AC37543" s="123"/>
    </row>
    <row r="37544" spans="5:29" s="2" customFormat="1">
      <c r="E37544" s="120"/>
      <c r="M37544" s="120"/>
      <c r="N37544" s="120"/>
      <c r="U37544" s="121"/>
      <c r="V37544" s="122"/>
      <c r="W37544" s="123"/>
      <c r="AC37544" s="123"/>
    </row>
    <row r="37545" spans="5:29" s="2" customFormat="1">
      <c r="E37545" s="120"/>
      <c r="M37545" s="120"/>
      <c r="N37545" s="120"/>
      <c r="U37545" s="121"/>
      <c r="V37545" s="122"/>
      <c r="W37545" s="123"/>
      <c r="AC37545" s="123"/>
    </row>
    <row r="37546" spans="5:29" s="2" customFormat="1">
      <c r="E37546" s="120"/>
      <c r="M37546" s="120"/>
      <c r="N37546" s="120"/>
      <c r="U37546" s="121"/>
      <c r="V37546" s="122"/>
      <c r="W37546" s="123"/>
      <c r="AC37546" s="123"/>
    </row>
    <row r="37547" spans="5:29" s="2" customFormat="1">
      <c r="E37547" s="120"/>
      <c r="M37547" s="120"/>
      <c r="N37547" s="120"/>
      <c r="U37547" s="121"/>
      <c r="V37547" s="122"/>
      <c r="W37547" s="123"/>
      <c r="AC37547" s="123"/>
    </row>
    <row r="37548" spans="5:29" s="2" customFormat="1">
      <c r="E37548" s="120"/>
      <c r="M37548" s="120"/>
      <c r="N37548" s="120"/>
      <c r="U37548" s="121"/>
      <c r="V37548" s="122"/>
      <c r="W37548" s="123"/>
      <c r="AC37548" s="123"/>
    </row>
    <row r="37549" spans="5:29" s="2" customFormat="1">
      <c r="E37549" s="120"/>
      <c r="M37549" s="120"/>
      <c r="N37549" s="120"/>
      <c r="U37549" s="121"/>
      <c r="V37549" s="122"/>
      <c r="W37549" s="123"/>
      <c r="AC37549" s="123"/>
    </row>
    <row r="37550" spans="5:29" s="2" customFormat="1">
      <c r="E37550" s="120"/>
      <c r="M37550" s="120"/>
      <c r="N37550" s="120"/>
      <c r="U37550" s="121"/>
      <c r="V37550" s="122"/>
      <c r="W37550" s="123"/>
      <c r="AC37550" s="123"/>
    </row>
    <row r="37551" spans="5:29" s="2" customFormat="1">
      <c r="E37551" s="120"/>
      <c r="M37551" s="120"/>
      <c r="N37551" s="120"/>
      <c r="U37551" s="121"/>
      <c r="V37551" s="122"/>
      <c r="W37551" s="123"/>
      <c r="AC37551" s="123"/>
    </row>
    <row r="37552" spans="5:29" s="2" customFormat="1">
      <c r="E37552" s="120"/>
      <c r="M37552" s="120"/>
      <c r="N37552" s="120"/>
      <c r="U37552" s="121"/>
      <c r="V37552" s="122"/>
      <c r="W37552" s="123"/>
      <c r="AC37552" s="123"/>
    </row>
    <row r="37553" spans="5:29" s="2" customFormat="1">
      <c r="E37553" s="120"/>
      <c r="M37553" s="120"/>
      <c r="N37553" s="120"/>
      <c r="U37553" s="121"/>
      <c r="V37553" s="122"/>
      <c r="W37553" s="123"/>
      <c r="AC37553" s="123"/>
    </row>
    <row r="37554" spans="5:29" s="2" customFormat="1">
      <c r="E37554" s="120"/>
      <c r="M37554" s="120"/>
      <c r="N37554" s="120"/>
      <c r="U37554" s="121"/>
      <c r="V37554" s="122"/>
      <c r="W37554" s="123"/>
      <c r="AC37554" s="123"/>
    </row>
    <row r="37555" spans="5:29" s="2" customFormat="1">
      <c r="E37555" s="120"/>
      <c r="M37555" s="120"/>
      <c r="N37555" s="120"/>
      <c r="U37555" s="121"/>
      <c r="V37555" s="122"/>
      <c r="W37555" s="123"/>
      <c r="AC37555" s="123"/>
    </row>
    <row r="37556" spans="5:29" s="2" customFormat="1">
      <c r="E37556" s="120"/>
      <c r="M37556" s="120"/>
      <c r="N37556" s="120"/>
      <c r="U37556" s="121"/>
      <c r="V37556" s="122"/>
      <c r="W37556" s="123"/>
      <c r="AC37556" s="123"/>
    </row>
    <row r="37557" spans="5:29" s="2" customFormat="1">
      <c r="E37557" s="120"/>
      <c r="M37557" s="120"/>
      <c r="N37557" s="120"/>
      <c r="U37557" s="121"/>
      <c r="V37557" s="122"/>
      <c r="W37557" s="123"/>
      <c r="AC37557" s="123"/>
    </row>
    <row r="37558" spans="5:29" s="2" customFormat="1">
      <c r="E37558" s="120"/>
      <c r="M37558" s="120"/>
      <c r="N37558" s="120"/>
      <c r="U37558" s="121"/>
      <c r="V37558" s="122"/>
      <c r="W37558" s="123"/>
      <c r="AC37558" s="123"/>
    </row>
    <row r="37559" spans="5:29" s="2" customFormat="1">
      <c r="E37559" s="120"/>
      <c r="M37559" s="120"/>
      <c r="N37559" s="120"/>
      <c r="U37559" s="121"/>
      <c r="V37559" s="122"/>
      <c r="W37559" s="123"/>
      <c r="AC37559" s="123"/>
    </row>
    <row r="37560" spans="5:29" s="2" customFormat="1">
      <c r="E37560" s="120"/>
      <c r="M37560" s="120"/>
      <c r="N37560" s="120"/>
      <c r="U37560" s="121"/>
      <c r="V37560" s="122"/>
      <c r="W37560" s="123"/>
      <c r="AC37560" s="123"/>
    </row>
    <row r="37561" spans="5:29" s="2" customFormat="1">
      <c r="E37561" s="120"/>
      <c r="M37561" s="120"/>
      <c r="N37561" s="120"/>
      <c r="U37561" s="121"/>
      <c r="V37561" s="122"/>
      <c r="W37561" s="123"/>
      <c r="AC37561" s="123"/>
    </row>
    <row r="37562" spans="5:29" s="2" customFormat="1">
      <c r="E37562" s="120"/>
      <c r="M37562" s="120"/>
      <c r="N37562" s="120"/>
      <c r="U37562" s="121"/>
      <c r="V37562" s="122"/>
      <c r="W37562" s="123"/>
      <c r="AC37562" s="123"/>
    </row>
    <row r="37563" spans="5:29" s="2" customFormat="1">
      <c r="E37563" s="120"/>
      <c r="M37563" s="120"/>
      <c r="N37563" s="120"/>
      <c r="U37563" s="121"/>
      <c r="V37563" s="122"/>
      <c r="W37563" s="123"/>
      <c r="AC37563" s="123"/>
    </row>
    <row r="37564" spans="5:29" s="2" customFormat="1">
      <c r="E37564" s="120"/>
      <c r="M37564" s="120"/>
      <c r="N37564" s="120"/>
      <c r="U37564" s="121"/>
      <c r="V37564" s="122"/>
      <c r="W37564" s="123"/>
      <c r="AC37564" s="123"/>
    </row>
    <row r="37565" spans="5:29" s="2" customFormat="1">
      <c r="E37565" s="120"/>
      <c r="M37565" s="120"/>
      <c r="N37565" s="120"/>
      <c r="U37565" s="121"/>
      <c r="V37565" s="122"/>
      <c r="W37565" s="123"/>
      <c r="AC37565" s="123"/>
    </row>
    <row r="37566" spans="5:29" s="2" customFormat="1">
      <c r="E37566" s="120"/>
      <c r="M37566" s="120"/>
      <c r="N37566" s="120"/>
      <c r="U37566" s="121"/>
      <c r="V37566" s="122"/>
      <c r="W37566" s="123"/>
      <c r="AC37566" s="123"/>
    </row>
    <row r="37567" spans="5:29" s="2" customFormat="1">
      <c r="E37567" s="120"/>
      <c r="M37567" s="120"/>
      <c r="N37567" s="120"/>
      <c r="U37567" s="121"/>
      <c r="V37567" s="122"/>
      <c r="W37567" s="123"/>
      <c r="AC37567" s="123"/>
    </row>
    <row r="37568" spans="5:29" s="2" customFormat="1">
      <c r="E37568" s="120"/>
      <c r="M37568" s="120"/>
      <c r="N37568" s="120"/>
      <c r="U37568" s="121"/>
      <c r="V37568" s="122"/>
      <c r="W37568" s="123"/>
      <c r="AC37568" s="123"/>
    </row>
    <row r="37569" spans="5:29" s="2" customFormat="1">
      <c r="E37569" s="120"/>
      <c r="M37569" s="120"/>
      <c r="N37569" s="120"/>
      <c r="U37569" s="121"/>
      <c r="V37569" s="122"/>
      <c r="W37569" s="123"/>
      <c r="AC37569" s="123"/>
    </row>
    <row r="37570" spans="5:29" s="2" customFormat="1">
      <c r="E37570" s="120"/>
      <c r="M37570" s="120"/>
      <c r="N37570" s="120"/>
      <c r="U37570" s="121"/>
      <c r="V37570" s="122"/>
      <c r="W37570" s="123"/>
      <c r="AC37570" s="123"/>
    </row>
    <row r="37571" spans="5:29" s="2" customFormat="1">
      <c r="E37571" s="120"/>
      <c r="M37571" s="120"/>
      <c r="N37571" s="120"/>
      <c r="U37571" s="121"/>
      <c r="V37571" s="122"/>
      <c r="W37571" s="123"/>
      <c r="AC37571" s="123"/>
    </row>
    <row r="37572" spans="5:29" s="2" customFormat="1">
      <c r="E37572" s="120"/>
      <c r="M37572" s="120"/>
      <c r="N37572" s="120"/>
      <c r="U37572" s="121"/>
      <c r="V37572" s="122"/>
      <c r="W37572" s="123"/>
      <c r="AC37572" s="123"/>
    </row>
    <row r="37573" spans="5:29" s="2" customFormat="1">
      <c r="E37573" s="120"/>
      <c r="M37573" s="120"/>
      <c r="N37573" s="120"/>
      <c r="U37573" s="121"/>
      <c r="V37573" s="122"/>
      <c r="W37573" s="123"/>
      <c r="AC37573" s="123"/>
    </row>
    <row r="37574" spans="5:29" s="2" customFormat="1">
      <c r="E37574" s="120"/>
      <c r="M37574" s="120"/>
      <c r="N37574" s="120"/>
      <c r="U37574" s="121"/>
      <c r="V37574" s="122"/>
      <c r="W37574" s="123"/>
      <c r="AC37574" s="123"/>
    </row>
    <row r="37575" spans="5:29" s="2" customFormat="1">
      <c r="E37575" s="120"/>
      <c r="M37575" s="120"/>
      <c r="N37575" s="120"/>
      <c r="U37575" s="121"/>
      <c r="V37575" s="122"/>
      <c r="W37575" s="123"/>
      <c r="AC37575" s="123"/>
    </row>
    <row r="37576" spans="5:29" s="2" customFormat="1">
      <c r="E37576" s="120"/>
      <c r="M37576" s="120"/>
      <c r="N37576" s="120"/>
      <c r="U37576" s="121"/>
      <c r="V37576" s="122"/>
      <c r="W37576" s="123"/>
      <c r="AC37576" s="123"/>
    </row>
    <row r="37577" spans="5:29" s="2" customFormat="1">
      <c r="E37577" s="120"/>
      <c r="M37577" s="120"/>
      <c r="N37577" s="120"/>
      <c r="U37577" s="121"/>
      <c r="V37577" s="122"/>
      <c r="W37577" s="123"/>
      <c r="AC37577" s="123"/>
    </row>
    <row r="37578" spans="5:29" s="2" customFormat="1">
      <c r="E37578" s="120"/>
      <c r="M37578" s="120"/>
      <c r="N37578" s="120"/>
      <c r="U37578" s="121"/>
      <c r="V37578" s="122"/>
      <c r="W37578" s="123"/>
      <c r="AC37578" s="123"/>
    </row>
    <row r="37579" spans="5:29" s="2" customFormat="1">
      <c r="E37579" s="120"/>
      <c r="M37579" s="120"/>
      <c r="N37579" s="120"/>
      <c r="U37579" s="121"/>
      <c r="V37579" s="122"/>
      <c r="W37579" s="123"/>
      <c r="AC37579" s="123"/>
    </row>
    <row r="37580" spans="5:29" s="2" customFormat="1">
      <c r="E37580" s="120"/>
      <c r="M37580" s="120"/>
      <c r="N37580" s="120"/>
      <c r="U37580" s="121"/>
      <c r="V37580" s="122"/>
      <c r="W37580" s="123"/>
      <c r="AC37580" s="123"/>
    </row>
    <row r="37581" spans="5:29" s="2" customFormat="1">
      <c r="E37581" s="120"/>
      <c r="M37581" s="120"/>
      <c r="N37581" s="120"/>
      <c r="U37581" s="121"/>
      <c r="V37581" s="122"/>
      <c r="W37581" s="123"/>
      <c r="AC37581" s="123"/>
    </row>
    <row r="37582" spans="5:29" s="2" customFormat="1">
      <c r="E37582" s="120"/>
      <c r="M37582" s="120"/>
      <c r="N37582" s="120"/>
      <c r="U37582" s="121"/>
      <c r="V37582" s="122"/>
      <c r="W37582" s="123"/>
      <c r="AC37582" s="123"/>
    </row>
    <row r="37583" spans="5:29" s="2" customFormat="1">
      <c r="E37583" s="120"/>
      <c r="M37583" s="120"/>
      <c r="N37583" s="120"/>
      <c r="U37583" s="121"/>
      <c r="V37583" s="122"/>
      <c r="W37583" s="123"/>
      <c r="AC37583" s="123"/>
    </row>
    <row r="37584" spans="5:29" s="2" customFormat="1">
      <c r="E37584" s="120"/>
      <c r="M37584" s="120"/>
      <c r="N37584" s="120"/>
      <c r="U37584" s="121"/>
      <c r="V37584" s="122"/>
      <c r="W37584" s="123"/>
      <c r="AC37584" s="123"/>
    </row>
    <row r="37585" spans="5:29" s="2" customFormat="1">
      <c r="E37585" s="120"/>
      <c r="M37585" s="120"/>
      <c r="N37585" s="120"/>
      <c r="U37585" s="121"/>
      <c r="V37585" s="122"/>
      <c r="W37585" s="123"/>
      <c r="AC37585" s="123"/>
    </row>
    <row r="37586" spans="5:29" s="2" customFormat="1">
      <c r="E37586" s="120"/>
      <c r="M37586" s="120"/>
      <c r="N37586" s="120"/>
      <c r="U37586" s="121"/>
      <c r="V37586" s="122"/>
      <c r="W37586" s="123"/>
      <c r="AC37586" s="123"/>
    </row>
    <row r="37587" spans="5:29" s="2" customFormat="1">
      <c r="E37587" s="120"/>
      <c r="M37587" s="120"/>
      <c r="N37587" s="120"/>
      <c r="U37587" s="121"/>
      <c r="V37587" s="122"/>
      <c r="W37587" s="123"/>
      <c r="AC37587" s="123"/>
    </row>
    <row r="37588" spans="5:29" s="2" customFormat="1">
      <c r="E37588" s="120"/>
      <c r="M37588" s="120"/>
      <c r="N37588" s="120"/>
      <c r="U37588" s="121"/>
      <c r="V37588" s="122"/>
      <c r="W37588" s="123"/>
      <c r="AC37588" s="123"/>
    </row>
    <row r="37589" spans="5:29" s="2" customFormat="1">
      <c r="E37589" s="120"/>
      <c r="M37589" s="120"/>
      <c r="N37589" s="120"/>
      <c r="U37589" s="121"/>
      <c r="V37589" s="122"/>
      <c r="W37589" s="123"/>
      <c r="AC37589" s="123"/>
    </row>
    <row r="37590" spans="5:29" s="2" customFormat="1">
      <c r="E37590" s="120"/>
      <c r="M37590" s="120"/>
      <c r="N37590" s="120"/>
      <c r="U37590" s="121"/>
      <c r="V37590" s="122"/>
      <c r="W37590" s="123"/>
      <c r="AC37590" s="123"/>
    </row>
    <row r="37591" spans="5:29" s="2" customFormat="1">
      <c r="E37591" s="120"/>
      <c r="M37591" s="120"/>
      <c r="N37591" s="120"/>
      <c r="U37591" s="121"/>
      <c r="V37591" s="122"/>
      <c r="W37591" s="123"/>
      <c r="AC37591" s="123"/>
    </row>
    <row r="37592" spans="5:29" s="2" customFormat="1">
      <c r="E37592" s="120"/>
      <c r="M37592" s="120"/>
      <c r="N37592" s="120"/>
      <c r="U37592" s="121"/>
      <c r="V37592" s="122"/>
      <c r="W37592" s="123"/>
      <c r="AC37592" s="123"/>
    </row>
    <row r="37593" spans="5:29" s="2" customFormat="1">
      <c r="E37593" s="120"/>
      <c r="M37593" s="120"/>
      <c r="N37593" s="120"/>
      <c r="U37593" s="121"/>
      <c r="V37593" s="122"/>
      <c r="W37593" s="123"/>
      <c r="AC37593" s="123"/>
    </row>
    <row r="37594" spans="5:29" s="2" customFormat="1">
      <c r="E37594" s="120"/>
      <c r="M37594" s="120"/>
      <c r="N37594" s="120"/>
      <c r="U37594" s="121"/>
      <c r="V37594" s="122"/>
      <c r="W37594" s="123"/>
      <c r="AC37594" s="123"/>
    </row>
    <row r="37595" spans="5:29" s="2" customFormat="1">
      <c r="E37595" s="120"/>
      <c r="M37595" s="120"/>
      <c r="N37595" s="120"/>
      <c r="U37595" s="121"/>
      <c r="V37595" s="122"/>
      <c r="W37595" s="123"/>
      <c r="AC37595" s="123"/>
    </row>
    <row r="37596" spans="5:29" s="2" customFormat="1">
      <c r="E37596" s="120"/>
      <c r="M37596" s="120"/>
      <c r="N37596" s="120"/>
      <c r="U37596" s="121"/>
      <c r="V37596" s="122"/>
      <c r="W37596" s="123"/>
      <c r="AC37596" s="123"/>
    </row>
    <row r="37597" spans="5:29" s="2" customFormat="1">
      <c r="E37597" s="120"/>
      <c r="M37597" s="120"/>
      <c r="N37597" s="120"/>
      <c r="U37597" s="121"/>
      <c r="V37597" s="122"/>
      <c r="W37597" s="123"/>
      <c r="AC37597" s="123"/>
    </row>
    <row r="37598" spans="5:29" s="2" customFormat="1">
      <c r="E37598" s="120"/>
      <c r="M37598" s="120"/>
      <c r="N37598" s="120"/>
      <c r="U37598" s="121"/>
      <c r="V37598" s="122"/>
      <c r="W37598" s="123"/>
      <c r="AC37598" s="123"/>
    </row>
    <row r="37599" spans="5:29" s="2" customFormat="1">
      <c r="E37599" s="120"/>
      <c r="M37599" s="120"/>
      <c r="N37599" s="120"/>
      <c r="U37599" s="121"/>
      <c r="V37599" s="122"/>
      <c r="W37599" s="123"/>
      <c r="AC37599" s="123"/>
    </row>
    <row r="37600" spans="5:29" s="2" customFormat="1">
      <c r="E37600" s="120"/>
      <c r="M37600" s="120"/>
      <c r="N37600" s="120"/>
      <c r="U37600" s="121"/>
      <c r="V37600" s="122"/>
      <c r="W37600" s="123"/>
      <c r="AC37600" s="123"/>
    </row>
    <row r="37601" spans="5:29" s="2" customFormat="1">
      <c r="E37601" s="120"/>
      <c r="M37601" s="120"/>
      <c r="N37601" s="120"/>
      <c r="U37601" s="121"/>
      <c r="V37601" s="122"/>
      <c r="W37601" s="123"/>
      <c r="AC37601" s="123"/>
    </row>
    <row r="37602" spans="5:29" s="2" customFormat="1">
      <c r="E37602" s="120"/>
      <c r="M37602" s="120"/>
      <c r="N37602" s="120"/>
      <c r="U37602" s="121"/>
      <c r="V37602" s="122"/>
      <c r="W37602" s="123"/>
      <c r="AC37602" s="123"/>
    </row>
    <row r="37603" spans="5:29" s="2" customFormat="1">
      <c r="E37603" s="120"/>
      <c r="M37603" s="120"/>
      <c r="N37603" s="120"/>
      <c r="U37603" s="121"/>
      <c r="V37603" s="122"/>
      <c r="W37603" s="123"/>
      <c r="AC37603" s="123"/>
    </row>
    <row r="37604" spans="5:29" s="2" customFormat="1">
      <c r="E37604" s="120"/>
      <c r="M37604" s="120"/>
      <c r="N37604" s="120"/>
      <c r="U37604" s="121"/>
      <c r="V37604" s="122"/>
      <c r="W37604" s="123"/>
      <c r="AC37604" s="123"/>
    </row>
    <row r="37605" spans="5:29" s="2" customFormat="1">
      <c r="E37605" s="120"/>
      <c r="M37605" s="120"/>
      <c r="N37605" s="120"/>
      <c r="U37605" s="121"/>
      <c r="V37605" s="122"/>
      <c r="W37605" s="123"/>
      <c r="AC37605" s="123"/>
    </row>
    <row r="37606" spans="5:29" s="2" customFormat="1">
      <c r="E37606" s="120"/>
      <c r="M37606" s="120"/>
      <c r="N37606" s="120"/>
      <c r="U37606" s="121"/>
      <c r="V37606" s="122"/>
      <c r="W37606" s="123"/>
      <c r="AC37606" s="123"/>
    </row>
    <row r="37607" spans="5:29" s="2" customFormat="1">
      <c r="E37607" s="120"/>
      <c r="M37607" s="120"/>
      <c r="N37607" s="120"/>
      <c r="U37607" s="121"/>
      <c r="V37607" s="122"/>
      <c r="W37607" s="123"/>
      <c r="AC37607" s="123"/>
    </row>
    <row r="37608" spans="5:29" s="2" customFormat="1">
      <c r="E37608" s="120"/>
      <c r="M37608" s="120"/>
      <c r="N37608" s="120"/>
      <c r="U37608" s="121"/>
      <c r="V37608" s="122"/>
      <c r="W37608" s="123"/>
      <c r="AC37608" s="123"/>
    </row>
    <row r="37609" spans="5:29" s="2" customFormat="1">
      <c r="E37609" s="120"/>
      <c r="M37609" s="120"/>
      <c r="N37609" s="120"/>
      <c r="U37609" s="121"/>
      <c r="V37609" s="122"/>
      <c r="W37609" s="123"/>
      <c r="AC37609" s="123"/>
    </row>
    <row r="37610" spans="5:29" s="2" customFormat="1">
      <c r="E37610" s="120"/>
      <c r="M37610" s="120"/>
      <c r="N37610" s="120"/>
      <c r="U37610" s="121"/>
      <c r="V37610" s="122"/>
      <c r="W37610" s="123"/>
      <c r="AC37610" s="123"/>
    </row>
    <row r="37611" spans="5:29" s="2" customFormat="1">
      <c r="E37611" s="120"/>
      <c r="M37611" s="120"/>
      <c r="N37611" s="120"/>
      <c r="U37611" s="121"/>
      <c r="V37611" s="122"/>
      <c r="W37611" s="123"/>
      <c r="AC37611" s="123"/>
    </row>
    <row r="37612" spans="5:29" s="2" customFormat="1">
      <c r="E37612" s="120"/>
      <c r="M37612" s="120"/>
      <c r="N37612" s="120"/>
      <c r="U37612" s="121"/>
      <c r="V37612" s="122"/>
      <c r="W37612" s="123"/>
      <c r="AC37612" s="123"/>
    </row>
    <row r="37613" spans="5:29" s="2" customFormat="1">
      <c r="E37613" s="120"/>
      <c r="M37613" s="120"/>
      <c r="N37613" s="120"/>
      <c r="U37613" s="121"/>
      <c r="V37613" s="122"/>
      <c r="W37613" s="123"/>
      <c r="AC37613" s="123"/>
    </row>
    <row r="37614" spans="5:29" s="2" customFormat="1">
      <c r="E37614" s="120"/>
      <c r="M37614" s="120"/>
      <c r="N37614" s="120"/>
      <c r="U37614" s="121"/>
      <c r="V37614" s="122"/>
      <c r="W37614" s="123"/>
      <c r="AC37614" s="123"/>
    </row>
    <row r="37615" spans="5:29" s="2" customFormat="1">
      <c r="E37615" s="120"/>
      <c r="M37615" s="120"/>
      <c r="N37615" s="120"/>
      <c r="U37615" s="121"/>
      <c r="V37615" s="122"/>
      <c r="W37615" s="123"/>
      <c r="AC37615" s="123"/>
    </row>
    <row r="37616" spans="5:29" s="2" customFormat="1">
      <c r="E37616" s="120"/>
      <c r="M37616" s="120"/>
      <c r="N37616" s="120"/>
      <c r="U37616" s="121"/>
      <c r="V37616" s="122"/>
      <c r="W37616" s="123"/>
      <c r="AC37616" s="123"/>
    </row>
    <row r="37617" spans="5:29" s="2" customFormat="1">
      <c r="E37617" s="120"/>
      <c r="M37617" s="120"/>
      <c r="N37617" s="120"/>
      <c r="U37617" s="121"/>
      <c r="V37617" s="122"/>
      <c r="W37617" s="123"/>
      <c r="AC37617" s="123"/>
    </row>
    <row r="37618" spans="5:29" s="2" customFormat="1">
      <c r="E37618" s="120"/>
      <c r="M37618" s="120"/>
      <c r="N37618" s="120"/>
      <c r="U37618" s="121"/>
      <c r="V37618" s="122"/>
      <c r="W37618" s="123"/>
      <c r="AC37618" s="123"/>
    </row>
    <row r="37619" spans="5:29" s="2" customFormat="1">
      <c r="E37619" s="120"/>
      <c r="M37619" s="120"/>
      <c r="N37619" s="120"/>
      <c r="U37619" s="121"/>
      <c r="V37619" s="122"/>
      <c r="W37619" s="123"/>
      <c r="AC37619" s="123"/>
    </row>
    <row r="37620" spans="5:29" s="2" customFormat="1">
      <c r="E37620" s="120"/>
      <c r="M37620" s="120"/>
      <c r="N37620" s="120"/>
      <c r="U37620" s="121"/>
      <c r="V37620" s="122"/>
      <c r="W37620" s="123"/>
      <c r="AC37620" s="123"/>
    </row>
    <row r="37621" spans="5:29" s="2" customFormat="1">
      <c r="E37621" s="120"/>
      <c r="M37621" s="120"/>
      <c r="N37621" s="120"/>
      <c r="U37621" s="121"/>
      <c r="V37621" s="122"/>
      <c r="W37621" s="123"/>
      <c r="AC37621" s="123"/>
    </row>
    <row r="37622" spans="5:29" s="2" customFormat="1">
      <c r="E37622" s="120"/>
      <c r="M37622" s="120"/>
      <c r="N37622" s="120"/>
      <c r="U37622" s="121"/>
      <c r="V37622" s="122"/>
      <c r="W37622" s="123"/>
      <c r="AC37622" s="123"/>
    </row>
    <row r="37623" spans="5:29" s="2" customFormat="1">
      <c r="E37623" s="120"/>
      <c r="M37623" s="120"/>
      <c r="N37623" s="120"/>
      <c r="U37623" s="121"/>
      <c r="V37623" s="122"/>
      <c r="W37623" s="123"/>
      <c r="AC37623" s="123"/>
    </row>
    <row r="37624" spans="5:29" s="2" customFormat="1">
      <c r="E37624" s="120"/>
      <c r="M37624" s="120"/>
      <c r="N37624" s="120"/>
      <c r="U37624" s="121"/>
      <c r="V37624" s="122"/>
      <c r="W37624" s="123"/>
      <c r="AC37624" s="123"/>
    </row>
    <row r="37625" spans="5:29" s="2" customFormat="1">
      <c r="E37625" s="120"/>
      <c r="M37625" s="120"/>
      <c r="N37625" s="120"/>
      <c r="U37625" s="121"/>
      <c r="V37625" s="122"/>
      <c r="W37625" s="123"/>
      <c r="AC37625" s="123"/>
    </row>
    <row r="37626" spans="5:29" s="2" customFormat="1">
      <c r="E37626" s="120"/>
      <c r="M37626" s="120"/>
      <c r="N37626" s="120"/>
      <c r="U37626" s="121"/>
      <c r="V37626" s="122"/>
      <c r="W37626" s="123"/>
      <c r="AC37626" s="123"/>
    </row>
    <row r="37627" spans="5:29" s="2" customFormat="1">
      <c r="E37627" s="120"/>
      <c r="M37627" s="120"/>
      <c r="N37627" s="120"/>
      <c r="U37627" s="121"/>
      <c r="V37627" s="122"/>
      <c r="W37627" s="123"/>
      <c r="AC37627" s="123"/>
    </row>
    <row r="37628" spans="5:29" s="2" customFormat="1">
      <c r="E37628" s="120"/>
      <c r="M37628" s="120"/>
      <c r="N37628" s="120"/>
      <c r="U37628" s="121"/>
      <c r="V37628" s="122"/>
      <c r="W37628" s="123"/>
      <c r="AC37628" s="123"/>
    </row>
    <row r="37629" spans="5:29" s="2" customFormat="1">
      <c r="E37629" s="120"/>
      <c r="M37629" s="120"/>
      <c r="N37629" s="120"/>
      <c r="U37629" s="121"/>
      <c r="V37629" s="122"/>
      <c r="W37629" s="123"/>
      <c r="AC37629" s="123"/>
    </row>
    <row r="37630" spans="5:29" s="2" customFormat="1">
      <c r="E37630" s="120"/>
      <c r="M37630" s="120"/>
      <c r="N37630" s="120"/>
      <c r="U37630" s="121"/>
      <c r="V37630" s="122"/>
      <c r="W37630" s="123"/>
      <c r="AC37630" s="123"/>
    </row>
    <row r="37631" spans="5:29" s="2" customFormat="1">
      <c r="E37631" s="120"/>
      <c r="M37631" s="120"/>
      <c r="N37631" s="120"/>
      <c r="U37631" s="121"/>
      <c r="V37631" s="122"/>
      <c r="W37631" s="123"/>
      <c r="AC37631" s="123"/>
    </row>
    <row r="37632" spans="5:29" s="2" customFormat="1">
      <c r="E37632" s="120"/>
      <c r="M37632" s="120"/>
      <c r="N37632" s="120"/>
      <c r="U37632" s="121"/>
      <c r="V37632" s="122"/>
      <c r="W37632" s="123"/>
      <c r="AC37632" s="123"/>
    </row>
    <row r="37633" spans="5:29" s="2" customFormat="1">
      <c r="E37633" s="120"/>
      <c r="M37633" s="120"/>
      <c r="N37633" s="120"/>
      <c r="U37633" s="121"/>
      <c r="V37633" s="122"/>
      <c r="W37633" s="123"/>
      <c r="AC37633" s="123"/>
    </row>
    <row r="37634" spans="5:29" s="2" customFormat="1">
      <c r="E37634" s="120"/>
      <c r="M37634" s="120"/>
      <c r="N37634" s="120"/>
      <c r="U37634" s="121"/>
      <c r="V37634" s="122"/>
      <c r="W37634" s="123"/>
      <c r="AC37634" s="123"/>
    </row>
    <row r="37635" spans="5:29" s="2" customFormat="1">
      <c r="E37635" s="120"/>
      <c r="M37635" s="120"/>
      <c r="N37635" s="120"/>
      <c r="U37635" s="121"/>
      <c r="V37635" s="122"/>
      <c r="W37635" s="123"/>
      <c r="AC37635" s="123"/>
    </row>
    <row r="37636" spans="5:29" s="2" customFormat="1">
      <c r="E37636" s="120"/>
      <c r="M37636" s="120"/>
      <c r="N37636" s="120"/>
      <c r="U37636" s="121"/>
      <c r="V37636" s="122"/>
      <c r="W37636" s="123"/>
      <c r="AC37636" s="123"/>
    </row>
    <row r="37637" spans="5:29" s="2" customFormat="1">
      <c r="E37637" s="120"/>
      <c r="M37637" s="120"/>
      <c r="N37637" s="120"/>
      <c r="U37637" s="121"/>
      <c r="V37637" s="122"/>
      <c r="W37637" s="123"/>
      <c r="AC37637" s="123"/>
    </row>
    <row r="37638" spans="5:29" s="2" customFormat="1">
      <c r="E37638" s="120"/>
      <c r="M37638" s="120"/>
      <c r="N37638" s="120"/>
      <c r="U37638" s="121"/>
      <c r="V37638" s="122"/>
      <c r="W37638" s="123"/>
      <c r="AC37638" s="123"/>
    </row>
    <row r="37639" spans="5:29" s="2" customFormat="1">
      <c r="E37639" s="120"/>
      <c r="M37639" s="120"/>
      <c r="N37639" s="120"/>
      <c r="U37639" s="121"/>
      <c r="V37639" s="122"/>
      <c r="W37639" s="123"/>
      <c r="AC37639" s="123"/>
    </row>
    <row r="37640" spans="5:29" s="2" customFormat="1">
      <c r="E37640" s="120"/>
      <c r="M37640" s="120"/>
      <c r="N37640" s="120"/>
      <c r="U37640" s="121"/>
      <c r="V37640" s="122"/>
      <c r="W37640" s="123"/>
      <c r="AC37640" s="123"/>
    </row>
    <row r="37641" spans="5:29" s="2" customFormat="1">
      <c r="E37641" s="120"/>
      <c r="M37641" s="120"/>
      <c r="N37641" s="120"/>
      <c r="U37641" s="121"/>
      <c r="V37641" s="122"/>
      <c r="W37641" s="123"/>
      <c r="AC37641" s="123"/>
    </row>
    <row r="37642" spans="5:29" s="2" customFormat="1">
      <c r="E37642" s="120"/>
      <c r="M37642" s="120"/>
      <c r="N37642" s="120"/>
      <c r="U37642" s="121"/>
      <c r="V37642" s="122"/>
      <c r="W37642" s="123"/>
      <c r="AC37642" s="123"/>
    </row>
    <row r="37643" spans="5:29" s="2" customFormat="1">
      <c r="E37643" s="120"/>
      <c r="M37643" s="120"/>
      <c r="N37643" s="120"/>
      <c r="U37643" s="121"/>
      <c r="V37643" s="122"/>
      <c r="W37643" s="123"/>
      <c r="AC37643" s="123"/>
    </row>
    <row r="37644" spans="5:29" s="2" customFormat="1">
      <c r="E37644" s="120"/>
      <c r="M37644" s="120"/>
      <c r="N37644" s="120"/>
      <c r="U37644" s="121"/>
      <c r="V37644" s="122"/>
      <c r="W37644" s="123"/>
      <c r="AC37644" s="123"/>
    </row>
    <row r="37645" spans="5:29" s="2" customFormat="1">
      <c r="E37645" s="120"/>
      <c r="M37645" s="120"/>
      <c r="N37645" s="120"/>
      <c r="U37645" s="121"/>
      <c r="V37645" s="122"/>
      <c r="W37645" s="123"/>
      <c r="AC37645" s="123"/>
    </row>
    <row r="37646" spans="5:29" s="2" customFormat="1">
      <c r="E37646" s="120"/>
      <c r="M37646" s="120"/>
      <c r="N37646" s="120"/>
      <c r="U37646" s="121"/>
      <c r="V37646" s="122"/>
      <c r="W37646" s="123"/>
      <c r="AC37646" s="123"/>
    </row>
    <row r="37647" spans="5:29" s="2" customFormat="1">
      <c r="E37647" s="120"/>
      <c r="M37647" s="120"/>
      <c r="N37647" s="120"/>
      <c r="U37647" s="121"/>
      <c r="V37647" s="122"/>
      <c r="W37647" s="123"/>
      <c r="AC37647" s="123"/>
    </row>
    <row r="37648" spans="5:29" s="2" customFormat="1">
      <c r="E37648" s="120"/>
      <c r="M37648" s="120"/>
      <c r="N37648" s="120"/>
      <c r="U37648" s="121"/>
      <c r="V37648" s="122"/>
      <c r="W37648" s="123"/>
      <c r="AC37648" s="123"/>
    </row>
    <row r="37649" spans="5:29" s="2" customFormat="1">
      <c r="E37649" s="120"/>
      <c r="M37649" s="120"/>
      <c r="N37649" s="120"/>
      <c r="U37649" s="121"/>
      <c r="V37649" s="122"/>
      <c r="W37649" s="123"/>
      <c r="AC37649" s="123"/>
    </row>
    <row r="37650" spans="5:29" s="2" customFormat="1">
      <c r="E37650" s="120"/>
      <c r="M37650" s="120"/>
      <c r="N37650" s="120"/>
      <c r="U37650" s="121"/>
      <c r="V37650" s="122"/>
      <c r="W37650" s="123"/>
      <c r="AC37650" s="123"/>
    </row>
    <row r="37651" spans="5:29" s="2" customFormat="1">
      <c r="E37651" s="120"/>
      <c r="M37651" s="120"/>
      <c r="N37651" s="120"/>
      <c r="U37651" s="121"/>
      <c r="V37651" s="122"/>
      <c r="W37651" s="123"/>
      <c r="AC37651" s="123"/>
    </row>
    <row r="37652" spans="5:29" s="2" customFormat="1">
      <c r="E37652" s="120"/>
      <c r="M37652" s="120"/>
      <c r="N37652" s="120"/>
      <c r="U37652" s="121"/>
      <c r="V37652" s="122"/>
      <c r="W37652" s="123"/>
      <c r="AC37652" s="123"/>
    </row>
    <row r="37653" spans="5:29" s="2" customFormat="1">
      <c r="E37653" s="120"/>
      <c r="M37653" s="120"/>
      <c r="N37653" s="120"/>
      <c r="U37653" s="121"/>
      <c r="V37653" s="122"/>
      <c r="W37653" s="123"/>
      <c r="AC37653" s="123"/>
    </row>
    <row r="37654" spans="5:29" s="2" customFormat="1">
      <c r="E37654" s="120"/>
      <c r="M37654" s="120"/>
      <c r="N37654" s="120"/>
      <c r="U37654" s="121"/>
      <c r="V37654" s="122"/>
      <c r="W37654" s="123"/>
      <c r="AC37654" s="123"/>
    </row>
    <row r="37655" spans="5:29" s="2" customFormat="1">
      <c r="E37655" s="120"/>
      <c r="M37655" s="120"/>
      <c r="N37655" s="120"/>
      <c r="U37655" s="121"/>
      <c r="V37655" s="122"/>
      <c r="W37655" s="123"/>
      <c r="AC37655" s="123"/>
    </row>
    <row r="37656" spans="5:29" s="2" customFormat="1">
      <c r="E37656" s="120"/>
      <c r="M37656" s="120"/>
      <c r="N37656" s="120"/>
      <c r="U37656" s="121"/>
      <c r="V37656" s="122"/>
      <c r="W37656" s="123"/>
      <c r="AC37656" s="123"/>
    </row>
    <row r="37657" spans="5:29" s="2" customFormat="1">
      <c r="E37657" s="120"/>
      <c r="M37657" s="120"/>
      <c r="N37657" s="120"/>
      <c r="U37657" s="121"/>
      <c r="V37657" s="122"/>
      <c r="W37657" s="123"/>
      <c r="AC37657" s="123"/>
    </row>
    <row r="37658" spans="5:29" s="2" customFormat="1">
      <c r="E37658" s="120"/>
      <c r="M37658" s="120"/>
      <c r="N37658" s="120"/>
      <c r="U37658" s="121"/>
      <c r="V37658" s="122"/>
      <c r="W37658" s="123"/>
      <c r="AC37658" s="123"/>
    </row>
    <row r="37659" spans="5:29" s="2" customFormat="1">
      <c r="E37659" s="120"/>
      <c r="M37659" s="120"/>
      <c r="N37659" s="120"/>
      <c r="U37659" s="121"/>
      <c r="V37659" s="122"/>
      <c r="W37659" s="123"/>
      <c r="AC37659" s="123"/>
    </row>
    <row r="37660" spans="5:29" s="2" customFormat="1">
      <c r="E37660" s="120"/>
      <c r="M37660" s="120"/>
      <c r="N37660" s="120"/>
      <c r="U37660" s="121"/>
      <c r="V37660" s="122"/>
      <c r="W37660" s="123"/>
      <c r="AC37660" s="123"/>
    </row>
    <row r="37661" spans="5:29" s="2" customFormat="1">
      <c r="E37661" s="120"/>
      <c r="M37661" s="120"/>
      <c r="N37661" s="120"/>
      <c r="U37661" s="121"/>
      <c r="V37661" s="122"/>
      <c r="W37661" s="123"/>
      <c r="AC37661" s="123"/>
    </row>
    <row r="37662" spans="5:29" s="2" customFormat="1">
      <c r="E37662" s="120"/>
      <c r="M37662" s="120"/>
      <c r="N37662" s="120"/>
      <c r="U37662" s="121"/>
      <c r="V37662" s="122"/>
      <c r="W37662" s="123"/>
      <c r="AC37662" s="123"/>
    </row>
    <row r="37663" spans="5:29" s="2" customFormat="1">
      <c r="E37663" s="120"/>
      <c r="M37663" s="120"/>
      <c r="N37663" s="120"/>
      <c r="U37663" s="121"/>
      <c r="V37663" s="122"/>
      <c r="W37663" s="123"/>
      <c r="AC37663" s="123"/>
    </row>
    <row r="37664" spans="5:29" s="2" customFormat="1">
      <c r="E37664" s="120"/>
      <c r="M37664" s="120"/>
      <c r="N37664" s="120"/>
      <c r="U37664" s="121"/>
      <c r="V37664" s="122"/>
      <c r="W37664" s="123"/>
      <c r="AC37664" s="123"/>
    </row>
    <row r="37665" spans="5:29" s="2" customFormat="1">
      <c r="E37665" s="120"/>
      <c r="M37665" s="120"/>
      <c r="N37665" s="120"/>
      <c r="U37665" s="121"/>
      <c r="V37665" s="122"/>
      <c r="W37665" s="123"/>
      <c r="AC37665" s="123"/>
    </row>
    <row r="37666" spans="5:29" s="2" customFormat="1">
      <c r="E37666" s="120"/>
      <c r="M37666" s="120"/>
      <c r="N37666" s="120"/>
      <c r="U37666" s="121"/>
      <c r="V37666" s="122"/>
      <c r="W37666" s="123"/>
      <c r="AC37666" s="123"/>
    </row>
    <row r="37667" spans="5:29" s="2" customFormat="1">
      <c r="E37667" s="120"/>
      <c r="M37667" s="120"/>
      <c r="N37667" s="120"/>
      <c r="U37667" s="121"/>
      <c r="V37667" s="122"/>
      <c r="W37667" s="123"/>
      <c r="AC37667" s="123"/>
    </row>
    <row r="37668" spans="5:29" s="2" customFormat="1">
      <c r="E37668" s="120"/>
      <c r="M37668" s="120"/>
      <c r="N37668" s="120"/>
      <c r="U37668" s="121"/>
      <c r="V37668" s="122"/>
      <c r="W37668" s="123"/>
      <c r="AC37668" s="123"/>
    </row>
    <row r="37669" spans="5:29" s="2" customFormat="1">
      <c r="E37669" s="120"/>
      <c r="M37669" s="120"/>
      <c r="N37669" s="120"/>
      <c r="U37669" s="121"/>
      <c r="V37669" s="122"/>
      <c r="W37669" s="123"/>
      <c r="AC37669" s="123"/>
    </row>
    <row r="37670" spans="5:29" s="2" customFormat="1">
      <c r="E37670" s="120"/>
      <c r="M37670" s="120"/>
      <c r="N37670" s="120"/>
      <c r="U37670" s="121"/>
      <c r="V37670" s="122"/>
      <c r="W37670" s="123"/>
      <c r="AC37670" s="123"/>
    </row>
    <row r="37671" spans="5:29" s="2" customFormat="1">
      <c r="E37671" s="120"/>
      <c r="M37671" s="120"/>
      <c r="N37671" s="120"/>
      <c r="U37671" s="121"/>
      <c r="V37671" s="122"/>
      <c r="W37671" s="123"/>
      <c r="AC37671" s="123"/>
    </row>
    <row r="37672" spans="5:29" s="2" customFormat="1">
      <c r="E37672" s="120"/>
      <c r="M37672" s="120"/>
      <c r="N37672" s="120"/>
      <c r="U37672" s="121"/>
      <c r="V37672" s="122"/>
      <c r="W37672" s="123"/>
      <c r="AC37672" s="123"/>
    </row>
    <row r="37673" spans="5:29" s="2" customFormat="1">
      <c r="E37673" s="120"/>
      <c r="M37673" s="120"/>
      <c r="N37673" s="120"/>
      <c r="U37673" s="121"/>
      <c r="V37673" s="122"/>
      <c r="W37673" s="123"/>
      <c r="AC37673" s="123"/>
    </row>
    <row r="37674" spans="5:29" s="2" customFormat="1">
      <c r="E37674" s="120"/>
      <c r="M37674" s="120"/>
      <c r="N37674" s="120"/>
      <c r="U37674" s="121"/>
      <c r="V37674" s="122"/>
      <c r="W37674" s="123"/>
      <c r="AC37674" s="123"/>
    </row>
    <row r="37675" spans="5:29" s="2" customFormat="1">
      <c r="E37675" s="120"/>
      <c r="M37675" s="120"/>
      <c r="N37675" s="120"/>
      <c r="U37675" s="121"/>
      <c r="V37675" s="122"/>
      <c r="W37675" s="123"/>
      <c r="AC37675" s="123"/>
    </row>
    <row r="37676" spans="5:29" s="2" customFormat="1">
      <c r="E37676" s="120"/>
      <c r="M37676" s="120"/>
      <c r="N37676" s="120"/>
      <c r="U37676" s="121"/>
      <c r="V37676" s="122"/>
      <c r="W37676" s="123"/>
      <c r="AC37676" s="123"/>
    </row>
    <row r="37677" spans="5:29" s="2" customFormat="1">
      <c r="E37677" s="120"/>
      <c r="M37677" s="120"/>
      <c r="N37677" s="120"/>
      <c r="U37677" s="121"/>
      <c r="V37677" s="122"/>
      <c r="W37677" s="123"/>
      <c r="AC37677" s="123"/>
    </row>
    <row r="37678" spans="5:29" s="2" customFormat="1">
      <c r="E37678" s="120"/>
      <c r="M37678" s="120"/>
      <c r="N37678" s="120"/>
      <c r="U37678" s="121"/>
      <c r="V37678" s="122"/>
      <c r="W37678" s="123"/>
      <c r="AC37678" s="123"/>
    </row>
    <row r="37679" spans="5:29" s="2" customFormat="1">
      <c r="E37679" s="120"/>
      <c r="M37679" s="120"/>
      <c r="N37679" s="120"/>
      <c r="U37679" s="121"/>
      <c r="V37679" s="122"/>
      <c r="W37679" s="123"/>
      <c r="AC37679" s="123"/>
    </row>
    <row r="37680" spans="5:29" s="2" customFormat="1">
      <c r="E37680" s="120"/>
      <c r="M37680" s="120"/>
      <c r="N37680" s="120"/>
      <c r="U37680" s="121"/>
      <c r="V37680" s="122"/>
      <c r="W37680" s="123"/>
      <c r="AC37680" s="123"/>
    </row>
    <row r="37681" spans="5:29" s="2" customFormat="1">
      <c r="E37681" s="120"/>
      <c r="M37681" s="120"/>
      <c r="N37681" s="120"/>
      <c r="U37681" s="121"/>
      <c r="V37681" s="122"/>
      <c r="W37681" s="123"/>
      <c r="AC37681" s="123"/>
    </row>
    <row r="37682" spans="5:29" s="2" customFormat="1">
      <c r="E37682" s="120"/>
      <c r="M37682" s="120"/>
      <c r="N37682" s="120"/>
      <c r="U37682" s="121"/>
      <c r="V37682" s="122"/>
      <c r="W37682" s="123"/>
      <c r="AC37682" s="123"/>
    </row>
    <row r="37683" spans="5:29" s="2" customFormat="1">
      <c r="E37683" s="120"/>
      <c r="M37683" s="120"/>
      <c r="N37683" s="120"/>
      <c r="U37683" s="121"/>
      <c r="V37683" s="122"/>
      <c r="W37683" s="123"/>
      <c r="AC37683" s="123"/>
    </row>
    <row r="37684" spans="5:29" s="2" customFormat="1">
      <c r="E37684" s="120"/>
      <c r="M37684" s="120"/>
      <c r="N37684" s="120"/>
      <c r="U37684" s="121"/>
      <c r="V37684" s="122"/>
      <c r="W37684" s="123"/>
      <c r="AC37684" s="123"/>
    </row>
    <row r="37685" spans="5:29" s="2" customFormat="1">
      <c r="E37685" s="120"/>
      <c r="M37685" s="120"/>
      <c r="N37685" s="120"/>
      <c r="U37685" s="121"/>
      <c r="V37685" s="122"/>
      <c r="W37685" s="123"/>
      <c r="AC37685" s="123"/>
    </row>
    <row r="37686" spans="5:29" s="2" customFormat="1">
      <c r="E37686" s="120"/>
      <c r="M37686" s="120"/>
      <c r="N37686" s="120"/>
      <c r="U37686" s="121"/>
      <c r="V37686" s="122"/>
      <c r="W37686" s="123"/>
      <c r="AC37686" s="123"/>
    </row>
    <row r="37687" spans="5:29" s="2" customFormat="1">
      <c r="E37687" s="120"/>
      <c r="M37687" s="120"/>
      <c r="N37687" s="120"/>
      <c r="U37687" s="121"/>
      <c r="V37687" s="122"/>
      <c r="W37687" s="123"/>
      <c r="AC37687" s="123"/>
    </row>
    <row r="37688" spans="5:29" s="2" customFormat="1">
      <c r="E37688" s="120"/>
      <c r="M37688" s="120"/>
      <c r="N37688" s="120"/>
      <c r="U37688" s="121"/>
      <c r="V37688" s="122"/>
      <c r="W37688" s="123"/>
      <c r="AC37688" s="123"/>
    </row>
    <row r="37689" spans="5:29" s="2" customFormat="1">
      <c r="E37689" s="120"/>
      <c r="M37689" s="120"/>
      <c r="N37689" s="120"/>
      <c r="U37689" s="121"/>
      <c r="V37689" s="122"/>
      <c r="W37689" s="123"/>
      <c r="AC37689" s="123"/>
    </row>
    <row r="37690" spans="5:29" s="2" customFormat="1">
      <c r="E37690" s="120"/>
      <c r="M37690" s="120"/>
      <c r="N37690" s="120"/>
      <c r="U37690" s="121"/>
      <c r="V37690" s="122"/>
      <c r="W37690" s="123"/>
      <c r="AC37690" s="123"/>
    </row>
    <row r="37691" spans="5:29" s="2" customFormat="1">
      <c r="E37691" s="120"/>
      <c r="M37691" s="120"/>
      <c r="N37691" s="120"/>
      <c r="U37691" s="121"/>
      <c r="V37691" s="122"/>
      <c r="W37691" s="123"/>
      <c r="AC37691" s="123"/>
    </row>
    <row r="37692" spans="5:29" s="2" customFormat="1">
      <c r="E37692" s="120"/>
      <c r="M37692" s="120"/>
      <c r="N37692" s="120"/>
      <c r="U37692" s="121"/>
      <c r="V37692" s="122"/>
      <c r="W37692" s="123"/>
      <c r="AC37692" s="123"/>
    </row>
    <row r="37693" spans="5:29" s="2" customFormat="1">
      <c r="E37693" s="120"/>
      <c r="M37693" s="120"/>
      <c r="N37693" s="120"/>
      <c r="U37693" s="121"/>
      <c r="V37693" s="122"/>
      <c r="W37693" s="123"/>
      <c r="AC37693" s="123"/>
    </row>
    <row r="37694" spans="5:29" s="2" customFormat="1">
      <c r="E37694" s="120"/>
      <c r="M37694" s="120"/>
      <c r="N37694" s="120"/>
      <c r="U37694" s="121"/>
      <c r="V37694" s="122"/>
      <c r="W37694" s="123"/>
      <c r="AC37694" s="123"/>
    </row>
    <row r="37695" spans="5:29" s="2" customFormat="1">
      <c r="E37695" s="120"/>
      <c r="M37695" s="120"/>
      <c r="N37695" s="120"/>
      <c r="U37695" s="121"/>
      <c r="V37695" s="122"/>
      <c r="W37695" s="123"/>
      <c r="AC37695" s="123"/>
    </row>
    <row r="37696" spans="5:29" s="2" customFormat="1">
      <c r="E37696" s="120"/>
      <c r="M37696" s="120"/>
      <c r="N37696" s="120"/>
      <c r="U37696" s="121"/>
      <c r="V37696" s="122"/>
      <c r="W37696" s="123"/>
      <c r="AC37696" s="123"/>
    </row>
    <row r="37697" spans="5:29" s="2" customFormat="1">
      <c r="E37697" s="120"/>
      <c r="M37697" s="120"/>
      <c r="N37697" s="120"/>
      <c r="U37697" s="121"/>
      <c r="V37697" s="122"/>
      <c r="W37697" s="123"/>
      <c r="AC37697" s="123"/>
    </row>
    <row r="37698" spans="5:29" s="2" customFormat="1">
      <c r="E37698" s="120"/>
      <c r="M37698" s="120"/>
      <c r="N37698" s="120"/>
      <c r="U37698" s="121"/>
      <c r="V37698" s="122"/>
      <c r="W37698" s="123"/>
      <c r="AC37698" s="123"/>
    </row>
    <row r="37699" spans="5:29" s="2" customFormat="1">
      <c r="E37699" s="120"/>
      <c r="M37699" s="120"/>
      <c r="N37699" s="120"/>
      <c r="U37699" s="121"/>
      <c r="V37699" s="122"/>
      <c r="W37699" s="123"/>
      <c r="AC37699" s="123"/>
    </row>
    <row r="37700" spans="5:29" s="2" customFormat="1">
      <c r="E37700" s="120"/>
      <c r="M37700" s="120"/>
      <c r="N37700" s="120"/>
      <c r="U37700" s="121"/>
      <c r="V37700" s="122"/>
      <c r="W37700" s="123"/>
      <c r="AC37700" s="123"/>
    </row>
    <row r="37701" spans="5:29" s="2" customFormat="1">
      <c r="E37701" s="120"/>
      <c r="M37701" s="120"/>
      <c r="N37701" s="120"/>
      <c r="U37701" s="121"/>
      <c r="V37701" s="122"/>
      <c r="W37701" s="123"/>
      <c r="AC37701" s="123"/>
    </row>
    <row r="37702" spans="5:29" s="2" customFormat="1">
      <c r="E37702" s="120"/>
      <c r="M37702" s="120"/>
      <c r="N37702" s="120"/>
      <c r="U37702" s="121"/>
      <c r="V37702" s="122"/>
      <c r="W37702" s="123"/>
      <c r="AC37702" s="123"/>
    </row>
    <row r="37703" spans="5:29" s="2" customFormat="1">
      <c r="E37703" s="120"/>
      <c r="M37703" s="120"/>
      <c r="N37703" s="120"/>
      <c r="U37703" s="121"/>
      <c r="V37703" s="122"/>
      <c r="W37703" s="123"/>
      <c r="AC37703" s="123"/>
    </row>
    <row r="37704" spans="5:29" s="2" customFormat="1">
      <c r="E37704" s="120"/>
      <c r="M37704" s="120"/>
      <c r="N37704" s="120"/>
      <c r="U37704" s="121"/>
      <c r="V37704" s="122"/>
      <c r="W37704" s="123"/>
      <c r="AC37704" s="123"/>
    </row>
    <row r="37705" spans="5:29" s="2" customFormat="1">
      <c r="E37705" s="120"/>
      <c r="M37705" s="120"/>
      <c r="N37705" s="120"/>
      <c r="U37705" s="121"/>
      <c r="V37705" s="122"/>
      <c r="W37705" s="123"/>
      <c r="AC37705" s="123"/>
    </row>
    <row r="37706" spans="5:29" s="2" customFormat="1">
      <c r="E37706" s="120"/>
      <c r="M37706" s="120"/>
      <c r="N37706" s="120"/>
      <c r="U37706" s="121"/>
      <c r="V37706" s="122"/>
      <c r="W37706" s="123"/>
      <c r="AC37706" s="123"/>
    </row>
    <row r="37707" spans="5:29" s="2" customFormat="1">
      <c r="E37707" s="120"/>
      <c r="M37707" s="120"/>
      <c r="N37707" s="120"/>
      <c r="U37707" s="121"/>
      <c r="V37707" s="122"/>
      <c r="W37707" s="123"/>
      <c r="AC37707" s="123"/>
    </row>
    <row r="37708" spans="5:29" s="2" customFormat="1">
      <c r="E37708" s="120"/>
      <c r="M37708" s="120"/>
      <c r="N37708" s="120"/>
      <c r="U37708" s="121"/>
      <c r="V37708" s="122"/>
      <c r="W37708" s="123"/>
      <c r="AC37708" s="123"/>
    </row>
    <row r="37709" spans="5:29" s="2" customFormat="1">
      <c r="E37709" s="120"/>
      <c r="M37709" s="120"/>
      <c r="N37709" s="120"/>
      <c r="U37709" s="121"/>
      <c r="V37709" s="122"/>
      <c r="W37709" s="123"/>
      <c r="AC37709" s="123"/>
    </row>
    <row r="37710" spans="5:29" s="2" customFormat="1">
      <c r="E37710" s="120"/>
      <c r="M37710" s="120"/>
      <c r="N37710" s="120"/>
      <c r="U37710" s="121"/>
      <c r="V37710" s="122"/>
      <c r="W37710" s="123"/>
      <c r="AC37710" s="123"/>
    </row>
    <row r="37711" spans="5:29" s="2" customFormat="1">
      <c r="E37711" s="120"/>
      <c r="M37711" s="120"/>
      <c r="N37711" s="120"/>
      <c r="U37711" s="121"/>
      <c r="V37711" s="122"/>
      <c r="W37711" s="123"/>
      <c r="AC37711" s="123"/>
    </row>
    <row r="37712" spans="5:29" s="2" customFormat="1">
      <c r="E37712" s="120"/>
      <c r="M37712" s="120"/>
      <c r="N37712" s="120"/>
      <c r="U37712" s="121"/>
      <c r="V37712" s="122"/>
      <c r="W37712" s="123"/>
      <c r="AC37712" s="123"/>
    </row>
    <row r="37713" spans="5:29" s="2" customFormat="1">
      <c r="E37713" s="120"/>
      <c r="M37713" s="120"/>
      <c r="N37713" s="120"/>
      <c r="U37713" s="121"/>
      <c r="V37713" s="122"/>
      <c r="W37713" s="123"/>
      <c r="AC37713" s="123"/>
    </row>
    <row r="37714" spans="5:29" s="2" customFormat="1">
      <c r="E37714" s="120"/>
      <c r="M37714" s="120"/>
      <c r="N37714" s="120"/>
      <c r="U37714" s="121"/>
      <c r="V37714" s="122"/>
      <c r="W37714" s="123"/>
      <c r="AC37714" s="123"/>
    </row>
    <row r="37715" spans="5:29" s="2" customFormat="1">
      <c r="E37715" s="120"/>
      <c r="M37715" s="120"/>
      <c r="N37715" s="120"/>
      <c r="U37715" s="121"/>
      <c r="V37715" s="122"/>
      <c r="W37715" s="123"/>
      <c r="AC37715" s="123"/>
    </row>
    <row r="37716" spans="5:29" s="2" customFormat="1">
      <c r="E37716" s="120"/>
      <c r="M37716" s="120"/>
      <c r="N37716" s="120"/>
      <c r="U37716" s="121"/>
      <c r="V37716" s="122"/>
      <c r="W37716" s="123"/>
      <c r="AC37716" s="123"/>
    </row>
    <row r="37717" spans="5:29" s="2" customFormat="1">
      <c r="E37717" s="120"/>
      <c r="M37717" s="120"/>
      <c r="N37717" s="120"/>
      <c r="U37717" s="121"/>
      <c r="V37717" s="122"/>
      <c r="W37717" s="123"/>
      <c r="AC37717" s="123"/>
    </row>
    <row r="37718" spans="5:29" s="2" customFormat="1">
      <c r="E37718" s="120"/>
      <c r="M37718" s="120"/>
      <c r="N37718" s="120"/>
      <c r="U37718" s="121"/>
      <c r="V37718" s="122"/>
      <c r="W37718" s="123"/>
      <c r="AC37718" s="123"/>
    </row>
    <row r="37719" spans="5:29" s="2" customFormat="1">
      <c r="E37719" s="120"/>
      <c r="M37719" s="120"/>
      <c r="N37719" s="120"/>
      <c r="U37719" s="121"/>
      <c r="V37719" s="122"/>
      <c r="W37719" s="123"/>
      <c r="AC37719" s="123"/>
    </row>
    <row r="37720" spans="5:29" s="2" customFormat="1">
      <c r="E37720" s="120"/>
      <c r="M37720" s="120"/>
      <c r="N37720" s="120"/>
      <c r="U37720" s="121"/>
      <c r="V37720" s="122"/>
      <c r="W37720" s="123"/>
      <c r="AC37720" s="123"/>
    </row>
    <row r="37721" spans="5:29" s="2" customFormat="1">
      <c r="E37721" s="120"/>
      <c r="M37721" s="120"/>
      <c r="N37721" s="120"/>
      <c r="U37721" s="121"/>
      <c r="V37721" s="122"/>
      <c r="W37721" s="123"/>
      <c r="AC37721" s="123"/>
    </row>
    <row r="37722" spans="5:29" s="2" customFormat="1">
      <c r="E37722" s="120"/>
      <c r="M37722" s="120"/>
      <c r="N37722" s="120"/>
      <c r="U37722" s="121"/>
      <c r="V37722" s="122"/>
      <c r="W37722" s="123"/>
      <c r="AC37722" s="123"/>
    </row>
    <row r="37723" spans="5:29" s="2" customFormat="1">
      <c r="E37723" s="120"/>
      <c r="M37723" s="120"/>
      <c r="N37723" s="120"/>
      <c r="U37723" s="121"/>
      <c r="V37723" s="122"/>
      <c r="W37723" s="123"/>
      <c r="AC37723" s="123"/>
    </row>
    <row r="37724" spans="5:29" s="2" customFormat="1">
      <c r="E37724" s="120"/>
      <c r="M37724" s="120"/>
      <c r="N37724" s="120"/>
      <c r="U37724" s="121"/>
      <c r="V37724" s="122"/>
      <c r="W37724" s="123"/>
      <c r="AC37724" s="123"/>
    </row>
    <row r="37725" spans="5:29" s="2" customFormat="1">
      <c r="E37725" s="120"/>
      <c r="M37725" s="120"/>
      <c r="N37725" s="120"/>
      <c r="U37725" s="121"/>
      <c r="V37725" s="122"/>
      <c r="W37725" s="123"/>
      <c r="AC37725" s="123"/>
    </row>
    <row r="37726" spans="5:29" s="2" customFormat="1">
      <c r="E37726" s="120"/>
      <c r="M37726" s="120"/>
      <c r="N37726" s="120"/>
      <c r="U37726" s="121"/>
      <c r="V37726" s="122"/>
      <c r="W37726" s="123"/>
      <c r="AC37726" s="123"/>
    </row>
    <row r="37727" spans="5:29" s="2" customFormat="1">
      <c r="E37727" s="120"/>
      <c r="M37727" s="120"/>
      <c r="N37727" s="120"/>
      <c r="U37727" s="121"/>
      <c r="V37727" s="122"/>
      <c r="W37727" s="123"/>
      <c r="AC37727" s="123"/>
    </row>
    <row r="37728" spans="5:29" s="2" customFormat="1">
      <c r="E37728" s="120"/>
      <c r="M37728" s="120"/>
      <c r="N37728" s="120"/>
      <c r="U37728" s="121"/>
      <c r="V37728" s="122"/>
      <c r="W37728" s="123"/>
      <c r="AC37728" s="123"/>
    </row>
    <row r="37729" spans="5:29" s="2" customFormat="1">
      <c r="E37729" s="120"/>
      <c r="M37729" s="120"/>
      <c r="N37729" s="120"/>
      <c r="U37729" s="121"/>
      <c r="V37729" s="122"/>
      <c r="W37729" s="123"/>
      <c r="AC37729" s="123"/>
    </row>
    <row r="37730" spans="5:29" s="2" customFormat="1">
      <c r="E37730" s="120"/>
      <c r="M37730" s="120"/>
      <c r="N37730" s="120"/>
      <c r="U37730" s="121"/>
      <c r="V37730" s="122"/>
      <c r="W37730" s="123"/>
      <c r="AC37730" s="123"/>
    </row>
    <row r="37731" spans="5:29" s="2" customFormat="1">
      <c r="E37731" s="120"/>
      <c r="M37731" s="120"/>
      <c r="N37731" s="120"/>
      <c r="U37731" s="121"/>
      <c r="V37731" s="122"/>
      <c r="W37731" s="123"/>
      <c r="AC37731" s="123"/>
    </row>
    <row r="37732" spans="5:29" s="2" customFormat="1">
      <c r="E37732" s="120"/>
      <c r="M37732" s="120"/>
      <c r="N37732" s="120"/>
      <c r="U37732" s="121"/>
      <c r="V37732" s="122"/>
      <c r="W37732" s="123"/>
      <c r="AC37732" s="123"/>
    </row>
    <row r="37733" spans="5:29" s="2" customFormat="1">
      <c r="E37733" s="120"/>
      <c r="M37733" s="120"/>
      <c r="N37733" s="120"/>
      <c r="U37733" s="121"/>
      <c r="V37733" s="122"/>
      <c r="W37733" s="123"/>
      <c r="AC37733" s="123"/>
    </row>
    <row r="37734" spans="5:29" s="2" customFormat="1">
      <c r="E37734" s="120"/>
      <c r="M37734" s="120"/>
      <c r="N37734" s="120"/>
      <c r="U37734" s="121"/>
      <c r="V37734" s="122"/>
      <c r="W37734" s="123"/>
      <c r="AC37734" s="123"/>
    </row>
    <row r="37735" spans="5:29" s="2" customFormat="1">
      <c r="E37735" s="120"/>
      <c r="M37735" s="120"/>
      <c r="N37735" s="120"/>
      <c r="U37735" s="121"/>
      <c r="V37735" s="122"/>
      <c r="W37735" s="123"/>
      <c r="AC37735" s="123"/>
    </row>
    <row r="37736" spans="5:29" s="2" customFormat="1">
      <c r="E37736" s="120"/>
      <c r="M37736" s="120"/>
      <c r="N37736" s="120"/>
      <c r="U37736" s="121"/>
      <c r="V37736" s="122"/>
      <c r="W37736" s="123"/>
      <c r="AC37736" s="123"/>
    </row>
    <row r="37737" spans="5:29" s="2" customFormat="1">
      <c r="E37737" s="120"/>
      <c r="M37737" s="120"/>
      <c r="N37737" s="120"/>
      <c r="U37737" s="121"/>
      <c r="V37737" s="122"/>
      <c r="W37737" s="123"/>
      <c r="AC37737" s="123"/>
    </row>
    <row r="37738" spans="5:29" s="2" customFormat="1">
      <c r="E37738" s="120"/>
      <c r="M37738" s="120"/>
      <c r="N37738" s="120"/>
      <c r="U37738" s="121"/>
      <c r="V37738" s="122"/>
      <c r="W37738" s="123"/>
      <c r="AC37738" s="123"/>
    </row>
    <row r="37739" spans="5:29" s="2" customFormat="1">
      <c r="E37739" s="120"/>
      <c r="M37739" s="120"/>
      <c r="N37739" s="120"/>
      <c r="U37739" s="121"/>
      <c r="V37739" s="122"/>
      <c r="W37739" s="123"/>
      <c r="AC37739" s="123"/>
    </row>
    <row r="37740" spans="5:29" s="2" customFormat="1">
      <c r="E37740" s="120"/>
      <c r="M37740" s="120"/>
      <c r="N37740" s="120"/>
      <c r="U37740" s="121"/>
      <c r="V37740" s="122"/>
      <c r="W37740" s="123"/>
      <c r="AC37740" s="123"/>
    </row>
    <row r="37741" spans="5:29" s="2" customFormat="1">
      <c r="E37741" s="120"/>
      <c r="M37741" s="120"/>
      <c r="N37741" s="120"/>
      <c r="U37741" s="121"/>
      <c r="V37741" s="122"/>
      <c r="W37741" s="123"/>
      <c r="AC37741" s="123"/>
    </row>
    <row r="37742" spans="5:29" s="2" customFormat="1">
      <c r="E37742" s="120"/>
      <c r="M37742" s="120"/>
      <c r="N37742" s="120"/>
      <c r="U37742" s="121"/>
      <c r="V37742" s="122"/>
      <c r="W37742" s="123"/>
      <c r="AC37742" s="123"/>
    </row>
    <row r="37743" spans="5:29" s="2" customFormat="1">
      <c r="E37743" s="120"/>
      <c r="M37743" s="120"/>
      <c r="N37743" s="120"/>
      <c r="U37743" s="121"/>
      <c r="V37743" s="122"/>
      <c r="W37743" s="123"/>
      <c r="AC37743" s="123"/>
    </row>
    <row r="37744" spans="5:29" s="2" customFormat="1">
      <c r="E37744" s="120"/>
      <c r="M37744" s="120"/>
      <c r="N37744" s="120"/>
      <c r="U37744" s="121"/>
      <c r="V37744" s="122"/>
      <c r="W37744" s="123"/>
      <c r="AC37744" s="123"/>
    </row>
    <row r="37745" spans="5:29" s="2" customFormat="1">
      <c r="E37745" s="120"/>
      <c r="M37745" s="120"/>
      <c r="N37745" s="120"/>
      <c r="U37745" s="121"/>
      <c r="V37745" s="122"/>
      <c r="W37745" s="123"/>
      <c r="AC37745" s="123"/>
    </row>
    <row r="37746" spans="5:29" s="2" customFormat="1">
      <c r="E37746" s="120"/>
      <c r="M37746" s="120"/>
      <c r="N37746" s="120"/>
      <c r="U37746" s="121"/>
      <c r="V37746" s="122"/>
      <c r="W37746" s="123"/>
      <c r="AC37746" s="123"/>
    </row>
    <row r="37747" spans="5:29" s="2" customFormat="1">
      <c r="E37747" s="120"/>
      <c r="M37747" s="120"/>
      <c r="N37747" s="120"/>
      <c r="U37747" s="121"/>
      <c r="V37747" s="122"/>
      <c r="W37747" s="123"/>
      <c r="AC37747" s="123"/>
    </row>
    <row r="37748" spans="5:29" s="2" customFormat="1">
      <c r="E37748" s="120"/>
      <c r="M37748" s="120"/>
      <c r="N37748" s="120"/>
      <c r="U37748" s="121"/>
      <c r="V37748" s="122"/>
      <c r="W37748" s="123"/>
      <c r="AC37748" s="123"/>
    </row>
    <row r="37749" spans="5:29" s="2" customFormat="1">
      <c r="E37749" s="120"/>
      <c r="M37749" s="120"/>
      <c r="N37749" s="120"/>
      <c r="U37749" s="121"/>
      <c r="V37749" s="122"/>
      <c r="W37749" s="123"/>
      <c r="AC37749" s="123"/>
    </row>
    <row r="37750" spans="5:29" s="2" customFormat="1">
      <c r="E37750" s="120"/>
      <c r="M37750" s="120"/>
      <c r="N37750" s="120"/>
      <c r="U37750" s="121"/>
      <c r="V37750" s="122"/>
      <c r="W37750" s="123"/>
      <c r="AC37750" s="123"/>
    </row>
    <row r="37751" spans="5:29" s="2" customFormat="1">
      <c r="E37751" s="120"/>
      <c r="M37751" s="120"/>
      <c r="N37751" s="120"/>
      <c r="U37751" s="121"/>
      <c r="V37751" s="122"/>
      <c r="W37751" s="123"/>
      <c r="AC37751" s="123"/>
    </row>
    <row r="37752" spans="5:29" s="2" customFormat="1">
      <c r="E37752" s="120"/>
      <c r="M37752" s="120"/>
      <c r="N37752" s="120"/>
      <c r="U37752" s="121"/>
      <c r="V37752" s="122"/>
      <c r="W37752" s="123"/>
      <c r="AC37752" s="123"/>
    </row>
    <row r="37753" spans="5:29" s="2" customFormat="1">
      <c r="E37753" s="120"/>
      <c r="M37753" s="120"/>
      <c r="N37753" s="120"/>
      <c r="U37753" s="121"/>
      <c r="V37753" s="122"/>
      <c r="W37753" s="123"/>
      <c r="AC37753" s="123"/>
    </row>
    <row r="37754" spans="5:29" s="2" customFormat="1">
      <c r="E37754" s="120"/>
      <c r="M37754" s="120"/>
      <c r="N37754" s="120"/>
      <c r="U37754" s="121"/>
      <c r="V37754" s="122"/>
      <c r="W37754" s="123"/>
      <c r="AC37754" s="123"/>
    </row>
    <row r="37755" spans="5:29" s="2" customFormat="1">
      <c r="E37755" s="120"/>
      <c r="M37755" s="120"/>
      <c r="N37755" s="120"/>
      <c r="U37755" s="121"/>
      <c r="V37755" s="122"/>
      <c r="W37755" s="123"/>
      <c r="AC37755" s="123"/>
    </row>
    <row r="37756" spans="5:29" s="2" customFormat="1">
      <c r="E37756" s="120"/>
      <c r="M37756" s="120"/>
      <c r="N37756" s="120"/>
      <c r="U37756" s="121"/>
      <c r="V37756" s="122"/>
      <c r="W37756" s="123"/>
      <c r="AC37756" s="123"/>
    </row>
    <row r="37757" spans="5:29" s="2" customFormat="1">
      <c r="E37757" s="120"/>
      <c r="M37757" s="120"/>
      <c r="N37757" s="120"/>
      <c r="U37757" s="121"/>
      <c r="V37757" s="122"/>
      <c r="W37757" s="123"/>
      <c r="AC37757" s="123"/>
    </row>
    <row r="37758" spans="5:29" s="2" customFormat="1">
      <c r="E37758" s="120"/>
      <c r="M37758" s="120"/>
      <c r="N37758" s="120"/>
      <c r="U37758" s="121"/>
      <c r="V37758" s="122"/>
      <c r="W37758" s="123"/>
      <c r="AC37758" s="123"/>
    </row>
    <row r="37759" spans="5:29" s="2" customFormat="1">
      <c r="E37759" s="120"/>
      <c r="M37759" s="120"/>
      <c r="N37759" s="120"/>
      <c r="U37759" s="121"/>
      <c r="V37759" s="122"/>
      <c r="W37759" s="123"/>
      <c r="AC37759" s="123"/>
    </row>
    <row r="37760" spans="5:29" s="2" customFormat="1">
      <c r="E37760" s="120"/>
      <c r="M37760" s="120"/>
      <c r="N37760" s="120"/>
      <c r="U37760" s="121"/>
      <c r="V37760" s="122"/>
      <c r="W37760" s="123"/>
      <c r="AC37760" s="123"/>
    </row>
    <row r="37761" spans="5:29" s="2" customFormat="1">
      <c r="E37761" s="120"/>
      <c r="M37761" s="120"/>
      <c r="N37761" s="120"/>
      <c r="U37761" s="121"/>
      <c r="V37761" s="122"/>
      <c r="W37761" s="123"/>
      <c r="AC37761" s="123"/>
    </row>
    <row r="37762" spans="5:29" s="2" customFormat="1">
      <c r="E37762" s="120"/>
      <c r="M37762" s="120"/>
      <c r="N37762" s="120"/>
      <c r="U37762" s="121"/>
      <c r="V37762" s="122"/>
      <c r="W37762" s="123"/>
      <c r="AC37762" s="123"/>
    </row>
    <row r="37763" spans="5:29" s="2" customFormat="1">
      <c r="E37763" s="120"/>
      <c r="M37763" s="120"/>
      <c r="N37763" s="120"/>
      <c r="U37763" s="121"/>
      <c r="V37763" s="122"/>
      <c r="W37763" s="123"/>
      <c r="AC37763" s="123"/>
    </row>
    <row r="37764" spans="5:29" s="2" customFormat="1">
      <c r="E37764" s="120"/>
      <c r="M37764" s="120"/>
      <c r="N37764" s="120"/>
      <c r="U37764" s="121"/>
      <c r="V37764" s="122"/>
      <c r="W37764" s="123"/>
      <c r="AC37764" s="123"/>
    </row>
    <row r="37765" spans="5:29" s="2" customFormat="1">
      <c r="E37765" s="120"/>
      <c r="M37765" s="120"/>
      <c r="N37765" s="120"/>
      <c r="U37765" s="121"/>
      <c r="V37765" s="122"/>
      <c r="W37765" s="123"/>
      <c r="AC37765" s="123"/>
    </row>
    <row r="37766" spans="5:29" s="2" customFormat="1">
      <c r="E37766" s="120"/>
      <c r="M37766" s="120"/>
      <c r="N37766" s="120"/>
      <c r="U37766" s="121"/>
      <c r="V37766" s="122"/>
      <c r="W37766" s="123"/>
      <c r="AC37766" s="123"/>
    </row>
    <row r="37767" spans="5:29" s="2" customFormat="1">
      <c r="E37767" s="120"/>
      <c r="M37767" s="120"/>
      <c r="N37767" s="120"/>
      <c r="U37767" s="121"/>
      <c r="V37767" s="122"/>
      <c r="W37767" s="123"/>
      <c r="AC37767" s="123"/>
    </row>
    <row r="37768" spans="5:29" s="2" customFormat="1">
      <c r="E37768" s="120"/>
      <c r="M37768" s="120"/>
      <c r="N37768" s="120"/>
      <c r="U37768" s="121"/>
      <c r="V37768" s="122"/>
      <c r="W37768" s="123"/>
      <c r="AC37768" s="123"/>
    </row>
    <row r="37769" spans="5:29" s="2" customFormat="1">
      <c r="E37769" s="120"/>
      <c r="M37769" s="120"/>
      <c r="N37769" s="120"/>
      <c r="U37769" s="121"/>
      <c r="V37769" s="122"/>
      <c r="W37769" s="123"/>
      <c r="AC37769" s="123"/>
    </row>
    <row r="37770" spans="5:29" s="2" customFormat="1">
      <c r="E37770" s="120"/>
      <c r="M37770" s="120"/>
      <c r="N37770" s="120"/>
      <c r="U37770" s="121"/>
      <c r="V37770" s="122"/>
      <c r="W37770" s="123"/>
      <c r="AC37770" s="123"/>
    </row>
    <row r="37771" spans="5:29" s="2" customFormat="1">
      <c r="E37771" s="120"/>
      <c r="M37771" s="120"/>
      <c r="N37771" s="120"/>
      <c r="U37771" s="121"/>
      <c r="V37771" s="122"/>
      <c r="W37771" s="123"/>
      <c r="AC37771" s="123"/>
    </row>
    <row r="37772" spans="5:29" s="2" customFormat="1">
      <c r="E37772" s="120"/>
      <c r="M37772" s="120"/>
      <c r="N37772" s="120"/>
      <c r="U37772" s="121"/>
      <c r="V37772" s="122"/>
      <c r="W37772" s="123"/>
      <c r="AC37772" s="123"/>
    </row>
    <row r="37773" spans="5:29" s="2" customFormat="1">
      <c r="E37773" s="120"/>
      <c r="M37773" s="120"/>
      <c r="N37773" s="120"/>
      <c r="U37773" s="121"/>
      <c r="V37773" s="122"/>
      <c r="W37773" s="123"/>
      <c r="AC37773" s="123"/>
    </row>
    <row r="37774" spans="5:29" s="2" customFormat="1">
      <c r="E37774" s="120"/>
      <c r="M37774" s="120"/>
      <c r="N37774" s="120"/>
      <c r="U37774" s="121"/>
      <c r="V37774" s="122"/>
      <c r="W37774" s="123"/>
      <c r="AC37774" s="123"/>
    </row>
    <row r="37775" spans="5:29" s="2" customFormat="1">
      <c r="E37775" s="120"/>
      <c r="M37775" s="120"/>
      <c r="N37775" s="120"/>
      <c r="U37775" s="121"/>
      <c r="V37775" s="122"/>
      <c r="W37775" s="123"/>
      <c r="AC37775" s="123"/>
    </row>
    <row r="37776" spans="5:29" s="2" customFormat="1">
      <c r="E37776" s="120"/>
      <c r="M37776" s="120"/>
      <c r="N37776" s="120"/>
      <c r="U37776" s="121"/>
      <c r="V37776" s="122"/>
      <c r="W37776" s="123"/>
      <c r="AC37776" s="123"/>
    </row>
    <row r="37777" spans="5:29" s="2" customFormat="1">
      <c r="E37777" s="120"/>
      <c r="M37777" s="120"/>
      <c r="N37777" s="120"/>
      <c r="U37777" s="121"/>
      <c r="V37777" s="122"/>
      <c r="W37777" s="123"/>
      <c r="AC37777" s="123"/>
    </row>
    <row r="37778" spans="5:29" s="2" customFormat="1">
      <c r="E37778" s="120"/>
      <c r="M37778" s="120"/>
      <c r="N37778" s="120"/>
      <c r="U37778" s="121"/>
      <c r="V37778" s="122"/>
      <c r="W37778" s="123"/>
      <c r="AC37778" s="123"/>
    </row>
    <row r="37779" spans="5:29" s="2" customFormat="1">
      <c r="E37779" s="120"/>
      <c r="M37779" s="120"/>
      <c r="N37779" s="120"/>
      <c r="U37779" s="121"/>
      <c r="V37779" s="122"/>
      <c r="W37779" s="123"/>
      <c r="AC37779" s="123"/>
    </row>
    <row r="37780" spans="5:29" s="2" customFormat="1">
      <c r="E37780" s="120"/>
      <c r="M37780" s="120"/>
      <c r="N37780" s="120"/>
      <c r="U37780" s="121"/>
      <c r="V37780" s="122"/>
      <c r="W37780" s="123"/>
      <c r="AC37780" s="123"/>
    </row>
    <row r="37781" spans="5:29" s="2" customFormat="1">
      <c r="E37781" s="120"/>
      <c r="M37781" s="120"/>
      <c r="N37781" s="120"/>
      <c r="U37781" s="121"/>
      <c r="V37781" s="122"/>
      <c r="W37781" s="123"/>
      <c r="AC37781" s="123"/>
    </row>
    <row r="37782" spans="5:29" s="2" customFormat="1">
      <c r="E37782" s="120"/>
      <c r="M37782" s="120"/>
      <c r="N37782" s="120"/>
      <c r="U37782" s="121"/>
      <c r="V37782" s="122"/>
      <c r="W37782" s="123"/>
      <c r="AC37782" s="123"/>
    </row>
    <row r="37783" spans="5:29" s="2" customFormat="1">
      <c r="E37783" s="120"/>
      <c r="M37783" s="120"/>
      <c r="N37783" s="120"/>
      <c r="U37783" s="121"/>
      <c r="V37783" s="122"/>
      <c r="W37783" s="123"/>
      <c r="AC37783" s="123"/>
    </row>
    <row r="37784" spans="5:29" s="2" customFormat="1">
      <c r="E37784" s="120"/>
      <c r="M37784" s="120"/>
      <c r="N37784" s="120"/>
      <c r="U37784" s="121"/>
      <c r="V37784" s="122"/>
      <c r="W37784" s="123"/>
      <c r="AC37784" s="123"/>
    </row>
    <row r="37785" spans="5:29" s="2" customFormat="1">
      <c r="E37785" s="120"/>
      <c r="M37785" s="120"/>
      <c r="N37785" s="120"/>
      <c r="U37785" s="121"/>
      <c r="V37785" s="122"/>
      <c r="W37785" s="123"/>
      <c r="AC37785" s="123"/>
    </row>
    <row r="37786" spans="5:29" s="2" customFormat="1">
      <c r="E37786" s="120"/>
      <c r="M37786" s="120"/>
      <c r="N37786" s="120"/>
      <c r="U37786" s="121"/>
      <c r="V37786" s="122"/>
      <c r="W37786" s="123"/>
      <c r="AC37786" s="123"/>
    </row>
    <row r="37787" spans="5:29" s="2" customFormat="1">
      <c r="E37787" s="120"/>
      <c r="M37787" s="120"/>
      <c r="N37787" s="120"/>
      <c r="U37787" s="121"/>
      <c r="V37787" s="122"/>
      <c r="W37787" s="123"/>
      <c r="AC37787" s="123"/>
    </row>
    <row r="37788" spans="5:29" s="2" customFormat="1">
      <c r="E37788" s="120"/>
      <c r="M37788" s="120"/>
      <c r="N37788" s="120"/>
      <c r="U37788" s="121"/>
      <c r="V37788" s="122"/>
      <c r="W37788" s="123"/>
      <c r="AC37788" s="123"/>
    </row>
    <row r="37789" spans="5:29" s="2" customFormat="1">
      <c r="E37789" s="120"/>
      <c r="M37789" s="120"/>
      <c r="N37789" s="120"/>
      <c r="U37789" s="121"/>
      <c r="V37789" s="122"/>
      <c r="W37789" s="123"/>
      <c r="AC37789" s="123"/>
    </row>
    <row r="37790" spans="5:29" s="2" customFormat="1">
      <c r="E37790" s="120"/>
      <c r="M37790" s="120"/>
      <c r="N37790" s="120"/>
      <c r="U37790" s="121"/>
      <c r="V37790" s="122"/>
      <c r="W37790" s="123"/>
      <c r="AC37790" s="123"/>
    </row>
    <row r="37791" spans="5:29" s="2" customFormat="1">
      <c r="E37791" s="120"/>
      <c r="M37791" s="120"/>
      <c r="N37791" s="120"/>
      <c r="U37791" s="121"/>
      <c r="V37791" s="122"/>
      <c r="W37791" s="123"/>
      <c r="AC37791" s="123"/>
    </row>
    <row r="37792" spans="5:29" s="2" customFormat="1">
      <c r="E37792" s="120"/>
      <c r="M37792" s="120"/>
      <c r="N37792" s="120"/>
      <c r="U37792" s="121"/>
      <c r="V37792" s="122"/>
      <c r="W37792" s="123"/>
      <c r="AC37792" s="123"/>
    </row>
    <row r="37793" spans="5:29" s="2" customFormat="1">
      <c r="E37793" s="120"/>
      <c r="M37793" s="120"/>
      <c r="N37793" s="120"/>
      <c r="U37793" s="121"/>
      <c r="V37793" s="122"/>
      <c r="W37793" s="123"/>
      <c r="AC37793" s="123"/>
    </row>
    <row r="37794" spans="5:29" s="2" customFormat="1">
      <c r="E37794" s="120"/>
      <c r="M37794" s="120"/>
      <c r="N37794" s="120"/>
      <c r="U37794" s="121"/>
      <c r="V37794" s="122"/>
      <c r="W37794" s="123"/>
      <c r="AC37794" s="123"/>
    </row>
    <row r="37795" spans="5:29" s="2" customFormat="1">
      <c r="E37795" s="120"/>
      <c r="M37795" s="120"/>
      <c r="N37795" s="120"/>
      <c r="U37795" s="121"/>
      <c r="V37795" s="122"/>
      <c r="W37795" s="123"/>
      <c r="AC37795" s="123"/>
    </row>
    <row r="37796" spans="5:29" s="2" customFormat="1">
      <c r="E37796" s="120"/>
      <c r="M37796" s="120"/>
      <c r="N37796" s="120"/>
      <c r="U37796" s="121"/>
      <c r="V37796" s="122"/>
      <c r="W37796" s="123"/>
      <c r="AC37796" s="123"/>
    </row>
    <row r="37797" spans="5:29" s="2" customFormat="1">
      <c r="E37797" s="120"/>
      <c r="M37797" s="120"/>
      <c r="N37797" s="120"/>
      <c r="U37797" s="121"/>
      <c r="V37797" s="122"/>
      <c r="W37797" s="123"/>
      <c r="AC37797" s="123"/>
    </row>
    <row r="37798" spans="5:29" s="2" customFormat="1">
      <c r="E37798" s="120"/>
      <c r="M37798" s="120"/>
      <c r="N37798" s="120"/>
      <c r="U37798" s="121"/>
      <c r="V37798" s="122"/>
      <c r="W37798" s="123"/>
      <c r="AC37798" s="123"/>
    </row>
    <row r="37799" spans="5:29" s="2" customFormat="1">
      <c r="E37799" s="120"/>
      <c r="M37799" s="120"/>
      <c r="N37799" s="120"/>
      <c r="U37799" s="121"/>
      <c r="V37799" s="122"/>
      <c r="W37799" s="123"/>
      <c r="AC37799" s="123"/>
    </row>
    <row r="37800" spans="5:29" s="2" customFormat="1">
      <c r="E37800" s="120"/>
      <c r="M37800" s="120"/>
      <c r="N37800" s="120"/>
      <c r="U37800" s="121"/>
      <c r="V37800" s="122"/>
      <c r="W37800" s="123"/>
      <c r="AC37800" s="123"/>
    </row>
    <row r="37801" spans="5:29" s="2" customFormat="1">
      <c r="E37801" s="120"/>
      <c r="M37801" s="120"/>
      <c r="N37801" s="120"/>
      <c r="U37801" s="121"/>
      <c r="V37801" s="122"/>
      <c r="W37801" s="123"/>
      <c r="AC37801" s="123"/>
    </row>
    <row r="37802" spans="5:29" s="2" customFormat="1">
      <c r="E37802" s="120"/>
      <c r="M37802" s="120"/>
      <c r="N37802" s="120"/>
      <c r="U37802" s="121"/>
      <c r="V37802" s="122"/>
      <c r="W37802" s="123"/>
      <c r="AC37802" s="123"/>
    </row>
    <row r="37803" spans="5:29" s="2" customFormat="1">
      <c r="E37803" s="120"/>
      <c r="M37803" s="120"/>
      <c r="N37803" s="120"/>
      <c r="U37803" s="121"/>
      <c r="V37803" s="122"/>
      <c r="W37803" s="123"/>
      <c r="AC37803" s="123"/>
    </row>
    <row r="37804" spans="5:29" s="2" customFormat="1">
      <c r="E37804" s="120"/>
      <c r="M37804" s="120"/>
      <c r="N37804" s="120"/>
      <c r="U37804" s="121"/>
      <c r="V37804" s="122"/>
      <c r="W37804" s="123"/>
      <c r="AC37804" s="123"/>
    </row>
    <row r="37805" spans="5:29" s="2" customFormat="1">
      <c r="E37805" s="120"/>
      <c r="M37805" s="120"/>
      <c r="N37805" s="120"/>
      <c r="U37805" s="121"/>
      <c r="V37805" s="122"/>
      <c r="W37805" s="123"/>
      <c r="AC37805" s="123"/>
    </row>
    <row r="37806" spans="5:29" s="2" customFormat="1">
      <c r="E37806" s="120"/>
      <c r="M37806" s="120"/>
      <c r="N37806" s="120"/>
      <c r="U37806" s="121"/>
      <c r="V37806" s="122"/>
      <c r="W37806" s="123"/>
      <c r="AC37806" s="123"/>
    </row>
    <row r="37807" spans="5:29" s="2" customFormat="1">
      <c r="E37807" s="120"/>
      <c r="M37807" s="120"/>
      <c r="N37807" s="120"/>
      <c r="U37807" s="121"/>
      <c r="V37807" s="122"/>
      <c r="W37807" s="123"/>
      <c r="AC37807" s="123"/>
    </row>
    <row r="37808" spans="5:29" s="2" customFormat="1">
      <c r="E37808" s="120"/>
      <c r="M37808" s="120"/>
      <c r="N37808" s="120"/>
      <c r="U37808" s="121"/>
      <c r="V37808" s="122"/>
      <c r="W37808" s="123"/>
      <c r="AC37808" s="123"/>
    </row>
    <row r="37809" spans="5:29" s="2" customFormat="1">
      <c r="E37809" s="120"/>
      <c r="M37809" s="120"/>
      <c r="N37809" s="120"/>
      <c r="U37809" s="121"/>
      <c r="V37809" s="122"/>
      <c r="W37809" s="123"/>
      <c r="AC37809" s="123"/>
    </row>
    <row r="37810" spans="5:29" s="2" customFormat="1">
      <c r="E37810" s="120"/>
      <c r="M37810" s="120"/>
      <c r="N37810" s="120"/>
      <c r="U37810" s="121"/>
      <c r="V37810" s="122"/>
      <c r="W37810" s="123"/>
      <c r="AC37810" s="123"/>
    </row>
    <row r="37811" spans="5:29" s="2" customFormat="1">
      <c r="E37811" s="120"/>
      <c r="M37811" s="120"/>
      <c r="N37811" s="120"/>
      <c r="U37811" s="121"/>
      <c r="V37811" s="122"/>
      <c r="W37811" s="123"/>
      <c r="AC37811" s="123"/>
    </row>
    <row r="37812" spans="5:29" s="2" customFormat="1">
      <c r="E37812" s="120"/>
      <c r="M37812" s="120"/>
      <c r="N37812" s="120"/>
      <c r="U37812" s="121"/>
      <c r="V37812" s="122"/>
      <c r="W37812" s="123"/>
      <c r="AC37812" s="123"/>
    </row>
    <row r="37813" spans="5:29" s="2" customFormat="1">
      <c r="E37813" s="120"/>
      <c r="M37813" s="120"/>
      <c r="N37813" s="120"/>
      <c r="U37813" s="121"/>
      <c r="V37813" s="122"/>
      <c r="W37813" s="123"/>
      <c r="AC37813" s="123"/>
    </row>
    <row r="37814" spans="5:29" s="2" customFormat="1">
      <c r="E37814" s="120"/>
      <c r="M37814" s="120"/>
      <c r="N37814" s="120"/>
      <c r="U37814" s="121"/>
      <c r="V37814" s="122"/>
      <c r="W37814" s="123"/>
      <c r="AC37814" s="123"/>
    </row>
    <row r="37815" spans="5:29" s="2" customFormat="1">
      <c r="E37815" s="120"/>
      <c r="M37815" s="120"/>
      <c r="N37815" s="120"/>
      <c r="U37815" s="121"/>
      <c r="V37815" s="122"/>
      <c r="W37815" s="123"/>
      <c r="AC37815" s="123"/>
    </row>
    <row r="37816" spans="5:29" s="2" customFormat="1">
      <c r="E37816" s="120"/>
      <c r="M37816" s="120"/>
      <c r="N37816" s="120"/>
      <c r="U37816" s="121"/>
      <c r="V37816" s="122"/>
      <c r="W37816" s="123"/>
      <c r="AC37816" s="123"/>
    </row>
    <row r="37817" spans="5:29" s="2" customFormat="1">
      <c r="E37817" s="120"/>
      <c r="M37817" s="120"/>
      <c r="N37817" s="120"/>
      <c r="U37817" s="121"/>
      <c r="V37817" s="122"/>
      <c r="W37817" s="123"/>
      <c r="AC37817" s="123"/>
    </row>
    <row r="37818" spans="5:29" s="2" customFormat="1">
      <c r="E37818" s="120"/>
      <c r="M37818" s="120"/>
      <c r="N37818" s="120"/>
      <c r="U37818" s="121"/>
      <c r="V37818" s="122"/>
      <c r="W37818" s="123"/>
      <c r="AC37818" s="123"/>
    </row>
    <row r="37819" spans="5:29" s="2" customFormat="1">
      <c r="E37819" s="120"/>
      <c r="M37819" s="120"/>
      <c r="N37819" s="120"/>
      <c r="U37819" s="121"/>
      <c r="V37819" s="122"/>
      <c r="W37819" s="123"/>
      <c r="AC37819" s="123"/>
    </row>
    <row r="37820" spans="5:29" s="2" customFormat="1">
      <c r="E37820" s="120"/>
      <c r="M37820" s="120"/>
      <c r="N37820" s="120"/>
      <c r="U37820" s="121"/>
      <c r="V37820" s="122"/>
      <c r="W37820" s="123"/>
      <c r="AC37820" s="123"/>
    </row>
    <row r="37821" spans="5:29" s="2" customFormat="1">
      <c r="E37821" s="120"/>
      <c r="M37821" s="120"/>
      <c r="N37821" s="120"/>
      <c r="U37821" s="121"/>
      <c r="V37821" s="122"/>
      <c r="W37821" s="123"/>
      <c r="AC37821" s="123"/>
    </row>
    <row r="37822" spans="5:29" s="2" customFormat="1">
      <c r="E37822" s="120"/>
      <c r="M37822" s="120"/>
      <c r="N37822" s="120"/>
      <c r="U37822" s="121"/>
      <c r="V37822" s="122"/>
      <c r="W37822" s="123"/>
      <c r="AC37822" s="123"/>
    </row>
    <row r="37823" spans="5:29" s="2" customFormat="1">
      <c r="E37823" s="120"/>
      <c r="M37823" s="120"/>
      <c r="N37823" s="120"/>
      <c r="U37823" s="121"/>
      <c r="V37823" s="122"/>
      <c r="W37823" s="123"/>
      <c r="AC37823" s="123"/>
    </row>
    <row r="37824" spans="5:29" s="2" customFormat="1">
      <c r="E37824" s="120"/>
      <c r="M37824" s="120"/>
      <c r="N37824" s="120"/>
      <c r="U37824" s="121"/>
      <c r="V37824" s="122"/>
      <c r="W37824" s="123"/>
      <c r="AC37824" s="123"/>
    </row>
    <row r="37825" spans="5:29" s="2" customFormat="1">
      <c r="E37825" s="120"/>
      <c r="M37825" s="120"/>
      <c r="N37825" s="120"/>
      <c r="U37825" s="121"/>
      <c r="V37825" s="122"/>
      <c r="W37825" s="123"/>
      <c r="AC37825" s="123"/>
    </row>
    <row r="37826" spans="5:29" s="2" customFormat="1">
      <c r="E37826" s="120"/>
      <c r="M37826" s="120"/>
      <c r="N37826" s="120"/>
      <c r="U37826" s="121"/>
      <c r="V37826" s="122"/>
      <c r="W37826" s="123"/>
      <c r="AC37826" s="123"/>
    </row>
    <row r="37827" spans="5:29" s="2" customFormat="1">
      <c r="E37827" s="120"/>
      <c r="M37827" s="120"/>
      <c r="N37827" s="120"/>
      <c r="U37827" s="121"/>
      <c r="V37827" s="122"/>
      <c r="W37827" s="123"/>
      <c r="AC37827" s="123"/>
    </row>
    <row r="37828" spans="5:29" s="2" customFormat="1">
      <c r="E37828" s="120"/>
      <c r="M37828" s="120"/>
      <c r="N37828" s="120"/>
      <c r="U37828" s="121"/>
      <c r="V37828" s="122"/>
      <c r="W37828" s="123"/>
      <c r="AC37828" s="123"/>
    </row>
    <row r="37829" spans="5:29" s="2" customFormat="1">
      <c r="E37829" s="120"/>
      <c r="M37829" s="120"/>
      <c r="N37829" s="120"/>
      <c r="U37829" s="121"/>
      <c r="V37829" s="122"/>
      <c r="W37829" s="123"/>
      <c r="AC37829" s="123"/>
    </row>
    <row r="37830" spans="5:29" s="2" customFormat="1">
      <c r="E37830" s="120"/>
      <c r="M37830" s="120"/>
      <c r="N37830" s="120"/>
      <c r="U37830" s="121"/>
      <c r="V37830" s="122"/>
      <c r="W37830" s="123"/>
      <c r="AC37830" s="123"/>
    </row>
    <row r="37831" spans="5:29" s="2" customFormat="1">
      <c r="E37831" s="120"/>
      <c r="M37831" s="120"/>
      <c r="N37831" s="120"/>
      <c r="U37831" s="121"/>
      <c r="V37831" s="122"/>
      <c r="W37831" s="123"/>
      <c r="AC37831" s="123"/>
    </row>
    <row r="37832" spans="5:29" s="2" customFormat="1">
      <c r="E37832" s="120"/>
      <c r="M37832" s="120"/>
      <c r="N37832" s="120"/>
      <c r="U37832" s="121"/>
      <c r="V37832" s="122"/>
      <c r="W37832" s="123"/>
      <c r="AC37832" s="123"/>
    </row>
    <row r="37833" spans="5:29" s="2" customFormat="1">
      <c r="E37833" s="120"/>
      <c r="M37833" s="120"/>
      <c r="N37833" s="120"/>
      <c r="U37833" s="121"/>
      <c r="V37833" s="122"/>
      <c r="W37833" s="123"/>
      <c r="AC37833" s="123"/>
    </row>
    <row r="37834" spans="5:29" s="2" customFormat="1">
      <c r="E37834" s="120"/>
      <c r="M37834" s="120"/>
      <c r="N37834" s="120"/>
      <c r="U37834" s="121"/>
      <c r="V37834" s="122"/>
      <c r="W37834" s="123"/>
      <c r="AC37834" s="123"/>
    </row>
    <row r="37835" spans="5:29" s="2" customFormat="1">
      <c r="E37835" s="120"/>
      <c r="M37835" s="120"/>
      <c r="N37835" s="120"/>
      <c r="U37835" s="121"/>
      <c r="V37835" s="122"/>
      <c r="W37835" s="123"/>
      <c r="AC37835" s="123"/>
    </row>
    <row r="37836" spans="5:29" s="2" customFormat="1">
      <c r="E37836" s="120"/>
      <c r="M37836" s="120"/>
      <c r="N37836" s="120"/>
      <c r="U37836" s="121"/>
      <c r="V37836" s="122"/>
      <c r="W37836" s="123"/>
      <c r="AC37836" s="123"/>
    </row>
    <row r="37837" spans="5:29" s="2" customFormat="1">
      <c r="E37837" s="120"/>
      <c r="M37837" s="120"/>
      <c r="N37837" s="120"/>
      <c r="U37837" s="121"/>
      <c r="V37837" s="122"/>
      <c r="W37837" s="123"/>
      <c r="AC37837" s="123"/>
    </row>
    <row r="37838" spans="5:29" s="2" customFormat="1">
      <c r="E37838" s="120"/>
      <c r="M37838" s="120"/>
      <c r="N37838" s="120"/>
      <c r="U37838" s="121"/>
      <c r="V37838" s="122"/>
      <c r="W37838" s="123"/>
      <c r="AC37838" s="123"/>
    </row>
    <row r="37839" spans="5:29" s="2" customFormat="1">
      <c r="E37839" s="120"/>
      <c r="M37839" s="120"/>
      <c r="N37839" s="120"/>
      <c r="U37839" s="121"/>
      <c r="V37839" s="122"/>
      <c r="W37839" s="123"/>
      <c r="AC37839" s="123"/>
    </row>
    <row r="37840" spans="5:29" s="2" customFormat="1">
      <c r="E37840" s="120"/>
      <c r="M37840" s="120"/>
      <c r="N37840" s="120"/>
      <c r="U37840" s="121"/>
      <c r="V37840" s="122"/>
      <c r="W37840" s="123"/>
      <c r="AC37840" s="123"/>
    </row>
    <row r="37841" spans="5:29" s="2" customFormat="1">
      <c r="E37841" s="120"/>
      <c r="M37841" s="120"/>
      <c r="N37841" s="120"/>
      <c r="U37841" s="121"/>
      <c r="V37841" s="122"/>
      <c r="W37841" s="123"/>
      <c r="AC37841" s="123"/>
    </row>
    <row r="37842" spans="5:29" s="2" customFormat="1">
      <c r="E37842" s="120"/>
      <c r="M37842" s="120"/>
      <c r="N37842" s="120"/>
      <c r="U37842" s="121"/>
      <c r="V37842" s="122"/>
      <c r="W37842" s="123"/>
      <c r="AC37842" s="123"/>
    </row>
    <row r="37843" spans="5:29" s="2" customFormat="1">
      <c r="E37843" s="120"/>
      <c r="M37843" s="120"/>
      <c r="N37843" s="120"/>
      <c r="U37843" s="121"/>
      <c r="V37843" s="122"/>
      <c r="W37843" s="123"/>
      <c r="AC37843" s="123"/>
    </row>
    <row r="37844" spans="5:29" s="2" customFormat="1">
      <c r="E37844" s="120"/>
      <c r="M37844" s="120"/>
      <c r="N37844" s="120"/>
      <c r="U37844" s="121"/>
      <c r="V37844" s="122"/>
      <c r="W37844" s="123"/>
      <c r="AC37844" s="123"/>
    </row>
    <row r="37845" spans="5:29" s="2" customFormat="1">
      <c r="E37845" s="120"/>
      <c r="M37845" s="120"/>
      <c r="N37845" s="120"/>
      <c r="U37845" s="121"/>
      <c r="V37845" s="122"/>
      <c r="W37845" s="123"/>
      <c r="AC37845" s="123"/>
    </row>
    <row r="37846" spans="5:29" s="2" customFormat="1">
      <c r="E37846" s="120"/>
      <c r="M37846" s="120"/>
      <c r="N37846" s="120"/>
      <c r="U37846" s="121"/>
      <c r="V37846" s="122"/>
      <c r="W37846" s="123"/>
      <c r="AC37846" s="123"/>
    </row>
    <row r="37847" spans="5:29" s="2" customFormat="1">
      <c r="E37847" s="120"/>
      <c r="M37847" s="120"/>
      <c r="N37847" s="120"/>
      <c r="U37847" s="121"/>
      <c r="V37847" s="122"/>
      <c r="W37847" s="123"/>
      <c r="AC37847" s="123"/>
    </row>
    <row r="37848" spans="5:29" s="2" customFormat="1">
      <c r="E37848" s="120"/>
      <c r="M37848" s="120"/>
      <c r="N37848" s="120"/>
      <c r="U37848" s="121"/>
      <c r="V37848" s="122"/>
      <c r="W37848" s="123"/>
      <c r="AC37848" s="123"/>
    </row>
    <row r="37849" spans="5:29" s="2" customFormat="1">
      <c r="E37849" s="120"/>
      <c r="M37849" s="120"/>
      <c r="N37849" s="120"/>
      <c r="U37849" s="121"/>
      <c r="V37849" s="122"/>
      <c r="W37849" s="123"/>
      <c r="AC37849" s="123"/>
    </row>
    <row r="37850" spans="5:29" s="2" customFormat="1">
      <c r="E37850" s="120"/>
      <c r="M37850" s="120"/>
      <c r="N37850" s="120"/>
      <c r="U37850" s="121"/>
      <c r="V37850" s="122"/>
      <c r="W37850" s="123"/>
      <c r="AC37850" s="123"/>
    </row>
    <row r="37851" spans="5:29" s="2" customFormat="1">
      <c r="E37851" s="120"/>
      <c r="M37851" s="120"/>
      <c r="N37851" s="120"/>
      <c r="U37851" s="121"/>
      <c r="V37851" s="122"/>
      <c r="W37851" s="123"/>
      <c r="AC37851" s="123"/>
    </row>
    <row r="37852" spans="5:29" s="2" customFormat="1">
      <c r="E37852" s="120"/>
      <c r="M37852" s="120"/>
      <c r="N37852" s="120"/>
      <c r="U37852" s="121"/>
      <c r="V37852" s="122"/>
      <c r="W37852" s="123"/>
      <c r="AC37852" s="123"/>
    </row>
    <row r="37853" spans="5:29" s="2" customFormat="1">
      <c r="E37853" s="120"/>
      <c r="M37853" s="120"/>
      <c r="N37853" s="120"/>
      <c r="U37853" s="121"/>
      <c r="V37853" s="122"/>
      <c r="W37853" s="123"/>
      <c r="AC37853" s="123"/>
    </row>
    <row r="37854" spans="5:29" s="2" customFormat="1">
      <c r="E37854" s="120"/>
      <c r="M37854" s="120"/>
      <c r="N37854" s="120"/>
      <c r="U37854" s="121"/>
      <c r="V37854" s="122"/>
      <c r="W37854" s="123"/>
      <c r="AC37854" s="123"/>
    </row>
    <row r="37855" spans="5:29" s="2" customFormat="1">
      <c r="E37855" s="120"/>
      <c r="M37855" s="120"/>
      <c r="N37855" s="120"/>
      <c r="U37855" s="121"/>
      <c r="V37855" s="122"/>
      <c r="W37855" s="123"/>
      <c r="AC37855" s="123"/>
    </row>
    <row r="37856" spans="5:29" s="2" customFormat="1">
      <c r="E37856" s="120"/>
      <c r="M37856" s="120"/>
      <c r="N37856" s="120"/>
      <c r="U37856" s="121"/>
      <c r="V37856" s="122"/>
      <c r="W37856" s="123"/>
      <c r="AC37856" s="123"/>
    </row>
    <row r="37857" spans="5:29" s="2" customFormat="1">
      <c r="E37857" s="120"/>
      <c r="M37857" s="120"/>
      <c r="N37857" s="120"/>
      <c r="U37857" s="121"/>
      <c r="V37857" s="122"/>
      <c r="W37857" s="123"/>
      <c r="AC37857" s="123"/>
    </row>
    <row r="37858" spans="5:29" s="2" customFormat="1">
      <c r="E37858" s="120"/>
      <c r="M37858" s="120"/>
      <c r="N37858" s="120"/>
      <c r="U37858" s="121"/>
      <c r="V37858" s="122"/>
      <c r="W37858" s="123"/>
      <c r="AC37858" s="123"/>
    </row>
    <row r="37859" spans="5:29" s="2" customFormat="1">
      <c r="E37859" s="120"/>
      <c r="M37859" s="120"/>
      <c r="N37859" s="120"/>
      <c r="U37859" s="121"/>
      <c r="V37859" s="122"/>
      <c r="W37859" s="123"/>
      <c r="AC37859" s="123"/>
    </row>
    <row r="37860" spans="5:29" s="2" customFormat="1">
      <c r="E37860" s="120"/>
      <c r="M37860" s="120"/>
      <c r="N37860" s="120"/>
      <c r="U37860" s="121"/>
      <c r="V37860" s="122"/>
      <c r="W37860" s="123"/>
      <c r="AC37860" s="123"/>
    </row>
    <row r="37861" spans="5:29" s="2" customFormat="1">
      <c r="E37861" s="120"/>
      <c r="M37861" s="120"/>
      <c r="N37861" s="120"/>
      <c r="U37861" s="121"/>
      <c r="V37861" s="122"/>
      <c r="W37861" s="123"/>
      <c r="AC37861" s="123"/>
    </row>
    <row r="37862" spans="5:29" s="2" customFormat="1">
      <c r="E37862" s="120"/>
      <c r="M37862" s="120"/>
      <c r="N37862" s="120"/>
      <c r="U37862" s="121"/>
      <c r="V37862" s="122"/>
      <c r="W37862" s="123"/>
      <c r="AC37862" s="123"/>
    </row>
    <row r="37863" spans="5:29" s="2" customFormat="1">
      <c r="E37863" s="120"/>
      <c r="M37863" s="120"/>
      <c r="N37863" s="120"/>
      <c r="U37863" s="121"/>
      <c r="V37863" s="122"/>
      <c r="W37863" s="123"/>
      <c r="AC37863" s="123"/>
    </row>
    <row r="37864" spans="5:29" s="2" customFormat="1">
      <c r="E37864" s="120"/>
      <c r="M37864" s="120"/>
      <c r="N37864" s="120"/>
      <c r="U37864" s="121"/>
      <c r="V37864" s="122"/>
      <c r="W37864" s="123"/>
      <c r="AC37864" s="123"/>
    </row>
    <row r="37865" spans="5:29" s="2" customFormat="1">
      <c r="E37865" s="120"/>
      <c r="M37865" s="120"/>
      <c r="N37865" s="120"/>
      <c r="U37865" s="121"/>
      <c r="V37865" s="122"/>
      <c r="W37865" s="123"/>
      <c r="AC37865" s="123"/>
    </row>
    <row r="37866" spans="5:29" s="2" customFormat="1">
      <c r="E37866" s="120"/>
      <c r="M37866" s="120"/>
      <c r="N37866" s="120"/>
      <c r="U37866" s="121"/>
      <c r="V37866" s="122"/>
      <c r="W37866" s="123"/>
      <c r="AC37866" s="123"/>
    </row>
    <row r="37867" spans="5:29" s="2" customFormat="1">
      <c r="E37867" s="120"/>
      <c r="M37867" s="120"/>
      <c r="N37867" s="120"/>
      <c r="U37867" s="121"/>
      <c r="V37867" s="122"/>
      <c r="W37867" s="123"/>
      <c r="AC37867" s="123"/>
    </row>
    <row r="37868" spans="5:29" s="2" customFormat="1">
      <c r="E37868" s="120"/>
      <c r="M37868" s="120"/>
      <c r="N37868" s="120"/>
      <c r="U37868" s="121"/>
      <c r="V37868" s="122"/>
      <c r="W37868" s="123"/>
      <c r="AC37868" s="123"/>
    </row>
    <row r="37869" spans="5:29" s="2" customFormat="1">
      <c r="E37869" s="120"/>
      <c r="M37869" s="120"/>
      <c r="N37869" s="120"/>
      <c r="U37869" s="121"/>
      <c r="V37869" s="122"/>
      <c r="W37869" s="123"/>
      <c r="AC37869" s="123"/>
    </row>
    <row r="37870" spans="5:29" s="2" customFormat="1">
      <c r="E37870" s="120"/>
      <c r="M37870" s="120"/>
      <c r="N37870" s="120"/>
      <c r="U37870" s="121"/>
      <c r="V37870" s="122"/>
      <c r="W37870" s="123"/>
      <c r="AC37870" s="123"/>
    </row>
    <row r="37871" spans="5:29" s="2" customFormat="1">
      <c r="E37871" s="120"/>
      <c r="M37871" s="120"/>
      <c r="N37871" s="120"/>
      <c r="U37871" s="121"/>
      <c r="V37871" s="122"/>
      <c r="W37871" s="123"/>
      <c r="AC37871" s="123"/>
    </row>
    <row r="37872" spans="5:29" s="2" customFormat="1">
      <c r="E37872" s="120"/>
      <c r="M37872" s="120"/>
      <c r="N37872" s="120"/>
      <c r="U37872" s="121"/>
      <c r="V37872" s="122"/>
      <c r="W37872" s="123"/>
      <c r="AC37872" s="123"/>
    </row>
    <row r="37873" spans="5:29" s="2" customFormat="1">
      <c r="E37873" s="120"/>
      <c r="M37873" s="120"/>
      <c r="N37873" s="120"/>
      <c r="U37873" s="121"/>
      <c r="V37873" s="122"/>
      <c r="W37873" s="123"/>
      <c r="AC37873" s="123"/>
    </row>
    <row r="37874" spans="5:29" s="2" customFormat="1">
      <c r="E37874" s="120"/>
      <c r="M37874" s="120"/>
      <c r="N37874" s="120"/>
      <c r="U37874" s="121"/>
      <c r="V37874" s="122"/>
      <c r="W37874" s="123"/>
      <c r="AC37874" s="123"/>
    </row>
    <row r="37875" spans="5:29" s="2" customFormat="1">
      <c r="E37875" s="120"/>
      <c r="M37875" s="120"/>
      <c r="N37875" s="120"/>
      <c r="U37875" s="121"/>
      <c r="V37875" s="122"/>
      <c r="W37875" s="123"/>
      <c r="AC37875" s="123"/>
    </row>
    <row r="37876" spans="5:29" s="2" customFormat="1">
      <c r="E37876" s="120"/>
      <c r="M37876" s="120"/>
      <c r="N37876" s="120"/>
      <c r="U37876" s="121"/>
      <c r="V37876" s="122"/>
      <c r="W37876" s="123"/>
      <c r="AC37876" s="123"/>
    </row>
    <row r="37877" spans="5:29" s="2" customFormat="1">
      <c r="E37877" s="120"/>
      <c r="M37877" s="120"/>
      <c r="N37877" s="120"/>
      <c r="U37877" s="121"/>
      <c r="V37877" s="122"/>
      <c r="W37877" s="123"/>
      <c r="AC37877" s="123"/>
    </row>
    <row r="37878" spans="5:29" s="2" customFormat="1">
      <c r="E37878" s="120"/>
      <c r="M37878" s="120"/>
      <c r="N37878" s="120"/>
      <c r="U37878" s="121"/>
      <c r="V37878" s="122"/>
      <c r="W37878" s="123"/>
      <c r="AC37878" s="123"/>
    </row>
    <row r="37879" spans="5:29" s="2" customFormat="1">
      <c r="E37879" s="120"/>
      <c r="M37879" s="120"/>
      <c r="N37879" s="120"/>
      <c r="U37879" s="121"/>
      <c r="V37879" s="122"/>
      <c r="W37879" s="123"/>
      <c r="AC37879" s="123"/>
    </row>
    <row r="37880" spans="5:29" s="2" customFormat="1">
      <c r="E37880" s="120"/>
      <c r="M37880" s="120"/>
      <c r="N37880" s="120"/>
      <c r="U37880" s="121"/>
      <c r="V37880" s="122"/>
      <c r="W37880" s="123"/>
      <c r="AC37880" s="123"/>
    </row>
    <row r="37881" spans="5:29" s="2" customFormat="1">
      <c r="E37881" s="120"/>
      <c r="M37881" s="120"/>
      <c r="N37881" s="120"/>
      <c r="U37881" s="121"/>
      <c r="V37881" s="122"/>
      <c r="W37881" s="123"/>
      <c r="AC37881" s="123"/>
    </row>
    <row r="37882" spans="5:29" s="2" customFormat="1">
      <c r="E37882" s="120"/>
      <c r="M37882" s="120"/>
      <c r="N37882" s="120"/>
      <c r="U37882" s="121"/>
      <c r="V37882" s="122"/>
      <c r="W37882" s="123"/>
      <c r="AC37882" s="123"/>
    </row>
    <row r="37883" spans="5:29" s="2" customFormat="1">
      <c r="E37883" s="120"/>
      <c r="M37883" s="120"/>
      <c r="N37883" s="120"/>
      <c r="U37883" s="121"/>
      <c r="V37883" s="122"/>
      <c r="W37883" s="123"/>
      <c r="AC37883" s="123"/>
    </row>
    <row r="37884" spans="5:29" s="2" customFormat="1">
      <c r="E37884" s="120"/>
      <c r="M37884" s="120"/>
      <c r="N37884" s="120"/>
      <c r="U37884" s="121"/>
      <c r="V37884" s="122"/>
      <c r="W37884" s="123"/>
      <c r="AC37884" s="123"/>
    </row>
    <row r="37885" spans="5:29" s="2" customFormat="1">
      <c r="E37885" s="120"/>
      <c r="M37885" s="120"/>
      <c r="N37885" s="120"/>
      <c r="U37885" s="121"/>
      <c r="V37885" s="122"/>
      <c r="W37885" s="123"/>
      <c r="AC37885" s="123"/>
    </row>
    <row r="37886" spans="5:29" s="2" customFormat="1">
      <c r="E37886" s="120"/>
      <c r="M37886" s="120"/>
      <c r="N37886" s="120"/>
      <c r="U37886" s="121"/>
      <c r="V37886" s="122"/>
      <c r="W37886" s="123"/>
      <c r="AC37886" s="123"/>
    </row>
    <row r="37887" spans="5:29" s="2" customFormat="1">
      <c r="E37887" s="120"/>
      <c r="M37887" s="120"/>
      <c r="N37887" s="120"/>
      <c r="U37887" s="121"/>
      <c r="V37887" s="122"/>
      <c r="W37887" s="123"/>
      <c r="AC37887" s="123"/>
    </row>
    <row r="37888" spans="5:29" s="2" customFormat="1">
      <c r="E37888" s="120"/>
      <c r="M37888" s="120"/>
      <c r="N37888" s="120"/>
      <c r="U37888" s="121"/>
      <c r="V37888" s="122"/>
      <c r="W37888" s="123"/>
      <c r="AC37888" s="123"/>
    </row>
    <row r="37889" spans="5:29" s="2" customFormat="1">
      <c r="E37889" s="120"/>
      <c r="M37889" s="120"/>
      <c r="N37889" s="120"/>
      <c r="U37889" s="121"/>
      <c r="V37889" s="122"/>
      <c r="W37889" s="123"/>
      <c r="AC37889" s="123"/>
    </row>
    <row r="37890" spans="5:29" s="2" customFormat="1">
      <c r="E37890" s="120"/>
      <c r="M37890" s="120"/>
      <c r="N37890" s="120"/>
      <c r="U37890" s="121"/>
      <c r="V37890" s="122"/>
      <c r="W37890" s="123"/>
      <c r="AC37890" s="123"/>
    </row>
    <row r="37891" spans="5:29" s="2" customFormat="1">
      <c r="E37891" s="120"/>
      <c r="M37891" s="120"/>
      <c r="N37891" s="120"/>
      <c r="U37891" s="121"/>
      <c r="V37891" s="122"/>
      <c r="W37891" s="123"/>
      <c r="AC37891" s="123"/>
    </row>
    <row r="37892" spans="5:29" s="2" customFormat="1">
      <c r="E37892" s="120"/>
      <c r="M37892" s="120"/>
      <c r="N37892" s="120"/>
      <c r="U37892" s="121"/>
      <c r="V37892" s="122"/>
      <c r="W37892" s="123"/>
      <c r="AC37892" s="123"/>
    </row>
    <row r="37893" spans="5:29" s="2" customFormat="1">
      <c r="E37893" s="120"/>
      <c r="M37893" s="120"/>
      <c r="N37893" s="120"/>
      <c r="U37893" s="121"/>
      <c r="V37893" s="122"/>
      <c r="W37893" s="123"/>
      <c r="AC37893" s="123"/>
    </row>
    <row r="37894" spans="5:29" s="2" customFormat="1">
      <c r="E37894" s="120"/>
      <c r="M37894" s="120"/>
      <c r="N37894" s="120"/>
      <c r="U37894" s="121"/>
      <c r="V37894" s="122"/>
      <c r="W37894" s="123"/>
      <c r="AC37894" s="123"/>
    </row>
    <row r="37895" spans="5:29" s="2" customFormat="1">
      <c r="E37895" s="120"/>
      <c r="M37895" s="120"/>
      <c r="N37895" s="120"/>
      <c r="U37895" s="121"/>
      <c r="V37895" s="122"/>
      <c r="W37895" s="123"/>
      <c r="AC37895" s="123"/>
    </row>
    <row r="37896" spans="5:29" s="2" customFormat="1">
      <c r="E37896" s="120"/>
      <c r="M37896" s="120"/>
      <c r="N37896" s="120"/>
      <c r="U37896" s="121"/>
      <c r="V37896" s="122"/>
      <c r="W37896" s="123"/>
      <c r="AC37896" s="123"/>
    </row>
    <row r="37897" spans="5:29" s="2" customFormat="1">
      <c r="E37897" s="120"/>
      <c r="M37897" s="120"/>
      <c r="N37897" s="120"/>
      <c r="U37897" s="121"/>
      <c r="V37897" s="122"/>
      <c r="W37897" s="123"/>
      <c r="AC37897" s="123"/>
    </row>
    <row r="37898" spans="5:29" s="2" customFormat="1">
      <c r="E37898" s="120"/>
      <c r="M37898" s="120"/>
      <c r="N37898" s="120"/>
      <c r="U37898" s="121"/>
      <c r="V37898" s="122"/>
      <c r="W37898" s="123"/>
      <c r="AC37898" s="123"/>
    </row>
    <row r="37899" spans="5:29" s="2" customFormat="1">
      <c r="E37899" s="120"/>
      <c r="M37899" s="120"/>
      <c r="N37899" s="120"/>
      <c r="U37899" s="121"/>
      <c r="V37899" s="122"/>
      <c r="W37899" s="123"/>
      <c r="AC37899" s="123"/>
    </row>
    <row r="37900" spans="5:29" s="2" customFormat="1">
      <c r="E37900" s="120"/>
      <c r="M37900" s="120"/>
      <c r="N37900" s="120"/>
      <c r="U37900" s="121"/>
      <c r="V37900" s="122"/>
      <c r="W37900" s="123"/>
      <c r="AC37900" s="123"/>
    </row>
    <row r="37901" spans="5:29" s="2" customFormat="1">
      <c r="E37901" s="120"/>
      <c r="M37901" s="120"/>
      <c r="N37901" s="120"/>
      <c r="U37901" s="121"/>
      <c r="V37901" s="122"/>
      <c r="W37901" s="123"/>
      <c r="AC37901" s="123"/>
    </row>
    <row r="37902" spans="5:29" s="2" customFormat="1">
      <c r="E37902" s="120"/>
      <c r="M37902" s="120"/>
      <c r="N37902" s="120"/>
      <c r="U37902" s="121"/>
      <c r="V37902" s="122"/>
      <c r="W37902" s="123"/>
      <c r="AC37902" s="123"/>
    </row>
    <row r="37903" spans="5:29" s="2" customFormat="1">
      <c r="E37903" s="120"/>
      <c r="M37903" s="120"/>
      <c r="N37903" s="120"/>
      <c r="U37903" s="121"/>
      <c r="V37903" s="122"/>
      <c r="W37903" s="123"/>
      <c r="AC37903" s="123"/>
    </row>
    <row r="37904" spans="5:29" s="2" customFormat="1">
      <c r="E37904" s="120"/>
      <c r="M37904" s="120"/>
      <c r="N37904" s="120"/>
      <c r="U37904" s="121"/>
      <c r="V37904" s="122"/>
      <c r="W37904" s="123"/>
      <c r="AC37904" s="123"/>
    </row>
    <row r="37905" spans="5:29" s="2" customFormat="1">
      <c r="E37905" s="120"/>
      <c r="M37905" s="120"/>
      <c r="N37905" s="120"/>
      <c r="U37905" s="121"/>
      <c r="V37905" s="122"/>
      <c r="W37905" s="123"/>
      <c r="AC37905" s="123"/>
    </row>
    <row r="37906" spans="5:29" s="2" customFormat="1">
      <c r="E37906" s="120"/>
      <c r="M37906" s="120"/>
      <c r="N37906" s="120"/>
      <c r="U37906" s="121"/>
      <c r="V37906" s="122"/>
      <c r="W37906" s="123"/>
      <c r="AC37906" s="123"/>
    </row>
    <row r="37907" spans="5:29" s="2" customFormat="1">
      <c r="E37907" s="120"/>
      <c r="M37907" s="120"/>
      <c r="N37907" s="120"/>
      <c r="U37907" s="121"/>
      <c r="V37907" s="122"/>
      <c r="W37907" s="123"/>
      <c r="AC37907" s="123"/>
    </row>
    <row r="37908" spans="5:29" s="2" customFormat="1">
      <c r="E37908" s="120"/>
      <c r="M37908" s="120"/>
      <c r="N37908" s="120"/>
      <c r="U37908" s="121"/>
      <c r="V37908" s="122"/>
      <c r="W37908" s="123"/>
      <c r="AC37908" s="123"/>
    </row>
    <row r="37909" spans="5:29" s="2" customFormat="1">
      <c r="E37909" s="120"/>
      <c r="M37909" s="120"/>
      <c r="N37909" s="120"/>
      <c r="U37909" s="121"/>
      <c r="V37909" s="122"/>
      <c r="W37909" s="123"/>
      <c r="AC37909" s="123"/>
    </row>
    <row r="37910" spans="5:29" s="2" customFormat="1">
      <c r="E37910" s="120"/>
      <c r="M37910" s="120"/>
      <c r="N37910" s="120"/>
      <c r="U37910" s="121"/>
      <c r="V37910" s="122"/>
      <c r="W37910" s="123"/>
      <c r="AC37910" s="123"/>
    </row>
    <row r="37911" spans="5:29" s="2" customFormat="1">
      <c r="E37911" s="120"/>
      <c r="M37911" s="120"/>
      <c r="N37911" s="120"/>
      <c r="U37911" s="121"/>
      <c r="V37911" s="122"/>
      <c r="W37911" s="123"/>
      <c r="AC37911" s="123"/>
    </row>
    <row r="37912" spans="5:29" s="2" customFormat="1">
      <c r="E37912" s="120"/>
      <c r="M37912" s="120"/>
      <c r="N37912" s="120"/>
      <c r="U37912" s="121"/>
      <c r="V37912" s="122"/>
      <c r="W37912" s="123"/>
      <c r="AC37912" s="123"/>
    </row>
    <row r="37913" spans="5:29" s="2" customFormat="1">
      <c r="E37913" s="120"/>
      <c r="M37913" s="120"/>
      <c r="N37913" s="120"/>
      <c r="U37913" s="121"/>
      <c r="V37913" s="122"/>
      <c r="W37913" s="123"/>
      <c r="AC37913" s="123"/>
    </row>
    <row r="37914" spans="5:29" s="2" customFormat="1">
      <c r="E37914" s="120"/>
      <c r="M37914" s="120"/>
      <c r="N37914" s="120"/>
      <c r="U37914" s="121"/>
      <c r="V37914" s="122"/>
      <c r="W37914" s="123"/>
      <c r="AC37914" s="123"/>
    </row>
    <row r="37915" spans="5:29" s="2" customFormat="1">
      <c r="E37915" s="120"/>
      <c r="M37915" s="120"/>
      <c r="N37915" s="120"/>
      <c r="U37915" s="121"/>
      <c r="V37915" s="122"/>
      <c r="W37915" s="123"/>
      <c r="AC37915" s="123"/>
    </row>
    <row r="37916" spans="5:29" s="2" customFormat="1">
      <c r="E37916" s="120"/>
      <c r="M37916" s="120"/>
      <c r="N37916" s="120"/>
      <c r="U37916" s="121"/>
      <c r="V37916" s="122"/>
      <c r="W37916" s="123"/>
      <c r="AC37916" s="123"/>
    </row>
    <row r="37917" spans="5:29" s="2" customFormat="1">
      <c r="E37917" s="120"/>
      <c r="M37917" s="120"/>
      <c r="N37917" s="120"/>
      <c r="U37917" s="121"/>
      <c r="V37917" s="122"/>
      <c r="W37917" s="123"/>
      <c r="AC37917" s="123"/>
    </row>
    <row r="37918" spans="5:29" s="2" customFormat="1">
      <c r="E37918" s="120"/>
      <c r="M37918" s="120"/>
      <c r="N37918" s="120"/>
      <c r="U37918" s="121"/>
      <c r="V37918" s="122"/>
      <c r="W37918" s="123"/>
      <c r="AC37918" s="123"/>
    </row>
    <row r="37919" spans="5:29" s="2" customFormat="1">
      <c r="E37919" s="120"/>
      <c r="M37919" s="120"/>
      <c r="N37919" s="120"/>
      <c r="U37919" s="121"/>
      <c r="V37919" s="122"/>
      <c r="W37919" s="123"/>
      <c r="AC37919" s="123"/>
    </row>
    <row r="37920" spans="5:29" s="2" customFormat="1">
      <c r="E37920" s="120"/>
      <c r="M37920" s="120"/>
      <c r="N37920" s="120"/>
      <c r="U37920" s="121"/>
      <c r="V37920" s="122"/>
      <c r="W37920" s="123"/>
      <c r="AC37920" s="123"/>
    </row>
    <row r="37921" spans="5:29" s="2" customFormat="1">
      <c r="E37921" s="120"/>
      <c r="M37921" s="120"/>
      <c r="N37921" s="120"/>
      <c r="U37921" s="121"/>
      <c r="V37921" s="122"/>
      <c r="W37921" s="123"/>
      <c r="AC37921" s="123"/>
    </row>
    <row r="37922" spans="5:29" s="2" customFormat="1">
      <c r="E37922" s="120"/>
      <c r="M37922" s="120"/>
      <c r="N37922" s="120"/>
      <c r="U37922" s="121"/>
      <c r="V37922" s="122"/>
      <c r="W37922" s="123"/>
      <c r="AC37922" s="123"/>
    </row>
    <row r="37923" spans="5:29" s="2" customFormat="1">
      <c r="E37923" s="120"/>
      <c r="M37923" s="120"/>
      <c r="N37923" s="120"/>
      <c r="U37923" s="121"/>
      <c r="V37923" s="122"/>
      <c r="W37923" s="123"/>
      <c r="AC37923" s="123"/>
    </row>
    <row r="37924" spans="5:29" s="2" customFormat="1">
      <c r="E37924" s="120"/>
      <c r="M37924" s="120"/>
      <c r="N37924" s="120"/>
      <c r="U37924" s="121"/>
      <c r="V37924" s="122"/>
      <c r="W37924" s="123"/>
      <c r="AC37924" s="123"/>
    </row>
    <row r="37925" spans="5:29" s="2" customFormat="1">
      <c r="E37925" s="120"/>
      <c r="M37925" s="120"/>
      <c r="N37925" s="120"/>
      <c r="U37925" s="121"/>
      <c r="V37925" s="122"/>
      <c r="W37925" s="123"/>
      <c r="AC37925" s="123"/>
    </row>
    <row r="37926" spans="5:29" s="2" customFormat="1">
      <c r="E37926" s="120"/>
      <c r="M37926" s="120"/>
      <c r="N37926" s="120"/>
      <c r="U37926" s="121"/>
      <c r="V37926" s="122"/>
      <c r="W37926" s="123"/>
      <c r="AC37926" s="123"/>
    </row>
    <row r="37927" spans="5:29" s="2" customFormat="1">
      <c r="E37927" s="120"/>
      <c r="M37927" s="120"/>
      <c r="N37927" s="120"/>
      <c r="U37927" s="121"/>
      <c r="V37927" s="122"/>
      <c r="W37927" s="123"/>
      <c r="AC37927" s="123"/>
    </row>
    <row r="37928" spans="5:29" s="2" customFormat="1">
      <c r="E37928" s="120"/>
      <c r="M37928" s="120"/>
      <c r="N37928" s="120"/>
      <c r="U37928" s="121"/>
      <c r="V37928" s="122"/>
      <c r="W37928" s="123"/>
      <c r="AC37928" s="123"/>
    </row>
    <row r="37929" spans="5:29" s="2" customFormat="1">
      <c r="E37929" s="120"/>
      <c r="M37929" s="120"/>
      <c r="N37929" s="120"/>
      <c r="U37929" s="121"/>
      <c r="V37929" s="122"/>
      <c r="W37929" s="123"/>
      <c r="AC37929" s="123"/>
    </row>
    <row r="37930" spans="5:29" s="2" customFormat="1">
      <c r="E37930" s="120"/>
      <c r="M37930" s="120"/>
      <c r="N37930" s="120"/>
      <c r="U37930" s="121"/>
      <c r="V37930" s="122"/>
      <c r="W37930" s="123"/>
      <c r="AC37930" s="123"/>
    </row>
    <row r="37931" spans="5:29" s="2" customFormat="1">
      <c r="E37931" s="120"/>
      <c r="M37931" s="120"/>
      <c r="N37931" s="120"/>
      <c r="U37931" s="121"/>
      <c r="V37931" s="122"/>
      <c r="W37931" s="123"/>
      <c r="AC37931" s="123"/>
    </row>
    <row r="37932" spans="5:29" s="2" customFormat="1">
      <c r="E37932" s="120"/>
      <c r="M37932" s="120"/>
      <c r="N37932" s="120"/>
      <c r="U37932" s="121"/>
      <c r="V37932" s="122"/>
      <c r="W37932" s="123"/>
      <c r="AC37932" s="123"/>
    </row>
    <row r="37933" spans="5:29" s="2" customFormat="1">
      <c r="E37933" s="120"/>
      <c r="M37933" s="120"/>
      <c r="N37933" s="120"/>
      <c r="U37933" s="121"/>
      <c r="V37933" s="122"/>
      <c r="W37933" s="123"/>
      <c r="AC37933" s="123"/>
    </row>
    <row r="37934" spans="5:29" s="2" customFormat="1">
      <c r="E37934" s="120"/>
      <c r="M37934" s="120"/>
      <c r="N37934" s="120"/>
      <c r="U37934" s="121"/>
      <c r="V37934" s="122"/>
      <c r="W37934" s="123"/>
      <c r="AC37934" s="123"/>
    </row>
    <row r="37935" spans="5:29" s="2" customFormat="1">
      <c r="E37935" s="120"/>
      <c r="M37935" s="120"/>
      <c r="N37935" s="120"/>
      <c r="U37935" s="121"/>
      <c r="V37935" s="122"/>
      <c r="W37935" s="123"/>
      <c r="AC37935" s="123"/>
    </row>
    <row r="37936" spans="5:29" s="2" customFormat="1">
      <c r="E37936" s="120"/>
      <c r="M37936" s="120"/>
      <c r="N37936" s="120"/>
      <c r="U37936" s="121"/>
      <c r="V37936" s="122"/>
      <c r="W37936" s="123"/>
      <c r="AC37936" s="123"/>
    </row>
    <row r="37937" spans="5:29" s="2" customFormat="1">
      <c r="E37937" s="120"/>
      <c r="M37937" s="120"/>
      <c r="N37937" s="120"/>
      <c r="U37937" s="121"/>
      <c r="V37937" s="122"/>
      <c r="W37937" s="123"/>
      <c r="AC37937" s="123"/>
    </row>
    <row r="37938" spans="5:29" s="2" customFormat="1">
      <c r="E37938" s="120"/>
      <c r="M37938" s="120"/>
      <c r="N37938" s="120"/>
      <c r="U37938" s="121"/>
      <c r="V37938" s="122"/>
      <c r="W37938" s="123"/>
      <c r="AC37938" s="123"/>
    </row>
    <row r="37939" spans="5:29" s="2" customFormat="1">
      <c r="E37939" s="120"/>
      <c r="M37939" s="120"/>
      <c r="N37939" s="120"/>
      <c r="U37939" s="121"/>
      <c r="V37939" s="122"/>
      <c r="W37939" s="123"/>
      <c r="AC37939" s="123"/>
    </row>
    <row r="37940" spans="5:29" s="2" customFormat="1">
      <c r="E37940" s="120"/>
      <c r="M37940" s="120"/>
      <c r="N37940" s="120"/>
      <c r="U37940" s="121"/>
      <c r="V37940" s="122"/>
      <c r="W37940" s="123"/>
      <c r="AC37940" s="123"/>
    </row>
    <row r="37941" spans="5:29" s="2" customFormat="1">
      <c r="E37941" s="120"/>
      <c r="M37941" s="120"/>
      <c r="N37941" s="120"/>
      <c r="U37941" s="121"/>
      <c r="V37941" s="122"/>
      <c r="W37941" s="123"/>
      <c r="AC37941" s="123"/>
    </row>
    <row r="37942" spans="5:29" s="2" customFormat="1">
      <c r="E37942" s="120"/>
      <c r="M37942" s="120"/>
      <c r="N37942" s="120"/>
      <c r="U37942" s="121"/>
      <c r="V37942" s="122"/>
      <c r="W37942" s="123"/>
      <c r="AC37942" s="123"/>
    </row>
    <row r="37943" spans="5:29" s="2" customFormat="1">
      <c r="E37943" s="120"/>
      <c r="M37943" s="120"/>
      <c r="N37943" s="120"/>
      <c r="U37943" s="121"/>
      <c r="V37943" s="122"/>
      <c r="W37943" s="123"/>
      <c r="AC37943" s="123"/>
    </row>
    <row r="37944" spans="5:29" s="2" customFormat="1">
      <c r="E37944" s="120"/>
      <c r="M37944" s="120"/>
      <c r="N37944" s="120"/>
      <c r="U37944" s="121"/>
      <c r="V37944" s="122"/>
      <c r="W37944" s="123"/>
      <c r="AC37944" s="123"/>
    </row>
    <row r="37945" spans="5:29" s="2" customFormat="1">
      <c r="E37945" s="120"/>
      <c r="M37945" s="120"/>
      <c r="N37945" s="120"/>
      <c r="U37945" s="121"/>
      <c r="V37945" s="122"/>
      <c r="W37945" s="123"/>
      <c r="AC37945" s="123"/>
    </row>
    <row r="37946" spans="5:29" s="2" customFormat="1">
      <c r="E37946" s="120"/>
      <c r="M37946" s="120"/>
      <c r="N37946" s="120"/>
      <c r="U37946" s="121"/>
      <c r="V37946" s="122"/>
      <c r="W37946" s="123"/>
      <c r="AC37946" s="123"/>
    </row>
    <row r="37947" spans="5:29" s="2" customFormat="1">
      <c r="E37947" s="120"/>
      <c r="M37947" s="120"/>
      <c r="N37947" s="120"/>
      <c r="U37947" s="121"/>
      <c r="V37947" s="122"/>
      <c r="W37947" s="123"/>
      <c r="AC37947" s="123"/>
    </row>
    <row r="37948" spans="5:29" s="2" customFormat="1">
      <c r="E37948" s="120"/>
      <c r="M37948" s="120"/>
      <c r="N37948" s="120"/>
      <c r="U37948" s="121"/>
      <c r="V37948" s="122"/>
      <c r="W37948" s="123"/>
      <c r="AC37948" s="123"/>
    </row>
    <row r="37949" spans="5:29" s="2" customFormat="1">
      <c r="E37949" s="120"/>
      <c r="M37949" s="120"/>
      <c r="N37949" s="120"/>
      <c r="U37949" s="121"/>
      <c r="V37949" s="122"/>
      <c r="W37949" s="123"/>
      <c r="AC37949" s="123"/>
    </row>
    <row r="37950" spans="5:29" s="2" customFormat="1">
      <c r="E37950" s="120"/>
      <c r="M37950" s="120"/>
      <c r="N37950" s="120"/>
      <c r="U37950" s="121"/>
      <c r="V37950" s="122"/>
      <c r="W37950" s="123"/>
      <c r="AC37950" s="123"/>
    </row>
    <row r="37951" spans="5:29" s="2" customFormat="1">
      <c r="E37951" s="120"/>
      <c r="M37951" s="120"/>
      <c r="N37951" s="120"/>
      <c r="U37951" s="121"/>
      <c r="V37951" s="122"/>
      <c r="W37951" s="123"/>
      <c r="AC37951" s="123"/>
    </row>
    <row r="37952" spans="5:29" s="2" customFormat="1">
      <c r="E37952" s="120"/>
      <c r="M37952" s="120"/>
      <c r="N37952" s="120"/>
      <c r="U37952" s="121"/>
      <c r="V37952" s="122"/>
      <c r="W37952" s="123"/>
      <c r="AC37952" s="123"/>
    </row>
    <row r="37953" spans="5:29" s="2" customFormat="1">
      <c r="E37953" s="120"/>
      <c r="M37953" s="120"/>
      <c r="N37953" s="120"/>
      <c r="U37953" s="121"/>
      <c r="V37953" s="122"/>
      <c r="W37953" s="123"/>
      <c r="AC37953" s="123"/>
    </row>
    <row r="37954" spans="5:29" s="2" customFormat="1">
      <c r="E37954" s="120"/>
      <c r="M37954" s="120"/>
      <c r="N37954" s="120"/>
      <c r="U37954" s="121"/>
      <c r="V37954" s="122"/>
      <c r="W37954" s="123"/>
      <c r="AC37954" s="123"/>
    </row>
    <row r="37955" spans="5:29" s="2" customFormat="1">
      <c r="E37955" s="120"/>
      <c r="M37955" s="120"/>
      <c r="N37955" s="120"/>
      <c r="U37955" s="121"/>
      <c r="V37955" s="122"/>
      <c r="W37955" s="123"/>
      <c r="AC37955" s="123"/>
    </row>
    <row r="37956" spans="5:29" s="2" customFormat="1">
      <c r="E37956" s="120"/>
      <c r="M37956" s="120"/>
      <c r="N37956" s="120"/>
      <c r="U37956" s="121"/>
      <c r="V37956" s="122"/>
      <c r="W37956" s="123"/>
      <c r="AC37956" s="123"/>
    </row>
    <row r="37957" spans="5:29" s="2" customFormat="1">
      <c r="E37957" s="120"/>
      <c r="M37957" s="120"/>
      <c r="N37957" s="120"/>
      <c r="U37957" s="121"/>
      <c r="V37957" s="122"/>
      <c r="W37957" s="123"/>
      <c r="AC37957" s="123"/>
    </row>
    <row r="37958" spans="5:29" s="2" customFormat="1">
      <c r="E37958" s="120"/>
      <c r="M37958" s="120"/>
      <c r="N37958" s="120"/>
      <c r="U37958" s="121"/>
      <c r="V37958" s="122"/>
      <c r="W37958" s="123"/>
      <c r="AC37958" s="123"/>
    </row>
    <row r="37959" spans="5:29" s="2" customFormat="1">
      <c r="E37959" s="120"/>
      <c r="M37959" s="120"/>
      <c r="N37959" s="120"/>
      <c r="U37959" s="121"/>
      <c r="V37959" s="122"/>
      <c r="W37959" s="123"/>
      <c r="AC37959" s="123"/>
    </row>
    <row r="37960" spans="5:29" s="2" customFormat="1">
      <c r="E37960" s="120"/>
      <c r="M37960" s="120"/>
      <c r="N37960" s="120"/>
      <c r="U37960" s="121"/>
      <c r="V37960" s="122"/>
      <c r="W37960" s="123"/>
      <c r="AC37960" s="123"/>
    </row>
    <row r="37961" spans="5:29" s="2" customFormat="1">
      <c r="E37961" s="120"/>
      <c r="M37961" s="120"/>
      <c r="N37961" s="120"/>
      <c r="U37961" s="121"/>
      <c r="V37961" s="122"/>
      <c r="W37961" s="123"/>
      <c r="AC37961" s="123"/>
    </row>
    <row r="37962" spans="5:29" s="2" customFormat="1">
      <c r="E37962" s="120"/>
      <c r="M37962" s="120"/>
      <c r="N37962" s="120"/>
      <c r="U37962" s="121"/>
      <c r="V37962" s="122"/>
      <c r="W37962" s="123"/>
      <c r="AC37962" s="123"/>
    </row>
    <row r="37963" spans="5:29" s="2" customFormat="1">
      <c r="E37963" s="120"/>
      <c r="M37963" s="120"/>
      <c r="N37963" s="120"/>
      <c r="U37963" s="121"/>
      <c r="V37963" s="122"/>
      <c r="W37963" s="123"/>
      <c r="AC37963" s="123"/>
    </row>
    <row r="37964" spans="5:29" s="2" customFormat="1">
      <c r="E37964" s="120"/>
      <c r="M37964" s="120"/>
      <c r="N37964" s="120"/>
      <c r="U37964" s="121"/>
      <c r="V37964" s="122"/>
      <c r="W37964" s="123"/>
      <c r="AC37964" s="123"/>
    </row>
    <row r="37965" spans="5:29" s="2" customFormat="1">
      <c r="E37965" s="120"/>
      <c r="M37965" s="120"/>
      <c r="N37965" s="120"/>
      <c r="U37965" s="121"/>
      <c r="V37965" s="122"/>
      <c r="W37965" s="123"/>
      <c r="AC37965" s="123"/>
    </row>
    <row r="37966" spans="5:29" s="2" customFormat="1">
      <c r="E37966" s="120"/>
      <c r="M37966" s="120"/>
      <c r="N37966" s="120"/>
      <c r="U37966" s="121"/>
      <c r="V37966" s="122"/>
      <c r="W37966" s="123"/>
      <c r="AC37966" s="123"/>
    </row>
    <row r="37967" spans="5:29" s="2" customFormat="1">
      <c r="E37967" s="120"/>
      <c r="M37967" s="120"/>
      <c r="N37967" s="120"/>
      <c r="U37967" s="121"/>
      <c r="V37967" s="122"/>
      <c r="W37967" s="123"/>
      <c r="AC37967" s="123"/>
    </row>
    <row r="37968" spans="5:29" s="2" customFormat="1">
      <c r="E37968" s="120"/>
      <c r="M37968" s="120"/>
      <c r="N37968" s="120"/>
      <c r="U37968" s="121"/>
      <c r="V37968" s="122"/>
      <c r="W37968" s="123"/>
      <c r="AC37968" s="123"/>
    </row>
    <row r="37969" spans="5:29" s="2" customFormat="1">
      <c r="E37969" s="120"/>
      <c r="M37969" s="120"/>
      <c r="N37969" s="120"/>
      <c r="U37969" s="121"/>
      <c r="V37969" s="122"/>
      <c r="W37969" s="123"/>
      <c r="AC37969" s="123"/>
    </row>
    <row r="37970" spans="5:29" s="2" customFormat="1">
      <c r="E37970" s="120"/>
      <c r="M37970" s="120"/>
      <c r="N37970" s="120"/>
      <c r="U37970" s="121"/>
      <c r="V37970" s="122"/>
      <c r="W37970" s="123"/>
      <c r="AC37970" s="123"/>
    </row>
    <row r="37971" spans="5:29" s="2" customFormat="1">
      <c r="E37971" s="120"/>
      <c r="M37971" s="120"/>
      <c r="N37971" s="120"/>
      <c r="U37971" s="121"/>
      <c r="V37971" s="122"/>
      <c r="W37971" s="123"/>
      <c r="AC37971" s="123"/>
    </row>
    <row r="37972" spans="5:29" s="2" customFormat="1">
      <c r="E37972" s="120"/>
      <c r="M37972" s="120"/>
      <c r="N37972" s="120"/>
      <c r="U37972" s="121"/>
      <c r="V37972" s="122"/>
      <c r="W37972" s="123"/>
      <c r="AC37972" s="123"/>
    </row>
    <row r="37973" spans="5:29" s="2" customFormat="1">
      <c r="E37973" s="120"/>
      <c r="M37973" s="120"/>
      <c r="N37973" s="120"/>
      <c r="U37973" s="121"/>
      <c r="V37973" s="122"/>
      <c r="W37973" s="123"/>
      <c r="AC37973" s="123"/>
    </row>
    <row r="37974" spans="5:29" s="2" customFormat="1">
      <c r="E37974" s="120"/>
      <c r="M37974" s="120"/>
      <c r="N37974" s="120"/>
      <c r="U37974" s="121"/>
      <c r="V37974" s="122"/>
      <c r="W37974" s="123"/>
      <c r="AC37974" s="123"/>
    </row>
    <row r="37975" spans="5:29" s="2" customFormat="1">
      <c r="E37975" s="120"/>
      <c r="M37975" s="120"/>
      <c r="N37975" s="120"/>
      <c r="U37975" s="121"/>
      <c r="V37975" s="122"/>
      <c r="W37975" s="123"/>
      <c r="AC37975" s="123"/>
    </row>
    <row r="37976" spans="5:29" s="2" customFormat="1">
      <c r="E37976" s="120"/>
      <c r="M37976" s="120"/>
      <c r="N37976" s="120"/>
      <c r="U37976" s="121"/>
      <c r="V37976" s="122"/>
      <c r="W37976" s="123"/>
      <c r="AC37976" s="123"/>
    </row>
    <row r="37977" spans="5:29" s="2" customFormat="1">
      <c r="E37977" s="120"/>
      <c r="M37977" s="120"/>
      <c r="N37977" s="120"/>
      <c r="U37977" s="121"/>
      <c r="V37977" s="122"/>
      <c r="W37977" s="123"/>
      <c r="AC37977" s="123"/>
    </row>
    <row r="37978" spans="5:29" s="2" customFormat="1">
      <c r="E37978" s="120"/>
      <c r="M37978" s="120"/>
      <c r="N37978" s="120"/>
      <c r="U37978" s="121"/>
      <c r="V37978" s="122"/>
      <c r="W37978" s="123"/>
      <c r="AC37978" s="123"/>
    </row>
    <row r="37979" spans="5:29" s="2" customFormat="1">
      <c r="E37979" s="120"/>
      <c r="M37979" s="120"/>
      <c r="N37979" s="120"/>
      <c r="U37979" s="121"/>
      <c r="V37979" s="122"/>
      <c r="W37979" s="123"/>
      <c r="AC37979" s="123"/>
    </row>
    <row r="37980" spans="5:29" s="2" customFormat="1">
      <c r="E37980" s="120"/>
      <c r="M37980" s="120"/>
      <c r="N37980" s="120"/>
      <c r="U37980" s="121"/>
      <c r="V37980" s="122"/>
      <c r="W37980" s="123"/>
      <c r="AC37980" s="123"/>
    </row>
    <row r="37981" spans="5:29" s="2" customFormat="1">
      <c r="E37981" s="120"/>
      <c r="M37981" s="120"/>
      <c r="N37981" s="120"/>
      <c r="U37981" s="121"/>
      <c r="V37981" s="122"/>
      <c r="W37981" s="123"/>
      <c r="AC37981" s="123"/>
    </row>
    <row r="37982" spans="5:29" s="2" customFormat="1">
      <c r="E37982" s="120"/>
      <c r="M37982" s="120"/>
      <c r="N37982" s="120"/>
      <c r="U37982" s="121"/>
      <c r="V37982" s="122"/>
      <c r="W37982" s="123"/>
      <c r="AC37982" s="123"/>
    </row>
    <row r="37983" spans="5:29" s="2" customFormat="1">
      <c r="E37983" s="120"/>
      <c r="M37983" s="120"/>
      <c r="N37983" s="120"/>
      <c r="U37983" s="121"/>
      <c r="V37983" s="122"/>
      <c r="W37983" s="123"/>
      <c r="AC37983" s="123"/>
    </row>
    <row r="37984" spans="5:29" s="2" customFormat="1">
      <c r="E37984" s="120"/>
      <c r="M37984" s="120"/>
      <c r="N37984" s="120"/>
      <c r="U37984" s="121"/>
      <c r="V37984" s="122"/>
      <c r="W37984" s="123"/>
      <c r="AC37984" s="123"/>
    </row>
    <row r="37985" spans="5:29" s="2" customFormat="1">
      <c r="E37985" s="120"/>
      <c r="M37985" s="120"/>
      <c r="N37985" s="120"/>
      <c r="U37985" s="121"/>
      <c r="V37985" s="122"/>
      <c r="W37985" s="123"/>
      <c r="AC37985" s="123"/>
    </row>
    <row r="37986" spans="5:29" s="2" customFormat="1">
      <c r="E37986" s="120"/>
      <c r="M37986" s="120"/>
      <c r="N37986" s="120"/>
      <c r="U37986" s="121"/>
      <c r="V37986" s="122"/>
      <c r="W37986" s="123"/>
      <c r="AC37986" s="123"/>
    </row>
    <row r="37987" spans="5:29" s="2" customFormat="1">
      <c r="E37987" s="120"/>
      <c r="M37987" s="120"/>
      <c r="N37987" s="120"/>
      <c r="U37987" s="121"/>
      <c r="V37987" s="122"/>
      <c r="W37987" s="123"/>
      <c r="AC37987" s="123"/>
    </row>
    <row r="37988" spans="5:29" s="2" customFormat="1">
      <c r="E37988" s="120"/>
      <c r="M37988" s="120"/>
      <c r="N37988" s="120"/>
      <c r="U37988" s="121"/>
      <c r="V37988" s="122"/>
      <c r="W37988" s="123"/>
      <c r="AC37988" s="123"/>
    </row>
    <row r="37989" spans="5:29" s="2" customFormat="1">
      <c r="E37989" s="120"/>
      <c r="M37989" s="120"/>
      <c r="N37989" s="120"/>
      <c r="U37989" s="121"/>
      <c r="V37989" s="122"/>
      <c r="W37989" s="123"/>
      <c r="AC37989" s="123"/>
    </row>
    <row r="37990" spans="5:29" s="2" customFormat="1">
      <c r="E37990" s="120"/>
      <c r="M37990" s="120"/>
      <c r="N37990" s="120"/>
      <c r="U37990" s="121"/>
      <c r="V37990" s="122"/>
      <c r="W37990" s="123"/>
      <c r="AC37990" s="123"/>
    </row>
    <row r="37991" spans="5:29" s="2" customFormat="1">
      <c r="E37991" s="120"/>
      <c r="M37991" s="120"/>
      <c r="N37991" s="120"/>
      <c r="U37991" s="121"/>
      <c r="V37991" s="122"/>
      <c r="W37991" s="123"/>
      <c r="AC37991" s="123"/>
    </row>
    <row r="37992" spans="5:29" s="2" customFormat="1">
      <c r="E37992" s="120"/>
      <c r="M37992" s="120"/>
      <c r="N37992" s="120"/>
      <c r="U37992" s="121"/>
      <c r="V37992" s="122"/>
      <c r="W37992" s="123"/>
      <c r="AC37992" s="123"/>
    </row>
    <row r="37993" spans="5:29" s="2" customFormat="1">
      <c r="E37993" s="120"/>
      <c r="M37993" s="120"/>
      <c r="N37993" s="120"/>
      <c r="U37993" s="121"/>
      <c r="V37993" s="122"/>
      <c r="W37993" s="123"/>
      <c r="AC37993" s="123"/>
    </row>
    <row r="37994" spans="5:29" s="2" customFormat="1">
      <c r="E37994" s="120"/>
      <c r="M37994" s="120"/>
      <c r="N37994" s="120"/>
      <c r="U37994" s="121"/>
      <c r="V37994" s="122"/>
      <c r="W37994" s="123"/>
      <c r="AC37994" s="123"/>
    </row>
    <row r="37995" spans="5:29" s="2" customFormat="1">
      <c r="E37995" s="120"/>
      <c r="M37995" s="120"/>
      <c r="N37995" s="120"/>
      <c r="U37995" s="121"/>
      <c r="V37995" s="122"/>
      <c r="W37995" s="123"/>
      <c r="AC37995" s="123"/>
    </row>
    <row r="37996" spans="5:29" s="2" customFormat="1">
      <c r="E37996" s="120"/>
      <c r="M37996" s="120"/>
      <c r="N37996" s="120"/>
      <c r="U37996" s="121"/>
      <c r="V37996" s="122"/>
      <c r="W37996" s="123"/>
      <c r="AC37996" s="123"/>
    </row>
    <row r="37997" spans="5:29" s="2" customFormat="1">
      <c r="E37997" s="120"/>
      <c r="M37997" s="120"/>
      <c r="N37997" s="120"/>
      <c r="U37997" s="121"/>
      <c r="V37997" s="122"/>
      <c r="W37997" s="123"/>
      <c r="AC37997" s="123"/>
    </row>
    <row r="37998" spans="5:29" s="2" customFormat="1">
      <c r="E37998" s="120"/>
      <c r="M37998" s="120"/>
      <c r="N37998" s="120"/>
      <c r="U37998" s="121"/>
      <c r="V37998" s="122"/>
      <c r="W37998" s="123"/>
      <c r="AC37998" s="123"/>
    </row>
    <row r="37999" spans="5:29" s="2" customFormat="1">
      <c r="E37999" s="120"/>
      <c r="M37999" s="120"/>
      <c r="N37999" s="120"/>
      <c r="U37999" s="121"/>
      <c r="V37999" s="122"/>
      <c r="W37999" s="123"/>
      <c r="AC37999" s="123"/>
    </row>
    <row r="38000" spans="5:29" s="2" customFormat="1">
      <c r="E38000" s="120"/>
      <c r="M38000" s="120"/>
      <c r="N38000" s="120"/>
      <c r="U38000" s="121"/>
      <c r="V38000" s="122"/>
      <c r="W38000" s="123"/>
      <c r="AC38000" s="123"/>
    </row>
    <row r="38001" spans="5:29" s="2" customFormat="1">
      <c r="E38001" s="120"/>
      <c r="M38001" s="120"/>
      <c r="N38001" s="120"/>
      <c r="U38001" s="121"/>
      <c r="V38001" s="122"/>
      <c r="W38001" s="123"/>
      <c r="AC38001" s="123"/>
    </row>
    <row r="38002" spans="5:29" s="2" customFormat="1">
      <c r="E38002" s="120"/>
      <c r="M38002" s="120"/>
      <c r="N38002" s="120"/>
      <c r="U38002" s="121"/>
      <c r="V38002" s="122"/>
      <c r="W38002" s="123"/>
      <c r="AC38002" s="123"/>
    </row>
    <row r="38003" spans="5:29" s="2" customFormat="1">
      <c r="E38003" s="120"/>
      <c r="M38003" s="120"/>
      <c r="N38003" s="120"/>
      <c r="U38003" s="121"/>
      <c r="V38003" s="122"/>
      <c r="W38003" s="123"/>
      <c r="AC38003" s="123"/>
    </row>
    <row r="38004" spans="5:29" s="2" customFormat="1">
      <c r="E38004" s="120"/>
      <c r="M38004" s="120"/>
      <c r="N38004" s="120"/>
      <c r="U38004" s="121"/>
      <c r="V38004" s="122"/>
      <c r="W38004" s="123"/>
      <c r="AC38004" s="123"/>
    </row>
    <row r="38005" spans="5:29" s="2" customFormat="1">
      <c r="E38005" s="120"/>
      <c r="M38005" s="120"/>
      <c r="N38005" s="120"/>
      <c r="U38005" s="121"/>
      <c r="V38005" s="122"/>
      <c r="W38005" s="123"/>
      <c r="AC38005" s="123"/>
    </row>
    <row r="38006" spans="5:29" s="2" customFormat="1">
      <c r="E38006" s="120"/>
      <c r="M38006" s="120"/>
      <c r="N38006" s="120"/>
      <c r="U38006" s="121"/>
      <c r="V38006" s="122"/>
      <c r="W38006" s="123"/>
      <c r="AC38006" s="123"/>
    </row>
    <row r="38007" spans="5:29" s="2" customFormat="1">
      <c r="E38007" s="120"/>
      <c r="M38007" s="120"/>
      <c r="N38007" s="120"/>
      <c r="U38007" s="121"/>
      <c r="V38007" s="122"/>
      <c r="W38007" s="123"/>
      <c r="AC38007" s="123"/>
    </row>
    <row r="38008" spans="5:29" s="2" customFormat="1">
      <c r="E38008" s="120"/>
      <c r="M38008" s="120"/>
      <c r="N38008" s="120"/>
      <c r="U38008" s="121"/>
      <c r="V38008" s="122"/>
      <c r="W38008" s="123"/>
      <c r="AC38008" s="123"/>
    </row>
    <row r="38009" spans="5:29" s="2" customFormat="1">
      <c r="E38009" s="120"/>
      <c r="M38009" s="120"/>
      <c r="N38009" s="120"/>
      <c r="U38009" s="121"/>
      <c r="V38009" s="122"/>
      <c r="W38009" s="123"/>
      <c r="AC38009" s="123"/>
    </row>
    <row r="38010" spans="5:29" s="2" customFormat="1">
      <c r="E38010" s="120"/>
      <c r="M38010" s="120"/>
      <c r="N38010" s="120"/>
      <c r="U38010" s="121"/>
      <c r="V38010" s="122"/>
      <c r="W38010" s="123"/>
      <c r="AC38010" s="123"/>
    </row>
    <row r="38011" spans="5:29" s="2" customFormat="1">
      <c r="E38011" s="120"/>
      <c r="M38011" s="120"/>
      <c r="N38011" s="120"/>
      <c r="U38011" s="121"/>
      <c r="V38011" s="122"/>
      <c r="W38011" s="123"/>
      <c r="AC38011" s="123"/>
    </row>
    <row r="38012" spans="5:29" s="2" customFormat="1">
      <c r="E38012" s="120"/>
      <c r="M38012" s="120"/>
      <c r="N38012" s="120"/>
      <c r="U38012" s="121"/>
      <c r="V38012" s="122"/>
      <c r="W38012" s="123"/>
      <c r="AC38012" s="123"/>
    </row>
    <row r="38013" spans="5:29" s="2" customFormat="1">
      <c r="E38013" s="120"/>
      <c r="M38013" s="120"/>
      <c r="N38013" s="120"/>
      <c r="U38013" s="121"/>
      <c r="V38013" s="122"/>
      <c r="W38013" s="123"/>
      <c r="AC38013" s="123"/>
    </row>
    <row r="38014" spans="5:29" s="2" customFormat="1">
      <c r="E38014" s="120"/>
      <c r="M38014" s="120"/>
      <c r="N38014" s="120"/>
      <c r="U38014" s="121"/>
      <c r="V38014" s="122"/>
      <c r="W38014" s="123"/>
      <c r="AC38014" s="123"/>
    </row>
    <row r="38015" spans="5:29" s="2" customFormat="1">
      <c r="E38015" s="120"/>
      <c r="M38015" s="120"/>
      <c r="N38015" s="120"/>
      <c r="U38015" s="121"/>
      <c r="V38015" s="122"/>
      <c r="W38015" s="123"/>
      <c r="AC38015" s="123"/>
    </row>
    <row r="38016" spans="5:29" s="2" customFormat="1">
      <c r="E38016" s="120"/>
      <c r="M38016" s="120"/>
      <c r="N38016" s="120"/>
      <c r="U38016" s="121"/>
      <c r="V38016" s="122"/>
      <c r="W38016" s="123"/>
      <c r="AC38016" s="123"/>
    </row>
    <row r="38017" spans="5:29" s="2" customFormat="1">
      <c r="E38017" s="120"/>
      <c r="M38017" s="120"/>
      <c r="N38017" s="120"/>
      <c r="U38017" s="121"/>
      <c r="V38017" s="122"/>
      <c r="W38017" s="123"/>
      <c r="AC38017" s="123"/>
    </row>
    <row r="38018" spans="5:29" s="2" customFormat="1">
      <c r="E38018" s="120"/>
      <c r="M38018" s="120"/>
      <c r="N38018" s="120"/>
      <c r="U38018" s="121"/>
      <c r="V38018" s="122"/>
      <c r="W38018" s="123"/>
      <c r="AC38018" s="123"/>
    </row>
    <row r="38019" spans="5:29" s="2" customFormat="1">
      <c r="E38019" s="120"/>
      <c r="M38019" s="120"/>
      <c r="N38019" s="120"/>
      <c r="U38019" s="121"/>
      <c r="V38019" s="122"/>
      <c r="W38019" s="123"/>
      <c r="AC38019" s="123"/>
    </row>
    <row r="38020" spans="5:29" s="2" customFormat="1">
      <c r="E38020" s="120"/>
      <c r="M38020" s="120"/>
      <c r="N38020" s="120"/>
      <c r="U38020" s="121"/>
      <c r="V38020" s="122"/>
      <c r="W38020" s="123"/>
      <c r="AC38020" s="123"/>
    </row>
    <row r="38021" spans="5:29" s="2" customFormat="1">
      <c r="E38021" s="120"/>
      <c r="M38021" s="120"/>
      <c r="N38021" s="120"/>
      <c r="U38021" s="121"/>
      <c r="V38021" s="122"/>
      <c r="W38021" s="123"/>
      <c r="AC38021" s="123"/>
    </row>
    <row r="38022" spans="5:29" s="2" customFormat="1">
      <c r="E38022" s="120"/>
      <c r="M38022" s="120"/>
      <c r="N38022" s="120"/>
      <c r="U38022" s="121"/>
      <c r="V38022" s="122"/>
      <c r="W38022" s="123"/>
      <c r="AC38022" s="123"/>
    </row>
    <row r="38023" spans="5:29" s="2" customFormat="1">
      <c r="E38023" s="120"/>
      <c r="M38023" s="120"/>
      <c r="N38023" s="120"/>
      <c r="U38023" s="121"/>
      <c r="V38023" s="122"/>
      <c r="W38023" s="123"/>
      <c r="AC38023" s="123"/>
    </row>
    <row r="38024" spans="5:29" s="2" customFormat="1">
      <c r="E38024" s="120"/>
      <c r="M38024" s="120"/>
      <c r="N38024" s="120"/>
      <c r="U38024" s="121"/>
      <c r="V38024" s="122"/>
      <c r="W38024" s="123"/>
      <c r="AC38024" s="123"/>
    </row>
    <row r="38025" spans="5:29" s="2" customFormat="1">
      <c r="E38025" s="120"/>
      <c r="M38025" s="120"/>
      <c r="N38025" s="120"/>
      <c r="U38025" s="121"/>
      <c r="V38025" s="122"/>
      <c r="W38025" s="123"/>
      <c r="AC38025" s="123"/>
    </row>
    <row r="38026" spans="5:29" s="2" customFormat="1">
      <c r="E38026" s="120"/>
      <c r="M38026" s="120"/>
      <c r="N38026" s="120"/>
      <c r="U38026" s="121"/>
      <c r="V38026" s="122"/>
      <c r="W38026" s="123"/>
      <c r="AC38026" s="123"/>
    </row>
    <row r="38027" spans="5:29" s="2" customFormat="1">
      <c r="E38027" s="120"/>
      <c r="M38027" s="120"/>
      <c r="N38027" s="120"/>
      <c r="U38027" s="121"/>
      <c r="V38027" s="122"/>
      <c r="W38027" s="123"/>
      <c r="AC38027" s="123"/>
    </row>
    <row r="38028" spans="5:29" s="2" customFormat="1">
      <c r="E38028" s="120"/>
      <c r="M38028" s="120"/>
      <c r="N38028" s="120"/>
      <c r="U38028" s="121"/>
      <c r="V38028" s="122"/>
      <c r="W38028" s="123"/>
      <c r="AC38028" s="123"/>
    </row>
    <row r="38029" spans="5:29" s="2" customFormat="1">
      <c r="E38029" s="120"/>
      <c r="M38029" s="120"/>
      <c r="N38029" s="120"/>
      <c r="U38029" s="121"/>
      <c r="V38029" s="122"/>
      <c r="W38029" s="123"/>
      <c r="AC38029" s="123"/>
    </row>
    <row r="38030" spans="5:29" s="2" customFormat="1">
      <c r="E38030" s="120"/>
      <c r="M38030" s="120"/>
      <c r="N38030" s="120"/>
      <c r="U38030" s="121"/>
      <c r="V38030" s="122"/>
      <c r="W38030" s="123"/>
      <c r="AC38030" s="123"/>
    </row>
    <row r="38031" spans="5:29" s="2" customFormat="1">
      <c r="E38031" s="120"/>
      <c r="M38031" s="120"/>
      <c r="N38031" s="120"/>
      <c r="U38031" s="121"/>
      <c r="V38031" s="122"/>
      <c r="W38031" s="123"/>
      <c r="AC38031" s="123"/>
    </row>
    <row r="38032" spans="5:29" s="2" customFormat="1">
      <c r="E38032" s="120"/>
      <c r="M38032" s="120"/>
      <c r="N38032" s="120"/>
      <c r="U38032" s="121"/>
      <c r="V38032" s="122"/>
      <c r="W38032" s="123"/>
      <c r="AC38032" s="123"/>
    </row>
    <row r="38033" spans="5:29" s="2" customFormat="1">
      <c r="E38033" s="120"/>
      <c r="M38033" s="120"/>
      <c r="N38033" s="120"/>
      <c r="U38033" s="121"/>
      <c r="V38033" s="122"/>
      <c r="W38033" s="123"/>
      <c r="AC38033" s="123"/>
    </row>
    <row r="38034" spans="5:29" s="2" customFormat="1">
      <c r="E38034" s="120"/>
      <c r="M38034" s="120"/>
      <c r="N38034" s="120"/>
      <c r="U38034" s="121"/>
      <c r="V38034" s="122"/>
      <c r="W38034" s="123"/>
      <c r="AC38034" s="123"/>
    </row>
    <row r="38035" spans="5:29" s="2" customFormat="1">
      <c r="E38035" s="120"/>
      <c r="M38035" s="120"/>
      <c r="N38035" s="120"/>
      <c r="U38035" s="121"/>
      <c r="V38035" s="122"/>
      <c r="W38035" s="123"/>
      <c r="AC38035" s="123"/>
    </row>
    <row r="38036" spans="5:29" s="2" customFormat="1">
      <c r="E38036" s="120"/>
      <c r="M38036" s="120"/>
      <c r="N38036" s="120"/>
      <c r="U38036" s="121"/>
      <c r="V38036" s="122"/>
      <c r="W38036" s="123"/>
      <c r="AC38036" s="123"/>
    </row>
    <row r="38037" spans="5:29" s="2" customFormat="1">
      <c r="E38037" s="120"/>
      <c r="M38037" s="120"/>
      <c r="N38037" s="120"/>
      <c r="U38037" s="121"/>
      <c r="V38037" s="122"/>
      <c r="W38037" s="123"/>
      <c r="AC38037" s="123"/>
    </row>
    <row r="38038" spans="5:29" s="2" customFormat="1">
      <c r="E38038" s="120"/>
      <c r="M38038" s="120"/>
      <c r="N38038" s="120"/>
      <c r="U38038" s="121"/>
      <c r="V38038" s="122"/>
      <c r="W38038" s="123"/>
      <c r="AC38038" s="123"/>
    </row>
    <row r="38039" spans="5:29" s="2" customFormat="1">
      <c r="E38039" s="120"/>
      <c r="M38039" s="120"/>
      <c r="N38039" s="120"/>
      <c r="U38039" s="121"/>
      <c r="V38039" s="122"/>
      <c r="W38039" s="123"/>
      <c r="AC38039" s="123"/>
    </row>
    <row r="38040" spans="5:29" s="2" customFormat="1">
      <c r="E38040" s="120"/>
      <c r="M38040" s="120"/>
      <c r="N38040" s="120"/>
      <c r="U38040" s="121"/>
      <c r="V38040" s="122"/>
      <c r="W38040" s="123"/>
      <c r="AC38040" s="123"/>
    </row>
    <row r="38041" spans="5:29" s="2" customFormat="1">
      <c r="E38041" s="120"/>
      <c r="M38041" s="120"/>
      <c r="N38041" s="120"/>
      <c r="U38041" s="121"/>
      <c r="V38041" s="122"/>
      <c r="W38041" s="123"/>
      <c r="AC38041" s="123"/>
    </row>
    <row r="38042" spans="5:29" s="2" customFormat="1">
      <c r="E38042" s="120"/>
      <c r="M38042" s="120"/>
      <c r="N38042" s="120"/>
      <c r="U38042" s="121"/>
      <c r="V38042" s="122"/>
      <c r="W38042" s="123"/>
      <c r="AC38042" s="123"/>
    </row>
    <row r="38043" spans="5:29" s="2" customFormat="1">
      <c r="E38043" s="120"/>
      <c r="M38043" s="120"/>
      <c r="N38043" s="120"/>
      <c r="U38043" s="121"/>
      <c r="V38043" s="122"/>
      <c r="W38043" s="123"/>
      <c r="AC38043" s="123"/>
    </row>
    <row r="38044" spans="5:29" s="2" customFormat="1">
      <c r="E38044" s="120"/>
      <c r="M38044" s="120"/>
      <c r="N38044" s="120"/>
      <c r="U38044" s="121"/>
      <c r="V38044" s="122"/>
      <c r="W38044" s="123"/>
      <c r="AC38044" s="123"/>
    </row>
    <row r="38045" spans="5:29" s="2" customFormat="1">
      <c r="E38045" s="120"/>
      <c r="M38045" s="120"/>
      <c r="N38045" s="120"/>
      <c r="U38045" s="121"/>
      <c r="V38045" s="122"/>
      <c r="W38045" s="123"/>
      <c r="AC38045" s="123"/>
    </row>
    <row r="38046" spans="5:29" s="2" customFormat="1">
      <c r="E38046" s="120"/>
      <c r="M38046" s="120"/>
      <c r="N38046" s="120"/>
      <c r="U38046" s="121"/>
      <c r="V38046" s="122"/>
      <c r="W38046" s="123"/>
      <c r="AC38046" s="123"/>
    </row>
    <row r="38047" spans="5:29" s="2" customFormat="1">
      <c r="E38047" s="120"/>
      <c r="M38047" s="120"/>
      <c r="N38047" s="120"/>
      <c r="U38047" s="121"/>
      <c r="V38047" s="122"/>
      <c r="W38047" s="123"/>
      <c r="AC38047" s="123"/>
    </row>
    <row r="38048" spans="5:29" s="2" customFormat="1">
      <c r="E38048" s="120"/>
      <c r="M38048" s="120"/>
      <c r="N38048" s="120"/>
      <c r="U38048" s="121"/>
      <c r="V38048" s="122"/>
      <c r="W38048" s="123"/>
      <c r="AC38048" s="123"/>
    </row>
    <row r="38049" spans="5:29" s="2" customFormat="1">
      <c r="E38049" s="120"/>
      <c r="M38049" s="120"/>
      <c r="N38049" s="120"/>
      <c r="U38049" s="121"/>
      <c r="V38049" s="122"/>
      <c r="W38049" s="123"/>
      <c r="AC38049" s="123"/>
    </row>
    <row r="38050" spans="5:29" s="2" customFormat="1">
      <c r="E38050" s="120"/>
      <c r="M38050" s="120"/>
      <c r="N38050" s="120"/>
      <c r="U38050" s="121"/>
      <c r="V38050" s="122"/>
      <c r="W38050" s="123"/>
      <c r="AC38050" s="123"/>
    </row>
    <row r="38051" spans="5:29" s="2" customFormat="1">
      <c r="E38051" s="120"/>
      <c r="M38051" s="120"/>
      <c r="N38051" s="120"/>
      <c r="U38051" s="121"/>
      <c r="V38051" s="122"/>
      <c r="W38051" s="123"/>
      <c r="AC38051" s="123"/>
    </row>
    <row r="38052" spans="5:29" s="2" customFormat="1">
      <c r="E38052" s="120"/>
      <c r="M38052" s="120"/>
      <c r="N38052" s="120"/>
      <c r="U38052" s="121"/>
      <c r="V38052" s="122"/>
      <c r="W38052" s="123"/>
      <c r="AC38052" s="123"/>
    </row>
    <row r="38053" spans="5:29" s="2" customFormat="1">
      <c r="E38053" s="120"/>
      <c r="M38053" s="120"/>
      <c r="N38053" s="120"/>
      <c r="U38053" s="121"/>
      <c r="V38053" s="122"/>
      <c r="W38053" s="123"/>
      <c r="AC38053" s="123"/>
    </row>
    <row r="38054" spans="5:29" s="2" customFormat="1">
      <c r="E38054" s="120"/>
      <c r="M38054" s="120"/>
      <c r="N38054" s="120"/>
      <c r="U38054" s="121"/>
      <c r="V38054" s="122"/>
      <c r="W38054" s="123"/>
      <c r="AC38054" s="123"/>
    </row>
    <row r="38055" spans="5:29" s="2" customFormat="1">
      <c r="E38055" s="120"/>
      <c r="M38055" s="120"/>
      <c r="N38055" s="120"/>
      <c r="U38055" s="121"/>
      <c r="V38055" s="122"/>
      <c r="W38055" s="123"/>
      <c r="AC38055" s="123"/>
    </row>
    <row r="38056" spans="5:29" s="2" customFormat="1">
      <c r="E38056" s="120"/>
      <c r="M38056" s="120"/>
      <c r="N38056" s="120"/>
      <c r="U38056" s="121"/>
      <c r="V38056" s="122"/>
      <c r="W38056" s="123"/>
      <c r="AC38056" s="123"/>
    </row>
    <row r="38057" spans="5:29" s="2" customFormat="1">
      <c r="E38057" s="120"/>
      <c r="M38057" s="120"/>
      <c r="N38057" s="120"/>
      <c r="U38057" s="121"/>
      <c r="V38057" s="122"/>
      <c r="W38057" s="123"/>
      <c r="AC38057" s="123"/>
    </row>
    <row r="38058" spans="5:29" s="2" customFormat="1">
      <c r="E38058" s="120"/>
      <c r="M38058" s="120"/>
      <c r="N38058" s="120"/>
      <c r="U38058" s="121"/>
      <c r="V38058" s="122"/>
      <c r="W38058" s="123"/>
      <c r="AC38058" s="123"/>
    </row>
    <row r="38059" spans="5:29" s="2" customFormat="1">
      <c r="E38059" s="120"/>
      <c r="M38059" s="120"/>
      <c r="N38059" s="120"/>
      <c r="U38059" s="121"/>
      <c r="V38059" s="122"/>
      <c r="W38059" s="123"/>
      <c r="AC38059" s="123"/>
    </row>
    <row r="38060" spans="5:29" s="2" customFormat="1">
      <c r="E38060" s="120"/>
      <c r="M38060" s="120"/>
      <c r="N38060" s="120"/>
      <c r="U38060" s="121"/>
      <c r="V38060" s="122"/>
      <c r="W38060" s="123"/>
      <c r="AC38060" s="123"/>
    </row>
    <row r="38061" spans="5:29" s="2" customFormat="1">
      <c r="E38061" s="120"/>
      <c r="M38061" s="120"/>
      <c r="N38061" s="120"/>
      <c r="U38061" s="121"/>
      <c r="V38061" s="122"/>
      <c r="W38061" s="123"/>
      <c r="AC38061" s="123"/>
    </row>
    <row r="38062" spans="5:29" s="2" customFormat="1">
      <c r="E38062" s="120"/>
      <c r="M38062" s="120"/>
      <c r="N38062" s="120"/>
      <c r="U38062" s="121"/>
      <c r="V38062" s="122"/>
      <c r="W38062" s="123"/>
      <c r="AC38062" s="123"/>
    </row>
    <row r="38063" spans="5:29" s="2" customFormat="1">
      <c r="E38063" s="120"/>
      <c r="M38063" s="120"/>
      <c r="N38063" s="120"/>
      <c r="U38063" s="121"/>
      <c r="V38063" s="122"/>
      <c r="W38063" s="123"/>
      <c r="AC38063" s="123"/>
    </row>
    <row r="38064" spans="5:29" s="2" customFormat="1">
      <c r="E38064" s="120"/>
      <c r="M38064" s="120"/>
      <c r="N38064" s="120"/>
      <c r="U38064" s="121"/>
      <c r="V38064" s="122"/>
      <c r="W38064" s="123"/>
      <c r="AC38064" s="123"/>
    </row>
    <row r="38065" spans="5:29" s="2" customFormat="1">
      <c r="E38065" s="120"/>
      <c r="M38065" s="120"/>
      <c r="N38065" s="120"/>
      <c r="U38065" s="121"/>
      <c r="V38065" s="122"/>
      <c r="W38065" s="123"/>
      <c r="AC38065" s="123"/>
    </row>
    <row r="38066" spans="5:29" s="2" customFormat="1">
      <c r="E38066" s="120"/>
      <c r="M38066" s="120"/>
      <c r="N38066" s="120"/>
      <c r="U38066" s="121"/>
      <c r="V38066" s="122"/>
      <c r="W38066" s="123"/>
      <c r="AC38066" s="123"/>
    </row>
    <row r="38067" spans="5:29" s="2" customFormat="1">
      <c r="E38067" s="120"/>
      <c r="M38067" s="120"/>
      <c r="N38067" s="120"/>
      <c r="U38067" s="121"/>
      <c r="V38067" s="122"/>
      <c r="W38067" s="123"/>
      <c r="AC38067" s="123"/>
    </row>
    <row r="38068" spans="5:29" s="2" customFormat="1">
      <c r="E38068" s="120"/>
      <c r="M38068" s="120"/>
      <c r="N38068" s="120"/>
      <c r="U38068" s="121"/>
      <c r="V38068" s="122"/>
      <c r="W38068" s="123"/>
      <c r="AC38068" s="123"/>
    </row>
    <row r="38069" spans="5:29" s="2" customFormat="1">
      <c r="E38069" s="120"/>
      <c r="M38069" s="120"/>
      <c r="N38069" s="120"/>
      <c r="U38069" s="121"/>
      <c r="V38069" s="122"/>
      <c r="W38069" s="123"/>
      <c r="AC38069" s="123"/>
    </row>
    <row r="38070" spans="5:29" s="2" customFormat="1">
      <c r="E38070" s="120"/>
      <c r="M38070" s="120"/>
      <c r="N38070" s="120"/>
      <c r="U38070" s="121"/>
      <c r="V38070" s="122"/>
      <c r="W38070" s="123"/>
      <c r="AC38070" s="123"/>
    </row>
    <row r="38071" spans="5:29" s="2" customFormat="1">
      <c r="E38071" s="120"/>
      <c r="M38071" s="120"/>
      <c r="N38071" s="120"/>
      <c r="U38071" s="121"/>
      <c r="V38071" s="122"/>
      <c r="W38071" s="123"/>
      <c r="AC38071" s="123"/>
    </row>
    <row r="38072" spans="5:29" s="2" customFormat="1">
      <c r="E38072" s="120"/>
      <c r="M38072" s="120"/>
      <c r="N38072" s="120"/>
      <c r="U38072" s="121"/>
      <c r="V38072" s="122"/>
      <c r="W38072" s="123"/>
      <c r="AC38072" s="123"/>
    </row>
    <row r="38073" spans="5:29" s="2" customFormat="1">
      <c r="E38073" s="120"/>
      <c r="M38073" s="120"/>
      <c r="N38073" s="120"/>
      <c r="U38073" s="121"/>
      <c r="V38073" s="122"/>
      <c r="W38073" s="123"/>
      <c r="AC38073" s="123"/>
    </row>
    <row r="38074" spans="5:29" s="2" customFormat="1">
      <c r="E38074" s="120"/>
      <c r="M38074" s="120"/>
      <c r="N38074" s="120"/>
      <c r="U38074" s="121"/>
      <c r="V38074" s="122"/>
      <c r="W38074" s="123"/>
      <c r="AC38074" s="123"/>
    </row>
    <row r="38075" spans="5:29" s="2" customFormat="1">
      <c r="E38075" s="120"/>
      <c r="M38075" s="120"/>
      <c r="N38075" s="120"/>
      <c r="U38075" s="121"/>
      <c r="V38075" s="122"/>
      <c r="W38075" s="123"/>
      <c r="AC38075" s="123"/>
    </row>
    <row r="38076" spans="5:29" s="2" customFormat="1">
      <c r="E38076" s="120"/>
      <c r="M38076" s="120"/>
      <c r="N38076" s="120"/>
      <c r="U38076" s="121"/>
      <c r="V38076" s="122"/>
      <c r="W38076" s="123"/>
      <c r="AC38076" s="123"/>
    </row>
    <row r="38077" spans="5:29" s="2" customFormat="1">
      <c r="E38077" s="120"/>
      <c r="M38077" s="120"/>
      <c r="N38077" s="120"/>
      <c r="U38077" s="121"/>
      <c r="V38077" s="122"/>
      <c r="W38077" s="123"/>
      <c r="AC38077" s="123"/>
    </row>
    <row r="38078" spans="5:29" s="2" customFormat="1">
      <c r="E38078" s="120"/>
      <c r="M38078" s="120"/>
      <c r="N38078" s="120"/>
      <c r="U38078" s="121"/>
      <c r="V38078" s="122"/>
      <c r="W38078" s="123"/>
      <c r="AC38078" s="123"/>
    </row>
    <row r="38079" spans="5:29" s="2" customFormat="1">
      <c r="E38079" s="120"/>
      <c r="M38079" s="120"/>
      <c r="N38079" s="120"/>
      <c r="U38079" s="121"/>
      <c r="V38079" s="122"/>
      <c r="W38079" s="123"/>
      <c r="AC38079" s="123"/>
    </row>
    <row r="38080" spans="5:29" s="2" customFormat="1">
      <c r="E38080" s="120"/>
      <c r="M38080" s="120"/>
      <c r="N38080" s="120"/>
      <c r="U38080" s="121"/>
      <c r="V38080" s="122"/>
      <c r="W38080" s="123"/>
      <c r="AC38080" s="123"/>
    </row>
    <row r="38081" spans="5:29" s="2" customFormat="1">
      <c r="E38081" s="120"/>
      <c r="M38081" s="120"/>
      <c r="N38081" s="120"/>
      <c r="U38081" s="121"/>
      <c r="V38081" s="122"/>
      <c r="W38081" s="123"/>
      <c r="AC38081" s="123"/>
    </row>
    <row r="38082" spans="5:29" s="2" customFormat="1">
      <c r="E38082" s="120"/>
      <c r="M38082" s="120"/>
      <c r="N38082" s="120"/>
      <c r="U38082" s="121"/>
      <c r="V38082" s="122"/>
      <c r="W38082" s="123"/>
      <c r="AC38082" s="123"/>
    </row>
    <row r="38083" spans="5:29" s="2" customFormat="1">
      <c r="E38083" s="120"/>
      <c r="M38083" s="120"/>
      <c r="N38083" s="120"/>
      <c r="U38083" s="121"/>
      <c r="V38083" s="122"/>
      <c r="W38083" s="123"/>
      <c r="AC38083" s="123"/>
    </row>
    <row r="38084" spans="5:29" s="2" customFormat="1">
      <c r="E38084" s="120"/>
      <c r="M38084" s="120"/>
      <c r="N38084" s="120"/>
      <c r="U38084" s="121"/>
      <c r="V38084" s="122"/>
      <c r="W38084" s="123"/>
      <c r="AC38084" s="123"/>
    </row>
    <row r="38085" spans="5:29" s="2" customFormat="1">
      <c r="E38085" s="120"/>
      <c r="M38085" s="120"/>
      <c r="N38085" s="120"/>
      <c r="U38085" s="121"/>
      <c r="V38085" s="122"/>
      <c r="W38085" s="123"/>
      <c r="AC38085" s="123"/>
    </row>
    <row r="38086" spans="5:29" s="2" customFormat="1">
      <c r="E38086" s="120"/>
      <c r="M38086" s="120"/>
      <c r="N38086" s="120"/>
      <c r="U38086" s="121"/>
      <c r="V38086" s="122"/>
      <c r="W38086" s="123"/>
      <c r="AC38086" s="123"/>
    </row>
    <row r="38087" spans="5:29" s="2" customFormat="1">
      <c r="E38087" s="120"/>
      <c r="M38087" s="120"/>
      <c r="N38087" s="120"/>
      <c r="U38087" s="121"/>
      <c r="V38087" s="122"/>
      <c r="W38087" s="123"/>
      <c r="AC38087" s="123"/>
    </row>
    <row r="38088" spans="5:29" s="2" customFormat="1">
      <c r="E38088" s="120"/>
      <c r="M38088" s="120"/>
      <c r="N38088" s="120"/>
      <c r="U38088" s="121"/>
      <c r="V38088" s="122"/>
      <c r="W38088" s="123"/>
      <c r="AC38088" s="123"/>
    </row>
    <row r="38089" spans="5:29" s="2" customFormat="1">
      <c r="E38089" s="120"/>
      <c r="M38089" s="120"/>
      <c r="N38089" s="120"/>
      <c r="U38089" s="121"/>
      <c r="V38089" s="122"/>
      <c r="W38089" s="123"/>
      <c r="AC38089" s="123"/>
    </row>
    <row r="38090" spans="5:29" s="2" customFormat="1">
      <c r="E38090" s="120"/>
      <c r="M38090" s="120"/>
      <c r="N38090" s="120"/>
      <c r="U38090" s="121"/>
      <c r="V38090" s="122"/>
      <c r="W38090" s="123"/>
      <c r="AC38090" s="123"/>
    </row>
    <row r="38091" spans="5:29" s="2" customFormat="1">
      <c r="E38091" s="120"/>
      <c r="M38091" s="120"/>
      <c r="N38091" s="120"/>
      <c r="U38091" s="121"/>
      <c r="V38091" s="122"/>
      <c r="W38091" s="123"/>
      <c r="AC38091" s="123"/>
    </row>
    <row r="38092" spans="5:29" s="2" customFormat="1">
      <c r="E38092" s="120"/>
      <c r="M38092" s="120"/>
      <c r="N38092" s="120"/>
      <c r="U38092" s="121"/>
      <c r="V38092" s="122"/>
      <c r="W38092" s="123"/>
      <c r="AC38092" s="123"/>
    </row>
    <row r="38093" spans="5:29" s="2" customFormat="1">
      <c r="E38093" s="120"/>
      <c r="M38093" s="120"/>
      <c r="N38093" s="120"/>
      <c r="U38093" s="121"/>
      <c r="V38093" s="122"/>
      <c r="W38093" s="123"/>
      <c r="AC38093" s="123"/>
    </row>
    <row r="38094" spans="5:29" s="2" customFormat="1">
      <c r="E38094" s="120"/>
      <c r="M38094" s="120"/>
      <c r="N38094" s="120"/>
      <c r="U38094" s="121"/>
      <c r="V38094" s="122"/>
      <c r="W38094" s="123"/>
      <c r="AC38094" s="123"/>
    </row>
    <row r="38095" spans="5:29" s="2" customFormat="1">
      <c r="E38095" s="120"/>
      <c r="M38095" s="120"/>
      <c r="N38095" s="120"/>
      <c r="U38095" s="121"/>
      <c r="V38095" s="122"/>
      <c r="W38095" s="123"/>
      <c r="AC38095" s="123"/>
    </row>
    <row r="38096" spans="5:29" s="2" customFormat="1">
      <c r="E38096" s="120"/>
      <c r="M38096" s="120"/>
      <c r="N38096" s="120"/>
      <c r="U38096" s="121"/>
      <c r="V38096" s="122"/>
      <c r="W38096" s="123"/>
      <c r="AC38096" s="123"/>
    </row>
    <row r="38097" spans="5:29" s="2" customFormat="1">
      <c r="E38097" s="120"/>
      <c r="M38097" s="120"/>
      <c r="N38097" s="120"/>
      <c r="U38097" s="121"/>
      <c r="V38097" s="122"/>
      <c r="W38097" s="123"/>
      <c r="AC38097" s="123"/>
    </row>
    <row r="38098" spans="5:29" s="2" customFormat="1">
      <c r="E38098" s="120"/>
      <c r="M38098" s="120"/>
      <c r="N38098" s="120"/>
      <c r="U38098" s="121"/>
      <c r="V38098" s="122"/>
      <c r="W38098" s="123"/>
      <c r="AC38098" s="123"/>
    </row>
    <row r="38099" spans="5:29" s="2" customFormat="1">
      <c r="E38099" s="120"/>
      <c r="M38099" s="120"/>
      <c r="N38099" s="120"/>
      <c r="U38099" s="121"/>
      <c r="V38099" s="122"/>
      <c r="W38099" s="123"/>
      <c r="AC38099" s="123"/>
    </row>
    <row r="38100" spans="5:29" s="2" customFormat="1">
      <c r="E38100" s="120"/>
      <c r="M38100" s="120"/>
      <c r="N38100" s="120"/>
      <c r="U38100" s="121"/>
      <c r="V38100" s="122"/>
      <c r="W38100" s="123"/>
      <c r="AC38100" s="123"/>
    </row>
    <row r="38101" spans="5:29" s="2" customFormat="1">
      <c r="E38101" s="120"/>
      <c r="M38101" s="120"/>
      <c r="N38101" s="120"/>
      <c r="U38101" s="121"/>
      <c r="V38101" s="122"/>
      <c r="W38101" s="123"/>
      <c r="AC38101" s="123"/>
    </row>
    <row r="38102" spans="5:29" s="2" customFormat="1">
      <c r="E38102" s="120"/>
      <c r="M38102" s="120"/>
      <c r="N38102" s="120"/>
      <c r="U38102" s="121"/>
      <c r="V38102" s="122"/>
      <c r="W38102" s="123"/>
      <c r="AC38102" s="123"/>
    </row>
    <row r="38103" spans="5:29" s="2" customFormat="1">
      <c r="E38103" s="120"/>
      <c r="M38103" s="120"/>
      <c r="N38103" s="120"/>
      <c r="U38103" s="121"/>
      <c r="V38103" s="122"/>
      <c r="W38103" s="123"/>
      <c r="AC38103" s="123"/>
    </row>
    <row r="38104" spans="5:29" s="2" customFormat="1">
      <c r="E38104" s="120"/>
      <c r="M38104" s="120"/>
      <c r="N38104" s="120"/>
      <c r="U38104" s="121"/>
      <c r="V38104" s="122"/>
      <c r="W38104" s="123"/>
      <c r="AC38104" s="123"/>
    </row>
    <row r="38105" spans="5:29" s="2" customFormat="1">
      <c r="E38105" s="120"/>
      <c r="M38105" s="120"/>
      <c r="N38105" s="120"/>
      <c r="U38105" s="121"/>
      <c r="V38105" s="122"/>
      <c r="W38105" s="123"/>
      <c r="AC38105" s="123"/>
    </row>
    <row r="38106" spans="5:29" s="2" customFormat="1">
      <c r="E38106" s="120"/>
      <c r="M38106" s="120"/>
      <c r="N38106" s="120"/>
      <c r="U38106" s="121"/>
      <c r="V38106" s="122"/>
      <c r="W38106" s="123"/>
      <c r="AC38106" s="123"/>
    </row>
    <row r="38107" spans="5:29" s="2" customFormat="1">
      <c r="E38107" s="120"/>
      <c r="M38107" s="120"/>
      <c r="N38107" s="120"/>
      <c r="U38107" s="121"/>
      <c r="V38107" s="122"/>
      <c r="W38107" s="123"/>
      <c r="AC38107" s="123"/>
    </row>
    <row r="38108" spans="5:29" s="2" customFormat="1">
      <c r="E38108" s="120"/>
      <c r="M38108" s="120"/>
      <c r="N38108" s="120"/>
      <c r="U38108" s="121"/>
      <c r="V38108" s="122"/>
      <c r="W38108" s="123"/>
      <c r="AC38108" s="123"/>
    </row>
    <row r="38109" spans="5:29" s="2" customFormat="1">
      <c r="E38109" s="120"/>
      <c r="M38109" s="120"/>
      <c r="N38109" s="120"/>
      <c r="U38109" s="121"/>
      <c r="V38109" s="122"/>
      <c r="W38109" s="123"/>
      <c r="AC38109" s="123"/>
    </row>
    <row r="38110" spans="5:29" s="2" customFormat="1">
      <c r="E38110" s="120"/>
      <c r="M38110" s="120"/>
      <c r="N38110" s="120"/>
      <c r="U38110" s="121"/>
      <c r="V38110" s="122"/>
      <c r="W38110" s="123"/>
      <c r="AC38110" s="123"/>
    </row>
    <row r="38111" spans="5:29" s="2" customFormat="1">
      <c r="E38111" s="120"/>
      <c r="M38111" s="120"/>
      <c r="N38111" s="120"/>
      <c r="U38111" s="121"/>
      <c r="V38111" s="122"/>
      <c r="W38111" s="123"/>
      <c r="AC38111" s="123"/>
    </row>
    <row r="38112" spans="5:29" s="2" customFormat="1">
      <c r="E38112" s="120"/>
      <c r="M38112" s="120"/>
      <c r="N38112" s="120"/>
      <c r="U38112" s="121"/>
      <c r="V38112" s="122"/>
      <c r="W38112" s="123"/>
      <c r="AC38112" s="123"/>
    </row>
    <row r="38113" spans="5:29" s="2" customFormat="1">
      <c r="E38113" s="120"/>
      <c r="M38113" s="120"/>
      <c r="N38113" s="120"/>
      <c r="U38113" s="121"/>
      <c r="V38113" s="122"/>
      <c r="W38113" s="123"/>
      <c r="AC38113" s="123"/>
    </row>
    <row r="38114" spans="5:29" s="2" customFormat="1">
      <c r="E38114" s="120"/>
      <c r="M38114" s="120"/>
      <c r="N38114" s="120"/>
      <c r="U38114" s="121"/>
      <c r="V38114" s="122"/>
      <c r="W38114" s="123"/>
      <c r="AC38114" s="123"/>
    </row>
    <row r="38115" spans="5:29" s="2" customFormat="1">
      <c r="E38115" s="120"/>
      <c r="M38115" s="120"/>
      <c r="N38115" s="120"/>
      <c r="U38115" s="121"/>
      <c r="V38115" s="122"/>
      <c r="W38115" s="123"/>
      <c r="AC38115" s="123"/>
    </row>
    <row r="38116" spans="5:29" s="2" customFormat="1">
      <c r="E38116" s="120"/>
      <c r="M38116" s="120"/>
      <c r="N38116" s="120"/>
      <c r="U38116" s="121"/>
      <c r="V38116" s="122"/>
      <c r="W38116" s="123"/>
      <c r="AC38116" s="123"/>
    </row>
    <row r="38117" spans="5:29" s="2" customFormat="1">
      <c r="E38117" s="120"/>
      <c r="M38117" s="120"/>
      <c r="N38117" s="120"/>
      <c r="U38117" s="121"/>
      <c r="V38117" s="122"/>
      <c r="W38117" s="123"/>
      <c r="AC38117" s="123"/>
    </row>
    <row r="38118" spans="5:29" s="2" customFormat="1">
      <c r="E38118" s="120"/>
      <c r="M38118" s="120"/>
      <c r="N38118" s="120"/>
      <c r="U38118" s="121"/>
      <c r="V38118" s="122"/>
      <c r="W38118" s="123"/>
      <c r="AC38118" s="123"/>
    </row>
    <row r="38119" spans="5:29" s="2" customFormat="1">
      <c r="E38119" s="120"/>
      <c r="M38119" s="120"/>
      <c r="N38119" s="120"/>
      <c r="U38119" s="121"/>
      <c r="V38119" s="122"/>
      <c r="W38119" s="123"/>
      <c r="AC38119" s="123"/>
    </row>
    <row r="38120" spans="5:29" s="2" customFormat="1">
      <c r="E38120" s="120"/>
      <c r="M38120" s="120"/>
      <c r="N38120" s="120"/>
      <c r="U38120" s="121"/>
      <c r="V38120" s="122"/>
      <c r="W38120" s="123"/>
      <c r="AC38120" s="123"/>
    </row>
    <row r="38121" spans="5:29" s="2" customFormat="1">
      <c r="E38121" s="120"/>
      <c r="M38121" s="120"/>
      <c r="N38121" s="120"/>
      <c r="U38121" s="121"/>
      <c r="V38121" s="122"/>
      <c r="W38121" s="123"/>
      <c r="AC38121" s="123"/>
    </row>
    <row r="38122" spans="5:29" s="2" customFormat="1">
      <c r="E38122" s="120"/>
      <c r="M38122" s="120"/>
      <c r="N38122" s="120"/>
      <c r="U38122" s="121"/>
      <c r="V38122" s="122"/>
      <c r="W38122" s="123"/>
      <c r="AC38122" s="123"/>
    </row>
    <row r="38123" spans="5:29" s="2" customFormat="1">
      <c r="E38123" s="120"/>
      <c r="M38123" s="120"/>
      <c r="N38123" s="120"/>
      <c r="U38123" s="121"/>
      <c r="V38123" s="122"/>
      <c r="W38123" s="123"/>
      <c r="AC38123" s="123"/>
    </row>
    <row r="38124" spans="5:29" s="2" customFormat="1">
      <c r="E38124" s="120"/>
      <c r="M38124" s="120"/>
      <c r="N38124" s="120"/>
      <c r="U38124" s="121"/>
      <c r="V38124" s="122"/>
      <c r="W38124" s="123"/>
      <c r="AC38124" s="123"/>
    </row>
    <row r="38125" spans="5:29" s="2" customFormat="1">
      <c r="E38125" s="120"/>
      <c r="M38125" s="120"/>
      <c r="N38125" s="120"/>
      <c r="U38125" s="121"/>
      <c r="V38125" s="122"/>
      <c r="W38125" s="123"/>
      <c r="AC38125" s="123"/>
    </row>
    <row r="38126" spans="5:29" s="2" customFormat="1">
      <c r="E38126" s="120"/>
      <c r="M38126" s="120"/>
      <c r="N38126" s="120"/>
      <c r="U38126" s="121"/>
      <c r="V38126" s="122"/>
      <c r="W38126" s="123"/>
      <c r="AC38126" s="123"/>
    </row>
    <row r="38127" spans="5:29" s="2" customFormat="1">
      <c r="E38127" s="120"/>
      <c r="M38127" s="120"/>
      <c r="N38127" s="120"/>
      <c r="U38127" s="121"/>
      <c r="V38127" s="122"/>
      <c r="W38127" s="123"/>
      <c r="AC38127" s="123"/>
    </row>
    <row r="38128" spans="5:29" s="2" customFormat="1">
      <c r="E38128" s="120"/>
      <c r="M38128" s="120"/>
      <c r="N38128" s="120"/>
      <c r="U38128" s="121"/>
      <c r="V38128" s="122"/>
      <c r="W38128" s="123"/>
      <c r="AC38128" s="123"/>
    </row>
    <row r="38129" spans="5:29" s="2" customFormat="1">
      <c r="E38129" s="120"/>
      <c r="M38129" s="120"/>
      <c r="N38129" s="120"/>
      <c r="U38129" s="121"/>
      <c r="V38129" s="122"/>
      <c r="W38129" s="123"/>
      <c r="AC38129" s="123"/>
    </row>
    <row r="38130" spans="5:29" s="2" customFormat="1">
      <c r="E38130" s="120"/>
      <c r="M38130" s="120"/>
      <c r="N38130" s="120"/>
      <c r="U38130" s="121"/>
      <c r="V38130" s="122"/>
      <c r="W38130" s="123"/>
      <c r="AC38130" s="123"/>
    </row>
    <row r="38131" spans="5:29" s="2" customFormat="1">
      <c r="E38131" s="120"/>
      <c r="M38131" s="120"/>
      <c r="N38131" s="120"/>
      <c r="U38131" s="121"/>
      <c r="V38131" s="122"/>
      <c r="W38131" s="123"/>
      <c r="AC38131" s="123"/>
    </row>
    <row r="38132" spans="5:29" s="2" customFormat="1">
      <c r="E38132" s="120"/>
      <c r="M38132" s="120"/>
      <c r="N38132" s="120"/>
      <c r="U38132" s="121"/>
      <c r="V38132" s="122"/>
      <c r="W38132" s="123"/>
      <c r="AC38132" s="123"/>
    </row>
    <row r="38133" spans="5:29" s="2" customFormat="1">
      <c r="E38133" s="120"/>
      <c r="M38133" s="120"/>
      <c r="N38133" s="120"/>
      <c r="U38133" s="121"/>
      <c r="V38133" s="122"/>
      <c r="W38133" s="123"/>
      <c r="AC38133" s="123"/>
    </row>
    <row r="38134" spans="5:29" s="2" customFormat="1">
      <c r="E38134" s="120"/>
      <c r="M38134" s="120"/>
      <c r="N38134" s="120"/>
      <c r="U38134" s="121"/>
      <c r="V38134" s="122"/>
      <c r="W38134" s="123"/>
      <c r="AC38134" s="123"/>
    </row>
    <row r="38135" spans="5:29" s="2" customFormat="1">
      <c r="E38135" s="120"/>
      <c r="M38135" s="120"/>
      <c r="N38135" s="120"/>
      <c r="U38135" s="121"/>
      <c r="V38135" s="122"/>
      <c r="W38135" s="123"/>
      <c r="AC38135" s="123"/>
    </row>
    <row r="38136" spans="5:29" s="2" customFormat="1">
      <c r="E38136" s="120"/>
      <c r="M38136" s="120"/>
      <c r="N38136" s="120"/>
      <c r="U38136" s="121"/>
      <c r="V38136" s="122"/>
      <c r="W38136" s="123"/>
      <c r="AC38136" s="123"/>
    </row>
    <row r="38137" spans="5:29" s="2" customFormat="1">
      <c r="E38137" s="120"/>
      <c r="M38137" s="120"/>
      <c r="N38137" s="120"/>
      <c r="U38137" s="121"/>
      <c r="V38137" s="122"/>
      <c r="W38137" s="123"/>
      <c r="AC38137" s="123"/>
    </row>
    <row r="38138" spans="5:29" s="2" customFormat="1">
      <c r="E38138" s="120"/>
      <c r="M38138" s="120"/>
      <c r="N38138" s="120"/>
      <c r="U38138" s="121"/>
      <c r="V38138" s="122"/>
      <c r="W38138" s="123"/>
      <c r="AC38138" s="123"/>
    </row>
    <row r="38139" spans="5:29" s="2" customFormat="1">
      <c r="E38139" s="120"/>
      <c r="M38139" s="120"/>
      <c r="N38139" s="120"/>
      <c r="U38139" s="121"/>
      <c r="V38139" s="122"/>
      <c r="W38139" s="123"/>
      <c r="AC38139" s="123"/>
    </row>
    <row r="38140" spans="5:29" s="2" customFormat="1">
      <c r="E38140" s="120"/>
      <c r="M38140" s="120"/>
      <c r="N38140" s="120"/>
      <c r="U38140" s="121"/>
      <c r="V38140" s="122"/>
      <c r="W38140" s="123"/>
      <c r="AC38140" s="123"/>
    </row>
    <row r="38141" spans="5:29" s="2" customFormat="1">
      <c r="E38141" s="120"/>
      <c r="M38141" s="120"/>
      <c r="N38141" s="120"/>
      <c r="U38141" s="121"/>
      <c r="V38141" s="122"/>
      <c r="W38141" s="123"/>
      <c r="AC38141" s="123"/>
    </row>
    <row r="38142" spans="5:29" s="2" customFormat="1">
      <c r="E38142" s="120"/>
      <c r="M38142" s="120"/>
      <c r="N38142" s="120"/>
      <c r="U38142" s="121"/>
      <c r="V38142" s="122"/>
      <c r="W38142" s="123"/>
      <c r="AC38142" s="123"/>
    </row>
    <row r="38143" spans="5:29" s="2" customFormat="1">
      <c r="E38143" s="120"/>
      <c r="M38143" s="120"/>
      <c r="N38143" s="120"/>
      <c r="U38143" s="121"/>
      <c r="V38143" s="122"/>
      <c r="W38143" s="123"/>
      <c r="AC38143" s="123"/>
    </row>
    <row r="38144" spans="5:29" s="2" customFormat="1">
      <c r="E38144" s="120"/>
      <c r="M38144" s="120"/>
      <c r="N38144" s="120"/>
      <c r="U38144" s="121"/>
      <c r="V38144" s="122"/>
      <c r="W38144" s="123"/>
      <c r="AC38144" s="123"/>
    </row>
    <row r="38145" spans="5:29" s="2" customFormat="1">
      <c r="E38145" s="120"/>
      <c r="M38145" s="120"/>
      <c r="N38145" s="120"/>
      <c r="U38145" s="121"/>
      <c r="V38145" s="122"/>
      <c r="W38145" s="123"/>
      <c r="AC38145" s="123"/>
    </row>
    <row r="38146" spans="5:29" s="2" customFormat="1">
      <c r="E38146" s="120"/>
      <c r="M38146" s="120"/>
      <c r="N38146" s="120"/>
      <c r="U38146" s="121"/>
      <c r="V38146" s="122"/>
      <c r="W38146" s="123"/>
      <c r="AC38146" s="123"/>
    </row>
    <row r="38147" spans="5:29" s="2" customFormat="1">
      <c r="E38147" s="120"/>
      <c r="M38147" s="120"/>
      <c r="N38147" s="120"/>
      <c r="U38147" s="121"/>
      <c r="V38147" s="122"/>
      <c r="W38147" s="123"/>
      <c r="AC38147" s="123"/>
    </row>
    <row r="38148" spans="5:29" s="2" customFormat="1">
      <c r="E38148" s="120"/>
      <c r="M38148" s="120"/>
      <c r="N38148" s="120"/>
      <c r="U38148" s="121"/>
      <c r="V38148" s="122"/>
      <c r="W38148" s="123"/>
      <c r="AC38148" s="123"/>
    </row>
    <row r="38149" spans="5:29" s="2" customFormat="1">
      <c r="E38149" s="120"/>
      <c r="M38149" s="120"/>
      <c r="N38149" s="120"/>
      <c r="U38149" s="121"/>
      <c r="V38149" s="122"/>
      <c r="W38149" s="123"/>
      <c r="AC38149" s="123"/>
    </row>
    <row r="38150" spans="5:29" s="2" customFormat="1">
      <c r="E38150" s="120"/>
      <c r="M38150" s="120"/>
      <c r="N38150" s="120"/>
      <c r="U38150" s="121"/>
      <c r="V38150" s="122"/>
      <c r="W38150" s="123"/>
      <c r="AC38150" s="123"/>
    </row>
    <row r="38151" spans="5:29" s="2" customFormat="1">
      <c r="E38151" s="120"/>
      <c r="M38151" s="120"/>
      <c r="N38151" s="120"/>
      <c r="U38151" s="121"/>
      <c r="V38151" s="122"/>
      <c r="W38151" s="123"/>
      <c r="AC38151" s="123"/>
    </row>
    <row r="38152" spans="5:29" s="2" customFormat="1">
      <c r="E38152" s="120"/>
      <c r="M38152" s="120"/>
      <c r="N38152" s="120"/>
      <c r="U38152" s="121"/>
      <c r="V38152" s="122"/>
      <c r="W38152" s="123"/>
      <c r="AC38152" s="123"/>
    </row>
    <row r="38153" spans="5:29" s="2" customFormat="1">
      <c r="E38153" s="120"/>
      <c r="M38153" s="120"/>
      <c r="N38153" s="120"/>
      <c r="U38153" s="121"/>
      <c r="V38153" s="122"/>
      <c r="W38153" s="123"/>
      <c r="AC38153" s="123"/>
    </row>
    <row r="38154" spans="5:29" s="2" customFormat="1">
      <c r="E38154" s="120"/>
      <c r="M38154" s="120"/>
      <c r="N38154" s="120"/>
      <c r="U38154" s="121"/>
      <c r="V38154" s="122"/>
      <c r="W38154" s="123"/>
      <c r="AC38154" s="123"/>
    </row>
    <row r="38155" spans="5:29" s="2" customFormat="1">
      <c r="E38155" s="120"/>
      <c r="M38155" s="120"/>
      <c r="N38155" s="120"/>
      <c r="U38155" s="121"/>
      <c r="V38155" s="122"/>
      <c r="W38155" s="123"/>
      <c r="AC38155" s="123"/>
    </row>
    <row r="38156" spans="5:29" s="2" customFormat="1">
      <c r="E38156" s="120"/>
      <c r="M38156" s="120"/>
      <c r="N38156" s="120"/>
      <c r="U38156" s="121"/>
      <c r="V38156" s="122"/>
      <c r="W38156" s="123"/>
      <c r="AC38156" s="123"/>
    </row>
    <row r="38157" spans="5:29" s="2" customFormat="1">
      <c r="E38157" s="120"/>
      <c r="M38157" s="120"/>
      <c r="N38157" s="120"/>
      <c r="U38157" s="121"/>
      <c r="V38157" s="122"/>
      <c r="W38157" s="123"/>
      <c r="AC38157" s="123"/>
    </row>
    <row r="38158" spans="5:29" s="2" customFormat="1">
      <c r="E38158" s="120"/>
      <c r="M38158" s="120"/>
      <c r="N38158" s="120"/>
      <c r="U38158" s="121"/>
      <c r="V38158" s="122"/>
      <c r="W38158" s="123"/>
      <c r="AC38158" s="123"/>
    </row>
    <row r="38159" spans="5:29" s="2" customFormat="1">
      <c r="E38159" s="120"/>
      <c r="M38159" s="120"/>
      <c r="N38159" s="120"/>
      <c r="U38159" s="121"/>
      <c r="V38159" s="122"/>
      <c r="W38159" s="123"/>
      <c r="AC38159" s="123"/>
    </row>
    <row r="38160" spans="5:29" s="2" customFormat="1">
      <c r="E38160" s="120"/>
      <c r="M38160" s="120"/>
      <c r="N38160" s="120"/>
      <c r="U38160" s="121"/>
      <c r="V38160" s="122"/>
      <c r="W38160" s="123"/>
      <c r="AC38160" s="123"/>
    </row>
    <row r="38161" spans="5:29" s="2" customFormat="1">
      <c r="E38161" s="120"/>
      <c r="M38161" s="120"/>
      <c r="N38161" s="120"/>
      <c r="U38161" s="121"/>
      <c r="V38161" s="122"/>
      <c r="W38161" s="123"/>
      <c r="AC38161" s="123"/>
    </row>
    <row r="38162" spans="5:29" s="2" customFormat="1">
      <c r="E38162" s="120"/>
      <c r="M38162" s="120"/>
      <c r="N38162" s="120"/>
      <c r="U38162" s="121"/>
      <c r="V38162" s="122"/>
      <c r="W38162" s="123"/>
      <c r="AC38162" s="123"/>
    </row>
    <row r="38163" spans="5:29" s="2" customFormat="1">
      <c r="E38163" s="120"/>
      <c r="M38163" s="120"/>
      <c r="N38163" s="120"/>
      <c r="U38163" s="121"/>
      <c r="V38163" s="122"/>
      <c r="W38163" s="123"/>
      <c r="AC38163" s="123"/>
    </row>
    <row r="38164" spans="5:29" s="2" customFormat="1">
      <c r="E38164" s="120"/>
      <c r="M38164" s="120"/>
      <c r="N38164" s="120"/>
      <c r="U38164" s="121"/>
      <c r="V38164" s="122"/>
      <c r="W38164" s="123"/>
      <c r="AC38164" s="123"/>
    </row>
    <row r="38165" spans="5:29" s="2" customFormat="1">
      <c r="E38165" s="120"/>
      <c r="M38165" s="120"/>
      <c r="N38165" s="120"/>
      <c r="U38165" s="121"/>
      <c r="V38165" s="122"/>
      <c r="W38165" s="123"/>
      <c r="AC38165" s="123"/>
    </row>
    <row r="38166" spans="5:29" s="2" customFormat="1">
      <c r="E38166" s="120"/>
      <c r="M38166" s="120"/>
      <c r="N38166" s="120"/>
      <c r="U38166" s="121"/>
      <c r="V38166" s="122"/>
      <c r="W38166" s="123"/>
      <c r="AC38166" s="123"/>
    </row>
    <row r="38167" spans="5:29" s="2" customFormat="1">
      <c r="E38167" s="120"/>
      <c r="M38167" s="120"/>
      <c r="N38167" s="120"/>
      <c r="U38167" s="121"/>
      <c r="V38167" s="122"/>
      <c r="W38167" s="123"/>
      <c r="AC38167" s="123"/>
    </row>
    <row r="38168" spans="5:29" s="2" customFormat="1">
      <c r="E38168" s="120"/>
      <c r="M38168" s="120"/>
      <c r="N38168" s="120"/>
      <c r="U38168" s="121"/>
      <c r="V38168" s="122"/>
      <c r="W38168" s="123"/>
      <c r="AC38168" s="123"/>
    </row>
    <row r="38169" spans="5:29" s="2" customFormat="1">
      <c r="E38169" s="120"/>
      <c r="M38169" s="120"/>
      <c r="N38169" s="120"/>
      <c r="U38169" s="121"/>
      <c r="V38169" s="122"/>
      <c r="W38169" s="123"/>
      <c r="AC38169" s="123"/>
    </row>
    <row r="38170" spans="5:29" s="2" customFormat="1">
      <c r="E38170" s="120"/>
      <c r="M38170" s="120"/>
      <c r="N38170" s="120"/>
      <c r="U38170" s="121"/>
      <c r="V38170" s="122"/>
      <c r="W38170" s="123"/>
      <c r="AC38170" s="123"/>
    </row>
    <row r="38171" spans="5:29" s="2" customFormat="1">
      <c r="E38171" s="120"/>
      <c r="M38171" s="120"/>
      <c r="N38171" s="120"/>
      <c r="U38171" s="121"/>
      <c r="V38171" s="122"/>
      <c r="W38171" s="123"/>
      <c r="AC38171" s="123"/>
    </row>
    <row r="38172" spans="5:29" s="2" customFormat="1">
      <c r="E38172" s="120"/>
      <c r="M38172" s="120"/>
      <c r="N38172" s="120"/>
      <c r="U38172" s="121"/>
      <c r="V38172" s="122"/>
      <c r="W38172" s="123"/>
      <c r="AC38172" s="123"/>
    </row>
    <row r="38173" spans="5:29" s="2" customFormat="1">
      <c r="E38173" s="120"/>
      <c r="M38173" s="120"/>
      <c r="N38173" s="120"/>
      <c r="U38173" s="121"/>
      <c r="V38173" s="122"/>
      <c r="W38173" s="123"/>
      <c r="AC38173" s="123"/>
    </row>
    <row r="38174" spans="5:29" s="2" customFormat="1">
      <c r="E38174" s="120"/>
      <c r="M38174" s="120"/>
      <c r="N38174" s="120"/>
      <c r="U38174" s="121"/>
      <c r="V38174" s="122"/>
      <c r="W38174" s="123"/>
      <c r="AC38174" s="123"/>
    </row>
    <row r="38175" spans="5:29" s="2" customFormat="1">
      <c r="E38175" s="120"/>
      <c r="M38175" s="120"/>
      <c r="N38175" s="120"/>
      <c r="U38175" s="121"/>
      <c r="V38175" s="122"/>
      <c r="W38175" s="123"/>
      <c r="AC38175" s="123"/>
    </row>
    <row r="38176" spans="5:29" s="2" customFormat="1">
      <c r="E38176" s="120"/>
      <c r="M38176" s="120"/>
      <c r="N38176" s="120"/>
      <c r="U38176" s="121"/>
      <c r="V38176" s="122"/>
      <c r="W38176" s="123"/>
      <c r="AC38176" s="123"/>
    </row>
    <row r="38177" spans="5:29" s="2" customFormat="1">
      <c r="E38177" s="120"/>
      <c r="M38177" s="120"/>
      <c r="N38177" s="120"/>
      <c r="U38177" s="121"/>
      <c r="V38177" s="122"/>
      <c r="W38177" s="123"/>
      <c r="AC38177" s="123"/>
    </row>
    <row r="38178" spans="5:29" s="2" customFormat="1">
      <c r="E38178" s="120"/>
      <c r="M38178" s="120"/>
      <c r="N38178" s="120"/>
      <c r="U38178" s="121"/>
      <c r="V38178" s="122"/>
      <c r="W38178" s="123"/>
      <c r="AC38178" s="123"/>
    </row>
    <row r="38179" spans="5:29" s="2" customFormat="1">
      <c r="E38179" s="120"/>
      <c r="M38179" s="120"/>
      <c r="N38179" s="120"/>
      <c r="U38179" s="121"/>
      <c r="V38179" s="122"/>
      <c r="W38179" s="123"/>
      <c r="AC38179" s="123"/>
    </row>
    <row r="38180" spans="5:29" s="2" customFormat="1">
      <c r="E38180" s="120"/>
      <c r="M38180" s="120"/>
      <c r="N38180" s="120"/>
      <c r="U38180" s="121"/>
      <c r="V38180" s="122"/>
      <c r="W38180" s="123"/>
      <c r="AC38180" s="123"/>
    </row>
    <row r="38181" spans="5:29" s="2" customFormat="1">
      <c r="E38181" s="120"/>
      <c r="M38181" s="120"/>
      <c r="N38181" s="120"/>
      <c r="U38181" s="121"/>
      <c r="V38181" s="122"/>
      <c r="W38181" s="123"/>
      <c r="AC38181" s="123"/>
    </row>
    <row r="38182" spans="5:29" s="2" customFormat="1">
      <c r="E38182" s="120"/>
      <c r="M38182" s="120"/>
      <c r="N38182" s="120"/>
      <c r="U38182" s="121"/>
      <c r="V38182" s="122"/>
      <c r="W38182" s="123"/>
      <c r="AC38182" s="123"/>
    </row>
    <row r="38183" spans="5:29" s="2" customFormat="1">
      <c r="E38183" s="120"/>
      <c r="M38183" s="120"/>
      <c r="N38183" s="120"/>
      <c r="U38183" s="121"/>
      <c r="V38183" s="122"/>
      <c r="W38183" s="123"/>
      <c r="AC38183" s="123"/>
    </row>
    <row r="38184" spans="5:29" s="2" customFormat="1">
      <c r="E38184" s="120"/>
      <c r="M38184" s="120"/>
      <c r="N38184" s="120"/>
      <c r="U38184" s="121"/>
      <c r="V38184" s="122"/>
      <c r="W38184" s="123"/>
      <c r="AC38184" s="123"/>
    </row>
    <row r="38185" spans="5:29" s="2" customFormat="1">
      <c r="E38185" s="120"/>
      <c r="M38185" s="120"/>
      <c r="N38185" s="120"/>
      <c r="U38185" s="121"/>
      <c r="V38185" s="122"/>
      <c r="W38185" s="123"/>
      <c r="AC38185" s="123"/>
    </row>
    <row r="38186" spans="5:29" s="2" customFormat="1">
      <c r="E38186" s="120"/>
      <c r="M38186" s="120"/>
      <c r="N38186" s="120"/>
      <c r="U38186" s="121"/>
      <c r="V38186" s="122"/>
      <c r="W38186" s="123"/>
      <c r="AC38186" s="123"/>
    </row>
    <row r="38187" spans="5:29" s="2" customFormat="1">
      <c r="E38187" s="120"/>
      <c r="M38187" s="120"/>
      <c r="N38187" s="120"/>
      <c r="U38187" s="121"/>
      <c r="V38187" s="122"/>
      <c r="W38187" s="123"/>
      <c r="AC38187" s="123"/>
    </row>
    <row r="38188" spans="5:29" s="2" customFormat="1">
      <c r="E38188" s="120"/>
      <c r="M38188" s="120"/>
      <c r="N38188" s="120"/>
      <c r="U38188" s="121"/>
      <c r="V38188" s="122"/>
      <c r="W38188" s="123"/>
      <c r="AC38188" s="123"/>
    </row>
    <row r="38189" spans="5:29" s="2" customFormat="1">
      <c r="E38189" s="120"/>
      <c r="M38189" s="120"/>
      <c r="N38189" s="120"/>
      <c r="U38189" s="121"/>
      <c r="V38189" s="122"/>
      <c r="W38189" s="123"/>
      <c r="AC38189" s="123"/>
    </row>
    <row r="38190" spans="5:29" s="2" customFormat="1">
      <c r="E38190" s="120"/>
      <c r="M38190" s="120"/>
      <c r="N38190" s="120"/>
      <c r="U38190" s="121"/>
      <c r="V38190" s="122"/>
      <c r="W38190" s="123"/>
      <c r="AC38190" s="123"/>
    </row>
    <row r="38191" spans="5:29" s="2" customFormat="1">
      <c r="E38191" s="120"/>
      <c r="M38191" s="120"/>
      <c r="N38191" s="120"/>
      <c r="U38191" s="121"/>
      <c r="V38191" s="122"/>
      <c r="W38191" s="123"/>
      <c r="AC38191" s="123"/>
    </row>
    <row r="38192" spans="5:29" s="2" customFormat="1">
      <c r="E38192" s="120"/>
      <c r="M38192" s="120"/>
      <c r="N38192" s="120"/>
      <c r="U38192" s="121"/>
      <c r="V38192" s="122"/>
      <c r="W38192" s="123"/>
      <c r="AC38192" s="123"/>
    </row>
    <row r="38193" spans="5:29" s="2" customFormat="1">
      <c r="E38193" s="120"/>
      <c r="M38193" s="120"/>
      <c r="N38193" s="120"/>
      <c r="U38193" s="121"/>
      <c r="V38193" s="122"/>
      <c r="W38193" s="123"/>
      <c r="AC38193" s="123"/>
    </row>
    <row r="38194" spans="5:29" s="2" customFormat="1">
      <c r="E38194" s="120"/>
      <c r="M38194" s="120"/>
      <c r="N38194" s="120"/>
      <c r="U38194" s="121"/>
      <c r="V38194" s="122"/>
      <c r="W38194" s="123"/>
      <c r="AC38194" s="123"/>
    </row>
    <row r="38195" spans="5:29" s="2" customFormat="1">
      <c r="E38195" s="120"/>
      <c r="M38195" s="120"/>
      <c r="N38195" s="120"/>
      <c r="U38195" s="121"/>
      <c r="V38195" s="122"/>
      <c r="W38195" s="123"/>
      <c r="AC38195" s="123"/>
    </row>
    <row r="38196" spans="5:29" s="2" customFormat="1">
      <c r="E38196" s="120"/>
      <c r="M38196" s="120"/>
      <c r="N38196" s="120"/>
      <c r="U38196" s="121"/>
      <c r="V38196" s="122"/>
      <c r="W38196" s="123"/>
      <c r="AC38196" s="123"/>
    </row>
    <row r="38197" spans="5:29" s="2" customFormat="1">
      <c r="E38197" s="120"/>
      <c r="M38197" s="120"/>
      <c r="N38197" s="120"/>
      <c r="U38197" s="121"/>
      <c r="V38197" s="122"/>
      <c r="W38197" s="123"/>
      <c r="AC38197" s="123"/>
    </row>
    <row r="38198" spans="5:29" s="2" customFormat="1">
      <c r="E38198" s="120"/>
      <c r="M38198" s="120"/>
      <c r="N38198" s="120"/>
      <c r="U38198" s="121"/>
      <c r="V38198" s="122"/>
      <c r="W38198" s="123"/>
      <c r="AC38198" s="123"/>
    </row>
    <row r="38199" spans="5:29" s="2" customFormat="1">
      <c r="E38199" s="120"/>
      <c r="M38199" s="120"/>
      <c r="N38199" s="120"/>
      <c r="U38199" s="121"/>
      <c r="V38199" s="122"/>
      <c r="W38199" s="123"/>
      <c r="AC38199" s="123"/>
    </row>
    <row r="38200" spans="5:29" s="2" customFormat="1">
      <c r="E38200" s="120"/>
      <c r="M38200" s="120"/>
      <c r="N38200" s="120"/>
      <c r="U38200" s="121"/>
      <c r="V38200" s="122"/>
      <c r="W38200" s="123"/>
      <c r="AC38200" s="123"/>
    </row>
    <row r="38201" spans="5:29" s="2" customFormat="1">
      <c r="E38201" s="120"/>
      <c r="M38201" s="120"/>
      <c r="N38201" s="120"/>
      <c r="U38201" s="121"/>
      <c r="V38201" s="122"/>
      <c r="W38201" s="123"/>
      <c r="AC38201" s="123"/>
    </row>
    <row r="38202" spans="5:29" s="2" customFormat="1">
      <c r="E38202" s="120"/>
      <c r="M38202" s="120"/>
      <c r="N38202" s="120"/>
      <c r="U38202" s="121"/>
      <c r="V38202" s="122"/>
      <c r="W38202" s="123"/>
      <c r="AC38202" s="123"/>
    </row>
    <row r="38203" spans="5:29" s="2" customFormat="1">
      <c r="E38203" s="120"/>
      <c r="M38203" s="120"/>
      <c r="N38203" s="120"/>
      <c r="U38203" s="121"/>
      <c r="V38203" s="122"/>
      <c r="W38203" s="123"/>
      <c r="AC38203" s="123"/>
    </row>
    <row r="38204" spans="5:29" s="2" customFormat="1">
      <c r="E38204" s="120"/>
      <c r="M38204" s="120"/>
      <c r="N38204" s="120"/>
      <c r="U38204" s="121"/>
      <c r="V38204" s="122"/>
      <c r="W38204" s="123"/>
      <c r="AC38204" s="123"/>
    </row>
    <row r="38205" spans="5:29" s="2" customFormat="1">
      <c r="E38205" s="120"/>
      <c r="M38205" s="120"/>
      <c r="N38205" s="120"/>
      <c r="U38205" s="121"/>
      <c r="V38205" s="122"/>
      <c r="W38205" s="123"/>
      <c r="AC38205" s="123"/>
    </row>
    <row r="38206" spans="5:29" s="2" customFormat="1">
      <c r="E38206" s="120"/>
      <c r="M38206" s="120"/>
      <c r="N38206" s="120"/>
      <c r="U38206" s="121"/>
      <c r="V38206" s="122"/>
      <c r="W38206" s="123"/>
      <c r="AC38206" s="123"/>
    </row>
    <row r="38207" spans="5:29" s="2" customFormat="1">
      <c r="E38207" s="120"/>
      <c r="M38207" s="120"/>
      <c r="N38207" s="120"/>
      <c r="U38207" s="121"/>
      <c r="V38207" s="122"/>
      <c r="W38207" s="123"/>
      <c r="AC38207" s="123"/>
    </row>
    <row r="38208" spans="5:29" s="2" customFormat="1">
      <c r="E38208" s="120"/>
      <c r="M38208" s="120"/>
      <c r="N38208" s="120"/>
      <c r="U38208" s="121"/>
      <c r="V38208" s="122"/>
      <c r="W38208" s="123"/>
      <c r="AC38208" s="123"/>
    </row>
    <row r="38209" spans="5:29" s="2" customFormat="1">
      <c r="E38209" s="120"/>
      <c r="M38209" s="120"/>
      <c r="N38209" s="120"/>
      <c r="U38209" s="121"/>
      <c r="V38209" s="122"/>
      <c r="W38209" s="123"/>
      <c r="AC38209" s="123"/>
    </row>
    <row r="38210" spans="5:29" s="2" customFormat="1">
      <c r="E38210" s="120"/>
      <c r="M38210" s="120"/>
      <c r="N38210" s="120"/>
      <c r="U38210" s="121"/>
      <c r="V38210" s="122"/>
      <c r="W38210" s="123"/>
      <c r="AC38210" s="123"/>
    </row>
    <row r="38211" spans="5:29" s="2" customFormat="1">
      <c r="E38211" s="120"/>
      <c r="M38211" s="120"/>
      <c r="N38211" s="120"/>
      <c r="U38211" s="121"/>
      <c r="V38211" s="122"/>
      <c r="W38211" s="123"/>
      <c r="AC38211" s="123"/>
    </row>
    <row r="38212" spans="5:29" s="2" customFormat="1">
      <c r="E38212" s="120"/>
      <c r="M38212" s="120"/>
      <c r="N38212" s="120"/>
      <c r="U38212" s="121"/>
      <c r="V38212" s="122"/>
      <c r="W38212" s="123"/>
      <c r="AC38212" s="123"/>
    </row>
    <row r="38213" spans="5:29" s="2" customFormat="1">
      <c r="E38213" s="120"/>
      <c r="M38213" s="120"/>
      <c r="N38213" s="120"/>
      <c r="U38213" s="121"/>
      <c r="V38213" s="122"/>
      <c r="W38213" s="123"/>
      <c r="AC38213" s="123"/>
    </row>
    <row r="38214" spans="5:29" s="2" customFormat="1">
      <c r="E38214" s="120"/>
      <c r="M38214" s="120"/>
      <c r="N38214" s="120"/>
      <c r="U38214" s="121"/>
      <c r="V38214" s="122"/>
      <c r="W38214" s="123"/>
      <c r="AC38214" s="123"/>
    </row>
    <row r="38215" spans="5:29" s="2" customFormat="1">
      <c r="E38215" s="120"/>
      <c r="M38215" s="120"/>
      <c r="N38215" s="120"/>
      <c r="U38215" s="121"/>
      <c r="V38215" s="122"/>
      <c r="W38215" s="123"/>
      <c r="AC38215" s="123"/>
    </row>
    <row r="38216" spans="5:29" s="2" customFormat="1">
      <c r="E38216" s="120"/>
      <c r="M38216" s="120"/>
      <c r="N38216" s="120"/>
      <c r="U38216" s="121"/>
      <c r="V38216" s="122"/>
      <c r="W38216" s="123"/>
      <c r="AC38216" s="123"/>
    </row>
    <row r="38217" spans="5:29" s="2" customFormat="1">
      <c r="E38217" s="120"/>
      <c r="M38217" s="120"/>
      <c r="N38217" s="120"/>
      <c r="U38217" s="121"/>
      <c r="V38217" s="122"/>
      <c r="W38217" s="123"/>
      <c r="AC38217" s="123"/>
    </row>
    <row r="38218" spans="5:29" s="2" customFormat="1">
      <c r="E38218" s="120"/>
      <c r="M38218" s="120"/>
      <c r="N38218" s="120"/>
      <c r="U38218" s="121"/>
      <c r="V38218" s="122"/>
      <c r="W38218" s="123"/>
      <c r="AC38218" s="123"/>
    </row>
    <row r="38219" spans="5:29" s="2" customFormat="1">
      <c r="E38219" s="120"/>
      <c r="M38219" s="120"/>
      <c r="N38219" s="120"/>
      <c r="U38219" s="121"/>
      <c r="V38219" s="122"/>
      <c r="W38219" s="123"/>
      <c r="AC38219" s="123"/>
    </row>
    <row r="38220" spans="5:29" s="2" customFormat="1">
      <c r="E38220" s="120"/>
      <c r="M38220" s="120"/>
      <c r="N38220" s="120"/>
      <c r="U38220" s="121"/>
      <c r="V38220" s="122"/>
      <c r="W38220" s="123"/>
      <c r="AC38220" s="123"/>
    </row>
    <row r="38221" spans="5:29" s="2" customFormat="1">
      <c r="E38221" s="120"/>
      <c r="M38221" s="120"/>
      <c r="N38221" s="120"/>
      <c r="U38221" s="121"/>
      <c r="V38221" s="122"/>
      <c r="W38221" s="123"/>
      <c r="AC38221" s="123"/>
    </row>
    <row r="38222" spans="5:29" s="2" customFormat="1">
      <c r="E38222" s="120"/>
      <c r="M38222" s="120"/>
      <c r="N38222" s="120"/>
      <c r="U38222" s="121"/>
      <c r="V38222" s="122"/>
      <c r="W38222" s="123"/>
      <c r="AC38222" s="123"/>
    </row>
    <row r="38223" spans="5:29" s="2" customFormat="1">
      <c r="E38223" s="120"/>
      <c r="M38223" s="120"/>
      <c r="N38223" s="120"/>
      <c r="U38223" s="121"/>
      <c r="V38223" s="122"/>
      <c r="W38223" s="123"/>
      <c r="AC38223" s="123"/>
    </row>
    <row r="38224" spans="5:29" s="2" customFormat="1">
      <c r="E38224" s="120"/>
      <c r="M38224" s="120"/>
      <c r="N38224" s="120"/>
      <c r="U38224" s="121"/>
      <c r="V38224" s="122"/>
      <c r="W38224" s="123"/>
      <c r="AC38224" s="123"/>
    </row>
    <row r="38225" spans="5:29" s="2" customFormat="1">
      <c r="E38225" s="120"/>
      <c r="M38225" s="120"/>
      <c r="N38225" s="120"/>
      <c r="U38225" s="121"/>
      <c r="V38225" s="122"/>
      <c r="W38225" s="123"/>
      <c r="AC38225" s="123"/>
    </row>
    <row r="38226" spans="5:29" s="2" customFormat="1">
      <c r="E38226" s="120"/>
      <c r="M38226" s="120"/>
      <c r="N38226" s="120"/>
      <c r="U38226" s="121"/>
      <c r="V38226" s="122"/>
      <c r="W38226" s="123"/>
      <c r="AC38226" s="123"/>
    </row>
    <row r="38227" spans="5:29" s="2" customFormat="1">
      <c r="E38227" s="120"/>
      <c r="M38227" s="120"/>
      <c r="N38227" s="120"/>
      <c r="U38227" s="121"/>
      <c r="V38227" s="122"/>
      <c r="W38227" s="123"/>
      <c r="AC38227" s="123"/>
    </row>
    <row r="38228" spans="5:29" s="2" customFormat="1">
      <c r="E38228" s="120"/>
      <c r="M38228" s="120"/>
      <c r="N38228" s="120"/>
      <c r="U38228" s="121"/>
      <c r="V38228" s="122"/>
      <c r="W38228" s="123"/>
      <c r="AC38228" s="123"/>
    </row>
    <row r="38229" spans="5:29" s="2" customFormat="1">
      <c r="E38229" s="120"/>
      <c r="M38229" s="120"/>
      <c r="N38229" s="120"/>
      <c r="U38229" s="121"/>
      <c r="V38229" s="122"/>
      <c r="W38229" s="123"/>
      <c r="AC38229" s="123"/>
    </row>
    <row r="38230" spans="5:29" s="2" customFormat="1">
      <c r="E38230" s="120"/>
      <c r="M38230" s="120"/>
      <c r="N38230" s="120"/>
      <c r="U38230" s="121"/>
      <c r="V38230" s="122"/>
      <c r="W38230" s="123"/>
      <c r="AC38230" s="123"/>
    </row>
    <row r="38231" spans="5:29" s="2" customFormat="1">
      <c r="E38231" s="120"/>
      <c r="M38231" s="120"/>
      <c r="N38231" s="120"/>
      <c r="U38231" s="121"/>
      <c r="V38231" s="122"/>
      <c r="W38231" s="123"/>
      <c r="AC38231" s="123"/>
    </row>
    <row r="38232" spans="5:29" s="2" customFormat="1">
      <c r="E38232" s="120"/>
      <c r="M38232" s="120"/>
      <c r="N38232" s="120"/>
      <c r="U38232" s="121"/>
      <c r="V38232" s="122"/>
      <c r="W38232" s="123"/>
      <c r="AC38232" s="123"/>
    </row>
    <row r="38233" spans="5:29" s="2" customFormat="1">
      <c r="E38233" s="120"/>
      <c r="M38233" s="120"/>
      <c r="N38233" s="120"/>
      <c r="U38233" s="121"/>
      <c r="V38233" s="122"/>
      <c r="W38233" s="123"/>
      <c r="AC38233" s="123"/>
    </row>
    <row r="38234" spans="5:29" s="2" customFormat="1">
      <c r="E38234" s="120"/>
      <c r="M38234" s="120"/>
      <c r="N38234" s="120"/>
      <c r="U38234" s="121"/>
      <c r="V38234" s="122"/>
      <c r="W38234" s="123"/>
      <c r="AC38234" s="123"/>
    </row>
    <row r="38235" spans="5:29" s="2" customFormat="1">
      <c r="E38235" s="120"/>
      <c r="M38235" s="120"/>
      <c r="N38235" s="120"/>
      <c r="U38235" s="121"/>
      <c r="V38235" s="122"/>
      <c r="W38235" s="123"/>
      <c r="AC38235" s="123"/>
    </row>
    <row r="38236" spans="5:29" s="2" customFormat="1">
      <c r="E38236" s="120"/>
      <c r="M38236" s="120"/>
      <c r="N38236" s="120"/>
      <c r="U38236" s="121"/>
      <c r="V38236" s="122"/>
      <c r="W38236" s="123"/>
      <c r="AC38236" s="123"/>
    </row>
    <row r="38237" spans="5:29" s="2" customFormat="1">
      <c r="E38237" s="120"/>
      <c r="M38237" s="120"/>
      <c r="N38237" s="120"/>
      <c r="U38237" s="121"/>
      <c r="V38237" s="122"/>
      <c r="W38237" s="123"/>
      <c r="AC38237" s="123"/>
    </row>
    <row r="38238" spans="5:29" s="2" customFormat="1">
      <c r="E38238" s="120"/>
      <c r="M38238" s="120"/>
      <c r="N38238" s="120"/>
      <c r="U38238" s="121"/>
      <c r="V38238" s="122"/>
      <c r="W38238" s="123"/>
      <c r="AC38238" s="123"/>
    </row>
    <row r="38239" spans="5:29" s="2" customFormat="1">
      <c r="E38239" s="120"/>
      <c r="M38239" s="120"/>
      <c r="N38239" s="120"/>
      <c r="U38239" s="121"/>
      <c r="V38239" s="122"/>
      <c r="W38239" s="123"/>
      <c r="AC38239" s="123"/>
    </row>
    <row r="38240" spans="5:29" s="2" customFormat="1">
      <c r="E38240" s="120"/>
      <c r="M38240" s="120"/>
      <c r="N38240" s="120"/>
      <c r="U38240" s="121"/>
      <c r="V38240" s="122"/>
      <c r="W38240" s="123"/>
      <c r="AC38240" s="123"/>
    </row>
    <row r="38241" spans="5:29" s="2" customFormat="1">
      <c r="E38241" s="120"/>
      <c r="M38241" s="120"/>
      <c r="N38241" s="120"/>
      <c r="U38241" s="121"/>
      <c r="V38241" s="122"/>
      <c r="W38241" s="123"/>
      <c r="AC38241" s="123"/>
    </row>
    <row r="38242" spans="5:29" s="2" customFormat="1">
      <c r="E38242" s="120"/>
      <c r="M38242" s="120"/>
      <c r="N38242" s="120"/>
      <c r="U38242" s="121"/>
      <c r="V38242" s="122"/>
      <c r="W38242" s="123"/>
      <c r="AC38242" s="123"/>
    </row>
    <row r="38243" spans="5:29" s="2" customFormat="1">
      <c r="E38243" s="120"/>
      <c r="M38243" s="120"/>
      <c r="N38243" s="120"/>
      <c r="U38243" s="121"/>
      <c r="V38243" s="122"/>
      <c r="W38243" s="123"/>
      <c r="AC38243" s="123"/>
    </row>
    <row r="38244" spans="5:29" s="2" customFormat="1">
      <c r="E38244" s="120"/>
      <c r="M38244" s="120"/>
      <c r="N38244" s="120"/>
      <c r="U38244" s="121"/>
      <c r="V38244" s="122"/>
      <c r="W38244" s="123"/>
      <c r="AC38244" s="123"/>
    </row>
    <row r="38245" spans="5:29" s="2" customFormat="1">
      <c r="E38245" s="120"/>
      <c r="M38245" s="120"/>
      <c r="N38245" s="120"/>
      <c r="U38245" s="121"/>
      <c r="V38245" s="122"/>
      <c r="W38245" s="123"/>
      <c r="AC38245" s="123"/>
    </row>
    <row r="38246" spans="5:29" s="2" customFormat="1">
      <c r="E38246" s="120"/>
      <c r="M38246" s="120"/>
      <c r="N38246" s="120"/>
      <c r="U38246" s="121"/>
      <c r="V38246" s="122"/>
      <c r="W38246" s="123"/>
      <c r="AC38246" s="123"/>
    </row>
    <row r="38247" spans="5:29" s="2" customFormat="1">
      <c r="E38247" s="120"/>
      <c r="M38247" s="120"/>
      <c r="N38247" s="120"/>
      <c r="U38247" s="121"/>
      <c r="V38247" s="122"/>
      <c r="W38247" s="123"/>
      <c r="AC38247" s="123"/>
    </row>
    <row r="38248" spans="5:29" s="2" customFormat="1">
      <c r="E38248" s="120"/>
      <c r="M38248" s="120"/>
      <c r="N38248" s="120"/>
      <c r="U38248" s="121"/>
      <c r="V38248" s="122"/>
      <c r="W38248" s="123"/>
      <c r="AC38248" s="123"/>
    </row>
    <row r="38249" spans="5:29" s="2" customFormat="1">
      <c r="E38249" s="120"/>
      <c r="M38249" s="120"/>
      <c r="N38249" s="120"/>
      <c r="U38249" s="121"/>
      <c r="V38249" s="122"/>
      <c r="W38249" s="123"/>
      <c r="AC38249" s="123"/>
    </row>
    <row r="38250" spans="5:29" s="2" customFormat="1">
      <c r="E38250" s="120"/>
      <c r="M38250" s="120"/>
      <c r="N38250" s="120"/>
      <c r="U38250" s="121"/>
      <c r="V38250" s="122"/>
      <c r="W38250" s="123"/>
      <c r="AC38250" s="123"/>
    </row>
    <row r="38251" spans="5:29" s="2" customFormat="1">
      <c r="E38251" s="120"/>
      <c r="M38251" s="120"/>
      <c r="N38251" s="120"/>
      <c r="U38251" s="121"/>
      <c r="V38251" s="122"/>
      <c r="W38251" s="123"/>
      <c r="AC38251" s="123"/>
    </row>
    <row r="38252" spans="5:29" s="2" customFormat="1">
      <c r="E38252" s="120"/>
      <c r="M38252" s="120"/>
      <c r="N38252" s="120"/>
      <c r="U38252" s="121"/>
      <c r="V38252" s="122"/>
      <c r="W38252" s="123"/>
      <c r="AC38252" s="123"/>
    </row>
    <row r="38253" spans="5:29" s="2" customFormat="1">
      <c r="E38253" s="120"/>
      <c r="M38253" s="120"/>
      <c r="N38253" s="120"/>
      <c r="U38253" s="121"/>
      <c r="V38253" s="122"/>
      <c r="W38253" s="123"/>
      <c r="AC38253" s="123"/>
    </row>
    <row r="38254" spans="5:29" s="2" customFormat="1">
      <c r="E38254" s="120"/>
      <c r="M38254" s="120"/>
      <c r="N38254" s="120"/>
      <c r="U38254" s="121"/>
      <c r="V38254" s="122"/>
      <c r="W38254" s="123"/>
      <c r="AC38254" s="123"/>
    </row>
    <row r="38255" spans="5:29" s="2" customFormat="1">
      <c r="E38255" s="120"/>
      <c r="M38255" s="120"/>
      <c r="N38255" s="120"/>
      <c r="U38255" s="121"/>
      <c r="V38255" s="122"/>
      <c r="W38255" s="123"/>
      <c r="AC38255" s="123"/>
    </row>
    <row r="38256" spans="5:29" s="2" customFormat="1">
      <c r="E38256" s="120"/>
      <c r="M38256" s="120"/>
      <c r="N38256" s="120"/>
      <c r="U38256" s="121"/>
      <c r="V38256" s="122"/>
      <c r="W38256" s="123"/>
      <c r="AC38256" s="123"/>
    </row>
    <row r="38257" spans="5:29" s="2" customFormat="1">
      <c r="E38257" s="120"/>
      <c r="M38257" s="120"/>
      <c r="N38257" s="120"/>
      <c r="U38257" s="121"/>
      <c r="V38257" s="122"/>
      <c r="W38257" s="123"/>
      <c r="AC38257" s="123"/>
    </row>
    <row r="38258" spans="5:29" s="2" customFormat="1">
      <c r="E38258" s="120"/>
      <c r="M38258" s="120"/>
      <c r="N38258" s="120"/>
      <c r="U38258" s="121"/>
      <c r="V38258" s="122"/>
      <c r="W38258" s="123"/>
      <c r="AC38258" s="123"/>
    </row>
    <row r="38259" spans="5:29" s="2" customFormat="1">
      <c r="E38259" s="120"/>
      <c r="M38259" s="120"/>
      <c r="N38259" s="120"/>
      <c r="U38259" s="121"/>
      <c r="V38259" s="122"/>
      <c r="W38259" s="123"/>
      <c r="AC38259" s="123"/>
    </row>
    <row r="38260" spans="5:29" s="2" customFormat="1">
      <c r="E38260" s="120"/>
      <c r="M38260" s="120"/>
      <c r="N38260" s="120"/>
      <c r="U38260" s="121"/>
      <c r="V38260" s="122"/>
      <c r="W38260" s="123"/>
      <c r="AC38260" s="123"/>
    </row>
    <row r="38261" spans="5:29" s="2" customFormat="1">
      <c r="E38261" s="120"/>
      <c r="M38261" s="120"/>
      <c r="N38261" s="120"/>
      <c r="U38261" s="121"/>
      <c r="V38261" s="122"/>
      <c r="W38261" s="123"/>
      <c r="AC38261" s="123"/>
    </row>
    <row r="38262" spans="5:29" s="2" customFormat="1">
      <c r="E38262" s="120"/>
      <c r="M38262" s="120"/>
      <c r="N38262" s="120"/>
      <c r="U38262" s="121"/>
      <c r="V38262" s="122"/>
      <c r="W38262" s="123"/>
      <c r="AC38262" s="123"/>
    </row>
    <row r="38263" spans="5:29" s="2" customFormat="1">
      <c r="E38263" s="120"/>
      <c r="M38263" s="120"/>
      <c r="N38263" s="120"/>
      <c r="U38263" s="121"/>
      <c r="V38263" s="122"/>
      <c r="W38263" s="123"/>
      <c r="AC38263" s="123"/>
    </row>
    <row r="38264" spans="5:29" s="2" customFormat="1">
      <c r="E38264" s="120"/>
      <c r="M38264" s="120"/>
      <c r="N38264" s="120"/>
      <c r="U38264" s="121"/>
      <c r="V38264" s="122"/>
      <c r="W38264" s="123"/>
      <c r="AC38264" s="123"/>
    </row>
    <row r="38265" spans="5:29" s="2" customFormat="1">
      <c r="E38265" s="120"/>
      <c r="M38265" s="120"/>
      <c r="N38265" s="120"/>
      <c r="U38265" s="121"/>
      <c r="V38265" s="122"/>
      <c r="W38265" s="123"/>
      <c r="AC38265" s="123"/>
    </row>
    <row r="38266" spans="5:29" s="2" customFormat="1">
      <c r="E38266" s="120"/>
      <c r="M38266" s="120"/>
      <c r="N38266" s="120"/>
      <c r="U38266" s="121"/>
      <c r="V38266" s="122"/>
      <c r="W38266" s="123"/>
      <c r="AC38266" s="123"/>
    </row>
    <row r="38267" spans="5:29" s="2" customFormat="1">
      <c r="E38267" s="120"/>
      <c r="M38267" s="120"/>
      <c r="N38267" s="120"/>
      <c r="U38267" s="121"/>
      <c r="V38267" s="122"/>
      <c r="W38267" s="123"/>
      <c r="AC38267" s="123"/>
    </row>
    <row r="38268" spans="5:29" s="2" customFormat="1">
      <c r="E38268" s="120"/>
      <c r="M38268" s="120"/>
      <c r="N38268" s="120"/>
      <c r="U38268" s="121"/>
      <c r="V38268" s="122"/>
      <c r="W38268" s="123"/>
      <c r="AC38268" s="123"/>
    </row>
    <row r="38269" spans="5:29" s="2" customFormat="1">
      <c r="E38269" s="120"/>
      <c r="M38269" s="120"/>
      <c r="N38269" s="120"/>
      <c r="U38269" s="121"/>
      <c r="V38269" s="122"/>
      <c r="W38269" s="123"/>
      <c r="AC38269" s="123"/>
    </row>
    <row r="38270" spans="5:29" s="2" customFormat="1">
      <c r="E38270" s="120"/>
      <c r="M38270" s="120"/>
      <c r="N38270" s="120"/>
      <c r="U38270" s="121"/>
      <c r="V38270" s="122"/>
      <c r="W38270" s="123"/>
      <c r="AC38270" s="123"/>
    </row>
    <row r="38271" spans="5:29" s="2" customFormat="1">
      <c r="E38271" s="120"/>
      <c r="M38271" s="120"/>
      <c r="N38271" s="120"/>
      <c r="U38271" s="121"/>
      <c r="V38271" s="122"/>
      <c r="W38271" s="123"/>
      <c r="AC38271" s="123"/>
    </row>
    <row r="38272" spans="5:29" s="2" customFormat="1">
      <c r="E38272" s="120"/>
      <c r="M38272" s="120"/>
      <c r="N38272" s="120"/>
      <c r="U38272" s="121"/>
      <c r="V38272" s="122"/>
      <c r="W38272" s="123"/>
      <c r="AC38272" s="123"/>
    </row>
    <row r="38273" spans="5:29" s="2" customFormat="1">
      <c r="E38273" s="120"/>
      <c r="M38273" s="120"/>
      <c r="N38273" s="120"/>
      <c r="U38273" s="121"/>
      <c r="V38273" s="122"/>
      <c r="W38273" s="123"/>
      <c r="AC38273" s="123"/>
    </row>
    <row r="38274" spans="5:29" s="2" customFormat="1">
      <c r="E38274" s="120"/>
      <c r="M38274" s="120"/>
      <c r="N38274" s="120"/>
      <c r="U38274" s="121"/>
      <c r="V38274" s="122"/>
      <c r="W38274" s="123"/>
      <c r="AC38274" s="123"/>
    </row>
    <row r="38275" spans="5:29" s="2" customFormat="1">
      <c r="E38275" s="120"/>
      <c r="M38275" s="120"/>
      <c r="N38275" s="120"/>
      <c r="U38275" s="121"/>
      <c r="V38275" s="122"/>
      <c r="W38275" s="123"/>
      <c r="AC38275" s="123"/>
    </row>
    <row r="38276" spans="5:29" s="2" customFormat="1">
      <c r="E38276" s="120"/>
      <c r="M38276" s="120"/>
      <c r="N38276" s="120"/>
      <c r="U38276" s="121"/>
      <c r="V38276" s="122"/>
      <c r="W38276" s="123"/>
      <c r="AC38276" s="123"/>
    </row>
    <row r="38277" spans="5:29" s="2" customFormat="1">
      <c r="E38277" s="120"/>
      <c r="M38277" s="120"/>
      <c r="N38277" s="120"/>
      <c r="U38277" s="121"/>
      <c r="V38277" s="122"/>
      <c r="W38277" s="123"/>
      <c r="AC38277" s="123"/>
    </row>
    <row r="38278" spans="5:29" s="2" customFormat="1">
      <c r="E38278" s="120"/>
      <c r="M38278" s="120"/>
      <c r="N38278" s="120"/>
      <c r="U38278" s="121"/>
      <c r="V38278" s="122"/>
      <c r="W38278" s="123"/>
      <c r="AC38278" s="123"/>
    </row>
    <row r="38279" spans="5:29" s="2" customFormat="1">
      <c r="E38279" s="120"/>
      <c r="M38279" s="120"/>
      <c r="N38279" s="120"/>
      <c r="U38279" s="121"/>
      <c r="V38279" s="122"/>
      <c r="W38279" s="123"/>
      <c r="AC38279" s="123"/>
    </row>
    <row r="38280" spans="5:29" s="2" customFormat="1">
      <c r="E38280" s="120"/>
      <c r="M38280" s="120"/>
      <c r="N38280" s="120"/>
      <c r="U38280" s="121"/>
      <c r="V38280" s="122"/>
      <c r="W38280" s="123"/>
      <c r="AC38280" s="123"/>
    </row>
    <row r="38281" spans="5:29" s="2" customFormat="1">
      <c r="E38281" s="120"/>
      <c r="M38281" s="120"/>
      <c r="N38281" s="120"/>
      <c r="U38281" s="121"/>
      <c r="V38281" s="122"/>
      <c r="W38281" s="123"/>
      <c r="AC38281" s="123"/>
    </row>
    <row r="38282" spans="5:29" s="2" customFormat="1">
      <c r="E38282" s="120"/>
      <c r="M38282" s="120"/>
      <c r="N38282" s="120"/>
      <c r="U38282" s="121"/>
      <c r="V38282" s="122"/>
      <c r="W38282" s="123"/>
      <c r="AC38282" s="123"/>
    </row>
    <row r="38283" spans="5:29" s="2" customFormat="1">
      <c r="E38283" s="120"/>
      <c r="M38283" s="120"/>
      <c r="N38283" s="120"/>
      <c r="U38283" s="121"/>
      <c r="V38283" s="122"/>
      <c r="W38283" s="123"/>
      <c r="AC38283" s="123"/>
    </row>
    <row r="38284" spans="5:29" s="2" customFormat="1">
      <c r="E38284" s="120"/>
      <c r="M38284" s="120"/>
      <c r="N38284" s="120"/>
      <c r="U38284" s="121"/>
      <c r="V38284" s="122"/>
      <c r="W38284" s="123"/>
      <c r="AC38284" s="123"/>
    </row>
    <row r="38285" spans="5:29" s="2" customFormat="1">
      <c r="E38285" s="120"/>
      <c r="M38285" s="120"/>
      <c r="N38285" s="120"/>
      <c r="U38285" s="121"/>
      <c r="V38285" s="122"/>
      <c r="W38285" s="123"/>
      <c r="AC38285" s="123"/>
    </row>
    <row r="38286" spans="5:29" s="2" customFormat="1">
      <c r="E38286" s="120"/>
      <c r="M38286" s="120"/>
      <c r="N38286" s="120"/>
      <c r="U38286" s="121"/>
      <c r="V38286" s="122"/>
      <c r="W38286" s="123"/>
      <c r="AC38286" s="123"/>
    </row>
    <row r="38287" spans="5:29" s="2" customFormat="1">
      <c r="E38287" s="120"/>
      <c r="M38287" s="120"/>
      <c r="N38287" s="120"/>
      <c r="U38287" s="121"/>
      <c r="V38287" s="122"/>
      <c r="W38287" s="123"/>
      <c r="AC38287" s="123"/>
    </row>
    <row r="38288" spans="5:29" s="2" customFormat="1">
      <c r="E38288" s="120"/>
      <c r="M38288" s="120"/>
      <c r="N38288" s="120"/>
      <c r="U38288" s="121"/>
      <c r="V38288" s="122"/>
      <c r="W38288" s="123"/>
      <c r="AC38288" s="123"/>
    </row>
    <row r="38289" spans="5:29" s="2" customFormat="1">
      <c r="E38289" s="120"/>
      <c r="M38289" s="120"/>
      <c r="N38289" s="120"/>
      <c r="U38289" s="121"/>
      <c r="V38289" s="122"/>
      <c r="W38289" s="123"/>
      <c r="AC38289" s="123"/>
    </row>
    <row r="38290" spans="5:29" s="2" customFormat="1">
      <c r="E38290" s="120"/>
      <c r="M38290" s="120"/>
      <c r="N38290" s="120"/>
      <c r="U38290" s="121"/>
      <c r="V38290" s="122"/>
      <c r="W38290" s="123"/>
      <c r="AC38290" s="123"/>
    </row>
    <row r="38291" spans="5:29" s="2" customFormat="1">
      <c r="E38291" s="120"/>
      <c r="M38291" s="120"/>
      <c r="N38291" s="120"/>
      <c r="U38291" s="121"/>
      <c r="V38291" s="122"/>
      <c r="W38291" s="123"/>
      <c r="AC38291" s="123"/>
    </row>
    <row r="38292" spans="5:29" s="2" customFormat="1">
      <c r="E38292" s="120"/>
      <c r="M38292" s="120"/>
      <c r="N38292" s="120"/>
      <c r="U38292" s="121"/>
      <c r="V38292" s="122"/>
      <c r="W38292" s="123"/>
      <c r="AC38292" s="123"/>
    </row>
    <row r="38293" spans="5:29" s="2" customFormat="1">
      <c r="E38293" s="120"/>
      <c r="M38293" s="120"/>
      <c r="N38293" s="120"/>
      <c r="U38293" s="121"/>
      <c r="V38293" s="122"/>
      <c r="W38293" s="123"/>
      <c r="AC38293" s="123"/>
    </row>
    <row r="38294" spans="5:29" s="2" customFormat="1">
      <c r="E38294" s="120"/>
      <c r="M38294" s="120"/>
      <c r="N38294" s="120"/>
      <c r="U38294" s="121"/>
      <c r="V38294" s="122"/>
      <c r="W38294" s="123"/>
      <c r="AC38294" s="123"/>
    </row>
    <row r="38295" spans="5:29" s="2" customFormat="1">
      <c r="E38295" s="120"/>
      <c r="M38295" s="120"/>
      <c r="N38295" s="120"/>
      <c r="U38295" s="121"/>
      <c r="V38295" s="122"/>
      <c r="W38295" s="123"/>
      <c r="AC38295" s="123"/>
    </row>
    <row r="38296" spans="5:29" s="2" customFormat="1">
      <c r="E38296" s="120"/>
      <c r="M38296" s="120"/>
      <c r="N38296" s="120"/>
      <c r="U38296" s="121"/>
      <c r="V38296" s="122"/>
      <c r="W38296" s="123"/>
      <c r="AC38296" s="123"/>
    </row>
    <row r="38297" spans="5:29" s="2" customFormat="1">
      <c r="E38297" s="120"/>
      <c r="M38297" s="120"/>
      <c r="N38297" s="120"/>
      <c r="U38297" s="121"/>
      <c r="V38297" s="122"/>
      <c r="W38297" s="123"/>
      <c r="AC38297" s="123"/>
    </row>
    <row r="38298" spans="5:29" s="2" customFormat="1">
      <c r="E38298" s="120"/>
      <c r="M38298" s="120"/>
      <c r="N38298" s="120"/>
      <c r="U38298" s="121"/>
      <c r="V38298" s="122"/>
      <c r="W38298" s="123"/>
      <c r="AC38298" s="123"/>
    </row>
    <row r="38299" spans="5:29" s="2" customFormat="1">
      <c r="E38299" s="120"/>
      <c r="M38299" s="120"/>
      <c r="N38299" s="120"/>
      <c r="U38299" s="121"/>
      <c r="V38299" s="122"/>
      <c r="W38299" s="123"/>
      <c r="AC38299" s="123"/>
    </row>
    <row r="38300" spans="5:29" s="2" customFormat="1">
      <c r="E38300" s="120"/>
      <c r="M38300" s="120"/>
      <c r="N38300" s="120"/>
      <c r="U38300" s="121"/>
      <c r="V38300" s="122"/>
      <c r="W38300" s="123"/>
      <c r="AC38300" s="123"/>
    </row>
    <row r="38301" spans="5:29" s="2" customFormat="1">
      <c r="E38301" s="120"/>
      <c r="M38301" s="120"/>
      <c r="N38301" s="120"/>
      <c r="U38301" s="121"/>
      <c r="V38301" s="122"/>
      <c r="W38301" s="123"/>
      <c r="AC38301" s="123"/>
    </row>
    <row r="38302" spans="5:29" s="2" customFormat="1">
      <c r="E38302" s="120"/>
      <c r="M38302" s="120"/>
      <c r="N38302" s="120"/>
      <c r="U38302" s="121"/>
      <c r="V38302" s="122"/>
      <c r="W38302" s="123"/>
      <c r="AC38302" s="123"/>
    </row>
    <row r="38303" spans="5:29" s="2" customFormat="1">
      <c r="E38303" s="120"/>
      <c r="M38303" s="120"/>
      <c r="N38303" s="120"/>
      <c r="U38303" s="121"/>
      <c r="V38303" s="122"/>
      <c r="W38303" s="123"/>
      <c r="AC38303" s="123"/>
    </row>
    <row r="38304" spans="5:29" s="2" customFormat="1">
      <c r="E38304" s="120"/>
      <c r="M38304" s="120"/>
      <c r="N38304" s="120"/>
      <c r="U38304" s="121"/>
      <c r="V38304" s="122"/>
      <c r="W38304" s="123"/>
      <c r="AC38304" s="123"/>
    </row>
    <row r="38305" spans="5:29" s="2" customFormat="1">
      <c r="E38305" s="120"/>
      <c r="M38305" s="120"/>
      <c r="N38305" s="120"/>
      <c r="U38305" s="121"/>
      <c r="V38305" s="122"/>
      <c r="W38305" s="123"/>
      <c r="AC38305" s="123"/>
    </row>
    <row r="38306" spans="5:29" s="2" customFormat="1">
      <c r="E38306" s="120"/>
      <c r="M38306" s="120"/>
      <c r="N38306" s="120"/>
      <c r="U38306" s="121"/>
      <c r="V38306" s="122"/>
      <c r="W38306" s="123"/>
      <c r="AC38306" s="123"/>
    </row>
    <row r="38307" spans="5:29" s="2" customFormat="1">
      <c r="E38307" s="120"/>
      <c r="M38307" s="120"/>
      <c r="N38307" s="120"/>
      <c r="U38307" s="121"/>
      <c r="V38307" s="122"/>
      <c r="W38307" s="123"/>
      <c r="AC38307" s="123"/>
    </row>
    <row r="38308" spans="5:29" s="2" customFormat="1">
      <c r="E38308" s="120"/>
      <c r="M38308" s="120"/>
      <c r="N38308" s="120"/>
      <c r="U38308" s="121"/>
      <c r="V38308" s="122"/>
      <c r="W38308" s="123"/>
      <c r="AC38308" s="123"/>
    </row>
    <row r="38309" spans="5:29" s="2" customFormat="1">
      <c r="E38309" s="120"/>
      <c r="M38309" s="120"/>
      <c r="N38309" s="120"/>
      <c r="U38309" s="121"/>
      <c r="V38309" s="122"/>
      <c r="W38309" s="123"/>
      <c r="AC38309" s="123"/>
    </row>
    <row r="38310" spans="5:29" s="2" customFormat="1">
      <c r="E38310" s="120"/>
      <c r="M38310" s="120"/>
      <c r="N38310" s="120"/>
      <c r="U38310" s="121"/>
      <c r="V38310" s="122"/>
      <c r="W38310" s="123"/>
      <c r="AC38310" s="123"/>
    </row>
    <row r="38311" spans="5:29" s="2" customFormat="1">
      <c r="E38311" s="120"/>
      <c r="M38311" s="120"/>
      <c r="N38311" s="120"/>
      <c r="U38311" s="121"/>
      <c r="V38311" s="122"/>
      <c r="W38311" s="123"/>
      <c r="AC38311" s="123"/>
    </row>
    <row r="38312" spans="5:29" s="2" customFormat="1">
      <c r="E38312" s="120"/>
      <c r="M38312" s="120"/>
      <c r="N38312" s="120"/>
      <c r="U38312" s="121"/>
      <c r="V38312" s="122"/>
      <c r="W38312" s="123"/>
      <c r="AC38312" s="123"/>
    </row>
    <row r="38313" spans="5:29" s="2" customFormat="1">
      <c r="E38313" s="120"/>
      <c r="M38313" s="120"/>
      <c r="N38313" s="120"/>
      <c r="U38313" s="121"/>
      <c r="V38313" s="122"/>
      <c r="W38313" s="123"/>
      <c r="AC38313" s="123"/>
    </row>
    <row r="38314" spans="5:29" s="2" customFormat="1">
      <c r="E38314" s="120"/>
      <c r="M38314" s="120"/>
      <c r="N38314" s="120"/>
      <c r="U38314" s="121"/>
      <c r="V38314" s="122"/>
      <c r="W38314" s="123"/>
      <c r="AC38314" s="123"/>
    </row>
    <row r="38315" spans="5:29" s="2" customFormat="1">
      <c r="E38315" s="120"/>
      <c r="M38315" s="120"/>
      <c r="N38315" s="120"/>
      <c r="U38315" s="121"/>
      <c r="V38315" s="122"/>
      <c r="W38315" s="123"/>
      <c r="AC38315" s="123"/>
    </row>
    <row r="38316" spans="5:29" s="2" customFormat="1">
      <c r="E38316" s="120"/>
      <c r="M38316" s="120"/>
      <c r="N38316" s="120"/>
      <c r="U38316" s="121"/>
      <c r="V38316" s="122"/>
      <c r="W38316" s="123"/>
      <c r="AC38316" s="123"/>
    </row>
    <row r="38317" spans="5:29" s="2" customFormat="1">
      <c r="E38317" s="120"/>
      <c r="M38317" s="120"/>
      <c r="N38317" s="120"/>
      <c r="U38317" s="121"/>
      <c r="V38317" s="122"/>
      <c r="W38317" s="123"/>
      <c r="AC38317" s="123"/>
    </row>
    <row r="38318" spans="5:29" s="2" customFormat="1">
      <c r="E38318" s="120"/>
      <c r="M38318" s="120"/>
      <c r="N38318" s="120"/>
      <c r="U38318" s="121"/>
      <c r="V38318" s="122"/>
      <c r="W38318" s="123"/>
      <c r="AC38318" s="123"/>
    </row>
    <row r="38319" spans="5:29" s="2" customFormat="1">
      <c r="E38319" s="120"/>
      <c r="M38319" s="120"/>
      <c r="N38319" s="120"/>
      <c r="U38319" s="121"/>
      <c r="V38319" s="122"/>
      <c r="W38319" s="123"/>
      <c r="AC38319" s="123"/>
    </row>
    <row r="38320" spans="5:29" s="2" customFormat="1">
      <c r="E38320" s="120"/>
      <c r="M38320" s="120"/>
      <c r="N38320" s="120"/>
      <c r="U38320" s="121"/>
      <c r="V38320" s="122"/>
      <c r="W38320" s="123"/>
      <c r="AC38320" s="123"/>
    </row>
    <row r="38321" spans="5:29" s="2" customFormat="1">
      <c r="E38321" s="120"/>
      <c r="M38321" s="120"/>
      <c r="N38321" s="120"/>
      <c r="U38321" s="121"/>
      <c r="V38321" s="122"/>
      <c r="W38321" s="123"/>
      <c r="AC38321" s="123"/>
    </row>
    <row r="38322" spans="5:29" s="2" customFormat="1">
      <c r="E38322" s="120"/>
      <c r="M38322" s="120"/>
      <c r="N38322" s="120"/>
      <c r="U38322" s="121"/>
      <c r="V38322" s="122"/>
      <c r="W38322" s="123"/>
      <c r="AC38322" s="123"/>
    </row>
    <row r="38323" spans="5:29" s="2" customFormat="1">
      <c r="E38323" s="120"/>
      <c r="M38323" s="120"/>
      <c r="N38323" s="120"/>
      <c r="U38323" s="121"/>
      <c r="V38323" s="122"/>
      <c r="W38323" s="123"/>
      <c r="AC38323" s="123"/>
    </row>
    <row r="38324" spans="5:29" s="2" customFormat="1">
      <c r="E38324" s="120"/>
      <c r="M38324" s="120"/>
      <c r="N38324" s="120"/>
      <c r="U38324" s="121"/>
      <c r="V38324" s="122"/>
      <c r="W38324" s="123"/>
      <c r="AC38324" s="123"/>
    </row>
    <row r="38325" spans="5:29" s="2" customFormat="1">
      <c r="E38325" s="120"/>
      <c r="M38325" s="120"/>
      <c r="N38325" s="120"/>
      <c r="U38325" s="121"/>
      <c r="V38325" s="122"/>
      <c r="W38325" s="123"/>
      <c r="AC38325" s="123"/>
    </row>
    <row r="38326" spans="5:29" s="2" customFormat="1">
      <c r="E38326" s="120"/>
      <c r="M38326" s="120"/>
      <c r="N38326" s="120"/>
      <c r="U38326" s="121"/>
      <c r="V38326" s="122"/>
      <c r="W38326" s="123"/>
      <c r="AC38326" s="123"/>
    </row>
    <row r="38327" spans="5:29" s="2" customFormat="1">
      <c r="E38327" s="120"/>
      <c r="M38327" s="120"/>
      <c r="N38327" s="120"/>
      <c r="U38327" s="121"/>
      <c r="V38327" s="122"/>
      <c r="W38327" s="123"/>
      <c r="AC38327" s="123"/>
    </row>
    <row r="38328" spans="5:29" s="2" customFormat="1">
      <c r="E38328" s="120"/>
      <c r="M38328" s="120"/>
      <c r="N38328" s="120"/>
      <c r="U38328" s="121"/>
      <c r="V38328" s="122"/>
      <c r="W38328" s="123"/>
      <c r="AC38328" s="123"/>
    </row>
    <row r="38329" spans="5:29" s="2" customFormat="1">
      <c r="E38329" s="120"/>
      <c r="M38329" s="120"/>
      <c r="N38329" s="120"/>
      <c r="U38329" s="121"/>
      <c r="V38329" s="122"/>
      <c r="W38329" s="123"/>
      <c r="AC38329" s="123"/>
    </row>
    <row r="38330" spans="5:29" s="2" customFormat="1">
      <c r="E38330" s="120"/>
      <c r="M38330" s="120"/>
      <c r="N38330" s="120"/>
      <c r="U38330" s="121"/>
      <c r="V38330" s="122"/>
      <c r="W38330" s="123"/>
      <c r="AC38330" s="123"/>
    </row>
    <row r="38331" spans="5:29" s="2" customFormat="1">
      <c r="E38331" s="120"/>
      <c r="M38331" s="120"/>
      <c r="N38331" s="120"/>
      <c r="U38331" s="121"/>
      <c r="V38331" s="122"/>
      <c r="W38331" s="123"/>
      <c r="AC38331" s="123"/>
    </row>
    <row r="38332" spans="5:29" s="2" customFormat="1">
      <c r="E38332" s="120"/>
      <c r="M38332" s="120"/>
      <c r="N38332" s="120"/>
      <c r="U38332" s="121"/>
      <c r="V38332" s="122"/>
      <c r="W38332" s="123"/>
      <c r="AC38332" s="123"/>
    </row>
    <row r="38333" spans="5:29" s="2" customFormat="1">
      <c r="E38333" s="120"/>
      <c r="M38333" s="120"/>
      <c r="N38333" s="120"/>
      <c r="U38333" s="121"/>
      <c r="V38333" s="122"/>
      <c r="W38333" s="123"/>
      <c r="AC38333" s="123"/>
    </row>
    <row r="38334" spans="5:29" s="2" customFormat="1">
      <c r="E38334" s="120"/>
      <c r="M38334" s="120"/>
      <c r="N38334" s="120"/>
      <c r="U38334" s="121"/>
      <c r="V38334" s="122"/>
      <c r="W38334" s="123"/>
      <c r="AC38334" s="123"/>
    </row>
    <row r="38335" spans="5:29" s="2" customFormat="1">
      <c r="E38335" s="120"/>
      <c r="M38335" s="120"/>
      <c r="N38335" s="120"/>
      <c r="U38335" s="121"/>
      <c r="V38335" s="122"/>
      <c r="W38335" s="123"/>
      <c r="AC38335" s="123"/>
    </row>
    <row r="38336" spans="5:29" s="2" customFormat="1">
      <c r="E38336" s="120"/>
      <c r="M38336" s="120"/>
      <c r="N38336" s="120"/>
      <c r="U38336" s="121"/>
      <c r="V38336" s="122"/>
      <c r="W38336" s="123"/>
      <c r="AC38336" s="123"/>
    </row>
    <row r="38337" spans="5:29" s="2" customFormat="1">
      <c r="E38337" s="120"/>
      <c r="M38337" s="120"/>
      <c r="N38337" s="120"/>
      <c r="U38337" s="121"/>
      <c r="V38337" s="122"/>
      <c r="W38337" s="123"/>
      <c r="AC38337" s="123"/>
    </row>
    <row r="38338" spans="5:29" s="2" customFormat="1">
      <c r="E38338" s="120"/>
      <c r="M38338" s="120"/>
      <c r="N38338" s="120"/>
      <c r="U38338" s="121"/>
      <c r="V38338" s="122"/>
      <c r="W38338" s="123"/>
      <c r="AC38338" s="123"/>
    </row>
    <row r="38339" spans="5:29" s="2" customFormat="1">
      <c r="E38339" s="120"/>
      <c r="M38339" s="120"/>
      <c r="N38339" s="120"/>
      <c r="U38339" s="121"/>
      <c r="V38339" s="122"/>
      <c r="W38339" s="123"/>
      <c r="AC38339" s="123"/>
    </row>
    <row r="38340" spans="5:29" s="2" customFormat="1">
      <c r="E38340" s="120"/>
      <c r="M38340" s="120"/>
      <c r="N38340" s="120"/>
      <c r="U38340" s="121"/>
      <c r="V38340" s="122"/>
      <c r="W38340" s="123"/>
      <c r="AC38340" s="123"/>
    </row>
    <row r="38341" spans="5:29" s="2" customFormat="1">
      <c r="E38341" s="120"/>
      <c r="M38341" s="120"/>
      <c r="N38341" s="120"/>
      <c r="U38341" s="121"/>
      <c r="V38341" s="122"/>
      <c r="W38341" s="123"/>
      <c r="AC38341" s="123"/>
    </row>
    <row r="38342" spans="5:29" s="2" customFormat="1">
      <c r="E38342" s="120"/>
      <c r="M38342" s="120"/>
      <c r="N38342" s="120"/>
      <c r="U38342" s="121"/>
      <c r="V38342" s="122"/>
      <c r="W38342" s="123"/>
      <c r="AC38342" s="123"/>
    </row>
    <row r="38343" spans="5:29" s="2" customFormat="1">
      <c r="E38343" s="120"/>
      <c r="M38343" s="120"/>
      <c r="N38343" s="120"/>
      <c r="U38343" s="121"/>
      <c r="V38343" s="122"/>
      <c r="W38343" s="123"/>
      <c r="AC38343" s="123"/>
    </row>
    <row r="38344" spans="5:29" s="2" customFormat="1">
      <c r="E38344" s="120"/>
      <c r="M38344" s="120"/>
      <c r="N38344" s="120"/>
      <c r="U38344" s="121"/>
      <c r="V38344" s="122"/>
      <c r="W38344" s="123"/>
      <c r="AC38344" s="123"/>
    </row>
    <row r="38345" spans="5:29" s="2" customFormat="1">
      <c r="E38345" s="120"/>
      <c r="M38345" s="120"/>
      <c r="N38345" s="120"/>
      <c r="U38345" s="121"/>
      <c r="V38345" s="122"/>
      <c r="W38345" s="123"/>
      <c r="AC38345" s="123"/>
    </row>
    <row r="38346" spans="5:29" s="2" customFormat="1">
      <c r="E38346" s="120"/>
      <c r="M38346" s="120"/>
      <c r="N38346" s="120"/>
      <c r="U38346" s="121"/>
      <c r="V38346" s="122"/>
      <c r="W38346" s="123"/>
      <c r="AC38346" s="123"/>
    </row>
    <row r="38347" spans="5:29" s="2" customFormat="1">
      <c r="E38347" s="120"/>
      <c r="M38347" s="120"/>
      <c r="N38347" s="120"/>
      <c r="U38347" s="121"/>
      <c r="V38347" s="122"/>
      <c r="W38347" s="123"/>
      <c r="AC38347" s="123"/>
    </row>
    <row r="38348" spans="5:29" s="2" customFormat="1">
      <c r="E38348" s="120"/>
      <c r="M38348" s="120"/>
      <c r="N38348" s="120"/>
      <c r="U38348" s="121"/>
      <c r="V38348" s="122"/>
      <c r="W38348" s="123"/>
      <c r="AC38348" s="123"/>
    </row>
    <row r="38349" spans="5:29" s="2" customFormat="1">
      <c r="E38349" s="120"/>
      <c r="M38349" s="120"/>
      <c r="N38349" s="120"/>
      <c r="U38349" s="121"/>
      <c r="V38349" s="122"/>
      <c r="W38349" s="123"/>
      <c r="AC38349" s="123"/>
    </row>
    <row r="38350" spans="5:29" s="2" customFormat="1">
      <c r="E38350" s="120"/>
      <c r="M38350" s="120"/>
      <c r="N38350" s="120"/>
      <c r="U38350" s="121"/>
      <c r="V38350" s="122"/>
      <c r="W38350" s="123"/>
      <c r="AC38350" s="123"/>
    </row>
    <row r="38351" spans="5:29" s="2" customFormat="1">
      <c r="E38351" s="120"/>
      <c r="M38351" s="120"/>
      <c r="N38351" s="120"/>
      <c r="U38351" s="121"/>
      <c r="V38351" s="122"/>
      <c r="W38351" s="123"/>
      <c r="AC38351" s="123"/>
    </row>
    <row r="38352" spans="5:29" s="2" customFormat="1">
      <c r="E38352" s="120"/>
      <c r="M38352" s="120"/>
      <c r="N38352" s="120"/>
      <c r="U38352" s="121"/>
      <c r="V38352" s="122"/>
      <c r="W38352" s="123"/>
      <c r="AC38352" s="123"/>
    </row>
    <row r="38353" spans="5:29" s="2" customFormat="1">
      <c r="E38353" s="120"/>
      <c r="M38353" s="120"/>
      <c r="N38353" s="120"/>
      <c r="U38353" s="121"/>
      <c r="V38353" s="122"/>
      <c r="W38353" s="123"/>
      <c r="AC38353" s="123"/>
    </row>
    <row r="38354" spans="5:29" s="2" customFormat="1">
      <c r="E38354" s="120"/>
      <c r="M38354" s="120"/>
      <c r="N38354" s="120"/>
      <c r="U38354" s="121"/>
      <c r="V38354" s="122"/>
      <c r="W38354" s="123"/>
      <c r="AC38354" s="123"/>
    </row>
    <row r="38355" spans="5:29" s="2" customFormat="1">
      <c r="E38355" s="120"/>
      <c r="M38355" s="120"/>
      <c r="N38355" s="120"/>
      <c r="U38355" s="121"/>
      <c r="V38355" s="122"/>
      <c r="W38355" s="123"/>
      <c r="AC38355" s="123"/>
    </row>
    <row r="38356" spans="5:29" s="2" customFormat="1">
      <c r="E38356" s="120"/>
      <c r="M38356" s="120"/>
      <c r="N38356" s="120"/>
      <c r="U38356" s="121"/>
      <c r="V38356" s="122"/>
      <c r="W38356" s="123"/>
      <c r="AC38356" s="123"/>
    </row>
    <row r="38357" spans="5:29" s="2" customFormat="1">
      <c r="E38357" s="120"/>
      <c r="M38357" s="120"/>
      <c r="N38357" s="120"/>
      <c r="U38357" s="121"/>
      <c r="V38357" s="122"/>
      <c r="W38357" s="123"/>
      <c r="AC38357" s="123"/>
    </row>
    <row r="38358" spans="5:29" s="2" customFormat="1">
      <c r="E38358" s="120"/>
      <c r="M38358" s="120"/>
      <c r="N38358" s="120"/>
      <c r="U38358" s="121"/>
      <c r="V38358" s="122"/>
      <c r="W38358" s="123"/>
      <c r="AC38358" s="123"/>
    </row>
    <row r="38359" spans="5:29" s="2" customFormat="1">
      <c r="E38359" s="120"/>
      <c r="M38359" s="120"/>
      <c r="N38359" s="120"/>
      <c r="U38359" s="121"/>
      <c r="V38359" s="122"/>
      <c r="W38359" s="123"/>
      <c r="AC38359" s="123"/>
    </row>
    <row r="38360" spans="5:29" s="2" customFormat="1">
      <c r="E38360" s="120"/>
      <c r="M38360" s="120"/>
      <c r="N38360" s="120"/>
      <c r="U38360" s="121"/>
      <c r="V38360" s="122"/>
      <c r="W38360" s="123"/>
      <c r="AC38360" s="123"/>
    </row>
    <row r="38361" spans="5:29" s="2" customFormat="1">
      <c r="E38361" s="120"/>
      <c r="M38361" s="120"/>
      <c r="N38361" s="120"/>
      <c r="U38361" s="121"/>
      <c r="V38361" s="122"/>
      <c r="W38361" s="123"/>
      <c r="AC38361" s="123"/>
    </row>
    <row r="38362" spans="5:29" s="2" customFormat="1">
      <c r="E38362" s="120"/>
      <c r="M38362" s="120"/>
      <c r="N38362" s="120"/>
      <c r="U38362" s="121"/>
      <c r="V38362" s="122"/>
      <c r="W38362" s="123"/>
      <c r="AC38362" s="123"/>
    </row>
    <row r="38363" spans="5:29" s="2" customFormat="1">
      <c r="E38363" s="120"/>
      <c r="M38363" s="120"/>
      <c r="N38363" s="120"/>
      <c r="U38363" s="121"/>
      <c r="V38363" s="122"/>
      <c r="W38363" s="123"/>
      <c r="AC38363" s="123"/>
    </row>
    <row r="38364" spans="5:29" s="2" customFormat="1">
      <c r="E38364" s="120"/>
      <c r="M38364" s="120"/>
      <c r="N38364" s="120"/>
      <c r="U38364" s="121"/>
      <c r="V38364" s="122"/>
      <c r="W38364" s="123"/>
      <c r="AC38364" s="123"/>
    </row>
    <row r="38365" spans="5:29" s="2" customFormat="1">
      <c r="E38365" s="120"/>
      <c r="M38365" s="120"/>
      <c r="N38365" s="120"/>
      <c r="U38365" s="121"/>
      <c r="V38365" s="122"/>
      <c r="W38365" s="123"/>
      <c r="AC38365" s="123"/>
    </row>
    <row r="38366" spans="5:29" s="2" customFormat="1">
      <c r="E38366" s="120"/>
      <c r="M38366" s="120"/>
      <c r="N38366" s="120"/>
      <c r="U38366" s="121"/>
      <c r="V38366" s="122"/>
      <c r="W38366" s="123"/>
      <c r="AC38366" s="123"/>
    </row>
    <row r="38367" spans="5:29" s="2" customFormat="1">
      <c r="E38367" s="120"/>
      <c r="M38367" s="120"/>
      <c r="N38367" s="120"/>
      <c r="U38367" s="121"/>
      <c r="V38367" s="122"/>
      <c r="W38367" s="123"/>
      <c r="AC38367" s="123"/>
    </row>
    <row r="38368" spans="5:29" s="2" customFormat="1">
      <c r="E38368" s="120"/>
      <c r="M38368" s="120"/>
      <c r="N38368" s="120"/>
      <c r="U38368" s="121"/>
      <c r="V38368" s="122"/>
      <c r="W38368" s="123"/>
      <c r="AC38368" s="123"/>
    </row>
    <row r="38369" spans="5:29" s="2" customFormat="1">
      <c r="E38369" s="120"/>
      <c r="M38369" s="120"/>
      <c r="N38369" s="120"/>
      <c r="U38369" s="121"/>
      <c r="V38369" s="122"/>
      <c r="W38369" s="123"/>
      <c r="AC38369" s="123"/>
    </row>
    <row r="38370" spans="5:29" s="2" customFormat="1">
      <c r="E38370" s="120"/>
      <c r="M38370" s="120"/>
      <c r="N38370" s="120"/>
      <c r="U38370" s="121"/>
      <c r="V38370" s="122"/>
      <c r="W38370" s="123"/>
      <c r="AC38370" s="123"/>
    </row>
    <row r="38371" spans="5:29" s="2" customFormat="1">
      <c r="E38371" s="120"/>
      <c r="M38371" s="120"/>
      <c r="N38371" s="120"/>
      <c r="U38371" s="121"/>
      <c r="V38371" s="122"/>
      <c r="W38371" s="123"/>
      <c r="AC38371" s="123"/>
    </row>
    <row r="38372" spans="5:29" s="2" customFormat="1">
      <c r="E38372" s="120"/>
      <c r="M38372" s="120"/>
      <c r="N38372" s="120"/>
      <c r="U38372" s="121"/>
      <c r="V38372" s="122"/>
      <c r="W38372" s="123"/>
      <c r="AC38372" s="123"/>
    </row>
    <row r="38373" spans="5:29" s="2" customFormat="1">
      <c r="E38373" s="120"/>
      <c r="M38373" s="120"/>
      <c r="N38373" s="120"/>
      <c r="U38373" s="121"/>
      <c r="V38373" s="122"/>
      <c r="W38373" s="123"/>
      <c r="AC38373" s="123"/>
    </row>
    <row r="38374" spans="5:29" s="2" customFormat="1">
      <c r="E38374" s="120"/>
      <c r="M38374" s="120"/>
      <c r="N38374" s="120"/>
      <c r="U38374" s="121"/>
      <c r="V38374" s="122"/>
      <c r="W38374" s="123"/>
      <c r="AC38374" s="123"/>
    </row>
    <row r="38375" spans="5:29" s="2" customFormat="1">
      <c r="E38375" s="120"/>
      <c r="M38375" s="120"/>
      <c r="N38375" s="120"/>
      <c r="U38375" s="121"/>
      <c r="V38375" s="122"/>
      <c r="W38375" s="123"/>
      <c r="AC38375" s="123"/>
    </row>
    <row r="38376" spans="5:29" s="2" customFormat="1">
      <c r="E38376" s="120"/>
      <c r="M38376" s="120"/>
      <c r="N38376" s="120"/>
      <c r="U38376" s="121"/>
      <c r="V38376" s="122"/>
      <c r="W38376" s="123"/>
      <c r="AC38376" s="123"/>
    </row>
    <row r="38377" spans="5:29" s="2" customFormat="1">
      <c r="E38377" s="120"/>
      <c r="M38377" s="120"/>
      <c r="N38377" s="120"/>
      <c r="U38377" s="121"/>
      <c r="V38377" s="122"/>
      <c r="W38377" s="123"/>
      <c r="AC38377" s="123"/>
    </row>
    <row r="38378" spans="5:29" s="2" customFormat="1">
      <c r="E38378" s="120"/>
      <c r="M38378" s="120"/>
      <c r="N38378" s="120"/>
      <c r="U38378" s="121"/>
      <c r="V38378" s="122"/>
      <c r="W38378" s="123"/>
      <c r="AC38378" s="123"/>
    </row>
    <row r="38379" spans="5:29" s="2" customFormat="1">
      <c r="E38379" s="120"/>
      <c r="M38379" s="120"/>
      <c r="N38379" s="120"/>
      <c r="U38379" s="121"/>
      <c r="V38379" s="122"/>
      <c r="W38379" s="123"/>
      <c r="AC38379" s="123"/>
    </row>
    <row r="38380" spans="5:29" s="2" customFormat="1">
      <c r="E38380" s="120"/>
      <c r="M38380" s="120"/>
      <c r="N38380" s="120"/>
      <c r="U38380" s="121"/>
      <c r="V38380" s="122"/>
      <c r="W38380" s="123"/>
      <c r="AC38380" s="123"/>
    </row>
    <row r="38381" spans="5:29" s="2" customFormat="1">
      <c r="E38381" s="120"/>
      <c r="M38381" s="120"/>
      <c r="N38381" s="120"/>
      <c r="U38381" s="121"/>
      <c r="V38381" s="122"/>
      <c r="W38381" s="123"/>
      <c r="AC38381" s="123"/>
    </row>
    <row r="38382" spans="5:29" s="2" customFormat="1">
      <c r="E38382" s="120"/>
      <c r="M38382" s="120"/>
      <c r="N38382" s="120"/>
      <c r="U38382" s="121"/>
      <c r="V38382" s="122"/>
      <c r="W38382" s="123"/>
      <c r="AC38382" s="123"/>
    </row>
    <row r="38383" spans="5:29" s="2" customFormat="1">
      <c r="E38383" s="120"/>
      <c r="M38383" s="120"/>
      <c r="N38383" s="120"/>
      <c r="U38383" s="121"/>
      <c r="V38383" s="122"/>
      <c r="W38383" s="123"/>
      <c r="AC38383" s="123"/>
    </row>
    <row r="38384" spans="5:29" s="2" customFormat="1">
      <c r="E38384" s="120"/>
      <c r="M38384" s="120"/>
      <c r="N38384" s="120"/>
      <c r="U38384" s="121"/>
      <c r="V38384" s="122"/>
      <c r="W38384" s="123"/>
      <c r="AC38384" s="123"/>
    </row>
    <row r="38385" spans="5:29" s="2" customFormat="1">
      <c r="E38385" s="120"/>
      <c r="M38385" s="120"/>
      <c r="N38385" s="120"/>
      <c r="U38385" s="121"/>
      <c r="V38385" s="122"/>
      <c r="W38385" s="123"/>
      <c r="AC38385" s="123"/>
    </row>
    <row r="38386" spans="5:29" s="2" customFormat="1">
      <c r="E38386" s="120"/>
      <c r="M38386" s="120"/>
      <c r="N38386" s="120"/>
      <c r="U38386" s="121"/>
      <c r="V38386" s="122"/>
      <c r="W38386" s="123"/>
      <c r="AC38386" s="123"/>
    </row>
    <row r="38387" spans="5:29" s="2" customFormat="1">
      <c r="E38387" s="120"/>
      <c r="M38387" s="120"/>
      <c r="N38387" s="120"/>
      <c r="U38387" s="121"/>
      <c r="V38387" s="122"/>
      <c r="W38387" s="123"/>
      <c r="AC38387" s="123"/>
    </row>
    <row r="38388" spans="5:29" s="2" customFormat="1">
      <c r="E38388" s="120"/>
      <c r="M38388" s="120"/>
      <c r="N38388" s="120"/>
      <c r="U38388" s="121"/>
      <c r="V38388" s="122"/>
      <c r="W38388" s="123"/>
      <c r="AC38388" s="123"/>
    </row>
    <row r="38389" spans="5:29" s="2" customFormat="1">
      <c r="E38389" s="120"/>
      <c r="M38389" s="120"/>
      <c r="N38389" s="120"/>
      <c r="U38389" s="121"/>
      <c r="V38389" s="122"/>
      <c r="W38389" s="123"/>
      <c r="AC38389" s="123"/>
    </row>
    <row r="38390" spans="5:29" s="2" customFormat="1">
      <c r="E38390" s="120"/>
      <c r="M38390" s="120"/>
      <c r="N38390" s="120"/>
      <c r="U38390" s="121"/>
      <c r="V38390" s="122"/>
      <c r="W38390" s="123"/>
      <c r="AC38390" s="123"/>
    </row>
    <row r="38391" spans="5:29" s="2" customFormat="1">
      <c r="E38391" s="120"/>
      <c r="M38391" s="120"/>
      <c r="N38391" s="120"/>
      <c r="U38391" s="121"/>
      <c r="V38391" s="122"/>
      <c r="W38391" s="123"/>
      <c r="AC38391" s="123"/>
    </row>
    <row r="38392" spans="5:29" s="2" customFormat="1">
      <c r="E38392" s="120"/>
      <c r="M38392" s="120"/>
      <c r="N38392" s="120"/>
      <c r="U38392" s="121"/>
      <c r="V38392" s="122"/>
      <c r="W38392" s="123"/>
      <c r="AC38392" s="123"/>
    </row>
    <row r="38393" spans="5:29" s="2" customFormat="1">
      <c r="E38393" s="120"/>
      <c r="M38393" s="120"/>
      <c r="N38393" s="120"/>
      <c r="U38393" s="121"/>
      <c r="V38393" s="122"/>
      <c r="W38393" s="123"/>
      <c r="AC38393" s="123"/>
    </row>
    <row r="38394" spans="5:29" s="2" customFormat="1">
      <c r="E38394" s="120"/>
      <c r="M38394" s="120"/>
      <c r="N38394" s="120"/>
      <c r="U38394" s="121"/>
      <c r="V38394" s="122"/>
      <c r="W38394" s="123"/>
      <c r="AC38394" s="123"/>
    </row>
    <row r="38395" spans="5:29" s="2" customFormat="1">
      <c r="E38395" s="120"/>
      <c r="M38395" s="120"/>
      <c r="N38395" s="120"/>
      <c r="U38395" s="121"/>
      <c r="V38395" s="122"/>
      <c r="W38395" s="123"/>
      <c r="AC38395" s="123"/>
    </row>
    <row r="38396" spans="5:29" s="2" customFormat="1">
      <c r="E38396" s="120"/>
      <c r="M38396" s="120"/>
      <c r="N38396" s="120"/>
      <c r="U38396" s="121"/>
      <c r="V38396" s="122"/>
      <c r="W38396" s="123"/>
      <c r="AC38396" s="123"/>
    </row>
    <row r="38397" spans="5:29" s="2" customFormat="1">
      <c r="E38397" s="120"/>
      <c r="M38397" s="120"/>
      <c r="N38397" s="120"/>
      <c r="U38397" s="121"/>
      <c r="V38397" s="122"/>
      <c r="W38397" s="123"/>
      <c r="AC38397" s="123"/>
    </row>
    <row r="38398" spans="5:29" s="2" customFormat="1">
      <c r="E38398" s="120"/>
      <c r="M38398" s="120"/>
      <c r="N38398" s="120"/>
      <c r="U38398" s="121"/>
      <c r="V38398" s="122"/>
      <c r="W38398" s="123"/>
      <c r="AC38398" s="123"/>
    </row>
    <row r="38399" spans="5:29" s="2" customFormat="1">
      <c r="E38399" s="120"/>
      <c r="M38399" s="120"/>
      <c r="N38399" s="120"/>
      <c r="U38399" s="121"/>
      <c r="V38399" s="122"/>
      <c r="W38399" s="123"/>
      <c r="AC38399" s="123"/>
    </row>
    <row r="38400" spans="5:29" s="2" customFormat="1">
      <c r="E38400" s="120"/>
      <c r="M38400" s="120"/>
      <c r="N38400" s="120"/>
      <c r="U38400" s="121"/>
      <c r="V38400" s="122"/>
      <c r="W38400" s="123"/>
      <c r="AC38400" s="123"/>
    </row>
    <row r="38401" spans="5:29" s="2" customFormat="1">
      <c r="E38401" s="120"/>
      <c r="M38401" s="120"/>
      <c r="N38401" s="120"/>
      <c r="U38401" s="121"/>
      <c r="V38401" s="122"/>
      <c r="W38401" s="123"/>
      <c r="AC38401" s="123"/>
    </row>
    <row r="38402" spans="5:29" s="2" customFormat="1">
      <c r="E38402" s="120"/>
      <c r="M38402" s="120"/>
      <c r="N38402" s="120"/>
      <c r="U38402" s="121"/>
      <c r="V38402" s="122"/>
      <c r="W38402" s="123"/>
      <c r="AC38402" s="123"/>
    </row>
    <row r="38403" spans="5:29" s="2" customFormat="1">
      <c r="E38403" s="120"/>
      <c r="M38403" s="120"/>
      <c r="N38403" s="120"/>
      <c r="U38403" s="121"/>
      <c r="V38403" s="122"/>
      <c r="W38403" s="123"/>
      <c r="AC38403" s="123"/>
    </row>
    <row r="38404" spans="5:29" s="2" customFormat="1">
      <c r="E38404" s="120"/>
      <c r="M38404" s="120"/>
      <c r="N38404" s="120"/>
      <c r="U38404" s="121"/>
      <c r="V38404" s="122"/>
      <c r="W38404" s="123"/>
      <c r="AC38404" s="123"/>
    </row>
    <row r="38405" spans="5:29" s="2" customFormat="1">
      <c r="E38405" s="120"/>
      <c r="M38405" s="120"/>
      <c r="N38405" s="120"/>
      <c r="U38405" s="121"/>
      <c r="V38405" s="122"/>
      <c r="W38405" s="123"/>
      <c r="AC38405" s="123"/>
    </row>
    <row r="38406" spans="5:29" s="2" customFormat="1">
      <c r="E38406" s="120"/>
      <c r="M38406" s="120"/>
      <c r="N38406" s="120"/>
      <c r="U38406" s="121"/>
      <c r="V38406" s="122"/>
      <c r="W38406" s="123"/>
      <c r="AC38406" s="123"/>
    </row>
    <row r="38407" spans="5:29" s="2" customFormat="1">
      <c r="E38407" s="120"/>
      <c r="M38407" s="120"/>
      <c r="N38407" s="120"/>
      <c r="U38407" s="121"/>
      <c r="V38407" s="122"/>
      <c r="W38407" s="123"/>
      <c r="AC38407" s="123"/>
    </row>
    <row r="38408" spans="5:29" s="2" customFormat="1">
      <c r="E38408" s="120"/>
      <c r="M38408" s="120"/>
      <c r="N38408" s="120"/>
      <c r="U38408" s="121"/>
      <c r="V38408" s="122"/>
      <c r="W38408" s="123"/>
      <c r="AC38408" s="123"/>
    </row>
    <row r="38409" spans="5:29" s="2" customFormat="1">
      <c r="E38409" s="120"/>
      <c r="M38409" s="120"/>
      <c r="N38409" s="120"/>
      <c r="U38409" s="121"/>
      <c r="V38409" s="122"/>
      <c r="W38409" s="123"/>
      <c r="AC38409" s="123"/>
    </row>
    <row r="38410" spans="5:29" s="2" customFormat="1">
      <c r="E38410" s="120"/>
      <c r="M38410" s="120"/>
      <c r="N38410" s="120"/>
      <c r="U38410" s="121"/>
      <c r="V38410" s="122"/>
      <c r="W38410" s="123"/>
      <c r="AC38410" s="123"/>
    </row>
    <row r="38411" spans="5:29" s="2" customFormat="1">
      <c r="E38411" s="120"/>
      <c r="M38411" s="120"/>
      <c r="N38411" s="120"/>
      <c r="U38411" s="121"/>
      <c r="V38411" s="122"/>
      <c r="W38411" s="123"/>
      <c r="AC38411" s="123"/>
    </row>
    <row r="38412" spans="5:29" s="2" customFormat="1">
      <c r="E38412" s="120"/>
      <c r="M38412" s="120"/>
      <c r="N38412" s="120"/>
      <c r="U38412" s="121"/>
      <c r="V38412" s="122"/>
      <c r="W38412" s="123"/>
      <c r="AC38412" s="123"/>
    </row>
    <row r="38413" spans="5:29" s="2" customFormat="1">
      <c r="E38413" s="120"/>
      <c r="M38413" s="120"/>
      <c r="N38413" s="120"/>
      <c r="U38413" s="121"/>
      <c r="V38413" s="122"/>
      <c r="W38413" s="123"/>
      <c r="AC38413" s="123"/>
    </row>
    <row r="38414" spans="5:29" s="2" customFormat="1">
      <c r="E38414" s="120"/>
      <c r="M38414" s="120"/>
      <c r="N38414" s="120"/>
      <c r="U38414" s="121"/>
      <c r="V38414" s="122"/>
      <c r="W38414" s="123"/>
      <c r="AC38414" s="123"/>
    </row>
    <row r="38415" spans="5:29" s="2" customFormat="1">
      <c r="E38415" s="120"/>
      <c r="M38415" s="120"/>
      <c r="N38415" s="120"/>
      <c r="U38415" s="121"/>
      <c r="V38415" s="122"/>
      <c r="W38415" s="123"/>
      <c r="AC38415" s="123"/>
    </row>
    <row r="38416" spans="5:29" s="2" customFormat="1">
      <c r="E38416" s="120"/>
      <c r="M38416" s="120"/>
      <c r="N38416" s="120"/>
      <c r="U38416" s="121"/>
      <c r="V38416" s="122"/>
      <c r="W38416" s="123"/>
      <c r="AC38416" s="123"/>
    </row>
    <row r="38417" spans="5:29" s="2" customFormat="1">
      <c r="E38417" s="120"/>
      <c r="M38417" s="120"/>
      <c r="N38417" s="120"/>
      <c r="U38417" s="121"/>
      <c r="V38417" s="122"/>
      <c r="W38417" s="123"/>
      <c r="AC38417" s="123"/>
    </row>
    <row r="38418" spans="5:29" s="2" customFormat="1">
      <c r="E38418" s="120"/>
      <c r="M38418" s="120"/>
      <c r="N38418" s="120"/>
      <c r="U38418" s="121"/>
      <c r="V38418" s="122"/>
      <c r="W38418" s="123"/>
      <c r="AC38418" s="123"/>
    </row>
    <row r="38419" spans="5:29" s="2" customFormat="1">
      <c r="E38419" s="120"/>
      <c r="M38419" s="120"/>
      <c r="N38419" s="120"/>
      <c r="U38419" s="121"/>
      <c r="V38419" s="122"/>
      <c r="W38419" s="123"/>
      <c r="AC38419" s="123"/>
    </row>
    <row r="38420" spans="5:29" s="2" customFormat="1">
      <c r="E38420" s="120"/>
      <c r="M38420" s="120"/>
      <c r="N38420" s="120"/>
      <c r="U38420" s="121"/>
      <c r="V38420" s="122"/>
      <c r="W38420" s="123"/>
      <c r="AC38420" s="123"/>
    </row>
    <row r="38421" spans="5:29" s="2" customFormat="1">
      <c r="E38421" s="120"/>
      <c r="M38421" s="120"/>
      <c r="N38421" s="120"/>
      <c r="U38421" s="121"/>
      <c r="V38421" s="122"/>
      <c r="W38421" s="123"/>
      <c r="AC38421" s="123"/>
    </row>
    <row r="38422" spans="5:29" s="2" customFormat="1">
      <c r="E38422" s="120"/>
      <c r="M38422" s="120"/>
      <c r="N38422" s="120"/>
      <c r="U38422" s="121"/>
      <c r="V38422" s="122"/>
      <c r="W38422" s="123"/>
      <c r="AC38422" s="123"/>
    </row>
    <row r="38423" spans="5:29" s="2" customFormat="1">
      <c r="E38423" s="120"/>
      <c r="M38423" s="120"/>
      <c r="N38423" s="120"/>
      <c r="U38423" s="121"/>
      <c r="V38423" s="122"/>
      <c r="W38423" s="123"/>
      <c r="AC38423" s="123"/>
    </row>
    <row r="38424" spans="5:29" s="2" customFormat="1">
      <c r="E38424" s="120"/>
      <c r="M38424" s="120"/>
      <c r="N38424" s="120"/>
      <c r="U38424" s="121"/>
      <c r="V38424" s="122"/>
      <c r="W38424" s="123"/>
      <c r="AC38424" s="123"/>
    </row>
    <row r="38425" spans="5:29" s="2" customFormat="1">
      <c r="E38425" s="120"/>
      <c r="M38425" s="120"/>
      <c r="N38425" s="120"/>
      <c r="U38425" s="121"/>
      <c r="V38425" s="122"/>
      <c r="W38425" s="123"/>
      <c r="AC38425" s="123"/>
    </row>
    <row r="38426" spans="5:29" s="2" customFormat="1">
      <c r="E38426" s="120"/>
      <c r="M38426" s="120"/>
      <c r="N38426" s="120"/>
      <c r="U38426" s="121"/>
      <c r="V38426" s="122"/>
      <c r="W38426" s="123"/>
      <c r="AC38426" s="123"/>
    </row>
    <row r="38427" spans="5:29" s="2" customFormat="1">
      <c r="E38427" s="120"/>
      <c r="M38427" s="120"/>
      <c r="N38427" s="120"/>
      <c r="U38427" s="121"/>
      <c r="V38427" s="122"/>
      <c r="W38427" s="123"/>
      <c r="AC38427" s="123"/>
    </row>
    <row r="38428" spans="5:29" s="2" customFormat="1">
      <c r="E38428" s="120"/>
      <c r="M38428" s="120"/>
      <c r="N38428" s="120"/>
      <c r="U38428" s="121"/>
      <c r="V38428" s="122"/>
      <c r="W38428" s="123"/>
      <c r="AC38428" s="123"/>
    </row>
    <row r="38429" spans="5:29" s="2" customFormat="1">
      <c r="E38429" s="120"/>
      <c r="M38429" s="120"/>
      <c r="N38429" s="120"/>
      <c r="U38429" s="121"/>
      <c r="V38429" s="122"/>
      <c r="W38429" s="123"/>
      <c r="AC38429" s="123"/>
    </row>
    <row r="38430" spans="5:29" s="2" customFormat="1">
      <c r="E38430" s="120"/>
      <c r="M38430" s="120"/>
      <c r="N38430" s="120"/>
      <c r="U38430" s="121"/>
      <c r="V38430" s="122"/>
      <c r="W38430" s="123"/>
      <c r="AC38430" s="123"/>
    </row>
    <row r="38431" spans="5:29" s="2" customFormat="1">
      <c r="E38431" s="120"/>
      <c r="M38431" s="120"/>
      <c r="N38431" s="120"/>
      <c r="U38431" s="121"/>
      <c r="V38431" s="122"/>
      <c r="W38431" s="123"/>
      <c r="AC38431" s="123"/>
    </row>
    <row r="38432" spans="5:29" s="2" customFormat="1">
      <c r="E38432" s="120"/>
      <c r="M38432" s="120"/>
      <c r="N38432" s="120"/>
      <c r="U38432" s="121"/>
      <c r="V38432" s="122"/>
      <c r="W38432" s="123"/>
      <c r="AC38432" s="123"/>
    </row>
    <row r="38433" spans="5:29" s="2" customFormat="1">
      <c r="E38433" s="120"/>
      <c r="M38433" s="120"/>
      <c r="N38433" s="120"/>
      <c r="U38433" s="121"/>
      <c r="V38433" s="122"/>
      <c r="W38433" s="123"/>
      <c r="AC38433" s="123"/>
    </row>
    <row r="38434" spans="5:29" s="2" customFormat="1">
      <c r="E38434" s="120"/>
      <c r="M38434" s="120"/>
      <c r="N38434" s="120"/>
      <c r="U38434" s="121"/>
      <c r="V38434" s="122"/>
      <c r="W38434" s="123"/>
      <c r="AC38434" s="123"/>
    </row>
    <row r="38435" spans="5:29" s="2" customFormat="1">
      <c r="E38435" s="120"/>
      <c r="M38435" s="120"/>
      <c r="N38435" s="120"/>
      <c r="U38435" s="121"/>
      <c r="V38435" s="122"/>
      <c r="W38435" s="123"/>
      <c r="AC38435" s="123"/>
    </row>
    <row r="38436" spans="5:29" s="2" customFormat="1">
      <c r="E38436" s="120"/>
      <c r="M38436" s="120"/>
      <c r="N38436" s="120"/>
      <c r="U38436" s="121"/>
      <c r="V38436" s="122"/>
      <c r="W38436" s="123"/>
      <c r="AC38436" s="123"/>
    </row>
    <row r="38437" spans="5:29" s="2" customFormat="1">
      <c r="E38437" s="120"/>
      <c r="M38437" s="120"/>
      <c r="N38437" s="120"/>
      <c r="U38437" s="121"/>
      <c r="V38437" s="122"/>
      <c r="W38437" s="123"/>
      <c r="AC38437" s="123"/>
    </row>
    <row r="38438" spans="5:29" s="2" customFormat="1">
      <c r="E38438" s="120"/>
      <c r="M38438" s="120"/>
      <c r="N38438" s="120"/>
      <c r="U38438" s="121"/>
      <c r="V38438" s="122"/>
      <c r="W38438" s="123"/>
      <c r="AC38438" s="123"/>
    </row>
    <row r="38439" spans="5:29" s="2" customFormat="1">
      <c r="E38439" s="120"/>
      <c r="M38439" s="120"/>
      <c r="N38439" s="120"/>
      <c r="U38439" s="121"/>
      <c r="V38439" s="122"/>
      <c r="W38439" s="123"/>
      <c r="AC38439" s="123"/>
    </row>
    <row r="38440" spans="5:29" s="2" customFormat="1">
      <c r="E38440" s="120"/>
      <c r="M38440" s="120"/>
      <c r="N38440" s="120"/>
      <c r="U38440" s="121"/>
      <c r="V38440" s="122"/>
      <c r="W38440" s="123"/>
      <c r="AC38440" s="123"/>
    </row>
    <row r="38441" spans="5:29" s="2" customFormat="1">
      <c r="E38441" s="120"/>
      <c r="M38441" s="120"/>
      <c r="N38441" s="120"/>
      <c r="U38441" s="121"/>
      <c r="V38441" s="122"/>
      <c r="W38441" s="123"/>
      <c r="AC38441" s="123"/>
    </row>
    <row r="38442" spans="5:29" s="2" customFormat="1">
      <c r="E38442" s="120"/>
      <c r="M38442" s="120"/>
      <c r="N38442" s="120"/>
      <c r="U38442" s="121"/>
      <c r="V38442" s="122"/>
      <c r="W38442" s="123"/>
      <c r="AC38442" s="123"/>
    </row>
    <row r="38443" spans="5:29" s="2" customFormat="1">
      <c r="E38443" s="120"/>
      <c r="M38443" s="120"/>
      <c r="N38443" s="120"/>
      <c r="U38443" s="121"/>
      <c r="V38443" s="122"/>
      <c r="W38443" s="123"/>
      <c r="AC38443" s="123"/>
    </row>
    <row r="38444" spans="5:29" s="2" customFormat="1">
      <c r="E38444" s="120"/>
      <c r="M38444" s="120"/>
      <c r="N38444" s="120"/>
      <c r="U38444" s="121"/>
      <c r="V38444" s="122"/>
      <c r="W38444" s="123"/>
      <c r="AC38444" s="123"/>
    </row>
    <row r="38445" spans="5:29" s="2" customFormat="1">
      <c r="E38445" s="120"/>
      <c r="M38445" s="120"/>
      <c r="N38445" s="120"/>
      <c r="U38445" s="121"/>
      <c r="V38445" s="122"/>
      <c r="W38445" s="123"/>
      <c r="AC38445" s="123"/>
    </row>
    <row r="38446" spans="5:29" s="2" customFormat="1">
      <c r="E38446" s="120"/>
      <c r="M38446" s="120"/>
      <c r="N38446" s="120"/>
      <c r="U38446" s="121"/>
      <c r="V38446" s="122"/>
      <c r="W38446" s="123"/>
      <c r="AC38446" s="123"/>
    </row>
    <row r="38447" spans="5:29" s="2" customFormat="1">
      <c r="E38447" s="120"/>
      <c r="M38447" s="120"/>
      <c r="N38447" s="120"/>
      <c r="U38447" s="121"/>
      <c r="V38447" s="122"/>
      <c r="W38447" s="123"/>
      <c r="AC38447" s="123"/>
    </row>
    <row r="38448" spans="5:29" s="2" customFormat="1">
      <c r="E38448" s="120"/>
      <c r="M38448" s="120"/>
      <c r="N38448" s="120"/>
      <c r="U38448" s="121"/>
      <c r="V38448" s="122"/>
      <c r="W38448" s="123"/>
      <c r="AC38448" s="123"/>
    </row>
    <row r="38449" spans="5:29" s="2" customFormat="1">
      <c r="E38449" s="120"/>
      <c r="M38449" s="120"/>
      <c r="N38449" s="120"/>
      <c r="U38449" s="121"/>
      <c r="V38449" s="122"/>
      <c r="W38449" s="123"/>
      <c r="AC38449" s="123"/>
    </row>
    <row r="38450" spans="5:29" s="2" customFormat="1">
      <c r="E38450" s="120"/>
      <c r="M38450" s="120"/>
      <c r="N38450" s="120"/>
      <c r="U38450" s="121"/>
      <c r="V38450" s="122"/>
      <c r="W38450" s="123"/>
      <c r="AC38450" s="123"/>
    </row>
    <row r="38451" spans="5:29" s="2" customFormat="1">
      <c r="E38451" s="120"/>
      <c r="M38451" s="120"/>
      <c r="N38451" s="120"/>
      <c r="U38451" s="121"/>
      <c r="V38451" s="122"/>
      <c r="W38451" s="123"/>
      <c r="AC38451" s="123"/>
    </row>
    <row r="38452" spans="5:29" s="2" customFormat="1">
      <c r="E38452" s="120"/>
      <c r="M38452" s="120"/>
      <c r="N38452" s="120"/>
      <c r="U38452" s="121"/>
      <c r="V38452" s="122"/>
      <c r="W38452" s="123"/>
      <c r="AC38452" s="123"/>
    </row>
    <row r="38453" spans="5:29" s="2" customFormat="1">
      <c r="E38453" s="120"/>
      <c r="M38453" s="120"/>
      <c r="N38453" s="120"/>
      <c r="U38453" s="121"/>
      <c r="V38453" s="122"/>
      <c r="W38453" s="123"/>
      <c r="AC38453" s="123"/>
    </row>
    <row r="38454" spans="5:29" s="2" customFormat="1">
      <c r="E38454" s="120"/>
      <c r="M38454" s="120"/>
      <c r="N38454" s="120"/>
      <c r="U38454" s="121"/>
      <c r="V38454" s="122"/>
      <c r="W38454" s="123"/>
      <c r="AC38454" s="123"/>
    </row>
    <row r="38455" spans="5:29" s="2" customFormat="1">
      <c r="E38455" s="120"/>
      <c r="M38455" s="120"/>
      <c r="N38455" s="120"/>
      <c r="U38455" s="121"/>
      <c r="V38455" s="122"/>
      <c r="W38455" s="123"/>
      <c r="AC38455" s="123"/>
    </row>
    <row r="38456" spans="5:29" s="2" customFormat="1">
      <c r="E38456" s="120"/>
      <c r="M38456" s="120"/>
      <c r="N38456" s="120"/>
      <c r="U38456" s="121"/>
      <c r="V38456" s="122"/>
      <c r="W38456" s="123"/>
      <c r="AC38456" s="123"/>
    </row>
    <row r="38457" spans="5:29" s="2" customFormat="1">
      <c r="E38457" s="120"/>
      <c r="M38457" s="120"/>
      <c r="N38457" s="120"/>
      <c r="U38457" s="121"/>
      <c r="V38457" s="122"/>
      <c r="W38457" s="123"/>
      <c r="AC38457" s="123"/>
    </row>
    <row r="38458" spans="5:29" s="2" customFormat="1">
      <c r="E38458" s="120"/>
      <c r="M38458" s="120"/>
      <c r="N38458" s="120"/>
      <c r="U38458" s="121"/>
      <c r="V38458" s="122"/>
      <c r="W38458" s="123"/>
      <c r="AC38458" s="123"/>
    </row>
    <row r="38459" spans="5:29" s="2" customFormat="1">
      <c r="E38459" s="120"/>
      <c r="M38459" s="120"/>
      <c r="N38459" s="120"/>
      <c r="U38459" s="121"/>
      <c r="V38459" s="122"/>
      <c r="W38459" s="123"/>
      <c r="AC38459" s="123"/>
    </row>
    <row r="38460" spans="5:29" s="2" customFormat="1">
      <c r="E38460" s="120"/>
      <c r="M38460" s="120"/>
      <c r="N38460" s="120"/>
      <c r="U38460" s="121"/>
      <c r="V38460" s="122"/>
      <c r="W38460" s="123"/>
      <c r="AC38460" s="123"/>
    </row>
    <row r="38461" spans="5:29" s="2" customFormat="1">
      <c r="E38461" s="120"/>
      <c r="M38461" s="120"/>
      <c r="N38461" s="120"/>
      <c r="U38461" s="121"/>
      <c r="V38461" s="122"/>
      <c r="W38461" s="123"/>
      <c r="AC38461" s="123"/>
    </row>
    <row r="38462" spans="5:29" s="2" customFormat="1">
      <c r="E38462" s="120"/>
      <c r="M38462" s="120"/>
      <c r="N38462" s="120"/>
      <c r="U38462" s="121"/>
      <c r="V38462" s="122"/>
      <c r="W38462" s="123"/>
      <c r="AC38462" s="123"/>
    </row>
    <row r="38463" spans="5:29" s="2" customFormat="1">
      <c r="E38463" s="120"/>
      <c r="M38463" s="120"/>
      <c r="N38463" s="120"/>
      <c r="U38463" s="121"/>
      <c r="V38463" s="122"/>
      <c r="W38463" s="123"/>
      <c r="AC38463" s="123"/>
    </row>
    <row r="38464" spans="5:29" s="2" customFormat="1">
      <c r="E38464" s="120"/>
      <c r="M38464" s="120"/>
      <c r="N38464" s="120"/>
      <c r="U38464" s="121"/>
      <c r="V38464" s="122"/>
      <c r="W38464" s="123"/>
      <c r="AC38464" s="123"/>
    </row>
    <row r="38465" spans="5:29" s="2" customFormat="1">
      <c r="E38465" s="120"/>
      <c r="M38465" s="120"/>
      <c r="N38465" s="120"/>
      <c r="U38465" s="121"/>
      <c r="V38465" s="122"/>
      <c r="W38465" s="123"/>
      <c r="AC38465" s="123"/>
    </row>
    <row r="38466" spans="5:29" s="2" customFormat="1">
      <c r="E38466" s="120"/>
      <c r="M38466" s="120"/>
      <c r="N38466" s="120"/>
      <c r="U38466" s="121"/>
      <c r="V38466" s="122"/>
      <c r="W38466" s="123"/>
      <c r="AC38466" s="123"/>
    </row>
    <row r="38467" spans="5:29" s="2" customFormat="1">
      <c r="E38467" s="120"/>
      <c r="M38467" s="120"/>
      <c r="N38467" s="120"/>
      <c r="U38467" s="121"/>
      <c r="V38467" s="122"/>
      <c r="W38467" s="123"/>
      <c r="AC38467" s="123"/>
    </row>
    <row r="38468" spans="5:29" s="2" customFormat="1">
      <c r="E38468" s="120"/>
      <c r="M38468" s="120"/>
      <c r="N38468" s="120"/>
      <c r="U38468" s="121"/>
      <c r="V38468" s="122"/>
      <c r="W38468" s="123"/>
      <c r="AC38468" s="123"/>
    </row>
    <row r="38469" spans="5:29" s="2" customFormat="1">
      <c r="E38469" s="120"/>
      <c r="M38469" s="120"/>
      <c r="N38469" s="120"/>
      <c r="U38469" s="121"/>
      <c r="V38469" s="122"/>
      <c r="W38469" s="123"/>
      <c r="AC38469" s="123"/>
    </row>
    <row r="38470" spans="5:29" s="2" customFormat="1">
      <c r="E38470" s="120"/>
      <c r="M38470" s="120"/>
      <c r="N38470" s="120"/>
      <c r="U38470" s="121"/>
      <c r="V38470" s="122"/>
      <c r="W38470" s="123"/>
      <c r="AC38470" s="123"/>
    </row>
    <row r="38471" spans="5:29" s="2" customFormat="1">
      <c r="E38471" s="120"/>
      <c r="M38471" s="120"/>
      <c r="N38471" s="120"/>
      <c r="U38471" s="121"/>
      <c r="V38471" s="122"/>
      <c r="W38471" s="123"/>
      <c r="AC38471" s="123"/>
    </row>
    <row r="38472" spans="5:29" s="2" customFormat="1">
      <c r="E38472" s="120"/>
      <c r="M38472" s="120"/>
      <c r="N38472" s="120"/>
      <c r="U38472" s="121"/>
      <c r="V38472" s="122"/>
      <c r="W38472" s="123"/>
      <c r="AC38472" s="123"/>
    </row>
    <row r="38473" spans="5:29" s="2" customFormat="1">
      <c r="E38473" s="120"/>
      <c r="M38473" s="120"/>
      <c r="N38473" s="120"/>
      <c r="U38473" s="121"/>
      <c r="V38473" s="122"/>
      <c r="W38473" s="123"/>
      <c r="AC38473" s="123"/>
    </row>
    <row r="38474" spans="5:29" s="2" customFormat="1">
      <c r="E38474" s="120"/>
      <c r="M38474" s="120"/>
      <c r="N38474" s="120"/>
      <c r="U38474" s="121"/>
      <c r="V38474" s="122"/>
      <c r="W38474" s="123"/>
      <c r="AC38474" s="123"/>
    </row>
    <row r="38475" spans="5:29" s="2" customFormat="1">
      <c r="E38475" s="120"/>
      <c r="M38475" s="120"/>
      <c r="N38475" s="120"/>
      <c r="U38475" s="121"/>
      <c r="V38475" s="122"/>
      <c r="W38475" s="123"/>
      <c r="AC38475" s="123"/>
    </row>
    <row r="38476" spans="5:29" s="2" customFormat="1">
      <c r="E38476" s="120"/>
      <c r="M38476" s="120"/>
      <c r="N38476" s="120"/>
      <c r="U38476" s="121"/>
      <c r="V38476" s="122"/>
      <c r="W38476" s="123"/>
      <c r="AC38476" s="123"/>
    </row>
    <row r="38477" spans="5:29" s="2" customFormat="1">
      <c r="E38477" s="120"/>
      <c r="M38477" s="120"/>
      <c r="N38477" s="120"/>
      <c r="U38477" s="121"/>
      <c r="V38477" s="122"/>
      <c r="W38477" s="123"/>
      <c r="AC38477" s="123"/>
    </row>
    <row r="38478" spans="5:29" s="2" customFormat="1">
      <c r="E38478" s="120"/>
      <c r="M38478" s="120"/>
      <c r="N38478" s="120"/>
      <c r="U38478" s="121"/>
      <c r="V38478" s="122"/>
      <c r="W38478" s="123"/>
      <c r="AC38478" s="123"/>
    </row>
    <row r="38479" spans="5:29" s="2" customFormat="1">
      <c r="E38479" s="120"/>
      <c r="M38479" s="120"/>
      <c r="N38479" s="120"/>
      <c r="U38479" s="121"/>
      <c r="V38479" s="122"/>
      <c r="W38479" s="123"/>
      <c r="AC38479" s="123"/>
    </row>
    <row r="38480" spans="5:29" s="2" customFormat="1">
      <c r="E38480" s="120"/>
      <c r="M38480" s="120"/>
      <c r="N38480" s="120"/>
      <c r="U38480" s="121"/>
      <c r="V38480" s="122"/>
      <c r="W38480" s="123"/>
      <c r="AC38480" s="123"/>
    </row>
    <row r="38481" spans="5:29" s="2" customFormat="1">
      <c r="E38481" s="120"/>
      <c r="M38481" s="120"/>
      <c r="N38481" s="120"/>
      <c r="U38481" s="121"/>
      <c r="V38481" s="122"/>
      <c r="W38481" s="123"/>
      <c r="AC38481" s="123"/>
    </row>
    <row r="38482" spans="5:29" s="2" customFormat="1">
      <c r="E38482" s="120"/>
      <c r="M38482" s="120"/>
      <c r="N38482" s="120"/>
      <c r="U38482" s="121"/>
      <c r="V38482" s="122"/>
      <c r="W38482" s="123"/>
      <c r="AC38482" s="123"/>
    </row>
    <row r="38483" spans="5:29" s="2" customFormat="1">
      <c r="E38483" s="120"/>
      <c r="M38483" s="120"/>
      <c r="N38483" s="120"/>
      <c r="U38483" s="121"/>
      <c r="V38483" s="122"/>
      <c r="W38483" s="123"/>
      <c r="AC38483" s="123"/>
    </row>
    <row r="38484" spans="5:29" s="2" customFormat="1">
      <c r="E38484" s="120"/>
      <c r="M38484" s="120"/>
      <c r="N38484" s="120"/>
      <c r="U38484" s="121"/>
      <c r="V38484" s="122"/>
      <c r="W38484" s="123"/>
      <c r="AC38484" s="123"/>
    </row>
    <row r="38485" spans="5:29" s="2" customFormat="1">
      <c r="E38485" s="120"/>
      <c r="M38485" s="120"/>
      <c r="N38485" s="120"/>
      <c r="U38485" s="121"/>
      <c r="V38485" s="122"/>
      <c r="W38485" s="123"/>
      <c r="AC38485" s="123"/>
    </row>
    <row r="38486" spans="5:29" s="2" customFormat="1">
      <c r="E38486" s="120"/>
      <c r="M38486" s="120"/>
      <c r="N38486" s="120"/>
      <c r="U38486" s="121"/>
      <c r="V38486" s="122"/>
      <c r="W38486" s="123"/>
      <c r="AC38486" s="123"/>
    </row>
    <row r="38487" spans="5:29" s="2" customFormat="1">
      <c r="E38487" s="120"/>
      <c r="M38487" s="120"/>
      <c r="N38487" s="120"/>
      <c r="U38487" s="121"/>
      <c r="V38487" s="122"/>
      <c r="W38487" s="123"/>
      <c r="AC38487" s="123"/>
    </row>
    <row r="38488" spans="5:29" s="2" customFormat="1">
      <c r="E38488" s="120"/>
      <c r="M38488" s="120"/>
      <c r="N38488" s="120"/>
      <c r="U38488" s="121"/>
      <c r="V38488" s="122"/>
      <c r="W38488" s="123"/>
      <c r="AC38488" s="123"/>
    </row>
    <row r="38489" spans="5:29" s="2" customFormat="1">
      <c r="E38489" s="120"/>
      <c r="M38489" s="120"/>
      <c r="N38489" s="120"/>
      <c r="U38489" s="121"/>
      <c r="V38489" s="122"/>
      <c r="W38489" s="123"/>
      <c r="AC38489" s="123"/>
    </row>
    <row r="38490" spans="5:29" s="2" customFormat="1">
      <c r="E38490" s="120"/>
      <c r="M38490" s="120"/>
      <c r="N38490" s="120"/>
      <c r="U38490" s="121"/>
      <c r="V38490" s="122"/>
      <c r="W38490" s="123"/>
      <c r="AC38490" s="123"/>
    </row>
    <row r="38491" spans="5:29" s="2" customFormat="1">
      <c r="E38491" s="120"/>
      <c r="M38491" s="120"/>
      <c r="N38491" s="120"/>
      <c r="U38491" s="121"/>
      <c r="V38491" s="122"/>
      <c r="W38491" s="123"/>
      <c r="AC38491" s="123"/>
    </row>
    <row r="38492" spans="5:29" s="2" customFormat="1">
      <c r="E38492" s="120"/>
      <c r="M38492" s="120"/>
      <c r="N38492" s="120"/>
      <c r="U38492" s="121"/>
      <c r="V38492" s="122"/>
      <c r="W38492" s="123"/>
      <c r="AC38492" s="123"/>
    </row>
    <row r="38493" spans="5:29" s="2" customFormat="1">
      <c r="E38493" s="120"/>
      <c r="M38493" s="120"/>
      <c r="N38493" s="120"/>
      <c r="U38493" s="121"/>
      <c r="V38493" s="122"/>
      <c r="W38493" s="123"/>
      <c r="AC38493" s="123"/>
    </row>
    <row r="38494" spans="5:29" s="2" customFormat="1">
      <c r="E38494" s="120"/>
      <c r="M38494" s="120"/>
      <c r="N38494" s="120"/>
      <c r="U38494" s="121"/>
      <c r="V38494" s="122"/>
      <c r="W38494" s="123"/>
      <c r="AC38494" s="123"/>
    </row>
    <row r="38495" spans="5:29" s="2" customFormat="1">
      <c r="E38495" s="120"/>
      <c r="M38495" s="120"/>
      <c r="N38495" s="120"/>
      <c r="U38495" s="121"/>
      <c r="V38495" s="122"/>
      <c r="W38495" s="123"/>
      <c r="AC38495" s="123"/>
    </row>
    <row r="38496" spans="5:29" s="2" customFormat="1">
      <c r="E38496" s="120"/>
      <c r="M38496" s="120"/>
      <c r="N38496" s="120"/>
      <c r="U38496" s="121"/>
      <c r="V38496" s="122"/>
      <c r="W38496" s="123"/>
      <c r="AC38496" s="123"/>
    </row>
    <row r="38497" spans="5:29" s="2" customFormat="1">
      <c r="E38497" s="120"/>
      <c r="M38497" s="120"/>
      <c r="N38497" s="120"/>
      <c r="U38497" s="121"/>
      <c r="V38497" s="122"/>
      <c r="W38497" s="123"/>
      <c r="AC38497" s="123"/>
    </row>
    <row r="38498" spans="5:29" s="2" customFormat="1">
      <c r="E38498" s="120"/>
      <c r="M38498" s="120"/>
      <c r="N38498" s="120"/>
      <c r="U38498" s="121"/>
      <c r="V38498" s="122"/>
      <c r="W38498" s="123"/>
      <c r="AC38498" s="123"/>
    </row>
    <row r="38499" spans="5:29" s="2" customFormat="1">
      <c r="E38499" s="120"/>
      <c r="M38499" s="120"/>
      <c r="N38499" s="120"/>
      <c r="U38499" s="121"/>
      <c r="V38499" s="122"/>
      <c r="W38499" s="123"/>
      <c r="AC38499" s="123"/>
    </row>
    <row r="38500" spans="5:29" s="2" customFormat="1">
      <c r="E38500" s="120"/>
      <c r="M38500" s="120"/>
      <c r="N38500" s="120"/>
      <c r="U38500" s="121"/>
      <c r="V38500" s="122"/>
      <c r="W38500" s="123"/>
      <c r="AC38500" s="123"/>
    </row>
    <row r="38501" spans="5:29" s="2" customFormat="1">
      <c r="E38501" s="120"/>
      <c r="M38501" s="120"/>
      <c r="N38501" s="120"/>
      <c r="U38501" s="121"/>
      <c r="V38501" s="122"/>
      <c r="W38501" s="123"/>
      <c r="AC38501" s="123"/>
    </row>
    <row r="38502" spans="5:29" s="2" customFormat="1">
      <c r="E38502" s="120"/>
      <c r="M38502" s="120"/>
      <c r="N38502" s="120"/>
      <c r="U38502" s="121"/>
      <c r="V38502" s="122"/>
      <c r="W38502" s="123"/>
      <c r="AC38502" s="123"/>
    </row>
    <row r="38503" spans="5:29" s="2" customFormat="1">
      <c r="E38503" s="120"/>
      <c r="M38503" s="120"/>
      <c r="N38503" s="120"/>
      <c r="U38503" s="121"/>
      <c r="V38503" s="122"/>
      <c r="W38503" s="123"/>
      <c r="AC38503" s="123"/>
    </row>
    <row r="38504" spans="5:29" s="2" customFormat="1">
      <c r="E38504" s="120"/>
      <c r="M38504" s="120"/>
      <c r="N38504" s="120"/>
      <c r="U38504" s="121"/>
      <c r="V38504" s="122"/>
      <c r="W38504" s="123"/>
      <c r="AC38504" s="123"/>
    </row>
    <row r="38505" spans="5:29" s="2" customFormat="1">
      <c r="E38505" s="120"/>
      <c r="M38505" s="120"/>
      <c r="N38505" s="120"/>
      <c r="U38505" s="121"/>
      <c r="V38505" s="122"/>
      <c r="W38505" s="123"/>
      <c r="AC38505" s="123"/>
    </row>
    <row r="38506" spans="5:29" s="2" customFormat="1">
      <c r="E38506" s="120"/>
      <c r="M38506" s="120"/>
      <c r="N38506" s="120"/>
      <c r="U38506" s="121"/>
      <c r="V38506" s="122"/>
      <c r="W38506" s="123"/>
      <c r="AC38506" s="123"/>
    </row>
    <row r="38507" spans="5:29" s="2" customFormat="1">
      <c r="E38507" s="120"/>
      <c r="M38507" s="120"/>
      <c r="N38507" s="120"/>
      <c r="U38507" s="121"/>
      <c r="V38507" s="122"/>
      <c r="W38507" s="123"/>
      <c r="AC38507" s="123"/>
    </row>
    <row r="38508" spans="5:29" s="2" customFormat="1">
      <c r="E38508" s="120"/>
      <c r="M38508" s="120"/>
      <c r="N38508" s="120"/>
      <c r="U38508" s="121"/>
      <c r="V38508" s="122"/>
      <c r="W38508" s="123"/>
      <c r="AC38508" s="123"/>
    </row>
    <row r="38509" spans="5:29" s="2" customFormat="1">
      <c r="E38509" s="120"/>
      <c r="M38509" s="120"/>
      <c r="N38509" s="120"/>
      <c r="U38509" s="121"/>
      <c r="V38509" s="122"/>
      <c r="W38509" s="123"/>
      <c r="AC38509" s="123"/>
    </row>
    <row r="38510" spans="5:29" s="2" customFormat="1">
      <c r="E38510" s="120"/>
      <c r="M38510" s="120"/>
      <c r="N38510" s="120"/>
      <c r="U38510" s="121"/>
      <c r="V38510" s="122"/>
      <c r="W38510" s="123"/>
      <c r="AC38510" s="123"/>
    </row>
    <row r="38511" spans="5:29" s="2" customFormat="1">
      <c r="E38511" s="120"/>
      <c r="M38511" s="120"/>
      <c r="N38511" s="120"/>
      <c r="U38511" s="121"/>
      <c r="V38511" s="122"/>
      <c r="W38511" s="123"/>
      <c r="AC38511" s="123"/>
    </row>
    <row r="38512" spans="5:29" s="2" customFormat="1">
      <c r="E38512" s="120"/>
      <c r="M38512" s="120"/>
      <c r="N38512" s="120"/>
      <c r="U38512" s="121"/>
      <c r="V38512" s="122"/>
      <c r="W38512" s="123"/>
      <c r="AC38512" s="123"/>
    </row>
    <row r="38513" spans="5:29" s="2" customFormat="1">
      <c r="E38513" s="120"/>
      <c r="M38513" s="120"/>
      <c r="N38513" s="120"/>
      <c r="U38513" s="121"/>
      <c r="V38513" s="122"/>
      <c r="W38513" s="123"/>
      <c r="AC38513" s="123"/>
    </row>
    <row r="38514" spans="5:29" s="2" customFormat="1">
      <c r="E38514" s="120"/>
      <c r="M38514" s="120"/>
      <c r="N38514" s="120"/>
      <c r="U38514" s="121"/>
      <c r="V38514" s="122"/>
      <c r="W38514" s="123"/>
      <c r="AC38514" s="123"/>
    </row>
    <row r="38515" spans="5:29" s="2" customFormat="1">
      <c r="E38515" s="120"/>
      <c r="M38515" s="120"/>
      <c r="N38515" s="120"/>
      <c r="U38515" s="121"/>
      <c r="V38515" s="122"/>
      <c r="W38515" s="123"/>
      <c r="AC38515" s="123"/>
    </row>
    <row r="38516" spans="5:29" s="2" customFormat="1">
      <c r="E38516" s="120"/>
      <c r="M38516" s="120"/>
      <c r="N38516" s="120"/>
      <c r="U38516" s="121"/>
      <c r="V38516" s="122"/>
      <c r="W38516" s="123"/>
      <c r="AC38516" s="123"/>
    </row>
    <row r="38517" spans="5:29" s="2" customFormat="1">
      <c r="E38517" s="120"/>
      <c r="M38517" s="120"/>
      <c r="N38517" s="120"/>
      <c r="U38517" s="121"/>
      <c r="V38517" s="122"/>
      <c r="W38517" s="123"/>
      <c r="AC38517" s="123"/>
    </row>
    <row r="38518" spans="5:29" s="2" customFormat="1">
      <c r="E38518" s="120"/>
      <c r="M38518" s="120"/>
      <c r="N38518" s="120"/>
      <c r="U38518" s="121"/>
      <c r="V38518" s="122"/>
      <c r="W38518" s="123"/>
      <c r="AC38518" s="123"/>
    </row>
    <row r="38519" spans="5:29" s="2" customFormat="1">
      <c r="E38519" s="120"/>
      <c r="M38519" s="120"/>
      <c r="N38519" s="120"/>
      <c r="U38519" s="121"/>
      <c r="V38519" s="122"/>
      <c r="W38519" s="123"/>
      <c r="AC38519" s="123"/>
    </row>
    <row r="38520" spans="5:29" s="2" customFormat="1">
      <c r="E38520" s="120"/>
      <c r="M38520" s="120"/>
      <c r="N38520" s="120"/>
      <c r="U38520" s="121"/>
      <c r="V38520" s="122"/>
      <c r="W38520" s="123"/>
      <c r="AC38520" s="123"/>
    </row>
    <row r="38521" spans="5:29" s="2" customFormat="1">
      <c r="E38521" s="120"/>
      <c r="M38521" s="120"/>
      <c r="N38521" s="120"/>
      <c r="U38521" s="121"/>
      <c r="V38521" s="122"/>
      <c r="W38521" s="123"/>
      <c r="AC38521" s="123"/>
    </row>
    <row r="38522" spans="5:29" s="2" customFormat="1">
      <c r="E38522" s="120"/>
      <c r="M38522" s="120"/>
      <c r="N38522" s="120"/>
      <c r="U38522" s="121"/>
      <c r="V38522" s="122"/>
      <c r="W38522" s="123"/>
      <c r="AC38522" s="123"/>
    </row>
    <row r="38523" spans="5:29" s="2" customFormat="1">
      <c r="E38523" s="120"/>
      <c r="M38523" s="120"/>
      <c r="N38523" s="120"/>
      <c r="U38523" s="121"/>
      <c r="V38523" s="122"/>
      <c r="W38523" s="123"/>
      <c r="AC38523" s="123"/>
    </row>
    <row r="38524" spans="5:29" s="2" customFormat="1">
      <c r="E38524" s="120"/>
      <c r="M38524" s="120"/>
      <c r="N38524" s="120"/>
      <c r="U38524" s="121"/>
      <c r="V38524" s="122"/>
      <c r="W38524" s="123"/>
      <c r="AC38524" s="123"/>
    </row>
    <row r="38525" spans="5:29" s="2" customFormat="1">
      <c r="E38525" s="120"/>
      <c r="M38525" s="120"/>
      <c r="N38525" s="120"/>
      <c r="U38525" s="121"/>
      <c r="V38525" s="122"/>
      <c r="W38525" s="123"/>
      <c r="AC38525" s="123"/>
    </row>
    <row r="38526" spans="5:29" s="2" customFormat="1">
      <c r="E38526" s="120"/>
      <c r="M38526" s="120"/>
      <c r="N38526" s="120"/>
      <c r="U38526" s="121"/>
      <c r="V38526" s="122"/>
      <c r="W38526" s="123"/>
      <c r="AC38526" s="123"/>
    </row>
    <row r="38527" spans="5:29" s="2" customFormat="1">
      <c r="E38527" s="120"/>
      <c r="M38527" s="120"/>
      <c r="N38527" s="120"/>
      <c r="U38527" s="121"/>
      <c r="V38527" s="122"/>
      <c r="W38527" s="123"/>
      <c r="AC38527" s="123"/>
    </row>
    <row r="38528" spans="5:29" s="2" customFormat="1">
      <c r="E38528" s="120"/>
      <c r="M38528" s="120"/>
      <c r="N38528" s="120"/>
      <c r="U38528" s="121"/>
      <c r="V38528" s="122"/>
      <c r="W38528" s="123"/>
      <c r="AC38528" s="123"/>
    </row>
    <row r="38529" spans="5:29" s="2" customFormat="1">
      <c r="E38529" s="120"/>
      <c r="M38529" s="120"/>
      <c r="N38529" s="120"/>
      <c r="U38529" s="121"/>
      <c r="V38529" s="122"/>
      <c r="W38529" s="123"/>
      <c r="AC38529" s="123"/>
    </row>
    <row r="38530" spans="5:29" s="2" customFormat="1">
      <c r="E38530" s="120"/>
      <c r="M38530" s="120"/>
      <c r="N38530" s="120"/>
      <c r="U38530" s="121"/>
      <c r="V38530" s="122"/>
      <c r="W38530" s="123"/>
      <c r="AC38530" s="123"/>
    </row>
    <row r="38531" spans="5:29" s="2" customFormat="1">
      <c r="E38531" s="120"/>
      <c r="M38531" s="120"/>
      <c r="N38531" s="120"/>
      <c r="U38531" s="121"/>
      <c r="V38531" s="122"/>
      <c r="W38531" s="123"/>
      <c r="AC38531" s="123"/>
    </row>
    <row r="38532" spans="5:29" s="2" customFormat="1">
      <c r="E38532" s="120"/>
      <c r="M38532" s="120"/>
      <c r="N38532" s="120"/>
      <c r="U38532" s="121"/>
      <c r="V38532" s="122"/>
      <c r="W38532" s="123"/>
      <c r="AC38532" s="123"/>
    </row>
    <row r="38533" spans="5:29" s="2" customFormat="1">
      <c r="E38533" s="120"/>
      <c r="M38533" s="120"/>
      <c r="N38533" s="120"/>
      <c r="U38533" s="121"/>
      <c r="V38533" s="122"/>
      <c r="W38533" s="123"/>
      <c r="AC38533" s="123"/>
    </row>
    <row r="38534" spans="5:29" s="2" customFormat="1">
      <c r="E38534" s="120"/>
      <c r="M38534" s="120"/>
      <c r="N38534" s="120"/>
      <c r="U38534" s="121"/>
      <c r="V38534" s="122"/>
      <c r="W38534" s="123"/>
      <c r="AC38534" s="123"/>
    </row>
    <row r="38535" spans="5:29" s="2" customFormat="1">
      <c r="E38535" s="120"/>
      <c r="M38535" s="120"/>
      <c r="N38535" s="120"/>
      <c r="U38535" s="121"/>
      <c r="V38535" s="122"/>
      <c r="W38535" s="123"/>
      <c r="AC38535" s="123"/>
    </row>
    <row r="38536" spans="5:29" s="2" customFormat="1">
      <c r="E38536" s="120"/>
      <c r="M38536" s="120"/>
      <c r="N38536" s="120"/>
      <c r="U38536" s="121"/>
      <c r="V38536" s="122"/>
      <c r="W38536" s="123"/>
      <c r="AC38536" s="123"/>
    </row>
    <row r="38537" spans="5:29" s="2" customFormat="1">
      <c r="E38537" s="120"/>
      <c r="M38537" s="120"/>
      <c r="N38537" s="120"/>
      <c r="U38537" s="121"/>
      <c r="V38537" s="122"/>
      <c r="W38537" s="123"/>
      <c r="AC38537" s="123"/>
    </row>
    <row r="38538" spans="5:29" s="2" customFormat="1">
      <c r="E38538" s="120"/>
      <c r="M38538" s="120"/>
      <c r="N38538" s="120"/>
      <c r="U38538" s="121"/>
      <c r="V38538" s="122"/>
      <c r="W38538" s="123"/>
      <c r="AC38538" s="123"/>
    </row>
    <row r="38539" spans="5:29" s="2" customFormat="1">
      <c r="E38539" s="120"/>
      <c r="M38539" s="120"/>
      <c r="N38539" s="120"/>
      <c r="U38539" s="121"/>
      <c r="V38539" s="122"/>
      <c r="W38539" s="123"/>
      <c r="AC38539" s="123"/>
    </row>
    <row r="38540" spans="5:29" s="2" customFormat="1">
      <c r="E38540" s="120"/>
      <c r="M38540" s="120"/>
      <c r="N38540" s="120"/>
      <c r="U38540" s="121"/>
      <c r="V38540" s="122"/>
      <c r="W38540" s="123"/>
      <c r="AC38540" s="123"/>
    </row>
    <row r="38541" spans="5:29" s="2" customFormat="1">
      <c r="E38541" s="120"/>
      <c r="M38541" s="120"/>
      <c r="N38541" s="120"/>
      <c r="U38541" s="121"/>
      <c r="V38541" s="122"/>
      <c r="W38541" s="123"/>
      <c r="AC38541" s="123"/>
    </row>
    <row r="38542" spans="5:29" s="2" customFormat="1">
      <c r="E38542" s="120"/>
      <c r="M38542" s="120"/>
      <c r="N38542" s="120"/>
      <c r="U38542" s="121"/>
      <c r="V38542" s="122"/>
      <c r="W38542" s="123"/>
      <c r="AC38542" s="123"/>
    </row>
    <row r="38543" spans="5:29" s="2" customFormat="1">
      <c r="E38543" s="120"/>
      <c r="M38543" s="120"/>
      <c r="N38543" s="120"/>
      <c r="U38543" s="121"/>
      <c r="V38543" s="122"/>
      <c r="W38543" s="123"/>
      <c r="AC38543" s="123"/>
    </row>
    <row r="38544" spans="5:29" s="2" customFormat="1">
      <c r="E38544" s="120"/>
      <c r="M38544" s="120"/>
      <c r="N38544" s="120"/>
      <c r="U38544" s="121"/>
      <c r="V38544" s="122"/>
      <c r="W38544" s="123"/>
      <c r="AC38544" s="123"/>
    </row>
    <row r="38545" spans="5:29" s="2" customFormat="1">
      <c r="E38545" s="120"/>
      <c r="M38545" s="120"/>
      <c r="N38545" s="120"/>
      <c r="U38545" s="121"/>
      <c r="V38545" s="122"/>
      <c r="W38545" s="123"/>
      <c r="AC38545" s="123"/>
    </row>
    <row r="38546" spans="5:29" s="2" customFormat="1">
      <c r="E38546" s="120"/>
      <c r="M38546" s="120"/>
      <c r="N38546" s="120"/>
      <c r="U38546" s="121"/>
      <c r="V38546" s="122"/>
      <c r="W38546" s="123"/>
      <c r="AC38546" s="123"/>
    </row>
    <row r="38547" spans="5:29" s="2" customFormat="1">
      <c r="E38547" s="120"/>
      <c r="M38547" s="120"/>
      <c r="N38547" s="120"/>
      <c r="U38547" s="121"/>
      <c r="V38547" s="122"/>
      <c r="W38547" s="123"/>
      <c r="AC38547" s="123"/>
    </row>
    <row r="38548" spans="5:29" s="2" customFormat="1">
      <c r="E38548" s="120"/>
      <c r="M38548" s="120"/>
      <c r="N38548" s="120"/>
      <c r="U38548" s="121"/>
      <c r="V38548" s="122"/>
      <c r="W38548" s="123"/>
      <c r="AC38548" s="123"/>
    </row>
    <row r="38549" spans="5:29" s="2" customFormat="1">
      <c r="E38549" s="120"/>
      <c r="M38549" s="120"/>
      <c r="N38549" s="120"/>
      <c r="U38549" s="121"/>
      <c r="V38549" s="122"/>
      <c r="W38549" s="123"/>
      <c r="AC38549" s="123"/>
    </row>
    <row r="38550" spans="5:29" s="2" customFormat="1">
      <c r="E38550" s="120"/>
      <c r="M38550" s="120"/>
      <c r="N38550" s="120"/>
      <c r="U38550" s="121"/>
      <c r="V38550" s="122"/>
      <c r="W38550" s="123"/>
      <c r="AC38550" s="123"/>
    </row>
    <row r="38551" spans="5:29" s="2" customFormat="1">
      <c r="E38551" s="120"/>
      <c r="M38551" s="120"/>
      <c r="N38551" s="120"/>
      <c r="U38551" s="121"/>
      <c r="V38551" s="122"/>
      <c r="W38551" s="123"/>
      <c r="AC38551" s="123"/>
    </row>
    <row r="38552" spans="5:29" s="2" customFormat="1">
      <c r="E38552" s="120"/>
      <c r="M38552" s="120"/>
      <c r="N38552" s="120"/>
      <c r="U38552" s="121"/>
      <c r="V38552" s="122"/>
      <c r="W38552" s="123"/>
      <c r="AC38552" s="123"/>
    </row>
    <row r="38553" spans="5:29" s="2" customFormat="1">
      <c r="E38553" s="120"/>
      <c r="M38553" s="120"/>
      <c r="N38553" s="120"/>
      <c r="U38553" s="121"/>
      <c r="V38553" s="122"/>
      <c r="W38553" s="123"/>
      <c r="AC38553" s="123"/>
    </row>
    <row r="38554" spans="5:29" s="2" customFormat="1">
      <c r="E38554" s="120"/>
      <c r="M38554" s="120"/>
      <c r="N38554" s="120"/>
      <c r="U38554" s="121"/>
      <c r="V38554" s="122"/>
      <c r="W38554" s="123"/>
      <c r="AC38554" s="123"/>
    </row>
    <row r="38555" spans="5:29" s="2" customFormat="1">
      <c r="E38555" s="120"/>
      <c r="M38555" s="120"/>
      <c r="N38555" s="120"/>
      <c r="U38555" s="121"/>
      <c r="V38555" s="122"/>
      <c r="W38555" s="123"/>
      <c r="AC38555" s="123"/>
    </row>
    <row r="38556" spans="5:29" s="2" customFormat="1">
      <c r="E38556" s="120"/>
      <c r="M38556" s="120"/>
      <c r="N38556" s="120"/>
      <c r="U38556" s="121"/>
      <c r="V38556" s="122"/>
      <c r="W38556" s="123"/>
      <c r="AC38556" s="123"/>
    </row>
    <row r="38557" spans="5:29" s="2" customFormat="1">
      <c r="E38557" s="120"/>
      <c r="M38557" s="120"/>
      <c r="N38557" s="120"/>
      <c r="U38557" s="121"/>
      <c r="V38557" s="122"/>
      <c r="W38557" s="123"/>
      <c r="AC38557" s="123"/>
    </row>
    <row r="38558" spans="5:29" s="2" customFormat="1">
      <c r="E38558" s="120"/>
      <c r="M38558" s="120"/>
      <c r="N38558" s="120"/>
      <c r="U38558" s="121"/>
      <c r="V38558" s="122"/>
      <c r="W38558" s="123"/>
      <c r="AC38558" s="123"/>
    </row>
    <row r="38559" spans="5:29" s="2" customFormat="1">
      <c r="E38559" s="120"/>
      <c r="M38559" s="120"/>
      <c r="N38559" s="120"/>
      <c r="U38559" s="121"/>
      <c r="V38559" s="122"/>
      <c r="W38559" s="123"/>
      <c r="AC38559" s="123"/>
    </row>
    <row r="38560" spans="5:29" s="2" customFormat="1">
      <c r="E38560" s="120"/>
      <c r="M38560" s="120"/>
      <c r="N38560" s="120"/>
      <c r="U38560" s="121"/>
      <c r="V38560" s="122"/>
      <c r="W38560" s="123"/>
      <c r="AC38560" s="123"/>
    </row>
    <row r="38561" spans="5:29" s="2" customFormat="1">
      <c r="E38561" s="120"/>
      <c r="M38561" s="120"/>
      <c r="N38561" s="120"/>
      <c r="U38561" s="121"/>
      <c r="V38561" s="122"/>
      <c r="W38561" s="123"/>
      <c r="AC38561" s="123"/>
    </row>
    <row r="38562" spans="5:29" s="2" customFormat="1">
      <c r="E38562" s="120"/>
      <c r="M38562" s="120"/>
      <c r="N38562" s="120"/>
      <c r="U38562" s="121"/>
      <c r="V38562" s="122"/>
      <c r="W38562" s="123"/>
      <c r="AC38562" s="123"/>
    </row>
    <row r="38563" spans="5:29" s="2" customFormat="1">
      <c r="E38563" s="120"/>
      <c r="M38563" s="120"/>
      <c r="N38563" s="120"/>
      <c r="U38563" s="121"/>
      <c r="V38563" s="122"/>
      <c r="W38563" s="123"/>
      <c r="AC38563" s="123"/>
    </row>
    <row r="38564" spans="5:29" s="2" customFormat="1">
      <c r="E38564" s="120"/>
      <c r="M38564" s="120"/>
      <c r="N38564" s="120"/>
      <c r="U38564" s="121"/>
      <c r="V38564" s="122"/>
      <c r="W38564" s="123"/>
      <c r="AC38564" s="123"/>
    </row>
    <row r="38565" spans="5:29" s="2" customFormat="1">
      <c r="E38565" s="120"/>
      <c r="M38565" s="120"/>
      <c r="N38565" s="120"/>
      <c r="U38565" s="121"/>
      <c r="V38565" s="122"/>
      <c r="W38565" s="123"/>
      <c r="AC38565" s="123"/>
    </row>
    <row r="38566" spans="5:29" s="2" customFormat="1">
      <c r="E38566" s="120"/>
      <c r="M38566" s="120"/>
      <c r="N38566" s="120"/>
      <c r="U38566" s="121"/>
      <c r="V38566" s="122"/>
      <c r="W38566" s="123"/>
      <c r="AC38566" s="123"/>
    </row>
    <row r="38567" spans="5:29" s="2" customFormat="1">
      <c r="E38567" s="120"/>
      <c r="M38567" s="120"/>
      <c r="N38567" s="120"/>
      <c r="U38567" s="121"/>
      <c r="V38567" s="122"/>
      <c r="W38567" s="123"/>
      <c r="AC38567" s="123"/>
    </row>
    <row r="38568" spans="5:29" s="2" customFormat="1">
      <c r="E38568" s="120"/>
      <c r="M38568" s="120"/>
      <c r="N38568" s="120"/>
      <c r="U38568" s="121"/>
      <c r="V38568" s="122"/>
      <c r="W38568" s="123"/>
      <c r="AC38568" s="123"/>
    </row>
    <row r="38569" spans="5:29" s="2" customFormat="1">
      <c r="E38569" s="120"/>
      <c r="M38569" s="120"/>
      <c r="N38569" s="120"/>
      <c r="U38569" s="121"/>
      <c r="V38569" s="122"/>
      <c r="W38569" s="123"/>
      <c r="AC38569" s="123"/>
    </row>
    <row r="38570" spans="5:29" s="2" customFormat="1">
      <c r="E38570" s="120"/>
      <c r="M38570" s="120"/>
      <c r="N38570" s="120"/>
      <c r="U38570" s="121"/>
      <c r="V38570" s="122"/>
      <c r="W38570" s="123"/>
      <c r="AC38570" s="123"/>
    </row>
    <row r="38571" spans="5:29" s="2" customFormat="1">
      <c r="E38571" s="120"/>
      <c r="M38571" s="120"/>
      <c r="N38571" s="120"/>
      <c r="U38571" s="121"/>
      <c r="V38571" s="122"/>
      <c r="W38571" s="123"/>
      <c r="AC38571" s="123"/>
    </row>
    <row r="38572" spans="5:29" s="2" customFormat="1">
      <c r="E38572" s="120"/>
      <c r="M38572" s="120"/>
      <c r="N38572" s="120"/>
      <c r="U38572" s="121"/>
      <c r="V38572" s="122"/>
      <c r="W38572" s="123"/>
      <c r="AC38572" s="123"/>
    </row>
    <row r="38573" spans="5:29" s="2" customFormat="1">
      <c r="E38573" s="120"/>
      <c r="M38573" s="120"/>
      <c r="N38573" s="120"/>
      <c r="U38573" s="121"/>
      <c r="V38573" s="122"/>
      <c r="W38573" s="123"/>
      <c r="AC38573" s="123"/>
    </row>
    <row r="38574" spans="5:29" s="2" customFormat="1">
      <c r="E38574" s="120"/>
      <c r="M38574" s="120"/>
      <c r="N38574" s="120"/>
      <c r="U38574" s="121"/>
      <c r="V38574" s="122"/>
      <c r="W38574" s="123"/>
      <c r="AC38574" s="123"/>
    </row>
    <row r="38575" spans="5:29" s="2" customFormat="1">
      <c r="E38575" s="120"/>
      <c r="M38575" s="120"/>
      <c r="N38575" s="120"/>
      <c r="U38575" s="121"/>
      <c r="V38575" s="122"/>
      <c r="W38575" s="123"/>
      <c r="AC38575" s="123"/>
    </row>
    <row r="38576" spans="5:29" s="2" customFormat="1">
      <c r="E38576" s="120"/>
      <c r="M38576" s="120"/>
      <c r="N38576" s="120"/>
      <c r="U38576" s="121"/>
      <c r="V38576" s="122"/>
      <c r="W38576" s="123"/>
      <c r="AC38576" s="123"/>
    </row>
    <row r="38577" spans="5:29" s="2" customFormat="1">
      <c r="E38577" s="120"/>
      <c r="M38577" s="120"/>
      <c r="N38577" s="120"/>
      <c r="U38577" s="121"/>
      <c r="V38577" s="122"/>
      <c r="W38577" s="123"/>
      <c r="AC38577" s="123"/>
    </row>
    <row r="38578" spans="5:29" s="2" customFormat="1">
      <c r="E38578" s="120"/>
      <c r="M38578" s="120"/>
      <c r="N38578" s="120"/>
      <c r="U38578" s="121"/>
      <c r="V38578" s="122"/>
      <c r="W38578" s="123"/>
      <c r="AC38578" s="123"/>
    </row>
    <row r="38579" spans="5:29" s="2" customFormat="1">
      <c r="E38579" s="120"/>
      <c r="M38579" s="120"/>
      <c r="N38579" s="120"/>
      <c r="U38579" s="121"/>
      <c r="V38579" s="122"/>
      <c r="W38579" s="123"/>
      <c r="AC38579" s="123"/>
    </row>
    <row r="38580" spans="5:29" s="2" customFormat="1">
      <c r="E38580" s="120"/>
      <c r="M38580" s="120"/>
      <c r="N38580" s="120"/>
      <c r="U38580" s="121"/>
      <c r="V38580" s="122"/>
      <c r="W38580" s="123"/>
      <c r="AC38580" s="123"/>
    </row>
    <row r="38581" spans="5:29" s="2" customFormat="1">
      <c r="E38581" s="120"/>
      <c r="M38581" s="120"/>
      <c r="N38581" s="120"/>
      <c r="U38581" s="121"/>
      <c r="V38581" s="122"/>
      <c r="W38581" s="123"/>
      <c r="AC38581" s="123"/>
    </row>
    <row r="38582" spans="5:29" s="2" customFormat="1">
      <c r="E38582" s="120"/>
      <c r="M38582" s="120"/>
      <c r="N38582" s="120"/>
      <c r="U38582" s="121"/>
      <c r="V38582" s="122"/>
      <c r="W38582" s="123"/>
      <c r="AC38582" s="123"/>
    </row>
    <row r="38583" spans="5:29" s="2" customFormat="1">
      <c r="E38583" s="120"/>
      <c r="M38583" s="120"/>
      <c r="N38583" s="120"/>
      <c r="U38583" s="121"/>
      <c r="V38583" s="122"/>
      <c r="W38583" s="123"/>
      <c r="AC38583" s="123"/>
    </row>
    <row r="38584" spans="5:29" s="2" customFormat="1">
      <c r="E38584" s="120"/>
      <c r="M38584" s="120"/>
      <c r="N38584" s="120"/>
      <c r="U38584" s="121"/>
      <c r="V38584" s="122"/>
      <c r="W38584" s="123"/>
      <c r="AC38584" s="123"/>
    </row>
    <row r="38585" spans="5:29" s="2" customFormat="1">
      <c r="E38585" s="120"/>
      <c r="M38585" s="120"/>
      <c r="N38585" s="120"/>
      <c r="U38585" s="121"/>
      <c r="V38585" s="122"/>
      <c r="W38585" s="123"/>
      <c r="AC38585" s="123"/>
    </row>
    <row r="38586" spans="5:29" s="2" customFormat="1">
      <c r="E38586" s="120"/>
      <c r="M38586" s="120"/>
      <c r="N38586" s="120"/>
      <c r="U38586" s="121"/>
      <c r="V38586" s="122"/>
      <c r="W38586" s="123"/>
      <c r="AC38586" s="123"/>
    </row>
    <row r="38587" spans="5:29" s="2" customFormat="1">
      <c r="E38587" s="120"/>
      <c r="M38587" s="120"/>
      <c r="N38587" s="120"/>
      <c r="U38587" s="121"/>
      <c r="V38587" s="122"/>
      <c r="W38587" s="123"/>
      <c r="AC38587" s="123"/>
    </row>
    <row r="38588" spans="5:29" s="2" customFormat="1">
      <c r="E38588" s="120"/>
      <c r="M38588" s="120"/>
      <c r="N38588" s="120"/>
      <c r="U38588" s="121"/>
      <c r="V38588" s="122"/>
      <c r="W38588" s="123"/>
      <c r="AC38588" s="123"/>
    </row>
    <row r="38589" spans="5:29" s="2" customFormat="1">
      <c r="E38589" s="120"/>
      <c r="M38589" s="120"/>
      <c r="N38589" s="120"/>
      <c r="U38589" s="121"/>
      <c r="V38589" s="122"/>
      <c r="W38589" s="123"/>
      <c r="AC38589" s="123"/>
    </row>
    <row r="38590" spans="5:29" s="2" customFormat="1">
      <c r="E38590" s="120"/>
      <c r="M38590" s="120"/>
      <c r="N38590" s="120"/>
      <c r="U38590" s="121"/>
      <c r="V38590" s="122"/>
      <c r="W38590" s="123"/>
      <c r="AC38590" s="123"/>
    </row>
    <row r="38591" spans="5:29" s="2" customFormat="1">
      <c r="E38591" s="120"/>
      <c r="M38591" s="120"/>
      <c r="N38591" s="120"/>
      <c r="U38591" s="121"/>
      <c r="V38591" s="122"/>
      <c r="W38591" s="123"/>
      <c r="AC38591" s="123"/>
    </row>
    <row r="38592" spans="5:29" s="2" customFormat="1">
      <c r="E38592" s="120"/>
      <c r="M38592" s="120"/>
      <c r="N38592" s="120"/>
      <c r="U38592" s="121"/>
      <c r="V38592" s="122"/>
      <c r="W38592" s="123"/>
      <c r="AC38592" s="123"/>
    </row>
    <row r="38593" spans="5:29" s="2" customFormat="1">
      <c r="E38593" s="120"/>
      <c r="M38593" s="120"/>
      <c r="N38593" s="120"/>
      <c r="U38593" s="121"/>
      <c r="V38593" s="122"/>
      <c r="W38593" s="123"/>
      <c r="AC38593" s="123"/>
    </row>
    <row r="38594" spans="5:29" s="2" customFormat="1">
      <c r="E38594" s="120"/>
      <c r="M38594" s="120"/>
      <c r="N38594" s="120"/>
      <c r="U38594" s="121"/>
      <c r="V38594" s="122"/>
      <c r="W38594" s="123"/>
      <c r="AC38594" s="123"/>
    </row>
    <row r="38595" spans="5:29" s="2" customFormat="1">
      <c r="E38595" s="120"/>
      <c r="M38595" s="120"/>
      <c r="N38595" s="120"/>
      <c r="U38595" s="121"/>
      <c r="V38595" s="122"/>
      <c r="W38595" s="123"/>
      <c r="AC38595" s="123"/>
    </row>
    <row r="38596" spans="5:29" s="2" customFormat="1">
      <c r="E38596" s="120"/>
      <c r="M38596" s="120"/>
      <c r="N38596" s="120"/>
      <c r="U38596" s="121"/>
      <c r="V38596" s="122"/>
      <c r="W38596" s="123"/>
      <c r="AC38596" s="123"/>
    </row>
    <row r="38597" spans="5:29" s="2" customFormat="1">
      <c r="E38597" s="120"/>
      <c r="M38597" s="120"/>
      <c r="N38597" s="120"/>
      <c r="U38597" s="121"/>
      <c r="V38597" s="122"/>
      <c r="W38597" s="123"/>
      <c r="AC38597" s="123"/>
    </row>
    <row r="38598" spans="5:29" s="2" customFormat="1">
      <c r="E38598" s="120"/>
      <c r="M38598" s="120"/>
      <c r="N38598" s="120"/>
      <c r="U38598" s="121"/>
      <c r="V38598" s="122"/>
      <c r="W38598" s="123"/>
      <c r="AC38598" s="123"/>
    </row>
    <row r="38599" spans="5:29" s="2" customFormat="1">
      <c r="E38599" s="120"/>
      <c r="M38599" s="120"/>
      <c r="N38599" s="120"/>
      <c r="U38599" s="121"/>
      <c r="V38599" s="122"/>
      <c r="W38599" s="123"/>
      <c r="AC38599" s="123"/>
    </row>
    <row r="38600" spans="5:29" s="2" customFormat="1">
      <c r="E38600" s="120"/>
      <c r="M38600" s="120"/>
      <c r="N38600" s="120"/>
      <c r="U38600" s="121"/>
      <c r="V38600" s="122"/>
      <c r="W38600" s="123"/>
      <c r="AC38600" s="123"/>
    </row>
    <row r="38601" spans="5:29" s="2" customFormat="1">
      <c r="E38601" s="120"/>
      <c r="M38601" s="120"/>
      <c r="N38601" s="120"/>
      <c r="U38601" s="121"/>
      <c r="V38601" s="122"/>
      <c r="W38601" s="123"/>
      <c r="AC38601" s="123"/>
    </row>
    <row r="38602" spans="5:29" s="2" customFormat="1">
      <c r="E38602" s="120"/>
      <c r="M38602" s="120"/>
      <c r="N38602" s="120"/>
      <c r="U38602" s="121"/>
      <c r="V38602" s="122"/>
      <c r="W38602" s="123"/>
      <c r="AC38602" s="123"/>
    </row>
    <row r="38603" spans="5:29" s="2" customFormat="1">
      <c r="E38603" s="120"/>
      <c r="M38603" s="120"/>
      <c r="N38603" s="120"/>
      <c r="U38603" s="121"/>
      <c r="V38603" s="122"/>
      <c r="W38603" s="123"/>
      <c r="AC38603" s="123"/>
    </row>
    <row r="38604" spans="5:29" s="2" customFormat="1">
      <c r="E38604" s="120"/>
      <c r="M38604" s="120"/>
      <c r="N38604" s="120"/>
      <c r="U38604" s="121"/>
      <c r="V38604" s="122"/>
      <c r="W38604" s="123"/>
      <c r="AC38604" s="123"/>
    </row>
    <row r="38605" spans="5:29" s="2" customFormat="1">
      <c r="E38605" s="120"/>
      <c r="M38605" s="120"/>
      <c r="N38605" s="120"/>
      <c r="U38605" s="121"/>
      <c r="V38605" s="122"/>
      <c r="W38605" s="123"/>
      <c r="AC38605" s="123"/>
    </row>
    <row r="38606" spans="5:29" s="2" customFormat="1">
      <c r="E38606" s="120"/>
      <c r="M38606" s="120"/>
      <c r="N38606" s="120"/>
      <c r="U38606" s="121"/>
      <c r="V38606" s="122"/>
      <c r="W38606" s="123"/>
      <c r="AC38606" s="123"/>
    </row>
    <row r="38607" spans="5:29" s="2" customFormat="1">
      <c r="E38607" s="120"/>
      <c r="M38607" s="120"/>
      <c r="N38607" s="120"/>
      <c r="U38607" s="121"/>
      <c r="V38607" s="122"/>
      <c r="W38607" s="123"/>
      <c r="AC38607" s="123"/>
    </row>
    <row r="38608" spans="5:29" s="2" customFormat="1">
      <c r="E38608" s="120"/>
      <c r="M38608" s="120"/>
      <c r="N38608" s="120"/>
      <c r="U38608" s="121"/>
      <c r="V38608" s="122"/>
      <c r="W38608" s="123"/>
      <c r="AC38608" s="123"/>
    </row>
    <row r="38609" spans="5:29" s="2" customFormat="1">
      <c r="E38609" s="120"/>
      <c r="M38609" s="120"/>
      <c r="N38609" s="120"/>
      <c r="U38609" s="121"/>
      <c r="V38609" s="122"/>
      <c r="W38609" s="123"/>
      <c r="AC38609" s="123"/>
    </row>
    <row r="38610" spans="5:29" s="2" customFormat="1">
      <c r="E38610" s="120"/>
      <c r="M38610" s="120"/>
      <c r="N38610" s="120"/>
      <c r="U38610" s="121"/>
      <c r="V38610" s="122"/>
      <c r="W38610" s="123"/>
      <c r="AC38610" s="123"/>
    </row>
    <row r="38611" spans="5:29" s="2" customFormat="1">
      <c r="E38611" s="120"/>
      <c r="M38611" s="120"/>
      <c r="N38611" s="120"/>
      <c r="U38611" s="121"/>
      <c r="V38611" s="122"/>
      <c r="W38611" s="123"/>
      <c r="AC38611" s="123"/>
    </row>
    <row r="38612" spans="5:29" s="2" customFormat="1">
      <c r="E38612" s="120"/>
      <c r="M38612" s="120"/>
      <c r="N38612" s="120"/>
      <c r="U38612" s="121"/>
      <c r="V38612" s="122"/>
      <c r="W38612" s="123"/>
      <c r="AC38612" s="123"/>
    </row>
    <row r="38613" spans="5:29" s="2" customFormat="1">
      <c r="E38613" s="120"/>
      <c r="M38613" s="120"/>
      <c r="N38613" s="120"/>
      <c r="U38613" s="121"/>
      <c r="V38613" s="122"/>
      <c r="W38613" s="123"/>
      <c r="AC38613" s="123"/>
    </row>
    <row r="38614" spans="5:29" s="2" customFormat="1">
      <c r="E38614" s="120"/>
      <c r="M38614" s="120"/>
      <c r="N38614" s="120"/>
      <c r="U38614" s="121"/>
      <c r="V38614" s="122"/>
      <c r="W38614" s="123"/>
      <c r="AC38614" s="123"/>
    </row>
    <row r="38615" spans="5:29" s="2" customFormat="1">
      <c r="E38615" s="120"/>
      <c r="M38615" s="120"/>
      <c r="N38615" s="120"/>
      <c r="U38615" s="121"/>
      <c r="V38615" s="122"/>
      <c r="W38615" s="123"/>
      <c r="AC38615" s="123"/>
    </row>
    <row r="38616" spans="5:29" s="2" customFormat="1">
      <c r="E38616" s="120"/>
      <c r="M38616" s="120"/>
      <c r="N38616" s="120"/>
      <c r="U38616" s="121"/>
      <c r="V38616" s="122"/>
      <c r="W38616" s="123"/>
      <c r="AC38616" s="123"/>
    </row>
    <row r="38617" spans="5:29" s="2" customFormat="1">
      <c r="E38617" s="120"/>
      <c r="M38617" s="120"/>
      <c r="N38617" s="120"/>
      <c r="U38617" s="121"/>
      <c r="V38617" s="122"/>
      <c r="W38617" s="123"/>
      <c r="AC38617" s="123"/>
    </row>
    <row r="38618" spans="5:29" s="2" customFormat="1">
      <c r="E38618" s="120"/>
      <c r="M38618" s="120"/>
      <c r="N38618" s="120"/>
      <c r="U38618" s="121"/>
      <c r="V38618" s="122"/>
      <c r="W38618" s="123"/>
      <c r="AC38618" s="123"/>
    </row>
    <row r="38619" spans="5:29" s="2" customFormat="1">
      <c r="E38619" s="120"/>
      <c r="M38619" s="120"/>
      <c r="N38619" s="120"/>
      <c r="U38619" s="121"/>
      <c r="V38619" s="122"/>
      <c r="W38619" s="123"/>
      <c r="AC38619" s="123"/>
    </row>
    <row r="38620" spans="5:29" s="2" customFormat="1">
      <c r="E38620" s="120"/>
      <c r="M38620" s="120"/>
      <c r="N38620" s="120"/>
      <c r="U38620" s="121"/>
      <c r="V38620" s="122"/>
      <c r="W38620" s="123"/>
      <c r="AC38620" s="123"/>
    </row>
    <row r="38621" spans="5:29" s="2" customFormat="1">
      <c r="E38621" s="120"/>
      <c r="M38621" s="120"/>
      <c r="N38621" s="120"/>
      <c r="U38621" s="121"/>
      <c r="V38621" s="122"/>
      <c r="W38621" s="123"/>
      <c r="AC38621" s="123"/>
    </row>
    <row r="38622" spans="5:29" s="2" customFormat="1">
      <c r="E38622" s="120"/>
      <c r="M38622" s="120"/>
      <c r="N38622" s="120"/>
      <c r="U38622" s="121"/>
      <c r="V38622" s="122"/>
      <c r="W38622" s="123"/>
      <c r="AC38622" s="123"/>
    </row>
    <row r="38623" spans="5:29" s="2" customFormat="1">
      <c r="E38623" s="120"/>
      <c r="M38623" s="120"/>
      <c r="N38623" s="120"/>
      <c r="U38623" s="121"/>
      <c r="V38623" s="122"/>
      <c r="W38623" s="123"/>
      <c r="AC38623" s="123"/>
    </row>
    <row r="38624" spans="5:29" s="2" customFormat="1">
      <c r="E38624" s="120"/>
      <c r="M38624" s="120"/>
      <c r="N38624" s="120"/>
      <c r="U38624" s="121"/>
      <c r="V38624" s="122"/>
      <c r="W38624" s="123"/>
      <c r="AC38624" s="123"/>
    </row>
    <row r="38625" spans="5:29" s="2" customFormat="1">
      <c r="E38625" s="120"/>
      <c r="M38625" s="120"/>
      <c r="N38625" s="120"/>
      <c r="U38625" s="121"/>
      <c r="V38625" s="122"/>
      <c r="W38625" s="123"/>
      <c r="AC38625" s="123"/>
    </row>
    <row r="38626" spans="5:29" s="2" customFormat="1">
      <c r="E38626" s="120"/>
      <c r="M38626" s="120"/>
      <c r="N38626" s="120"/>
      <c r="U38626" s="121"/>
      <c r="V38626" s="122"/>
      <c r="W38626" s="123"/>
      <c r="AC38626" s="123"/>
    </row>
    <row r="38627" spans="5:29" s="2" customFormat="1">
      <c r="E38627" s="120"/>
      <c r="M38627" s="120"/>
      <c r="N38627" s="120"/>
      <c r="U38627" s="121"/>
      <c r="V38627" s="122"/>
      <c r="W38627" s="123"/>
      <c r="AC38627" s="123"/>
    </row>
    <row r="38628" spans="5:29" s="2" customFormat="1">
      <c r="E38628" s="120"/>
      <c r="M38628" s="120"/>
      <c r="N38628" s="120"/>
      <c r="U38628" s="121"/>
      <c r="V38628" s="122"/>
      <c r="W38628" s="123"/>
      <c r="AC38628" s="123"/>
    </row>
    <row r="38629" spans="5:29" s="2" customFormat="1">
      <c r="E38629" s="120"/>
      <c r="M38629" s="120"/>
      <c r="N38629" s="120"/>
      <c r="U38629" s="121"/>
      <c r="V38629" s="122"/>
      <c r="W38629" s="123"/>
      <c r="AC38629" s="123"/>
    </row>
    <row r="38630" spans="5:29" s="2" customFormat="1">
      <c r="E38630" s="120"/>
      <c r="M38630" s="120"/>
      <c r="N38630" s="120"/>
      <c r="U38630" s="121"/>
      <c r="V38630" s="122"/>
      <c r="W38630" s="123"/>
      <c r="AC38630" s="123"/>
    </row>
    <row r="38631" spans="5:29" s="2" customFormat="1">
      <c r="E38631" s="120"/>
      <c r="M38631" s="120"/>
      <c r="N38631" s="120"/>
      <c r="U38631" s="121"/>
      <c r="V38631" s="122"/>
      <c r="W38631" s="123"/>
      <c r="AC38631" s="123"/>
    </row>
    <row r="38632" spans="5:29" s="2" customFormat="1">
      <c r="E38632" s="120"/>
      <c r="M38632" s="120"/>
      <c r="N38632" s="120"/>
      <c r="U38632" s="121"/>
      <c r="V38632" s="122"/>
      <c r="W38632" s="123"/>
      <c r="AC38632" s="123"/>
    </row>
    <row r="38633" spans="5:29" s="2" customFormat="1">
      <c r="E38633" s="120"/>
      <c r="M38633" s="120"/>
      <c r="N38633" s="120"/>
      <c r="U38633" s="121"/>
      <c r="V38633" s="122"/>
      <c r="W38633" s="123"/>
      <c r="AC38633" s="123"/>
    </row>
    <row r="38634" spans="5:29" s="2" customFormat="1">
      <c r="E38634" s="120"/>
      <c r="M38634" s="120"/>
      <c r="N38634" s="120"/>
      <c r="U38634" s="121"/>
      <c r="V38634" s="122"/>
      <c r="W38634" s="123"/>
      <c r="AC38634" s="123"/>
    </row>
    <row r="38635" spans="5:29" s="2" customFormat="1">
      <c r="E38635" s="120"/>
      <c r="M38635" s="120"/>
      <c r="N38635" s="120"/>
      <c r="U38635" s="121"/>
      <c r="V38635" s="122"/>
      <c r="W38635" s="123"/>
      <c r="AC38635" s="123"/>
    </row>
    <row r="38636" spans="5:29" s="2" customFormat="1">
      <c r="E38636" s="120"/>
      <c r="M38636" s="120"/>
      <c r="N38636" s="120"/>
      <c r="U38636" s="121"/>
      <c r="V38636" s="122"/>
      <c r="W38636" s="123"/>
      <c r="AC38636" s="123"/>
    </row>
    <row r="38637" spans="5:29" s="2" customFormat="1">
      <c r="E38637" s="120"/>
      <c r="M38637" s="120"/>
      <c r="N38637" s="120"/>
      <c r="U38637" s="121"/>
      <c r="V38637" s="122"/>
      <c r="W38637" s="123"/>
      <c r="AC38637" s="123"/>
    </row>
    <row r="38638" spans="5:29" s="2" customFormat="1">
      <c r="E38638" s="120"/>
      <c r="M38638" s="120"/>
      <c r="N38638" s="120"/>
      <c r="U38638" s="121"/>
      <c r="V38638" s="122"/>
      <c r="W38638" s="123"/>
      <c r="AC38638" s="123"/>
    </row>
    <row r="38639" spans="5:29" s="2" customFormat="1">
      <c r="E38639" s="120"/>
      <c r="M38639" s="120"/>
      <c r="N38639" s="120"/>
      <c r="U38639" s="121"/>
      <c r="V38639" s="122"/>
      <c r="W38639" s="123"/>
      <c r="AC38639" s="123"/>
    </row>
    <row r="38640" spans="5:29" s="2" customFormat="1">
      <c r="E38640" s="120"/>
      <c r="M38640" s="120"/>
      <c r="N38640" s="120"/>
      <c r="U38640" s="121"/>
      <c r="V38640" s="122"/>
      <c r="W38640" s="123"/>
      <c r="AC38640" s="123"/>
    </row>
    <row r="38641" spans="5:29" s="2" customFormat="1">
      <c r="E38641" s="120"/>
      <c r="M38641" s="120"/>
      <c r="N38641" s="120"/>
      <c r="U38641" s="121"/>
      <c r="V38641" s="122"/>
      <c r="W38641" s="123"/>
      <c r="AC38641" s="123"/>
    </row>
    <row r="38642" spans="5:29" s="2" customFormat="1">
      <c r="E38642" s="120"/>
      <c r="M38642" s="120"/>
      <c r="N38642" s="120"/>
      <c r="U38642" s="121"/>
      <c r="V38642" s="122"/>
      <c r="W38642" s="123"/>
      <c r="AC38642" s="123"/>
    </row>
    <row r="38643" spans="5:29" s="2" customFormat="1">
      <c r="E38643" s="120"/>
      <c r="M38643" s="120"/>
      <c r="N38643" s="120"/>
      <c r="U38643" s="121"/>
      <c r="V38643" s="122"/>
      <c r="W38643" s="123"/>
      <c r="AC38643" s="123"/>
    </row>
    <row r="38644" spans="5:29" s="2" customFormat="1">
      <c r="E38644" s="120"/>
      <c r="M38644" s="120"/>
      <c r="N38644" s="120"/>
      <c r="U38644" s="121"/>
      <c r="V38644" s="122"/>
      <c r="W38644" s="123"/>
      <c r="AC38644" s="123"/>
    </row>
    <row r="38645" spans="5:29" s="2" customFormat="1">
      <c r="E38645" s="120"/>
      <c r="M38645" s="120"/>
      <c r="N38645" s="120"/>
      <c r="U38645" s="121"/>
      <c r="V38645" s="122"/>
      <c r="W38645" s="123"/>
      <c r="AC38645" s="123"/>
    </row>
    <row r="38646" spans="5:29" s="2" customFormat="1">
      <c r="E38646" s="120"/>
      <c r="M38646" s="120"/>
      <c r="N38646" s="120"/>
      <c r="U38646" s="121"/>
      <c r="V38646" s="122"/>
      <c r="W38646" s="123"/>
      <c r="AC38646" s="123"/>
    </row>
    <row r="38647" spans="5:29" s="2" customFormat="1">
      <c r="E38647" s="120"/>
      <c r="M38647" s="120"/>
      <c r="N38647" s="120"/>
      <c r="U38647" s="121"/>
      <c r="V38647" s="122"/>
      <c r="W38647" s="123"/>
      <c r="AC38647" s="123"/>
    </row>
    <row r="38648" spans="5:29" s="2" customFormat="1">
      <c r="E38648" s="120"/>
      <c r="M38648" s="120"/>
      <c r="N38648" s="120"/>
      <c r="U38648" s="121"/>
      <c r="V38648" s="122"/>
      <c r="W38648" s="123"/>
      <c r="AC38648" s="123"/>
    </row>
    <row r="38649" spans="5:29" s="2" customFormat="1">
      <c r="E38649" s="120"/>
      <c r="M38649" s="120"/>
      <c r="N38649" s="120"/>
      <c r="U38649" s="121"/>
      <c r="V38649" s="122"/>
      <c r="W38649" s="123"/>
      <c r="AC38649" s="123"/>
    </row>
    <row r="38650" spans="5:29" s="2" customFormat="1">
      <c r="E38650" s="120"/>
      <c r="M38650" s="120"/>
      <c r="N38650" s="120"/>
      <c r="U38650" s="121"/>
      <c r="V38650" s="122"/>
      <c r="W38650" s="123"/>
      <c r="AC38650" s="123"/>
    </row>
    <row r="38651" spans="5:29" s="2" customFormat="1">
      <c r="E38651" s="120"/>
      <c r="M38651" s="120"/>
      <c r="N38651" s="120"/>
      <c r="U38651" s="121"/>
      <c r="V38651" s="122"/>
      <c r="W38651" s="123"/>
      <c r="AC38651" s="123"/>
    </row>
    <row r="38652" spans="5:29" s="2" customFormat="1">
      <c r="E38652" s="120"/>
      <c r="M38652" s="120"/>
      <c r="N38652" s="120"/>
      <c r="U38652" s="121"/>
      <c r="V38652" s="122"/>
      <c r="W38652" s="123"/>
      <c r="AC38652" s="123"/>
    </row>
    <row r="38653" spans="5:29" s="2" customFormat="1">
      <c r="E38653" s="120"/>
      <c r="M38653" s="120"/>
      <c r="N38653" s="120"/>
      <c r="U38653" s="121"/>
      <c r="V38653" s="122"/>
      <c r="W38653" s="123"/>
      <c r="AC38653" s="123"/>
    </row>
    <row r="38654" spans="5:29" s="2" customFormat="1">
      <c r="E38654" s="120"/>
      <c r="M38654" s="120"/>
      <c r="N38654" s="120"/>
      <c r="U38654" s="121"/>
      <c r="V38654" s="122"/>
      <c r="W38654" s="123"/>
      <c r="AC38654" s="123"/>
    </row>
    <row r="38655" spans="5:29" s="2" customFormat="1">
      <c r="E38655" s="120"/>
      <c r="M38655" s="120"/>
      <c r="N38655" s="120"/>
      <c r="U38655" s="121"/>
      <c r="V38655" s="122"/>
      <c r="W38655" s="123"/>
      <c r="AC38655" s="123"/>
    </row>
    <row r="38656" spans="5:29" s="2" customFormat="1">
      <c r="E38656" s="120"/>
      <c r="M38656" s="120"/>
      <c r="N38656" s="120"/>
      <c r="U38656" s="121"/>
      <c r="V38656" s="122"/>
      <c r="W38656" s="123"/>
      <c r="AC38656" s="123"/>
    </row>
    <row r="38657" spans="5:29" s="2" customFormat="1">
      <c r="E38657" s="120"/>
      <c r="M38657" s="120"/>
      <c r="N38657" s="120"/>
      <c r="U38657" s="121"/>
      <c r="V38657" s="122"/>
      <c r="W38657" s="123"/>
      <c r="AC38657" s="123"/>
    </row>
    <row r="38658" spans="5:29" s="2" customFormat="1">
      <c r="E38658" s="120"/>
      <c r="M38658" s="120"/>
      <c r="N38658" s="120"/>
      <c r="U38658" s="121"/>
      <c r="V38658" s="122"/>
      <c r="W38658" s="123"/>
      <c r="AC38658" s="123"/>
    </row>
    <row r="38659" spans="5:29" s="2" customFormat="1">
      <c r="E38659" s="120"/>
      <c r="M38659" s="120"/>
      <c r="N38659" s="120"/>
      <c r="U38659" s="121"/>
      <c r="V38659" s="122"/>
      <c r="W38659" s="123"/>
      <c r="AC38659" s="123"/>
    </row>
    <row r="38660" spans="5:29" s="2" customFormat="1">
      <c r="E38660" s="120"/>
      <c r="M38660" s="120"/>
      <c r="N38660" s="120"/>
      <c r="U38660" s="121"/>
      <c r="V38660" s="122"/>
      <c r="W38660" s="123"/>
      <c r="AC38660" s="123"/>
    </row>
    <row r="38661" spans="5:29" s="2" customFormat="1">
      <c r="E38661" s="120"/>
      <c r="M38661" s="120"/>
      <c r="N38661" s="120"/>
      <c r="U38661" s="121"/>
      <c r="V38661" s="122"/>
      <c r="W38661" s="123"/>
      <c r="AC38661" s="123"/>
    </row>
    <row r="38662" spans="5:29" s="2" customFormat="1">
      <c r="E38662" s="120"/>
      <c r="M38662" s="120"/>
      <c r="N38662" s="120"/>
      <c r="U38662" s="121"/>
      <c r="V38662" s="122"/>
      <c r="W38662" s="123"/>
      <c r="AC38662" s="123"/>
    </row>
    <row r="38663" spans="5:29" s="2" customFormat="1">
      <c r="E38663" s="120"/>
      <c r="M38663" s="120"/>
      <c r="N38663" s="120"/>
      <c r="U38663" s="121"/>
      <c r="V38663" s="122"/>
      <c r="W38663" s="123"/>
      <c r="AC38663" s="123"/>
    </row>
    <row r="38664" spans="5:29" s="2" customFormat="1">
      <c r="E38664" s="120"/>
      <c r="M38664" s="120"/>
      <c r="N38664" s="120"/>
      <c r="U38664" s="121"/>
      <c r="V38664" s="122"/>
      <c r="W38664" s="123"/>
      <c r="AC38664" s="123"/>
    </row>
    <row r="38665" spans="5:29" s="2" customFormat="1">
      <c r="E38665" s="120"/>
      <c r="M38665" s="120"/>
      <c r="N38665" s="120"/>
      <c r="U38665" s="121"/>
      <c r="V38665" s="122"/>
      <c r="W38665" s="123"/>
      <c r="AC38665" s="123"/>
    </row>
    <row r="38666" spans="5:29" s="2" customFormat="1">
      <c r="E38666" s="120"/>
      <c r="M38666" s="120"/>
      <c r="N38666" s="120"/>
      <c r="U38666" s="121"/>
      <c r="V38666" s="122"/>
      <c r="W38666" s="123"/>
      <c r="AC38666" s="123"/>
    </row>
    <row r="38667" spans="5:29" s="2" customFormat="1">
      <c r="E38667" s="120"/>
      <c r="M38667" s="120"/>
      <c r="N38667" s="120"/>
      <c r="U38667" s="121"/>
      <c r="V38667" s="122"/>
      <c r="W38667" s="123"/>
      <c r="AC38667" s="123"/>
    </row>
    <row r="38668" spans="5:29" s="2" customFormat="1">
      <c r="E38668" s="120"/>
      <c r="M38668" s="120"/>
      <c r="N38668" s="120"/>
      <c r="U38668" s="121"/>
      <c r="V38668" s="122"/>
      <c r="W38668" s="123"/>
      <c r="AC38668" s="123"/>
    </row>
    <row r="38669" spans="5:29" s="2" customFormat="1">
      <c r="E38669" s="120"/>
      <c r="M38669" s="120"/>
      <c r="N38669" s="120"/>
      <c r="U38669" s="121"/>
      <c r="V38669" s="122"/>
      <c r="W38669" s="123"/>
      <c r="AC38669" s="123"/>
    </row>
    <row r="38670" spans="5:29" s="2" customFormat="1">
      <c r="E38670" s="120"/>
      <c r="M38670" s="120"/>
      <c r="N38670" s="120"/>
      <c r="U38670" s="121"/>
      <c r="V38670" s="122"/>
      <c r="W38670" s="123"/>
      <c r="AC38670" s="123"/>
    </row>
    <row r="38671" spans="5:29" s="2" customFormat="1">
      <c r="E38671" s="120"/>
      <c r="M38671" s="120"/>
      <c r="N38671" s="120"/>
      <c r="U38671" s="121"/>
      <c r="V38671" s="122"/>
      <c r="W38671" s="123"/>
      <c r="AC38671" s="123"/>
    </row>
    <row r="38672" spans="5:29" s="2" customFormat="1">
      <c r="E38672" s="120"/>
      <c r="M38672" s="120"/>
      <c r="N38672" s="120"/>
      <c r="U38672" s="121"/>
      <c r="V38672" s="122"/>
      <c r="W38672" s="123"/>
      <c r="AC38672" s="123"/>
    </row>
    <row r="38673" spans="5:29" s="2" customFormat="1">
      <c r="E38673" s="120"/>
      <c r="M38673" s="120"/>
      <c r="N38673" s="120"/>
      <c r="U38673" s="121"/>
      <c r="V38673" s="122"/>
      <c r="W38673" s="123"/>
      <c r="AC38673" s="123"/>
    </row>
    <row r="38674" spans="5:29" s="2" customFormat="1">
      <c r="E38674" s="120"/>
      <c r="M38674" s="120"/>
      <c r="N38674" s="120"/>
      <c r="U38674" s="121"/>
      <c r="V38674" s="122"/>
      <c r="W38674" s="123"/>
      <c r="AC38674" s="123"/>
    </row>
    <row r="38675" spans="5:29" s="2" customFormat="1">
      <c r="E38675" s="120"/>
      <c r="M38675" s="120"/>
      <c r="N38675" s="120"/>
      <c r="U38675" s="121"/>
      <c r="V38675" s="122"/>
      <c r="W38675" s="123"/>
      <c r="AC38675" s="123"/>
    </row>
    <row r="38676" spans="5:29" s="2" customFormat="1">
      <c r="E38676" s="120"/>
      <c r="M38676" s="120"/>
      <c r="N38676" s="120"/>
      <c r="U38676" s="121"/>
      <c r="V38676" s="122"/>
      <c r="W38676" s="123"/>
      <c r="AC38676" s="123"/>
    </row>
    <row r="38677" spans="5:29" s="2" customFormat="1">
      <c r="E38677" s="120"/>
      <c r="M38677" s="120"/>
      <c r="N38677" s="120"/>
      <c r="U38677" s="121"/>
      <c r="V38677" s="122"/>
      <c r="W38677" s="123"/>
      <c r="AC38677" s="123"/>
    </row>
    <row r="38678" spans="5:29" s="2" customFormat="1">
      <c r="E38678" s="120"/>
      <c r="M38678" s="120"/>
      <c r="N38678" s="120"/>
      <c r="U38678" s="121"/>
      <c r="V38678" s="122"/>
      <c r="W38678" s="123"/>
      <c r="AC38678" s="123"/>
    </row>
    <row r="38679" spans="5:29" s="2" customFormat="1">
      <c r="E38679" s="120"/>
      <c r="M38679" s="120"/>
      <c r="N38679" s="120"/>
      <c r="U38679" s="121"/>
      <c r="V38679" s="122"/>
      <c r="W38679" s="123"/>
      <c r="AC38679" s="123"/>
    </row>
    <row r="38680" spans="5:29" s="2" customFormat="1">
      <c r="E38680" s="120"/>
      <c r="M38680" s="120"/>
      <c r="N38680" s="120"/>
      <c r="U38680" s="121"/>
      <c r="V38680" s="122"/>
      <c r="W38680" s="123"/>
      <c r="AC38680" s="123"/>
    </row>
    <row r="38681" spans="5:29" s="2" customFormat="1">
      <c r="E38681" s="120"/>
      <c r="M38681" s="120"/>
      <c r="N38681" s="120"/>
      <c r="U38681" s="121"/>
      <c r="V38681" s="122"/>
      <c r="W38681" s="123"/>
      <c r="AC38681" s="123"/>
    </row>
    <row r="38682" spans="5:29" s="2" customFormat="1">
      <c r="E38682" s="120"/>
      <c r="M38682" s="120"/>
      <c r="N38682" s="120"/>
      <c r="U38682" s="121"/>
      <c r="V38682" s="122"/>
      <c r="W38682" s="123"/>
      <c r="AC38682" s="123"/>
    </row>
    <row r="38683" spans="5:29" s="2" customFormat="1">
      <c r="E38683" s="120"/>
      <c r="M38683" s="120"/>
      <c r="N38683" s="120"/>
      <c r="U38683" s="121"/>
      <c r="V38683" s="122"/>
      <c r="W38683" s="123"/>
      <c r="AC38683" s="123"/>
    </row>
    <row r="38684" spans="5:29" s="2" customFormat="1">
      <c r="E38684" s="120"/>
      <c r="M38684" s="120"/>
      <c r="N38684" s="120"/>
      <c r="U38684" s="121"/>
      <c r="V38684" s="122"/>
      <c r="W38684" s="123"/>
      <c r="AC38684" s="123"/>
    </row>
    <row r="38685" spans="5:29" s="2" customFormat="1">
      <c r="E38685" s="120"/>
      <c r="M38685" s="120"/>
      <c r="N38685" s="120"/>
      <c r="U38685" s="121"/>
      <c r="V38685" s="122"/>
      <c r="W38685" s="123"/>
      <c r="AC38685" s="123"/>
    </row>
    <row r="38686" spans="5:29" s="2" customFormat="1">
      <c r="E38686" s="120"/>
      <c r="M38686" s="120"/>
      <c r="N38686" s="120"/>
      <c r="U38686" s="121"/>
      <c r="V38686" s="122"/>
      <c r="W38686" s="123"/>
      <c r="AC38686" s="123"/>
    </row>
    <row r="38687" spans="5:29" s="2" customFormat="1">
      <c r="E38687" s="120"/>
      <c r="M38687" s="120"/>
      <c r="N38687" s="120"/>
      <c r="U38687" s="121"/>
      <c r="V38687" s="122"/>
      <c r="W38687" s="123"/>
      <c r="AC38687" s="123"/>
    </row>
    <row r="38688" spans="5:29" s="2" customFormat="1">
      <c r="E38688" s="120"/>
      <c r="M38688" s="120"/>
      <c r="N38688" s="120"/>
      <c r="U38688" s="121"/>
      <c r="V38688" s="122"/>
      <c r="W38688" s="123"/>
      <c r="AC38688" s="123"/>
    </row>
    <row r="38689" spans="5:29" s="2" customFormat="1">
      <c r="E38689" s="120"/>
      <c r="M38689" s="120"/>
      <c r="N38689" s="120"/>
      <c r="U38689" s="121"/>
      <c r="V38689" s="122"/>
      <c r="W38689" s="123"/>
      <c r="AC38689" s="123"/>
    </row>
    <row r="38690" spans="5:29" s="2" customFormat="1">
      <c r="E38690" s="120"/>
      <c r="M38690" s="120"/>
      <c r="N38690" s="120"/>
      <c r="U38690" s="121"/>
      <c r="V38690" s="122"/>
      <c r="W38690" s="123"/>
      <c r="AC38690" s="123"/>
    </row>
    <row r="38691" spans="5:29" s="2" customFormat="1">
      <c r="E38691" s="120"/>
      <c r="M38691" s="120"/>
      <c r="N38691" s="120"/>
      <c r="U38691" s="121"/>
      <c r="V38691" s="122"/>
      <c r="W38691" s="123"/>
      <c r="AC38691" s="123"/>
    </row>
    <row r="38692" spans="5:29" s="2" customFormat="1">
      <c r="E38692" s="120"/>
      <c r="M38692" s="120"/>
      <c r="N38692" s="120"/>
      <c r="U38692" s="121"/>
      <c r="V38692" s="122"/>
      <c r="W38692" s="123"/>
      <c r="AC38692" s="123"/>
    </row>
    <row r="38693" spans="5:29" s="2" customFormat="1">
      <c r="E38693" s="120"/>
      <c r="M38693" s="120"/>
      <c r="N38693" s="120"/>
      <c r="U38693" s="121"/>
      <c r="V38693" s="122"/>
      <c r="W38693" s="123"/>
      <c r="AC38693" s="123"/>
    </row>
    <row r="38694" spans="5:29" s="2" customFormat="1">
      <c r="E38694" s="120"/>
      <c r="M38694" s="120"/>
      <c r="N38694" s="120"/>
      <c r="U38694" s="121"/>
      <c r="V38694" s="122"/>
      <c r="W38694" s="123"/>
      <c r="AC38694" s="123"/>
    </row>
    <row r="38695" spans="5:29" s="2" customFormat="1">
      <c r="E38695" s="120"/>
      <c r="M38695" s="120"/>
      <c r="N38695" s="120"/>
      <c r="U38695" s="121"/>
      <c r="V38695" s="122"/>
      <c r="W38695" s="123"/>
      <c r="AC38695" s="123"/>
    </row>
    <row r="38696" spans="5:29" s="2" customFormat="1">
      <c r="E38696" s="120"/>
      <c r="M38696" s="120"/>
      <c r="N38696" s="120"/>
      <c r="U38696" s="121"/>
      <c r="V38696" s="122"/>
      <c r="W38696" s="123"/>
      <c r="AC38696" s="123"/>
    </row>
    <row r="38697" spans="5:29" s="2" customFormat="1">
      <c r="E38697" s="120"/>
      <c r="M38697" s="120"/>
      <c r="N38697" s="120"/>
      <c r="U38697" s="121"/>
      <c r="V38697" s="122"/>
      <c r="W38697" s="123"/>
      <c r="AC38697" s="123"/>
    </row>
    <row r="38698" spans="5:29" s="2" customFormat="1">
      <c r="E38698" s="120"/>
      <c r="M38698" s="120"/>
      <c r="N38698" s="120"/>
      <c r="U38698" s="121"/>
      <c r="V38698" s="122"/>
      <c r="W38698" s="123"/>
      <c r="AC38698" s="123"/>
    </row>
    <row r="38699" spans="5:29" s="2" customFormat="1">
      <c r="E38699" s="120"/>
      <c r="M38699" s="120"/>
      <c r="N38699" s="120"/>
      <c r="U38699" s="121"/>
      <c r="V38699" s="122"/>
      <c r="W38699" s="123"/>
      <c r="AC38699" s="123"/>
    </row>
    <row r="38700" spans="5:29" s="2" customFormat="1">
      <c r="E38700" s="120"/>
      <c r="M38700" s="120"/>
      <c r="N38700" s="120"/>
      <c r="U38700" s="121"/>
      <c r="V38700" s="122"/>
      <c r="W38700" s="123"/>
      <c r="AC38700" s="123"/>
    </row>
    <row r="38701" spans="5:29" s="2" customFormat="1">
      <c r="E38701" s="120"/>
      <c r="M38701" s="120"/>
      <c r="N38701" s="120"/>
      <c r="U38701" s="121"/>
      <c r="V38701" s="122"/>
      <c r="W38701" s="123"/>
      <c r="AC38701" s="123"/>
    </row>
    <row r="38702" spans="5:29" s="2" customFormat="1">
      <c r="E38702" s="120"/>
      <c r="M38702" s="120"/>
      <c r="N38702" s="120"/>
      <c r="U38702" s="121"/>
      <c r="V38702" s="122"/>
      <c r="W38702" s="123"/>
      <c r="AC38702" s="123"/>
    </row>
    <row r="38703" spans="5:29" s="2" customFormat="1">
      <c r="E38703" s="120"/>
      <c r="M38703" s="120"/>
      <c r="N38703" s="120"/>
      <c r="U38703" s="121"/>
      <c r="V38703" s="122"/>
      <c r="W38703" s="123"/>
      <c r="AC38703" s="123"/>
    </row>
    <row r="38704" spans="5:29" s="2" customFormat="1">
      <c r="E38704" s="120"/>
      <c r="M38704" s="120"/>
      <c r="N38704" s="120"/>
      <c r="U38704" s="121"/>
      <c r="V38704" s="122"/>
      <c r="W38704" s="123"/>
      <c r="AC38704" s="123"/>
    </row>
    <row r="38705" spans="5:29" s="2" customFormat="1">
      <c r="E38705" s="120"/>
      <c r="M38705" s="120"/>
      <c r="N38705" s="120"/>
      <c r="U38705" s="121"/>
      <c r="V38705" s="122"/>
      <c r="W38705" s="123"/>
      <c r="AC38705" s="123"/>
    </row>
    <row r="38706" spans="5:29" s="2" customFormat="1">
      <c r="E38706" s="120"/>
      <c r="M38706" s="120"/>
      <c r="N38706" s="120"/>
      <c r="U38706" s="121"/>
      <c r="V38706" s="122"/>
      <c r="W38706" s="123"/>
      <c r="AC38706" s="123"/>
    </row>
    <row r="38707" spans="5:29" s="2" customFormat="1">
      <c r="E38707" s="120"/>
      <c r="M38707" s="120"/>
      <c r="N38707" s="120"/>
      <c r="U38707" s="121"/>
      <c r="V38707" s="122"/>
      <c r="W38707" s="123"/>
      <c r="AC38707" s="123"/>
    </row>
    <row r="38708" spans="5:29" s="2" customFormat="1">
      <c r="E38708" s="120"/>
      <c r="M38708" s="120"/>
      <c r="N38708" s="120"/>
      <c r="U38708" s="121"/>
      <c r="V38708" s="122"/>
      <c r="W38708" s="123"/>
      <c r="AC38708" s="123"/>
    </row>
    <row r="38709" spans="5:29" s="2" customFormat="1">
      <c r="E38709" s="120"/>
      <c r="M38709" s="120"/>
      <c r="N38709" s="120"/>
      <c r="U38709" s="121"/>
      <c r="V38709" s="122"/>
      <c r="W38709" s="123"/>
      <c r="AC38709" s="123"/>
    </row>
    <row r="38710" spans="5:29" s="2" customFormat="1">
      <c r="E38710" s="120"/>
      <c r="M38710" s="120"/>
      <c r="N38710" s="120"/>
      <c r="U38710" s="121"/>
      <c r="V38710" s="122"/>
      <c r="W38710" s="123"/>
      <c r="AC38710" s="123"/>
    </row>
    <row r="38711" spans="5:29" s="2" customFormat="1">
      <c r="E38711" s="120"/>
      <c r="M38711" s="120"/>
      <c r="N38711" s="120"/>
      <c r="U38711" s="121"/>
      <c r="V38711" s="122"/>
      <c r="W38711" s="123"/>
      <c r="AC38711" s="123"/>
    </row>
    <row r="38712" spans="5:29" s="2" customFormat="1">
      <c r="E38712" s="120"/>
      <c r="M38712" s="120"/>
      <c r="N38712" s="120"/>
      <c r="U38712" s="121"/>
      <c r="V38712" s="122"/>
      <c r="W38712" s="123"/>
      <c r="AC38712" s="123"/>
    </row>
    <row r="38713" spans="5:29" s="2" customFormat="1">
      <c r="E38713" s="120"/>
      <c r="M38713" s="120"/>
      <c r="N38713" s="120"/>
      <c r="U38713" s="121"/>
      <c r="V38713" s="122"/>
      <c r="W38713" s="123"/>
      <c r="AC38713" s="123"/>
    </row>
    <row r="38714" spans="5:29" s="2" customFormat="1">
      <c r="E38714" s="120"/>
      <c r="M38714" s="120"/>
      <c r="N38714" s="120"/>
      <c r="U38714" s="121"/>
      <c r="V38714" s="122"/>
      <c r="W38714" s="123"/>
      <c r="AC38714" s="123"/>
    </row>
    <row r="38715" spans="5:29" s="2" customFormat="1">
      <c r="E38715" s="120"/>
      <c r="M38715" s="120"/>
      <c r="N38715" s="120"/>
      <c r="U38715" s="121"/>
      <c r="V38715" s="122"/>
      <c r="W38715" s="123"/>
      <c r="AC38715" s="123"/>
    </row>
    <row r="38716" spans="5:29" s="2" customFormat="1">
      <c r="E38716" s="120"/>
      <c r="M38716" s="120"/>
      <c r="N38716" s="120"/>
      <c r="U38716" s="121"/>
      <c r="V38716" s="122"/>
      <c r="W38716" s="123"/>
      <c r="AC38716" s="123"/>
    </row>
    <row r="38717" spans="5:29" s="2" customFormat="1">
      <c r="E38717" s="120"/>
      <c r="M38717" s="120"/>
      <c r="N38717" s="120"/>
      <c r="U38717" s="121"/>
      <c r="V38717" s="122"/>
      <c r="W38717" s="123"/>
      <c r="AC38717" s="123"/>
    </row>
    <row r="38718" spans="5:29" s="2" customFormat="1">
      <c r="E38718" s="120"/>
      <c r="M38718" s="120"/>
      <c r="N38718" s="120"/>
      <c r="U38718" s="121"/>
      <c r="V38718" s="122"/>
      <c r="W38718" s="123"/>
      <c r="AC38718" s="123"/>
    </row>
    <row r="38719" spans="5:29" s="2" customFormat="1">
      <c r="E38719" s="120"/>
      <c r="M38719" s="120"/>
      <c r="N38719" s="120"/>
      <c r="U38719" s="121"/>
      <c r="V38719" s="122"/>
      <c r="W38719" s="123"/>
      <c r="AC38719" s="123"/>
    </row>
    <row r="38720" spans="5:29" s="2" customFormat="1">
      <c r="E38720" s="120"/>
      <c r="M38720" s="120"/>
      <c r="N38720" s="120"/>
      <c r="U38720" s="121"/>
      <c r="V38720" s="122"/>
      <c r="W38720" s="123"/>
      <c r="AC38720" s="123"/>
    </row>
    <row r="38721" spans="5:29" s="2" customFormat="1">
      <c r="E38721" s="120"/>
      <c r="M38721" s="120"/>
      <c r="N38721" s="120"/>
      <c r="U38721" s="121"/>
      <c r="V38721" s="122"/>
      <c r="W38721" s="123"/>
      <c r="AC38721" s="123"/>
    </row>
    <row r="38722" spans="5:29" s="2" customFormat="1">
      <c r="E38722" s="120"/>
      <c r="M38722" s="120"/>
      <c r="N38722" s="120"/>
      <c r="U38722" s="121"/>
      <c r="V38722" s="122"/>
      <c r="W38722" s="123"/>
      <c r="AC38722" s="123"/>
    </row>
    <row r="38723" spans="5:29" s="2" customFormat="1">
      <c r="E38723" s="120"/>
      <c r="M38723" s="120"/>
      <c r="N38723" s="120"/>
      <c r="U38723" s="121"/>
      <c r="V38723" s="122"/>
      <c r="W38723" s="123"/>
      <c r="AC38723" s="123"/>
    </row>
    <row r="38724" spans="5:29" s="2" customFormat="1">
      <c r="E38724" s="120"/>
      <c r="M38724" s="120"/>
      <c r="N38724" s="120"/>
      <c r="U38724" s="121"/>
      <c r="V38724" s="122"/>
      <c r="W38724" s="123"/>
      <c r="AC38724" s="123"/>
    </row>
    <row r="38725" spans="5:29" s="2" customFormat="1">
      <c r="E38725" s="120"/>
      <c r="M38725" s="120"/>
      <c r="N38725" s="120"/>
      <c r="U38725" s="121"/>
      <c r="V38725" s="122"/>
      <c r="W38725" s="123"/>
      <c r="AC38725" s="123"/>
    </row>
    <row r="38726" spans="5:29" s="2" customFormat="1">
      <c r="E38726" s="120"/>
      <c r="M38726" s="120"/>
      <c r="N38726" s="120"/>
      <c r="U38726" s="121"/>
      <c r="V38726" s="122"/>
      <c r="W38726" s="123"/>
      <c r="AC38726" s="123"/>
    </row>
    <row r="38727" spans="5:29" s="2" customFormat="1">
      <c r="E38727" s="120"/>
      <c r="M38727" s="120"/>
      <c r="N38727" s="120"/>
      <c r="U38727" s="121"/>
      <c r="V38727" s="122"/>
      <c r="W38727" s="123"/>
      <c r="AC38727" s="123"/>
    </row>
    <row r="38728" spans="5:29" s="2" customFormat="1">
      <c r="E38728" s="120"/>
      <c r="M38728" s="120"/>
      <c r="N38728" s="120"/>
      <c r="U38728" s="121"/>
      <c r="V38728" s="122"/>
      <c r="W38728" s="123"/>
      <c r="AC38728" s="123"/>
    </row>
    <row r="38729" spans="5:29" s="2" customFormat="1">
      <c r="E38729" s="120"/>
      <c r="M38729" s="120"/>
      <c r="N38729" s="120"/>
      <c r="U38729" s="121"/>
      <c r="V38729" s="122"/>
      <c r="W38729" s="123"/>
      <c r="AC38729" s="123"/>
    </row>
    <row r="38730" spans="5:29" s="2" customFormat="1">
      <c r="E38730" s="120"/>
      <c r="M38730" s="120"/>
      <c r="N38730" s="120"/>
      <c r="U38730" s="121"/>
      <c r="V38730" s="122"/>
      <c r="W38730" s="123"/>
      <c r="AC38730" s="123"/>
    </row>
    <row r="38731" spans="5:29" s="2" customFormat="1">
      <c r="E38731" s="120"/>
      <c r="M38731" s="120"/>
      <c r="N38731" s="120"/>
      <c r="U38731" s="121"/>
      <c r="V38731" s="122"/>
      <c r="W38731" s="123"/>
      <c r="AC38731" s="123"/>
    </row>
    <row r="38732" spans="5:29" s="2" customFormat="1">
      <c r="E38732" s="120"/>
      <c r="M38732" s="120"/>
      <c r="N38732" s="120"/>
      <c r="U38732" s="121"/>
      <c r="V38732" s="122"/>
      <c r="W38732" s="123"/>
      <c r="AC38732" s="123"/>
    </row>
    <row r="38733" spans="5:29" s="2" customFormat="1">
      <c r="E38733" s="120"/>
      <c r="M38733" s="120"/>
      <c r="N38733" s="120"/>
      <c r="U38733" s="121"/>
      <c r="V38733" s="122"/>
      <c r="W38733" s="123"/>
      <c r="AC38733" s="123"/>
    </row>
    <row r="38734" spans="5:29" s="2" customFormat="1">
      <c r="E38734" s="120"/>
      <c r="M38734" s="120"/>
      <c r="N38734" s="120"/>
      <c r="U38734" s="121"/>
      <c r="V38734" s="122"/>
      <c r="W38734" s="123"/>
      <c r="AC38734" s="123"/>
    </row>
    <row r="38735" spans="5:29" s="2" customFormat="1">
      <c r="E38735" s="120"/>
      <c r="M38735" s="120"/>
      <c r="N38735" s="120"/>
      <c r="U38735" s="121"/>
      <c r="V38735" s="122"/>
      <c r="W38735" s="123"/>
      <c r="AC38735" s="123"/>
    </row>
    <row r="38736" spans="5:29" s="2" customFormat="1">
      <c r="E38736" s="120"/>
      <c r="M38736" s="120"/>
      <c r="N38736" s="120"/>
      <c r="U38736" s="121"/>
      <c r="V38736" s="122"/>
      <c r="W38736" s="123"/>
      <c r="AC38736" s="123"/>
    </row>
    <row r="38737" spans="5:29" s="2" customFormat="1">
      <c r="E38737" s="120"/>
      <c r="M38737" s="120"/>
      <c r="N38737" s="120"/>
      <c r="U38737" s="121"/>
      <c r="V38737" s="122"/>
      <c r="W38737" s="123"/>
      <c r="AC38737" s="123"/>
    </row>
    <row r="38738" spans="5:29" s="2" customFormat="1">
      <c r="E38738" s="120"/>
      <c r="M38738" s="120"/>
      <c r="N38738" s="120"/>
      <c r="U38738" s="121"/>
      <c r="V38738" s="122"/>
      <c r="W38738" s="123"/>
      <c r="AC38738" s="123"/>
    </row>
    <row r="38739" spans="5:29" s="2" customFormat="1">
      <c r="E38739" s="120"/>
      <c r="M38739" s="120"/>
      <c r="N38739" s="120"/>
      <c r="U38739" s="121"/>
      <c r="V38739" s="122"/>
      <c r="W38739" s="123"/>
      <c r="AC38739" s="123"/>
    </row>
    <row r="38740" spans="5:29" s="2" customFormat="1">
      <c r="E38740" s="120"/>
      <c r="M38740" s="120"/>
      <c r="N38740" s="120"/>
      <c r="U38740" s="121"/>
      <c r="V38740" s="122"/>
      <c r="W38740" s="123"/>
      <c r="AC38740" s="123"/>
    </row>
    <row r="38741" spans="5:29" s="2" customFormat="1">
      <c r="E38741" s="120"/>
      <c r="M38741" s="120"/>
      <c r="N38741" s="120"/>
      <c r="U38741" s="121"/>
      <c r="V38741" s="122"/>
      <c r="W38741" s="123"/>
      <c r="AC38741" s="123"/>
    </row>
    <row r="38742" spans="5:29" s="2" customFormat="1">
      <c r="E38742" s="120"/>
      <c r="M38742" s="120"/>
      <c r="N38742" s="120"/>
      <c r="U38742" s="121"/>
      <c r="V38742" s="122"/>
      <c r="W38742" s="123"/>
      <c r="AC38742" s="123"/>
    </row>
    <row r="38743" spans="5:29" s="2" customFormat="1">
      <c r="E38743" s="120"/>
      <c r="M38743" s="120"/>
      <c r="N38743" s="120"/>
      <c r="U38743" s="121"/>
      <c r="V38743" s="122"/>
      <c r="W38743" s="123"/>
      <c r="AC38743" s="123"/>
    </row>
    <row r="38744" spans="5:29" s="2" customFormat="1">
      <c r="E38744" s="120"/>
      <c r="M38744" s="120"/>
      <c r="N38744" s="120"/>
      <c r="U38744" s="121"/>
      <c r="V38744" s="122"/>
      <c r="W38744" s="123"/>
      <c r="AC38744" s="123"/>
    </row>
    <row r="38745" spans="5:29" s="2" customFormat="1">
      <c r="E38745" s="120"/>
      <c r="M38745" s="120"/>
      <c r="N38745" s="120"/>
      <c r="U38745" s="121"/>
      <c r="V38745" s="122"/>
      <c r="W38745" s="123"/>
      <c r="AC38745" s="123"/>
    </row>
    <row r="38746" spans="5:29" s="2" customFormat="1">
      <c r="E38746" s="120"/>
      <c r="M38746" s="120"/>
      <c r="N38746" s="120"/>
      <c r="U38746" s="121"/>
      <c r="V38746" s="122"/>
      <c r="W38746" s="123"/>
      <c r="AC38746" s="123"/>
    </row>
    <row r="38747" spans="5:29" s="2" customFormat="1">
      <c r="E38747" s="120"/>
      <c r="M38747" s="120"/>
      <c r="N38747" s="120"/>
      <c r="U38747" s="121"/>
      <c r="V38747" s="122"/>
      <c r="W38747" s="123"/>
      <c r="AC38747" s="123"/>
    </row>
    <row r="38748" spans="5:29" s="2" customFormat="1">
      <c r="E38748" s="120"/>
      <c r="M38748" s="120"/>
      <c r="N38748" s="120"/>
      <c r="U38748" s="121"/>
      <c r="V38748" s="122"/>
      <c r="W38748" s="123"/>
      <c r="AC38748" s="123"/>
    </row>
    <row r="38749" spans="5:29" s="2" customFormat="1">
      <c r="E38749" s="120"/>
      <c r="M38749" s="120"/>
      <c r="N38749" s="120"/>
      <c r="U38749" s="121"/>
      <c r="V38749" s="122"/>
      <c r="W38749" s="123"/>
      <c r="AC38749" s="123"/>
    </row>
    <row r="38750" spans="5:29" s="2" customFormat="1">
      <c r="E38750" s="120"/>
      <c r="M38750" s="120"/>
      <c r="N38750" s="120"/>
      <c r="U38750" s="121"/>
      <c r="V38750" s="122"/>
      <c r="W38750" s="123"/>
      <c r="AC38750" s="123"/>
    </row>
    <row r="38751" spans="5:29" s="2" customFormat="1">
      <c r="E38751" s="120"/>
      <c r="M38751" s="120"/>
      <c r="N38751" s="120"/>
      <c r="U38751" s="121"/>
      <c r="V38751" s="122"/>
      <c r="W38751" s="123"/>
      <c r="AC38751" s="123"/>
    </row>
    <row r="38752" spans="5:29" s="2" customFormat="1">
      <c r="E38752" s="120"/>
      <c r="M38752" s="120"/>
      <c r="N38752" s="120"/>
      <c r="U38752" s="121"/>
      <c r="V38752" s="122"/>
      <c r="W38752" s="123"/>
      <c r="AC38752" s="123"/>
    </row>
    <row r="38753" spans="5:29" s="2" customFormat="1">
      <c r="E38753" s="120"/>
      <c r="M38753" s="120"/>
      <c r="N38753" s="120"/>
      <c r="U38753" s="121"/>
      <c r="V38753" s="122"/>
      <c r="W38753" s="123"/>
      <c r="AC38753" s="123"/>
    </row>
    <row r="38754" spans="5:29" s="2" customFormat="1">
      <c r="E38754" s="120"/>
      <c r="M38754" s="120"/>
      <c r="N38754" s="120"/>
      <c r="U38754" s="121"/>
      <c r="V38754" s="122"/>
      <c r="W38754" s="123"/>
      <c r="AC38754" s="123"/>
    </row>
    <row r="38755" spans="5:29" s="2" customFormat="1">
      <c r="E38755" s="120"/>
      <c r="M38755" s="120"/>
      <c r="N38755" s="120"/>
      <c r="U38755" s="121"/>
      <c r="V38755" s="122"/>
      <c r="W38755" s="123"/>
      <c r="AC38755" s="123"/>
    </row>
    <row r="38756" spans="5:29" s="2" customFormat="1">
      <c r="E38756" s="120"/>
      <c r="M38756" s="120"/>
      <c r="N38756" s="120"/>
      <c r="U38756" s="121"/>
      <c r="V38756" s="122"/>
      <c r="W38756" s="123"/>
      <c r="AC38756" s="123"/>
    </row>
    <row r="38757" spans="5:29" s="2" customFormat="1">
      <c r="E38757" s="120"/>
      <c r="M38757" s="120"/>
      <c r="N38757" s="120"/>
      <c r="U38757" s="121"/>
      <c r="V38757" s="122"/>
      <c r="W38757" s="123"/>
      <c r="AC38757" s="123"/>
    </row>
    <row r="38758" spans="5:29" s="2" customFormat="1">
      <c r="E38758" s="120"/>
      <c r="M38758" s="120"/>
      <c r="N38758" s="120"/>
      <c r="U38758" s="121"/>
      <c r="V38758" s="122"/>
      <c r="W38758" s="123"/>
      <c r="AC38758" s="123"/>
    </row>
    <row r="38759" spans="5:29" s="2" customFormat="1">
      <c r="E38759" s="120"/>
      <c r="M38759" s="120"/>
      <c r="N38759" s="120"/>
      <c r="U38759" s="121"/>
      <c r="V38759" s="122"/>
      <c r="W38759" s="123"/>
      <c r="AC38759" s="123"/>
    </row>
    <row r="38760" spans="5:29" s="2" customFormat="1">
      <c r="E38760" s="120"/>
      <c r="M38760" s="120"/>
      <c r="N38760" s="120"/>
      <c r="U38760" s="121"/>
      <c r="V38760" s="122"/>
      <c r="W38760" s="123"/>
      <c r="AC38760" s="123"/>
    </row>
    <row r="38761" spans="5:29" s="2" customFormat="1">
      <c r="E38761" s="120"/>
      <c r="M38761" s="120"/>
      <c r="N38761" s="120"/>
      <c r="U38761" s="121"/>
      <c r="V38761" s="122"/>
      <c r="W38761" s="123"/>
      <c r="AC38761" s="123"/>
    </row>
    <row r="38762" spans="5:29" s="2" customFormat="1">
      <c r="E38762" s="120"/>
      <c r="M38762" s="120"/>
      <c r="N38762" s="120"/>
      <c r="U38762" s="121"/>
      <c r="V38762" s="122"/>
      <c r="W38762" s="123"/>
      <c r="AC38762" s="123"/>
    </row>
    <row r="38763" spans="5:29" s="2" customFormat="1">
      <c r="E38763" s="120"/>
      <c r="M38763" s="120"/>
      <c r="N38763" s="120"/>
      <c r="U38763" s="121"/>
      <c r="V38763" s="122"/>
      <c r="W38763" s="123"/>
      <c r="AC38763" s="123"/>
    </row>
    <row r="38764" spans="5:29" s="2" customFormat="1">
      <c r="E38764" s="120"/>
      <c r="M38764" s="120"/>
      <c r="N38764" s="120"/>
      <c r="U38764" s="121"/>
      <c r="V38764" s="122"/>
      <c r="W38764" s="123"/>
      <c r="AC38764" s="123"/>
    </row>
    <row r="38765" spans="5:29" s="2" customFormat="1">
      <c r="E38765" s="120"/>
      <c r="M38765" s="120"/>
      <c r="N38765" s="120"/>
      <c r="U38765" s="121"/>
      <c r="V38765" s="122"/>
      <c r="W38765" s="123"/>
      <c r="AC38765" s="123"/>
    </row>
    <row r="38766" spans="5:29" s="2" customFormat="1">
      <c r="E38766" s="120"/>
      <c r="M38766" s="120"/>
      <c r="N38766" s="120"/>
      <c r="U38766" s="121"/>
      <c r="V38766" s="122"/>
      <c r="W38766" s="123"/>
      <c r="AC38766" s="123"/>
    </row>
    <row r="38767" spans="5:29" s="2" customFormat="1">
      <c r="E38767" s="120"/>
      <c r="M38767" s="120"/>
      <c r="N38767" s="120"/>
      <c r="U38767" s="121"/>
      <c r="V38767" s="122"/>
      <c r="W38767" s="123"/>
      <c r="AC38767" s="123"/>
    </row>
    <row r="38768" spans="5:29" s="2" customFormat="1">
      <c r="E38768" s="120"/>
      <c r="M38768" s="120"/>
      <c r="N38768" s="120"/>
      <c r="U38768" s="121"/>
      <c r="V38768" s="122"/>
      <c r="W38768" s="123"/>
      <c r="AC38768" s="123"/>
    </row>
    <row r="38769" spans="5:29" s="2" customFormat="1">
      <c r="E38769" s="120"/>
      <c r="M38769" s="120"/>
      <c r="N38769" s="120"/>
      <c r="U38769" s="121"/>
      <c r="V38769" s="122"/>
      <c r="W38769" s="123"/>
      <c r="AC38769" s="123"/>
    </row>
    <row r="38770" spans="5:29" s="2" customFormat="1">
      <c r="E38770" s="120"/>
      <c r="M38770" s="120"/>
      <c r="N38770" s="120"/>
      <c r="U38770" s="121"/>
      <c r="V38770" s="122"/>
      <c r="W38770" s="123"/>
      <c r="AC38770" s="123"/>
    </row>
    <row r="38771" spans="5:29" s="2" customFormat="1">
      <c r="E38771" s="120"/>
      <c r="M38771" s="120"/>
      <c r="N38771" s="120"/>
      <c r="U38771" s="121"/>
      <c r="V38771" s="122"/>
      <c r="W38771" s="123"/>
      <c r="AC38771" s="123"/>
    </row>
    <row r="38772" spans="5:29" s="2" customFormat="1">
      <c r="E38772" s="120"/>
      <c r="M38772" s="120"/>
      <c r="N38772" s="120"/>
      <c r="U38772" s="121"/>
      <c r="V38772" s="122"/>
      <c r="W38772" s="123"/>
      <c r="AC38772" s="123"/>
    </row>
    <row r="38773" spans="5:29" s="2" customFormat="1">
      <c r="E38773" s="120"/>
      <c r="M38773" s="120"/>
      <c r="N38773" s="120"/>
      <c r="U38773" s="121"/>
      <c r="V38773" s="122"/>
      <c r="W38773" s="123"/>
      <c r="AC38773" s="123"/>
    </row>
    <row r="38774" spans="5:29" s="2" customFormat="1">
      <c r="E38774" s="120"/>
      <c r="M38774" s="120"/>
      <c r="N38774" s="120"/>
      <c r="U38774" s="121"/>
      <c r="V38774" s="122"/>
      <c r="W38774" s="123"/>
      <c r="AC38774" s="123"/>
    </row>
    <row r="38775" spans="5:29" s="2" customFormat="1">
      <c r="E38775" s="120"/>
      <c r="M38775" s="120"/>
      <c r="N38775" s="120"/>
      <c r="U38775" s="121"/>
      <c r="V38775" s="122"/>
      <c r="W38775" s="123"/>
      <c r="AC38775" s="123"/>
    </row>
    <row r="38776" spans="5:29" s="2" customFormat="1">
      <c r="E38776" s="120"/>
      <c r="M38776" s="120"/>
      <c r="N38776" s="120"/>
      <c r="U38776" s="121"/>
      <c r="V38776" s="122"/>
      <c r="W38776" s="123"/>
      <c r="AC38776" s="123"/>
    </row>
    <row r="38777" spans="5:29" s="2" customFormat="1">
      <c r="E38777" s="120"/>
      <c r="M38777" s="120"/>
      <c r="N38777" s="120"/>
      <c r="U38777" s="121"/>
      <c r="V38777" s="122"/>
      <c r="W38777" s="123"/>
      <c r="AC38777" s="123"/>
    </row>
    <row r="38778" spans="5:29" s="2" customFormat="1">
      <c r="E38778" s="120"/>
      <c r="M38778" s="120"/>
      <c r="N38778" s="120"/>
      <c r="U38778" s="121"/>
      <c r="V38778" s="122"/>
      <c r="W38778" s="123"/>
      <c r="AC38778" s="123"/>
    </row>
    <row r="38779" spans="5:29" s="2" customFormat="1">
      <c r="E38779" s="120"/>
      <c r="M38779" s="120"/>
      <c r="N38779" s="120"/>
      <c r="U38779" s="121"/>
      <c r="V38779" s="122"/>
      <c r="W38779" s="123"/>
      <c r="AC38779" s="123"/>
    </row>
    <row r="38780" spans="5:29" s="2" customFormat="1">
      <c r="E38780" s="120"/>
      <c r="M38780" s="120"/>
      <c r="N38780" s="120"/>
      <c r="U38780" s="121"/>
      <c r="V38780" s="122"/>
      <c r="W38780" s="123"/>
      <c r="AC38780" s="123"/>
    </row>
    <row r="38781" spans="5:29" s="2" customFormat="1">
      <c r="E38781" s="120"/>
      <c r="M38781" s="120"/>
      <c r="N38781" s="120"/>
      <c r="U38781" s="121"/>
      <c r="V38781" s="122"/>
      <c r="W38781" s="123"/>
      <c r="AC38781" s="123"/>
    </row>
    <row r="38782" spans="5:29" s="2" customFormat="1">
      <c r="E38782" s="120"/>
      <c r="M38782" s="120"/>
      <c r="N38782" s="120"/>
      <c r="U38782" s="121"/>
      <c r="V38782" s="122"/>
      <c r="W38782" s="123"/>
      <c r="AC38782" s="123"/>
    </row>
    <row r="38783" spans="5:29" s="2" customFormat="1">
      <c r="E38783" s="120"/>
      <c r="M38783" s="120"/>
      <c r="N38783" s="120"/>
      <c r="U38783" s="121"/>
      <c r="V38783" s="122"/>
      <c r="W38783" s="123"/>
      <c r="AC38783" s="123"/>
    </row>
    <row r="38784" spans="5:29" s="2" customFormat="1">
      <c r="E38784" s="120"/>
      <c r="M38784" s="120"/>
      <c r="N38784" s="120"/>
      <c r="U38784" s="121"/>
      <c r="V38784" s="122"/>
      <c r="W38784" s="123"/>
      <c r="AC38784" s="123"/>
    </row>
    <row r="38785" spans="5:29" s="2" customFormat="1">
      <c r="E38785" s="120"/>
      <c r="M38785" s="120"/>
      <c r="N38785" s="120"/>
      <c r="U38785" s="121"/>
      <c r="V38785" s="122"/>
      <c r="W38785" s="123"/>
      <c r="AC38785" s="123"/>
    </row>
    <row r="38786" spans="5:29" s="2" customFormat="1">
      <c r="E38786" s="120"/>
      <c r="M38786" s="120"/>
      <c r="N38786" s="120"/>
      <c r="U38786" s="121"/>
      <c r="V38786" s="122"/>
      <c r="W38786" s="123"/>
      <c r="AC38786" s="123"/>
    </row>
    <row r="38787" spans="5:29" s="2" customFormat="1">
      <c r="E38787" s="120"/>
      <c r="M38787" s="120"/>
      <c r="N38787" s="120"/>
      <c r="U38787" s="121"/>
      <c r="V38787" s="122"/>
      <c r="W38787" s="123"/>
      <c r="AC38787" s="123"/>
    </row>
    <row r="38788" spans="5:29" s="2" customFormat="1">
      <c r="E38788" s="120"/>
      <c r="M38788" s="120"/>
      <c r="N38788" s="120"/>
      <c r="U38788" s="121"/>
      <c r="V38788" s="122"/>
      <c r="W38788" s="123"/>
      <c r="AC38788" s="123"/>
    </row>
    <row r="38789" spans="5:29" s="2" customFormat="1">
      <c r="E38789" s="120"/>
      <c r="M38789" s="120"/>
      <c r="N38789" s="120"/>
      <c r="U38789" s="121"/>
      <c r="V38789" s="122"/>
      <c r="W38789" s="123"/>
      <c r="AC38789" s="123"/>
    </row>
    <row r="38790" spans="5:29" s="2" customFormat="1">
      <c r="E38790" s="120"/>
      <c r="M38790" s="120"/>
      <c r="N38790" s="120"/>
      <c r="U38790" s="121"/>
      <c r="V38790" s="122"/>
      <c r="W38790" s="123"/>
      <c r="AC38790" s="123"/>
    </row>
    <row r="38791" spans="5:29" s="2" customFormat="1">
      <c r="E38791" s="120"/>
      <c r="M38791" s="120"/>
      <c r="N38791" s="120"/>
      <c r="U38791" s="121"/>
      <c r="V38791" s="122"/>
      <c r="W38791" s="123"/>
      <c r="AC38791" s="123"/>
    </row>
    <row r="38792" spans="5:29" s="2" customFormat="1">
      <c r="E38792" s="120"/>
      <c r="M38792" s="120"/>
      <c r="N38792" s="120"/>
      <c r="U38792" s="121"/>
      <c r="V38792" s="122"/>
      <c r="W38792" s="123"/>
      <c r="AC38792" s="123"/>
    </row>
    <row r="38793" spans="5:29" s="2" customFormat="1">
      <c r="E38793" s="120"/>
      <c r="M38793" s="120"/>
      <c r="N38793" s="120"/>
      <c r="U38793" s="121"/>
      <c r="V38793" s="122"/>
      <c r="W38793" s="123"/>
      <c r="AC38793" s="123"/>
    </row>
    <row r="38794" spans="5:29" s="2" customFormat="1">
      <c r="E38794" s="120"/>
      <c r="M38794" s="120"/>
      <c r="N38794" s="120"/>
      <c r="U38794" s="121"/>
      <c r="V38794" s="122"/>
      <c r="W38794" s="123"/>
      <c r="AC38794" s="123"/>
    </row>
    <row r="38795" spans="5:29" s="2" customFormat="1">
      <c r="E38795" s="120"/>
      <c r="M38795" s="120"/>
      <c r="N38795" s="120"/>
      <c r="U38795" s="121"/>
      <c r="V38795" s="122"/>
      <c r="W38795" s="123"/>
      <c r="AC38795" s="123"/>
    </row>
    <row r="38796" spans="5:29" s="2" customFormat="1">
      <c r="E38796" s="120"/>
      <c r="M38796" s="120"/>
      <c r="N38796" s="120"/>
      <c r="U38796" s="121"/>
      <c r="V38796" s="122"/>
      <c r="W38796" s="123"/>
      <c r="AC38796" s="123"/>
    </row>
    <row r="38797" spans="5:29" s="2" customFormat="1">
      <c r="E38797" s="120"/>
      <c r="M38797" s="120"/>
      <c r="N38797" s="120"/>
      <c r="U38797" s="121"/>
      <c r="V38797" s="122"/>
      <c r="W38797" s="123"/>
      <c r="AC38797" s="123"/>
    </row>
    <row r="38798" spans="5:29" s="2" customFormat="1">
      <c r="E38798" s="120"/>
      <c r="M38798" s="120"/>
      <c r="N38798" s="120"/>
      <c r="U38798" s="121"/>
      <c r="V38798" s="122"/>
      <c r="W38798" s="123"/>
      <c r="AC38798" s="123"/>
    </row>
    <row r="38799" spans="5:29" s="2" customFormat="1">
      <c r="E38799" s="120"/>
      <c r="M38799" s="120"/>
      <c r="N38799" s="120"/>
      <c r="U38799" s="121"/>
      <c r="V38799" s="122"/>
      <c r="W38799" s="123"/>
      <c r="AC38799" s="123"/>
    </row>
    <row r="38800" spans="5:29" s="2" customFormat="1">
      <c r="E38800" s="120"/>
      <c r="M38800" s="120"/>
      <c r="N38800" s="120"/>
      <c r="U38800" s="121"/>
      <c r="V38800" s="122"/>
      <c r="W38800" s="123"/>
      <c r="AC38800" s="123"/>
    </row>
    <row r="38801" spans="5:29" s="2" customFormat="1">
      <c r="E38801" s="120"/>
      <c r="M38801" s="120"/>
      <c r="N38801" s="120"/>
      <c r="U38801" s="121"/>
      <c r="V38801" s="122"/>
      <c r="W38801" s="123"/>
      <c r="AC38801" s="123"/>
    </row>
    <row r="38802" spans="5:29" s="2" customFormat="1">
      <c r="E38802" s="120"/>
      <c r="M38802" s="120"/>
      <c r="N38802" s="120"/>
      <c r="U38802" s="121"/>
      <c r="V38802" s="122"/>
      <c r="W38802" s="123"/>
      <c r="AC38802" s="123"/>
    </row>
    <row r="38803" spans="5:29" s="2" customFormat="1">
      <c r="E38803" s="120"/>
      <c r="M38803" s="120"/>
      <c r="N38803" s="120"/>
      <c r="U38803" s="121"/>
      <c r="V38803" s="122"/>
      <c r="W38803" s="123"/>
      <c r="AC38803" s="123"/>
    </row>
    <row r="38804" spans="5:29" s="2" customFormat="1">
      <c r="E38804" s="120"/>
      <c r="M38804" s="120"/>
      <c r="N38804" s="120"/>
      <c r="U38804" s="121"/>
      <c r="V38804" s="122"/>
      <c r="W38804" s="123"/>
      <c r="AC38804" s="123"/>
    </row>
    <row r="38805" spans="5:29" s="2" customFormat="1">
      <c r="E38805" s="120"/>
      <c r="M38805" s="120"/>
      <c r="N38805" s="120"/>
      <c r="U38805" s="121"/>
      <c r="V38805" s="122"/>
      <c r="W38805" s="123"/>
      <c r="AC38805" s="123"/>
    </row>
    <row r="38806" spans="5:29" s="2" customFormat="1">
      <c r="E38806" s="120"/>
      <c r="M38806" s="120"/>
      <c r="N38806" s="120"/>
      <c r="U38806" s="121"/>
      <c r="V38806" s="122"/>
      <c r="W38806" s="123"/>
      <c r="AC38806" s="123"/>
    </row>
    <row r="38807" spans="5:29" s="2" customFormat="1">
      <c r="E38807" s="120"/>
      <c r="M38807" s="120"/>
      <c r="N38807" s="120"/>
      <c r="U38807" s="121"/>
      <c r="V38807" s="122"/>
      <c r="W38807" s="123"/>
      <c r="AC38807" s="123"/>
    </row>
    <row r="38808" spans="5:29" s="2" customFormat="1">
      <c r="E38808" s="120"/>
      <c r="M38808" s="120"/>
      <c r="N38808" s="120"/>
      <c r="U38808" s="121"/>
      <c r="V38808" s="122"/>
      <c r="W38808" s="123"/>
      <c r="AC38808" s="123"/>
    </row>
    <row r="38809" spans="5:29" s="2" customFormat="1">
      <c r="E38809" s="120"/>
      <c r="M38809" s="120"/>
      <c r="N38809" s="120"/>
      <c r="U38809" s="121"/>
      <c r="V38809" s="122"/>
      <c r="W38809" s="123"/>
      <c r="AC38809" s="123"/>
    </row>
    <row r="38810" spans="5:29" s="2" customFormat="1">
      <c r="E38810" s="120"/>
      <c r="M38810" s="120"/>
      <c r="N38810" s="120"/>
      <c r="U38810" s="121"/>
      <c r="V38810" s="122"/>
      <c r="W38810" s="123"/>
      <c r="AC38810" s="123"/>
    </row>
    <row r="38811" spans="5:29" s="2" customFormat="1">
      <c r="E38811" s="120"/>
      <c r="M38811" s="120"/>
      <c r="N38811" s="120"/>
      <c r="U38811" s="121"/>
      <c r="V38811" s="122"/>
      <c r="W38811" s="123"/>
      <c r="AC38811" s="123"/>
    </row>
    <row r="38812" spans="5:29" s="2" customFormat="1">
      <c r="E38812" s="120"/>
      <c r="M38812" s="120"/>
      <c r="N38812" s="120"/>
      <c r="U38812" s="121"/>
      <c r="V38812" s="122"/>
      <c r="W38812" s="123"/>
      <c r="AC38812" s="123"/>
    </row>
    <row r="38813" spans="5:29" s="2" customFormat="1">
      <c r="E38813" s="120"/>
      <c r="M38813" s="120"/>
      <c r="N38813" s="120"/>
      <c r="U38813" s="121"/>
      <c r="V38813" s="122"/>
      <c r="W38813" s="123"/>
      <c r="AC38813" s="123"/>
    </row>
    <row r="38814" spans="5:29" s="2" customFormat="1">
      <c r="E38814" s="120"/>
      <c r="M38814" s="120"/>
      <c r="N38814" s="120"/>
      <c r="U38814" s="121"/>
      <c r="V38814" s="122"/>
      <c r="W38814" s="123"/>
      <c r="AC38814" s="123"/>
    </row>
    <row r="38815" spans="5:29" s="2" customFormat="1">
      <c r="E38815" s="120"/>
      <c r="M38815" s="120"/>
      <c r="N38815" s="120"/>
      <c r="U38815" s="121"/>
      <c r="V38815" s="122"/>
      <c r="W38815" s="123"/>
      <c r="AC38815" s="123"/>
    </row>
    <row r="38816" spans="5:29" s="2" customFormat="1">
      <c r="E38816" s="120"/>
      <c r="M38816" s="120"/>
      <c r="N38816" s="120"/>
      <c r="U38816" s="121"/>
      <c r="V38816" s="122"/>
      <c r="W38816" s="123"/>
      <c r="AC38816" s="123"/>
    </row>
    <row r="38817" spans="5:29" s="2" customFormat="1">
      <c r="E38817" s="120"/>
      <c r="M38817" s="120"/>
      <c r="N38817" s="120"/>
      <c r="U38817" s="121"/>
      <c r="V38817" s="122"/>
      <c r="W38817" s="123"/>
      <c r="AC38817" s="123"/>
    </row>
    <row r="38818" spans="5:29" s="2" customFormat="1">
      <c r="E38818" s="120"/>
      <c r="M38818" s="120"/>
      <c r="N38818" s="120"/>
      <c r="U38818" s="121"/>
      <c r="V38818" s="122"/>
      <c r="W38818" s="123"/>
      <c r="AC38818" s="123"/>
    </row>
    <row r="38819" spans="5:29" s="2" customFormat="1">
      <c r="E38819" s="120"/>
      <c r="M38819" s="120"/>
      <c r="N38819" s="120"/>
      <c r="U38819" s="121"/>
      <c r="V38819" s="122"/>
      <c r="W38819" s="123"/>
      <c r="AC38819" s="123"/>
    </row>
    <row r="38820" spans="5:29" s="2" customFormat="1">
      <c r="E38820" s="120"/>
      <c r="M38820" s="120"/>
      <c r="N38820" s="120"/>
      <c r="U38820" s="121"/>
      <c r="V38820" s="122"/>
      <c r="W38820" s="123"/>
      <c r="AC38820" s="123"/>
    </row>
    <row r="38821" spans="5:29" s="2" customFormat="1">
      <c r="E38821" s="120"/>
      <c r="M38821" s="120"/>
      <c r="N38821" s="120"/>
      <c r="U38821" s="121"/>
      <c r="V38821" s="122"/>
      <c r="W38821" s="123"/>
      <c r="AC38821" s="123"/>
    </row>
    <row r="38822" spans="5:29" s="2" customFormat="1">
      <c r="E38822" s="120"/>
      <c r="M38822" s="120"/>
      <c r="N38822" s="120"/>
      <c r="U38822" s="121"/>
      <c r="V38822" s="122"/>
      <c r="W38822" s="123"/>
      <c r="AC38822" s="123"/>
    </row>
    <row r="38823" spans="5:29" s="2" customFormat="1">
      <c r="E38823" s="120"/>
      <c r="M38823" s="120"/>
      <c r="N38823" s="120"/>
      <c r="U38823" s="121"/>
      <c r="V38823" s="122"/>
      <c r="W38823" s="123"/>
      <c r="AC38823" s="123"/>
    </row>
    <row r="38824" spans="5:29" s="2" customFormat="1">
      <c r="E38824" s="120"/>
      <c r="M38824" s="120"/>
      <c r="N38824" s="120"/>
      <c r="U38824" s="121"/>
      <c r="V38824" s="122"/>
      <c r="W38824" s="123"/>
      <c r="AC38824" s="123"/>
    </row>
    <row r="38825" spans="5:29" s="2" customFormat="1">
      <c r="E38825" s="120"/>
      <c r="M38825" s="120"/>
      <c r="N38825" s="120"/>
      <c r="U38825" s="121"/>
      <c r="V38825" s="122"/>
      <c r="W38825" s="123"/>
      <c r="AC38825" s="123"/>
    </row>
    <row r="38826" spans="5:29" s="2" customFormat="1">
      <c r="E38826" s="120"/>
      <c r="M38826" s="120"/>
      <c r="N38826" s="120"/>
      <c r="U38826" s="121"/>
      <c r="V38826" s="122"/>
      <c r="W38826" s="123"/>
      <c r="AC38826" s="123"/>
    </row>
    <row r="38827" spans="5:29" s="2" customFormat="1">
      <c r="E38827" s="120"/>
      <c r="M38827" s="120"/>
      <c r="N38827" s="120"/>
      <c r="U38827" s="121"/>
      <c r="V38827" s="122"/>
      <c r="W38827" s="123"/>
      <c r="AC38827" s="123"/>
    </row>
    <row r="38828" spans="5:29" s="2" customFormat="1">
      <c r="E38828" s="120"/>
      <c r="M38828" s="120"/>
      <c r="N38828" s="120"/>
      <c r="U38828" s="121"/>
      <c r="V38828" s="122"/>
      <c r="W38828" s="123"/>
      <c r="AC38828" s="123"/>
    </row>
    <row r="38829" spans="5:29" s="2" customFormat="1">
      <c r="E38829" s="120"/>
      <c r="M38829" s="120"/>
      <c r="N38829" s="120"/>
      <c r="U38829" s="121"/>
      <c r="V38829" s="122"/>
      <c r="W38829" s="123"/>
      <c r="AC38829" s="123"/>
    </row>
    <row r="38830" spans="5:29" s="2" customFormat="1">
      <c r="E38830" s="120"/>
      <c r="M38830" s="120"/>
      <c r="N38830" s="120"/>
      <c r="U38830" s="121"/>
      <c r="V38830" s="122"/>
      <c r="W38830" s="123"/>
      <c r="AC38830" s="123"/>
    </row>
    <row r="38831" spans="5:29" s="2" customFormat="1">
      <c r="E38831" s="120"/>
      <c r="M38831" s="120"/>
      <c r="N38831" s="120"/>
      <c r="U38831" s="121"/>
      <c r="V38831" s="122"/>
      <c r="W38831" s="123"/>
      <c r="AC38831" s="123"/>
    </row>
    <row r="38832" spans="5:29" s="2" customFormat="1">
      <c r="E38832" s="120"/>
      <c r="M38832" s="120"/>
      <c r="N38832" s="120"/>
      <c r="U38832" s="121"/>
      <c r="V38832" s="122"/>
      <c r="W38832" s="123"/>
      <c r="AC38832" s="123"/>
    </row>
    <row r="38833" spans="5:29" s="2" customFormat="1">
      <c r="E38833" s="120"/>
      <c r="M38833" s="120"/>
      <c r="N38833" s="120"/>
      <c r="U38833" s="121"/>
      <c r="V38833" s="122"/>
      <c r="W38833" s="123"/>
      <c r="AC38833" s="123"/>
    </row>
    <row r="38834" spans="5:29" s="2" customFormat="1">
      <c r="E38834" s="120"/>
      <c r="M38834" s="120"/>
      <c r="N38834" s="120"/>
      <c r="U38834" s="121"/>
      <c r="V38834" s="122"/>
      <c r="W38834" s="123"/>
      <c r="AC38834" s="123"/>
    </row>
    <row r="38835" spans="5:29" s="2" customFormat="1">
      <c r="E38835" s="120"/>
      <c r="M38835" s="120"/>
      <c r="N38835" s="120"/>
      <c r="U38835" s="121"/>
      <c r="V38835" s="122"/>
      <c r="W38835" s="123"/>
      <c r="AC38835" s="123"/>
    </row>
    <row r="38836" spans="5:29" s="2" customFormat="1">
      <c r="E38836" s="120"/>
      <c r="M38836" s="120"/>
      <c r="N38836" s="120"/>
      <c r="U38836" s="121"/>
      <c r="V38836" s="122"/>
      <c r="W38836" s="123"/>
      <c r="AC38836" s="123"/>
    </row>
    <row r="38837" spans="5:29" s="2" customFormat="1">
      <c r="E38837" s="120"/>
      <c r="M38837" s="120"/>
      <c r="N38837" s="120"/>
      <c r="U38837" s="121"/>
      <c r="V38837" s="122"/>
      <c r="W38837" s="123"/>
      <c r="AC38837" s="123"/>
    </row>
    <row r="38838" spans="5:29" s="2" customFormat="1">
      <c r="E38838" s="120"/>
      <c r="M38838" s="120"/>
      <c r="N38838" s="120"/>
      <c r="U38838" s="121"/>
      <c r="V38838" s="122"/>
      <c r="W38838" s="123"/>
      <c r="AC38838" s="123"/>
    </row>
    <row r="38839" spans="5:29" s="2" customFormat="1">
      <c r="E38839" s="120"/>
      <c r="M38839" s="120"/>
      <c r="N38839" s="120"/>
      <c r="U38839" s="121"/>
      <c r="V38839" s="122"/>
      <c r="W38839" s="123"/>
      <c r="AC38839" s="123"/>
    </row>
    <row r="38840" spans="5:29" s="2" customFormat="1">
      <c r="E38840" s="120"/>
      <c r="M38840" s="120"/>
      <c r="N38840" s="120"/>
      <c r="U38840" s="121"/>
      <c r="V38840" s="122"/>
      <c r="W38840" s="123"/>
      <c r="AC38840" s="123"/>
    </row>
    <row r="38841" spans="5:29" s="2" customFormat="1">
      <c r="E38841" s="120"/>
      <c r="M38841" s="120"/>
      <c r="N38841" s="120"/>
      <c r="U38841" s="121"/>
      <c r="V38841" s="122"/>
      <c r="W38841" s="123"/>
      <c r="AC38841" s="123"/>
    </row>
    <row r="38842" spans="5:29" s="2" customFormat="1">
      <c r="E38842" s="120"/>
      <c r="M38842" s="120"/>
      <c r="N38842" s="120"/>
      <c r="U38842" s="121"/>
      <c r="V38842" s="122"/>
      <c r="W38842" s="123"/>
      <c r="AC38842" s="123"/>
    </row>
    <row r="38843" spans="5:29" s="2" customFormat="1">
      <c r="E38843" s="120"/>
      <c r="M38843" s="120"/>
      <c r="N38843" s="120"/>
      <c r="U38843" s="121"/>
      <c r="V38843" s="122"/>
      <c r="W38843" s="123"/>
      <c r="AC38843" s="123"/>
    </row>
    <row r="38844" spans="5:29" s="2" customFormat="1">
      <c r="E38844" s="120"/>
      <c r="M38844" s="120"/>
      <c r="N38844" s="120"/>
      <c r="U38844" s="121"/>
      <c r="V38844" s="122"/>
      <c r="W38844" s="123"/>
      <c r="AC38844" s="123"/>
    </row>
    <row r="38845" spans="5:29" s="2" customFormat="1">
      <c r="E38845" s="120"/>
      <c r="M38845" s="120"/>
      <c r="N38845" s="120"/>
      <c r="U38845" s="121"/>
      <c r="V38845" s="122"/>
      <c r="W38845" s="123"/>
      <c r="AC38845" s="123"/>
    </row>
    <row r="38846" spans="5:29" s="2" customFormat="1">
      <c r="E38846" s="120"/>
      <c r="M38846" s="120"/>
      <c r="N38846" s="120"/>
      <c r="U38846" s="121"/>
      <c r="V38846" s="122"/>
      <c r="W38846" s="123"/>
      <c r="AC38846" s="123"/>
    </row>
    <row r="38847" spans="5:29" s="2" customFormat="1">
      <c r="E38847" s="120"/>
      <c r="M38847" s="120"/>
      <c r="N38847" s="120"/>
      <c r="U38847" s="121"/>
      <c r="V38847" s="122"/>
      <c r="W38847" s="123"/>
      <c r="AC38847" s="123"/>
    </row>
    <row r="38848" spans="5:29" s="2" customFormat="1">
      <c r="E38848" s="120"/>
      <c r="M38848" s="120"/>
      <c r="N38848" s="120"/>
      <c r="U38848" s="121"/>
      <c r="V38848" s="122"/>
      <c r="W38848" s="123"/>
      <c r="AC38848" s="123"/>
    </row>
    <row r="38849" spans="5:29" s="2" customFormat="1">
      <c r="E38849" s="120"/>
      <c r="M38849" s="120"/>
      <c r="N38849" s="120"/>
      <c r="U38849" s="121"/>
      <c r="V38849" s="122"/>
      <c r="W38849" s="123"/>
      <c r="AC38849" s="123"/>
    </row>
    <row r="38850" spans="5:29" s="2" customFormat="1">
      <c r="E38850" s="120"/>
      <c r="M38850" s="120"/>
      <c r="N38850" s="120"/>
      <c r="U38850" s="121"/>
      <c r="V38850" s="122"/>
      <c r="W38850" s="123"/>
      <c r="AC38850" s="123"/>
    </row>
    <row r="38851" spans="5:29" s="2" customFormat="1">
      <c r="E38851" s="120"/>
      <c r="M38851" s="120"/>
      <c r="N38851" s="120"/>
      <c r="U38851" s="121"/>
      <c r="V38851" s="122"/>
      <c r="W38851" s="123"/>
      <c r="AC38851" s="123"/>
    </row>
    <row r="38852" spans="5:29" s="2" customFormat="1">
      <c r="E38852" s="120"/>
      <c r="M38852" s="120"/>
      <c r="N38852" s="120"/>
      <c r="U38852" s="121"/>
      <c r="V38852" s="122"/>
      <c r="W38852" s="123"/>
      <c r="AC38852" s="123"/>
    </row>
    <row r="38853" spans="5:29" s="2" customFormat="1">
      <c r="E38853" s="120"/>
      <c r="M38853" s="120"/>
      <c r="N38853" s="120"/>
      <c r="U38853" s="121"/>
      <c r="V38853" s="122"/>
      <c r="W38853" s="123"/>
      <c r="AC38853" s="123"/>
    </row>
    <row r="38854" spans="5:29" s="2" customFormat="1">
      <c r="E38854" s="120"/>
      <c r="M38854" s="120"/>
      <c r="N38854" s="120"/>
      <c r="U38854" s="121"/>
      <c r="V38854" s="122"/>
      <c r="W38854" s="123"/>
      <c r="AC38854" s="123"/>
    </row>
    <row r="38855" spans="5:29" s="2" customFormat="1">
      <c r="E38855" s="120"/>
      <c r="M38855" s="120"/>
      <c r="N38855" s="120"/>
      <c r="U38855" s="121"/>
      <c r="V38855" s="122"/>
      <c r="W38855" s="123"/>
      <c r="AC38855" s="123"/>
    </row>
    <row r="38856" spans="5:29" s="2" customFormat="1">
      <c r="E38856" s="120"/>
      <c r="M38856" s="120"/>
      <c r="N38856" s="120"/>
      <c r="U38856" s="121"/>
      <c r="V38856" s="122"/>
      <c r="W38856" s="123"/>
      <c r="AC38856" s="123"/>
    </row>
    <row r="38857" spans="5:29" s="2" customFormat="1">
      <c r="E38857" s="120"/>
      <c r="M38857" s="120"/>
      <c r="N38857" s="120"/>
      <c r="U38857" s="121"/>
      <c r="V38857" s="122"/>
      <c r="W38857" s="123"/>
      <c r="AC38857" s="123"/>
    </row>
    <row r="38858" spans="5:29" s="2" customFormat="1">
      <c r="E38858" s="120"/>
      <c r="M38858" s="120"/>
      <c r="N38858" s="120"/>
      <c r="U38858" s="121"/>
      <c r="V38858" s="122"/>
      <c r="W38858" s="123"/>
      <c r="AC38858" s="123"/>
    </row>
    <row r="38859" spans="5:29" s="2" customFormat="1">
      <c r="E38859" s="120"/>
      <c r="M38859" s="120"/>
      <c r="N38859" s="120"/>
      <c r="U38859" s="121"/>
      <c r="V38859" s="122"/>
      <c r="W38859" s="123"/>
      <c r="AC38859" s="123"/>
    </row>
    <row r="38860" spans="5:29" s="2" customFormat="1">
      <c r="E38860" s="120"/>
      <c r="M38860" s="120"/>
      <c r="N38860" s="120"/>
      <c r="U38860" s="121"/>
      <c r="V38860" s="122"/>
      <c r="W38860" s="123"/>
      <c r="AC38860" s="123"/>
    </row>
    <row r="38861" spans="5:29" s="2" customFormat="1">
      <c r="E38861" s="120"/>
      <c r="M38861" s="120"/>
      <c r="N38861" s="120"/>
      <c r="U38861" s="121"/>
      <c r="V38861" s="122"/>
      <c r="W38861" s="123"/>
      <c r="AC38861" s="123"/>
    </row>
    <row r="38862" spans="5:29" s="2" customFormat="1">
      <c r="E38862" s="120"/>
      <c r="M38862" s="120"/>
      <c r="N38862" s="120"/>
      <c r="U38862" s="121"/>
      <c r="V38862" s="122"/>
      <c r="W38862" s="123"/>
      <c r="AC38862" s="123"/>
    </row>
    <row r="38863" spans="5:29" s="2" customFormat="1">
      <c r="E38863" s="120"/>
      <c r="M38863" s="120"/>
      <c r="N38863" s="120"/>
      <c r="U38863" s="121"/>
      <c r="V38863" s="122"/>
      <c r="W38863" s="123"/>
      <c r="AC38863" s="123"/>
    </row>
    <row r="38864" spans="5:29" s="2" customFormat="1">
      <c r="E38864" s="120"/>
      <c r="M38864" s="120"/>
      <c r="N38864" s="120"/>
      <c r="U38864" s="121"/>
      <c r="V38864" s="122"/>
      <c r="W38864" s="123"/>
      <c r="AC38864" s="123"/>
    </row>
    <row r="38865" spans="5:29" s="2" customFormat="1">
      <c r="E38865" s="120"/>
      <c r="M38865" s="120"/>
      <c r="N38865" s="120"/>
      <c r="U38865" s="121"/>
      <c r="V38865" s="122"/>
      <c r="W38865" s="123"/>
      <c r="AC38865" s="123"/>
    </row>
    <row r="38866" spans="5:29" s="2" customFormat="1">
      <c r="E38866" s="120"/>
      <c r="M38866" s="120"/>
      <c r="N38866" s="120"/>
      <c r="U38866" s="121"/>
      <c r="V38866" s="122"/>
      <c r="W38866" s="123"/>
      <c r="AC38866" s="123"/>
    </row>
    <row r="38867" spans="5:29" s="2" customFormat="1">
      <c r="E38867" s="120"/>
      <c r="M38867" s="120"/>
      <c r="N38867" s="120"/>
      <c r="U38867" s="121"/>
      <c r="V38867" s="122"/>
      <c r="W38867" s="123"/>
      <c r="AC38867" s="123"/>
    </row>
    <row r="38868" spans="5:29" s="2" customFormat="1">
      <c r="E38868" s="120"/>
      <c r="M38868" s="120"/>
      <c r="N38868" s="120"/>
      <c r="U38868" s="121"/>
      <c r="V38868" s="122"/>
      <c r="W38868" s="123"/>
      <c r="AC38868" s="123"/>
    </row>
    <row r="38869" spans="5:29" s="2" customFormat="1">
      <c r="E38869" s="120"/>
      <c r="M38869" s="120"/>
      <c r="N38869" s="120"/>
      <c r="U38869" s="121"/>
      <c r="V38869" s="122"/>
      <c r="W38869" s="123"/>
      <c r="AC38869" s="123"/>
    </row>
    <row r="38870" spans="5:29" s="2" customFormat="1">
      <c r="E38870" s="120"/>
      <c r="M38870" s="120"/>
      <c r="N38870" s="120"/>
      <c r="U38870" s="121"/>
      <c r="V38870" s="122"/>
      <c r="W38870" s="123"/>
      <c r="AC38870" s="123"/>
    </row>
    <row r="38871" spans="5:29" s="2" customFormat="1">
      <c r="E38871" s="120"/>
      <c r="M38871" s="120"/>
      <c r="N38871" s="120"/>
      <c r="U38871" s="121"/>
      <c r="V38871" s="122"/>
      <c r="W38871" s="123"/>
      <c r="AC38871" s="123"/>
    </row>
    <row r="38872" spans="5:29" s="2" customFormat="1">
      <c r="E38872" s="120"/>
      <c r="M38872" s="120"/>
      <c r="N38872" s="120"/>
      <c r="U38872" s="121"/>
      <c r="V38872" s="122"/>
      <c r="W38872" s="123"/>
      <c r="AC38872" s="123"/>
    </row>
    <row r="38873" spans="5:29" s="2" customFormat="1">
      <c r="E38873" s="120"/>
      <c r="M38873" s="120"/>
      <c r="N38873" s="120"/>
      <c r="U38873" s="121"/>
      <c r="V38873" s="122"/>
      <c r="W38873" s="123"/>
      <c r="AC38873" s="123"/>
    </row>
    <row r="38874" spans="5:29" s="2" customFormat="1">
      <c r="E38874" s="120"/>
      <c r="M38874" s="120"/>
      <c r="N38874" s="120"/>
      <c r="U38874" s="121"/>
      <c r="V38874" s="122"/>
      <c r="W38874" s="123"/>
      <c r="AC38874" s="123"/>
    </row>
    <row r="38875" spans="5:29" s="2" customFormat="1">
      <c r="E38875" s="120"/>
      <c r="M38875" s="120"/>
      <c r="N38875" s="120"/>
      <c r="U38875" s="121"/>
      <c r="V38875" s="122"/>
      <c r="W38875" s="123"/>
      <c r="AC38875" s="123"/>
    </row>
    <row r="38876" spans="5:29" s="2" customFormat="1">
      <c r="E38876" s="120"/>
      <c r="M38876" s="120"/>
      <c r="N38876" s="120"/>
      <c r="U38876" s="121"/>
      <c r="V38876" s="122"/>
      <c r="W38876" s="123"/>
      <c r="AC38876" s="123"/>
    </row>
    <row r="38877" spans="5:29" s="2" customFormat="1">
      <c r="E38877" s="120"/>
      <c r="M38877" s="120"/>
      <c r="N38877" s="120"/>
      <c r="U38877" s="121"/>
      <c r="V38877" s="122"/>
      <c r="W38877" s="123"/>
      <c r="AC38877" s="123"/>
    </row>
    <row r="38878" spans="5:29" s="2" customFormat="1">
      <c r="E38878" s="120"/>
      <c r="M38878" s="120"/>
      <c r="N38878" s="120"/>
      <c r="U38878" s="121"/>
      <c r="V38878" s="122"/>
      <c r="W38878" s="123"/>
      <c r="AC38878" s="123"/>
    </row>
    <row r="38879" spans="5:29" s="2" customFormat="1">
      <c r="E38879" s="120"/>
      <c r="M38879" s="120"/>
      <c r="N38879" s="120"/>
      <c r="U38879" s="121"/>
      <c r="V38879" s="122"/>
      <c r="W38879" s="123"/>
      <c r="AC38879" s="123"/>
    </row>
    <row r="38880" spans="5:29" s="2" customFormat="1">
      <c r="E38880" s="120"/>
      <c r="M38880" s="120"/>
      <c r="N38880" s="120"/>
      <c r="U38880" s="121"/>
      <c r="V38880" s="122"/>
      <c r="W38880" s="123"/>
      <c r="AC38880" s="123"/>
    </row>
    <row r="38881" spans="5:29" s="2" customFormat="1">
      <c r="E38881" s="120"/>
      <c r="M38881" s="120"/>
      <c r="N38881" s="120"/>
      <c r="U38881" s="121"/>
      <c r="V38881" s="122"/>
      <c r="W38881" s="123"/>
      <c r="AC38881" s="123"/>
    </row>
    <row r="38882" spans="5:29" s="2" customFormat="1">
      <c r="E38882" s="120"/>
      <c r="M38882" s="120"/>
      <c r="N38882" s="120"/>
      <c r="U38882" s="121"/>
      <c r="V38882" s="122"/>
      <c r="W38882" s="123"/>
      <c r="AC38882" s="123"/>
    </row>
    <row r="38883" spans="5:29" s="2" customFormat="1">
      <c r="E38883" s="120"/>
      <c r="M38883" s="120"/>
      <c r="N38883" s="120"/>
      <c r="U38883" s="121"/>
      <c r="V38883" s="122"/>
      <c r="W38883" s="123"/>
      <c r="AC38883" s="123"/>
    </row>
    <row r="38884" spans="5:29" s="2" customFormat="1">
      <c r="E38884" s="120"/>
      <c r="M38884" s="120"/>
      <c r="N38884" s="120"/>
      <c r="U38884" s="121"/>
      <c r="V38884" s="122"/>
      <c r="W38884" s="123"/>
      <c r="AC38884" s="123"/>
    </row>
    <row r="38885" spans="5:29" s="2" customFormat="1">
      <c r="E38885" s="120"/>
      <c r="M38885" s="120"/>
      <c r="N38885" s="120"/>
      <c r="U38885" s="121"/>
      <c r="V38885" s="122"/>
      <c r="W38885" s="123"/>
      <c r="AC38885" s="123"/>
    </row>
    <row r="38886" spans="5:29" s="2" customFormat="1">
      <c r="E38886" s="120"/>
      <c r="M38886" s="120"/>
      <c r="N38886" s="120"/>
      <c r="U38886" s="121"/>
      <c r="V38886" s="122"/>
      <c r="W38886" s="123"/>
      <c r="AC38886" s="123"/>
    </row>
    <row r="38887" spans="5:29" s="2" customFormat="1">
      <c r="E38887" s="120"/>
      <c r="M38887" s="120"/>
      <c r="N38887" s="120"/>
      <c r="U38887" s="121"/>
      <c r="V38887" s="122"/>
      <c r="W38887" s="123"/>
      <c r="AC38887" s="123"/>
    </row>
    <row r="38888" spans="5:29" s="2" customFormat="1">
      <c r="E38888" s="120"/>
      <c r="M38888" s="120"/>
      <c r="N38888" s="120"/>
      <c r="U38888" s="121"/>
      <c r="V38888" s="122"/>
      <c r="W38888" s="123"/>
      <c r="AC38888" s="123"/>
    </row>
    <row r="38889" spans="5:29" s="2" customFormat="1">
      <c r="E38889" s="120"/>
      <c r="M38889" s="120"/>
      <c r="N38889" s="120"/>
      <c r="U38889" s="121"/>
      <c r="V38889" s="122"/>
      <c r="W38889" s="123"/>
      <c r="AC38889" s="123"/>
    </row>
    <row r="38890" spans="5:29" s="2" customFormat="1">
      <c r="E38890" s="120"/>
      <c r="M38890" s="120"/>
      <c r="N38890" s="120"/>
      <c r="U38890" s="121"/>
      <c r="V38890" s="122"/>
      <c r="W38890" s="123"/>
      <c r="AC38890" s="123"/>
    </row>
    <row r="38891" spans="5:29" s="2" customFormat="1">
      <c r="E38891" s="120"/>
      <c r="M38891" s="120"/>
      <c r="N38891" s="120"/>
      <c r="U38891" s="121"/>
      <c r="V38891" s="122"/>
      <c r="W38891" s="123"/>
      <c r="AC38891" s="123"/>
    </row>
    <row r="38892" spans="5:29" s="2" customFormat="1">
      <c r="E38892" s="120"/>
      <c r="M38892" s="120"/>
      <c r="N38892" s="120"/>
      <c r="U38892" s="121"/>
      <c r="V38892" s="122"/>
      <c r="W38892" s="123"/>
      <c r="AC38892" s="123"/>
    </row>
    <row r="38893" spans="5:29" s="2" customFormat="1">
      <c r="E38893" s="120"/>
      <c r="M38893" s="120"/>
      <c r="N38893" s="120"/>
      <c r="U38893" s="121"/>
      <c r="V38893" s="122"/>
      <c r="W38893" s="123"/>
      <c r="AC38893" s="123"/>
    </row>
    <row r="38894" spans="5:29" s="2" customFormat="1">
      <c r="E38894" s="120"/>
      <c r="M38894" s="120"/>
      <c r="N38894" s="120"/>
      <c r="U38894" s="121"/>
      <c r="V38894" s="122"/>
      <c r="W38894" s="123"/>
      <c r="AC38894" s="123"/>
    </row>
    <row r="38895" spans="5:29" s="2" customFormat="1">
      <c r="E38895" s="120"/>
      <c r="M38895" s="120"/>
      <c r="N38895" s="120"/>
      <c r="U38895" s="121"/>
      <c r="V38895" s="122"/>
      <c r="W38895" s="123"/>
      <c r="AC38895" s="123"/>
    </row>
    <row r="38896" spans="5:29" s="2" customFormat="1">
      <c r="E38896" s="120"/>
      <c r="M38896" s="120"/>
      <c r="N38896" s="120"/>
      <c r="U38896" s="121"/>
      <c r="V38896" s="122"/>
      <c r="W38896" s="123"/>
      <c r="AC38896" s="123"/>
    </row>
    <row r="38897" spans="5:29" s="2" customFormat="1">
      <c r="E38897" s="120"/>
      <c r="M38897" s="120"/>
      <c r="N38897" s="120"/>
      <c r="U38897" s="121"/>
      <c r="V38897" s="122"/>
      <c r="W38897" s="123"/>
      <c r="AC38897" s="123"/>
    </row>
    <row r="38898" spans="5:29" s="2" customFormat="1">
      <c r="E38898" s="120"/>
      <c r="M38898" s="120"/>
      <c r="N38898" s="120"/>
      <c r="U38898" s="121"/>
      <c r="V38898" s="122"/>
      <c r="W38898" s="123"/>
      <c r="AC38898" s="123"/>
    </row>
    <row r="38899" spans="5:29" s="2" customFormat="1">
      <c r="E38899" s="120"/>
      <c r="M38899" s="120"/>
      <c r="N38899" s="120"/>
      <c r="U38899" s="121"/>
      <c r="V38899" s="122"/>
      <c r="W38899" s="123"/>
      <c r="AC38899" s="123"/>
    </row>
    <row r="38900" spans="5:29" s="2" customFormat="1">
      <c r="E38900" s="120"/>
      <c r="M38900" s="120"/>
      <c r="N38900" s="120"/>
      <c r="U38900" s="121"/>
      <c r="V38900" s="122"/>
      <c r="W38900" s="123"/>
      <c r="AC38900" s="123"/>
    </row>
    <row r="38901" spans="5:29" s="2" customFormat="1">
      <c r="E38901" s="120"/>
      <c r="M38901" s="120"/>
      <c r="N38901" s="120"/>
      <c r="U38901" s="121"/>
      <c r="V38901" s="122"/>
      <c r="W38901" s="123"/>
      <c r="AC38901" s="123"/>
    </row>
    <row r="38902" spans="5:29" s="2" customFormat="1">
      <c r="E38902" s="120"/>
      <c r="M38902" s="120"/>
      <c r="N38902" s="120"/>
      <c r="U38902" s="121"/>
      <c r="V38902" s="122"/>
      <c r="W38902" s="123"/>
      <c r="AC38902" s="123"/>
    </row>
    <row r="38903" spans="5:29" s="2" customFormat="1">
      <c r="E38903" s="120"/>
      <c r="M38903" s="120"/>
      <c r="N38903" s="120"/>
      <c r="U38903" s="121"/>
      <c r="V38903" s="122"/>
      <c r="W38903" s="123"/>
      <c r="AC38903" s="123"/>
    </row>
    <row r="38904" spans="5:29" s="2" customFormat="1">
      <c r="E38904" s="120"/>
      <c r="M38904" s="120"/>
      <c r="N38904" s="120"/>
      <c r="U38904" s="121"/>
      <c r="V38904" s="122"/>
      <c r="W38904" s="123"/>
      <c r="AC38904" s="123"/>
    </row>
    <row r="38905" spans="5:29" s="2" customFormat="1">
      <c r="E38905" s="120"/>
      <c r="M38905" s="120"/>
      <c r="N38905" s="120"/>
      <c r="U38905" s="121"/>
      <c r="V38905" s="122"/>
      <c r="W38905" s="123"/>
      <c r="AC38905" s="123"/>
    </row>
    <row r="38906" spans="5:29" s="2" customFormat="1">
      <c r="E38906" s="120"/>
      <c r="M38906" s="120"/>
      <c r="N38906" s="120"/>
      <c r="U38906" s="121"/>
      <c r="V38906" s="122"/>
      <c r="W38906" s="123"/>
      <c r="AC38906" s="123"/>
    </row>
    <row r="38907" spans="5:29" s="2" customFormat="1">
      <c r="E38907" s="120"/>
      <c r="M38907" s="120"/>
      <c r="N38907" s="120"/>
      <c r="U38907" s="121"/>
      <c r="V38907" s="122"/>
      <c r="W38907" s="123"/>
      <c r="AC38907" s="123"/>
    </row>
    <row r="38908" spans="5:29" s="2" customFormat="1">
      <c r="E38908" s="120"/>
      <c r="M38908" s="120"/>
      <c r="N38908" s="120"/>
      <c r="U38908" s="121"/>
      <c r="V38908" s="122"/>
      <c r="W38908" s="123"/>
      <c r="AC38908" s="123"/>
    </row>
    <row r="38909" spans="5:29" s="2" customFormat="1">
      <c r="E38909" s="120"/>
      <c r="M38909" s="120"/>
      <c r="N38909" s="120"/>
      <c r="U38909" s="121"/>
      <c r="V38909" s="122"/>
      <c r="W38909" s="123"/>
      <c r="AC38909" s="123"/>
    </row>
    <row r="38910" spans="5:29" s="2" customFormat="1">
      <c r="E38910" s="120"/>
      <c r="M38910" s="120"/>
      <c r="N38910" s="120"/>
      <c r="U38910" s="121"/>
      <c r="V38910" s="122"/>
      <c r="W38910" s="123"/>
      <c r="AC38910" s="123"/>
    </row>
    <row r="38911" spans="5:29" s="2" customFormat="1">
      <c r="E38911" s="120"/>
      <c r="M38911" s="120"/>
      <c r="N38911" s="120"/>
      <c r="U38911" s="121"/>
      <c r="V38911" s="122"/>
      <c r="W38911" s="123"/>
      <c r="AC38911" s="123"/>
    </row>
    <row r="38912" spans="5:29" s="2" customFormat="1">
      <c r="E38912" s="120"/>
      <c r="M38912" s="120"/>
      <c r="N38912" s="120"/>
      <c r="U38912" s="121"/>
      <c r="V38912" s="122"/>
      <c r="W38912" s="123"/>
      <c r="AC38912" s="123"/>
    </row>
    <row r="38913" spans="5:29" s="2" customFormat="1">
      <c r="E38913" s="120"/>
      <c r="M38913" s="120"/>
      <c r="N38913" s="120"/>
      <c r="U38913" s="121"/>
      <c r="V38913" s="122"/>
      <c r="W38913" s="123"/>
      <c r="AC38913" s="123"/>
    </row>
    <row r="38914" spans="5:29" s="2" customFormat="1">
      <c r="E38914" s="120"/>
      <c r="M38914" s="120"/>
      <c r="N38914" s="120"/>
      <c r="U38914" s="121"/>
      <c r="V38914" s="122"/>
      <c r="W38914" s="123"/>
      <c r="AC38914" s="123"/>
    </row>
    <row r="38915" spans="5:29" s="2" customFormat="1">
      <c r="E38915" s="120"/>
      <c r="M38915" s="120"/>
      <c r="N38915" s="120"/>
      <c r="U38915" s="121"/>
      <c r="V38915" s="122"/>
      <c r="W38915" s="123"/>
      <c r="AC38915" s="123"/>
    </row>
    <row r="38916" spans="5:29" s="2" customFormat="1">
      <c r="E38916" s="120"/>
      <c r="M38916" s="120"/>
      <c r="N38916" s="120"/>
      <c r="U38916" s="121"/>
      <c r="V38916" s="122"/>
      <c r="W38916" s="123"/>
      <c r="AC38916" s="123"/>
    </row>
    <row r="38917" spans="5:29" s="2" customFormat="1">
      <c r="E38917" s="120"/>
      <c r="M38917" s="120"/>
      <c r="N38917" s="120"/>
      <c r="U38917" s="121"/>
      <c r="V38917" s="122"/>
      <c r="W38917" s="123"/>
      <c r="AC38917" s="123"/>
    </row>
    <row r="38918" spans="5:29" s="2" customFormat="1">
      <c r="E38918" s="120"/>
      <c r="M38918" s="120"/>
      <c r="N38918" s="120"/>
      <c r="U38918" s="121"/>
      <c r="V38918" s="122"/>
      <c r="W38918" s="123"/>
      <c r="AC38918" s="123"/>
    </row>
    <row r="38919" spans="5:29" s="2" customFormat="1">
      <c r="E38919" s="120"/>
      <c r="M38919" s="120"/>
      <c r="N38919" s="120"/>
      <c r="U38919" s="121"/>
      <c r="V38919" s="122"/>
      <c r="W38919" s="123"/>
      <c r="AC38919" s="123"/>
    </row>
    <row r="38920" spans="5:29" s="2" customFormat="1">
      <c r="E38920" s="120"/>
      <c r="M38920" s="120"/>
      <c r="N38920" s="120"/>
      <c r="U38920" s="121"/>
      <c r="V38920" s="122"/>
      <c r="W38920" s="123"/>
      <c r="AC38920" s="123"/>
    </row>
    <row r="38921" spans="5:29" s="2" customFormat="1">
      <c r="E38921" s="120"/>
      <c r="M38921" s="120"/>
      <c r="N38921" s="120"/>
      <c r="U38921" s="121"/>
      <c r="V38921" s="122"/>
      <c r="W38921" s="123"/>
      <c r="AC38921" s="123"/>
    </row>
    <row r="38922" spans="5:29" s="2" customFormat="1">
      <c r="E38922" s="120"/>
      <c r="M38922" s="120"/>
      <c r="N38922" s="120"/>
      <c r="U38922" s="121"/>
      <c r="V38922" s="122"/>
      <c r="W38922" s="123"/>
      <c r="AC38922" s="123"/>
    </row>
    <row r="38923" spans="5:29" s="2" customFormat="1">
      <c r="E38923" s="120"/>
      <c r="M38923" s="120"/>
      <c r="N38923" s="120"/>
      <c r="U38923" s="121"/>
      <c r="V38923" s="122"/>
      <c r="W38923" s="123"/>
      <c r="AC38923" s="123"/>
    </row>
    <row r="38924" spans="5:29" s="2" customFormat="1">
      <c r="E38924" s="120"/>
      <c r="M38924" s="120"/>
      <c r="N38924" s="120"/>
      <c r="U38924" s="121"/>
      <c r="V38924" s="122"/>
      <c r="W38924" s="123"/>
      <c r="AC38924" s="123"/>
    </row>
    <row r="38925" spans="5:29" s="2" customFormat="1">
      <c r="E38925" s="120"/>
      <c r="M38925" s="120"/>
      <c r="N38925" s="120"/>
      <c r="U38925" s="121"/>
      <c r="V38925" s="122"/>
      <c r="W38925" s="123"/>
      <c r="AC38925" s="123"/>
    </row>
    <row r="38926" spans="5:29" s="2" customFormat="1">
      <c r="E38926" s="120"/>
      <c r="M38926" s="120"/>
      <c r="N38926" s="120"/>
      <c r="U38926" s="121"/>
      <c r="V38926" s="122"/>
      <c r="W38926" s="123"/>
      <c r="AC38926" s="123"/>
    </row>
    <row r="38927" spans="5:29" s="2" customFormat="1">
      <c r="E38927" s="120"/>
      <c r="M38927" s="120"/>
      <c r="N38927" s="120"/>
      <c r="U38927" s="121"/>
      <c r="V38927" s="122"/>
      <c r="W38927" s="123"/>
      <c r="AC38927" s="123"/>
    </row>
    <row r="38928" spans="5:29" s="2" customFormat="1">
      <c r="E38928" s="120"/>
      <c r="M38928" s="120"/>
      <c r="N38928" s="120"/>
      <c r="U38928" s="121"/>
      <c r="V38928" s="122"/>
      <c r="W38928" s="123"/>
      <c r="AC38928" s="123"/>
    </row>
    <row r="38929" spans="5:29" s="2" customFormat="1">
      <c r="E38929" s="120"/>
      <c r="M38929" s="120"/>
      <c r="N38929" s="120"/>
      <c r="U38929" s="121"/>
      <c r="V38929" s="122"/>
      <c r="W38929" s="123"/>
      <c r="AC38929" s="123"/>
    </row>
    <row r="38930" spans="5:29" s="2" customFormat="1">
      <c r="E38930" s="120"/>
      <c r="M38930" s="120"/>
      <c r="N38930" s="120"/>
      <c r="U38930" s="121"/>
      <c r="V38930" s="122"/>
      <c r="W38930" s="123"/>
      <c r="AC38930" s="123"/>
    </row>
    <row r="38931" spans="5:29" s="2" customFormat="1">
      <c r="E38931" s="120"/>
      <c r="M38931" s="120"/>
      <c r="N38931" s="120"/>
      <c r="U38931" s="121"/>
      <c r="V38931" s="122"/>
      <c r="W38931" s="123"/>
      <c r="AC38931" s="123"/>
    </row>
    <row r="38932" spans="5:29" s="2" customFormat="1">
      <c r="E38932" s="120"/>
      <c r="M38932" s="120"/>
      <c r="N38932" s="120"/>
      <c r="U38932" s="121"/>
      <c r="V38932" s="122"/>
      <c r="W38932" s="123"/>
      <c r="AC38932" s="123"/>
    </row>
    <row r="38933" spans="5:29" s="2" customFormat="1">
      <c r="E38933" s="120"/>
      <c r="M38933" s="120"/>
      <c r="N38933" s="120"/>
      <c r="U38933" s="121"/>
      <c r="V38933" s="122"/>
      <c r="W38933" s="123"/>
      <c r="AC38933" s="123"/>
    </row>
    <row r="38934" spans="5:29" s="2" customFormat="1">
      <c r="E38934" s="120"/>
      <c r="M38934" s="120"/>
      <c r="N38934" s="120"/>
      <c r="U38934" s="121"/>
      <c r="V38934" s="122"/>
      <c r="W38934" s="123"/>
      <c r="AC38934" s="123"/>
    </row>
    <row r="38935" spans="5:29" s="2" customFormat="1">
      <c r="E38935" s="120"/>
      <c r="M38935" s="120"/>
      <c r="N38935" s="120"/>
      <c r="U38935" s="121"/>
      <c r="V38935" s="122"/>
      <c r="W38935" s="123"/>
      <c r="AC38935" s="123"/>
    </row>
    <row r="38936" spans="5:29" s="2" customFormat="1">
      <c r="E38936" s="120"/>
      <c r="M38936" s="120"/>
      <c r="N38936" s="120"/>
      <c r="U38936" s="121"/>
      <c r="V38936" s="122"/>
      <c r="W38936" s="123"/>
      <c r="AC38936" s="123"/>
    </row>
    <row r="38937" spans="5:29" s="2" customFormat="1">
      <c r="E38937" s="120"/>
      <c r="M38937" s="120"/>
      <c r="N38937" s="120"/>
      <c r="U38937" s="121"/>
      <c r="V38937" s="122"/>
      <c r="W38937" s="123"/>
      <c r="AC38937" s="123"/>
    </row>
    <row r="38938" spans="5:29" s="2" customFormat="1">
      <c r="E38938" s="120"/>
      <c r="M38938" s="120"/>
      <c r="N38938" s="120"/>
      <c r="U38938" s="121"/>
      <c r="V38938" s="122"/>
      <c r="W38938" s="123"/>
      <c r="AC38938" s="123"/>
    </row>
    <row r="38939" spans="5:29" s="2" customFormat="1">
      <c r="E38939" s="120"/>
      <c r="M38939" s="120"/>
      <c r="N38939" s="120"/>
      <c r="U38939" s="121"/>
      <c r="V38939" s="122"/>
      <c r="W38939" s="123"/>
      <c r="AC38939" s="123"/>
    </row>
    <row r="38940" spans="5:29" s="2" customFormat="1">
      <c r="E38940" s="120"/>
      <c r="M38940" s="120"/>
      <c r="N38940" s="120"/>
      <c r="U38940" s="121"/>
      <c r="V38940" s="122"/>
      <c r="W38940" s="123"/>
      <c r="AC38940" s="123"/>
    </row>
    <row r="38941" spans="5:29" s="2" customFormat="1">
      <c r="E38941" s="120"/>
      <c r="M38941" s="120"/>
      <c r="N38941" s="120"/>
      <c r="U38941" s="121"/>
      <c r="V38941" s="122"/>
      <c r="W38941" s="123"/>
      <c r="AC38941" s="123"/>
    </row>
    <row r="38942" spans="5:29" s="2" customFormat="1">
      <c r="E38942" s="120"/>
      <c r="M38942" s="120"/>
      <c r="N38942" s="120"/>
      <c r="U38942" s="121"/>
      <c r="V38942" s="122"/>
      <c r="W38942" s="123"/>
      <c r="AC38942" s="123"/>
    </row>
    <row r="38943" spans="5:29" s="2" customFormat="1">
      <c r="E38943" s="120"/>
      <c r="M38943" s="120"/>
      <c r="N38943" s="120"/>
      <c r="U38943" s="121"/>
      <c r="V38943" s="122"/>
      <c r="W38943" s="123"/>
      <c r="AC38943" s="123"/>
    </row>
    <row r="38944" spans="5:29" s="2" customFormat="1">
      <c r="E38944" s="120"/>
      <c r="M38944" s="120"/>
      <c r="N38944" s="120"/>
      <c r="U38944" s="121"/>
      <c r="V38944" s="122"/>
      <c r="W38944" s="123"/>
      <c r="AC38944" s="123"/>
    </row>
    <row r="38945" spans="5:29" s="2" customFormat="1">
      <c r="E38945" s="120"/>
      <c r="M38945" s="120"/>
      <c r="N38945" s="120"/>
      <c r="U38945" s="121"/>
      <c r="V38945" s="122"/>
      <c r="W38945" s="123"/>
      <c r="AC38945" s="123"/>
    </row>
    <row r="38946" spans="5:29" s="2" customFormat="1">
      <c r="E38946" s="120"/>
      <c r="M38946" s="120"/>
      <c r="N38946" s="120"/>
      <c r="U38946" s="121"/>
      <c r="V38946" s="122"/>
      <c r="W38946" s="123"/>
      <c r="AC38946" s="123"/>
    </row>
    <row r="38947" spans="5:29" s="2" customFormat="1">
      <c r="E38947" s="120"/>
      <c r="M38947" s="120"/>
      <c r="N38947" s="120"/>
      <c r="U38947" s="121"/>
      <c r="V38947" s="122"/>
      <c r="W38947" s="123"/>
      <c r="AC38947" s="123"/>
    </row>
    <row r="38948" spans="5:29" s="2" customFormat="1">
      <c r="E38948" s="120"/>
      <c r="M38948" s="120"/>
      <c r="N38948" s="120"/>
      <c r="U38948" s="121"/>
      <c r="V38948" s="122"/>
      <c r="W38948" s="123"/>
      <c r="AC38948" s="123"/>
    </row>
    <row r="38949" spans="5:29" s="2" customFormat="1">
      <c r="E38949" s="120"/>
      <c r="M38949" s="120"/>
      <c r="N38949" s="120"/>
      <c r="U38949" s="121"/>
      <c r="V38949" s="122"/>
      <c r="W38949" s="123"/>
      <c r="AC38949" s="123"/>
    </row>
    <row r="38950" spans="5:29" s="2" customFormat="1">
      <c r="E38950" s="120"/>
      <c r="M38950" s="120"/>
      <c r="N38950" s="120"/>
      <c r="U38950" s="121"/>
      <c r="V38950" s="122"/>
      <c r="W38950" s="123"/>
      <c r="AC38950" s="123"/>
    </row>
    <row r="38951" spans="5:29" s="2" customFormat="1">
      <c r="E38951" s="120"/>
      <c r="M38951" s="120"/>
      <c r="N38951" s="120"/>
      <c r="U38951" s="121"/>
      <c r="V38951" s="122"/>
      <c r="W38951" s="123"/>
      <c r="AC38951" s="123"/>
    </row>
    <row r="38952" spans="5:29" s="2" customFormat="1">
      <c r="E38952" s="120"/>
      <c r="M38952" s="120"/>
      <c r="N38952" s="120"/>
      <c r="U38952" s="121"/>
      <c r="V38952" s="122"/>
      <c r="W38952" s="123"/>
      <c r="AC38952" s="123"/>
    </row>
    <row r="38953" spans="5:29" s="2" customFormat="1">
      <c r="E38953" s="120"/>
      <c r="M38953" s="120"/>
      <c r="N38953" s="120"/>
      <c r="U38953" s="121"/>
      <c r="V38953" s="122"/>
      <c r="W38953" s="123"/>
      <c r="AC38953" s="123"/>
    </row>
    <row r="38954" spans="5:29" s="2" customFormat="1">
      <c r="E38954" s="120"/>
      <c r="M38954" s="120"/>
      <c r="N38954" s="120"/>
      <c r="U38954" s="121"/>
      <c r="V38954" s="122"/>
      <c r="W38954" s="123"/>
      <c r="AC38954" s="123"/>
    </row>
    <row r="38955" spans="5:29" s="2" customFormat="1">
      <c r="E38955" s="120"/>
      <c r="M38955" s="120"/>
      <c r="N38955" s="120"/>
      <c r="U38955" s="121"/>
      <c r="V38955" s="122"/>
      <c r="W38955" s="123"/>
      <c r="AC38955" s="123"/>
    </row>
    <row r="38956" spans="5:29" s="2" customFormat="1">
      <c r="E38956" s="120"/>
      <c r="M38956" s="120"/>
      <c r="N38956" s="120"/>
      <c r="U38956" s="121"/>
      <c r="V38956" s="122"/>
      <c r="W38956" s="123"/>
      <c r="AC38956" s="123"/>
    </row>
    <row r="38957" spans="5:29" s="2" customFormat="1">
      <c r="E38957" s="120"/>
      <c r="M38957" s="120"/>
      <c r="N38957" s="120"/>
      <c r="U38957" s="121"/>
      <c r="V38957" s="122"/>
      <c r="W38957" s="123"/>
      <c r="AC38957" s="123"/>
    </row>
    <row r="38958" spans="5:29" s="2" customFormat="1">
      <c r="E38958" s="120"/>
      <c r="M38958" s="120"/>
      <c r="N38958" s="120"/>
      <c r="U38958" s="121"/>
      <c r="V38958" s="122"/>
      <c r="W38958" s="123"/>
      <c r="AC38958" s="123"/>
    </row>
    <row r="38959" spans="5:29" s="2" customFormat="1">
      <c r="E38959" s="120"/>
      <c r="M38959" s="120"/>
      <c r="N38959" s="120"/>
      <c r="U38959" s="121"/>
      <c r="V38959" s="122"/>
      <c r="W38959" s="123"/>
      <c r="AC38959" s="123"/>
    </row>
    <row r="38960" spans="5:29" s="2" customFormat="1">
      <c r="E38960" s="120"/>
      <c r="M38960" s="120"/>
      <c r="N38960" s="120"/>
      <c r="U38960" s="121"/>
      <c r="V38960" s="122"/>
      <c r="W38960" s="123"/>
      <c r="AC38960" s="123"/>
    </row>
    <row r="38961" spans="5:29" s="2" customFormat="1">
      <c r="E38961" s="120"/>
      <c r="M38961" s="120"/>
      <c r="N38961" s="120"/>
      <c r="U38961" s="121"/>
      <c r="V38961" s="122"/>
      <c r="W38961" s="123"/>
      <c r="AC38961" s="123"/>
    </row>
    <row r="38962" spans="5:29" s="2" customFormat="1">
      <c r="E38962" s="120"/>
      <c r="M38962" s="120"/>
      <c r="N38962" s="120"/>
      <c r="U38962" s="121"/>
      <c r="V38962" s="122"/>
      <c r="W38962" s="123"/>
      <c r="AC38962" s="123"/>
    </row>
    <row r="38963" spans="5:29" s="2" customFormat="1">
      <c r="E38963" s="120"/>
      <c r="M38963" s="120"/>
      <c r="N38963" s="120"/>
      <c r="U38963" s="121"/>
      <c r="V38963" s="122"/>
      <c r="W38963" s="123"/>
      <c r="AC38963" s="123"/>
    </row>
    <row r="38964" spans="5:29" s="2" customFormat="1">
      <c r="E38964" s="120"/>
      <c r="M38964" s="120"/>
      <c r="N38964" s="120"/>
      <c r="U38964" s="121"/>
      <c r="V38964" s="122"/>
      <c r="W38964" s="123"/>
      <c r="AC38964" s="123"/>
    </row>
    <row r="38965" spans="5:29" s="2" customFormat="1">
      <c r="E38965" s="120"/>
      <c r="M38965" s="120"/>
      <c r="N38965" s="120"/>
      <c r="U38965" s="121"/>
      <c r="V38965" s="122"/>
      <c r="W38965" s="123"/>
      <c r="AC38965" s="123"/>
    </row>
    <row r="38966" spans="5:29" s="2" customFormat="1">
      <c r="E38966" s="120"/>
      <c r="M38966" s="120"/>
      <c r="N38966" s="120"/>
      <c r="U38966" s="121"/>
      <c r="V38966" s="122"/>
      <c r="W38966" s="123"/>
      <c r="AC38966" s="123"/>
    </row>
    <row r="38967" spans="5:29" s="2" customFormat="1">
      <c r="E38967" s="120"/>
      <c r="M38967" s="120"/>
      <c r="N38967" s="120"/>
      <c r="U38967" s="121"/>
      <c r="V38967" s="122"/>
      <c r="W38967" s="123"/>
      <c r="AC38967" s="123"/>
    </row>
    <row r="38968" spans="5:29" s="2" customFormat="1">
      <c r="E38968" s="120"/>
      <c r="M38968" s="120"/>
      <c r="N38968" s="120"/>
      <c r="U38968" s="121"/>
      <c r="V38968" s="122"/>
      <c r="W38968" s="123"/>
      <c r="AC38968" s="123"/>
    </row>
    <row r="38969" spans="5:29" s="2" customFormat="1">
      <c r="E38969" s="120"/>
      <c r="M38969" s="120"/>
      <c r="N38969" s="120"/>
      <c r="U38969" s="121"/>
      <c r="V38969" s="122"/>
      <c r="W38969" s="123"/>
      <c r="AC38969" s="123"/>
    </row>
    <row r="38970" spans="5:29" s="2" customFormat="1">
      <c r="E38970" s="120"/>
      <c r="M38970" s="120"/>
      <c r="N38970" s="120"/>
      <c r="U38970" s="121"/>
      <c r="V38970" s="122"/>
      <c r="W38970" s="123"/>
      <c r="AC38970" s="123"/>
    </row>
    <row r="38971" spans="5:29" s="2" customFormat="1">
      <c r="E38971" s="120"/>
      <c r="M38971" s="120"/>
      <c r="N38971" s="120"/>
      <c r="U38971" s="121"/>
      <c r="V38971" s="122"/>
      <c r="W38971" s="123"/>
      <c r="AC38971" s="123"/>
    </row>
    <row r="38972" spans="5:29" s="2" customFormat="1">
      <c r="E38972" s="120"/>
      <c r="M38972" s="120"/>
      <c r="N38972" s="120"/>
      <c r="U38972" s="121"/>
      <c r="V38972" s="122"/>
      <c r="W38972" s="123"/>
      <c r="AC38972" s="123"/>
    </row>
    <row r="38973" spans="5:29" s="2" customFormat="1">
      <c r="E38973" s="120"/>
      <c r="M38973" s="120"/>
      <c r="N38973" s="120"/>
      <c r="U38973" s="121"/>
      <c r="V38973" s="122"/>
      <c r="W38973" s="123"/>
      <c r="AC38973" s="123"/>
    </row>
    <row r="38974" spans="5:29" s="2" customFormat="1">
      <c r="E38974" s="120"/>
      <c r="M38974" s="120"/>
      <c r="N38974" s="120"/>
      <c r="U38974" s="121"/>
      <c r="V38974" s="122"/>
      <c r="W38974" s="123"/>
      <c r="AC38974" s="123"/>
    </row>
    <row r="38975" spans="5:29" s="2" customFormat="1">
      <c r="E38975" s="120"/>
      <c r="M38975" s="120"/>
      <c r="N38975" s="120"/>
      <c r="U38975" s="121"/>
      <c r="V38975" s="122"/>
      <c r="W38975" s="123"/>
      <c r="AC38975" s="123"/>
    </row>
    <row r="38976" spans="5:29" s="2" customFormat="1">
      <c r="E38976" s="120"/>
      <c r="M38976" s="120"/>
      <c r="N38976" s="120"/>
      <c r="U38976" s="121"/>
      <c r="V38976" s="122"/>
      <c r="W38976" s="123"/>
      <c r="AC38976" s="123"/>
    </row>
    <row r="38977" spans="5:29" s="2" customFormat="1">
      <c r="E38977" s="120"/>
      <c r="M38977" s="120"/>
      <c r="N38977" s="120"/>
      <c r="U38977" s="121"/>
      <c r="V38977" s="122"/>
      <c r="W38977" s="123"/>
      <c r="AC38977" s="123"/>
    </row>
    <row r="38978" spans="5:29" s="2" customFormat="1">
      <c r="E38978" s="120"/>
      <c r="M38978" s="120"/>
      <c r="N38978" s="120"/>
      <c r="U38978" s="121"/>
      <c r="V38978" s="122"/>
      <c r="W38978" s="123"/>
      <c r="AC38978" s="123"/>
    </row>
    <row r="38979" spans="5:29" s="2" customFormat="1">
      <c r="E38979" s="120"/>
      <c r="M38979" s="120"/>
      <c r="N38979" s="120"/>
      <c r="U38979" s="121"/>
      <c r="V38979" s="122"/>
      <c r="W38979" s="123"/>
      <c r="AC38979" s="123"/>
    </row>
    <row r="38980" spans="5:29" s="2" customFormat="1">
      <c r="E38980" s="120"/>
      <c r="M38980" s="120"/>
      <c r="N38980" s="120"/>
      <c r="U38980" s="121"/>
      <c r="V38980" s="122"/>
      <c r="W38980" s="123"/>
      <c r="AC38980" s="123"/>
    </row>
    <row r="38981" spans="5:29" s="2" customFormat="1">
      <c r="E38981" s="120"/>
      <c r="M38981" s="120"/>
      <c r="N38981" s="120"/>
      <c r="U38981" s="121"/>
      <c r="V38981" s="122"/>
      <c r="W38981" s="123"/>
      <c r="AC38981" s="123"/>
    </row>
    <row r="38982" spans="5:29" s="2" customFormat="1">
      <c r="E38982" s="120"/>
      <c r="M38982" s="120"/>
      <c r="N38982" s="120"/>
      <c r="U38982" s="121"/>
      <c r="V38982" s="122"/>
      <c r="W38982" s="123"/>
      <c r="AC38982" s="123"/>
    </row>
    <row r="38983" spans="5:29" s="2" customFormat="1">
      <c r="E38983" s="120"/>
      <c r="M38983" s="120"/>
      <c r="N38983" s="120"/>
      <c r="U38983" s="121"/>
      <c r="V38983" s="122"/>
      <c r="W38983" s="123"/>
      <c r="AC38983" s="123"/>
    </row>
    <row r="38984" spans="5:29" s="2" customFormat="1">
      <c r="E38984" s="120"/>
      <c r="M38984" s="120"/>
      <c r="N38984" s="120"/>
      <c r="U38984" s="121"/>
      <c r="V38984" s="122"/>
      <c r="W38984" s="123"/>
      <c r="AC38984" s="123"/>
    </row>
    <row r="38985" spans="5:29" s="2" customFormat="1">
      <c r="E38985" s="120"/>
      <c r="M38985" s="120"/>
      <c r="N38985" s="120"/>
      <c r="U38985" s="121"/>
      <c r="V38985" s="122"/>
      <c r="W38985" s="123"/>
      <c r="AC38985" s="123"/>
    </row>
    <row r="38986" spans="5:29" s="2" customFormat="1">
      <c r="E38986" s="120"/>
      <c r="M38986" s="120"/>
      <c r="N38986" s="120"/>
      <c r="U38986" s="121"/>
      <c r="V38986" s="122"/>
      <c r="W38986" s="123"/>
      <c r="AC38986" s="123"/>
    </row>
    <row r="38987" spans="5:29" s="2" customFormat="1">
      <c r="E38987" s="120"/>
      <c r="M38987" s="120"/>
      <c r="N38987" s="120"/>
      <c r="U38987" s="121"/>
      <c r="V38987" s="122"/>
      <c r="W38987" s="123"/>
      <c r="AC38987" s="123"/>
    </row>
    <row r="38988" spans="5:29" s="2" customFormat="1">
      <c r="E38988" s="120"/>
      <c r="M38988" s="120"/>
      <c r="N38988" s="120"/>
      <c r="U38988" s="121"/>
      <c r="V38988" s="122"/>
      <c r="W38988" s="123"/>
      <c r="AC38988" s="123"/>
    </row>
    <row r="38989" spans="5:29" s="2" customFormat="1">
      <c r="E38989" s="120"/>
      <c r="M38989" s="120"/>
      <c r="N38989" s="120"/>
      <c r="U38989" s="121"/>
      <c r="V38989" s="122"/>
      <c r="W38989" s="123"/>
      <c r="AC38989" s="123"/>
    </row>
    <row r="38990" spans="5:29" s="2" customFormat="1">
      <c r="E38990" s="120"/>
      <c r="M38990" s="120"/>
      <c r="N38990" s="120"/>
      <c r="U38990" s="121"/>
      <c r="V38990" s="122"/>
      <c r="W38990" s="123"/>
      <c r="AC38990" s="123"/>
    </row>
    <row r="38991" spans="5:29" s="2" customFormat="1">
      <c r="E38991" s="120"/>
      <c r="M38991" s="120"/>
      <c r="N38991" s="120"/>
      <c r="U38991" s="121"/>
      <c r="V38991" s="122"/>
      <c r="W38991" s="123"/>
      <c r="AC38991" s="123"/>
    </row>
    <row r="38992" spans="5:29" s="2" customFormat="1">
      <c r="E38992" s="120"/>
      <c r="M38992" s="120"/>
      <c r="N38992" s="120"/>
      <c r="U38992" s="121"/>
      <c r="V38992" s="122"/>
      <c r="W38992" s="123"/>
      <c r="AC38992" s="123"/>
    </row>
    <row r="38993" spans="5:29" s="2" customFormat="1">
      <c r="E38993" s="120"/>
      <c r="M38993" s="120"/>
      <c r="N38993" s="120"/>
      <c r="U38993" s="121"/>
      <c r="V38993" s="122"/>
      <c r="W38993" s="123"/>
      <c r="AC38993" s="123"/>
    </row>
    <row r="38994" spans="5:29" s="2" customFormat="1">
      <c r="E38994" s="120"/>
      <c r="M38994" s="120"/>
      <c r="N38994" s="120"/>
      <c r="U38994" s="121"/>
      <c r="V38994" s="122"/>
      <c r="W38994" s="123"/>
      <c r="AC38994" s="123"/>
    </row>
    <row r="38995" spans="5:29" s="2" customFormat="1">
      <c r="E38995" s="120"/>
      <c r="M38995" s="120"/>
      <c r="N38995" s="120"/>
      <c r="U38995" s="121"/>
      <c r="V38995" s="122"/>
      <c r="W38995" s="123"/>
      <c r="AC38995" s="123"/>
    </row>
    <row r="38996" spans="5:29" s="2" customFormat="1">
      <c r="E38996" s="120"/>
      <c r="M38996" s="120"/>
      <c r="N38996" s="120"/>
      <c r="U38996" s="121"/>
      <c r="V38996" s="122"/>
      <c r="W38996" s="123"/>
      <c r="AC38996" s="123"/>
    </row>
    <row r="38997" spans="5:29" s="2" customFormat="1">
      <c r="E38997" s="120"/>
      <c r="M38997" s="120"/>
      <c r="N38997" s="120"/>
      <c r="U38997" s="121"/>
      <c r="V38997" s="122"/>
      <c r="W38997" s="123"/>
      <c r="AC38997" s="123"/>
    </row>
    <row r="38998" spans="5:29" s="2" customFormat="1">
      <c r="E38998" s="120"/>
      <c r="M38998" s="120"/>
      <c r="N38998" s="120"/>
      <c r="U38998" s="121"/>
      <c r="V38998" s="122"/>
      <c r="W38998" s="123"/>
      <c r="AC38998" s="123"/>
    </row>
    <row r="38999" spans="5:29" s="2" customFormat="1">
      <c r="E38999" s="120"/>
      <c r="M38999" s="120"/>
      <c r="N38999" s="120"/>
      <c r="U38999" s="121"/>
      <c r="V38999" s="122"/>
      <c r="W38999" s="123"/>
      <c r="AC38999" s="123"/>
    </row>
    <row r="39000" spans="5:29" s="2" customFormat="1">
      <c r="E39000" s="120"/>
      <c r="M39000" s="120"/>
      <c r="N39000" s="120"/>
      <c r="U39000" s="121"/>
      <c r="V39000" s="122"/>
      <c r="W39000" s="123"/>
      <c r="AC39000" s="123"/>
    </row>
    <row r="39001" spans="5:29" s="2" customFormat="1">
      <c r="E39001" s="120"/>
      <c r="M39001" s="120"/>
      <c r="N39001" s="120"/>
      <c r="U39001" s="121"/>
      <c r="V39001" s="122"/>
      <c r="W39001" s="123"/>
      <c r="AC39001" s="123"/>
    </row>
    <row r="39002" spans="5:29" s="2" customFormat="1">
      <c r="E39002" s="120"/>
      <c r="M39002" s="120"/>
      <c r="N39002" s="120"/>
      <c r="U39002" s="121"/>
      <c r="V39002" s="122"/>
      <c r="W39002" s="123"/>
      <c r="AC39002" s="123"/>
    </row>
    <row r="39003" spans="5:29" s="2" customFormat="1">
      <c r="E39003" s="120"/>
      <c r="M39003" s="120"/>
      <c r="N39003" s="120"/>
      <c r="U39003" s="121"/>
      <c r="V39003" s="122"/>
      <c r="W39003" s="123"/>
      <c r="AC39003" s="123"/>
    </row>
    <row r="39004" spans="5:29" s="2" customFormat="1">
      <c r="E39004" s="120"/>
      <c r="M39004" s="120"/>
      <c r="N39004" s="120"/>
      <c r="U39004" s="121"/>
      <c r="V39004" s="122"/>
      <c r="W39004" s="123"/>
      <c r="AC39004" s="123"/>
    </row>
    <row r="39005" spans="5:29" s="2" customFormat="1">
      <c r="E39005" s="120"/>
      <c r="M39005" s="120"/>
      <c r="N39005" s="120"/>
      <c r="U39005" s="121"/>
      <c r="V39005" s="122"/>
      <c r="W39005" s="123"/>
      <c r="AC39005" s="123"/>
    </row>
    <row r="39006" spans="5:29" s="2" customFormat="1">
      <c r="E39006" s="120"/>
      <c r="M39006" s="120"/>
      <c r="N39006" s="120"/>
      <c r="U39006" s="121"/>
      <c r="V39006" s="122"/>
      <c r="W39006" s="123"/>
      <c r="AC39006" s="123"/>
    </row>
    <row r="39007" spans="5:29" s="2" customFormat="1">
      <c r="E39007" s="120"/>
      <c r="M39007" s="120"/>
      <c r="N39007" s="120"/>
      <c r="U39007" s="121"/>
      <c r="V39007" s="122"/>
      <c r="W39007" s="123"/>
      <c r="AC39007" s="123"/>
    </row>
    <row r="39008" spans="5:29" s="2" customFormat="1">
      <c r="E39008" s="120"/>
      <c r="M39008" s="120"/>
      <c r="N39008" s="120"/>
      <c r="U39008" s="121"/>
      <c r="V39008" s="122"/>
      <c r="W39008" s="123"/>
      <c r="AC39008" s="123"/>
    </row>
    <row r="39009" spans="5:29" s="2" customFormat="1">
      <c r="E39009" s="120"/>
      <c r="M39009" s="120"/>
      <c r="N39009" s="120"/>
      <c r="U39009" s="121"/>
      <c r="V39009" s="122"/>
      <c r="W39009" s="123"/>
      <c r="AC39009" s="123"/>
    </row>
    <row r="39010" spans="5:29" s="2" customFormat="1">
      <c r="E39010" s="120"/>
      <c r="M39010" s="120"/>
      <c r="N39010" s="120"/>
      <c r="U39010" s="121"/>
      <c r="V39010" s="122"/>
      <c r="W39010" s="123"/>
      <c r="AC39010" s="123"/>
    </row>
    <row r="39011" spans="5:29" s="2" customFormat="1">
      <c r="E39011" s="120"/>
      <c r="M39011" s="120"/>
      <c r="N39011" s="120"/>
      <c r="U39011" s="121"/>
      <c r="V39011" s="122"/>
      <c r="W39011" s="123"/>
      <c r="AC39011" s="123"/>
    </row>
    <row r="39012" spans="5:29" s="2" customFormat="1">
      <c r="E39012" s="120"/>
      <c r="M39012" s="120"/>
      <c r="N39012" s="120"/>
      <c r="U39012" s="121"/>
      <c r="V39012" s="122"/>
      <c r="W39012" s="123"/>
      <c r="AC39012" s="123"/>
    </row>
    <row r="39013" spans="5:29" s="2" customFormat="1">
      <c r="E39013" s="120"/>
      <c r="M39013" s="120"/>
      <c r="N39013" s="120"/>
      <c r="U39013" s="121"/>
      <c r="V39013" s="122"/>
      <c r="W39013" s="123"/>
      <c r="AC39013" s="123"/>
    </row>
    <row r="39014" spans="5:29" s="2" customFormat="1">
      <c r="E39014" s="120"/>
      <c r="M39014" s="120"/>
      <c r="N39014" s="120"/>
      <c r="U39014" s="121"/>
      <c r="V39014" s="122"/>
      <c r="W39014" s="123"/>
      <c r="AC39014" s="123"/>
    </row>
    <row r="39015" spans="5:29" s="2" customFormat="1">
      <c r="E39015" s="120"/>
      <c r="M39015" s="120"/>
      <c r="N39015" s="120"/>
      <c r="U39015" s="121"/>
      <c r="V39015" s="122"/>
      <c r="W39015" s="123"/>
      <c r="AC39015" s="123"/>
    </row>
    <row r="39016" spans="5:29" s="2" customFormat="1">
      <c r="E39016" s="120"/>
      <c r="M39016" s="120"/>
      <c r="N39016" s="120"/>
      <c r="U39016" s="121"/>
      <c r="V39016" s="122"/>
      <c r="W39016" s="123"/>
      <c r="AC39016" s="123"/>
    </row>
    <row r="39017" spans="5:29" s="2" customFormat="1">
      <c r="E39017" s="120"/>
      <c r="M39017" s="120"/>
      <c r="N39017" s="120"/>
      <c r="U39017" s="121"/>
      <c r="V39017" s="122"/>
      <c r="W39017" s="123"/>
      <c r="AC39017" s="123"/>
    </row>
    <row r="39018" spans="5:29" s="2" customFormat="1">
      <c r="E39018" s="120"/>
      <c r="M39018" s="120"/>
      <c r="N39018" s="120"/>
      <c r="U39018" s="121"/>
      <c r="V39018" s="122"/>
      <c r="W39018" s="123"/>
      <c r="AC39018" s="123"/>
    </row>
    <row r="39019" spans="5:29" s="2" customFormat="1">
      <c r="E39019" s="120"/>
      <c r="M39019" s="120"/>
      <c r="N39019" s="120"/>
      <c r="U39019" s="121"/>
      <c r="V39019" s="122"/>
      <c r="W39019" s="123"/>
      <c r="AC39019" s="123"/>
    </row>
    <row r="39020" spans="5:29" s="2" customFormat="1">
      <c r="E39020" s="120"/>
      <c r="M39020" s="120"/>
      <c r="N39020" s="120"/>
      <c r="U39020" s="121"/>
      <c r="V39020" s="122"/>
      <c r="W39020" s="123"/>
      <c r="AC39020" s="123"/>
    </row>
    <row r="39021" spans="5:29" s="2" customFormat="1">
      <c r="E39021" s="120"/>
      <c r="M39021" s="120"/>
      <c r="N39021" s="120"/>
      <c r="U39021" s="121"/>
      <c r="V39021" s="122"/>
      <c r="W39021" s="123"/>
      <c r="AC39021" s="123"/>
    </row>
    <row r="39022" spans="5:29" s="2" customFormat="1">
      <c r="E39022" s="120"/>
      <c r="M39022" s="120"/>
      <c r="N39022" s="120"/>
      <c r="U39022" s="121"/>
      <c r="V39022" s="122"/>
      <c r="W39022" s="123"/>
      <c r="AC39022" s="123"/>
    </row>
    <row r="39023" spans="5:29" s="2" customFormat="1">
      <c r="E39023" s="120"/>
      <c r="M39023" s="120"/>
      <c r="N39023" s="120"/>
      <c r="U39023" s="121"/>
      <c r="V39023" s="122"/>
      <c r="W39023" s="123"/>
      <c r="AC39023" s="123"/>
    </row>
    <row r="39024" spans="5:29" s="2" customFormat="1">
      <c r="E39024" s="120"/>
      <c r="M39024" s="120"/>
      <c r="N39024" s="120"/>
      <c r="U39024" s="121"/>
      <c r="V39024" s="122"/>
      <c r="W39024" s="123"/>
      <c r="AC39024" s="123"/>
    </row>
    <row r="39025" spans="5:29" s="2" customFormat="1">
      <c r="E39025" s="120"/>
      <c r="M39025" s="120"/>
      <c r="N39025" s="120"/>
      <c r="U39025" s="121"/>
      <c r="V39025" s="122"/>
      <c r="W39025" s="123"/>
      <c r="AC39025" s="123"/>
    </row>
    <row r="39026" spans="5:29" s="2" customFormat="1">
      <c r="E39026" s="120"/>
      <c r="M39026" s="120"/>
      <c r="N39026" s="120"/>
      <c r="U39026" s="121"/>
      <c r="V39026" s="122"/>
      <c r="W39026" s="123"/>
      <c r="AC39026" s="123"/>
    </row>
    <row r="39027" spans="5:29" s="2" customFormat="1">
      <c r="E39027" s="120"/>
      <c r="M39027" s="120"/>
      <c r="N39027" s="120"/>
      <c r="U39027" s="121"/>
      <c r="V39027" s="122"/>
      <c r="W39027" s="123"/>
      <c r="AC39027" s="123"/>
    </row>
    <row r="39028" spans="5:29" s="2" customFormat="1">
      <c r="E39028" s="120"/>
      <c r="M39028" s="120"/>
      <c r="N39028" s="120"/>
      <c r="U39028" s="121"/>
      <c r="V39028" s="122"/>
      <c r="W39028" s="123"/>
      <c r="AC39028" s="123"/>
    </row>
    <row r="39029" spans="5:29" s="2" customFormat="1">
      <c r="E39029" s="120"/>
      <c r="M39029" s="120"/>
      <c r="N39029" s="120"/>
      <c r="U39029" s="121"/>
      <c r="V39029" s="122"/>
      <c r="W39029" s="123"/>
      <c r="AC39029" s="123"/>
    </row>
    <row r="39030" spans="5:29" s="2" customFormat="1">
      <c r="E39030" s="120"/>
      <c r="M39030" s="120"/>
      <c r="N39030" s="120"/>
      <c r="U39030" s="121"/>
      <c r="V39030" s="122"/>
      <c r="W39030" s="123"/>
      <c r="AC39030" s="123"/>
    </row>
    <row r="39031" spans="5:29" s="2" customFormat="1">
      <c r="E39031" s="120"/>
      <c r="M39031" s="120"/>
      <c r="N39031" s="120"/>
      <c r="U39031" s="121"/>
      <c r="V39031" s="122"/>
      <c r="W39031" s="123"/>
      <c r="AC39031" s="123"/>
    </row>
    <row r="39032" spans="5:29" s="2" customFormat="1">
      <c r="E39032" s="120"/>
      <c r="M39032" s="120"/>
      <c r="N39032" s="120"/>
      <c r="U39032" s="121"/>
      <c r="V39032" s="122"/>
      <c r="W39032" s="123"/>
      <c r="AC39032" s="123"/>
    </row>
    <row r="39033" spans="5:29" s="2" customFormat="1">
      <c r="E39033" s="120"/>
      <c r="M39033" s="120"/>
      <c r="N39033" s="120"/>
      <c r="U39033" s="121"/>
      <c r="V39033" s="122"/>
      <c r="W39033" s="123"/>
      <c r="AC39033" s="123"/>
    </row>
    <row r="39034" spans="5:29" s="2" customFormat="1">
      <c r="E39034" s="120"/>
      <c r="M39034" s="120"/>
      <c r="N39034" s="120"/>
      <c r="U39034" s="121"/>
      <c r="V39034" s="122"/>
      <c r="W39034" s="123"/>
      <c r="AC39034" s="123"/>
    </row>
    <row r="39035" spans="5:29" s="2" customFormat="1">
      <c r="E39035" s="120"/>
      <c r="M39035" s="120"/>
      <c r="N39035" s="120"/>
      <c r="U39035" s="121"/>
      <c r="V39035" s="122"/>
      <c r="W39035" s="123"/>
      <c r="AC39035" s="123"/>
    </row>
    <row r="39036" spans="5:29" s="2" customFormat="1">
      <c r="E39036" s="120"/>
      <c r="M39036" s="120"/>
      <c r="N39036" s="120"/>
      <c r="U39036" s="121"/>
      <c r="V39036" s="122"/>
      <c r="W39036" s="123"/>
      <c r="AC39036" s="123"/>
    </row>
    <row r="39037" spans="5:29" s="2" customFormat="1">
      <c r="E39037" s="120"/>
      <c r="M39037" s="120"/>
      <c r="N39037" s="120"/>
      <c r="U39037" s="121"/>
      <c r="V39037" s="122"/>
      <c r="W39037" s="123"/>
      <c r="AC39037" s="123"/>
    </row>
    <row r="39038" spans="5:29" s="2" customFormat="1">
      <c r="E39038" s="120"/>
      <c r="M39038" s="120"/>
      <c r="N39038" s="120"/>
      <c r="U39038" s="121"/>
      <c r="V39038" s="122"/>
      <c r="W39038" s="123"/>
      <c r="AC39038" s="123"/>
    </row>
    <row r="39039" spans="5:29" s="2" customFormat="1">
      <c r="E39039" s="120"/>
      <c r="M39039" s="120"/>
      <c r="N39039" s="120"/>
      <c r="U39039" s="121"/>
      <c r="V39039" s="122"/>
      <c r="W39039" s="123"/>
      <c r="AC39039" s="123"/>
    </row>
    <row r="39040" spans="5:29" s="2" customFormat="1">
      <c r="E39040" s="120"/>
      <c r="M39040" s="120"/>
      <c r="N39040" s="120"/>
      <c r="U39040" s="121"/>
      <c r="V39040" s="122"/>
      <c r="W39040" s="123"/>
      <c r="AC39040" s="123"/>
    </row>
    <row r="39041" spans="5:29" s="2" customFormat="1">
      <c r="E39041" s="120"/>
      <c r="M39041" s="120"/>
      <c r="N39041" s="120"/>
      <c r="U39041" s="121"/>
      <c r="V39041" s="122"/>
      <c r="W39041" s="123"/>
      <c r="AC39041" s="123"/>
    </row>
    <row r="39042" spans="5:29" s="2" customFormat="1">
      <c r="E39042" s="120"/>
      <c r="M39042" s="120"/>
      <c r="N39042" s="120"/>
      <c r="U39042" s="121"/>
      <c r="V39042" s="122"/>
      <c r="W39042" s="123"/>
      <c r="AC39042" s="123"/>
    </row>
    <row r="39043" spans="5:29" s="2" customFormat="1">
      <c r="E39043" s="120"/>
      <c r="M39043" s="120"/>
      <c r="N39043" s="120"/>
      <c r="U39043" s="121"/>
      <c r="V39043" s="122"/>
      <c r="W39043" s="123"/>
      <c r="AC39043" s="123"/>
    </row>
    <row r="39044" spans="5:29" s="2" customFormat="1">
      <c r="E39044" s="120"/>
      <c r="M39044" s="120"/>
      <c r="N39044" s="120"/>
      <c r="U39044" s="121"/>
      <c r="V39044" s="122"/>
      <c r="W39044" s="123"/>
      <c r="AC39044" s="123"/>
    </row>
    <row r="39045" spans="5:29" s="2" customFormat="1">
      <c r="E39045" s="120"/>
      <c r="M39045" s="120"/>
      <c r="N39045" s="120"/>
      <c r="U39045" s="121"/>
      <c r="V39045" s="122"/>
      <c r="W39045" s="123"/>
      <c r="AC39045" s="123"/>
    </row>
    <row r="39046" spans="5:29" s="2" customFormat="1">
      <c r="E39046" s="120"/>
      <c r="M39046" s="120"/>
      <c r="N39046" s="120"/>
      <c r="U39046" s="121"/>
      <c r="V39046" s="122"/>
      <c r="W39046" s="123"/>
      <c r="AC39046" s="123"/>
    </row>
    <row r="39047" spans="5:29" s="2" customFormat="1">
      <c r="E39047" s="120"/>
      <c r="M39047" s="120"/>
      <c r="N39047" s="120"/>
      <c r="U39047" s="121"/>
      <c r="V39047" s="122"/>
      <c r="W39047" s="123"/>
      <c r="AC39047" s="123"/>
    </row>
    <row r="39048" spans="5:29" s="2" customFormat="1">
      <c r="E39048" s="120"/>
      <c r="M39048" s="120"/>
      <c r="N39048" s="120"/>
      <c r="U39048" s="121"/>
      <c r="V39048" s="122"/>
      <c r="W39048" s="123"/>
      <c r="AC39048" s="123"/>
    </row>
    <row r="39049" spans="5:29" s="2" customFormat="1">
      <c r="E39049" s="120"/>
      <c r="M39049" s="120"/>
      <c r="N39049" s="120"/>
      <c r="U39049" s="121"/>
      <c r="V39049" s="122"/>
      <c r="W39049" s="123"/>
      <c r="AC39049" s="123"/>
    </row>
    <row r="39050" spans="5:29" s="2" customFormat="1">
      <c r="E39050" s="120"/>
      <c r="M39050" s="120"/>
      <c r="N39050" s="120"/>
      <c r="U39050" s="121"/>
      <c r="V39050" s="122"/>
      <c r="W39050" s="123"/>
      <c r="AC39050" s="123"/>
    </row>
    <row r="39051" spans="5:29" s="2" customFormat="1">
      <c r="E39051" s="120"/>
      <c r="M39051" s="120"/>
      <c r="N39051" s="120"/>
      <c r="U39051" s="121"/>
      <c r="V39051" s="122"/>
      <c r="W39051" s="123"/>
      <c r="AC39051" s="123"/>
    </row>
    <row r="39052" spans="5:29" s="2" customFormat="1">
      <c r="E39052" s="120"/>
      <c r="M39052" s="120"/>
      <c r="N39052" s="120"/>
      <c r="U39052" s="121"/>
      <c r="V39052" s="122"/>
      <c r="W39052" s="123"/>
      <c r="AC39052" s="123"/>
    </row>
    <row r="39053" spans="5:29" s="2" customFormat="1">
      <c r="E39053" s="120"/>
      <c r="M39053" s="120"/>
      <c r="N39053" s="120"/>
      <c r="U39053" s="121"/>
      <c r="V39053" s="122"/>
      <c r="W39053" s="123"/>
      <c r="AC39053" s="123"/>
    </row>
    <row r="39054" spans="5:29" s="2" customFormat="1">
      <c r="E39054" s="120"/>
      <c r="M39054" s="120"/>
      <c r="N39054" s="120"/>
      <c r="U39054" s="121"/>
      <c r="V39054" s="122"/>
      <c r="W39054" s="123"/>
      <c r="AC39054" s="123"/>
    </row>
    <row r="39055" spans="5:29" s="2" customFormat="1">
      <c r="E39055" s="120"/>
      <c r="M39055" s="120"/>
      <c r="N39055" s="120"/>
      <c r="U39055" s="121"/>
      <c r="V39055" s="122"/>
      <c r="W39055" s="123"/>
      <c r="AC39055" s="123"/>
    </row>
    <row r="39056" spans="5:29" s="2" customFormat="1">
      <c r="E39056" s="120"/>
      <c r="M39056" s="120"/>
      <c r="N39056" s="120"/>
      <c r="U39056" s="121"/>
      <c r="V39056" s="122"/>
      <c r="W39056" s="123"/>
      <c r="AC39056" s="123"/>
    </row>
    <row r="39057" spans="5:29" s="2" customFormat="1">
      <c r="E39057" s="120"/>
      <c r="M39057" s="120"/>
      <c r="N39057" s="120"/>
      <c r="U39057" s="121"/>
      <c r="V39057" s="122"/>
      <c r="W39057" s="123"/>
      <c r="AC39057" s="123"/>
    </row>
    <row r="39058" spans="5:29" s="2" customFormat="1">
      <c r="E39058" s="120"/>
      <c r="M39058" s="120"/>
      <c r="N39058" s="120"/>
      <c r="U39058" s="121"/>
      <c r="V39058" s="122"/>
      <c r="W39058" s="123"/>
      <c r="AC39058" s="123"/>
    </row>
    <row r="39059" spans="5:29" s="2" customFormat="1">
      <c r="E39059" s="120"/>
      <c r="M39059" s="120"/>
      <c r="N39059" s="120"/>
      <c r="U39059" s="121"/>
      <c r="V39059" s="122"/>
      <c r="W39059" s="123"/>
      <c r="AC39059" s="123"/>
    </row>
    <row r="39060" spans="5:29" s="2" customFormat="1">
      <c r="E39060" s="120"/>
      <c r="M39060" s="120"/>
      <c r="N39060" s="120"/>
      <c r="U39060" s="121"/>
      <c r="V39060" s="122"/>
      <c r="W39060" s="123"/>
      <c r="AC39060" s="123"/>
    </row>
    <row r="39061" spans="5:29" s="2" customFormat="1">
      <c r="E39061" s="120"/>
      <c r="M39061" s="120"/>
      <c r="N39061" s="120"/>
      <c r="U39061" s="121"/>
      <c r="V39061" s="122"/>
      <c r="W39061" s="123"/>
      <c r="AC39061" s="123"/>
    </row>
    <row r="39062" spans="5:29" s="2" customFormat="1">
      <c r="E39062" s="120"/>
      <c r="M39062" s="120"/>
      <c r="N39062" s="120"/>
      <c r="U39062" s="121"/>
      <c r="V39062" s="122"/>
      <c r="W39062" s="123"/>
      <c r="AC39062" s="123"/>
    </row>
    <row r="39063" spans="5:29" s="2" customFormat="1">
      <c r="E39063" s="120"/>
      <c r="M39063" s="120"/>
      <c r="N39063" s="120"/>
      <c r="U39063" s="121"/>
      <c r="V39063" s="122"/>
      <c r="W39063" s="123"/>
      <c r="AC39063" s="123"/>
    </row>
    <row r="39064" spans="5:29" s="2" customFormat="1">
      <c r="E39064" s="120"/>
      <c r="M39064" s="120"/>
      <c r="N39064" s="120"/>
      <c r="U39064" s="121"/>
      <c r="V39064" s="122"/>
      <c r="W39064" s="123"/>
      <c r="AC39064" s="123"/>
    </row>
    <row r="39065" spans="5:29" s="2" customFormat="1">
      <c r="E39065" s="120"/>
      <c r="M39065" s="120"/>
      <c r="N39065" s="120"/>
      <c r="U39065" s="121"/>
      <c r="V39065" s="122"/>
      <c r="W39065" s="123"/>
      <c r="AC39065" s="123"/>
    </row>
    <row r="39066" spans="5:29" s="2" customFormat="1">
      <c r="E39066" s="120"/>
      <c r="M39066" s="120"/>
      <c r="N39066" s="120"/>
      <c r="U39066" s="121"/>
      <c r="V39066" s="122"/>
      <c r="W39066" s="123"/>
      <c r="AC39066" s="123"/>
    </row>
    <row r="39067" spans="5:29" s="2" customFormat="1">
      <c r="E39067" s="120"/>
      <c r="M39067" s="120"/>
      <c r="N39067" s="120"/>
      <c r="U39067" s="121"/>
      <c r="V39067" s="122"/>
      <c r="W39067" s="123"/>
      <c r="AC39067" s="123"/>
    </row>
    <row r="39068" spans="5:29" s="2" customFormat="1">
      <c r="E39068" s="120"/>
      <c r="M39068" s="120"/>
      <c r="N39068" s="120"/>
      <c r="U39068" s="121"/>
      <c r="V39068" s="122"/>
      <c r="W39068" s="123"/>
      <c r="AC39068" s="123"/>
    </row>
    <row r="39069" spans="5:29" s="2" customFormat="1">
      <c r="E39069" s="120"/>
      <c r="M39069" s="120"/>
      <c r="N39069" s="120"/>
      <c r="U39069" s="121"/>
      <c r="V39069" s="122"/>
      <c r="W39069" s="123"/>
      <c r="AC39069" s="123"/>
    </row>
    <row r="39070" spans="5:29" s="2" customFormat="1">
      <c r="E39070" s="120"/>
      <c r="M39070" s="120"/>
      <c r="N39070" s="120"/>
      <c r="U39070" s="121"/>
      <c r="V39070" s="122"/>
      <c r="W39070" s="123"/>
      <c r="AC39070" s="123"/>
    </row>
    <row r="39071" spans="5:29" s="2" customFormat="1">
      <c r="E39071" s="120"/>
      <c r="M39071" s="120"/>
      <c r="N39071" s="120"/>
      <c r="U39071" s="121"/>
      <c r="V39071" s="122"/>
      <c r="W39071" s="123"/>
      <c r="AC39071" s="123"/>
    </row>
    <row r="39072" spans="5:29" s="2" customFormat="1">
      <c r="E39072" s="120"/>
      <c r="M39072" s="120"/>
      <c r="N39072" s="120"/>
      <c r="U39072" s="121"/>
      <c r="V39072" s="122"/>
      <c r="W39072" s="123"/>
      <c r="AC39072" s="123"/>
    </row>
    <row r="39073" spans="5:29" s="2" customFormat="1">
      <c r="E39073" s="120"/>
      <c r="M39073" s="120"/>
      <c r="N39073" s="120"/>
      <c r="U39073" s="121"/>
      <c r="V39073" s="122"/>
      <c r="W39073" s="123"/>
      <c r="AC39073" s="123"/>
    </row>
    <row r="39074" spans="5:29" s="2" customFormat="1">
      <c r="E39074" s="120"/>
      <c r="M39074" s="120"/>
      <c r="N39074" s="120"/>
      <c r="U39074" s="121"/>
      <c r="V39074" s="122"/>
      <c r="W39074" s="123"/>
      <c r="AC39074" s="123"/>
    </row>
    <row r="39075" spans="5:29" s="2" customFormat="1">
      <c r="E39075" s="120"/>
      <c r="M39075" s="120"/>
      <c r="N39075" s="120"/>
      <c r="U39075" s="121"/>
      <c r="V39075" s="122"/>
      <c r="W39075" s="123"/>
      <c r="AC39075" s="123"/>
    </row>
    <row r="39076" spans="5:29" s="2" customFormat="1">
      <c r="E39076" s="120"/>
      <c r="M39076" s="120"/>
      <c r="N39076" s="120"/>
      <c r="U39076" s="121"/>
      <c r="V39076" s="122"/>
      <c r="W39076" s="123"/>
      <c r="AC39076" s="123"/>
    </row>
    <row r="39077" spans="5:29" s="2" customFormat="1">
      <c r="E39077" s="120"/>
      <c r="M39077" s="120"/>
      <c r="N39077" s="120"/>
      <c r="U39077" s="121"/>
      <c r="V39077" s="122"/>
      <c r="W39077" s="123"/>
      <c r="AC39077" s="123"/>
    </row>
    <row r="39078" spans="5:29" s="2" customFormat="1">
      <c r="E39078" s="120"/>
      <c r="M39078" s="120"/>
      <c r="N39078" s="120"/>
      <c r="U39078" s="121"/>
      <c r="V39078" s="122"/>
      <c r="W39078" s="123"/>
      <c r="AC39078" s="123"/>
    </row>
    <row r="39079" spans="5:29" s="2" customFormat="1">
      <c r="E39079" s="120"/>
      <c r="M39079" s="120"/>
      <c r="N39079" s="120"/>
      <c r="U39079" s="121"/>
      <c r="V39079" s="122"/>
      <c r="W39079" s="123"/>
      <c r="AC39079" s="123"/>
    </row>
    <row r="39080" spans="5:29" s="2" customFormat="1">
      <c r="E39080" s="120"/>
      <c r="M39080" s="120"/>
      <c r="N39080" s="120"/>
      <c r="U39080" s="121"/>
      <c r="V39080" s="122"/>
      <c r="W39080" s="123"/>
      <c r="AC39080" s="123"/>
    </row>
    <row r="39081" spans="5:29" s="2" customFormat="1">
      <c r="E39081" s="120"/>
      <c r="M39081" s="120"/>
      <c r="N39081" s="120"/>
      <c r="U39081" s="121"/>
      <c r="V39081" s="122"/>
      <c r="W39081" s="123"/>
      <c r="AC39081" s="123"/>
    </row>
    <row r="39082" spans="5:29" s="2" customFormat="1">
      <c r="E39082" s="120"/>
      <c r="M39082" s="120"/>
      <c r="N39082" s="120"/>
      <c r="U39082" s="121"/>
      <c r="V39082" s="122"/>
      <c r="W39082" s="123"/>
      <c r="AC39082" s="123"/>
    </row>
    <row r="39083" spans="5:29" s="2" customFormat="1">
      <c r="E39083" s="120"/>
      <c r="M39083" s="120"/>
      <c r="N39083" s="120"/>
      <c r="U39083" s="121"/>
      <c r="V39083" s="122"/>
      <c r="W39083" s="123"/>
      <c r="AC39083" s="123"/>
    </row>
    <row r="39084" spans="5:29" s="2" customFormat="1">
      <c r="E39084" s="120"/>
      <c r="M39084" s="120"/>
      <c r="N39084" s="120"/>
      <c r="U39084" s="121"/>
      <c r="V39084" s="122"/>
      <c r="W39084" s="123"/>
      <c r="AC39084" s="123"/>
    </row>
    <row r="39085" spans="5:29" s="2" customFormat="1">
      <c r="E39085" s="120"/>
      <c r="M39085" s="120"/>
      <c r="N39085" s="120"/>
      <c r="U39085" s="121"/>
      <c r="V39085" s="122"/>
      <c r="W39085" s="123"/>
      <c r="AC39085" s="123"/>
    </row>
    <row r="39086" spans="5:29" s="2" customFormat="1">
      <c r="E39086" s="120"/>
      <c r="M39086" s="120"/>
      <c r="N39086" s="120"/>
      <c r="U39086" s="121"/>
      <c r="V39086" s="122"/>
      <c r="W39086" s="123"/>
      <c r="AC39086" s="123"/>
    </row>
    <row r="39087" spans="5:29" s="2" customFormat="1">
      <c r="E39087" s="120"/>
      <c r="M39087" s="120"/>
      <c r="N39087" s="120"/>
      <c r="U39087" s="121"/>
      <c r="V39087" s="122"/>
      <c r="W39087" s="123"/>
      <c r="AC39087" s="123"/>
    </row>
    <row r="39088" spans="5:29" s="2" customFormat="1">
      <c r="E39088" s="120"/>
      <c r="M39088" s="120"/>
      <c r="N39088" s="120"/>
      <c r="U39088" s="121"/>
      <c r="V39088" s="122"/>
      <c r="W39088" s="123"/>
      <c r="AC39088" s="123"/>
    </row>
    <row r="39089" spans="5:29" s="2" customFormat="1">
      <c r="E39089" s="120"/>
      <c r="M39089" s="120"/>
      <c r="N39089" s="120"/>
      <c r="U39089" s="121"/>
      <c r="V39089" s="122"/>
      <c r="W39089" s="123"/>
      <c r="AC39089" s="123"/>
    </row>
    <row r="39090" spans="5:29" s="2" customFormat="1">
      <c r="E39090" s="120"/>
      <c r="M39090" s="120"/>
      <c r="N39090" s="120"/>
      <c r="U39090" s="121"/>
      <c r="V39090" s="122"/>
      <c r="W39090" s="123"/>
      <c r="AC39090" s="123"/>
    </row>
    <row r="39091" spans="5:29" s="2" customFormat="1">
      <c r="E39091" s="120"/>
      <c r="M39091" s="120"/>
      <c r="N39091" s="120"/>
      <c r="U39091" s="121"/>
      <c r="V39091" s="122"/>
      <c r="W39091" s="123"/>
      <c r="AC39091" s="123"/>
    </row>
    <row r="39092" spans="5:29" s="2" customFormat="1">
      <c r="E39092" s="120"/>
      <c r="M39092" s="120"/>
      <c r="N39092" s="120"/>
      <c r="U39092" s="121"/>
      <c r="V39092" s="122"/>
      <c r="W39092" s="123"/>
      <c r="AC39092" s="123"/>
    </row>
    <row r="39093" spans="5:29" s="2" customFormat="1">
      <c r="E39093" s="120"/>
      <c r="M39093" s="120"/>
      <c r="N39093" s="120"/>
      <c r="U39093" s="121"/>
      <c r="V39093" s="122"/>
      <c r="W39093" s="123"/>
      <c r="AC39093" s="123"/>
    </row>
    <row r="39094" spans="5:29" s="2" customFormat="1">
      <c r="E39094" s="120"/>
      <c r="M39094" s="120"/>
      <c r="N39094" s="120"/>
      <c r="U39094" s="121"/>
      <c r="V39094" s="122"/>
      <c r="W39094" s="123"/>
      <c r="AC39094" s="123"/>
    </row>
    <row r="39095" spans="5:29" s="2" customFormat="1">
      <c r="E39095" s="120"/>
      <c r="M39095" s="120"/>
      <c r="N39095" s="120"/>
      <c r="U39095" s="121"/>
      <c r="V39095" s="122"/>
      <c r="W39095" s="123"/>
      <c r="AC39095" s="123"/>
    </row>
    <row r="39096" spans="5:29" s="2" customFormat="1">
      <c r="E39096" s="120"/>
      <c r="M39096" s="120"/>
      <c r="N39096" s="120"/>
      <c r="U39096" s="121"/>
      <c r="V39096" s="122"/>
      <c r="W39096" s="123"/>
      <c r="AC39096" s="123"/>
    </row>
    <row r="39097" spans="5:29" s="2" customFormat="1">
      <c r="E39097" s="120"/>
      <c r="M39097" s="120"/>
      <c r="N39097" s="120"/>
      <c r="U39097" s="121"/>
      <c r="V39097" s="122"/>
      <c r="W39097" s="123"/>
      <c r="AC39097" s="123"/>
    </row>
    <row r="39098" spans="5:29" s="2" customFormat="1">
      <c r="E39098" s="120"/>
      <c r="M39098" s="120"/>
      <c r="N39098" s="120"/>
      <c r="U39098" s="121"/>
      <c r="V39098" s="122"/>
      <c r="W39098" s="123"/>
      <c r="AC39098" s="123"/>
    </row>
    <row r="39099" spans="5:29" s="2" customFormat="1">
      <c r="E39099" s="120"/>
      <c r="M39099" s="120"/>
      <c r="N39099" s="120"/>
      <c r="U39099" s="121"/>
      <c r="V39099" s="122"/>
      <c r="W39099" s="123"/>
      <c r="AC39099" s="123"/>
    </row>
    <row r="39100" spans="5:29" s="2" customFormat="1">
      <c r="E39100" s="120"/>
      <c r="M39100" s="120"/>
      <c r="N39100" s="120"/>
      <c r="U39100" s="121"/>
      <c r="V39100" s="122"/>
      <c r="W39100" s="123"/>
      <c r="AC39100" s="123"/>
    </row>
    <row r="39101" spans="5:29" s="2" customFormat="1">
      <c r="E39101" s="120"/>
      <c r="M39101" s="120"/>
      <c r="N39101" s="120"/>
      <c r="U39101" s="121"/>
      <c r="V39101" s="122"/>
      <c r="W39101" s="123"/>
      <c r="AC39101" s="123"/>
    </row>
    <row r="39102" spans="5:29" s="2" customFormat="1">
      <c r="E39102" s="120"/>
      <c r="M39102" s="120"/>
      <c r="N39102" s="120"/>
      <c r="U39102" s="121"/>
      <c r="V39102" s="122"/>
      <c r="W39102" s="123"/>
      <c r="AC39102" s="123"/>
    </row>
    <row r="39103" spans="5:29" s="2" customFormat="1">
      <c r="E39103" s="120"/>
      <c r="M39103" s="120"/>
      <c r="N39103" s="120"/>
      <c r="U39103" s="121"/>
      <c r="V39103" s="122"/>
      <c r="W39103" s="123"/>
      <c r="AC39103" s="123"/>
    </row>
    <row r="39104" spans="5:29" s="2" customFormat="1">
      <c r="E39104" s="120"/>
      <c r="M39104" s="120"/>
      <c r="N39104" s="120"/>
      <c r="U39104" s="121"/>
      <c r="V39104" s="122"/>
      <c r="W39104" s="123"/>
      <c r="AC39104" s="123"/>
    </row>
    <row r="39105" spans="5:29" s="2" customFormat="1">
      <c r="E39105" s="120"/>
      <c r="M39105" s="120"/>
      <c r="N39105" s="120"/>
      <c r="U39105" s="121"/>
      <c r="V39105" s="122"/>
      <c r="W39105" s="123"/>
      <c r="AC39105" s="123"/>
    </row>
    <row r="39106" spans="5:29" s="2" customFormat="1">
      <c r="E39106" s="120"/>
      <c r="M39106" s="120"/>
      <c r="N39106" s="120"/>
      <c r="U39106" s="121"/>
      <c r="V39106" s="122"/>
      <c r="W39106" s="123"/>
      <c r="AC39106" s="123"/>
    </row>
    <row r="39107" spans="5:29" s="2" customFormat="1">
      <c r="E39107" s="120"/>
      <c r="M39107" s="120"/>
      <c r="N39107" s="120"/>
      <c r="U39107" s="121"/>
      <c r="V39107" s="122"/>
      <c r="W39107" s="123"/>
      <c r="AC39107" s="123"/>
    </row>
    <row r="39108" spans="5:29" s="2" customFormat="1">
      <c r="E39108" s="120"/>
      <c r="M39108" s="120"/>
      <c r="N39108" s="120"/>
      <c r="U39108" s="121"/>
      <c r="V39108" s="122"/>
      <c r="W39108" s="123"/>
      <c r="AC39108" s="123"/>
    </row>
    <row r="39109" spans="5:29" s="2" customFormat="1">
      <c r="E39109" s="120"/>
      <c r="M39109" s="120"/>
      <c r="N39109" s="120"/>
      <c r="U39109" s="121"/>
      <c r="V39109" s="122"/>
      <c r="W39109" s="123"/>
      <c r="AC39109" s="123"/>
    </row>
    <row r="39110" spans="5:29" s="2" customFormat="1">
      <c r="E39110" s="120"/>
      <c r="M39110" s="120"/>
      <c r="N39110" s="120"/>
      <c r="U39110" s="121"/>
      <c r="V39110" s="122"/>
      <c r="W39110" s="123"/>
      <c r="AC39110" s="123"/>
    </row>
    <row r="39111" spans="5:29" s="2" customFormat="1">
      <c r="E39111" s="120"/>
      <c r="M39111" s="120"/>
      <c r="N39111" s="120"/>
      <c r="U39111" s="121"/>
      <c r="V39111" s="122"/>
      <c r="W39111" s="123"/>
      <c r="AC39111" s="123"/>
    </row>
    <row r="39112" spans="5:29" s="2" customFormat="1">
      <c r="E39112" s="120"/>
      <c r="M39112" s="120"/>
      <c r="N39112" s="120"/>
      <c r="U39112" s="121"/>
      <c r="V39112" s="122"/>
      <c r="W39112" s="123"/>
      <c r="AC39112" s="123"/>
    </row>
    <row r="39113" spans="5:29" s="2" customFormat="1">
      <c r="E39113" s="120"/>
      <c r="M39113" s="120"/>
      <c r="N39113" s="120"/>
      <c r="U39113" s="121"/>
      <c r="V39113" s="122"/>
      <c r="W39113" s="123"/>
      <c r="AC39113" s="123"/>
    </row>
    <row r="39114" spans="5:29" s="2" customFormat="1">
      <c r="E39114" s="120"/>
      <c r="M39114" s="120"/>
      <c r="N39114" s="120"/>
      <c r="U39114" s="121"/>
      <c r="V39114" s="122"/>
      <c r="W39114" s="123"/>
      <c r="AC39114" s="123"/>
    </row>
    <row r="39115" spans="5:29" s="2" customFormat="1">
      <c r="E39115" s="120"/>
      <c r="M39115" s="120"/>
      <c r="N39115" s="120"/>
      <c r="U39115" s="121"/>
      <c r="V39115" s="122"/>
      <c r="W39115" s="123"/>
      <c r="AC39115" s="123"/>
    </row>
    <row r="39116" spans="5:29" s="2" customFormat="1">
      <c r="E39116" s="120"/>
      <c r="M39116" s="120"/>
      <c r="N39116" s="120"/>
      <c r="U39116" s="121"/>
      <c r="V39116" s="122"/>
      <c r="W39116" s="123"/>
      <c r="AC39116" s="123"/>
    </row>
    <row r="39117" spans="5:29" s="2" customFormat="1">
      <c r="E39117" s="120"/>
      <c r="M39117" s="120"/>
      <c r="N39117" s="120"/>
      <c r="U39117" s="121"/>
      <c r="V39117" s="122"/>
      <c r="W39117" s="123"/>
      <c r="AC39117" s="123"/>
    </row>
    <row r="39118" spans="5:29" s="2" customFormat="1">
      <c r="E39118" s="120"/>
      <c r="M39118" s="120"/>
      <c r="N39118" s="120"/>
      <c r="U39118" s="121"/>
      <c r="V39118" s="122"/>
      <c r="W39118" s="123"/>
      <c r="AC39118" s="123"/>
    </row>
    <row r="39119" spans="5:29" s="2" customFormat="1">
      <c r="E39119" s="120"/>
      <c r="M39119" s="120"/>
      <c r="N39119" s="120"/>
      <c r="U39119" s="121"/>
      <c r="V39119" s="122"/>
      <c r="W39119" s="123"/>
      <c r="AC39119" s="123"/>
    </row>
    <row r="39120" spans="5:29" s="2" customFormat="1">
      <c r="E39120" s="120"/>
      <c r="M39120" s="120"/>
      <c r="N39120" s="120"/>
      <c r="U39120" s="121"/>
      <c r="V39120" s="122"/>
      <c r="W39120" s="123"/>
      <c r="AC39120" s="123"/>
    </row>
    <row r="39121" spans="5:29" s="2" customFormat="1">
      <c r="E39121" s="120"/>
      <c r="M39121" s="120"/>
      <c r="N39121" s="120"/>
      <c r="U39121" s="121"/>
      <c r="V39121" s="122"/>
      <c r="W39121" s="123"/>
      <c r="AC39121" s="123"/>
    </row>
    <row r="39122" spans="5:29" s="2" customFormat="1">
      <c r="E39122" s="120"/>
      <c r="M39122" s="120"/>
      <c r="N39122" s="120"/>
      <c r="U39122" s="121"/>
      <c r="V39122" s="122"/>
      <c r="W39122" s="123"/>
      <c r="AC39122" s="123"/>
    </row>
    <row r="39123" spans="5:29" s="2" customFormat="1">
      <c r="E39123" s="120"/>
      <c r="M39123" s="120"/>
      <c r="N39123" s="120"/>
      <c r="U39123" s="121"/>
      <c r="V39123" s="122"/>
      <c r="W39123" s="123"/>
      <c r="AC39123" s="123"/>
    </row>
    <row r="39124" spans="5:29" s="2" customFormat="1">
      <c r="E39124" s="120"/>
      <c r="M39124" s="120"/>
      <c r="N39124" s="120"/>
      <c r="U39124" s="121"/>
      <c r="V39124" s="122"/>
      <c r="W39124" s="123"/>
      <c r="AC39124" s="123"/>
    </row>
    <row r="39125" spans="5:29" s="2" customFormat="1">
      <c r="E39125" s="120"/>
      <c r="M39125" s="120"/>
      <c r="N39125" s="120"/>
      <c r="U39125" s="121"/>
      <c r="V39125" s="122"/>
      <c r="W39125" s="123"/>
      <c r="AC39125" s="123"/>
    </row>
    <row r="39126" spans="5:29" s="2" customFormat="1">
      <c r="E39126" s="120"/>
      <c r="M39126" s="120"/>
      <c r="N39126" s="120"/>
      <c r="U39126" s="121"/>
      <c r="V39126" s="122"/>
      <c r="W39126" s="123"/>
      <c r="AC39126" s="123"/>
    </row>
    <row r="39127" spans="5:29" s="2" customFormat="1">
      <c r="E39127" s="120"/>
      <c r="M39127" s="120"/>
      <c r="N39127" s="120"/>
      <c r="U39127" s="121"/>
      <c r="V39127" s="122"/>
      <c r="W39127" s="123"/>
      <c r="AC39127" s="123"/>
    </row>
    <row r="39128" spans="5:29" s="2" customFormat="1">
      <c r="E39128" s="120"/>
      <c r="M39128" s="120"/>
      <c r="N39128" s="120"/>
      <c r="U39128" s="121"/>
      <c r="V39128" s="122"/>
      <c r="W39128" s="123"/>
      <c r="AC39128" s="123"/>
    </row>
    <row r="39129" spans="5:29" s="2" customFormat="1">
      <c r="E39129" s="120"/>
      <c r="M39129" s="120"/>
      <c r="N39129" s="120"/>
      <c r="U39129" s="121"/>
      <c r="V39129" s="122"/>
      <c r="W39129" s="123"/>
      <c r="AC39129" s="123"/>
    </row>
    <row r="39130" spans="5:29" s="2" customFormat="1">
      <c r="E39130" s="120"/>
      <c r="M39130" s="120"/>
      <c r="N39130" s="120"/>
      <c r="U39130" s="121"/>
      <c r="V39130" s="122"/>
      <c r="W39130" s="123"/>
      <c r="AC39130" s="123"/>
    </row>
    <row r="39131" spans="5:29" s="2" customFormat="1">
      <c r="E39131" s="120"/>
      <c r="M39131" s="120"/>
      <c r="N39131" s="120"/>
      <c r="U39131" s="121"/>
      <c r="V39131" s="122"/>
      <c r="W39131" s="123"/>
      <c r="AC39131" s="123"/>
    </row>
    <row r="39132" spans="5:29" s="2" customFormat="1">
      <c r="E39132" s="120"/>
      <c r="M39132" s="120"/>
      <c r="N39132" s="120"/>
      <c r="U39132" s="121"/>
      <c r="V39132" s="122"/>
      <c r="W39132" s="123"/>
      <c r="AC39132" s="123"/>
    </row>
    <row r="39133" spans="5:29" s="2" customFormat="1">
      <c r="E39133" s="120"/>
      <c r="M39133" s="120"/>
      <c r="N39133" s="120"/>
      <c r="U39133" s="121"/>
      <c r="V39133" s="122"/>
      <c r="W39133" s="123"/>
      <c r="AC39133" s="123"/>
    </row>
    <row r="39134" spans="5:29" s="2" customFormat="1">
      <c r="E39134" s="120"/>
      <c r="M39134" s="120"/>
      <c r="N39134" s="120"/>
      <c r="U39134" s="121"/>
      <c r="V39134" s="122"/>
      <c r="W39134" s="123"/>
      <c r="AC39134" s="123"/>
    </row>
    <row r="39135" spans="5:29" s="2" customFormat="1">
      <c r="E39135" s="120"/>
      <c r="M39135" s="120"/>
      <c r="N39135" s="120"/>
      <c r="U39135" s="121"/>
      <c r="V39135" s="122"/>
      <c r="W39135" s="123"/>
      <c r="AC39135" s="123"/>
    </row>
    <row r="39136" spans="5:29" s="2" customFormat="1">
      <c r="E39136" s="120"/>
      <c r="M39136" s="120"/>
      <c r="N39136" s="120"/>
      <c r="U39136" s="121"/>
      <c r="V39136" s="122"/>
      <c r="W39136" s="123"/>
      <c r="AC39136" s="123"/>
    </row>
    <row r="39137" spans="5:29" s="2" customFormat="1">
      <c r="E39137" s="120"/>
      <c r="M39137" s="120"/>
      <c r="N39137" s="120"/>
      <c r="U39137" s="121"/>
      <c r="V39137" s="122"/>
      <c r="W39137" s="123"/>
      <c r="AC39137" s="123"/>
    </row>
    <row r="39138" spans="5:29" s="2" customFormat="1">
      <c r="E39138" s="120"/>
      <c r="M39138" s="120"/>
      <c r="N39138" s="120"/>
      <c r="U39138" s="121"/>
      <c r="V39138" s="122"/>
      <c r="W39138" s="123"/>
      <c r="AC39138" s="123"/>
    </row>
    <row r="39139" spans="5:29" s="2" customFormat="1">
      <c r="E39139" s="120"/>
      <c r="M39139" s="120"/>
      <c r="N39139" s="120"/>
      <c r="U39139" s="121"/>
      <c r="V39139" s="122"/>
      <c r="W39139" s="123"/>
      <c r="AC39139" s="123"/>
    </row>
    <row r="39140" spans="5:29" s="2" customFormat="1">
      <c r="E39140" s="120"/>
      <c r="M39140" s="120"/>
      <c r="N39140" s="120"/>
      <c r="U39140" s="121"/>
      <c r="V39140" s="122"/>
      <c r="W39140" s="123"/>
      <c r="AC39140" s="123"/>
    </row>
    <row r="39141" spans="5:29" s="2" customFormat="1">
      <c r="E39141" s="120"/>
      <c r="M39141" s="120"/>
      <c r="N39141" s="120"/>
      <c r="U39141" s="121"/>
      <c r="V39141" s="122"/>
      <c r="W39141" s="123"/>
      <c r="AC39141" s="123"/>
    </row>
    <row r="39142" spans="5:29" s="2" customFormat="1">
      <c r="E39142" s="120"/>
      <c r="M39142" s="120"/>
      <c r="N39142" s="120"/>
      <c r="U39142" s="121"/>
      <c r="V39142" s="122"/>
      <c r="W39142" s="123"/>
      <c r="AC39142" s="123"/>
    </row>
    <row r="39143" spans="5:29" s="2" customFormat="1">
      <c r="E39143" s="120"/>
      <c r="M39143" s="120"/>
      <c r="N39143" s="120"/>
      <c r="U39143" s="121"/>
      <c r="V39143" s="122"/>
      <c r="W39143" s="123"/>
      <c r="AC39143" s="123"/>
    </row>
    <row r="39144" spans="5:29" s="2" customFormat="1">
      <c r="E39144" s="120"/>
      <c r="M39144" s="120"/>
      <c r="N39144" s="120"/>
      <c r="U39144" s="121"/>
      <c r="V39144" s="122"/>
      <c r="W39144" s="123"/>
      <c r="AC39144" s="123"/>
    </row>
    <row r="39145" spans="5:29" s="2" customFormat="1">
      <c r="E39145" s="120"/>
      <c r="M39145" s="120"/>
      <c r="N39145" s="120"/>
      <c r="U39145" s="121"/>
      <c r="V39145" s="122"/>
      <c r="W39145" s="123"/>
      <c r="AC39145" s="123"/>
    </row>
    <row r="39146" spans="5:29" s="2" customFormat="1">
      <c r="E39146" s="120"/>
      <c r="M39146" s="120"/>
      <c r="N39146" s="120"/>
      <c r="U39146" s="121"/>
      <c r="V39146" s="122"/>
      <c r="W39146" s="123"/>
      <c r="AC39146" s="123"/>
    </row>
    <row r="39147" spans="5:29" s="2" customFormat="1">
      <c r="E39147" s="120"/>
      <c r="M39147" s="120"/>
      <c r="N39147" s="120"/>
      <c r="U39147" s="121"/>
      <c r="V39147" s="122"/>
      <c r="W39147" s="123"/>
      <c r="AC39147" s="123"/>
    </row>
    <row r="39148" spans="5:29" s="2" customFormat="1">
      <c r="E39148" s="120"/>
      <c r="M39148" s="120"/>
      <c r="N39148" s="120"/>
      <c r="U39148" s="121"/>
      <c r="V39148" s="122"/>
      <c r="W39148" s="123"/>
      <c r="AC39148" s="123"/>
    </row>
    <row r="39149" spans="5:29" s="2" customFormat="1">
      <c r="E39149" s="120"/>
      <c r="M39149" s="120"/>
      <c r="N39149" s="120"/>
      <c r="U39149" s="121"/>
      <c r="V39149" s="122"/>
      <c r="W39149" s="123"/>
      <c r="AC39149" s="123"/>
    </row>
    <row r="39150" spans="5:29" s="2" customFormat="1">
      <c r="E39150" s="120"/>
      <c r="M39150" s="120"/>
      <c r="N39150" s="120"/>
      <c r="U39150" s="121"/>
      <c r="V39150" s="122"/>
      <c r="W39150" s="123"/>
      <c r="AC39150" s="123"/>
    </row>
    <row r="39151" spans="5:29" s="2" customFormat="1">
      <c r="E39151" s="120"/>
      <c r="M39151" s="120"/>
      <c r="N39151" s="120"/>
      <c r="U39151" s="121"/>
      <c r="V39151" s="122"/>
      <c r="W39151" s="123"/>
      <c r="AC39151" s="123"/>
    </row>
    <row r="39152" spans="5:29" s="2" customFormat="1">
      <c r="E39152" s="120"/>
      <c r="M39152" s="120"/>
      <c r="N39152" s="120"/>
      <c r="U39152" s="121"/>
      <c r="V39152" s="122"/>
      <c r="W39152" s="123"/>
      <c r="AC39152" s="123"/>
    </row>
    <row r="39153" spans="5:29" s="2" customFormat="1">
      <c r="E39153" s="120"/>
      <c r="M39153" s="120"/>
      <c r="N39153" s="120"/>
      <c r="U39153" s="121"/>
      <c r="V39153" s="122"/>
      <c r="W39153" s="123"/>
      <c r="AC39153" s="123"/>
    </row>
    <row r="39154" spans="5:29" s="2" customFormat="1">
      <c r="E39154" s="120"/>
      <c r="M39154" s="120"/>
      <c r="N39154" s="120"/>
      <c r="U39154" s="121"/>
      <c r="V39154" s="122"/>
      <c r="W39154" s="123"/>
      <c r="AC39154" s="123"/>
    </row>
    <row r="39155" spans="5:29" s="2" customFormat="1">
      <c r="E39155" s="120"/>
      <c r="M39155" s="120"/>
      <c r="N39155" s="120"/>
      <c r="U39155" s="121"/>
      <c r="V39155" s="122"/>
      <c r="W39155" s="123"/>
      <c r="AC39155" s="123"/>
    </row>
    <row r="39156" spans="5:29" s="2" customFormat="1">
      <c r="E39156" s="120"/>
      <c r="M39156" s="120"/>
      <c r="N39156" s="120"/>
      <c r="U39156" s="121"/>
      <c r="V39156" s="122"/>
      <c r="W39156" s="123"/>
      <c r="AC39156" s="123"/>
    </row>
    <row r="39157" spans="5:29" s="2" customFormat="1">
      <c r="E39157" s="120"/>
      <c r="M39157" s="120"/>
      <c r="N39157" s="120"/>
      <c r="U39157" s="121"/>
      <c r="V39157" s="122"/>
      <c r="W39157" s="123"/>
      <c r="AC39157" s="123"/>
    </row>
    <row r="39158" spans="5:29" s="2" customFormat="1">
      <c r="E39158" s="120"/>
      <c r="M39158" s="120"/>
      <c r="N39158" s="120"/>
      <c r="U39158" s="121"/>
      <c r="V39158" s="122"/>
      <c r="W39158" s="123"/>
      <c r="AC39158" s="123"/>
    </row>
    <row r="39159" spans="5:29" s="2" customFormat="1">
      <c r="E39159" s="120"/>
      <c r="M39159" s="120"/>
      <c r="N39159" s="120"/>
      <c r="U39159" s="121"/>
      <c r="V39159" s="122"/>
      <c r="W39159" s="123"/>
      <c r="AC39159" s="123"/>
    </row>
    <row r="39160" spans="5:29" s="2" customFormat="1">
      <c r="E39160" s="120"/>
      <c r="M39160" s="120"/>
      <c r="N39160" s="120"/>
      <c r="U39160" s="121"/>
      <c r="V39160" s="122"/>
      <c r="W39160" s="123"/>
      <c r="AC39160" s="123"/>
    </row>
    <row r="39161" spans="5:29" s="2" customFormat="1">
      <c r="E39161" s="120"/>
      <c r="M39161" s="120"/>
      <c r="N39161" s="120"/>
      <c r="U39161" s="121"/>
      <c r="V39161" s="122"/>
      <c r="W39161" s="123"/>
      <c r="AC39161" s="123"/>
    </row>
    <row r="39162" spans="5:29" s="2" customFormat="1">
      <c r="E39162" s="120"/>
      <c r="M39162" s="120"/>
      <c r="N39162" s="120"/>
      <c r="U39162" s="121"/>
      <c r="V39162" s="122"/>
      <c r="W39162" s="123"/>
      <c r="AC39162" s="123"/>
    </row>
    <row r="39163" spans="5:29" s="2" customFormat="1">
      <c r="E39163" s="120"/>
      <c r="M39163" s="120"/>
      <c r="N39163" s="120"/>
      <c r="U39163" s="121"/>
      <c r="V39163" s="122"/>
      <c r="W39163" s="123"/>
      <c r="AC39163" s="123"/>
    </row>
    <row r="39164" spans="5:29" s="2" customFormat="1">
      <c r="E39164" s="120"/>
      <c r="M39164" s="120"/>
      <c r="N39164" s="120"/>
      <c r="U39164" s="121"/>
      <c r="V39164" s="122"/>
      <c r="W39164" s="123"/>
      <c r="AC39164" s="123"/>
    </row>
    <row r="39165" spans="5:29" s="2" customFormat="1">
      <c r="E39165" s="120"/>
      <c r="M39165" s="120"/>
      <c r="N39165" s="120"/>
      <c r="U39165" s="121"/>
      <c r="V39165" s="122"/>
      <c r="W39165" s="123"/>
      <c r="AC39165" s="123"/>
    </row>
    <row r="39166" spans="5:29" s="2" customFormat="1">
      <c r="E39166" s="120"/>
      <c r="M39166" s="120"/>
      <c r="N39166" s="120"/>
      <c r="U39166" s="121"/>
      <c r="V39166" s="122"/>
      <c r="W39166" s="123"/>
      <c r="AC39166" s="123"/>
    </row>
    <row r="39167" spans="5:29" s="2" customFormat="1">
      <c r="E39167" s="120"/>
      <c r="M39167" s="120"/>
      <c r="N39167" s="120"/>
      <c r="U39167" s="121"/>
      <c r="V39167" s="122"/>
      <c r="W39167" s="123"/>
      <c r="AC39167" s="123"/>
    </row>
    <row r="39168" spans="5:29" s="2" customFormat="1">
      <c r="E39168" s="120"/>
      <c r="M39168" s="120"/>
      <c r="N39168" s="120"/>
      <c r="U39168" s="121"/>
      <c r="V39168" s="122"/>
      <c r="W39168" s="123"/>
      <c r="AC39168" s="123"/>
    </row>
    <row r="39169" spans="5:29" s="2" customFormat="1">
      <c r="E39169" s="120"/>
      <c r="M39169" s="120"/>
      <c r="N39169" s="120"/>
      <c r="U39169" s="121"/>
      <c r="V39169" s="122"/>
      <c r="W39169" s="123"/>
      <c r="AC39169" s="123"/>
    </row>
    <row r="39170" spans="5:29" s="2" customFormat="1">
      <c r="E39170" s="120"/>
      <c r="M39170" s="120"/>
      <c r="N39170" s="120"/>
      <c r="U39170" s="121"/>
      <c r="V39170" s="122"/>
      <c r="W39170" s="123"/>
      <c r="AC39170" s="123"/>
    </row>
    <row r="39171" spans="5:29" s="2" customFormat="1">
      <c r="E39171" s="120"/>
      <c r="M39171" s="120"/>
      <c r="N39171" s="120"/>
      <c r="U39171" s="121"/>
      <c r="V39171" s="122"/>
      <c r="W39171" s="123"/>
      <c r="AC39171" s="123"/>
    </row>
    <row r="39172" spans="5:29" s="2" customFormat="1">
      <c r="E39172" s="120"/>
      <c r="M39172" s="120"/>
      <c r="N39172" s="120"/>
      <c r="U39172" s="121"/>
      <c r="V39172" s="122"/>
      <c r="W39172" s="123"/>
      <c r="AC39172" s="123"/>
    </row>
    <row r="39173" spans="5:29" s="2" customFormat="1">
      <c r="E39173" s="120"/>
      <c r="M39173" s="120"/>
      <c r="N39173" s="120"/>
      <c r="U39173" s="121"/>
      <c r="V39173" s="122"/>
      <c r="W39173" s="123"/>
      <c r="AC39173" s="123"/>
    </row>
    <row r="39174" spans="5:29" s="2" customFormat="1">
      <c r="E39174" s="120"/>
      <c r="M39174" s="120"/>
      <c r="N39174" s="120"/>
      <c r="U39174" s="121"/>
      <c r="V39174" s="122"/>
      <c r="W39174" s="123"/>
      <c r="AC39174" s="123"/>
    </row>
    <row r="39175" spans="5:29" s="2" customFormat="1">
      <c r="E39175" s="120"/>
      <c r="M39175" s="120"/>
      <c r="N39175" s="120"/>
      <c r="U39175" s="121"/>
      <c r="V39175" s="122"/>
      <c r="W39175" s="123"/>
      <c r="AC39175" s="123"/>
    </row>
    <row r="39176" spans="5:29" s="2" customFormat="1">
      <c r="E39176" s="120"/>
      <c r="M39176" s="120"/>
      <c r="N39176" s="120"/>
      <c r="U39176" s="121"/>
      <c r="V39176" s="122"/>
      <c r="W39176" s="123"/>
      <c r="AC39176" s="123"/>
    </row>
    <row r="39177" spans="5:29" s="2" customFormat="1">
      <c r="E39177" s="120"/>
      <c r="M39177" s="120"/>
      <c r="N39177" s="120"/>
      <c r="U39177" s="121"/>
      <c r="V39177" s="122"/>
      <c r="W39177" s="123"/>
      <c r="AC39177" s="123"/>
    </row>
    <row r="39178" spans="5:29" s="2" customFormat="1">
      <c r="E39178" s="120"/>
      <c r="M39178" s="120"/>
      <c r="N39178" s="120"/>
      <c r="U39178" s="121"/>
      <c r="V39178" s="122"/>
      <c r="W39178" s="123"/>
      <c r="AC39178" s="123"/>
    </row>
    <row r="39179" spans="5:29" s="2" customFormat="1">
      <c r="E39179" s="120"/>
      <c r="M39179" s="120"/>
      <c r="N39179" s="120"/>
      <c r="U39179" s="121"/>
      <c r="V39179" s="122"/>
      <c r="W39179" s="123"/>
      <c r="AC39179" s="123"/>
    </row>
    <row r="39180" spans="5:29" s="2" customFormat="1">
      <c r="E39180" s="120"/>
      <c r="M39180" s="120"/>
      <c r="N39180" s="120"/>
      <c r="U39180" s="121"/>
      <c r="V39180" s="122"/>
      <c r="W39180" s="123"/>
      <c r="AC39180" s="123"/>
    </row>
    <row r="39181" spans="5:29" s="2" customFormat="1">
      <c r="E39181" s="120"/>
      <c r="M39181" s="120"/>
      <c r="N39181" s="120"/>
      <c r="U39181" s="121"/>
      <c r="V39181" s="122"/>
      <c r="W39181" s="123"/>
      <c r="AC39181" s="123"/>
    </row>
    <row r="39182" spans="5:29" s="2" customFormat="1">
      <c r="E39182" s="120"/>
      <c r="M39182" s="120"/>
      <c r="N39182" s="120"/>
      <c r="U39182" s="121"/>
      <c r="V39182" s="122"/>
      <c r="W39182" s="123"/>
      <c r="AC39182" s="123"/>
    </row>
    <row r="39183" spans="5:29" s="2" customFormat="1">
      <c r="E39183" s="120"/>
      <c r="M39183" s="120"/>
      <c r="N39183" s="120"/>
      <c r="U39183" s="121"/>
      <c r="V39183" s="122"/>
      <c r="W39183" s="123"/>
      <c r="AC39183" s="123"/>
    </row>
    <row r="39184" spans="5:29" s="2" customFormat="1">
      <c r="E39184" s="120"/>
      <c r="M39184" s="120"/>
      <c r="N39184" s="120"/>
      <c r="U39184" s="121"/>
      <c r="V39184" s="122"/>
      <c r="W39184" s="123"/>
      <c r="AC39184" s="123"/>
    </row>
    <row r="39185" spans="5:29" s="2" customFormat="1">
      <c r="E39185" s="120"/>
      <c r="M39185" s="120"/>
      <c r="N39185" s="120"/>
      <c r="U39185" s="121"/>
      <c r="V39185" s="122"/>
      <c r="W39185" s="123"/>
      <c r="AC39185" s="123"/>
    </row>
    <row r="39186" spans="5:29" s="2" customFormat="1">
      <c r="E39186" s="120"/>
      <c r="M39186" s="120"/>
      <c r="N39186" s="120"/>
      <c r="U39186" s="121"/>
      <c r="V39186" s="122"/>
      <c r="W39186" s="123"/>
      <c r="AC39186" s="123"/>
    </row>
    <row r="39187" spans="5:29" s="2" customFormat="1">
      <c r="E39187" s="120"/>
      <c r="M39187" s="120"/>
      <c r="N39187" s="120"/>
      <c r="U39187" s="121"/>
      <c r="V39187" s="122"/>
      <c r="W39187" s="123"/>
      <c r="AC39187" s="123"/>
    </row>
    <row r="39188" spans="5:29" s="2" customFormat="1">
      <c r="E39188" s="120"/>
      <c r="M39188" s="120"/>
      <c r="N39188" s="120"/>
      <c r="U39188" s="121"/>
      <c r="V39188" s="122"/>
      <c r="W39188" s="123"/>
      <c r="AC39188" s="123"/>
    </row>
    <row r="39189" spans="5:29" s="2" customFormat="1">
      <c r="E39189" s="120"/>
      <c r="M39189" s="120"/>
      <c r="N39189" s="120"/>
      <c r="U39189" s="121"/>
      <c r="V39189" s="122"/>
      <c r="W39189" s="123"/>
      <c r="AC39189" s="123"/>
    </row>
    <row r="39190" spans="5:29" s="2" customFormat="1">
      <c r="E39190" s="120"/>
      <c r="M39190" s="120"/>
      <c r="N39190" s="120"/>
      <c r="U39190" s="121"/>
      <c r="V39190" s="122"/>
      <c r="W39190" s="123"/>
      <c r="AC39190" s="123"/>
    </row>
    <row r="39191" spans="5:29" s="2" customFormat="1">
      <c r="E39191" s="120"/>
      <c r="M39191" s="120"/>
      <c r="N39191" s="120"/>
      <c r="U39191" s="121"/>
      <c r="V39191" s="122"/>
      <c r="W39191" s="123"/>
      <c r="AC39191" s="123"/>
    </row>
    <row r="39192" spans="5:29" s="2" customFormat="1">
      <c r="E39192" s="120"/>
      <c r="M39192" s="120"/>
      <c r="N39192" s="120"/>
      <c r="U39192" s="121"/>
      <c r="V39192" s="122"/>
      <c r="W39192" s="123"/>
      <c r="AC39192" s="123"/>
    </row>
    <row r="39193" spans="5:29" s="2" customFormat="1">
      <c r="E39193" s="120"/>
      <c r="M39193" s="120"/>
      <c r="N39193" s="120"/>
      <c r="U39193" s="121"/>
      <c r="V39193" s="122"/>
      <c r="W39193" s="123"/>
      <c r="AC39193" s="123"/>
    </row>
    <row r="39194" spans="5:29" s="2" customFormat="1">
      <c r="E39194" s="120"/>
      <c r="M39194" s="120"/>
      <c r="N39194" s="120"/>
      <c r="U39194" s="121"/>
      <c r="V39194" s="122"/>
      <c r="W39194" s="123"/>
      <c r="AC39194" s="123"/>
    </row>
    <row r="39195" spans="5:29" s="2" customFormat="1">
      <c r="E39195" s="120"/>
      <c r="M39195" s="120"/>
      <c r="N39195" s="120"/>
      <c r="U39195" s="121"/>
      <c r="V39195" s="122"/>
      <c r="W39195" s="123"/>
      <c r="AC39195" s="123"/>
    </row>
    <row r="39196" spans="5:29" s="2" customFormat="1">
      <c r="E39196" s="120"/>
      <c r="M39196" s="120"/>
      <c r="N39196" s="120"/>
      <c r="U39196" s="121"/>
      <c r="V39196" s="122"/>
      <c r="W39196" s="123"/>
      <c r="AC39196" s="123"/>
    </row>
    <row r="39197" spans="5:29" s="2" customFormat="1">
      <c r="E39197" s="120"/>
      <c r="M39197" s="120"/>
      <c r="N39197" s="120"/>
      <c r="U39197" s="121"/>
      <c r="V39197" s="122"/>
      <c r="W39197" s="123"/>
      <c r="AC39197" s="123"/>
    </row>
    <row r="39198" spans="5:29" s="2" customFormat="1">
      <c r="E39198" s="120"/>
      <c r="M39198" s="120"/>
      <c r="N39198" s="120"/>
      <c r="U39198" s="121"/>
      <c r="V39198" s="122"/>
      <c r="W39198" s="123"/>
      <c r="AC39198" s="123"/>
    </row>
    <row r="39199" spans="5:29" s="2" customFormat="1">
      <c r="E39199" s="120"/>
      <c r="M39199" s="120"/>
      <c r="N39199" s="120"/>
      <c r="U39199" s="121"/>
      <c r="V39199" s="122"/>
      <c r="W39199" s="123"/>
      <c r="AC39199" s="123"/>
    </row>
    <row r="39200" spans="5:29" s="2" customFormat="1">
      <c r="E39200" s="120"/>
      <c r="M39200" s="120"/>
      <c r="N39200" s="120"/>
      <c r="U39200" s="121"/>
      <c r="V39200" s="122"/>
      <c r="W39200" s="123"/>
      <c r="AC39200" s="123"/>
    </row>
    <row r="39201" spans="5:29" s="2" customFormat="1">
      <c r="E39201" s="120"/>
      <c r="M39201" s="120"/>
      <c r="N39201" s="120"/>
      <c r="U39201" s="121"/>
      <c r="V39201" s="122"/>
      <c r="W39201" s="123"/>
      <c r="AC39201" s="123"/>
    </row>
    <row r="39202" spans="5:29" s="2" customFormat="1">
      <c r="E39202" s="120"/>
      <c r="M39202" s="120"/>
      <c r="N39202" s="120"/>
      <c r="U39202" s="121"/>
      <c r="V39202" s="122"/>
      <c r="W39202" s="123"/>
      <c r="AC39202" s="123"/>
    </row>
    <row r="39203" spans="5:29" s="2" customFormat="1">
      <c r="E39203" s="120"/>
      <c r="M39203" s="120"/>
      <c r="N39203" s="120"/>
      <c r="U39203" s="121"/>
      <c r="V39203" s="122"/>
      <c r="W39203" s="123"/>
      <c r="AC39203" s="123"/>
    </row>
    <row r="39204" spans="5:29" s="2" customFormat="1">
      <c r="E39204" s="120"/>
      <c r="M39204" s="120"/>
      <c r="N39204" s="120"/>
      <c r="U39204" s="121"/>
      <c r="V39204" s="122"/>
      <c r="W39204" s="123"/>
      <c r="AC39204" s="123"/>
    </row>
    <row r="39205" spans="5:29" s="2" customFormat="1">
      <c r="E39205" s="120"/>
      <c r="M39205" s="120"/>
      <c r="N39205" s="120"/>
      <c r="U39205" s="121"/>
      <c r="V39205" s="122"/>
      <c r="W39205" s="123"/>
      <c r="AC39205" s="123"/>
    </row>
    <row r="39206" spans="5:29" s="2" customFormat="1">
      <c r="E39206" s="120"/>
      <c r="M39206" s="120"/>
      <c r="N39206" s="120"/>
      <c r="U39206" s="121"/>
      <c r="V39206" s="122"/>
      <c r="W39206" s="123"/>
      <c r="AC39206" s="123"/>
    </row>
    <row r="39207" spans="5:29" s="2" customFormat="1">
      <c r="E39207" s="120"/>
      <c r="M39207" s="120"/>
      <c r="N39207" s="120"/>
      <c r="U39207" s="121"/>
      <c r="V39207" s="122"/>
      <c r="W39207" s="123"/>
      <c r="AC39207" s="123"/>
    </row>
    <row r="39208" spans="5:29" s="2" customFormat="1">
      <c r="E39208" s="120"/>
      <c r="M39208" s="120"/>
      <c r="N39208" s="120"/>
      <c r="U39208" s="121"/>
      <c r="V39208" s="122"/>
      <c r="W39208" s="123"/>
      <c r="AC39208" s="123"/>
    </row>
    <row r="39209" spans="5:29" s="2" customFormat="1">
      <c r="E39209" s="120"/>
      <c r="M39209" s="120"/>
      <c r="N39209" s="120"/>
      <c r="U39209" s="121"/>
      <c r="V39209" s="122"/>
      <c r="W39209" s="123"/>
      <c r="AC39209" s="123"/>
    </row>
    <row r="39210" spans="5:29" s="2" customFormat="1">
      <c r="E39210" s="120"/>
      <c r="M39210" s="120"/>
      <c r="N39210" s="120"/>
      <c r="U39210" s="121"/>
      <c r="V39210" s="122"/>
      <c r="W39210" s="123"/>
      <c r="AC39210" s="123"/>
    </row>
    <row r="39211" spans="5:29" s="2" customFormat="1">
      <c r="E39211" s="120"/>
      <c r="M39211" s="120"/>
      <c r="N39211" s="120"/>
      <c r="U39211" s="121"/>
      <c r="V39211" s="122"/>
      <c r="W39211" s="123"/>
      <c r="AC39211" s="123"/>
    </row>
    <row r="39212" spans="5:29" s="2" customFormat="1">
      <c r="E39212" s="120"/>
      <c r="M39212" s="120"/>
      <c r="N39212" s="120"/>
      <c r="U39212" s="121"/>
      <c r="V39212" s="122"/>
      <c r="W39212" s="123"/>
      <c r="AC39212" s="123"/>
    </row>
    <row r="39213" spans="5:29" s="2" customFormat="1">
      <c r="E39213" s="120"/>
      <c r="M39213" s="120"/>
      <c r="N39213" s="120"/>
      <c r="U39213" s="121"/>
      <c r="V39213" s="122"/>
      <c r="W39213" s="123"/>
      <c r="AC39213" s="123"/>
    </row>
    <row r="39214" spans="5:29" s="2" customFormat="1">
      <c r="E39214" s="120"/>
      <c r="M39214" s="120"/>
      <c r="N39214" s="120"/>
      <c r="U39214" s="121"/>
      <c r="V39214" s="122"/>
      <c r="W39214" s="123"/>
      <c r="AC39214" s="123"/>
    </row>
    <row r="39215" spans="5:29" s="2" customFormat="1">
      <c r="E39215" s="120"/>
      <c r="M39215" s="120"/>
      <c r="N39215" s="120"/>
      <c r="U39215" s="121"/>
      <c r="V39215" s="122"/>
      <c r="W39215" s="123"/>
      <c r="AC39215" s="123"/>
    </row>
    <row r="39216" spans="5:29" s="2" customFormat="1">
      <c r="E39216" s="120"/>
      <c r="M39216" s="120"/>
      <c r="N39216" s="120"/>
      <c r="U39216" s="121"/>
      <c r="V39216" s="122"/>
      <c r="W39216" s="123"/>
      <c r="AC39216" s="123"/>
    </row>
    <row r="39217" spans="5:29" s="2" customFormat="1">
      <c r="E39217" s="120"/>
      <c r="M39217" s="120"/>
      <c r="N39217" s="120"/>
      <c r="U39217" s="121"/>
      <c r="V39217" s="122"/>
      <c r="W39217" s="123"/>
      <c r="AC39217" s="123"/>
    </row>
    <row r="39218" spans="5:29" s="2" customFormat="1">
      <c r="E39218" s="120"/>
      <c r="M39218" s="120"/>
      <c r="N39218" s="120"/>
      <c r="U39218" s="121"/>
      <c r="V39218" s="122"/>
      <c r="W39218" s="123"/>
      <c r="AC39218" s="123"/>
    </row>
    <row r="39219" spans="5:29" s="2" customFormat="1">
      <c r="E39219" s="120"/>
      <c r="M39219" s="120"/>
      <c r="N39219" s="120"/>
      <c r="U39219" s="121"/>
      <c r="V39219" s="122"/>
      <c r="W39219" s="123"/>
      <c r="AC39219" s="123"/>
    </row>
    <row r="39220" spans="5:29" s="2" customFormat="1">
      <c r="E39220" s="120"/>
      <c r="M39220" s="120"/>
      <c r="N39220" s="120"/>
      <c r="U39220" s="121"/>
      <c r="V39220" s="122"/>
      <c r="W39220" s="123"/>
      <c r="AC39220" s="123"/>
    </row>
    <row r="39221" spans="5:29" s="2" customFormat="1">
      <c r="E39221" s="120"/>
      <c r="M39221" s="120"/>
      <c r="N39221" s="120"/>
      <c r="U39221" s="121"/>
      <c r="V39221" s="122"/>
      <c r="W39221" s="123"/>
      <c r="AC39221" s="123"/>
    </row>
    <row r="39222" spans="5:29" s="2" customFormat="1">
      <c r="E39222" s="120"/>
      <c r="M39222" s="120"/>
      <c r="N39222" s="120"/>
      <c r="U39222" s="121"/>
      <c r="V39222" s="122"/>
      <c r="W39222" s="123"/>
      <c r="AC39222" s="123"/>
    </row>
    <row r="39223" spans="5:29" s="2" customFormat="1">
      <c r="E39223" s="120"/>
      <c r="M39223" s="120"/>
      <c r="N39223" s="120"/>
      <c r="U39223" s="121"/>
      <c r="V39223" s="122"/>
      <c r="W39223" s="123"/>
      <c r="AC39223" s="123"/>
    </row>
    <row r="39224" spans="5:29" s="2" customFormat="1">
      <c r="E39224" s="120"/>
      <c r="M39224" s="120"/>
      <c r="N39224" s="120"/>
      <c r="U39224" s="121"/>
      <c r="V39224" s="122"/>
      <c r="W39224" s="123"/>
      <c r="AC39224" s="123"/>
    </row>
    <row r="39225" spans="5:29" s="2" customFormat="1">
      <c r="E39225" s="120"/>
      <c r="M39225" s="120"/>
      <c r="N39225" s="120"/>
      <c r="U39225" s="121"/>
      <c r="V39225" s="122"/>
      <c r="W39225" s="123"/>
      <c r="AC39225" s="123"/>
    </row>
    <row r="39226" spans="5:29" s="2" customFormat="1">
      <c r="E39226" s="120"/>
      <c r="M39226" s="120"/>
      <c r="N39226" s="120"/>
      <c r="U39226" s="121"/>
      <c r="V39226" s="122"/>
      <c r="W39226" s="123"/>
      <c r="AC39226" s="123"/>
    </row>
    <row r="39227" spans="5:29" s="2" customFormat="1">
      <c r="E39227" s="120"/>
      <c r="M39227" s="120"/>
      <c r="N39227" s="120"/>
      <c r="U39227" s="121"/>
      <c r="V39227" s="122"/>
      <c r="W39227" s="123"/>
      <c r="AC39227" s="123"/>
    </row>
    <row r="39228" spans="5:29" s="2" customFormat="1">
      <c r="E39228" s="120"/>
      <c r="M39228" s="120"/>
      <c r="N39228" s="120"/>
      <c r="U39228" s="121"/>
      <c r="V39228" s="122"/>
      <c r="W39228" s="123"/>
      <c r="AC39228" s="123"/>
    </row>
    <row r="39229" spans="5:29" s="2" customFormat="1">
      <c r="E39229" s="120"/>
      <c r="M39229" s="120"/>
      <c r="N39229" s="120"/>
      <c r="U39229" s="121"/>
      <c r="V39229" s="122"/>
      <c r="W39229" s="123"/>
      <c r="AC39229" s="123"/>
    </row>
    <row r="39230" spans="5:29" s="2" customFormat="1">
      <c r="E39230" s="120"/>
      <c r="M39230" s="120"/>
      <c r="N39230" s="120"/>
      <c r="U39230" s="121"/>
      <c r="V39230" s="122"/>
      <c r="W39230" s="123"/>
      <c r="AC39230" s="123"/>
    </row>
    <row r="39231" spans="5:29" s="2" customFormat="1">
      <c r="E39231" s="120"/>
      <c r="M39231" s="120"/>
      <c r="N39231" s="120"/>
      <c r="U39231" s="121"/>
      <c r="V39231" s="122"/>
      <c r="W39231" s="123"/>
      <c r="AC39231" s="123"/>
    </row>
    <row r="39232" spans="5:29" s="2" customFormat="1">
      <c r="E39232" s="120"/>
      <c r="M39232" s="120"/>
      <c r="N39232" s="120"/>
      <c r="U39232" s="121"/>
      <c r="V39232" s="122"/>
      <c r="W39232" s="123"/>
      <c r="AC39232" s="123"/>
    </row>
    <row r="39233" spans="5:29" s="2" customFormat="1">
      <c r="E39233" s="120"/>
      <c r="M39233" s="120"/>
      <c r="N39233" s="120"/>
      <c r="U39233" s="121"/>
      <c r="V39233" s="122"/>
      <c r="W39233" s="123"/>
      <c r="AC39233" s="123"/>
    </row>
    <row r="39234" spans="5:29" s="2" customFormat="1">
      <c r="E39234" s="120"/>
      <c r="M39234" s="120"/>
      <c r="N39234" s="120"/>
      <c r="U39234" s="121"/>
      <c r="V39234" s="122"/>
      <c r="W39234" s="123"/>
      <c r="AC39234" s="123"/>
    </row>
    <row r="39235" spans="5:29" s="2" customFormat="1">
      <c r="E39235" s="120"/>
      <c r="M39235" s="120"/>
      <c r="N39235" s="120"/>
      <c r="U39235" s="121"/>
      <c r="V39235" s="122"/>
      <c r="W39235" s="123"/>
      <c r="AC39235" s="123"/>
    </row>
    <row r="39236" spans="5:29" s="2" customFormat="1">
      <c r="E39236" s="120"/>
      <c r="M39236" s="120"/>
      <c r="N39236" s="120"/>
      <c r="U39236" s="121"/>
      <c r="V39236" s="122"/>
      <c r="W39236" s="123"/>
      <c r="AC39236" s="123"/>
    </row>
    <row r="39237" spans="5:29" s="2" customFormat="1">
      <c r="E39237" s="120"/>
      <c r="M39237" s="120"/>
      <c r="N39237" s="120"/>
      <c r="U39237" s="121"/>
      <c r="V39237" s="122"/>
      <c r="W39237" s="123"/>
      <c r="AC39237" s="123"/>
    </row>
    <row r="39238" spans="5:29" s="2" customFormat="1">
      <c r="E39238" s="120"/>
      <c r="M39238" s="120"/>
      <c r="N39238" s="120"/>
      <c r="U39238" s="121"/>
      <c r="V39238" s="122"/>
      <c r="W39238" s="123"/>
      <c r="AC39238" s="123"/>
    </row>
    <row r="39239" spans="5:29" s="2" customFormat="1">
      <c r="E39239" s="120"/>
      <c r="M39239" s="120"/>
      <c r="N39239" s="120"/>
      <c r="U39239" s="121"/>
      <c r="V39239" s="122"/>
      <c r="W39239" s="123"/>
      <c r="AC39239" s="123"/>
    </row>
    <row r="39240" spans="5:29" s="2" customFormat="1">
      <c r="E39240" s="120"/>
      <c r="M39240" s="120"/>
      <c r="N39240" s="120"/>
      <c r="U39240" s="121"/>
      <c r="V39240" s="122"/>
      <c r="W39240" s="123"/>
      <c r="AC39240" s="123"/>
    </row>
    <row r="39241" spans="5:29" s="2" customFormat="1">
      <c r="E39241" s="120"/>
      <c r="M39241" s="120"/>
      <c r="N39241" s="120"/>
      <c r="U39241" s="121"/>
      <c r="V39241" s="122"/>
      <c r="W39241" s="123"/>
      <c r="AC39241" s="123"/>
    </row>
    <row r="39242" spans="5:29" s="2" customFormat="1">
      <c r="E39242" s="120"/>
      <c r="M39242" s="120"/>
      <c r="N39242" s="120"/>
      <c r="U39242" s="121"/>
      <c r="V39242" s="122"/>
      <c r="W39242" s="123"/>
      <c r="AC39242" s="123"/>
    </row>
    <row r="39243" spans="5:29" s="2" customFormat="1">
      <c r="E39243" s="120"/>
      <c r="M39243" s="120"/>
      <c r="N39243" s="120"/>
      <c r="U39243" s="121"/>
      <c r="V39243" s="122"/>
      <c r="W39243" s="123"/>
      <c r="AC39243" s="123"/>
    </row>
    <row r="39244" spans="5:29" s="2" customFormat="1">
      <c r="E39244" s="120"/>
      <c r="M39244" s="120"/>
      <c r="N39244" s="120"/>
      <c r="U39244" s="121"/>
      <c r="V39244" s="122"/>
      <c r="W39244" s="123"/>
      <c r="AC39244" s="123"/>
    </row>
    <row r="39245" spans="5:29" s="2" customFormat="1">
      <c r="E39245" s="120"/>
      <c r="M39245" s="120"/>
      <c r="N39245" s="120"/>
      <c r="U39245" s="121"/>
      <c r="V39245" s="122"/>
      <c r="W39245" s="123"/>
      <c r="AC39245" s="123"/>
    </row>
    <row r="39246" spans="5:29" s="2" customFormat="1">
      <c r="E39246" s="120"/>
      <c r="M39246" s="120"/>
      <c r="N39246" s="120"/>
      <c r="U39246" s="121"/>
      <c r="V39246" s="122"/>
      <c r="W39246" s="123"/>
      <c r="AC39246" s="123"/>
    </row>
    <row r="39247" spans="5:29" s="2" customFormat="1">
      <c r="E39247" s="120"/>
      <c r="M39247" s="120"/>
      <c r="N39247" s="120"/>
      <c r="U39247" s="121"/>
      <c r="V39247" s="122"/>
      <c r="W39247" s="123"/>
      <c r="AC39247" s="123"/>
    </row>
    <row r="39248" spans="5:29" s="2" customFormat="1">
      <c r="E39248" s="120"/>
      <c r="M39248" s="120"/>
      <c r="N39248" s="120"/>
      <c r="U39248" s="121"/>
      <c r="V39248" s="122"/>
      <c r="W39248" s="123"/>
      <c r="AC39248" s="123"/>
    </row>
    <row r="39249" spans="5:29" s="2" customFormat="1">
      <c r="E39249" s="120"/>
      <c r="M39249" s="120"/>
      <c r="N39249" s="120"/>
      <c r="U39249" s="121"/>
      <c r="V39249" s="122"/>
      <c r="W39249" s="123"/>
      <c r="AC39249" s="123"/>
    </row>
    <row r="39250" spans="5:29" s="2" customFormat="1">
      <c r="E39250" s="120"/>
      <c r="M39250" s="120"/>
      <c r="N39250" s="120"/>
      <c r="U39250" s="121"/>
      <c r="V39250" s="122"/>
      <c r="W39250" s="123"/>
      <c r="AC39250" s="123"/>
    </row>
    <row r="39251" spans="5:29" s="2" customFormat="1">
      <c r="E39251" s="120"/>
      <c r="M39251" s="120"/>
      <c r="N39251" s="120"/>
      <c r="U39251" s="121"/>
      <c r="V39251" s="122"/>
      <c r="W39251" s="123"/>
      <c r="AC39251" s="123"/>
    </row>
    <row r="39252" spans="5:29" s="2" customFormat="1">
      <c r="E39252" s="120"/>
      <c r="M39252" s="120"/>
      <c r="N39252" s="120"/>
      <c r="U39252" s="121"/>
      <c r="V39252" s="122"/>
      <c r="W39252" s="123"/>
      <c r="AC39252" s="123"/>
    </row>
    <row r="39253" spans="5:29" s="2" customFormat="1">
      <c r="E39253" s="120"/>
      <c r="M39253" s="120"/>
      <c r="N39253" s="120"/>
      <c r="U39253" s="121"/>
      <c r="V39253" s="122"/>
      <c r="W39253" s="123"/>
      <c r="AC39253" s="123"/>
    </row>
    <row r="39254" spans="5:29" s="2" customFormat="1">
      <c r="E39254" s="120"/>
      <c r="M39254" s="120"/>
      <c r="N39254" s="120"/>
      <c r="U39254" s="121"/>
      <c r="V39254" s="122"/>
      <c r="W39254" s="123"/>
      <c r="AC39254" s="123"/>
    </row>
    <row r="39255" spans="5:29" s="2" customFormat="1">
      <c r="E39255" s="120"/>
      <c r="M39255" s="120"/>
      <c r="N39255" s="120"/>
      <c r="U39255" s="121"/>
      <c r="V39255" s="122"/>
      <c r="W39255" s="123"/>
      <c r="AC39255" s="123"/>
    </row>
    <row r="39256" spans="5:29" s="2" customFormat="1">
      <c r="E39256" s="120"/>
      <c r="M39256" s="120"/>
      <c r="N39256" s="120"/>
      <c r="U39256" s="121"/>
      <c r="V39256" s="122"/>
      <c r="W39256" s="123"/>
      <c r="AC39256" s="123"/>
    </row>
    <row r="39257" spans="5:29" s="2" customFormat="1">
      <c r="E39257" s="120"/>
      <c r="M39257" s="120"/>
      <c r="N39257" s="120"/>
      <c r="U39257" s="121"/>
      <c r="V39257" s="122"/>
      <c r="W39257" s="123"/>
      <c r="AC39257" s="123"/>
    </row>
    <row r="39258" spans="5:29" s="2" customFormat="1">
      <c r="E39258" s="120"/>
      <c r="M39258" s="120"/>
      <c r="N39258" s="120"/>
      <c r="U39258" s="121"/>
      <c r="V39258" s="122"/>
      <c r="W39258" s="123"/>
      <c r="AC39258" s="123"/>
    </row>
    <row r="39259" spans="5:29" s="2" customFormat="1">
      <c r="E39259" s="120"/>
      <c r="M39259" s="120"/>
      <c r="N39259" s="120"/>
      <c r="U39259" s="121"/>
      <c r="V39259" s="122"/>
      <c r="W39259" s="123"/>
      <c r="AC39259" s="123"/>
    </row>
    <row r="39260" spans="5:29" s="2" customFormat="1">
      <c r="E39260" s="120"/>
      <c r="M39260" s="120"/>
      <c r="N39260" s="120"/>
      <c r="U39260" s="121"/>
      <c r="V39260" s="122"/>
      <c r="W39260" s="123"/>
      <c r="AC39260" s="123"/>
    </row>
    <row r="39261" spans="5:29" s="2" customFormat="1">
      <c r="E39261" s="120"/>
      <c r="M39261" s="120"/>
      <c r="N39261" s="120"/>
      <c r="U39261" s="121"/>
      <c r="V39261" s="122"/>
      <c r="W39261" s="123"/>
      <c r="AC39261" s="123"/>
    </row>
    <row r="39262" spans="5:29" s="2" customFormat="1">
      <c r="E39262" s="120"/>
      <c r="M39262" s="120"/>
      <c r="N39262" s="120"/>
      <c r="U39262" s="121"/>
      <c r="V39262" s="122"/>
      <c r="W39262" s="123"/>
      <c r="AC39262" s="123"/>
    </row>
    <row r="39263" spans="5:29" s="2" customFormat="1">
      <c r="E39263" s="120"/>
      <c r="M39263" s="120"/>
      <c r="N39263" s="120"/>
      <c r="U39263" s="121"/>
      <c r="V39263" s="122"/>
      <c r="W39263" s="123"/>
      <c r="AC39263" s="123"/>
    </row>
    <row r="39264" spans="5:29" s="2" customFormat="1">
      <c r="E39264" s="120"/>
      <c r="M39264" s="120"/>
      <c r="N39264" s="120"/>
      <c r="U39264" s="121"/>
      <c r="V39264" s="122"/>
      <c r="W39264" s="123"/>
      <c r="AC39264" s="123"/>
    </row>
    <row r="39265" spans="5:29" s="2" customFormat="1">
      <c r="E39265" s="120"/>
      <c r="M39265" s="120"/>
      <c r="N39265" s="120"/>
      <c r="U39265" s="121"/>
      <c r="V39265" s="122"/>
      <c r="W39265" s="123"/>
      <c r="AC39265" s="123"/>
    </row>
    <row r="39266" spans="5:29" s="2" customFormat="1">
      <c r="E39266" s="120"/>
      <c r="M39266" s="120"/>
      <c r="N39266" s="120"/>
      <c r="U39266" s="121"/>
      <c r="V39266" s="122"/>
      <c r="W39266" s="123"/>
      <c r="AC39266" s="123"/>
    </row>
    <row r="39267" spans="5:29" s="2" customFormat="1">
      <c r="E39267" s="120"/>
      <c r="M39267" s="120"/>
      <c r="N39267" s="120"/>
      <c r="U39267" s="121"/>
      <c r="V39267" s="122"/>
      <c r="W39267" s="123"/>
      <c r="AC39267" s="123"/>
    </row>
    <row r="39268" spans="5:29" s="2" customFormat="1">
      <c r="E39268" s="120"/>
      <c r="M39268" s="120"/>
      <c r="N39268" s="120"/>
      <c r="U39268" s="121"/>
      <c r="V39268" s="122"/>
      <c r="W39268" s="123"/>
      <c r="AC39268" s="123"/>
    </row>
    <row r="39269" spans="5:29" s="2" customFormat="1">
      <c r="E39269" s="120"/>
      <c r="M39269" s="120"/>
      <c r="N39269" s="120"/>
      <c r="U39269" s="121"/>
      <c r="V39269" s="122"/>
      <c r="W39269" s="123"/>
      <c r="AC39269" s="123"/>
    </row>
    <row r="39270" spans="5:29" s="2" customFormat="1">
      <c r="E39270" s="120"/>
      <c r="M39270" s="120"/>
      <c r="N39270" s="120"/>
      <c r="U39270" s="121"/>
      <c r="V39270" s="122"/>
      <c r="W39270" s="123"/>
      <c r="AC39270" s="123"/>
    </row>
    <row r="39271" spans="5:29" s="2" customFormat="1">
      <c r="E39271" s="120"/>
      <c r="M39271" s="120"/>
      <c r="N39271" s="120"/>
      <c r="U39271" s="121"/>
      <c r="V39271" s="122"/>
      <c r="W39271" s="123"/>
      <c r="AC39271" s="123"/>
    </row>
    <row r="39272" spans="5:29" s="2" customFormat="1">
      <c r="E39272" s="120"/>
      <c r="M39272" s="120"/>
      <c r="N39272" s="120"/>
      <c r="U39272" s="121"/>
      <c r="V39272" s="122"/>
      <c r="W39272" s="123"/>
      <c r="AC39272" s="123"/>
    </row>
    <row r="39273" spans="5:29" s="2" customFormat="1">
      <c r="E39273" s="120"/>
      <c r="M39273" s="120"/>
      <c r="N39273" s="120"/>
      <c r="U39273" s="121"/>
      <c r="V39273" s="122"/>
      <c r="W39273" s="123"/>
      <c r="AC39273" s="123"/>
    </row>
    <row r="39274" spans="5:29" s="2" customFormat="1">
      <c r="E39274" s="120"/>
      <c r="M39274" s="120"/>
      <c r="N39274" s="120"/>
      <c r="U39274" s="121"/>
      <c r="V39274" s="122"/>
      <c r="W39274" s="123"/>
      <c r="AC39274" s="123"/>
    </row>
    <row r="39275" spans="5:29" s="2" customFormat="1">
      <c r="E39275" s="120"/>
      <c r="M39275" s="120"/>
      <c r="N39275" s="120"/>
      <c r="U39275" s="121"/>
      <c r="V39275" s="122"/>
      <c r="W39275" s="123"/>
      <c r="AC39275" s="123"/>
    </row>
    <row r="39276" spans="5:29" s="2" customFormat="1">
      <c r="E39276" s="120"/>
      <c r="M39276" s="120"/>
      <c r="N39276" s="120"/>
      <c r="U39276" s="121"/>
      <c r="V39276" s="122"/>
      <c r="W39276" s="123"/>
      <c r="AC39276" s="123"/>
    </row>
    <row r="39277" spans="5:29" s="2" customFormat="1">
      <c r="E39277" s="120"/>
      <c r="M39277" s="120"/>
      <c r="N39277" s="120"/>
      <c r="U39277" s="121"/>
      <c r="V39277" s="122"/>
      <c r="W39277" s="123"/>
      <c r="AC39277" s="123"/>
    </row>
    <row r="39278" spans="5:29" s="2" customFormat="1">
      <c r="E39278" s="120"/>
      <c r="M39278" s="120"/>
      <c r="N39278" s="120"/>
      <c r="U39278" s="121"/>
      <c r="V39278" s="122"/>
      <c r="W39278" s="123"/>
      <c r="AC39278" s="123"/>
    </row>
    <row r="39279" spans="5:29" s="2" customFormat="1">
      <c r="E39279" s="120"/>
      <c r="M39279" s="120"/>
      <c r="N39279" s="120"/>
      <c r="U39279" s="121"/>
      <c r="V39279" s="122"/>
      <c r="W39279" s="123"/>
      <c r="AC39279" s="123"/>
    </row>
    <row r="39280" spans="5:29" s="2" customFormat="1">
      <c r="E39280" s="120"/>
      <c r="M39280" s="120"/>
      <c r="N39280" s="120"/>
      <c r="U39280" s="121"/>
      <c r="V39280" s="122"/>
      <c r="W39280" s="123"/>
      <c r="AC39280" s="123"/>
    </row>
    <row r="39281" spans="5:29" s="2" customFormat="1">
      <c r="E39281" s="120"/>
      <c r="M39281" s="120"/>
      <c r="N39281" s="120"/>
      <c r="U39281" s="121"/>
      <c r="V39281" s="122"/>
      <c r="W39281" s="123"/>
      <c r="AC39281" s="123"/>
    </row>
    <row r="39282" spans="5:29" s="2" customFormat="1">
      <c r="E39282" s="120"/>
      <c r="M39282" s="120"/>
      <c r="N39282" s="120"/>
      <c r="U39282" s="121"/>
      <c r="V39282" s="122"/>
      <c r="W39282" s="123"/>
      <c r="AC39282" s="123"/>
    </row>
    <row r="39283" spans="5:29" s="2" customFormat="1">
      <c r="E39283" s="120"/>
      <c r="M39283" s="120"/>
      <c r="N39283" s="120"/>
      <c r="U39283" s="121"/>
      <c r="V39283" s="122"/>
      <c r="W39283" s="123"/>
      <c r="AC39283" s="123"/>
    </row>
    <row r="39284" spans="5:29" s="2" customFormat="1">
      <c r="E39284" s="120"/>
      <c r="M39284" s="120"/>
      <c r="N39284" s="120"/>
      <c r="U39284" s="121"/>
      <c r="V39284" s="122"/>
      <c r="W39284" s="123"/>
      <c r="AC39284" s="123"/>
    </row>
    <row r="39285" spans="5:29" s="2" customFormat="1">
      <c r="E39285" s="120"/>
      <c r="M39285" s="120"/>
      <c r="N39285" s="120"/>
      <c r="U39285" s="121"/>
      <c r="V39285" s="122"/>
      <c r="W39285" s="123"/>
      <c r="AC39285" s="123"/>
    </row>
    <row r="39286" spans="5:29" s="2" customFormat="1">
      <c r="E39286" s="120"/>
      <c r="M39286" s="120"/>
      <c r="N39286" s="120"/>
      <c r="U39286" s="121"/>
      <c r="V39286" s="122"/>
      <c r="W39286" s="123"/>
      <c r="AC39286" s="123"/>
    </row>
    <row r="39287" spans="5:29" s="2" customFormat="1">
      <c r="E39287" s="120"/>
      <c r="M39287" s="120"/>
      <c r="N39287" s="120"/>
      <c r="U39287" s="121"/>
      <c r="V39287" s="122"/>
      <c r="W39287" s="123"/>
      <c r="AC39287" s="123"/>
    </row>
    <row r="39288" spans="5:29" s="2" customFormat="1">
      <c r="E39288" s="120"/>
      <c r="M39288" s="120"/>
      <c r="N39288" s="120"/>
      <c r="U39288" s="121"/>
      <c r="V39288" s="122"/>
      <c r="W39288" s="123"/>
      <c r="AC39288" s="123"/>
    </row>
    <row r="39289" spans="5:29" s="2" customFormat="1">
      <c r="E39289" s="120"/>
      <c r="M39289" s="120"/>
      <c r="N39289" s="120"/>
      <c r="U39289" s="121"/>
      <c r="V39289" s="122"/>
      <c r="W39289" s="123"/>
      <c r="AC39289" s="123"/>
    </row>
    <row r="39290" spans="5:29" s="2" customFormat="1">
      <c r="E39290" s="120"/>
      <c r="M39290" s="120"/>
      <c r="N39290" s="120"/>
      <c r="U39290" s="121"/>
      <c r="V39290" s="122"/>
      <c r="W39290" s="123"/>
      <c r="AC39290" s="123"/>
    </row>
    <row r="39291" spans="5:29" s="2" customFormat="1">
      <c r="E39291" s="120"/>
      <c r="M39291" s="120"/>
      <c r="N39291" s="120"/>
      <c r="U39291" s="121"/>
      <c r="V39291" s="122"/>
      <c r="W39291" s="123"/>
      <c r="AC39291" s="123"/>
    </row>
    <row r="39292" spans="5:29" s="2" customFormat="1">
      <c r="E39292" s="120"/>
      <c r="M39292" s="120"/>
      <c r="N39292" s="120"/>
      <c r="U39292" s="121"/>
      <c r="V39292" s="122"/>
      <c r="W39292" s="123"/>
      <c r="AC39292" s="123"/>
    </row>
    <row r="39293" spans="5:29" s="2" customFormat="1">
      <c r="E39293" s="120"/>
      <c r="M39293" s="120"/>
      <c r="N39293" s="120"/>
      <c r="U39293" s="121"/>
      <c r="V39293" s="122"/>
      <c r="W39293" s="123"/>
      <c r="AC39293" s="123"/>
    </row>
    <row r="39294" spans="5:29" s="2" customFormat="1">
      <c r="E39294" s="120"/>
      <c r="M39294" s="120"/>
      <c r="N39294" s="120"/>
      <c r="U39294" s="121"/>
      <c r="V39294" s="122"/>
      <c r="W39294" s="123"/>
      <c r="AC39294" s="123"/>
    </row>
    <row r="39295" spans="5:29" s="2" customFormat="1">
      <c r="E39295" s="120"/>
      <c r="M39295" s="120"/>
      <c r="N39295" s="120"/>
      <c r="U39295" s="121"/>
      <c r="V39295" s="122"/>
      <c r="W39295" s="123"/>
      <c r="AC39295" s="123"/>
    </row>
    <row r="39296" spans="5:29" s="2" customFormat="1">
      <c r="E39296" s="120"/>
      <c r="M39296" s="120"/>
      <c r="N39296" s="120"/>
      <c r="U39296" s="121"/>
      <c r="V39296" s="122"/>
      <c r="W39296" s="123"/>
      <c r="AC39296" s="123"/>
    </row>
    <row r="39297" spans="5:29" s="2" customFormat="1">
      <c r="E39297" s="120"/>
      <c r="M39297" s="120"/>
      <c r="N39297" s="120"/>
      <c r="U39297" s="121"/>
      <c r="V39297" s="122"/>
      <c r="W39297" s="123"/>
      <c r="AC39297" s="123"/>
    </row>
    <row r="39298" spans="5:29" s="2" customFormat="1">
      <c r="E39298" s="120"/>
      <c r="M39298" s="120"/>
      <c r="N39298" s="120"/>
      <c r="U39298" s="121"/>
      <c r="V39298" s="122"/>
      <c r="W39298" s="123"/>
      <c r="AC39298" s="123"/>
    </row>
    <row r="39299" spans="5:29" s="2" customFormat="1">
      <c r="E39299" s="120"/>
      <c r="M39299" s="120"/>
      <c r="N39299" s="120"/>
      <c r="U39299" s="121"/>
      <c r="V39299" s="122"/>
      <c r="W39299" s="123"/>
      <c r="AC39299" s="123"/>
    </row>
    <row r="39300" spans="5:29" s="2" customFormat="1">
      <c r="E39300" s="120"/>
      <c r="M39300" s="120"/>
      <c r="N39300" s="120"/>
      <c r="U39300" s="121"/>
      <c r="V39300" s="122"/>
      <c r="W39300" s="123"/>
      <c r="AC39300" s="123"/>
    </row>
    <row r="39301" spans="5:29" s="2" customFormat="1">
      <c r="E39301" s="120"/>
      <c r="M39301" s="120"/>
      <c r="N39301" s="120"/>
      <c r="U39301" s="121"/>
      <c r="V39301" s="122"/>
      <c r="W39301" s="123"/>
      <c r="AC39301" s="123"/>
    </row>
    <row r="39302" spans="5:29" s="2" customFormat="1">
      <c r="E39302" s="120"/>
      <c r="M39302" s="120"/>
      <c r="N39302" s="120"/>
      <c r="U39302" s="121"/>
      <c r="V39302" s="122"/>
      <c r="W39302" s="123"/>
      <c r="AC39302" s="123"/>
    </row>
    <row r="39303" spans="5:29" s="2" customFormat="1">
      <c r="E39303" s="120"/>
      <c r="M39303" s="120"/>
      <c r="N39303" s="120"/>
      <c r="U39303" s="121"/>
      <c r="V39303" s="122"/>
      <c r="W39303" s="123"/>
      <c r="AC39303" s="123"/>
    </row>
    <row r="39304" spans="5:29" s="2" customFormat="1">
      <c r="E39304" s="120"/>
      <c r="M39304" s="120"/>
      <c r="N39304" s="120"/>
      <c r="U39304" s="121"/>
      <c r="V39304" s="122"/>
      <c r="W39304" s="123"/>
      <c r="AC39304" s="123"/>
    </row>
    <row r="39305" spans="5:29" s="2" customFormat="1">
      <c r="E39305" s="120"/>
      <c r="M39305" s="120"/>
      <c r="N39305" s="120"/>
      <c r="U39305" s="121"/>
      <c r="V39305" s="122"/>
      <c r="W39305" s="123"/>
      <c r="AC39305" s="123"/>
    </row>
    <row r="39306" spans="5:29" s="2" customFormat="1">
      <c r="E39306" s="120"/>
      <c r="M39306" s="120"/>
      <c r="N39306" s="120"/>
      <c r="U39306" s="121"/>
      <c r="V39306" s="122"/>
      <c r="W39306" s="123"/>
      <c r="AC39306" s="123"/>
    </row>
    <row r="39307" spans="5:29" s="2" customFormat="1">
      <c r="E39307" s="120"/>
      <c r="M39307" s="120"/>
      <c r="N39307" s="120"/>
      <c r="U39307" s="121"/>
      <c r="V39307" s="122"/>
      <c r="W39307" s="123"/>
      <c r="AC39307" s="123"/>
    </row>
    <row r="39308" spans="5:29" s="2" customFormat="1">
      <c r="E39308" s="120"/>
      <c r="M39308" s="120"/>
      <c r="N39308" s="120"/>
      <c r="U39308" s="121"/>
      <c r="V39308" s="122"/>
      <c r="W39308" s="123"/>
      <c r="AC39308" s="123"/>
    </row>
    <row r="39309" spans="5:29" s="2" customFormat="1">
      <c r="E39309" s="120"/>
      <c r="M39309" s="120"/>
      <c r="N39309" s="120"/>
      <c r="U39309" s="121"/>
      <c r="V39309" s="122"/>
      <c r="W39309" s="123"/>
      <c r="AC39309" s="123"/>
    </row>
    <row r="39310" spans="5:29" s="2" customFormat="1">
      <c r="E39310" s="120"/>
      <c r="M39310" s="120"/>
      <c r="N39310" s="120"/>
      <c r="U39310" s="121"/>
      <c r="V39310" s="122"/>
      <c r="W39310" s="123"/>
      <c r="AC39310" s="123"/>
    </row>
    <row r="39311" spans="5:29" s="2" customFormat="1">
      <c r="E39311" s="120"/>
      <c r="M39311" s="120"/>
      <c r="N39311" s="120"/>
      <c r="U39311" s="121"/>
      <c r="V39311" s="122"/>
      <c r="W39311" s="123"/>
      <c r="AC39311" s="123"/>
    </row>
    <row r="39312" spans="5:29" s="2" customFormat="1">
      <c r="E39312" s="120"/>
      <c r="M39312" s="120"/>
      <c r="N39312" s="120"/>
      <c r="U39312" s="121"/>
      <c r="V39312" s="122"/>
      <c r="W39312" s="123"/>
      <c r="AC39312" s="123"/>
    </row>
    <row r="39313" spans="5:29" s="2" customFormat="1">
      <c r="E39313" s="120"/>
      <c r="M39313" s="120"/>
      <c r="N39313" s="120"/>
      <c r="U39313" s="121"/>
      <c r="V39313" s="122"/>
      <c r="W39313" s="123"/>
      <c r="AC39313" s="123"/>
    </row>
    <row r="39314" spans="5:29" s="2" customFormat="1">
      <c r="E39314" s="120"/>
      <c r="M39314" s="120"/>
      <c r="N39314" s="120"/>
      <c r="U39314" s="121"/>
      <c r="V39314" s="122"/>
      <c r="W39314" s="123"/>
      <c r="AC39314" s="123"/>
    </row>
    <row r="39315" spans="5:29" s="2" customFormat="1">
      <c r="E39315" s="120"/>
      <c r="M39315" s="120"/>
      <c r="N39315" s="120"/>
      <c r="U39315" s="121"/>
      <c r="V39315" s="122"/>
      <c r="W39315" s="123"/>
      <c r="AC39315" s="123"/>
    </row>
    <row r="39316" spans="5:29" s="2" customFormat="1">
      <c r="E39316" s="120"/>
      <c r="M39316" s="120"/>
      <c r="N39316" s="120"/>
      <c r="U39316" s="121"/>
      <c r="V39316" s="122"/>
      <c r="W39316" s="123"/>
      <c r="AC39316" s="123"/>
    </row>
    <row r="39317" spans="5:29" s="2" customFormat="1">
      <c r="E39317" s="120"/>
      <c r="M39317" s="120"/>
      <c r="N39317" s="120"/>
      <c r="U39317" s="121"/>
      <c r="V39317" s="122"/>
      <c r="W39317" s="123"/>
      <c r="AC39317" s="123"/>
    </row>
    <row r="39318" spans="5:29" s="2" customFormat="1">
      <c r="E39318" s="120"/>
      <c r="M39318" s="120"/>
      <c r="N39318" s="120"/>
      <c r="U39318" s="121"/>
      <c r="V39318" s="122"/>
      <c r="W39318" s="123"/>
      <c r="AC39318" s="123"/>
    </row>
    <row r="39319" spans="5:29" s="2" customFormat="1">
      <c r="E39319" s="120"/>
      <c r="M39319" s="120"/>
      <c r="N39319" s="120"/>
      <c r="U39319" s="121"/>
      <c r="V39319" s="122"/>
      <c r="W39319" s="123"/>
      <c r="AC39319" s="123"/>
    </row>
    <row r="39320" spans="5:29" s="2" customFormat="1">
      <c r="E39320" s="120"/>
      <c r="M39320" s="120"/>
      <c r="N39320" s="120"/>
      <c r="U39320" s="121"/>
      <c r="V39320" s="122"/>
      <c r="W39320" s="123"/>
      <c r="AC39320" s="123"/>
    </row>
    <row r="39321" spans="5:29" s="2" customFormat="1">
      <c r="E39321" s="120"/>
      <c r="M39321" s="120"/>
      <c r="N39321" s="120"/>
      <c r="U39321" s="121"/>
      <c r="V39321" s="122"/>
      <c r="W39321" s="123"/>
      <c r="AC39321" s="123"/>
    </row>
    <row r="39322" spans="5:29" s="2" customFormat="1">
      <c r="E39322" s="120"/>
      <c r="M39322" s="120"/>
      <c r="N39322" s="120"/>
      <c r="U39322" s="121"/>
      <c r="V39322" s="122"/>
      <c r="W39322" s="123"/>
      <c r="AC39322" s="123"/>
    </row>
    <row r="39323" spans="5:29" s="2" customFormat="1">
      <c r="E39323" s="120"/>
      <c r="M39323" s="120"/>
      <c r="N39323" s="120"/>
      <c r="U39323" s="121"/>
      <c r="V39323" s="122"/>
      <c r="W39323" s="123"/>
      <c r="AC39323" s="123"/>
    </row>
    <row r="39324" spans="5:29" s="2" customFormat="1">
      <c r="E39324" s="120"/>
      <c r="M39324" s="120"/>
      <c r="N39324" s="120"/>
      <c r="U39324" s="121"/>
      <c r="V39324" s="122"/>
      <c r="W39324" s="123"/>
      <c r="AC39324" s="123"/>
    </row>
    <row r="39325" spans="5:29" s="2" customFormat="1">
      <c r="E39325" s="120"/>
      <c r="M39325" s="120"/>
      <c r="N39325" s="120"/>
      <c r="U39325" s="121"/>
      <c r="V39325" s="122"/>
      <c r="W39325" s="123"/>
      <c r="AC39325" s="123"/>
    </row>
    <row r="39326" spans="5:29" s="2" customFormat="1">
      <c r="E39326" s="120"/>
      <c r="M39326" s="120"/>
      <c r="N39326" s="120"/>
      <c r="U39326" s="121"/>
      <c r="V39326" s="122"/>
      <c r="W39326" s="123"/>
      <c r="AC39326" s="123"/>
    </row>
    <row r="39327" spans="5:29" s="2" customFormat="1">
      <c r="E39327" s="120"/>
      <c r="M39327" s="120"/>
      <c r="N39327" s="120"/>
      <c r="U39327" s="121"/>
      <c r="V39327" s="122"/>
      <c r="W39327" s="123"/>
      <c r="AC39327" s="123"/>
    </row>
    <row r="39328" spans="5:29" s="2" customFormat="1">
      <c r="E39328" s="120"/>
      <c r="M39328" s="120"/>
      <c r="N39328" s="120"/>
      <c r="U39328" s="121"/>
      <c r="V39328" s="122"/>
      <c r="W39328" s="123"/>
      <c r="AC39328" s="123"/>
    </row>
    <row r="39329" spans="5:29" s="2" customFormat="1">
      <c r="E39329" s="120"/>
      <c r="M39329" s="120"/>
      <c r="N39329" s="120"/>
      <c r="U39329" s="121"/>
      <c r="V39329" s="122"/>
      <c r="W39329" s="123"/>
      <c r="AC39329" s="123"/>
    </row>
    <row r="39330" spans="5:29" s="2" customFormat="1">
      <c r="E39330" s="120"/>
      <c r="M39330" s="120"/>
      <c r="N39330" s="120"/>
      <c r="U39330" s="121"/>
      <c r="V39330" s="122"/>
      <c r="W39330" s="123"/>
      <c r="AC39330" s="123"/>
    </row>
    <row r="39331" spans="5:29" s="2" customFormat="1">
      <c r="E39331" s="120"/>
      <c r="M39331" s="120"/>
      <c r="N39331" s="120"/>
      <c r="U39331" s="121"/>
      <c r="V39331" s="122"/>
      <c r="W39331" s="123"/>
      <c r="AC39331" s="123"/>
    </row>
    <row r="39332" spans="5:29" s="2" customFormat="1">
      <c r="E39332" s="120"/>
      <c r="M39332" s="120"/>
      <c r="N39332" s="120"/>
      <c r="U39332" s="121"/>
      <c r="V39332" s="122"/>
      <c r="W39332" s="123"/>
      <c r="AC39332" s="123"/>
    </row>
    <row r="39333" spans="5:29" s="2" customFormat="1">
      <c r="E39333" s="120"/>
      <c r="M39333" s="120"/>
      <c r="N39333" s="120"/>
      <c r="U39333" s="121"/>
      <c r="V39333" s="122"/>
      <c r="W39333" s="123"/>
      <c r="AC39333" s="123"/>
    </row>
    <row r="39334" spans="5:29" s="2" customFormat="1">
      <c r="E39334" s="120"/>
      <c r="M39334" s="120"/>
      <c r="N39334" s="120"/>
      <c r="U39334" s="121"/>
      <c r="V39334" s="122"/>
      <c r="W39334" s="123"/>
      <c r="AC39334" s="123"/>
    </row>
    <row r="39335" spans="5:29" s="2" customFormat="1">
      <c r="E39335" s="120"/>
      <c r="M39335" s="120"/>
      <c r="N39335" s="120"/>
      <c r="U39335" s="121"/>
      <c r="V39335" s="122"/>
      <c r="W39335" s="123"/>
      <c r="AC39335" s="123"/>
    </row>
    <row r="39336" spans="5:29" s="2" customFormat="1">
      <c r="E39336" s="120"/>
      <c r="M39336" s="120"/>
      <c r="N39336" s="120"/>
      <c r="U39336" s="121"/>
      <c r="V39336" s="122"/>
      <c r="W39336" s="123"/>
      <c r="AC39336" s="123"/>
    </row>
    <row r="39337" spans="5:29" s="2" customFormat="1">
      <c r="E39337" s="120"/>
      <c r="M39337" s="120"/>
      <c r="N39337" s="120"/>
      <c r="U39337" s="121"/>
      <c r="V39337" s="122"/>
      <c r="W39337" s="123"/>
      <c r="AC39337" s="123"/>
    </row>
    <row r="39338" spans="5:29" s="2" customFormat="1">
      <c r="E39338" s="120"/>
      <c r="M39338" s="120"/>
      <c r="N39338" s="120"/>
      <c r="U39338" s="121"/>
      <c r="V39338" s="122"/>
      <c r="W39338" s="123"/>
      <c r="AC39338" s="123"/>
    </row>
    <row r="39339" spans="5:29" s="2" customFormat="1">
      <c r="E39339" s="120"/>
      <c r="M39339" s="120"/>
      <c r="N39339" s="120"/>
      <c r="U39339" s="121"/>
      <c r="V39339" s="122"/>
      <c r="W39339" s="123"/>
      <c r="AC39339" s="123"/>
    </row>
    <row r="39340" spans="5:29" s="2" customFormat="1">
      <c r="E39340" s="120"/>
      <c r="M39340" s="120"/>
      <c r="N39340" s="120"/>
      <c r="U39340" s="121"/>
      <c r="V39340" s="122"/>
      <c r="W39340" s="123"/>
      <c r="AC39340" s="123"/>
    </row>
    <row r="39341" spans="5:29" s="2" customFormat="1">
      <c r="E39341" s="120"/>
      <c r="M39341" s="120"/>
      <c r="N39341" s="120"/>
      <c r="U39341" s="121"/>
      <c r="V39341" s="122"/>
      <c r="W39341" s="123"/>
      <c r="AC39341" s="123"/>
    </row>
    <row r="39342" spans="5:29" s="2" customFormat="1">
      <c r="E39342" s="120"/>
      <c r="M39342" s="120"/>
      <c r="N39342" s="120"/>
      <c r="U39342" s="121"/>
      <c r="V39342" s="122"/>
      <c r="W39342" s="123"/>
      <c r="AC39342" s="123"/>
    </row>
    <row r="39343" spans="5:29" s="2" customFormat="1">
      <c r="E39343" s="120"/>
      <c r="M39343" s="120"/>
      <c r="N39343" s="120"/>
      <c r="U39343" s="121"/>
      <c r="V39343" s="122"/>
      <c r="W39343" s="123"/>
      <c r="AC39343" s="123"/>
    </row>
    <row r="39344" spans="5:29" s="2" customFormat="1">
      <c r="E39344" s="120"/>
      <c r="M39344" s="120"/>
      <c r="N39344" s="120"/>
      <c r="U39344" s="121"/>
      <c r="V39344" s="122"/>
      <c r="W39344" s="123"/>
      <c r="AC39344" s="123"/>
    </row>
    <row r="39345" spans="5:29" s="2" customFormat="1">
      <c r="E39345" s="120"/>
      <c r="M39345" s="120"/>
      <c r="N39345" s="120"/>
      <c r="U39345" s="121"/>
      <c r="V39345" s="122"/>
      <c r="W39345" s="123"/>
      <c r="AC39345" s="123"/>
    </row>
    <row r="39346" spans="5:29" s="2" customFormat="1">
      <c r="E39346" s="120"/>
      <c r="M39346" s="120"/>
      <c r="N39346" s="120"/>
      <c r="U39346" s="121"/>
      <c r="V39346" s="122"/>
      <c r="W39346" s="123"/>
      <c r="AC39346" s="123"/>
    </row>
    <row r="39347" spans="5:29" s="2" customFormat="1">
      <c r="E39347" s="120"/>
      <c r="M39347" s="120"/>
      <c r="N39347" s="120"/>
      <c r="U39347" s="121"/>
      <c r="V39347" s="122"/>
      <c r="W39347" s="123"/>
      <c r="AC39347" s="123"/>
    </row>
    <row r="39348" spans="5:29" s="2" customFormat="1">
      <c r="E39348" s="120"/>
      <c r="M39348" s="120"/>
      <c r="N39348" s="120"/>
      <c r="U39348" s="121"/>
      <c r="V39348" s="122"/>
      <c r="W39348" s="123"/>
      <c r="AC39348" s="123"/>
    </row>
    <row r="39349" spans="5:29" s="2" customFormat="1">
      <c r="E39349" s="120"/>
      <c r="M39349" s="120"/>
      <c r="N39349" s="120"/>
      <c r="U39349" s="121"/>
      <c r="V39349" s="122"/>
      <c r="W39349" s="123"/>
      <c r="AC39349" s="123"/>
    </row>
    <row r="39350" spans="5:29" s="2" customFormat="1">
      <c r="E39350" s="120"/>
      <c r="M39350" s="120"/>
      <c r="N39350" s="120"/>
      <c r="U39350" s="121"/>
      <c r="V39350" s="122"/>
      <c r="W39350" s="123"/>
      <c r="AC39350" s="123"/>
    </row>
    <row r="39351" spans="5:29" s="2" customFormat="1">
      <c r="E39351" s="120"/>
      <c r="M39351" s="120"/>
      <c r="N39351" s="120"/>
      <c r="U39351" s="121"/>
      <c r="V39351" s="122"/>
      <c r="W39351" s="123"/>
      <c r="AC39351" s="123"/>
    </row>
    <row r="39352" spans="5:29" s="2" customFormat="1">
      <c r="E39352" s="120"/>
      <c r="M39352" s="120"/>
      <c r="N39352" s="120"/>
      <c r="U39352" s="121"/>
      <c r="V39352" s="122"/>
      <c r="W39352" s="123"/>
      <c r="AC39352" s="123"/>
    </row>
    <row r="39353" spans="5:29" s="2" customFormat="1">
      <c r="E39353" s="120"/>
      <c r="M39353" s="120"/>
      <c r="N39353" s="120"/>
      <c r="U39353" s="121"/>
      <c r="V39353" s="122"/>
      <c r="W39353" s="123"/>
      <c r="AC39353" s="123"/>
    </row>
    <row r="39354" spans="5:29" s="2" customFormat="1">
      <c r="E39354" s="120"/>
      <c r="M39354" s="120"/>
      <c r="N39354" s="120"/>
      <c r="U39354" s="121"/>
      <c r="V39354" s="122"/>
      <c r="W39354" s="123"/>
      <c r="AC39354" s="123"/>
    </row>
    <row r="39355" spans="5:29" s="2" customFormat="1">
      <c r="E39355" s="120"/>
      <c r="M39355" s="120"/>
      <c r="N39355" s="120"/>
      <c r="U39355" s="121"/>
      <c r="V39355" s="122"/>
      <c r="W39355" s="123"/>
      <c r="AC39355" s="123"/>
    </row>
    <row r="39356" spans="5:29" s="2" customFormat="1">
      <c r="E39356" s="120"/>
      <c r="M39356" s="120"/>
      <c r="N39356" s="120"/>
      <c r="U39356" s="121"/>
      <c r="V39356" s="122"/>
      <c r="W39356" s="123"/>
      <c r="AC39356" s="123"/>
    </row>
    <row r="39357" spans="5:29" s="2" customFormat="1">
      <c r="E39357" s="120"/>
      <c r="M39357" s="120"/>
      <c r="N39357" s="120"/>
      <c r="U39357" s="121"/>
      <c r="V39357" s="122"/>
      <c r="W39357" s="123"/>
      <c r="AC39357" s="123"/>
    </row>
    <row r="39358" spans="5:29" s="2" customFormat="1">
      <c r="E39358" s="120"/>
      <c r="M39358" s="120"/>
      <c r="N39358" s="120"/>
      <c r="U39358" s="121"/>
      <c r="V39358" s="122"/>
      <c r="W39358" s="123"/>
      <c r="AC39358" s="123"/>
    </row>
    <row r="39359" spans="5:29" s="2" customFormat="1">
      <c r="E39359" s="120"/>
      <c r="M39359" s="120"/>
      <c r="N39359" s="120"/>
      <c r="U39359" s="121"/>
      <c r="V39359" s="122"/>
      <c r="W39359" s="123"/>
      <c r="AC39359" s="123"/>
    </row>
    <row r="39360" spans="5:29" s="2" customFormat="1">
      <c r="E39360" s="120"/>
      <c r="M39360" s="120"/>
      <c r="N39360" s="120"/>
      <c r="U39360" s="121"/>
      <c r="V39360" s="122"/>
      <c r="W39360" s="123"/>
      <c r="AC39360" s="123"/>
    </row>
    <row r="39361" spans="5:29" s="2" customFormat="1">
      <c r="E39361" s="120"/>
      <c r="M39361" s="120"/>
      <c r="N39361" s="120"/>
      <c r="U39361" s="121"/>
      <c r="V39361" s="122"/>
      <c r="W39361" s="123"/>
      <c r="AC39361" s="123"/>
    </row>
    <row r="39362" spans="5:29" s="2" customFormat="1">
      <c r="E39362" s="120"/>
      <c r="M39362" s="120"/>
      <c r="N39362" s="120"/>
      <c r="U39362" s="121"/>
      <c r="V39362" s="122"/>
      <c r="W39362" s="123"/>
      <c r="AC39362" s="123"/>
    </row>
    <row r="39363" spans="5:29" s="2" customFormat="1">
      <c r="E39363" s="120"/>
      <c r="M39363" s="120"/>
      <c r="N39363" s="120"/>
      <c r="U39363" s="121"/>
      <c r="V39363" s="122"/>
      <c r="W39363" s="123"/>
      <c r="AC39363" s="123"/>
    </row>
    <row r="39364" spans="5:29" s="2" customFormat="1">
      <c r="E39364" s="120"/>
      <c r="M39364" s="120"/>
      <c r="N39364" s="120"/>
      <c r="U39364" s="121"/>
      <c r="V39364" s="122"/>
      <c r="W39364" s="123"/>
      <c r="AC39364" s="123"/>
    </row>
    <row r="39365" spans="5:29" s="2" customFormat="1">
      <c r="E39365" s="120"/>
      <c r="M39365" s="120"/>
      <c r="N39365" s="120"/>
      <c r="U39365" s="121"/>
      <c r="V39365" s="122"/>
      <c r="W39365" s="123"/>
      <c r="AC39365" s="123"/>
    </row>
    <row r="39366" spans="5:29" s="2" customFormat="1">
      <c r="E39366" s="120"/>
      <c r="M39366" s="120"/>
      <c r="N39366" s="120"/>
      <c r="U39366" s="121"/>
      <c r="V39366" s="122"/>
      <c r="W39366" s="123"/>
      <c r="AC39366" s="123"/>
    </row>
    <row r="39367" spans="5:29" s="2" customFormat="1">
      <c r="E39367" s="120"/>
      <c r="M39367" s="120"/>
      <c r="N39367" s="120"/>
      <c r="U39367" s="121"/>
      <c r="V39367" s="122"/>
      <c r="W39367" s="123"/>
      <c r="AC39367" s="123"/>
    </row>
    <row r="39368" spans="5:29" s="2" customFormat="1">
      <c r="E39368" s="120"/>
      <c r="M39368" s="120"/>
      <c r="N39368" s="120"/>
      <c r="U39368" s="121"/>
      <c r="V39368" s="122"/>
      <c r="W39368" s="123"/>
      <c r="AC39368" s="123"/>
    </row>
    <row r="39369" spans="5:29" s="2" customFormat="1">
      <c r="E39369" s="120"/>
      <c r="M39369" s="120"/>
      <c r="N39369" s="120"/>
      <c r="U39369" s="121"/>
      <c r="V39369" s="122"/>
      <c r="W39369" s="123"/>
      <c r="AC39369" s="123"/>
    </row>
    <row r="39370" spans="5:29" s="2" customFormat="1">
      <c r="E39370" s="120"/>
      <c r="M39370" s="120"/>
      <c r="N39370" s="120"/>
      <c r="U39370" s="121"/>
      <c r="V39370" s="122"/>
      <c r="W39370" s="123"/>
      <c r="AC39370" s="123"/>
    </row>
    <row r="39371" spans="5:29" s="2" customFormat="1">
      <c r="E39371" s="120"/>
      <c r="M39371" s="120"/>
      <c r="N39371" s="120"/>
      <c r="U39371" s="121"/>
      <c r="V39371" s="122"/>
      <c r="W39371" s="123"/>
      <c r="AC39371" s="123"/>
    </row>
    <row r="39372" spans="5:29" s="2" customFormat="1">
      <c r="E39372" s="120"/>
      <c r="M39372" s="120"/>
      <c r="N39372" s="120"/>
      <c r="U39372" s="121"/>
      <c r="V39372" s="122"/>
      <c r="W39372" s="123"/>
      <c r="AC39372" s="123"/>
    </row>
    <row r="39373" spans="5:29" s="2" customFormat="1">
      <c r="E39373" s="120"/>
      <c r="M39373" s="120"/>
      <c r="N39373" s="120"/>
      <c r="U39373" s="121"/>
      <c r="V39373" s="122"/>
      <c r="W39373" s="123"/>
      <c r="AC39373" s="123"/>
    </row>
    <row r="39374" spans="5:29" s="2" customFormat="1">
      <c r="E39374" s="120"/>
      <c r="M39374" s="120"/>
      <c r="N39374" s="120"/>
      <c r="U39374" s="121"/>
      <c r="V39374" s="122"/>
      <c r="W39374" s="123"/>
      <c r="AC39374" s="123"/>
    </row>
    <row r="39375" spans="5:29" s="2" customFormat="1">
      <c r="E39375" s="120"/>
      <c r="M39375" s="120"/>
      <c r="N39375" s="120"/>
      <c r="U39375" s="121"/>
      <c r="V39375" s="122"/>
      <c r="W39375" s="123"/>
      <c r="AC39375" s="123"/>
    </row>
    <row r="39376" spans="5:29" s="2" customFormat="1">
      <c r="E39376" s="120"/>
      <c r="M39376" s="120"/>
      <c r="N39376" s="120"/>
      <c r="U39376" s="121"/>
      <c r="V39376" s="122"/>
      <c r="W39376" s="123"/>
      <c r="AC39376" s="123"/>
    </row>
    <row r="39377" spans="5:29" s="2" customFormat="1">
      <c r="E39377" s="120"/>
      <c r="M39377" s="120"/>
      <c r="N39377" s="120"/>
      <c r="U39377" s="121"/>
      <c r="V39377" s="122"/>
      <c r="W39377" s="123"/>
      <c r="AC39377" s="123"/>
    </row>
    <row r="39378" spans="5:29" s="2" customFormat="1">
      <c r="E39378" s="120"/>
      <c r="M39378" s="120"/>
      <c r="N39378" s="120"/>
      <c r="U39378" s="121"/>
      <c r="V39378" s="122"/>
      <c r="W39378" s="123"/>
      <c r="AC39378" s="123"/>
    </row>
    <row r="39379" spans="5:29" s="2" customFormat="1">
      <c r="E39379" s="120"/>
      <c r="M39379" s="120"/>
      <c r="N39379" s="120"/>
      <c r="U39379" s="121"/>
      <c r="V39379" s="122"/>
      <c r="W39379" s="123"/>
      <c r="AC39379" s="123"/>
    </row>
    <row r="39380" spans="5:29" s="2" customFormat="1">
      <c r="E39380" s="120"/>
      <c r="M39380" s="120"/>
      <c r="N39380" s="120"/>
      <c r="U39380" s="121"/>
      <c r="V39380" s="122"/>
      <c r="W39380" s="123"/>
      <c r="AC39380" s="123"/>
    </row>
    <row r="39381" spans="5:29" s="2" customFormat="1">
      <c r="E39381" s="120"/>
      <c r="M39381" s="120"/>
      <c r="N39381" s="120"/>
      <c r="U39381" s="121"/>
      <c r="V39381" s="122"/>
      <c r="W39381" s="123"/>
      <c r="AC39381" s="123"/>
    </row>
    <row r="39382" spans="5:29" s="2" customFormat="1">
      <c r="E39382" s="120"/>
      <c r="M39382" s="120"/>
      <c r="N39382" s="120"/>
      <c r="U39382" s="121"/>
      <c r="V39382" s="122"/>
      <c r="W39382" s="123"/>
      <c r="AC39382" s="123"/>
    </row>
    <row r="39383" spans="5:29" s="2" customFormat="1">
      <c r="E39383" s="120"/>
      <c r="M39383" s="120"/>
      <c r="N39383" s="120"/>
      <c r="U39383" s="121"/>
      <c r="V39383" s="122"/>
      <c r="W39383" s="123"/>
      <c r="AC39383" s="123"/>
    </row>
    <row r="39384" spans="5:29" s="2" customFormat="1">
      <c r="E39384" s="120"/>
      <c r="M39384" s="120"/>
      <c r="N39384" s="120"/>
      <c r="U39384" s="121"/>
      <c r="V39384" s="122"/>
      <c r="W39384" s="123"/>
      <c r="AC39384" s="123"/>
    </row>
    <row r="39385" spans="5:29" s="2" customFormat="1">
      <c r="E39385" s="120"/>
      <c r="M39385" s="120"/>
      <c r="N39385" s="120"/>
      <c r="U39385" s="121"/>
      <c r="V39385" s="122"/>
      <c r="W39385" s="123"/>
      <c r="AC39385" s="123"/>
    </row>
    <row r="39386" spans="5:29" s="2" customFormat="1">
      <c r="E39386" s="120"/>
      <c r="M39386" s="120"/>
      <c r="N39386" s="120"/>
      <c r="U39386" s="121"/>
      <c r="V39386" s="122"/>
      <c r="W39386" s="123"/>
      <c r="AC39386" s="123"/>
    </row>
    <row r="39387" spans="5:29" s="2" customFormat="1">
      <c r="E39387" s="120"/>
      <c r="M39387" s="120"/>
      <c r="N39387" s="120"/>
      <c r="U39387" s="121"/>
      <c r="V39387" s="122"/>
      <c r="W39387" s="123"/>
      <c r="AC39387" s="123"/>
    </row>
    <row r="39388" spans="5:29" s="2" customFormat="1">
      <c r="E39388" s="120"/>
      <c r="M39388" s="120"/>
      <c r="N39388" s="120"/>
      <c r="U39388" s="121"/>
      <c r="V39388" s="122"/>
      <c r="W39388" s="123"/>
      <c r="AC39388" s="123"/>
    </row>
    <row r="39389" spans="5:29" s="2" customFormat="1">
      <c r="E39389" s="120"/>
      <c r="M39389" s="120"/>
      <c r="N39389" s="120"/>
      <c r="U39389" s="121"/>
      <c r="V39389" s="122"/>
      <c r="W39389" s="123"/>
      <c r="AC39389" s="123"/>
    </row>
    <row r="39390" spans="5:29" s="2" customFormat="1">
      <c r="E39390" s="120"/>
      <c r="M39390" s="120"/>
      <c r="N39390" s="120"/>
      <c r="U39390" s="121"/>
      <c r="V39390" s="122"/>
      <c r="W39390" s="123"/>
      <c r="AC39390" s="123"/>
    </row>
    <row r="39391" spans="5:29" s="2" customFormat="1">
      <c r="E39391" s="120"/>
      <c r="M39391" s="120"/>
      <c r="N39391" s="120"/>
      <c r="U39391" s="121"/>
      <c r="V39391" s="122"/>
      <c r="W39391" s="123"/>
      <c r="AC39391" s="123"/>
    </row>
    <row r="39392" spans="5:29" s="2" customFormat="1">
      <c r="E39392" s="120"/>
      <c r="M39392" s="120"/>
      <c r="N39392" s="120"/>
      <c r="U39392" s="121"/>
      <c r="V39392" s="122"/>
      <c r="W39392" s="123"/>
      <c r="AC39392" s="123"/>
    </row>
    <row r="39393" spans="5:29" s="2" customFormat="1">
      <c r="E39393" s="120"/>
      <c r="M39393" s="120"/>
      <c r="N39393" s="120"/>
      <c r="U39393" s="121"/>
      <c r="V39393" s="122"/>
      <c r="W39393" s="123"/>
      <c r="AC39393" s="123"/>
    </row>
    <row r="39394" spans="5:29" s="2" customFormat="1">
      <c r="E39394" s="120"/>
      <c r="M39394" s="120"/>
      <c r="N39394" s="120"/>
      <c r="U39394" s="121"/>
      <c r="V39394" s="122"/>
      <c r="W39394" s="123"/>
      <c r="AC39394" s="123"/>
    </row>
    <row r="39395" spans="5:29" s="2" customFormat="1">
      <c r="E39395" s="120"/>
      <c r="M39395" s="120"/>
      <c r="N39395" s="120"/>
      <c r="U39395" s="121"/>
      <c r="V39395" s="122"/>
      <c r="W39395" s="123"/>
      <c r="AC39395" s="123"/>
    </row>
    <row r="39396" spans="5:29" s="2" customFormat="1">
      <c r="E39396" s="120"/>
      <c r="M39396" s="120"/>
      <c r="N39396" s="120"/>
      <c r="U39396" s="121"/>
      <c r="V39396" s="122"/>
      <c r="W39396" s="123"/>
      <c r="AC39396" s="123"/>
    </row>
    <row r="39397" spans="5:29" s="2" customFormat="1">
      <c r="E39397" s="120"/>
      <c r="M39397" s="120"/>
      <c r="N39397" s="120"/>
      <c r="U39397" s="121"/>
      <c r="V39397" s="122"/>
      <c r="W39397" s="123"/>
      <c r="AC39397" s="123"/>
    </row>
    <row r="39398" spans="5:29" s="2" customFormat="1">
      <c r="E39398" s="120"/>
      <c r="M39398" s="120"/>
      <c r="N39398" s="120"/>
      <c r="U39398" s="121"/>
      <c r="V39398" s="122"/>
      <c r="W39398" s="123"/>
      <c r="AC39398" s="123"/>
    </row>
    <row r="39399" spans="5:29" s="2" customFormat="1">
      <c r="E39399" s="120"/>
      <c r="M39399" s="120"/>
      <c r="N39399" s="120"/>
      <c r="U39399" s="121"/>
      <c r="V39399" s="122"/>
      <c r="W39399" s="123"/>
      <c r="AC39399" s="123"/>
    </row>
    <row r="39400" spans="5:29" s="2" customFormat="1">
      <c r="E39400" s="120"/>
      <c r="M39400" s="120"/>
      <c r="N39400" s="120"/>
      <c r="U39400" s="121"/>
      <c r="V39400" s="122"/>
      <c r="W39400" s="123"/>
      <c r="AC39400" s="123"/>
    </row>
    <row r="39401" spans="5:29" s="2" customFormat="1">
      <c r="E39401" s="120"/>
      <c r="M39401" s="120"/>
      <c r="N39401" s="120"/>
      <c r="U39401" s="121"/>
      <c r="V39401" s="122"/>
      <c r="W39401" s="123"/>
      <c r="AC39401" s="123"/>
    </row>
    <row r="39402" spans="5:29" s="2" customFormat="1">
      <c r="E39402" s="120"/>
      <c r="M39402" s="120"/>
      <c r="N39402" s="120"/>
      <c r="U39402" s="121"/>
      <c r="V39402" s="122"/>
      <c r="W39402" s="123"/>
      <c r="AC39402" s="123"/>
    </row>
    <row r="39403" spans="5:29" s="2" customFormat="1">
      <c r="E39403" s="120"/>
      <c r="M39403" s="120"/>
      <c r="N39403" s="120"/>
      <c r="U39403" s="121"/>
      <c r="V39403" s="122"/>
      <c r="W39403" s="123"/>
      <c r="AC39403" s="123"/>
    </row>
    <row r="39404" spans="5:29" s="2" customFormat="1">
      <c r="E39404" s="120"/>
      <c r="M39404" s="120"/>
      <c r="N39404" s="120"/>
      <c r="U39404" s="121"/>
      <c r="V39404" s="122"/>
      <c r="W39404" s="123"/>
      <c r="AC39404" s="123"/>
    </row>
    <row r="39405" spans="5:29" s="2" customFormat="1">
      <c r="E39405" s="120"/>
      <c r="M39405" s="120"/>
      <c r="N39405" s="120"/>
      <c r="U39405" s="121"/>
      <c r="V39405" s="122"/>
      <c r="W39405" s="123"/>
      <c r="AC39405" s="123"/>
    </row>
    <row r="39406" spans="5:29" s="2" customFormat="1">
      <c r="E39406" s="120"/>
      <c r="M39406" s="120"/>
      <c r="N39406" s="120"/>
      <c r="U39406" s="121"/>
      <c r="V39406" s="122"/>
      <c r="W39406" s="123"/>
      <c r="AC39406" s="123"/>
    </row>
    <row r="39407" spans="5:29" s="2" customFormat="1">
      <c r="E39407" s="120"/>
      <c r="M39407" s="120"/>
      <c r="N39407" s="120"/>
      <c r="U39407" s="121"/>
      <c r="V39407" s="122"/>
      <c r="W39407" s="123"/>
      <c r="AC39407" s="123"/>
    </row>
    <row r="39408" spans="5:29" s="2" customFormat="1">
      <c r="E39408" s="120"/>
      <c r="M39408" s="120"/>
      <c r="N39408" s="120"/>
      <c r="U39408" s="121"/>
      <c r="V39408" s="122"/>
      <c r="W39408" s="123"/>
      <c r="AC39408" s="123"/>
    </row>
    <row r="39409" spans="5:29" s="2" customFormat="1">
      <c r="E39409" s="120"/>
      <c r="M39409" s="120"/>
      <c r="N39409" s="120"/>
      <c r="U39409" s="121"/>
      <c r="V39409" s="122"/>
      <c r="W39409" s="123"/>
      <c r="AC39409" s="123"/>
    </row>
    <row r="39410" spans="5:29" s="2" customFormat="1">
      <c r="E39410" s="120"/>
      <c r="M39410" s="120"/>
      <c r="N39410" s="120"/>
      <c r="U39410" s="121"/>
      <c r="V39410" s="122"/>
      <c r="W39410" s="123"/>
      <c r="AC39410" s="123"/>
    </row>
    <row r="39411" spans="5:29" s="2" customFormat="1">
      <c r="E39411" s="120"/>
      <c r="M39411" s="120"/>
      <c r="N39411" s="120"/>
      <c r="U39411" s="121"/>
      <c r="V39411" s="122"/>
      <c r="W39411" s="123"/>
      <c r="AC39411" s="123"/>
    </row>
    <row r="39412" spans="5:29" s="2" customFormat="1">
      <c r="E39412" s="120"/>
      <c r="M39412" s="120"/>
      <c r="N39412" s="120"/>
      <c r="U39412" s="121"/>
      <c r="V39412" s="122"/>
      <c r="W39412" s="123"/>
      <c r="AC39412" s="123"/>
    </row>
    <row r="39413" spans="5:29" s="2" customFormat="1">
      <c r="E39413" s="120"/>
      <c r="M39413" s="120"/>
      <c r="N39413" s="120"/>
      <c r="U39413" s="121"/>
      <c r="V39413" s="122"/>
      <c r="W39413" s="123"/>
      <c r="AC39413" s="123"/>
    </row>
    <row r="39414" spans="5:29" s="2" customFormat="1">
      <c r="E39414" s="120"/>
      <c r="M39414" s="120"/>
      <c r="N39414" s="120"/>
      <c r="U39414" s="121"/>
      <c r="V39414" s="122"/>
      <c r="W39414" s="123"/>
      <c r="AC39414" s="123"/>
    </row>
    <row r="39415" spans="5:29" s="2" customFormat="1">
      <c r="E39415" s="120"/>
      <c r="M39415" s="120"/>
      <c r="N39415" s="120"/>
      <c r="U39415" s="121"/>
      <c r="V39415" s="122"/>
      <c r="W39415" s="123"/>
      <c r="AC39415" s="123"/>
    </row>
    <row r="39416" spans="5:29" s="2" customFormat="1">
      <c r="E39416" s="120"/>
      <c r="M39416" s="120"/>
      <c r="N39416" s="120"/>
      <c r="U39416" s="121"/>
      <c r="V39416" s="122"/>
      <c r="W39416" s="123"/>
      <c r="AC39416" s="123"/>
    </row>
    <row r="39417" spans="5:29" s="2" customFormat="1">
      <c r="E39417" s="120"/>
      <c r="M39417" s="120"/>
      <c r="N39417" s="120"/>
      <c r="U39417" s="121"/>
      <c r="V39417" s="122"/>
      <c r="W39417" s="123"/>
      <c r="AC39417" s="123"/>
    </row>
    <row r="39418" spans="5:29" s="2" customFormat="1">
      <c r="E39418" s="120"/>
      <c r="M39418" s="120"/>
      <c r="N39418" s="120"/>
      <c r="U39418" s="121"/>
      <c r="V39418" s="122"/>
      <c r="W39418" s="123"/>
      <c r="AC39418" s="123"/>
    </row>
    <row r="39419" spans="5:29" s="2" customFormat="1">
      <c r="E39419" s="120"/>
      <c r="M39419" s="120"/>
      <c r="N39419" s="120"/>
      <c r="U39419" s="121"/>
      <c r="V39419" s="122"/>
      <c r="W39419" s="123"/>
      <c r="AC39419" s="123"/>
    </row>
    <row r="39420" spans="5:29" s="2" customFormat="1">
      <c r="E39420" s="120"/>
      <c r="M39420" s="120"/>
      <c r="N39420" s="120"/>
      <c r="U39420" s="121"/>
      <c r="V39420" s="122"/>
      <c r="W39420" s="123"/>
      <c r="AC39420" s="123"/>
    </row>
    <row r="39421" spans="5:29" s="2" customFormat="1">
      <c r="E39421" s="120"/>
      <c r="M39421" s="120"/>
      <c r="N39421" s="120"/>
      <c r="U39421" s="121"/>
      <c r="V39421" s="122"/>
      <c r="W39421" s="123"/>
      <c r="AC39421" s="123"/>
    </row>
    <row r="39422" spans="5:29" s="2" customFormat="1">
      <c r="E39422" s="120"/>
      <c r="M39422" s="120"/>
      <c r="N39422" s="120"/>
      <c r="U39422" s="121"/>
      <c r="V39422" s="122"/>
      <c r="W39422" s="123"/>
      <c r="AC39422" s="123"/>
    </row>
    <row r="39423" spans="5:29" s="2" customFormat="1">
      <c r="E39423" s="120"/>
      <c r="M39423" s="120"/>
      <c r="N39423" s="120"/>
      <c r="U39423" s="121"/>
      <c r="V39423" s="122"/>
      <c r="W39423" s="123"/>
      <c r="AC39423" s="123"/>
    </row>
    <row r="39424" spans="5:29" s="2" customFormat="1">
      <c r="E39424" s="120"/>
      <c r="M39424" s="120"/>
      <c r="N39424" s="120"/>
      <c r="U39424" s="121"/>
      <c r="V39424" s="122"/>
      <c r="W39424" s="123"/>
      <c r="AC39424" s="123"/>
    </row>
    <row r="39425" spans="5:29" s="2" customFormat="1">
      <c r="E39425" s="120"/>
      <c r="M39425" s="120"/>
      <c r="N39425" s="120"/>
      <c r="U39425" s="121"/>
      <c r="V39425" s="122"/>
      <c r="W39425" s="123"/>
      <c r="AC39425" s="123"/>
    </row>
    <row r="39426" spans="5:29" s="2" customFormat="1">
      <c r="E39426" s="120"/>
      <c r="M39426" s="120"/>
      <c r="N39426" s="120"/>
      <c r="U39426" s="121"/>
      <c r="V39426" s="122"/>
      <c r="W39426" s="123"/>
      <c r="AC39426" s="123"/>
    </row>
    <row r="39427" spans="5:29" s="2" customFormat="1">
      <c r="E39427" s="120"/>
      <c r="M39427" s="120"/>
      <c r="N39427" s="120"/>
      <c r="U39427" s="121"/>
      <c r="V39427" s="122"/>
      <c r="W39427" s="123"/>
      <c r="AC39427" s="123"/>
    </row>
    <row r="39428" spans="5:29" s="2" customFormat="1">
      <c r="E39428" s="120"/>
      <c r="M39428" s="120"/>
      <c r="N39428" s="120"/>
      <c r="U39428" s="121"/>
      <c r="V39428" s="122"/>
      <c r="W39428" s="123"/>
      <c r="AC39428" s="123"/>
    </row>
    <row r="39429" spans="5:29" s="2" customFormat="1">
      <c r="E39429" s="120"/>
      <c r="M39429" s="120"/>
      <c r="N39429" s="120"/>
      <c r="U39429" s="121"/>
      <c r="V39429" s="122"/>
      <c r="W39429" s="123"/>
      <c r="AC39429" s="123"/>
    </row>
    <row r="39430" spans="5:29" s="2" customFormat="1">
      <c r="E39430" s="120"/>
      <c r="M39430" s="120"/>
      <c r="N39430" s="120"/>
      <c r="U39430" s="121"/>
      <c r="V39430" s="122"/>
      <c r="W39430" s="123"/>
      <c r="AC39430" s="123"/>
    </row>
    <row r="39431" spans="5:29" s="2" customFormat="1">
      <c r="E39431" s="120"/>
      <c r="M39431" s="120"/>
      <c r="N39431" s="120"/>
      <c r="U39431" s="121"/>
      <c r="V39431" s="122"/>
      <c r="W39431" s="123"/>
      <c r="AC39431" s="123"/>
    </row>
    <row r="39432" spans="5:29" s="2" customFormat="1">
      <c r="E39432" s="120"/>
      <c r="M39432" s="120"/>
      <c r="N39432" s="120"/>
      <c r="U39432" s="121"/>
      <c r="V39432" s="122"/>
      <c r="W39432" s="123"/>
      <c r="AC39432" s="123"/>
    </row>
    <row r="39433" spans="5:29" s="2" customFormat="1">
      <c r="E39433" s="120"/>
      <c r="M39433" s="120"/>
      <c r="N39433" s="120"/>
      <c r="U39433" s="121"/>
      <c r="V39433" s="122"/>
      <c r="W39433" s="123"/>
      <c r="AC39433" s="123"/>
    </row>
    <row r="39434" spans="5:29" s="2" customFormat="1">
      <c r="E39434" s="120"/>
      <c r="M39434" s="120"/>
      <c r="N39434" s="120"/>
      <c r="U39434" s="121"/>
      <c r="V39434" s="122"/>
      <c r="W39434" s="123"/>
      <c r="AC39434" s="123"/>
    </row>
    <row r="39435" spans="5:29" s="2" customFormat="1">
      <c r="E39435" s="120"/>
      <c r="M39435" s="120"/>
      <c r="N39435" s="120"/>
      <c r="U39435" s="121"/>
      <c r="V39435" s="122"/>
      <c r="W39435" s="123"/>
      <c r="AC39435" s="123"/>
    </row>
    <row r="39436" spans="5:29" s="2" customFormat="1">
      <c r="E39436" s="120"/>
      <c r="M39436" s="120"/>
      <c r="N39436" s="120"/>
      <c r="U39436" s="121"/>
      <c r="V39436" s="122"/>
      <c r="W39436" s="123"/>
      <c r="AC39436" s="123"/>
    </row>
    <row r="39437" spans="5:29" s="2" customFormat="1">
      <c r="E39437" s="120"/>
      <c r="M39437" s="120"/>
      <c r="N39437" s="120"/>
      <c r="U39437" s="121"/>
      <c r="V39437" s="122"/>
      <c r="W39437" s="123"/>
      <c r="AC39437" s="123"/>
    </row>
    <row r="39438" spans="5:29" s="2" customFormat="1">
      <c r="E39438" s="120"/>
      <c r="M39438" s="120"/>
      <c r="N39438" s="120"/>
      <c r="U39438" s="121"/>
      <c r="V39438" s="122"/>
      <c r="W39438" s="123"/>
      <c r="AC39438" s="123"/>
    </row>
    <row r="39439" spans="5:29" s="2" customFormat="1">
      <c r="E39439" s="120"/>
      <c r="M39439" s="120"/>
      <c r="N39439" s="120"/>
      <c r="U39439" s="121"/>
      <c r="V39439" s="122"/>
      <c r="W39439" s="123"/>
      <c r="AC39439" s="123"/>
    </row>
    <row r="39440" spans="5:29" s="2" customFormat="1">
      <c r="E39440" s="120"/>
      <c r="M39440" s="120"/>
      <c r="N39440" s="120"/>
      <c r="U39440" s="121"/>
      <c r="V39440" s="122"/>
      <c r="W39440" s="123"/>
      <c r="AC39440" s="123"/>
    </row>
    <row r="39441" spans="5:29" s="2" customFormat="1">
      <c r="E39441" s="120"/>
      <c r="M39441" s="120"/>
      <c r="N39441" s="120"/>
      <c r="U39441" s="121"/>
      <c r="V39441" s="122"/>
      <c r="W39441" s="123"/>
      <c r="AC39441" s="123"/>
    </row>
    <row r="39442" spans="5:29" s="2" customFormat="1">
      <c r="E39442" s="120"/>
      <c r="M39442" s="120"/>
      <c r="N39442" s="120"/>
      <c r="U39442" s="121"/>
      <c r="V39442" s="122"/>
      <c r="W39442" s="123"/>
      <c r="AC39442" s="123"/>
    </row>
    <row r="39443" spans="5:29" s="2" customFormat="1">
      <c r="E39443" s="120"/>
      <c r="M39443" s="120"/>
      <c r="N39443" s="120"/>
      <c r="U39443" s="121"/>
      <c r="V39443" s="122"/>
      <c r="W39443" s="123"/>
      <c r="AC39443" s="123"/>
    </row>
    <row r="39444" spans="5:29" s="2" customFormat="1">
      <c r="E39444" s="120"/>
      <c r="M39444" s="120"/>
      <c r="N39444" s="120"/>
      <c r="U39444" s="121"/>
      <c r="V39444" s="122"/>
      <c r="W39444" s="123"/>
      <c r="AC39444" s="123"/>
    </row>
    <row r="39445" spans="5:29" s="2" customFormat="1">
      <c r="E39445" s="120"/>
      <c r="M39445" s="120"/>
      <c r="N39445" s="120"/>
      <c r="U39445" s="121"/>
      <c r="V39445" s="122"/>
      <c r="W39445" s="123"/>
      <c r="AC39445" s="123"/>
    </row>
    <row r="39446" spans="5:29" s="2" customFormat="1">
      <c r="E39446" s="120"/>
      <c r="M39446" s="120"/>
      <c r="N39446" s="120"/>
      <c r="U39446" s="121"/>
      <c r="V39446" s="122"/>
      <c r="W39446" s="123"/>
      <c r="AC39446" s="123"/>
    </row>
    <row r="39447" spans="5:29" s="2" customFormat="1">
      <c r="E39447" s="120"/>
      <c r="M39447" s="120"/>
      <c r="N39447" s="120"/>
      <c r="U39447" s="121"/>
      <c r="V39447" s="122"/>
      <c r="W39447" s="123"/>
      <c r="AC39447" s="123"/>
    </row>
    <row r="39448" spans="5:29" s="2" customFormat="1">
      <c r="E39448" s="120"/>
      <c r="M39448" s="120"/>
      <c r="N39448" s="120"/>
      <c r="U39448" s="121"/>
      <c r="V39448" s="122"/>
      <c r="W39448" s="123"/>
      <c r="AC39448" s="123"/>
    </row>
    <row r="39449" spans="5:29" s="2" customFormat="1">
      <c r="E39449" s="120"/>
      <c r="M39449" s="120"/>
      <c r="N39449" s="120"/>
      <c r="U39449" s="121"/>
      <c r="V39449" s="122"/>
      <c r="W39449" s="123"/>
      <c r="AC39449" s="123"/>
    </row>
    <row r="39450" spans="5:29" s="2" customFormat="1">
      <c r="E39450" s="120"/>
      <c r="M39450" s="120"/>
      <c r="N39450" s="120"/>
      <c r="U39450" s="121"/>
      <c r="V39450" s="122"/>
      <c r="W39450" s="123"/>
      <c r="AC39450" s="123"/>
    </row>
    <row r="39451" spans="5:29" s="2" customFormat="1">
      <c r="E39451" s="120"/>
      <c r="M39451" s="120"/>
      <c r="N39451" s="120"/>
      <c r="U39451" s="121"/>
      <c r="V39451" s="122"/>
      <c r="W39451" s="123"/>
      <c r="AC39451" s="123"/>
    </row>
    <row r="39452" spans="5:29" s="2" customFormat="1">
      <c r="E39452" s="120"/>
      <c r="M39452" s="120"/>
      <c r="N39452" s="120"/>
      <c r="U39452" s="121"/>
      <c r="V39452" s="122"/>
      <c r="W39452" s="123"/>
      <c r="AC39452" s="123"/>
    </row>
    <row r="39453" spans="5:29" s="2" customFormat="1">
      <c r="E39453" s="120"/>
      <c r="M39453" s="120"/>
      <c r="N39453" s="120"/>
      <c r="U39453" s="121"/>
      <c r="V39453" s="122"/>
      <c r="W39453" s="123"/>
      <c r="AC39453" s="123"/>
    </row>
    <row r="39454" spans="5:29" s="2" customFormat="1">
      <c r="E39454" s="120"/>
      <c r="M39454" s="120"/>
      <c r="N39454" s="120"/>
      <c r="U39454" s="121"/>
      <c r="V39454" s="122"/>
      <c r="W39454" s="123"/>
      <c r="AC39454" s="123"/>
    </row>
    <row r="39455" spans="5:29" s="2" customFormat="1">
      <c r="E39455" s="120"/>
      <c r="M39455" s="120"/>
      <c r="N39455" s="120"/>
      <c r="U39455" s="121"/>
      <c r="V39455" s="122"/>
      <c r="W39455" s="123"/>
      <c r="AC39455" s="123"/>
    </row>
    <row r="39456" spans="5:29" s="2" customFormat="1">
      <c r="E39456" s="120"/>
      <c r="M39456" s="120"/>
      <c r="N39456" s="120"/>
      <c r="U39456" s="121"/>
      <c r="V39456" s="122"/>
      <c r="W39456" s="123"/>
      <c r="AC39456" s="123"/>
    </row>
    <row r="39457" spans="5:29" s="2" customFormat="1">
      <c r="E39457" s="120"/>
      <c r="M39457" s="120"/>
      <c r="N39457" s="120"/>
      <c r="U39457" s="121"/>
      <c r="V39457" s="122"/>
      <c r="W39457" s="123"/>
      <c r="AC39457" s="123"/>
    </row>
    <row r="39458" spans="5:29" s="2" customFormat="1">
      <c r="E39458" s="120"/>
      <c r="M39458" s="120"/>
      <c r="N39458" s="120"/>
      <c r="U39458" s="121"/>
      <c r="V39458" s="122"/>
      <c r="W39458" s="123"/>
      <c r="AC39458" s="123"/>
    </row>
    <row r="39459" spans="5:29" s="2" customFormat="1">
      <c r="E39459" s="120"/>
      <c r="M39459" s="120"/>
      <c r="N39459" s="120"/>
      <c r="U39459" s="121"/>
      <c r="V39459" s="122"/>
      <c r="W39459" s="123"/>
      <c r="AC39459" s="123"/>
    </row>
    <row r="39460" spans="5:29" s="2" customFormat="1">
      <c r="E39460" s="120"/>
      <c r="M39460" s="120"/>
      <c r="N39460" s="120"/>
      <c r="U39460" s="121"/>
      <c r="V39460" s="122"/>
      <c r="W39460" s="123"/>
      <c r="AC39460" s="123"/>
    </row>
    <row r="39461" spans="5:29" s="2" customFormat="1">
      <c r="E39461" s="120"/>
      <c r="M39461" s="120"/>
      <c r="N39461" s="120"/>
      <c r="U39461" s="121"/>
      <c r="V39461" s="122"/>
      <c r="W39461" s="123"/>
      <c r="AC39461" s="123"/>
    </row>
    <row r="39462" spans="5:29" s="2" customFormat="1">
      <c r="E39462" s="120"/>
      <c r="M39462" s="120"/>
      <c r="N39462" s="120"/>
      <c r="U39462" s="121"/>
      <c r="V39462" s="122"/>
      <c r="W39462" s="123"/>
      <c r="AC39462" s="123"/>
    </row>
    <row r="39463" spans="5:29" s="2" customFormat="1">
      <c r="E39463" s="120"/>
      <c r="M39463" s="120"/>
      <c r="N39463" s="120"/>
      <c r="U39463" s="121"/>
      <c r="V39463" s="122"/>
      <c r="W39463" s="123"/>
      <c r="AC39463" s="123"/>
    </row>
    <row r="39464" spans="5:29" s="2" customFormat="1">
      <c r="E39464" s="120"/>
      <c r="M39464" s="120"/>
      <c r="N39464" s="120"/>
      <c r="U39464" s="121"/>
      <c r="V39464" s="122"/>
      <c r="W39464" s="123"/>
      <c r="AC39464" s="123"/>
    </row>
    <row r="39465" spans="5:29" s="2" customFormat="1">
      <c r="E39465" s="120"/>
      <c r="M39465" s="120"/>
      <c r="N39465" s="120"/>
      <c r="U39465" s="121"/>
      <c r="V39465" s="122"/>
      <c r="W39465" s="123"/>
      <c r="AC39465" s="123"/>
    </row>
    <row r="39466" spans="5:29" s="2" customFormat="1">
      <c r="E39466" s="120"/>
      <c r="M39466" s="120"/>
      <c r="N39466" s="120"/>
      <c r="U39466" s="121"/>
      <c r="V39466" s="122"/>
      <c r="W39466" s="123"/>
      <c r="AC39466" s="123"/>
    </row>
    <row r="39467" spans="5:29" s="2" customFormat="1">
      <c r="E39467" s="120"/>
      <c r="M39467" s="120"/>
      <c r="N39467" s="120"/>
      <c r="U39467" s="121"/>
      <c r="V39467" s="122"/>
      <c r="W39467" s="123"/>
      <c r="AC39467" s="123"/>
    </row>
    <row r="39468" spans="5:29" s="2" customFormat="1">
      <c r="E39468" s="120"/>
      <c r="M39468" s="120"/>
      <c r="N39468" s="120"/>
      <c r="U39468" s="121"/>
      <c r="V39468" s="122"/>
      <c r="W39468" s="123"/>
      <c r="AC39468" s="123"/>
    </row>
    <row r="39469" spans="5:29" s="2" customFormat="1">
      <c r="E39469" s="120"/>
      <c r="M39469" s="120"/>
      <c r="N39469" s="120"/>
      <c r="U39469" s="121"/>
      <c r="V39469" s="122"/>
      <c r="W39469" s="123"/>
      <c r="AC39469" s="123"/>
    </row>
    <row r="39470" spans="5:29" s="2" customFormat="1">
      <c r="E39470" s="120"/>
      <c r="M39470" s="120"/>
      <c r="N39470" s="120"/>
      <c r="U39470" s="121"/>
      <c r="V39470" s="122"/>
      <c r="W39470" s="123"/>
      <c r="AC39470" s="123"/>
    </row>
    <row r="39471" spans="5:29" s="2" customFormat="1">
      <c r="E39471" s="120"/>
      <c r="M39471" s="120"/>
      <c r="N39471" s="120"/>
      <c r="U39471" s="121"/>
      <c r="V39471" s="122"/>
      <c r="W39471" s="123"/>
      <c r="AC39471" s="123"/>
    </row>
    <row r="39472" spans="5:29" s="2" customFormat="1">
      <c r="E39472" s="120"/>
      <c r="M39472" s="120"/>
      <c r="N39472" s="120"/>
      <c r="U39472" s="121"/>
      <c r="V39472" s="122"/>
      <c r="W39472" s="123"/>
      <c r="AC39472" s="123"/>
    </row>
    <row r="39473" spans="5:29" s="2" customFormat="1">
      <c r="E39473" s="120"/>
      <c r="M39473" s="120"/>
      <c r="N39473" s="120"/>
      <c r="U39473" s="121"/>
      <c r="V39473" s="122"/>
      <c r="W39473" s="123"/>
      <c r="AC39473" s="123"/>
    </row>
    <row r="39474" spans="5:29" s="2" customFormat="1">
      <c r="E39474" s="120"/>
      <c r="M39474" s="120"/>
      <c r="N39474" s="120"/>
      <c r="U39474" s="121"/>
      <c r="V39474" s="122"/>
      <c r="W39474" s="123"/>
      <c r="AC39474" s="123"/>
    </row>
    <row r="39475" spans="5:29" s="2" customFormat="1">
      <c r="E39475" s="120"/>
      <c r="M39475" s="120"/>
      <c r="N39475" s="120"/>
      <c r="U39475" s="121"/>
      <c r="V39475" s="122"/>
      <c r="W39475" s="123"/>
      <c r="AC39475" s="123"/>
    </row>
    <row r="39476" spans="5:29" s="2" customFormat="1">
      <c r="E39476" s="120"/>
      <c r="M39476" s="120"/>
      <c r="N39476" s="120"/>
      <c r="U39476" s="121"/>
      <c r="V39476" s="122"/>
      <c r="W39476" s="123"/>
      <c r="AC39476" s="123"/>
    </row>
    <row r="39477" spans="5:29" s="2" customFormat="1">
      <c r="E39477" s="120"/>
      <c r="M39477" s="120"/>
      <c r="N39477" s="120"/>
      <c r="U39477" s="121"/>
      <c r="V39477" s="122"/>
      <c r="W39477" s="123"/>
      <c r="AC39477" s="123"/>
    </row>
    <row r="39478" spans="5:29" s="2" customFormat="1">
      <c r="E39478" s="120"/>
      <c r="M39478" s="120"/>
      <c r="N39478" s="120"/>
      <c r="U39478" s="121"/>
      <c r="V39478" s="122"/>
      <c r="W39478" s="123"/>
      <c r="AC39478" s="123"/>
    </row>
    <row r="39479" spans="5:29" s="2" customFormat="1">
      <c r="E39479" s="120"/>
      <c r="M39479" s="120"/>
      <c r="N39479" s="120"/>
      <c r="U39479" s="121"/>
      <c r="V39479" s="122"/>
      <c r="W39479" s="123"/>
      <c r="AC39479" s="123"/>
    </row>
    <row r="39480" spans="5:29" s="2" customFormat="1">
      <c r="E39480" s="120"/>
      <c r="M39480" s="120"/>
      <c r="N39480" s="120"/>
      <c r="U39480" s="121"/>
      <c r="V39480" s="122"/>
      <c r="W39480" s="123"/>
      <c r="AC39480" s="123"/>
    </row>
    <row r="39481" spans="5:29" s="2" customFormat="1">
      <c r="E39481" s="120"/>
      <c r="M39481" s="120"/>
      <c r="N39481" s="120"/>
      <c r="U39481" s="121"/>
      <c r="V39481" s="122"/>
      <c r="W39481" s="123"/>
      <c r="AC39481" s="123"/>
    </row>
    <row r="39482" spans="5:29" s="2" customFormat="1">
      <c r="E39482" s="120"/>
      <c r="M39482" s="120"/>
      <c r="N39482" s="120"/>
      <c r="U39482" s="121"/>
      <c r="V39482" s="122"/>
      <c r="W39482" s="123"/>
      <c r="AC39482" s="123"/>
    </row>
    <row r="39483" spans="5:29" s="2" customFormat="1">
      <c r="E39483" s="120"/>
      <c r="M39483" s="120"/>
      <c r="N39483" s="120"/>
      <c r="U39483" s="121"/>
      <c r="V39483" s="122"/>
      <c r="W39483" s="123"/>
      <c r="AC39483" s="123"/>
    </row>
    <row r="39484" spans="5:29" s="2" customFormat="1">
      <c r="E39484" s="120"/>
      <c r="M39484" s="120"/>
      <c r="N39484" s="120"/>
      <c r="U39484" s="121"/>
      <c r="V39484" s="122"/>
      <c r="W39484" s="123"/>
      <c r="AC39484" s="123"/>
    </row>
    <row r="39485" spans="5:29" s="2" customFormat="1">
      <c r="E39485" s="120"/>
      <c r="M39485" s="120"/>
      <c r="N39485" s="120"/>
      <c r="U39485" s="121"/>
      <c r="V39485" s="122"/>
      <c r="W39485" s="123"/>
      <c r="AC39485" s="123"/>
    </row>
    <row r="39486" spans="5:29" s="2" customFormat="1">
      <c r="E39486" s="120"/>
      <c r="M39486" s="120"/>
      <c r="N39486" s="120"/>
      <c r="U39486" s="121"/>
      <c r="V39486" s="122"/>
      <c r="W39486" s="123"/>
      <c r="AC39486" s="123"/>
    </row>
    <row r="39487" spans="5:29" s="2" customFormat="1">
      <c r="E39487" s="120"/>
      <c r="M39487" s="120"/>
      <c r="N39487" s="120"/>
      <c r="U39487" s="121"/>
      <c r="V39487" s="122"/>
      <c r="W39487" s="123"/>
      <c r="AC39487" s="123"/>
    </row>
    <row r="39488" spans="5:29" s="2" customFormat="1">
      <c r="E39488" s="120"/>
      <c r="M39488" s="120"/>
      <c r="N39488" s="120"/>
      <c r="U39488" s="121"/>
      <c r="V39488" s="122"/>
      <c r="W39488" s="123"/>
      <c r="AC39488" s="123"/>
    </row>
    <row r="39489" spans="5:29" s="2" customFormat="1">
      <c r="E39489" s="120"/>
      <c r="M39489" s="120"/>
      <c r="N39489" s="120"/>
      <c r="U39489" s="121"/>
      <c r="V39489" s="122"/>
      <c r="W39489" s="123"/>
      <c r="AC39489" s="123"/>
    </row>
    <row r="39490" spans="5:29" s="2" customFormat="1">
      <c r="E39490" s="120"/>
      <c r="M39490" s="120"/>
      <c r="N39490" s="120"/>
      <c r="U39490" s="121"/>
      <c r="V39490" s="122"/>
      <c r="W39490" s="123"/>
      <c r="AC39490" s="123"/>
    </row>
    <row r="39491" spans="5:29" s="2" customFormat="1">
      <c r="E39491" s="120"/>
      <c r="M39491" s="120"/>
      <c r="N39491" s="120"/>
      <c r="U39491" s="121"/>
      <c r="V39491" s="122"/>
      <c r="W39491" s="123"/>
      <c r="AC39491" s="123"/>
    </row>
    <row r="39492" spans="5:29" s="2" customFormat="1">
      <c r="E39492" s="120"/>
      <c r="M39492" s="120"/>
      <c r="N39492" s="120"/>
      <c r="U39492" s="121"/>
      <c r="V39492" s="122"/>
      <c r="W39492" s="123"/>
      <c r="AC39492" s="123"/>
    </row>
    <row r="39493" spans="5:29" s="2" customFormat="1">
      <c r="E39493" s="120"/>
      <c r="M39493" s="120"/>
      <c r="N39493" s="120"/>
      <c r="U39493" s="121"/>
      <c r="V39493" s="122"/>
      <c r="W39493" s="123"/>
      <c r="AC39493" s="123"/>
    </row>
    <row r="39494" spans="5:29" s="2" customFormat="1">
      <c r="E39494" s="120"/>
      <c r="M39494" s="120"/>
      <c r="N39494" s="120"/>
      <c r="U39494" s="121"/>
      <c r="V39494" s="122"/>
      <c r="W39494" s="123"/>
      <c r="AC39494" s="123"/>
    </row>
    <row r="39495" spans="5:29" s="2" customFormat="1">
      <c r="E39495" s="120"/>
      <c r="M39495" s="120"/>
      <c r="N39495" s="120"/>
      <c r="U39495" s="121"/>
      <c r="V39495" s="122"/>
      <c r="W39495" s="123"/>
      <c r="AC39495" s="123"/>
    </row>
    <row r="39496" spans="5:29" s="2" customFormat="1">
      <c r="E39496" s="120"/>
      <c r="M39496" s="120"/>
      <c r="N39496" s="120"/>
      <c r="U39496" s="121"/>
      <c r="V39496" s="122"/>
      <c r="W39496" s="123"/>
      <c r="AC39496" s="123"/>
    </row>
    <row r="39497" spans="5:29" s="2" customFormat="1">
      <c r="E39497" s="120"/>
      <c r="M39497" s="120"/>
      <c r="N39497" s="120"/>
      <c r="U39497" s="121"/>
      <c r="V39497" s="122"/>
      <c r="W39497" s="123"/>
      <c r="AC39497" s="123"/>
    </row>
    <row r="39498" spans="5:29" s="2" customFormat="1">
      <c r="E39498" s="120"/>
      <c r="M39498" s="120"/>
      <c r="N39498" s="120"/>
      <c r="U39498" s="121"/>
      <c r="V39498" s="122"/>
      <c r="W39498" s="123"/>
      <c r="AC39498" s="123"/>
    </row>
    <row r="39499" spans="5:29" s="2" customFormat="1">
      <c r="E39499" s="120"/>
      <c r="M39499" s="120"/>
      <c r="N39499" s="120"/>
      <c r="U39499" s="121"/>
      <c r="V39499" s="122"/>
      <c r="W39499" s="123"/>
      <c r="AC39499" s="123"/>
    </row>
    <row r="39500" spans="5:29" s="2" customFormat="1">
      <c r="E39500" s="120"/>
      <c r="M39500" s="120"/>
      <c r="N39500" s="120"/>
      <c r="U39500" s="121"/>
      <c r="V39500" s="122"/>
      <c r="W39500" s="123"/>
      <c r="AC39500" s="123"/>
    </row>
    <row r="39501" spans="5:29" s="2" customFormat="1">
      <c r="E39501" s="120"/>
      <c r="M39501" s="120"/>
      <c r="N39501" s="120"/>
      <c r="U39501" s="121"/>
      <c r="V39501" s="122"/>
      <c r="W39501" s="123"/>
      <c r="AC39501" s="123"/>
    </row>
    <row r="39502" spans="5:29" s="2" customFormat="1">
      <c r="E39502" s="120"/>
      <c r="M39502" s="120"/>
      <c r="N39502" s="120"/>
      <c r="U39502" s="121"/>
      <c r="V39502" s="122"/>
      <c r="W39502" s="123"/>
      <c r="AC39502" s="123"/>
    </row>
    <row r="39503" spans="5:29" s="2" customFormat="1">
      <c r="E39503" s="120"/>
      <c r="M39503" s="120"/>
      <c r="N39503" s="120"/>
      <c r="U39503" s="121"/>
      <c r="V39503" s="122"/>
      <c r="W39503" s="123"/>
      <c r="AC39503" s="123"/>
    </row>
    <row r="39504" spans="5:29" s="2" customFormat="1">
      <c r="E39504" s="120"/>
      <c r="M39504" s="120"/>
      <c r="N39504" s="120"/>
      <c r="U39504" s="121"/>
      <c r="V39504" s="122"/>
      <c r="W39504" s="123"/>
      <c r="AC39504" s="123"/>
    </row>
    <row r="39505" spans="5:29" s="2" customFormat="1">
      <c r="E39505" s="120"/>
      <c r="M39505" s="120"/>
      <c r="N39505" s="120"/>
      <c r="U39505" s="121"/>
      <c r="V39505" s="122"/>
      <c r="W39505" s="123"/>
      <c r="AC39505" s="123"/>
    </row>
    <row r="39506" spans="5:29" s="2" customFormat="1">
      <c r="E39506" s="120"/>
      <c r="M39506" s="120"/>
      <c r="N39506" s="120"/>
      <c r="U39506" s="121"/>
      <c r="V39506" s="122"/>
      <c r="W39506" s="123"/>
      <c r="AC39506" s="123"/>
    </row>
    <row r="39507" spans="5:29" s="2" customFormat="1">
      <c r="E39507" s="120"/>
      <c r="M39507" s="120"/>
      <c r="N39507" s="120"/>
      <c r="U39507" s="121"/>
      <c r="V39507" s="122"/>
      <c r="W39507" s="123"/>
      <c r="AC39507" s="123"/>
    </row>
    <row r="39508" spans="5:29" s="2" customFormat="1">
      <c r="E39508" s="120"/>
      <c r="M39508" s="120"/>
      <c r="N39508" s="120"/>
      <c r="U39508" s="121"/>
      <c r="V39508" s="122"/>
      <c r="W39508" s="123"/>
      <c r="AC39508" s="123"/>
    </row>
    <row r="39509" spans="5:29" s="2" customFormat="1">
      <c r="E39509" s="120"/>
      <c r="M39509" s="120"/>
      <c r="N39509" s="120"/>
      <c r="U39509" s="121"/>
      <c r="V39509" s="122"/>
      <c r="W39509" s="123"/>
      <c r="AC39509" s="123"/>
    </row>
    <row r="39510" spans="5:29" s="2" customFormat="1">
      <c r="E39510" s="120"/>
      <c r="M39510" s="120"/>
      <c r="N39510" s="120"/>
      <c r="U39510" s="121"/>
      <c r="V39510" s="122"/>
      <c r="W39510" s="123"/>
      <c r="AC39510" s="123"/>
    </row>
    <row r="39511" spans="5:29" s="2" customFormat="1">
      <c r="E39511" s="120"/>
      <c r="M39511" s="120"/>
      <c r="N39511" s="120"/>
      <c r="U39511" s="121"/>
      <c r="V39511" s="122"/>
      <c r="W39511" s="123"/>
      <c r="AC39511" s="123"/>
    </row>
    <row r="39512" spans="5:29" s="2" customFormat="1">
      <c r="E39512" s="120"/>
      <c r="M39512" s="120"/>
      <c r="N39512" s="120"/>
      <c r="U39512" s="121"/>
      <c r="V39512" s="122"/>
      <c r="W39512" s="123"/>
      <c r="AC39512" s="123"/>
    </row>
    <row r="39513" spans="5:29" s="2" customFormat="1">
      <c r="E39513" s="120"/>
      <c r="M39513" s="120"/>
      <c r="N39513" s="120"/>
      <c r="U39513" s="121"/>
      <c r="V39513" s="122"/>
      <c r="W39513" s="123"/>
      <c r="AC39513" s="123"/>
    </row>
    <row r="39514" spans="5:29" s="2" customFormat="1">
      <c r="E39514" s="120"/>
      <c r="M39514" s="120"/>
      <c r="N39514" s="120"/>
      <c r="U39514" s="121"/>
      <c r="V39514" s="122"/>
      <c r="W39514" s="123"/>
      <c r="AC39514" s="123"/>
    </row>
    <row r="39515" spans="5:29" s="2" customFormat="1">
      <c r="E39515" s="120"/>
      <c r="M39515" s="120"/>
      <c r="N39515" s="120"/>
      <c r="U39515" s="121"/>
      <c r="V39515" s="122"/>
      <c r="W39515" s="123"/>
      <c r="AC39515" s="123"/>
    </row>
    <row r="39516" spans="5:29" s="2" customFormat="1">
      <c r="E39516" s="120"/>
      <c r="M39516" s="120"/>
      <c r="N39516" s="120"/>
      <c r="U39516" s="121"/>
      <c r="V39516" s="122"/>
      <c r="W39516" s="123"/>
      <c r="AC39516" s="123"/>
    </row>
    <row r="39517" spans="5:29" s="2" customFormat="1">
      <c r="E39517" s="120"/>
      <c r="M39517" s="120"/>
      <c r="N39517" s="120"/>
      <c r="U39517" s="121"/>
      <c r="V39517" s="122"/>
      <c r="W39517" s="123"/>
      <c r="AC39517" s="123"/>
    </row>
    <row r="39518" spans="5:29" s="2" customFormat="1">
      <c r="E39518" s="120"/>
      <c r="M39518" s="120"/>
      <c r="N39518" s="120"/>
      <c r="U39518" s="121"/>
      <c r="V39518" s="122"/>
      <c r="W39518" s="123"/>
      <c r="AC39518" s="123"/>
    </row>
    <row r="39519" spans="5:29" s="2" customFormat="1">
      <c r="E39519" s="120"/>
      <c r="M39519" s="120"/>
      <c r="N39519" s="120"/>
      <c r="U39519" s="121"/>
      <c r="V39519" s="122"/>
      <c r="W39519" s="123"/>
      <c r="AC39519" s="123"/>
    </row>
    <row r="39520" spans="5:29" s="2" customFormat="1">
      <c r="E39520" s="120"/>
      <c r="M39520" s="120"/>
      <c r="N39520" s="120"/>
      <c r="U39520" s="121"/>
      <c r="V39520" s="122"/>
      <c r="W39520" s="123"/>
      <c r="AC39520" s="123"/>
    </row>
    <row r="39521" spans="5:29" s="2" customFormat="1">
      <c r="E39521" s="120"/>
      <c r="M39521" s="120"/>
      <c r="N39521" s="120"/>
      <c r="U39521" s="121"/>
      <c r="V39521" s="122"/>
      <c r="W39521" s="123"/>
      <c r="AC39521" s="123"/>
    </row>
    <row r="39522" spans="5:29" s="2" customFormat="1">
      <c r="E39522" s="120"/>
      <c r="M39522" s="120"/>
      <c r="N39522" s="120"/>
      <c r="U39522" s="121"/>
      <c r="V39522" s="122"/>
      <c r="W39522" s="123"/>
      <c r="AC39522" s="123"/>
    </row>
    <row r="39523" spans="5:29" s="2" customFormat="1">
      <c r="E39523" s="120"/>
      <c r="M39523" s="120"/>
      <c r="N39523" s="120"/>
      <c r="U39523" s="121"/>
      <c r="V39523" s="122"/>
      <c r="W39523" s="123"/>
      <c r="AC39523" s="123"/>
    </row>
    <row r="39524" spans="5:29" s="2" customFormat="1">
      <c r="E39524" s="120"/>
      <c r="M39524" s="120"/>
      <c r="N39524" s="120"/>
      <c r="U39524" s="121"/>
      <c r="V39524" s="122"/>
      <c r="W39524" s="123"/>
      <c r="AC39524" s="123"/>
    </row>
    <row r="39525" spans="5:29" s="2" customFormat="1">
      <c r="E39525" s="120"/>
      <c r="M39525" s="120"/>
      <c r="N39525" s="120"/>
      <c r="U39525" s="121"/>
      <c r="V39525" s="122"/>
      <c r="W39525" s="123"/>
      <c r="AC39525" s="123"/>
    </row>
    <row r="39526" spans="5:29" s="2" customFormat="1">
      <c r="E39526" s="120"/>
      <c r="M39526" s="120"/>
      <c r="N39526" s="120"/>
      <c r="U39526" s="121"/>
      <c r="V39526" s="122"/>
      <c r="W39526" s="123"/>
      <c r="AC39526" s="123"/>
    </row>
    <row r="39527" spans="5:29" s="2" customFormat="1">
      <c r="E39527" s="120"/>
      <c r="M39527" s="120"/>
      <c r="N39527" s="120"/>
      <c r="U39527" s="121"/>
      <c r="V39527" s="122"/>
      <c r="W39527" s="123"/>
      <c r="AC39527" s="123"/>
    </row>
    <row r="39528" spans="5:29" s="2" customFormat="1">
      <c r="E39528" s="120"/>
      <c r="M39528" s="120"/>
      <c r="N39528" s="120"/>
      <c r="U39528" s="121"/>
      <c r="V39528" s="122"/>
      <c r="W39528" s="123"/>
      <c r="AC39528" s="123"/>
    </row>
    <row r="39529" spans="5:29" s="2" customFormat="1">
      <c r="E39529" s="120"/>
      <c r="M39529" s="120"/>
      <c r="N39529" s="120"/>
      <c r="U39529" s="121"/>
      <c r="V39529" s="122"/>
      <c r="W39529" s="123"/>
      <c r="AC39529" s="123"/>
    </row>
    <row r="39530" spans="5:29" s="2" customFormat="1">
      <c r="E39530" s="120"/>
      <c r="M39530" s="120"/>
      <c r="N39530" s="120"/>
      <c r="U39530" s="121"/>
      <c r="V39530" s="122"/>
      <c r="W39530" s="123"/>
      <c r="AC39530" s="123"/>
    </row>
    <row r="39531" spans="5:29" s="2" customFormat="1">
      <c r="E39531" s="120"/>
      <c r="M39531" s="120"/>
      <c r="N39531" s="120"/>
      <c r="U39531" s="121"/>
      <c r="V39531" s="122"/>
      <c r="W39531" s="123"/>
      <c r="AC39531" s="123"/>
    </row>
    <row r="39532" spans="5:29" s="2" customFormat="1">
      <c r="E39532" s="120"/>
      <c r="M39532" s="120"/>
      <c r="N39532" s="120"/>
      <c r="U39532" s="121"/>
      <c r="V39532" s="122"/>
      <c r="W39532" s="123"/>
      <c r="AC39532" s="123"/>
    </row>
    <row r="39533" spans="5:29" s="2" customFormat="1">
      <c r="E39533" s="120"/>
      <c r="M39533" s="120"/>
      <c r="N39533" s="120"/>
      <c r="U39533" s="121"/>
      <c r="V39533" s="122"/>
      <c r="W39533" s="123"/>
      <c r="AC39533" s="123"/>
    </row>
    <row r="39534" spans="5:29" s="2" customFormat="1">
      <c r="E39534" s="120"/>
      <c r="M39534" s="120"/>
      <c r="N39534" s="120"/>
      <c r="U39534" s="121"/>
      <c r="V39534" s="122"/>
      <c r="W39534" s="123"/>
      <c r="AC39534" s="123"/>
    </row>
    <row r="39535" spans="5:29" s="2" customFormat="1">
      <c r="E39535" s="120"/>
      <c r="M39535" s="120"/>
      <c r="N39535" s="120"/>
      <c r="U39535" s="121"/>
      <c r="V39535" s="122"/>
      <c r="W39535" s="123"/>
      <c r="AC39535" s="123"/>
    </row>
    <row r="39536" spans="5:29" s="2" customFormat="1">
      <c r="E39536" s="120"/>
      <c r="M39536" s="120"/>
      <c r="N39536" s="120"/>
      <c r="U39536" s="121"/>
      <c r="V39536" s="122"/>
      <c r="W39536" s="123"/>
      <c r="AC39536" s="123"/>
    </row>
    <row r="39537" spans="5:29" s="2" customFormat="1">
      <c r="E39537" s="120"/>
      <c r="M39537" s="120"/>
      <c r="N39537" s="120"/>
      <c r="U39537" s="121"/>
      <c r="V39537" s="122"/>
      <c r="W39537" s="123"/>
      <c r="AC39537" s="123"/>
    </row>
    <row r="39538" spans="5:29" s="2" customFormat="1">
      <c r="E39538" s="120"/>
      <c r="M39538" s="120"/>
      <c r="N39538" s="120"/>
      <c r="U39538" s="121"/>
      <c r="V39538" s="122"/>
      <c r="W39538" s="123"/>
      <c r="AC39538" s="123"/>
    </row>
    <row r="39539" spans="5:29" s="2" customFormat="1">
      <c r="E39539" s="120"/>
      <c r="M39539" s="120"/>
      <c r="N39539" s="120"/>
      <c r="U39539" s="121"/>
      <c r="V39539" s="122"/>
      <c r="W39539" s="123"/>
      <c r="AC39539" s="123"/>
    </row>
    <row r="39540" spans="5:29" s="2" customFormat="1">
      <c r="E39540" s="120"/>
      <c r="M39540" s="120"/>
      <c r="N39540" s="120"/>
      <c r="U39540" s="121"/>
      <c r="V39540" s="122"/>
      <c r="W39540" s="123"/>
      <c r="AC39540" s="123"/>
    </row>
    <row r="39541" spans="5:29" s="2" customFormat="1">
      <c r="E39541" s="120"/>
      <c r="M39541" s="120"/>
      <c r="N39541" s="120"/>
      <c r="U39541" s="121"/>
      <c r="V39541" s="122"/>
      <c r="W39541" s="123"/>
      <c r="AC39541" s="123"/>
    </row>
    <row r="39542" spans="5:29" s="2" customFormat="1">
      <c r="E39542" s="120"/>
      <c r="M39542" s="120"/>
      <c r="N39542" s="120"/>
      <c r="U39542" s="121"/>
      <c r="V39542" s="122"/>
      <c r="W39542" s="123"/>
      <c r="AC39542" s="123"/>
    </row>
    <row r="39543" spans="5:29" s="2" customFormat="1">
      <c r="E39543" s="120"/>
      <c r="M39543" s="120"/>
      <c r="N39543" s="120"/>
      <c r="U39543" s="121"/>
      <c r="V39543" s="122"/>
      <c r="W39543" s="123"/>
      <c r="AC39543" s="123"/>
    </row>
    <row r="39544" spans="5:29" s="2" customFormat="1">
      <c r="E39544" s="120"/>
      <c r="M39544" s="120"/>
      <c r="N39544" s="120"/>
      <c r="U39544" s="121"/>
      <c r="V39544" s="122"/>
      <c r="W39544" s="123"/>
      <c r="AC39544" s="123"/>
    </row>
    <row r="39545" spans="5:29" s="2" customFormat="1">
      <c r="E39545" s="120"/>
      <c r="M39545" s="120"/>
      <c r="N39545" s="120"/>
      <c r="U39545" s="121"/>
      <c r="V39545" s="122"/>
      <c r="W39545" s="123"/>
      <c r="AC39545" s="123"/>
    </row>
    <row r="39546" spans="5:29" s="2" customFormat="1">
      <c r="E39546" s="120"/>
      <c r="M39546" s="120"/>
      <c r="N39546" s="120"/>
      <c r="U39546" s="121"/>
      <c r="V39546" s="122"/>
      <c r="W39546" s="123"/>
      <c r="AC39546" s="123"/>
    </row>
    <row r="39547" spans="5:29" s="2" customFormat="1">
      <c r="E39547" s="120"/>
      <c r="M39547" s="120"/>
      <c r="N39547" s="120"/>
      <c r="U39547" s="121"/>
      <c r="V39547" s="122"/>
      <c r="W39547" s="123"/>
      <c r="AC39547" s="123"/>
    </row>
    <row r="39548" spans="5:29" s="2" customFormat="1">
      <c r="E39548" s="120"/>
      <c r="M39548" s="120"/>
      <c r="N39548" s="120"/>
      <c r="U39548" s="121"/>
      <c r="V39548" s="122"/>
      <c r="W39548" s="123"/>
      <c r="AC39548" s="123"/>
    </row>
    <row r="39549" spans="5:29" s="2" customFormat="1">
      <c r="E39549" s="120"/>
      <c r="M39549" s="120"/>
      <c r="N39549" s="120"/>
      <c r="U39549" s="121"/>
      <c r="V39549" s="122"/>
      <c r="W39549" s="123"/>
      <c r="AC39549" s="123"/>
    </row>
    <row r="39550" spans="5:29" s="2" customFormat="1">
      <c r="E39550" s="120"/>
      <c r="M39550" s="120"/>
      <c r="N39550" s="120"/>
      <c r="U39550" s="121"/>
      <c r="V39550" s="122"/>
      <c r="W39550" s="123"/>
      <c r="AC39550" s="123"/>
    </row>
    <row r="39551" spans="5:29" s="2" customFormat="1">
      <c r="E39551" s="120"/>
      <c r="M39551" s="120"/>
      <c r="N39551" s="120"/>
      <c r="U39551" s="121"/>
      <c r="V39551" s="122"/>
      <c r="W39551" s="123"/>
      <c r="AC39551" s="123"/>
    </row>
    <row r="39552" spans="5:29" s="2" customFormat="1">
      <c r="E39552" s="120"/>
      <c r="M39552" s="120"/>
      <c r="N39552" s="120"/>
      <c r="U39552" s="121"/>
      <c r="V39552" s="122"/>
      <c r="W39552" s="123"/>
      <c r="AC39552" s="123"/>
    </row>
    <row r="39553" spans="5:29" s="2" customFormat="1">
      <c r="E39553" s="120"/>
      <c r="M39553" s="120"/>
      <c r="N39553" s="120"/>
      <c r="U39553" s="121"/>
      <c r="V39553" s="122"/>
      <c r="W39553" s="123"/>
      <c r="AC39553" s="123"/>
    </row>
    <row r="39554" spans="5:29" s="2" customFormat="1">
      <c r="E39554" s="120"/>
      <c r="M39554" s="120"/>
      <c r="N39554" s="120"/>
      <c r="U39554" s="121"/>
      <c r="V39554" s="122"/>
      <c r="W39554" s="123"/>
      <c r="AC39554" s="123"/>
    </row>
    <row r="39555" spans="5:29" s="2" customFormat="1">
      <c r="E39555" s="120"/>
      <c r="M39555" s="120"/>
      <c r="N39555" s="120"/>
      <c r="U39555" s="121"/>
      <c r="V39555" s="122"/>
      <c r="W39555" s="123"/>
      <c r="AC39555" s="123"/>
    </row>
    <row r="39556" spans="5:29" s="2" customFormat="1">
      <c r="E39556" s="120"/>
      <c r="M39556" s="120"/>
      <c r="N39556" s="120"/>
      <c r="U39556" s="121"/>
      <c r="V39556" s="122"/>
      <c r="W39556" s="123"/>
      <c r="AC39556" s="123"/>
    </row>
    <row r="39557" spans="5:29" s="2" customFormat="1">
      <c r="E39557" s="120"/>
      <c r="M39557" s="120"/>
      <c r="N39557" s="120"/>
      <c r="U39557" s="121"/>
      <c r="V39557" s="122"/>
      <c r="W39557" s="123"/>
      <c r="AC39557" s="123"/>
    </row>
    <row r="39558" spans="5:29" s="2" customFormat="1">
      <c r="E39558" s="120"/>
      <c r="M39558" s="120"/>
      <c r="N39558" s="120"/>
      <c r="U39558" s="121"/>
      <c r="V39558" s="122"/>
      <c r="W39558" s="123"/>
      <c r="AC39558" s="123"/>
    </row>
    <row r="39559" spans="5:29" s="2" customFormat="1">
      <c r="E39559" s="120"/>
      <c r="M39559" s="120"/>
      <c r="N39559" s="120"/>
      <c r="U39559" s="121"/>
      <c r="V39559" s="122"/>
      <c r="W39559" s="123"/>
      <c r="AC39559" s="123"/>
    </row>
    <row r="39560" spans="5:29" s="2" customFormat="1">
      <c r="E39560" s="120"/>
      <c r="M39560" s="120"/>
      <c r="N39560" s="120"/>
      <c r="U39560" s="121"/>
      <c r="V39560" s="122"/>
      <c r="W39560" s="123"/>
      <c r="AC39560" s="123"/>
    </row>
    <row r="39561" spans="5:29" s="2" customFormat="1">
      <c r="E39561" s="120"/>
      <c r="M39561" s="120"/>
      <c r="N39561" s="120"/>
      <c r="U39561" s="121"/>
      <c r="V39561" s="122"/>
      <c r="W39561" s="123"/>
      <c r="AC39561" s="123"/>
    </row>
    <row r="39562" spans="5:29" s="2" customFormat="1">
      <c r="E39562" s="120"/>
      <c r="M39562" s="120"/>
      <c r="N39562" s="120"/>
      <c r="U39562" s="121"/>
      <c r="V39562" s="122"/>
      <c r="W39562" s="123"/>
      <c r="AC39562" s="123"/>
    </row>
    <row r="39563" spans="5:29" s="2" customFormat="1">
      <c r="E39563" s="120"/>
      <c r="M39563" s="120"/>
      <c r="N39563" s="120"/>
      <c r="U39563" s="121"/>
      <c r="V39563" s="122"/>
      <c r="W39563" s="123"/>
      <c r="AC39563" s="123"/>
    </row>
    <row r="39564" spans="5:29" s="2" customFormat="1">
      <c r="E39564" s="120"/>
      <c r="M39564" s="120"/>
      <c r="N39564" s="120"/>
      <c r="U39564" s="121"/>
      <c r="V39564" s="122"/>
      <c r="W39564" s="123"/>
      <c r="AC39564" s="123"/>
    </row>
    <row r="39565" spans="5:29" s="2" customFormat="1">
      <c r="E39565" s="120"/>
      <c r="M39565" s="120"/>
      <c r="N39565" s="120"/>
      <c r="U39565" s="121"/>
      <c r="V39565" s="122"/>
      <c r="W39565" s="123"/>
      <c r="AC39565" s="123"/>
    </row>
    <row r="39566" spans="5:29" s="2" customFormat="1">
      <c r="E39566" s="120"/>
      <c r="M39566" s="120"/>
      <c r="N39566" s="120"/>
      <c r="U39566" s="121"/>
      <c r="V39566" s="122"/>
      <c r="W39566" s="123"/>
      <c r="AC39566" s="123"/>
    </row>
    <row r="39567" spans="5:29" s="2" customFormat="1">
      <c r="E39567" s="120"/>
      <c r="M39567" s="120"/>
      <c r="N39567" s="120"/>
      <c r="U39567" s="121"/>
      <c r="V39567" s="122"/>
      <c r="W39567" s="123"/>
      <c r="AC39567" s="123"/>
    </row>
    <row r="39568" spans="5:29" s="2" customFormat="1">
      <c r="E39568" s="120"/>
      <c r="M39568" s="120"/>
      <c r="N39568" s="120"/>
      <c r="U39568" s="121"/>
      <c r="V39568" s="122"/>
      <c r="W39568" s="123"/>
      <c r="AC39568" s="123"/>
    </row>
    <row r="39569" spans="5:29" s="2" customFormat="1">
      <c r="E39569" s="120"/>
      <c r="M39569" s="120"/>
      <c r="N39569" s="120"/>
      <c r="U39569" s="121"/>
      <c r="V39569" s="122"/>
      <c r="W39569" s="123"/>
      <c r="AC39569" s="123"/>
    </row>
    <row r="39570" spans="5:29" s="2" customFormat="1">
      <c r="E39570" s="120"/>
      <c r="M39570" s="120"/>
      <c r="N39570" s="120"/>
      <c r="U39570" s="121"/>
      <c r="V39570" s="122"/>
      <c r="W39570" s="123"/>
      <c r="AC39570" s="123"/>
    </row>
    <row r="39571" spans="5:29" s="2" customFormat="1">
      <c r="E39571" s="120"/>
      <c r="M39571" s="120"/>
      <c r="N39571" s="120"/>
      <c r="U39571" s="121"/>
      <c r="V39571" s="122"/>
      <c r="W39571" s="123"/>
      <c r="AC39571" s="123"/>
    </row>
    <row r="39572" spans="5:29" s="2" customFormat="1">
      <c r="E39572" s="120"/>
      <c r="M39572" s="120"/>
      <c r="N39572" s="120"/>
      <c r="U39572" s="121"/>
      <c r="V39572" s="122"/>
      <c r="W39572" s="123"/>
      <c r="AC39572" s="123"/>
    </row>
    <row r="39573" spans="5:29" s="2" customFormat="1">
      <c r="E39573" s="120"/>
      <c r="M39573" s="120"/>
      <c r="N39573" s="120"/>
      <c r="U39573" s="121"/>
      <c r="V39573" s="122"/>
      <c r="W39573" s="123"/>
      <c r="AC39573" s="123"/>
    </row>
    <row r="39574" spans="5:29" s="2" customFormat="1">
      <c r="E39574" s="120"/>
      <c r="M39574" s="120"/>
      <c r="N39574" s="120"/>
      <c r="U39574" s="121"/>
      <c r="V39574" s="122"/>
      <c r="W39574" s="123"/>
      <c r="AC39574" s="123"/>
    </row>
    <row r="39575" spans="5:29" s="2" customFormat="1">
      <c r="E39575" s="120"/>
      <c r="M39575" s="120"/>
      <c r="N39575" s="120"/>
      <c r="U39575" s="121"/>
      <c r="V39575" s="122"/>
      <c r="W39575" s="123"/>
      <c r="AC39575" s="123"/>
    </row>
    <row r="39576" spans="5:29" s="2" customFormat="1">
      <c r="E39576" s="120"/>
      <c r="M39576" s="120"/>
      <c r="N39576" s="120"/>
      <c r="U39576" s="121"/>
      <c r="V39576" s="122"/>
      <c r="W39576" s="123"/>
      <c r="AC39576" s="123"/>
    </row>
    <row r="39577" spans="5:29" s="2" customFormat="1">
      <c r="E39577" s="120"/>
      <c r="M39577" s="120"/>
      <c r="N39577" s="120"/>
      <c r="U39577" s="121"/>
      <c r="V39577" s="122"/>
      <c r="W39577" s="123"/>
      <c r="AC39577" s="123"/>
    </row>
    <row r="39578" spans="5:29" s="2" customFormat="1">
      <c r="E39578" s="120"/>
      <c r="M39578" s="120"/>
      <c r="N39578" s="120"/>
      <c r="U39578" s="121"/>
      <c r="V39578" s="122"/>
      <c r="W39578" s="123"/>
      <c r="AC39578" s="123"/>
    </row>
    <row r="39579" spans="5:29" s="2" customFormat="1">
      <c r="E39579" s="120"/>
      <c r="M39579" s="120"/>
      <c r="N39579" s="120"/>
      <c r="U39579" s="121"/>
      <c r="V39579" s="122"/>
      <c r="W39579" s="123"/>
      <c r="AC39579" s="123"/>
    </row>
    <row r="39580" spans="5:29" s="2" customFormat="1">
      <c r="E39580" s="120"/>
      <c r="M39580" s="120"/>
      <c r="N39580" s="120"/>
      <c r="U39580" s="121"/>
      <c r="V39580" s="122"/>
      <c r="W39580" s="123"/>
      <c r="AC39580" s="123"/>
    </row>
    <row r="39581" spans="5:29" s="2" customFormat="1">
      <c r="E39581" s="120"/>
      <c r="M39581" s="120"/>
      <c r="N39581" s="120"/>
      <c r="U39581" s="121"/>
      <c r="V39581" s="122"/>
      <c r="W39581" s="123"/>
      <c r="AC39581" s="123"/>
    </row>
    <row r="39582" spans="5:29" s="2" customFormat="1">
      <c r="E39582" s="120"/>
      <c r="M39582" s="120"/>
      <c r="N39582" s="120"/>
      <c r="U39582" s="121"/>
      <c r="V39582" s="122"/>
      <c r="W39582" s="123"/>
      <c r="AC39582" s="123"/>
    </row>
    <row r="39583" spans="5:29" s="2" customFormat="1">
      <c r="E39583" s="120"/>
      <c r="M39583" s="120"/>
      <c r="N39583" s="120"/>
      <c r="U39583" s="121"/>
      <c r="V39583" s="122"/>
      <c r="W39583" s="123"/>
      <c r="AC39583" s="123"/>
    </row>
    <row r="39584" spans="5:29" s="2" customFormat="1">
      <c r="E39584" s="120"/>
      <c r="M39584" s="120"/>
      <c r="N39584" s="120"/>
      <c r="U39584" s="121"/>
      <c r="V39584" s="122"/>
      <c r="W39584" s="123"/>
      <c r="AC39584" s="123"/>
    </row>
    <row r="39585" spans="5:29" s="2" customFormat="1">
      <c r="E39585" s="120"/>
      <c r="M39585" s="120"/>
      <c r="N39585" s="120"/>
      <c r="U39585" s="121"/>
      <c r="V39585" s="122"/>
      <c r="W39585" s="123"/>
      <c r="AC39585" s="123"/>
    </row>
    <row r="39586" spans="5:29" s="2" customFormat="1">
      <c r="E39586" s="120"/>
      <c r="M39586" s="120"/>
      <c r="N39586" s="120"/>
      <c r="U39586" s="121"/>
      <c r="V39586" s="122"/>
      <c r="W39586" s="123"/>
      <c r="AC39586" s="123"/>
    </row>
    <row r="39587" spans="5:29" s="2" customFormat="1">
      <c r="E39587" s="120"/>
      <c r="M39587" s="120"/>
      <c r="N39587" s="120"/>
      <c r="U39587" s="121"/>
      <c r="V39587" s="122"/>
      <c r="W39587" s="123"/>
      <c r="AC39587" s="123"/>
    </row>
    <row r="39588" spans="5:29" s="2" customFormat="1">
      <c r="E39588" s="120"/>
      <c r="M39588" s="120"/>
      <c r="N39588" s="120"/>
      <c r="U39588" s="121"/>
      <c r="V39588" s="122"/>
      <c r="W39588" s="123"/>
      <c r="AC39588" s="123"/>
    </row>
    <row r="39589" spans="5:29" s="2" customFormat="1">
      <c r="E39589" s="120"/>
      <c r="M39589" s="120"/>
      <c r="N39589" s="120"/>
      <c r="U39589" s="121"/>
      <c r="V39589" s="122"/>
      <c r="W39589" s="123"/>
      <c r="AC39589" s="123"/>
    </row>
    <row r="39590" spans="5:29" s="2" customFormat="1">
      <c r="E39590" s="120"/>
      <c r="M39590" s="120"/>
      <c r="N39590" s="120"/>
      <c r="U39590" s="121"/>
      <c r="V39590" s="122"/>
      <c r="W39590" s="123"/>
      <c r="AC39590" s="123"/>
    </row>
    <row r="39591" spans="5:29" s="2" customFormat="1">
      <c r="E39591" s="120"/>
      <c r="M39591" s="120"/>
      <c r="N39591" s="120"/>
      <c r="U39591" s="121"/>
      <c r="V39591" s="122"/>
      <c r="W39591" s="123"/>
      <c r="AC39591" s="123"/>
    </row>
    <row r="39592" spans="5:29" s="2" customFormat="1">
      <c r="E39592" s="120"/>
      <c r="M39592" s="120"/>
      <c r="N39592" s="120"/>
      <c r="U39592" s="121"/>
      <c r="V39592" s="122"/>
      <c r="W39592" s="123"/>
      <c r="AC39592" s="123"/>
    </row>
    <row r="39593" spans="5:29" s="2" customFormat="1">
      <c r="E39593" s="120"/>
      <c r="M39593" s="120"/>
      <c r="N39593" s="120"/>
      <c r="U39593" s="121"/>
      <c r="V39593" s="122"/>
      <c r="W39593" s="123"/>
      <c r="AC39593" s="123"/>
    </row>
    <row r="39594" spans="5:29" s="2" customFormat="1">
      <c r="E39594" s="120"/>
      <c r="M39594" s="120"/>
      <c r="N39594" s="120"/>
      <c r="U39594" s="121"/>
      <c r="V39594" s="122"/>
      <c r="W39594" s="123"/>
      <c r="AC39594" s="123"/>
    </row>
    <row r="39595" spans="5:29" s="2" customFormat="1">
      <c r="E39595" s="120"/>
      <c r="M39595" s="120"/>
      <c r="N39595" s="120"/>
      <c r="U39595" s="121"/>
      <c r="V39595" s="122"/>
      <c r="W39595" s="123"/>
      <c r="AC39595" s="123"/>
    </row>
    <row r="39596" spans="5:29" s="2" customFormat="1">
      <c r="E39596" s="120"/>
      <c r="M39596" s="120"/>
      <c r="N39596" s="120"/>
      <c r="U39596" s="121"/>
      <c r="V39596" s="122"/>
      <c r="W39596" s="123"/>
      <c r="AC39596" s="123"/>
    </row>
    <row r="39597" spans="5:29" s="2" customFormat="1">
      <c r="E39597" s="120"/>
      <c r="M39597" s="120"/>
      <c r="N39597" s="120"/>
      <c r="U39597" s="121"/>
      <c r="V39597" s="122"/>
      <c r="W39597" s="123"/>
      <c r="AC39597" s="123"/>
    </row>
    <row r="39598" spans="5:29" s="2" customFormat="1">
      <c r="E39598" s="120"/>
      <c r="M39598" s="120"/>
      <c r="N39598" s="120"/>
      <c r="U39598" s="121"/>
      <c r="V39598" s="122"/>
      <c r="W39598" s="123"/>
      <c r="AC39598" s="123"/>
    </row>
    <row r="39599" spans="5:29" s="2" customFormat="1">
      <c r="E39599" s="120"/>
      <c r="M39599" s="120"/>
      <c r="N39599" s="120"/>
      <c r="U39599" s="121"/>
      <c r="V39599" s="122"/>
      <c r="W39599" s="123"/>
      <c r="AC39599" s="123"/>
    </row>
    <row r="39600" spans="5:29" s="2" customFormat="1">
      <c r="E39600" s="120"/>
      <c r="M39600" s="120"/>
      <c r="N39600" s="120"/>
      <c r="U39600" s="121"/>
      <c r="V39600" s="122"/>
      <c r="W39600" s="123"/>
      <c r="AC39600" s="123"/>
    </row>
    <row r="39601" spans="5:29" s="2" customFormat="1">
      <c r="E39601" s="120"/>
      <c r="M39601" s="120"/>
      <c r="N39601" s="120"/>
      <c r="U39601" s="121"/>
      <c r="V39601" s="122"/>
      <c r="W39601" s="123"/>
      <c r="AC39601" s="123"/>
    </row>
    <row r="39602" spans="5:29" s="2" customFormat="1">
      <c r="E39602" s="120"/>
      <c r="M39602" s="120"/>
      <c r="N39602" s="120"/>
      <c r="U39602" s="121"/>
      <c r="V39602" s="122"/>
      <c r="W39602" s="123"/>
      <c r="AC39602" s="123"/>
    </row>
    <row r="39603" spans="5:29" s="2" customFormat="1">
      <c r="E39603" s="120"/>
      <c r="M39603" s="120"/>
      <c r="N39603" s="120"/>
      <c r="U39603" s="121"/>
      <c r="V39603" s="122"/>
      <c r="W39603" s="123"/>
      <c r="AC39603" s="123"/>
    </row>
    <row r="39604" spans="5:29" s="2" customFormat="1">
      <c r="E39604" s="120"/>
      <c r="M39604" s="120"/>
      <c r="N39604" s="120"/>
      <c r="U39604" s="121"/>
      <c r="V39604" s="122"/>
      <c r="W39604" s="123"/>
      <c r="AC39604" s="123"/>
    </row>
    <row r="39605" spans="5:29" s="2" customFormat="1">
      <c r="E39605" s="120"/>
      <c r="M39605" s="120"/>
      <c r="N39605" s="120"/>
      <c r="U39605" s="121"/>
      <c r="V39605" s="122"/>
      <c r="W39605" s="123"/>
      <c r="AC39605" s="123"/>
    </row>
    <row r="39606" spans="5:29" s="2" customFormat="1">
      <c r="E39606" s="120"/>
      <c r="M39606" s="120"/>
      <c r="N39606" s="120"/>
      <c r="U39606" s="121"/>
      <c r="V39606" s="122"/>
      <c r="W39606" s="123"/>
      <c r="AC39606" s="123"/>
    </row>
    <row r="39607" spans="5:29" s="2" customFormat="1">
      <c r="E39607" s="120"/>
      <c r="M39607" s="120"/>
      <c r="N39607" s="120"/>
      <c r="U39607" s="121"/>
      <c r="V39607" s="122"/>
      <c r="W39607" s="123"/>
      <c r="AC39607" s="123"/>
    </row>
    <row r="39608" spans="5:29" s="2" customFormat="1">
      <c r="E39608" s="120"/>
      <c r="M39608" s="120"/>
      <c r="N39608" s="120"/>
      <c r="U39608" s="121"/>
      <c r="V39608" s="122"/>
      <c r="W39608" s="123"/>
      <c r="AC39608" s="123"/>
    </row>
    <row r="39609" spans="5:29" s="2" customFormat="1">
      <c r="E39609" s="120"/>
      <c r="M39609" s="120"/>
      <c r="N39609" s="120"/>
      <c r="U39609" s="121"/>
      <c r="V39609" s="122"/>
      <c r="W39609" s="123"/>
      <c r="AC39609" s="123"/>
    </row>
    <row r="39610" spans="5:29" s="2" customFormat="1">
      <c r="E39610" s="120"/>
      <c r="M39610" s="120"/>
      <c r="N39610" s="120"/>
      <c r="U39610" s="121"/>
      <c r="V39610" s="122"/>
      <c r="W39610" s="123"/>
      <c r="AC39610" s="123"/>
    </row>
    <row r="39611" spans="5:29" s="2" customFormat="1">
      <c r="E39611" s="120"/>
      <c r="M39611" s="120"/>
      <c r="N39611" s="120"/>
      <c r="U39611" s="121"/>
      <c r="V39611" s="122"/>
      <c r="W39611" s="123"/>
      <c r="AC39611" s="123"/>
    </row>
    <row r="39612" spans="5:29" s="2" customFormat="1">
      <c r="E39612" s="120"/>
      <c r="M39612" s="120"/>
      <c r="N39612" s="120"/>
      <c r="U39612" s="121"/>
      <c r="V39612" s="122"/>
      <c r="W39612" s="123"/>
      <c r="AC39612" s="123"/>
    </row>
    <row r="39613" spans="5:29" s="2" customFormat="1">
      <c r="E39613" s="120"/>
      <c r="M39613" s="120"/>
      <c r="N39613" s="120"/>
      <c r="U39613" s="121"/>
      <c r="V39613" s="122"/>
      <c r="W39613" s="123"/>
      <c r="AC39613" s="123"/>
    </row>
    <row r="39614" spans="5:29" s="2" customFormat="1">
      <c r="E39614" s="120"/>
      <c r="M39614" s="120"/>
      <c r="N39614" s="120"/>
      <c r="U39614" s="121"/>
      <c r="V39614" s="122"/>
      <c r="W39614" s="123"/>
      <c r="AC39614" s="123"/>
    </row>
    <row r="39615" spans="5:29" s="2" customFormat="1">
      <c r="E39615" s="120"/>
      <c r="M39615" s="120"/>
      <c r="N39615" s="120"/>
      <c r="U39615" s="121"/>
      <c r="V39615" s="122"/>
      <c r="W39615" s="123"/>
      <c r="AC39615" s="123"/>
    </row>
    <row r="39616" spans="5:29" s="2" customFormat="1">
      <c r="E39616" s="120"/>
      <c r="M39616" s="120"/>
      <c r="N39616" s="120"/>
      <c r="U39616" s="121"/>
      <c r="V39616" s="122"/>
      <c r="W39616" s="123"/>
      <c r="AC39616" s="123"/>
    </row>
    <row r="39617" spans="5:29" s="2" customFormat="1">
      <c r="E39617" s="120"/>
      <c r="M39617" s="120"/>
      <c r="N39617" s="120"/>
      <c r="U39617" s="121"/>
      <c r="V39617" s="122"/>
      <c r="W39617" s="123"/>
      <c r="AC39617" s="123"/>
    </row>
    <row r="39618" spans="5:29" s="2" customFormat="1">
      <c r="E39618" s="120"/>
      <c r="M39618" s="120"/>
      <c r="N39618" s="120"/>
      <c r="U39618" s="121"/>
      <c r="V39618" s="122"/>
      <c r="W39618" s="123"/>
      <c r="AC39618" s="123"/>
    </row>
    <row r="39619" spans="5:29" s="2" customFormat="1">
      <c r="E39619" s="120"/>
      <c r="M39619" s="120"/>
      <c r="N39619" s="120"/>
      <c r="U39619" s="121"/>
      <c r="V39619" s="122"/>
      <c r="W39619" s="123"/>
      <c r="AC39619" s="123"/>
    </row>
    <row r="39620" spans="5:29" s="2" customFormat="1">
      <c r="E39620" s="120"/>
      <c r="M39620" s="120"/>
      <c r="N39620" s="120"/>
      <c r="U39620" s="121"/>
      <c r="V39620" s="122"/>
      <c r="W39620" s="123"/>
      <c r="AC39620" s="123"/>
    </row>
    <row r="39621" spans="5:29" s="2" customFormat="1">
      <c r="E39621" s="120"/>
      <c r="M39621" s="120"/>
      <c r="N39621" s="120"/>
      <c r="U39621" s="121"/>
      <c r="V39621" s="122"/>
      <c r="W39621" s="123"/>
      <c r="AC39621" s="123"/>
    </row>
    <row r="39622" spans="5:29" s="2" customFormat="1">
      <c r="E39622" s="120"/>
      <c r="M39622" s="120"/>
      <c r="N39622" s="120"/>
      <c r="U39622" s="121"/>
      <c r="V39622" s="122"/>
      <c r="W39622" s="123"/>
      <c r="AC39622" s="123"/>
    </row>
    <row r="39623" spans="5:29" s="2" customFormat="1">
      <c r="E39623" s="120"/>
      <c r="M39623" s="120"/>
      <c r="N39623" s="120"/>
      <c r="U39623" s="121"/>
      <c r="V39623" s="122"/>
      <c r="W39623" s="123"/>
      <c r="AC39623" s="123"/>
    </row>
    <row r="39624" spans="5:29" s="2" customFormat="1">
      <c r="E39624" s="120"/>
      <c r="M39624" s="120"/>
      <c r="N39624" s="120"/>
      <c r="U39624" s="121"/>
      <c r="V39624" s="122"/>
      <c r="W39624" s="123"/>
      <c r="AC39624" s="123"/>
    </row>
    <row r="39625" spans="5:29" s="2" customFormat="1">
      <c r="E39625" s="120"/>
      <c r="M39625" s="120"/>
      <c r="N39625" s="120"/>
      <c r="U39625" s="121"/>
      <c r="V39625" s="122"/>
      <c r="W39625" s="123"/>
      <c r="AC39625" s="123"/>
    </row>
    <row r="39626" spans="5:29" s="2" customFormat="1">
      <c r="E39626" s="120"/>
      <c r="M39626" s="120"/>
      <c r="N39626" s="120"/>
      <c r="U39626" s="121"/>
      <c r="V39626" s="122"/>
      <c r="W39626" s="123"/>
      <c r="AC39626" s="123"/>
    </row>
    <row r="39627" spans="5:29" s="2" customFormat="1">
      <c r="E39627" s="120"/>
      <c r="M39627" s="120"/>
      <c r="N39627" s="120"/>
      <c r="U39627" s="121"/>
      <c r="V39627" s="122"/>
      <c r="W39627" s="123"/>
      <c r="AC39627" s="123"/>
    </row>
    <row r="39628" spans="5:29" s="2" customFormat="1">
      <c r="E39628" s="120"/>
      <c r="M39628" s="120"/>
      <c r="N39628" s="120"/>
      <c r="U39628" s="121"/>
      <c r="V39628" s="122"/>
      <c r="W39628" s="123"/>
      <c r="AC39628" s="123"/>
    </row>
    <row r="39629" spans="5:29" s="2" customFormat="1">
      <c r="E39629" s="120"/>
      <c r="M39629" s="120"/>
      <c r="N39629" s="120"/>
      <c r="U39629" s="121"/>
      <c r="V39629" s="122"/>
      <c r="W39629" s="123"/>
      <c r="AC39629" s="123"/>
    </row>
    <row r="39630" spans="5:29" s="2" customFormat="1">
      <c r="E39630" s="120"/>
      <c r="M39630" s="120"/>
      <c r="N39630" s="120"/>
      <c r="U39630" s="121"/>
      <c r="V39630" s="122"/>
      <c r="W39630" s="123"/>
      <c r="AC39630" s="123"/>
    </row>
    <row r="39631" spans="5:29" s="2" customFormat="1">
      <c r="E39631" s="120"/>
      <c r="M39631" s="120"/>
      <c r="N39631" s="120"/>
      <c r="U39631" s="121"/>
      <c r="V39631" s="122"/>
      <c r="W39631" s="123"/>
      <c r="AC39631" s="123"/>
    </row>
    <row r="39632" spans="5:29" s="2" customFormat="1">
      <c r="E39632" s="120"/>
      <c r="M39632" s="120"/>
      <c r="N39632" s="120"/>
      <c r="U39632" s="121"/>
      <c r="V39632" s="122"/>
      <c r="W39632" s="123"/>
      <c r="AC39632" s="123"/>
    </row>
    <row r="39633" spans="5:29" s="2" customFormat="1">
      <c r="E39633" s="120"/>
      <c r="M39633" s="120"/>
      <c r="N39633" s="120"/>
      <c r="U39633" s="121"/>
      <c r="V39633" s="122"/>
      <c r="W39633" s="123"/>
      <c r="AC39633" s="123"/>
    </row>
    <row r="39634" spans="5:29" s="2" customFormat="1">
      <c r="E39634" s="120"/>
      <c r="M39634" s="120"/>
      <c r="N39634" s="120"/>
      <c r="U39634" s="121"/>
      <c r="V39634" s="122"/>
      <c r="W39634" s="123"/>
      <c r="AC39634" s="123"/>
    </row>
    <row r="39635" spans="5:29" s="2" customFormat="1">
      <c r="E39635" s="120"/>
      <c r="M39635" s="120"/>
      <c r="N39635" s="120"/>
      <c r="U39635" s="121"/>
      <c r="V39635" s="122"/>
      <c r="W39635" s="123"/>
      <c r="AC39635" s="123"/>
    </row>
    <row r="39636" spans="5:29" s="2" customFormat="1">
      <c r="E39636" s="120"/>
      <c r="M39636" s="120"/>
      <c r="N39636" s="120"/>
      <c r="U39636" s="121"/>
      <c r="V39636" s="122"/>
      <c r="W39636" s="123"/>
      <c r="AC39636" s="123"/>
    </row>
    <row r="39637" spans="5:29" s="2" customFormat="1">
      <c r="E39637" s="120"/>
      <c r="M39637" s="120"/>
      <c r="N39637" s="120"/>
      <c r="U39637" s="121"/>
      <c r="V39637" s="122"/>
      <c r="W39637" s="123"/>
      <c r="AC39637" s="123"/>
    </row>
    <row r="39638" spans="5:29" s="2" customFormat="1">
      <c r="E39638" s="120"/>
      <c r="M39638" s="120"/>
      <c r="N39638" s="120"/>
      <c r="U39638" s="121"/>
      <c r="V39638" s="122"/>
      <c r="W39638" s="123"/>
      <c r="AC39638" s="123"/>
    </row>
    <row r="39639" spans="5:29" s="2" customFormat="1">
      <c r="E39639" s="120"/>
      <c r="M39639" s="120"/>
      <c r="N39639" s="120"/>
      <c r="U39639" s="121"/>
      <c r="V39639" s="122"/>
      <c r="W39639" s="123"/>
      <c r="AC39639" s="123"/>
    </row>
    <row r="39640" spans="5:29" s="2" customFormat="1">
      <c r="E39640" s="120"/>
      <c r="M39640" s="120"/>
      <c r="N39640" s="120"/>
      <c r="U39640" s="121"/>
      <c r="V39640" s="122"/>
      <c r="W39640" s="123"/>
      <c r="AC39640" s="123"/>
    </row>
    <row r="39641" spans="5:29" s="2" customFormat="1">
      <c r="E39641" s="120"/>
      <c r="M39641" s="120"/>
      <c r="N39641" s="120"/>
      <c r="U39641" s="121"/>
      <c r="V39641" s="122"/>
      <c r="W39641" s="123"/>
      <c r="AC39641" s="123"/>
    </row>
    <row r="39642" spans="5:29" s="2" customFormat="1">
      <c r="E39642" s="120"/>
      <c r="M39642" s="120"/>
      <c r="N39642" s="120"/>
      <c r="U39642" s="121"/>
      <c r="V39642" s="122"/>
      <c r="W39642" s="123"/>
      <c r="AC39642" s="123"/>
    </row>
    <row r="39643" spans="5:29" s="2" customFormat="1">
      <c r="E39643" s="120"/>
      <c r="M39643" s="120"/>
      <c r="N39643" s="120"/>
      <c r="U39643" s="121"/>
      <c r="V39643" s="122"/>
      <c r="W39643" s="123"/>
      <c r="AC39643" s="123"/>
    </row>
    <row r="39644" spans="5:29" s="2" customFormat="1">
      <c r="E39644" s="120"/>
      <c r="M39644" s="120"/>
      <c r="N39644" s="120"/>
      <c r="U39644" s="121"/>
      <c r="V39644" s="122"/>
      <c r="W39644" s="123"/>
      <c r="AC39644" s="123"/>
    </row>
    <row r="39645" spans="5:29" s="2" customFormat="1">
      <c r="E39645" s="120"/>
      <c r="M39645" s="120"/>
      <c r="N39645" s="120"/>
      <c r="U39645" s="121"/>
      <c r="V39645" s="122"/>
      <c r="W39645" s="123"/>
      <c r="AC39645" s="123"/>
    </row>
    <row r="39646" spans="5:29" s="2" customFormat="1">
      <c r="E39646" s="120"/>
      <c r="M39646" s="120"/>
      <c r="N39646" s="120"/>
      <c r="U39646" s="121"/>
      <c r="V39646" s="122"/>
      <c r="W39646" s="123"/>
      <c r="AC39646" s="123"/>
    </row>
    <row r="39647" spans="5:29" s="2" customFormat="1">
      <c r="E39647" s="120"/>
      <c r="M39647" s="120"/>
      <c r="N39647" s="120"/>
      <c r="U39647" s="121"/>
      <c r="V39647" s="122"/>
      <c r="W39647" s="123"/>
      <c r="AC39647" s="123"/>
    </row>
    <row r="39648" spans="5:29" s="2" customFormat="1">
      <c r="E39648" s="120"/>
      <c r="M39648" s="120"/>
      <c r="N39648" s="120"/>
      <c r="U39648" s="121"/>
      <c r="V39648" s="122"/>
      <c r="W39648" s="123"/>
      <c r="AC39648" s="123"/>
    </row>
    <row r="39649" spans="5:29" s="2" customFormat="1">
      <c r="E39649" s="120"/>
      <c r="M39649" s="120"/>
      <c r="N39649" s="120"/>
      <c r="U39649" s="121"/>
      <c r="V39649" s="122"/>
      <c r="W39649" s="123"/>
      <c r="AC39649" s="123"/>
    </row>
    <row r="39650" spans="5:29" s="2" customFormat="1">
      <c r="E39650" s="120"/>
      <c r="M39650" s="120"/>
      <c r="N39650" s="120"/>
      <c r="U39650" s="121"/>
      <c r="V39650" s="122"/>
      <c r="W39650" s="123"/>
      <c r="AC39650" s="123"/>
    </row>
    <row r="39651" spans="5:29" s="2" customFormat="1">
      <c r="E39651" s="120"/>
      <c r="M39651" s="120"/>
      <c r="N39651" s="120"/>
      <c r="U39651" s="121"/>
      <c r="V39651" s="122"/>
      <c r="W39651" s="123"/>
      <c r="AC39651" s="123"/>
    </row>
    <row r="39652" spans="5:29" s="2" customFormat="1">
      <c r="E39652" s="120"/>
      <c r="M39652" s="120"/>
      <c r="N39652" s="120"/>
      <c r="U39652" s="121"/>
      <c r="V39652" s="122"/>
      <c r="W39652" s="123"/>
      <c r="AC39652" s="123"/>
    </row>
    <row r="39653" spans="5:29" s="2" customFormat="1">
      <c r="E39653" s="120"/>
      <c r="M39653" s="120"/>
      <c r="N39653" s="120"/>
      <c r="U39653" s="121"/>
      <c r="V39653" s="122"/>
      <c r="W39653" s="123"/>
      <c r="AC39653" s="123"/>
    </row>
    <row r="39654" spans="5:29" s="2" customFormat="1">
      <c r="E39654" s="120"/>
      <c r="M39654" s="120"/>
      <c r="N39654" s="120"/>
      <c r="U39654" s="121"/>
      <c r="V39654" s="122"/>
      <c r="W39654" s="123"/>
      <c r="AC39654" s="123"/>
    </row>
    <row r="39655" spans="5:29" s="2" customFormat="1">
      <c r="E39655" s="120"/>
      <c r="M39655" s="120"/>
      <c r="N39655" s="120"/>
      <c r="U39655" s="121"/>
      <c r="V39655" s="122"/>
      <c r="W39655" s="123"/>
      <c r="AC39655" s="123"/>
    </row>
    <row r="39656" spans="5:29" s="2" customFormat="1">
      <c r="E39656" s="120"/>
      <c r="M39656" s="120"/>
      <c r="N39656" s="120"/>
      <c r="U39656" s="121"/>
      <c r="V39656" s="122"/>
      <c r="W39656" s="123"/>
      <c r="AC39656" s="123"/>
    </row>
    <row r="39657" spans="5:29" s="2" customFormat="1">
      <c r="E39657" s="120"/>
      <c r="M39657" s="120"/>
      <c r="N39657" s="120"/>
      <c r="U39657" s="121"/>
      <c r="V39657" s="122"/>
      <c r="W39657" s="123"/>
      <c r="AC39657" s="123"/>
    </row>
    <row r="39658" spans="5:29" s="2" customFormat="1">
      <c r="E39658" s="120"/>
      <c r="M39658" s="120"/>
      <c r="N39658" s="120"/>
      <c r="U39658" s="121"/>
      <c r="V39658" s="122"/>
      <c r="W39658" s="123"/>
      <c r="AC39658" s="123"/>
    </row>
    <row r="39659" spans="5:29" s="2" customFormat="1">
      <c r="E39659" s="120"/>
      <c r="M39659" s="120"/>
      <c r="N39659" s="120"/>
      <c r="U39659" s="121"/>
      <c r="V39659" s="122"/>
      <c r="W39659" s="123"/>
      <c r="AC39659" s="123"/>
    </row>
    <row r="39660" spans="5:29" s="2" customFormat="1">
      <c r="E39660" s="120"/>
      <c r="M39660" s="120"/>
      <c r="N39660" s="120"/>
      <c r="U39660" s="121"/>
      <c r="V39660" s="122"/>
      <c r="W39660" s="123"/>
      <c r="AC39660" s="123"/>
    </row>
    <row r="39661" spans="5:29" s="2" customFormat="1">
      <c r="E39661" s="120"/>
      <c r="M39661" s="120"/>
      <c r="N39661" s="120"/>
      <c r="U39661" s="121"/>
      <c r="V39661" s="122"/>
      <c r="W39661" s="123"/>
      <c r="AC39661" s="123"/>
    </row>
    <row r="39662" spans="5:29" s="2" customFormat="1">
      <c r="E39662" s="120"/>
      <c r="M39662" s="120"/>
      <c r="N39662" s="120"/>
      <c r="U39662" s="121"/>
      <c r="V39662" s="122"/>
      <c r="W39662" s="123"/>
      <c r="AC39662" s="123"/>
    </row>
    <row r="39663" spans="5:29" s="2" customFormat="1">
      <c r="E39663" s="120"/>
      <c r="M39663" s="120"/>
      <c r="N39663" s="120"/>
      <c r="U39663" s="121"/>
      <c r="V39663" s="122"/>
      <c r="W39663" s="123"/>
      <c r="AC39663" s="123"/>
    </row>
    <row r="39664" spans="5:29" s="2" customFormat="1">
      <c r="E39664" s="120"/>
      <c r="M39664" s="120"/>
      <c r="N39664" s="120"/>
      <c r="U39664" s="121"/>
      <c r="V39664" s="122"/>
      <c r="W39664" s="123"/>
      <c r="AC39664" s="123"/>
    </row>
    <row r="39665" spans="5:29" s="2" customFormat="1">
      <c r="E39665" s="120"/>
      <c r="M39665" s="120"/>
      <c r="N39665" s="120"/>
      <c r="U39665" s="121"/>
      <c r="V39665" s="122"/>
      <c r="W39665" s="123"/>
      <c r="AC39665" s="123"/>
    </row>
    <row r="39666" spans="5:29" s="2" customFormat="1">
      <c r="E39666" s="120"/>
      <c r="M39666" s="120"/>
      <c r="N39666" s="120"/>
      <c r="U39666" s="121"/>
      <c r="V39666" s="122"/>
      <c r="W39666" s="123"/>
      <c r="AC39666" s="123"/>
    </row>
    <row r="39667" spans="5:29" s="2" customFormat="1">
      <c r="E39667" s="120"/>
      <c r="M39667" s="120"/>
      <c r="N39667" s="120"/>
      <c r="U39667" s="121"/>
      <c r="V39667" s="122"/>
      <c r="W39667" s="123"/>
      <c r="AC39667" s="123"/>
    </row>
    <row r="39668" spans="5:29" s="2" customFormat="1">
      <c r="E39668" s="120"/>
      <c r="M39668" s="120"/>
      <c r="N39668" s="120"/>
      <c r="U39668" s="121"/>
      <c r="V39668" s="122"/>
      <c r="W39668" s="123"/>
      <c r="AC39668" s="123"/>
    </row>
    <row r="39669" spans="5:29" s="2" customFormat="1">
      <c r="E39669" s="120"/>
      <c r="M39669" s="120"/>
      <c r="N39669" s="120"/>
      <c r="U39669" s="121"/>
      <c r="V39669" s="122"/>
      <c r="W39669" s="123"/>
      <c r="AC39669" s="123"/>
    </row>
    <row r="39670" spans="5:29" s="2" customFormat="1">
      <c r="E39670" s="120"/>
      <c r="M39670" s="120"/>
      <c r="N39670" s="120"/>
      <c r="U39670" s="121"/>
      <c r="V39670" s="122"/>
      <c r="W39670" s="123"/>
      <c r="AC39670" s="123"/>
    </row>
    <row r="39671" spans="5:29" s="2" customFormat="1">
      <c r="E39671" s="120"/>
      <c r="M39671" s="120"/>
      <c r="N39671" s="120"/>
      <c r="U39671" s="121"/>
      <c r="V39671" s="122"/>
      <c r="W39671" s="123"/>
      <c r="AC39671" s="123"/>
    </row>
    <row r="39672" spans="5:29" s="2" customFormat="1">
      <c r="E39672" s="120"/>
      <c r="M39672" s="120"/>
      <c r="N39672" s="120"/>
      <c r="U39672" s="121"/>
      <c r="V39672" s="122"/>
      <c r="W39672" s="123"/>
      <c r="AC39672" s="123"/>
    </row>
    <row r="39673" spans="5:29" s="2" customFormat="1">
      <c r="E39673" s="120"/>
      <c r="M39673" s="120"/>
      <c r="N39673" s="120"/>
      <c r="U39673" s="121"/>
      <c r="V39673" s="122"/>
      <c r="W39673" s="123"/>
      <c r="AC39673" s="123"/>
    </row>
    <row r="39674" spans="5:29" s="2" customFormat="1">
      <c r="E39674" s="120"/>
      <c r="M39674" s="120"/>
      <c r="N39674" s="120"/>
      <c r="U39674" s="121"/>
      <c r="V39674" s="122"/>
      <c r="W39674" s="123"/>
      <c r="AC39674" s="123"/>
    </row>
    <row r="39675" spans="5:29" s="2" customFormat="1">
      <c r="E39675" s="120"/>
      <c r="M39675" s="120"/>
      <c r="N39675" s="120"/>
      <c r="U39675" s="121"/>
      <c r="V39675" s="122"/>
      <c r="W39675" s="123"/>
      <c r="AC39675" s="123"/>
    </row>
    <row r="39676" spans="5:29" s="2" customFormat="1">
      <c r="E39676" s="120"/>
      <c r="M39676" s="120"/>
      <c r="N39676" s="120"/>
      <c r="U39676" s="121"/>
      <c r="V39676" s="122"/>
      <c r="W39676" s="123"/>
      <c r="AC39676" s="123"/>
    </row>
    <row r="39677" spans="5:29" s="2" customFormat="1">
      <c r="E39677" s="120"/>
      <c r="M39677" s="120"/>
      <c r="N39677" s="120"/>
      <c r="U39677" s="121"/>
      <c r="V39677" s="122"/>
      <c r="W39677" s="123"/>
      <c r="AC39677" s="123"/>
    </row>
    <row r="39678" spans="5:29" s="2" customFormat="1">
      <c r="E39678" s="120"/>
      <c r="M39678" s="120"/>
      <c r="N39678" s="120"/>
      <c r="U39678" s="121"/>
      <c r="V39678" s="122"/>
      <c r="W39678" s="123"/>
      <c r="AC39678" s="123"/>
    </row>
    <row r="39679" spans="5:29" s="2" customFormat="1">
      <c r="E39679" s="120"/>
      <c r="M39679" s="120"/>
      <c r="N39679" s="120"/>
      <c r="U39679" s="121"/>
      <c r="V39679" s="122"/>
      <c r="W39679" s="123"/>
      <c r="AC39679" s="123"/>
    </row>
    <row r="39680" spans="5:29" s="2" customFormat="1">
      <c r="E39680" s="120"/>
      <c r="M39680" s="120"/>
      <c r="N39680" s="120"/>
      <c r="U39680" s="121"/>
      <c r="V39680" s="122"/>
      <c r="W39680" s="123"/>
      <c r="AC39680" s="123"/>
    </row>
    <row r="39681" spans="5:29" s="2" customFormat="1">
      <c r="E39681" s="120"/>
      <c r="M39681" s="120"/>
      <c r="N39681" s="120"/>
      <c r="U39681" s="121"/>
      <c r="V39681" s="122"/>
      <c r="W39681" s="123"/>
      <c r="AC39681" s="123"/>
    </row>
    <row r="39682" spans="5:29" s="2" customFormat="1">
      <c r="E39682" s="120"/>
      <c r="M39682" s="120"/>
      <c r="N39682" s="120"/>
      <c r="U39682" s="121"/>
      <c r="V39682" s="122"/>
      <c r="W39682" s="123"/>
      <c r="AC39682" s="123"/>
    </row>
    <row r="39683" spans="5:29" s="2" customFormat="1">
      <c r="E39683" s="120"/>
      <c r="M39683" s="120"/>
      <c r="N39683" s="120"/>
      <c r="U39683" s="121"/>
      <c r="V39683" s="122"/>
      <c r="W39683" s="123"/>
      <c r="AC39683" s="123"/>
    </row>
    <row r="39684" spans="5:29" s="2" customFormat="1">
      <c r="E39684" s="120"/>
      <c r="M39684" s="120"/>
      <c r="N39684" s="120"/>
      <c r="U39684" s="121"/>
      <c r="V39684" s="122"/>
      <c r="W39684" s="123"/>
      <c r="AC39684" s="123"/>
    </row>
    <row r="39685" spans="5:29" s="2" customFormat="1">
      <c r="E39685" s="120"/>
      <c r="M39685" s="120"/>
      <c r="N39685" s="120"/>
      <c r="U39685" s="121"/>
      <c r="V39685" s="122"/>
      <c r="W39685" s="123"/>
      <c r="AC39685" s="123"/>
    </row>
    <row r="39686" spans="5:29" s="2" customFormat="1">
      <c r="E39686" s="120"/>
      <c r="M39686" s="120"/>
      <c r="N39686" s="120"/>
      <c r="U39686" s="121"/>
      <c r="V39686" s="122"/>
      <c r="W39686" s="123"/>
      <c r="AC39686" s="123"/>
    </row>
    <row r="39687" spans="5:29" s="2" customFormat="1">
      <c r="E39687" s="120"/>
      <c r="M39687" s="120"/>
      <c r="N39687" s="120"/>
      <c r="U39687" s="121"/>
      <c r="V39687" s="122"/>
      <c r="W39687" s="123"/>
      <c r="AC39687" s="123"/>
    </row>
    <row r="39688" spans="5:29" s="2" customFormat="1">
      <c r="E39688" s="120"/>
      <c r="M39688" s="120"/>
      <c r="N39688" s="120"/>
      <c r="U39688" s="121"/>
      <c r="V39688" s="122"/>
      <c r="W39688" s="123"/>
      <c r="AC39688" s="123"/>
    </row>
    <row r="39689" spans="5:29" s="2" customFormat="1">
      <c r="E39689" s="120"/>
      <c r="M39689" s="120"/>
      <c r="N39689" s="120"/>
      <c r="U39689" s="121"/>
      <c r="V39689" s="122"/>
      <c r="W39689" s="123"/>
      <c r="AC39689" s="123"/>
    </row>
    <row r="39690" spans="5:29" s="2" customFormat="1">
      <c r="E39690" s="120"/>
      <c r="M39690" s="120"/>
      <c r="N39690" s="120"/>
      <c r="U39690" s="121"/>
      <c r="V39690" s="122"/>
      <c r="W39690" s="123"/>
      <c r="AC39690" s="123"/>
    </row>
    <row r="39691" spans="5:29" s="2" customFormat="1">
      <c r="E39691" s="120"/>
      <c r="M39691" s="120"/>
      <c r="N39691" s="120"/>
      <c r="U39691" s="121"/>
      <c r="V39691" s="122"/>
      <c r="W39691" s="123"/>
      <c r="AC39691" s="123"/>
    </row>
    <row r="39692" spans="5:29" s="2" customFormat="1">
      <c r="E39692" s="120"/>
      <c r="M39692" s="120"/>
      <c r="N39692" s="120"/>
      <c r="U39692" s="121"/>
      <c r="V39692" s="122"/>
      <c r="W39692" s="123"/>
      <c r="AC39692" s="123"/>
    </row>
    <row r="39693" spans="5:29" s="2" customFormat="1">
      <c r="E39693" s="120"/>
      <c r="M39693" s="120"/>
      <c r="N39693" s="120"/>
      <c r="U39693" s="121"/>
      <c r="V39693" s="122"/>
      <c r="W39693" s="123"/>
      <c r="AC39693" s="123"/>
    </row>
    <row r="39694" spans="5:29" s="2" customFormat="1">
      <c r="E39694" s="120"/>
      <c r="M39694" s="120"/>
      <c r="N39694" s="120"/>
      <c r="U39694" s="121"/>
      <c r="V39694" s="122"/>
      <c r="W39694" s="123"/>
      <c r="AC39694" s="123"/>
    </row>
    <row r="39695" spans="5:29" s="2" customFormat="1">
      <c r="E39695" s="120"/>
      <c r="M39695" s="120"/>
      <c r="N39695" s="120"/>
      <c r="U39695" s="121"/>
      <c r="V39695" s="122"/>
      <c r="W39695" s="123"/>
      <c r="AC39695" s="123"/>
    </row>
    <row r="39696" spans="5:29" s="2" customFormat="1">
      <c r="E39696" s="120"/>
      <c r="M39696" s="120"/>
      <c r="N39696" s="120"/>
      <c r="U39696" s="121"/>
      <c r="V39696" s="122"/>
      <c r="W39696" s="123"/>
      <c r="AC39696" s="123"/>
    </row>
    <row r="39697" spans="5:29" s="2" customFormat="1">
      <c r="E39697" s="120"/>
      <c r="M39697" s="120"/>
      <c r="N39697" s="120"/>
      <c r="U39697" s="121"/>
      <c r="V39697" s="122"/>
      <c r="W39697" s="123"/>
      <c r="AC39697" s="123"/>
    </row>
    <row r="39698" spans="5:29" s="2" customFormat="1">
      <c r="E39698" s="120"/>
      <c r="M39698" s="120"/>
      <c r="N39698" s="120"/>
      <c r="U39698" s="121"/>
      <c r="V39698" s="122"/>
      <c r="W39698" s="123"/>
      <c r="AC39698" s="123"/>
    </row>
    <row r="39699" spans="5:29" s="2" customFormat="1">
      <c r="E39699" s="120"/>
      <c r="M39699" s="120"/>
      <c r="N39699" s="120"/>
      <c r="U39699" s="121"/>
      <c r="V39699" s="122"/>
      <c r="W39699" s="123"/>
      <c r="AC39699" s="123"/>
    </row>
    <row r="39700" spans="5:29" s="2" customFormat="1">
      <c r="E39700" s="120"/>
      <c r="M39700" s="120"/>
      <c r="N39700" s="120"/>
      <c r="U39700" s="121"/>
      <c r="V39700" s="122"/>
      <c r="W39700" s="123"/>
      <c r="AC39700" s="123"/>
    </row>
    <row r="39701" spans="5:29" s="2" customFormat="1">
      <c r="E39701" s="120"/>
      <c r="M39701" s="120"/>
      <c r="N39701" s="120"/>
      <c r="U39701" s="121"/>
      <c r="V39701" s="122"/>
      <c r="W39701" s="123"/>
      <c r="AC39701" s="123"/>
    </row>
    <row r="39702" spans="5:29" s="2" customFormat="1">
      <c r="E39702" s="120"/>
      <c r="M39702" s="120"/>
      <c r="N39702" s="120"/>
      <c r="U39702" s="121"/>
      <c r="V39702" s="122"/>
      <c r="W39702" s="123"/>
      <c r="AC39702" s="123"/>
    </row>
    <row r="39703" spans="5:29" s="2" customFormat="1">
      <c r="E39703" s="120"/>
      <c r="M39703" s="120"/>
      <c r="N39703" s="120"/>
      <c r="U39703" s="121"/>
      <c r="V39703" s="122"/>
      <c r="W39703" s="123"/>
      <c r="AC39703" s="123"/>
    </row>
    <row r="39704" spans="5:29" s="2" customFormat="1">
      <c r="E39704" s="120"/>
      <c r="M39704" s="120"/>
      <c r="N39704" s="120"/>
      <c r="U39704" s="121"/>
      <c r="V39704" s="122"/>
      <c r="W39704" s="123"/>
      <c r="AC39704" s="123"/>
    </row>
    <row r="39705" spans="5:29" s="2" customFormat="1">
      <c r="E39705" s="120"/>
      <c r="M39705" s="120"/>
      <c r="N39705" s="120"/>
      <c r="U39705" s="121"/>
      <c r="V39705" s="122"/>
      <c r="W39705" s="123"/>
      <c r="AC39705" s="123"/>
    </row>
    <row r="39706" spans="5:29" s="2" customFormat="1">
      <c r="E39706" s="120"/>
      <c r="M39706" s="120"/>
      <c r="N39706" s="120"/>
      <c r="U39706" s="121"/>
      <c r="V39706" s="122"/>
      <c r="W39706" s="123"/>
      <c r="AC39706" s="123"/>
    </row>
    <row r="39707" spans="5:29" s="2" customFormat="1">
      <c r="E39707" s="120"/>
      <c r="M39707" s="120"/>
      <c r="N39707" s="120"/>
      <c r="U39707" s="121"/>
      <c r="V39707" s="122"/>
      <c r="W39707" s="123"/>
      <c r="AC39707" s="123"/>
    </row>
    <row r="39708" spans="5:29" s="2" customFormat="1">
      <c r="E39708" s="120"/>
      <c r="M39708" s="120"/>
      <c r="N39708" s="120"/>
      <c r="U39708" s="121"/>
      <c r="V39708" s="122"/>
      <c r="W39708" s="123"/>
      <c r="AC39708" s="123"/>
    </row>
    <row r="39709" spans="5:29" s="2" customFormat="1">
      <c r="E39709" s="120"/>
      <c r="M39709" s="120"/>
      <c r="N39709" s="120"/>
      <c r="U39709" s="121"/>
      <c r="V39709" s="122"/>
      <c r="W39709" s="123"/>
      <c r="AC39709" s="123"/>
    </row>
    <row r="39710" spans="5:29" s="2" customFormat="1">
      <c r="E39710" s="120"/>
      <c r="M39710" s="120"/>
      <c r="N39710" s="120"/>
      <c r="U39710" s="121"/>
      <c r="V39710" s="122"/>
      <c r="W39710" s="123"/>
      <c r="AC39710" s="123"/>
    </row>
    <row r="39711" spans="5:29" s="2" customFormat="1">
      <c r="E39711" s="120"/>
      <c r="M39711" s="120"/>
      <c r="N39711" s="120"/>
      <c r="U39711" s="121"/>
      <c r="V39711" s="122"/>
      <c r="W39711" s="123"/>
      <c r="AC39711" s="123"/>
    </row>
    <row r="39712" spans="5:29" s="2" customFormat="1">
      <c r="E39712" s="120"/>
      <c r="M39712" s="120"/>
      <c r="N39712" s="120"/>
      <c r="U39712" s="121"/>
      <c r="V39712" s="122"/>
      <c r="W39712" s="123"/>
      <c r="AC39712" s="123"/>
    </row>
    <row r="39713" spans="5:29" s="2" customFormat="1">
      <c r="E39713" s="120"/>
      <c r="M39713" s="120"/>
      <c r="N39713" s="120"/>
      <c r="U39713" s="121"/>
      <c r="V39713" s="122"/>
      <c r="W39713" s="123"/>
      <c r="AC39713" s="123"/>
    </row>
    <row r="39714" spans="5:29" s="2" customFormat="1">
      <c r="E39714" s="120"/>
      <c r="M39714" s="120"/>
      <c r="N39714" s="120"/>
      <c r="U39714" s="121"/>
      <c r="V39714" s="122"/>
      <c r="W39714" s="123"/>
      <c r="AC39714" s="123"/>
    </row>
    <row r="39715" spans="5:29" s="2" customFormat="1">
      <c r="E39715" s="120"/>
      <c r="M39715" s="120"/>
      <c r="N39715" s="120"/>
      <c r="U39715" s="121"/>
      <c r="V39715" s="122"/>
      <c r="W39715" s="123"/>
      <c r="AC39715" s="123"/>
    </row>
    <row r="39716" spans="5:29" s="2" customFormat="1">
      <c r="E39716" s="120"/>
      <c r="M39716" s="120"/>
      <c r="N39716" s="120"/>
      <c r="U39716" s="121"/>
      <c r="V39716" s="122"/>
      <c r="W39716" s="123"/>
      <c r="AC39716" s="123"/>
    </row>
    <row r="39717" spans="5:29" s="2" customFormat="1">
      <c r="E39717" s="120"/>
      <c r="M39717" s="120"/>
      <c r="N39717" s="120"/>
      <c r="U39717" s="121"/>
      <c r="V39717" s="122"/>
      <c r="W39717" s="123"/>
      <c r="AC39717" s="123"/>
    </row>
    <row r="39718" spans="5:29" s="2" customFormat="1">
      <c r="E39718" s="120"/>
      <c r="M39718" s="120"/>
      <c r="N39718" s="120"/>
      <c r="U39718" s="121"/>
      <c r="V39718" s="122"/>
      <c r="W39718" s="123"/>
      <c r="AC39718" s="123"/>
    </row>
    <row r="39719" spans="5:29" s="2" customFormat="1">
      <c r="E39719" s="120"/>
      <c r="M39719" s="120"/>
      <c r="N39719" s="120"/>
      <c r="U39719" s="121"/>
      <c r="V39719" s="122"/>
      <c r="W39719" s="123"/>
      <c r="AC39719" s="123"/>
    </row>
    <row r="39720" spans="5:29" s="2" customFormat="1">
      <c r="E39720" s="120"/>
      <c r="M39720" s="120"/>
      <c r="N39720" s="120"/>
      <c r="U39720" s="121"/>
      <c r="V39720" s="122"/>
      <c r="W39720" s="123"/>
      <c r="AC39720" s="123"/>
    </row>
    <row r="39721" spans="5:29" s="2" customFormat="1">
      <c r="E39721" s="120"/>
      <c r="M39721" s="120"/>
      <c r="N39721" s="120"/>
      <c r="U39721" s="121"/>
      <c r="V39721" s="122"/>
      <c r="W39721" s="123"/>
      <c r="AC39721" s="123"/>
    </row>
    <row r="39722" spans="5:29" s="2" customFormat="1">
      <c r="E39722" s="120"/>
      <c r="M39722" s="120"/>
      <c r="N39722" s="120"/>
      <c r="U39722" s="121"/>
      <c r="V39722" s="122"/>
      <c r="W39722" s="123"/>
      <c r="AC39722" s="123"/>
    </row>
    <row r="39723" spans="5:29" s="2" customFormat="1">
      <c r="E39723" s="120"/>
      <c r="M39723" s="120"/>
      <c r="N39723" s="120"/>
      <c r="U39723" s="121"/>
      <c r="V39723" s="122"/>
      <c r="W39723" s="123"/>
      <c r="AC39723" s="123"/>
    </row>
    <row r="39724" spans="5:29" s="2" customFormat="1">
      <c r="E39724" s="120"/>
      <c r="M39724" s="120"/>
      <c r="N39724" s="120"/>
      <c r="U39724" s="121"/>
      <c r="V39724" s="122"/>
      <c r="W39724" s="123"/>
      <c r="AC39724" s="123"/>
    </row>
    <row r="39725" spans="5:29" s="2" customFormat="1">
      <c r="E39725" s="120"/>
      <c r="M39725" s="120"/>
      <c r="N39725" s="120"/>
      <c r="U39725" s="121"/>
      <c r="V39725" s="122"/>
      <c r="W39725" s="123"/>
      <c r="AC39725" s="123"/>
    </row>
    <row r="39726" spans="5:29" s="2" customFormat="1">
      <c r="E39726" s="120"/>
      <c r="M39726" s="120"/>
      <c r="N39726" s="120"/>
      <c r="U39726" s="121"/>
      <c r="V39726" s="122"/>
      <c r="W39726" s="123"/>
      <c r="AC39726" s="123"/>
    </row>
    <row r="39727" spans="5:29" s="2" customFormat="1">
      <c r="E39727" s="120"/>
      <c r="M39727" s="120"/>
      <c r="N39727" s="120"/>
      <c r="U39727" s="121"/>
      <c r="V39727" s="122"/>
      <c r="W39727" s="123"/>
      <c r="AC39727" s="123"/>
    </row>
    <row r="39728" spans="5:29" s="2" customFormat="1">
      <c r="E39728" s="120"/>
      <c r="M39728" s="120"/>
      <c r="N39728" s="120"/>
      <c r="U39728" s="121"/>
      <c r="V39728" s="122"/>
      <c r="W39728" s="123"/>
      <c r="AC39728" s="123"/>
    </row>
    <row r="39729" spans="5:29" s="2" customFormat="1">
      <c r="E39729" s="120"/>
      <c r="M39729" s="120"/>
      <c r="N39729" s="120"/>
      <c r="U39729" s="121"/>
      <c r="V39729" s="122"/>
      <c r="W39729" s="123"/>
      <c r="AC39729" s="123"/>
    </row>
    <row r="39730" spans="5:29" s="2" customFormat="1">
      <c r="E39730" s="120"/>
      <c r="M39730" s="120"/>
      <c r="N39730" s="120"/>
      <c r="U39730" s="121"/>
      <c r="V39730" s="122"/>
      <c r="W39730" s="123"/>
      <c r="AC39730" s="123"/>
    </row>
    <row r="39731" spans="5:29" s="2" customFormat="1">
      <c r="E39731" s="120"/>
      <c r="M39731" s="120"/>
      <c r="N39731" s="120"/>
      <c r="U39731" s="121"/>
      <c r="V39731" s="122"/>
      <c r="W39731" s="123"/>
      <c r="AC39731" s="123"/>
    </row>
    <row r="39732" spans="5:29" s="2" customFormat="1">
      <c r="E39732" s="120"/>
      <c r="M39732" s="120"/>
      <c r="N39732" s="120"/>
      <c r="U39732" s="121"/>
      <c r="V39732" s="122"/>
      <c r="W39732" s="123"/>
      <c r="AC39732" s="123"/>
    </row>
    <row r="39733" spans="5:29" s="2" customFormat="1">
      <c r="E39733" s="120"/>
      <c r="M39733" s="120"/>
      <c r="N39733" s="120"/>
      <c r="U39733" s="121"/>
      <c r="V39733" s="122"/>
      <c r="W39733" s="123"/>
      <c r="AC39733" s="123"/>
    </row>
    <row r="39734" spans="5:29" s="2" customFormat="1">
      <c r="E39734" s="120"/>
      <c r="M39734" s="120"/>
      <c r="N39734" s="120"/>
      <c r="U39734" s="121"/>
      <c r="V39734" s="122"/>
      <c r="W39734" s="123"/>
      <c r="AC39734" s="123"/>
    </row>
    <row r="39735" spans="5:29" s="2" customFormat="1">
      <c r="E39735" s="120"/>
      <c r="M39735" s="120"/>
      <c r="N39735" s="120"/>
      <c r="U39735" s="121"/>
      <c r="V39735" s="122"/>
      <c r="W39735" s="123"/>
      <c r="AC39735" s="123"/>
    </row>
    <row r="39736" spans="5:29" s="2" customFormat="1">
      <c r="E39736" s="120"/>
      <c r="M39736" s="120"/>
      <c r="N39736" s="120"/>
      <c r="U39736" s="121"/>
      <c r="V39736" s="122"/>
      <c r="W39736" s="123"/>
      <c r="AC39736" s="123"/>
    </row>
    <row r="39737" spans="5:29" s="2" customFormat="1">
      <c r="E39737" s="120"/>
      <c r="M39737" s="120"/>
      <c r="N39737" s="120"/>
      <c r="U39737" s="121"/>
      <c r="V39737" s="122"/>
      <c r="W39737" s="123"/>
      <c r="AC39737" s="123"/>
    </row>
    <row r="39738" spans="5:29" s="2" customFormat="1">
      <c r="E39738" s="120"/>
      <c r="M39738" s="120"/>
      <c r="N39738" s="120"/>
      <c r="U39738" s="121"/>
      <c r="V39738" s="122"/>
      <c r="W39738" s="123"/>
      <c r="AC39738" s="123"/>
    </row>
    <row r="39739" spans="5:29" s="2" customFormat="1">
      <c r="E39739" s="120"/>
      <c r="M39739" s="120"/>
      <c r="N39739" s="120"/>
      <c r="U39739" s="121"/>
      <c r="V39739" s="122"/>
      <c r="W39739" s="123"/>
      <c r="AC39739" s="123"/>
    </row>
    <row r="39740" spans="5:29" s="2" customFormat="1">
      <c r="E39740" s="120"/>
      <c r="M39740" s="120"/>
      <c r="N39740" s="120"/>
      <c r="U39740" s="121"/>
      <c r="V39740" s="122"/>
      <c r="W39740" s="123"/>
      <c r="AC39740" s="123"/>
    </row>
    <row r="39741" spans="5:29" s="2" customFormat="1">
      <c r="E39741" s="120"/>
      <c r="M39741" s="120"/>
      <c r="N39741" s="120"/>
      <c r="U39741" s="121"/>
      <c r="V39741" s="122"/>
      <c r="W39741" s="123"/>
      <c r="AC39741" s="123"/>
    </row>
    <row r="39742" spans="5:29" s="2" customFormat="1">
      <c r="E39742" s="120"/>
      <c r="M39742" s="120"/>
      <c r="N39742" s="120"/>
      <c r="U39742" s="121"/>
      <c r="V39742" s="122"/>
      <c r="W39742" s="123"/>
      <c r="AC39742" s="123"/>
    </row>
    <row r="39743" spans="5:29" s="2" customFormat="1">
      <c r="E39743" s="120"/>
      <c r="M39743" s="120"/>
      <c r="N39743" s="120"/>
      <c r="U39743" s="121"/>
      <c r="V39743" s="122"/>
      <c r="W39743" s="123"/>
      <c r="AC39743" s="123"/>
    </row>
    <row r="39744" spans="5:29" s="2" customFormat="1">
      <c r="E39744" s="120"/>
      <c r="M39744" s="120"/>
      <c r="N39744" s="120"/>
      <c r="U39744" s="121"/>
      <c r="V39744" s="122"/>
      <c r="W39744" s="123"/>
      <c r="AC39744" s="123"/>
    </row>
    <row r="39745" spans="5:29" s="2" customFormat="1">
      <c r="E39745" s="120"/>
      <c r="M39745" s="120"/>
      <c r="N39745" s="120"/>
      <c r="U39745" s="121"/>
      <c r="V39745" s="122"/>
      <c r="W39745" s="123"/>
      <c r="AC39745" s="123"/>
    </row>
    <row r="39746" spans="5:29" s="2" customFormat="1">
      <c r="E39746" s="120"/>
      <c r="M39746" s="120"/>
      <c r="N39746" s="120"/>
      <c r="U39746" s="121"/>
      <c r="V39746" s="122"/>
      <c r="W39746" s="123"/>
      <c r="AC39746" s="123"/>
    </row>
    <row r="39747" spans="5:29" s="2" customFormat="1">
      <c r="E39747" s="120"/>
      <c r="M39747" s="120"/>
      <c r="N39747" s="120"/>
      <c r="U39747" s="121"/>
      <c r="V39747" s="122"/>
      <c r="W39747" s="123"/>
      <c r="AC39747" s="123"/>
    </row>
    <row r="39748" spans="5:29" s="2" customFormat="1">
      <c r="E39748" s="120"/>
      <c r="M39748" s="120"/>
      <c r="N39748" s="120"/>
      <c r="U39748" s="121"/>
      <c r="V39748" s="122"/>
      <c r="W39748" s="123"/>
      <c r="AC39748" s="123"/>
    </row>
    <row r="39749" spans="5:29" s="2" customFormat="1">
      <c r="E39749" s="120"/>
      <c r="M39749" s="120"/>
      <c r="N39749" s="120"/>
      <c r="U39749" s="121"/>
      <c r="V39749" s="122"/>
      <c r="W39749" s="123"/>
      <c r="AC39749" s="123"/>
    </row>
    <row r="39750" spans="5:29" s="2" customFormat="1">
      <c r="E39750" s="120"/>
      <c r="M39750" s="120"/>
      <c r="N39750" s="120"/>
      <c r="U39750" s="121"/>
      <c r="V39750" s="122"/>
      <c r="W39750" s="123"/>
      <c r="AC39750" s="123"/>
    </row>
    <row r="39751" spans="5:29" s="2" customFormat="1">
      <c r="E39751" s="120"/>
      <c r="M39751" s="120"/>
      <c r="N39751" s="120"/>
      <c r="U39751" s="121"/>
      <c r="V39751" s="122"/>
      <c r="W39751" s="123"/>
      <c r="AC39751" s="123"/>
    </row>
    <row r="39752" spans="5:29" s="2" customFormat="1">
      <c r="E39752" s="120"/>
      <c r="M39752" s="120"/>
      <c r="N39752" s="120"/>
      <c r="U39752" s="121"/>
      <c r="V39752" s="122"/>
      <c r="W39752" s="123"/>
      <c r="AC39752" s="123"/>
    </row>
    <row r="39753" spans="5:29" s="2" customFormat="1">
      <c r="E39753" s="120"/>
      <c r="M39753" s="120"/>
      <c r="N39753" s="120"/>
      <c r="U39753" s="121"/>
      <c r="V39753" s="122"/>
      <c r="W39753" s="123"/>
      <c r="AC39753" s="123"/>
    </row>
    <row r="39754" spans="5:29" s="2" customFormat="1">
      <c r="E39754" s="120"/>
      <c r="M39754" s="120"/>
      <c r="N39754" s="120"/>
      <c r="U39754" s="121"/>
      <c r="V39754" s="122"/>
      <c r="W39754" s="123"/>
      <c r="AC39754" s="123"/>
    </row>
    <row r="39755" spans="5:29" s="2" customFormat="1">
      <c r="E39755" s="120"/>
      <c r="M39755" s="120"/>
      <c r="N39755" s="120"/>
      <c r="U39755" s="121"/>
      <c r="V39755" s="122"/>
      <c r="W39755" s="123"/>
      <c r="AC39755" s="123"/>
    </row>
    <row r="39756" spans="5:29" s="2" customFormat="1">
      <c r="E39756" s="120"/>
      <c r="M39756" s="120"/>
      <c r="N39756" s="120"/>
      <c r="U39756" s="121"/>
      <c r="V39756" s="122"/>
      <c r="W39756" s="123"/>
      <c r="AC39756" s="123"/>
    </row>
    <row r="39757" spans="5:29" s="2" customFormat="1">
      <c r="E39757" s="120"/>
      <c r="M39757" s="120"/>
      <c r="N39757" s="120"/>
      <c r="U39757" s="121"/>
      <c r="V39757" s="122"/>
      <c r="W39757" s="123"/>
      <c r="AC39757" s="123"/>
    </row>
    <row r="39758" spans="5:29" s="2" customFormat="1">
      <c r="E39758" s="120"/>
      <c r="M39758" s="120"/>
      <c r="N39758" s="120"/>
      <c r="U39758" s="121"/>
      <c r="V39758" s="122"/>
      <c r="W39758" s="123"/>
      <c r="AC39758" s="123"/>
    </row>
    <row r="39759" spans="5:29" s="2" customFormat="1">
      <c r="E39759" s="120"/>
      <c r="M39759" s="120"/>
      <c r="N39759" s="120"/>
      <c r="U39759" s="121"/>
      <c r="V39759" s="122"/>
      <c r="W39759" s="123"/>
      <c r="AC39759" s="123"/>
    </row>
    <row r="39760" spans="5:29" s="2" customFormat="1">
      <c r="E39760" s="120"/>
      <c r="M39760" s="120"/>
      <c r="N39760" s="120"/>
      <c r="U39760" s="121"/>
      <c r="V39760" s="122"/>
      <c r="W39760" s="123"/>
      <c r="AC39760" s="123"/>
    </row>
    <row r="39761" spans="5:29" s="2" customFormat="1">
      <c r="E39761" s="120"/>
      <c r="M39761" s="120"/>
      <c r="N39761" s="120"/>
      <c r="U39761" s="121"/>
      <c r="V39761" s="122"/>
      <c r="W39761" s="123"/>
      <c r="AC39761" s="123"/>
    </row>
    <row r="39762" spans="5:29" s="2" customFormat="1">
      <c r="E39762" s="120"/>
      <c r="M39762" s="120"/>
      <c r="N39762" s="120"/>
      <c r="U39762" s="121"/>
      <c r="V39762" s="122"/>
      <c r="W39762" s="123"/>
      <c r="AC39762" s="123"/>
    </row>
    <row r="39763" spans="5:29" s="2" customFormat="1">
      <c r="E39763" s="120"/>
      <c r="M39763" s="120"/>
      <c r="N39763" s="120"/>
      <c r="U39763" s="121"/>
      <c r="V39763" s="122"/>
      <c r="W39763" s="123"/>
      <c r="AC39763" s="123"/>
    </row>
    <row r="39764" spans="5:29" s="2" customFormat="1">
      <c r="E39764" s="120"/>
      <c r="M39764" s="120"/>
      <c r="N39764" s="120"/>
      <c r="U39764" s="121"/>
      <c r="V39764" s="122"/>
      <c r="W39764" s="123"/>
      <c r="AC39764" s="123"/>
    </row>
    <row r="39765" spans="5:29" s="2" customFormat="1">
      <c r="E39765" s="120"/>
      <c r="M39765" s="120"/>
      <c r="N39765" s="120"/>
      <c r="U39765" s="121"/>
      <c r="V39765" s="122"/>
      <c r="W39765" s="123"/>
      <c r="AC39765" s="123"/>
    </row>
    <row r="39766" spans="5:29" s="2" customFormat="1">
      <c r="E39766" s="120"/>
      <c r="M39766" s="120"/>
      <c r="N39766" s="120"/>
      <c r="U39766" s="121"/>
      <c r="V39766" s="122"/>
      <c r="W39766" s="123"/>
      <c r="AC39766" s="123"/>
    </row>
    <row r="39767" spans="5:29" s="2" customFormat="1">
      <c r="E39767" s="120"/>
      <c r="M39767" s="120"/>
      <c r="N39767" s="120"/>
      <c r="U39767" s="121"/>
      <c r="V39767" s="122"/>
      <c r="W39767" s="123"/>
      <c r="AC39767" s="123"/>
    </row>
    <row r="39768" spans="5:29" s="2" customFormat="1">
      <c r="E39768" s="120"/>
      <c r="M39768" s="120"/>
      <c r="N39768" s="120"/>
      <c r="U39768" s="121"/>
      <c r="V39768" s="122"/>
      <c r="W39768" s="123"/>
      <c r="AC39768" s="123"/>
    </row>
    <row r="39769" spans="5:29" s="2" customFormat="1">
      <c r="E39769" s="120"/>
      <c r="M39769" s="120"/>
      <c r="N39769" s="120"/>
      <c r="U39769" s="121"/>
      <c r="V39769" s="122"/>
      <c r="W39769" s="123"/>
      <c r="AC39769" s="123"/>
    </row>
    <row r="39770" spans="5:29" s="2" customFormat="1">
      <c r="E39770" s="120"/>
      <c r="M39770" s="120"/>
      <c r="N39770" s="120"/>
      <c r="U39770" s="121"/>
      <c r="V39770" s="122"/>
      <c r="W39770" s="123"/>
      <c r="AC39770" s="123"/>
    </row>
    <row r="39771" spans="5:29" s="2" customFormat="1">
      <c r="E39771" s="120"/>
      <c r="M39771" s="120"/>
      <c r="N39771" s="120"/>
      <c r="U39771" s="121"/>
      <c r="V39771" s="122"/>
      <c r="W39771" s="123"/>
      <c r="AC39771" s="123"/>
    </row>
    <row r="39772" spans="5:29" s="2" customFormat="1">
      <c r="E39772" s="120"/>
      <c r="M39772" s="120"/>
      <c r="N39772" s="120"/>
      <c r="U39772" s="121"/>
      <c r="V39772" s="122"/>
      <c r="W39772" s="123"/>
      <c r="AC39772" s="123"/>
    </row>
    <row r="39773" spans="5:29" s="2" customFormat="1">
      <c r="E39773" s="120"/>
      <c r="M39773" s="120"/>
      <c r="N39773" s="120"/>
      <c r="U39773" s="121"/>
      <c r="V39773" s="122"/>
      <c r="W39773" s="123"/>
      <c r="AC39773" s="123"/>
    </row>
    <row r="39774" spans="5:29" s="2" customFormat="1">
      <c r="E39774" s="120"/>
      <c r="M39774" s="120"/>
      <c r="N39774" s="120"/>
      <c r="U39774" s="121"/>
      <c r="V39774" s="122"/>
      <c r="W39774" s="123"/>
      <c r="AC39774" s="123"/>
    </row>
    <row r="39775" spans="5:29" s="2" customFormat="1">
      <c r="E39775" s="120"/>
      <c r="M39775" s="120"/>
      <c r="N39775" s="120"/>
      <c r="U39775" s="121"/>
      <c r="V39775" s="122"/>
      <c r="W39775" s="123"/>
      <c r="AC39775" s="123"/>
    </row>
    <row r="39776" spans="5:29" s="2" customFormat="1">
      <c r="E39776" s="120"/>
      <c r="M39776" s="120"/>
      <c r="N39776" s="120"/>
      <c r="U39776" s="121"/>
      <c r="V39776" s="122"/>
      <c r="W39776" s="123"/>
      <c r="AC39776" s="123"/>
    </row>
    <row r="39777" spans="5:29" s="2" customFormat="1">
      <c r="E39777" s="120"/>
      <c r="M39777" s="120"/>
      <c r="N39777" s="120"/>
      <c r="U39777" s="121"/>
      <c r="V39777" s="122"/>
      <c r="W39777" s="123"/>
      <c r="AC39777" s="123"/>
    </row>
    <row r="39778" spans="5:29" s="2" customFormat="1">
      <c r="E39778" s="120"/>
      <c r="M39778" s="120"/>
      <c r="N39778" s="120"/>
      <c r="U39778" s="121"/>
      <c r="V39778" s="122"/>
      <c r="W39778" s="123"/>
      <c r="AC39778" s="123"/>
    </row>
    <row r="39779" spans="5:29" s="2" customFormat="1">
      <c r="E39779" s="120"/>
      <c r="M39779" s="120"/>
      <c r="N39779" s="120"/>
      <c r="U39779" s="121"/>
      <c r="V39779" s="122"/>
      <c r="W39779" s="123"/>
      <c r="AC39779" s="123"/>
    </row>
    <row r="39780" spans="5:29" s="2" customFormat="1">
      <c r="E39780" s="120"/>
      <c r="M39780" s="120"/>
      <c r="N39780" s="120"/>
      <c r="U39780" s="121"/>
      <c r="V39780" s="122"/>
      <c r="W39780" s="123"/>
      <c r="AC39780" s="123"/>
    </row>
    <row r="39781" spans="5:29" s="2" customFormat="1">
      <c r="E39781" s="120"/>
      <c r="M39781" s="120"/>
      <c r="N39781" s="120"/>
      <c r="U39781" s="121"/>
      <c r="V39781" s="122"/>
      <c r="W39781" s="123"/>
      <c r="AC39781" s="123"/>
    </row>
    <row r="39782" spans="5:29" s="2" customFormat="1">
      <c r="E39782" s="120"/>
      <c r="M39782" s="120"/>
      <c r="N39782" s="120"/>
      <c r="U39782" s="121"/>
      <c r="V39782" s="122"/>
      <c r="W39782" s="123"/>
      <c r="AC39782" s="123"/>
    </row>
    <row r="39783" spans="5:29" s="2" customFormat="1">
      <c r="E39783" s="120"/>
      <c r="M39783" s="120"/>
      <c r="N39783" s="120"/>
      <c r="U39783" s="121"/>
      <c r="V39783" s="122"/>
      <c r="W39783" s="123"/>
      <c r="AC39783" s="123"/>
    </row>
    <row r="39784" spans="5:29" s="2" customFormat="1">
      <c r="E39784" s="120"/>
      <c r="M39784" s="120"/>
      <c r="N39784" s="120"/>
      <c r="U39784" s="121"/>
      <c r="V39784" s="122"/>
      <c r="W39784" s="123"/>
      <c r="AC39784" s="123"/>
    </row>
    <row r="39785" spans="5:29" s="2" customFormat="1">
      <c r="E39785" s="120"/>
      <c r="M39785" s="120"/>
      <c r="N39785" s="120"/>
      <c r="U39785" s="121"/>
      <c r="V39785" s="122"/>
      <c r="W39785" s="123"/>
      <c r="AC39785" s="123"/>
    </row>
    <row r="39786" spans="5:29" s="2" customFormat="1">
      <c r="E39786" s="120"/>
      <c r="M39786" s="120"/>
      <c r="N39786" s="120"/>
      <c r="U39786" s="121"/>
      <c r="V39786" s="122"/>
      <c r="W39786" s="123"/>
      <c r="AC39786" s="123"/>
    </row>
    <row r="39787" spans="5:29" s="2" customFormat="1">
      <c r="E39787" s="120"/>
      <c r="M39787" s="120"/>
      <c r="N39787" s="120"/>
      <c r="U39787" s="121"/>
      <c r="V39787" s="122"/>
      <c r="W39787" s="123"/>
      <c r="AC39787" s="123"/>
    </row>
    <row r="39788" spans="5:29" s="2" customFormat="1">
      <c r="E39788" s="120"/>
      <c r="M39788" s="120"/>
      <c r="N39788" s="120"/>
      <c r="U39788" s="121"/>
      <c r="V39788" s="122"/>
      <c r="W39788" s="123"/>
      <c r="AC39788" s="123"/>
    </row>
    <row r="39789" spans="5:29" s="2" customFormat="1">
      <c r="E39789" s="120"/>
      <c r="M39789" s="120"/>
      <c r="N39789" s="120"/>
      <c r="U39789" s="121"/>
      <c r="V39789" s="122"/>
      <c r="W39789" s="123"/>
      <c r="AC39789" s="123"/>
    </row>
    <row r="39790" spans="5:29" s="2" customFormat="1">
      <c r="E39790" s="120"/>
      <c r="M39790" s="120"/>
      <c r="N39790" s="120"/>
      <c r="U39790" s="121"/>
      <c r="V39790" s="122"/>
      <c r="W39790" s="123"/>
      <c r="AC39790" s="123"/>
    </row>
    <row r="39791" spans="5:29" s="2" customFormat="1">
      <c r="E39791" s="120"/>
      <c r="M39791" s="120"/>
      <c r="N39791" s="120"/>
      <c r="U39791" s="121"/>
      <c r="V39791" s="122"/>
      <c r="W39791" s="123"/>
      <c r="AC39791" s="123"/>
    </row>
    <row r="39792" spans="5:29" s="2" customFormat="1">
      <c r="E39792" s="120"/>
      <c r="M39792" s="120"/>
      <c r="N39792" s="120"/>
      <c r="U39792" s="121"/>
      <c r="V39792" s="122"/>
      <c r="W39792" s="123"/>
      <c r="AC39792" s="123"/>
    </row>
    <row r="39793" spans="5:29" s="2" customFormat="1">
      <c r="E39793" s="120"/>
      <c r="M39793" s="120"/>
      <c r="N39793" s="120"/>
      <c r="U39793" s="121"/>
      <c r="V39793" s="122"/>
      <c r="W39793" s="123"/>
      <c r="AC39793" s="123"/>
    </row>
    <row r="39794" spans="5:29" s="2" customFormat="1">
      <c r="E39794" s="120"/>
      <c r="M39794" s="120"/>
      <c r="N39794" s="120"/>
      <c r="U39794" s="121"/>
      <c r="V39794" s="122"/>
      <c r="W39794" s="123"/>
      <c r="AC39794" s="123"/>
    </row>
    <row r="39795" spans="5:29" s="2" customFormat="1">
      <c r="E39795" s="120"/>
      <c r="M39795" s="120"/>
      <c r="N39795" s="120"/>
      <c r="U39795" s="121"/>
      <c r="V39795" s="122"/>
      <c r="W39795" s="123"/>
      <c r="AC39795" s="123"/>
    </row>
    <row r="39796" spans="5:29" s="2" customFormat="1">
      <c r="E39796" s="120"/>
      <c r="M39796" s="120"/>
      <c r="N39796" s="120"/>
      <c r="U39796" s="121"/>
      <c r="V39796" s="122"/>
      <c r="W39796" s="123"/>
      <c r="AC39796" s="123"/>
    </row>
    <row r="39797" spans="5:29" s="2" customFormat="1">
      <c r="E39797" s="120"/>
      <c r="M39797" s="120"/>
      <c r="N39797" s="120"/>
      <c r="U39797" s="121"/>
      <c r="V39797" s="122"/>
      <c r="W39797" s="123"/>
      <c r="AC39797" s="123"/>
    </row>
    <row r="39798" spans="5:29" s="2" customFormat="1">
      <c r="E39798" s="120"/>
      <c r="M39798" s="120"/>
      <c r="N39798" s="120"/>
      <c r="U39798" s="121"/>
      <c r="V39798" s="122"/>
      <c r="W39798" s="123"/>
      <c r="AC39798" s="123"/>
    </row>
    <row r="39799" spans="5:29" s="2" customFormat="1">
      <c r="E39799" s="120"/>
      <c r="M39799" s="120"/>
      <c r="N39799" s="120"/>
      <c r="U39799" s="121"/>
      <c r="V39799" s="122"/>
      <c r="W39799" s="123"/>
      <c r="AC39799" s="123"/>
    </row>
    <row r="39800" spans="5:29" s="2" customFormat="1">
      <c r="E39800" s="120"/>
      <c r="M39800" s="120"/>
      <c r="N39800" s="120"/>
      <c r="U39800" s="121"/>
      <c r="V39800" s="122"/>
      <c r="W39800" s="123"/>
      <c r="AC39800" s="123"/>
    </row>
    <row r="39801" spans="5:29" s="2" customFormat="1">
      <c r="E39801" s="120"/>
      <c r="M39801" s="120"/>
      <c r="N39801" s="120"/>
      <c r="U39801" s="121"/>
      <c r="V39801" s="122"/>
      <c r="W39801" s="123"/>
      <c r="AC39801" s="123"/>
    </row>
    <row r="39802" spans="5:29" s="2" customFormat="1">
      <c r="E39802" s="120"/>
      <c r="M39802" s="120"/>
      <c r="N39802" s="120"/>
      <c r="U39802" s="121"/>
      <c r="V39802" s="122"/>
      <c r="W39802" s="123"/>
      <c r="AC39802" s="123"/>
    </row>
    <row r="39803" spans="5:29" s="2" customFormat="1">
      <c r="E39803" s="120"/>
      <c r="M39803" s="120"/>
      <c r="N39803" s="120"/>
      <c r="U39803" s="121"/>
      <c r="V39803" s="122"/>
      <c r="W39803" s="123"/>
      <c r="AC39803" s="123"/>
    </row>
    <row r="39804" spans="5:29" s="2" customFormat="1">
      <c r="E39804" s="120"/>
      <c r="M39804" s="120"/>
      <c r="N39804" s="120"/>
      <c r="U39804" s="121"/>
      <c r="V39804" s="122"/>
      <c r="W39804" s="123"/>
      <c r="AC39804" s="123"/>
    </row>
    <row r="39805" spans="5:29" s="2" customFormat="1">
      <c r="E39805" s="120"/>
      <c r="M39805" s="120"/>
      <c r="N39805" s="120"/>
      <c r="U39805" s="121"/>
      <c r="V39805" s="122"/>
      <c r="W39805" s="123"/>
      <c r="AC39805" s="123"/>
    </row>
    <row r="39806" spans="5:29" s="2" customFormat="1">
      <c r="E39806" s="120"/>
      <c r="M39806" s="120"/>
      <c r="N39806" s="120"/>
      <c r="U39806" s="121"/>
      <c r="V39806" s="122"/>
      <c r="W39806" s="123"/>
      <c r="AC39806" s="123"/>
    </row>
    <row r="39807" spans="5:29" s="2" customFormat="1">
      <c r="E39807" s="120"/>
      <c r="M39807" s="120"/>
      <c r="N39807" s="120"/>
      <c r="U39807" s="121"/>
      <c r="V39807" s="122"/>
      <c r="W39807" s="123"/>
      <c r="AC39807" s="123"/>
    </row>
    <row r="39808" spans="5:29" s="2" customFormat="1">
      <c r="E39808" s="120"/>
      <c r="M39808" s="120"/>
      <c r="N39808" s="120"/>
      <c r="U39808" s="121"/>
      <c r="V39808" s="122"/>
      <c r="W39808" s="123"/>
      <c r="AC39808" s="123"/>
    </row>
    <row r="39809" spans="5:29" s="2" customFormat="1">
      <c r="E39809" s="120"/>
      <c r="M39809" s="120"/>
      <c r="N39809" s="120"/>
      <c r="U39809" s="121"/>
      <c r="V39809" s="122"/>
      <c r="W39809" s="123"/>
      <c r="AC39809" s="123"/>
    </row>
    <row r="39810" spans="5:29" s="2" customFormat="1">
      <c r="E39810" s="120"/>
      <c r="M39810" s="120"/>
      <c r="N39810" s="120"/>
      <c r="U39810" s="121"/>
      <c r="V39810" s="122"/>
      <c r="W39810" s="123"/>
      <c r="AC39810" s="123"/>
    </row>
    <row r="39811" spans="5:29" s="2" customFormat="1">
      <c r="E39811" s="120"/>
      <c r="M39811" s="120"/>
      <c r="N39811" s="120"/>
      <c r="U39811" s="121"/>
      <c r="V39811" s="122"/>
      <c r="W39811" s="123"/>
      <c r="AC39811" s="123"/>
    </row>
    <row r="39812" spans="5:29" s="2" customFormat="1">
      <c r="E39812" s="120"/>
      <c r="M39812" s="120"/>
      <c r="N39812" s="120"/>
      <c r="U39812" s="121"/>
      <c r="V39812" s="122"/>
      <c r="W39812" s="123"/>
      <c r="AC39812" s="123"/>
    </row>
    <row r="39813" spans="5:29" s="2" customFormat="1">
      <c r="E39813" s="120"/>
      <c r="M39813" s="120"/>
      <c r="N39813" s="120"/>
      <c r="U39813" s="121"/>
      <c r="V39813" s="122"/>
      <c r="W39813" s="123"/>
      <c r="AC39813" s="123"/>
    </row>
    <row r="39814" spans="5:29" s="2" customFormat="1">
      <c r="E39814" s="120"/>
      <c r="M39814" s="120"/>
      <c r="N39814" s="120"/>
      <c r="U39814" s="121"/>
      <c r="V39814" s="122"/>
      <c r="W39814" s="123"/>
      <c r="AC39814" s="123"/>
    </row>
    <row r="39815" spans="5:29" s="2" customFormat="1">
      <c r="E39815" s="120"/>
      <c r="M39815" s="120"/>
      <c r="N39815" s="120"/>
      <c r="U39815" s="121"/>
      <c r="V39815" s="122"/>
      <c r="W39815" s="123"/>
      <c r="AC39815" s="123"/>
    </row>
    <row r="39816" spans="5:29" s="2" customFormat="1">
      <c r="E39816" s="120"/>
      <c r="M39816" s="120"/>
      <c r="N39816" s="120"/>
      <c r="U39816" s="121"/>
      <c r="V39816" s="122"/>
      <c r="W39816" s="123"/>
      <c r="AC39816" s="123"/>
    </row>
    <row r="39817" spans="5:29" s="2" customFormat="1">
      <c r="E39817" s="120"/>
      <c r="M39817" s="120"/>
      <c r="N39817" s="120"/>
      <c r="U39817" s="121"/>
      <c r="V39817" s="122"/>
      <c r="W39817" s="123"/>
      <c r="AC39817" s="123"/>
    </row>
    <row r="39818" spans="5:29" s="2" customFormat="1">
      <c r="E39818" s="120"/>
      <c r="M39818" s="120"/>
      <c r="N39818" s="120"/>
      <c r="U39818" s="121"/>
      <c r="V39818" s="122"/>
      <c r="W39818" s="123"/>
      <c r="AC39818" s="123"/>
    </row>
    <row r="39819" spans="5:29" s="2" customFormat="1">
      <c r="E39819" s="120"/>
      <c r="M39819" s="120"/>
      <c r="N39819" s="120"/>
      <c r="U39819" s="121"/>
      <c r="V39819" s="122"/>
      <c r="W39819" s="123"/>
      <c r="AC39819" s="123"/>
    </row>
    <row r="39820" spans="5:29" s="2" customFormat="1">
      <c r="E39820" s="120"/>
      <c r="M39820" s="120"/>
      <c r="N39820" s="120"/>
      <c r="U39820" s="121"/>
      <c r="V39820" s="122"/>
      <c r="W39820" s="123"/>
      <c r="AC39820" s="123"/>
    </row>
    <row r="39821" spans="5:29" s="2" customFormat="1">
      <c r="E39821" s="120"/>
      <c r="M39821" s="120"/>
      <c r="N39821" s="120"/>
      <c r="U39821" s="121"/>
      <c r="V39821" s="122"/>
      <c r="W39821" s="123"/>
      <c r="AC39821" s="123"/>
    </row>
    <row r="39822" spans="5:29" s="2" customFormat="1">
      <c r="E39822" s="120"/>
      <c r="M39822" s="120"/>
      <c r="N39822" s="120"/>
      <c r="U39822" s="121"/>
      <c r="V39822" s="122"/>
      <c r="W39822" s="123"/>
      <c r="AC39822" s="123"/>
    </row>
    <row r="39823" spans="5:29" s="2" customFormat="1">
      <c r="E39823" s="120"/>
      <c r="M39823" s="120"/>
      <c r="N39823" s="120"/>
      <c r="U39823" s="121"/>
      <c r="V39823" s="122"/>
      <c r="W39823" s="123"/>
      <c r="AC39823" s="123"/>
    </row>
    <row r="39824" spans="5:29" s="2" customFormat="1">
      <c r="E39824" s="120"/>
      <c r="M39824" s="120"/>
      <c r="N39824" s="120"/>
      <c r="U39824" s="121"/>
      <c r="V39824" s="122"/>
      <c r="W39824" s="123"/>
      <c r="AC39824" s="123"/>
    </row>
    <row r="39825" spans="5:29" s="2" customFormat="1">
      <c r="E39825" s="120"/>
      <c r="M39825" s="120"/>
      <c r="N39825" s="120"/>
      <c r="U39825" s="121"/>
      <c r="V39825" s="122"/>
      <c r="W39825" s="123"/>
      <c r="AC39825" s="123"/>
    </row>
    <row r="39826" spans="5:29" s="2" customFormat="1">
      <c r="E39826" s="120"/>
      <c r="M39826" s="120"/>
      <c r="N39826" s="120"/>
      <c r="U39826" s="121"/>
      <c r="V39826" s="122"/>
      <c r="W39826" s="123"/>
      <c r="AC39826" s="123"/>
    </row>
    <row r="39827" spans="5:29" s="2" customFormat="1">
      <c r="E39827" s="120"/>
      <c r="M39827" s="120"/>
      <c r="N39827" s="120"/>
      <c r="U39827" s="121"/>
      <c r="V39827" s="122"/>
      <c r="W39827" s="123"/>
      <c r="AC39827" s="123"/>
    </row>
    <row r="39828" spans="5:29" s="2" customFormat="1">
      <c r="E39828" s="120"/>
      <c r="M39828" s="120"/>
      <c r="N39828" s="120"/>
      <c r="U39828" s="121"/>
      <c r="V39828" s="122"/>
      <c r="W39828" s="123"/>
      <c r="AC39828" s="123"/>
    </row>
    <row r="39829" spans="5:29" s="2" customFormat="1">
      <c r="E39829" s="120"/>
      <c r="M39829" s="120"/>
      <c r="N39829" s="120"/>
      <c r="U39829" s="121"/>
      <c r="V39829" s="122"/>
      <c r="W39829" s="123"/>
      <c r="AC39829" s="123"/>
    </row>
    <row r="39830" spans="5:29" s="2" customFormat="1">
      <c r="E39830" s="120"/>
      <c r="M39830" s="120"/>
      <c r="N39830" s="120"/>
      <c r="U39830" s="121"/>
      <c r="V39830" s="122"/>
      <c r="W39830" s="123"/>
      <c r="AC39830" s="123"/>
    </row>
    <row r="39831" spans="5:29" s="2" customFormat="1">
      <c r="E39831" s="120"/>
      <c r="M39831" s="120"/>
      <c r="N39831" s="120"/>
      <c r="U39831" s="121"/>
      <c r="V39831" s="122"/>
      <c r="W39831" s="123"/>
      <c r="AC39831" s="123"/>
    </row>
    <row r="39832" spans="5:29" s="2" customFormat="1">
      <c r="E39832" s="120"/>
      <c r="M39832" s="120"/>
      <c r="N39832" s="120"/>
      <c r="U39832" s="121"/>
      <c r="V39832" s="122"/>
      <c r="W39832" s="123"/>
      <c r="AC39832" s="123"/>
    </row>
    <row r="39833" spans="5:29" s="2" customFormat="1">
      <c r="E39833" s="120"/>
      <c r="M39833" s="120"/>
      <c r="N39833" s="120"/>
      <c r="U39833" s="121"/>
      <c r="V39833" s="122"/>
      <c r="W39833" s="123"/>
      <c r="AC39833" s="123"/>
    </row>
    <row r="39834" spans="5:29" s="2" customFormat="1">
      <c r="E39834" s="120"/>
      <c r="M39834" s="120"/>
      <c r="N39834" s="120"/>
      <c r="U39834" s="121"/>
      <c r="V39834" s="122"/>
      <c r="W39834" s="123"/>
      <c r="AC39834" s="123"/>
    </row>
    <row r="39835" spans="5:29" s="2" customFormat="1">
      <c r="E39835" s="120"/>
      <c r="M39835" s="120"/>
      <c r="N39835" s="120"/>
      <c r="U39835" s="121"/>
      <c r="V39835" s="122"/>
      <c r="W39835" s="123"/>
      <c r="AC39835" s="123"/>
    </row>
    <row r="39836" spans="5:29" s="2" customFormat="1">
      <c r="E39836" s="120"/>
      <c r="M39836" s="120"/>
      <c r="N39836" s="120"/>
      <c r="U39836" s="121"/>
      <c r="V39836" s="122"/>
      <c r="W39836" s="123"/>
      <c r="AC39836" s="123"/>
    </row>
    <row r="39837" spans="5:29" s="2" customFormat="1">
      <c r="E39837" s="120"/>
      <c r="M39837" s="120"/>
      <c r="N39837" s="120"/>
      <c r="U39837" s="121"/>
      <c r="V39837" s="122"/>
      <c r="W39837" s="123"/>
      <c r="AC39837" s="123"/>
    </row>
    <row r="39838" spans="5:29" s="2" customFormat="1">
      <c r="E39838" s="120"/>
      <c r="M39838" s="120"/>
      <c r="N39838" s="120"/>
      <c r="U39838" s="121"/>
      <c r="V39838" s="122"/>
      <c r="W39838" s="123"/>
      <c r="AC39838" s="123"/>
    </row>
    <row r="39839" spans="5:29" s="2" customFormat="1">
      <c r="E39839" s="120"/>
      <c r="M39839" s="120"/>
      <c r="N39839" s="120"/>
      <c r="U39839" s="121"/>
      <c r="V39839" s="122"/>
      <c r="W39839" s="123"/>
      <c r="AC39839" s="123"/>
    </row>
    <row r="39840" spans="5:29" s="2" customFormat="1">
      <c r="E39840" s="120"/>
      <c r="M39840" s="120"/>
      <c r="N39840" s="120"/>
      <c r="U39840" s="121"/>
      <c r="V39840" s="122"/>
      <c r="W39840" s="123"/>
      <c r="AC39840" s="123"/>
    </row>
    <row r="39841" spans="5:29" s="2" customFormat="1">
      <c r="E39841" s="120"/>
      <c r="M39841" s="120"/>
      <c r="N39841" s="120"/>
      <c r="U39841" s="121"/>
      <c r="V39841" s="122"/>
      <c r="W39841" s="123"/>
      <c r="AC39841" s="123"/>
    </row>
    <row r="39842" spans="5:29" s="2" customFormat="1">
      <c r="E39842" s="120"/>
      <c r="M39842" s="120"/>
      <c r="N39842" s="120"/>
      <c r="U39842" s="121"/>
      <c r="V39842" s="122"/>
      <c r="W39842" s="123"/>
      <c r="AC39842" s="123"/>
    </row>
    <row r="39843" spans="5:29" s="2" customFormat="1">
      <c r="E39843" s="120"/>
      <c r="M39843" s="120"/>
      <c r="N39843" s="120"/>
      <c r="U39843" s="121"/>
      <c r="V39843" s="122"/>
      <c r="W39843" s="123"/>
      <c r="AC39843" s="123"/>
    </row>
    <row r="39844" spans="5:29" s="2" customFormat="1">
      <c r="E39844" s="120"/>
      <c r="M39844" s="120"/>
      <c r="N39844" s="120"/>
      <c r="U39844" s="121"/>
      <c r="V39844" s="122"/>
      <c r="W39844" s="123"/>
      <c r="AC39844" s="123"/>
    </row>
    <row r="39845" spans="5:29" s="2" customFormat="1">
      <c r="E39845" s="120"/>
      <c r="M39845" s="120"/>
      <c r="N39845" s="120"/>
      <c r="U39845" s="121"/>
      <c r="V39845" s="122"/>
      <c r="W39845" s="123"/>
      <c r="AC39845" s="123"/>
    </row>
    <row r="39846" spans="5:29" s="2" customFormat="1">
      <c r="E39846" s="120"/>
      <c r="M39846" s="120"/>
      <c r="N39846" s="120"/>
      <c r="U39846" s="121"/>
      <c r="V39846" s="122"/>
      <c r="W39846" s="123"/>
      <c r="AC39846" s="123"/>
    </row>
    <row r="39847" spans="5:29" s="2" customFormat="1">
      <c r="E39847" s="120"/>
      <c r="M39847" s="120"/>
      <c r="N39847" s="120"/>
      <c r="U39847" s="121"/>
      <c r="V39847" s="122"/>
      <c r="W39847" s="123"/>
      <c r="AC39847" s="123"/>
    </row>
    <row r="39848" spans="5:29" s="2" customFormat="1">
      <c r="E39848" s="120"/>
      <c r="M39848" s="120"/>
      <c r="N39848" s="120"/>
      <c r="U39848" s="121"/>
      <c r="V39848" s="122"/>
      <c r="W39848" s="123"/>
      <c r="AC39848" s="123"/>
    </row>
    <row r="39849" spans="5:29" s="2" customFormat="1">
      <c r="E39849" s="120"/>
      <c r="M39849" s="120"/>
      <c r="N39849" s="120"/>
      <c r="U39849" s="121"/>
      <c r="V39849" s="122"/>
      <c r="W39849" s="123"/>
      <c r="AC39849" s="123"/>
    </row>
    <row r="39850" spans="5:29" s="2" customFormat="1">
      <c r="E39850" s="120"/>
      <c r="M39850" s="120"/>
      <c r="N39850" s="120"/>
      <c r="U39850" s="121"/>
      <c r="V39850" s="122"/>
      <c r="W39850" s="123"/>
      <c r="AC39850" s="123"/>
    </row>
    <row r="39851" spans="5:29" s="2" customFormat="1">
      <c r="E39851" s="120"/>
      <c r="M39851" s="120"/>
      <c r="N39851" s="120"/>
      <c r="U39851" s="121"/>
      <c r="V39851" s="122"/>
      <c r="W39851" s="123"/>
      <c r="AC39851" s="123"/>
    </row>
    <row r="39852" spans="5:29" s="2" customFormat="1">
      <c r="E39852" s="120"/>
      <c r="M39852" s="120"/>
      <c r="N39852" s="120"/>
      <c r="U39852" s="121"/>
      <c r="V39852" s="122"/>
      <c r="W39852" s="123"/>
      <c r="AC39852" s="123"/>
    </row>
    <row r="39853" spans="5:29" s="2" customFormat="1">
      <c r="E39853" s="120"/>
      <c r="M39853" s="120"/>
      <c r="N39853" s="120"/>
      <c r="U39853" s="121"/>
      <c r="V39853" s="122"/>
      <c r="W39853" s="123"/>
      <c r="AC39853" s="123"/>
    </row>
    <row r="39854" spans="5:29" s="2" customFormat="1">
      <c r="E39854" s="120"/>
      <c r="M39854" s="120"/>
      <c r="N39854" s="120"/>
      <c r="U39854" s="121"/>
      <c r="V39854" s="122"/>
      <c r="W39854" s="123"/>
      <c r="AC39854" s="123"/>
    </row>
    <row r="39855" spans="5:29" s="2" customFormat="1">
      <c r="E39855" s="120"/>
      <c r="M39855" s="120"/>
      <c r="N39855" s="120"/>
      <c r="U39855" s="121"/>
      <c r="V39855" s="122"/>
      <c r="W39855" s="123"/>
      <c r="AC39855" s="123"/>
    </row>
    <row r="39856" spans="5:29" s="2" customFormat="1">
      <c r="E39856" s="120"/>
      <c r="M39856" s="120"/>
      <c r="N39856" s="120"/>
      <c r="U39856" s="121"/>
      <c r="V39856" s="122"/>
      <c r="W39856" s="123"/>
      <c r="AC39856" s="123"/>
    </row>
    <row r="39857" spans="5:29" s="2" customFormat="1">
      <c r="E39857" s="120"/>
      <c r="M39857" s="120"/>
      <c r="N39857" s="120"/>
      <c r="U39857" s="121"/>
      <c r="V39857" s="122"/>
      <c r="W39857" s="123"/>
      <c r="AC39857" s="123"/>
    </row>
    <row r="39858" spans="5:29" s="2" customFormat="1">
      <c r="E39858" s="120"/>
      <c r="M39858" s="120"/>
      <c r="N39858" s="120"/>
      <c r="U39858" s="121"/>
      <c r="V39858" s="122"/>
      <c r="W39858" s="123"/>
      <c r="AC39858" s="123"/>
    </row>
    <row r="39859" spans="5:29" s="2" customFormat="1">
      <c r="E39859" s="120"/>
      <c r="M39859" s="120"/>
      <c r="N39859" s="120"/>
      <c r="U39859" s="121"/>
      <c r="V39859" s="122"/>
      <c r="W39859" s="123"/>
      <c r="AC39859" s="123"/>
    </row>
    <row r="39860" spans="5:29" s="2" customFormat="1">
      <c r="E39860" s="120"/>
      <c r="M39860" s="120"/>
      <c r="N39860" s="120"/>
      <c r="U39860" s="121"/>
      <c r="V39860" s="122"/>
      <c r="W39860" s="123"/>
      <c r="AC39860" s="123"/>
    </row>
    <row r="39861" spans="5:29" s="2" customFormat="1">
      <c r="E39861" s="120"/>
      <c r="M39861" s="120"/>
      <c r="N39861" s="120"/>
      <c r="U39861" s="121"/>
      <c r="V39861" s="122"/>
      <c r="W39861" s="123"/>
      <c r="AC39861" s="123"/>
    </row>
    <row r="39862" spans="5:29" s="2" customFormat="1">
      <c r="E39862" s="120"/>
      <c r="M39862" s="120"/>
      <c r="N39862" s="120"/>
      <c r="U39862" s="121"/>
      <c r="V39862" s="122"/>
      <c r="W39862" s="123"/>
      <c r="AC39862" s="123"/>
    </row>
    <row r="39863" spans="5:29" s="2" customFormat="1">
      <c r="E39863" s="120"/>
      <c r="M39863" s="120"/>
      <c r="N39863" s="120"/>
      <c r="U39863" s="121"/>
      <c r="V39863" s="122"/>
      <c r="W39863" s="123"/>
      <c r="AC39863" s="123"/>
    </row>
    <row r="39864" spans="5:29" s="2" customFormat="1">
      <c r="E39864" s="120"/>
      <c r="M39864" s="120"/>
      <c r="N39864" s="120"/>
      <c r="U39864" s="121"/>
      <c r="V39864" s="122"/>
      <c r="W39864" s="123"/>
      <c r="AC39864" s="123"/>
    </row>
    <row r="39865" spans="5:29" s="2" customFormat="1">
      <c r="E39865" s="120"/>
      <c r="M39865" s="120"/>
      <c r="N39865" s="120"/>
      <c r="U39865" s="121"/>
      <c r="V39865" s="122"/>
      <c r="W39865" s="123"/>
      <c r="AC39865" s="123"/>
    </row>
    <row r="39866" spans="5:29" s="2" customFormat="1">
      <c r="E39866" s="120"/>
      <c r="M39866" s="120"/>
      <c r="N39866" s="120"/>
      <c r="U39866" s="121"/>
      <c r="V39866" s="122"/>
      <c r="W39866" s="123"/>
      <c r="AC39866" s="123"/>
    </row>
    <row r="39867" spans="5:29" s="2" customFormat="1">
      <c r="E39867" s="120"/>
      <c r="M39867" s="120"/>
      <c r="N39867" s="120"/>
      <c r="U39867" s="121"/>
      <c r="V39867" s="122"/>
      <c r="W39867" s="123"/>
      <c r="AC39867" s="123"/>
    </row>
    <row r="39868" spans="5:29" s="2" customFormat="1">
      <c r="E39868" s="120"/>
      <c r="M39868" s="120"/>
      <c r="N39868" s="120"/>
      <c r="U39868" s="121"/>
      <c r="V39868" s="122"/>
      <c r="W39868" s="123"/>
      <c r="AC39868" s="123"/>
    </row>
    <row r="39869" spans="5:29" s="2" customFormat="1">
      <c r="E39869" s="120"/>
      <c r="M39869" s="120"/>
      <c r="N39869" s="120"/>
      <c r="U39869" s="121"/>
      <c r="V39869" s="122"/>
      <c r="W39869" s="123"/>
      <c r="AC39869" s="123"/>
    </row>
    <row r="39870" spans="5:29" s="2" customFormat="1">
      <c r="E39870" s="120"/>
      <c r="M39870" s="120"/>
      <c r="N39870" s="120"/>
      <c r="U39870" s="121"/>
      <c r="V39870" s="122"/>
      <c r="W39870" s="123"/>
      <c r="AC39870" s="123"/>
    </row>
    <row r="39871" spans="5:29" s="2" customFormat="1">
      <c r="E39871" s="120"/>
      <c r="M39871" s="120"/>
      <c r="N39871" s="120"/>
      <c r="U39871" s="121"/>
      <c r="V39871" s="122"/>
      <c r="W39871" s="123"/>
      <c r="AC39871" s="123"/>
    </row>
    <row r="39872" spans="5:29" s="2" customFormat="1">
      <c r="E39872" s="120"/>
      <c r="M39872" s="120"/>
      <c r="N39872" s="120"/>
      <c r="U39872" s="121"/>
      <c r="V39872" s="122"/>
      <c r="W39872" s="123"/>
      <c r="AC39872" s="123"/>
    </row>
    <row r="39873" spans="5:29" s="2" customFormat="1">
      <c r="E39873" s="120"/>
      <c r="M39873" s="120"/>
      <c r="N39873" s="120"/>
      <c r="U39873" s="121"/>
      <c r="V39873" s="122"/>
      <c r="W39873" s="123"/>
      <c r="AC39873" s="123"/>
    </row>
    <row r="39874" spans="5:29" s="2" customFormat="1">
      <c r="E39874" s="120"/>
      <c r="M39874" s="120"/>
      <c r="N39874" s="120"/>
      <c r="U39874" s="121"/>
      <c r="V39874" s="122"/>
      <c r="W39874" s="123"/>
      <c r="AC39874" s="123"/>
    </row>
    <row r="39875" spans="5:29" s="2" customFormat="1">
      <c r="E39875" s="120"/>
      <c r="M39875" s="120"/>
      <c r="N39875" s="120"/>
      <c r="U39875" s="121"/>
      <c r="V39875" s="122"/>
      <c r="W39875" s="123"/>
      <c r="AC39875" s="123"/>
    </row>
    <row r="39876" spans="5:29" s="2" customFormat="1">
      <c r="E39876" s="120"/>
      <c r="M39876" s="120"/>
      <c r="N39876" s="120"/>
      <c r="U39876" s="121"/>
      <c r="V39876" s="122"/>
      <c r="W39876" s="123"/>
      <c r="AC39876" s="123"/>
    </row>
    <row r="39877" spans="5:29" s="2" customFormat="1">
      <c r="E39877" s="120"/>
      <c r="M39877" s="120"/>
      <c r="N39877" s="120"/>
      <c r="U39877" s="121"/>
      <c r="V39877" s="122"/>
      <c r="W39877" s="123"/>
      <c r="AC39877" s="123"/>
    </row>
    <row r="39878" spans="5:29" s="2" customFormat="1">
      <c r="E39878" s="120"/>
      <c r="M39878" s="120"/>
      <c r="N39878" s="120"/>
      <c r="U39878" s="121"/>
      <c r="V39878" s="122"/>
      <c r="W39878" s="123"/>
      <c r="AC39878" s="123"/>
    </row>
    <row r="39879" spans="5:29" s="2" customFormat="1">
      <c r="E39879" s="120"/>
      <c r="M39879" s="120"/>
      <c r="N39879" s="120"/>
      <c r="U39879" s="121"/>
      <c r="V39879" s="122"/>
      <c r="W39879" s="123"/>
      <c r="AC39879" s="123"/>
    </row>
    <row r="39880" spans="5:29" s="2" customFormat="1">
      <c r="E39880" s="120"/>
      <c r="M39880" s="120"/>
      <c r="N39880" s="120"/>
      <c r="U39880" s="121"/>
      <c r="V39880" s="122"/>
      <c r="W39880" s="123"/>
      <c r="AC39880" s="123"/>
    </row>
    <row r="39881" spans="5:29" s="2" customFormat="1">
      <c r="E39881" s="120"/>
      <c r="M39881" s="120"/>
      <c r="N39881" s="120"/>
      <c r="U39881" s="121"/>
      <c r="V39881" s="122"/>
      <c r="W39881" s="123"/>
      <c r="AC39881" s="123"/>
    </row>
    <row r="39882" spans="5:29" s="2" customFormat="1">
      <c r="E39882" s="120"/>
      <c r="M39882" s="120"/>
      <c r="N39882" s="120"/>
      <c r="U39882" s="121"/>
      <c r="V39882" s="122"/>
      <c r="W39882" s="123"/>
      <c r="AC39882" s="123"/>
    </row>
    <row r="39883" spans="5:29" s="2" customFormat="1">
      <c r="E39883" s="120"/>
      <c r="M39883" s="120"/>
      <c r="N39883" s="120"/>
      <c r="U39883" s="121"/>
      <c r="V39883" s="122"/>
      <c r="W39883" s="123"/>
      <c r="AC39883" s="123"/>
    </row>
    <row r="39884" spans="5:29" s="2" customFormat="1">
      <c r="E39884" s="120"/>
      <c r="M39884" s="120"/>
      <c r="N39884" s="120"/>
      <c r="U39884" s="121"/>
      <c r="V39884" s="122"/>
      <c r="W39884" s="123"/>
      <c r="AC39884" s="123"/>
    </row>
    <row r="39885" spans="5:29" s="2" customFormat="1">
      <c r="E39885" s="120"/>
      <c r="M39885" s="120"/>
      <c r="N39885" s="120"/>
      <c r="U39885" s="121"/>
      <c r="V39885" s="122"/>
      <c r="W39885" s="123"/>
      <c r="AC39885" s="123"/>
    </row>
    <row r="39886" spans="5:29" s="2" customFormat="1">
      <c r="E39886" s="120"/>
      <c r="M39886" s="120"/>
      <c r="N39886" s="120"/>
      <c r="U39886" s="121"/>
      <c r="V39886" s="122"/>
      <c r="W39886" s="123"/>
      <c r="AC39886" s="123"/>
    </row>
    <row r="39887" spans="5:29" s="2" customFormat="1">
      <c r="E39887" s="120"/>
      <c r="M39887" s="120"/>
      <c r="N39887" s="120"/>
      <c r="U39887" s="121"/>
      <c r="V39887" s="122"/>
      <c r="W39887" s="123"/>
      <c r="AC39887" s="123"/>
    </row>
    <row r="39888" spans="5:29" s="2" customFormat="1">
      <c r="E39888" s="120"/>
      <c r="M39888" s="120"/>
      <c r="N39888" s="120"/>
      <c r="U39888" s="121"/>
      <c r="V39888" s="122"/>
      <c r="W39888" s="123"/>
      <c r="AC39888" s="123"/>
    </row>
    <row r="39889" spans="5:29" s="2" customFormat="1">
      <c r="E39889" s="120"/>
      <c r="M39889" s="120"/>
      <c r="N39889" s="120"/>
      <c r="U39889" s="121"/>
      <c r="V39889" s="122"/>
      <c r="W39889" s="123"/>
      <c r="AC39889" s="123"/>
    </row>
    <row r="39890" spans="5:29" s="2" customFormat="1">
      <c r="E39890" s="120"/>
      <c r="M39890" s="120"/>
      <c r="N39890" s="120"/>
      <c r="U39890" s="121"/>
      <c r="V39890" s="122"/>
      <c r="W39890" s="123"/>
      <c r="AC39890" s="123"/>
    </row>
    <row r="39891" spans="5:29" s="2" customFormat="1">
      <c r="E39891" s="120"/>
      <c r="M39891" s="120"/>
      <c r="N39891" s="120"/>
      <c r="U39891" s="121"/>
      <c r="V39891" s="122"/>
      <c r="W39891" s="123"/>
      <c r="AC39891" s="123"/>
    </row>
    <row r="39892" spans="5:29" s="2" customFormat="1">
      <c r="E39892" s="120"/>
      <c r="M39892" s="120"/>
      <c r="N39892" s="120"/>
      <c r="U39892" s="121"/>
      <c r="V39892" s="122"/>
      <c r="W39892" s="123"/>
      <c r="AC39892" s="123"/>
    </row>
    <row r="39893" spans="5:29" s="2" customFormat="1">
      <c r="E39893" s="120"/>
      <c r="M39893" s="120"/>
      <c r="N39893" s="120"/>
      <c r="U39893" s="121"/>
      <c r="V39893" s="122"/>
      <c r="W39893" s="123"/>
      <c r="AC39893" s="123"/>
    </row>
    <row r="39894" spans="5:29" s="2" customFormat="1">
      <c r="E39894" s="120"/>
      <c r="M39894" s="120"/>
      <c r="N39894" s="120"/>
      <c r="U39894" s="121"/>
      <c r="V39894" s="122"/>
      <c r="W39894" s="123"/>
      <c r="AC39894" s="123"/>
    </row>
    <row r="39895" spans="5:29" s="2" customFormat="1">
      <c r="E39895" s="120"/>
      <c r="M39895" s="120"/>
      <c r="N39895" s="120"/>
      <c r="U39895" s="121"/>
      <c r="V39895" s="122"/>
      <c r="W39895" s="123"/>
      <c r="AC39895" s="123"/>
    </row>
    <row r="39896" spans="5:29" s="2" customFormat="1">
      <c r="E39896" s="120"/>
      <c r="M39896" s="120"/>
      <c r="N39896" s="120"/>
      <c r="U39896" s="121"/>
      <c r="V39896" s="122"/>
      <c r="W39896" s="123"/>
      <c r="AC39896" s="123"/>
    </row>
    <row r="39897" spans="5:29" s="2" customFormat="1">
      <c r="E39897" s="120"/>
      <c r="M39897" s="120"/>
      <c r="N39897" s="120"/>
      <c r="U39897" s="121"/>
      <c r="V39897" s="122"/>
      <c r="W39897" s="123"/>
      <c r="AC39897" s="123"/>
    </row>
    <row r="39898" spans="5:29" s="2" customFormat="1">
      <c r="E39898" s="120"/>
      <c r="M39898" s="120"/>
      <c r="N39898" s="120"/>
      <c r="U39898" s="121"/>
      <c r="V39898" s="122"/>
      <c r="W39898" s="123"/>
      <c r="AC39898" s="123"/>
    </row>
    <row r="39899" spans="5:29" s="2" customFormat="1">
      <c r="E39899" s="120"/>
      <c r="M39899" s="120"/>
      <c r="N39899" s="120"/>
      <c r="U39899" s="121"/>
      <c r="V39899" s="122"/>
      <c r="W39899" s="123"/>
      <c r="AC39899" s="123"/>
    </row>
    <row r="39900" spans="5:29" s="2" customFormat="1">
      <c r="E39900" s="120"/>
      <c r="M39900" s="120"/>
      <c r="N39900" s="120"/>
      <c r="U39900" s="121"/>
      <c r="V39900" s="122"/>
      <c r="W39900" s="123"/>
      <c r="AC39900" s="123"/>
    </row>
    <row r="39901" spans="5:29" s="2" customFormat="1">
      <c r="E39901" s="120"/>
      <c r="M39901" s="120"/>
      <c r="N39901" s="120"/>
      <c r="U39901" s="121"/>
      <c r="V39901" s="122"/>
      <c r="W39901" s="123"/>
      <c r="AC39901" s="123"/>
    </row>
    <row r="39902" spans="5:29" s="2" customFormat="1">
      <c r="E39902" s="120"/>
      <c r="M39902" s="120"/>
      <c r="N39902" s="120"/>
      <c r="U39902" s="121"/>
      <c r="V39902" s="122"/>
      <c r="W39902" s="123"/>
      <c r="AC39902" s="123"/>
    </row>
    <row r="39903" spans="5:29" s="2" customFormat="1">
      <c r="E39903" s="120"/>
      <c r="M39903" s="120"/>
      <c r="N39903" s="120"/>
      <c r="U39903" s="121"/>
      <c r="V39903" s="122"/>
      <c r="W39903" s="123"/>
      <c r="AC39903" s="123"/>
    </row>
    <row r="39904" spans="5:29" s="2" customFormat="1">
      <c r="E39904" s="120"/>
      <c r="M39904" s="120"/>
      <c r="N39904" s="120"/>
      <c r="U39904" s="121"/>
      <c r="V39904" s="122"/>
      <c r="W39904" s="123"/>
      <c r="AC39904" s="123"/>
    </row>
    <row r="39905" spans="5:29" s="2" customFormat="1">
      <c r="E39905" s="120"/>
      <c r="M39905" s="120"/>
      <c r="N39905" s="120"/>
      <c r="U39905" s="121"/>
      <c r="V39905" s="122"/>
      <c r="W39905" s="123"/>
      <c r="AC39905" s="123"/>
    </row>
    <row r="39906" spans="5:29" s="2" customFormat="1">
      <c r="E39906" s="120"/>
      <c r="M39906" s="120"/>
      <c r="N39906" s="120"/>
      <c r="U39906" s="121"/>
      <c r="V39906" s="122"/>
      <c r="W39906" s="123"/>
      <c r="AC39906" s="123"/>
    </row>
    <row r="39907" spans="5:29" s="2" customFormat="1">
      <c r="E39907" s="120"/>
      <c r="M39907" s="120"/>
      <c r="N39907" s="120"/>
      <c r="U39907" s="121"/>
      <c r="V39907" s="122"/>
      <c r="W39907" s="123"/>
      <c r="AC39907" s="123"/>
    </row>
    <row r="39908" spans="5:29" s="2" customFormat="1">
      <c r="E39908" s="120"/>
      <c r="M39908" s="120"/>
      <c r="N39908" s="120"/>
      <c r="U39908" s="121"/>
      <c r="V39908" s="122"/>
      <c r="W39908" s="123"/>
      <c r="AC39908" s="123"/>
    </row>
    <row r="39909" spans="5:29" s="2" customFormat="1">
      <c r="E39909" s="120"/>
      <c r="M39909" s="120"/>
      <c r="N39909" s="120"/>
      <c r="U39909" s="121"/>
      <c r="V39909" s="122"/>
      <c r="W39909" s="123"/>
      <c r="AC39909" s="123"/>
    </row>
    <row r="39910" spans="5:29" s="2" customFormat="1">
      <c r="E39910" s="120"/>
      <c r="M39910" s="120"/>
      <c r="N39910" s="120"/>
      <c r="U39910" s="121"/>
      <c r="V39910" s="122"/>
      <c r="W39910" s="123"/>
      <c r="AC39910" s="123"/>
    </row>
    <row r="39911" spans="5:29" s="2" customFormat="1">
      <c r="E39911" s="120"/>
      <c r="M39911" s="120"/>
      <c r="N39911" s="120"/>
      <c r="U39911" s="121"/>
      <c r="V39911" s="122"/>
      <c r="W39911" s="123"/>
      <c r="AC39911" s="123"/>
    </row>
    <row r="39912" spans="5:29" s="2" customFormat="1">
      <c r="E39912" s="120"/>
      <c r="M39912" s="120"/>
      <c r="N39912" s="120"/>
      <c r="U39912" s="121"/>
      <c r="V39912" s="122"/>
      <c r="W39912" s="123"/>
      <c r="AC39912" s="123"/>
    </row>
    <row r="39913" spans="5:29" s="2" customFormat="1">
      <c r="E39913" s="120"/>
      <c r="M39913" s="120"/>
      <c r="N39913" s="120"/>
      <c r="U39913" s="121"/>
      <c r="V39913" s="122"/>
      <c r="W39913" s="123"/>
      <c r="AC39913" s="123"/>
    </row>
    <row r="39914" spans="5:29" s="2" customFormat="1">
      <c r="E39914" s="120"/>
      <c r="M39914" s="120"/>
      <c r="N39914" s="120"/>
      <c r="U39914" s="121"/>
      <c r="V39914" s="122"/>
      <c r="W39914" s="123"/>
      <c r="AC39914" s="123"/>
    </row>
    <row r="39915" spans="5:29" s="2" customFormat="1">
      <c r="E39915" s="120"/>
      <c r="M39915" s="120"/>
      <c r="N39915" s="120"/>
      <c r="U39915" s="121"/>
      <c r="V39915" s="122"/>
      <c r="W39915" s="123"/>
      <c r="AC39915" s="123"/>
    </row>
    <row r="39916" spans="5:29" s="2" customFormat="1">
      <c r="E39916" s="120"/>
      <c r="M39916" s="120"/>
      <c r="N39916" s="120"/>
      <c r="U39916" s="121"/>
      <c r="V39916" s="122"/>
      <c r="W39916" s="123"/>
      <c r="AC39916" s="123"/>
    </row>
    <row r="39917" spans="5:29" s="2" customFormat="1">
      <c r="E39917" s="120"/>
      <c r="M39917" s="120"/>
      <c r="N39917" s="120"/>
      <c r="U39917" s="121"/>
      <c r="V39917" s="122"/>
      <c r="W39917" s="123"/>
      <c r="AC39917" s="123"/>
    </row>
    <row r="39918" spans="5:29" s="2" customFormat="1">
      <c r="E39918" s="120"/>
      <c r="M39918" s="120"/>
      <c r="N39918" s="120"/>
      <c r="U39918" s="121"/>
      <c r="V39918" s="122"/>
      <c r="W39918" s="123"/>
      <c r="AC39918" s="123"/>
    </row>
    <row r="39919" spans="5:29" s="2" customFormat="1">
      <c r="E39919" s="120"/>
      <c r="M39919" s="120"/>
      <c r="N39919" s="120"/>
      <c r="U39919" s="121"/>
      <c r="V39919" s="122"/>
      <c r="W39919" s="123"/>
      <c r="AC39919" s="123"/>
    </row>
    <row r="39920" spans="5:29" s="2" customFormat="1">
      <c r="E39920" s="120"/>
      <c r="M39920" s="120"/>
      <c r="N39920" s="120"/>
      <c r="U39920" s="121"/>
      <c r="V39920" s="122"/>
      <c r="W39920" s="123"/>
      <c r="AC39920" s="123"/>
    </row>
    <row r="39921" spans="5:29" s="2" customFormat="1">
      <c r="E39921" s="120"/>
      <c r="M39921" s="120"/>
      <c r="N39921" s="120"/>
      <c r="U39921" s="121"/>
      <c r="V39921" s="122"/>
      <c r="W39921" s="123"/>
      <c r="AC39921" s="123"/>
    </row>
    <row r="39922" spans="5:29" s="2" customFormat="1">
      <c r="E39922" s="120"/>
      <c r="M39922" s="120"/>
      <c r="N39922" s="120"/>
      <c r="U39922" s="121"/>
      <c r="V39922" s="122"/>
      <c r="W39922" s="123"/>
      <c r="AC39922" s="123"/>
    </row>
    <row r="39923" spans="5:29" s="2" customFormat="1">
      <c r="E39923" s="120"/>
      <c r="M39923" s="120"/>
      <c r="N39923" s="120"/>
      <c r="U39923" s="121"/>
      <c r="V39923" s="122"/>
      <c r="W39923" s="123"/>
      <c r="AC39923" s="123"/>
    </row>
    <row r="39924" spans="5:29" s="2" customFormat="1">
      <c r="E39924" s="120"/>
      <c r="M39924" s="120"/>
      <c r="N39924" s="120"/>
      <c r="U39924" s="121"/>
      <c r="V39924" s="122"/>
      <c r="W39924" s="123"/>
      <c r="AC39924" s="123"/>
    </row>
    <row r="39925" spans="5:29" s="2" customFormat="1">
      <c r="E39925" s="120"/>
      <c r="M39925" s="120"/>
      <c r="N39925" s="120"/>
      <c r="U39925" s="121"/>
      <c r="V39925" s="122"/>
      <c r="W39925" s="123"/>
      <c r="AC39925" s="123"/>
    </row>
    <row r="39926" spans="5:29" s="2" customFormat="1">
      <c r="E39926" s="120"/>
      <c r="M39926" s="120"/>
      <c r="N39926" s="120"/>
      <c r="U39926" s="121"/>
      <c r="V39926" s="122"/>
      <c r="W39926" s="123"/>
      <c r="AC39926" s="123"/>
    </row>
    <row r="39927" spans="5:29" s="2" customFormat="1">
      <c r="E39927" s="120"/>
      <c r="M39927" s="120"/>
      <c r="N39927" s="120"/>
      <c r="U39927" s="121"/>
      <c r="V39927" s="122"/>
      <c r="W39927" s="123"/>
      <c r="AC39927" s="123"/>
    </row>
    <row r="39928" spans="5:29" s="2" customFormat="1">
      <c r="E39928" s="120"/>
      <c r="M39928" s="120"/>
      <c r="N39928" s="120"/>
      <c r="U39928" s="121"/>
      <c r="V39928" s="122"/>
      <c r="W39928" s="123"/>
      <c r="AC39928" s="123"/>
    </row>
    <row r="39929" spans="5:29" s="2" customFormat="1">
      <c r="E39929" s="120"/>
      <c r="M39929" s="120"/>
      <c r="N39929" s="120"/>
      <c r="U39929" s="121"/>
      <c r="V39929" s="122"/>
      <c r="W39929" s="123"/>
      <c r="AC39929" s="123"/>
    </row>
    <row r="39930" spans="5:29" s="2" customFormat="1">
      <c r="E39930" s="120"/>
      <c r="M39930" s="120"/>
      <c r="N39930" s="120"/>
      <c r="U39930" s="121"/>
      <c r="V39930" s="122"/>
      <c r="W39930" s="123"/>
      <c r="AC39930" s="123"/>
    </row>
    <row r="39931" spans="5:29" s="2" customFormat="1">
      <c r="E39931" s="120"/>
      <c r="M39931" s="120"/>
      <c r="N39931" s="120"/>
      <c r="U39931" s="121"/>
      <c r="V39931" s="122"/>
      <c r="W39931" s="123"/>
      <c r="AC39931" s="123"/>
    </row>
    <row r="39932" spans="5:29" s="2" customFormat="1">
      <c r="E39932" s="120"/>
      <c r="M39932" s="120"/>
      <c r="N39932" s="120"/>
      <c r="U39932" s="121"/>
      <c r="V39932" s="122"/>
      <c r="W39932" s="123"/>
      <c r="AC39932" s="123"/>
    </row>
    <row r="39933" spans="5:29" s="2" customFormat="1">
      <c r="E39933" s="120"/>
      <c r="M39933" s="120"/>
      <c r="N39933" s="120"/>
      <c r="U39933" s="121"/>
      <c r="V39933" s="122"/>
      <c r="W39933" s="123"/>
      <c r="AC39933" s="123"/>
    </row>
    <row r="39934" spans="5:29" s="2" customFormat="1">
      <c r="E39934" s="120"/>
      <c r="M39934" s="120"/>
      <c r="N39934" s="120"/>
      <c r="U39934" s="121"/>
      <c r="V39934" s="122"/>
      <c r="W39934" s="123"/>
      <c r="AC39934" s="123"/>
    </row>
    <row r="39935" spans="5:29" s="2" customFormat="1">
      <c r="E39935" s="120"/>
      <c r="M39935" s="120"/>
      <c r="N39935" s="120"/>
      <c r="U39935" s="121"/>
      <c r="V39935" s="122"/>
      <c r="W39935" s="123"/>
      <c r="AC39935" s="123"/>
    </row>
    <row r="39936" spans="5:29" s="2" customFormat="1">
      <c r="E39936" s="120"/>
      <c r="M39936" s="120"/>
      <c r="N39936" s="120"/>
      <c r="U39936" s="121"/>
      <c r="V39936" s="122"/>
      <c r="W39936" s="123"/>
      <c r="AC39936" s="123"/>
    </row>
    <row r="39937" spans="5:29" s="2" customFormat="1">
      <c r="E39937" s="120"/>
      <c r="M39937" s="120"/>
      <c r="N39937" s="120"/>
      <c r="U39937" s="121"/>
      <c r="V39937" s="122"/>
      <c r="W39937" s="123"/>
      <c r="AC39937" s="123"/>
    </row>
    <row r="39938" spans="5:29" s="2" customFormat="1">
      <c r="E39938" s="120"/>
      <c r="M39938" s="120"/>
      <c r="N39938" s="120"/>
      <c r="U39938" s="121"/>
      <c r="V39938" s="122"/>
      <c r="W39938" s="123"/>
      <c r="AC39938" s="123"/>
    </row>
    <row r="39939" spans="5:29" s="2" customFormat="1">
      <c r="E39939" s="120"/>
      <c r="M39939" s="120"/>
      <c r="N39939" s="120"/>
      <c r="U39939" s="121"/>
      <c r="V39939" s="122"/>
      <c r="W39939" s="123"/>
      <c r="AC39939" s="123"/>
    </row>
    <row r="39940" spans="5:29" s="2" customFormat="1">
      <c r="E39940" s="120"/>
      <c r="M39940" s="120"/>
      <c r="N39940" s="120"/>
      <c r="U39940" s="121"/>
      <c r="V39940" s="122"/>
      <c r="W39940" s="123"/>
      <c r="AC39940" s="123"/>
    </row>
    <row r="39941" spans="5:29" s="2" customFormat="1">
      <c r="E39941" s="120"/>
      <c r="M39941" s="120"/>
      <c r="N39941" s="120"/>
      <c r="U39941" s="121"/>
      <c r="V39941" s="122"/>
      <c r="W39941" s="123"/>
      <c r="AC39941" s="123"/>
    </row>
    <row r="39942" spans="5:29" s="2" customFormat="1">
      <c r="E39942" s="120"/>
      <c r="M39942" s="120"/>
      <c r="N39942" s="120"/>
      <c r="U39942" s="121"/>
      <c r="V39942" s="122"/>
      <c r="W39942" s="123"/>
      <c r="AC39942" s="123"/>
    </row>
    <row r="39943" spans="5:29" s="2" customFormat="1">
      <c r="E39943" s="120"/>
      <c r="M39943" s="120"/>
      <c r="N39943" s="120"/>
      <c r="U39943" s="121"/>
      <c r="V39943" s="122"/>
      <c r="W39943" s="123"/>
      <c r="AC39943" s="123"/>
    </row>
    <row r="39944" spans="5:29" s="2" customFormat="1">
      <c r="E39944" s="120"/>
      <c r="M39944" s="120"/>
      <c r="N39944" s="120"/>
      <c r="U39944" s="121"/>
      <c r="V39944" s="122"/>
      <c r="W39944" s="123"/>
      <c r="AC39944" s="123"/>
    </row>
    <row r="39945" spans="5:29" s="2" customFormat="1">
      <c r="E39945" s="120"/>
      <c r="M39945" s="120"/>
      <c r="N39945" s="120"/>
      <c r="U39945" s="121"/>
      <c r="V39945" s="122"/>
      <c r="W39945" s="123"/>
      <c r="AC39945" s="123"/>
    </row>
    <row r="39946" spans="5:29" s="2" customFormat="1">
      <c r="E39946" s="120"/>
      <c r="M39946" s="120"/>
      <c r="N39946" s="120"/>
      <c r="U39946" s="121"/>
      <c r="V39946" s="122"/>
      <c r="W39946" s="123"/>
      <c r="AC39946" s="123"/>
    </row>
    <row r="39947" spans="5:29" s="2" customFormat="1">
      <c r="E39947" s="120"/>
      <c r="M39947" s="120"/>
      <c r="N39947" s="120"/>
      <c r="U39947" s="121"/>
      <c r="V39947" s="122"/>
      <c r="W39947" s="123"/>
      <c r="AC39947" s="123"/>
    </row>
    <row r="39948" spans="5:29" s="2" customFormat="1">
      <c r="E39948" s="120"/>
      <c r="M39948" s="120"/>
      <c r="N39948" s="120"/>
      <c r="U39948" s="121"/>
      <c r="V39948" s="122"/>
      <c r="W39948" s="123"/>
      <c r="AC39948" s="123"/>
    </row>
    <row r="39949" spans="5:29" s="2" customFormat="1">
      <c r="E39949" s="120"/>
      <c r="M39949" s="120"/>
      <c r="N39949" s="120"/>
      <c r="U39949" s="121"/>
      <c r="V39949" s="122"/>
      <c r="W39949" s="123"/>
      <c r="AC39949" s="123"/>
    </row>
    <row r="39950" spans="5:29" s="2" customFormat="1">
      <c r="E39950" s="120"/>
      <c r="M39950" s="120"/>
      <c r="N39950" s="120"/>
      <c r="U39950" s="121"/>
      <c r="V39950" s="122"/>
      <c r="W39950" s="123"/>
      <c r="AC39950" s="123"/>
    </row>
    <row r="39951" spans="5:29" s="2" customFormat="1">
      <c r="E39951" s="120"/>
      <c r="M39951" s="120"/>
      <c r="N39951" s="120"/>
      <c r="U39951" s="121"/>
      <c r="V39951" s="122"/>
      <c r="W39951" s="123"/>
      <c r="AC39951" s="123"/>
    </row>
    <row r="39952" spans="5:29" s="2" customFormat="1">
      <c r="E39952" s="120"/>
      <c r="M39952" s="120"/>
      <c r="N39952" s="120"/>
      <c r="U39952" s="121"/>
      <c r="V39952" s="122"/>
      <c r="W39952" s="123"/>
      <c r="AC39952" s="123"/>
    </row>
    <row r="39953" spans="5:29" s="2" customFormat="1">
      <c r="E39953" s="120"/>
      <c r="M39953" s="120"/>
      <c r="N39953" s="120"/>
      <c r="U39953" s="121"/>
      <c r="V39953" s="122"/>
      <c r="W39953" s="123"/>
      <c r="AC39953" s="123"/>
    </row>
    <row r="39954" spans="5:29" s="2" customFormat="1">
      <c r="E39954" s="120"/>
      <c r="M39954" s="120"/>
      <c r="N39954" s="120"/>
      <c r="U39954" s="121"/>
      <c r="V39954" s="122"/>
      <c r="W39954" s="123"/>
      <c r="AC39954" s="123"/>
    </row>
    <row r="39955" spans="5:29" s="2" customFormat="1">
      <c r="E39955" s="120"/>
      <c r="M39955" s="120"/>
      <c r="N39955" s="120"/>
      <c r="U39955" s="121"/>
      <c r="V39955" s="122"/>
      <c r="W39955" s="123"/>
      <c r="AC39955" s="123"/>
    </row>
    <row r="39956" spans="5:29" s="2" customFormat="1">
      <c r="E39956" s="120"/>
      <c r="M39956" s="120"/>
      <c r="N39956" s="120"/>
      <c r="U39956" s="121"/>
      <c r="V39956" s="122"/>
      <c r="W39956" s="123"/>
      <c r="AC39956" s="123"/>
    </row>
    <row r="39957" spans="5:29" s="2" customFormat="1">
      <c r="E39957" s="120"/>
      <c r="M39957" s="120"/>
      <c r="N39957" s="120"/>
      <c r="U39957" s="121"/>
      <c r="V39957" s="122"/>
      <c r="W39957" s="123"/>
      <c r="AC39957" s="123"/>
    </row>
    <row r="39958" spans="5:29" s="2" customFormat="1">
      <c r="E39958" s="120"/>
      <c r="M39958" s="120"/>
      <c r="N39958" s="120"/>
      <c r="U39958" s="121"/>
      <c r="V39958" s="122"/>
      <c r="W39958" s="123"/>
      <c r="AC39958" s="123"/>
    </row>
    <row r="39959" spans="5:29" s="2" customFormat="1">
      <c r="E39959" s="120"/>
      <c r="M39959" s="120"/>
      <c r="N39959" s="120"/>
      <c r="U39959" s="121"/>
      <c r="V39959" s="122"/>
      <c r="W39959" s="123"/>
      <c r="AC39959" s="123"/>
    </row>
    <row r="39960" spans="5:29" s="2" customFormat="1">
      <c r="E39960" s="120"/>
      <c r="M39960" s="120"/>
      <c r="N39960" s="120"/>
      <c r="U39960" s="121"/>
      <c r="V39960" s="122"/>
      <c r="W39960" s="123"/>
      <c r="AC39960" s="123"/>
    </row>
    <row r="39961" spans="5:29" s="2" customFormat="1">
      <c r="E39961" s="120"/>
      <c r="M39961" s="120"/>
      <c r="N39961" s="120"/>
      <c r="U39961" s="121"/>
      <c r="V39961" s="122"/>
      <c r="W39961" s="123"/>
      <c r="AC39961" s="123"/>
    </row>
    <row r="39962" spans="5:29" s="2" customFormat="1">
      <c r="E39962" s="120"/>
      <c r="M39962" s="120"/>
      <c r="N39962" s="120"/>
      <c r="U39962" s="121"/>
      <c r="V39962" s="122"/>
      <c r="W39962" s="123"/>
      <c r="AC39962" s="123"/>
    </row>
    <row r="39963" spans="5:29" s="2" customFormat="1">
      <c r="E39963" s="120"/>
      <c r="M39963" s="120"/>
      <c r="N39963" s="120"/>
      <c r="U39963" s="121"/>
      <c r="V39963" s="122"/>
      <c r="W39963" s="123"/>
      <c r="AC39963" s="123"/>
    </row>
    <row r="39964" spans="5:29" s="2" customFormat="1">
      <c r="E39964" s="120"/>
      <c r="M39964" s="120"/>
      <c r="N39964" s="120"/>
      <c r="U39964" s="121"/>
      <c r="V39964" s="122"/>
      <c r="W39964" s="123"/>
      <c r="AC39964" s="123"/>
    </row>
    <row r="39965" spans="5:29" s="2" customFormat="1">
      <c r="E39965" s="120"/>
      <c r="M39965" s="120"/>
      <c r="N39965" s="120"/>
      <c r="U39965" s="121"/>
      <c r="V39965" s="122"/>
      <c r="W39965" s="123"/>
      <c r="AC39965" s="123"/>
    </row>
    <row r="39966" spans="5:29" s="2" customFormat="1">
      <c r="E39966" s="120"/>
      <c r="M39966" s="120"/>
      <c r="N39966" s="120"/>
      <c r="U39966" s="121"/>
      <c r="V39966" s="122"/>
      <c r="W39966" s="123"/>
      <c r="AC39966" s="123"/>
    </row>
    <row r="39967" spans="5:29" s="2" customFormat="1">
      <c r="E39967" s="120"/>
      <c r="M39967" s="120"/>
      <c r="N39967" s="120"/>
      <c r="U39967" s="121"/>
      <c r="V39967" s="122"/>
      <c r="W39967" s="123"/>
      <c r="AC39967" s="123"/>
    </row>
    <row r="39968" spans="5:29" s="2" customFormat="1">
      <c r="E39968" s="120"/>
      <c r="M39968" s="120"/>
      <c r="N39968" s="120"/>
      <c r="U39968" s="121"/>
      <c r="V39968" s="122"/>
      <c r="W39968" s="123"/>
      <c r="AC39968" s="123"/>
    </row>
    <row r="39969" spans="5:29" s="2" customFormat="1">
      <c r="E39969" s="120"/>
      <c r="M39969" s="120"/>
      <c r="N39969" s="120"/>
      <c r="U39969" s="121"/>
      <c r="V39969" s="122"/>
      <c r="W39969" s="123"/>
      <c r="AC39969" s="123"/>
    </row>
    <row r="39970" spans="5:29" s="2" customFormat="1">
      <c r="E39970" s="120"/>
      <c r="M39970" s="120"/>
      <c r="N39970" s="120"/>
      <c r="U39970" s="121"/>
      <c r="V39970" s="122"/>
      <c r="W39970" s="123"/>
      <c r="AC39970" s="123"/>
    </row>
    <row r="39971" spans="5:29" s="2" customFormat="1">
      <c r="E39971" s="120"/>
      <c r="M39971" s="120"/>
      <c r="N39971" s="120"/>
      <c r="U39971" s="121"/>
      <c r="V39971" s="122"/>
      <c r="W39971" s="123"/>
      <c r="AC39971" s="123"/>
    </row>
    <row r="39972" spans="5:29" s="2" customFormat="1">
      <c r="E39972" s="120"/>
      <c r="M39972" s="120"/>
      <c r="N39972" s="120"/>
      <c r="U39972" s="121"/>
      <c r="V39972" s="122"/>
      <c r="W39972" s="123"/>
      <c r="AC39972" s="123"/>
    </row>
    <row r="39973" spans="5:29" s="2" customFormat="1">
      <c r="E39973" s="120"/>
      <c r="M39973" s="120"/>
      <c r="N39973" s="120"/>
      <c r="U39973" s="121"/>
      <c r="V39973" s="122"/>
      <c r="W39973" s="123"/>
      <c r="AC39973" s="123"/>
    </row>
    <row r="39974" spans="5:29" s="2" customFormat="1">
      <c r="E39974" s="120"/>
      <c r="M39974" s="120"/>
      <c r="N39974" s="120"/>
      <c r="U39974" s="121"/>
      <c r="V39974" s="122"/>
      <c r="W39974" s="123"/>
      <c r="AC39974" s="123"/>
    </row>
    <row r="39975" spans="5:29" s="2" customFormat="1">
      <c r="E39975" s="120"/>
      <c r="M39975" s="120"/>
      <c r="N39975" s="120"/>
      <c r="U39975" s="121"/>
      <c r="V39975" s="122"/>
      <c r="W39975" s="123"/>
      <c r="AC39975" s="123"/>
    </row>
    <row r="39976" spans="5:29" s="2" customFormat="1">
      <c r="E39976" s="120"/>
      <c r="M39976" s="120"/>
      <c r="N39976" s="120"/>
      <c r="U39976" s="121"/>
      <c r="V39976" s="122"/>
      <c r="W39976" s="123"/>
      <c r="AC39976" s="123"/>
    </row>
    <row r="39977" spans="5:29" s="2" customFormat="1">
      <c r="E39977" s="120"/>
      <c r="M39977" s="120"/>
      <c r="N39977" s="120"/>
      <c r="U39977" s="121"/>
      <c r="V39977" s="122"/>
      <c r="W39977" s="123"/>
      <c r="AC39977" s="123"/>
    </row>
    <row r="39978" spans="5:29" s="2" customFormat="1">
      <c r="E39978" s="120"/>
      <c r="M39978" s="120"/>
      <c r="N39978" s="120"/>
      <c r="U39978" s="121"/>
      <c r="V39978" s="122"/>
      <c r="W39978" s="123"/>
      <c r="AC39978" s="123"/>
    </row>
    <row r="39979" spans="5:29" s="2" customFormat="1">
      <c r="E39979" s="120"/>
      <c r="M39979" s="120"/>
      <c r="N39979" s="120"/>
      <c r="U39979" s="121"/>
      <c r="V39979" s="122"/>
      <c r="W39979" s="123"/>
      <c r="AC39979" s="123"/>
    </row>
    <row r="39980" spans="5:29" s="2" customFormat="1">
      <c r="E39980" s="120"/>
      <c r="M39980" s="120"/>
      <c r="N39980" s="120"/>
      <c r="U39980" s="121"/>
      <c r="V39980" s="122"/>
      <c r="W39980" s="123"/>
      <c r="AC39980" s="123"/>
    </row>
    <row r="39981" spans="5:29" s="2" customFormat="1">
      <c r="E39981" s="120"/>
      <c r="M39981" s="120"/>
      <c r="N39981" s="120"/>
      <c r="U39981" s="121"/>
      <c r="V39981" s="122"/>
      <c r="W39981" s="123"/>
      <c r="AC39981" s="123"/>
    </row>
    <row r="39982" spans="5:29" s="2" customFormat="1">
      <c r="E39982" s="120"/>
      <c r="M39982" s="120"/>
      <c r="N39982" s="120"/>
      <c r="U39982" s="121"/>
      <c r="V39982" s="122"/>
      <c r="W39982" s="123"/>
      <c r="AC39982" s="123"/>
    </row>
    <row r="39983" spans="5:29" s="2" customFormat="1">
      <c r="E39983" s="120"/>
      <c r="M39983" s="120"/>
      <c r="N39983" s="120"/>
      <c r="U39983" s="121"/>
      <c r="V39983" s="122"/>
      <c r="W39983" s="123"/>
      <c r="AC39983" s="123"/>
    </row>
    <row r="39984" spans="5:29" s="2" customFormat="1">
      <c r="E39984" s="120"/>
      <c r="M39984" s="120"/>
      <c r="N39984" s="120"/>
      <c r="U39984" s="121"/>
      <c r="V39984" s="122"/>
      <c r="W39984" s="123"/>
      <c r="AC39984" s="123"/>
    </row>
    <row r="39985" spans="5:29" s="2" customFormat="1">
      <c r="E39985" s="120"/>
      <c r="M39985" s="120"/>
      <c r="N39985" s="120"/>
      <c r="U39985" s="121"/>
      <c r="V39985" s="122"/>
      <c r="W39985" s="123"/>
      <c r="AC39985" s="123"/>
    </row>
    <row r="39986" spans="5:29" s="2" customFormat="1">
      <c r="E39986" s="120"/>
      <c r="M39986" s="120"/>
      <c r="N39986" s="120"/>
      <c r="U39986" s="121"/>
      <c r="V39986" s="122"/>
      <c r="W39986" s="123"/>
      <c r="AC39986" s="123"/>
    </row>
    <row r="39987" spans="5:29" s="2" customFormat="1">
      <c r="E39987" s="120"/>
      <c r="M39987" s="120"/>
      <c r="N39987" s="120"/>
      <c r="U39987" s="121"/>
      <c r="V39987" s="122"/>
      <c r="W39987" s="123"/>
      <c r="AC39987" s="123"/>
    </row>
    <row r="39988" spans="5:29" s="2" customFormat="1">
      <c r="E39988" s="120"/>
      <c r="M39988" s="120"/>
      <c r="N39988" s="120"/>
      <c r="U39988" s="121"/>
      <c r="V39988" s="122"/>
      <c r="W39988" s="123"/>
      <c r="AC39988" s="123"/>
    </row>
    <row r="39989" spans="5:29" s="2" customFormat="1">
      <c r="E39989" s="120"/>
      <c r="M39989" s="120"/>
      <c r="N39989" s="120"/>
      <c r="U39989" s="121"/>
      <c r="V39989" s="122"/>
      <c r="W39989" s="123"/>
      <c r="AC39989" s="123"/>
    </row>
    <row r="39990" spans="5:29" s="2" customFormat="1">
      <c r="E39990" s="120"/>
      <c r="M39990" s="120"/>
      <c r="N39990" s="120"/>
      <c r="U39990" s="121"/>
      <c r="V39990" s="122"/>
      <c r="W39990" s="123"/>
      <c r="AC39990" s="123"/>
    </row>
    <row r="39991" spans="5:29" s="2" customFormat="1">
      <c r="E39991" s="120"/>
      <c r="M39991" s="120"/>
      <c r="N39991" s="120"/>
      <c r="U39991" s="121"/>
      <c r="V39991" s="122"/>
      <c r="W39991" s="123"/>
      <c r="AC39991" s="123"/>
    </row>
    <row r="39992" spans="5:29" s="2" customFormat="1">
      <c r="E39992" s="120"/>
      <c r="M39992" s="120"/>
      <c r="N39992" s="120"/>
      <c r="U39992" s="121"/>
      <c r="V39992" s="122"/>
      <c r="W39992" s="123"/>
      <c r="AC39992" s="123"/>
    </row>
    <row r="39993" spans="5:29" s="2" customFormat="1">
      <c r="E39993" s="120"/>
      <c r="M39993" s="120"/>
      <c r="N39993" s="120"/>
      <c r="U39993" s="121"/>
      <c r="V39993" s="122"/>
      <c r="W39993" s="123"/>
      <c r="AC39993" s="123"/>
    </row>
    <row r="39994" spans="5:29" s="2" customFormat="1">
      <c r="E39994" s="120"/>
      <c r="M39994" s="120"/>
      <c r="N39994" s="120"/>
      <c r="U39994" s="121"/>
      <c r="V39994" s="122"/>
      <c r="W39994" s="123"/>
      <c r="AC39994" s="123"/>
    </row>
    <row r="39995" spans="5:29" s="2" customFormat="1">
      <c r="E39995" s="120"/>
      <c r="M39995" s="120"/>
      <c r="N39995" s="120"/>
      <c r="U39995" s="121"/>
      <c r="V39995" s="122"/>
      <c r="W39995" s="123"/>
      <c r="AC39995" s="123"/>
    </row>
    <row r="39996" spans="5:29" s="2" customFormat="1">
      <c r="E39996" s="120"/>
      <c r="M39996" s="120"/>
      <c r="N39996" s="120"/>
      <c r="U39996" s="121"/>
      <c r="V39996" s="122"/>
      <c r="W39996" s="123"/>
      <c r="AC39996" s="123"/>
    </row>
    <row r="39997" spans="5:29" s="2" customFormat="1">
      <c r="E39997" s="120"/>
      <c r="M39997" s="120"/>
      <c r="N39997" s="120"/>
      <c r="U39997" s="121"/>
      <c r="V39997" s="122"/>
      <c r="W39997" s="123"/>
      <c r="AC39997" s="123"/>
    </row>
    <row r="39998" spans="5:29" s="2" customFormat="1">
      <c r="E39998" s="120"/>
      <c r="M39998" s="120"/>
      <c r="N39998" s="120"/>
      <c r="U39998" s="121"/>
      <c r="V39998" s="122"/>
      <c r="W39998" s="123"/>
      <c r="AC39998" s="123"/>
    </row>
    <row r="39999" spans="5:29" s="2" customFormat="1">
      <c r="E39999" s="120"/>
      <c r="M39999" s="120"/>
      <c r="N39999" s="120"/>
      <c r="U39999" s="121"/>
      <c r="V39999" s="122"/>
      <c r="W39999" s="123"/>
      <c r="AC39999" s="123"/>
    </row>
    <row r="40000" spans="5:29" s="2" customFormat="1">
      <c r="E40000" s="120"/>
      <c r="M40000" s="120"/>
      <c r="N40000" s="120"/>
      <c r="U40000" s="121"/>
      <c r="V40000" s="122"/>
      <c r="W40000" s="123"/>
      <c r="AC40000" s="123"/>
    </row>
    <row r="40001" spans="5:29" s="2" customFormat="1">
      <c r="E40001" s="120"/>
      <c r="M40001" s="120"/>
      <c r="N40001" s="120"/>
      <c r="U40001" s="121"/>
      <c r="V40001" s="122"/>
      <c r="W40001" s="123"/>
      <c r="AC40001" s="123"/>
    </row>
    <row r="40002" spans="5:29" s="2" customFormat="1">
      <c r="E40002" s="120"/>
      <c r="M40002" s="120"/>
      <c r="N40002" s="120"/>
      <c r="U40002" s="121"/>
      <c r="V40002" s="122"/>
      <c r="W40002" s="123"/>
      <c r="AC40002" s="123"/>
    </row>
    <row r="40003" spans="5:29" s="2" customFormat="1">
      <c r="E40003" s="120"/>
      <c r="M40003" s="120"/>
      <c r="N40003" s="120"/>
      <c r="U40003" s="121"/>
      <c r="V40003" s="122"/>
      <c r="W40003" s="123"/>
      <c r="AC40003" s="123"/>
    </row>
    <row r="40004" spans="5:29" s="2" customFormat="1">
      <c r="E40004" s="120"/>
      <c r="M40004" s="120"/>
      <c r="N40004" s="120"/>
      <c r="U40004" s="121"/>
      <c r="V40004" s="122"/>
      <c r="W40004" s="123"/>
      <c r="AC40004" s="123"/>
    </row>
    <row r="40005" spans="5:29" s="2" customFormat="1">
      <c r="E40005" s="120"/>
      <c r="M40005" s="120"/>
      <c r="N40005" s="120"/>
      <c r="U40005" s="121"/>
      <c r="V40005" s="122"/>
      <c r="W40005" s="123"/>
      <c r="AC40005" s="123"/>
    </row>
    <row r="40006" spans="5:29" s="2" customFormat="1">
      <c r="E40006" s="120"/>
      <c r="M40006" s="120"/>
      <c r="N40006" s="120"/>
      <c r="U40006" s="121"/>
      <c r="V40006" s="122"/>
      <c r="W40006" s="123"/>
      <c r="AC40006" s="123"/>
    </row>
    <row r="40007" spans="5:29" s="2" customFormat="1">
      <c r="E40007" s="120"/>
      <c r="M40007" s="120"/>
      <c r="N40007" s="120"/>
      <c r="U40007" s="121"/>
      <c r="V40007" s="122"/>
      <c r="W40007" s="123"/>
      <c r="AC40007" s="123"/>
    </row>
    <row r="40008" spans="5:29" s="2" customFormat="1">
      <c r="E40008" s="120"/>
      <c r="M40008" s="120"/>
      <c r="N40008" s="120"/>
      <c r="U40008" s="121"/>
      <c r="V40008" s="122"/>
      <c r="W40008" s="123"/>
      <c r="AC40008" s="123"/>
    </row>
    <row r="40009" spans="5:29" s="2" customFormat="1">
      <c r="E40009" s="120"/>
      <c r="M40009" s="120"/>
      <c r="N40009" s="120"/>
      <c r="U40009" s="121"/>
      <c r="V40009" s="122"/>
      <c r="W40009" s="123"/>
      <c r="AC40009" s="123"/>
    </row>
    <row r="40010" spans="5:29" s="2" customFormat="1">
      <c r="E40010" s="120"/>
      <c r="M40010" s="120"/>
      <c r="N40010" s="120"/>
      <c r="U40010" s="121"/>
      <c r="V40010" s="122"/>
      <c r="W40010" s="123"/>
      <c r="AC40010" s="123"/>
    </row>
    <row r="40011" spans="5:29" s="2" customFormat="1">
      <c r="E40011" s="120"/>
      <c r="M40011" s="120"/>
      <c r="N40011" s="120"/>
      <c r="U40011" s="121"/>
      <c r="V40011" s="122"/>
      <c r="W40011" s="123"/>
      <c r="AC40011" s="123"/>
    </row>
    <row r="40012" spans="5:29" s="2" customFormat="1">
      <c r="E40012" s="120"/>
      <c r="M40012" s="120"/>
      <c r="N40012" s="120"/>
      <c r="U40012" s="121"/>
      <c r="V40012" s="122"/>
      <c r="W40012" s="123"/>
      <c r="AC40012" s="123"/>
    </row>
    <row r="40013" spans="5:29" s="2" customFormat="1">
      <c r="E40013" s="120"/>
      <c r="M40013" s="120"/>
      <c r="N40013" s="120"/>
      <c r="U40013" s="121"/>
      <c r="V40013" s="122"/>
      <c r="W40013" s="123"/>
      <c r="AC40013" s="123"/>
    </row>
    <row r="40014" spans="5:29" s="2" customFormat="1">
      <c r="E40014" s="120"/>
      <c r="M40014" s="120"/>
      <c r="N40014" s="120"/>
      <c r="U40014" s="121"/>
      <c r="V40014" s="122"/>
      <c r="W40014" s="123"/>
      <c r="AC40014" s="123"/>
    </row>
    <row r="40015" spans="5:29" s="2" customFormat="1">
      <c r="E40015" s="120"/>
      <c r="M40015" s="120"/>
      <c r="N40015" s="120"/>
      <c r="U40015" s="121"/>
      <c r="V40015" s="122"/>
      <c r="W40015" s="123"/>
      <c r="AC40015" s="123"/>
    </row>
    <row r="40016" spans="5:29" s="2" customFormat="1">
      <c r="E40016" s="120"/>
      <c r="M40016" s="120"/>
      <c r="N40016" s="120"/>
      <c r="U40016" s="121"/>
      <c r="V40016" s="122"/>
      <c r="W40016" s="123"/>
      <c r="AC40016" s="123"/>
    </row>
    <row r="40017" spans="5:29" s="2" customFormat="1">
      <c r="E40017" s="120"/>
      <c r="M40017" s="120"/>
      <c r="N40017" s="120"/>
      <c r="U40017" s="121"/>
      <c r="V40017" s="122"/>
      <c r="W40017" s="123"/>
      <c r="AC40017" s="123"/>
    </row>
    <row r="40018" spans="5:29" s="2" customFormat="1">
      <c r="E40018" s="120"/>
      <c r="M40018" s="120"/>
      <c r="N40018" s="120"/>
      <c r="U40018" s="121"/>
      <c r="V40018" s="122"/>
      <c r="W40018" s="123"/>
      <c r="AC40018" s="123"/>
    </row>
    <row r="40019" spans="5:29" s="2" customFormat="1">
      <c r="E40019" s="120"/>
      <c r="M40019" s="120"/>
      <c r="N40019" s="120"/>
      <c r="U40019" s="121"/>
      <c r="V40019" s="122"/>
      <c r="W40019" s="123"/>
      <c r="AC40019" s="123"/>
    </row>
    <row r="40020" spans="5:29" s="2" customFormat="1">
      <c r="E40020" s="120"/>
      <c r="M40020" s="120"/>
      <c r="N40020" s="120"/>
      <c r="U40020" s="121"/>
      <c r="V40020" s="122"/>
      <c r="W40020" s="123"/>
      <c r="AC40020" s="123"/>
    </row>
    <row r="40021" spans="5:29" s="2" customFormat="1">
      <c r="E40021" s="120"/>
      <c r="M40021" s="120"/>
      <c r="N40021" s="120"/>
      <c r="U40021" s="121"/>
      <c r="V40021" s="122"/>
      <c r="W40021" s="123"/>
      <c r="AC40021" s="123"/>
    </row>
    <row r="40022" spans="5:29" s="2" customFormat="1">
      <c r="E40022" s="120"/>
      <c r="M40022" s="120"/>
      <c r="N40022" s="120"/>
      <c r="U40022" s="121"/>
      <c r="V40022" s="122"/>
      <c r="W40022" s="123"/>
      <c r="AC40022" s="123"/>
    </row>
    <row r="40023" spans="5:29" s="2" customFormat="1">
      <c r="E40023" s="120"/>
      <c r="M40023" s="120"/>
      <c r="N40023" s="120"/>
      <c r="U40023" s="121"/>
      <c r="V40023" s="122"/>
      <c r="W40023" s="123"/>
      <c r="AC40023" s="123"/>
    </row>
    <row r="40024" spans="5:29" s="2" customFormat="1">
      <c r="E40024" s="120"/>
      <c r="M40024" s="120"/>
      <c r="N40024" s="120"/>
      <c r="U40024" s="121"/>
      <c r="V40024" s="122"/>
      <c r="W40024" s="123"/>
      <c r="AC40024" s="123"/>
    </row>
    <row r="40025" spans="5:29" s="2" customFormat="1">
      <c r="E40025" s="120"/>
      <c r="M40025" s="120"/>
      <c r="N40025" s="120"/>
      <c r="U40025" s="121"/>
      <c r="V40025" s="122"/>
      <c r="W40025" s="123"/>
      <c r="AC40025" s="123"/>
    </row>
    <row r="40026" spans="5:29" s="2" customFormat="1">
      <c r="E40026" s="120"/>
      <c r="M40026" s="120"/>
      <c r="N40026" s="120"/>
      <c r="U40026" s="121"/>
      <c r="V40026" s="122"/>
      <c r="W40026" s="123"/>
      <c r="AC40026" s="123"/>
    </row>
    <row r="40027" spans="5:29" s="2" customFormat="1">
      <c r="E40027" s="120"/>
      <c r="M40027" s="120"/>
      <c r="N40027" s="120"/>
      <c r="U40027" s="121"/>
      <c r="V40027" s="122"/>
      <c r="W40027" s="123"/>
      <c r="AC40027" s="123"/>
    </row>
    <row r="40028" spans="5:29" s="2" customFormat="1">
      <c r="E40028" s="120"/>
      <c r="M40028" s="120"/>
      <c r="N40028" s="120"/>
      <c r="U40028" s="121"/>
      <c r="V40028" s="122"/>
      <c r="W40028" s="123"/>
      <c r="AC40028" s="123"/>
    </row>
    <row r="40029" spans="5:29" s="2" customFormat="1">
      <c r="E40029" s="120"/>
      <c r="M40029" s="120"/>
      <c r="N40029" s="120"/>
      <c r="U40029" s="121"/>
      <c r="V40029" s="122"/>
      <c r="W40029" s="123"/>
      <c r="AC40029" s="123"/>
    </row>
    <row r="40030" spans="5:29" s="2" customFormat="1">
      <c r="E40030" s="120"/>
      <c r="M40030" s="120"/>
      <c r="N40030" s="120"/>
      <c r="U40030" s="121"/>
      <c r="V40030" s="122"/>
      <c r="W40030" s="123"/>
      <c r="AC40030" s="123"/>
    </row>
    <row r="40031" spans="5:29" s="2" customFormat="1">
      <c r="E40031" s="120"/>
      <c r="M40031" s="120"/>
      <c r="N40031" s="120"/>
      <c r="U40031" s="121"/>
      <c r="V40031" s="122"/>
      <c r="W40031" s="123"/>
      <c r="AC40031" s="123"/>
    </row>
    <row r="40032" spans="5:29" s="2" customFormat="1">
      <c r="E40032" s="120"/>
      <c r="M40032" s="120"/>
      <c r="N40032" s="120"/>
      <c r="U40032" s="121"/>
      <c r="V40032" s="122"/>
      <c r="W40032" s="123"/>
      <c r="AC40032" s="123"/>
    </row>
    <row r="40033" spans="5:29" s="2" customFormat="1">
      <c r="E40033" s="120"/>
      <c r="M40033" s="120"/>
      <c r="N40033" s="120"/>
      <c r="U40033" s="121"/>
      <c r="V40033" s="122"/>
      <c r="W40033" s="123"/>
      <c r="AC40033" s="123"/>
    </row>
    <row r="40034" spans="5:29" s="2" customFormat="1">
      <c r="E40034" s="120"/>
      <c r="M40034" s="120"/>
      <c r="N40034" s="120"/>
      <c r="U40034" s="121"/>
      <c r="V40034" s="122"/>
      <c r="W40034" s="123"/>
      <c r="AC40034" s="123"/>
    </row>
    <row r="40035" spans="5:29" s="2" customFormat="1">
      <c r="E40035" s="120"/>
      <c r="M40035" s="120"/>
      <c r="N40035" s="120"/>
      <c r="U40035" s="121"/>
      <c r="V40035" s="122"/>
      <c r="W40035" s="123"/>
      <c r="AC40035" s="123"/>
    </row>
    <row r="40036" spans="5:29" s="2" customFormat="1">
      <c r="E40036" s="120"/>
      <c r="M40036" s="120"/>
      <c r="N40036" s="120"/>
      <c r="U40036" s="121"/>
      <c r="V40036" s="122"/>
      <c r="W40036" s="123"/>
      <c r="AC40036" s="123"/>
    </row>
    <row r="40037" spans="5:29" s="2" customFormat="1">
      <c r="E40037" s="120"/>
      <c r="M40037" s="120"/>
      <c r="N40037" s="120"/>
      <c r="U40037" s="121"/>
      <c r="V40037" s="122"/>
      <c r="W40037" s="123"/>
      <c r="AC40037" s="123"/>
    </row>
    <row r="40038" spans="5:29" s="2" customFormat="1">
      <c r="E40038" s="120"/>
      <c r="M40038" s="120"/>
      <c r="N40038" s="120"/>
      <c r="U40038" s="121"/>
      <c r="V40038" s="122"/>
      <c r="W40038" s="123"/>
      <c r="AC40038" s="123"/>
    </row>
    <row r="40039" spans="5:29" s="2" customFormat="1">
      <c r="E40039" s="120"/>
      <c r="M40039" s="120"/>
      <c r="N40039" s="120"/>
      <c r="U40039" s="121"/>
      <c r="V40039" s="122"/>
      <c r="W40039" s="123"/>
      <c r="AC40039" s="123"/>
    </row>
    <row r="40040" spans="5:29" s="2" customFormat="1">
      <c r="E40040" s="120"/>
      <c r="M40040" s="120"/>
      <c r="N40040" s="120"/>
      <c r="U40040" s="121"/>
      <c r="V40040" s="122"/>
      <c r="W40040" s="123"/>
      <c r="AC40040" s="123"/>
    </row>
    <row r="40041" spans="5:29" s="2" customFormat="1">
      <c r="E40041" s="120"/>
      <c r="M40041" s="120"/>
      <c r="N40041" s="120"/>
      <c r="U40041" s="121"/>
      <c r="V40041" s="122"/>
      <c r="W40041" s="123"/>
      <c r="AC40041" s="123"/>
    </row>
    <row r="40042" spans="5:29" s="2" customFormat="1">
      <c r="E40042" s="120"/>
      <c r="M40042" s="120"/>
      <c r="N40042" s="120"/>
      <c r="U40042" s="121"/>
      <c r="V40042" s="122"/>
      <c r="W40042" s="123"/>
      <c r="AC40042" s="123"/>
    </row>
    <row r="40043" spans="5:29" s="2" customFormat="1">
      <c r="E40043" s="120"/>
      <c r="M40043" s="120"/>
      <c r="N40043" s="120"/>
      <c r="U40043" s="121"/>
      <c r="V40043" s="122"/>
      <c r="W40043" s="123"/>
      <c r="AC40043" s="123"/>
    </row>
    <row r="40044" spans="5:29" s="2" customFormat="1">
      <c r="E40044" s="120"/>
      <c r="M40044" s="120"/>
      <c r="N40044" s="120"/>
      <c r="U40044" s="121"/>
      <c r="V40044" s="122"/>
      <c r="W40044" s="123"/>
      <c r="AC40044" s="123"/>
    </row>
    <row r="40045" spans="5:29" s="2" customFormat="1">
      <c r="E40045" s="120"/>
      <c r="M40045" s="120"/>
      <c r="N40045" s="120"/>
      <c r="U40045" s="121"/>
      <c r="V40045" s="122"/>
      <c r="W40045" s="123"/>
      <c r="AC40045" s="123"/>
    </row>
    <row r="40046" spans="5:29" s="2" customFormat="1">
      <c r="E40046" s="120"/>
      <c r="M40046" s="120"/>
      <c r="N40046" s="120"/>
      <c r="U40046" s="121"/>
      <c r="V40046" s="122"/>
      <c r="W40046" s="123"/>
      <c r="AC40046" s="123"/>
    </row>
    <row r="40047" spans="5:29" s="2" customFormat="1">
      <c r="E40047" s="120"/>
      <c r="M40047" s="120"/>
      <c r="N40047" s="120"/>
      <c r="U40047" s="121"/>
      <c r="V40047" s="122"/>
      <c r="W40047" s="123"/>
      <c r="AC40047" s="123"/>
    </row>
    <row r="40048" spans="5:29" s="2" customFormat="1">
      <c r="E40048" s="120"/>
      <c r="M40048" s="120"/>
      <c r="N40048" s="120"/>
      <c r="U40048" s="121"/>
      <c r="V40048" s="122"/>
      <c r="W40048" s="123"/>
      <c r="AC40048" s="123"/>
    </row>
    <row r="40049" spans="5:29" s="2" customFormat="1">
      <c r="E40049" s="120"/>
      <c r="M40049" s="120"/>
      <c r="N40049" s="120"/>
      <c r="U40049" s="121"/>
      <c r="V40049" s="122"/>
      <c r="W40049" s="123"/>
      <c r="AC40049" s="123"/>
    </row>
    <row r="40050" spans="5:29" s="2" customFormat="1">
      <c r="E40050" s="120"/>
      <c r="M40050" s="120"/>
      <c r="N40050" s="120"/>
      <c r="U40050" s="121"/>
      <c r="V40050" s="122"/>
      <c r="W40050" s="123"/>
      <c r="AC40050" s="123"/>
    </row>
    <row r="40051" spans="5:29" s="2" customFormat="1">
      <c r="E40051" s="120"/>
      <c r="M40051" s="120"/>
      <c r="N40051" s="120"/>
      <c r="U40051" s="121"/>
      <c r="V40051" s="122"/>
      <c r="W40051" s="123"/>
      <c r="AC40051" s="123"/>
    </row>
    <row r="40052" spans="5:29" s="2" customFormat="1">
      <c r="E40052" s="120"/>
      <c r="M40052" s="120"/>
      <c r="N40052" s="120"/>
      <c r="U40052" s="121"/>
      <c r="V40052" s="122"/>
      <c r="W40052" s="123"/>
      <c r="AC40052" s="123"/>
    </row>
    <row r="40053" spans="5:29" s="2" customFormat="1">
      <c r="E40053" s="120"/>
      <c r="M40053" s="120"/>
      <c r="N40053" s="120"/>
      <c r="U40053" s="121"/>
      <c r="V40053" s="122"/>
      <c r="W40053" s="123"/>
      <c r="AC40053" s="123"/>
    </row>
    <row r="40054" spans="5:29" s="2" customFormat="1">
      <c r="E40054" s="120"/>
      <c r="M40054" s="120"/>
      <c r="N40054" s="120"/>
      <c r="U40054" s="121"/>
      <c r="V40054" s="122"/>
      <c r="W40054" s="123"/>
      <c r="AC40054" s="123"/>
    </row>
    <row r="40055" spans="5:29" s="2" customFormat="1">
      <c r="E40055" s="120"/>
      <c r="M40055" s="120"/>
      <c r="N40055" s="120"/>
      <c r="U40055" s="121"/>
      <c r="V40055" s="122"/>
      <c r="W40055" s="123"/>
      <c r="AC40055" s="123"/>
    </row>
    <row r="40056" spans="5:29" s="2" customFormat="1">
      <c r="E40056" s="120"/>
      <c r="M40056" s="120"/>
      <c r="N40056" s="120"/>
      <c r="U40056" s="121"/>
      <c r="V40056" s="122"/>
      <c r="W40056" s="123"/>
      <c r="AC40056" s="123"/>
    </row>
    <row r="40057" spans="5:29" s="2" customFormat="1">
      <c r="E40057" s="120"/>
      <c r="M40057" s="120"/>
      <c r="N40057" s="120"/>
      <c r="U40057" s="121"/>
      <c r="V40057" s="122"/>
      <c r="W40057" s="123"/>
      <c r="AC40057" s="123"/>
    </row>
    <row r="40058" spans="5:29" s="2" customFormat="1">
      <c r="E40058" s="120"/>
      <c r="M40058" s="120"/>
      <c r="N40058" s="120"/>
      <c r="U40058" s="121"/>
      <c r="V40058" s="122"/>
      <c r="W40058" s="123"/>
      <c r="AC40058" s="123"/>
    </row>
    <row r="40059" spans="5:29" s="2" customFormat="1">
      <c r="E40059" s="120"/>
      <c r="M40059" s="120"/>
      <c r="N40059" s="120"/>
      <c r="U40059" s="121"/>
      <c r="V40059" s="122"/>
      <c r="W40059" s="123"/>
      <c r="AC40059" s="123"/>
    </row>
    <row r="40060" spans="5:29" s="2" customFormat="1">
      <c r="E40060" s="120"/>
      <c r="M40060" s="120"/>
      <c r="N40060" s="120"/>
      <c r="U40060" s="121"/>
      <c r="V40060" s="122"/>
      <c r="W40060" s="123"/>
      <c r="AC40060" s="123"/>
    </row>
    <row r="40061" spans="5:29" s="2" customFormat="1">
      <c r="E40061" s="120"/>
      <c r="M40061" s="120"/>
      <c r="N40061" s="120"/>
      <c r="U40061" s="121"/>
      <c r="V40061" s="122"/>
      <c r="W40061" s="123"/>
      <c r="AC40061" s="123"/>
    </row>
    <row r="40062" spans="5:29" s="2" customFormat="1">
      <c r="E40062" s="120"/>
      <c r="M40062" s="120"/>
      <c r="N40062" s="120"/>
      <c r="U40062" s="121"/>
      <c r="V40062" s="122"/>
      <c r="W40062" s="123"/>
      <c r="AC40062" s="123"/>
    </row>
    <row r="40063" spans="5:29" s="2" customFormat="1">
      <c r="E40063" s="120"/>
      <c r="M40063" s="120"/>
      <c r="N40063" s="120"/>
      <c r="U40063" s="121"/>
      <c r="V40063" s="122"/>
      <c r="W40063" s="123"/>
      <c r="AC40063" s="123"/>
    </row>
    <row r="40064" spans="5:29" s="2" customFormat="1">
      <c r="E40064" s="120"/>
      <c r="M40064" s="120"/>
      <c r="N40064" s="120"/>
      <c r="U40064" s="121"/>
      <c r="V40064" s="122"/>
      <c r="W40064" s="123"/>
      <c r="AC40064" s="123"/>
    </row>
    <row r="40065" spans="5:29" s="2" customFormat="1">
      <c r="E40065" s="120"/>
      <c r="M40065" s="120"/>
      <c r="N40065" s="120"/>
      <c r="U40065" s="121"/>
      <c r="V40065" s="122"/>
      <c r="W40065" s="123"/>
      <c r="AC40065" s="123"/>
    </row>
    <row r="40066" spans="5:29" s="2" customFormat="1">
      <c r="E40066" s="120"/>
      <c r="M40066" s="120"/>
      <c r="N40066" s="120"/>
      <c r="U40066" s="121"/>
      <c r="V40066" s="122"/>
      <c r="W40066" s="123"/>
      <c r="AC40066" s="123"/>
    </row>
    <row r="40067" spans="5:29" s="2" customFormat="1">
      <c r="E40067" s="120"/>
      <c r="M40067" s="120"/>
      <c r="N40067" s="120"/>
      <c r="U40067" s="121"/>
      <c r="V40067" s="122"/>
      <c r="W40067" s="123"/>
      <c r="AC40067" s="123"/>
    </row>
    <row r="40068" spans="5:29" s="2" customFormat="1">
      <c r="E40068" s="120"/>
      <c r="M40068" s="120"/>
      <c r="N40068" s="120"/>
      <c r="U40068" s="121"/>
      <c r="V40068" s="122"/>
      <c r="W40068" s="123"/>
      <c r="AC40068" s="123"/>
    </row>
    <row r="40069" spans="5:29" s="2" customFormat="1">
      <c r="E40069" s="120"/>
      <c r="M40069" s="120"/>
      <c r="N40069" s="120"/>
      <c r="U40069" s="121"/>
      <c r="V40069" s="122"/>
      <c r="W40069" s="123"/>
      <c r="AC40069" s="123"/>
    </row>
    <row r="40070" spans="5:29" s="2" customFormat="1">
      <c r="E40070" s="120"/>
      <c r="M40070" s="120"/>
      <c r="N40070" s="120"/>
      <c r="U40070" s="121"/>
      <c r="V40070" s="122"/>
      <c r="W40070" s="123"/>
      <c r="AC40070" s="123"/>
    </row>
    <row r="40071" spans="5:29" s="2" customFormat="1">
      <c r="E40071" s="120"/>
      <c r="M40071" s="120"/>
      <c r="N40071" s="120"/>
      <c r="U40071" s="121"/>
      <c r="V40071" s="122"/>
      <c r="W40071" s="123"/>
      <c r="AC40071" s="123"/>
    </row>
    <row r="40072" spans="5:29" s="2" customFormat="1">
      <c r="E40072" s="120"/>
      <c r="M40072" s="120"/>
      <c r="N40072" s="120"/>
      <c r="U40072" s="121"/>
      <c r="V40072" s="122"/>
      <c r="W40072" s="123"/>
      <c r="AC40072" s="123"/>
    </row>
    <row r="40073" spans="5:29" s="2" customFormat="1">
      <c r="E40073" s="120"/>
      <c r="M40073" s="120"/>
      <c r="N40073" s="120"/>
      <c r="U40073" s="121"/>
      <c r="V40073" s="122"/>
      <c r="W40073" s="123"/>
      <c r="AC40073" s="123"/>
    </row>
    <row r="40074" spans="5:29" s="2" customFormat="1">
      <c r="E40074" s="120"/>
      <c r="M40074" s="120"/>
      <c r="N40074" s="120"/>
      <c r="U40074" s="121"/>
      <c r="V40074" s="122"/>
      <c r="W40074" s="123"/>
      <c r="AC40074" s="123"/>
    </row>
    <row r="40075" spans="5:29" s="2" customFormat="1">
      <c r="E40075" s="120"/>
      <c r="M40075" s="120"/>
      <c r="N40075" s="120"/>
      <c r="U40075" s="121"/>
      <c r="V40075" s="122"/>
      <c r="W40075" s="123"/>
      <c r="AC40075" s="123"/>
    </row>
    <row r="40076" spans="5:29" s="2" customFormat="1">
      <c r="E40076" s="120"/>
      <c r="M40076" s="120"/>
      <c r="N40076" s="120"/>
      <c r="U40076" s="121"/>
      <c r="V40076" s="122"/>
      <c r="W40076" s="123"/>
      <c r="AC40076" s="123"/>
    </row>
    <row r="40077" spans="5:29" s="2" customFormat="1">
      <c r="E40077" s="120"/>
      <c r="M40077" s="120"/>
      <c r="N40077" s="120"/>
      <c r="U40077" s="121"/>
      <c r="V40077" s="122"/>
      <c r="W40077" s="123"/>
      <c r="AC40077" s="123"/>
    </row>
    <row r="40078" spans="5:29" s="2" customFormat="1">
      <c r="E40078" s="120"/>
      <c r="M40078" s="120"/>
      <c r="N40078" s="120"/>
      <c r="U40078" s="121"/>
      <c r="V40078" s="122"/>
      <c r="W40078" s="123"/>
      <c r="AC40078" s="123"/>
    </row>
    <row r="40079" spans="5:29" s="2" customFormat="1">
      <c r="E40079" s="120"/>
      <c r="M40079" s="120"/>
      <c r="N40079" s="120"/>
      <c r="U40079" s="121"/>
      <c r="V40079" s="122"/>
      <c r="W40079" s="123"/>
      <c r="AC40079" s="123"/>
    </row>
    <row r="40080" spans="5:29" s="2" customFormat="1">
      <c r="E40080" s="120"/>
      <c r="M40080" s="120"/>
      <c r="N40080" s="120"/>
      <c r="U40080" s="121"/>
      <c r="V40080" s="122"/>
      <c r="W40080" s="123"/>
      <c r="AC40080" s="123"/>
    </row>
    <row r="40081" spans="5:29" s="2" customFormat="1">
      <c r="E40081" s="120"/>
      <c r="M40081" s="120"/>
      <c r="N40081" s="120"/>
      <c r="U40081" s="121"/>
      <c r="V40081" s="122"/>
      <c r="W40081" s="123"/>
      <c r="AC40081" s="123"/>
    </row>
    <row r="40082" spans="5:29" s="2" customFormat="1">
      <c r="E40082" s="120"/>
      <c r="M40082" s="120"/>
      <c r="N40082" s="120"/>
      <c r="U40082" s="121"/>
      <c r="V40082" s="122"/>
      <c r="W40082" s="123"/>
      <c r="AC40082" s="123"/>
    </row>
    <row r="40083" spans="5:29" s="2" customFormat="1">
      <c r="E40083" s="120"/>
      <c r="M40083" s="120"/>
      <c r="N40083" s="120"/>
      <c r="U40083" s="121"/>
      <c r="V40083" s="122"/>
      <c r="W40083" s="123"/>
      <c r="AC40083" s="123"/>
    </row>
    <row r="40084" spans="5:29" s="2" customFormat="1">
      <c r="E40084" s="120"/>
      <c r="M40084" s="120"/>
      <c r="N40084" s="120"/>
      <c r="U40084" s="121"/>
      <c r="V40084" s="122"/>
      <c r="W40084" s="123"/>
      <c r="AC40084" s="123"/>
    </row>
    <row r="40085" spans="5:29" s="2" customFormat="1">
      <c r="E40085" s="120"/>
      <c r="M40085" s="120"/>
      <c r="N40085" s="120"/>
      <c r="U40085" s="121"/>
      <c r="V40085" s="122"/>
      <c r="W40085" s="123"/>
      <c r="AC40085" s="123"/>
    </row>
    <row r="40086" spans="5:29" s="2" customFormat="1">
      <c r="E40086" s="120"/>
      <c r="M40086" s="120"/>
      <c r="N40086" s="120"/>
      <c r="U40086" s="121"/>
      <c r="V40086" s="122"/>
      <c r="W40086" s="123"/>
      <c r="AC40086" s="123"/>
    </row>
    <row r="40087" spans="5:29" s="2" customFormat="1">
      <c r="E40087" s="120"/>
      <c r="M40087" s="120"/>
      <c r="N40087" s="120"/>
      <c r="U40087" s="121"/>
      <c r="V40087" s="122"/>
      <c r="W40087" s="123"/>
      <c r="AC40087" s="123"/>
    </row>
    <row r="40088" spans="5:29" s="2" customFormat="1">
      <c r="E40088" s="120"/>
      <c r="M40088" s="120"/>
      <c r="N40088" s="120"/>
      <c r="U40088" s="121"/>
      <c r="V40088" s="122"/>
      <c r="W40088" s="123"/>
      <c r="AC40088" s="123"/>
    </row>
    <row r="40089" spans="5:29" s="2" customFormat="1">
      <c r="E40089" s="120"/>
      <c r="M40089" s="120"/>
      <c r="N40089" s="120"/>
      <c r="U40089" s="121"/>
      <c r="V40089" s="122"/>
      <c r="W40089" s="123"/>
      <c r="AC40089" s="123"/>
    </row>
    <row r="40090" spans="5:29" s="2" customFormat="1">
      <c r="E40090" s="120"/>
      <c r="M40090" s="120"/>
      <c r="N40090" s="120"/>
      <c r="U40090" s="121"/>
      <c r="V40090" s="122"/>
      <c r="W40090" s="123"/>
      <c r="AC40090" s="123"/>
    </row>
    <row r="40091" spans="5:29" s="2" customFormat="1">
      <c r="E40091" s="120"/>
      <c r="M40091" s="120"/>
      <c r="N40091" s="120"/>
      <c r="U40091" s="121"/>
      <c r="V40091" s="122"/>
      <c r="W40091" s="123"/>
      <c r="AC40091" s="123"/>
    </row>
    <row r="40092" spans="5:29" s="2" customFormat="1">
      <c r="E40092" s="120"/>
      <c r="M40092" s="120"/>
      <c r="N40092" s="120"/>
      <c r="U40092" s="121"/>
      <c r="V40092" s="122"/>
      <c r="W40092" s="123"/>
      <c r="AC40092" s="123"/>
    </row>
    <row r="40093" spans="5:29" s="2" customFormat="1">
      <c r="E40093" s="120"/>
      <c r="M40093" s="120"/>
      <c r="N40093" s="120"/>
      <c r="U40093" s="121"/>
      <c r="V40093" s="122"/>
      <c r="W40093" s="123"/>
      <c r="AC40093" s="123"/>
    </row>
    <row r="40094" spans="5:29" s="2" customFormat="1">
      <c r="E40094" s="120"/>
      <c r="M40094" s="120"/>
      <c r="N40094" s="120"/>
      <c r="U40094" s="121"/>
      <c r="V40094" s="122"/>
      <c r="W40094" s="123"/>
      <c r="AC40094" s="123"/>
    </row>
    <row r="40095" spans="5:29" s="2" customFormat="1">
      <c r="E40095" s="120"/>
      <c r="M40095" s="120"/>
      <c r="N40095" s="120"/>
      <c r="U40095" s="121"/>
      <c r="V40095" s="122"/>
      <c r="W40095" s="123"/>
      <c r="AC40095" s="123"/>
    </row>
    <row r="40096" spans="5:29" s="2" customFormat="1">
      <c r="E40096" s="120"/>
      <c r="M40096" s="120"/>
      <c r="N40096" s="120"/>
      <c r="U40096" s="121"/>
      <c r="V40096" s="122"/>
      <c r="W40096" s="123"/>
      <c r="AC40096" s="123"/>
    </row>
    <row r="40097" spans="5:29" s="2" customFormat="1">
      <c r="E40097" s="120"/>
      <c r="M40097" s="120"/>
      <c r="N40097" s="120"/>
      <c r="U40097" s="121"/>
      <c r="V40097" s="122"/>
      <c r="W40097" s="123"/>
      <c r="AC40097" s="123"/>
    </row>
    <row r="40098" spans="5:29" s="2" customFormat="1">
      <c r="E40098" s="120"/>
      <c r="M40098" s="120"/>
      <c r="N40098" s="120"/>
      <c r="U40098" s="121"/>
      <c r="V40098" s="122"/>
      <c r="W40098" s="123"/>
      <c r="AC40098" s="123"/>
    </row>
    <row r="40099" spans="5:29" s="2" customFormat="1">
      <c r="E40099" s="120"/>
      <c r="M40099" s="120"/>
      <c r="N40099" s="120"/>
      <c r="U40099" s="121"/>
      <c r="V40099" s="122"/>
      <c r="W40099" s="123"/>
      <c r="AC40099" s="123"/>
    </row>
    <row r="40100" spans="5:29" s="2" customFormat="1">
      <c r="E40100" s="120"/>
      <c r="M40100" s="120"/>
      <c r="N40100" s="120"/>
      <c r="U40100" s="121"/>
      <c r="V40100" s="122"/>
      <c r="W40100" s="123"/>
      <c r="AC40100" s="123"/>
    </row>
    <row r="40101" spans="5:29" s="2" customFormat="1">
      <c r="E40101" s="120"/>
      <c r="M40101" s="120"/>
      <c r="N40101" s="120"/>
      <c r="U40101" s="121"/>
      <c r="V40101" s="122"/>
      <c r="W40101" s="123"/>
      <c r="AC40101" s="123"/>
    </row>
    <row r="40102" spans="5:29" s="2" customFormat="1">
      <c r="E40102" s="120"/>
      <c r="M40102" s="120"/>
      <c r="N40102" s="120"/>
      <c r="U40102" s="121"/>
      <c r="V40102" s="122"/>
      <c r="W40102" s="123"/>
      <c r="AC40102" s="123"/>
    </row>
    <row r="40103" spans="5:29" s="2" customFormat="1">
      <c r="E40103" s="120"/>
      <c r="M40103" s="120"/>
      <c r="N40103" s="120"/>
      <c r="U40103" s="121"/>
      <c r="V40103" s="122"/>
      <c r="W40103" s="123"/>
      <c r="AC40103" s="123"/>
    </row>
    <row r="40104" spans="5:29" s="2" customFormat="1">
      <c r="E40104" s="120"/>
      <c r="M40104" s="120"/>
      <c r="N40104" s="120"/>
      <c r="U40104" s="121"/>
      <c r="V40104" s="122"/>
      <c r="W40104" s="123"/>
      <c r="AC40104" s="123"/>
    </row>
    <row r="40105" spans="5:29" s="2" customFormat="1">
      <c r="E40105" s="120"/>
      <c r="M40105" s="120"/>
      <c r="N40105" s="120"/>
      <c r="U40105" s="121"/>
      <c r="V40105" s="122"/>
      <c r="W40105" s="123"/>
      <c r="AC40105" s="123"/>
    </row>
    <row r="40106" spans="5:29" s="2" customFormat="1">
      <c r="E40106" s="120"/>
      <c r="M40106" s="120"/>
      <c r="N40106" s="120"/>
      <c r="U40106" s="121"/>
      <c r="V40106" s="122"/>
      <c r="W40106" s="123"/>
      <c r="AC40106" s="123"/>
    </row>
    <row r="40107" spans="5:29" s="2" customFormat="1">
      <c r="E40107" s="120"/>
      <c r="M40107" s="120"/>
      <c r="N40107" s="120"/>
      <c r="U40107" s="121"/>
      <c r="V40107" s="122"/>
      <c r="W40107" s="123"/>
      <c r="AC40107" s="123"/>
    </row>
    <row r="40108" spans="5:29" s="2" customFormat="1">
      <c r="E40108" s="120"/>
      <c r="M40108" s="120"/>
      <c r="N40108" s="120"/>
      <c r="U40108" s="121"/>
      <c r="V40108" s="122"/>
      <c r="W40108" s="123"/>
      <c r="AC40108" s="123"/>
    </row>
    <row r="40109" spans="5:29" s="2" customFormat="1">
      <c r="E40109" s="120"/>
      <c r="M40109" s="120"/>
      <c r="N40109" s="120"/>
      <c r="U40109" s="121"/>
      <c r="V40109" s="122"/>
      <c r="W40109" s="123"/>
      <c r="AC40109" s="123"/>
    </row>
    <row r="40110" spans="5:29" s="2" customFormat="1">
      <c r="E40110" s="120"/>
      <c r="M40110" s="120"/>
      <c r="N40110" s="120"/>
      <c r="U40110" s="121"/>
      <c r="V40110" s="122"/>
      <c r="W40110" s="123"/>
      <c r="AC40110" s="123"/>
    </row>
    <row r="40111" spans="5:29" s="2" customFormat="1">
      <c r="E40111" s="120"/>
      <c r="M40111" s="120"/>
      <c r="N40111" s="120"/>
      <c r="U40111" s="121"/>
      <c r="V40111" s="122"/>
      <c r="W40111" s="123"/>
      <c r="AC40111" s="123"/>
    </row>
    <row r="40112" spans="5:29" s="2" customFormat="1">
      <c r="E40112" s="120"/>
      <c r="M40112" s="120"/>
      <c r="N40112" s="120"/>
      <c r="U40112" s="121"/>
      <c r="V40112" s="122"/>
      <c r="W40112" s="123"/>
      <c r="AC40112" s="123"/>
    </row>
    <row r="40113" spans="5:29" s="2" customFormat="1">
      <c r="E40113" s="120"/>
      <c r="M40113" s="120"/>
      <c r="N40113" s="120"/>
      <c r="U40113" s="121"/>
      <c r="V40113" s="122"/>
      <c r="W40113" s="123"/>
      <c r="AC40113" s="123"/>
    </row>
    <row r="40114" spans="5:29" s="2" customFormat="1">
      <c r="E40114" s="120"/>
      <c r="M40114" s="120"/>
      <c r="N40114" s="120"/>
      <c r="U40114" s="121"/>
      <c r="V40114" s="122"/>
      <c r="W40114" s="123"/>
      <c r="AC40114" s="123"/>
    </row>
    <row r="40115" spans="5:29" s="2" customFormat="1">
      <c r="E40115" s="120"/>
      <c r="M40115" s="120"/>
      <c r="N40115" s="120"/>
      <c r="U40115" s="121"/>
      <c r="V40115" s="122"/>
      <c r="W40115" s="123"/>
      <c r="AC40115" s="123"/>
    </row>
    <row r="40116" spans="5:29" s="2" customFormat="1">
      <c r="E40116" s="120"/>
      <c r="M40116" s="120"/>
      <c r="N40116" s="120"/>
      <c r="U40116" s="121"/>
      <c r="V40116" s="122"/>
      <c r="W40116" s="123"/>
      <c r="AC40116" s="123"/>
    </row>
    <row r="40117" spans="5:29" s="2" customFormat="1">
      <c r="E40117" s="120"/>
      <c r="M40117" s="120"/>
      <c r="N40117" s="120"/>
      <c r="U40117" s="121"/>
      <c r="V40117" s="122"/>
      <c r="W40117" s="123"/>
      <c r="AC40117" s="123"/>
    </row>
    <row r="40118" spans="5:29" s="2" customFormat="1">
      <c r="E40118" s="120"/>
      <c r="M40118" s="120"/>
      <c r="N40118" s="120"/>
      <c r="U40118" s="121"/>
      <c r="V40118" s="122"/>
      <c r="W40118" s="123"/>
      <c r="AC40118" s="123"/>
    </row>
    <row r="40119" spans="5:29" s="2" customFormat="1">
      <c r="E40119" s="120"/>
      <c r="M40119" s="120"/>
      <c r="N40119" s="120"/>
      <c r="U40119" s="121"/>
      <c r="V40119" s="122"/>
      <c r="W40119" s="123"/>
      <c r="AC40119" s="123"/>
    </row>
    <row r="40120" spans="5:29" s="2" customFormat="1">
      <c r="E40120" s="120"/>
      <c r="M40120" s="120"/>
      <c r="N40120" s="120"/>
      <c r="U40120" s="121"/>
      <c r="V40120" s="122"/>
      <c r="W40120" s="123"/>
      <c r="AC40120" s="123"/>
    </row>
    <row r="40121" spans="5:29" s="2" customFormat="1">
      <c r="E40121" s="120"/>
      <c r="M40121" s="120"/>
      <c r="N40121" s="120"/>
      <c r="U40121" s="121"/>
      <c r="V40121" s="122"/>
      <c r="W40121" s="123"/>
      <c r="AC40121" s="123"/>
    </row>
    <row r="40122" spans="5:29" s="2" customFormat="1">
      <c r="E40122" s="120"/>
      <c r="M40122" s="120"/>
      <c r="N40122" s="120"/>
      <c r="U40122" s="121"/>
      <c r="V40122" s="122"/>
      <c r="W40122" s="123"/>
      <c r="AC40122" s="123"/>
    </row>
    <row r="40123" spans="5:29" s="2" customFormat="1">
      <c r="E40123" s="120"/>
      <c r="M40123" s="120"/>
      <c r="N40123" s="120"/>
      <c r="U40123" s="121"/>
      <c r="V40123" s="122"/>
      <c r="W40123" s="123"/>
      <c r="AC40123" s="123"/>
    </row>
    <row r="40124" spans="5:29" s="2" customFormat="1">
      <c r="E40124" s="120"/>
      <c r="M40124" s="120"/>
      <c r="N40124" s="120"/>
      <c r="U40124" s="121"/>
      <c r="V40124" s="122"/>
      <c r="W40124" s="123"/>
      <c r="AC40124" s="123"/>
    </row>
    <row r="40125" spans="5:29" s="2" customFormat="1">
      <c r="E40125" s="120"/>
      <c r="M40125" s="120"/>
      <c r="N40125" s="120"/>
      <c r="U40125" s="121"/>
      <c r="V40125" s="122"/>
      <c r="W40125" s="123"/>
      <c r="AC40125" s="123"/>
    </row>
    <row r="40126" spans="5:29" s="2" customFormat="1">
      <c r="E40126" s="120"/>
      <c r="M40126" s="120"/>
      <c r="N40126" s="120"/>
      <c r="U40126" s="121"/>
      <c r="V40126" s="122"/>
      <c r="W40126" s="123"/>
      <c r="AC40126" s="123"/>
    </row>
    <row r="40127" spans="5:29" s="2" customFormat="1">
      <c r="E40127" s="120"/>
      <c r="M40127" s="120"/>
      <c r="N40127" s="120"/>
      <c r="U40127" s="121"/>
      <c r="V40127" s="122"/>
      <c r="W40127" s="123"/>
      <c r="AC40127" s="123"/>
    </row>
    <row r="40128" spans="5:29" s="2" customFormat="1">
      <c r="E40128" s="120"/>
      <c r="M40128" s="120"/>
      <c r="N40128" s="120"/>
      <c r="U40128" s="121"/>
      <c r="V40128" s="122"/>
      <c r="W40128" s="123"/>
      <c r="AC40128" s="123"/>
    </row>
    <row r="40129" spans="5:29" s="2" customFormat="1">
      <c r="E40129" s="120"/>
      <c r="M40129" s="120"/>
      <c r="N40129" s="120"/>
      <c r="U40129" s="121"/>
      <c r="V40129" s="122"/>
      <c r="W40129" s="123"/>
      <c r="AC40129" s="123"/>
    </row>
    <row r="40130" spans="5:29" s="2" customFormat="1">
      <c r="E40130" s="120"/>
      <c r="M40130" s="120"/>
      <c r="N40130" s="120"/>
      <c r="U40130" s="121"/>
      <c r="V40130" s="122"/>
      <c r="W40130" s="123"/>
      <c r="AC40130" s="123"/>
    </row>
    <row r="40131" spans="5:29" s="2" customFormat="1">
      <c r="E40131" s="120"/>
      <c r="M40131" s="120"/>
      <c r="N40131" s="120"/>
      <c r="U40131" s="121"/>
      <c r="V40131" s="122"/>
      <c r="W40131" s="123"/>
      <c r="AC40131" s="123"/>
    </row>
    <row r="40132" spans="5:29" s="2" customFormat="1">
      <c r="E40132" s="120"/>
      <c r="M40132" s="120"/>
      <c r="N40132" s="120"/>
      <c r="U40132" s="121"/>
      <c r="V40132" s="122"/>
      <c r="W40132" s="123"/>
      <c r="AC40132" s="123"/>
    </row>
    <row r="40133" spans="5:29" s="2" customFormat="1">
      <c r="E40133" s="120"/>
      <c r="M40133" s="120"/>
      <c r="N40133" s="120"/>
      <c r="U40133" s="121"/>
      <c r="V40133" s="122"/>
      <c r="W40133" s="123"/>
      <c r="AC40133" s="123"/>
    </row>
    <row r="40134" spans="5:29" s="2" customFormat="1">
      <c r="E40134" s="120"/>
      <c r="M40134" s="120"/>
      <c r="N40134" s="120"/>
      <c r="U40134" s="121"/>
      <c r="V40134" s="122"/>
      <c r="W40134" s="123"/>
      <c r="AC40134" s="123"/>
    </row>
    <row r="40135" spans="5:29" s="2" customFormat="1">
      <c r="E40135" s="120"/>
      <c r="M40135" s="120"/>
      <c r="N40135" s="120"/>
      <c r="U40135" s="121"/>
      <c r="V40135" s="122"/>
      <c r="W40135" s="123"/>
      <c r="AC40135" s="123"/>
    </row>
    <row r="40136" spans="5:29" s="2" customFormat="1">
      <c r="E40136" s="120"/>
      <c r="M40136" s="120"/>
      <c r="N40136" s="120"/>
      <c r="U40136" s="121"/>
      <c r="V40136" s="122"/>
      <c r="W40136" s="123"/>
      <c r="AC40136" s="123"/>
    </row>
    <row r="40137" spans="5:29" s="2" customFormat="1">
      <c r="E40137" s="120"/>
      <c r="M40137" s="120"/>
      <c r="N40137" s="120"/>
      <c r="U40137" s="121"/>
      <c r="V40137" s="122"/>
      <c r="W40137" s="123"/>
      <c r="AC40137" s="123"/>
    </row>
    <row r="40138" spans="5:29" s="2" customFormat="1">
      <c r="E40138" s="120"/>
      <c r="M40138" s="120"/>
      <c r="N40138" s="120"/>
      <c r="U40138" s="121"/>
      <c r="V40138" s="122"/>
      <c r="W40138" s="123"/>
      <c r="AC40138" s="123"/>
    </row>
    <row r="40139" spans="5:29" s="2" customFormat="1">
      <c r="E40139" s="120"/>
      <c r="M40139" s="120"/>
      <c r="N40139" s="120"/>
      <c r="U40139" s="121"/>
      <c r="V40139" s="122"/>
      <c r="W40139" s="123"/>
      <c r="AC40139" s="123"/>
    </row>
    <row r="40140" spans="5:29" s="2" customFormat="1">
      <c r="E40140" s="120"/>
      <c r="M40140" s="120"/>
      <c r="N40140" s="120"/>
      <c r="U40140" s="121"/>
      <c r="V40140" s="122"/>
      <c r="W40140" s="123"/>
      <c r="AC40140" s="123"/>
    </row>
    <row r="40141" spans="5:29" s="2" customFormat="1">
      <c r="E40141" s="120"/>
      <c r="M40141" s="120"/>
      <c r="N40141" s="120"/>
      <c r="U40141" s="121"/>
      <c r="V40141" s="122"/>
      <c r="W40141" s="123"/>
      <c r="AC40141" s="123"/>
    </row>
    <row r="40142" spans="5:29" s="2" customFormat="1">
      <c r="E40142" s="120"/>
      <c r="M40142" s="120"/>
      <c r="N40142" s="120"/>
      <c r="U40142" s="121"/>
      <c r="V40142" s="122"/>
      <c r="W40142" s="123"/>
      <c r="AC40142" s="123"/>
    </row>
    <row r="40143" spans="5:29" s="2" customFormat="1">
      <c r="E40143" s="120"/>
      <c r="M40143" s="120"/>
      <c r="N40143" s="120"/>
      <c r="U40143" s="121"/>
      <c r="V40143" s="122"/>
      <c r="W40143" s="123"/>
      <c r="AC40143" s="123"/>
    </row>
    <row r="40144" spans="5:29" s="2" customFormat="1">
      <c r="E40144" s="120"/>
      <c r="M40144" s="120"/>
      <c r="N40144" s="120"/>
      <c r="U40144" s="121"/>
      <c r="V40144" s="122"/>
      <c r="W40144" s="123"/>
      <c r="AC40144" s="123"/>
    </row>
    <row r="40145" spans="5:29" s="2" customFormat="1">
      <c r="E40145" s="120"/>
      <c r="M40145" s="120"/>
      <c r="N40145" s="120"/>
      <c r="U40145" s="121"/>
      <c r="V40145" s="122"/>
      <c r="W40145" s="123"/>
      <c r="AC40145" s="123"/>
    </row>
    <row r="40146" spans="5:29" s="2" customFormat="1">
      <c r="E40146" s="120"/>
      <c r="M40146" s="120"/>
      <c r="N40146" s="120"/>
      <c r="U40146" s="121"/>
      <c r="V40146" s="122"/>
      <c r="W40146" s="123"/>
      <c r="AC40146" s="123"/>
    </row>
    <row r="40147" spans="5:29" s="2" customFormat="1">
      <c r="E40147" s="120"/>
      <c r="M40147" s="120"/>
      <c r="N40147" s="120"/>
      <c r="U40147" s="121"/>
      <c r="V40147" s="122"/>
      <c r="W40147" s="123"/>
      <c r="AC40147" s="123"/>
    </row>
    <row r="40148" spans="5:29" s="2" customFormat="1">
      <c r="E40148" s="120"/>
      <c r="M40148" s="120"/>
      <c r="N40148" s="120"/>
      <c r="U40148" s="121"/>
      <c r="V40148" s="122"/>
      <c r="W40148" s="123"/>
      <c r="AC40148" s="123"/>
    </row>
    <row r="40149" spans="5:29" s="2" customFormat="1">
      <c r="E40149" s="120"/>
      <c r="M40149" s="120"/>
      <c r="N40149" s="120"/>
      <c r="U40149" s="121"/>
      <c r="V40149" s="122"/>
      <c r="W40149" s="123"/>
      <c r="AC40149" s="123"/>
    </row>
    <row r="40150" spans="5:29" s="2" customFormat="1">
      <c r="E40150" s="120"/>
      <c r="M40150" s="120"/>
      <c r="N40150" s="120"/>
      <c r="U40150" s="121"/>
      <c r="V40150" s="122"/>
      <c r="W40150" s="123"/>
      <c r="AC40150" s="123"/>
    </row>
    <row r="40151" spans="5:29" s="2" customFormat="1">
      <c r="E40151" s="120"/>
      <c r="M40151" s="120"/>
      <c r="N40151" s="120"/>
      <c r="U40151" s="121"/>
      <c r="V40151" s="122"/>
      <c r="W40151" s="123"/>
      <c r="AC40151" s="123"/>
    </row>
    <row r="40152" spans="5:29" s="2" customFormat="1">
      <c r="E40152" s="120"/>
      <c r="M40152" s="120"/>
      <c r="N40152" s="120"/>
      <c r="U40152" s="121"/>
      <c r="V40152" s="122"/>
      <c r="W40152" s="123"/>
      <c r="AC40152" s="123"/>
    </row>
    <row r="40153" spans="5:29" s="2" customFormat="1">
      <c r="E40153" s="120"/>
      <c r="M40153" s="120"/>
      <c r="N40153" s="120"/>
      <c r="U40153" s="121"/>
      <c r="V40153" s="122"/>
      <c r="W40153" s="123"/>
      <c r="AC40153" s="123"/>
    </row>
    <row r="40154" spans="5:29" s="2" customFormat="1">
      <c r="E40154" s="120"/>
      <c r="M40154" s="120"/>
      <c r="N40154" s="120"/>
      <c r="U40154" s="121"/>
      <c r="V40154" s="122"/>
      <c r="W40154" s="123"/>
      <c r="AC40154" s="123"/>
    </row>
    <row r="40155" spans="5:29" s="2" customFormat="1">
      <c r="E40155" s="120"/>
      <c r="M40155" s="120"/>
      <c r="N40155" s="120"/>
      <c r="U40155" s="121"/>
      <c r="V40155" s="122"/>
      <c r="W40155" s="123"/>
      <c r="AC40155" s="123"/>
    </row>
    <row r="40156" spans="5:29" s="2" customFormat="1">
      <c r="E40156" s="120"/>
      <c r="M40156" s="120"/>
      <c r="N40156" s="120"/>
      <c r="U40156" s="121"/>
      <c r="V40156" s="122"/>
      <c r="W40156" s="123"/>
      <c r="AC40156" s="123"/>
    </row>
    <row r="40157" spans="5:29" s="2" customFormat="1">
      <c r="E40157" s="120"/>
      <c r="M40157" s="120"/>
      <c r="N40157" s="120"/>
      <c r="U40157" s="121"/>
      <c r="V40157" s="122"/>
      <c r="W40157" s="123"/>
      <c r="AC40157" s="123"/>
    </row>
    <row r="40158" spans="5:29" s="2" customFormat="1">
      <c r="E40158" s="120"/>
      <c r="M40158" s="120"/>
      <c r="N40158" s="120"/>
      <c r="U40158" s="121"/>
      <c r="V40158" s="122"/>
      <c r="W40158" s="123"/>
      <c r="AC40158" s="123"/>
    </row>
    <row r="40159" spans="5:29" s="2" customFormat="1">
      <c r="E40159" s="120"/>
      <c r="M40159" s="120"/>
      <c r="N40159" s="120"/>
      <c r="U40159" s="121"/>
      <c r="V40159" s="122"/>
      <c r="W40159" s="123"/>
      <c r="AC40159" s="123"/>
    </row>
    <row r="40160" spans="5:29" s="2" customFormat="1">
      <c r="E40160" s="120"/>
      <c r="M40160" s="120"/>
      <c r="N40160" s="120"/>
      <c r="U40160" s="121"/>
      <c r="V40160" s="122"/>
      <c r="W40160" s="123"/>
      <c r="AC40160" s="123"/>
    </row>
    <row r="40161" spans="5:29" s="2" customFormat="1">
      <c r="E40161" s="120"/>
      <c r="M40161" s="120"/>
      <c r="N40161" s="120"/>
      <c r="U40161" s="121"/>
      <c r="V40161" s="122"/>
      <c r="W40161" s="123"/>
      <c r="AC40161" s="123"/>
    </row>
    <row r="40162" spans="5:29" s="2" customFormat="1">
      <c r="E40162" s="120"/>
      <c r="M40162" s="120"/>
      <c r="N40162" s="120"/>
      <c r="U40162" s="121"/>
      <c r="V40162" s="122"/>
      <c r="W40162" s="123"/>
      <c r="AC40162" s="123"/>
    </row>
    <row r="40163" spans="5:29" s="2" customFormat="1">
      <c r="E40163" s="120"/>
      <c r="M40163" s="120"/>
      <c r="N40163" s="120"/>
      <c r="U40163" s="121"/>
      <c r="V40163" s="122"/>
      <c r="W40163" s="123"/>
      <c r="AC40163" s="123"/>
    </row>
    <row r="40164" spans="5:29" s="2" customFormat="1">
      <c r="E40164" s="120"/>
      <c r="M40164" s="120"/>
      <c r="N40164" s="120"/>
      <c r="U40164" s="121"/>
      <c r="V40164" s="122"/>
      <c r="W40164" s="123"/>
      <c r="AC40164" s="123"/>
    </row>
    <row r="40165" spans="5:29" s="2" customFormat="1">
      <c r="E40165" s="120"/>
      <c r="M40165" s="120"/>
      <c r="N40165" s="120"/>
      <c r="U40165" s="121"/>
      <c r="V40165" s="122"/>
      <c r="W40165" s="123"/>
      <c r="AC40165" s="123"/>
    </row>
    <row r="40166" spans="5:29" s="2" customFormat="1">
      <c r="E40166" s="120"/>
      <c r="M40166" s="120"/>
      <c r="N40166" s="120"/>
      <c r="U40166" s="121"/>
      <c r="V40166" s="122"/>
      <c r="W40166" s="123"/>
      <c r="AC40166" s="123"/>
    </row>
    <row r="40167" spans="5:29" s="2" customFormat="1">
      <c r="E40167" s="120"/>
      <c r="M40167" s="120"/>
      <c r="N40167" s="120"/>
      <c r="U40167" s="121"/>
      <c r="V40167" s="122"/>
      <c r="W40167" s="123"/>
      <c r="AC40167" s="123"/>
    </row>
    <row r="40168" spans="5:29" s="2" customFormat="1">
      <c r="E40168" s="120"/>
      <c r="M40168" s="120"/>
      <c r="N40168" s="120"/>
      <c r="U40168" s="121"/>
      <c r="V40168" s="122"/>
      <c r="W40168" s="123"/>
      <c r="AC40168" s="123"/>
    </row>
    <row r="40169" spans="5:29" s="2" customFormat="1">
      <c r="E40169" s="120"/>
      <c r="M40169" s="120"/>
      <c r="N40169" s="120"/>
      <c r="U40169" s="121"/>
      <c r="V40169" s="122"/>
      <c r="W40169" s="123"/>
      <c r="AC40169" s="123"/>
    </row>
    <row r="40170" spans="5:29" s="2" customFormat="1">
      <c r="E40170" s="120"/>
      <c r="M40170" s="120"/>
      <c r="N40170" s="120"/>
      <c r="U40170" s="121"/>
      <c r="V40170" s="122"/>
      <c r="W40170" s="123"/>
      <c r="AC40170" s="123"/>
    </row>
    <row r="40171" spans="5:29" s="2" customFormat="1">
      <c r="E40171" s="120"/>
      <c r="M40171" s="120"/>
      <c r="N40171" s="120"/>
      <c r="U40171" s="121"/>
      <c r="V40171" s="122"/>
      <c r="W40171" s="123"/>
      <c r="AC40171" s="123"/>
    </row>
    <row r="40172" spans="5:29" s="2" customFormat="1">
      <c r="E40172" s="120"/>
      <c r="M40172" s="120"/>
      <c r="N40172" s="120"/>
      <c r="U40172" s="121"/>
      <c r="V40172" s="122"/>
      <c r="W40172" s="123"/>
      <c r="AC40172" s="123"/>
    </row>
    <row r="40173" spans="5:29" s="2" customFormat="1">
      <c r="E40173" s="120"/>
      <c r="M40173" s="120"/>
      <c r="N40173" s="120"/>
      <c r="U40173" s="121"/>
      <c r="V40173" s="122"/>
      <c r="W40173" s="123"/>
      <c r="AC40173" s="123"/>
    </row>
    <row r="40174" spans="5:29" s="2" customFormat="1">
      <c r="E40174" s="120"/>
      <c r="M40174" s="120"/>
      <c r="N40174" s="120"/>
      <c r="U40174" s="121"/>
      <c r="V40174" s="122"/>
      <c r="W40174" s="123"/>
      <c r="AC40174" s="123"/>
    </row>
    <row r="40175" spans="5:29" s="2" customFormat="1">
      <c r="E40175" s="120"/>
      <c r="M40175" s="120"/>
      <c r="N40175" s="120"/>
      <c r="U40175" s="121"/>
      <c r="V40175" s="122"/>
      <c r="W40175" s="123"/>
      <c r="AC40175" s="123"/>
    </row>
    <row r="40176" spans="5:29" s="2" customFormat="1">
      <c r="E40176" s="120"/>
      <c r="M40176" s="120"/>
      <c r="N40176" s="120"/>
      <c r="U40176" s="121"/>
      <c r="V40176" s="122"/>
      <c r="W40176" s="123"/>
      <c r="AC40176" s="123"/>
    </row>
    <row r="40177" spans="5:29" s="2" customFormat="1">
      <c r="E40177" s="120"/>
      <c r="M40177" s="120"/>
      <c r="N40177" s="120"/>
      <c r="U40177" s="121"/>
      <c r="V40177" s="122"/>
      <c r="W40177" s="123"/>
      <c r="AC40177" s="123"/>
    </row>
    <row r="40178" spans="5:29" s="2" customFormat="1">
      <c r="E40178" s="120"/>
      <c r="M40178" s="120"/>
      <c r="N40178" s="120"/>
      <c r="U40178" s="121"/>
      <c r="V40178" s="122"/>
      <c r="W40178" s="123"/>
      <c r="AC40178" s="123"/>
    </row>
    <row r="40179" spans="5:29" s="2" customFormat="1">
      <c r="E40179" s="120"/>
      <c r="M40179" s="120"/>
      <c r="N40179" s="120"/>
      <c r="U40179" s="121"/>
      <c r="V40179" s="122"/>
      <c r="W40179" s="123"/>
      <c r="AC40179" s="123"/>
    </row>
    <row r="40180" spans="5:29" s="2" customFormat="1">
      <c r="E40180" s="120"/>
      <c r="M40180" s="120"/>
      <c r="N40180" s="120"/>
      <c r="U40180" s="121"/>
      <c r="V40180" s="122"/>
      <c r="W40180" s="123"/>
      <c r="AC40180" s="123"/>
    </row>
    <row r="40181" spans="5:29" s="2" customFormat="1">
      <c r="E40181" s="120"/>
      <c r="M40181" s="120"/>
      <c r="N40181" s="120"/>
      <c r="U40181" s="121"/>
      <c r="V40181" s="122"/>
      <c r="W40181" s="123"/>
      <c r="AC40181" s="123"/>
    </row>
    <row r="40182" spans="5:29" s="2" customFormat="1">
      <c r="E40182" s="120"/>
      <c r="M40182" s="120"/>
      <c r="N40182" s="120"/>
      <c r="U40182" s="121"/>
      <c r="V40182" s="122"/>
      <c r="W40182" s="123"/>
      <c r="AC40182" s="123"/>
    </row>
    <row r="40183" spans="5:29" s="2" customFormat="1">
      <c r="E40183" s="120"/>
      <c r="M40183" s="120"/>
      <c r="N40183" s="120"/>
      <c r="U40183" s="121"/>
      <c r="V40183" s="122"/>
      <c r="W40183" s="123"/>
      <c r="AC40183" s="123"/>
    </row>
    <row r="40184" spans="5:29" s="2" customFormat="1">
      <c r="E40184" s="120"/>
      <c r="M40184" s="120"/>
      <c r="N40184" s="120"/>
      <c r="U40184" s="121"/>
      <c r="V40184" s="122"/>
      <c r="W40184" s="123"/>
      <c r="AC40184" s="123"/>
    </row>
    <row r="40185" spans="5:29" s="2" customFormat="1">
      <c r="E40185" s="120"/>
      <c r="M40185" s="120"/>
      <c r="N40185" s="120"/>
      <c r="U40185" s="121"/>
      <c r="V40185" s="122"/>
      <c r="W40185" s="123"/>
      <c r="AC40185" s="123"/>
    </row>
    <row r="40186" spans="5:29" s="2" customFormat="1">
      <c r="E40186" s="120"/>
      <c r="M40186" s="120"/>
      <c r="N40186" s="120"/>
      <c r="U40186" s="121"/>
      <c r="V40186" s="122"/>
      <c r="W40186" s="123"/>
      <c r="AC40186" s="123"/>
    </row>
    <row r="40187" spans="5:29" s="2" customFormat="1">
      <c r="E40187" s="120"/>
      <c r="M40187" s="120"/>
      <c r="N40187" s="120"/>
      <c r="U40187" s="121"/>
      <c r="V40187" s="122"/>
      <c r="W40187" s="123"/>
      <c r="AC40187" s="123"/>
    </row>
    <row r="40188" spans="5:29" s="2" customFormat="1">
      <c r="E40188" s="120"/>
      <c r="M40188" s="120"/>
      <c r="N40188" s="120"/>
      <c r="U40188" s="121"/>
      <c r="V40188" s="122"/>
      <c r="W40188" s="123"/>
      <c r="AC40188" s="123"/>
    </row>
    <row r="40189" spans="5:29" s="2" customFormat="1">
      <c r="E40189" s="120"/>
      <c r="M40189" s="120"/>
      <c r="N40189" s="120"/>
      <c r="U40189" s="121"/>
      <c r="V40189" s="122"/>
      <c r="W40189" s="123"/>
      <c r="AC40189" s="123"/>
    </row>
    <row r="40190" spans="5:29" s="2" customFormat="1">
      <c r="E40190" s="120"/>
      <c r="M40190" s="120"/>
      <c r="N40190" s="120"/>
      <c r="U40190" s="121"/>
      <c r="V40190" s="122"/>
      <c r="W40190" s="123"/>
      <c r="AC40190" s="123"/>
    </row>
    <row r="40191" spans="5:29" s="2" customFormat="1">
      <c r="E40191" s="120"/>
      <c r="M40191" s="120"/>
      <c r="N40191" s="120"/>
      <c r="U40191" s="121"/>
      <c r="V40191" s="122"/>
      <c r="W40191" s="123"/>
      <c r="AC40191" s="123"/>
    </row>
    <row r="40192" spans="5:29" s="2" customFormat="1">
      <c r="E40192" s="120"/>
      <c r="M40192" s="120"/>
      <c r="N40192" s="120"/>
      <c r="U40192" s="121"/>
      <c r="V40192" s="122"/>
      <c r="W40192" s="123"/>
      <c r="AC40192" s="123"/>
    </row>
    <row r="40193" spans="5:29" s="2" customFormat="1">
      <c r="E40193" s="120"/>
      <c r="M40193" s="120"/>
      <c r="N40193" s="120"/>
      <c r="U40193" s="121"/>
      <c r="V40193" s="122"/>
      <c r="W40193" s="123"/>
      <c r="AC40193" s="123"/>
    </row>
    <row r="40194" spans="5:29" s="2" customFormat="1">
      <c r="E40194" s="120"/>
      <c r="M40194" s="120"/>
      <c r="N40194" s="120"/>
      <c r="U40194" s="121"/>
      <c r="V40194" s="122"/>
      <c r="W40194" s="123"/>
      <c r="AC40194" s="123"/>
    </row>
    <row r="40195" spans="5:29" s="2" customFormat="1">
      <c r="E40195" s="120"/>
      <c r="M40195" s="120"/>
      <c r="N40195" s="120"/>
      <c r="U40195" s="121"/>
      <c r="V40195" s="122"/>
      <c r="W40195" s="123"/>
      <c r="AC40195" s="123"/>
    </row>
    <row r="40196" spans="5:29" s="2" customFormat="1">
      <c r="E40196" s="120"/>
      <c r="M40196" s="120"/>
      <c r="N40196" s="120"/>
      <c r="U40196" s="121"/>
      <c r="V40196" s="122"/>
      <c r="W40196" s="123"/>
      <c r="AC40196" s="123"/>
    </row>
    <row r="40197" spans="5:29" s="2" customFormat="1">
      <c r="E40197" s="120"/>
      <c r="M40197" s="120"/>
      <c r="N40197" s="120"/>
      <c r="U40197" s="121"/>
      <c r="V40197" s="122"/>
      <c r="W40197" s="123"/>
      <c r="AC40197" s="123"/>
    </row>
    <row r="40198" spans="5:29" s="2" customFormat="1">
      <c r="E40198" s="120"/>
      <c r="M40198" s="120"/>
      <c r="N40198" s="120"/>
      <c r="U40198" s="121"/>
      <c r="V40198" s="122"/>
      <c r="W40198" s="123"/>
      <c r="AC40198" s="123"/>
    </row>
    <row r="40199" spans="5:29" s="2" customFormat="1">
      <c r="E40199" s="120"/>
      <c r="M40199" s="120"/>
      <c r="N40199" s="120"/>
      <c r="U40199" s="121"/>
      <c r="V40199" s="122"/>
      <c r="W40199" s="123"/>
      <c r="AC40199" s="123"/>
    </row>
    <row r="40200" spans="5:29" s="2" customFormat="1">
      <c r="E40200" s="120"/>
      <c r="M40200" s="120"/>
      <c r="N40200" s="120"/>
      <c r="U40200" s="121"/>
      <c r="V40200" s="122"/>
      <c r="W40200" s="123"/>
      <c r="AC40200" s="123"/>
    </row>
    <row r="40201" spans="5:29" s="2" customFormat="1">
      <c r="E40201" s="120"/>
      <c r="M40201" s="120"/>
      <c r="N40201" s="120"/>
      <c r="U40201" s="121"/>
      <c r="V40201" s="122"/>
      <c r="W40201" s="123"/>
      <c r="AC40201" s="123"/>
    </row>
    <row r="40202" spans="5:29" s="2" customFormat="1">
      <c r="E40202" s="120"/>
      <c r="M40202" s="120"/>
      <c r="N40202" s="120"/>
      <c r="U40202" s="121"/>
      <c r="V40202" s="122"/>
      <c r="W40202" s="123"/>
      <c r="AC40202" s="123"/>
    </row>
    <row r="40203" spans="5:29" s="2" customFormat="1">
      <c r="E40203" s="120"/>
      <c r="M40203" s="120"/>
      <c r="N40203" s="120"/>
      <c r="U40203" s="121"/>
      <c r="V40203" s="122"/>
      <c r="W40203" s="123"/>
      <c r="AC40203" s="123"/>
    </row>
    <row r="40204" spans="5:29" s="2" customFormat="1">
      <c r="E40204" s="120"/>
      <c r="M40204" s="120"/>
      <c r="N40204" s="120"/>
      <c r="U40204" s="121"/>
      <c r="V40204" s="122"/>
      <c r="W40204" s="123"/>
      <c r="AC40204" s="123"/>
    </row>
    <row r="40205" spans="5:29" s="2" customFormat="1">
      <c r="E40205" s="120"/>
      <c r="M40205" s="120"/>
      <c r="N40205" s="120"/>
      <c r="U40205" s="121"/>
      <c r="V40205" s="122"/>
      <c r="W40205" s="123"/>
      <c r="AC40205" s="123"/>
    </row>
    <row r="40206" spans="5:29" s="2" customFormat="1">
      <c r="E40206" s="120"/>
      <c r="M40206" s="120"/>
      <c r="N40206" s="120"/>
      <c r="U40206" s="121"/>
      <c r="V40206" s="122"/>
      <c r="W40206" s="123"/>
      <c r="AC40206" s="123"/>
    </row>
    <row r="40207" spans="5:29" s="2" customFormat="1">
      <c r="E40207" s="120"/>
      <c r="M40207" s="120"/>
      <c r="N40207" s="120"/>
      <c r="U40207" s="121"/>
      <c r="V40207" s="122"/>
      <c r="W40207" s="123"/>
      <c r="AC40207" s="123"/>
    </row>
    <row r="40208" spans="5:29" s="2" customFormat="1">
      <c r="E40208" s="120"/>
      <c r="M40208" s="120"/>
      <c r="N40208" s="120"/>
      <c r="U40208" s="121"/>
      <c r="V40208" s="122"/>
      <c r="W40208" s="123"/>
      <c r="AC40208" s="123"/>
    </row>
    <row r="40209" spans="5:29" s="2" customFormat="1">
      <c r="E40209" s="120"/>
      <c r="M40209" s="120"/>
      <c r="N40209" s="120"/>
      <c r="U40209" s="121"/>
      <c r="V40209" s="122"/>
      <c r="W40209" s="123"/>
      <c r="AC40209" s="123"/>
    </row>
    <row r="40210" spans="5:29" s="2" customFormat="1">
      <c r="E40210" s="120"/>
      <c r="M40210" s="120"/>
      <c r="N40210" s="120"/>
      <c r="U40210" s="121"/>
      <c r="V40210" s="122"/>
      <c r="W40210" s="123"/>
      <c r="AC40210" s="123"/>
    </row>
    <row r="40211" spans="5:29" s="2" customFormat="1">
      <c r="E40211" s="120"/>
      <c r="M40211" s="120"/>
      <c r="N40211" s="120"/>
      <c r="U40211" s="121"/>
      <c r="V40211" s="122"/>
      <c r="W40211" s="123"/>
      <c r="AC40211" s="123"/>
    </row>
    <row r="40212" spans="5:29" s="2" customFormat="1">
      <c r="E40212" s="120"/>
      <c r="M40212" s="120"/>
      <c r="N40212" s="120"/>
      <c r="U40212" s="121"/>
      <c r="V40212" s="122"/>
      <c r="W40212" s="123"/>
      <c r="AC40212" s="123"/>
    </row>
    <row r="40213" spans="5:29" s="2" customFormat="1">
      <c r="E40213" s="120"/>
      <c r="M40213" s="120"/>
      <c r="N40213" s="120"/>
      <c r="U40213" s="121"/>
      <c r="V40213" s="122"/>
      <c r="W40213" s="123"/>
      <c r="AC40213" s="123"/>
    </row>
    <row r="40214" spans="5:29" s="2" customFormat="1">
      <c r="E40214" s="120"/>
      <c r="M40214" s="120"/>
      <c r="N40214" s="120"/>
      <c r="U40214" s="121"/>
      <c r="V40214" s="122"/>
      <c r="W40214" s="123"/>
      <c r="AC40214" s="123"/>
    </row>
    <row r="40215" spans="5:29" s="2" customFormat="1">
      <c r="E40215" s="120"/>
      <c r="M40215" s="120"/>
      <c r="N40215" s="120"/>
      <c r="U40215" s="121"/>
      <c r="V40215" s="122"/>
      <c r="W40215" s="123"/>
      <c r="AC40215" s="123"/>
    </row>
    <row r="40216" spans="5:29" s="2" customFormat="1">
      <c r="E40216" s="120"/>
      <c r="M40216" s="120"/>
      <c r="N40216" s="120"/>
      <c r="U40216" s="121"/>
      <c r="V40216" s="122"/>
      <c r="W40216" s="123"/>
      <c r="AC40216" s="123"/>
    </row>
    <row r="40217" spans="5:29" s="2" customFormat="1">
      <c r="E40217" s="120"/>
      <c r="M40217" s="120"/>
      <c r="N40217" s="120"/>
      <c r="U40217" s="121"/>
      <c r="V40217" s="122"/>
      <c r="W40217" s="123"/>
      <c r="AC40217" s="123"/>
    </row>
    <row r="40218" spans="5:29" s="2" customFormat="1">
      <c r="E40218" s="120"/>
      <c r="M40218" s="120"/>
      <c r="N40218" s="120"/>
      <c r="U40218" s="121"/>
      <c r="V40218" s="122"/>
      <c r="W40218" s="123"/>
      <c r="AC40218" s="123"/>
    </row>
    <row r="40219" spans="5:29" s="2" customFormat="1">
      <c r="E40219" s="120"/>
      <c r="M40219" s="120"/>
      <c r="N40219" s="120"/>
      <c r="U40219" s="121"/>
      <c r="V40219" s="122"/>
      <c r="W40219" s="123"/>
      <c r="AC40219" s="123"/>
    </row>
    <row r="40220" spans="5:29" s="2" customFormat="1">
      <c r="E40220" s="120"/>
      <c r="M40220" s="120"/>
      <c r="N40220" s="120"/>
      <c r="U40220" s="121"/>
      <c r="V40220" s="122"/>
      <c r="W40220" s="123"/>
      <c r="AC40220" s="123"/>
    </row>
    <row r="40221" spans="5:29" s="2" customFormat="1">
      <c r="E40221" s="120"/>
      <c r="M40221" s="120"/>
      <c r="N40221" s="120"/>
      <c r="U40221" s="121"/>
      <c r="V40221" s="122"/>
      <c r="W40221" s="123"/>
      <c r="AC40221" s="123"/>
    </row>
    <row r="40222" spans="5:29" s="2" customFormat="1">
      <c r="E40222" s="120"/>
      <c r="M40222" s="120"/>
      <c r="N40222" s="120"/>
      <c r="U40222" s="121"/>
      <c r="V40222" s="122"/>
      <c r="W40222" s="123"/>
      <c r="AC40222" s="123"/>
    </row>
    <row r="40223" spans="5:29" s="2" customFormat="1">
      <c r="E40223" s="120"/>
      <c r="M40223" s="120"/>
      <c r="N40223" s="120"/>
      <c r="U40223" s="121"/>
      <c r="V40223" s="122"/>
      <c r="W40223" s="123"/>
      <c r="AC40223" s="123"/>
    </row>
    <row r="40224" spans="5:29" s="2" customFormat="1">
      <c r="E40224" s="120"/>
      <c r="M40224" s="120"/>
      <c r="N40224" s="120"/>
      <c r="U40224" s="121"/>
      <c r="V40224" s="122"/>
      <c r="W40224" s="123"/>
      <c r="AC40224" s="123"/>
    </row>
    <row r="40225" spans="5:29" s="2" customFormat="1">
      <c r="E40225" s="120"/>
      <c r="M40225" s="120"/>
      <c r="N40225" s="120"/>
      <c r="U40225" s="121"/>
      <c r="V40225" s="122"/>
      <c r="W40225" s="123"/>
      <c r="AC40225" s="123"/>
    </row>
    <row r="40226" spans="5:29" s="2" customFormat="1">
      <c r="E40226" s="120"/>
      <c r="M40226" s="120"/>
      <c r="N40226" s="120"/>
      <c r="U40226" s="121"/>
      <c r="V40226" s="122"/>
      <c r="W40226" s="123"/>
      <c r="AC40226" s="123"/>
    </row>
    <row r="40227" spans="5:29" s="2" customFormat="1">
      <c r="E40227" s="120"/>
      <c r="M40227" s="120"/>
      <c r="N40227" s="120"/>
      <c r="U40227" s="121"/>
      <c r="V40227" s="122"/>
      <c r="W40227" s="123"/>
      <c r="AC40227" s="123"/>
    </row>
    <row r="40228" spans="5:29" s="2" customFormat="1">
      <c r="E40228" s="120"/>
      <c r="M40228" s="120"/>
      <c r="N40228" s="120"/>
      <c r="U40228" s="121"/>
      <c r="V40228" s="122"/>
      <c r="W40228" s="123"/>
      <c r="AC40228" s="123"/>
    </row>
    <row r="40229" spans="5:29" s="2" customFormat="1">
      <c r="E40229" s="120"/>
      <c r="M40229" s="120"/>
      <c r="N40229" s="120"/>
      <c r="U40229" s="121"/>
      <c r="V40229" s="122"/>
      <c r="W40229" s="123"/>
      <c r="AC40229" s="123"/>
    </row>
    <row r="40230" spans="5:29" s="2" customFormat="1">
      <c r="E40230" s="120"/>
      <c r="M40230" s="120"/>
      <c r="N40230" s="120"/>
      <c r="U40230" s="121"/>
      <c r="V40230" s="122"/>
      <c r="W40230" s="123"/>
      <c r="AC40230" s="123"/>
    </row>
    <row r="40231" spans="5:29" s="2" customFormat="1">
      <c r="E40231" s="120"/>
      <c r="M40231" s="120"/>
      <c r="N40231" s="120"/>
      <c r="U40231" s="121"/>
      <c r="V40231" s="122"/>
      <c r="W40231" s="123"/>
      <c r="AC40231" s="123"/>
    </row>
    <row r="40232" spans="5:29" s="2" customFormat="1">
      <c r="E40232" s="120"/>
      <c r="M40232" s="120"/>
      <c r="N40232" s="120"/>
      <c r="U40232" s="121"/>
      <c r="V40232" s="122"/>
      <c r="W40232" s="123"/>
      <c r="AC40232" s="123"/>
    </row>
    <row r="40233" spans="5:29" s="2" customFormat="1">
      <c r="E40233" s="120"/>
      <c r="M40233" s="120"/>
      <c r="N40233" s="120"/>
      <c r="U40233" s="121"/>
      <c r="V40233" s="122"/>
      <c r="W40233" s="123"/>
      <c r="AC40233" s="123"/>
    </row>
    <row r="40234" spans="5:29" s="2" customFormat="1">
      <c r="E40234" s="120"/>
      <c r="M40234" s="120"/>
      <c r="N40234" s="120"/>
      <c r="U40234" s="121"/>
      <c r="V40234" s="122"/>
      <c r="W40234" s="123"/>
      <c r="AC40234" s="123"/>
    </row>
    <row r="40235" spans="5:29" s="2" customFormat="1">
      <c r="E40235" s="120"/>
      <c r="M40235" s="120"/>
      <c r="N40235" s="120"/>
      <c r="U40235" s="121"/>
      <c r="V40235" s="122"/>
      <c r="W40235" s="123"/>
      <c r="AC40235" s="123"/>
    </row>
    <row r="40236" spans="5:29" s="2" customFormat="1">
      <c r="E40236" s="120"/>
      <c r="M40236" s="120"/>
      <c r="N40236" s="120"/>
      <c r="U40236" s="121"/>
      <c r="V40236" s="122"/>
      <c r="W40236" s="123"/>
      <c r="AC40236" s="123"/>
    </row>
    <row r="40237" spans="5:29" s="2" customFormat="1">
      <c r="E40237" s="120"/>
      <c r="M40237" s="120"/>
      <c r="N40237" s="120"/>
      <c r="U40237" s="121"/>
      <c r="V40237" s="122"/>
      <c r="W40237" s="123"/>
      <c r="AC40237" s="123"/>
    </row>
    <row r="40238" spans="5:29" s="2" customFormat="1">
      <c r="E40238" s="120"/>
      <c r="M40238" s="120"/>
      <c r="N40238" s="120"/>
      <c r="U40238" s="121"/>
      <c r="V40238" s="122"/>
      <c r="W40238" s="123"/>
      <c r="AC40238" s="123"/>
    </row>
    <row r="40239" spans="5:29" s="2" customFormat="1">
      <c r="E40239" s="120"/>
      <c r="M40239" s="120"/>
      <c r="N40239" s="120"/>
      <c r="U40239" s="121"/>
      <c r="V40239" s="122"/>
      <c r="W40239" s="123"/>
      <c r="AC40239" s="123"/>
    </row>
    <row r="40240" spans="5:29" s="2" customFormat="1">
      <c r="E40240" s="120"/>
      <c r="M40240" s="120"/>
      <c r="N40240" s="120"/>
      <c r="U40240" s="121"/>
      <c r="V40240" s="122"/>
      <c r="W40240" s="123"/>
      <c r="AC40240" s="123"/>
    </row>
    <row r="40241" spans="5:29" s="2" customFormat="1">
      <c r="E40241" s="120"/>
      <c r="M40241" s="120"/>
      <c r="N40241" s="120"/>
      <c r="U40241" s="121"/>
      <c r="V40241" s="122"/>
      <c r="W40241" s="123"/>
      <c r="AC40241" s="123"/>
    </row>
    <row r="40242" spans="5:29" s="2" customFormat="1">
      <c r="E40242" s="120"/>
      <c r="M40242" s="120"/>
      <c r="N40242" s="120"/>
      <c r="U40242" s="121"/>
      <c r="V40242" s="122"/>
      <c r="W40242" s="123"/>
      <c r="AC40242" s="123"/>
    </row>
    <row r="40243" spans="5:29" s="2" customFormat="1">
      <c r="E40243" s="120"/>
      <c r="M40243" s="120"/>
      <c r="N40243" s="120"/>
      <c r="U40243" s="121"/>
      <c r="V40243" s="122"/>
      <c r="W40243" s="123"/>
      <c r="AC40243" s="123"/>
    </row>
    <row r="40244" spans="5:29" s="2" customFormat="1">
      <c r="E40244" s="120"/>
      <c r="M40244" s="120"/>
      <c r="N40244" s="120"/>
      <c r="U40244" s="121"/>
      <c r="V40244" s="122"/>
      <c r="W40244" s="123"/>
      <c r="AC40244" s="123"/>
    </row>
    <row r="40245" spans="5:29" s="2" customFormat="1">
      <c r="E40245" s="120"/>
      <c r="M40245" s="120"/>
      <c r="N40245" s="120"/>
      <c r="U40245" s="121"/>
      <c r="V40245" s="122"/>
      <c r="W40245" s="123"/>
      <c r="AC40245" s="123"/>
    </row>
    <row r="40246" spans="5:29" s="2" customFormat="1">
      <c r="E40246" s="120"/>
      <c r="M40246" s="120"/>
      <c r="N40246" s="120"/>
      <c r="U40246" s="121"/>
      <c r="V40246" s="122"/>
      <c r="W40246" s="123"/>
      <c r="AC40246" s="123"/>
    </row>
    <row r="40247" spans="5:29" s="2" customFormat="1">
      <c r="E40247" s="120"/>
      <c r="M40247" s="120"/>
      <c r="N40247" s="120"/>
      <c r="U40247" s="121"/>
      <c r="V40247" s="122"/>
      <c r="W40247" s="123"/>
      <c r="AC40247" s="123"/>
    </row>
    <row r="40248" spans="5:29" s="2" customFormat="1">
      <c r="E40248" s="120"/>
      <c r="M40248" s="120"/>
      <c r="N40248" s="120"/>
      <c r="U40248" s="121"/>
      <c r="V40248" s="122"/>
      <c r="W40248" s="123"/>
      <c r="AC40248" s="123"/>
    </row>
    <row r="40249" spans="5:29" s="2" customFormat="1">
      <c r="E40249" s="120"/>
      <c r="M40249" s="120"/>
      <c r="N40249" s="120"/>
      <c r="U40249" s="121"/>
      <c r="V40249" s="122"/>
      <c r="W40249" s="123"/>
      <c r="AC40249" s="123"/>
    </row>
    <row r="40250" spans="5:29" s="2" customFormat="1">
      <c r="E40250" s="120"/>
      <c r="M40250" s="120"/>
      <c r="N40250" s="120"/>
      <c r="U40250" s="121"/>
      <c r="V40250" s="122"/>
      <c r="W40250" s="123"/>
      <c r="AC40250" s="123"/>
    </row>
    <row r="40251" spans="5:29" s="2" customFormat="1">
      <c r="E40251" s="120"/>
      <c r="M40251" s="120"/>
      <c r="N40251" s="120"/>
      <c r="U40251" s="121"/>
      <c r="V40251" s="122"/>
      <c r="W40251" s="123"/>
      <c r="AC40251" s="123"/>
    </row>
    <row r="40252" spans="5:29" s="2" customFormat="1">
      <c r="E40252" s="120"/>
      <c r="M40252" s="120"/>
      <c r="N40252" s="120"/>
      <c r="U40252" s="121"/>
      <c r="V40252" s="122"/>
      <c r="W40252" s="123"/>
      <c r="AC40252" s="123"/>
    </row>
    <row r="40253" spans="5:29" s="2" customFormat="1">
      <c r="E40253" s="120"/>
      <c r="M40253" s="120"/>
      <c r="N40253" s="120"/>
      <c r="U40253" s="121"/>
      <c r="V40253" s="122"/>
      <c r="W40253" s="123"/>
      <c r="AC40253" s="123"/>
    </row>
    <row r="40254" spans="5:29" s="2" customFormat="1">
      <c r="E40254" s="120"/>
      <c r="M40254" s="120"/>
      <c r="N40254" s="120"/>
      <c r="U40254" s="121"/>
      <c r="V40254" s="122"/>
      <c r="W40254" s="123"/>
      <c r="AC40254" s="123"/>
    </row>
    <row r="40255" spans="5:29" s="2" customFormat="1">
      <c r="E40255" s="120"/>
      <c r="M40255" s="120"/>
      <c r="N40255" s="120"/>
      <c r="U40255" s="121"/>
      <c r="V40255" s="122"/>
      <c r="W40255" s="123"/>
      <c r="AC40255" s="123"/>
    </row>
    <row r="40256" spans="5:29" s="2" customFormat="1">
      <c r="E40256" s="120"/>
      <c r="M40256" s="120"/>
      <c r="N40256" s="120"/>
      <c r="U40256" s="121"/>
      <c r="V40256" s="122"/>
      <c r="W40256" s="123"/>
      <c r="AC40256" s="123"/>
    </row>
    <row r="40257" spans="5:29" s="2" customFormat="1">
      <c r="E40257" s="120"/>
      <c r="M40257" s="120"/>
      <c r="N40257" s="120"/>
      <c r="U40257" s="121"/>
      <c r="V40257" s="122"/>
      <c r="W40257" s="123"/>
      <c r="AC40257" s="123"/>
    </row>
    <row r="40258" spans="5:29" s="2" customFormat="1">
      <c r="E40258" s="120"/>
      <c r="M40258" s="120"/>
      <c r="N40258" s="120"/>
      <c r="U40258" s="121"/>
      <c r="V40258" s="122"/>
      <c r="W40258" s="123"/>
      <c r="AC40258" s="123"/>
    </row>
    <row r="40259" spans="5:29" s="2" customFormat="1">
      <c r="E40259" s="120"/>
      <c r="M40259" s="120"/>
      <c r="N40259" s="120"/>
      <c r="U40259" s="121"/>
      <c r="V40259" s="122"/>
      <c r="W40259" s="123"/>
      <c r="AC40259" s="123"/>
    </row>
    <row r="40260" spans="5:29" s="2" customFormat="1">
      <c r="E40260" s="120"/>
      <c r="M40260" s="120"/>
      <c r="N40260" s="120"/>
      <c r="U40260" s="121"/>
      <c r="V40260" s="122"/>
      <c r="W40260" s="123"/>
      <c r="AC40260" s="123"/>
    </row>
    <row r="40261" spans="5:29" s="2" customFormat="1">
      <c r="E40261" s="120"/>
      <c r="M40261" s="120"/>
      <c r="N40261" s="120"/>
      <c r="U40261" s="121"/>
      <c r="V40261" s="122"/>
      <c r="W40261" s="123"/>
      <c r="AC40261" s="123"/>
    </row>
    <row r="40262" spans="5:29" s="2" customFormat="1">
      <c r="E40262" s="120"/>
      <c r="M40262" s="120"/>
      <c r="N40262" s="120"/>
      <c r="U40262" s="121"/>
      <c r="V40262" s="122"/>
      <c r="W40262" s="123"/>
      <c r="AC40262" s="123"/>
    </row>
    <row r="40263" spans="5:29" s="2" customFormat="1">
      <c r="E40263" s="120"/>
      <c r="M40263" s="120"/>
      <c r="N40263" s="120"/>
      <c r="U40263" s="121"/>
      <c r="V40263" s="122"/>
      <c r="W40263" s="123"/>
      <c r="AC40263" s="123"/>
    </row>
    <row r="40264" spans="5:29" s="2" customFormat="1">
      <c r="E40264" s="120"/>
      <c r="M40264" s="120"/>
      <c r="N40264" s="120"/>
      <c r="U40264" s="121"/>
      <c r="V40264" s="122"/>
      <c r="W40264" s="123"/>
      <c r="AC40264" s="123"/>
    </row>
    <row r="40265" spans="5:29" s="2" customFormat="1">
      <c r="E40265" s="120"/>
      <c r="M40265" s="120"/>
      <c r="N40265" s="120"/>
      <c r="U40265" s="121"/>
      <c r="V40265" s="122"/>
      <c r="W40265" s="123"/>
      <c r="AC40265" s="123"/>
    </row>
    <row r="40266" spans="5:29" s="2" customFormat="1">
      <c r="E40266" s="120"/>
      <c r="M40266" s="120"/>
      <c r="N40266" s="120"/>
      <c r="U40266" s="121"/>
      <c r="V40266" s="122"/>
      <c r="W40266" s="123"/>
      <c r="AC40266" s="123"/>
    </row>
    <row r="40267" spans="5:29" s="2" customFormat="1">
      <c r="E40267" s="120"/>
      <c r="M40267" s="120"/>
      <c r="N40267" s="120"/>
      <c r="U40267" s="121"/>
      <c r="V40267" s="122"/>
      <c r="W40267" s="123"/>
      <c r="AC40267" s="123"/>
    </row>
    <row r="40268" spans="5:29" s="2" customFormat="1">
      <c r="E40268" s="120"/>
      <c r="M40268" s="120"/>
      <c r="N40268" s="120"/>
      <c r="U40268" s="121"/>
      <c r="V40268" s="122"/>
      <c r="W40268" s="123"/>
      <c r="AC40268" s="123"/>
    </row>
    <row r="40269" spans="5:29" s="2" customFormat="1">
      <c r="E40269" s="120"/>
      <c r="M40269" s="120"/>
      <c r="N40269" s="120"/>
      <c r="U40269" s="121"/>
      <c r="V40269" s="122"/>
      <c r="W40269" s="123"/>
      <c r="AC40269" s="123"/>
    </row>
    <row r="40270" spans="5:29" s="2" customFormat="1">
      <c r="E40270" s="120"/>
      <c r="M40270" s="120"/>
      <c r="N40270" s="120"/>
      <c r="U40270" s="121"/>
      <c r="V40270" s="122"/>
      <c r="W40270" s="123"/>
      <c r="AC40270" s="123"/>
    </row>
    <row r="40271" spans="5:29" s="2" customFormat="1">
      <c r="E40271" s="120"/>
      <c r="M40271" s="120"/>
      <c r="N40271" s="120"/>
      <c r="U40271" s="121"/>
      <c r="V40271" s="122"/>
      <c r="W40271" s="123"/>
      <c r="AC40271" s="123"/>
    </row>
    <row r="40272" spans="5:29" s="2" customFormat="1">
      <c r="E40272" s="120"/>
      <c r="M40272" s="120"/>
      <c r="N40272" s="120"/>
      <c r="U40272" s="121"/>
      <c r="V40272" s="122"/>
      <c r="W40272" s="123"/>
      <c r="AC40272" s="123"/>
    </row>
    <row r="40273" spans="5:29" s="2" customFormat="1">
      <c r="E40273" s="120"/>
      <c r="M40273" s="120"/>
      <c r="N40273" s="120"/>
      <c r="U40273" s="121"/>
      <c r="V40273" s="122"/>
      <c r="W40273" s="123"/>
      <c r="AC40273" s="123"/>
    </row>
    <row r="40274" spans="5:29" s="2" customFormat="1">
      <c r="E40274" s="120"/>
      <c r="M40274" s="120"/>
      <c r="N40274" s="120"/>
      <c r="U40274" s="121"/>
      <c r="V40274" s="122"/>
      <c r="W40274" s="123"/>
      <c r="AC40274" s="123"/>
    </row>
    <row r="40275" spans="5:29" s="2" customFormat="1">
      <c r="E40275" s="120"/>
      <c r="M40275" s="120"/>
      <c r="N40275" s="120"/>
      <c r="U40275" s="121"/>
      <c r="V40275" s="122"/>
      <c r="W40275" s="123"/>
      <c r="AC40275" s="123"/>
    </row>
    <row r="40276" spans="5:29" s="2" customFormat="1">
      <c r="E40276" s="120"/>
      <c r="M40276" s="120"/>
      <c r="N40276" s="120"/>
      <c r="U40276" s="121"/>
      <c r="V40276" s="122"/>
      <c r="W40276" s="123"/>
      <c r="AC40276" s="123"/>
    </row>
    <row r="40277" spans="5:29" s="2" customFormat="1">
      <c r="E40277" s="120"/>
      <c r="M40277" s="120"/>
      <c r="N40277" s="120"/>
      <c r="U40277" s="121"/>
      <c r="V40277" s="122"/>
      <c r="W40277" s="123"/>
      <c r="AC40277" s="123"/>
    </row>
    <row r="40278" spans="5:29" s="2" customFormat="1">
      <c r="E40278" s="120"/>
      <c r="M40278" s="120"/>
      <c r="N40278" s="120"/>
      <c r="U40278" s="121"/>
      <c r="V40278" s="122"/>
      <c r="W40278" s="123"/>
      <c r="AC40278" s="123"/>
    </row>
    <row r="40279" spans="5:29" s="2" customFormat="1">
      <c r="E40279" s="120"/>
      <c r="M40279" s="120"/>
      <c r="N40279" s="120"/>
      <c r="U40279" s="121"/>
      <c r="V40279" s="122"/>
      <c r="W40279" s="123"/>
      <c r="AC40279" s="123"/>
    </row>
    <row r="40280" spans="5:29" s="2" customFormat="1">
      <c r="E40280" s="120"/>
      <c r="M40280" s="120"/>
      <c r="N40280" s="120"/>
      <c r="U40280" s="121"/>
      <c r="V40280" s="122"/>
      <c r="W40280" s="123"/>
      <c r="AC40280" s="123"/>
    </row>
    <row r="40281" spans="5:29" s="2" customFormat="1">
      <c r="E40281" s="120"/>
      <c r="M40281" s="120"/>
      <c r="N40281" s="120"/>
      <c r="U40281" s="121"/>
      <c r="V40281" s="122"/>
      <c r="W40281" s="123"/>
      <c r="AC40281" s="123"/>
    </row>
    <row r="40282" spans="5:29" s="2" customFormat="1">
      <c r="E40282" s="120"/>
      <c r="M40282" s="120"/>
      <c r="N40282" s="120"/>
      <c r="U40282" s="121"/>
      <c r="V40282" s="122"/>
      <c r="W40282" s="123"/>
      <c r="AC40282" s="123"/>
    </row>
    <row r="40283" spans="5:29" s="2" customFormat="1">
      <c r="E40283" s="120"/>
      <c r="M40283" s="120"/>
      <c r="N40283" s="120"/>
      <c r="U40283" s="121"/>
      <c r="V40283" s="122"/>
      <c r="W40283" s="123"/>
      <c r="AC40283" s="123"/>
    </row>
    <row r="40284" spans="5:29" s="2" customFormat="1">
      <c r="E40284" s="120"/>
      <c r="M40284" s="120"/>
      <c r="N40284" s="120"/>
      <c r="U40284" s="121"/>
      <c r="V40284" s="122"/>
      <c r="W40284" s="123"/>
      <c r="AC40284" s="123"/>
    </row>
    <row r="40285" spans="5:29" s="2" customFormat="1">
      <c r="E40285" s="120"/>
      <c r="M40285" s="120"/>
      <c r="N40285" s="120"/>
      <c r="U40285" s="121"/>
      <c r="V40285" s="122"/>
      <c r="W40285" s="123"/>
      <c r="AC40285" s="123"/>
    </row>
    <row r="40286" spans="5:29" s="2" customFormat="1">
      <c r="E40286" s="120"/>
      <c r="M40286" s="120"/>
      <c r="N40286" s="120"/>
      <c r="U40286" s="121"/>
      <c r="V40286" s="122"/>
      <c r="W40286" s="123"/>
      <c r="AC40286" s="123"/>
    </row>
    <row r="40287" spans="5:29" s="2" customFormat="1">
      <c r="E40287" s="120"/>
      <c r="M40287" s="120"/>
      <c r="N40287" s="120"/>
      <c r="U40287" s="121"/>
      <c r="V40287" s="122"/>
      <c r="W40287" s="123"/>
      <c r="AC40287" s="123"/>
    </row>
    <row r="40288" spans="5:29" s="2" customFormat="1">
      <c r="E40288" s="120"/>
      <c r="M40288" s="120"/>
      <c r="N40288" s="120"/>
      <c r="U40288" s="121"/>
      <c r="V40288" s="122"/>
      <c r="W40288" s="123"/>
      <c r="AC40288" s="123"/>
    </row>
    <row r="40289" spans="5:29" s="2" customFormat="1">
      <c r="E40289" s="120"/>
      <c r="M40289" s="120"/>
      <c r="N40289" s="120"/>
      <c r="U40289" s="121"/>
      <c r="V40289" s="122"/>
      <c r="W40289" s="123"/>
      <c r="AC40289" s="123"/>
    </row>
    <row r="40290" spans="5:29" s="2" customFormat="1">
      <c r="E40290" s="120"/>
      <c r="M40290" s="120"/>
      <c r="N40290" s="120"/>
      <c r="U40290" s="121"/>
      <c r="V40290" s="122"/>
      <c r="W40290" s="123"/>
      <c r="AC40290" s="123"/>
    </row>
    <row r="40291" spans="5:29" s="2" customFormat="1">
      <c r="E40291" s="120"/>
      <c r="M40291" s="120"/>
      <c r="N40291" s="120"/>
      <c r="U40291" s="121"/>
      <c r="V40291" s="122"/>
      <c r="W40291" s="123"/>
      <c r="AC40291" s="123"/>
    </row>
    <row r="40292" spans="5:29" s="2" customFormat="1">
      <c r="E40292" s="120"/>
      <c r="M40292" s="120"/>
      <c r="N40292" s="120"/>
      <c r="U40292" s="121"/>
      <c r="V40292" s="122"/>
      <c r="W40292" s="123"/>
      <c r="AC40292" s="123"/>
    </row>
    <row r="40293" spans="5:29" s="2" customFormat="1">
      <c r="E40293" s="120"/>
      <c r="M40293" s="120"/>
      <c r="N40293" s="120"/>
      <c r="U40293" s="121"/>
      <c r="V40293" s="122"/>
      <c r="W40293" s="123"/>
      <c r="AC40293" s="123"/>
    </row>
    <row r="40294" spans="5:29" s="2" customFormat="1">
      <c r="E40294" s="120"/>
      <c r="M40294" s="120"/>
      <c r="N40294" s="120"/>
      <c r="U40294" s="121"/>
      <c r="V40294" s="122"/>
      <c r="W40294" s="123"/>
      <c r="AC40294" s="123"/>
    </row>
    <row r="40295" spans="5:29" s="2" customFormat="1">
      <c r="E40295" s="120"/>
      <c r="M40295" s="120"/>
      <c r="N40295" s="120"/>
      <c r="U40295" s="121"/>
      <c r="V40295" s="122"/>
      <c r="W40295" s="123"/>
      <c r="AC40295" s="123"/>
    </row>
    <row r="40296" spans="5:29" s="2" customFormat="1">
      <c r="E40296" s="120"/>
      <c r="M40296" s="120"/>
      <c r="N40296" s="120"/>
      <c r="U40296" s="121"/>
      <c r="V40296" s="122"/>
      <c r="W40296" s="123"/>
      <c r="AC40296" s="123"/>
    </row>
    <row r="40297" spans="5:29" s="2" customFormat="1">
      <c r="E40297" s="120"/>
      <c r="M40297" s="120"/>
      <c r="N40297" s="120"/>
      <c r="U40297" s="121"/>
      <c r="V40297" s="122"/>
      <c r="W40297" s="123"/>
      <c r="AC40297" s="123"/>
    </row>
    <row r="40298" spans="5:29" s="2" customFormat="1">
      <c r="E40298" s="120"/>
      <c r="M40298" s="120"/>
      <c r="N40298" s="120"/>
      <c r="U40298" s="121"/>
      <c r="V40298" s="122"/>
      <c r="W40298" s="123"/>
      <c r="AC40298" s="123"/>
    </row>
    <row r="40299" spans="5:29" s="2" customFormat="1">
      <c r="E40299" s="120"/>
      <c r="M40299" s="120"/>
      <c r="N40299" s="120"/>
      <c r="U40299" s="121"/>
      <c r="V40299" s="122"/>
      <c r="W40299" s="123"/>
      <c r="AC40299" s="123"/>
    </row>
    <row r="40300" spans="5:29" s="2" customFormat="1">
      <c r="E40300" s="120"/>
      <c r="M40300" s="120"/>
      <c r="N40300" s="120"/>
      <c r="U40300" s="121"/>
      <c r="V40300" s="122"/>
      <c r="W40300" s="123"/>
      <c r="AC40300" s="123"/>
    </row>
    <row r="40301" spans="5:29" s="2" customFormat="1">
      <c r="E40301" s="120"/>
      <c r="M40301" s="120"/>
      <c r="N40301" s="120"/>
      <c r="U40301" s="121"/>
      <c r="V40301" s="122"/>
      <c r="W40301" s="123"/>
      <c r="AC40301" s="123"/>
    </row>
    <row r="40302" spans="5:29" s="2" customFormat="1">
      <c r="E40302" s="120"/>
      <c r="M40302" s="120"/>
      <c r="N40302" s="120"/>
      <c r="U40302" s="121"/>
      <c r="V40302" s="122"/>
      <c r="W40302" s="123"/>
      <c r="AC40302" s="123"/>
    </row>
    <row r="40303" spans="5:29" s="2" customFormat="1">
      <c r="E40303" s="120"/>
      <c r="M40303" s="120"/>
      <c r="N40303" s="120"/>
      <c r="U40303" s="121"/>
      <c r="V40303" s="122"/>
      <c r="W40303" s="123"/>
      <c r="AC40303" s="123"/>
    </row>
    <row r="40304" spans="5:29" s="2" customFormat="1">
      <c r="E40304" s="120"/>
      <c r="M40304" s="120"/>
      <c r="N40304" s="120"/>
      <c r="U40304" s="121"/>
      <c r="V40304" s="122"/>
      <c r="W40304" s="123"/>
      <c r="AC40304" s="123"/>
    </row>
    <row r="40305" spans="5:29" s="2" customFormat="1">
      <c r="E40305" s="120"/>
      <c r="M40305" s="120"/>
      <c r="N40305" s="120"/>
      <c r="U40305" s="121"/>
      <c r="V40305" s="122"/>
      <c r="W40305" s="123"/>
      <c r="AC40305" s="123"/>
    </row>
    <row r="40306" spans="5:29" s="2" customFormat="1">
      <c r="E40306" s="120"/>
      <c r="M40306" s="120"/>
      <c r="N40306" s="120"/>
      <c r="U40306" s="121"/>
      <c r="V40306" s="122"/>
      <c r="W40306" s="123"/>
      <c r="AC40306" s="123"/>
    </row>
    <row r="40307" spans="5:29" s="2" customFormat="1">
      <c r="E40307" s="120"/>
      <c r="M40307" s="120"/>
      <c r="N40307" s="120"/>
      <c r="U40307" s="121"/>
      <c r="V40307" s="122"/>
      <c r="W40307" s="123"/>
      <c r="AC40307" s="123"/>
    </row>
    <row r="40308" spans="5:29" s="2" customFormat="1">
      <c r="E40308" s="120"/>
      <c r="M40308" s="120"/>
      <c r="N40308" s="120"/>
      <c r="U40308" s="121"/>
      <c r="V40308" s="122"/>
      <c r="W40308" s="123"/>
      <c r="AC40308" s="123"/>
    </row>
    <row r="40309" spans="5:29" s="2" customFormat="1">
      <c r="E40309" s="120"/>
      <c r="M40309" s="120"/>
      <c r="N40309" s="120"/>
      <c r="U40309" s="121"/>
      <c r="V40309" s="122"/>
      <c r="W40309" s="123"/>
      <c r="AC40309" s="123"/>
    </row>
    <row r="40310" spans="5:29" s="2" customFormat="1">
      <c r="E40310" s="120"/>
      <c r="M40310" s="120"/>
      <c r="N40310" s="120"/>
      <c r="U40310" s="121"/>
      <c r="V40310" s="122"/>
      <c r="W40310" s="123"/>
      <c r="AC40310" s="123"/>
    </row>
    <row r="40311" spans="5:29" s="2" customFormat="1">
      <c r="E40311" s="120"/>
      <c r="M40311" s="120"/>
      <c r="N40311" s="120"/>
      <c r="U40311" s="121"/>
      <c r="V40311" s="122"/>
      <c r="W40311" s="123"/>
      <c r="AC40311" s="123"/>
    </row>
    <row r="40312" spans="5:29" s="2" customFormat="1">
      <c r="E40312" s="120"/>
      <c r="M40312" s="120"/>
      <c r="N40312" s="120"/>
      <c r="U40312" s="121"/>
      <c r="V40312" s="122"/>
      <c r="W40312" s="123"/>
      <c r="AC40312" s="123"/>
    </row>
    <row r="40313" spans="5:29" s="2" customFormat="1">
      <c r="E40313" s="120"/>
      <c r="M40313" s="120"/>
      <c r="N40313" s="120"/>
      <c r="U40313" s="121"/>
      <c r="V40313" s="122"/>
      <c r="W40313" s="123"/>
      <c r="AC40313" s="123"/>
    </row>
    <row r="40314" spans="5:29" s="2" customFormat="1">
      <c r="E40314" s="120"/>
      <c r="M40314" s="120"/>
      <c r="N40314" s="120"/>
      <c r="U40314" s="121"/>
      <c r="V40314" s="122"/>
      <c r="W40314" s="123"/>
      <c r="AC40314" s="123"/>
    </row>
    <row r="40315" spans="5:29" s="2" customFormat="1">
      <c r="E40315" s="120"/>
      <c r="M40315" s="120"/>
      <c r="N40315" s="120"/>
      <c r="U40315" s="121"/>
      <c r="V40315" s="122"/>
      <c r="W40315" s="123"/>
      <c r="AC40315" s="123"/>
    </row>
    <row r="40316" spans="5:29" s="2" customFormat="1">
      <c r="E40316" s="120"/>
      <c r="M40316" s="120"/>
      <c r="N40316" s="120"/>
      <c r="U40316" s="121"/>
      <c r="V40316" s="122"/>
      <c r="W40316" s="123"/>
      <c r="AC40316" s="123"/>
    </row>
    <row r="40317" spans="5:29" s="2" customFormat="1">
      <c r="E40317" s="120"/>
      <c r="M40317" s="120"/>
      <c r="N40317" s="120"/>
      <c r="U40317" s="121"/>
      <c r="V40317" s="122"/>
      <c r="W40317" s="123"/>
      <c r="AC40317" s="123"/>
    </row>
    <row r="40318" spans="5:29" s="2" customFormat="1">
      <c r="E40318" s="120"/>
      <c r="M40318" s="120"/>
      <c r="N40318" s="120"/>
      <c r="U40318" s="121"/>
      <c r="V40318" s="122"/>
      <c r="W40318" s="123"/>
      <c r="AC40318" s="123"/>
    </row>
    <row r="40319" spans="5:29" s="2" customFormat="1">
      <c r="E40319" s="120"/>
      <c r="M40319" s="120"/>
      <c r="N40319" s="120"/>
      <c r="U40319" s="121"/>
      <c r="V40319" s="122"/>
      <c r="W40319" s="123"/>
      <c r="AC40319" s="123"/>
    </row>
    <row r="40320" spans="5:29" s="2" customFormat="1">
      <c r="E40320" s="120"/>
      <c r="M40320" s="120"/>
      <c r="N40320" s="120"/>
      <c r="U40320" s="121"/>
      <c r="V40320" s="122"/>
      <c r="W40320" s="123"/>
      <c r="AC40320" s="123"/>
    </row>
    <row r="40321" spans="5:29" s="2" customFormat="1">
      <c r="E40321" s="120"/>
      <c r="M40321" s="120"/>
      <c r="N40321" s="120"/>
      <c r="U40321" s="121"/>
      <c r="V40321" s="122"/>
      <c r="W40321" s="123"/>
      <c r="AC40321" s="123"/>
    </row>
    <row r="40322" spans="5:29" s="2" customFormat="1">
      <c r="E40322" s="120"/>
      <c r="M40322" s="120"/>
      <c r="N40322" s="120"/>
      <c r="U40322" s="121"/>
      <c r="V40322" s="122"/>
      <c r="W40322" s="123"/>
      <c r="AC40322" s="123"/>
    </row>
    <row r="40323" spans="5:29" s="2" customFormat="1">
      <c r="E40323" s="120"/>
      <c r="M40323" s="120"/>
      <c r="N40323" s="120"/>
      <c r="U40323" s="121"/>
      <c r="V40323" s="122"/>
      <c r="W40323" s="123"/>
      <c r="AC40323" s="123"/>
    </row>
    <row r="40324" spans="5:29" s="2" customFormat="1">
      <c r="E40324" s="120"/>
      <c r="M40324" s="120"/>
      <c r="N40324" s="120"/>
      <c r="U40324" s="121"/>
      <c r="V40324" s="122"/>
      <c r="W40324" s="123"/>
      <c r="AC40324" s="123"/>
    </row>
    <row r="40325" spans="5:29" s="2" customFormat="1">
      <c r="E40325" s="120"/>
      <c r="M40325" s="120"/>
      <c r="N40325" s="120"/>
      <c r="U40325" s="121"/>
      <c r="V40325" s="122"/>
      <c r="W40325" s="123"/>
      <c r="AC40325" s="123"/>
    </row>
    <row r="40326" spans="5:29" s="2" customFormat="1">
      <c r="E40326" s="120"/>
      <c r="M40326" s="120"/>
      <c r="N40326" s="120"/>
      <c r="U40326" s="121"/>
      <c r="V40326" s="122"/>
      <c r="W40326" s="123"/>
      <c r="AC40326" s="123"/>
    </row>
    <row r="40327" spans="5:29" s="2" customFormat="1">
      <c r="E40327" s="120"/>
      <c r="M40327" s="120"/>
      <c r="N40327" s="120"/>
      <c r="U40327" s="121"/>
      <c r="V40327" s="122"/>
      <c r="W40327" s="123"/>
      <c r="AC40327" s="123"/>
    </row>
    <row r="40328" spans="5:29" s="2" customFormat="1">
      <c r="E40328" s="120"/>
      <c r="M40328" s="120"/>
      <c r="N40328" s="120"/>
      <c r="U40328" s="121"/>
      <c r="V40328" s="122"/>
      <c r="W40328" s="123"/>
      <c r="AC40328" s="123"/>
    </row>
    <row r="40329" spans="5:29" s="2" customFormat="1">
      <c r="E40329" s="120"/>
      <c r="M40329" s="120"/>
      <c r="N40329" s="120"/>
      <c r="U40329" s="121"/>
      <c r="V40329" s="122"/>
      <c r="W40329" s="123"/>
      <c r="AC40329" s="123"/>
    </row>
    <row r="40330" spans="5:29" s="2" customFormat="1">
      <c r="E40330" s="120"/>
      <c r="M40330" s="120"/>
      <c r="N40330" s="120"/>
      <c r="U40330" s="121"/>
      <c r="V40330" s="122"/>
      <c r="W40330" s="123"/>
      <c r="AC40330" s="123"/>
    </row>
    <row r="40331" spans="5:29" s="2" customFormat="1">
      <c r="E40331" s="120"/>
      <c r="M40331" s="120"/>
      <c r="N40331" s="120"/>
      <c r="U40331" s="121"/>
      <c r="V40331" s="122"/>
      <c r="W40331" s="123"/>
      <c r="AC40331" s="123"/>
    </row>
    <row r="40332" spans="5:29" s="2" customFormat="1">
      <c r="E40332" s="120"/>
      <c r="M40332" s="120"/>
      <c r="N40332" s="120"/>
      <c r="U40332" s="121"/>
      <c r="V40332" s="122"/>
      <c r="W40332" s="123"/>
      <c r="AC40332" s="123"/>
    </row>
    <row r="40333" spans="5:29" s="2" customFormat="1">
      <c r="E40333" s="120"/>
      <c r="M40333" s="120"/>
      <c r="N40333" s="120"/>
      <c r="U40333" s="121"/>
      <c r="V40333" s="122"/>
      <c r="W40333" s="123"/>
      <c r="AC40333" s="123"/>
    </row>
    <row r="40334" spans="5:29" s="2" customFormat="1">
      <c r="E40334" s="120"/>
      <c r="M40334" s="120"/>
      <c r="N40334" s="120"/>
      <c r="U40334" s="121"/>
      <c r="V40334" s="122"/>
      <c r="W40334" s="123"/>
      <c r="AC40334" s="123"/>
    </row>
    <row r="40335" spans="5:29" s="2" customFormat="1">
      <c r="E40335" s="120"/>
      <c r="M40335" s="120"/>
      <c r="N40335" s="120"/>
      <c r="U40335" s="121"/>
      <c r="V40335" s="122"/>
      <c r="W40335" s="123"/>
      <c r="AC40335" s="123"/>
    </row>
    <row r="40336" spans="5:29" s="2" customFormat="1">
      <c r="E40336" s="120"/>
      <c r="M40336" s="120"/>
      <c r="N40336" s="120"/>
      <c r="U40336" s="121"/>
      <c r="V40336" s="122"/>
      <c r="W40336" s="123"/>
      <c r="AC40336" s="123"/>
    </row>
    <row r="40337" spans="5:29" s="2" customFormat="1">
      <c r="E40337" s="120"/>
      <c r="M40337" s="120"/>
      <c r="N40337" s="120"/>
      <c r="U40337" s="121"/>
      <c r="V40337" s="122"/>
      <c r="W40337" s="123"/>
      <c r="AC40337" s="123"/>
    </row>
    <row r="40338" spans="5:29" s="2" customFormat="1">
      <c r="E40338" s="120"/>
      <c r="M40338" s="120"/>
      <c r="N40338" s="120"/>
      <c r="U40338" s="121"/>
      <c r="V40338" s="122"/>
      <c r="W40338" s="123"/>
      <c r="AC40338" s="123"/>
    </row>
    <row r="40339" spans="5:29" s="2" customFormat="1">
      <c r="E40339" s="120"/>
      <c r="M40339" s="120"/>
      <c r="N40339" s="120"/>
      <c r="U40339" s="121"/>
      <c r="V40339" s="122"/>
      <c r="W40339" s="123"/>
      <c r="AC40339" s="123"/>
    </row>
    <row r="40340" spans="5:29" s="2" customFormat="1">
      <c r="E40340" s="120"/>
      <c r="M40340" s="120"/>
      <c r="N40340" s="120"/>
      <c r="U40340" s="121"/>
      <c r="V40340" s="122"/>
      <c r="W40340" s="123"/>
      <c r="AC40340" s="123"/>
    </row>
    <row r="40341" spans="5:29" s="2" customFormat="1">
      <c r="E40341" s="120"/>
      <c r="M40341" s="120"/>
      <c r="N40341" s="120"/>
      <c r="U40341" s="121"/>
      <c r="V40341" s="122"/>
      <c r="W40341" s="123"/>
      <c r="AC40341" s="123"/>
    </row>
    <row r="40342" spans="5:29" s="2" customFormat="1">
      <c r="E40342" s="120"/>
      <c r="M40342" s="120"/>
      <c r="N40342" s="120"/>
      <c r="U40342" s="121"/>
      <c r="V40342" s="122"/>
      <c r="W40342" s="123"/>
      <c r="AC40342" s="123"/>
    </row>
    <row r="40343" spans="5:29" s="2" customFormat="1">
      <c r="E40343" s="120"/>
      <c r="M40343" s="120"/>
      <c r="N40343" s="120"/>
      <c r="U40343" s="121"/>
      <c r="V40343" s="122"/>
      <c r="W40343" s="123"/>
      <c r="AC40343" s="123"/>
    </row>
    <row r="40344" spans="5:29" s="2" customFormat="1">
      <c r="E40344" s="120"/>
      <c r="M40344" s="120"/>
      <c r="N40344" s="120"/>
      <c r="U40344" s="121"/>
      <c r="V40344" s="122"/>
      <c r="W40344" s="123"/>
      <c r="AC40344" s="123"/>
    </row>
    <row r="40345" spans="5:29" s="2" customFormat="1">
      <c r="E40345" s="120"/>
      <c r="M40345" s="120"/>
      <c r="N40345" s="120"/>
      <c r="U40345" s="121"/>
      <c r="V40345" s="122"/>
      <c r="W40345" s="123"/>
      <c r="AC40345" s="123"/>
    </row>
    <row r="40346" spans="5:29" s="2" customFormat="1">
      <c r="E40346" s="120"/>
      <c r="M40346" s="120"/>
      <c r="N40346" s="120"/>
      <c r="U40346" s="121"/>
      <c r="V40346" s="122"/>
      <c r="W40346" s="123"/>
      <c r="AC40346" s="123"/>
    </row>
    <row r="40347" spans="5:29" s="2" customFormat="1">
      <c r="E40347" s="120"/>
      <c r="M40347" s="120"/>
      <c r="N40347" s="120"/>
      <c r="U40347" s="121"/>
      <c r="V40347" s="122"/>
      <c r="W40347" s="123"/>
      <c r="AC40347" s="123"/>
    </row>
    <row r="40348" spans="5:29" s="2" customFormat="1">
      <c r="E40348" s="120"/>
      <c r="M40348" s="120"/>
      <c r="N40348" s="120"/>
      <c r="U40348" s="121"/>
      <c r="V40348" s="122"/>
      <c r="W40348" s="123"/>
      <c r="AC40348" s="123"/>
    </row>
    <row r="40349" spans="5:29" s="2" customFormat="1">
      <c r="E40349" s="120"/>
      <c r="M40349" s="120"/>
      <c r="N40349" s="120"/>
      <c r="U40349" s="121"/>
      <c r="V40349" s="122"/>
      <c r="W40349" s="123"/>
      <c r="AC40349" s="123"/>
    </row>
    <row r="40350" spans="5:29" s="2" customFormat="1">
      <c r="E40350" s="120"/>
      <c r="M40350" s="120"/>
      <c r="N40350" s="120"/>
      <c r="U40350" s="121"/>
      <c r="V40350" s="122"/>
      <c r="W40350" s="123"/>
      <c r="AC40350" s="123"/>
    </row>
    <row r="40351" spans="5:29" s="2" customFormat="1">
      <c r="E40351" s="120"/>
      <c r="M40351" s="120"/>
      <c r="N40351" s="120"/>
      <c r="U40351" s="121"/>
      <c r="V40351" s="122"/>
      <c r="W40351" s="123"/>
      <c r="AC40351" s="123"/>
    </row>
    <row r="40352" spans="5:29" s="2" customFormat="1">
      <c r="E40352" s="120"/>
      <c r="M40352" s="120"/>
      <c r="N40352" s="120"/>
      <c r="U40352" s="121"/>
      <c r="V40352" s="122"/>
      <c r="W40352" s="123"/>
      <c r="AC40352" s="123"/>
    </row>
    <row r="40353" spans="5:29" s="2" customFormat="1">
      <c r="E40353" s="120"/>
      <c r="M40353" s="120"/>
      <c r="N40353" s="120"/>
      <c r="U40353" s="121"/>
      <c r="V40353" s="122"/>
      <c r="W40353" s="123"/>
      <c r="AC40353" s="123"/>
    </row>
    <row r="40354" spans="5:29" s="2" customFormat="1">
      <c r="E40354" s="120"/>
      <c r="M40354" s="120"/>
      <c r="N40354" s="120"/>
      <c r="U40354" s="121"/>
      <c r="V40354" s="122"/>
      <c r="W40354" s="123"/>
      <c r="AC40354" s="123"/>
    </row>
    <row r="40355" spans="5:29" s="2" customFormat="1">
      <c r="E40355" s="120"/>
      <c r="M40355" s="120"/>
      <c r="N40355" s="120"/>
      <c r="U40355" s="121"/>
      <c r="V40355" s="122"/>
      <c r="W40355" s="123"/>
      <c r="AC40355" s="123"/>
    </row>
    <row r="40356" spans="5:29" s="2" customFormat="1">
      <c r="E40356" s="120"/>
      <c r="M40356" s="120"/>
      <c r="N40356" s="120"/>
      <c r="U40356" s="121"/>
      <c r="V40356" s="122"/>
      <c r="W40356" s="123"/>
      <c r="AC40356" s="123"/>
    </row>
    <row r="40357" spans="5:29" s="2" customFormat="1">
      <c r="E40357" s="120"/>
      <c r="M40357" s="120"/>
      <c r="N40357" s="120"/>
      <c r="U40357" s="121"/>
      <c r="V40357" s="122"/>
      <c r="W40357" s="123"/>
      <c r="AC40357" s="123"/>
    </row>
    <row r="40358" spans="5:29" s="2" customFormat="1">
      <c r="E40358" s="120"/>
      <c r="M40358" s="120"/>
      <c r="N40358" s="120"/>
      <c r="U40358" s="121"/>
      <c r="V40358" s="122"/>
      <c r="W40358" s="123"/>
      <c r="AC40358" s="123"/>
    </row>
    <row r="40359" spans="5:29" s="2" customFormat="1">
      <c r="E40359" s="120"/>
      <c r="M40359" s="120"/>
      <c r="N40359" s="120"/>
      <c r="U40359" s="121"/>
      <c r="V40359" s="122"/>
      <c r="W40359" s="123"/>
      <c r="AC40359" s="123"/>
    </row>
    <row r="40360" spans="5:29" s="2" customFormat="1">
      <c r="E40360" s="120"/>
      <c r="M40360" s="120"/>
      <c r="N40360" s="120"/>
      <c r="U40360" s="121"/>
      <c r="V40360" s="122"/>
      <c r="W40360" s="123"/>
      <c r="AC40360" s="123"/>
    </row>
    <row r="40361" spans="5:29" s="2" customFormat="1">
      <c r="E40361" s="120"/>
      <c r="M40361" s="120"/>
      <c r="N40361" s="120"/>
      <c r="U40361" s="121"/>
      <c r="V40361" s="122"/>
      <c r="W40361" s="123"/>
      <c r="AC40361" s="123"/>
    </row>
    <row r="40362" spans="5:29" s="2" customFormat="1">
      <c r="E40362" s="120"/>
      <c r="M40362" s="120"/>
      <c r="N40362" s="120"/>
      <c r="U40362" s="121"/>
      <c r="V40362" s="122"/>
      <c r="W40362" s="123"/>
      <c r="AC40362" s="123"/>
    </row>
    <row r="40363" spans="5:29" s="2" customFormat="1">
      <c r="E40363" s="120"/>
      <c r="M40363" s="120"/>
      <c r="N40363" s="120"/>
      <c r="U40363" s="121"/>
      <c r="V40363" s="122"/>
      <c r="W40363" s="123"/>
      <c r="AC40363" s="123"/>
    </row>
    <row r="40364" spans="5:29" s="2" customFormat="1">
      <c r="E40364" s="120"/>
      <c r="M40364" s="120"/>
      <c r="N40364" s="120"/>
      <c r="U40364" s="121"/>
      <c r="V40364" s="122"/>
      <c r="W40364" s="123"/>
      <c r="AC40364" s="123"/>
    </row>
    <row r="40365" spans="5:29" s="2" customFormat="1">
      <c r="E40365" s="120"/>
      <c r="M40365" s="120"/>
      <c r="N40365" s="120"/>
      <c r="U40365" s="121"/>
      <c r="V40365" s="122"/>
      <c r="W40365" s="123"/>
      <c r="AC40365" s="123"/>
    </row>
    <row r="40366" spans="5:29" s="2" customFormat="1">
      <c r="E40366" s="120"/>
      <c r="M40366" s="120"/>
      <c r="N40366" s="120"/>
      <c r="U40366" s="121"/>
      <c r="V40366" s="122"/>
      <c r="W40366" s="123"/>
      <c r="AC40366" s="123"/>
    </row>
    <row r="40367" spans="5:29" s="2" customFormat="1">
      <c r="E40367" s="120"/>
      <c r="M40367" s="120"/>
      <c r="N40367" s="120"/>
      <c r="U40367" s="121"/>
      <c r="V40367" s="122"/>
      <c r="W40367" s="123"/>
      <c r="AC40367" s="123"/>
    </row>
    <row r="40368" spans="5:29" s="2" customFormat="1">
      <c r="E40368" s="120"/>
      <c r="M40368" s="120"/>
      <c r="N40368" s="120"/>
      <c r="U40368" s="121"/>
      <c r="V40368" s="122"/>
      <c r="W40368" s="123"/>
      <c r="AC40368" s="123"/>
    </row>
    <row r="40369" spans="5:29" s="2" customFormat="1">
      <c r="E40369" s="120"/>
      <c r="M40369" s="120"/>
      <c r="N40369" s="120"/>
      <c r="U40369" s="121"/>
      <c r="V40369" s="122"/>
      <c r="W40369" s="123"/>
      <c r="AC40369" s="123"/>
    </row>
    <row r="40370" spans="5:29" s="2" customFormat="1">
      <c r="E40370" s="120"/>
      <c r="M40370" s="120"/>
      <c r="N40370" s="120"/>
      <c r="U40370" s="121"/>
      <c r="V40370" s="122"/>
      <c r="W40370" s="123"/>
      <c r="AC40370" s="123"/>
    </row>
    <row r="40371" spans="5:29" s="2" customFormat="1">
      <c r="E40371" s="120"/>
      <c r="M40371" s="120"/>
      <c r="N40371" s="120"/>
      <c r="U40371" s="121"/>
      <c r="V40371" s="122"/>
      <c r="W40371" s="123"/>
      <c r="AC40371" s="123"/>
    </row>
    <row r="40372" spans="5:29" s="2" customFormat="1">
      <c r="E40372" s="120"/>
      <c r="M40372" s="120"/>
      <c r="N40372" s="120"/>
      <c r="U40372" s="121"/>
      <c r="V40372" s="122"/>
      <c r="W40372" s="123"/>
      <c r="AC40372" s="123"/>
    </row>
    <row r="40373" spans="5:29" s="2" customFormat="1">
      <c r="E40373" s="120"/>
      <c r="M40373" s="120"/>
      <c r="N40373" s="120"/>
      <c r="U40373" s="121"/>
      <c r="V40373" s="122"/>
      <c r="W40373" s="123"/>
      <c r="AC40373" s="123"/>
    </row>
    <row r="40374" spans="5:29" s="2" customFormat="1">
      <c r="E40374" s="120"/>
      <c r="M40374" s="120"/>
      <c r="N40374" s="120"/>
      <c r="U40374" s="121"/>
      <c r="V40374" s="122"/>
      <c r="W40374" s="123"/>
      <c r="AC40374" s="123"/>
    </row>
    <row r="40375" spans="5:29" s="2" customFormat="1">
      <c r="E40375" s="120"/>
      <c r="M40375" s="120"/>
      <c r="N40375" s="120"/>
      <c r="U40375" s="121"/>
      <c r="V40375" s="122"/>
      <c r="W40375" s="123"/>
      <c r="AC40375" s="123"/>
    </row>
    <row r="40376" spans="5:29" s="2" customFormat="1">
      <c r="E40376" s="120"/>
      <c r="M40376" s="120"/>
      <c r="N40376" s="120"/>
      <c r="U40376" s="121"/>
      <c r="V40376" s="122"/>
      <c r="W40376" s="123"/>
      <c r="AC40376" s="123"/>
    </row>
    <row r="40377" spans="5:29" s="2" customFormat="1">
      <c r="E40377" s="120"/>
      <c r="M40377" s="120"/>
      <c r="N40377" s="120"/>
      <c r="U40377" s="121"/>
      <c r="V40377" s="122"/>
      <c r="W40377" s="123"/>
      <c r="AC40377" s="123"/>
    </row>
    <row r="40378" spans="5:29" s="2" customFormat="1">
      <c r="E40378" s="120"/>
      <c r="M40378" s="120"/>
      <c r="N40378" s="120"/>
      <c r="U40378" s="121"/>
      <c r="V40378" s="122"/>
      <c r="W40378" s="123"/>
      <c r="AC40378" s="123"/>
    </row>
    <row r="40379" spans="5:29" s="2" customFormat="1">
      <c r="E40379" s="120"/>
      <c r="M40379" s="120"/>
      <c r="N40379" s="120"/>
      <c r="U40379" s="121"/>
      <c r="V40379" s="122"/>
      <c r="W40379" s="123"/>
      <c r="AC40379" s="123"/>
    </row>
    <row r="40380" spans="5:29" s="2" customFormat="1">
      <c r="E40380" s="120"/>
      <c r="M40380" s="120"/>
      <c r="N40380" s="120"/>
      <c r="U40380" s="121"/>
      <c r="V40380" s="122"/>
      <c r="W40380" s="123"/>
      <c r="AC40380" s="123"/>
    </row>
    <row r="40381" spans="5:29" s="2" customFormat="1">
      <c r="E40381" s="120"/>
      <c r="M40381" s="120"/>
      <c r="N40381" s="120"/>
      <c r="U40381" s="121"/>
      <c r="V40381" s="122"/>
      <c r="W40381" s="123"/>
      <c r="AC40381" s="123"/>
    </row>
    <row r="40382" spans="5:29" s="2" customFormat="1">
      <c r="E40382" s="120"/>
      <c r="M40382" s="120"/>
      <c r="N40382" s="120"/>
      <c r="U40382" s="121"/>
      <c r="V40382" s="122"/>
      <c r="W40382" s="123"/>
      <c r="AC40382" s="123"/>
    </row>
    <row r="40383" spans="5:29" s="2" customFormat="1">
      <c r="E40383" s="120"/>
      <c r="M40383" s="120"/>
      <c r="N40383" s="120"/>
      <c r="U40383" s="121"/>
      <c r="V40383" s="122"/>
      <c r="W40383" s="123"/>
      <c r="AC40383" s="123"/>
    </row>
    <row r="40384" spans="5:29" s="2" customFormat="1">
      <c r="E40384" s="120"/>
      <c r="M40384" s="120"/>
      <c r="N40384" s="120"/>
      <c r="U40384" s="121"/>
      <c r="V40384" s="122"/>
      <c r="W40384" s="123"/>
      <c r="AC40384" s="123"/>
    </row>
    <row r="40385" spans="5:29" s="2" customFormat="1">
      <c r="E40385" s="120"/>
      <c r="M40385" s="120"/>
      <c r="N40385" s="120"/>
      <c r="U40385" s="121"/>
      <c r="V40385" s="122"/>
      <c r="W40385" s="123"/>
      <c r="AC40385" s="123"/>
    </row>
    <row r="40386" spans="5:29" s="2" customFormat="1">
      <c r="E40386" s="120"/>
      <c r="M40386" s="120"/>
      <c r="N40386" s="120"/>
      <c r="U40386" s="121"/>
      <c r="V40386" s="122"/>
      <c r="W40386" s="123"/>
      <c r="AC40386" s="123"/>
    </row>
    <row r="40387" spans="5:29" s="2" customFormat="1">
      <c r="E40387" s="120"/>
      <c r="M40387" s="120"/>
      <c r="N40387" s="120"/>
      <c r="U40387" s="121"/>
      <c r="V40387" s="122"/>
      <c r="W40387" s="123"/>
      <c r="AC40387" s="123"/>
    </row>
    <row r="40388" spans="5:29" s="2" customFormat="1">
      <c r="E40388" s="120"/>
      <c r="M40388" s="120"/>
      <c r="N40388" s="120"/>
      <c r="U40388" s="121"/>
      <c r="V40388" s="122"/>
      <c r="W40388" s="123"/>
      <c r="AC40388" s="123"/>
    </row>
    <row r="40389" spans="5:29" s="2" customFormat="1">
      <c r="E40389" s="120"/>
      <c r="M40389" s="120"/>
      <c r="N40389" s="120"/>
      <c r="U40389" s="121"/>
      <c r="V40389" s="122"/>
      <c r="W40389" s="123"/>
      <c r="AC40389" s="123"/>
    </row>
    <row r="40390" spans="5:29" s="2" customFormat="1">
      <c r="E40390" s="120"/>
      <c r="M40390" s="120"/>
      <c r="N40390" s="120"/>
      <c r="U40390" s="121"/>
      <c r="V40390" s="122"/>
      <c r="W40390" s="123"/>
      <c r="AC40390" s="123"/>
    </row>
    <row r="40391" spans="5:29" s="2" customFormat="1">
      <c r="E40391" s="120"/>
      <c r="M40391" s="120"/>
      <c r="N40391" s="120"/>
      <c r="U40391" s="121"/>
      <c r="V40391" s="122"/>
      <c r="W40391" s="123"/>
      <c r="AC40391" s="123"/>
    </row>
    <row r="40392" spans="5:29" s="2" customFormat="1">
      <c r="E40392" s="120"/>
      <c r="M40392" s="120"/>
      <c r="N40392" s="120"/>
      <c r="U40392" s="121"/>
      <c r="V40392" s="122"/>
      <c r="W40392" s="123"/>
      <c r="AC40392" s="123"/>
    </row>
    <row r="40393" spans="5:29" s="2" customFormat="1">
      <c r="E40393" s="120"/>
      <c r="M40393" s="120"/>
      <c r="N40393" s="120"/>
      <c r="U40393" s="121"/>
      <c r="V40393" s="122"/>
      <c r="W40393" s="123"/>
      <c r="AC40393" s="123"/>
    </row>
    <row r="40394" spans="5:29" s="2" customFormat="1">
      <c r="E40394" s="120"/>
      <c r="M40394" s="120"/>
      <c r="N40394" s="120"/>
      <c r="U40394" s="121"/>
      <c r="V40394" s="122"/>
      <c r="W40394" s="123"/>
      <c r="AC40394" s="123"/>
    </row>
    <row r="40395" spans="5:29" s="2" customFormat="1">
      <c r="E40395" s="120"/>
      <c r="M40395" s="120"/>
      <c r="N40395" s="120"/>
      <c r="U40395" s="121"/>
      <c r="V40395" s="122"/>
      <c r="W40395" s="123"/>
      <c r="AC40395" s="123"/>
    </row>
    <row r="40396" spans="5:29" s="2" customFormat="1">
      <c r="E40396" s="120"/>
      <c r="M40396" s="120"/>
      <c r="N40396" s="120"/>
      <c r="U40396" s="121"/>
      <c r="V40396" s="122"/>
      <c r="W40396" s="123"/>
      <c r="AC40396" s="123"/>
    </row>
    <row r="40397" spans="5:29" s="2" customFormat="1">
      <c r="E40397" s="120"/>
      <c r="M40397" s="120"/>
      <c r="N40397" s="120"/>
      <c r="U40397" s="121"/>
      <c r="V40397" s="122"/>
      <c r="W40397" s="123"/>
      <c r="AC40397" s="123"/>
    </row>
    <row r="40398" spans="5:29" s="2" customFormat="1">
      <c r="E40398" s="120"/>
      <c r="M40398" s="120"/>
      <c r="N40398" s="120"/>
      <c r="U40398" s="121"/>
      <c r="V40398" s="122"/>
      <c r="W40398" s="123"/>
      <c r="AC40398" s="123"/>
    </row>
    <row r="40399" spans="5:29" s="2" customFormat="1">
      <c r="E40399" s="120"/>
      <c r="M40399" s="120"/>
      <c r="N40399" s="120"/>
      <c r="U40399" s="121"/>
      <c r="V40399" s="122"/>
      <c r="W40399" s="123"/>
      <c r="AC40399" s="123"/>
    </row>
    <row r="40400" spans="5:29" s="2" customFormat="1">
      <c r="E40400" s="120"/>
      <c r="M40400" s="120"/>
      <c r="N40400" s="120"/>
      <c r="U40400" s="121"/>
      <c r="V40400" s="122"/>
      <c r="W40400" s="123"/>
      <c r="AC40400" s="123"/>
    </row>
    <row r="40401" spans="5:29" s="2" customFormat="1">
      <c r="E40401" s="120"/>
      <c r="M40401" s="120"/>
      <c r="N40401" s="120"/>
      <c r="U40401" s="121"/>
      <c r="V40401" s="122"/>
      <c r="W40401" s="123"/>
      <c r="AC40401" s="123"/>
    </row>
    <row r="40402" spans="5:29" s="2" customFormat="1">
      <c r="E40402" s="120"/>
      <c r="M40402" s="120"/>
      <c r="N40402" s="120"/>
      <c r="U40402" s="121"/>
      <c r="V40402" s="122"/>
      <c r="W40402" s="123"/>
      <c r="AC40402" s="123"/>
    </row>
    <row r="40403" spans="5:29" s="2" customFormat="1">
      <c r="E40403" s="120"/>
      <c r="M40403" s="120"/>
      <c r="N40403" s="120"/>
      <c r="U40403" s="121"/>
      <c r="V40403" s="122"/>
      <c r="W40403" s="123"/>
      <c r="AC40403" s="123"/>
    </row>
    <row r="40404" spans="5:29" s="2" customFormat="1">
      <c r="E40404" s="120"/>
      <c r="M40404" s="120"/>
      <c r="N40404" s="120"/>
      <c r="U40404" s="121"/>
      <c r="V40404" s="122"/>
      <c r="W40404" s="123"/>
      <c r="AC40404" s="123"/>
    </row>
    <row r="40405" spans="5:29" s="2" customFormat="1">
      <c r="E40405" s="120"/>
      <c r="M40405" s="120"/>
      <c r="N40405" s="120"/>
      <c r="U40405" s="121"/>
      <c r="V40405" s="122"/>
      <c r="W40405" s="123"/>
      <c r="AC40405" s="123"/>
    </row>
    <row r="40406" spans="5:29" s="2" customFormat="1">
      <c r="E40406" s="120"/>
      <c r="M40406" s="120"/>
      <c r="N40406" s="120"/>
      <c r="U40406" s="121"/>
      <c r="V40406" s="122"/>
      <c r="W40406" s="123"/>
      <c r="AC40406" s="123"/>
    </row>
    <row r="40407" spans="5:29" s="2" customFormat="1">
      <c r="E40407" s="120"/>
      <c r="M40407" s="120"/>
      <c r="N40407" s="120"/>
      <c r="U40407" s="121"/>
      <c r="V40407" s="122"/>
      <c r="W40407" s="123"/>
      <c r="AC40407" s="123"/>
    </row>
    <row r="40408" spans="5:29" s="2" customFormat="1">
      <c r="E40408" s="120"/>
      <c r="M40408" s="120"/>
      <c r="N40408" s="120"/>
      <c r="U40408" s="121"/>
      <c r="V40408" s="122"/>
      <c r="W40408" s="123"/>
      <c r="AC40408" s="123"/>
    </row>
    <row r="40409" spans="5:29" s="2" customFormat="1">
      <c r="E40409" s="120"/>
      <c r="M40409" s="120"/>
      <c r="N40409" s="120"/>
      <c r="U40409" s="121"/>
      <c r="V40409" s="122"/>
      <c r="W40409" s="123"/>
      <c r="AC40409" s="123"/>
    </row>
    <row r="40410" spans="5:29" s="2" customFormat="1">
      <c r="E40410" s="120"/>
      <c r="M40410" s="120"/>
      <c r="N40410" s="120"/>
      <c r="U40410" s="121"/>
      <c r="V40410" s="122"/>
      <c r="W40410" s="123"/>
      <c r="AC40410" s="123"/>
    </row>
    <row r="40411" spans="5:29" s="2" customFormat="1">
      <c r="E40411" s="120"/>
      <c r="M40411" s="120"/>
      <c r="N40411" s="120"/>
      <c r="U40411" s="121"/>
      <c r="V40411" s="122"/>
      <c r="W40411" s="123"/>
      <c r="AC40411" s="123"/>
    </row>
    <row r="40412" spans="5:29" s="2" customFormat="1">
      <c r="E40412" s="120"/>
      <c r="M40412" s="120"/>
      <c r="N40412" s="120"/>
      <c r="U40412" s="121"/>
      <c r="V40412" s="122"/>
      <c r="W40412" s="123"/>
      <c r="AC40412" s="123"/>
    </row>
    <row r="40413" spans="5:29" s="2" customFormat="1">
      <c r="E40413" s="120"/>
      <c r="M40413" s="120"/>
      <c r="N40413" s="120"/>
      <c r="U40413" s="121"/>
      <c r="V40413" s="122"/>
      <c r="W40413" s="123"/>
      <c r="AC40413" s="123"/>
    </row>
    <row r="40414" spans="5:29" s="2" customFormat="1">
      <c r="E40414" s="120"/>
      <c r="M40414" s="120"/>
      <c r="N40414" s="120"/>
      <c r="U40414" s="121"/>
      <c r="V40414" s="122"/>
      <c r="W40414" s="123"/>
      <c r="AC40414" s="123"/>
    </row>
    <row r="40415" spans="5:29" s="2" customFormat="1">
      <c r="E40415" s="120"/>
      <c r="M40415" s="120"/>
      <c r="N40415" s="120"/>
      <c r="U40415" s="121"/>
      <c r="V40415" s="122"/>
      <c r="W40415" s="123"/>
      <c r="AC40415" s="123"/>
    </row>
    <row r="40416" spans="5:29" s="2" customFormat="1">
      <c r="E40416" s="120"/>
      <c r="M40416" s="120"/>
      <c r="N40416" s="120"/>
      <c r="U40416" s="121"/>
      <c r="V40416" s="122"/>
      <c r="W40416" s="123"/>
      <c r="AC40416" s="123"/>
    </row>
    <row r="40417" spans="5:29" s="2" customFormat="1">
      <c r="E40417" s="120"/>
      <c r="M40417" s="120"/>
      <c r="N40417" s="120"/>
      <c r="U40417" s="121"/>
      <c r="V40417" s="122"/>
      <c r="W40417" s="123"/>
      <c r="AC40417" s="123"/>
    </row>
    <row r="40418" spans="5:29" s="2" customFormat="1">
      <c r="E40418" s="120"/>
      <c r="M40418" s="120"/>
      <c r="N40418" s="120"/>
      <c r="U40418" s="121"/>
      <c r="V40418" s="122"/>
      <c r="W40418" s="123"/>
      <c r="AC40418" s="123"/>
    </row>
    <row r="40419" spans="5:29" s="2" customFormat="1">
      <c r="E40419" s="120"/>
      <c r="M40419" s="120"/>
      <c r="N40419" s="120"/>
      <c r="U40419" s="121"/>
      <c r="V40419" s="122"/>
      <c r="W40419" s="123"/>
      <c r="AC40419" s="123"/>
    </row>
    <row r="40420" spans="5:29" s="2" customFormat="1">
      <c r="E40420" s="120"/>
      <c r="M40420" s="120"/>
      <c r="N40420" s="120"/>
      <c r="U40420" s="121"/>
      <c r="V40420" s="122"/>
      <c r="W40420" s="123"/>
      <c r="AC40420" s="123"/>
    </row>
    <row r="40421" spans="5:29" s="2" customFormat="1">
      <c r="E40421" s="120"/>
      <c r="M40421" s="120"/>
      <c r="N40421" s="120"/>
      <c r="U40421" s="121"/>
      <c r="V40421" s="122"/>
      <c r="W40421" s="123"/>
      <c r="AC40421" s="123"/>
    </row>
    <row r="40422" spans="5:29" s="2" customFormat="1">
      <c r="E40422" s="120"/>
      <c r="M40422" s="120"/>
      <c r="N40422" s="120"/>
      <c r="U40422" s="121"/>
      <c r="V40422" s="122"/>
      <c r="W40422" s="123"/>
      <c r="AC40422" s="123"/>
    </row>
    <row r="40423" spans="5:29" s="2" customFormat="1">
      <c r="E40423" s="120"/>
      <c r="M40423" s="120"/>
      <c r="N40423" s="120"/>
      <c r="U40423" s="121"/>
      <c r="V40423" s="122"/>
      <c r="W40423" s="123"/>
      <c r="AC40423" s="123"/>
    </row>
    <row r="40424" spans="5:29" s="2" customFormat="1">
      <c r="E40424" s="120"/>
      <c r="M40424" s="120"/>
      <c r="N40424" s="120"/>
      <c r="U40424" s="121"/>
      <c r="V40424" s="122"/>
      <c r="W40424" s="123"/>
      <c r="AC40424" s="123"/>
    </row>
    <row r="40425" spans="5:29" s="2" customFormat="1">
      <c r="E40425" s="120"/>
      <c r="M40425" s="120"/>
      <c r="N40425" s="120"/>
      <c r="U40425" s="121"/>
      <c r="V40425" s="122"/>
      <c r="W40425" s="123"/>
      <c r="AC40425" s="123"/>
    </row>
    <row r="40426" spans="5:29" s="2" customFormat="1">
      <c r="E40426" s="120"/>
      <c r="M40426" s="120"/>
      <c r="N40426" s="120"/>
      <c r="U40426" s="121"/>
      <c r="V40426" s="122"/>
      <c r="W40426" s="123"/>
      <c r="AC40426" s="123"/>
    </row>
    <row r="40427" spans="5:29" s="2" customFormat="1">
      <c r="E40427" s="120"/>
      <c r="M40427" s="120"/>
      <c r="N40427" s="120"/>
      <c r="U40427" s="121"/>
      <c r="V40427" s="122"/>
      <c r="W40427" s="123"/>
      <c r="AC40427" s="123"/>
    </row>
    <row r="40428" spans="5:29" s="2" customFormat="1">
      <c r="E40428" s="120"/>
      <c r="M40428" s="120"/>
      <c r="N40428" s="120"/>
      <c r="U40428" s="121"/>
      <c r="V40428" s="122"/>
      <c r="W40428" s="123"/>
      <c r="AC40428" s="123"/>
    </row>
    <row r="40429" spans="5:29" s="2" customFormat="1">
      <c r="E40429" s="120"/>
      <c r="M40429" s="120"/>
      <c r="N40429" s="120"/>
      <c r="U40429" s="121"/>
      <c r="V40429" s="122"/>
      <c r="W40429" s="123"/>
      <c r="AC40429" s="123"/>
    </row>
    <row r="40430" spans="5:29" s="2" customFormat="1">
      <c r="E40430" s="120"/>
      <c r="M40430" s="120"/>
      <c r="N40430" s="120"/>
      <c r="U40430" s="121"/>
      <c r="V40430" s="122"/>
      <c r="W40430" s="123"/>
      <c r="AC40430" s="123"/>
    </row>
    <row r="40431" spans="5:29" s="2" customFormat="1">
      <c r="E40431" s="120"/>
      <c r="M40431" s="120"/>
      <c r="N40431" s="120"/>
      <c r="U40431" s="121"/>
      <c r="V40431" s="122"/>
      <c r="W40431" s="123"/>
      <c r="AC40431" s="123"/>
    </row>
    <row r="40432" spans="5:29" s="2" customFormat="1">
      <c r="E40432" s="120"/>
      <c r="M40432" s="120"/>
      <c r="N40432" s="120"/>
      <c r="U40432" s="121"/>
      <c r="V40432" s="122"/>
      <c r="W40432" s="123"/>
      <c r="AC40432" s="123"/>
    </row>
    <row r="40433" spans="5:29" s="2" customFormat="1">
      <c r="E40433" s="120"/>
      <c r="M40433" s="120"/>
      <c r="N40433" s="120"/>
      <c r="U40433" s="121"/>
      <c r="V40433" s="122"/>
      <c r="W40433" s="123"/>
      <c r="AC40433" s="123"/>
    </row>
    <row r="40434" spans="5:29" s="2" customFormat="1">
      <c r="E40434" s="120"/>
      <c r="M40434" s="120"/>
      <c r="N40434" s="120"/>
      <c r="U40434" s="121"/>
      <c r="V40434" s="122"/>
      <c r="W40434" s="123"/>
      <c r="AC40434" s="123"/>
    </row>
    <row r="40435" spans="5:29" s="2" customFormat="1">
      <c r="E40435" s="120"/>
      <c r="M40435" s="120"/>
      <c r="N40435" s="120"/>
      <c r="U40435" s="121"/>
      <c r="V40435" s="122"/>
      <c r="W40435" s="123"/>
      <c r="AC40435" s="123"/>
    </row>
    <row r="40436" spans="5:29" s="2" customFormat="1">
      <c r="E40436" s="120"/>
      <c r="M40436" s="120"/>
      <c r="N40436" s="120"/>
      <c r="U40436" s="121"/>
      <c r="V40436" s="122"/>
      <c r="W40436" s="123"/>
      <c r="AC40436" s="123"/>
    </row>
    <row r="40437" spans="5:29" s="2" customFormat="1">
      <c r="E40437" s="120"/>
      <c r="M40437" s="120"/>
      <c r="N40437" s="120"/>
      <c r="U40437" s="121"/>
      <c r="V40437" s="122"/>
      <c r="W40437" s="123"/>
      <c r="AC40437" s="123"/>
    </row>
    <row r="40438" spans="5:29" s="2" customFormat="1">
      <c r="E40438" s="120"/>
      <c r="M40438" s="120"/>
      <c r="N40438" s="120"/>
      <c r="U40438" s="121"/>
      <c r="V40438" s="122"/>
      <c r="W40438" s="123"/>
      <c r="AC40438" s="123"/>
    </row>
    <row r="40439" spans="5:29" s="2" customFormat="1">
      <c r="E40439" s="120"/>
      <c r="M40439" s="120"/>
      <c r="N40439" s="120"/>
      <c r="U40439" s="121"/>
      <c r="V40439" s="122"/>
      <c r="W40439" s="123"/>
      <c r="AC40439" s="123"/>
    </row>
    <row r="40440" spans="5:29" s="2" customFormat="1">
      <c r="E40440" s="120"/>
      <c r="M40440" s="120"/>
      <c r="N40440" s="120"/>
      <c r="U40440" s="121"/>
      <c r="V40440" s="122"/>
      <c r="W40440" s="123"/>
      <c r="AC40440" s="123"/>
    </row>
    <row r="40441" spans="5:29" s="2" customFormat="1">
      <c r="E40441" s="120"/>
      <c r="M40441" s="120"/>
      <c r="N40441" s="120"/>
      <c r="U40441" s="121"/>
      <c r="V40441" s="122"/>
      <c r="W40441" s="123"/>
      <c r="AC40441" s="123"/>
    </row>
    <row r="40442" spans="5:29" s="2" customFormat="1">
      <c r="E40442" s="120"/>
      <c r="M40442" s="120"/>
      <c r="N40442" s="120"/>
      <c r="U40442" s="121"/>
      <c r="V40442" s="122"/>
      <c r="W40442" s="123"/>
      <c r="AC40442" s="123"/>
    </row>
    <row r="40443" spans="5:29" s="2" customFormat="1">
      <c r="E40443" s="120"/>
      <c r="M40443" s="120"/>
      <c r="N40443" s="120"/>
      <c r="U40443" s="121"/>
      <c r="V40443" s="122"/>
      <c r="W40443" s="123"/>
      <c r="AC40443" s="123"/>
    </row>
    <row r="40444" spans="5:29" s="2" customFormat="1">
      <c r="E40444" s="120"/>
      <c r="M40444" s="120"/>
      <c r="N40444" s="120"/>
      <c r="U40444" s="121"/>
      <c r="V40444" s="122"/>
      <c r="W40444" s="123"/>
      <c r="AC40444" s="123"/>
    </row>
    <row r="40445" spans="5:29" s="2" customFormat="1">
      <c r="E40445" s="120"/>
      <c r="M40445" s="120"/>
      <c r="N40445" s="120"/>
      <c r="U40445" s="121"/>
      <c r="V40445" s="122"/>
      <c r="W40445" s="123"/>
      <c r="AC40445" s="123"/>
    </row>
    <row r="40446" spans="5:29" s="2" customFormat="1">
      <c r="E40446" s="120"/>
      <c r="M40446" s="120"/>
      <c r="N40446" s="120"/>
      <c r="U40446" s="121"/>
      <c r="V40446" s="122"/>
      <c r="W40446" s="123"/>
      <c r="AC40446" s="123"/>
    </row>
    <row r="40447" spans="5:29" s="2" customFormat="1">
      <c r="E40447" s="120"/>
      <c r="M40447" s="120"/>
      <c r="N40447" s="120"/>
      <c r="U40447" s="121"/>
      <c r="V40447" s="122"/>
      <c r="W40447" s="123"/>
      <c r="AC40447" s="123"/>
    </row>
    <row r="40448" spans="5:29" s="2" customFormat="1">
      <c r="E40448" s="120"/>
      <c r="M40448" s="120"/>
      <c r="N40448" s="120"/>
      <c r="U40448" s="121"/>
      <c r="V40448" s="122"/>
      <c r="W40448" s="123"/>
      <c r="AC40448" s="123"/>
    </row>
    <row r="40449" spans="5:29" s="2" customFormat="1">
      <c r="E40449" s="120"/>
      <c r="M40449" s="120"/>
      <c r="N40449" s="120"/>
      <c r="U40449" s="121"/>
      <c r="V40449" s="122"/>
      <c r="W40449" s="123"/>
      <c r="AC40449" s="123"/>
    </row>
    <row r="40450" spans="5:29" s="2" customFormat="1">
      <c r="E40450" s="120"/>
      <c r="M40450" s="120"/>
      <c r="N40450" s="120"/>
      <c r="U40450" s="121"/>
      <c r="V40450" s="122"/>
      <c r="W40450" s="123"/>
      <c r="AC40450" s="123"/>
    </row>
    <row r="40451" spans="5:29" s="2" customFormat="1">
      <c r="E40451" s="120"/>
      <c r="M40451" s="120"/>
      <c r="N40451" s="120"/>
      <c r="U40451" s="121"/>
      <c r="V40451" s="122"/>
      <c r="W40451" s="123"/>
      <c r="AC40451" s="123"/>
    </row>
    <row r="40452" spans="5:29" s="2" customFormat="1">
      <c r="E40452" s="120"/>
      <c r="M40452" s="120"/>
      <c r="N40452" s="120"/>
      <c r="U40452" s="121"/>
      <c r="V40452" s="122"/>
      <c r="W40452" s="123"/>
      <c r="AC40452" s="123"/>
    </row>
    <row r="40453" spans="5:29" s="2" customFormat="1">
      <c r="E40453" s="120"/>
      <c r="M40453" s="120"/>
      <c r="N40453" s="120"/>
      <c r="U40453" s="121"/>
      <c r="V40453" s="122"/>
      <c r="W40453" s="123"/>
      <c r="AC40453" s="123"/>
    </row>
    <row r="40454" spans="5:29" s="2" customFormat="1">
      <c r="E40454" s="120"/>
      <c r="M40454" s="120"/>
      <c r="N40454" s="120"/>
      <c r="U40454" s="121"/>
      <c r="V40454" s="122"/>
      <c r="W40454" s="123"/>
      <c r="AC40454" s="123"/>
    </row>
    <row r="40455" spans="5:29" s="2" customFormat="1">
      <c r="E40455" s="120"/>
      <c r="M40455" s="120"/>
      <c r="N40455" s="120"/>
      <c r="U40455" s="121"/>
      <c r="V40455" s="122"/>
      <c r="W40455" s="123"/>
      <c r="AC40455" s="123"/>
    </row>
    <row r="40456" spans="5:29" s="2" customFormat="1">
      <c r="E40456" s="120"/>
      <c r="M40456" s="120"/>
      <c r="N40456" s="120"/>
      <c r="U40456" s="121"/>
      <c r="V40456" s="122"/>
      <c r="W40456" s="123"/>
      <c r="AC40456" s="123"/>
    </row>
    <row r="40457" spans="5:29" s="2" customFormat="1">
      <c r="E40457" s="120"/>
      <c r="M40457" s="120"/>
      <c r="N40457" s="120"/>
      <c r="U40457" s="121"/>
      <c r="V40457" s="122"/>
      <c r="W40457" s="123"/>
      <c r="AC40457" s="123"/>
    </row>
    <row r="40458" spans="5:29" s="2" customFormat="1">
      <c r="E40458" s="120"/>
      <c r="M40458" s="120"/>
      <c r="N40458" s="120"/>
      <c r="U40458" s="121"/>
      <c r="V40458" s="122"/>
      <c r="W40458" s="123"/>
      <c r="AC40458" s="123"/>
    </row>
    <row r="40459" spans="5:29" s="2" customFormat="1">
      <c r="E40459" s="120"/>
      <c r="M40459" s="120"/>
      <c r="N40459" s="120"/>
      <c r="U40459" s="121"/>
      <c r="V40459" s="122"/>
      <c r="W40459" s="123"/>
      <c r="AC40459" s="123"/>
    </row>
    <row r="40460" spans="5:29" s="2" customFormat="1">
      <c r="E40460" s="120"/>
      <c r="M40460" s="120"/>
      <c r="N40460" s="120"/>
      <c r="U40460" s="121"/>
      <c r="V40460" s="122"/>
      <c r="W40460" s="123"/>
      <c r="AC40460" s="123"/>
    </row>
    <row r="40461" spans="5:29" s="2" customFormat="1">
      <c r="E40461" s="120"/>
      <c r="M40461" s="120"/>
      <c r="N40461" s="120"/>
      <c r="U40461" s="121"/>
      <c r="V40461" s="122"/>
      <c r="W40461" s="123"/>
      <c r="AC40461" s="123"/>
    </row>
    <row r="40462" spans="5:29" s="2" customFormat="1">
      <c r="E40462" s="120"/>
      <c r="M40462" s="120"/>
      <c r="N40462" s="120"/>
      <c r="U40462" s="121"/>
      <c r="V40462" s="122"/>
      <c r="W40462" s="123"/>
      <c r="AC40462" s="123"/>
    </row>
    <row r="40463" spans="5:29" s="2" customFormat="1">
      <c r="E40463" s="120"/>
      <c r="M40463" s="120"/>
      <c r="N40463" s="120"/>
      <c r="U40463" s="121"/>
      <c r="V40463" s="122"/>
      <c r="W40463" s="123"/>
      <c r="AC40463" s="123"/>
    </row>
    <row r="40464" spans="5:29" s="2" customFormat="1">
      <c r="E40464" s="120"/>
      <c r="M40464" s="120"/>
      <c r="N40464" s="120"/>
      <c r="U40464" s="121"/>
      <c r="V40464" s="122"/>
      <c r="W40464" s="123"/>
      <c r="AC40464" s="123"/>
    </row>
    <row r="40465" spans="5:29" s="2" customFormat="1">
      <c r="E40465" s="120"/>
      <c r="M40465" s="120"/>
      <c r="N40465" s="120"/>
      <c r="U40465" s="121"/>
      <c r="V40465" s="122"/>
      <c r="W40465" s="123"/>
      <c r="AC40465" s="123"/>
    </row>
    <row r="40466" spans="5:29" s="2" customFormat="1">
      <c r="E40466" s="120"/>
      <c r="M40466" s="120"/>
      <c r="N40466" s="120"/>
      <c r="U40466" s="121"/>
      <c r="V40466" s="122"/>
      <c r="W40466" s="123"/>
      <c r="AC40466" s="123"/>
    </row>
    <row r="40467" spans="5:29" s="2" customFormat="1">
      <c r="E40467" s="120"/>
      <c r="M40467" s="120"/>
      <c r="N40467" s="120"/>
      <c r="U40467" s="121"/>
      <c r="V40467" s="122"/>
      <c r="W40467" s="123"/>
      <c r="AC40467" s="123"/>
    </row>
    <row r="40468" spans="5:29" s="2" customFormat="1">
      <c r="E40468" s="120"/>
      <c r="M40468" s="120"/>
      <c r="N40468" s="120"/>
      <c r="U40468" s="121"/>
      <c r="V40468" s="122"/>
      <c r="W40468" s="123"/>
      <c r="AC40468" s="123"/>
    </row>
    <row r="40469" spans="5:29" s="2" customFormat="1">
      <c r="E40469" s="120"/>
      <c r="M40469" s="120"/>
      <c r="N40469" s="120"/>
      <c r="U40469" s="121"/>
      <c r="V40469" s="122"/>
      <c r="W40469" s="123"/>
      <c r="AC40469" s="123"/>
    </row>
    <row r="40470" spans="5:29" s="2" customFormat="1">
      <c r="E40470" s="120"/>
      <c r="M40470" s="120"/>
      <c r="N40470" s="120"/>
      <c r="U40470" s="121"/>
      <c r="V40470" s="122"/>
      <c r="W40470" s="123"/>
      <c r="AC40470" s="123"/>
    </row>
    <row r="40471" spans="5:29" s="2" customFormat="1">
      <c r="E40471" s="120"/>
      <c r="M40471" s="120"/>
      <c r="N40471" s="120"/>
      <c r="U40471" s="121"/>
      <c r="V40471" s="122"/>
      <c r="W40471" s="123"/>
      <c r="AC40471" s="123"/>
    </row>
    <row r="40472" spans="5:29" s="2" customFormat="1">
      <c r="E40472" s="120"/>
      <c r="M40472" s="120"/>
      <c r="N40472" s="120"/>
      <c r="U40472" s="121"/>
      <c r="V40472" s="122"/>
      <c r="W40472" s="123"/>
      <c r="AC40472" s="123"/>
    </row>
    <row r="40473" spans="5:29" s="2" customFormat="1">
      <c r="E40473" s="120"/>
      <c r="M40473" s="120"/>
      <c r="N40473" s="120"/>
      <c r="U40473" s="121"/>
      <c r="V40473" s="122"/>
      <c r="W40473" s="123"/>
      <c r="AC40473" s="123"/>
    </row>
    <row r="40474" spans="5:29" s="2" customFormat="1">
      <c r="E40474" s="120"/>
      <c r="M40474" s="120"/>
      <c r="N40474" s="120"/>
      <c r="U40474" s="121"/>
      <c r="V40474" s="122"/>
      <c r="W40474" s="123"/>
      <c r="AC40474" s="123"/>
    </row>
    <row r="40475" spans="5:29" s="2" customFormat="1">
      <c r="E40475" s="120"/>
      <c r="M40475" s="120"/>
      <c r="N40475" s="120"/>
      <c r="U40475" s="121"/>
      <c r="V40475" s="122"/>
      <c r="W40475" s="123"/>
      <c r="AC40475" s="123"/>
    </row>
    <row r="40476" spans="5:29" s="2" customFormat="1">
      <c r="E40476" s="120"/>
      <c r="M40476" s="120"/>
      <c r="N40476" s="120"/>
      <c r="U40476" s="121"/>
      <c r="V40476" s="122"/>
      <c r="W40476" s="123"/>
      <c r="AC40476" s="123"/>
    </row>
    <row r="40477" spans="5:29" s="2" customFormat="1">
      <c r="E40477" s="120"/>
      <c r="M40477" s="120"/>
      <c r="N40477" s="120"/>
      <c r="U40477" s="121"/>
      <c r="V40477" s="122"/>
      <c r="W40477" s="123"/>
      <c r="AC40477" s="123"/>
    </row>
    <row r="40478" spans="5:29" s="2" customFormat="1">
      <c r="E40478" s="120"/>
      <c r="M40478" s="120"/>
      <c r="N40478" s="120"/>
      <c r="U40478" s="121"/>
      <c r="V40478" s="122"/>
      <c r="W40478" s="123"/>
      <c r="AC40478" s="123"/>
    </row>
    <row r="40479" spans="5:29" s="2" customFormat="1">
      <c r="E40479" s="120"/>
      <c r="M40479" s="120"/>
      <c r="N40479" s="120"/>
      <c r="U40479" s="121"/>
      <c r="V40479" s="122"/>
      <c r="W40479" s="123"/>
      <c r="AC40479" s="123"/>
    </row>
    <row r="40480" spans="5:29" s="2" customFormat="1">
      <c r="E40480" s="120"/>
      <c r="M40480" s="120"/>
      <c r="N40480" s="120"/>
      <c r="U40480" s="121"/>
      <c r="V40480" s="122"/>
      <c r="W40480" s="123"/>
      <c r="AC40480" s="123"/>
    </row>
    <row r="40481" spans="5:29" s="2" customFormat="1">
      <c r="E40481" s="120"/>
      <c r="M40481" s="120"/>
      <c r="N40481" s="120"/>
      <c r="U40481" s="121"/>
      <c r="V40481" s="122"/>
      <c r="W40481" s="123"/>
      <c r="AC40481" s="123"/>
    </row>
    <row r="40482" spans="5:29" s="2" customFormat="1">
      <c r="E40482" s="120"/>
      <c r="M40482" s="120"/>
      <c r="N40482" s="120"/>
      <c r="U40482" s="121"/>
      <c r="V40482" s="122"/>
      <c r="W40482" s="123"/>
      <c r="AC40482" s="123"/>
    </row>
    <row r="40483" spans="5:29" s="2" customFormat="1">
      <c r="E40483" s="120"/>
      <c r="M40483" s="120"/>
      <c r="N40483" s="120"/>
      <c r="U40483" s="121"/>
      <c r="V40483" s="122"/>
      <c r="W40483" s="123"/>
      <c r="AC40483" s="123"/>
    </row>
    <row r="40484" spans="5:29" s="2" customFormat="1">
      <c r="E40484" s="120"/>
      <c r="M40484" s="120"/>
      <c r="N40484" s="120"/>
      <c r="U40484" s="121"/>
      <c r="V40484" s="122"/>
      <c r="W40484" s="123"/>
      <c r="AC40484" s="123"/>
    </row>
    <row r="40485" spans="5:29" s="2" customFormat="1">
      <c r="E40485" s="120"/>
      <c r="M40485" s="120"/>
      <c r="N40485" s="120"/>
      <c r="U40485" s="121"/>
      <c r="V40485" s="122"/>
      <c r="W40485" s="123"/>
      <c r="AC40485" s="123"/>
    </row>
    <row r="40486" spans="5:29" s="2" customFormat="1">
      <c r="E40486" s="120"/>
      <c r="M40486" s="120"/>
      <c r="N40486" s="120"/>
      <c r="U40486" s="121"/>
      <c r="V40486" s="122"/>
      <c r="W40486" s="123"/>
      <c r="AC40486" s="123"/>
    </row>
    <row r="40487" spans="5:29" s="2" customFormat="1">
      <c r="E40487" s="120"/>
      <c r="M40487" s="120"/>
      <c r="N40487" s="120"/>
      <c r="U40487" s="121"/>
      <c r="V40487" s="122"/>
      <c r="W40487" s="123"/>
      <c r="AC40487" s="123"/>
    </row>
    <row r="40488" spans="5:29" s="2" customFormat="1">
      <c r="E40488" s="120"/>
      <c r="M40488" s="120"/>
      <c r="N40488" s="120"/>
      <c r="U40488" s="121"/>
      <c r="V40488" s="122"/>
      <c r="W40488" s="123"/>
      <c r="AC40488" s="123"/>
    </row>
    <row r="40489" spans="5:29" s="2" customFormat="1">
      <c r="E40489" s="120"/>
      <c r="M40489" s="120"/>
      <c r="N40489" s="120"/>
      <c r="U40489" s="121"/>
      <c r="V40489" s="122"/>
      <c r="W40489" s="123"/>
      <c r="AC40489" s="123"/>
    </row>
    <row r="40490" spans="5:29" s="2" customFormat="1">
      <c r="E40490" s="120"/>
      <c r="M40490" s="120"/>
      <c r="N40490" s="120"/>
      <c r="U40490" s="121"/>
      <c r="V40490" s="122"/>
      <c r="W40490" s="123"/>
      <c r="AC40490" s="123"/>
    </row>
    <row r="40491" spans="5:29" s="2" customFormat="1">
      <c r="E40491" s="120"/>
      <c r="M40491" s="120"/>
      <c r="N40491" s="120"/>
      <c r="U40491" s="121"/>
      <c r="V40491" s="122"/>
      <c r="W40491" s="123"/>
      <c r="AC40491" s="123"/>
    </row>
    <row r="40492" spans="5:29" s="2" customFormat="1">
      <c r="E40492" s="120"/>
      <c r="M40492" s="120"/>
      <c r="N40492" s="120"/>
      <c r="U40492" s="121"/>
      <c r="V40492" s="122"/>
      <c r="W40492" s="123"/>
      <c r="AC40492" s="123"/>
    </row>
    <row r="40493" spans="5:29" s="2" customFormat="1">
      <c r="E40493" s="120"/>
      <c r="M40493" s="120"/>
      <c r="N40493" s="120"/>
      <c r="U40493" s="121"/>
      <c r="V40493" s="122"/>
      <c r="W40493" s="123"/>
      <c r="AC40493" s="123"/>
    </row>
    <row r="40494" spans="5:29" s="2" customFormat="1">
      <c r="E40494" s="120"/>
      <c r="M40494" s="120"/>
      <c r="N40494" s="120"/>
      <c r="U40494" s="121"/>
      <c r="V40494" s="122"/>
      <c r="W40494" s="123"/>
      <c r="AC40494" s="123"/>
    </row>
    <row r="40495" spans="5:29" s="2" customFormat="1">
      <c r="E40495" s="120"/>
      <c r="M40495" s="120"/>
      <c r="N40495" s="120"/>
      <c r="U40495" s="121"/>
      <c r="V40495" s="122"/>
      <c r="W40495" s="123"/>
      <c r="AC40495" s="123"/>
    </row>
    <row r="40496" spans="5:29" s="2" customFormat="1">
      <c r="E40496" s="120"/>
      <c r="M40496" s="120"/>
      <c r="N40496" s="120"/>
      <c r="U40496" s="121"/>
      <c r="V40496" s="122"/>
      <c r="W40496" s="123"/>
      <c r="AC40496" s="123"/>
    </row>
    <row r="40497" spans="5:29" s="2" customFormat="1">
      <c r="E40497" s="120"/>
      <c r="M40497" s="120"/>
      <c r="N40497" s="120"/>
      <c r="U40497" s="121"/>
      <c r="V40497" s="122"/>
      <c r="W40497" s="123"/>
      <c r="AC40497" s="123"/>
    </row>
    <row r="40498" spans="5:29" s="2" customFormat="1">
      <c r="E40498" s="120"/>
      <c r="M40498" s="120"/>
      <c r="N40498" s="120"/>
      <c r="U40498" s="121"/>
      <c r="V40498" s="122"/>
      <c r="W40498" s="123"/>
      <c r="AC40498" s="123"/>
    </row>
    <row r="40499" spans="5:29" s="2" customFormat="1">
      <c r="E40499" s="120"/>
      <c r="M40499" s="120"/>
      <c r="N40499" s="120"/>
      <c r="U40499" s="121"/>
      <c r="V40499" s="122"/>
      <c r="W40499" s="123"/>
      <c r="AC40499" s="123"/>
    </row>
    <row r="40500" spans="5:29" s="2" customFormat="1">
      <c r="E40500" s="120"/>
      <c r="M40500" s="120"/>
      <c r="N40500" s="120"/>
      <c r="U40500" s="121"/>
      <c r="V40500" s="122"/>
      <c r="W40500" s="123"/>
      <c r="AC40500" s="123"/>
    </row>
    <row r="40501" spans="5:29" s="2" customFormat="1">
      <c r="E40501" s="120"/>
      <c r="M40501" s="120"/>
      <c r="N40501" s="120"/>
      <c r="U40501" s="121"/>
      <c r="V40501" s="122"/>
      <c r="W40501" s="123"/>
      <c r="AC40501" s="123"/>
    </row>
    <row r="40502" spans="5:29" s="2" customFormat="1">
      <c r="E40502" s="120"/>
      <c r="M40502" s="120"/>
      <c r="N40502" s="120"/>
      <c r="U40502" s="121"/>
      <c r="V40502" s="122"/>
      <c r="W40502" s="123"/>
      <c r="AC40502" s="123"/>
    </row>
    <row r="40503" spans="5:29" s="2" customFormat="1">
      <c r="E40503" s="120"/>
      <c r="M40503" s="120"/>
      <c r="N40503" s="120"/>
      <c r="U40503" s="121"/>
      <c r="V40503" s="122"/>
      <c r="W40503" s="123"/>
      <c r="AC40503" s="123"/>
    </row>
    <row r="40504" spans="5:29" s="2" customFormat="1">
      <c r="E40504" s="120"/>
      <c r="M40504" s="120"/>
      <c r="N40504" s="120"/>
      <c r="U40504" s="121"/>
      <c r="V40504" s="122"/>
      <c r="W40504" s="123"/>
      <c r="AC40504" s="123"/>
    </row>
    <row r="40505" spans="5:29" s="2" customFormat="1">
      <c r="E40505" s="120"/>
      <c r="M40505" s="120"/>
      <c r="N40505" s="120"/>
      <c r="U40505" s="121"/>
      <c r="V40505" s="122"/>
      <c r="W40505" s="123"/>
      <c r="AC40505" s="123"/>
    </row>
    <row r="40506" spans="5:29" s="2" customFormat="1">
      <c r="E40506" s="120"/>
      <c r="M40506" s="120"/>
      <c r="N40506" s="120"/>
      <c r="U40506" s="121"/>
      <c r="V40506" s="122"/>
      <c r="W40506" s="123"/>
      <c r="AC40506" s="123"/>
    </row>
    <row r="40507" spans="5:29" s="2" customFormat="1">
      <c r="E40507" s="120"/>
      <c r="M40507" s="120"/>
      <c r="N40507" s="120"/>
      <c r="U40507" s="121"/>
      <c r="V40507" s="122"/>
      <c r="W40507" s="123"/>
      <c r="AC40507" s="123"/>
    </row>
    <row r="40508" spans="5:29" s="2" customFormat="1">
      <c r="E40508" s="120"/>
      <c r="M40508" s="120"/>
      <c r="N40508" s="120"/>
      <c r="U40508" s="121"/>
      <c r="V40508" s="122"/>
      <c r="W40508" s="123"/>
      <c r="AC40508" s="123"/>
    </row>
    <row r="40509" spans="5:29" s="2" customFormat="1">
      <c r="E40509" s="120"/>
      <c r="M40509" s="120"/>
      <c r="N40509" s="120"/>
      <c r="U40509" s="121"/>
      <c r="V40509" s="122"/>
      <c r="W40509" s="123"/>
      <c r="AC40509" s="123"/>
    </row>
    <row r="40510" spans="5:29" s="2" customFormat="1">
      <c r="E40510" s="120"/>
      <c r="M40510" s="120"/>
      <c r="N40510" s="120"/>
      <c r="U40510" s="121"/>
      <c r="V40510" s="122"/>
      <c r="W40510" s="123"/>
      <c r="AC40510" s="123"/>
    </row>
    <row r="40511" spans="5:29" s="2" customFormat="1">
      <c r="E40511" s="120"/>
      <c r="M40511" s="120"/>
      <c r="N40511" s="120"/>
      <c r="U40511" s="121"/>
      <c r="V40511" s="122"/>
      <c r="W40511" s="123"/>
      <c r="AC40511" s="123"/>
    </row>
    <row r="40512" spans="5:29" s="2" customFormat="1">
      <c r="E40512" s="120"/>
      <c r="M40512" s="120"/>
      <c r="N40512" s="120"/>
      <c r="U40512" s="121"/>
      <c r="V40512" s="122"/>
      <c r="W40512" s="123"/>
      <c r="AC40512" s="123"/>
    </row>
    <row r="40513" spans="5:29" s="2" customFormat="1">
      <c r="E40513" s="120"/>
      <c r="M40513" s="120"/>
      <c r="N40513" s="120"/>
      <c r="U40513" s="121"/>
      <c r="V40513" s="122"/>
      <c r="W40513" s="123"/>
      <c r="AC40513" s="123"/>
    </row>
    <row r="40514" spans="5:29" s="2" customFormat="1">
      <c r="E40514" s="120"/>
      <c r="M40514" s="120"/>
      <c r="N40514" s="120"/>
      <c r="U40514" s="121"/>
      <c r="V40514" s="122"/>
      <c r="W40514" s="123"/>
      <c r="AC40514" s="123"/>
    </row>
    <row r="40515" spans="5:29" s="2" customFormat="1">
      <c r="E40515" s="120"/>
      <c r="M40515" s="120"/>
      <c r="N40515" s="120"/>
      <c r="U40515" s="121"/>
      <c r="V40515" s="122"/>
      <c r="W40515" s="123"/>
      <c r="AC40515" s="123"/>
    </row>
    <row r="40516" spans="5:29" s="2" customFormat="1">
      <c r="E40516" s="120"/>
      <c r="M40516" s="120"/>
      <c r="N40516" s="120"/>
      <c r="U40516" s="121"/>
      <c r="V40516" s="122"/>
      <c r="W40516" s="123"/>
      <c r="AC40516" s="123"/>
    </row>
    <row r="40517" spans="5:29" s="2" customFormat="1">
      <c r="E40517" s="120"/>
      <c r="M40517" s="120"/>
      <c r="N40517" s="120"/>
      <c r="U40517" s="121"/>
      <c r="V40517" s="122"/>
      <c r="W40517" s="123"/>
      <c r="AC40517" s="123"/>
    </row>
    <row r="40518" spans="5:29" s="2" customFormat="1">
      <c r="E40518" s="120"/>
      <c r="M40518" s="120"/>
      <c r="N40518" s="120"/>
      <c r="U40518" s="121"/>
      <c r="V40518" s="122"/>
      <c r="W40518" s="123"/>
      <c r="AC40518" s="123"/>
    </row>
    <row r="40519" spans="5:29" s="2" customFormat="1">
      <c r="E40519" s="120"/>
      <c r="M40519" s="120"/>
      <c r="N40519" s="120"/>
      <c r="U40519" s="121"/>
      <c r="V40519" s="122"/>
      <c r="W40519" s="123"/>
      <c r="AC40519" s="123"/>
    </row>
    <row r="40520" spans="5:29" s="2" customFormat="1">
      <c r="E40520" s="120"/>
      <c r="M40520" s="120"/>
      <c r="N40520" s="120"/>
      <c r="U40520" s="121"/>
      <c r="V40520" s="122"/>
      <c r="W40520" s="123"/>
      <c r="AC40520" s="123"/>
    </row>
    <row r="40521" spans="5:29" s="2" customFormat="1">
      <c r="E40521" s="120"/>
      <c r="M40521" s="120"/>
      <c r="N40521" s="120"/>
      <c r="U40521" s="121"/>
      <c r="V40521" s="122"/>
      <c r="W40521" s="123"/>
      <c r="AC40521" s="123"/>
    </row>
    <row r="40522" spans="5:29" s="2" customFormat="1">
      <c r="E40522" s="120"/>
      <c r="M40522" s="120"/>
      <c r="N40522" s="120"/>
      <c r="U40522" s="121"/>
      <c r="V40522" s="122"/>
      <c r="W40522" s="123"/>
      <c r="AC40522" s="123"/>
    </row>
    <row r="40523" spans="5:29" s="2" customFormat="1">
      <c r="E40523" s="120"/>
      <c r="M40523" s="120"/>
      <c r="N40523" s="120"/>
      <c r="U40523" s="121"/>
      <c r="V40523" s="122"/>
      <c r="W40523" s="123"/>
      <c r="AC40523" s="123"/>
    </row>
    <row r="40524" spans="5:29" s="2" customFormat="1">
      <c r="E40524" s="120"/>
      <c r="M40524" s="120"/>
      <c r="N40524" s="120"/>
      <c r="U40524" s="121"/>
      <c r="V40524" s="122"/>
      <c r="W40524" s="123"/>
      <c r="AC40524" s="123"/>
    </row>
    <row r="40525" spans="5:29" s="2" customFormat="1">
      <c r="E40525" s="120"/>
      <c r="M40525" s="120"/>
      <c r="N40525" s="120"/>
      <c r="U40525" s="121"/>
      <c r="V40525" s="122"/>
      <c r="W40525" s="123"/>
      <c r="AC40525" s="123"/>
    </row>
    <row r="40526" spans="5:29" s="2" customFormat="1">
      <c r="E40526" s="120"/>
      <c r="M40526" s="120"/>
      <c r="N40526" s="120"/>
      <c r="U40526" s="121"/>
      <c r="V40526" s="122"/>
      <c r="W40526" s="123"/>
      <c r="AC40526" s="123"/>
    </row>
    <row r="40527" spans="5:29" s="2" customFormat="1">
      <c r="E40527" s="120"/>
      <c r="M40527" s="120"/>
      <c r="N40527" s="120"/>
      <c r="U40527" s="121"/>
      <c r="V40527" s="122"/>
      <c r="W40527" s="123"/>
      <c r="AC40527" s="123"/>
    </row>
    <row r="40528" spans="5:29" s="2" customFormat="1">
      <c r="E40528" s="120"/>
      <c r="M40528" s="120"/>
      <c r="N40528" s="120"/>
      <c r="U40528" s="121"/>
      <c r="V40528" s="122"/>
      <c r="W40528" s="123"/>
      <c r="AC40528" s="123"/>
    </row>
    <row r="40529" spans="5:29" s="2" customFormat="1">
      <c r="E40529" s="120"/>
      <c r="M40529" s="120"/>
      <c r="N40529" s="120"/>
      <c r="U40529" s="121"/>
      <c r="V40529" s="122"/>
      <c r="W40529" s="123"/>
      <c r="AC40529" s="123"/>
    </row>
    <row r="40530" spans="5:29" s="2" customFormat="1">
      <c r="E40530" s="120"/>
      <c r="M40530" s="120"/>
      <c r="N40530" s="120"/>
      <c r="U40530" s="121"/>
      <c r="V40530" s="122"/>
      <c r="W40530" s="123"/>
      <c r="AC40530" s="123"/>
    </row>
    <row r="40531" spans="5:29" s="2" customFormat="1">
      <c r="E40531" s="120"/>
      <c r="M40531" s="120"/>
      <c r="N40531" s="120"/>
      <c r="U40531" s="121"/>
      <c r="V40531" s="122"/>
      <c r="W40531" s="123"/>
      <c r="AC40531" s="123"/>
    </row>
    <row r="40532" spans="5:29" s="2" customFormat="1">
      <c r="E40532" s="120"/>
      <c r="M40532" s="120"/>
      <c r="N40532" s="120"/>
      <c r="U40532" s="121"/>
      <c r="V40532" s="122"/>
      <c r="W40532" s="123"/>
      <c r="AC40532" s="123"/>
    </row>
    <row r="40533" spans="5:29" s="2" customFormat="1">
      <c r="E40533" s="120"/>
      <c r="M40533" s="120"/>
      <c r="N40533" s="120"/>
      <c r="U40533" s="121"/>
      <c r="V40533" s="122"/>
      <c r="W40533" s="123"/>
      <c r="AC40533" s="123"/>
    </row>
    <row r="40534" spans="5:29" s="2" customFormat="1">
      <c r="E40534" s="120"/>
      <c r="M40534" s="120"/>
      <c r="N40534" s="120"/>
      <c r="U40534" s="121"/>
      <c r="V40534" s="122"/>
      <c r="W40534" s="123"/>
      <c r="AC40534" s="123"/>
    </row>
    <row r="40535" spans="5:29" s="2" customFormat="1">
      <c r="E40535" s="120"/>
      <c r="M40535" s="120"/>
      <c r="N40535" s="120"/>
      <c r="U40535" s="121"/>
      <c r="V40535" s="122"/>
      <c r="W40535" s="123"/>
      <c r="AC40535" s="123"/>
    </row>
    <row r="40536" spans="5:29" s="2" customFormat="1">
      <c r="E40536" s="120"/>
      <c r="M40536" s="120"/>
      <c r="N40536" s="120"/>
      <c r="U40536" s="121"/>
      <c r="V40536" s="122"/>
      <c r="W40536" s="123"/>
      <c r="AC40536" s="123"/>
    </row>
    <row r="40537" spans="5:29" s="2" customFormat="1">
      <c r="E40537" s="120"/>
      <c r="M40537" s="120"/>
      <c r="N40537" s="120"/>
      <c r="U40537" s="121"/>
      <c r="V40537" s="122"/>
      <c r="W40537" s="123"/>
      <c r="AC40537" s="123"/>
    </row>
    <row r="40538" spans="5:29" s="2" customFormat="1">
      <c r="E40538" s="120"/>
      <c r="M40538" s="120"/>
      <c r="N40538" s="120"/>
      <c r="U40538" s="121"/>
      <c r="V40538" s="122"/>
      <c r="W40538" s="123"/>
      <c r="AC40538" s="123"/>
    </row>
    <row r="40539" spans="5:29" s="2" customFormat="1">
      <c r="E40539" s="120"/>
      <c r="M40539" s="120"/>
      <c r="N40539" s="120"/>
      <c r="U40539" s="121"/>
      <c r="V40539" s="122"/>
      <c r="W40539" s="123"/>
      <c r="AC40539" s="123"/>
    </row>
    <row r="40540" spans="5:29" s="2" customFormat="1">
      <c r="E40540" s="120"/>
      <c r="M40540" s="120"/>
      <c r="N40540" s="120"/>
      <c r="U40540" s="121"/>
      <c r="V40540" s="122"/>
      <c r="W40540" s="123"/>
      <c r="AC40540" s="123"/>
    </row>
    <row r="40541" spans="5:29" s="2" customFormat="1">
      <c r="E40541" s="120"/>
      <c r="M40541" s="120"/>
      <c r="N40541" s="120"/>
      <c r="U40541" s="121"/>
      <c r="V40541" s="122"/>
      <c r="W40541" s="123"/>
      <c r="AC40541" s="123"/>
    </row>
    <row r="40542" spans="5:29" s="2" customFormat="1">
      <c r="E40542" s="120"/>
      <c r="M40542" s="120"/>
      <c r="N40542" s="120"/>
      <c r="U40542" s="121"/>
      <c r="V40542" s="122"/>
      <c r="W40542" s="123"/>
      <c r="AC40542" s="123"/>
    </row>
    <row r="40543" spans="5:29" s="2" customFormat="1">
      <c r="E40543" s="120"/>
      <c r="M40543" s="120"/>
      <c r="N40543" s="120"/>
      <c r="U40543" s="121"/>
      <c r="V40543" s="122"/>
      <c r="W40543" s="123"/>
      <c r="AC40543" s="123"/>
    </row>
    <row r="40544" spans="5:29" s="2" customFormat="1">
      <c r="E40544" s="120"/>
      <c r="M40544" s="120"/>
      <c r="N40544" s="120"/>
      <c r="U40544" s="121"/>
      <c r="V40544" s="122"/>
      <c r="W40544" s="123"/>
      <c r="AC40544" s="123"/>
    </row>
    <row r="40545" spans="5:29" s="2" customFormat="1">
      <c r="E40545" s="120"/>
      <c r="M40545" s="120"/>
      <c r="N40545" s="120"/>
      <c r="U40545" s="121"/>
      <c r="V40545" s="122"/>
      <c r="W40545" s="123"/>
      <c r="AC40545" s="123"/>
    </row>
    <row r="40546" spans="5:29" s="2" customFormat="1">
      <c r="E40546" s="120"/>
      <c r="M40546" s="120"/>
      <c r="N40546" s="120"/>
      <c r="U40546" s="121"/>
      <c r="V40546" s="122"/>
      <c r="W40546" s="123"/>
      <c r="AC40546" s="123"/>
    </row>
    <row r="40547" spans="5:29" s="2" customFormat="1">
      <c r="E40547" s="120"/>
      <c r="M40547" s="120"/>
      <c r="N40547" s="120"/>
      <c r="U40547" s="121"/>
      <c r="V40547" s="122"/>
      <c r="W40547" s="123"/>
      <c r="AC40547" s="123"/>
    </row>
    <row r="40548" spans="5:29" s="2" customFormat="1">
      <c r="E40548" s="120"/>
      <c r="M40548" s="120"/>
      <c r="N40548" s="120"/>
      <c r="U40548" s="121"/>
      <c r="V40548" s="122"/>
      <c r="W40548" s="123"/>
      <c r="AC40548" s="123"/>
    </row>
    <row r="40549" spans="5:29" s="2" customFormat="1">
      <c r="E40549" s="120"/>
      <c r="M40549" s="120"/>
      <c r="N40549" s="120"/>
      <c r="U40549" s="121"/>
      <c r="V40549" s="122"/>
      <c r="W40549" s="123"/>
      <c r="AC40549" s="123"/>
    </row>
    <row r="40550" spans="5:29" s="2" customFormat="1">
      <c r="E40550" s="120"/>
      <c r="M40550" s="120"/>
      <c r="N40550" s="120"/>
      <c r="U40550" s="121"/>
      <c r="V40550" s="122"/>
      <c r="W40550" s="123"/>
      <c r="AC40550" s="123"/>
    </row>
    <row r="40551" spans="5:29" s="2" customFormat="1">
      <c r="E40551" s="120"/>
      <c r="M40551" s="120"/>
      <c r="N40551" s="120"/>
      <c r="U40551" s="121"/>
      <c r="V40551" s="122"/>
      <c r="W40551" s="123"/>
      <c r="AC40551" s="123"/>
    </row>
    <row r="40552" spans="5:29" s="2" customFormat="1">
      <c r="E40552" s="120"/>
      <c r="M40552" s="120"/>
      <c r="N40552" s="120"/>
      <c r="U40552" s="121"/>
      <c r="V40552" s="122"/>
      <c r="W40552" s="123"/>
      <c r="AC40552" s="123"/>
    </row>
    <row r="40553" spans="5:29" s="2" customFormat="1">
      <c r="E40553" s="120"/>
      <c r="M40553" s="120"/>
      <c r="N40553" s="120"/>
      <c r="U40553" s="121"/>
      <c r="V40553" s="122"/>
      <c r="W40553" s="123"/>
      <c r="AC40553" s="123"/>
    </row>
    <row r="40554" spans="5:29" s="2" customFormat="1">
      <c r="E40554" s="120"/>
      <c r="M40554" s="120"/>
      <c r="N40554" s="120"/>
      <c r="U40554" s="121"/>
      <c r="V40554" s="122"/>
      <c r="W40554" s="123"/>
      <c r="AC40554" s="123"/>
    </row>
    <row r="40555" spans="5:29" s="2" customFormat="1">
      <c r="E40555" s="120"/>
      <c r="M40555" s="120"/>
      <c r="N40555" s="120"/>
      <c r="U40555" s="121"/>
      <c r="V40555" s="122"/>
      <c r="W40555" s="123"/>
      <c r="AC40555" s="123"/>
    </row>
    <row r="40556" spans="5:29" s="2" customFormat="1">
      <c r="E40556" s="120"/>
      <c r="M40556" s="120"/>
      <c r="N40556" s="120"/>
      <c r="U40556" s="121"/>
      <c r="V40556" s="122"/>
      <c r="W40556" s="123"/>
      <c r="AC40556" s="123"/>
    </row>
    <row r="40557" spans="5:29" s="2" customFormat="1">
      <c r="E40557" s="120"/>
      <c r="M40557" s="120"/>
      <c r="N40557" s="120"/>
      <c r="U40557" s="121"/>
      <c r="V40557" s="122"/>
      <c r="W40557" s="123"/>
      <c r="AC40557" s="123"/>
    </row>
    <row r="40558" spans="5:29" s="2" customFormat="1">
      <c r="E40558" s="120"/>
      <c r="M40558" s="120"/>
      <c r="N40558" s="120"/>
      <c r="U40558" s="121"/>
      <c r="V40558" s="122"/>
      <c r="W40558" s="123"/>
      <c r="AC40558" s="123"/>
    </row>
    <row r="40559" spans="5:29" s="2" customFormat="1">
      <c r="E40559" s="120"/>
      <c r="M40559" s="120"/>
      <c r="N40559" s="120"/>
      <c r="U40559" s="121"/>
      <c r="V40559" s="122"/>
      <c r="W40559" s="123"/>
      <c r="AC40559" s="123"/>
    </row>
    <row r="40560" spans="5:29" s="2" customFormat="1">
      <c r="E40560" s="120"/>
      <c r="M40560" s="120"/>
      <c r="N40560" s="120"/>
      <c r="U40560" s="121"/>
      <c r="V40560" s="122"/>
      <c r="W40560" s="123"/>
      <c r="AC40560" s="123"/>
    </row>
    <row r="40561" spans="5:29" s="2" customFormat="1">
      <c r="E40561" s="120"/>
      <c r="M40561" s="120"/>
      <c r="N40561" s="120"/>
      <c r="U40561" s="121"/>
      <c r="V40561" s="122"/>
      <c r="W40561" s="123"/>
      <c r="AC40561" s="123"/>
    </row>
    <row r="40562" spans="5:29" s="2" customFormat="1">
      <c r="E40562" s="120"/>
      <c r="M40562" s="120"/>
      <c r="N40562" s="120"/>
      <c r="U40562" s="121"/>
      <c r="V40562" s="122"/>
      <c r="W40562" s="123"/>
      <c r="AC40562" s="123"/>
    </row>
    <row r="40563" spans="5:29" s="2" customFormat="1">
      <c r="E40563" s="120"/>
      <c r="M40563" s="120"/>
      <c r="N40563" s="120"/>
      <c r="U40563" s="121"/>
      <c r="V40563" s="122"/>
      <c r="W40563" s="123"/>
      <c r="AC40563" s="123"/>
    </row>
    <row r="40564" spans="5:29" s="2" customFormat="1">
      <c r="E40564" s="120"/>
      <c r="M40564" s="120"/>
      <c r="N40564" s="120"/>
      <c r="U40564" s="121"/>
      <c r="V40564" s="122"/>
      <c r="W40564" s="123"/>
      <c r="AC40564" s="123"/>
    </row>
    <row r="40565" spans="5:29" s="2" customFormat="1">
      <c r="E40565" s="120"/>
      <c r="M40565" s="120"/>
      <c r="N40565" s="120"/>
      <c r="U40565" s="121"/>
      <c r="V40565" s="122"/>
      <c r="W40565" s="123"/>
      <c r="AC40565" s="123"/>
    </row>
    <row r="40566" spans="5:29" s="2" customFormat="1">
      <c r="E40566" s="120"/>
      <c r="M40566" s="120"/>
      <c r="N40566" s="120"/>
      <c r="U40566" s="121"/>
      <c r="V40566" s="122"/>
      <c r="W40566" s="123"/>
      <c r="AC40566" s="123"/>
    </row>
    <row r="40567" spans="5:29" s="2" customFormat="1">
      <c r="E40567" s="120"/>
      <c r="M40567" s="120"/>
      <c r="N40567" s="120"/>
      <c r="U40567" s="121"/>
      <c r="V40567" s="122"/>
      <c r="W40567" s="123"/>
      <c r="AC40567" s="123"/>
    </row>
    <row r="40568" spans="5:29" s="2" customFormat="1">
      <c r="E40568" s="120"/>
      <c r="M40568" s="120"/>
      <c r="N40568" s="120"/>
      <c r="U40568" s="121"/>
      <c r="V40568" s="122"/>
      <c r="W40568" s="123"/>
      <c r="AC40568" s="123"/>
    </row>
    <row r="40569" spans="5:29" s="2" customFormat="1">
      <c r="E40569" s="120"/>
      <c r="M40569" s="120"/>
      <c r="N40569" s="120"/>
      <c r="U40569" s="121"/>
      <c r="V40569" s="122"/>
      <c r="W40569" s="123"/>
      <c r="AC40569" s="123"/>
    </row>
    <row r="40570" spans="5:29" s="2" customFormat="1">
      <c r="E40570" s="120"/>
      <c r="M40570" s="120"/>
      <c r="N40570" s="120"/>
      <c r="U40570" s="121"/>
      <c r="V40570" s="122"/>
      <c r="W40570" s="123"/>
      <c r="AC40570" s="123"/>
    </row>
    <row r="40571" spans="5:29" s="2" customFormat="1">
      <c r="E40571" s="120"/>
      <c r="M40571" s="120"/>
      <c r="N40571" s="120"/>
      <c r="U40571" s="121"/>
      <c r="V40571" s="122"/>
      <c r="W40571" s="123"/>
      <c r="AC40571" s="123"/>
    </row>
    <row r="40572" spans="5:29" s="2" customFormat="1">
      <c r="E40572" s="120"/>
      <c r="M40572" s="120"/>
      <c r="N40572" s="120"/>
      <c r="U40572" s="121"/>
      <c r="V40572" s="122"/>
      <c r="W40572" s="123"/>
      <c r="AC40572" s="123"/>
    </row>
    <row r="40573" spans="5:29" s="2" customFormat="1">
      <c r="E40573" s="120"/>
      <c r="M40573" s="120"/>
      <c r="N40573" s="120"/>
      <c r="U40573" s="121"/>
      <c r="V40573" s="122"/>
      <c r="W40573" s="123"/>
      <c r="AC40573" s="123"/>
    </row>
    <row r="40574" spans="5:29" s="2" customFormat="1">
      <c r="E40574" s="120"/>
      <c r="M40574" s="120"/>
      <c r="N40574" s="120"/>
      <c r="U40574" s="121"/>
      <c r="V40574" s="122"/>
      <c r="W40574" s="123"/>
      <c r="AC40574" s="123"/>
    </row>
    <row r="40575" spans="5:29" s="2" customFormat="1">
      <c r="E40575" s="120"/>
      <c r="M40575" s="120"/>
      <c r="N40575" s="120"/>
      <c r="U40575" s="121"/>
      <c r="V40575" s="122"/>
      <c r="W40575" s="123"/>
      <c r="AC40575" s="123"/>
    </row>
    <row r="40576" spans="5:29" s="2" customFormat="1">
      <c r="E40576" s="120"/>
      <c r="M40576" s="120"/>
      <c r="N40576" s="120"/>
      <c r="U40576" s="121"/>
      <c r="V40576" s="122"/>
      <c r="W40576" s="123"/>
      <c r="AC40576" s="123"/>
    </row>
    <row r="40577" spans="5:29" s="2" customFormat="1">
      <c r="E40577" s="120"/>
      <c r="M40577" s="120"/>
      <c r="N40577" s="120"/>
      <c r="U40577" s="121"/>
      <c r="V40577" s="122"/>
      <c r="W40577" s="123"/>
      <c r="AC40577" s="123"/>
    </row>
    <row r="40578" spans="5:29" s="2" customFormat="1">
      <c r="E40578" s="120"/>
      <c r="M40578" s="120"/>
      <c r="N40578" s="120"/>
      <c r="U40578" s="121"/>
      <c r="V40578" s="122"/>
      <c r="W40578" s="123"/>
      <c r="AC40578" s="123"/>
    </row>
    <row r="40579" spans="5:29" s="2" customFormat="1">
      <c r="E40579" s="120"/>
      <c r="M40579" s="120"/>
      <c r="N40579" s="120"/>
      <c r="U40579" s="121"/>
      <c r="V40579" s="122"/>
      <c r="W40579" s="123"/>
      <c r="AC40579" s="123"/>
    </row>
    <row r="40580" spans="5:29" s="2" customFormat="1">
      <c r="E40580" s="120"/>
      <c r="M40580" s="120"/>
      <c r="N40580" s="120"/>
      <c r="U40580" s="121"/>
      <c r="V40580" s="122"/>
      <c r="W40580" s="123"/>
      <c r="AC40580" s="123"/>
    </row>
    <row r="40581" spans="5:29" s="2" customFormat="1">
      <c r="E40581" s="120"/>
      <c r="M40581" s="120"/>
      <c r="N40581" s="120"/>
      <c r="U40581" s="121"/>
      <c r="V40581" s="122"/>
      <c r="W40581" s="123"/>
      <c r="AC40581" s="123"/>
    </row>
    <row r="40582" spans="5:29" s="2" customFormat="1">
      <c r="E40582" s="120"/>
      <c r="M40582" s="120"/>
      <c r="N40582" s="120"/>
      <c r="U40582" s="121"/>
      <c r="V40582" s="122"/>
      <c r="W40582" s="123"/>
      <c r="AC40582" s="123"/>
    </row>
    <row r="40583" spans="5:29" s="2" customFormat="1">
      <c r="E40583" s="120"/>
      <c r="M40583" s="120"/>
      <c r="N40583" s="120"/>
      <c r="U40583" s="121"/>
      <c r="V40583" s="122"/>
      <c r="W40583" s="123"/>
      <c r="AC40583" s="123"/>
    </row>
    <row r="40584" spans="5:29" s="2" customFormat="1">
      <c r="E40584" s="120"/>
      <c r="M40584" s="120"/>
      <c r="N40584" s="120"/>
      <c r="U40584" s="121"/>
      <c r="V40584" s="122"/>
      <c r="W40584" s="123"/>
      <c r="AC40584" s="123"/>
    </row>
    <row r="40585" spans="5:29" s="2" customFormat="1">
      <c r="E40585" s="120"/>
      <c r="M40585" s="120"/>
      <c r="N40585" s="120"/>
      <c r="U40585" s="121"/>
      <c r="V40585" s="122"/>
      <c r="W40585" s="123"/>
      <c r="AC40585" s="123"/>
    </row>
    <row r="40586" spans="5:29" s="2" customFormat="1">
      <c r="E40586" s="120"/>
      <c r="M40586" s="120"/>
      <c r="N40586" s="120"/>
      <c r="U40586" s="121"/>
      <c r="V40586" s="122"/>
      <c r="W40586" s="123"/>
      <c r="AC40586" s="123"/>
    </row>
    <row r="40587" spans="5:29" s="2" customFormat="1">
      <c r="E40587" s="120"/>
      <c r="M40587" s="120"/>
      <c r="N40587" s="120"/>
      <c r="U40587" s="121"/>
      <c r="V40587" s="122"/>
      <c r="W40587" s="123"/>
      <c r="AC40587" s="123"/>
    </row>
    <row r="40588" spans="5:29" s="2" customFormat="1">
      <c r="E40588" s="120"/>
      <c r="M40588" s="120"/>
      <c r="N40588" s="120"/>
      <c r="U40588" s="121"/>
      <c r="V40588" s="122"/>
      <c r="W40588" s="123"/>
      <c r="AC40588" s="123"/>
    </row>
    <row r="40589" spans="5:29" s="2" customFormat="1">
      <c r="E40589" s="120"/>
      <c r="M40589" s="120"/>
      <c r="N40589" s="120"/>
      <c r="U40589" s="121"/>
      <c r="V40589" s="122"/>
      <c r="W40589" s="123"/>
      <c r="AC40589" s="123"/>
    </row>
    <row r="40590" spans="5:29" s="2" customFormat="1">
      <c r="E40590" s="120"/>
      <c r="M40590" s="120"/>
      <c r="N40590" s="120"/>
      <c r="U40590" s="121"/>
      <c r="V40590" s="122"/>
      <c r="W40590" s="123"/>
      <c r="AC40590" s="123"/>
    </row>
    <row r="40591" spans="5:29" s="2" customFormat="1">
      <c r="E40591" s="120"/>
      <c r="M40591" s="120"/>
      <c r="N40591" s="120"/>
      <c r="U40591" s="121"/>
      <c r="V40591" s="122"/>
      <c r="W40591" s="123"/>
      <c r="AC40591" s="123"/>
    </row>
    <row r="40592" spans="5:29" s="2" customFormat="1">
      <c r="E40592" s="120"/>
      <c r="M40592" s="120"/>
      <c r="N40592" s="120"/>
      <c r="U40592" s="121"/>
      <c r="V40592" s="122"/>
      <c r="W40592" s="123"/>
      <c r="AC40592" s="123"/>
    </row>
    <row r="40593" spans="5:29" s="2" customFormat="1">
      <c r="E40593" s="120"/>
      <c r="M40593" s="120"/>
      <c r="N40593" s="120"/>
      <c r="U40593" s="121"/>
      <c r="V40593" s="122"/>
      <c r="W40593" s="123"/>
      <c r="AC40593" s="123"/>
    </row>
    <row r="40594" spans="5:29" s="2" customFormat="1">
      <c r="E40594" s="120"/>
      <c r="M40594" s="120"/>
      <c r="N40594" s="120"/>
      <c r="U40594" s="121"/>
      <c r="V40594" s="122"/>
      <c r="W40594" s="123"/>
      <c r="AC40594" s="123"/>
    </row>
    <row r="40595" spans="5:29" s="2" customFormat="1">
      <c r="E40595" s="120"/>
      <c r="M40595" s="120"/>
      <c r="N40595" s="120"/>
      <c r="U40595" s="121"/>
      <c r="V40595" s="122"/>
      <c r="W40595" s="123"/>
      <c r="AC40595" s="123"/>
    </row>
    <row r="40596" spans="5:29" s="2" customFormat="1">
      <c r="E40596" s="120"/>
      <c r="M40596" s="120"/>
      <c r="N40596" s="120"/>
      <c r="U40596" s="121"/>
      <c r="V40596" s="122"/>
      <c r="W40596" s="123"/>
      <c r="AC40596" s="123"/>
    </row>
    <row r="40597" spans="5:29" s="2" customFormat="1">
      <c r="E40597" s="120"/>
      <c r="M40597" s="120"/>
      <c r="N40597" s="120"/>
      <c r="U40597" s="121"/>
      <c r="V40597" s="122"/>
      <c r="W40597" s="123"/>
      <c r="AC40597" s="123"/>
    </row>
    <row r="40598" spans="5:29" s="2" customFormat="1">
      <c r="E40598" s="120"/>
      <c r="M40598" s="120"/>
      <c r="N40598" s="120"/>
      <c r="U40598" s="121"/>
      <c r="V40598" s="122"/>
      <c r="W40598" s="123"/>
      <c r="AC40598" s="123"/>
    </row>
    <row r="40599" spans="5:29" s="2" customFormat="1">
      <c r="E40599" s="120"/>
      <c r="M40599" s="120"/>
      <c r="N40599" s="120"/>
      <c r="U40599" s="121"/>
      <c r="V40599" s="122"/>
      <c r="W40599" s="123"/>
      <c r="AC40599" s="123"/>
    </row>
    <row r="40600" spans="5:29" s="2" customFormat="1">
      <c r="E40600" s="120"/>
      <c r="M40600" s="120"/>
      <c r="N40600" s="120"/>
      <c r="U40600" s="121"/>
      <c r="V40600" s="122"/>
      <c r="W40600" s="123"/>
      <c r="AC40600" s="123"/>
    </row>
    <row r="40601" spans="5:29" s="2" customFormat="1">
      <c r="E40601" s="120"/>
      <c r="M40601" s="120"/>
      <c r="N40601" s="120"/>
      <c r="U40601" s="121"/>
      <c r="V40601" s="122"/>
      <c r="W40601" s="123"/>
      <c r="AC40601" s="123"/>
    </row>
    <row r="40602" spans="5:29" s="2" customFormat="1">
      <c r="E40602" s="120"/>
      <c r="M40602" s="120"/>
      <c r="N40602" s="120"/>
      <c r="U40602" s="121"/>
      <c r="V40602" s="122"/>
      <c r="W40602" s="123"/>
      <c r="AC40602" s="123"/>
    </row>
    <row r="40603" spans="5:29" s="2" customFormat="1">
      <c r="E40603" s="120"/>
      <c r="M40603" s="120"/>
      <c r="N40603" s="120"/>
      <c r="U40603" s="121"/>
      <c r="V40603" s="122"/>
      <c r="W40603" s="123"/>
      <c r="AC40603" s="123"/>
    </row>
    <row r="40604" spans="5:29" s="2" customFormat="1">
      <c r="E40604" s="120"/>
      <c r="M40604" s="120"/>
      <c r="N40604" s="120"/>
      <c r="U40604" s="121"/>
      <c r="V40604" s="122"/>
      <c r="W40604" s="123"/>
      <c r="AC40604" s="123"/>
    </row>
    <row r="40605" spans="5:29" s="2" customFormat="1">
      <c r="E40605" s="120"/>
      <c r="M40605" s="120"/>
      <c r="N40605" s="120"/>
      <c r="U40605" s="121"/>
      <c r="V40605" s="122"/>
      <c r="W40605" s="123"/>
      <c r="AC40605" s="123"/>
    </row>
    <row r="40606" spans="5:29" s="2" customFormat="1">
      <c r="E40606" s="120"/>
      <c r="M40606" s="120"/>
      <c r="N40606" s="120"/>
      <c r="U40606" s="121"/>
      <c r="V40606" s="122"/>
      <c r="W40606" s="123"/>
      <c r="AC40606" s="123"/>
    </row>
    <row r="40607" spans="5:29" s="2" customFormat="1">
      <c r="E40607" s="120"/>
      <c r="M40607" s="120"/>
      <c r="N40607" s="120"/>
      <c r="U40607" s="121"/>
      <c r="V40607" s="122"/>
      <c r="W40607" s="123"/>
      <c r="AC40607" s="123"/>
    </row>
    <row r="40608" spans="5:29" s="2" customFormat="1">
      <c r="E40608" s="120"/>
      <c r="M40608" s="120"/>
      <c r="N40608" s="120"/>
      <c r="U40608" s="121"/>
      <c r="V40608" s="122"/>
      <c r="W40608" s="123"/>
      <c r="AC40608" s="123"/>
    </row>
    <row r="40609" spans="5:29" s="2" customFormat="1">
      <c r="E40609" s="120"/>
      <c r="M40609" s="120"/>
      <c r="N40609" s="120"/>
      <c r="U40609" s="121"/>
      <c r="V40609" s="122"/>
      <c r="W40609" s="123"/>
      <c r="AC40609" s="123"/>
    </row>
    <row r="40610" spans="5:29" s="2" customFormat="1">
      <c r="E40610" s="120"/>
      <c r="M40610" s="120"/>
      <c r="N40610" s="120"/>
      <c r="U40610" s="121"/>
      <c r="V40610" s="122"/>
      <c r="W40610" s="123"/>
      <c r="AC40610" s="123"/>
    </row>
    <row r="40611" spans="5:29" s="2" customFormat="1">
      <c r="E40611" s="120"/>
      <c r="M40611" s="120"/>
      <c r="N40611" s="120"/>
      <c r="U40611" s="121"/>
      <c r="V40611" s="122"/>
      <c r="W40611" s="123"/>
      <c r="AC40611" s="123"/>
    </row>
    <row r="40612" spans="5:29" s="2" customFormat="1">
      <c r="E40612" s="120"/>
      <c r="M40612" s="120"/>
      <c r="N40612" s="120"/>
      <c r="U40612" s="121"/>
      <c r="V40612" s="122"/>
      <c r="W40612" s="123"/>
      <c r="AC40612" s="123"/>
    </row>
    <row r="40613" spans="5:29" s="2" customFormat="1">
      <c r="E40613" s="120"/>
      <c r="M40613" s="120"/>
      <c r="N40613" s="120"/>
      <c r="U40613" s="121"/>
      <c r="V40613" s="122"/>
      <c r="W40613" s="123"/>
      <c r="AC40613" s="123"/>
    </row>
    <row r="40614" spans="5:29" s="2" customFormat="1">
      <c r="E40614" s="120"/>
      <c r="M40614" s="120"/>
      <c r="N40614" s="120"/>
      <c r="U40614" s="121"/>
      <c r="V40614" s="122"/>
      <c r="W40614" s="123"/>
      <c r="AC40614" s="123"/>
    </row>
    <row r="40615" spans="5:29" s="2" customFormat="1">
      <c r="E40615" s="120"/>
      <c r="M40615" s="120"/>
      <c r="N40615" s="120"/>
      <c r="U40615" s="121"/>
      <c r="V40615" s="122"/>
      <c r="W40615" s="123"/>
      <c r="AC40615" s="123"/>
    </row>
    <row r="40616" spans="5:29" s="2" customFormat="1">
      <c r="E40616" s="120"/>
      <c r="M40616" s="120"/>
      <c r="N40616" s="120"/>
      <c r="U40616" s="121"/>
      <c r="V40616" s="122"/>
      <c r="W40616" s="123"/>
      <c r="AC40616" s="123"/>
    </row>
    <row r="40617" spans="5:29" s="2" customFormat="1">
      <c r="E40617" s="120"/>
      <c r="M40617" s="120"/>
      <c r="N40617" s="120"/>
      <c r="U40617" s="121"/>
      <c r="V40617" s="122"/>
      <c r="W40617" s="123"/>
      <c r="AC40617" s="123"/>
    </row>
    <row r="40618" spans="5:29" s="2" customFormat="1">
      <c r="E40618" s="120"/>
      <c r="M40618" s="120"/>
      <c r="N40618" s="120"/>
      <c r="U40618" s="121"/>
      <c r="V40618" s="122"/>
      <c r="W40618" s="123"/>
      <c r="AC40618" s="123"/>
    </row>
    <row r="40619" spans="5:29" s="2" customFormat="1">
      <c r="E40619" s="120"/>
      <c r="M40619" s="120"/>
      <c r="N40619" s="120"/>
      <c r="U40619" s="121"/>
      <c r="V40619" s="122"/>
      <c r="W40619" s="123"/>
      <c r="AC40619" s="123"/>
    </row>
    <row r="40620" spans="5:29" s="2" customFormat="1">
      <c r="E40620" s="120"/>
      <c r="M40620" s="120"/>
      <c r="N40620" s="120"/>
      <c r="U40620" s="121"/>
      <c r="V40620" s="122"/>
      <c r="W40620" s="123"/>
      <c r="AC40620" s="123"/>
    </row>
    <row r="40621" spans="5:29" s="2" customFormat="1">
      <c r="E40621" s="120"/>
      <c r="M40621" s="120"/>
      <c r="N40621" s="120"/>
      <c r="U40621" s="121"/>
      <c r="V40621" s="122"/>
      <c r="W40621" s="123"/>
      <c r="AC40621" s="123"/>
    </row>
    <row r="40622" spans="5:29" s="2" customFormat="1">
      <c r="E40622" s="120"/>
      <c r="M40622" s="120"/>
      <c r="N40622" s="120"/>
      <c r="U40622" s="121"/>
      <c r="V40622" s="122"/>
      <c r="W40622" s="123"/>
      <c r="AC40622" s="123"/>
    </row>
    <row r="40623" spans="5:29" s="2" customFormat="1">
      <c r="E40623" s="120"/>
      <c r="M40623" s="120"/>
      <c r="N40623" s="120"/>
      <c r="U40623" s="121"/>
      <c r="V40623" s="122"/>
      <c r="W40623" s="123"/>
      <c r="AC40623" s="123"/>
    </row>
    <row r="40624" spans="5:29" s="2" customFormat="1">
      <c r="E40624" s="120"/>
      <c r="M40624" s="120"/>
      <c r="N40624" s="120"/>
      <c r="U40624" s="121"/>
      <c r="V40624" s="122"/>
      <c r="W40624" s="123"/>
      <c r="AC40624" s="123"/>
    </row>
    <row r="40625" spans="5:29" s="2" customFormat="1">
      <c r="E40625" s="120"/>
      <c r="M40625" s="120"/>
      <c r="N40625" s="120"/>
      <c r="U40625" s="121"/>
      <c r="V40625" s="122"/>
      <c r="W40625" s="123"/>
      <c r="AC40625" s="123"/>
    </row>
    <row r="40626" spans="5:29" s="2" customFormat="1">
      <c r="E40626" s="120"/>
      <c r="M40626" s="120"/>
      <c r="N40626" s="120"/>
      <c r="U40626" s="121"/>
      <c r="V40626" s="122"/>
      <c r="W40626" s="123"/>
      <c r="AC40626" s="123"/>
    </row>
    <row r="40627" spans="5:29" s="2" customFormat="1">
      <c r="E40627" s="120"/>
      <c r="M40627" s="120"/>
      <c r="N40627" s="120"/>
      <c r="U40627" s="121"/>
      <c r="V40627" s="122"/>
      <c r="W40627" s="123"/>
      <c r="AC40627" s="123"/>
    </row>
    <row r="40628" spans="5:29" s="2" customFormat="1">
      <c r="E40628" s="120"/>
      <c r="M40628" s="120"/>
      <c r="N40628" s="120"/>
      <c r="U40628" s="121"/>
      <c r="V40628" s="122"/>
      <c r="W40628" s="123"/>
      <c r="AC40628" s="123"/>
    </row>
    <row r="40629" spans="5:29" s="2" customFormat="1">
      <c r="E40629" s="120"/>
      <c r="M40629" s="120"/>
      <c r="N40629" s="120"/>
      <c r="U40629" s="121"/>
      <c r="V40629" s="122"/>
      <c r="W40629" s="123"/>
      <c r="AC40629" s="123"/>
    </row>
    <row r="40630" spans="5:29" s="2" customFormat="1">
      <c r="E40630" s="120"/>
      <c r="M40630" s="120"/>
      <c r="N40630" s="120"/>
      <c r="U40630" s="121"/>
      <c r="V40630" s="122"/>
      <c r="W40630" s="123"/>
      <c r="AC40630" s="123"/>
    </row>
    <row r="40631" spans="5:29" s="2" customFormat="1">
      <c r="E40631" s="120"/>
      <c r="M40631" s="120"/>
      <c r="N40631" s="120"/>
      <c r="U40631" s="121"/>
      <c r="V40631" s="122"/>
      <c r="W40631" s="123"/>
      <c r="AC40631" s="123"/>
    </row>
    <row r="40632" spans="5:29" s="2" customFormat="1">
      <c r="E40632" s="120"/>
      <c r="M40632" s="120"/>
      <c r="N40632" s="120"/>
      <c r="U40632" s="121"/>
      <c r="V40632" s="122"/>
      <c r="W40632" s="123"/>
      <c r="AC40632" s="123"/>
    </row>
    <row r="40633" spans="5:29" s="2" customFormat="1">
      <c r="E40633" s="120"/>
      <c r="M40633" s="120"/>
      <c r="N40633" s="120"/>
      <c r="U40633" s="121"/>
      <c r="V40633" s="122"/>
      <c r="W40633" s="123"/>
      <c r="AC40633" s="123"/>
    </row>
    <row r="40634" spans="5:29" s="2" customFormat="1">
      <c r="E40634" s="120"/>
      <c r="M40634" s="120"/>
      <c r="N40634" s="120"/>
      <c r="U40634" s="121"/>
      <c r="V40634" s="122"/>
      <c r="W40634" s="123"/>
      <c r="AC40634" s="123"/>
    </row>
    <row r="40635" spans="5:29" s="2" customFormat="1">
      <c r="E40635" s="120"/>
      <c r="M40635" s="120"/>
      <c r="N40635" s="120"/>
      <c r="U40635" s="121"/>
      <c r="V40635" s="122"/>
      <c r="W40635" s="123"/>
      <c r="AC40635" s="123"/>
    </row>
    <row r="40636" spans="5:29" s="2" customFormat="1">
      <c r="E40636" s="120"/>
      <c r="M40636" s="120"/>
      <c r="N40636" s="120"/>
      <c r="U40636" s="121"/>
      <c r="V40636" s="122"/>
      <c r="W40636" s="123"/>
      <c r="AC40636" s="123"/>
    </row>
    <row r="40637" spans="5:29" s="2" customFormat="1">
      <c r="E40637" s="120"/>
      <c r="M40637" s="120"/>
      <c r="N40637" s="120"/>
      <c r="U40637" s="121"/>
      <c r="V40637" s="122"/>
      <c r="W40637" s="123"/>
      <c r="AC40637" s="123"/>
    </row>
    <row r="40638" spans="5:29" s="2" customFormat="1">
      <c r="E40638" s="120"/>
      <c r="M40638" s="120"/>
      <c r="N40638" s="120"/>
      <c r="U40638" s="121"/>
      <c r="V40638" s="122"/>
      <c r="W40638" s="123"/>
      <c r="AC40638" s="123"/>
    </row>
    <row r="40639" spans="5:29" s="2" customFormat="1">
      <c r="E40639" s="120"/>
      <c r="M40639" s="120"/>
      <c r="N40639" s="120"/>
      <c r="U40639" s="121"/>
      <c r="V40639" s="122"/>
      <c r="W40639" s="123"/>
      <c r="AC40639" s="123"/>
    </row>
    <row r="40640" spans="5:29" s="2" customFormat="1">
      <c r="E40640" s="120"/>
      <c r="M40640" s="120"/>
      <c r="N40640" s="120"/>
      <c r="U40640" s="121"/>
      <c r="V40640" s="122"/>
      <c r="W40640" s="123"/>
      <c r="AC40640" s="123"/>
    </row>
    <row r="40641" spans="5:29" s="2" customFormat="1">
      <c r="E40641" s="120"/>
      <c r="M40641" s="120"/>
      <c r="N40641" s="120"/>
      <c r="U40641" s="121"/>
      <c r="V40641" s="122"/>
      <c r="W40641" s="123"/>
      <c r="AC40641" s="123"/>
    </row>
    <row r="40642" spans="5:29" s="2" customFormat="1">
      <c r="E40642" s="120"/>
      <c r="M40642" s="120"/>
      <c r="N40642" s="120"/>
      <c r="U40642" s="121"/>
      <c r="V40642" s="122"/>
      <c r="W40642" s="123"/>
      <c r="AC40642" s="123"/>
    </row>
    <row r="40643" spans="5:29" s="2" customFormat="1">
      <c r="E40643" s="120"/>
      <c r="M40643" s="120"/>
      <c r="N40643" s="120"/>
      <c r="U40643" s="121"/>
      <c r="V40643" s="122"/>
      <c r="W40643" s="123"/>
      <c r="AC40643" s="123"/>
    </row>
    <row r="40644" spans="5:29" s="2" customFormat="1">
      <c r="E40644" s="120"/>
      <c r="M40644" s="120"/>
      <c r="N40644" s="120"/>
      <c r="U40644" s="121"/>
      <c r="V40644" s="122"/>
      <c r="W40644" s="123"/>
      <c r="AC40644" s="123"/>
    </row>
    <row r="40645" spans="5:29" s="2" customFormat="1">
      <c r="E40645" s="120"/>
      <c r="M40645" s="120"/>
      <c r="N40645" s="120"/>
      <c r="U40645" s="121"/>
      <c r="V40645" s="122"/>
      <c r="W40645" s="123"/>
      <c r="AC40645" s="123"/>
    </row>
    <row r="40646" spans="5:29" s="2" customFormat="1">
      <c r="E40646" s="120"/>
      <c r="M40646" s="120"/>
      <c r="N40646" s="120"/>
      <c r="U40646" s="121"/>
      <c r="V40646" s="122"/>
      <c r="W40646" s="123"/>
      <c r="AC40646" s="123"/>
    </row>
    <row r="40647" spans="5:29" s="2" customFormat="1">
      <c r="E40647" s="120"/>
      <c r="M40647" s="120"/>
      <c r="N40647" s="120"/>
      <c r="U40647" s="121"/>
      <c r="V40647" s="122"/>
      <c r="W40647" s="123"/>
      <c r="AC40647" s="123"/>
    </row>
    <row r="40648" spans="5:29" s="2" customFormat="1">
      <c r="E40648" s="120"/>
      <c r="M40648" s="120"/>
      <c r="N40648" s="120"/>
      <c r="U40648" s="121"/>
      <c r="V40648" s="122"/>
      <c r="W40648" s="123"/>
      <c r="AC40648" s="123"/>
    </row>
    <row r="40649" spans="5:29" s="2" customFormat="1">
      <c r="E40649" s="120"/>
      <c r="M40649" s="120"/>
      <c r="N40649" s="120"/>
      <c r="U40649" s="121"/>
      <c r="V40649" s="122"/>
      <c r="W40649" s="123"/>
      <c r="AC40649" s="123"/>
    </row>
    <row r="40650" spans="5:29" s="2" customFormat="1">
      <c r="E40650" s="120"/>
      <c r="M40650" s="120"/>
      <c r="N40650" s="120"/>
      <c r="U40650" s="121"/>
      <c r="V40650" s="122"/>
      <c r="W40650" s="123"/>
      <c r="AC40650" s="123"/>
    </row>
    <row r="40651" spans="5:29" s="2" customFormat="1">
      <c r="E40651" s="120"/>
      <c r="M40651" s="120"/>
      <c r="N40651" s="120"/>
      <c r="U40651" s="121"/>
      <c r="V40651" s="122"/>
      <c r="W40651" s="123"/>
      <c r="AC40651" s="123"/>
    </row>
    <row r="40652" spans="5:29" s="2" customFormat="1">
      <c r="E40652" s="120"/>
      <c r="M40652" s="120"/>
      <c r="N40652" s="120"/>
      <c r="U40652" s="121"/>
      <c r="V40652" s="122"/>
      <c r="W40652" s="123"/>
      <c r="AC40652" s="123"/>
    </row>
    <row r="40653" spans="5:29" s="2" customFormat="1">
      <c r="E40653" s="120"/>
      <c r="M40653" s="120"/>
      <c r="N40653" s="120"/>
      <c r="U40653" s="121"/>
      <c r="V40653" s="122"/>
      <c r="W40653" s="123"/>
      <c r="AC40653" s="123"/>
    </row>
    <row r="40654" spans="5:29" s="2" customFormat="1">
      <c r="E40654" s="120"/>
      <c r="M40654" s="120"/>
      <c r="N40654" s="120"/>
      <c r="U40654" s="121"/>
      <c r="V40654" s="122"/>
      <c r="W40654" s="123"/>
      <c r="AC40654" s="123"/>
    </row>
    <row r="40655" spans="5:29" s="2" customFormat="1">
      <c r="E40655" s="120"/>
      <c r="M40655" s="120"/>
      <c r="N40655" s="120"/>
      <c r="U40655" s="121"/>
      <c r="V40655" s="122"/>
      <c r="W40655" s="123"/>
      <c r="AC40655" s="123"/>
    </row>
    <row r="40656" spans="5:29" s="2" customFormat="1">
      <c r="E40656" s="120"/>
      <c r="M40656" s="120"/>
      <c r="N40656" s="120"/>
      <c r="U40656" s="121"/>
      <c r="V40656" s="122"/>
      <c r="W40656" s="123"/>
      <c r="AC40656" s="123"/>
    </row>
    <row r="40657" spans="5:29" s="2" customFormat="1">
      <c r="E40657" s="120"/>
      <c r="M40657" s="120"/>
      <c r="N40657" s="120"/>
      <c r="U40657" s="121"/>
      <c r="V40657" s="122"/>
      <c r="W40657" s="123"/>
      <c r="AC40657" s="123"/>
    </row>
    <row r="40658" spans="5:29" s="2" customFormat="1">
      <c r="E40658" s="120"/>
      <c r="M40658" s="120"/>
      <c r="N40658" s="120"/>
      <c r="U40658" s="121"/>
      <c r="V40658" s="122"/>
      <c r="W40658" s="123"/>
      <c r="AC40658" s="123"/>
    </row>
    <row r="40659" spans="5:29" s="2" customFormat="1">
      <c r="E40659" s="120"/>
      <c r="M40659" s="120"/>
      <c r="N40659" s="120"/>
      <c r="U40659" s="121"/>
      <c r="V40659" s="122"/>
      <c r="W40659" s="123"/>
      <c r="AC40659" s="123"/>
    </row>
    <row r="40660" spans="5:29" s="2" customFormat="1">
      <c r="E40660" s="120"/>
      <c r="M40660" s="120"/>
      <c r="N40660" s="120"/>
      <c r="U40660" s="121"/>
      <c r="V40660" s="122"/>
      <c r="W40660" s="123"/>
      <c r="AC40660" s="123"/>
    </row>
    <row r="40661" spans="5:29" s="2" customFormat="1">
      <c r="E40661" s="120"/>
      <c r="M40661" s="120"/>
      <c r="N40661" s="120"/>
      <c r="U40661" s="121"/>
      <c r="V40661" s="122"/>
      <c r="W40661" s="123"/>
      <c r="AC40661" s="123"/>
    </row>
    <row r="40662" spans="5:29" s="2" customFormat="1">
      <c r="E40662" s="120"/>
      <c r="M40662" s="120"/>
      <c r="N40662" s="120"/>
      <c r="U40662" s="121"/>
      <c r="V40662" s="122"/>
      <c r="W40662" s="123"/>
      <c r="AC40662" s="123"/>
    </row>
    <row r="40663" spans="5:29" s="2" customFormat="1">
      <c r="E40663" s="120"/>
      <c r="M40663" s="120"/>
      <c r="N40663" s="120"/>
      <c r="U40663" s="121"/>
      <c r="V40663" s="122"/>
      <c r="W40663" s="123"/>
      <c r="AC40663" s="123"/>
    </row>
    <row r="40664" spans="5:29" s="2" customFormat="1">
      <c r="E40664" s="120"/>
      <c r="M40664" s="120"/>
      <c r="N40664" s="120"/>
      <c r="U40664" s="121"/>
      <c r="V40664" s="122"/>
      <c r="W40664" s="123"/>
      <c r="AC40664" s="123"/>
    </row>
    <row r="40665" spans="5:29" s="2" customFormat="1">
      <c r="E40665" s="120"/>
      <c r="M40665" s="120"/>
      <c r="N40665" s="120"/>
      <c r="U40665" s="121"/>
      <c r="V40665" s="122"/>
      <c r="W40665" s="123"/>
      <c r="AC40665" s="123"/>
    </row>
    <row r="40666" spans="5:29" s="2" customFormat="1">
      <c r="E40666" s="120"/>
      <c r="M40666" s="120"/>
      <c r="N40666" s="120"/>
      <c r="U40666" s="121"/>
      <c r="V40666" s="122"/>
      <c r="W40666" s="123"/>
      <c r="AC40666" s="123"/>
    </row>
    <row r="40667" spans="5:29" s="2" customFormat="1">
      <c r="E40667" s="120"/>
      <c r="M40667" s="120"/>
      <c r="N40667" s="120"/>
      <c r="U40667" s="121"/>
      <c r="V40667" s="122"/>
      <c r="W40667" s="123"/>
      <c r="AC40667" s="123"/>
    </row>
    <row r="40668" spans="5:29" s="2" customFormat="1">
      <c r="E40668" s="120"/>
      <c r="M40668" s="120"/>
      <c r="N40668" s="120"/>
      <c r="U40668" s="121"/>
      <c r="V40668" s="122"/>
      <c r="W40668" s="123"/>
      <c r="AC40668" s="123"/>
    </row>
    <row r="40669" spans="5:29" s="2" customFormat="1">
      <c r="E40669" s="120"/>
      <c r="M40669" s="120"/>
      <c r="N40669" s="120"/>
      <c r="U40669" s="121"/>
      <c r="V40669" s="122"/>
      <c r="W40669" s="123"/>
      <c r="AC40669" s="123"/>
    </row>
    <row r="40670" spans="5:29" s="2" customFormat="1">
      <c r="E40670" s="120"/>
      <c r="M40670" s="120"/>
      <c r="N40670" s="120"/>
      <c r="U40670" s="121"/>
      <c r="V40670" s="122"/>
      <c r="W40670" s="123"/>
      <c r="AC40670" s="123"/>
    </row>
    <row r="40671" spans="5:29" s="2" customFormat="1">
      <c r="E40671" s="120"/>
      <c r="M40671" s="120"/>
      <c r="N40671" s="120"/>
      <c r="U40671" s="121"/>
      <c r="V40671" s="122"/>
      <c r="W40671" s="123"/>
      <c r="AC40671" s="123"/>
    </row>
    <row r="40672" spans="5:29" s="2" customFormat="1">
      <c r="E40672" s="120"/>
      <c r="M40672" s="120"/>
      <c r="N40672" s="120"/>
      <c r="U40672" s="121"/>
      <c r="V40672" s="122"/>
      <c r="W40672" s="123"/>
      <c r="AC40672" s="123"/>
    </row>
    <row r="40673" spans="5:29" s="2" customFormat="1">
      <c r="E40673" s="120"/>
      <c r="M40673" s="120"/>
      <c r="N40673" s="120"/>
      <c r="U40673" s="121"/>
      <c r="V40673" s="122"/>
      <c r="W40673" s="123"/>
      <c r="AC40673" s="123"/>
    </row>
    <row r="40674" spans="5:29" s="2" customFormat="1">
      <c r="E40674" s="120"/>
      <c r="M40674" s="120"/>
      <c r="N40674" s="120"/>
      <c r="U40674" s="121"/>
      <c r="V40674" s="122"/>
      <c r="W40674" s="123"/>
      <c r="AC40674" s="123"/>
    </row>
    <row r="40675" spans="5:29" s="2" customFormat="1">
      <c r="E40675" s="120"/>
      <c r="M40675" s="120"/>
      <c r="N40675" s="120"/>
      <c r="U40675" s="121"/>
      <c r="V40675" s="122"/>
      <c r="W40675" s="123"/>
      <c r="AC40675" s="123"/>
    </row>
    <row r="40676" spans="5:29" s="2" customFormat="1">
      <c r="E40676" s="120"/>
      <c r="M40676" s="120"/>
      <c r="N40676" s="120"/>
      <c r="U40676" s="121"/>
      <c r="V40676" s="122"/>
      <c r="W40676" s="123"/>
      <c r="AC40676" s="123"/>
    </row>
    <row r="40677" spans="5:29" s="2" customFormat="1">
      <c r="E40677" s="120"/>
      <c r="M40677" s="120"/>
      <c r="N40677" s="120"/>
      <c r="U40677" s="121"/>
      <c r="V40677" s="122"/>
      <c r="W40677" s="123"/>
      <c r="AC40677" s="123"/>
    </row>
    <row r="40678" spans="5:29" s="2" customFormat="1">
      <c r="E40678" s="120"/>
      <c r="M40678" s="120"/>
      <c r="N40678" s="120"/>
      <c r="U40678" s="121"/>
      <c r="V40678" s="122"/>
      <c r="W40678" s="123"/>
      <c r="AC40678" s="123"/>
    </row>
    <row r="40679" spans="5:29" s="2" customFormat="1">
      <c r="E40679" s="120"/>
      <c r="M40679" s="120"/>
      <c r="N40679" s="120"/>
      <c r="U40679" s="121"/>
      <c r="V40679" s="122"/>
      <c r="W40679" s="123"/>
      <c r="AC40679" s="123"/>
    </row>
    <row r="40680" spans="5:29" s="2" customFormat="1">
      <c r="E40680" s="120"/>
      <c r="M40680" s="120"/>
      <c r="N40680" s="120"/>
      <c r="U40680" s="121"/>
      <c r="V40680" s="122"/>
      <c r="W40680" s="123"/>
      <c r="AC40680" s="123"/>
    </row>
    <row r="40681" spans="5:29" s="2" customFormat="1">
      <c r="E40681" s="120"/>
      <c r="M40681" s="120"/>
      <c r="N40681" s="120"/>
      <c r="U40681" s="121"/>
      <c r="V40681" s="122"/>
      <c r="W40681" s="123"/>
      <c r="AC40681" s="123"/>
    </row>
    <row r="40682" spans="5:29" s="2" customFormat="1">
      <c r="E40682" s="120"/>
      <c r="M40682" s="120"/>
      <c r="N40682" s="120"/>
      <c r="U40682" s="121"/>
      <c r="V40682" s="122"/>
      <c r="W40682" s="123"/>
      <c r="AC40682" s="123"/>
    </row>
    <row r="40683" spans="5:29" s="2" customFormat="1">
      <c r="E40683" s="120"/>
      <c r="M40683" s="120"/>
      <c r="N40683" s="120"/>
      <c r="U40683" s="121"/>
      <c r="V40683" s="122"/>
      <c r="W40683" s="123"/>
      <c r="AC40683" s="123"/>
    </row>
    <row r="40684" spans="5:29" s="2" customFormat="1">
      <c r="E40684" s="120"/>
      <c r="M40684" s="120"/>
      <c r="N40684" s="120"/>
      <c r="U40684" s="121"/>
      <c r="V40684" s="122"/>
      <c r="W40684" s="123"/>
      <c r="AC40684" s="123"/>
    </row>
    <row r="40685" spans="5:29" s="2" customFormat="1">
      <c r="E40685" s="120"/>
      <c r="M40685" s="120"/>
      <c r="N40685" s="120"/>
      <c r="U40685" s="121"/>
      <c r="V40685" s="122"/>
      <c r="W40685" s="123"/>
      <c r="AC40685" s="123"/>
    </row>
    <row r="40686" spans="5:29" s="2" customFormat="1">
      <c r="E40686" s="120"/>
      <c r="M40686" s="120"/>
      <c r="N40686" s="120"/>
      <c r="U40686" s="121"/>
      <c r="V40686" s="122"/>
      <c r="W40686" s="123"/>
      <c r="AC40686" s="123"/>
    </row>
    <row r="40687" spans="5:29" s="2" customFormat="1">
      <c r="E40687" s="120"/>
      <c r="M40687" s="120"/>
      <c r="N40687" s="120"/>
      <c r="U40687" s="121"/>
      <c r="V40687" s="122"/>
      <c r="W40687" s="123"/>
      <c r="AC40687" s="123"/>
    </row>
    <row r="40688" spans="5:29" s="2" customFormat="1">
      <c r="E40688" s="120"/>
      <c r="M40688" s="120"/>
      <c r="N40688" s="120"/>
      <c r="U40688" s="121"/>
      <c r="V40688" s="122"/>
      <c r="W40688" s="123"/>
      <c r="AC40688" s="123"/>
    </row>
    <row r="40689" spans="5:29" s="2" customFormat="1">
      <c r="E40689" s="120"/>
      <c r="M40689" s="120"/>
      <c r="N40689" s="120"/>
      <c r="U40689" s="121"/>
      <c r="V40689" s="122"/>
      <c r="W40689" s="123"/>
      <c r="AC40689" s="123"/>
    </row>
    <row r="40690" spans="5:29" s="2" customFormat="1">
      <c r="E40690" s="120"/>
      <c r="M40690" s="120"/>
      <c r="N40690" s="120"/>
      <c r="U40690" s="121"/>
      <c r="V40690" s="122"/>
      <c r="W40690" s="123"/>
      <c r="AC40690" s="123"/>
    </row>
    <row r="40691" spans="5:29" s="2" customFormat="1">
      <c r="E40691" s="120"/>
      <c r="M40691" s="120"/>
      <c r="N40691" s="120"/>
      <c r="U40691" s="121"/>
      <c r="V40691" s="122"/>
      <c r="W40691" s="123"/>
      <c r="AC40691" s="123"/>
    </row>
    <row r="40692" spans="5:29" s="2" customFormat="1">
      <c r="E40692" s="120"/>
      <c r="M40692" s="120"/>
      <c r="N40692" s="120"/>
      <c r="U40692" s="121"/>
      <c r="V40692" s="122"/>
      <c r="W40692" s="123"/>
      <c r="AC40692" s="123"/>
    </row>
    <row r="40693" spans="5:29" s="2" customFormat="1">
      <c r="E40693" s="120"/>
      <c r="M40693" s="120"/>
      <c r="N40693" s="120"/>
      <c r="U40693" s="121"/>
      <c r="V40693" s="122"/>
      <c r="W40693" s="123"/>
      <c r="AC40693" s="123"/>
    </row>
    <row r="40694" spans="5:29" s="2" customFormat="1">
      <c r="E40694" s="120"/>
      <c r="M40694" s="120"/>
      <c r="N40694" s="120"/>
      <c r="U40694" s="121"/>
      <c r="V40694" s="122"/>
      <c r="W40694" s="123"/>
      <c r="AC40694" s="123"/>
    </row>
    <row r="40695" spans="5:29" s="2" customFormat="1">
      <c r="E40695" s="120"/>
      <c r="M40695" s="120"/>
      <c r="N40695" s="120"/>
      <c r="U40695" s="121"/>
      <c r="V40695" s="122"/>
      <c r="W40695" s="123"/>
      <c r="AC40695" s="123"/>
    </row>
    <row r="40696" spans="5:29" s="2" customFormat="1">
      <c r="E40696" s="120"/>
      <c r="M40696" s="120"/>
      <c r="N40696" s="120"/>
      <c r="U40696" s="121"/>
      <c r="V40696" s="122"/>
      <c r="W40696" s="123"/>
      <c r="AC40696" s="123"/>
    </row>
    <row r="40697" spans="5:29" s="2" customFormat="1">
      <c r="E40697" s="120"/>
      <c r="M40697" s="120"/>
      <c r="N40697" s="120"/>
      <c r="U40697" s="121"/>
      <c r="V40697" s="122"/>
      <c r="W40697" s="123"/>
      <c r="AC40697" s="123"/>
    </row>
    <row r="40698" spans="5:29" s="2" customFormat="1">
      <c r="E40698" s="120"/>
      <c r="M40698" s="120"/>
      <c r="N40698" s="120"/>
      <c r="U40698" s="121"/>
      <c r="V40698" s="122"/>
      <c r="W40698" s="123"/>
      <c r="AC40698" s="123"/>
    </row>
    <row r="40699" spans="5:29" s="2" customFormat="1">
      <c r="E40699" s="120"/>
      <c r="M40699" s="120"/>
      <c r="N40699" s="120"/>
      <c r="U40699" s="121"/>
      <c r="V40699" s="122"/>
      <c r="W40699" s="123"/>
      <c r="AC40699" s="123"/>
    </row>
    <row r="40700" spans="5:29" s="2" customFormat="1">
      <c r="E40700" s="120"/>
      <c r="M40700" s="120"/>
      <c r="N40700" s="120"/>
      <c r="U40700" s="121"/>
      <c r="V40700" s="122"/>
      <c r="W40700" s="123"/>
      <c r="AC40700" s="123"/>
    </row>
    <row r="40701" spans="5:29" s="2" customFormat="1">
      <c r="E40701" s="120"/>
      <c r="M40701" s="120"/>
      <c r="N40701" s="120"/>
      <c r="U40701" s="121"/>
      <c r="V40701" s="122"/>
      <c r="W40701" s="123"/>
      <c r="AC40701" s="123"/>
    </row>
    <row r="40702" spans="5:29" s="2" customFormat="1">
      <c r="E40702" s="120"/>
      <c r="M40702" s="120"/>
      <c r="N40702" s="120"/>
      <c r="U40702" s="121"/>
      <c r="V40702" s="122"/>
      <c r="W40702" s="123"/>
      <c r="AC40702" s="123"/>
    </row>
    <row r="40703" spans="5:29" s="2" customFormat="1">
      <c r="E40703" s="120"/>
      <c r="M40703" s="120"/>
      <c r="N40703" s="120"/>
      <c r="U40703" s="121"/>
      <c r="V40703" s="122"/>
      <c r="W40703" s="123"/>
      <c r="AC40703" s="123"/>
    </row>
    <row r="40704" spans="5:29" s="2" customFormat="1">
      <c r="E40704" s="120"/>
      <c r="M40704" s="120"/>
      <c r="N40704" s="120"/>
      <c r="U40704" s="121"/>
      <c r="V40704" s="122"/>
      <c r="W40704" s="123"/>
      <c r="AC40704" s="123"/>
    </row>
    <row r="40705" spans="5:29" s="2" customFormat="1">
      <c r="E40705" s="120"/>
      <c r="M40705" s="120"/>
      <c r="N40705" s="120"/>
      <c r="U40705" s="121"/>
      <c r="V40705" s="122"/>
      <c r="W40705" s="123"/>
      <c r="AC40705" s="123"/>
    </row>
    <row r="40706" spans="5:29" s="2" customFormat="1">
      <c r="E40706" s="120"/>
      <c r="M40706" s="120"/>
      <c r="N40706" s="120"/>
      <c r="U40706" s="121"/>
      <c r="V40706" s="122"/>
      <c r="W40706" s="123"/>
      <c r="AC40706" s="123"/>
    </row>
    <row r="40707" spans="5:29" s="2" customFormat="1">
      <c r="E40707" s="120"/>
      <c r="M40707" s="120"/>
      <c r="N40707" s="120"/>
      <c r="U40707" s="121"/>
      <c r="V40707" s="122"/>
      <c r="W40707" s="123"/>
      <c r="AC40707" s="123"/>
    </row>
    <row r="40708" spans="5:29" s="2" customFormat="1">
      <c r="E40708" s="120"/>
      <c r="M40708" s="120"/>
      <c r="N40708" s="120"/>
      <c r="U40708" s="121"/>
      <c r="V40708" s="122"/>
      <c r="W40708" s="123"/>
      <c r="AC40708" s="123"/>
    </row>
    <row r="40709" spans="5:29" s="2" customFormat="1">
      <c r="E40709" s="120"/>
      <c r="M40709" s="120"/>
      <c r="N40709" s="120"/>
      <c r="U40709" s="121"/>
      <c r="V40709" s="122"/>
      <c r="W40709" s="123"/>
      <c r="AC40709" s="123"/>
    </row>
    <row r="40710" spans="5:29" s="2" customFormat="1">
      <c r="E40710" s="120"/>
      <c r="M40710" s="120"/>
      <c r="N40710" s="120"/>
      <c r="U40710" s="121"/>
      <c r="V40710" s="122"/>
      <c r="W40710" s="123"/>
      <c r="AC40710" s="123"/>
    </row>
    <row r="40711" spans="5:29" s="2" customFormat="1">
      <c r="E40711" s="120"/>
      <c r="M40711" s="120"/>
      <c r="N40711" s="120"/>
      <c r="U40711" s="121"/>
      <c r="V40711" s="122"/>
      <c r="W40711" s="123"/>
      <c r="AC40711" s="123"/>
    </row>
    <row r="40712" spans="5:29" s="2" customFormat="1">
      <c r="E40712" s="120"/>
      <c r="M40712" s="120"/>
      <c r="N40712" s="120"/>
      <c r="U40712" s="121"/>
      <c r="V40712" s="122"/>
      <c r="W40712" s="123"/>
      <c r="AC40712" s="123"/>
    </row>
    <row r="40713" spans="5:29" s="2" customFormat="1">
      <c r="E40713" s="120"/>
      <c r="M40713" s="120"/>
      <c r="N40713" s="120"/>
      <c r="U40713" s="121"/>
      <c r="V40713" s="122"/>
      <c r="W40713" s="123"/>
      <c r="AC40713" s="123"/>
    </row>
    <row r="40714" spans="5:29" s="2" customFormat="1">
      <c r="E40714" s="120"/>
      <c r="M40714" s="120"/>
      <c r="N40714" s="120"/>
      <c r="U40714" s="121"/>
      <c r="V40714" s="122"/>
      <c r="W40714" s="123"/>
      <c r="AC40714" s="123"/>
    </row>
    <row r="40715" spans="5:29" s="2" customFormat="1">
      <c r="E40715" s="120"/>
      <c r="M40715" s="120"/>
      <c r="N40715" s="120"/>
      <c r="U40715" s="121"/>
      <c r="V40715" s="122"/>
      <c r="W40715" s="123"/>
      <c r="AC40715" s="123"/>
    </row>
    <row r="40716" spans="5:29" s="2" customFormat="1">
      <c r="E40716" s="120"/>
      <c r="M40716" s="120"/>
      <c r="N40716" s="120"/>
      <c r="U40716" s="121"/>
      <c r="V40716" s="122"/>
      <c r="W40716" s="123"/>
      <c r="AC40716" s="123"/>
    </row>
    <row r="40717" spans="5:29" s="2" customFormat="1">
      <c r="E40717" s="120"/>
      <c r="M40717" s="120"/>
      <c r="N40717" s="120"/>
      <c r="U40717" s="121"/>
      <c r="V40717" s="122"/>
      <c r="W40717" s="123"/>
      <c r="AC40717" s="123"/>
    </row>
    <row r="40718" spans="5:29" s="2" customFormat="1">
      <c r="E40718" s="120"/>
      <c r="M40718" s="120"/>
      <c r="N40718" s="120"/>
      <c r="U40718" s="121"/>
      <c r="V40718" s="122"/>
      <c r="W40718" s="123"/>
      <c r="AC40718" s="123"/>
    </row>
    <row r="40719" spans="5:29" s="2" customFormat="1">
      <c r="E40719" s="120"/>
      <c r="M40719" s="120"/>
      <c r="N40719" s="120"/>
      <c r="U40719" s="121"/>
      <c r="V40719" s="122"/>
      <c r="W40719" s="123"/>
      <c r="AC40719" s="123"/>
    </row>
    <row r="40720" spans="5:29" s="2" customFormat="1">
      <c r="E40720" s="120"/>
      <c r="M40720" s="120"/>
      <c r="N40720" s="120"/>
      <c r="U40720" s="121"/>
      <c r="V40720" s="122"/>
      <c r="W40720" s="123"/>
      <c r="AC40720" s="123"/>
    </row>
    <row r="40721" spans="5:29" s="2" customFormat="1">
      <c r="E40721" s="120"/>
      <c r="M40721" s="120"/>
      <c r="N40721" s="120"/>
      <c r="U40721" s="121"/>
      <c r="V40721" s="122"/>
      <c r="W40721" s="123"/>
      <c r="AC40721" s="123"/>
    </row>
    <row r="40722" spans="5:29" s="2" customFormat="1">
      <c r="E40722" s="120"/>
      <c r="M40722" s="120"/>
      <c r="N40722" s="120"/>
      <c r="U40722" s="121"/>
      <c r="V40722" s="122"/>
      <c r="W40722" s="123"/>
      <c r="AC40722" s="123"/>
    </row>
    <row r="40723" spans="5:29" s="2" customFormat="1">
      <c r="E40723" s="120"/>
      <c r="M40723" s="120"/>
      <c r="N40723" s="120"/>
      <c r="U40723" s="121"/>
      <c r="V40723" s="122"/>
      <c r="W40723" s="123"/>
      <c r="AC40723" s="123"/>
    </row>
    <row r="40724" spans="5:29" s="2" customFormat="1">
      <c r="E40724" s="120"/>
      <c r="M40724" s="120"/>
      <c r="N40724" s="120"/>
      <c r="U40724" s="121"/>
      <c r="V40724" s="122"/>
      <c r="W40724" s="123"/>
      <c r="AC40724" s="123"/>
    </row>
    <row r="40725" spans="5:29" s="2" customFormat="1">
      <c r="E40725" s="120"/>
      <c r="M40725" s="120"/>
      <c r="N40725" s="120"/>
      <c r="U40725" s="121"/>
      <c r="V40725" s="122"/>
      <c r="W40725" s="123"/>
      <c r="AC40725" s="123"/>
    </row>
    <row r="40726" spans="5:29" s="2" customFormat="1">
      <c r="E40726" s="120"/>
      <c r="M40726" s="120"/>
      <c r="N40726" s="120"/>
      <c r="U40726" s="121"/>
      <c r="V40726" s="122"/>
      <c r="W40726" s="123"/>
      <c r="AC40726" s="123"/>
    </row>
    <row r="40727" spans="5:29" s="2" customFormat="1">
      <c r="E40727" s="120"/>
      <c r="M40727" s="120"/>
      <c r="N40727" s="120"/>
      <c r="U40727" s="121"/>
      <c r="V40727" s="122"/>
      <c r="W40727" s="123"/>
      <c r="AC40727" s="123"/>
    </row>
    <row r="40728" spans="5:29" s="2" customFormat="1">
      <c r="E40728" s="120"/>
      <c r="M40728" s="120"/>
      <c r="N40728" s="120"/>
      <c r="U40728" s="121"/>
      <c r="V40728" s="122"/>
      <c r="W40728" s="123"/>
      <c r="AC40728" s="123"/>
    </row>
    <row r="40729" spans="5:29" s="2" customFormat="1">
      <c r="E40729" s="120"/>
      <c r="M40729" s="120"/>
      <c r="N40729" s="120"/>
      <c r="U40729" s="121"/>
      <c r="V40729" s="122"/>
      <c r="W40729" s="123"/>
      <c r="AC40729" s="123"/>
    </row>
    <row r="40730" spans="5:29" s="2" customFormat="1">
      <c r="E40730" s="120"/>
      <c r="M40730" s="120"/>
      <c r="N40730" s="120"/>
      <c r="U40730" s="121"/>
      <c r="V40730" s="122"/>
      <c r="W40730" s="123"/>
      <c r="AC40730" s="123"/>
    </row>
    <row r="40731" spans="5:29" s="2" customFormat="1">
      <c r="E40731" s="120"/>
      <c r="M40731" s="120"/>
      <c r="N40731" s="120"/>
      <c r="U40731" s="121"/>
      <c r="V40731" s="122"/>
      <c r="W40731" s="123"/>
      <c r="AC40731" s="123"/>
    </row>
    <row r="40732" spans="5:29" s="2" customFormat="1">
      <c r="E40732" s="120"/>
      <c r="M40732" s="120"/>
      <c r="N40732" s="120"/>
      <c r="U40732" s="121"/>
      <c r="V40732" s="122"/>
      <c r="W40732" s="123"/>
      <c r="AC40732" s="123"/>
    </row>
    <row r="40733" spans="5:29" s="2" customFormat="1">
      <c r="E40733" s="120"/>
      <c r="M40733" s="120"/>
      <c r="N40733" s="120"/>
      <c r="U40733" s="121"/>
      <c r="V40733" s="122"/>
      <c r="W40733" s="123"/>
      <c r="AC40733" s="123"/>
    </row>
    <row r="40734" spans="5:29" s="2" customFormat="1">
      <c r="E40734" s="120"/>
      <c r="M40734" s="120"/>
      <c r="N40734" s="120"/>
      <c r="U40734" s="121"/>
      <c r="V40734" s="122"/>
      <c r="W40734" s="123"/>
      <c r="AC40734" s="123"/>
    </row>
    <row r="40735" spans="5:29" s="2" customFormat="1">
      <c r="E40735" s="120"/>
      <c r="M40735" s="120"/>
      <c r="N40735" s="120"/>
      <c r="U40735" s="121"/>
      <c r="V40735" s="122"/>
      <c r="W40735" s="123"/>
      <c r="AC40735" s="123"/>
    </row>
    <row r="40736" spans="5:29" s="2" customFormat="1">
      <c r="E40736" s="120"/>
      <c r="M40736" s="120"/>
      <c r="N40736" s="120"/>
      <c r="U40736" s="121"/>
      <c r="V40736" s="122"/>
      <c r="W40736" s="123"/>
      <c r="AC40736" s="123"/>
    </row>
    <row r="40737" spans="5:29" s="2" customFormat="1">
      <c r="E40737" s="120"/>
      <c r="M40737" s="120"/>
      <c r="N40737" s="120"/>
      <c r="U40737" s="121"/>
      <c r="V40737" s="122"/>
      <c r="W40737" s="123"/>
      <c r="AC40737" s="123"/>
    </row>
    <row r="40738" spans="5:29" s="2" customFormat="1">
      <c r="E40738" s="120"/>
      <c r="M40738" s="120"/>
      <c r="N40738" s="120"/>
      <c r="U40738" s="121"/>
      <c r="V40738" s="122"/>
      <c r="W40738" s="123"/>
      <c r="AC40738" s="123"/>
    </row>
    <row r="40739" spans="5:29" s="2" customFormat="1">
      <c r="E40739" s="120"/>
      <c r="M40739" s="120"/>
      <c r="N40739" s="120"/>
      <c r="U40739" s="121"/>
      <c r="V40739" s="122"/>
      <c r="W40739" s="123"/>
      <c r="AC40739" s="123"/>
    </row>
    <row r="40740" spans="5:29" s="2" customFormat="1">
      <c r="E40740" s="120"/>
      <c r="M40740" s="120"/>
      <c r="N40740" s="120"/>
      <c r="U40740" s="121"/>
      <c r="V40740" s="122"/>
      <c r="W40740" s="123"/>
      <c r="AC40740" s="123"/>
    </row>
    <row r="40741" spans="5:29" s="2" customFormat="1">
      <c r="E40741" s="120"/>
      <c r="M40741" s="120"/>
      <c r="N40741" s="120"/>
      <c r="U40741" s="121"/>
      <c r="V40741" s="122"/>
      <c r="W40741" s="123"/>
      <c r="AC40741" s="123"/>
    </row>
    <row r="40742" spans="5:29" s="2" customFormat="1">
      <c r="E40742" s="120"/>
      <c r="M40742" s="120"/>
      <c r="N40742" s="120"/>
      <c r="U40742" s="121"/>
      <c r="V40742" s="122"/>
      <c r="W40742" s="123"/>
      <c r="AC40742" s="123"/>
    </row>
    <row r="40743" spans="5:29" s="2" customFormat="1">
      <c r="E40743" s="120"/>
      <c r="M40743" s="120"/>
      <c r="N40743" s="120"/>
      <c r="U40743" s="121"/>
      <c r="V40743" s="122"/>
      <c r="W40743" s="123"/>
      <c r="AC40743" s="123"/>
    </row>
    <row r="40744" spans="5:29" s="2" customFormat="1">
      <c r="E40744" s="120"/>
      <c r="M40744" s="120"/>
      <c r="N40744" s="120"/>
      <c r="U40744" s="121"/>
      <c r="V40744" s="122"/>
      <c r="W40744" s="123"/>
      <c r="AC40744" s="123"/>
    </row>
    <row r="40745" spans="5:29" s="2" customFormat="1">
      <c r="E40745" s="120"/>
      <c r="M40745" s="120"/>
      <c r="N40745" s="120"/>
      <c r="U40745" s="121"/>
      <c r="V40745" s="122"/>
      <c r="W40745" s="123"/>
      <c r="AC40745" s="123"/>
    </row>
    <row r="40746" spans="5:29" s="2" customFormat="1">
      <c r="E40746" s="120"/>
      <c r="M40746" s="120"/>
      <c r="N40746" s="120"/>
      <c r="U40746" s="121"/>
      <c r="V40746" s="122"/>
      <c r="W40746" s="123"/>
      <c r="AC40746" s="123"/>
    </row>
    <row r="40747" spans="5:29" s="2" customFormat="1">
      <c r="E40747" s="120"/>
      <c r="M40747" s="120"/>
      <c r="N40747" s="120"/>
      <c r="U40747" s="121"/>
      <c r="V40747" s="122"/>
      <c r="W40747" s="123"/>
      <c r="AC40747" s="123"/>
    </row>
    <row r="40748" spans="5:29" s="2" customFormat="1">
      <c r="E40748" s="120"/>
      <c r="M40748" s="120"/>
      <c r="N40748" s="120"/>
      <c r="U40748" s="121"/>
      <c r="V40748" s="122"/>
      <c r="W40748" s="123"/>
      <c r="AC40748" s="123"/>
    </row>
    <row r="40749" spans="5:29" s="2" customFormat="1">
      <c r="E40749" s="120"/>
      <c r="M40749" s="120"/>
      <c r="N40749" s="120"/>
      <c r="U40749" s="121"/>
      <c r="V40749" s="122"/>
      <c r="W40749" s="123"/>
      <c r="AC40749" s="123"/>
    </row>
    <row r="40750" spans="5:29" s="2" customFormat="1">
      <c r="E40750" s="120"/>
      <c r="M40750" s="120"/>
      <c r="N40750" s="120"/>
      <c r="U40750" s="121"/>
      <c r="V40750" s="122"/>
      <c r="W40750" s="123"/>
      <c r="AC40750" s="123"/>
    </row>
    <row r="40751" spans="5:29" s="2" customFormat="1">
      <c r="E40751" s="120"/>
      <c r="M40751" s="120"/>
      <c r="N40751" s="120"/>
      <c r="U40751" s="121"/>
      <c r="V40751" s="122"/>
      <c r="W40751" s="123"/>
      <c r="AC40751" s="123"/>
    </row>
    <row r="40752" spans="5:29" s="2" customFormat="1">
      <c r="E40752" s="120"/>
      <c r="M40752" s="120"/>
      <c r="N40752" s="120"/>
      <c r="U40752" s="121"/>
      <c r="V40752" s="122"/>
      <c r="W40752" s="123"/>
      <c r="AC40752" s="123"/>
    </row>
    <row r="40753" spans="5:29" s="2" customFormat="1">
      <c r="E40753" s="120"/>
      <c r="M40753" s="120"/>
      <c r="N40753" s="120"/>
      <c r="U40753" s="121"/>
      <c r="V40753" s="122"/>
      <c r="W40753" s="123"/>
      <c r="AC40753" s="123"/>
    </row>
    <row r="40754" spans="5:29" s="2" customFormat="1">
      <c r="E40754" s="120"/>
      <c r="M40754" s="120"/>
      <c r="N40754" s="120"/>
      <c r="U40754" s="121"/>
      <c r="V40754" s="122"/>
      <c r="W40754" s="123"/>
      <c r="AC40754" s="123"/>
    </row>
    <row r="40755" spans="5:29" s="2" customFormat="1">
      <c r="E40755" s="120"/>
      <c r="M40755" s="120"/>
      <c r="N40755" s="120"/>
      <c r="U40755" s="121"/>
      <c r="V40755" s="122"/>
      <c r="W40755" s="123"/>
      <c r="AC40755" s="123"/>
    </row>
    <row r="40756" spans="5:29" s="2" customFormat="1">
      <c r="E40756" s="120"/>
      <c r="M40756" s="120"/>
      <c r="N40756" s="120"/>
      <c r="U40756" s="121"/>
      <c r="V40756" s="122"/>
      <c r="W40756" s="123"/>
      <c r="AC40756" s="123"/>
    </row>
    <row r="40757" spans="5:29" s="2" customFormat="1">
      <c r="E40757" s="120"/>
      <c r="M40757" s="120"/>
      <c r="N40757" s="120"/>
      <c r="U40757" s="121"/>
      <c r="V40757" s="122"/>
      <c r="W40757" s="123"/>
      <c r="AC40757" s="123"/>
    </row>
    <row r="40758" spans="5:29" s="2" customFormat="1">
      <c r="E40758" s="120"/>
      <c r="M40758" s="120"/>
      <c r="N40758" s="120"/>
      <c r="U40758" s="121"/>
      <c r="V40758" s="122"/>
      <c r="W40758" s="123"/>
      <c r="AC40758" s="123"/>
    </row>
    <row r="40759" spans="5:29" s="2" customFormat="1">
      <c r="E40759" s="120"/>
      <c r="M40759" s="120"/>
      <c r="N40759" s="120"/>
      <c r="U40759" s="121"/>
      <c r="V40759" s="122"/>
      <c r="W40759" s="123"/>
      <c r="AC40759" s="123"/>
    </row>
    <row r="40760" spans="5:29" s="2" customFormat="1">
      <c r="E40760" s="120"/>
      <c r="M40760" s="120"/>
      <c r="N40760" s="120"/>
      <c r="U40760" s="121"/>
      <c r="V40760" s="122"/>
      <c r="W40760" s="123"/>
      <c r="AC40760" s="123"/>
    </row>
    <row r="40761" spans="5:29" s="2" customFormat="1">
      <c r="E40761" s="120"/>
      <c r="M40761" s="120"/>
      <c r="N40761" s="120"/>
      <c r="U40761" s="121"/>
      <c r="V40761" s="122"/>
      <c r="W40761" s="123"/>
      <c r="AC40761" s="123"/>
    </row>
    <row r="40762" spans="5:29" s="2" customFormat="1">
      <c r="E40762" s="120"/>
      <c r="M40762" s="120"/>
      <c r="N40762" s="120"/>
      <c r="U40762" s="121"/>
      <c r="V40762" s="122"/>
      <c r="W40762" s="123"/>
      <c r="AC40762" s="123"/>
    </row>
    <row r="40763" spans="5:29" s="2" customFormat="1">
      <c r="E40763" s="120"/>
      <c r="M40763" s="120"/>
      <c r="N40763" s="120"/>
      <c r="U40763" s="121"/>
      <c r="V40763" s="122"/>
      <c r="W40763" s="123"/>
      <c r="AC40763" s="123"/>
    </row>
    <row r="40764" spans="5:29" s="2" customFormat="1">
      <c r="E40764" s="120"/>
      <c r="M40764" s="120"/>
      <c r="N40764" s="120"/>
      <c r="U40764" s="121"/>
      <c r="V40764" s="122"/>
      <c r="W40764" s="123"/>
      <c r="AC40764" s="123"/>
    </row>
    <row r="40765" spans="5:29" s="2" customFormat="1">
      <c r="E40765" s="120"/>
      <c r="M40765" s="120"/>
      <c r="N40765" s="120"/>
      <c r="U40765" s="121"/>
      <c r="V40765" s="122"/>
      <c r="W40765" s="123"/>
      <c r="AC40765" s="123"/>
    </row>
    <row r="40766" spans="5:29" s="2" customFormat="1">
      <c r="E40766" s="120"/>
      <c r="M40766" s="120"/>
      <c r="N40766" s="120"/>
      <c r="U40766" s="121"/>
      <c r="V40766" s="122"/>
      <c r="W40766" s="123"/>
      <c r="AC40766" s="123"/>
    </row>
    <row r="40767" spans="5:29" s="2" customFormat="1">
      <c r="E40767" s="120"/>
      <c r="M40767" s="120"/>
      <c r="N40767" s="120"/>
      <c r="U40767" s="121"/>
      <c r="V40767" s="122"/>
      <c r="W40767" s="123"/>
      <c r="AC40767" s="123"/>
    </row>
    <row r="40768" spans="5:29" s="2" customFormat="1">
      <c r="E40768" s="120"/>
      <c r="M40768" s="120"/>
      <c r="N40768" s="120"/>
      <c r="U40768" s="121"/>
      <c r="V40768" s="122"/>
      <c r="W40768" s="123"/>
      <c r="AC40768" s="123"/>
    </row>
    <row r="40769" spans="5:29" s="2" customFormat="1">
      <c r="E40769" s="120"/>
      <c r="M40769" s="120"/>
      <c r="N40769" s="120"/>
      <c r="U40769" s="121"/>
      <c r="V40769" s="122"/>
      <c r="W40769" s="123"/>
      <c r="AC40769" s="123"/>
    </row>
    <row r="40770" spans="5:29" s="2" customFormat="1">
      <c r="E40770" s="120"/>
      <c r="M40770" s="120"/>
      <c r="N40770" s="120"/>
      <c r="U40770" s="121"/>
      <c r="V40770" s="122"/>
      <c r="W40770" s="123"/>
      <c r="AC40770" s="123"/>
    </row>
    <row r="40771" spans="5:29" s="2" customFormat="1">
      <c r="E40771" s="120"/>
      <c r="M40771" s="120"/>
      <c r="N40771" s="120"/>
      <c r="U40771" s="121"/>
      <c r="V40771" s="122"/>
      <c r="W40771" s="123"/>
      <c r="AC40771" s="123"/>
    </row>
    <row r="40772" spans="5:29" s="2" customFormat="1">
      <c r="E40772" s="120"/>
      <c r="M40772" s="120"/>
      <c r="N40772" s="120"/>
      <c r="U40772" s="121"/>
      <c r="V40772" s="122"/>
      <c r="W40772" s="123"/>
      <c r="AC40772" s="123"/>
    </row>
    <row r="40773" spans="5:29" s="2" customFormat="1">
      <c r="E40773" s="120"/>
      <c r="M40773" s="120"/>
      <c r="N40773" s="120"/>
      <c r="U40773" s="121"/>
      <c r="V40773" s="122"/>
      <c r="W40773" s="123"/>
      <c r="AC40773" s="123"/>
    </row>
    <row r="40774" spans="5:29" s="2" customFormat="1">
      <c r="E40774" s="120"/>
      <c r="M40774" s="120"/>
      <c r="N40774" s="120"/>
      <c r="U40774" s="121"/>
      <c r="V40774" s="122"/>
      <c r="W40774" s="123"/>
      <c r="AC40774" s="123"/>
    </row>
    <row r="40775" spans="5:29" s="2" customFormat="1">
      <c r="E40775" s="120"/>
      <c r="M40775" s="120"/>
      <c r="N40775" s="120"/>
      <c r="U40775" s="121"/>
      <c r="V40775" s="122"/>
      <c r="W40775" s="123"/>
      <c r="AC40775" s="123"/>
    </row>
    <row r="40776" spans="5:29" s="2" customFormat="1">
      <c r="E40776" s="120"/>
      <c r="M40776" s="120"/>
      <c r="N40776" s="120"/>
      <c r="U40776" s="121"/>
      <c r="V40776" s="122"/>
      <c r="W40776" s="123"/>
      <c r="AC40776" s="123"/>
    </row>
    <row r="40777" spans="5:29" s="2" customFormat="1">
      <c r="E40777" s="120"/>
      <c r="M40777" s="120"/>
      <c r="N40777" s="120"/>
      <c r="U40777" s="121"/>
      <c r="V40777" s="122"/>
      <c r="W40777" s="123"/>
      <c r="AC40777" s="123"/>
    </row>
    <row r="40778" spans="5:29" s="2" customFormat="1">
      <c r="E40778" s="120"/>
      <c r="M40778" s="120"/>
      <c r="N40778" s="120"/>
      <c r="U40778" s="121"/>
      <c r="V40778" s="122"/>
      <c r="W40778" s="123"/>
      <c r="AC40778" s="123"/>
    </row>
    <row r="40779" spans="5:29" s="2" customFormat="1">
      <c r="E40779" s="120"/>
      <c r="M40779" s="120"/>
      <c r="N40779" s="120"/>
      <c r="U40779" s="121"/>
      <c r="V40779" s="122"/>
      <c r="W40779" s="123"/>
      <c r="AC40779" s="123"/>
    </row>
    <row r="40780" spans="5:29" s="2" customFormat="1">
      <c r="E40780" s="120"/>
      <c r="M40780" s="120"/>
      <c r="N40780" s="120"/>
      <c r="U40780" s="121"/>
      <c r="V40780" s="122"/>
      <c r="W40780" s="123"/>
      <c r="AC40780" s="123"/>
    </row>
    <row r="40781" spans="5:29" s="2" customFormat="1">
      <c r="E40781" s="120"/>
      <c r="M40781" s="120"/>
      <c r="N40781" s="120"/>
      <c r="U40781" s="121"/>
      <c r="V40781" s="122"/>
      <c r="W40781" s="123"/>
      <c r="AC40781" s="123"/>
    </row>
    <row r="40782" spans="5:29" s="2" customFormat="1">
      <c r="E40782" s="120"/>
      <c r="M40782" s="120"/>
      <c r="N40782" s="120"/>
      <c r="U40782" s="121"/>
      <c r="V40782" s="122"/>
      <c r="W40782" s="123"/>
      <c r="AC40782" s="123"/>
    </row>
    <row r="40783" spans="5:29" s="2" customFormat="1">
      <c r="E40783" s="120"/>
      <c r="M40783" s="120"/>
      <c r="N40783" s="120"/>
      <c r="U40783" s="121"/>
      <c r="V40783" s="122"/>
      <c r="W40783" s="123"/>
      <c r="AC40783" s="123"/>
    </row>
    <row r="40784" spans="5:29" s="2" customFormat="1">
      <c r="E40784" s="120"/>
      <c r="M40784" s="120"/>
      <c r="N40784" s="120"/>
      <c r="U40784" s="121"/>
      <c r="V40784" s="122"/>
      <c r="W40784" s="123"/>
      <c r="AC40784" s="123"/>
    </row>
    <row r="40785" spans="5:29" s="2" customFormat="1">
      <c r="E40785" s="120"/>
      <c r="M40785" s="120"/>
      <c r="N40785" s="120"/>
      <c r="U40785" s="121"/>
      <c r="V40785" s="122"/>
      <c r="W40785" s="123"/>
      <c r="AC40785" s="123"/>
    </row>
    <row r="40786" spans="5:29" s="2" customFormat="1">
      <c r="E40786" s="120"/>
      <c r="M40786" s="120"/>
      <c r="N40786" s="120"/>
      <c r="U40786" s="121"/>
      <c r="V40786" s="122"/>
      <c r="W40786" s="123"/>
      <c r="AC40786" s="123"/>
    </row>
    <row r="40787" spans="5:29" s="2" customFormat="1">
      <c r="E40787" s="120"/>
      <c r="M40787" s="120"/>
      <c r="N40787" s="120"/>
      <c r="U40787" s="121"/>
      <c r="V40787" s="122"/>
      <c r="W40787" s="123"/>
      <c r="AC40787" s="123"/>
    </row>
    <row r="40788" spans="5:29" s="2" customFormat="1">
      <c r="E40788" s="120"/>
      <c r="M40788" s="120"/>
      <c r="N40788" s="120"/>
      <c r="U40788" s="121"/>
      <c r="V40788" s="122"/>
      <c r="W40788" s="123"/>
      <c r="AC40788" s="123"/>
    </row>
    <row r="40789" spans="5:29" s="2" customFormat="1">
      <c r="E40789" s="120"/>
      <c r="M40789" s="120"/>
      <c r="N40789" s="120"/>
      <c r="U40789" s="121"/>
      <c r="V40789" s="122"/>
      <c r="W40789" s="123"/>
      <c r="AC40789" s="123"/>
    </row>
    <row r="40790" spans="5:29" s="2" customFormat="1">
      <c r="E40790" s="120"/>
      <c r="M40790" s="120"/>
      <c r="N40790" s="120"/>
      <c r="U40790" s="121"/>
      <c r="V40790" s="122"/>
      <c r="W40790" s="123"/>
      <c r="AC40790" s="123"/>
    </row>
    <row r="40791" spans="5:29" s="2" customFormat="1">
      <c r="E40791" s="120"/>
      <c r="M40791" s="120"/>
      <c r="N40791" s="120"/>
      <c r="U40791" s="121"/>
      <c r="V40791" s="122"/>
      <c r="W40791" s="123"/>
      <c r="AC40791" s="123"/>
    </row>
    <row r="40792" spans="5:29" s="2" customFormat="1">
      <c r="E40792" s="120"/>
      <c r="M40792" s="120"/>
      <c r="N40792" s="120"/>
      <c r="U40792" s="121"/>
      <c r="V40792" s="122"/>
      <c r="W40792" s="123"/>
      <c r="AC40792" s="123"/>
    </row>
    <row r="40793" spans="5:29" s="2" customFormat="1">
      <c r="E40793" s="120"/>
      <c r="M40793" s="120"/>
      <c r="N40793" s="120"/>
      <c r="U40793" s="121"/>
      <c r="V40793" s="122"/>
      <c r="W40793" s="123"/>
      <c r="AC40793" s="123"/>
    </row>
    <row r="40794" spans="5:29" s="2" customFormat="1">
      <c r="E40794" s="120"/>
      <c r="M40794" s="120"/>
      <c r="N40794" s="120"/>
      <c r="U40794" s="121"/>
      <c r="V40794" s="122"/>
      <c r="W40794" s="123"/>
      <c r="AC40794" s="123"/>
    </row>
    <row r="40795" spans="5:29" s="2" customFormat="1">
      <c r="E40795" s="120"/>
      <c r="M40795" s="120"/>
      <c r="N40795" s="120"/>
      <c r="U40795" s="121"/>
      <c r="V40795" s="122"/>
      <c r="W40795" s="123"/>
      <c r="AC40795" s="123"/>
    </row>
    <row r="40796" spans="5:29" s="2" customFormat="1">
      <c r="E40796" s="120"/>
      <c r="M40796" s="120"/>
      <c r="N40796" s="120"/>
      <c r="U40796" s="121"/>
      <c r="V40796" s="122"/>
      <c r="W40796" s="123"/>
      <c r="AC40796" s="123"/>
    </row>
    <row r="40797" spans="5:29" s="2" customFormat="1">
      <c r="E40797" s="120"/>
      <c r="M40797" s="120"/>
      <c r="N40797" s="120"/>
      <c r="U40797" s="121"/>
      <c r="V40797" s="122"/>
      <c r="W40797" s="123"/>
      <c r="AC40797" s="123"/>
    </row>
    <row r="40798" spans="5:29" s="2" customFormat="1">
      <c r="E40798" s="120"/>
      <c r="M40798" s="120"/>
      <c r="N40798" s="120"/>
      <c r="U40798" s="121"/>
      <c r="V40798" s="122"/>
      <c r="W40798" s="123"/>
      <c r="AC40798" s="123"/>
    </row>
    <row r="40799" spans="5:29" s="2" customFormat="1">
      <c r="E40799" s="120"/>
      <c r="M40799" s="120"/>
      <c r="N40799" s="120"/>
      <c r="U40799" s="121"/>
      <c r="V40799" s="122"/>
      <c r="W40799" s="123"/>
      <c r="AC40799" s="123"/>
    </row>
    <row r="40800" spans="5:29" s="2" customFormat="1">
      <c r="E40800" s="120"/>
      <c r="M40800" s="120"/>
      <c r="N40800" s="120"/>
      <c r="U40800" s="121"/>
      <c r="V40800" s="122"/>
      <c r="W40800" s="123"/>
      <c r="AC40800" s="123"/>
    </row>
    <row r="40801" spans="5:29" s="2" customFormat="1">
      <c r="E40801" s="120"/>
      <c r="M40801" s="120"/>
      <c r="N40801" s="120"/>
      <c r="U40801" s="121"/>
      <c r="V40801" s="122"/>
      <c r="W40801" s="123"/>
      <c r="AC40801" s="123"/>
    </row>
    <row r="40802" spans="5:29" s="2" customFormat="1">
      <c r="E40802" s="120"/>
      <c r="M40802" s="120"/>
      <c r="N40802" s="120"/>
      <c r="U40802" s="121"/>
      <c r="V40802" s="122"/>
      <c r="W40802" s="123"/>
      <c r="AC40802" s="123"/>
    </row>
    <row r="40803" spans="5:29" s="2" customFormat="1">
      <c r="E40803" s="120"/>
      <c r="M40803" s="120"/>
      <c r="N40803" s="120"/>
      <c r="U40803" s="121"/>
      <c r="V40803" s="122"/>
      <c r="W40803" s="123"/>
      <c r="AC40803" s="123"/>
    </row>
    <row r="40804" spans="5:29" s="2" customFormat="1">
      <c r="E40804" s="120"/>
      <c r="M40804" s="120"/>
      <c r="N40804" s="120"/>
      <c r="U40804" s="121"/>
      <c r="V40804" s="122"/>
      <c r="W40804" s="123"/>
      <c r="AC40804" s="123"/>
    </row>
    <row r="40805" spans="5:29" s="2" customFormat="1">
      <c r="E40805" s="120"/>
      <c r="M40805" s="120"/>
      <c r="N40805" s="120"/>
      <c r="U40805" s="121"/>
      <c r="V40805" s="122"/>
      <c r="W40805" s="123"/>
      <c r="AC40805" s="123"/>
    </row>
    <row r="40806" spans="5:29" s="2" customFormat="1">
      <c r="E40806" s="120"/>
      <c r="M40806" s="120"/>
      <c r="N40806" s="120"/>
      <c r="U40806" s="121"/>
      <c r="V40806" s="122"/>
      <c r="W40806" s="123"/>
      <c r="AC40806" s="123"/>
    </row>
    <row r="40807" spans="5:29" s="2" customFormat="1">
      <c r="E40807" s="120"/>
      <c r="M40807" s="120"/>
      <c r="N40807" s="120"/>
      <c r="U40807" s="121"/>
      <c r="V40807" s="122"/>
      <c r="W40807" s="123"/>
      <c r="AC40807" s="123"/>
    </row>
    <row r="40808" spans="5:29" s="2" customFormat="1">
      <c r="E40808" s="120"/>
      <c r="M40808" s="120"/>
      <c r="N40808" s="120"/>
      <c r="U40808" s="121"/>
      <c r="V40808" s="122"/>
      <c r="W40808" s="123"/>
      <c r="AC40808" s="123"/>
    </row>
    <row r="40809" spans="5:29" s="2" customFormat="1">
      <c r="E40809" s="120"/>
      <c r="M40809" s="120"/>
      <c r="N40809" s="120"/>
      <c r="U40809" s="121"/>
      <c r="V40809" s="122"/>
      <c r="W40809" s="123"/>
      <c r="AC40809" s="123"/>
    </row>
    <row r="40810" spans="5:29" s="2" customFormat="1">
      <c r="E40810" s="120"/>
      <c r="M40810" s="120"/>
      <c r="N40810" s="120"/>
      <c r="U40810" s="121"/>
      <c r="V40810" s="122"/>
      <c r="W40810" s="123"/>
      <c r="AC40810" s="123"/>
    </row>
    <row r="40811" spans="5:29" s="2" customFormat="1">
      <c r="E40811" s="120"/>
      <c r="M40811" s="120"/>
      <c r="N40811" s="120"/>
      <c r="U40811" s="121"/>
      <c r="V40811" s="122"/>
      <c r="W40811" s="123"/>
      <c r="AC40811" s="123"/>
    </row>
    <row r="40812" spans="5:29" s="2" customFormat="1">
      <c r="E40812" s="120"/>
      <c r="M40812" s="120"/>
      <c r="N40812" s="120"/>
      <c r="U40812" s="121"/>
      <c r="V40812" s="122"/>
      <c r="W40812" s="123"/>
      <c r="AC40812" s="123"/>
    </row>
    <row r="40813" spans="5:29" s="2" customFormat="1">
      <c r="E40813" s="120"/>
      <c r="M40813" s="120"/>
      <c r="N40813" s="120"/>
      <c r="U40813" s="121"/>
      <c r="V40813" s="122"/>
      <c r="W40813" s="123"/>
      <c r="AC40813" s="123"/>
    </row>
    <row r="40814" spans="5:29" s="2" customFormat="1">
      <c r="E40814" s="120"/>
      <c r="M40814" s="120"/>
      <c r="N40814" s="120"/>
      <c r="U40814" s="121"/>
      <c r="V40814" s="122"/>
      <c r="W40814" s="123"/>
      <c r="AC40814" s="123"/>
    </row>
    <row r="40815" spans="5:29" s="2" customFormat="1">
      <c r="E40815" s="120"/>
      <c r="M40815" s="120"/>
      <c r="N40815" s="120"/>
      <c r="U40815" s="121"/>
      <c r="V40815" s="122"/>
      <c r="W40815" s="123"/>
      <c r="AC40815" s="123"/>
    </row>
    <row r="40816" spans="5:29" s="2" customFormat="1">
      <c r="E40816" s="120"/>
      <c r="M40816" s="120"/>
      <c r="N40816" s="120"/>
      <c r="U40816" s="121"/>
      <c r="V40816" s="122"/>
      <c r="W40816" s="123"/>
      <c r="AC40816" s="123"/>
    </row>
    <row r="40817" spans="5:29" s="2" customFormat="1">
      <c r="E40817" s="120"/>
      <c r="M40817" s="120"/>
      <c r="N40817" s="120"/>
      <c r="U40817" s="121"/>
      <c r="V40817" s="122"/>
      <c r="W40817" s="123"/>
      <c r="AC40817" s="123"/>
    </row>
    <row r="40818" spans="5:29" s="2" customFormat="1">
      <c r="E40818" s="120"/>
      <c r="M40818" s="120"/>
      <c r="N40818" s="120"/>
      <c r="U40818" s="121"/>
      <c r="V40818" s="122"/>
      <c r="W40818" s="123"/>
      <c r="AC40818" s="123"/>
    </row>
    <row r="40819" spans="5:29" s="2" customFormat="1">
      <c r="E40819" s="120"/>
      <c r="M40819" s="120"/>
      <c r="N40819" s="120"/>
      <c r="U40819" s="121"/>
      <c r="V40819" s="122"/>
      <c r="W40819" s="123"/>
      <c r="AC40819" s="123"/>
    </row>
    <row r="40820" spans="5:29" s="2" customFormat="1">
      <c r="E40820" s="120"/>
      <c r="M40820" s="120"/>
      <c r="N40820" s="120"/>
      <c r="U40820" s="121"/>
      <c r="V40820" s="122"/>
      <c r="W40820" s="123"/>
      <c r="AC40820" s="123"/>
    </row>
    <row r="40821" spans="5:29" s="2" customFormat="1">
      <c r="E40821" s="120"/>
      <c r="M40821" s="120"/>
      <c r="N40821" s="120"/>
      <c r="U40821" s="121"/>
      <c r="V40821" s="122"/>
      <c r="W40821" s="123"/>
      <c r="AC40821" s="123"/>
    </row>
    <row r="40822" spans="5:29" s="2" customFormat="1">
      <c r="E40822" s="120"/>
      <c r="M40822" s="120"/>
      <c r="N40822" s="120"/>
      <c r="U40822" s="121"/>
      <c r="V40822" s="122"/>
      <c r="W40822" s="123"/>
      <c r="AC40822" s="123"/>
    </row>
    <row r="40823" spans="5:29" s="2" customFormat="1">
      <c r="E40823" s="120"/>
      <c r="M40823" s="120"/>
      <c r="N40823" s="120"/>
      <c r="U40823" s="121"/>
      <c r="V40823" s="122"/>
      <c r="W40823" s="123"/>
      <c r="AC40823" s="123"/>
    </row>
    <row r="40824" spans="5:29" s="2" customFormat="1">
      <c r="E40824" s="120"/>
      <c r="M40824" s="120"/>
      <c r="N40824" s="120"/>
      <c r="U40824" s="121"/>
      <c r="V40824" s="122"/>
      <c r="W40824" s="123"/>
      <c r="AC40824" s="123"/>
    </row>
    <row r="40825" spans="5:29" s="2" customFormat="1">
      <c r="E40825" s="120"/>
      <c r="M40825" s="120"/>
      <c r="N40825" s="120"/>
      <c r="U40825" s="121"/>
      <c r="V40825" s="122"/>
      <c r="W40825" s="123"/>
      <c r="AC40825" s="123"/>
    </row>
    <row r="40826" spans="5:29" s="2" customFormat="1">
      <c r="E40826" s="120"/>
      <c r="M40826" s="120"/>
      <c r="N40826" s="120"/>
      <c r="U40826" s="121"/>
      <c r="V40826" s="122"/>
      <c r="W40826" s="123"/>
      <c r="AC40826" s="123"/>
    </row>
    <row r="40827" spans="5:29" s="2" customFormat="1">
      <c r="E40827" s="120"/>
      <c r="M40827" s="120"/>
      <c r="N40827" s="120"/>
      <c r="U40827" s="121"/>
      <c r="V40827" s="122"/>
      <c r="W40827" s="123"/>
      <c r="AC40827" s="123"/>
    </row>
    <row r="40828" spans="5:29" s="2" customFormat="1">
      <c r="E40828" s="120"/>
      <c r="M40828" s="120"/>
      <c r="N40828" s="120"/>
      <c r="U40828" s="121"/>
      <c r="V40828" s="122"/>
      <c r="W40828" s="123"/>
      <c r="AC40828" s="123"/>
    </row>
    <row r="40829" spans="5:29" s="2" customFormat="1">
      <c r="E40829" s="120"/>
      <c r="M40829" s="120"/>
      <c r="N40829" s="120"/>
      <c r="U40829" s="121"/>
      <c r="V40829" s="122"/>
      <c r="W40829" s="123"/>
      <c r="AC40829" s="123"/>
    </row>
    <row r="40830" spans="5:29" s="2" customFormat="1">
      <c r="E40830" s="120"/>
      <c r="M40830" s="120"/>
      <c r="N40830" s="120"/>
      <c r="U40830" s="121"/>
      <c r="V40830" s="122"/>
      <c r="W40830" s="123"/>
      <c r="AC40830" s="123"/>
    </row>
    <row r="40831" spans="5:29" s="2" customFormat="1">
      <c r="E40831" s="120"/>
      <c r="M40831" s="120"/>
      <c r="N40831" s="120"/>
      <c r="U40831" s="121"/>
      <c r="V40831" s="122"/>
      <c r="W40831" s="123"/>
      <c r="AC40831" s="123"/>
    </row>
    <row r="40832" spans="5:29" s="2" customFormat="1">
      <c r="E40832" s="120"/>
      <c r="M40832" s="120"/>
      <c r="N40832" s="120"/>
      <c r="U40832" s="121"/>
      <c r="V40832" s="122"/>
      <c r="W40832" s="123"/>
      <c r="AC40832" s="123"/>
    </row>
    <row r="40833" spans="5:29" s="2" customFormat="1">
      <c r="E40833" s="120"/>
      <c r="M40833" s="120"/>
      <c r="N40833" s="120"/>
      <c r="U40833" s="121"/>
      <c r="V40833" s="122"/>
      <c r="W40833" s="123"/>
      <c r="AC40833" s="123"/>
    </row>
    <row r="40834" spans="5:29" s="2" customFormat="1">
      <c r="E40834" s="120"/>
      <c r="M40834" s="120"/>
      <c r="N40834" s="120"/>
      <c r="U40834" s="121"/>
      <c r="V40834" s="122"/>
      <c r="W40834" s="123"/>
      <c r="AC40834" s="123"/>
    </row>
    <row r="40835" spans="5:29" s="2" customFormat="1">
      <c r="E40835" s="120"/>
      <c r="M40835" s="120"/>
      <c r="N40835" s="120"/>
      <c r="U40835" s="121"/>
      <c r="V40835" s="122"/>
      <c r="W40835" s="123"/>
      <c r="AC40835" s="123"/>
    </row>
    <row r="40836" spans="5:29" s="2" customFormat="1">
      <c r="E40836" s="120"/>
      <c r="M40836" s="120"/>
      <c r="N40836" s="120"/>
      <c r="U40836" s="121"/>
      <c r="V40836" s="122"/>
      <c r="W40836" s="123"/>
      <c r="AC40836" s="123"/>
    </row>
    <row r="40837" spans="5:29" s="2" customFormat="1">
      <c r="E40837" s="120"/>
      <c r="M40837" s="120"/>
      <c r="N40837" s="120"/>
      <c r="U40837" s="121"/>
      <c r="V40837" s="122"/>
      <c r="W40837" s="123"/>
      <c r="AC40837" s="123"/>
    </row>
    <row r="40838" spans="5:29" s="2" customFormat="1">
      <c r="E40838" s="120"/>
      <c r="M40838" s="120"/>
      <c r="N40838" s="120"/>
      <c r="U40838" s="121"/>
      <c r="V40838" s="122"/>
      <c r="W40838" s="123"/>
      <c r="AC40838" s="123"/>
    </row>
    <row r="40839" spans="5:29" s="2" customFormat="1">
      <c r="E40839" s="120"/>
      <c r="M40839" s="120"/>
      <c r="N40839" s="120"/>
      <c r="U40839" s="121"/>
      <c r="V40839" s="122"/>
      <c r="W40839" s="123"/>
      <c r="AC40839" s="123"/>
    </row>
    <row r="40840" spans="5:29" s="2" customFormat="1">
      <c r="E40840" s="120"/>
      <c r="M40840" s="120"/>
      <c r="N40840" s="120"/>
      <c r="U40840" s="121"/>
      <c r="V40840" s="122"/>
      <c r="W40840" s="123"/>
      <c r="AC40840" s="123"/>
    </row>
    <row r="40841" spans="5:29" s="2" customFormat="1">
      <c r="E40841" s="120"/>
      <c r="M40841" s="120"/>
      <c r="N40841" s="120"/>
      <c r="U40841" s="121"/>
      <c r="V40841" s="122"/>
      <c r="W40841" s="123"/>
      <c r="AC40841" s="123"/>
    </row>
    <row r="40842" spans="5:29" s="2" customFormat="1">
      <c r="E40842" s="120"/>
      <c r="M40842" s="120"/>
      <c r="N40842" s="120"/>
      <c r="U40842" s="121"/>
      <c r="V40842" s="122"/>
      <c r="W40842" s="123"/>
      <c r="AC40842" s="123"/>
    </row>
    <row r="40843" spans="5:29" s="2" customFormat="1">
      <c r="E40843" s="120"/>
      <c r="M40843" s="120"/>
      <c r="N40843" s="120"/>
      <c r="U40843" s="121"/>
      <c r="V40843" s="122"/>
      <c r="W40843" s="123"/>
      <c r="AC40843" s="123"/>
    </row>
    <row r="40844" spans="5:29" s="2" customFormat="1">
      <c r="E40844" s="120"/>
      <c r="M40844" s="120"/>
      <c r="N40844" s="120"/>
      <c r="U40844" s="121"/>
      <c r="V40844" s="122"/>
      <c r="W40844" s="123"/>
      <c r="AC40844" s="123"/>
    </row>
    <row r="40845" spans="5:29" s="2" customFormat="1">
      <c r="E40845" s="120"/>
      <c r="M40845" s="120"/>
      <c r="N40845" s="120"/>
      <c r="U40845" s="121"/>
      <c r="V40845" s="122"/>
      <c r="W40845" s="123"/>
      <c r="AC40845" s="123"/>
    </row>
    <row r="40846" spans="5:29" s="2" customFormat="1">
      <c r="E40846" s="120"/>
      <c r="M40846" s="120"/>
      <c r="N40846" s="120"/>
      <c r="U40846" s="121"/>
      <c r="V40846" s="122"/>
      <c r="W40846" s="123"/>
      <c r="AC40846" s="123"/>
    </row>
    <row r="40847" spans="5:29" s="2" customFormat="1">
      <c r="E40847" s="120"/>
      <c r="M40847" s="120"/>
      <c r="N40847" s="120"/>
      <c r="U40847" s="121"/>
      <c r="V40847" s="122"/>
      <c r="W40847" s="123"/>
      <c r="AC40847" s="123"/>
    </row>
    <row r="40848" spans="5:29" s="2" customFormat="1">
      <c r="E40848" s="120"/>
      <c r="M40848" s="120"/>
      <c r="N40848" s="120"/>
      <c r="U40848" s="121"/>
      <c r="V40848" s="122"/>
      <c r="W40848" s="123"/>
      <c r="AC40848" s="123"/>
    </row>
    <row r="40849" spans="5:29" s="2" customFormat="1">
      <c r="E40849" s="120"/>
      <c r="M40849" s="120"/>
      <c r="N40849" s="120"/>
      <c r="U40849" s="121"/>
      <c r="V40849" s="122"/>
      <c r="W40849" s="123"/>
      <c r="AC40849" s="123"/>
    </row>
    <row r="40850" spans="5:29" s="2" customFormat="1">
      <c r="E40850" s="120"/>
      <c r="M40850" s="120"/>
      <c r="N40850" s="120"/>
      <c r="U40850" s="121"/>
      <c r="V40850" s="122"/>
      <c r="W40850" s="123"/>
      <c r="AC40850" s="123"/>
    </row>
    <row r="40851" spans="5:29" s="2" customFormat="1">
      <c r="E40851" s="120"/>
      <c r="M40851" s="120"/>
      <c r="N40851" s="120"/>
      <c r="U40851" s="121"/>
      <c r="V40851" s="122"/>
      <c r="W40851" s="123"/>
      <c r="AC40851" s="123"/>
    </row>
    <row r="40852" spans="5:29" s="2" customFormat="1">
      <c r="E40852" s="120"/>
      <c r="M40852" s="120"/>
      <c r="N40852" s="120"/>
      <c r="U40852" s="121"/>
      <c r="V40852" s="122"/>
      <c r="W40852" s="123"/>
      <c r="AC40852" s="123"/>
    </row>
    <row r="40853" spans="5:29" s="2" customFormat="1">
      <c r="E40853" s="120"/>
      <c r="M40853" s="120"/>
      <c r="N40853" s="120"/>
      <c r="U40853" s="121"/>
      <c r="V40853" s="122"/>
      <c r="W40853" s="123"/>
      <c r="AC40853" s="123"/>
    </row>
    <row r="40854" spans="5:29" s="2" customFormat="1">
      <c r="E40854" s="120"/>
      <c r="M40854" s="120"/>
      <c r="N40854" s="120"/>
      <c r="U40854" s="121"/>
      <c r="V40854" s="122"/>
      <c r="W40854" s="123"/>
      <c r="AC40854" s="123"/>
    </row>
    <row r="40855" spans="5:29" s="2" customFormat="1">
      <c r="E40855" s="120"/>
      <c r="M40855" s="120"/>
      <c r="N40855" s="120"/>
      <c r="U40855" s="121"/>
      <c r="V40855" s="122"/>
      <c r="W40855" s="123"/>
      <c r="AC40855" s="123"/>
    </row>
    <row r="40856" spans="5:29" s="2" customFormat="1">
      <c r="E40856" s="120"/>
      <c r="M40856" s="120"/>
      <c r="N40856" s="120"/>
      <c r="U40856" s="121"/>
      <c r="V40856" s="122"/>
      <c r="W40856" s="123"/>
      <c r="AC40856" s="123"/>
    </row>
    <row r="40857" spans="5:29" s="2" customFormat="1">
      <c r="E40857" s="120"/>
      <c r="M40857" s="120"/>
      <c r="N40857" s="120"/>
      <c r="U40857" s="121"/>
      <c r="V40857" s="122"/>
      <c r="W40857" s="123"/>
      <c r="AC40857" s="123"/>
    </row>
    <row r="40858" spans="5:29" s="2" customFormat="1">
      <c r="E40858" s="120"/>
      <c r="M40858" s="120"/>
      <c r="N40858" s="120"/>
      <c r="U40858" s="121"/>
      <c r="V40858" s="122"/>
      <c r="W40858" s="123"/>
      <c r="AC40858" s="123"/>
    </row>
    <row r="40859" spans="5:29" s="2" customFormat="1">
      <c r="E40859" s="120"/>
      <c r="M40859" s="120"/>
      <c r="N40859" s="120"/>
      <c r="U40859" s="121"/>
      <c r="V40859" s="122"/>
      <c r="W40859" s="123"/>
      <c r="AC40859" s="123"/>
    </row>
    <row r="40860" spans="5:29" s="2" customFormat="1">
      <c r="E40860" s="120"/>
      <c r="M40860" s="120"/>
      <c r="N40860" s="120"/>
      <c r="U40860" s="121"/>
      <c r="V40860" s="122"/>
      <c r="W40860" s="123"/>
      <c r="AC40860" s="123"/>
    </row>
    <row r="40861" spans="5:29" s="2" customFormat="1">
      <c r="E40861" s="120"/>
      <c r="M40861" s="120"/>
      <c r="N40861" s="120"/>
      <c r="U40861" s="121"/>
      <c r="V40861" s="122"/>
      <c r="W40861" s="123"/>
      <c r="AC40861" s="123"/>
    </row>
    <row r="40862" spans="5:29" s="2" customFormat="1">
      <c r="E40862" s="120"/>
      <c r="M40862" s="120"/>
      <c r="N40862" s="120"/>
      <c r="U40862" s="121"/>
      <c r="V40862" s="122"/>
      <c r="W40862" s="123"/>
      <c r="AC40862" s="123"/>
    </row>
    <row r="40863" spans="5:29" s="2" customFormat="1">
      <c r="E40863" s="120"/>
      <c r="M40863" s="120"/>
      <c r="N40863" s="120"/>
      <c r="U40863" s="121"/>
      <c r="V40863" s="122"/>
      <c r="W40863" s="123"/>
      <c r="AC40863" s="123"/>
    </row>
    <row r="40864" spans="5:29" s="2" customFormat="1">
      <c r="E40864" s="120"/>
      <c r="M40864" s="120"/>
      <c r="N40864" s="120"/>
      <c r="U40864" s="121"/>
      <c r="V40864" s="122"/>
      <c r="W40864" s="123"/>
      <c r="AC40864" s="123"/>
    </row>
    <row r="40865" spans="5:29" s="2" customFormat="1">
      <c r="E40865" s="120"/>
      <c r="M40865" s="120"/>
      <c r="N40865" s="120"/>
      <c r="U40865" s="121"/>
      <c r="V40865" s="122"/>
      <c r="W40865" s="123"/>
      <c r="AC40865" s="123"/>
    </row>
    <row r="40866" spans="5:29" s="2" customFormat="1">
      <c r="E40866" s="120"/>
      <c r="M40866" s="120"/>
      <c r="N40866" s="120"/>
      <c r="U40866" s="121"/>
      <c r="V40866" s="122"/>
      <c r="W40866" s="123"/>
      <c r="AC40866" s="123"/>
    </row>
    <row r="40867" spans="5:29" s="2" customFormat="1">
      <c r="E40867" s="120"/>
      <c r="M40867" s="120"/>
      <c r="N40867" s="120"/>
      <c r="U40867" s="121"/>
      <c r="V40867" s="122"/>
      <c r="W40867" s="123"/>
      <c r="AC40867" s="123"/>
    </row>
    <row r="40868" spans="5:29" s="2" customFormat="1">
      <c r="E40868" s="120"/>
      <c r="M40868" s="120"/>
      <c r="N40868" s="120"/>
      <c r="U40868" s="121"/>
      <c r="V40868" s="122"/>
      <c r="W40868" s="123"/>
      <c r="AC40868" s="123"/>
    </row>
    <row r="40869" spans="5:29" s="2" customFormat="1">
      <c r="E40869" s="120"/>
      <c r="M40869" s="120"/>
      <c r="N40869" s="120"/>
      <c r="U40869" s="121"/>
      <c r="V40869" s="122"/>
      <c r="W40869" s="123"/>
      <c r="AC40869" s="123"/>
    </row>
    <row r="40870" spans="5:29" s="2" customFormat="1">
      <c r="E40870" s="120"/>
      <c r="M40870" s="120"/>
      <c r="N40870" s="120"/>
      <c r="U40870" s="121"/>
      <c r="V40870" s="122"/>
      <c r="W40870" s="123"/>
      <c r="AC40870" s="123"/>
    </row>
    <row r="40871" spans="5:29" s="2" customFormat="1">
      <c r="E40871" s="120"/>
      <c r="M40871" s="120"/>
      <c r="N40871" s="120"/>
      <c r="U40871" s="121"/>
      <c r="V40871" s="122"/>
      <c r="W40871" s="123"/>
      <c r="AC40871" s="123"/>
    </row>
    <row r="40872" spans="5:29" s="2" customFormat="1">
      <c r="E40872" s="120"/>
      <c r="M40872" s="120"/>
      <c r="N40872" s="120"/>
      <c r="U40872" s="121"/>
      <c r="V40872" s="122"/>
      <c r="W40872" s="123"/>
      <c r="AC40872" s="123"/>
    </row>
    <row r="40873" spans="5:29" s="2" customFormat="1">
      <c r="E40873" s="120"/>
      <c r="M40873" s="120"/>
      <c r="N40873" s="120"/>
      <c r="U40873" s="121"/>
      <c r="V40873" s="122"/>
      <c r="W40873" s="123"/>
      <c r="AC40873" s="123"/>
    </row>
    <row r="40874" spans="5:29" s="2" customFormat="1">
      <c r="E40874" s="120"/>
      <c r="M40874" s="120"/>
      <c r="N40874" s="120"/>
      <c r="U40874" s="121"/>
      <c r="V40874" s="122"/>
      <c r="W40874" s="123"/>
      <c r="AC40874" s="123"/>
    </row>
    <row r="40875" spans="5:29" s="2" customFormat="1">
      <c r="E40875" s="120"/>
      <c r="M40875" s="120"/>
      <c r="N40875" s="120"/>
      <c r="U40875" s="121"/>
      <c r="V40875" s="122"/>
      <c r="W40875" s="123"/>
      <c r="AC40875" s="123"/>
    </row>
    <row r="40876" spans="5:29" s="2" customFormat="1">
      <c r="E40876" s="120"/>
      <c r="M40876" s="120"/>
      <c r="N40876" s="120"/>
      <c r="U40876" s="121"/>
      <c r="V40876" s="122"/>
      <c r="W40876" s="123"/>
      <c r="AC40876" s="123"/>
    </row>
    <row r="40877" spans="5:29" s="2" customFormat="1">
      <c r="E40877" s="120"/>
      <c r="M40877" s="120"/>
      <c r="N40877" s="120"/>
      <c r="U40877" s="121"/>
      <c r="V40877" s="122"/>
      <c r="W40877" s="123"/>
      <c r="AC40877" s="123"/>
    </row>
    <row r="40878" spans="5:29" s="2" customFormat="1">
      <c r="E40878" s="120"/>
      <c r="M40878" s="120"/>
      <c r="N40878" s="120"/>
      <c r="U40878" s="121"/>
      <c r="V40878" s="122"/>
      <c r="W40878" s="123"/>
      <c r="AC40878" s="123"/>
    </row>
    <row r="40879" spans="5:29" s="2" customFormat="1">
      <c r="E40879" s="120"/>
      <c r="M40879" s="120"/>
      <c r="N40879" s="120"/>
      <c r="U40879" s="121"/>
      <c r="V40879" s="122"/>
      <c r="W40879" s="123"/>
      <c r="AC40879" s="123"/>
    </row>
    <row r="40880" spans="5:29" s="2" customFormat="1">
      <c r="E40880" s="120"/>
      <c r="M40880" s="120"/>
      <c r="N40880" s="120"/>
      <c r="U40880" s="121"/>
      <c r="V40880" s="122"/>
      <c r="W40880" s="123"/>
      <c r="AC40880" s="123"/>
    </row>
    <row r="40881" spans="5:29" s="2" customFormat="1">
      <c r="E40881" s="120"/>
      <c r="M40881" s="120"/>
      <c r="N40881" s="120"/>
      <c r="U40881" s="121"/>
      <c r="V40881" s="122"/>
      <c r="W40881" s="123"/>
      <c r="AC40881" s="123"/>
    </row>
    <row r="40882" spans="5:29" s="2" customFormat="1">
      <c r="E40882" s="120"/>
      <c r="M40882" s="120"/>
      <c r="N40882" s="120"/>
      <c r="U40882" s="121"/>
      <c r="V40882" s="122"/>
      <c r="W40882" s="123"/>
      <c r="AC40882" s="123"/>
    </row>
    <row r="40883" spans="5:29" s="2" customFormat="1">
      <c r="E40883" s="120"/>
      <c r="M40883" s="120"/>
      <c r="N40883" s="120"/>
      <c r="U40883" s="121"/>
      <c r="V40883" s="122"/>
      <c r="W40883" s="123"/>
      <c r="AC40883" s="123"/>
    </row>
    <row r="40884" spans="5:29" s="2" customFormat="1">
      <c r="E40884" s="120"/>
      <c r="M40884" s="120"/>
      <c r="N40884" s="120"/>
      <c r="U40884" s="121"/>
      <c r="V40884" s="122"/>
      <c r="W40884" s="123"/>
      <c r="AC40884" s="123"/>
    </row>
    <row r="40885" spans="5:29" s="2" customFormat="1">
      <c r="E40885" s="120"/>
      <c r="M40885" s="120"/>
      <c r="N40885" s="120"/>
      <c r="U40885" s="121"/>
      <c r="V40885" s="122"/>
      <c r="W40885" s="123"/>
      <c r="AC40885" s="123"/>
    </row>
    <row r="40886" spans="5:29" s="2" customFormat="1">
      <c r="E40886" s="120"/>
      <c r="M40886" s="120"/>
      <c r="N40886" s="120"/>
      <c r="U40886" s="121"/>
      <c r="V40886" s="122"/>
      <c r="W40886" s="123"/>
      <c r="AC40886" s="123"/>
    </row>
    <row r="40887" spans="5:29" s="2" customFormat="1">
      <c r="E40887" s="120"/>
      <c r="M40887" s="120"/>
      <c r="N40887" s="120"/>
      <c r="U40887" s="121"/>
      <c r="V40887" s="122"/>
      <c r="W40887" s="123"/>
      <c r="AC40887" s="123"/>
    </row>
    <row r="40888" spans="5:29" s="2" customFormat="1">
      <c r="E40888" s="120"/>
      <c r="M40888" s="120"/>
      <c r="N40888" s="120"/>
      <c r="U40888" s="121"/>
      <c r="V40888" s="122"/>
      <c r="W40888" s="123"/>
      <c r="AC40888" s="123"/>
    </row>
    <row r="40889" spans="5:29" s="2" customFormat="1">
      <c r="E40889" s="120"/>
      <c r="M40889" s="120"/>
      <c r="N40889" s="120"/>
      <c r="U40889" s="121"/>
      <c r="V40889" s="122"/>
      <c r="W40889" s="123"/>
      <c r="AC40889" s="123"/>
    </row>
    <row r="40890" spans="5:29" s="2" customFormat="1">
      <c r="E40890" s="120"/>
      <c r="M40890" s="120"/>
      <c r="N40890" s="120"/>
      <c r="U40890" s="121"/>
      <c r="V40890" s="122"/>
      <c r="W40890" s="123"/>
      <c r="AC40890" s="123"/>
    </row>
    <row r="40891" spans="5:29" s="2" customFormat="1">
      <c r="E40891" s="120"/>
      <c r="M40891" s="120"/>
      <c r="N40891" s="120"/>
      <c r="U40891" s="121"/>
      <c r="V40891" s="122"/>
      <c r="W40891" s="123"/>
      <c r="AC40891" s="123"/>
    </row>
    <row r="40892" spans="5:29" s="2" customFormat="1">
      <c r="E40892" s="120"/>
      <c r="M40892" s="120"/>
      <c r="N40892" s="120"/>
      <c r="U40892" s="121"/>
      <c r="V40892" s="122"/>
      <c r="W40892" s="123"/>
      <c r="AC40892" s="123"/>
    </row>
    <row r="40893" spans="5:29" s="2" customFormat="1">
      <c r="E40893" s="120"/>
      <c r="M40893" s="120"/>
      <c r="N40893" s="120"/>
      <c r="U40893" s="121"/>
      <c r="V40893" s="122"/>
      <c r="W40893" s="123"/>
      <c r="AC40893" s="123"/>
    </row>
    <row r="40894" spans="5:29" s="2" customFormat="1">
      <c r="E40894" s="120"/>
      <c r="M40894" s="120"/>
      <c r="N40894" s="120"/>
      <c r="U40894" s="121"/>
      <c r="V40894" s="122"/>
      <c r="W40894" s="123"/>
      <c r="AC40894" s="123"/>
    </row>
    <row r="40895" spans="5:29" s="2" customFormat="1">
      <c r="E40895" s="120"/>
      <c r="M40895" s="120"/>
      <c r="N40895" s="120"/>
      <c r="U40895" s="121"/>
      <c r="V40895" s="122"/>
      <c r="W40895" s="123"/>
      <c r="AC40895" s="123"/>
    </row>
    <row r="40896" spans="5:29" s="2" customFormat="1">
      <c r="E40896" s="120"/>
      <c r="M40896" s="120"/>
      <c r="N40896" s="120"/>
      <c r="U40896" s="121"/>
      <c r="V40896" s="122"/>
      <c r="W40896" s="123"/>
      <c r="AC40896" s="123"/>
    </row>
    <row r="40897" spans="5:29" s="2" customFormat="1">
      <c r="E40897" s="120"/>
      <c r="M40897" s="120"/>
      <c r="N40897" s="120"/>
      <c r="U40897" s="121"/>
      <c r="V40897" s="122"/>
      <c r="W40897" s="123"/>
      <c r="AC40897" s="123"/>
    </row>
    <row r="40898" spans="5:29" s="2" customFormat="1">
      <c r="E40898" s="120"/>
      <c r="M40898" s="120"/>
      <c r="N40898" s="120"/>
      <c r="U40898" s="121"/>
      <c r="V40898" s="122"/>
      <c r="W40898" s="123"/>
      <c r="AC40898" s="123"/>
    </row>
    <row r="40899" spans="5:29" s="2" customFormat="1">
      <c r="E40899" s="120"/>
      <c r="M40899" s="120"/>
      <c r="N40899" s="120"/>
      <c r="U40899" s="121"/>
      <c r="V40899" s="122"/>
      <c r="W40899" s="123"/>
      <c r="AC40899" s="123"/>
    </row>
    <row r="40900" spans="5:29" s="2" customFormat="1">
      <c r="E40900" s="120"/>
      <c r="M40900" s="120"/>
      <c r="N40900" s="120"/>
      <c r="U40900" s="121"/>
      <c r="V40900" s="122"/>
      <c r="W40900" s="123"/>
      <c r="AC40900" s="123"/>
    </row>
    <row r="40901" spans="5:29" s="2" customFormat="1">
      <c r="E40901" s="120"/>
      <c r="M40901" s="120"/>
      <c r="N40901" s="120"/>
      <c r="U40901" s="121"/>
      <c r="V40901" s="122"/>
      <c r="W40901" s="123"/>
      <c r="AC40901" s="123"/>
    </row>
    <row r="40902" spans="5:29" s="2" customFormat="1">
      <c r="E40902" s="120"/>
      <c r="M40902" s="120"/>
      <c r="N40902" s="120"/>
      <c r="U40902" s="121"/>
      <c r="V40902" s="122"/>
      <c r="W40902" s="123"/>
      <c r="AC40902" s="123"/>
    </row>
    <row r="40903" spans="5:29" s="2" customFormat="1">
      <c r="E40903" s="120"/>
      <c r="M40903" s="120"/>
      <c r="N40903" s="120"/>
      <c r="U40903" s="121"/>
      <c r="V40903" s="122"/>
      <c r="W40903" s="123"/>
      <c r="AC40903" s="123"/>
    </row>
    <row r="40904" spans="5:29" s="2" customFormat="1">
      <c r="E40904" s="120"/>
      <c r="M40904" s="120"/>
      <c r="N40904" s="120"/>
      <c r="U40904" s="121"/>
      <c r="V40904" s="122"/>
      <c r="W40904" s="123"/>
      <c r="AC40904" s="123"/>
    </row>
    <row r="40905" spans="5:29" s="2" customFormat="1">
      <c r="E40905" s="120"/>
      <c r="M40905" s="120"/>
      <c r="N40905" s="120"/>
      <c r="U40905" s="121"/>
      <c r="V40905" s="122"/>
      <c r="W40905" s="123"/>
      <c r="AC40905" s="123"/>
    </row>
    <row r="40906" spans="5:29" s="2" customFormat="1">
      <c r="E40906" s="120"/>
      <c r="M40906" s="120"/>
      <c r="N40906" s="120"/>
      <c r="U40906" s="121"/>
      <c r="V40906" s="122"/>
      <c r="W40906" s="123"/>
      <c r="AC40906" s="123"/>
    </row>
    <row r="40907" spans="5:29" s="2" customFormat="1">
      <c r="E40907" s="120"/>
      <c r="M40907" s="120"/>
      <c r="N40907" s="120"/>
      <c r="U40907" s="121"/>
      <c r="V40907" s="122"/>
      <c r="W40907" s="123"/>
      <c r="AC40907" s="123"/>
    </row>
    <row r="40908" spans="5:29" s="2" customFormat="1">
      <c r="E40908" s="120"/>
      <c r="M40908" s="120"/>
      <c r="N40908" s="120"/>
      <c r="U40908" s="121"/>
      <c r="V40908" s="122"/>
      <c r="W40908" s="123"/>
      <c r="AC40908" s="123"/>
    </row>
    <row r="40909" spans="5:29" s="2" customFormat="1">
      <c r="E40909" s="120"/>
      <c r="M40909" s="120"/>
      <c r="N40909" s="120"/>
      <c r="U40909" s="121"/>
      <c r="V40909" s="122"/>
      <c r="W40909" s="123"/>
      <c r="AC40909" s="123"/>
    </row>
    <row r="40910" spans="5:29" s="2" customFormat="1">
      <c r="E40910" s="120"/>
      <c r="M40910" s="120"/>
      <c r="N40910" s="120"/>
      <c r="U40910" s="121"/>
      <c r="V40910" s="122"/>
      <c r="W40910" s="123"/>
      <c r="AC40910" s="123"/>
    </row>
    <row r="40911" spans="5:29" s="2" customFormat="1">
      <c r="E40911" s="120"/>
      <c r="M40911" s="120"/>
      <c r="N40911" s="120"/>
      <c r="U40911" s="121"/>
      <c r="V40911" s="122"/>
      <c r="W40911" s="123"/>
      <c r="AC40911" s="123"/>
    </row>
    <row r="40912" spans="5:29" s="2" customFormat="1">
      <c r="E40912" s="120"/>
      <c r="M40912" s="120"/>
      <c r="N40912" s="120"/>
      <c r="U40912" s="121"/>
      <c r="V40912" s="122"/>
      <c r="W40912" s="123"/>
      <c r="AC40912" s="123"/>
    </row>
    <row r="40913" spans="5:29" s="2" customFormat="1">
      <c r="E40913" s="120"/>
      <c r="M40913" s="120"/>
      <c r="N40913" s="120"/>
      <c r="U40913" s="121"/>
      <c r="V40913" s="122"/>
      <c r="W40913" s="123"/>
      <c r="AC40913" s="123"/>
    </row>
    <row r="40914" spans="5:29" s="2" customFormat="1">
      <c r="E40914" s="120"/>
      <c r="M40914" s="120"/>
      <c r="N40914" s="120"/>
      <c r="U40914" s="121"/>
      <c r="V40914" s="122"/>
      <c r="W40914" s="123"/>
      <c r="AC40914" s="123"/>
    </row>
    <row r="40915" spans="5:29" s="2" customFormat="1">
      <c r="E40915" s="120"/>
      <c r="M40915" s="120"/>
      <c r="N40915" s="120"/>
      <c r="U40915" s="121"/>
      <c r="V40915" s="122"/>
      <c r="W40915" s="123"/>
      <c r="AC40915" s="123"/>
    </row>
    <row r="40916" spans="5:29" s="2" customFormat="1">
      <c r="E40916" s="120"/>
      <c r="M40916" s="120"/>
      <c r="N40916" s="120"/>
      <c r="U40916" s="121"/>
      <c r="V40916" s="122"/>
      <c r="W40916" s="123"/>
      <c r="AC40916" s="123"/>
    </row>
    <row r="40917" spans="5:29" s="2" customFormat="1">
      <c r="E40917" s="120"/>
      <c r="M40917" s="120"/>
      <c r="N40917" s="120"/>
      <c r="U40917" s="121"/>
      <c r="V40917" s="122"/>
      <c r="W40917" s="123"/>
      <c r="AC40917" s="123"/>
    </row>
    <row r="40918" spans="5:29" s="2" customFormat="1">
      <c r="E40918" s="120"/>
      <c r="M40918" s="120"/>
      <c r="N40918" s="120"/>
      <c r="U40918" s="121"/>
      <c r="V40918" s="122"/>
      <c r="W40918" s="123"/>
      <c r="AC40918" s="123"/>
    </row>
    <row r="40919" spans="5:29" s="2" customFormat="1">
      <c r="E40919" s="120"/>
      <c r="M40919" s="120"/>
      <c r="N40919" s="120"/>
      <c r="U40919" s="121"/>
      <c r="V40919" s="122"/>
      <c r="W40919" s="123"/>
      <c r="AC40919" s="123"/>
    </row>
    <row r="40920" spans="5:29" s="2" customFormat="1">
      <c r="E40920" s="120"/>
      <c r="M40920" s="120"/>
      <c r="N40920" s="120"/>
      <c r="U40920" s="121"/>
      <c r="V40920" s="122"/>
      <c r="W40920" s="123"/>
      <c r="AC40920" s="123"/>
    </row>
    <row r="40921" spans="5:29" s="2" customFormat="1">
      <c r="E40921" s="120"/>
      <c r="M40921" s="120"/>
      <c r="N40921" s="120"/>
      <c r="U40921" s="121"/>
      <c r="V40921" s="122"/>
      <c r="W40921" s="123"/>
      <c r="AC40921" s="123"/>
    </row>
    <row r="40922" spans="5:29" s="2" customFormat="1">
      <c r="E40922" s="120"/>
      <c r="M40922" s="120"/>
      <c r="N40922" s="120"/>
      <c r="U40922" s="121"/>
      <c r="V40922" s="122"/>
      <c r="W40922" s="123"/>
      <c r="AC40922" s="123"/>
    </row>
    <row r="40923" spans="5:29" s="2" customFormat="1">
      <c r="E40923" s="120"/>
      <c r="M40923" s="120"/>
      <c r="N40923" s="120"/>
      <c r="U40923" s="121"/>
      <c r="V40923" s="122"/>
      <c r="W40923" s="123"/>
      <c r="AC40923" s="123"/>
    </row>
    <row r="40924" spans="5:29" s="2" customFormat="1">
      <c r="E40924" s="120"/>
      <c r="M40924" s="120"/>
      <c r="N40924" s="120"/>
      <c r="U40924" s="121"/>
      <c r="V40924" s="122"/>
      <c r="W40924" s="123"/>
      <c r="AC40924" s="123"/>
    </row>
    <row r="40925" spans="5:29" s="2" customFormat="1">
      <c r="E40925" s="120"/>
      <c r="M40925" s="120"/>
      <c r="N40925" s="120"/>
      <c r="U40925" s="121"/>
      <c r="V40925" s="122"/>
      <c r="W40925" s="123"/>
      <c r="AC40925" s="123"/>
    </row>
    <row r="40926" spans="5:29" s="2" customFormat="1">
      <c r="E40926" s="120"/>
      <c r="M40926" s="120"/>
      <c r="N40926" s="120"/>
      <c r="U40926" s="121"/>
      <c r="V40926" s="122"/>
      <c r="W40926" s="123"/>
      <c r="AC40926" s="123"/>
    </row>
    <row r="40927" spans="5:29" s="2" customFormat="1">
      <c r="E40927" s="120"/>
      <c r="M40927" s="120"/>
      <c r="N40927" s="120"/>
      <c r="U40927" s="121"/>
      <c r="V40927" s="122"/>
      <c r="W40927" s="123"/>
      <c r="AC40927" s="123"/>
    </row>
    <row r="40928" spans="5:29" s="2" customFormat="1">
      <c r="E40928" s="120"/>
      <c r="M40928" s="120"/>
      <c r="N40928" s="120"/>
      <c r="U40928" s="121"/>
      <c r="V40928" s="122"/>
      <c r="W40928" s="123"/>
      <c r="AC40928" s="123"/>
    </row>
    <row r="40929" spans="5:29" s="2" customFormat="1">
      <c r="E40929" s="120"/>
      <c r="M40929" s="120"/>
      <c r="N40929" s="120"/>
      <c r="U40929" s="121"/>
      <c r="V40929" s="122"/>
      <c r="W40929" s="123"/>
      <c r="AC40929" s="123"/>
    </row>
    <row r="40930" spans="5:29" s="2" customFormat="1">
      <c r="E40930" s="120"/>
      <c r="M40930" s="120"/>
      <c r="N40930" s="120"/>
      <c r="U40930" s="121"/>
      <c r="V40930" s="122"/>
      <c r="W40930" s="123"/>
      <c r="AC40930" s="123"/>
    </row>
    <row r="40931" spans="5:29" s="2" customFormat="1">
      <c r="E40931" s="120"/>
      <c r="M40931" s="120"/>
      <c r="N40931" s="120"/>
      <c r="U40931" s="121"/>
      <c r="V40931" s="122"/>
      <c r="W40931" s="123"/>
      <c r="AC40931" s="123"/>
    </row>
    <row r="40932" spans="5:29" s="2" customFormat="1">
      <c r="E40932" s="120"/>
      <c r="M40932" s="120"/>
      <c r="N40932" s="120"/>
      <c r="U40932" s="121"/>
      <c r="V40932" s="122"/>
      <c r="W40932" s="123"/>
      <c r="AC40932" s="123"/>
    </row>
    <row r="40933" spans="5:29" s="2" customFormat="1">
      <c r="E40933" s="120"/>
      <c r="M40933" s="120"/>
      <c r="N40933" s="120"/>
      <c r="U40933" s="121"/>
      <c r="V40933" s="122"/>
      <c r="W40933" s="123"/>
      <c r="AC40933" s="123"/>
    </row>
    <row r="40934" spans="5:29" s="2" customFormat="1">
      <c r="E40934" s="120"/>
      <c r="M40934" s="120"/>
      <c r="N40934" s="120"/>
      <c r="U40934" s="121"/>
      <c r="V40934" s="122"/>
      <c r="W40934" s="123"/>
      <c r="AC40934" s="123"/>
    </row>
    <row r="40935" spans="5:29" s="2" customFormat="1">
      <c r="E40935" s="120"/>
      <c r="M40935" s="120"/>
      <c r="N40935" s="120"/>
      <c r="U40935" s="121"/>
      <c r="V40935" s="122"/>
      <c r="W40935" s="123"/>
      <c r="AC40935" s="123"/>
    </row>
    <row r="40936" spans="5:29" s="2" customFormat="1">
      <c r="E40936" s="120"/>
      <c r="M40936" s="120"/>
      <c r="N40936" s="120"/>
      <c r="U40936" s="121"/>
      <c r="V40936" s="122"/>
      <c r="W40936" s="123"/>
      <c r="AC40936" s="123"/>
    </row>
    <row r="40937" spans="5:29" s="2" customFormat="1">
      <c r="E40937" s="120"/>
      <c r="M40937" s="120"/>
      <c r="N40937" s="120"/>
      <c r="U40937" s="121"/>
      <c r="V40937" s="122"/>
      <c r="W40937" s="123"/>
      <c r="AC40937" s="123"/>
    </row>
    <row r="40938" spans="5:29" s="2" customFormat="1">
      <c r="E40938" s="120"/>
      <c r="M40938" s="120"/>
      <c r="N40938" s="120"/>
      <c r="U40938" s="121"/>
      <c r="V40938" s="122"/>
      <c r="W40938" s="123"/>
      <c r="AC40938" s="123"/>
    </row>
    <row r="40939" spans="5:29" s="2" customFormat="1">
      <c r="E40939" s="120"/>
      <c r="M40939" s="120"/>
      <c r="N40939" s="120"/>
      <c r="U40939" s="121"/>
      <c r="V40939" s="122"/>
      <c r="W40939" s="123"/>
      <c r="AC40939" s="123"/>
    </row>
    <row r="40940" spans="5:29" s="2" customFormat="1">
      <c r="E40940" s="120"/>
      <c r="M40940" s="120"/>
      <c r="N40940" s="120"/>
      <c r="U40940" s="121"/>
      <c r="V40940" s="122"/>
      <c r="W40940" s="123"/>
      <c r="AC40940" s="123"/>
    </row>
    <row r="40941" spans="5:29" s="2" customFormat="1">
      <c r="E40941" s="120"/>
      <c r="M40941" s="120"/>
      <c r="N40941" s="120"/>
      <c r="U40941" s="121"/>
      <c r="V40941" s="122"/>
      <c r="W40941" s="123"/>
      <c r="AC40941" s="123"/>
    </row>
    <row r="40942" spans="5:29" s="2" customFormat="1">
      <c r="E40942" s="120"/>
      <c r="M40942" s="120"/>
      <c r="N40942" s="120"/>
      <c r="U40942" s="121"/>
      <c r="V40942" s="122"/>
      <c r="W40942" s="123"/>
      <c r="AC40942" s="123"/>
    </row>
    <row r="40943" spans="5:29" s="2" customFormat="1">
      <c r="E40943" s="120"/>
      <c r="M40943" s="120"/>
      <c r="N40943" s="120"/>
      <c r="U40943" s="121"/>
      <c r="V40943" s="122"/>
      <c r="W40943" s="123"/>
      <c r="AC40943" s="123"/>
    </row>
    <row r="40944" spans="5:29" s="2" customFormat="1">
      <c r="E40944" s="120"/>
      <c r="M40944" s="120"/>
      <c r="N40944" s="120"/>
      <c r="U40944" s="121"/>
      <c r="V40944" s="122"/>
      <c r="W40944" s="123"/>
      <c r="AC40944" s="123"/>
    </row>
    <row r="40945" spans="5:29" s="2" customFormat="1">
      <c r="E40945" s="120"/>
      <c r="M40945" s="120"/>
      <c r="N40945" s="120"/>
      <c r="U40945" s="121"/>
      <c r="V40945" s="122"/>
      <c r="W40945" s="123"/>
      <c r="AC40945" s="123"/>
    </row>
    <row r="40946" spans="5:29" s="2" customFormat="1">
      <c r="E40946" s="120"/>
      <c r="M40946" s="120"/>
      <c r="N40946" s="120"/>
      <c r="U40946" s="121"/>
      <c r="V40946" s="122"/>
      <c r="W40946" s="123"/>
      <c r="AC40946" s="123"/>
    </row>
    <row r="40947" spans="5:29" s="2" customFormat="1">
      <c r="E40947" s="120"/>
      <c r="M40947" s="120"/>
      <c r="N40947" s="120"/>
      <c r="U40947" s="121"/>
      <c r="V40947" s="122"/>
      <c r="W40947" s="123"/>
      <c r="AC40947" s="123"/>
    </row>
    <row r="40948" spans="5:29" s="2" customFormat="1">
      <c r="E40948" s="120"/>
      <c r="M40948" s="120"/>
      <c r="N40948" s="120"/>
      <c r="U40948" s="121"/>
      <c r="V40948" s="122"/>
      <c r="W40948" s="123"/>
      <c r="AC40948" s="123"/>
    </row>
    <row r="40949" spans="5:29" s="2" customFormat="1">
      <c r="E40949" s="120"/>
      <c r="M40949" s="120"/>
      <c r="N40949" s="120"/>
      <c r="U40949" s="121"/>
      <c r="V40949" s="122"/>
      <c r="W40949" s="123"/>
      <c r="AC40949" s="123"/>
    </row>
    <row r="40950" spans="5:29" s="2" customFormat="1">
      <c r="E40950" s="120"/>
      <c r="M40950" s="120"/>
      <c r="N40950" s="120"/>
      <c r="U40950" s="121"/>
      <c r="V40950" s="122"/>
      <c r="W40950" s="123"/>
      <c r="AC40950" s="123"/>
    </row>
    <row r="40951" spans="5:29" s="2" customFormat="1">
      <c r="E40951" s="120"/>
      <c r="M40951" s="120"/>
      <c r="N40951" s="120"/>
      <c r="U40951" s="121"/>
      <c r="V40951" s="122"/>
      <c r="W40951" s="123"/>
      <c r="AC40951" s="123"/>
    </row>
    <row r="40952" spans="5:29" s="2" customFormat="1">
      <c r="E40952" s="120"/>
      <c r="M40952" s="120"/>
      <c r="N40952" s="120"/>
      <c r="U40952" s="121"/>
      <c r="V40952" s="122"/>
      <c r="W40952" s="123"/>
      <c r="AC40952" s="123"/>
    </row>
    <row r="40953" spans="5:29" s="2" customFormat="1">
      <c r="E40953" s="120"/>
      <c r="M40953" s="120"/>
      <c r="N40953" s="120"/>
      <c r="U40953" s="121"/>
      <c r="V40953" s="122"/>
      <c r="W40953" s="123"/>
      <c r="AC40953" s="123"/>
    </row>
    <row r="40954" spans="5:29" s="2" customFormat="1">
      <c r="E40954" s="120"/>
      <c r="M40954" s="120"/>
      <c r="N40954" s="120"/>
      <c r="U40954" s="121"/>
      <c r="V40954" s="122"/>
      <c r="W40954" s="123"/>
      <c r="AC40954" s="123"/>
    </row>
    <row r="40955" spans="5:29" s="2" customFormat="1">
      <c r="E40955" s="120"/>
      <c r="M40955" s="120"/>
      <c r="N40955" s="120"/>
      <c r="U40955" s="121"/>
      <c r="V40955" s="122"/>
      <c r="W40955" s="123"/>
      <c r="AC40955" s="123"/>
    </row>
    <row r="40956" spans="5:29" s="2" customFormat="1">
      <c r="E40956" s="120"/>
      <c r="M40956" s="120"/>
      <c r="N40956" s="120"/>
      <c r="U40956" s="121"/>
      <c r="V40956" s="122"/>
      <c r="W40956" s="123"/>
      <c r="AC40956" s="123"/>
    </row>
    <row r="40957" spans="5:29" s="2" customFormat="1">
      <c r="E40957" s="120"/>
      <c r="M40957" s="120"/>
      <c r="N40957" s="120"/>
      <c r="U40957" s="121"/>
      <c r="V40957" s="122"/>
      <c r="W40957" s="123"/>
      <c r="AC40957" s="123"/>
    </row>
    <row r="40958" spans="5:29" s="2" customFormat="1">
      <c r="E40958" s="120"/>
      <c r="M40958" s="120"/>
      <c r="N40958" s="120"/>
      <c r="U40958" s="121"/>
      <c r="V40958" s="122"/>
      <c r="W40958" s="123"/>
      <c r="AC40958" s="123"/>
    </row>
    <row r="40959" spans="5:29" s="2" customFormat="1">
      <c r="E40959" s="120"/>
      <c r="M40959" s="120"/>
      <c r="N40959" s="120"/>
      <c r="U40959" s="121"/>
      <c r="V40959" s="122"/>
      <c r="W40959" s="123"/>
      <c r="AC40959" s="123"/>
    </row>
    <row r="40960" spans="5:29" s="2" customFormat="1">
      <c r="E40960" s="120"/>
      <c r="M40960" s="120"/>
      <c r="N40960" s="120"/>
      <c r="U40960" s="121"/>
      <c r="V40960" s="122"/>
      <c r="W40960" s="123"/>
      <c r="AC40960" s="123"/>
    </row>
    <row r="40961" spans="5:29" s="2" customFormat="1">
      <c r="E40961" s="120"/>
      <c r="M40961" s="120"/>
      <c r="N40961" s="120"/>
      <c r="U40961" s="121"/>
      <c r="V40961" s="122"/>
      <c r="W40961" s="123"/>
      <c r="AC40961" s="123"/>
    </row>
    <row r="40962" spans="5:29" s="2" customFormat="1">
      <c r="E40962" s="120"/>
      <c r="M40962" s="120"/>
      <c r="N40962" s="120"/>
      <c r="U40962" s="121"/>
      <c r="V40962" s="122"/>
      <c r="W40962" s="123"/>
      <c r="AC40962" s="123"/>
    </row>
    <row r="40963" spans="5:29" s="2" customFormat="1">
      <c r="E40963" s="120"/>
      <c r="M40963" s="120"/>
      <c r="N40963" s="120"/>
      <c r="U40963" s="121"/>
      <c r="V40963" s="122"/>
      <c r="W40963" s="123"/>
      <c r="AC40963" s="123"/>
    </row>
    <row r="40964" spans="5:29" s="2" customFormat="1">
      <c r="E40964" s="120"/>
      <c r="M40964" s="120"/>
      <c r="N40964" s="120"/>
      <c r="U40964" s="121"/>
      <c r="V40964" s="122"/>
      <c r="W40964" s="123"/>
      <c r="AC40964" s="123"/>
    </row>
    <row r="40965" spans="5:29" s="2" customFormat="1">
      <c r="E40965" s="120"/>
      <c r="M40965" s="120"/>
      <c r="N40965" s="120"/>
      <c r="U40965" s="121"/>
      <c r="V40965" s="122"/>
      <c r="W40965" s="123"/>
      <c r="AC40965" s="123"/>
    </row>
    <row r="40966" spans="5:29" s="2" customFormat="1">
      <c r="E40966" s="120"/>
      <c r="M40966" s="120"/>
      <c r="N40966" s="120"/>
      <c r="U40966" s="121"/>
      <c r="V40966" s="122"/>
      <c r="W40966" s="123"/>
      <c r="AC40966" s="123"/>
    </row>
    <row r="40967" spans="5:29" s="2" customFormat="1">
      <c r="E40967" s="120"/>
      <c r="M40967" s="120"/>
      <c r="N40967" s="120"/>
      <c r="U40967" s="121"/>
      <c r="V40967" s="122"/>
      <c r="W40967" s="123"/>
      <c r="AC40967" s="123"/>
    </row>
    <row r="40968" spans="5:29" s="2" customFormat="1">
      <c r="E40968" s="120"/>
      <c r="M40968" s="120"/>
      <c r="N40968" s="120"/>
      <c r="U40968" s="121"/>
      <c r="V40968" s="122"/>
      <c r="W40968" s="123"/>
      <c r="AC40968" s="123"/>
    </row>
    <row r="40969" spans="5:29" s="2" customFormat="1">
      <c r="E40969" s="120"/>
      <c r="M40969" s="120"/>
      <c r="N40969" s="120"/>
      <c r="U40969" s="121"/>
      <c r="V40969" s="122"/>
      <c r="W40969" s="123"/>
      <c r="AC40969" s="123"/>
    </row>
    <row r="40970" spans="5:29" s="2" customFormat="1">
      <c r="E40970" s="120"/>
      <c r="M40970" s="120"/>
      <c r="N40970" s="120"/>
      <c r="U40970" s="121"/>
      <c r="V40970" s="122"/>
      <c r="W40970" s="123"/>
      <c r="AC40970" s="123"/>
    </row>
    <row r="40971" spans="5:29" s="2" customFormat="1">
      <c r="E40971" s="120"/>
      <c r="M40971" s="120"/>
      <c r="N40971" s="120"/>
      <c r="U40971" s="121"/>
      <c r="V40971" s="122"/>
      <c r="W40971" s="123"/>
      <c r="AC40971" s="123"/>
    </row>
    <row r="40972" spans="5:29" s="2" customFormat="1">
      <c r="E40972" s="120"/>
      <c r="M40972" s="120"/>
      <c r="N40972" s="120"/>
      <c r="U40972" s="121"/>
      <c r="V40972" s="122"/>
      <c r="W40972" s="123"/>
      <c r="AC40972" s="123"/>
    </row>
    <row r="40973" spans="5:29" s="2" customFormat="1">
      <c r="E40973" s="120"/>
      <c r="M40973" s="120"/>
      <c r="N40973" s="120"/>
      <c r="U40973" s="121"/>
      <c r="V40973" s="122"/>
      <c r="W40973" s="123"/>
      <c r="AC40973" s="123"/>
    </row>
    <row r="40974" spans="5:29" s="2" customFormat="1">
      <c r="E40974" s="120"/>
      <c r="M40974" s="120"/>
      <c r="N40974" s="120"/>
      <c r="U40974" s="121"/>
      <c r="V40974" s="122"/>
      <c r="W40974" s="123"/>
      <c r="AC40974" s="123"/>
    </row>
    <row r="40975" spans="5:29" s="2" customFormat="1">
      <c r="E40975" s="120"/>
      <c r="M40975" s="120"/>
      <c r="N40975" s="120"/>
      <c r="U40975" s="121"/>
      <c r="V40975" s="122"/>
      <c r="W40975" s="123"/>
      <c r="AC40975" s="123"/>
    </row>
    <row r="40976" spans="5:29" s="2" customFormat="1">
      <c r="E40976" s="120"/>
      <c r="M40976" s="120"/>
      <c r="N40976" s="120"/>
      <c r="U40976" s="121"/>
      <c r="V40976" s="122"/>
      <c r="W40976" s="123"/>
      <c r="AC40976" s="123"/>
    </row>
    <row r="40977" spans="5:29" s="2" customFormat="1">
      <c r="E40977" s="120"/>
      <c r="M40977" s="120"/>
      <c r="N40977" s="120"/>
      <c r="U40977" s="121"/>
      <c r="V40977" s="122"/>
      <c r="W40977" s="123"/>
      <c r="AC40977" s="123"/>
    </row>
    <row r="40978" spans="5:29" s="2" customFormat="1">
      <c r="E40978" s="120"/>
      <c r="M40978" s="120"/>
      <c r="N40978" s="120"/>
      <c r="U40978" s="121"/>
      <c r="V40978" s="122"/>
      <c r="W40978" s="123"/>
      <c r="AC40978" s="123"/>
    </row>
    <row r="40979" spans="5:29" s="2" customFormat="1">
      <c r="E40979" s="120"/>
      <c r="M40979" s="120"/>
      <c r="N40979" s="120"/>
      <c r="U40979" s="121"/>
      <c r="V40979" s="122"/>
      <c r="W40979" s="123"/>
      <c r="AC40979" s="123"/>
    </row>
    <row r="40980" spans="5:29" s="2" customFormat="1">
      <c r="E40980" s="120"/>
      <c r="M40980" s="120"/>
      <c r="N40980" s="120"/>
      <c r="U40980" s="121"/>
      <c r="V40980" s="122"/>
      <c r="W40980" s="123"/>
      <c r="AC40980" s="123"/>
    </row>
    <row r="40981" spans="5:29" s="2" customFormat="1">
      <c r="E40981" s="120"/>
      <c r="M40981" s="120"/>
      <c r="N40981" s="120"/>
      <c r="U40981" s="121"/>
      <c r="V40981" s="122"/>
      <c r="W40981" s="123"/>
      <c r="AC40981" s="123"/>
    </row>
    <row r="40982" spans="5:29" s="2" customFormat="1">
      <c r="E40982" s="120"/>
      <c r="M40982" s="120"/>
      <c r="N40982" s="120"/>
      <c r="U40982" s="121"/>
      <c r="V40982" s="122"/>
      <c r="W40982" s="123"/>
      <c r="AC40982" s="123"/>
    </row>
    <row r="40983" spans="5:29" s="2" customFormat="1">
      <c r="E40983" s="120"/>
      <c r="M40983" s="120"/>
      <c r="N40983" s="120"/>
      <c r="U40983" s="121"/>
      <c r="V40983" s="122"/>
      <c r="W40983" s="123"/>
      <c r="AC40983" s="123"/>
    </row>
    <row r="40984" spans="5:29" s="2" customFormat="1">
      <c r="E40984" s="120"/>
      <c r="M40984" s="120"/>
      <c r="N40984" s="120"/>
      <c r="U40984" s="121"/>
      <c r="V40984" s="122"/>
      <c r="W40984" s="123"/>
      <c r="AC40984" s="123"/>
    </row>
    <row r="40985" spans="5:29" s="2" customFormat="1">
      <c r="E40985" s="120"/>
      <c r="M40985" s="120"/>
      <c r="N40985" s="120"/>
      <c r="U40985" s="121"/>
      <c r="V40985" s="122"/>
      <c r="W40985" s="123"/>
      <c r="AC40985" s="123"/>
    </row>
    <row r="40986" spans="5:29" s="2" customFormat="1">
      <c r="E40986" s="120"/>
      <c r="M40986" s="120"/>
      <c r="N40986" s="120"/>
      <c r="U40986" s="121"/>
      <c r="V40986" s="122"/>
      <c r="W40986" s="123"/>
      <c r="AC40986" s="123"/>
    </row>
    <row r="40987" spans="5:29" s="2" customFormat="1">
      <c r="E40987" s="120"/>
      <c r="M40987" s="120"/>
      <c r="N40987" s="120"/>
      <c r="U40987" s="121"/>
      <c r="V40987" s="122"/>
      <c r="W40987" s="123"/>
      <c r="AC40987" s="123"/>
    </row>
    <row r="40988" spans="5:29" s="2" customFormat="1">
      <c r="E40988" s="120"/>
      <c r="M40988" s="120"/>
      <c r="N40988" s="120"/>
      <c r="U40988" s="121"/>
      <c r="V40988" s="122"/>
      <c r="W40988" s="123"/>
      <c r="AC40988" s="123"/>
    </row>
    <row r="40989" spans="5:29" s="2" customFormat="1">
      <c r="E40989" s="120"/>
      <c r="M40989" s="120"/>
      <c r="N40989" s="120"/>
      <c r="U40989" s="121"/>
      <c r="V40989" s="122"/>
      <c r="W40989" s="123"/>
      <c r="AC40989" s="123"/>
    </row>
    <row r="40990" spans="5:29" s="2" customFormat="1">
      <c r="E40990" s="120"/>
      <c r="M40990" s="120"/>
      <c r="N40990" s="120"/>
      <c r="U40990" s="121"/>
      <c r="V40990" s="122"/>
      <c r="W40990" s="123"/>
      <c r="AC40990" s="123"/>
    </row>
    <row r="40991" spans="5:29" s="2" customFormat="1">
      <c r="E40991" s="120"/>
      <c r="M40991" s="120"/>
      <c r="N40991" s="120"/>
      <c r="U40991" s="121"/>
      <c r="V40991" s="122"/>
      <c r="W40991" s="123"/>
      <c r="AC40991" s="123"/>
    </row>
    <row r="40992" spans="5:29" s="2" customFormat="1">
      <c r="E40992" s="120"/>
      <c r="M40992" s="120"/>
      <c r="N40992" s="120"/>
      <c r="U40992" s="121"/>
      <c r="V40992" s="122"/>
      <c r="W40992" s="123"/>
      <c r="AC40992" s="123"/>
    </row>
    <row r="40993" spans="5:29" s="2" customFormat="1">
      <c r="E40993" s="120"/>
      <c r="M40993" s="120"/>
      <c r="N40993" s="120"/>
      <c r="U40993" s="121"/>
      <c r="V40993" s="122"/>
      <c r="W40993" s="123"/>
      <c r="AC40993" s="123"/>
    </row>
    <row r="40994" spans="5:29" s="2" customFormat="1">
      <c r="E40994" s="120"/>
      <c r="M40994" s="120"/>
      <c r="N40994" s="120"/>
      <c r="U40994" s="121"/>
      <c r="V40994" s="122"/>
      <c r="W40994" s="123"/>
      <c r="AC40994" s="123"/>
    </row>
    <row r="40995" spans="5:29" s="2" customFormat="1">
      <c r="E40995" s="120"/>
      <c r="M40995" s="120"/>
      <c r="N40995" s="120"/>
      <c r="U40995" s="121"/>
      <c r="V40995" s="122"/>
      <c r="W40995" s="123"/>
      <c r="AC40995" s="123"/>
    </row>
    <row r="40996" spans="5:29" s="2" customFormat="1">
      <c r="E40996" s="120"/>
      <c r="M40996" s="120"/>
      <c r="N40996" s="120"/>
      <c r="U40996" s="121"/>
      <c r="V40996" s="122"/>
      <c r="W40996" s="123"/>
      <c r="AC40996" s="123"/>
    </row>
    <row r="40997" spans="5:29" s="2" customFormat="1">
      <c r="E40997" s="120"/>
      <c r="M40997" s="120"/>
      <c r="N40997" s="120"/>
      <c r="U40997" s="121"/>
      <c r="V40997" s="122"/>
      <c r="W40997" s="123"/>
      <c r="AC40997" s="123"/>
    </row>
    <row r="40998" spans="5:29" s="2" customFormat="1">
      <c r="E40998" s="120"/>
      <c r="M40998" s="120"/>
      <c r="N40998" s="120"/>
      <c r="U40998" s="121"/>
      <c r="V40998" s="122"/>
      <c r="W40998" s="123"/>
      <c r="AC40998" s="123"/>
    </row>
    <row r="40999" spans="5:29" s="2" customFormat="1">
      <c r="E40999" s="120"/>
      <c r="M40999" s="120"/>
      <c r="N40999" s="120"/>
      <c r="U40999" s="121"/>
      <c r="V40999" s="122"/>
      <c r="W40999" s="123"/>
      <c r="AC40999" s="123"/>
    </row>
    <row r="41000" spans="5:29" s="2" customFormat="1">
      <c r="E41000" s="120"/>
      <c r="M41000" s="120"/>
      <c r="N41000" s="120"/>
      <c r="U41000" s="121"/>
      <c r="V41000" s="122"/>
      <c r="W41000" s="123"/>
      <c r="AC41000" s="123"/>
    </row>
    <row r="41001" spans="5:29" s="2" customFormat="1">
      <c r="E41001" s="120"/>
      <c r="M41001" s="120"/>
      <c r="N41001" s="120"/>
      <c r="U41001" s="121"/>
      <c r="V41001" s="122"/>
      <c r="W41001" s="123"/>
      <c r="AC41001" s="123"/>
    </row>
    <row r="41002" spans="5:29" s="2" customFormat="1">
      <c r="E41002" s="120"/>
      <c r="M41002" s="120"/>
      <c r="N41002" s="120"/>
      <c r="U41002" s="121"/>
      <c r="V41002" s="122"/>
      <c r="W41002" s="123"/>
      <c r="AC41002" s="123"/>
    </row>
    <row r="41003" spans="5:29" s="2" customFormat="1">
      <c r="E41003" s="120"/>
      <c r="M41003" s="120"/>
      <c r="N41003" s="120"/>
      <c r="U41003" s="121"/>
      <c r="V41003" s="122"/>
      <c r="W41003" s="123"/>
      <c r="AC41003" s="123"/>
    </row>
    <row r="41004" spans="5:29" s="2" customFormat="1">
      <c r="E41004" s="120"/>
      <c r="M41004" s="120"/>
      <c r="N41004" s="120"/>
      <c r="U41004" s="121"/>
      <c r="V41004" s="122"/>
      <c r="W41004" s="123"/>
      <c r="AC41004" s="123"/>
    </row>
    <row r="41005" spans="5:29" s="2" customFormat="1">
      <c r="E41005" s="120"/>
      <c r="M41005" s="120"/>
      <c r="N41005" s="120"/>
      <c r="U41005" s="121"/>
      <c r="V41005" s="122"/>
      <c r="W41005" s="123"/>
      <c r="AC41005" s="123"/>
    </row>
    <row r="41006" spans="5:29" s="2" customFormat="1">
      <c r="E41006" s="120"/>
      <c r="M41006" s="120"/>
      <c r="N41006" s="120"/>
      <c r="U41006" s="121"/>
      <c r="V41006" s="122"/>
      <c r="W41006" s="123"/>
      <c r="AC41006" s="123"/>
    </row>
    <row r="41007" spans="5:29" s="2" customFormat="1">
      <c r="E41007" s="120"/>
      <c r="M41007" s="120"/>
      <c r="N41007" s="120"/>
      <c r="U41007" s="121"/>
      <c r="V41007" s="122"/>
      <c r="W41007" s="123"/>
      <c r="AC41007" s="123"/>
    </row>
    <row r="41008" spans="5:29" s="2" customFormat="1">
      <c r="E41008" s="120"/>
      <c r="M41008" s="120"/>
      <c r="N41008" s="120"/>
      <c r="U41008" s="121"/>
      <c r="V41008" s="122"/>
      <c r="W41008" s="123"/>
      <c r="AC41008" s="123"/>
    </row>
    <row r="41009" spans="5:29" s="2" customFormat="1">
      <c r="E41009" s="120"/>
      <c r="M41009" s="120"/>
      <c r="N41009" s="120"/>
      <c r="U41009" s="121"/>
      <c r="V41009" s="122"/>
      <c r="W41009" s="123"/>
      <c r="AC41009" s="123"/>
    </row>
    <row r="41010" spans="5:29" s="2" customFormat="1">
      <c r="E41010" s="120"/>
      <c r="M41010" s="120"/>
      <c r="N41010" s="120"/>
      <c r="U41010" s="121"/>
      <c r="V41010" s="122"/>
      <c r="W41010" s="123"/>
      <c r="AC41010" s="123"/>
    </row>
    <row r="41011" spans="5:29" s="2" customFormat="1">
      <c r="E41011" s="120"/>
      <c r="M41011" s="120"/>
      <c r="N41011" s="120"/>
      <c r="U41011" s="121"/>
      <c r="V41011" s="122"/>
      <c r="W41011" s="123"/>
      <c r="AC41011" s="123"/>
    </row>
    <row r="41012" spans="5:29" s="2" customFormat="1">
      <c r="E41012" s="120"/>
      <c r="M41012" s="120"/>
      <c r="N41012" s="120"/>
      <c r="U41012" s="121"/>
      <c r="V41012" s="122"/>
      <c r="W41012" s="123"/>
      <c r="AC41012" s="123"/>
    </row>
    <row r="41013" spans="5:29" s="2" customFormat="1">
      <c r="E41013" s="120"/>
      <c r="M41013" s="120"/>
      <c r="N41013" s="120"/>
      <c r="U41013" s="121"/>
      <c r="V41013" s="122"/>
      <c r="W41013" s="123"/>
      <c r="AC41013" s="123"/>
    </row>
    <row r="41014" spans="5:29" s="2" customFormat="1">
      <c r="E41014" s="120"/>
      <c r="M41014" s="120"/>
      <c r="N41014" s="120"/>
      <c r="U41014" s="121"/>
      <c r="V41014" s="122"/>
      <c r="W41014" s="123"/>
      <c r="AC41014" s="123"/>
    </row>
    <row r="41015" spans="5:29" s="2" customFormat="1">
      <c r="E41015" s="120"/>
      <c r="M41015" s="120"/>
      <c r="N41015" s="120"/>
      <c r="U41015" s="121"/>
      <c r="V41015" s="122"/>
      <c r="W41015" s="123"/>
      <c r="AC41015" s="123"/>
    </row>
    <row r="41016" spans="5:29" s="2" customFormat="1">
      <c r="E41016" s="120"/>
      <c r="M41016" s="120"/>
      <c r="N41016" s="120"/>
      <c r="U41016" s="121"/>
      <c r="V41016" s="122"/>
      <c r="W41016" s="123"/>
      <c r="AC41016" s="123"/>
    </row>
    <row r="41017" spans="5:29" s="2" customFormat="1">
      <c r="E41017" s="120"/>
      <c r="M41017" s="120"/>
      <c r="N41017" s="120"/>
      <c r="U41017" s="121"/>
      <c r="V41017" s="122"/>
      <c r="W41017" s="123"/>
      <c r="AC41017" s="123"/>
    </row>
    <row r="41018" spans="5:29" s="2" customFormat="1">
      <c r="E41018" s="120"/>
      <c r="M41018" s="120"/>
      <c r="N41018" s="120"/>
      <c r="U41018" s="121"/>
      <c r="V41018" s="122"/>
      <c r="W41018" s="123"/>
      <c r="AC41018" s="123"/>
    </row>
    <row r="41019" spans="5:29" s="2" customFormat="1">
      <c r="E41019" s="120"/>
      <c r="M41019" s="120"/>
      <c r="N41019" s="120"/>
      <c r="U41019" s="121"/>
      <c r="V41019" s="122"/>
      <c r="W41019" s="123"/>
      <c r="AC41019" s="123"/>
    </row>
    <row r="41020" spans="5:29" s="2" customFormat="1">
      <c r="E41020" s="120"/>
      <c r="M41020" s="120"/>
      <c r="N41020" s="120"/>
      <c r="U41020" s="121"/>
      <c r="V41020" s="122"/>
      <c r="W41020" s="123"/>
      <c r="AC41020" s="123"/>
    </row>
    <row r="41021" spans="5:29" s="2" customFormat="1">
      <c r="E41021" s="120"/>
      <c r="M41021" s="120"/>
      <c r="N41021" s="120"/>
      <c r="U41021" s="121"/>
      <c r="V41021" s="122"/>
      <c r="W41021" s="123"/>
      <c r="AC41021" s="123"/>
    </row>
    <row r="41022" spans="5:29" s="2" customFormat="1">
      <c r="E41022" s="120"/>
      <c r="M41022" s="120"/>
      <c r="N41022" s="120"/>
      <c r="U41022" s="121"/>
      <c r="V41022" s="122"/>
      <c r="W41022" s="123"/>
      <c r="AC41022" s="123"/>
    </row>
    <row r="41023" spans="5:29" s="2" customFormat="1">
      <c r="E41023" s="120"/>
      <c r="M41023" s="120"/>
      <c r="N41023" s="120"/>
      <c r="U41023" s="121"/>
      <c r="V41023" s="122"/>
      <c r="W41023" s="123"/>
      <c r="AC41023" s="123"/>
    </row>
    <row r="41024" spans="5:29" s="2" customFormat="1">
      <c r="E41024" s="120"/>
      <c r="M41024" s="120"/>
      <c r="N41024" s="120"/>
      <c r="U41024" s="121"/>
      <c r="V41024" s="122"/>
      <c r="W41024" s="123"/>
      <c r="AC41024" s="123"/>
    </row>
    <row r="41025" spans="5:29" s="2" customFormat="1">
      <c r="E41025" s="120"/>
      <c r="M41025" s="120"/>
      <c r="N41025" s="120"/>
      <c r="U41025" s="121"/>
      <c r="V41025" s="122"/>
      <c r="W41025" s="123"/>
      <c r="AC41025" s="123"/>
    </row>
    <row r="41026" spans="5:29" s="2" customFormat="1">
      <c r="E41026" s="120"/>
      <c r="M41026" s="120"/>
      <c r="N41026" s="120"/>
      <c r="U41026" s="121"/>
      <c r="V41026" s="122"/>
      <c r="W41026" s="123"/>
      <c r="AC41026" s="123"/>
    </row>
    <row r="41027" spans="5:29" s="2" customFormat="1">
      <c r="E41027" s="120"/>
      <c r="M41027" s="120"/>
      <c r="N41027" s="120"/>
      <c r="U41027" s="121"/>
      <c r="V41027" s="122"/>
      <c r="W41027" s="123"/>
      <c r="AC41027" s="123"/>
    </row>
    <row r="41028" spans="5:29" s="2" customFormat="1">
      <c r="E41028" s="120"/>
      <c r="M41028" s="120"/>
      <c r="N41028" s="120"/>
      <c r="U41028" s="121"/>
      <c r="V41028" s="122"/>
      <c r="W41028" s="123"/>
      <c r="AC41028" s="123"/>
    </row>
    <row r="41029" spans="5:29" s="2" customFormat="1">
      <c r="E41029" s="120"/>
      <c r="M41029" s="120"/>
      <c r="N41029" s="120"/>
      <c r="U41029" s="121"/>
      <c r="V41029" s="122"/>
      <c r="W41029" s="123"/>
      <c r="AC41029" s="123"/>
    </row>
    <row r="41030" spans="5:29" s="2" customFormat="1">
      <c r="E41030" s="120"/>
      <c r="M41030" s="120"/>
      <c r="N41030" s="120"/>
      <c r="U41030" s="121"/>
      <c r="V41030" s="122"/>
      <c r="W41030" s="123"/>
      <c r="AC41030" s="123"/>
    </row>
    <row r="41031" spans="5:29" s="2" customFormat="1">
      <c r="E41031" s="120"/>
      <c r="M41031" s="120"/>
      <c r="N41031" s="120"/>
      <c r="U41031" s="121"/>
      <c r="V41031" s="122"/>
      <c r="W41031" s="123"/>
      <c r="AC41031" s="123"/>
    </row>
    <row r="41032" spans="5:29" s="2" customFormat="1">
      <c r="E41032" s="120"/>
      <c r="M41032" s="120"/>
      <c r="N41032" s="120"/>
      <c r="U41032" s="121"/>
      <c r="V41032" s="122"/>
      <c r="W41032" s="123"/>
      <c r="AC41032" s="123"/>
    </row>
    <row r="41033" spans="5:29" s="2" customFormat="1">
      <c r="E41033" s="120"/>
      <c r="M41033" s="120"/>
      <c r="N41033" s="120"/>
      <c r="U41033" s="121"/>
      <c r="V41033" s="122"/>
      <c r="W41033" s="123"/>
      <c r="AC41033" s="123"/>
    </row>
    <row r="41034" spans="5:29" s="2" customFormat="1">
      <c r="E41034" s="120"/>
      <c r="M41034" s="120"/>
      <c r="N41034" s="120"/>
      <c r="U41034" s="121"/>
      <c r="V41034" s="122"/>
      <c r="W41034" s="123"/>
      <c r="AC41034" s="123"/>
    </row>
    <row r="41035" spans="5:29" s="2" customFormat="1">
      <c r="E41035" s="120"/>
      <c r="M41035" s="120"/>
      <c r="N41035" s="120"/>
      <c r="U41035" s="121"/>
      <c r="V41035" s="122"/>
      <c r="W41035" s="123"/>
      <c r="AC41035" s="123"/>
    </row>
    <row r="41036" spans="5:29" s="2" customFormat="1">
      <c r="E41036" s="120"/>
      <c r="M41036" s="120"/>
      <c r="N41036" s="120"/>
      <c r="U41036" s="121"/>
      <c r="V41036" s="122"/>
      <c r="W41036" s="123"/>
      <c r="AC41036" s="123"/>
    </row>
    <row r="41037" spans="5:29" s="2" customFormat="1">
      <c r="E41037" s="120"/>
      <c r="M41037" s="120"/>
      <c r="N41037" s="120"/>
      <c r="U41037" s="121"/>
      <c r="V41037" s="122"/>
      <c r="W41037" s="123"/>
      <c r="AC41037" s="123"/>
    </row>
    <row r="41038" spans="5:29" s="2" customFormat="1">
      <c r="E41038" s="120"/>
      <c r="M41038" s="120"/>
      <c r="N41038" s="120"/>
      <c r="U41038" s="121"/>
      <c r="V41038" s="122"/>
      <c r="W41038" s="123"/>
      <c r="AC41038" s="123"/>
    </row>
    <row r="41039" spans="5:29" s="2" customFormat="1">
      <c r="E41039" s="120"/>
      <c r="M41039" s="120"/>
      <c r="N41039" s="120"/>
      <c r="U41039" s="121"/>
      <c r="V41039" s="122"/>
      <c r="W41039" s="123"/>
      <c r="AC41039" s="123"/>
    </row>
    <row r="41040" spans="5:29" s="2" customFormat="1">
      <c r="E41040" s="120"/>
      <c r="M41040" s="120"/>
      <c r="N41040" s="120"/>
      <c r="U41040" s="121"/>
      <c r="V41040" s="122"/>
      <c r="W41040" s="123"/>
      <c r="AC41040" s="123"/>
    </row>
    <row r="41041" spans="5:29" s="2" customFormat="1">
      <c r="E41041" s="120"/>
      <c r="M41041" s="120"/>
      <c r="N41041" s="120"/>
      <c r="U41041" s="121"/>
      <c r="V41041" s="122"/>
      <c r="W41041" s="123"/>
      <c r="AC41041" s="123"/>
    </row>
    <row r="41042" spans="5:29" s="2" customFormat="1">
      <c r="E41042" s="120"/>
      <c r="M41042" s="120"/>
      <c r="N41042" s="120"/>
      <c r="U41042" s="121"/>
      <c r="V41042" s="122"/>
      <c r="W41042" s="123"/>
      <c r="AC41042" s="123"/>
    </row>
    <row r="41043" spans="5:29" s="2" customFormat="1">
      <c r="E41043" s="120"/>
      <c r="M41043" s="120"/>
      <c r="N41043" s="120"/>
      <c r="U41043" s="121"/>
      <c r="V41043" s="122"/>
      <c r="W41043" s="123"/>
      <c r="AC41043" s="123"/>
    </row>
    <row r="41044" spans="5:29" s="2" customFormat="1">
      <c r="E41044" s="120"/>
      <c r="M41044" s="120"/>
      <c r="N41044" s="120"/>
      <c r="U41044" s="121"/>
      <c r="V41044" s="122"/>
      <c r="W41044" s="123"/>
      <c r="AC41044" s="123"/>
    </row>
    <row r="41045" spans="5:29" s="2" customFormat="1">
      <c r="E41045" s="120"/>
      <c r="M41045" s="120"/>
      <c r="N41045" s="120"/>
      <c r="U41045" s="121"/>
      <c r="V41045" s="122"/>
      <c r="W41045" s="123"/>
      <c r="AC41045" s="123"/>
    </row>
    <row r="41046" spans="5:29" s="2" customFormat="1">
      <c r="E41046" s="120"/>
      <c r="M41046" s="120"/>
      <c r="N41046" s="120"/>
      <c r="U41046" s="121"/>
      <c r="V41046" s="122"/>
      <c r="W41046" s="123"/>
      <c r="AC41046" s="123"/>
    </row>
    <row r="41047" spans="5:29" s="2" customFormat="1">
      <c r="E41047" s="120"/>
      <c r="M41047" s="120"/>
      <c r="N41047" s="120"/>
      <c r="U41047" s="121"/>
      <c r="V41047" s="122"/>
      <c r="W41047" s="123"/>
      <c r="AC41047" s="123"/>
    </row>
    <row r="41048" spans="5:29" s="2" customFormat="1">
      <c r="E41048" s="120"/>
      <c r="M41048" s="120"/>
      <c r="N41048" s="120"/>
      <c r="U41048" s="121"/>
      <c r="V41048" s="122"/>
      <c r="W41048" s="123"/>
      <c r="AC41048" s="123"/>
    </row>
    <row r="41049" spans="5:29" s="2" customFormat="1">
      <c r="E41049" s="120"/>
      <c r="M41049" s="120"/>
      <c r="N41049" s="120"/>
      <c r="U41049" s="121"/>
      <c r="V41049" s="122"/>
      <c r="W41049" s="123"/>
      <c r="AC41049" s="123"/>
    </row>
    <row r="41050" spans="5:29" s="2" customFormat="1">
      <c r="E41050" s="120"/>
      <c r="M41050" s="120"/>
      <c r="N41050" s="120"/>
      <c r="U41050" s="121"/>
      <c r="V41050" s="122"/>
      <c r="W41050" s="123"/>
      <c r="AC41050" s="123"/>
    </row>
    <row r="41051" spans="5:29" s="2" customFormat="1">
      <c r="E41051" s="120"/>
      <c r="M41051" s="120"/>
      <c r="N41051" s="120"/>
      <c r="U41051" s="121"/>
      <c r="V41051" s="122"/>
      <c r="W41051" s="123"/>
      <c r="AC41051" s="123"/>
    </row>
    <row r="41052" spans="5:29" s="2" customFormat="1">
      <c r="E41052" s="120"/>
      <c r="M41052" s="120"/>
      <c r="N41052" s="120"/>
      <c r="U41052" s="121"/>
      <c r="V41052" s="122"/>
      <c r="W41052" s="123"/>
      <c r="AC41052" s="123"/>
    </row>
    <row r="41053" spans="5:29" s="2" customFormat="1">
      <c r="E41053" s="120"/>
      <c r="M41053" s="120"/>
      <c r="N41053" s="120"/>
      <c r="U41053" s="121"/>
      <c r="V41053" s="122"/>
      <c r="W41053" s="123"/>
      <c r="AC41053" s="123"/>
    </row>
    <row r="41054" spans="5:29" s="2" customFormat="1">
      <c r="E41054" s="120"/>
      <c r="M41054" s="120"/>
      <c r="N41054" s="120"/>
      <c r="U41054" s="121"/>
      <c r="V41054" s="122"/>
      <c r="W41054" s="123"/>
      <c r="AC41054" s="123"/>
    </row>
    <row r="41055" spans="5:29" s="2" customFormat="1">
      <c r="E41055" s="120"/>
      <c r="M41055" s="120"/>
      <c r="N41055" s="120"/>
      <c r="U41055" s="121"/>
      <c r="V41055" s="122"/>
      <c r="W41055" s="123"/>
      <c r="AC41055" s="123"/>
    </row>
    <row r="41056" spans="5:29" s="2" customFormat="1">
      <c r="E41056" s="120"/>
      <c r="M41056" s="120"/>
      <c r="N41056" s="120"/>
      <c r="U41056" s="121"/>
      <c r="V41056" s="122"/>
      <c r="W41056" s="123"/>
      <c r="AC41056" s="123"/>
    </row>
    <row r="41057" spans="5:29" s="2" customFormat="1">
      <c r="E41057" s="120"/>
      <c r="M41057" s="120"/>
      <c r="N41057" s="120"/>
      <c r="U41057" s="121"/>
      <c r="V41057" s="122"/>
      <c r="W41057" s="123"/>
      <c r="AC41057" s="123"/>
    </row>
    <row r="41058" spans="5:29" s="2" customFormat="1">
      <c r="E41058" s="120"/>
      <c r="M41058" s="120"/>
      <c r="N41058" s="120"/>
      <c r="U41058" s="121"/>
      <c r="V41058" s="122"/>
      <c r="W41058" s="123"/>
      <c r="AC41058" s="123"/>
    </row>
    <row r="41059" spans="5:29" s="2" customFormat="1">
      <c r="E41059" s="120"/>
      <c r="M41059" s="120"/>
      <c r="N41059" s="120"/>
      <c r="U41059" s="121"/>
      <c r="V41059" s="122"/>
      <c r="W41059" s="123"/>
      <c r="AC41059" s="123"/>
    </row>
    <row r="41060" spans="5:29" s="2" customFormat="1">
      <c r="E41060" s="120"/>
      <c r="M41060" s="120"/>
      <c r="N41060" s="120"/>
      <c r="U41060" s="121"/>
      <c r="V41060" s="122"/>
      <c r="W41060" s="123"/>
      <c r="AC41060" s="123"/>
    </row>
    <row r="41061" spans="5:29" s="2" customFormat="1">
      <c r="E41061" s="120"/>
      <c r="M41061" s="120"/>
      <c r="N41061" s="120"/>
      <c r="U41061" s="121"/>
      <c r="V41061" s="122"/>
      <c r="W41061" s="123"/>
      <c r="AC41061" s="123"/>
    </row>
    <row r="41062" spans="5:29" s="2" customFormat="1">
      <c r="E41062" s="120"/>
      <c r="M41062" s="120"/>
      <c r="N41062" s="120"/>
      <c r="U41062" s="121"/>
      <c r="V41062" s="122"/>
      <c r="W41062" s="123"/>
      <c r="AC41062" s="123"/>
    </row>
    <row r="41063" spans="5:29" s="2" customFormat="1">
      <c r="E41063" s="120"/>
      <c r="M41063" s="120"/>
      <c r="N41063" s="120"/>
      <c r="U41063" s="121"/>
      <c r="V41063" s="122"/>
      <c r="W41063" s="123"/>
      <c r="AC41063" s="123"/>
    </row>
    <row r="41064" spans="5:29" s="2" customFormat="1">
      <c r="E41064" s="120"/>
      <c r="M41064" s="120"/>
      <c r="N41064" s="120"/>
      <c r="U41064" s="121"/>
      <c r="V41064" s="122"/>
      <c r="W41064" s="123"/>
      <c r="AC41064" s="123"/>
    </row>
    <row r="41065" spans="5:29" s="2" customFormat="1">
      <c r="E41065" s="120"/>
      <c r="M41065" s="120"/>
      <c r="N41065" s="120"/>
      <c r="U41065" s="121"/>
      <c r="V41065" s="122"/>
      <c r="W41065" s="123"/>
      <c r="AC41065" s="123"/>
    </row>
    <row r="41066" spans="5:29" s="2" customFormat="1">
      <c r="E41066" s="120"/>
      <c r="M41066" s="120"/>
      <c r="N41066" s="120"/>
      <c r="U41066" s="121"/>
      <c r="V41066" s="122"/>
      <c r="W41066" s="123"/>
      <c r="AC41066" s="123"/>
    </row>
    <row r="41067" spans="5:29" s="2" customFormat="1">
      <c r="E41067" s="120"/>
      <c r="M41067" s="120"/>
      <c r="N41067" s="120"/>
      <c r="U41067" s="121"/>
      <c r="V41067" s="122"/>
      <c r="W41067" s="123"/>
      <c r="AC41067" s="123"/>
    </row>
    <row r="41068" spans="5:29" s="2" customFormat="1">
      <c r="E41068" s="120"/>
      <c r="M41068" s="120"/>
      <c r="N41068" s="120"/>
      <c r="U41068" s="121"/>
      <c r="V41068" s="122"/>
      <c r="W41068" s="123"/>
      <c r="AC41068" s="123"/>
    </row>
    <row r="41069" spans="5:29" s="2" customFormat="1">
      <c r="E41069" s="120"/>
      <c r="M41069" s="120"/>
      <c r="N41069" s="120"/>
      <c r="U41069" s="121"/>
      <c r="V41069" s="122"/>
      <c r="W41069" s="123"/>
      <c r="AC41069" s="123"/>
    </row>
    <row r="41070" spans="5:29" s="2" customFormat="1">
      <c r="E41070" s="120"/>
      <c r="M41070" s="120"/>
      <c r="N41070" s="120"/>
      <c r="U41070" s="121"/>
      <c r="V41070" s="122"/>
      <c r="W41070" s="123"/>
      <c r="AC41070" s="123"/>
    </row>
    <row r="41071" spans="5:29" s="2" customFormat="1">
      <c r="E41071" s="120"/>
      <c r="M41071" s="120"/>
      <c r="N41071" s="120"/>
      <c r="U41071" s="121"/>
      <c r="V41071" s="122"/>
      <c r="W41071" s="123"/>
      <c r="AC41071" s="123"/>
    </row>
    <row r="41072" spans="5:29" s="2" customFormat="1">
      <c r="E41072" s="120"/>
      <c r="M41072" s="120"/>
      <c r="N41072" s="120"/>
      <c r="U41072" s="121"/>
      <c r="V41072" s="122"/>
      <c r="W41072" s="123"/>
      <c r="AC41072" s="123"/>
    </row>
    <row r="41073" spans="5:29" s="2" customFormat="1">
      <c r="E41073" s="120"/>
      <c r="M41073" s="120"/>
      <c r="N41073" s="120"/>
      <c r="U41073" s="121"/>
      <c r="V41073" s="122"/>
      <c r="W41073" s="123"/>
      <c r="AC41073" s="123"/>
    </row>
    <row r="41074" spans="5:29" s="2" customFormat="1">
      <c r="E41074" s="120"/>
      <c r="M41074" s="120"/>
      <c r="N41074" s="120"/>
      <c r="U41074" s="121"/>
      <c r="V41074" s="122"/>
      <c r="W41074" s="123"/>
      <c r="AC41074" s="123"/>
    </row>
    <row r="41075" spans="5:29" s="2" customFormat="1">
      <c r="E41075" s="120"/>
      <c r="M41075" s="120"/>
      <c r="N41075" s="120"/>
      <c r="U41075" s="121"/>
      <c r="V41075" s="122"/>
      <c r="W41075" s="123"/>
      <c r="AC41075" s="123"/>
    </row>
    <row r="41076" spans="5:29" s="2" customFormat="1">
      <c r="E41076" s="120"/>
      <c r="M41076" s="120"/>
      <c r="N41076" s="120"/>
      <c r="U41076" s="121"/>
      <c r="V41076" s="122"/>
      <c r="W41076" s="123"/>
      <c r="AC41076" s="123"/>
    </row>
    <row r="41077" spans="5:29" s="2" customFormat="1">
      <c r="E41077" s="120"/>
      <c r="M41077" s="120"/>
      <c r="N41077" s="120"/>
      <c r="U41077" s="121"/>
      <c r="V41077" s="122"/>
      <c r="W41077" s="123"/>
      <c r="AC41077" s="123"/>
    </row>
    <row r="41078" spans="5:29" s="2" customFormat="1">
      <c r="E41078" s="120"/>
      <c r="M41078" s="120"/>
      <c r="N41078" s="120"/>
      <c r="U41078" s="121"/>
      <c r="V41078" s="122"/>
      <c r="W41078" s="123"/>
      <c r="AC41078" s="123"/>
    </row>
    <row r="41079" spans="5:29" s="2" customFormat="1">
      <c r="E41079" s="120"/>
      <c r="M41079" s="120"/>
      <c r="N41079" s="120"/>
      <c r="U41079" s="121"/>
      <c r="V41079" s="122"/>
      <c r="W41079" s="123"/>
      <c r="AC41079" s="123"/>
    </row>
    <row r="41080" spans="5:29" s="2" customFormat="1">
      <c r="E41080" s="120"/>
      <c r="M41080" s="120"/>
      <c r="N41080" s="120"/>
      <c r="U41080" s="121"/>
      <c r="V41080" s="122"/>
      <c r="W41080" s="123"/>
      <c r="AC41080" s="123"/>
    </row>
    <row r="41081" spans="5:29" s="2" customFormat="1">
      <c r="E41081" s="120"/>
      <c r="M41081" s="120"/>
      <c r="N41081" s="120"/>
      <c r="U41081" s="121"/>
      <c r="V41081" s="122"/>
      <c r="W41081" s="123"/>
      <c r="AC41081" s="123"/>
    </row>
    <row r="41082" spans="5:29" s="2" customFormat="1">
      <c r="E41082" s="120"/>
      <c r="M41082" s="120"/>
      <c r="N41082" s="120"/>
      <c r="U41082" s="121"/>
      <c r="V41082" s="122"/>
      <c r="W41082" s="123"/>
      <c r="AC41082" s="123"/>
    </row>
    <row r="41083" spans="5:29" s="2" customFormat="1">
      <c r="E41083" s="120"/>
      <c r="M41083" s="120"/>
      <c r="N41083" s="120"/>
      <c r="U41083" s="121"/>
      <c r="V41083" s="122"/>
      <c r="W41083" s="123"/>
      <c r="AC41083" s="123"/>
    </row>
    <row r="41084" spans="5:29" s="2" customFormat="1">
      <c r="E41084" s="120"/>
      <c r="M41084" s="120"/>
      <c r="N41084" s="120"/>
      <c r="U41084" s="121"/>
      <c r="V41084" s="122"/>
      <c r="W41084" s="123"/>
      <c r="AC41084" s="123"/>
    </row>
    <row r="41085" spans="5:29" s="2" customFormat="1">
      <c r="E41085" s="120"/>
      <c r="M41085" s="120"/>
      <c r="N41085" s="120"/>
      <c r="U41085" s="121"/>
      <c r="V41085" s="122"/>
      <c r="W41085" s="123"/>
      <c r="AC41085" s="123"/>
    </row>
    <row r="41086" spans="5:29" s="2" customFormat="1">
      <c r="E41086" s="120"/>
      <c r="M41086" s="120"/>
      <c r="N41086" s="120"/>
      <c r="U41086" s="121"/>
      <c r="V41086" s="122"/>
      <c r="W41086" s="123"/>
      <c r="AC41086" s="123"/>
    </row>
    <row r="41087" spans="5:29" s="2" customFormat="1">
      <c r="E41087" s="120"/>
      <c r="M41087" s="120"/>
      <c r="N41087" s="120"/>
      <c r="U41087" s="121"/>
      <c r="V41087" s="122"/>
      <c r="W41087" s="123"/>
      <c r="AC41087" s="123"/>
    </row>
    <row r="41088" spans="5:29" s="2" customFormat="1">
      <c r="E41088" s="120"/>
      <c r="M41088" s="120"/>
      <c r="N41088" s="120"/>
      <c r="U41088" s="121"/>
      <c r="V41088" s="122"/>
      <c r="W41088" s="123"/>
      <c r="AC41088" s="123"/>
    </row>
    <row r="41089" spans="5:29" s="2" customFormat="1">
      <c r="E41089" s="120"/>
      <c r="M41089" s="120"/>
      <c r="N41089" s="120"/>
      <c r="U41089" s="121"/>
      <c r="V41089" s="122"/>
      <c r="W41089" s="123"/>
      <c r="AC41089" s="123"/>
    </row>
    <row r="41090" spans="5:29" s="2" customFormat="1">
      <c r="E41090" s="120"/>
      <c r="M41090" s="120"/>
      <c r="N41090" s="120"/>
      <c r="U41090" s="121"/>
      <c r="V41090" s="122"/>
      <c r="W41090" s="123"/>
      <c r="AC41090" s="123"/>
    </row>
    <row r="41091" spans="5:29" s="2" customFormat="1">
      <c r="E41091" s="120"/>
      <c r="M41091" s="120"/>
      <c r="N41091" s="120"/>
      <c r="U41091" s="121"/>
      <c r="V41091" s="122"/>
      <c r="W41091" s="123"/>
      <c r="AC41091" s="123"/>
    </row>
    <row r="41092" spans="5:29" s="2" customFormat="1">
      <c r="E41092" s="120"/>
      <c r="M41092" s="120"/>
      <c r="N41092" s="120"/>
      <c r="U41092" s="121"/>
      <c r="V41092" s="122"/>
      <c r="W41092" s="123"/>
      <c r="AC41092" s="123"/>
    </row>
    <row r="41093" spans="5:29" s="2" customFormat="1">
      <c r="E41093" s="120"/>
      <c r="M41093" s="120"/>
      <c r="N41093" s="120"/>
      <c r="U41093" s="121"/>
      <c r="V41093" s="122"/>
      <c r="W41093" s="123"/>
      <c r="AC41093" s="123"/>
    </row>
    <row r="41094" spans="5:29" s="2" customFormat="1">
      <c r="E41094" s="120"/>
      <c r="M41094" s="120"/>
      <c r="N41094" s="120"/>
      <c r="U41094" s="121"/>
      <c r="V41094" s="122"/>
      <c r="W41094" s="123"/>
      <c r="AC41094" s="123"/>
    </row>
    <row r="41095" spans="5:29" s="2" customFormat="1">
      <c r="E41095" s="120"/>
      <c r="M41095" s="120"/>
      <c r="N41095" s="120"/>
      <c r="U41095" s="121"/>
      <c r="V41095" s="122"/>
      <c r="W41095" s="123"/>
      <c r="AC41095" s="123"/>
    </row>
    <row r="41096" spans="5:29" s="2" customFormat="1">
      <c r="E41096" s="120"/>
      <c r="M41096" s="120"/>
      <c r="N41096" s="120"/>
      <c r="U41096" s="121"/>
      <c r="V41096" s="122"/>
      <c r="W41096" s="123"/>
      <c r="AC41096" s="123"/>
    </row>
    <row r="41097" spans="5:29" s="2" customFormat="1">
      <c r="E41097" s="120"/>
      <c r="M41097" s="120"/>
      <c r="N41097" s="120"/>
      <c r="U41097" s="121"/>
      <c r="V41097" s="122"/>
      <c r="W41097" s="123"/>
      <c r="AC41097" s="123"/>
    </row>
    <row r="41098" spans="5:29" s="2" customFormat="1">
      <c r="E41098" s="120"/>
      <c r="M41098" s="120"/>
      <c r="N41098" s="120"/>
      <c r="U41098" s="121"/>
      <c r="V41098" s="122"/>
      <c r="W41098" s="123"/>
      <c r="AC41098" s="123"/>
    </row>
    <row r="41099" spans="5:29" s="2" customFormat="1">
      <c r="E41099" s="120"/>
      <c r="M41099" s="120"/>
      <c r="N41099" s="120"/>
      <c r="U41099" s="121"/>
      <c r="V41099" s="122"/>
      <c r="W41099" s="123"/>
      <c r="AC41099" s="123"/>
    </row>
    <row r="41100" spans="5:29" s="2" customFormat="1">
      <c r="E41100" s="120"/>
      <c r="M41100" s="120"/>
      <c r="N41100" s="120"/>
      <c r="U41100" s="121"/>
      <c r="V41100" s="122"/>
      <c r="W41100" s="123"/>
      <c r="AC41100" s="123"/>
    </row>
    <row r="41101" spans="5:29" s="2" customFormat="1">
      <c r="E41101" s="120"/>
      <c r="M41101" s="120"/>
      <c r="N41101" s="120"/>
      <c r="U41101" s="121"/>
      <c r="V41101" s="122"/>
      <c r="W41101" s="123"/>
      <c r="AC41101" s="123"/>
    </row>
    <row r="41102" spans="5:29" s="2" customFormat="1">
      <c r="E41102" s="120"/>
      <c r="M41102" s="120"/>
      <c r="N41102" s="120"/>
      <c r="U41102" s="121"/>
      <c r="V41102" s="122"/>
      <c r="W41102" s="123"/>
      <c r="AC41102" s="123"/>
    </row>
    <row r="41103" spans="5:29" s="2" customFormat="1">
      <c r="E41103" s="120"/>
      <c r="M41103" s="120"/>
      <c r="N41103" s="120"/>
      <c r="U41103" s="121"/>
      <c r="V41103" s="122"/>
      <c r="W41103" s="123"/>
      <c r="AC41103" s="123"/>
    </row>
    <row r="41104" spans="5:29" s="2" customFormat="1">
      <c r="E41104" s="120"/>
      <c r="M41104" s="120"/>
      <c r="N41104" s="120"/>
      <c r="U41104" s="121"/>
      <c r="V41104" s="122"/>
      <c r="W41104" s="123"/>
      <c r="AC41104" s="123"/>
    </row>
    <row r="41105" spans="5:29" s="2" customFormat="1">
      <c r="E41105" s="120"/>
      <c r="M41105" s="120"/>
      <c r="N41105" s="120"/>
      <c r="U41105" s="121"/>
      <c r="V41105" s="122"/>
      <c r="W41105" s="123"/>
      <c r="AC41105" s="123"/>
    </row>
    <row r="41106" spans="5:29" s="2" customFormat="1">
      <c r="E41106" s="120"/>
      <c r="M41106" s="120"/>
      <c r="N41106" s="120"/>
      <c r="U41106" s="121"/>
      <c r="V41106" s="122"/>
      <c r="W41106" s="123"/>
      <c r="AC41106" s="123"/>
    </row>
    <row r="41107" spans="5:29" s="2" customFormat="1">
      <c r="E41107" s="120"/>
      <c r="M41107" s="120"/>
      <c r="N41107" s="120"/>
      <c r="U41107" s="121"/>
      <c r="V41107" s="122"/>
      <c r="W41107" s="123"/>
      <c r="AC41107" s="123"/>
    </row>
    <row r="41108" spans="5:29" s="2" customFormat="1">
      <c r="E41108" s="120"/>
      <c r="M41108" s="120"/>
      <c r="N41108" s="120"/>
      <c r="U41108" s="121"/>
      <c r="V41108" s="122"/>
      <c r="W41108" s="123"/>
      <c r="AC41108" s="123"/>
    </row>
    <row r="41109" spans="5:29" s="2" customFormat="1">
      <c r="E41109" s="120"/>
      <c r="M41109" s="120"/>
      <c r="N41109" s="120"/>
      <c r="U41109" s="121"/>
      <c r="V41109" s="122"/>
      <c r="W41109" s="123"/>
      <c r="AC41109" s="123"/>
    </row>
    <row r="41110" spans="5:29" s="2" customFormat="1">
      <c r="E41110" s="120"/>
      <c r="M41110" s="120"/>
      <c r="N41110" s="120"/>
      <c r="U41110" s="121"/>
      <c r="V41110" s="122"/>
      <c r="W41110" s="123"/>
      <c r="AC41110" s="123"/>
    </row>
    <row r="41111" spans="5:29" s="2" customFormat="1">
      <c r="E41111" s="120"/>
      <c r="M41111" s="120"/>
      <c r="N41111" s="120"/>
      <c r="U41111" s="121"/>
      <c r="V41111" s="122"/>
      <c r="W41111" s="123"/>
      <c r="AC41111" s="123"/>
    </row>
    <row r="41112" spans="5:29" s="2" customFormat="1">
      <c r="E41112" s="120"/>
      <c r="M41112" s="120"/>
      <c r="N41112" s="120"/>
      <c r="U41112" s="121"/>
      <c r="V41112" s="122"/>
      <c r="W41112" s="123"/>
      <c r="AC41112" s="123"/>
    </row>
    <row r="41113" spans="5:29" s="2" customFormat="1">
      <c r="E41113" s="120"/>
      <c r="M41113" s="120"/>
      <c r="N41113" s="120"/>
      <c r="U41113" s="121"/>
      <c r="V41113" s="122"/>
      <c r="W41113" s="123"/>
      <c r="AC41113" s="123"/>
    </row>
    <row r="41114" spans="5:29" s="2" customFormat="1">
      <c r="E41114" s="120"/>
      <c r="M41114" s="120"/>
      <c r="N41114" s="120"/>
      <c r="U41114" s="121"/>
      <c r="V41114" s="122"/>
      <c r="W41114" s="123"/>
      <c r="AC41114" s="123"/>
    </row>
    <row r="41115" spans="5:29" s="2" customFormat="1">
      <c r="E41115" s="120"/>
      <c r="M41115" s="120"/>
      <c r="N41115" s="120"/>
      <c r="U41115" s="121"/>
      <c r="V41115" s="122"/>
      <c r="W41115" s="123"/>
      <c r="AC41115" s="123"/>
    </row>
    <row r="41116" spans="5:29" s="2" customFormat="1">
      <c r="E41116" s="120"/>
      <c r="M41116" s="120"/>
      <c r="N41116" s="120"/>
      <c r="U41116" s="121"/>
      <c r="V41116" s="122"/>
      <c r="W41116" s="123"/>
      <c r="AC41116" s="123"/>
    </row>
    <row r="41117" spans="5:29" s="2" customFormat="1">
      <c r="E41117" s="120"/>
      <c r="M41117" s="120"/>
      <c r="N41117" s="120"/>
      <c r="U41117" s="121"/>
      <c r="V41117" s="122"/>
      <c r="W41117" s="123"/>
      <c r="AC41117" s="123"/>
    </row>
    <row r="41118" spans="5:29" s="2" customFormat="1">
      <c r="E41118" s="120"/>
      <c r="M41118" s="120"/>
      <c r="N41118" s="120"/>
      <c r="U41118" s="121"/>
      <c r="V41118" s="122"/>
      <c r="W41118" s="123"/>
      <c r="AC41118" s="123"/>
    </row>
    <row r="41119" spans="5:29" s="2" customFormat="1">
      <c r="E41119" s="120"/>
      <c r="M41119" s="120"/>
      <c r="N41119" s="120"/>
      <c r="U41119" s="121"/>
      <c r="V41119" s="122"/>
      <c r="W41119" s="123"/>
      <c r="AC41119" s="123"/>
    </row>
    <row r="41120" spans="5:29" s="2" customFormat="1">
      <c r="E41120" s="120"/>
      <c r="M41120" s="120"/>
      <c r="N41120" s="120"/>
      <c r="U41120" s="121"/>
      <c r="V41120" s="122"/>
      <c r="W41120" s="123"/>
      <c r="AC41120" s="123"/>
    </row>
    <row r="41121" spans="5:29" s="2" customFormat="1">
      <c r="E41121" s="120"/>
      <c r="M41121" s="120"/>
      <c r="N41121" s="120"/>
      <c r="U41121" s="121"/>
      <c r="V41121" s="122"/>
      <c r="W41121" s="123"/>
      <c r="AC41121" s="123"/>
    </row>
    <row r="41122" spans="5:29" s="2" customFormat="1">
      <c r="E41122" s="120"/>
      <c r="M41122" s="120"/>
      <c r="N41122" s="120"/>
      <c r="U41122" s="121"/>
      <c r="V41122" s="122"/>
      <c r="W41122" s="123"/>
      <c r="AC41122" s="123"/>
    </row>
    <row r="41123" spans="5:29" s="2" customFormat="1">
      <c r="E41123" s="120"/>
      <c r="M41123" s="120"/>
      <c r="N41123" s="120"/>
      <c r="U41123" s="121"/>
      <c r="V41123" s="122"/>
      <c r="W41123" s="123"/>
      <c r="AC41123" s="123"/>
    </row>
    <row r="41124" spans="5:29" s="2" customFormat="1">
      <c r="E41124" s="120"/>
      <c r="M41124" s="120"/>
      <c r="N41124" s="120"/>
      <c r="U41124" s="121"/>
      <c r="V41124" s="122"/>
      <c r="W41124" s="123"/>
      <c r="AC41124" s="123"/>
    </row>
    <row r="41125" spans="5:29" s="2" customFormat="1">
      <c r="E41125" s="120"/>
      <c r="M41125" s="120"/>
      <c r="N41125" s="120"/>
      <c r="U41125" s="121"/>
      <c r="V41125" s="122"/>
      <c r="W41125" s="123"/>
      <c r="AC41125" s="123"/>
    </row>
    <row r="41126" spans="5:29" s="2" customFormat="1">
      <c r="E41126" s="120"/>
      <c r="M41126" s="120"/>
      <c r="N41126" s="120"/>
      <c r="U41126" s="121"/>
      <c r="V41126" s="122"/>
      <c r="W41126" s="123"/>
      <c r="AC41126" s="123"/>
    </row>
    <row r="41127" spans="5:29" s="2" customFormat="1">
      <c r="E41127" s="120"/>
      <c r="M41127" s="120"/>
      <c r="N41127" s="120"/>
      <c r="U41127" s="121"/>
      <c r="V41127" s="122"/>
      <c r="W41127" s="123"/>
      <c r="AC41127" s="123"/>
    </row>
    <row r="41128" spans="5:29" s="2" customFormat="1">
      <c r="E41128" s="120"/>
      <c r="M41128" s="120"/>
      <c r="N41128" s="120"/>
      <c r="U41128" s="121"/>
      <c r="V41128" s="122"/>
      <c r="W41128" s="123"/>
      <c r="AC41128" s="123"/>
    </row>
    <row r="41129" spans="5:29" s="2" customFormat="1">
      <c r="E41129" s="120"/>
      <c r="M41129" s="120"/>
      <c r="N41129" s="120"/>
      <c r="U41129" s="121"/>
      <c r="V41129" s="122"/>
      <c r="W41129" s="123"/>
      <c r="AC41129" s="123"/>
    </row>
    <row r="41130" spans="5:29" s="2" customFormat="1">
      <c r="E41130" s="120"/>
      <c r="M41130" s="120"/>
      <c r="N41130" s="120"/>
      <c r="U41130" s="121"/>
      <c r="V41130" s="122"/>
      <c r="W41130" s="123"/>
      <c r="AC41130" s="123"/>
    </row>
    <row r="41131" spans="5:29" s="2" customFormat="1">
      <c r="E41131" s="120"/>
      <c r="M41131" s="120"/>
      <c r="N41131" s="120"/>
      <c r="U41131" s="121"/>
      <c r="V41131" s="122"/>
      <c r="W41131" s="123"/>
      <c r="AC41131" s="123"/>
    </row>
    <row r="41132" spans="5:29" s="2" customFormat="1">
      <c r="E41132" s="120"/>
      <c r="M41132" s="120"/>
      <c r="N41132" s="120"/>
      <c r="U41132" s="121"/>
      <c r="V41132" s="122"/>
      <c r="W41132" s="123"/>
      <c r="AC41132" s="123"/>
    </row>
    <row r="41133" spans="5:29" s="2" customFormat="1">
      <c r="E41133" s="120"/>
      <c r="M41133" s="120"/>
      <c r="N41133" s="120"/>
      <c r="U41133" s="121"/>
      <c r="V41133" s="122"/>
      <c r="W41133" s="123"/>
      <c r="AC41133" s="123"/>
    </row>
    <row r="41134" spans="5:29" s="2" customFormat="1">
      <c r="E41134" s="120"/>
      <c r="M41134" s="120"/>
      <c r="N41134" s="120"/>
      <c r="U41134" s="121"/>
      <c r="V41134" s="122"/>
      <c r="W41134" s="123"/>
      <c r="AC41134" s="123"/>
    </row>
    <row r="41135" spans="5:29" s="2" customFormat="1">
      <c r="E41135" s="120"/>
      <c r="M41135" s="120"/>
      <c r="N41135" s="120"/>
      <c r="U41135" s="121"/>
      <c r="V41135" s="122"/>
      <c r="W41135" s="123"/>
      <c r="AC41135" s="123"/>
    </row>
    <row r="41136" spans="5:29" s="2" customFormat="1">
      <c r="E41136" s="120"/>
      <c r="M41136" s="120"/>
      <c r="N41136" s="120"/>
      <c r="U41136" s="121"/>
      <c r="V41136" s="122"/>
      <c r="W41136" s="123"/>
      <c r="AC41136" s="123"/>
    </row>
    <row r="41137" spans="5:29" s="2" customFormat="1">
      <c r="E41137" s="120"/>
      <c r="M41137" s="120"/>
      <c r="N41137" s="120"/>
      <c r="U41137" s="121"/>
      <c r="V41137" s="122"/>
      <c r="W41137" s="123"/>
      <c r="AC41137" s="123"/>
    </row>
    <row r="41138" spans="5:29" s="2" customFormat="1">
      <c r="E41138" s="120"/>
      <c r="M41138" s="120"/>
      <c r="N41138" s="120"/>
      <c r="U41138" s="121"/>
      <c r="V41138" s="122"/>
      <c r="W41138" s="123"/>
      <c r="AC41138" s="123"/>
    </row>
    <row r="41139" spans="5:29" s="2" customFormat="1">
      <c r="E41139" s="120"/>
      <c r="M41139" s="120"/>
      <c r="N41139" s="120"/>
      <c r="U41139" s="121"/>
      <c r="V41139" s="122"/>
      <c r="W41139" s="123"/>
      <c r="AC41139" s="123"/>
    </row>
    <row r="41140" spans="5:29" s="2" customFormat="1">
      <c r="E41140" s="120"/>
      <c r="M41140" s="120"/>
      <c r="N41140" s="120"/>
      <c r="U41140" s="121"/>
      <c r="V41140" s="122"/>
      <c r="W41140" s="123"/>
      <c r="AC41140" s="123"/>
    </row>
    <row r="41141" spans="5:29" s="2" customFormat="1">
      <c r="E41141" s="120"/>
      <c r="M41141" s="120"/>
      <c r="N41141" s="120"/>
      <c r="U41141" s="121"/>
      <c r="V41141" s="122"/>
      <c r="W41141" s="123"/>
      <c r="AC41141" s="123"/>
    </row>
    <row r="41142" spans="5:29" s="2" customFormat="1">
      <c r="E41142" s="120"/>
      <c r="M41142" s="120"/>
      <c r="N41142" s="120"/>
      <c r="U41142" s="121"/>
      <c r="V41142" s="122"/>
      <c r="W41142" s="123"/>
      <c r="AC41142" s="123"/>
    </row>
    <row r="41143" spans="5:29" s="2" customFormat="1">
      <c r="E41143" s="120"/>
      <c r="M41143" s="120"/>
      <c r="N41143" s="120"/>
      <c r="U41143" s="121"/>
      <c r="V41143" s="122"/>
      <c r="W41143" s="123"/>
      <c r="AC41143" s="123"/>
    </row>
    <row r="41144" spans="5:29" s="2" customFormat="1">
      <c r="E41144" s="120"/>
      <c r="M41144" s="120"/>
      <c r="N41144" s="120"/>
      <c r="U41144" s="121"/>
      <c r="V41144" s="122"/>
      <c r="W41144" s="123"/>
      <c r="AC41144" s="123"/>
    </row>
    <row r="41145" spans="5:29" s="2" customFormat="1">
      <c r="E41145" s="120"/>
      <c r="M41145" s="120"/>
      <c r="N41145" s="120"/>
      <c r="U41145" s="121"/>
      <c r="V41145" s="122"/>
      <c r="W41145" s="123"/>
      <c r="AC41145" s="123"/>
    </row>
    <row r="41146" spans="5:29" s="2" customFormat="1">
      <c r="E41146" s="120"/>
      <c r="M41146" s="120"/>
      <c r="N41146" s="120"/>
      <c r="U41146" s="121"/>
      <c r="V41146" s="122"/>
      <c r="W41146" s="123"/>
      <c r="AC41146" s="123"/>
    </row>
    <row r="41147" spans="5:29" s="2" customFormat="1">
      <c r="E41147" s="120"/>
      <c r="M41147" s="120"/>
      <c r="N41147" s="120"/>
      <c r="U41147" s="121"/>
      <c r="V41147" s="122"/>
      <c r="W41147" s="123"/>
      <c r="AC41147" s="123"/>
    </row>
    <row r="41148" spans="5:29" s="2" customFormat="1">
      <c r="E41148" s="120"/>
      <c r="M41148" s="120"/>
      <c r="N41148" s="120"/>
      <c r="U41148" s="121"/>
      <c r="V41148" s="122"/>
      <c r="W41148" s="123"/>
      <c r="AC41148" s="123"/>
    </row>
    <row r="41149" spans="5:29" s="2" customFormat="1">
      <c r="E41149" s="120"/>
      <c r="M41149" s="120"/>
      <c r="N41149" s="120"/>
      <c r="U41149" s="121"/>
      <c r="V41149" s="122"/>
      <c r="W41149" s="123"/>
      <c r="AC41149" s="123"/>
    </row>
    <row r="41150" spans="5:29" s="2" customFormat="1">
      <c r="E41150" s="120"/>
      <c r="M41150" s="120"/>
      <c r="N41150" s="120"/>
      <c r="U41150" s="121"/>
      <c r="V41150" s="122"/>
      <c r="W41150" s="123"/>
      <c r="AC41150" s="123"/>
    </row>
    <row r="41151" spans="5:29" s="2" customFormat="1">
      <c r="E41151" s="120"/>
      <c r="M41151" s="120"/>
      <c r="N41151" s="120"/>
      <c r="U41151" s="121"/>
      <c r="V41151" s="122"/>
      <c r="W41151" s="123"/>
      <c r="AC41151" s="123"/>
    </row>
    <row r="41152" spans="5:29" s="2" customFormat="1">
      <c r="E41152" s="120"/>
      <c r="M41152" s="120"/>
      <c r="N41152" s="120"/>
      <c r="U41152" s="121"/>
      <c r="V41152" s="122"/>
      <c r="W41152" s="123"/>
      <c r="AC41152" s="123"/>
    </row>
    <row r="41153" spans="5:29" s="2" customFormat="1">
      <c r="E41153" s="120"/>
      <c r="M41153" s="120"/>
      <c r="N41153" s="120"/>
      <c r="U41153" s="121"/>
      <c r="V41153" s="122"/>
      <c r="W41153" s="123"/>
      <c r="AC41153" s="123"/>
    </row>
    <row r="41154" spans="5:29" s="2" customFormat="1">
      <c r="E41154" s="120"/>
      <c r="M41154" s="120"/>
      <c r="N41154" s="120"/>
      <c r="U41154" s="121"/>
      <c r="V41154" s="122"/>
      <c r="W41154" s="123"/>
      <c r="AC41154" s="123"/>
    </row>
    <row r="41155" spans="5:29" s="2" customFormat="1">
      <c r="E41155" s="120"/>
      <c r="M41155" s="120"/>
      <c r="N41155" s="120"/>
      <c r="U41155" s="121"/>
      <c r="V41155" s="122"/>
      <c r="W41155" s="123"/>
      <c r="AC41155" s="123"/>
    </row>
    <row r="41156" spans="5:29" s="2" customFormat="1">
      <c r="E41156" s="120"/>
      <c r="M41156" s="120"/>
      <c r="N41156" s="120"/>
      <c r="U41156" s="121"/>
      <c r="V41156" s="122"/>
      <c r="W41156" s="123"/>
      <c r="AC41156" s="123"/>
    </row>
    <row r="41157" spans="5:29" s="2" customFormat="1">
      <c r="E41157" s="120"/>
      <c r="M41157" s="120"/>
      <c r="N41157" s="120"/>
      <c r="U41157" s="121"/>
      <c r="V41157" s="122"/>
      <c r="W41157" s="123"/>
      <c r="AC41157" s="123"/>
    </row>
    <row r="41158" spans="5:29" s="2" customFormat="1">
      <c r="E41158" s="120"/>
      <c r="M41158" s="120"/>
      <c r="N41158" s="120"/>
      <c r="U41158" s="121"/>
      <c r="V41158" s="122"/>
      <c r="W41158" s="123"/>
      <c r="AC41158" s="123"/>
    </row>
    <row r="41159" spans="5:29" s="2" customFormat="1">
      <c r="E41159" s="120"/>
      <c r="M41159" s="120"/>
      <c r="N41159" s="120"/>
      <c r="U41159" s="121"/>
      <c r="V41159" s="122"/>
      <c r="W41159" s="123"/>
      <c r="AC41159" s="123"/>
    </row>
    <row r="41160" spans="5:29" s="2" customFormat="1">
      <c r="E41160" s="120"/>
      <c r="M41160" s="120"/>
      <c r="N41160" s="120"/>
      <c r="U41160" s="121"/>
      <c r="V41160" s="122"/>
      <c r="W41160" s="123"/>
      <c r="AC41160" s="123"/>
    </row>
    <row r="41161" spans="5:29" s="2" customFormat="1">
      <c r="E41161" s="120"/>
      <c r="M41161" s="120"/>
      <c r="N41161" s="120"/>
      <c r="U41161" s="121"/>
      <c r="V41161" s="122"/>
      <c r="W41161" s="123"/>
      <c r="AC41161" s="123"/>
    </row>
    <row r="41162" spans="5:29" s="2" customFormat="1">
      <c r="E41162" s="120"/>
      <c r="M41162" s="120"/>
      <c r="N41162" s="120"/>
      <c r="U41162" s="121"/>
      <c r="V41162" s="122"/>
      <c r="W41162" s="123"/>
      <c r="AC41162" s="123"/>
    </row>
    <row r="41163" spans="5:29" s="2" customFormat="1">
      <c r="E41163" s="120"/>
      <c r="M41163" s="120"/>
      <c r="N41163" s="120"/>
      <c r="U41163" s="121"/>
      <c r="V41163" s="122"/>
      <c r="W41163" s="123"/>
      <c r="AC41163" s="123"/>
    </row>
    <row r="41164" spans="5:29" s="2" customFormat="1">
      <c r="E41164" s="120"/>
      <c r="M41164" s="120"/>
      <c r="N41164" s="120"/>
      <c r="U41164" s="121"/>
      <c r="V41164" s="122"/>
      <c r="W41164" s="123"/>
      <c r="AC41164" s="123"/>
    </row>
    <row r="41165" spans="5:29" s="2" customFormat="1">
      <c r="E41165" s="120"/>
      <c r="M41165" s="120"/>
      <c r="N41165" s="120"/>
      <c r="U41165" s="121"/>
      <c r="V41165" s="122"/>
      <c r="W41165" s="123"/>
      <c r="AC41165" s="123"/>
    </row>
    <row r="41166" spans="5:29" s="2" customFormat="1">
      <c r="E41166" s="120"/>
      <c r="M41166" s="120"/>
      <c r="N41166" s="120"/>
      <c r="U41166" s="121"/>
      <c r="V41166" s="122"/>
      <c r="W41166" s="123"/>
      <c r="AC41166" s="123"/>
    </row>
    <row r="41167" spans="5:29" s="2" customFormat="1">
      <c r="E41167" s="120"/>
      <c r="M41167" s="120"/>
      <c r="N41167" s="120"/>
      <c r="U41167" s="121"/>
      <c r="V41167" s="122"/>
      <c r="W41167" s="123"/>
      <c r="AC41167" s="123"/>
    </row>
    <row r="41168" spans="5:29" s="2" customFormat="1">
      <c r="E41168" s="120"/>
      <c r="M41168" s="120"/>
      <c r="N41168" s="120"/>
      <c r="U41168" s="121"/>
      <c r="V41168" s="122"/>
      <c r="W41168" s="123"/>
      <c r="AC41168" s="123"/>
    </row>
    <row r="41169" spans="5:29" s="2" customFormat="1">
      <c r="E41169" s="120"/>
      <c r="M41169" s="120"/>
      <c r="N41169" s="120"/>
      <c r="U41169" s="121"/>
      <c r="V41169" s="122"/>
      <c r="W41169" s="123"/>
      <c r="AC41169" s="123"/>
    </row>
    <row r="41170" spans="5:29" s="2" customFormat="1">
      <c r="E41170" s="120"/>
      <c r="M41170" s="120"/>
      <c r="N41170" s="120"/>
      <c r="U41170" s="121"/>
      <c r="V41170" s="122"/>
      <c r="W41170" s="123"/>
      <c r="AC41170" s="123"/>
    </row>
    <row r="41171" spans="5:29" s="2" customFormat="1">
      <c r="E41171" s="120"/>
      <c r="M41171" s="120"/>
      <c r="N41171" s="120"/>
      <c r="U41171" s="121"/>
      <c r="V41171" s="122"/>
      <c r="W41171" s="123"/>
      <c r="AC41171" s="123"/>
    </row>
    <row r="41172" spans="5:29" s="2" customFormat="1">
      <c r="E41172" s="120"/>
      <c r="M41172" s="120"/>
      <c r="N41172" s="120"/>
      <c r="U41172" s="121"/>
      <c r="V41172" s="122"/>
      <c r="W41172" s="123"/>
      <c r="AC41172" s="123"/>
    </row>
    <row r="41173" spans="5:29" s="2" customFormat="1">
      <c r="E41173" s="120"/>
      <c r="M41173" s="120"/>
      <c r="N41173" s="120"/>
      <c r="U41173" s="121"/>
      <c r="V41173" s="122"/>
      <c r="W41173" s="123"/>
      <c r="AC41173" s="123"/>
    </row>
    <row r="41174" spans="5:29" s="2" customFormat="1">
      <c r="E41174" s="120"/>
      <c r="M41174" s="120"/>
      <c r="N41174" s="120"/>
      <c r="U41174" s="121"/>
      <c r="V41174" s="122"/>
      <c r="W41174" s="123"/>
      <c r="AC41174" s="123"/>
    </row>
    <row r="41175" spans="5:29" s="2" customFormat="1">
      <c r="E41175" s="120"/>
      <c r="M41175" s="120"/>
      <c r="N41175" s="120"/>
      <c r="U41175" s="121"/>
      <c r="V41175" s="122"/>
      <c r="W41175" s="123"/>
      <c r="AC41175" s="123"/>
    </row>
    <row r="41176" spans="5:29" s="2" customFormat="1">
      <c r="E41176" s="120"/>
      <c r="M41176" s="120"/>
      <c r="N41176" s="120"/>
      <c r="U41176" s="121"/>
      <c r="V41176" s="122"/>
      <c r="W41176" s="123"/>
      <c r="AC41176" s="123"/>
    </row>
    <row r="41177" spans="5:29" s="2" customFormat="1">
      <c r="E41177" s="120"/>
      <c r="M41177" s="120"/>
      <c r="N41177" s="120"/>
      <c r="U41177" s="121"/>
      <c r="V41177" s="122"/>
      <c r="W41177" s="123"/>
      <c r="AC41177" s="123"/>
    </row>
    <row r="41178" spans="5:29" s="2" customFormat="1">
      <c r="E41178" s="120"/>
      <c r="M41178" s="120"/>
      <c r="N41178" s="120"/>
      <c r="U41178" s="121"/>
      <c r="V41178" s="122"/>
      <c r="W41178" s="123"/>
      <c r="AC41178" s="123"/>
    </row>
    <row r="41179" spans="5:29" s="2" customFormat="1">
      <c r="E41179" s="120"/>
      <c r="M41179" s="120"/>
      <c r="N41179" s="120"/>
      <c r="U41179" s="121"/>
      <c r="V41179" s="122"/>
      <c r="W41179" s="123"/>
      <c r="AC41179" s="123"/>
    </row>
    <row r="41180" spans="5:29" s="2" customFormat="1">
      <c r="E41180" s="120"/>
      <c r="M41180" s="120"/>
      <c r="N41180" s="120"/>
      <c r="U41180" s="121"/>
      <c r="V41180" s="122"/>
      <c r="W41180" s="123"/>
      <c r="AC41180" s="123"/>
    </row>
    <row r="41181" spans="5:29" s="2" customFormat="1">
      <c r="E41181" s="120"/>
      <c r="M41181" s="120"/>
      <c r="N41181" s="120"/>
      <c r="U41181" s="121"/>
      <c r="V41181" s="122"/>
      <c r="W41181" s="123"/>
      <c r="AC41181" s="123"/>
    </row>
    <row r="41182" spans="5:29" s="2" customFormat="1">
      <c r="E41182" s="120"/>
      <c r="M41182" s="120"/>
      <c r="N41182" s="120"/>
      <c r="U41182" s="121"/>
      <c r="V41182" s="122"/>
      <c r="W41182" s="123"/>
      <c r="AC41182" s="123"/>
    </row>
    <row r="41183" spans="5:29" s="2" customFormat="1">
      <c r="E41183" s="120"/>
      <c r="M41183" s="120"/>
      <c r="N41183" s="120"/>
      <c r="U41183" s="121"/>
      <c r="V41183" s="122"/>
      <c r="W41183" s="123"/>
      <c r="AC41183" s="123"/>
    </row>
    <row r="41184" spans="5:29" s="2" customFormat="1">
      <c r="E41184" s="120"/>
      <c r="M41184" s="120"/>
      <c r="N41184" s="120"/>
      <c r="U41184" s="121"/>
      <c r="V41184" s="122"/>
      <c r="W41184" s="123"/>
      <c r="AC41184" s="123"/>
    </row>
    <row r="41185" spans="5:29" s="2" customFormat="1">
      <c r="E41185" s="120"/>
      <c r="M41185" s="120"/>
      <c r="N41185" s="120"/>
      <c r="U41185" s="121"/>
      <c r="V41185" s="122"/>
      <c r="W41185" s="123"/>
      <c r="AC41185" s="123"/>
    </row>
    <row r="41186" spans="5:29" s="2" customFormat="1">
      <c r="E41186" s="120"/>
      <c r="M41186" s="120"/>
      <c r="N41186" s="120"/>
      <c r="U41186" s="121"/>
      <c r="V41186" s="122"/>
      <c r="W41186" s="123"/>
      <c r="AC41186" s="123"/>
    </row>
    <row r="41187" spans="5:29" s="2" customFormat="1">
      <c r="E41187" s="120"/>
      <c r="M41187" s="120"/>
      <c r="N41187" s="120"/>
      <c r="U41187" s="121"/>
      <c r="V41187" s="122"/>
      <c r="W41187" s="123"/>
      <c r="AC41187" s="123"/>
    </row>
    <row r="41188" spans="5:29" s="2" customFormat="1">
      <c r="E41188" s="120"/>
      <c r="M41188" s="120"/>
      <c r="N41188" s="120"/>
      <c r="U41188" s="121"/>
      <c r="V41188" s="122"/>
      <c r="W41188" s="123"/>
      <c r="AC41188" s="123"/>
    </row>
    <row r="41189" spans="5:29" s="2" customFormat="1">
      <c r="E41189" s="120"/>
      <c r="M41189" s="120"/>
      <c r="N41189" s="120"/>
      <c r="U41189" s="121"/>
      <c r="V41189" s="122"/>
      <c r="W41189" s="123"/>
      <c r="AC41189" s="123"/>
    </row>
    <row r="41190" spans="5:29" s="2" customFormat="1">
      <c r="E41190" s="120"/>
      <c r="M41190" s="120"/>
      <c r="N41190" s="120"/>
      <c r="U41190" s="121"/>
      <c r="V41190" s="122"/>
      <c r="W41190" s="123"/>
      <c r="AC41190" s="123"/>
    </row>
    <row r="41191" spans="5:29" s="2" customFormat="1">
      <c r="E41191" s="120"/>
      <c r="M41191" s="120"/>
      <c r="N41191" s="120"/>
      <c r="U41191" s="121"/>
      <c r="V41191" s="122"/>
      <c r="W41191" s="123"/>
      <c r="AC41191" s="123"/>
    </row>
    <row r="41192" spans="5:29" s="2" customFormat="1">
      <c r="E41192" s="120"/>
      <c r="M41192" s="120"/>
      <c r="N41192" s="120"/>
      <c r="U41192" s="121"/>
      <c r="V41192" s="122"/>
      <c r="W41192" s="123"/>
      <c r="AC41192" s="123"/>
    </row>
    <row r="41193" spans="5:29" s="2" customFormat="1">
      <c r="E41193" s="120"/>
      <c r="M41193" s="120"/>
      <c r="N41193" s="120"/>
      <c r="U41193" s="121"/>
      <c r="V41193" s="122"/>
      <c r="W41193" s="123"/>
      <c r="AC41193" s="123"/>
    </row>
    <row r="41194" spans="5:29" s="2" customFormat="1">
      <c r="E41194" s="120"/>
      <c r="M41194" s="120"/>
      <c r="N41194" s="120"/>
      <c r="U41194" s="121"/>
      <c r="V41194" s="122"/>
      <c r="W41194" s="123"/>
      <c r="AC41194" s="123"/>
    </row>
    <row r="41195" spans="5:29" s="2" customFormat="1">
      <c r="E41195" s="120"/>
      <c r="M41195" s="120"/>
      <c r="N41195" s="120"/>
      <c r="U41195" s="121"/>
      <c r="V41195" s="122"/>
      <c r="W41195" s="123"/>
      <c r="AC41195" s="123"/>
    </row>
    <row r="41196" spans="5:29" s="2" customFormat="1">
      <c r="E41196" s="120"/>
      <c r="M41196" s="120"/>
      <c r="N41196" s="120"/>
      <c r="U41196" s="121"/>
      <c r="V41196" s="122"/>
      <c r="W41196" s="123"/>
      <c r="AC41196" s="123"/>
    </row>
    <row r="41197" spans="5:29" s="2" customFormat="1">
      <c r="E41197" s="120"/>
      <c r="M41197" s="120"/>
      <c r="N41197" s="120"/>
      <c r="U41197" s="121"/>
      <c r="V41197" s="122"/>
      <c r="W41197" s="123"/>
      <c r="AC41197" s="123"/>
    </row>
    <row r="41198" spans="5:29" s="2" customFormat="1">
      <c r="E41198" s="120"/>
      <c r="M41198" s="120"/>
      <c r="N41198" s="120"/>
      <c r="U41198" s="121"/>
      <c r="V41198" s="122"/>
      <c r="W41198" s="123"/>
      <c r="AC41198" s="123"/>
    </row>
    <row r="41199" spans="5:29" s="2" customFormat="1">
      <c r="E41199" s="120"/>
      <c r="M41199" s="120"/>
      <c r="N41199" s="120"/>
      <c r="U41199" s="121"/>
      <c r="V41199" s="122"/>
      <c r="W41199" s="123"/>
      <c r="AC41199" s="123"/>
    </row>
    <row r="41200" spans="5:29" s="2" customFormat="1">
      <c r="E41200" s="120"/>
      <c r="M41200" s="120"/>
      <c r="N41200" s="120"/>
      <c r="U41200" s="121"/>
      <c r="V41200" s="122"/>
      <c r="W41200" s="123"/>
      <c r="AC41200" s="123"/>
    </row>
    <row r="41201" spans="5:29" s="2" customFormat="1">
      <c r="E41201" s="120"/>
      <c r="M41201" s="120"/>
      <c r="N41201" s="120"/>
      <c r="U41201" s="121"/>
      <c r="V41201" s="122"/>
      <c r="W41201" s="123"/>
      <c r="AC41201" s="123"/>
    </row>
    <row r="41202" spans="5:29" s="2" customFormat="1">
      <c r="E41202" s="120"/>
      <c r="M41202" s="120"/>
      <c r="N41202" s="120"/>
      <c r="U41202" s="121"/>
      <c r="V41202" s="122"/>
      <c r="W41202" s="123"/>
      <c r="AC41202" s="123"/>
    </row>
    <row r="41203" spans="5:29" s="2" customFormat="1">
      <c r="E41203" s="120"/>
      <c r="M41203" s="120"/>
      <c r="N41203" s="120"/>
      <c r="U41203" s="121"/>
      <c r="V41203" s="122"/>
      <c r="W41203" s="123"/>
      <c r="AC41203" s="123"/>
    </row>
    <row r="41204" spans="5:29" s="2" customFormat="1">
      <c r="E41204" s="120"/>
      <c r="M41204" s="120"/>
      <c r="N41204" s="120"/>
      <c r="U41204" s="121"/>
      <c r="V41204" s="122"/>
      <c r="W41204" s="123"/>
      <c r="AC41204" s="123"/>
    </row>
    <row r="41205" spans="5:29" s="2" customFormat="1">
      <c r="E41205" s="120"/>
      <c r="M41205" s="120"/>
      <c r="N41205" s="120"/>
      <c r="U41205" s="121"/>
      <c r="V41205" s="122"/>
      <c r="W41205" s="123"/>
      <c r="AC41205" s="123"/>
    </row>
    <row r="41206" spans="5:29" s="2" customFormat="1">
      <c r="E41206" s="120"/>
      <c r="M41206" s="120"/>
      <c r="N41206" s="120"/>
      <c r="U41206" s="121"/>
      <c r="V41206" s="122"/>
      <c r="W41206" s="123"/>
      <c r="AC41206" s="123"/>
    </row>
    <row r="41207" spans="5:29" s="2" customFormat="1">
      <c r="E41207" s="120"/>
      <c r="M41207" s="120"/>
      <c r="N41207" s="120"/>
      <c r="U41207" s="121"/>
      <c r="V41207" s="122"/>
      <c r="W41207" s="123"/>
      <c r="AC41207" s="123"/>
    </row>
    <row r="41208" spans="5:29" s="2" customFormat="1">
      <c r="E41208" s="120"/>
      <c r="M41208" s="120"/>
      <c r="N41208" s="120"/>
      <c r="U41208" s="121"/>
      <c r="V41208" s="122"/>
      <c r="W41208" s="123"/>
      <c r="AC41208" s="123"/>
    </row>
    <row r="41209" spans="5:29" s="2" customFormat="1">
      <c r="E41209" s="120"/>
      <c r="M41209" s="120"/>
      <c r="N41209" s="120"/>
      <c r="U41209" s="121"/>
      <c r="V41209" s="122"/>
      <c r="W41209" s="123"/>
      <c r="AC41209" s="123"/>
    </row>
    <row r="41210" spans="5:29" s="2" customFormat="1">
      <c r="E41210" s="120"/>
      <c r="M41210" s="120"/>
      <c r="N41210" s="120"/>
      <c r="U41210" s="121"/>
      <c r="V41210" s="122"/>
      <c r="W41210" s="123"/>
      <c r="AC41210" s="123"/>
    </row>
    <row r="41211" spans="5:29" s="2" customFormat="1">
      <c r="E41211" s="120"/>
      <c r="M41211" s="120"/>
      <c r="N41211" s="120"/>
      <c r="U41211" s="121"/>
      <c r="V41211" s="122"/>
      <c r="W41211" s="123"/>
      <c r="AC41211" s="123"/>
    </row>
    <row r="41212" spans="5:29" s="2" customFormat="1">
      <c r="E41212" s="120"/>
      <c r="M41212" s="120"/>
      <c r="N41212" s="120"/>
      <c r="U41212" s="121"/>
      <c r="V41212" s="122"/>
      <c r="W41212" s="123"/>
      <c r="AC41212" s="123"/>
    </row>
    <row r="41213" spans="5:29" s="2" customFormat="1">
      <c r="E41213" s="120"/>
      <c r="M41213" s="120"/>
      <c r="N41213" s="120"/>
      <c r="U41213" s="121"/>
      <c r="V41213" s="122"/>
      <c r="W41213" s="123"/>
      <c r="AC41213" s="123"/>
    </row>
    <row r="41214" spans="5:29" s="2" customFormat="1">
      <c r="E41214" s="120"/>
      <c r="M41214" s="120"/>
      <c r="N41214" s="120"/>
      <c r="U41214" s="121"/>
      <c r="V41214" s="122"/>
      <c r="W41214" s="123"/>
      <c r="AC41214" s="123"/>
    </row>
    <row r="41215" spans="5:29" s="2" customFormat="1">
      <c r="E41215" s="120"/>
      <c r="M41215" s="120"/>
      <c r="N41215" s="120"/>
      <c r="U41215" s="121"/>
      <c r="V41215" s="122"/>
      <c r="W41215" s="123"/>
      <c r="AC41215" s="123"/>
    </row>
    <row r="41216" spans="5:29" s="2" customFormat="1">
      <c r="E41216" s="120"/>
      <c r="M41216" s="120"/>
      <c r="N41216" s="120"/>
      <c r="U41216" s="121"/>
      <c r="V41216" s="122"/>
      <c r="W41216" s="123"/>
      <c r="AC41216" s="123"/>
    </row>
    <row r="41217" spans="5:29" s="2" customFormat="1">
      <c r="E41217" s="120"/>
      <c r="M41217" s="120"/>
      <c r="N41217" s="120"/>
      <c r="U41217" s="121"/>
      <c r="V41217" s="122"/>
      <c r="W41217" s="123"/>
      <c r="AC41217" s="123"/>
    </row>
    <row r="41218" spans="5:29" s="2" customFormat="1">
      <c r="E41218" s="120"/>
      <c r="M41218" s="120"/>
      <c r="N41218" s="120"/>
      <c r="U41218" s="121"/>
      <c r="V41218" s="122"/>
      <c r="W41218" s="123"/>
      <c r="AC41218" s="123"/>
    </row>
    <row r="41219" spans="5:29" s="2" customFormat="1">
      <c r="E41219" s="120"/>
      <c r="M41219" s="120"/>
      <c r="N41219" s="120"/>
      <c r="U41219" s="121"/>
      <c r="V41219" s="122"/>
      <c r="W41219" s="123"/>
      <c r="AC41219" s="123"/>
    </row>
    <row r="41220" spans="5:29" s="2" customFormat="1">
      <c r="E41220" s="120"/>
      <c r="M41220" s="120"/>
      <c r="N41220" s="120"/>
      <c r="U41220" s="121"/>
      <c r="V41220" s="122"/>
      <c r="W41220" s="123"/>
      <c r="AC41220" s="123"/>
    </row>
    <row r="41221" spans="5:29" s="2" customFormat="1">
      <c r="E41221" s="120"/>
      <c r="M41221" s="120"/>
      <c r="N41221" s="120"/>
      <c r="U41221" s="121"/>
      <c r="V41221" s="122"/>
      <c r="W41221" s="123"/>
      <c r="AC41221" s="123"/>
    </row>
    <row r="41222" spans="5:29" s="2" customFormat="1">
      <c r="E41222" s="120"/>
      <c r="M41222" s="120"/>
      <c r="N41222" s="120"/>
      <c r="U41222" s="121"/>
      <c r="V41222" s="122"/>
      <c r="W41222" s="123"/>
      <c r="AC41222" s="123"/>
    </row>
    <row r="41223" spans="5:29" s="2" customFormat="1">
      <c r="E41223" s="120"/>
      <c r="M41223" s="120"/>
      <c r="N41223" s="120"/>
      <c r="U41223" s="121"/>
      <c r="V41223" s="122"/>
      <c r="W41223" s="123"/>
      <c r="AC41223" s="123"/>
    </row>
    <row r="41224" spans="5:29" s="2" customFormat="1">
      <c r="E41224" s="120"/>
      <c r="M41224" s="120"/>
      <c r="N41224" s="120"/>
      <c r="U41224" s="121"/>
      <c r="V41224" s="122"/>
      <c r="W41224" s="123"/>
      <c r="AC41224" s="123"/>
    </row>
    <row r="41225" spans="5:29" s="2" customFormat="1">
      <c r="E41225" s="120"/>
      <c r="M41225" s="120"/>
      <c r="N41225" s="120"/>
      <c r="U41225" s="121"/>
      <c r="V41225" s="122"/>
      <c r="W41225" s="123"/>
      <c r="AC41225" s="123"/>
    </row>
    <row r="41226" spans="5:29" s="2" customFormat="1">
      <c r="E41226" s="120"/>
      <c r="M41226" s="120"/>
      <c r="N41226" s="120"/>
      <c r="U41226" s="121"/>
      <c r="V41226" s="122"/>
      <c r="W41226" s="123"/>
      <c r="AC41226" s="123"/>
    </row>
    <row r="41227" spans="5:29" s="2" customFormat="1">
      <c r="E41227" s="120"/>
      <c r="M41227" s="120"/>
      <c r="N41227" s="120"/>
      <c r="U41227" s="121"/>
      <c r="V41227" s="122"/>
      <c r="W41227" s="123"/>
      <c r="AC41227" s="123"/>
    </row>
    <row r="41228" spans="5:29" s="2" customFormat="1">
      <c r="E41228" s="120"/>
      <c r="M41228" s="120"/>
      <c r="N41228" s="120"/>
      <c r="U41228" s="121"/>
      <c r="V41228" s="122"/>
      <c r="W41228" s="123"/>
      <c r="AC41228" s="123"/>
    </row>
    <row r="41229" spans="5:29" s="2" customFormat="1">
      <c r="E41229" s="120"/>
      <c r="M41229" s="120"/>
      <c r="N41229" s="120"/>
      <c r="U41229" s="121"/>
      <c r="V41229" s="122"/>
      <c r="W41229" s="123"/>
      <c r="AC41229" s="123"/>
    </row>
    <row r="41230" spans="5:29" s="2" customFormat="1">
      <c r="E41230" s="120"/>
      <c r="M41230" s="120"/>
      <c r="N41230" s="120"/>
      <c r="U41230" s="121"/>
      <c r="V41230" s="122"/>
      <c r="W41230" s="123"/>
      <c r="AC41230" s="123"/>
    </row>
    <row r="41231" spans="5:29" s="2" customFormat="1">
      <c r="E41231" s="120"/>
      <c r="M41231" s="120"/>
      <c r="N41231" s="120"/>
      <c r="U41231" s="121"/>
      <c r="V41231" s="122"/>
      <c r="W41231" s="123"/>
      <c r="AC41231" s="123"/>
    </row>
    <row r="41232" spans="5:29" s="2" customFormat="1">
      <c r="E41232" s="120"/>
      <c r="M41232" s="120"/>
      <c r="N41232" s="120"/>
      <c r="U41232" s="121"/>
      <c r="V41232" s="122"/>
      <c r="W41232" s="123"/>
      <c r="AC41232" s="123"/>
    </row>
    <row r="41233" spans="5:29" s="2" customFormat="1">
      <c r="E41233" s="120"/>
      <c r="M41233" s="120"/>
      <c r="N41233" s="120"/>
      <c r="U41233" s="121"/>
      <c r="V41233" s="122"/>
      <c r="W41233" s="123"/>
      <c r="AC41233" s="123"/>
    </row>
    <row r="41234" spans="5:29" s="2" customFormat="1">
      <c r="E41234" s="120"/>
      <c r="M41234" s="120"/>
      <c r="N41234" s="120"/>
      <c r="U41234" s="121"/>
      <c r="V41234" s="122"/>
      <c r="W41234" s="123"/>
      <c r="AC41234" s="123"/>
    </row>
    <row r="41235" spans="5:29" s="2" customFormat="1">
      <c r="E41235" s="120"/>
      <c r="M41235" s="120"/>
      <c r="N41235" s="120"/>
      <c r="U41235" s="121"/>
      <c r="V41235" s="122"/>
      <c r="W41235" s="123"/>
      <c r="AC41235" s="123"/>
    </row>
    <row r="41236" spans="5:29" s="2" customFormat="1">
      <c r="E41236" s="120"/>
      <c r="M41236" s="120"/>
      <c r="N41236" s="120"/>
      <c r="U41236" s="121"/>
      <c r="V41236" s="122"/>
      <c r="W41236" s="123"/>
      <c r="AC41236" s="123"/>
    </row>
    <row r="41237" spans="5:29" s="2" customFormat="1">
      <c r="E41237" s="120"/>
      <c r="M41237" s="120"/>
      <c r="N41237" s="120"/>
      <c r="U41237" s="121"/>
      <c r="V41237" s="122"/>
      <c r="W41237" s="123"/>
      <c r="AC41237" s="123"/>
    </row>
    <row r="41238" spans="5:29" s="2" customFormat="1">
      <c r="E41238" s="120"/>
      <c r="M41238" s="120"/>
      <c r="N41238" s="120"/>
      <c r="U41238" s="121"/>
      <c r="V41238" s="122"/>
      <c r="W41238" s="123"/>
      <c r="AC41238" s="123"/>
    </row>
    <row r="41239" spans="5:29" s="2" customFormat="1">
      <c r="E41239" s="120"/>
      <c r="M41239" s="120"/>
      <c r="N41239" s="120"/>
      <c r="U41239" s="121"/>
      <c r="V41239" s="122"/>
      <c r="W41239" s="123"/>
      <c r="AC41239" s="123"/>
    </row>
    <row r="41240" spans="5:29" s="2" customFormat="1">
      <c r="E41240" s="120"/>
      <c r="M41240" s="120"/>
      <c r="N41240" s="120"/>
      <c r="U41240" s="121"/>
      <c r="V41240" s="122"/>
      <c r="W41240" s="123"/>
      <c r="AC41240" s="123"/>
    </row>
    <row r="41241" spans="5:29" s="2" customFormat="1">
      <c r="E41241" s="120"/>
      <c r="M41241" s="120"/>
      <c r="N41241" s="120"/>
      <c r="U41241" s="121"/>
      <c r="V41241" s="122"/>
      <c r="W41241" s="123"/>
      <c r="AC41241" s="123"/>
    </row>
    <row r="41242" spans="5:29" s="2" customFormat="1">
      <c r="E41242" s="120"/>
      <c r="M41242" s="120"/>
      <c r="N41242" s="120"/>
      <c r="U41242" s="121"/>
      <c r="V41242" s="122"/>
      <c r="W41242" s="123"/>
      <c r="AC41242" s="123"/>
    </row>
    <row r="41243" spans="5:29" s="2" customFormat="1">
      <c r="E41243" s="120"/>
      <c r="M41243" s="120"/>
      <c r="N41243" s="120"/>
      <c r="U41243" s="121"/>
      <c r="V41243" s="122"/>
      <c r="W41243" s="123"/>
      <c r="AC41243" s="123"/>
    </row>
    <row r="41244" spans="5:29" s="2" customFormat="1">
      <c r="E41244" s="120"/>
      <c r="M41244" s="120"/>
      <c r="N41244" s="120"/>
      <c r="U41244" s="121"/>
      <c r="V41244" s="122"/>
      <c r="W41244" s="123"/>
      <c r="AC41244" s="123"/>
    </row>
    <row r="41245" spans="5:29" s="2" customFormat="1">
      <c r="E41245" s="120"/>
      <c r="M41245" s="120"/>
      <c r="N41245" s="120"/>
      <c r="U41245" s="121"/>
      <c r="V41245" s="122"/>
      <c r="W41245" s="123"/>
      <c r="AC41245" s="123"/>
    </row>
    <row r="41246" spans="5:29" s="2" customFormat="1">
      <c r="E41246" s="120"/>
      <c r="M41246" s="120"/>
      <c r="N41246" s="120"/>
      <c r="U41246" s="121"/>
      <c r="V41246" s="122"/>
      <c r="W41246" s="123"/>
      <c r="AC41246" s="123"/>
    </row>
    <row r="41247" spans="5:29" s="2" customFormat="1">
      <c r="E41247" s="120"/>
      <c r="M41247" s="120"/>
      <c r="N41247" s="120"/>
      <c r="U41247" s="121"/>
      <c r="V41247" s="122"/>
      <c r="W41247" s="123"/>
      <c r="AC41247" s="123"/>
    </row>
    <row r="41248" spans="5:29" s="2" customFormat="1">
      <c r="E41248" s="120"/>
      <c r="M41248" s="120"/>
      <c r="N41248" s="120"/>
      <c r="U41248" s="121"/>
      <c r="V41248" s="122"/>
      <c r="W41248" s="123"/>
      <c r="AC41248" s="123"/>
    </row>
    <row r="41249" spans="5:29" s="2" customFormat="1">
      <c r="E41249" s="120"/>
      <c r="M41249" s="120"/>
      <c r="N41249" s="120"/>
      <c r="U41249" s="121"/>
      <c r="V41249" s="122"/>
      <c r="W41249" s="123"/>
      <c r="AC41249" s="123"/>
    </row>
    <row r="41250" spans="5:29" s="2" customFormat="1">
      <c r="E41250" s="120"/>
      <c r="M41250" s="120"/>
      <c r="N41250" s="120"/>
      <c r="U41250" s="121"/>
      <c r="V41250" s="122"/>
      <c r="W41250" s="123"/>
      <c r="AC41250" s="123"/>
    </row>
    <row r="41251" spans="5:29" s="2" customFormat="1">
      <c r="E41251" s="120"/>
      <c r="M41251" s="120"/>
      <c r="N41251" s="120"/>
      <c r="U41251" s="121"/>
      <c r="V41251" s="122"/>
      <c r="W41251" s="123"/>
      <c r="AC41251" s="123"/>
    </row>
    <row r="41252" spans="5:29" s="2" customFormat="1">
      <c r="E41252" s="120"/>
      <c r="M41252" s="120"/>
      <c r="N41252" s="120"/>
      <c r="U41252" s="121"/>
      <c r="V41252" s="122"/>
      <c r="W41252" s="123"/>
      <c r="AC41252" s="123"/>
    </row>
    <row r="41253" spans="5:29" s="2" customFormat="1">
      <c r="E41253" s="120"/>
      <c r="M41253" s="120"/>
      <c r="N41253" s="120"/>
      <c r="U41253" s="121"/>
      <c r="V41253" s="122"/>
      <c r="W41253" s="123"/>
      <c r="AC41253" s="123"/>
    </row>
    <row r="41254" spans="5:29" s="2" customFormat="1">
      <c r="E41254" s="120"/>
      <c r="M41254" s="120"/>
      <c r="N41254" s="120"/>
      <c r="U41254" s="121"/>
      <c r="V41254" s="122"/>
      <c r="W41254" s="123"/>
      <c r="AC41254" s="123"/>
    </row>
    <row r="41255" spans="5:29" s="2" customFormat="1">
      <c r="E41255" s="120"/>
      <c r="M41255" s="120"/>
      <c r="N41255" s="120"/>
      <c r="U41255" s="121"/>
      <c r="V41255" s="122"/>
      <c r="W41255" s="123"/>
      <c r="AC41255" s="123"/>
    </row>
    <row r="41256" spans="5:29" s="2" customFormat="1">
      <c r="E41256" s="120"/>
      <c r="M41256" s="120"/>
      <c r="N41256" s="120"/>
      <c r="U41256" s="121"/>
      <c r="V41256" s="122"/>
      <c r="W41256" s="123"/>
      <c r="AC41256" s="123"/>
    </row>
    <row r="41257" spans="5:29" s="2" customFormat="1">
      <c r="E41257" s="120"/>
      <c r="M41257" s="120"/>
      <c r="N41257" s="120"/>
      <c r="U41257" s="121"/>
      <c r="V41257" s="122"/>
      <c r="W41257" s="123"/>
      <c r="AC41257" s="123"/>
    </row>
    <row r="41258" spans="5:29" s="2" customFormat="1">
      <c r="E41258" s="120"/>
      <c r="M41258" s="120"/>
      <c r="N41258" s="120"/>
      <c r="U41258" s="121"/>
      <c r="V41258" s="122"/>
      <c r="W41258" s="123"/>
      <c r="AC41258" s="123"/>
    </row>
    <row r="41259" spans="5:29" s="2" customFormat="1">
      <c r="E41259" s="120"/>
      <c r="M41259" s="120"/>
      <c r="N41259" s="120"/>
      <c r="U41259" s="121"/>
      <c r="V41259" s="122"/>
      <c r="W41259" s="123"/>
      <c r="AC41259" s="123"/>
    </row>
    <row r="41260" spans="5:29" s="2" customFormat="1">
      <c r="E41260" s="120"/>
      <c r="M41260" s="120"/>
      <c r="N41260" s="120"/>
      <c r="U41260" s="121"/>
      <c r="V41260" s="122"/>
      <c r="W41260" s="123"/>
      <c r="AC41260" s="123"/>
    </row>
    <row r="41261" spans="5:29" s="2" customFormat="1">
      <c r="E41261" s="120"/>
      <c r="M41261" s="120"/>
      <c r="N41261" s="120"/>
      <c r="U41261" s="121"/>
      <c r="V41261" s="122"/>
      <c r="W41261" s="123"/>
      <c r="AC41261" s="123"/>
    </row>
    <row r="41262" spans="5:29" s="2" customFormat="1">
      <c r="E41262" s="120"/>
      <c r="M41262" s="120"/>
      <c r="N41262" s="120"/>
      <c r="U41262" s="121"/>
      <c r="V41262" s="122"/>
      <c r="W41262" s="123"/>
      <c r="AC41262" s="123"/>
    </row>
    <row r="41263" spans="5:29" s="2" customFormat="1">
      <c r="E41263" s="120"/>
      <c r="M41263" s="120"/>
      <c r="N41263" s="120"/>
      <c r="U41263" s="121"/>
      <c r="V41263" s="122"/>
      <c r="W41263" s="123"/>
      <c r="AC41263" s="123"/>
    </row>
    <row r="41264" spans="5:29" s="2" customFormat="1">
      <c r="E41264" s="120"/>
      <c r="M41264" s="120"/>
      <c r="N41264" s="120"/>
      <c r="U41264" s="121"/>
      <c r="V41264" s="122"/>
      <c r="W41264" s="123"/>
      <c r="AC41264" s="123"/>
    </row>
    <row r="41265" spans="5:29" s="2" customFormat="1">
      <c r="E41265" s="120"/>
      <c r="M41265" s="120"/>
      <c r="N41265" s="120"/>
      <c r="U41265" s="121"/>
      <c r="V41265" s="122"/>
      <c r="W41265" s="123"/>
      <c r="AC41265" s="123"/>
    </row>
    <row r="41266" spans="5:29" s="2" customFormat="1">
      <c r="E41266" s="120"/>
      <c r="M41266" s="120"/>
      <c r="N41266" s="120"/>
      <c r="U41266" s="121"/>
      <c r="V41266" s="122"/>
      <c r="W41266" s="123"/>
      <c r="AC41266" s="123"/>
    </row>
    <row r="41267" spans="5:29" s="2" customFormat="1">
      <c r="E41267" s="120"/>
      <c r="M41267" s="120"/>
      <c r="N41267" s="120"/>
      <c r="U41267" s="121"/>
      <c r="V41267" s="122"/>
      <c r="W41267" s="123"/>
      <c r="AC41267" s="123"/>
    </row>
    <row r="41268" spans="5:29" s="2" customFormat="1">
      <c r="E41268" s="120"/>
      <c r="M41268" s="120"/>
      <c r="N41268" s="120"/>
      <c r="U41268" s="121"/>
      <c r="V41268" s="122"/>
      <c r="W41268" s="123"/>
      <c r="AC41268" s="123"/>
    </row>
    <row r="41269" spans="5:29" s="2" customFormat="1">
      <c r="E41269" s="120"/>
      <c r="M41269" s="120"/>
      <c r="N41269" s="120"/>
      <c r="U41269" s="121"/>
      <c r="V41269" s="122"/>
      <c r="W41269" s="123"/>
      <c r="AC41269" s="123"/>
    </row>
    <row r="41270" spans="5:29" s="2" customFormat="1">
      <c r="E41270" s="120"/>
      <c r="M41270" s="120"/>
      <c r="N41270" s="120"/>
      <c r="U41270" s="121"/>
      <c r="V41270" s="122"/>
      <c r="W41270" s="123"/>
      <c r="AC41270" s="123"/>
    </row>
    <row r="41271" spans="5:29" s="2" customFormat="1">
      <c r="E41271" s="120"/>
      <c r="M41271" s="120"/>
      <c r="N41271" s="120"/>
      <c r="U41271" s="121"/>
      <c r="V41271" s="122"/>
      <c r="W41271" s="123"/>
      <c r="AC41271" s="123"/>
    </row>
    <row r="41272" spans="5:29" s="2" customFormat="1">
      <c r="E41272" s="120"/>
      <c r="M41272" s="120"/>
      <c r="N41272" s="120"/>
      <c r="U41272" s="121"/>
      <c r="V41272" s="122"/>
      <c r="W41272" s="123"/>
      <c r="AC41272" s="123"/>
    </row>
    <row r="41273" spans="5:29" s="2" customFormat="1">
      <c r="E41273" s="120"/>
      <c r="M41273" s="120"/>
      <c r="N41273" s="120"/>
      <c r="U41273" s="121"/>
      <c r="V41273" s="122"/>
      <c r="W41273" s="123"/>
      <c r="AC41273" s="123"/>
    </row>
    <row r="41274" spans="5:29" s="2" customFormat="1">
      <c r="E41274" s="120"/>
      <c r="M41274" s="120"/>
      <c r="N41274" s="120"/>
      <c r="U41274" s="121"/>
      <c r="V41274" s="122"/>
      <c r="W41274" s="123"/>
      <c r="AC41274" s="123"/>
    </row>
    <row r="41275" spans="5:29" s="2" customFormat="1">
      <c r="E41275" s="120"/>
      <c r="M41275" s="120"/>
      <c r="N41275" s="120"/>
      <c r="U41275" s="121"/>
      <c r="V41275" s="122"/>
      <c r="W41275" s="123"/>
      <c r="AC41275" s="123"/>
    </row>
    <row r="41276" spans="5:29" s="2" customFormat="1">
      <c r="E41276" s="120"/>
      <c r="M41276" s="120"/>
      <c r="N41276" s="120"/>
      <c r="U41276" s="121"/>
      <c r="V41276" s="122"/>
      <c r="W41276" s="123"/>
      <c r="AC41276" s="123"/>
    </row>
    <row r="41277" spans="5:29" s="2" customFormat="1">
      <c r="E41277" s="120"/>
      <c r="M41277" s="120"/>
      <c r="N41277" s="120"/>
      <c r="U41277" s="121"/>
      <c r="V41277" s="122"/>
      <c r="W41277" s="123"/>
      <c r="AC41277" s="123"/>
    </row>
    <row r="41278" spans="5:29" s="2" customFormat="1">
      <c r="E41278" s="120"/>
      <c r="M41278" s="120"/>
      <c r="N41278" s="120"/>
      <c r="U41278" s="121"/>
      <c r="V41278" s="122"/>
      <c r="W41278" s="123"/>
      <c r="AC41278" s="123"/>
    </row>
    <row r="41279" spans="5:29" s="2" customFormat="1">
      <c r="E41279" s="120"/>
      <c r="M41279" s="120"/>
      <c r="N41279" s="120"/>
      <c r="U41279" s="121"/>
      <c r="V41279" s="122"/>
      <c r="W41279" s="123"/>
      <c r="AC41279" s="123"/>
    </row>
    <row r="41280" spans="5:29" s="2" customFormat="1">
      <c r="E41280" s="120"/>
      <c r="M41280" s="120"/>
      <c r="N41280" s="120"/>
      <c r="U41280" s="121"/>
      <c r="V41280" s="122"/>
      <c r="W41280" s="123"/>
      <c r="AC41280" s="123"/>
    </row>
    <row r="41281" spans="5:29" s="2" customFormat="1">
      <c r="E41281" s="120"/>
      <c r="M41281" s="120"/>
      <c r="N41281" s="120"/>
      <c r="U41281" s="121"/>
      <c r="V41281" s="122"/>
      <c r="W41281" s="123"/>
      <c r="AC41281" s="123"/>
    </row>
    <row r="41282" spans="5:29" s="2" customFormat="1">
      <c r="E41282" s="120"/>
      <c r="M41282" s="120"/>
      <c r="N41282" s="120"/>
      <c r="U41282" s="121"/>
      <c r="V41282" s="122"/>
      <c r="W41282" s="123"/>
      <c r="AC41282" s="123"/>
    </row>
    <row r="41283" spans="5:29" s="2" customFormat="1">
      <c r="E41283" s="120"/>
      <c r="M41283" s="120"/>
      <c r="N41283" s="120"/>
      <c r="U41283" s="121"/>
      <c r="V41283" s="122"/>
      <c r="W41283" s="123"/>
      <c r="AC41283" s="123"/>
    </row>
    <row r="41284" spans="5:29" s="2" customFormat="1">
      <c r="E41284" s="120"/>
      <c r="M41284" s="120"/>
      <c r="N41284" s="120"/>
      <c r="U41284" s="121"/>
      <c r="V41284" s="122"/>
      <c r="W41284" s="123"/>
      <c r="AC41284" s="123"/>
    </row>
    <row r="41285" spans="5:29" s="2" customFormat="1">
      <c r="E41285" s="120"/>
      <c r="M41285" s="120"/>
      <c r="N41285" s="120"/>
      <c r="U41285" s="121"/>
      <c r="V41285" s="122"/>
      <c r="W41285" s="123"/>
      <c r="AC41285" s="123"/>
    </row>
    <row r="41286" spans="5:29" s="2" customFormat="1">
      <c r="E41286" s="120"/>
      <c r="M41286" s="120"/>
      <c r="N41286" s="120"/>
      <c r="U41286" s="121"/>
      <c r="V41286" s="122"/>
      <c r="W41286" s="123"/>
      <c r="AC41286" s="123"/>
    </row>
    <row r="41287" spans="5:29" s="2" customFormat="1">
      <c r="E41287" s="120"/>
      <c r="M41287" s="120"/>
      <c r="N41287" s="120"/>
      <c r="U41287" s="121"/>
      <c r="V41287" s="122"/>
      <c r="W41287" s="123"/>
      <c r="AC41287" s="123"/>
    </row>
    <row r="41288" spans="5:29" s="2" customFormat="1">
      <c r="E41288" s="120"/>
      <c r="M41288" s="120"/>
      <c r="N41288" s="120"/>
      <c r="U41288" s="121"/>
      <c r="V41288" s="122"/>
      <c r="W41288" s="123"/>
      <c r="AC41288" s="123"/>
    </row>
    <row r="41289" spans="5:29" s="2" customFormat="1">
      <c r="E41289" s="120"/>
      <c r="M41289" s="120"/>
      <c r="N41289" s="120"/>
      <c r="U41289" s="121"/>
      <c r="V41289" s="122"/>
      <c r="W41289" s="123"/>
      <c r="AC41289" s="123"/>
    </row>
    <row r="41290" spans="5:29" s="2" customFormat="1">
      <c r="E41290" s="120"/>
      <c r="M41290" s="120"/>
      <c r="N41290" s="120"/>
      <c r="U41290" s="121"/>
      <c r="V41290" s="122"/>
      <c r="W41290" s="123"/>
      <c r="AC41290" s="123"/>
    </row>
    <row r="41291" spans="5:29" s="2" customFormat="1">
      <c r="E41291" s="120"/>
      <c r="M41291" s="120"/>
      <c r="N41291" s="120"/>
      <c r="U41291" s="121"/>
      <c r="V41291" s="122"/>
      <c r="W41291" s="123"/>
      <c r="AC41291" s="123"/>
    </row>
    <row r="41292" spans="5:29" s="2" customFormat="1">
      <c r="E41292" s="120"/>
      <c r="M41292" s="120"/>
      <c r="N41292" s="120"/>
      <c r="U41292" s="121"/>
      <c r="V41292" s="122"/>
      <c r="W41292" s="123"/>
      <c r="AC41292" s="123"/>
    </row>
    <row r="41293" spans="5:29" s="2" customFormat="1">
      <c r="E41293" s="120"/>
      <c r="M41293" s="120"/>
      <c r="N41293" s="120"/>
      <c r="U41293" s="121"/>
      <c r="V41293" s="122"/>
      <c r="W41293" s="123"/>
      <c r="AC41293" s="123"/>
    </row>
    <row r="41294" spans="5:29" s="2" customFormat="1">
      <c r="E41294" s="120"/>
      <c r="M41294" s="120"/>
      <c r="N41294" s="120"/>
      <c r="U41294" s="121"/>
      <c r="V41294" s="122"/>
      <c r="W41294" s="123"/>
      <c r="AC41294" s="123"/>
    </row>
    <row r="41295" spans="5:29" s="2" customFormat="1">
      <c r="E41295" s="120"/>
      <c r="M41295" s="120"/>
      <c r="N41295" s="120"/>
      <c r="U41295" s="121"/>
      <c r="V41295" s="122"/>
      <c r="W41295" s="123"/>
      <c r="AC41295" s="123"/>
    </row>
    <row r="41296" spans="5:29" s="2" customFormat="1">
      <c r="E41296" s="120"/>
      <c r="M41296" s="120"/>
      <c r="N41296" s="120"/>
      <c r="U41296" s="121"/>
      <c r="V41296" s="122"/>
      <c r="W41296" s="123"/>
      <c r="AC41296" s="123"/>
    </row>
    <row r="41297" spans="5:29" s="2" customFormat="1">
      <c r="E41297" s="120"/>
      <c r="M41297" s="120"/>
      <c r="N41297" s="120"/>
      <c r="U41297" s="121"/>
      <c r="V41297" s="122"/>
      <c r="W41297" s="123"/>
      <c r="AC41297" s="123"/>
    </row>
    <row r="41298" spans="5:29" s="2" customFormat="1">
      <c r="E41298" s="120"/>
      <c r="M41298" s="120"/>
      <c r="N41298" s="120"/>
      <c r="U41298" s="121"/>
      <c r="V41298" s="122"/>
      <c r="W41298" s="123"/>
      <c r="AC41298" s="123"/>
    </row>
    <row r="41299" spans="5:29" s="2" customFormat="1">
      <c r="E41299" s="120"/>
      <c r="M41299" s="120"/>
      <c r="N41299" s="120"/>
      <c r="U41299" s="121"/>
      <c r="V41299" s="122"/>
      <c r="W41299" s="123"/>
      <c r="AC41299" s="123"/>
    </row>
    <row r="41300" spans="5:29" s="2" customFormat="1">
      <c r="E41300" s="120"/>
      <c r="M41300" s="120"/>
      <c r="N41300" s="120"/>
      <c r="U41300" s="121"/>
      <c r="V41300" s="122"/>
      <c r="W41300" s="123"/>
      <c r="AC41300" s="123"/>
    </row>
    <row r="41301" spans="5:29" s="2" customFormat="1">
      <c r="E41301" s="120"/>
      <c r="M41301" s="120"/>
      <c r="N41301" s="120"/>
      <c r="U41301" s="121"/>
      <c r="V41301" s="122"/>
      <c r="W41301" s="123"/>
      <c r="AC41301" s="123"/>
    </row>
    <row r="41302" spans="5:29" s="2" customFormat="1">
      <c r="E41302" s="120"/>
      <c r="M41302" s="120"/>
      <c r="N41302" s="120"/>
      <c r="U41302" s="121"/>
      <c r="V41302" s="122"/>
      <c r="W41302" s="123"/>
      <c r="AC41302" s="123"/>
    </row>
    <row r="41303" spans="5:29" s="2" customFormat="1">
      <c r="E41303" s="120"/>
      <c r="M41303" s="120"/>
      <c r="N41303" s="120"/>
      <c r="U41303" s="121"/>
      <c r="V41303" s="122"/>
      <c r="W41303" s="123"/>
      <c r="AC41303" s="123"/>
    </row>
    <row r="41304" spans="5:29" s="2" customFormat="1">
      <c r="E41304" s="120"/>
      <c r="M41304" s="120"/>
      <c r="N41304" s="120"/>
      <c r="U41304" s="121"/>
      <c r="V41304" s="122"/>
      <c r="W41304" s="123"/>
      <c r="AC41304" s="123"/>
    </row>
    <row r="41305" spans="5:29" s="2" customFormat="1">
      <c r="E41305" s="120"/>
      <c r="M41305" s="120"/>
      <c r="N41305" s="120"/>
      <c r="U41305" s="121"/>
      <c r="V41305" s="122"/>
      <c r="W41305" s="123"/>
      <c r="AC41305" s="123"/>
    </row>
    <row r="41306" spans="5:29" s="2" customFormat="1">
      <c r="E41306" s="120"/>
      <c r="M41306" s="120"/>
      <c r="N41306" s="120"/>
      <c r="U41306" s="121"/>
      <c r="V41306" s="122"/>
      <c r="W41306" s="123"/>
      <c r="AC41306" s="123"/>
    </row>
    <row r="41307" spans="5:29" s="2" customFormat="1">
      <c r="E41307" s="120"/>
      <c r="M41307" s="120"/>
      <c r="N41307" s="120"/>
      <c r="U41307" s="121"/>
      <c r="V41307" s="122"/>
      <c r="W41307" s="123"/>
      <c r="AC41307" s="123"/>
    </row>
    <row r="41308" spans="5:29" s="2" customFormat="1">
      <c r="E41308" s="120"/>
      <c r="M41308" s="120"/>
      <c r="N41308" s="120"/>
      <c r="U41308" s="121"/>
      <c r="V41308" s="122"/>
      <c r="W41308" s="123"/>
      <c r="AC41308" s="123"/>
    </row>
    <row r="41309" spans="5:29" s="2" customFormat="1">
      <c r="E41309" s="120"/>
      <c r="M41309" s="120"/>
      <c r="N41309" s="120"/>
      <c r="U41309" s="121"/>
      <c r="V41309" s="122"/>
      <c r="W41309" s="123"/>
      <c r="AC41309" s="123"/>
    </row>
    <row r="41310" spans="5:29" s="2" customFormat="1">
      <c r="E41310" s="120"/>
      <c r="M41310" s="120"/>
      <c r="N41310" s="120"/>
      <c r="U41310" s="121"/>
      <c r="V41310" s="122"/>
      <c r="W41310" s="123"/>
      <c r="AC41310" s="123"/>
    </row>
    <row r="41311" spans="5:29" s="2" customFormat="1">
      <c r="E41311" s="120"/>
      <c r="M41311" s="120"/>
      <c r="N41311" s="120"/>
      <c r="U41311" s="121"/>
      <c r="V41311" s="122"/>
      <c r="W41311" s="123"/>
      <c r="AC41311" s="123"/>
    </row>
    <row r="41312" spans="5:29" s="2" customFormat="1">
      <c r="E41312" s="120"/>
      <c r="M41312" s="120"/>
      <c r="N41312" s="120"/>
      <c r="U41312" s="121"/>
      <c r="V41312" s="122"/>
      <c r="W41312" s="123"/>
      <c r="AC41312" s="123"/>
    </row>
    <row r="41313" spans="5:29" s="2" customFormat="1">
      <c r="E41313" s="120"/>
      <c r="M41313" s="120"/>
      <c r="N41313" s="120"/>
      <c r="U41313" s="121"/>
      <c r="V41313" s="122"/>
      <c r="W41313" s="123"/>
      <c r="AC41313" s="123"/>
    </row>
    <row r="41314" spans="5:29" s="2" customFormat="1">
      <c r="E41314" s="120"/>
      <c r="M41314" s="120"/>
      <c r="N41314" s="120"/>
      <c r="U41314" s="121"/>
      <c r="V41314" s="122"/>
      <c r="W41314" s="123"/>
      <c r="AC41314" s="123"/>
    </row>
    <row r="41315" spans="5:29" s="2" customFormat="1">
      <c r="E41315" s="120"/>
      <c r="M41315" s="120"/>
      <c r="N41315" s="120"/>
      <c r="U41315" s="121"/>
      <c r="V41315" s="122"/>
      <c r="W41315" s="123"/>
      <c r="AC41315" s="123"/>
    </row>
    <row r="41316" spans="5:29" s="2" customFormat="1">
      <c r="E41316" s="120"/>
      <c r="M41316" s="120"/>
      <c r="N41316" s="120"/>
      <c r="U41316" s="121"/>
      <c r="V41316" s="122"/>
      <c r="W41316" s="123"/>
      <c r="AC41316" s="123"/>
    </row>
    <row r="41317" spans="5:29" s="2" customFormat="1">
      <c r="E41317" s="120"/>
      <c r="M41317" s="120"/>
      <c r="N41317" s="120"/>
      <c r="U41317" s="121"/>
      <c r="V41317" s="122"/>
      <c r="W41317" s="123"/>
      <c r="AC41317" s="123"/>
    </row>
    <row r="41318" spans="5:29" s="2" customFormat="1">
      <c r="E41318" s="120"/>
      <c r="M41318" s="120"/>
      <c r="N41318" s="120"/>
      <c r="U41318" s="121"/>
      <c r="V41318" s="122"/>
      <c r="W41318" s="123"/>
      <c r="AC41318" s="123"/>
    </row>
    <row r="41319" spans="5:29" s="2" customFormat="1">
      <c r="E41319" s="120"/>
      <c r="M41319" s="120"/>
      <c r="N41319" s="120"/>
      <c r="U41319" s="121"/>
      <c r="V41319" s="122"/>
      <c r="W41319" s="123"/>
      <c r="AC41319" s="123"/>
    </row>
    <row r="41320" spans="5:29" s="2" customFormat="1">
      <c r="E41320" s="120"/>
      <c r="M41320" s="120"/>
      <c r="N41320" s="120"/>
      <c r="U41320" s="121"/>
      <c r="V41320" s="122"/>
      <c r="W41320" s="123"/>
      <c r="AC41320" s="123"/>
    </row>
    <row r="41321" spans="5:29" s="2" customFormat="1">
      <c r="E41321" s="120"/>
      <c r="M41321" s="120"/>
      <c r="N41321" s="120"/>
      <c r="U41321" s="121"/>
      <c r="V41321" s="122"/>
      <c r="W41321" s="123"/>
      <c r="AC41321" s="123"/>
    </row>
    <row r="41322" spans="5:29" s="2" customFormat="1">
      <c r="E41322" s="120"/>
      <c r="M41322" s="120"/>
      <c r="N41322" s="120"/>
      <c r="U41322" s="121"/>
      <c r="V41322" s="122"/>
      <c r="W41322" s="123"/>
      <c r="AC41322" s="123"/>
    </row>
    <row r="41323" spans="5:29" s="2" customFormat="1">
      <c r="E41323" s="120"/>
      <c r="M41323" s="120"/>
      <c r="N41323" s="120"/>
      <c r="U41323" s="121"/>
      <c r="V41323" s="122"/>
      <c r="W41323" s="123"/>
      <c r="AC41323" s="123"/>
    </row>
    <row r="41324" spans="5:29" s="2" customFormat="1">
      <c r="E41324" s="120"/>
      <c r="M41324" s="120"/>
      <c r="N41324" s="120"/>
      <c r="U41324" s="121"/>
      <c r="V41324" s="122"/>
      <c r="W41324" s="123"/>
      <c r="AC41324" s="123"/>
    </row>
    <row r="41325" spans="5:29" s="2" customFormat="1">
      <c r="E41325" s="120"/>
      <c r="M41325" s="120"/>
      <c r="N41325" s="120"/>
      <c r="U41325" s="121"/>
      <c r="V41325" s="122"/>
      <c r="W41325" s="123"/>
      <c r="AC41325" s="123"/>
    </row>
    <row r="41326" spans="5:29" s="2" customFormat="1">
      <c r="E41326" s="120"/>
      <c r="M41326" s="120"/>
      <c r="N41326" s="120"/>
      <c r="U41326" s="121"/>
      <c r="V41326" s="122"/>
      <c r="W41326" s="123"/>
      <c r="AC41326" s="123"/>
    </row>
    <row r="41327" spans="5:29" s="2" customFormat="1">
      <c r="E41327" s="120"/>
      <c r="M41327" s="120"/>
      <c r="N41327" s="120"/>
      <c r="U41327" s="121"/>
      <c r="V41327" s="122"/>
      <c r="W41327" s="123"/>
      <c r="AC41327" s="123"/>
    </row>
    <row r="41328" spans="5:29" s="2" customFormat="1">
      <c r="E41328" s="120"/>
      <c r="M41328" s="120"/>
      <c r="N41328" s="120"/>
      <c r="U41328" s="121"/>
      <c r="V41328" s="122"/>
      <c r="W41328" s="123"/>
      <c r="AC41328" s="123"/>
    </row>
    <row r="41329" spans="5:29" s="2" customFormat="1">
      <c r="E41329" s="120"/>
      <c r="M41329" s="120"/>
      <c r="N41329" s="120"/>
      <c r="U41329" s="121"/>
      <c r="V41329" s="122"/>
      <c r="W41329" s="123"/>
      <c r="AC41329" s="123"/>
    </row>
    <row r="41330" spans="5:29" s="2" customFormat="1">
      <c r="E41330" s="120"/>
      <c r="M41330" s="120"/>
      <c r="N41330" s="120"/>
      <c r="U41330" s="121"/>
      <c r="V41330" s="122"/>
      <c r="W41330" s="123"/>
      <c r="AC41330" s="123"/>
    </row>
    <row r="41331" spans="5:29" s="2" customFormat="1">
      <c r="E41331" s="120"/>
      <c r="M41331" s="120"/>
      <c r="N41331" s="120"/>
      <c r="U41331" s="121"/>
      <c r="V41331" s="122"/>
      <c r="W41331" s="123"/>
      <c r="AC41331" s="123"/>
    </row>
    <row r="41332" spans="5:29" s="2" customFormat="1">
      <c r="E41332" s="120"/>
      <c r="M41332" s="120"/>
      <c r="N41332" s="120"/>
      <c r="U41332" s="121"/>
      <c r="V41332" s="122"/>
      <c r="W41332" s="123"/>
      <c r="AC41332" s="123"/>
    </row>
    <row r="41333" spans="5:29" s="2" customFormat="1">
      <c r="E41333" s="120"/>
      <c r="M41333" s="120"/>
      <c r="N41333" s="120"/>
      <c r="U41333" s="121"/>
      <c r="V41333" s="122"/>
      <c r="W41333" s="123"/>
      <c r="AC41333" s="123"/>
    </row>
    <row r="41334" spans="5:29" s="2" customFormat="1">
      <c r="E41334" s="120"/>
      <c r="M41334" s="120"/>
      <c r="N41334" s="120"/>
      <c r="U41334" s="121"/>
      <c r="V41334" s="122"/>
      <c r="W41334" s="123"/>
      <c r="AC41334" s="123"/>
    </row>
    <row r="41335" spans="5:29" s="2" customFormat="1">
      <c r="E41335" s="120"/>
      <c r="M41335" s="120"/>
      <c r="N41335" s="120"/>
      <c r="U41335" s="121"/>
      <c r="V41335" s="122"/>
      <c r="W41335" s="123"/>
      <c r="AC41335" s="123"/>
    </row>
    <row r="41336" spans="5:29" s="2" customFormat="1">
      <c r="E41336" s="120"/>
      <c r="M41336" s="120"/>
      <c r="N41336" s="120"/>
      <c r="U41336" s="121"/>
      <c r="V41336" s="122"/>
      <c r="W41336" s="123"/>
      <c r="AC41336" s="123"/>
    </row>
    <row r="41337" spans="5:29" s="2" customFormat="1">
      <c r="E41337" s="120"/>
      <c r="M41337" s="120"/>
      <c r="N41337" s="120"/>
      <c r="U41337" s="121"/>
      <c r="V41337" s="122"/>
      <c r="W41337" s="123"/>
      <c r="AC41337" s="123"/>
    </row>
    <row r="41338" spans="5:29" s="2" customFormat="1">
      <c r="E41338" s="120"/>
      <c r="M41338" s="120"/>
      <c r="N41338" s="120"/>
      <c r="U41338" s="121"/>
      <c r="V41338" s="122"/>
      <c r="W41338" s="123"/>
      <c r="AC41338" s="123"/>
    </row>
    <row r="41339" spans="5:29" s="2" customFormat="1">
      <c r="E41339" s="120"/>
      <c r="M41339" s="120"/>
      <c r="N41339" s="120"/>
      <c r="U41339" s="121"/>
      <c r="V41339" s="122"/>
      <c r="W41339" s="123"/>
      <c r="AC41339" s="123"/>
    </row>
    <row r="41340" spans="5:29" s="2" customFormat="1">
      <c r="E41340" s="120"/>
      <c r="M41340" s="120"/>
      <c r="N41340" s="120"/>
      <c r="U41340" s="121"/>
      <c r="V41340" s="122"/>
      <c r="W41340" s="123"/>
      <c r="AC41340" s="123"/>
    </row>
    <row r="41341" spans="5:29" s="2" customFormat="1">
      <c r="E41341" s="120"/>
      <c r="M41341" s="120"/>
      <c r="N41341" s="120"/>
      <c r="U41341" s="121"/>
      <c r="V41341" s="122"/>
      <c r="W41341" s="123"/>
      <c r="AC41341" s="123"/>
    </row>
    <row r="41342" spans="5:29" s="2" customFormat="1">
      <c r="E41342" s="120"/>
      <c r="M41342" s="120"/>
      <c r="N41342" s="120"/>
      <c r="U41342" s="121"/>
      <c r="V41342" s="122"/>
      <c r="W41342" s="123"/>
      <c r="AC41342" s="123"/>
    </row>
    <row r="41343" spans="5:29" s="2" customFormat="1">
      <c r="E41343" s="120"/>
      <c r="M41343" s="120"/>
      <c r="N41343" s="120"/>
      <c r="U41343" s="121"/>
      <c r="V41343" s="122"/>
      <c r="W41343" s="123"/>
      <c r="AC41343" s="123"/>
    </row>
    <row r="41344" spans="5:29" s="2" customFormat="1">
      <c r="E41344" s="120"/>
      <c r="M41344" s="120"/>
      <c r="N41344" s="120"/>
      <c r="U41344" s="121"/>
      <c r="V41344" s="122"/>
      <c r="W41344" s="123"/>
      <c r="AC41344" s="123"/>
    </row>
    <row r="41345" spans="5:29" s="2" customFormat="1">
      <c r="E41345" s="120"/>
      <c r="M41345" s="120"/>
      <c r="N41345" s="120"/>
      <c r="U41345" s="121"/>
      <c r="V41345" s="122"/>
      <c r="W41345" s="123"/>
      <c r="AC41345" s="123"/>
    </row>
    <row r="41346" spans="5:29" s="2" customFormat="1">
      <c r="E41346" s="120"/>
      <c r="M41346" s="120"/>
      <c r="N41346" s="120"/>
      <c r="U41346" s="121"/>
      <c r="V41346" s="122"/>
      <c r="W41346" s="123"/>
      <c r="AC41346" s="123"/>
    </row>
    <row r="41347" spans="5:29" s="2" customFormat="1">
      <c r="E41347" s="120"/>
      <c r="M41347" s="120"/>
      <c r="N41347" s="120"/>
      <c r="U41347" s="121"/>
      <c r="V41347" s="122"/>
      <c r="W41347" s="123"/>
      <c r="AC41347" s="123"/>
    </row>
    <row r="41348" spans="5:29" s="2" customFormat="1">
      <c r="E41348" s="120"/>
      <c r="M41348" s="120"/>
      <c r="N41348" s="120"/>
      <c r="U41348" s="121"/>
      <c r="V41348" s="122"/>
      <c r="W41348" s="123"/>
      <c r="AC41348" s="123"/>
    </row>
    <row r="41349" spans="5:29" s="2" customFormat="1">
      <c r="E41349" s="120"/>
      <c r="M41349" s="120"/>
      <c r="N41349" s="120"/>
      <c r="U41349" s="121"/>
      <c r="V41349" s="122"/>
      <c r="W41349" s="123"/>
      <c r="AC41349" s="123"/>
    </row>
    <row r="41350" spans="5:29" s="2" customFormat="1">
      <c r="E41350" s="120"/>
      <c r="M41350" s="120"/>
      <c r="N41350" s="120"/>
      <c r="U41350" s="121"/>
      <c r="V41350" s="122"/>
      <c r="W41350" s="123"/>
      <c r="AC41350" s="123"/>
    </row>
    <row r="41351" spans="5:29" s="2" customFormat="1">
      <c r="E41351" s="120"/>
      <c r="M41351" s="120"/>
      <c r="N41351" s="120"/>
      <c r="U41351" s="121"/>
      <c r="V41351" s="122"/>
      <c r="W41351" s="123"/>
      <c r="AC41351" s="123"/>
    </row>
    <row r="41352" spans="5:29" s="2" customFormat="1">
      <c r="E41352" s="120"/>
      <c r="M41352" s="120"/>
      <c r="N41352" s="120"/>
      <c r="U41352" s="121"/>
      <c r="V41352" s="122"/>
      <c r="W41352" s="123"/>
      <c r="AC41352" s="123"/>
    </row>
    <row r="41353" spans="5:29" s="2" customFormat="1">
      <c r="E41353" s="120"/>
      <c r="M41353" s="120"/>
      <c r="N41353" s="120"/>
      <c r="U41353" s="121"/>
      <c r="V41353" s="122"/>
      <c r="W41353" s="123"/>
      <c r="AC41353" s="123"/>
    </row>
    <row r="41354" spans="5:29" s="2" customFormat="1">
      <c r="E41354" s="120"/>
      <c r="M41354" s="120"/>
      <c r="N41354" s="120"/>
      <c r="U41354" s="121"/>
      <c r="V41354" s="122"/>
      <c r="W41354" s="123"/>
      <c r="AC41354" s="123"/>
    </row>
    <row r="41355" spans="5:29" s="2" customFormat="1">
      <c r="E41355" s="120"/>
      <c r="M41355" s="120"/>
      <c r="N41355" s="120"/>
      <c r="U41355" s="121"/>
      <c r="V41355" s="122"/>
      <c r="W41355" s="123"/>
      <c r="AC41355" s="123"/>
    </row>
    <row r="41356" spans="5:29" s="2" customFormat="1">
      <c r="E41356" s="120"/>
      <c r="M41356" s="120"/>
      <c r="N41356" s="120"/>
      <c r="U41356" s="121"/>
      <c r="V41356" s="122"/>
      <c r="W41356" s="123"/>
      <c r="AC41356" s="123"/>
    </row>
    <row r="41357" spans="5:29" s="2" customFormat="1">
      <c r="E41357" s="120"/>
      <c r="M41357" s="120"/>
      <c r="N41357" s="120"/>
      <c r="U41357" s="121"/>
      <c r="V41357" s="122"/>
      <c r="W41357" s="123"/>
      <c r="AC41357" s="123"/>
    </row>
    <row r="41358" spans="5:29" s="2" customFormat="1">
      <c r="E41358" s="120"/>
      <c r="M41358" s="120"/>
      <c r="N41358" s="120"/>
      <c r="U41358" s="121"/>
      <c r="V41358" s="122"/>
      <c r="W41358" s="123"/>
      <c r="AC41358" s="123"/>
    </row>
    <row r="41359" spans="5:29" s="2" customFormat="1">
      <c r="E41359" s="120"/>
      <c r="M41359" s="120"/>
      <c r="N41359" s="120"/>
      <c r="U41359" s="121"/>
      <c r="V41359" s="122"/>
      <c r="W41359" s="123"/>
      <c r="AC41359" s="123"/>
    </row>
    <row r="41360" spans="5:29" s="2" customFormat="1">
      <c r="E41360" s="120"/>
      <c r="M41360" s="120"/>
      <c r="N41360" s="120"/>
      <c r="U41360" s="121"/>
      <c r="V41360" s="122"/>
      <c r="W41360" s="123"/>
      <c r="AC41360" s="123"/>
    </row>
    <row r="41361" spans="5:29" s="2" customFormat="1">
      <c r="E41361" s="120"/>
      <c r="M41361" s="120"/>
      <c r="N41361" s="120"/>
      <c r="U41361" s="121"/>
      <c r="V41361" s="122"/>
      <c r="W41361" s="123"/>
      <c r="AC41361" s="123"/>
    </row>
    <row r="41362" spans="5:29" s="2" customFormat="1">
      <c r="E41362" s="120"/>
      <c r="M41362" s="120"/>
      <c r="N41362" s="120"/>
      <c r="U41362" s="121"/>
      <c r="V41362" s="122"/>
      <c r="W41362" s="123"/>
      <c r="AC41362" s="123"/>
    </row>
    <row r="41363" spans="5:29" s="2" customFormat="1">
      <c r="E41363" s="120"/>
      <c r="M41363" s="120"/>
      <c r="N41363" s="120"/>
      <c r="U41363" s="121"/>
      <c r="V41363" s="122"/>
      <c r="W41363" s="123"/>
      <c r="AC41363" s="123"/>
    </row>
    <row r="41364" spans="5:29" s="2" customFormat="1">
      <c r="E41364" s="120"/>
      <c r="M41364" s="120"/>
      <c r="N41364" s="120"/>
      <c r="U41364" s="121"/>
      <c r="V41364" s="122"/>
      <c r="W41364" s="123"/>
      <c r="AC41364" s="123"/>
    </row>
    <row r="41365" spans="5:29" s="2" customFormat="1">
      <c r="E41365" s="120"/>
      <c r="M41365" s="120"/>
      <c r="N41365" s="120"/>
      <c r="U41365" s="121"/>
      <c r="V41365" s="122"/>
      <c r="W41365" s="123"/>
      <c r="AC41365" s="123"/>
    </row>
    <row r="41366" spans="5:29" s="2" customFormat="1">
      <c r="E41366" s="120"/>
      <c r="M41366" s="120"/>
      <c r="N41366" s="120"/>
      <c r="U41366" s="121"/>
      <c r="V41366" s="122"/>
      <c r="W41366" s="123"/>
      <c r="AC41366" s="123"/>
    </row>
    <row r="41367" spans="5:29" s="2" customFormat="1">
      <c r="E41367" s="120"/>
      <c r="M41367" s="120"/>
      <c r="N41367" s="120"/>
      <c r="U41367" s="121"/>
      <c r="V41367" s="122"/>
      <c r="W41367" s="123"/>
      <c r="AC41367" s="123"/>
    </row>
    <row r="41368" spans="5:29" s="2" customFormat="1">
      <c r="E41368" s="120"/>
      <c r="M41368" s="120"/>
      <c r="N41368" s="120"/>
      <c r="U41368" s="121"/>
      <c r="V41368" s="122"/>
      <c r="W41368" s="123"/>
      <c r="AC41368" s="123"/>
    </row>
    <row r="41369" spans="5:29" s="2" customFormat="1">
      <c r="E41369" s="120"/>
      <c r="M41369" s="120"/>
      <c r="N41369" s="120"/>
      <c r="U41369" s="121"/>
      <c r="V41369" s="122"/>
      <c r="W41369" s="123"/>
      <c r="AC41369" s="123"/>
    </row>
    <row r="41370" spans="5:29" s="2" customFormat="1">
      <c r="E41370" s="120"/>
      <c r="M41370" s="120"/>
      <c r="N41370" s="120"/>
      <c r="U41370" s="121"/>
      <c r="V41370" s="122"/>
      <c r="W41370" s="123"/>
      <c r="AC41370" s="123"/>
    </row>
    <row r="41371" spans="5:29" s="2" customFormat="1">
      <c r="E41371" s="120"/>
      <c r="M41371" s="120"/>
      <c r="N41371" s="120"/>
      <c r="U41371" s="121"/>
      <c r="V41371" s="122"/>
      <c r="W41371" s="123"/>
      <c r="AC41371" s="123"/>
    </row>
    <row r="41372" spans="5:29" s="2" customFormat="1">
      <c r="E41372" s="120"/>
      <c r="M41372" s="120"/>
      <c r="N41372" s="120"/>
      <c r="U41372" s="121"/>
      <c r="V41372" s="122"/>
      <c r="W41372" s="123"/>
      <c r="AC41372" s="123"/>
    </row>
    <row r="41373" spans="5:29" s="2" customFormat="1">
      <c r="E41373" s="120"/>
      <c r="M41373" s="120"/>
      <c r="N41373" s="120"/>
      <c r="U41373" s="121"/>
      <c r="V41373" s="122"/>
      <c r="W41373" s="123"/>
      <c r="AC41373" s="123"/>
    </row>
    <row r="41374" spans="5:29" s="2" customFormat="1">
      <c r="E41374" s="120"/>
      <c r="M41374" s="120"/>
      <c r="N41374" s="120"/>
      <c r="U41374" s="121"/>
      <c r="V41374" s="122"/>
      <c r="W41374" s="123"/>
      <c r="AC41374" s="123"/>
    </row>
    <row r="41375" spans="5:29" s="2" customFormat="1">
      <c r="E41375" s="120"/>
      <c r="M41375" s="120"/>
      <c r="N41375" s="120"/>
      <c r="U41375" s="121"/>
      <c r="V41375" s="122"/>
      <c r="W41375" s="123"/>
      <c r="AC41375" s="123"/>
    </row>
    <row r="41376" spans="5:29" s="2" customFormat="1">
      <c r="E41376" s="120"/>
      <c r="M41376" s="120"/>
      <c r="N41376" s="120"/>
      <c r="U41376" s="121"/>
      <c r="V41376" s="122"/>
      <c r="W41376" s="123"/>
      <c r="AC41376" s="123"/>
    </row>
    <row r="41377" spans="5:29" s="2" customFormat="1">
      <c r="E41377" s="120"/>
      <c r="M41377" s="120"/>
      <c r="N41377" s="120"/>
      <c r="U41377" s="121"/>
      <c r="V41377" s="122"/>
      <c r="W41377" s="123"/>
      <c r="AC41377" s="123"/>
    </row>
    <row r="41378" spans="5:29" s="2" customFormat="1">
      <c r="E41378" s="120"/>
      <c r="M41378" s="120"/>
      <c r="N41378" s="120"/>
      <c r="U41378" s="121"/>
      <c r="V41378" s="122"/>
      <c r="W41378" s="123"/>
      <c r="AC41378" s="123"/>
    </row>
    <row r="41379" spans="5:29" s="2" customFormat="1">
      <c r="E41379" s="120"/>
      <c r="M41379" s="120"/>
      <c r="N41379" s="120"/>
      <c r="U41379" s="121"/>
      <c r="V41379" s="122"/>
      <c r="W41379" s="123"/>
      <c r="AC41379" s="123"/>
    </row>
    <row r="41380" spans="5:29" s="2" customFormat="1">
      <c r="E41380" s="120"/>
      <c r="M41380" s="120"/>
      <c r="N41380" s="120"/>
      <c r="U41380" s="121"/>
      <c r="V41380" s="122"/>
      <c r="W41380" s="123"/>
      <c r="AC41380" s="123"/>
    </row>
    <row r="41381" spans="5:29" s="2" customFormat="1">
      <c r="E41381" s="120"/>
      <c r="M41381" s="120"/>
      <c r="N41381" s="120"/>
      <c r="U41381" s="121"/>
      <c r="V41381" s="122"/>
      <c r="W41381" s="123"/>
      <c r="AC41381" s="123"/>
    </row>
    <row r="41382" spans="5:29" s="2" customFormat="1">
      <c r="E41382" s="120"/>
      <c r="M41382" s="120"/>
      <c r="N41382" s="120"/>
      <c r="U41382" s="121"/>
      <c r="V41382" s="122"/>
      <c r="W41382" s="123"/>
      <c r="AC41382" s="123"/>
    </row>
    <row r="41383" spans="5:29" s="2" customFormat="1">
      <c r="E41383" s="120"/>
      <c r="M41383" s="120"/>
      <c r="N41383" s="120"/>
      <c r="U41383" s="121"/>
      <c r="V41383" s="122"/>
      <c r="W41383" s="123"/>
      <c r="AC41383" s="123"/>
    </row>
    <row r="41384" spans="5:29" s="2" customFormat="1">
      <c r="E41384" s="120"/>
      <c r="M41384" s="120"/>
      <c r="N41384" s="120"/>
      <c r="U41384" s="121"/>
      <c r="V41384" s="122"/>
      <c r="W41384" s="123"/>
      <c r="AC41384" s="123"/>
    </row>
    <row r="41385" spans="5:29" s="2" customFormat="1">
      <c r="E41385" s="120"/>
      <c r="M41385" s="120"/>
      <c r="N41385" s="120"/>
      <c r="U41385" s="121"/>
      <c r="V41385" s="122"/>
      <c r="W41385" s="123"/>
      <c r="AC41385" s="123"/>
    </row>
    <row r="41386" spans="5:29" s="2" customFormat="1">
      <c r="E41386" s="120"/>
      <c r="M41386" s="120"/>
      <c r="N41386" s="120"/>
      <c r="U41386" s="121"/>
      <c r="V41386" s="122"/>
      <c r="W41386" s="123"/>
      <c r="AC41386" s="123"/>
    </row>
    <row r="41387" spans="5:29" s="2" customFormat="1">
      <c r="E41387" s="120"/>
      <c r="M41387" s="120"/>
      <c r="N41387" s="120"/>
      <c r="U41387" s="121"/>
      <c r="V41387" s="122"/>
      <c r="W41387" s="123"/>
      <c r="AC41387" s="123"/>
    </row>
    <row r="41388" spans="5:29" s="2" customFormat="1">
      <c r="E41388" s="120"/>
      <c r="M41388" s="120"/>
      <c r="N41388" s="120"/>
      <c r="U41388" s="121"/>
      <c r="V41388" s="122"/>
      <c r="W41388" s="123"/>
      <c r="AC41388" s="123"/>
    </row>
    <row r="41389" spans="5:29" s="2" customFormat="1">
      <c r="E41389" s="120"/>
      <c r="M41389" s="120"/>
      <c r="N41389" s="120"/>
      <c r="U41389" s="121"/>
      <c r="V41389" s="122"/>
      <c r="W41389" s="123"/>
      <c r="AC41389" s="123"/>
    </row>
    <row r="41390" spans="5:29" s="2" customFormat="1">
      <c r="E41390" s="120"/>
      <c r="M41390" s="120"/>
      <c r="N41390" s="120"/>
      <c r="U41390" s="121"/>
      <c r="V41390" s="122"/>
      <c r="W41390" s="123"/>
      <c r="AC41390" s="123"/>
    </row>
    <row r="41391" spans="5:29" s="2" customFormat="1">
      <c r="E41391" s="120"/>
      <c r="M41391" s="120"/>
      <c r="N41391" s="120"/>
      <c r="U41391" s="121"/>
      <c r="V41391" s="122"/>
      <c r="W41391" s="123"/>
      <c r="AC41391" s="123"/>
    </row>
    <row r="41392" spans="5:29" s="2" customFormat="1">
      <c r="E41392" s="120"/>
      <c r="M41392" s="120"/>
      <c r="N41392" s="120"/>
      <c r="U41392" s="121"/>
      <c r="V41392" s="122"/>
      <c r="W41392" s="123"/>
      <c r="AC41392" s="123"/>
    </row>
    <row r="41393" spans="5:29" s="2" customFormat="1">
      <c r="E41393" s="120"/>
      <c r="M41393" s="120"/>
      <c r="N41393" s="120"/>
      <c r="U41393" s="121"/>
      <c r="V41393" s="122"/>
      <c r="W41393" s="123"/>
      <c r="AC41393" s="123"/>
    </row>
    <row r="41394" spans="5:29" s="2" customFormat="1">
      <c r="E41394" s="120"/>
      <c r="M41394" s="120"/>
      <c r="N41394" s="120"/>
      <c r="U41394" s="121"/>
      <c r="V41394" s="122"/>
      <c r="W41394" s="123"/>
      <c r="AC41394" s="123"/>
    </row>
    <row r="41395" spans="5:29" s="2" customFormat="1">
      <c r="E41395" s="120"/>
      <c r="M41395" s="120"/>
      <c r="N41395" s="120"/>
      <c r="U41395" s="121"/>
      <c r="V41395" s="122"/>
      <c r="W41395" s="123"/>
      <c r="AC41395" s="123"/>
    </row>
    <row r="41396" spans="5:29" s="2" customFormat="1">
      <c r="E41396" s="120"/>
      <c r="M41396" s="120"/>
      <c r="N41396" s="120"/>
      <c r="U41396" s="121"/>
      <c r="V41396" s="122"/>
      <c r="W41396" s="123"/>
      <c r="AC41396" s="123"/>
    </row>
    <row r="41397" spans="5:29" s="2" customFormat="1">
      <c r="E41397" s="120"/>
      <c r="M41397" s="120"/>
      <c r="N41397" s="120"/>
      <c r="U41397" s="121"/>
      <c r="V41397" s="122"/>
      <c r="W41397" s="123"/>
      <c r="AC41397" s="123"/>
    </row>
    <row r="41398" spans="5:29" s="2" customFormat="1">
      <c r="E41398" s="120"/>
      <c r="M41398" s="120"/>
      <c r="N41398" s="120"/>
      <c r="U41398" s="121"/>
      <c r="V41398" s="122"/>
      <c r="W41398" s="123"/>
      <c r="AC41398" s="123"/>
    </row>
    <row r="41399" spans="5:29" s="2" customFormat="1">
      <c r="E41399" s="120"/>
      <c r="M41399" s="120"/>
      <c r="N41399" s="120"/>
      <c r="U41399" s="121"/>
      <c r="V41399" s="122"/>
      <c r="W41399" s="123"/>
      <c r="AC41399" s="123"/>
    </row>
    <row r="41400" spans="5:29" s="2" customFormat="1">
      <c r="E41400" s="120"/>
      <c r="M41400" s="120"/>
      <c r="N41400" s="120"/>
      <c r="U41400" s="121"/>
      <c r="V41400" s="122"/>
      <c r="W41400" s="123"/>
      <c r="AC41400" s="123"/>
    </row>
    <row r="41401" spans="5:29" s="2" customFormat="1">
      <c r="E41401" s="120"/>
      <c r="M41401" s="120"/>
      <c r="N41401" s="120"/>
      <c r="U41401" s="121"/>
      <c r="V41401" s="122"/>
      <c r="W41401" s="123"/>
      <c r="AC41401" s="123"/>
    </row>
    <row r="41402" spans="5:29" s="2" customFormat="1">
      <c r="E41402" s="120"/>
      <c r="M41402" s="120"/>
      <c r="N41402" s="120"/>
      <c r="U41402" s="121"/>
      <c r="V41402" s="122"/>
      <c r="W41402" s="123"/>
      <c r="AC41402" s="123"/>
    </row>
    <row r="41403" spans="5:29" s="2" customFormat="1">
      <c r="E41403" s="120"/>
      <c r="M41403" s="120"/>
      <c r="N41403" s="120"/>
      <c r="U41403" s="121"/>
      <c r="V41403" s="122"/>
      <c r="W41403" s="123"/>
      <c r="AC41403" s="123"/>
    </row>
    <row r="41404" spans="5:29" s="2" customFormat="1">
      <c r="E41404" s="120"/>
      <c r="M41404" s="120"/>
      <c r="N41404" s="120"/>
      <c r="U41404" s="121"/>
      <c r="V41404" s="122"/>
      <c r="W41404" s="123"/>
      <c r="AC41404" s="123"/>
    </row>
    <row r="41405" spans="5:29" s="2" customFormat="1">
      <c r="E41405" s="120"/>
      <c r="M41405" s="120"/>
      <c r="N41405" s="120"/>
      <c r="U41405" s="121"/>
      <c r="V41405" s="122"/>
      <c r="W41405" s="123"/>
      <c r="AC41405" s="123"/>
    </row>
    <row r="41406" spans="5:29" s="2" customFormat="1">
      <c r="E41406" s="120"/>
      <c r="M41406" s="120"/>
      <c r="N41406" s="120"/>
      <c r="U41406" s="121"/>
      <c r="V41406" s="122"/>
      <c r="W41406" s="123"/>
      <c r="AC41406" s="123"/>
    </row>
    <row r="41407" spans="5:29" s="2" customFormat="1">
      <c r="E41407" s="120"/>
      <c r="M41407" s="120"/>
      <c r="N41407" s="120"/>
      <c r="U41407" s="121"/>
      <c r="V41407" s="122"/>
      <c r="W41407" s="123"/>
      <c r="AC41407" s="123"/>
    </row>
    <row r="41408" spans="5:29" s="2" customFormat="1">
      <c r="E41408" s="120"/>
      <c r="M41408" s="120"/>
      <c r="N41408" s="120"/>
      <c r="U41408" s="121"/>
      <c r="V41408" s="122"/>
      <c r="W41408" s="123"/>
      <c r="AC41408" s="123"/>
    </row>
    <row r="41409" spans="5:29" s="2" customFormat="1">
      <c r="E41409" s="120"/>
      <c r="M41409" s="120"/>
      <c r="N41409" s="120"/>
      <c r="U41409" s="121"/>
      <c r="V41409" s="122"/>
      <c r="W41409" s="123"/>
      <c r="AC41409" s="123"/>
    </row>
    <row r="41410" spans="5:29" s="2" customFormat="1">
      <c r="E41410" s="120"/>
      <c r="M41410" s="120"/>
      <c r="N41410" s="120"/>
      <c r="U41410" s="121"/>
      <c r="V41410" s="122"/>
      <c r="W41410" s="123"/>
      <c r="AC41410" s="123"/>
    </row>
    <row r="41411" spans="5:29" s="2" customFormat="1">
      <c r="E41411" s="120"/>
      <c r="M41411" s="120"/>
      <c r="N41411" s="120"/>
      <c r="U41411" s="121"/>
      <c r="V41411" s="122"/>
      <c r="W41411" s="123"/>
      <c r="AC41411" s="123"/>
    </row>
    <row r="41412" spans="5:29" s="2" customFormat="1">
      <c r="E41412" s="120"/>
      <c r="M41412" s="120"/>
      <c r="N41412" s="120"/>
      <c r="U41412" s="121"/>
      <c r="V41412" s="122"/>
      <c r="W41412" s="123"/>
      <c r="AC41412" s="123"/>
    </row>
    <row r="41413" spans="5:29" s="2" customFormat="1">
      <c r="E41413" s="120"/>
      <c r="M41413" s="120"/>
      <c r="N41413" s="120"/>
      <c r="U41413" s="121"/>
      <c r="V41413" s="122"/>
      <c r="W41413" s="123"/>
      <c r="AC41413" s="123"/>
    </row>
    <row r="41414" spans="5:29" s="2" customFormat="1">
      <c r="E41414" s="120"/>
      <c r="M41414" s="120"/>
      <c r="N41414" s="120"/>
      <c r="U41414" s="121"/>
      <c r="V41414" s="122"/>
      <c r="W41414" s="123"/>
      <c r="AC41414" s="123"/>
    </row>
    <row r="41415" spans="5:29" s="2" customFormat="1">
      <c r="E41415" s="120"/>
      <c r="M41415" s="120"/>
      <c r="N41415" s="120"/>
      <c r="U41415" s="121"/>
      <c r="V41415" s="122"/>
      <c r="W41415" s="123"/>
      <c r="AC41415" s="123"/>
    </row>
    <row r="41416" spans="5:29" s="2" customFormat="1">
      <c r="E41416" s="120"/>
      <c r="M41416" s="120"/>
      <c r="N41416" s="120"/>
      <c r="U41416" s="121"/>
      <c r="V41416" s="122"/>
      <c r="W41416" s="123"/>
      <c r="AC41416" s="123"/>
    </row>
    <row r="41417" spans="5:29" s="2" customFormat="1">
      <c r="E41417" s="120"/>
      <c r="M41417" s="120"/>
      <c r="N41417" s="120"/>
      <c r="U41417" s="121"/>
      <c r="V41417" s="122"/>
      <c r="W41417" s="123"/>
      <c r="AC41417" s="123"/>
    </row>
    <row r="41418" spans="5:29" s="2" customFormat="1">
      <c r="E41418" s="120"/>
      <c r="M41418" s="120"/>
      <c r="N41418" s="120"/>
      <c r="U41418" s="121"/>
      <c r="V41418" s="122"/>
      <c r="W41418" s="123"/>
      <c r="AC41418" s="123"/>
    </row>
    <row r="41419" spans="5:29" s="2" customFormat="1">
      <c r="E41419" s="120"/>
      <c r="M41419" s="120"/>
      <c r="N41419" s="120"/>
      <c r="U41419" s="121"/>
      <c r="V41419" s="122"/>
      <c r="W41419" s="123"/>
      <c r="AC41419" s="123"/>
    </row>
    <row r="41420" spans="5:29" s="2" customFormat="1">
      <c r="E41420" s="120"/>
      <c r="M41420" s="120"/>
      <c r="N41420" s="120"/>
      <c r="U41420" s="121"/>
      <c r="V41420" s="122"/>
      <c r="W41420" s="123"/>
      <c r="AC41420" s="123"/>
    </row>
    <row r="41421" spans="5:29" s="2" customFormat="1">
      <c r="E41421" s="120"/>
      <c r="M41421" s="120"/>
      <c r="N41421" s="120"/>
      <c r="U41421" s="121"/>
      <c r="V41421" s="122"/>
      <c r="W41421" s="123"/>
      <c r="AC41421" s="123"/>
    </row>
    <row r="41422" spans="5:29" s="2" customFormat="1">
      <c r="E41422" s="120"/>
      <c r="M41422" s="120"/>
      <c r="N41422" s="120"/>
      <c r="U41422" s="121"/>
      <c r="V41422" s="122"/>
      <c r="W41422" s="123"/>
      <c r="AC41422" s="123"/>
    </row>
    <row r="41423" spans="5:29" s="2" customFormat="1">
      <c r="E41423" s="120"/>
      <c r="M41423" s="120"/>
      <c r="N41423" s="120"/>
      <c r="U41423" s="121"/>
      <c r="V41423" s="122"/>
      <c r="W41423" s="123"/>
      <c r="AC41423" s="123"/>
    </row>
    <row r="41424" spans="5:29" s="2" customFormat="1">
      <c r="E41424" s="120"/>
      <c r="M41424" s="120"/>
      <c r="N41424" s="120"/>
      <c r="U41424" s="121"/>
      <c r="V41424" s="122"/>
      <c r="W41424" s="123"/>
      <c r="AC41424" s="123"/>
    </row>
    <row r="41425" spans="5:29" s="2" customFormat="1">
      <c r="E41425" s="120"/>
      <c r="M41425" s="120"/>
      <c r="N41425" s="120"/>
      <c r="U41425" s="121"/>
      <c r="V41425" s="122"/>
      <c r="W41425" s="123"/>
      <c r="AC41425" s="123"/>
    </row>
    <row r="41426" spans="5:29" s="2" customFormat="1">
      <c r="E41426" s="120"/>
      <c r="M41426" s="120"/>
      <c r="N41426" s="120"/>
      <c r="U41426" s="121"/>
      <c r="V41426" s="122"/>
      <c r="W41426" s="123"/>
      <c r="AC41426" s="123"/>
    </row>
    <row r="41427" spans="5:29" s="2" customFormat="1">
      <c r="E41427" s="120"/>
      <c r="M41427" s="120"/>
      <c r="N41427" s="120"/>
      <c r="U41427" s="121"/>
      <c r="V41427" s="122"/>
      <c r="W41427" s="123"/>
      <c r="AC41427" s="123"/>
    </row>
    <row r="41428" spans="5:29" s="2" customFormat="1">
      <c r="E41428" s="120"/>
      <c r="M41428" s="120"/>
      <c r="N41428" s="120"/>
      <c r="U41428" s="121"/>
      <c r="V41428" s="122"/>
      <c r="W41428" s="123"/>
      <c r="AC41428" s="123"/>
    </row>
    <row r="41429" spans="5:29" s="2" customFormat="1">
      <c r="E41429" s="120"/>
      <c r="M41429" s="120"/>
      <c r="N41429" s="120"/>
      <c r="U41429" s="121"/>
      <c r="V41429" s="122"/>
      <c r="W41429" s="123"/>
      <c r="AC41429" s="123"/>
    </row>
    <row r="41430" spans="5:29" s="2" customFormat="1">
      <c r="E41430" s="120"/>
      <c r="M41430" s="120"/>
      <c r="N41430" s="120"/>
      <c r="U41430" s="121"/>
      <c r="V41430" s="122"/>
      <c r="W41430" s="123"/>
      <c r="AC41430" s="123"/>
    </row>
    <row r="41431" spans="5:29" s="2" customFormat="1">
      <c r="E41431" s="120"/>
      <c r="M41431" s="120"/>
      <c r="N41431" s="120"/>
      <c r="U41431" s="121"/>
      <c r="V41431" s="122"/>
      <c r="W41431" s="123"/>
      <c r="AC41431" s="123"/>
    </row>
    <row r="41432" spans="5:29" s="2" customFormat="1">
      <c r="E41432" s="120"/>
      <c r="M41432" s="120"/>
      <c r="N41432" s="120"/>
      <c r="U41432" s="121"/>
      <c r="V41432" s="122"/>
      <c r="W41432" s="123"/>
      <c r="AC41432" s="123"/>
    </row>
    <row r="41433" spans="5:29" s="2" customFormat="1">
      <c r="E41433" s="120"/>
      <c r="M41433" s="120"/>
      <c r="N41433" s="120"/>
      <c r="U41433" s="121"/>
      <c r="V41433" s="122"/>
      <c r="W41433" s="123"/>
      <c r="AC41433" s="123"/>
    </row>
    <row r="41434" spans="5:29" s="2" customFormat="1">
      <c r="E41434" s="120"/>
      <c r="M41434" s="120"/>
      <c r="N41434" s="120"/>
      <c r="U41434" s="121"/>
      <c r="V41434" s="122"/>
      <c r="W41434" s="123"/>
      <c r="AC41434" s="123"/>
    </row>
    <row r="41435" spans="5:29" s="2" customFormat="1">
      <c r="E41435" s="120"/>
      <c r="M41435" s="120"/>
      <c r="N41435" s="120"/>
      <c r="U41435" s="121"/>
      <c r="V41435" s="122"/>
      <c r="W41435" s="123"/>
      <c r="AC41435" s="123"/>
    </row>
    <row r="41436" spans="5:29" s="2" customFormat="1">
      <c r="E41436" s="120"/>
      <c r="M41436" s="120"/>
      <c r="N41436" s="120"/>
      <c r="U41436" s="121"/>
      <c r="V41436" s="122"/>
      <c r="W41436" s="123"/>
      <c r="AC41436" s="123"/>
    </row>
    <row r="41437" spans="5:29" s="2" customFormat="1">
      <c r="E41437" s="120"/>
      <c r="M41437" s="120"/>
      <c r="N41437" s="120"/>
      <c r="U41437" s="121"/>
      <c r="V41437" s="122"/>
      <c r="W41437" s="123"/>
      <c r="AC41437" s="123"/>
    </row>
    <row r="41438" spans="5:29" s="2" customFormat="1">
      <c r="E41438" s="120"/>
      <c r="M41438" s="120"/>
      <c r="N41438" s="120"/>
      <c r="U41438" s="121"/>
      <c r="V41438" s="122"/>
      <c r="W41438" s="123"/>
      <c r="AC41438" s="123"/>
    </row>
    <row r="41439" spans="5:29" s="2" customFormat="1">
      <c r="E41439" s="120"/>
      <c r="M41439" s="120"/>
      <c r="N41439" s="120"/>
      <c r="U41439" s="121"/>
      <c r="V41439" s="122"/>
      <c r="W41439" s="123"/>
      <c r="AC41439" s="123"/>
    </row>
    <row r="41440" spans="5:29" s="2" customFormat="1">
      <c r="E41440" s="120"/>
      <c r="M41440" s="120"/>
      <c r="N41440" s="120"/>
      <c r="U41440" s="121"/>
      <c r="V41440" s="122"/>
      <c r="W41440" s="123"/>
      <c r="AC41440" s="123"/>
    </row>
    <row r="41441" spans="5:29" s="2" customFormat="1">
      <c r="E41441" s="120"/>
      <c r="M41441" s="120"/>
      <c r="N41441" s="120"/>
      <c r="U41441" s="121"/>
      <c r="V41441" s="122"/>
      <c r="W41441" s="123"/>
      <c r="AC41441" s="123"/>
    </row>
    <row r="41442" spans="5:29" s="2" customFormat="1">
      <c r="E41442" s="120"/>
      <c r="M41442" s="120"/>
      <c r="N41442" s="120"/>
      <c r="U41442" s="121"/>
      <c r="V41442" s="122"/>
      <c r="W41442" s="123"/>
      <c r="AC41442" s="123"/>
    </row>
    <row r="41443" spans="5:29" s="2" customFormat="1">
      <c r="E41443" s="120"/>
      <c r="M41443" s="120"/>
      <c r="N41443" s="120"/>
      <c r="U41443" s="121"/>
      <c r="V41443" s="122"/>
      <c r="W41443" s="123"/>
      <c r="AC41443" s="123"/>
    </row>
    <row r="41444" spans="5:29" s="2" customFormat="1">
      <c r="E41444" s="120"/>
      <c r="M41444" s="120"/>
      <c r="N41444" s="120"/>
      <c r="U41444" s="121"/>
      <c r="V41444" s="122"/>
      <c r="W41444" s="123"/>
      <c r="AC41444" s="123"/>
    </row>
    <row r="41445" spans="5:29" s="2" customFormat="1">
      <c r="E41445" s="120"/>
      <c r="M41445" s="120"/>
      <c r="N41445" s="120"/>
      <c r="U41445" s="121"/>
      <c r="V41445" s="122"/>
      <c r="W41445" s="123"/>
      <c r="AC41445" s="123"/>
    </row>
    <row r="41446" spans="5:29" s="2" customFormat="1">
      <c r="E41446" s="120"/>
      <c r="M41446" s="120"/>
      <c r="N41446" s="120"/>
      <c r="U41446" s="121"/>
      <c r="V41446" s="122"/>
      <c r="W41446" s="123"/>
      <c r="AC41446" s="123"/>
    </row>
    <row r="41447" spans="5:29" s="2" customFormat="1">
      <c r="E41447" s="120"/>
      <c r="M41447" s="120"/>
      <c r="N41447" s="120"/>
      <c r="U41447" s="121"/>
      <c r="V41447" s="122"/>
      <c r="W41447" s="123"/>
      <c r="AC41447" s="123"/>
    </row>
    <row r="41448" spans="5:29" s="2" customFormat="1">
      <c r="E41448" s="120"/>
      <c r="M41448" s="120"/>
      <c r="N41448" s="120"/>
      <c r="U41448" s="121"/>
      <c r="V41448" s="122"/>
      <c r="W41448" s="123"/>
      <c r="AC41448" s="123"/>
    </row>
    <row r="41449" spans="5:29" s="2" customFormat="1">
      <c r="E41449" s="120"/>
      <c r="M41449" s="120"/>
      <c r="N41449" s="120"/>
      <c r="U41449" s="121"/>
      <c r="V41449" s="122"/>
      <c r="W41449" s="123"/>
      <c r="AC41449" s="123"/>
    </row>
    <row r="41450" spans="5:29" s="2" customFormat="1">
      <c r="E41450" s="120"/>
      <c r="M41450" s="120"/>
      <c r="N41450" s="120"/>
      <c r="U41450" s="121"/>
      <c r="V41450" s="122"/>
      <c r="W41450" s="123"/>
      <c r="AC41450" s="123"/>
    </row>
    <row r="41451" spans="5:29" s="2" customFormat="1">
      <c r="E41451" s="120"/>
      <c r="M41451" s="120"/>
      <c r="N41451" s="120"/>
      <c r="U41451" s="121"/>
      <c r="V41451" s="122"/>
      <c r="W41451" s="123"/>
      <c r="AC41451" s="123"/>
    </row>
    <row r="41452" spans="5:29" s="2" customFormat="1">
      <c r="E41452" s="120"/>
      <c r="M41452" s="120"/>
      <c r="N41452" s="120"/>
      <c r="U41452" s="121"/>
      <c r="V41452" s="122"/>
      <c r="W41452" s="123"/>
      <c r="AC41452" s="123"/>
    </row>
    <row r="41453" spans="5:29" s="2" customFormat="1">
      <c r="E41453" s="120"/>
      <c r="M41453" s="120"/>
      <c r="N41453" s="120"/>
      <c r="U41453" s="121"/>
      <c r="V41453" s="122"/>
      <c r="W41453" s="123"/>
      <c r="AC41453" s="123"/>
    </row>
    <row r="41454" spans="5:29" s="2" customFormat="1">
      <c r="E41454" s="120"/>
      <c r="M41454" s="120"/>
      <c r="N41454" s="120"/>
      <c r="U41454" s="121"/>
      <c r="V41454" s="122"/>
      <c r="W41454" s="123"/>
      <c r="AC41454" s="123"/>
    </row>
    <row r="41455" spans="5:29" s="2" customFormat="1">
      <c r="E41455" s="120"/>
      <c r="M41455" s="120"/>
      <c r="N41455" s="120"/>
      <c r="U41455" s="121"/>
      <c r="V41455" s="122"/>
      <c r="W41455" s="123"/>
      <c r="AC41455" s="123"/>
    </row>
    <row r="41456" spans="5:29" s="2" customFormat="1">
      <c r="E41456" s="120"/>
      <c r="M41456" s="120"/>
      <c r="N41456" s="120"/>
      <c r="U41456" s="121"/>
      <c r="V41456" s="122"/>
      <c r="W41456" s="123"/>
      <c r="AC41456" s="123"/>
    </row>
    <row r="41457" spans="5:29" s="2" customFormat="1">
      <c r="E41457" s="120"/>
      <c r="M41457" s="120"/>
      <c r="N41457" s="120"/>
      <c r="U41457" s="121"/>
      <c r="V41457" s="122"/>
      <c r="W41457" s="123"/>
      <c r="AC41457" s="123"/>
    </row>
    <row r="41458" spans="5:29" s="2" customFormat="1">
      <c r="E41458" s="120"/>
      <c r="M41458" s="120"/>
      <c r="N41458" s="120"/>
      <c r="U41458" s="121"/>
      <c r="V41458" s="122"/>
      <c r="W41458" s="123"/>
      <c r="AC41458" s="123"/>
    </row>
    <row r="41459" spans="5:29" s="2" customFormat="1">
      <c r="E41459" s="120"/>
      <c r="M41459" s="120"/>
      <c r="N41459" s="120"/>
      <c r="U41459" s="121"/>
      <c r="V41459" s="122"/>
      <c r="W41459" s="123"/>
      <c r="AC41459" s="123"/>
    </row>
    <row r="41460" spans="5:29" s="2" customFormat="1">
      <c r="E41460" s="120"/>
      <c r="M41460" s="120"/>
      <c r="N41460" s="120"/>
      <c r="U41460" s="121"/>
      <c r="V41460" s="122"/>
      <c r="W41460" s="123"/>
      <c r="AC41460" s="123"/>
    </row>
    <row r="41461" spans="5:29" s="2" customFormat="1">
      <c r="E41461" s="120"/>
      <c r="M41461" s="120"/>
      <c r="N41461" s="120"/>
      <c r="U41461" s="121"/>
      <c r="V41461" s="122"/>
      <c r="W41461" s="123"/>
      <c r="AC41461" s="123"/>
    </row>
    <row r="41462" spans="5:29" s="2" customFormat="1">
      <c r="E41462" s="120"/>
      <c r="M41462" s="120"/>
      <c r="N41462" s="120"/>
      <c r="U41462" s="121"/>
      <c r="V41462" s="122"/>
      <c r="W41462" s="123"/>
      <c r="AC41462" s="123"/>
    </row>
    <row r="41463" spans="5:29" s="2" customFormat="1">
      <c r="E41463" s="120"/>
      <c r="M41463" s="120"/>
      <c r="N41463" s="120"/>
      <c r="U41463" s="121"/>
      <c r="V41463" s="122"/>
      <c r="W41463" s="123"/>
      <c r="AC41463" s="123"/>
    </row>
    <row r="41464" spans="5:29" s="2" customFormat="1">
      <c r="E41464" s="120"/>
      <c r="M41464" s="120"/>
      <c r="N41464" s="120"/>
      <c r="U41464" s="121"/>
      <c r="V41464" s="122"/>
      <c r="W41464" s="123"/>
      <c r="AC41464" s="123"/>
    </row>
    <row r="41465" spans="5:29" s="2" customFormat="1">
      <c r="E41465" s="120"/>
      <c r="M41465" s="120"/>
      <c r="N41465" s="120"/>
      <c r="U41465" s="121"/>
      <c r="V41465" s="122"/>
      <c r="W41465" s="123"/>
      <c r="AC41465" s="123"/>
    </row>
    <row r="41466" spans="5:29" s="2" customFormat="1">
      <c r="E41466" s="120"/>
      <c r="M41466" s="120"/>
      <c r="N41466" s="120"/>
      <c r="U41466" s="121"/>
      <c r="V41466" s="122"/>
      <c r="W41466" s="123"/>
      <c r="AC41466" s="123"/>
    </row>
    <row r="41467" spans="5:29" s="2" customFormat="1">
      <c r="E41467" s="120"/>
      <c r="M41467" s="120"/>
      <c r="N41467" s="120"/>
      <c r="U41467" s="121"/>
      <c r="V41467" s="122"/>
      <c r="W41467" s="123"/>
      <c r="AC41467" s="123"/>
    </row>
    <row r="41468" spans="5:29" s="2" customFormat="1">
      <c r="E41468" s="120"/>
      <c r="M41468" s="120"/>
      <c r="N41468" s="120"/>
      <c r="U41468" s="121"/>
      <c r="V41468" s="122"/>
      <c r="W41468" s="123"/>
      <c r="AC41468" s="123"/>
    </row>
    <row r="41469" spans="5:29" s="2" customFormat="1">
      <c r="E41469" s="120"/>
      <c r="M41469" s="120"/>
      <c r="N41469" s="120"/>
      <c r="U41469" s="121"/>
      <c r="V41469" s="122"/>
      <c r="W41469" s="123"/>
      <c r="AC41469" s="123"/>
    </row>
    <row r="41470" spans="5:29" s="2" customFormat="1">
      <c r="E41470" s="120"/>
      <c r="M41470" s="120"/>
      <c r="N41470" s="120"/>
      <c r="U41470" s="121"/>
      <c r="V41470" s="122"/>
      <c r="W41470" s="123"/>
      <c r="AC41470" s="123"/>
    </row>
    <row r="41471" spans="5:29" s="2" customFormat="1">
      <c r="E41471" s="120"/>
      <c r="M41471" s="120"/>
      <c r="N41471" s="120"/>
      <c r="U41471" s="121"/>
      <c r="V41471" s="122"/>
      <c r="W41471" s="123"/>
      <c r="AC41471" s="123"/>
    </row>
    <row r="41472" spans="5:29" s="2" customFormat="1">
      <c r="E41472" s="120"/>
      <c r="M41472" s="120"/>
      <c r="N41472" s="120"/>
      <c r="U41472" s="121"/>
      <c r="V41472" s="122"/>
      <c r="W41472" s="123"/>
      <c r="AC41472" s="123"/>
    </row>
    <row r="41473" spans="5:29" s="2" customFormat="1">
      <c r="E41473" s="120"/>
      <c r="M41473" s="120"/>
      <c r="N41473" s="120"/>
      <c r="U41473" s="121"/>
      <c r="V41473" s="122"/>
      <c r="W41473" s="123"/>
      <c r="AC41473" s="123"/>
    </row>
    <row r="41474" spans="5:29" s="2" customFormat="1">
      <c r="E41474" s="120"/>
      <c r="M41474" s="120"/>
      <c r="N41474" s="120"/>
      <c r="U41474" s="121"/>
      <c r="V41474" s="122"/>
      <c r="W41474" s="123"/>
      <c r="AC41474" s="123"/>
    </row>
    <row r="41475" spans="5:29" s="2" customFormat="1">
      <c r="E41475" s="120"/>
      <c r="M41475" s="120"/>
      <c r="N41475" s="120"/>
      <c r="U41475" s="121"/>
      <c r="V41475" s="122"/>
      <c r="W41475" s="123"/>
      <c r="AC41475" s="123"/>
    </row>
    <row r="41476" spans="5:29" s="2" customFormat="1">
      <c r="E41476" s="120"/>
      <c r="M41476" s="120"/>
      <c r="N41476" s="120"/>
      <c r="U41476" s="121"/>
      <c r="V41476" s="122"/>
      <c r="W41476" s="123"/>
      <c r="AC41476" s="123"/>
    </row>
    <row r="41477" spans="5:29" s="2" customFormat="1">
      <c r="E41477" s="120"/>
      <c r="M41477" s="120"/>
      <c r="N41477" s="120"/>
      <c r="U41477" s="121"/>
      <c r="V41477" s="122"/>
      <c r="W41477" s="123"/>
      <c r="AC41477" s="123"/>
    </row>
    <row r="41478" spans="5:29" s="2" customFormat="1">
      <c r="E41478" s="120"/>
      <c r="M41478" s="120"/>
      <c r="N41478" s="120"/>
      <c r="U41478" s="121"/>
      <c r="V41478" s="122"/>
      <c r="W41478" s="123"/>
      <c r="AC41478" s="123"/>
    </row>
    <row r="41479" spans="5:29" s="2" customFormat="1">
      <c r="E41479" s="120"/>
      <c r="M41479" s="120"/>
      <c r="N41479" s="120"/>
      <c r="U41479" s="121"/>
      <c r="V41479" s="122"/>
      <c r="W41479" s="123"/>
      <c r="AC41479" s="123"/>
    </row>
    <row r="41480" spans="5:29" s="2" customFormat="1">
      <c r="E41480" s="120"/>
      <c r="M41480" s="120"/>
      <c r="N41480" s="120"/>
      <c r="U41480" s="121"/>
      <c r="V41480" s="122"/>
      <c r="W41480" s="123"/>
      <c r="AC41480" s="123"/>
    </row>
    <row r="41481" spans="5:29" s="2" customFormat="1">
      <c r="E41481" s="120"/>
      <c r="M41481" s="120"/>
      <c r="N41481" s="120"/>
      <c r="U41481" s="121"/>
      <c r="V41481" s="122"/>
      <c r="W41481" s="123"/>
      <c r="AC41481" s="123"/>
    </row>
    <row r="41482" spans="5:29" s="2" customFormat="1">
      <c r="E41482" s="120"/>
      <c r="M41482" s="120"/>
      <c r="N41482" s="120"/>
      <c r="U41482" s="121"/>
      <c r="V41482" s="122"/>
      <c r="W41482" s="123"/>
      <c r="AC41482" s="123"/>
    </row>
    <row r="41483" spans="5:29" s="2" customFormat="1">
      <c r="E41483" s="120"/>
      <c r="M41483" s="120"/>
      <c r="N41483" s="120"/>
      <c r="U41483" s="121"/>
      <c r="V41483" s="122"/>
      <c r="W41483" s="123"/>
      <c r="AC41483" s="123"/>
    </row>
    <row r="41484" spans="5:29" s="2" customFormat="1">
      <c r="E41484" s="120"/>
      <c r="M41484" s="120"/>
      <c r="N41484" s="120"/>
      <c r="U41484" s="121"/>
      <c r="V41484" s="122"/>
      <c r="W41484" s="123"/>
      <c r="AC41484" s="123"/>
    </row>
    <row r="41485" spans="5:29" s="2" customFormat="1">
      <c r="E41485" s="120"/>
      <c r="M41485" s="120"/>
      <c r="N41485" s="120"/>
      <c r="U41485" s="121"/>
      <c r="V41485" s="122"/>
      <c r="W41485" s="123"/>
      <c r="AC41485" s="123"/>
    </row>
    <row r="41486" spans="5:29" s="2" customFormat="1">
      <c r="E41486" s="120"/>
      <c r="M41486" s="120"/>
      <c r="N41486" s="120"/>
      <c r="U41486" s="121"/>
      <c r="V41486" s="122"/>
      <c r="W41486" s="123"/>
      <c r="AC41486" s="123"/>
    </row>
    <row r="41487" spans="5:29" s="2" customFormat="1">
      <c r="E41487" s="120"/>
      <c r="M41487" s="120"/>
      <c r="N41487" s="120"/>
      <c r="U41487" s="121"/>
      <c r="V41487" s="122"/>
      <c r="W41487" s="123"/>
      <c r="AC41487" s="123"/>
    </row>
    <row r="41488" spans="5:29" s="2" customFormat="1">
      <c r="E41488" s="120"/>
      <c r="M41488" s="120"/>
      <c r="N41488" s="120"/>
      <c r="U41488" s="121"/>
      <c r="V41488" s="122"/>
      <c r="W41488" s="123"/>
      <c r="AC41488" s="123"/>
    </row>
    <row r="41489" spans="5:29" s="2" customFormat="1">
      <c r="E41489" s="120"/>
      <c r="M41489" s="120"/>
      <c r="N41489" s="120"/>
      <c r="U41489" s="121"/>
      <c r="V41489" s="122"/>
      <c r="W41489" s="123"/>
      <c r="AC41489" s="123"/>
    </row>
    <row r="41490" spans="5:29" s="2" customFormat="1">
      <c r="E41490" s="120"/>
      <c r="M41490" s="120"/>
      <c r="N41490" s="120"/>
      <c r="U41490" s="121"/>
      <c r="V41490" s="122"/>
      <c r="W41490" s="123"/>
      <c r="AC41490" s="123"/>
    </row>
    <row r="41491" spans="5:29" s="2" customFormat="1">
      <c r="E41491" s="120"/>
      <c r="M41491" s="120"/>
      <c r="N41491" s="120"/>
      <c r="U41491" s="121"/>
      <c r="V41491" s="122"/>
      <c r="W41491" s="123"/>
      <c r="AC41491" s="123"/>
    </row>
    <row r="41492" spans="5:29" s="2" customFormat="1">
      <c r="E41492" s="120"/>
      <c r="M41492" s="120"/>
      <c r="N41492" s="120"/>
      <c r="U41492" s="121"/>
      <c r="V41492" s="122"/>
      <c r="W41492" s="123"/>
      <c r="AC41492" s="123"/>
    </row>
    <row r="41493" spans="5:29" s="2" customFormat="1">
      <c r="E41493" s="120"/>
      <c r="M41493" s="120"/>
      <c r="N41493" s="120"/>
      <c r="U41493" s="121"/>
      <c r="V41493" s="122"/>
      <c r="W41493" s="123"/>
      <c r="AC41493" s="123"/>
    </row>
    <row r="41494" spans="5:29" s="2" customFormat="1">
      <c r="E41494" s="120"/>
      <c r="M41494" s="120"/>
      <c r="N41494" s="120"/>
      <c r="U41494" s="121"/>
      <c r="V41494" s="122"/>
      <c r="W41494" s="123"/>
      <c r="AC41494" s="123"/>
    </row>
    <row r="41495" spans="5:29" s="2" customFormat="1">
      <c r="E41495" s="120"/>
      <c r="M41495" s="120"/>
      <c r="N41495" s="120"/>
      <c r="U41495" s="121"/>
      <c r="V41495" s="122"/>
      <c r="W41495" s="123"/>
      <c r="AC41495" s="123"/>
    </row>
    <row r="41496" spans="5:29" s="2" customFormat="1">
      <c r="E41496" s="120"/>
      <c r="M41496" s="120"/>
      <c r="N41496" s="120"/>
      <c r="U41496" s="121"/>
      <c r="V41496" s="122"/>
      <c r="W41496" s="123"/>
      <c r="AC41496" s="123"/>
    </row>
    <row r="41497" spans="5:29" s="2" customFormat="1">
      <c r="E41497" s="120"/>
      <c r="M41497" s="120"/>
      <c r="N41497" s="120"/>
      <c r="U41497" s="121"/>
      <c r="V41497" s="122"/>
      <c r="W41497" s="123"/>
      <c r="AC41497" s="123"/>
    </row>
    <row r="41498" spans="5:29" s="2" customFormat="1">
      <c r="E41498" s="120"/>
      <c r="M41498" s="120"/>
      <c r="N41498" s="120"/>
      <c r="U41498" s="121"/>
      <c r="V41498" s="122"/>
      <c r="W41498" s="123"/>
      <c r="AC41498" s="123"/>
    </row>
    <row r="41499" spans="5:29" s="2" customFormat="1">
      <c r="E41499" s="120"/>
      <c r="M41499" s="120"/>
      <c r="N41499" s="120"/>
      <c r="U41499" s="121"/>
      <c r="V41499" s="122"/>
      <c r="W41499" s="123"/>
      <c r="AC41499" s="123"/>
    </row>
    <row r="41500" spans="5:29" s="2" customFormat="1">
      <c r="E41500" s="120"/>
      <c r="M41500" s="120"/>
      <c r="N41500" s="120"/>
      <c r="U41500" s="121"/>
      <c r="V41500" s="122"/>
      <c r="W41500" s="123"/>
      <c r="AC41500" s="123"/>
    </row>
    <row r="41501" spans="5:29" s="2" customFormat="1">
      <c r="E41501" s="120"/>
      <c r="M41501" s="120"/>
      <c r="N41501" s="120"/>
      <c r="U41501" s="121"/>
      <c r="V41501" s="122"/>
      <c r="W41501" s="123"/>
      <c r="AC41501" s="123"/>
    </row>
    <row r="41502" spans="5:29" s="2" customFormat="1">
      <c r="E41502" s="120"/>
      <c r="M41502" s="120"/>
      <c r="N41502" s="120"/>
      <c r="U41502" s="121"/>
      <c r="V41502" s="122"/>
      <c r="W41502" s="123"/>
      <c r="AC41502" s="123"/>
    </row>
    <row r="41503" spans="5:29" s="2" customFormat="1">
      <c r="E41503" s="120"/>
      <c r="M41503" s="120"/>
      <c r="N41503" s="120"/>
      <c r="U41503" s="121"/>
      <c r="V41503" s="122"/>
      <c r="W41503" s="123"/>
      <c r="AC41503" s="123"/>
    </row>
    <row r="41504" spans="5:29" s="2" customFormat="1">
      <c r="E41504" s="120"/>
      <c r="M41504" s="120"/>
      <c r="N41504" s="120"/>
      <c r="U41504" s="121"/>
      <c r="V41504" s="122"/>
      <c r="W41504" s="123"/>
      <c r="AC41504" s="123"/>
    </row>
    <row r="41505" spans="5:29" s="2" customFormat="1">
      <c r="E41505" s="120"/>
      <c r="M41505" s="120"/>
      <c r="N41505" s="120"/>
      <c r="U41505" s="121"/>
      <c r="V41505" s="122"/>
      <c r="W41505" s="123"/>
      <c r="AC41505" s="123"/>
    </row>
    <row r="41506" spans="5:29" s="2" customFormat="1">
      <c r="E41506" s="120"/>
      <c r="M41506" s="120"/>
      <c r="N41506" s="120"/>
      <c r="U41506" s="121"/>
      <c r="V41506" s="122"/>
      <c r="W41506" s="123"/>
      <c r="AC41506" s="123"/>
    </row>
    <row r="41507" spans="5:29" s="2" customFormat="1">
      <c r="E41507" s="120"/>
      <c r="M41507" s="120"/>
      <c r="N41507" s="120"/>
      <c r="U41507" s="121"/>
      <c r="V41507" s="122"/>
      <c r="W41507" s="123"/>
      <c r="AC41507" s="123"/>
    </row>
    <row r="41508" spans="5:29" s="2" customFormat="1">
      <c r="E41508" s="120"/>
      <c r="M41508" s="120"/>
      <c r="N41508" s="120"/>
      <c r="U41508" s="121"/>
      <c r="V41508" s="122"/>
      <c r="W41508" s="123"/>
      <c r="AC41508" s="123"/>
    </row>
    <row r="41509" spans="5:29" s="2" customFormat="1">
      <c r="E41509" s="120"/>
      <c r="M41509" s="120"/>
      <c r="N41509" s="120"/>
      <c r="U41509" s="121"/>
      <c r="V41509" s="122"/>
      <c r="W41509" s="123"/>
      <c r="AC41509" s="123"/>
    </row>
    <row r="41510" spans="5:29" s="2" customFormat="1">
      <c r="E41510" s="120"/>
      <c r="M41510" s="120"/>
      <c r="N41510" s="120"/>
      <c r="U41510" s="121"/>
      <c r="V41510" s="122"/>
      <c r="W41510" s="123"/>
      <c r="AC41510" s="123"/>
    </row>
    <row r="41511" spans="5:29" s="2" customFormat="1">
      <c r="E41511" s="120"/>
      <c r="M41511" s="120"/>
      <c r="N41511" s="120"/>
      <c r="U41511" s="121"/>
      <c r="V41511" s="122"/>
      <c r="W41511" s="123"/>
      <c r="AC41511" s="123"/>
    </row>
    <row r="41512" spans="5:29" s="2" customFormat="1">
      <c r="E41512" s="120"/>
      <c r="M41512" s="120"/>
      <c r="N41512" s="120"/>
      <c r="U41512" s="121"/>
      <c r="V41512" s="122"/>
      <c r="W41512" s="123"/>
      <c r="AC41512" s="123"/>
    </row>
    <row r="41513" spans="5:29" s="2" customFormat="1">
      <c r="E41513" s="120"/>
      <c r="M41513" s="120"/>
      <c r="N41513" s="120"/>
      <c r="U41513" s="121"/>
      <c r="V41513" s="122"/>
      <c r="W41513" s="123"/>
      <c r="AC41513" s="123"/>
    </row>
    <row r="41514" spans="5:29" s="2" customFormat="1">
      <c r="E41514" s="120"/>
      <c r="M41514" s="120"/>
      <c r="N41514" s="120"/>
      <c r="U41514" s="121"/>
      <c r="V41514" s="122"/>
      <c r="W41514" s="123"/>
      <c r="AC41514" s="123"/>
    </row>
    <row r="41515" spans="5:29" s="2" customFormat="1">
      <c r="E41515" s="120"/>
      <c r="M41515" s="120"/>
      <c r="N41515" s="120"/>
      <c r="U41515" s="121"/>
      <c r="V41515" s="122"/>
      <c r="W41515" s="123"/>
      <c r="AC41515" s="123"/>
    </row>
    <row r="41516" spans="5:29" s="2" customFormat="1">
      <c r="E41516" s="120"/>
      <c r="M41516" s="120"/>
      <c r="N41516" s="120"/>
      <c r="U41516" s="121"/>
      <c r="V41516" s="122"/>
      <c r="W41516" s="123"/>
      <c r="AC41516" s="123"/>
    </row>
    <row r="41517" spans="5:29" s="2" customFormat="1">
      <c r="E41517" s="120"/>
      <c r="M41517" s="120"/>
      <c r="N41517" s="120"/>
      <c r="U41517" s="121"/>
      <c r="V41517" s="122"/>
      <c r="W41517" s="123"/>
      <c r="AC41517" s="123"/>
    </row>
    <row r="41518" spans="5:29" s="2" customFormat="1">
      <c r="E41518" s="120"/>
      <c r="M41518" s="120"/>
      <c r="N41518" s="120"/>
      <c r="U41518" s="121"/>
      <c r="V41518" s="122"/>
      <c r="W41518" s="123"/>
      <c r="AC41518" s="123"/>
    </row>
    <row r="41519" spans="5:29" s="2" customFormat="1">
      <c r="E41519" s="120"/>
      <c r="M41519" s="120"/>
      <c r="N41519" s="120"/>
      <c r="U41519" s="121"/>
      <c r="V41519" s="122"/>
      <c r="W41519" s="123"/>
      <c r="AC41519" s="123"/>
    </row>
    <row r="41520" spans="5:29" s="2" customFormat="1">
      <c r="E41520" s="120"/>
      <c r="M41520" s="120"/>
      <c r="N41520" s="120"/>
      <c r="U41520" s="121"/>
      <c r="V41520" s="122"/>
      <c r="W41520" s="123"/>
      <c r="AC41520" s="123"/>
    </row>
    <row r="41521" spans="5:29" s="2" customFormat="1">
      <c r="E41521" s="120"/>
      <c r="M41521" s="120"/>
      <c r="N41521" s="120"/>
      <c r="U41521" s="121"/>
      <c r="V41521" s="122"/>
      <c r="W41521" s="123"/>
      <c r="AC41521" s="123"/>
    </row>
    <row r="41522" spans="5:29" s="2" customFormat="1">
      <c r="E41522" s="120"/>
      <c r="M41522" s="120"/>
      <c r="N41522" s="120"/>
      <c r="U41522" s="121"/>
      <c r="V41522" s="122"/>
      <c r="W41522" s="123"/>
      <c r="AC41522" s="123"/>
    </row>
    <row r="41523" spans="5:29" s="2" customFormat="1">
      <c r="E41523" s="120"/>
      <c r="M41523" s="120"/>
      <c r="N41523" s="120"/>
      <c r="U41523" s="121"/>
      <c r="V41523" s="122"/>
      <c r="W41523" s="123"/>
      <c r="AC41523" s="123"/>
    </row>
    <row r="41524" spans="5:29" s="2" customFormat="1">
      <c r="E41524" s="120"/>
      <c r="M41524" s="120"/>
      <c r="N41524" s="120"/>
      <c r="U41524" s="121"/>
      <c r="V41524" s="122"/>
      <c r="W41524" s="123"/>
      <c r="AC41524" s="123"/>
    </row>
    <row r="41525" spans="5:29" s="2" customFormat="1">
      <c r="E41525" s="120"/>
      <c r="M41525" s="120"/>
      <c r="N41525" s="120"/>
      <c r="U41525" s="121"/>
      <c r="V41525" s="122"/>
      <c r="W41525" s="123"/>
      <c r="AC41525" s="123"/>
    </row>
    <row r="41526" spans="5:29" s="2" customFormat="1">
      <c r="E41526" s="120"/>
      <c r="M41526" s="120"/>
      <c r="N41526" s="120"/>
      <c r="U41526" s="121"/>
      <c r="V41526" s="122"/>
      <c r="W41526" s="123"/>
      <c r="AC41526" s="123"/>
    </row>
    <row r="41527" spans="5:29" s="2" customFormat="1">
      <c r="E41527" s="120"/>
      <c r="M41527" s="120"/>
      <c r="N41527" s="120"/>
      <c r="U41527" s="121"/>
      <c r="V41527" s="122"/>
      <c r="W41527" s="123"/>
      <c r="AC41527" s="123"/>
    </row>
    <row r="41528" spans="5:29" s="2" customFormat="1">
      <c r="E41528" s="120"/>
      <c r="M41528" s="120"/>
      <c r="N41528" s="120"/>
      <c r="U41528" s="121"/>
      <c r="V41528" s="122"/>
      <c r="W41528" s="123"/>
      <c r="AC41528" s="123"/>
    </row>
    <row r="41529" spans="5:29" s="2" customFormat="1">
      <c r="E41529" s="120"/>
      <c r="M41529" s="120"/>
      <c r="N41529" s="120"/>
      <c r="U41529" s="121"/>
      <c r="V41529" s="122"/>
      <c r="W41529" s="123"/>
      <c r="AC41529" s="123"/>
    </row>
    <row r="41530" spans="5:29" s="2" customFormat="1">
      <c r="E41530" s="120"/>
      <c r="M41530" s="120"/>
      <c r="N41530" s="120"/>
      <c r="U41530" s="121"/>
      <c r="V41530" s="122"/>
      <c r="W41530" s="123"/>
      <c r="AC41530" s="123"/>
    </row>
    <row r="41531" spans="5:29" s="2" customFormat="1">
      <c r="E41531" s="120"/>
      <c r="M41531" s="120"/>
      <c r="N41531" s="120"/>
      <c r="U41531" s="121"/>
      <c r="V41531" s="122"/>
      <c r="W41531" s="123"/>
      <c r="AC41531" s="123"/>
    </row>
    <row r="41532" spans="5:29" s="2" customFormat="1">
      <c r="E41532" s="120"/>
      <c r="M41532" s="120"/>
      <c r="N41532" s="120"/>
      <c r="U41532" s="121"/>
      <c r="V41532" s="122"/>
      <c r="W41532" s="123"/>
      <c r="AC41532" s="123"/>
    </row>
    <row r="41533" spans="5:29" s="2" customFormat="1">
      <c r="E41533" s="120"/>
      <c r="M41533" s="120"/>
      <c r="N41533" s="120"/>
      <c r="U41533" s="121"/>
      <c r="V41533" s="122"/>
      <c r="W41533" s="123"/>
      <c r="AC41533" s="123"/>
    </row>
    <row r="41534" spans="5:29" s="2" customFormat="1">
      <c r="E41534" s="120"/>
      <c r="M41534" s="120"/>
      <c r="N41534" s="120"/>
      <c r="U41534" s="121"/>
      <c r="V41534" s="122"/>
      <c r="W41534" s="123"/>
      <c r="AC41534" s="123"/>
    </row>
    <row r="41535" spans="5:29" s="2" customFormat="1">
      <c r="E41535" s="120"/>
      <c r="M41535" s="120"/>
      <c r="N41535" s="120"/>
      <c r="U41535" s="121"/>
      <c r="V41535" s="122"/>
      <c r="W41535" s="123"/>
      <c r="AC41535" s="123"/>
    </row>
    <row r="41536" spans="5:29" s="2" customFormat="1">
      <c r="E41536" s="120"/>
      <c r="M41536" s="120"/>
      <c r="N41536" s="120"/>
      <c r="U41536" s="121"/>
      <c r="V41536" s="122"/>
      <c r="W41536" s="123"/>
      <c r="AC41536" s="123"/>
    </row>
    <row r="41537" spans="5:29" s="2" customFormat="1">
      <c r="E41537" s="120"/>
      <c r="M41537" s="120"/>
      <c r="N41537" s="120"/>
      <c r="U41537" s="121"/>
      <c r="V41537" s="122"/>
      <c r="W41537" s="123"/>
      <c r="AC41537" s="123"/>
    </row>
    <row r="41538" spans="5:29" s="2" customFormat="1">
      <c r="E41538" s="120"/>
      <c r="M41538" s="120"/>
      <c r="N41538" s="120"/>
      <c r="U41538" s="121"/>
      <c r="V41538" s="122"/>
      <c r="W41538" s="123"/>
      <c r="AC41538" s="123"/>
    </row>
    <row r="41539" spans="5:29" s="2" customFormat="1">
      <c r="E41539" s="120"/>
      <c r="M41539" s="120"/>
      <c r="N41539" s="120"/>
      <c r="U41539" s="121"/>
      <c r="V41539" s="122"/>
      <c r="W41539" s="123"/>
      <c r="AC41539" s="123"/>
    </row>
    <row r="41540" spans="5:29" s="2" customFormat="1">
      <c r="E41540" s="120"/>
      <c r="M41540" s="120"/>
      <c r="N41540" s="120"/>
      <c r="U41540" s="121"/>
      <c r="V41540" s="122"/>
      <c r="W41540" s="123"/>
      <c r="AC41540" s="123"/>
    </row>
    <row r="41541" spans="5:29" s="2" customFormat="1">
      <c r="E41541" s="120"/>
      <c r="M41541" s="120"/>
      <c r="N41541" s="120"/>
      <c r="U41541" s="121"/>
      <c r="V41541" s="122"/>
      <c r="W41541" s="123"/>
      <c r="AC41541" s="123"/>
    </row>
    <row r="41542" spans="5:29" s="2" customFormat="1">
      <c r="E41542" s="120"/>
      <c r="M41542" s="120"/>
      <c r="N41542" s="120"/>
      <c r="U41542" s="121"/>
      <c r="V41542" s="122"/>
      <c r="W41542" s="123"/>
      <c r="AC41542" s="123"/>
    </row>
    <row r="41543" spans="5:29" s="2" customFormat="1">
      <c r="E41543" s="120"/>
      <c r="M41543" s="120"/>
      <c r="N41543" s="120"/>
      <c r="U41543" s="121"/>
      <c r="V41543" s="122"/>
      <c r="W41543" s="123"/>
      <c r="AC41543" s="123"/>
    </row>
    <row r="41544" spans="5:29" s="2" customFormat="1">
      <c r="E41544" s="120"/>
      <c r="M41544" s="120"/>
      <c r="N41544" s="120"/>
      <c r="U41544" s="121"/>
      <c r="V41544" s="122"/>
      <c r="W41544" s="123"/>
      <c r="AC41544" s="123"/>
    </row>
    <row r="41545" spans="5:29" s="2" customFormat="1">
      <c r="E41545" s="120"/>
      <c r="M41545" s="120"/>
      <c r="N41545" s="120"/>
      <c r="U41545" s="121"/>
      <c r="V41545" s="122"/>
      <c r="W41545" s="123"/>
      <c r="AC41545" s="123"/>
    </row>
    <row r="41546" spans="5:29" s="2" customFormat="1">
      <c r="E41546" s="120"/>
      <c r="M41546" s="120"/>
      <c r="N41546" s="120"/>
      <c r="U41546" s="121"/>
      <c r="V41546" s="122"/>
      <c r="W41546" s="123"/>
      <c r="AC41546" s="123"/>
    </row>
    <row r="41547" spans="5:29" s="2" customFormat="1">
      <c r="E41547" s="120"/>
      <c r="M41547" s="120"/>
      <c r="N41547" s="120"/>
      <c r="U41547" s="121"/>
      <c r="V41547" s="122"/>
      <c r="W41547" s="123"/>
      <c r="AC41547" s="123"/>
    </row>
    <row r="41548" spans="5:29" s="2" customFormat="1">
      <c r="E41548" s="120"/>
      <c r="M41548" s="120"/>
      <c r="N41548" s="120"/>
      <c r="U41548" s="121"/>
      <c r="V41548" s="122"/>
      <c r="W41548" s="123"/>
      <c r="AC41548" s="123"/>
    </row>
    <row r="41549" spans="5:29" s="2" customFormat="1">
      <c r="E41549" s="120"/>
      <c r="M41549" s="120"/>
      <c r="N41549" s="120"/>
      <c r="U41549" s="121"/>
      <c r="V41549" s="122"/>
      <c r="W41549" s="123"/>
      <c r="AC41549" s="123"/>
    </row>
    <row r="41550" spans="5:29" s="2" customFormat="1">
      <c r="E41550" s="120"/>
      <c r="M41550" s="120"/>
      <c r="N41550" s="120"/>
      <c r="U41550" s="121"/>
      <c r="V41550" s="122"/>
      <c r="W41550" s="123"/>
      <c r="AC41550" s="123"/>
    </row>
    <row r="41551" spans="5:29" s="2" customFormat="1">
      <c r="E41551" s="120"/>
      <c r="M41551" s="120"/>
      <c r="N41551" s="120"/>
      <c r="U41551" s="121"/>
      <c r="V41551" s="122"/>
      <c r="W41551" s="123"/>
      <c r="AC41551" s="123"/>
    </row>
    <row r="41552" spans="5:29" s="2" customFormat="1">
      <c r="E41552" s="120"/>
      <c r="M41552" s="120"/>
      <c r="N41552" s="120"/>
      <c r="U41552" s="121"/>
      <c r="V41552" s="122"/>
      <c r="W41552" s="123"/>
      <c r="AC41552" s="123"/>
    </row>
    <row r="41553" spans="5:29" s="2" customFormat="1">
      <c r="E41553" s="120"/>
      <c r="M41553" s="120"/>
      <c r="N41553" s="120"/>
      <c r="U41553" s="121"/>
      <c r="V41553" s="122"/>
      <c r="W41553" s="123"/>
      <c r="AC41553" s="123"/>
    </row>
    <row r="41554" spans="5:29" s="2" customFormat="1">
      <c r="E41554" s="120"/>
      <c r="M41554" s="120"/>
      <c r="N41554" s="120"/>
      <c r="U41554" s="121"/>
      <c r="V41554" s="122"/>
      <c r="W41554" s="123"/>
      <c r="AC41554" s="123"/>
    </row>
    <row r="41555" spans="5:29" s="2" customFormat="1">
      <c r="E41555" s="120"/>
      <c r="M41555" s="120"/>
      <c r="N41555" s="120"/>
      <c r="U41555" s="121"/>
      <c r="V41555" s="122"/>
      <c r="W41555" s="123"/>
      <c r="AC41555" s="123"/>
    </row>
    <row r="41556" spans="5:29" s="2" customFormat="1">
      <c r="E41556" s="120"/>
      <c r="M41556" s="120"/>
      <c r="N41556" s="120"/>
      <c r="U41556" s="121"/>
      <c r="V41556" s="122"/>
      <c r="W41556" s="123"/>
      <c r="AC41556" s="123"/>
    </row>
    <row r="41557" spans="5:29" s="2" customFormat="1">
      <c r="E41557" s="120"/>
      <c r="M41557" s="120"/>
      <c r="N41557" s="120"/>
      <c r="U41557" s="121"/>
      <c r="V41557" s="122"/>
      <c r="W41557" s="123"/>
      <c r="AC41557" s="123"/>
    </row>
    <row r="41558" spans="5:29" s="2" customFormat="1">
      <c r="E41558" s="120"/>
      <c r="M41558" s="120"/>
      <c r="N41558" s="120"/>
      <c r="U41558" s="121"/>
      <c r="V41558" s="122"/>
      <c r="W41558" s="123"/>
      <c r="AC41558" s="123"/>
    </row>
    <row r="41559" spans="5:29" s="2" customFormat="1">
      <c r="E41559" s="120"/>
      <c r="M41559" s="120"/>
      <c r="N41559" s="120"/>
      <c r="U41559" s="121"/>
      <c r="V41559" s="122"/>
      <c r="W41559" s="123"/>
      <c r="AC41559" s="123"/>
    </row>
    <row r="41560" spans="5:29" s="2" customFormat="1">
      <c r="E41560" s="120"/>
      <c r="M41560" s="120"/>
      <c r="N41560" s="120"/>
      <c r="U41560" s="121"/>
      <c r="V41560" s="122"/>
      <c r="W41560" s="123"/>
      <c r="AC41560" s="123"/>
    </row>
    <row r="41561" spans="5:29" s="2" customFormat="1">
      <c r="E41561" s="120"/>
      <c r="M41561" s="120"/>
      <c r="N41561" s="120"/>
      <c r="U41561" s="121"/>
      <c r="V41561" s="122"/>
      <c r="W41561" s="123"/>
      <c r="AC41561" s="123"/>
    </row>
    <row r="41562" spans="5:29" s="2" customFormat="1">
      <c r="E41562" s="120"/>
      <c r="M41562" s="120"/>
      <c r="N41562" s="120"/>
      <c r="U41562" s="121"/>
      <c r="V41562" s="122"/>
      <c r="W41562" s="123"/>
      <c r="AC41562" s="123"/>
    </row>
    <row r="41563" spans="5:29" s="2" customFormat="1">
      <c r="E41563" s="120"/>
      <c r="M41563" s="120"/>
      <c r="N41563" s="120"/>
      <c r="U41563" s="121"/>
      <c r="V41563" s="122"/>
      <c r="W41563" s="123"/>
      <c r="AC41563" s="123"/>
    </row>
    <row r="41564" spans="5:29" s="2" customFormat="1">
      <c r="E41564" s="120"/>
      <c r="M41564" s="120"/>
      <c r="N41564" s="120"/>
      <c r="U41564" s="121"/>
      <c r="V41564" s="122"/>
      <c r="W41564" s="123"/>
      <c r="AC41564" s="123"/>
    </row>
    <row r="41565" spans="5:29" s="2" customFormat="1">
      <c r="E41565" s="120"/>
      <c r="M41565" s="120"/>
      <c r="N41565" s="120"/>
      <c r="U41565" s="121"/>
      <c r="V41565" s="122"/>
      <c r="W41565" s="123"/>
      <c r="AC41565" s="123"/>
    </row>
    <row r="41566" spans="5:29" s="2" customFormat="1">
      <c r="E41566" s="120"/>
      <c r="M41566" s="120"/>
      <c r="N41566" s="120"/>
      <c r="U41566" s="121"/>
      <c r="V41566" s="122"/>
      <c r="W41566" s="123"/>
      <c r="AC41566" s="123"/>
    </row>
    <row r="41567" spans="5:29" s="2" customFormat="1">
      <c r="E41567" s="120"/>
      <c r="M41567" s="120"/>
      <c r="N41567" s="120"/>
      <c r="U41567" s="121"/>
      <c r="V41567" s="122"/>
      <c r="W41567" s="123"/>
      <c r="AC41567" s="123"/>
    </row>
    <row r="41568" spans="5:29" s="2" customFormat="1">
      <c r="E41568" s="120"/>
      <c r="M41568" s="120"/>
      <c r="N41568" s="120"/>
      <c r="U41568" s="121"/>
      <c r="V41568" s="122"/>
      <c r="W41568" s="123"/>
      <c r="AC41568" s="123"/>
    </row>
    <row r="41569" spans="5:29" s="2" customFormat="1">
      <c r="E41569" s="120"/>
      <c r="M41569" s="120"/>
      <c r="N41569" s="120"/>
      <c r="U41569" s="121"/>
      <c r="V41569" s="122"/>
      <c r="W41569" s="123"/>
      <c r="AC41569" s="123"/>
    </row>
    <row r="41570" spans="5:29" s="2" customFormat="1">
      <c r="E41570" s="120"/>
      <c r="M41570" s="120"/>
      <c r="N41570" s="120"/>
      <c r="U41570" s="121"/>
      <c r="V41570" s="122"/>
      <c r="W41570" s="123"/>
      <c r="AC41570" s="123"/>
    </row>
    <row r="41571" spans="5:29" s="2" customFormat="1">
      <c r="E41571" s="120"/>
      <c r="M41571" s="120"/>
      <c r="N41571" s="120"/>
      <c r="U41571" s="121"/>
      <c r="V41571" s="122"/>
      <c r="W41571" s="123"/>
      <c r="AC41571" s="123"/>
    </row>
    <row r="41572" spans="5:29" s="2" customFormat="1">
      <c r="E41572" s="120"/>
      <c r="M41572" s="120"/>
      <c r="N41572" s="120"/>
      <c r="U41572" s="121"/>
      <c r="V41572" s="122"/>
      <c r="W41572" s="123"/>
      <c r="AC41572" s="123"/>
    </row>
    <row r="41573" spans="5:29" s="2" customFormat="1">
      <c r="E41573" s="120"/>
      <c r="M41573" s="120"/>
      <c r="N41573" s="120"/>
      <c r="U41573" s="121"/>
      <c r="V41573" s="122"/>
      <c r="W41573" s="123"/>
      <c r="AC41573" s="123"/>
    </row>
    <row r="41574" spans="5:29" s="2" customFormat="1">
      <c r="E41574" s="120"/>
      <c r="M41574" s="120"/>
      <c r="N41574" s="120"/>
      <c r="U41574" s="121"/>
      <c r="V41574" s="122"/>
      <c r="W41574" s="123"/>
      <c r="AC41574" s="123"/>
    </row>
    <row r="41575" spans="5:29" s="2" customFormat="1">
      <c r="E41575" s="120"/>
      <c r="M41575" s="120"/>
      <c r="N41575" s="120"/>
      <c r="U41575" s="121"/>
      <c r="V41575" s="122"/>
      <c r="W41575" s="123"/>
      <c r="AC41575" s="123"/>
    </row>
    <row r="41576" spans="5:29" s="2" customFormat="1">
      <c r="E41576" s="120"/>
      <c r="M41576" s="120"/>
      <c r="N41576" s="120"/>
      <c r="U41576" s="121"/>
      <c r="V41576" s="122"/>
      <c r="W41576" s="123"/>
      <c r="AC41576" s="123"/>
    </row>
    <row r="41577" spans="5:29" s="2" customFormat="1">
      <c r="E41577" s="120"/>
      <c r="M41577" s="120"/>
      <c r="N41577" s="120"/>
      <c r="U41577" s="121"/>
      <c r="V41577" s="122"/>
      <c r="W41577" s="123"/>
      <c r="AC41577" s="123"/>
    </row>
    <row r="41578" spans="5:29" s="2" customFormat="1">
      <c r="E41578" s="120"/>
      <c r="M41578" s="120"/>
      <c r="N41578" s="120"/>
      <c r="U41578" s="121"/>
      <c r="V41578" s="122"/>
      <c r="W41578" s="123"/>
      <c r="AC41578" s="123"/>
    </row>
    <row r="41579" spans="5:29" s="2" customFormat="1">
      <c r="E41579" s="120"/>
      <c r="M41579" s="120"/>
      <c r="N41579" s="120"/>
      <c r="U41579" s="121"/>
      <c r="V41579" s="122"/>
      <c r="W41579" s="123"/>
      <c r="AC41579" s="123"/>
    </row>
    <row r="41580" spans="5:29" s="2" customFormat="1">
      <c r="E41580" s="120"/>
      <c r="M41580" s="120"/>
      <c r="N41580" s="120"/>
      <c r="U41580" s="121"/>
      <c r="V41580" s="122"/>
      <c r="W41580" s="123"/>
      <c r="AC41580" s="123"/>
    </row>
    <row r="41581" spans="5:29" s="2" customFormat="1">
      <c r="E41581" s="120"/>
      <c r="M41581" s="120"/>
      <c r="N41581" s="120"/>
      <c r="U41581" s="121"/>
      <c r="V41581" s="122"/>
      <c r="W41581" s="123"/>
      <c r="AC41581" s="123"/>
    </row>
    <row r="41582" spans="5:29" s="2" customFormat="1">
      <c r="E41582" s="120"/>
      <c r="M41582" s="120"/>
      <c r="N41582" s="120"/>
      <c r="U41582" s="121"/>
      <c r="V41582" s="122"/>
      <c r="W41582" s="123"/>
      <c r="AC41582" s="123"/>
    </row>
    <row r="41583" spans="5:29" s="2" customFormat="1">
      <c r="E41583" s="120"/>
      <c r="M41583" s="120"/>
      <c r="N41583" s="120"/>
      <c r="U41583" s="121"/>
      <c r="V41583" s="122"/>
      <c r="W41583" s="123"/>
      <c r="AC41583" s="123"/>
    </row>
    <row r="41584" spans="5:29" s="2" customFormat="1">
      <c r="E41584" s="120"/>
      <c r="M41584" s="120"/>
      <c r="N41584" s="120"/>
      <c r="U41584" s="121"/>
      <c r="V41584" s="122"/>
      <c r="W41584" s="123"/>
      <c r="AC41584" s="123"/>
    </row>
    <row r="41585" spans="5:29" s="2" customFormat="1">
      <c r="E41585" s="120"/>
      <c r="M41585" s="120"/>
      <c r="N41585" s="120"/>
      <c r="U41585" s="121"/>
      <c r="V41585" s="122"/>
      <c r="W41585" s="123"/>
      <c r="AC41585" s="123"/>
    </row>
    <row r="41586" spans="5:29" s="2" customFormat="1">
      <c r="E41586" s="120"/>
      <c r="M41586" s="120"/>
      <c r="N41586" s="120"/>
      <c r="U41586" s="121"/>
      <c r="V41586" s="122"/>
      <c r="W41586" s="123"/>
      <c r="AC41586" s="123"/>
    </row>
    <row r="41587" spans="5:29" s="2" customFormat="1">
      <c r="E41587" s="120"/>
      <c r="M41587" s="120"/>
      <c r="N41587" s="120"/>
      <c r="U41587" s="121"/>
      <c r="V41587" s="122"/>
      <c r="W41587" s="123"/>
      <c r="AC41587" s="123"/>
    </row>
    <row r="41588" spans="5:29" s="2" customFormat="1">
      <c r="E41588" s="120"/>
      <c r="M41588" s="120"/>
      <c r="N41588" s="120"/>
      <c r="U41588" s="121"/>
      <c r="V41588" s="122"/>
      <c r="W41588" s="123"/>
      <c r="AC41588" s="123"/>
    </row>
    <row r="41589" spans="5:29" s="2" customFormat="1">
      <c r="E41589" s="120"/>
      <c r="M41589" s="120"/>
      <c r="N41589" s="120"/>
      <c r="U41589" s="121"/>
      <c r="V41589" s="122"/>
      <c r="W41589" s="123"/>
      <c r="AC41589" s="123"/>
    </row>
    <row r="41590" spans="5:29" s="2" customFormat="1">
      <c r="E41590" s="120"/>
      <c r="M41590" s="120"/>
      <c r="N41590" s="120"/>
      <c r="U41590" s="121"/>
      <c r="V41590" s="122"/>
      <c r="W41590" s="123"/>
      <c r="AC41590" s="123"/>
    </row>
    <row r="41591" spans="5:29" s="2" customFormat="1">
      <c r="E41591" s="120"/>
      <c r="M41591" s="120"/>
      <c r="N41591" s="120"/>
      <c r="U41591" s="121"/>
      <c r="V41591" s="122"/>
      <c r="W41591" s="123"/>
      <c r="AC41591" s="123"/>
    </row>
    <row r="41592" spans="5:29" s="2" customFormat="1">
      <c r="E41592" s="120"/>
      <c r="M41592" s="120"/>
      <c r="N41592" s="120"/>
      <c r="U41592" s="121"/>
      <c r="V41592" s="122"/>
      <c r="W41592" s="123"/>
      <c r="AC41592" s="123"/>
    </row>
    <row r="41593" spans="5:29" s="2" customFormat="1">
      <c r="E41593" s="120"/>
      <c r="M41593" s="120"/>
      <c r="N41593" s="120"/>
      <c r="U41593" s="121"/>
      <c r="V41593" s="122"/>
      <c r="W41593" s="123"/>
      <c r="AC41593" s="123"/>
    </row>
    <row r="41594" spans="5:29" s="2" customFormat="1">
      <c r="E41594" s="120"/>
      <c r="M41594" s="120"/>
      <c r="N41594" s="120"/>
      <c r="U41594" s="121"/>
      <c r="V41594" s="122"/>
      <c r="W41594" s="123"/>
      <c r="AC41594" s="123"/>
    </row>
    <row r="41595" spans="5:29" s="2" customFormat="1">
      <c r="E41595" s="120"/>
      <c r="M41595" s="120"/>
      <c r="N41595" s="120"/>
      <c r="U41595" s="121"/>
      <c r="V41595" s="122"/>
      <c r="W41595" s="123"/>
      <c r="AC41595" s="123"/>
    </row>
    <row r="41596" spans="5:29" s="2" customFormat="1">
      <c r="E41596" s="120"/>
      <c r="M41596" s="120"/>
      <c r="N41596" s="120"/>
      <c r="U41596" s="121"/>
      <c r="V41596" s="122"/>
      <c r="W41596" s="123"/>
      <c r="AC41596" s="123"/>
    </row>
    <row r="41597" spans="5:29" s="2" customFormat="1">
      <c r="E41597" s="120"/>
      <c r="M41597" s="120"/>
      <c r="N41597" s="120"/>
      <c r="U41597" s="121"/>
      <c r="V41597" s="122"/>
      <c r="W41597" s="123"/>
      <c r="AC41597" s="123"/>
    </row>
    <row r="41598" spans="5:29" s="2" customFormat="1">
      <c r="E41598" s="120"/>
      <c r="M41598" s="120"/>
      <c r="N41598" s="120"/>
      <c r="U41598" s="121"/>
      <c r="V41598" s="122"/>
      <c r="W41598" s="123"/>
      <c r="AC41598" s="123"/>
    </row>
    <row r="41599" spans="5:29" s="2" customFormat="1">
      <c r="E41599" s="120"/>
      <c r="M41599" s="120"/>
      <c r="N41599" s="120"/>
      <c r="U41599" s="121"/>
      <c r="V41599" s="122"/>
      <c r="W41599" s="123"/>
      <c r="AC41599" s="123"/>
    </row>
    <row r="41600" spans="5:29" s="2" customFormat="1">
      <c r="E41600" s="120"/>
      <c r="M41600" s="120"/>
      <c r="N41600" s="120"/>
      <c r="U41600" s="121"/>
      <c r="V41600" s="122"/>
      <c r="W41600" s="123"/>
      <c r="AC41600" s="123"/>
    </row>
    <row r="41601" spans="5:29" s="2" customFormat="1">
      <c r="E41601" s="120"/>
      <c r="M41601" s="120"/>
      <c r="N41601" s="120"/>
      <c r="U41601" s="121"/>
      <c r="V41601" s="122"/>
      <c r="W41601" s="123"/>
      <c r="AC41601" s="123"/>
    </row>
    <row r="41602" spans="5:29" s="2" customFormat="1">
      <c r="E41602" s="120"/>
      <c r="M41602" s="120"/>
      <c r="N41602" s="120"/>
      <c r="U41602" s="121"/>
      <c r="V41602" s="122"/>
      <c r="W41602" s="123"/>
      <c r="AC41602" s="123"/>
    </row>
    <row r="41603" spans="5:29" s="2" customFormat="1">
      <c r="E41603" s="120"/>
      <c r="M41603" s="120"/>
      <c r="N41603" s="120"/>
      <c r="U41603" s="121"/>
      <c r="V41603" s="122"/>
      <c r="W41603" s="123"/>
      <c r="AC41603" s="123"/>
    </row>
    <row r="41604" spans="5:29" s="2" customFormat="1">
      <c r="E41604" s="120"/>
      <c r="M41604" s="120"/>
      <c r="N41604" s="120"/>
      <c r="U41604" s="121"/>
      <c r="V41604" s="122"/>
      <c r="W41604" s="123"/>
      <c r="AC41604" s="123"/>
    </row>
    <row r="41605" spans="5:29" s="2" customFormat="1">
      <c r="E41605" s="120"/>
      <c r="M41605" s="120"/>
      <c r="N41605" s="120"/>
      <c r="U41605" s="121"/>
      <c r="V41605" s="122"/>
      <c r="W41605" s="123"/>
      <c r="AC41605" s="123"/>
    </row>
    <row r="41606" spans="5:29" s="2" customFormat="1">
      <c r="E41606" s="120"/>
      <c r="M41606" s="120"/>
      <c r="N41606" s="120"/>
      <c r="U41606" s="121"/>
      <c r="V41606" s="122"/>
      <c r="W41606" s="123"/>
      <c r="AC41606" s="123"/>
    </row>
    <row r="41607" spans="5:29" s="2" customFormat="1">
      <c r="E41607" s="120"/>
      <c r="M41607" s="120"/>
      <c r="N41607" s="120"/>
      <c r="U41607" s="121"/>
      <c r="V41607" s="122"/>
      <c r="W41607" s="123"/>
      <c r="AC41607" s="123"/>
    </row>
    <row r="41608" spans="5:29" s="2" customFormat="1">
      <c r="E41608" s="120"/>
      <c r="M41608" s="120"/>
      <c r="N41608" s="120"/>
      <c r="U41608" s="121"/>
      <c r="V41608" s="122"/>
      <c r="W41608" s="123"/>
      <c r="AC41608" s="123"/>
    </row>
    <row r="41609" spans="5:29" s="2" customFormat="1">
      <c r="E41609" s="120"/>
      <c r="M41609" s="120"/>
      <c r="N41609" s="120"/>
      <c r="U41609" s="121"/>
      <c r="V41609" s="122"/>
      <c r="W41609" s="123"/>
      <c r="AC41609" s="123"/>
    </row>
    <row r="41610" spans="5:29" s="2" customFormat="1">
      <c r="E41610" s="120"/>
      <c r="M41610" s="120"/>
      <c r="N41610" s="120"/>
      <c r="U41610" s="121"/>
      <c r="V41610" s="122"/>
      <c r="W41610" s="123"/>
      <c r="AC41610" s="123"/>
    </row>
    <row r="41611" spans="5:29" s="2" customFormat="1">
      <c r="E41611" s="120"/>
      <c r="M41611" s="120"/>
      <c r="N41611" s="120"/>
      <c r="U41611" s="121"/>
      <c r="V41611" s="122"/>
      <c r="W41611" s="123"/>
      <c r="AC41611" s="123"/>
    </row>
    <row r="41612" spans="5:29" s="2" customFormat="1">
      <c r="E41612" s="120"/>
      <c r="M41612" s="120"/>
      <c r="N41612" s="120"/>
      <c r="U41612" s="121"/>
      <c r="V41612" s="122"/>
      <c r="W41612" s="123"/>
      <c r="AC41612" s="123"/>
    </row>
    <row r="41613" spans="5:29" s="2" customFormat="1">
      <c r="E41613" s="120"/>
      <c r="M41613" s="120"/>
      <c r="N41613" s="120"/>
      <c r="U41613" s="121"/>
      <c r="V41613" s="122"/>
      <c r="W41613" s="123"/>
      <c r="AC41613" s="123"/>
    </row>
    <row r="41614" spans="5:29" s="2" customFormat="1">
      <c r="E41614" s="120"/>
      <c r="M41614" s="120"/>
      <c r="N41614" s="120"/>
      <c r="U41614" s="121"/>
      <c r="V41614" s="122"/>
      <c r="W41614" s="123"/>
      <c r="AC41614" s="123"/>
    </row>
    <row r="41615" spans="5:29" s="2" customFormat="1">
      <c r="E41615" s="120"/>
      <c r="M41615" s="120"/>
      <c r="N41615" s="120"/>
      <c r="U41615" s="121"/>
      <c r="V41615" s="122"/>
      <c r="W41615" s="123"/>
      <c r="AC41615" s="123"/>
    </row>
    <row r="41616" spans="5:29" s="2" customFormat="1">
      <c r="E41616" s="120"/>
      <c r="M41616" s="120"/>
      <c r="N41616" s="120"/>
      <c r="U41616" s="121"/>
      <c r="V41616" s="122"/>
      <c r="W41616" s="123"/>
      <c r="AC41616" s="123"/>
    </row>
    <row r="41617" spans="5:29" s="2" customFormat="1">
      <c r="E41617" s="120"/>
      <c r="M41617" s="120"/>
      <c r="N41617" s="120"/>
      <c r="U41617" s="121"/>
      <c r="V41617" s="122"/>
      <c r="W41617" s="123"/>
      <c r="AC41617" s="123"/>
    </row>
    <row r="41618" spans="5:29" s="2" customFormat="1">
      <c r="E41618" s="120"/>
      <c r="M41618" s="120"/>
      <c r="N41618" s="120"/>
      <c r="U41618" s="121"/>
      <c r="V41618" s="122"/>
      <c r="W41618" s="123"/>
      <c r="AC41618" s="123"/>
    </row>
    <row r="41619" spans="5:29" s="2" customFormat="1">
      <c r="E41619" s="120"/>
      <c r="M41619" s="120"/>
      <c r="N41619" s="120"/>
      <c r="U41619" s="121"/>
      <c r="V41619" s="122"/>
      <c r="W41619" s="123"/>
      <c r="AC41619" s="123"/>
    </row>
    <row r="41620" spans="5:29" s="2" customFormat="1">
      <c r="E41620" s="120"/>
      <c r="M41620" s="120"/>
      <c r="N41620" s="120"/>
      <c r="U41620" s="121"/>
      <c r="V41620" s="122"/>
      <c r="W41620" s="123"/>
      <c r="AC41620" s="123"/>
    </row>
    <row r="41621" spans="5:29" s="2" customFormat="1">
      <c r="E41621" s="120"/>
      <c r="M41621" s="120"/>
      <c r="N41621" s="120"/>
      <c r="U41621" s="121"/>
      <c r="V41621" s="122"/>
      <c r="W41621" s="123"/>
      <c r="AC41621" s="123"/>
    </row>
    <row r="41622" spans="5:29" s="2" customFormat="1">
      <c r="E41622" s="120"/>
      <c r="M41622" s="120"/>
      <c r="N41622" s="120"/>
      <c r="U41622" s="121"/>
      <c r="V41622" s="122"/>
      <c r="W41622" s="123"/>
      <c r="AC41622" s="123"/>
    </row>
    <row r="41623" spans="5:29" s="2" customFormat="1">
      <c r="E41623" s="120"/>
      <c r="M41623" s="120"/>
      <c r="N41623" s="120"/>
      <c r="U41623" s="121"/>
      <c r="V41623" s="122"/>
      <c r="W41623" s="123"/>
      <c r="AC41623" s="123"/>
    </row>
    <row r="41624" spans="5:29" s="2" customFormat="1">
      <c r="E41624" s="120"/>
      <c r="M41624" s="120"/>
      <c r="N41624" s="120"/>
      <c r="U41624" s="121"/>
      <c r="V41624" s="122"/>
      <c r="W41624" s="123"/>
      <c r="AC41624" s="123"/>
    </row>
    <row r="41625" spans="5:29" s="2" customFormat="1">
      <c r="E41625" s="120"/>
      <c r="M41625" s="120"/>
      <c r="N41625" s="120"/>
      <c r="U41625" s="121"/>
      <c r="V41625" s="122"/>
      <c r="W41625" s="123"/>
      <c r="AC41625" s="123"/>
    </row>
    <row r="41626" spans="5:29" s="2" customFormat="1">
      <c r="E41626" s="120"/>
      <c r="M41626" s="120"/>
      <c r="N41626" s="120"/>
      <c r="U41626" s="121"/>
      <c r="V41626" s="122"/>
      <c r="W41626" s="123"/>
      <c r="AC41626" s="123"/>
    </row>
    <row r="41627" spans="5:29" s="2" customFormat="1">
      <c r="E41627" s="120"/>
      <c r="M41627" s="120"/>
      <c r="N41627" s="120"/>
      <c r="U41627" s="121"/>
      <c r="V41627" s="122"/>
      <c r="W41627" s="123"/>
      <c r="AC41627" s="123"/>
    </row>
    <row r="41628" spans="5:29" s="2" customFormat="1">
      <c r="E41628" s="120"/>
      <c r="M41628" s="120"/>
      <c r="N41628" s="120"/>
      <c r="U41628" s="121"/>
      <c r="V41628" s="122"/>
      <c r="W41628" s="123"/>
      <c r="AC41628" s="123"/>
    </row>
    <row r="41629" spans="5:29" s="2" customFormat="1">
      <c r="E41629" s="120"/>
      <c r="M41629" s="120"/>
      <c r="N41629" s="120"/>
      <c r="U41629" s="121"/>
      <c r="V41629" s="122"/>
      <c r="W41629" s="123"/>
      <c r="AC41629" s="123"/>
    </row>
    <row r="41630" spans="5:29" s="2" customFormat="1">
      <c r="E41630" s="120"/>
      <c r="M41630" s="120"/>
      <c r="N41630" s="120"/>
      <c r="U41630" s="121"/>
      <c r="V41630" s="122"/>
      <c r="W41630" s="123"/>
      <c r="AC41630" s="123"/>
    </row>
    <row r="41631" spans="5:29" s="2" customFormat="1">
      <c r="E41631" s="120"/>
      <c r="M41631" s="120"/>
      <c r="N41631" s="120"/>
      <c r="U41631" s="121"/>
      <c r="V41631" s="122"/>
      <c r="W41631" s="123"/>
      <c r="AC41631" s="123"/>
    </row>
    <row r="41632" spans="5:29" s="2" customFormat="1">
      <c r="E41632" s="120"/>
      <c r="M41632" s="120"/>
      <c r="N41632" s="120"/>
      <c r="U41632" s="121"/>
      <c r="V41632" s="122"/>
      <c r="W41632" s="123"/>
      <c r="AC41632" s="123"/>
    </row>
    <row r="41633" spans="5:29" s="2" customFormat="1">
      <c r="E41633" s="120"/>
      <c r="M41633" s="120"/>
      <c r="N41633" s="120"/>
      <c r="U41633" s="121"/>
      <c r="V41633" s="122"/>
      <c r="W41633" s="123"/>
      <c r="AC41633" s="123"/>
    </row>
    <row r="41634" spans="5:29" s="2" customFormat="1">
      <c r="E41634" s="120"/>
      <c r="M41634" s="120"/>
      <c r="N41634" s="120"/>
      <c r="U41634" s="121"/>
      <c r="V41634" s="122"/>
      <c r="W41634" s="123"/>
      <c r="AC41634" s="123"/>
    </row>
    <row r="41635" spans="5:29" s="2" customFormat="1">
      <c r="E41635" s="120"/>
      <c r="M41635" s="120"/>
      <c r="N41635" s="120"/>
      <c r="U41635" s="121"/>
      <c r="V41635" s="122"/>
      <c r="W41635" s="123"/>
      <c r="AC41635" s="123"/>
    </row>
    <row r="41636" spans="5:29" s="2" customFormat="1">
      <c r="E41636" s="120"/>
      <c r="M41636" s="120"/>
      <c r="N41636" s="120"/>
      <c r="U41636" s="121"/>
      <c r="V41636" s="122"/>
      <c r="W41636" s="123"/>
      <c r="AC41636" s="123"/>
    </row>
    <row r="41637" spans="5:29" s="2" customFormat="1">
      <c r="E41637" s="120"/>
      <c r="M41637" s="120"/>
      <c r="N41637" s="120"/>
      <c r="U41637" s="121"/>
      <c r="V41637" s="122"/>
      <c r="W41637" s="123"/>
      <c r="AC41637" s="123"/>
    </row>
    <row r="41638" spans="5:29" s="2" customFormat="1">
      <c r="E41638" s="120"/>
      <c r="M41638" s="120"/>
      <c r="N41638" s="120"/>
      <c r="U41638" s="121"/>
      <c r="V41638" s="122"/>
      <c r="W41638" s="123"/>
      <c r="AC41638" s="123"/>
    </row>
    <row r="41639" spans="5:29" s="2" customFormat="1">
      <c r="E41639" s="120"/>
      <c r="M41639" s="120"/>
      <c r="N41639" s="120"/>
      <c r="U41639" s="121"/>
      <c r="V41639" s="122"/>
      <c r="W41639" s="123"/>
      <c r="AC41639" s="123"/>
    </row>
    <row r="41640" spans="5:29" s="2" customFormat="1">
      <c r="E41640" s="120"/>
      <c r="M41640" s="120"/>
      <c r="N41640" s="120"/>
      <c r="U41640" s="121"/>
      <c r="V41640" s="122"/>
      <c r="W41640" s="123"/>
      <c r="AC41640" s="123"/>
    </row>
    <row r="41641" spans="5:29" s="2" customFormat="1">
      <c r="E41641" s="120"/>
      <c r="M41641" s="120"/>
      <c r="N41641" s="120"/>
      <c r="U41641" s="121"/>
      <c r="V41641" s="122"/>
      <c r="W41641" s="123"/>
      <c r="AC41641" s="123"/>
    </row>
    <row r="41642" spans="5:29" s="2" customFormat="1">
      <c r="E41642" s="120"/>
      <c r="M41642" s="120"/>
      <c r="N41642" s="120"/>
      <c r="U41642" s="121"/>
      <c r="V41642" s="122"/>
      <c r="W41642" s="123"/>
      <c r="AC41642" s="123"/>
    </row>
    <row r="41643" spans="5:29" s="2" customFormat="1">
      <c r="E41643" s="120"/>
      <c r="M41643" s="120"/>
      <c r="N41643" s="120"/>
      <c r="U41643" s="121"/>
      <c r="V41643" s="122"/>
      <c r="W41643" s="123"/>
      <c r="AC41643" s="123"/>
    </row>
    <row r="41644" spans="5:29" s="2" customFormat="1">
      <c r="E41644" s="120"/>
      <c r="M41644" s="120"/>
      <c r="N41644" s="120"/>
      <c r="U41644" s="121"/>
      <c r="V41644" s="122"/>
      <c r="W41644" s="123"/>
      <c r="AC41644" s="123"/>
    </row>
    <row r="41645" spans="5:29" s="2" customFormat="1">
      <c r="E41645" s="120"/>
      <c r="M41645" s="120"/>
      <c r="N41645" s="120"/>
      <c r="U41645" s="121"/>
      <c r="V41645" s="122"/>
      <c r="W41645" s="123"/>
      <c r="AC41645" s="123"/>
    </row>
    <row r="41646" spans="5:29" s="2" customFormat="1">
      <c r="E41646" s="120"/>
      <c r="M41646" s="120"/>
      <c r="N41646" s="120"/>
      <c r="U41646" s="121"/>
      <c r="V41646" s="122"/>
      <c r="W41646" s="123"/>
      <c r="AC41646" s="123"/>
    </row>
    <row r="41647" spans="5:29" s="2" customFormat="1">
      <c r="E41647" s="120"/>
      <c r="M41647" s="120"/>
      <c r="N41647" s="120"/>
      <c r="U41647" s="121"/>
      <c r="V41647" s="122"/>
      <c r="W41647" s="123"/>
      <c r="AC41647" s="123"/>
    </row>
    <row r="41648" spans="5:29" s="2" customFormat="1">
      <c r="E41648" s="120"/>
      <c r="M41648" s="120"/>
      <c r="N41648" s="120"/>
      <c r="U41648" s="121"/>
      <c r="V41648" s="122"/>
      <c r="W41648" s="123"/>
      <c r="AC41648" s="123"/>
    </row>
    <row r="41649" spans="5:29" s="2" customFormat="1">
      <c r="E41649" s="120"/>
      <c r="M41649" s="120"/>
      <c r="N41649" s="120"/>
      <c r="U41649" s="121"/>
      <c r="V41649" s="122"/>
      <c r="W41649" s="123"/>
      <c r="AC41649" s="123"/>
    </row>
    <row r="41650" spans="5:29" s="2" customFormat="1">
      <c r="E41650" s="120"/>
      <c r="M41650" s="120"/>
      <c r="N41650" s="120"/>
      <c r="U41650" s="121"/>
      <c r="V41650" s="122"/>
      <c r="W41650" s="123"/>
      <c r="AC41650" s="123"/>
    </row>
    <row r="41651" spans="5:29" s="2" customFormat="1">
      <c r="E41651" s="120"/>
      <c r="M41651" s="120"/>
      <c r="N41651" s="120"/>
      <c r="U41651" s="121"/>
      <c r="V41651" s="122"/>
      <c r="W41651" s="123"/>
      <c r="AC41651" s="123"/>
    </row>
    <row r="41652" spans="5:29" s="2" customFormat="1">
      <c r="E41652" s="120"/>
      <c r="M41652" s="120"/>
      <c r="N41652" s="120"/>
      <c r="U41652" s="121"/>
      <c r="V41652" s="122"/>
      <c r="W41652" s="123"/>
      <c r="AC41652" s="123"/>
    </row>
    <row r="41653" spans="5:29" s="2" customFormat="1">
      <c r="E41653" s="120"/>
      <c r="M41653" s="120"/>
      <c r="N41653" s="120"/>
      <c r="U41653" s="121"/>
      <c r="V41653" s="122"/>
      <c r="W41653" s="123"/>
      <c r="AC41653" s="123"/>
    </row>
    <row r="41654" spans="5:29" s="2" customFormat="1">
      <c r="E41654" s="120"/>
      <c r="M41654" s="120"/>
      <c r="N41654" s="120"/>
      <c r="U41654" s="121"/>
      <c r="V41654" s="122"/>
      <c r="W41654" s="123"/>
      <c r="AC41654" s="123"/>
    </row>
    <row r="41655" spans="5:29" s="2" customFormat="1">
      <c r="E41655" s="120"/>
      <c r="M41655" s="120"/>
      <c r="N41655" s="120"/>
      <c r="U41655" s="121"/>
      <c r="V41655" s="122"/>
      <c r="W41655" s="123"/>
      <c r="AC41655" s="123"/>
    </row>
    <row r="41656" spans="5:29" s="2" customFormat="1">
      <c r="E41656" s="120"/>
      <c r="M41656" s="120"/>
      <c r="N41656" s="120"/>
      <c r="U41656" s="121"/>
      <c r="V41656" s="122"/>
      <c r="W41656" s="123"/>
      <c r="AC41656" s="123"/>
    </row>
    <row r="41657" spans="5:29" s="2" customFormat="1">
      <c r="E41657" s="120"/>
      <c r="M41657" s="120"/>
      <c r="N41657" s="120"/>
      <c r="U41657" s="121"/>
      <c r="V41657" s="122"/>
      <c r="W41657" s="123"/>
      <c r="AC41657" s="123"/>
    </row>
    <row r="41658" spans="5:29" s="2" customFormat="1">
      <c r="E41658" s="120"/>
      <c r="M41658" s="120"/>
      <c r="N41658" s="120"/>
      <c r="U41658" s="121"/>
      <c r="V41658" s="122"/>
      <c r="W41658" s="123"/>
      <c r="AC41658" s="123"/>
    </row>
    <row r="41659" spans="5:29" s="2" customFormat="1">
      <c r="E41659" s="120"/>
      <c r="M41659" s="120"/>
      <c r="N41659" s="120"/>
      <c r="U41659" s="121"/>
      <c r="V41659" s="122"/>
      <c r="W41659" s="123"/>
      <c r="AC41659" s="123"/>
    </row>
    <row r="41660" spans="5:29" s="2" customFormat="1">
      <c r="E41660" s="120"/>
      <c r="M41660" s="120"/>
      <c r="N41660" s="120"/>
      <c r="U41660" s="121"/>
      <c r="V41660" s="122"/>
      <c r="W41660" s="123"/>
      <c r="AC41660" s="123"/>
    </row>
    <row r="41661" spans="5:29" s="2" customFormat="1">
      <c r="E41661" s="120"/>
      <c r="M41661" s="120"/>
      <c r="N41661" s="120"/>
      <c r="U41661" s="121"/>
      <c r="V41661" s="122"/>
      <c r="W41661" s="123"/>
      <c r="AC41661" s="123"/>
    </row>
    <row r="41662" spans="5:29" s="2" customFormat="1">
      <c r="E41662" s="120"/>
      <c r="M41662" s="120"/>
      <c r="N41662" s="120"/>
      <c r="U41662" s="121"/>
      <c r="V41662" s="122"/>
      <c r="W41662" s="123"/>
      <c r="AC41662" s="123"/>
    </row>
    <row r="41663" spans="5:29" s="2" customFormat="1">
      <c r="E41663" s="120"/>
      <c r="M41663" s="120"/>
      <c r="N41663" s="120"/>
      <c r="U41663" s="121"/>
      <c r="V41663" s="122"/>
      <c r="W41663" s="123"/>
      <c r="AC41663" s="123"/>
    </row>
    <row r="41664" spans="5:29" s="2" customFormat="1">
      <c r="E41664" s="120"/>
      <c r="M41664" s="120"/>
      <c r="N41664" s="120"/>
      <c r="U41664" s="121"/>
      <c r="V41664" s="122"/>
      <c r="W41664" s="123"/>
      <c r="AC41664" s="123"/>
    </row>
    <row r="41665" spans="5:29" s="2" customFormat="1">
      <c r="E41665" s="120"/>
      <c r="M41665" s="120"/>
      <c r="N41665" s="120"/>
      <c r="U41665" s="121"/>
      <c r="V41665" s="122"/>
      <c r="W41665" s="123"/>
      <c r="AC41665" s="123"/>
    </row>
    <row r="41666" spans="5:29" s="2" customFormat="1">
      <c r="E41666" s="120"/>
      <c r="M41666" s="120"/>
      <c r="N41666" s="120"/>
      <c r="U41666" s="121"/>
      <c r="V41666" s="122"/>
      <c r="W41666" s="123"/>
      <c r="AC41666" s="123"/>
    </row>
    <row r="41667" spans="5:29" s="2" customFormat="1">
      <c r="E41667" s="120"/>
      <c r="M41667" s="120"/>
      <c r="N41667" s="120"/>
      <c r="U41667" s="121"/>
      <c r="V41667" s="122"/>
      <c r="W41667" s="123"/>
      <c r="AC41667" s="123"/>
    </row>
    <row r="41668" spans="5:29" s="2" customFormat="1">
      <c r="E41668" s="120"/>
      <c r="M41668" s="120"/>
      <c r="N41668" s="120"/>
      <c r="U41668" s="121"/>
      <c r="V41668" s="122"/>
      <c r="W41668" s="123"/>
      <c r="AC41668" s="123"/>
    </row>
    <row r="41669" spans="5:29" s="2" customFormat="1">
      <c r="E41669" s="120"/>
      <c r="M41669" s="120"/>
      <c r="N41669" s="120"/>
      <c r="U41669" s="121"/>
      <c r="V41669" s="122"/>
      <c r="W41669" s="123"/>
      <c r="AC41669" s="123"/>
    </row>
    <row r="41670" spans="5:29" s="2" customFormat="1">
      <c r="E41670" s="120"/>
      <c r="M41670" s="120"/>
      <c r="N41670" s="120"/>
      <c r="U41670" s="121"/>
      <c r="V41670" s="122"/>
      <c r="W41670" s="123"/>
      <c r="AC41670" s="123"/>
    </row>
    <row r="41671" spans="5:29" s="2" customFormat="1">
      <c r="E41671" s="120"/>
      <c r="M41671" s="120"/>
      <c r="N41671" s="120"/>
      <c r="U41671" s="121"/>
      <c r="V41671" s="122"/>
      <c r="W41671" s="123"/>
      <c r="AC41671" s="123"/>
    </row>
    <row r="41672" spans="5:29" s="2" customFormat="1">
      <c r="E41672" s="120"/>
      <c r="M41672" s="120"/>
      <c r="N41672" s="120"/>
      <c r="U41672" s="121"/>
      <c r="V41672" s="122"/>
      <c r="W41672" s="123"/>
      <c r="AC41672" s="123"/>
    </row>
    <row r="41673" spans="5:29" s="2" customFormat="1">
      <c r="E41673" s="120"/>
      <c r="M41673" s="120"/>
      <c r="N41673" s="120"/>
      <c r="U41673" s="121"/>
      <c r="V41673" s="122"/>
      <c r="W41673" s="123"/>
      <c r="AC41673" s="123"/>
    </row>
    <row r="41674" spans="5:29" s="2" customFormat="1">
      <c r="E41674" s="120"/>
      <c r="M41674" s="120"/>
      <c r="N41674" s="120"/>
      <c r="U41674" s="121"/>
      <c r="V41674" s="122"/>
      <c r="W41674" s="123"/>
      <c r="AC41674" s="123"/>
    </row>
    <row r="41675" spans="5:29" s="2" customFormat="1">
      <c r="E41675" s="120"/>
      <c r="M41675" s="120"/>
      <c r="N41675" s="120"/>
      <c r="U41675" s="121"/>
      <c r="V41675" s="122"/>
      <c r="W41675" s="123"/>
      <c r="AC41675" s="123"/>
    </row>
    <row r="41676" spans="5:29" s="2" customFormat="1">
      <c r="E41676" s="120"/>
      <c r="M41676" s="120"/>
      <c r="N41676" s="120"/>
      <c r="U41676" s="121"/>
      <c r="V41676" s="122"/>
      <c r="W41676" s="123"/>
      <c r="AC41676" s="123"/>
    </row>
    <row r="41677" spans="5:29" s="2" customFormat="1">
      <c r="E41677" s="120"/>
      <c r="M41677" s="120"/>
      <c r="N41677" s="120"/>
      <c r="U41677" s="121"/>
      <c r="V41677" s="122"/>
      <c r="W41677" s="123"/>
      <c r="AC41677" s="123"/>
    </row>
    <row r="41678" spans="5:29" s="2" customFormat="1">
      <c r="E41678" s="120"/>
      <c r="M41678" s="120"/>
      <c r="N41678" s="120"/>
      <c r="U41678" s="121"/>
      <c r="V41678" s="122"/>
      <c r="W41678" s="123"/>
      <c r="AC41678" s="123"/>
    </row>
    <row r="41679" spans="5:29" s="2" customFormat="1">
      <c r="E41679" s="120"/>
      <c r="M41679" s="120"/>
      <c r="N41679" s="120"/>
      <c r="U41679" s="121"/>
      <c r="V41679" s="122"/>
      <c r="W41679" s="123"/>
      <c r="AC41679" s="123"/>
    </row>
    <row r="41680" spans="5:29" s="2" customFormat="1">
      <c r="E41680" s="120"/>
      <c r="M41680" s="120"/>
      <c r="N41680" s="120"/>
      <c r="U41680" s="121"/>
      <c r="V41680" s="122"/>
      <c r="W41680" s="123"/>
      <c r="AC41680" s="123"/>
    </row>
    <row r="41681" spans="5:29" s="2" customFormat="1">
      <c r="E41681" s="120"/>
      <c r="M41681" s="120"/>
      <c r="N41681" s="120"/>
      <c r="U41681" s="121"/>
      <c r="V41681" s="122"/>
      <c r="W41681" s="123"/>
      <c r="AC41681" s="123"/>
    </row>
    <row r="41682" spans="5:29" s="2" customFormat="1">
      <c r="E41682" s="120"/>
      <c r="M41682" s="120"/>
      <c r="N41682" s="120"/>
      <c r="U41682" s="121"/>
      <c r="V41682" s="122"/>
      <c r="W41682" s="123"/>
      <c r="AC41682" s="123"/>
    </row>
    <row r="41683" spans="5:29" s="2" customFormat="1">
      <c r="E41683" s="120"/>
      <c r="M41683" s="120"/>
      <c r="N41683" s="120"/>
      <c r="U41683" s="121"/>
      <c r="V41683" s="122"/>
      <c r="W41683" s="123"/>
      <c r="AC41683" s="123"/>
    </row>
    <row r="41684" spans="5:29" s="2" customFormat="1">
      <c r="E41684" s="120"/>
      <c r="M41684" s="120"/>
      <c r="N41684" s="120"/>
      <c r="U41684" s="121"/>
      <c r="V41684" s="122"/>
      <c r="W41684" s="123"/>
      <c r="AC41684" s="123"/>
    </row>
    <row r="41685" spans="5:29" s="2" customFormat="1">
      <c r="E41685" s="120"/>
      <c r="M41685" s="120"/>
      <c r="N41685" s="120"/>
      <c r="U41685" s="121"/>
      <c r="V41685" s="122"/>
      <c r="W41685" s="123"/>
      <c r="AC41685" s="123"/>
    </row>
    <row r="41686" spans="5:29" s="2" customFormat="1">
      <c r="E41686" s="120"/>
      <c r="M41686" s="120"/>
      <c r="N41686" s="120"/>
      <c r="U41686" s="121"/>
      <c r="V41686" s="122"/>
      <c r="W41686" s="123"/>
      <c r="AC41686" s="123"/>
    </row>
    <row r="41687" spans="5:29" s="2" customFormat="1">
      <c r="E41687" s="120"/>
      <c r="M41687" s="120"/>
      <c r="N41687" s="120"/>
      <c r="U41687" s="121"/>
      <c r="V41687" s="122"/>
      <c r="W41687" s="123"/>
      <c r="AC41687" s="123"/>
    </row>
    <row r="41688" spans="5:29" s="2" customFormat="1">
      <c r="E41688" s="120"/>
      <c r="M41688" s="120"/>
      <c r="N41688" s="120"/>
      <c r="U41688" s="121"/>
      <c r="V41688" s="122"/>
      <c r="W41688" s="123"/>
      <c r="AC41688" s="123"/>
    </row>
    <row r="41689" spans="5:29" s="2" customFormat="1">
      <c r="E41689" s="120"/>
      <c r="M41689" s="120"/>
      <c r="N41689" s="120"/>
      <c r="U41689" s="121"/>
      <c r="V41689" s="122"/>
      <c r="W41689" s="123"/>
      <c r="AC41689" s="123"/>
    </row>
    <row r="41690" spans="5:29" s="2" customFormat="1">
      <c r="E41690" s="120"/>
      <c r="M41690" s="120"/>
      <c r="N41690" s="120"/>
      <c r="U41690" s="121"/>
      <c r="V41690" s="122"/>
      <c r="W41690" s="123"/>
      <c r="AC41690" s="123"/>
    </row>
    <row r="41691" spans="5:29" s="2" customFormat="1">
      <c r="E41691" s="120"/>
      <c r="M41691" s="120"/>
      <c r="N41691" s="120"/>
      <c r="U41691" s="121"/>
      <c r="V41691" s="122"/>
      <c r="W41691" s="123"/>
      <c r="AC41691" s="123"/>
    </row>
    <row r="41692" spans="5:29" s="2" customFormat="1">
      <c r="E41692" s="120"/>
      <c r="M41692" s="120"/>
      <c r="N41692" s="120"/>
      <c r="U41692" s="121"/>
      <c r="V41692" s="122"/>
      <c r="W41692" s="123"/>
      <c r="AC41692" s="123"/>
    </row>
    <row r="41693" spans="5:29" s="2" customFormat="1">
      <c r="E41693" s="120"/>
      <c r="M41693" s="120"/>
      <c r="N41693" s="120"/>
      <c r="U41693" s="121"/>
      <c r="V41693" s="122"/>
      <c r="W41693" s="123"/>
      <c r="AC41693" s="123"/>
    </row>
    <row r="41694" spans="5:29" s="2" customFormat="1">
      <c r="E41694" s="120"/>
      <c r="M41694" s="120"/>
      <c r="N41694" s="120"/>
      <c r="U41694" s="121"/>
      <c r="V41694" s="122"/>
      <c r="W41694" s="123"/>
      <c r="AC41694" s="123"/>
    </row>
    <row r="41695" spans="5:29" s="2" customFormat="1">
      <c r="E41695" s="120"/>
      <c r="M41695" s="120"/>
      <c r="N41695" s="120"/>
      <c r="U41695" s="121"/>
      <c r="V41695" s="122"/>
      <c r="W41695" s="123"/>
      <c r="AC41695" s="123"/>
    </row>
    <row r="41696" spans="5:29" s="2" customFormat="1">
      <c r="E41696" s="120"/>
      <c r="M41696" s="120"/>
      <c r="N41696" s="120"/>
      <c r="U41696" s="121"/>
      <c r="V41696" s="122"/>
      <c r="W41696" s="123"/>
      <c r="AC41696" s="123"/>
    </row>
    <row r="41697" spans="5:29" s="2" customFormat="1">
      <c r="E41697" s="120"/>
      <c r="M41697" s="120"/>
      <c r="N41697" s="120"/>
      <c r="U41697" s="121"/>
      <c r="V41697" s="122"/>
      <c r="W41697" s="123"/>
      <c r="AC41697" s="123"/>
    </row>
    <row r="41698" spans="5:29" s="2" customFormat="1">
      <c r="E41698" s="120"/>
      <c r="M41698" s="120"/>
      <c r="N41698" s="120"/>
      <c r="U41698" s="121"/>
      <c r="V41698" s="122"/>
      <c r="W41698" s="123"/>
      <c r="AC41698" s="123"/>
    </row>
    <row r="41699" spans="5:29" s="2" customFormat="1">
      <c r="E41699" s="120"/>
      <c r="M41699" s="120"/>
      <c r="N41699" s="120"/>
      <c r="U41699" s="121"/>
      <c r="V41699" s="122"/>
      <c r="W41699" s="123"/>
      <c r="AC41699" s="123"/>
    </row>
    <row r="41700" spans="5:29" s="2" customFormat="1">
      <c r="E41700" s="120"/>
      <c r="M41700" s="120"/>
      <c r="N41700" s="120"/>
      <c r="U41700" s="121"/>
      <c r="V41700" s="122"/>
      <c r="W41700" s="123"/>
      <c r="AC41700" s="123"/>
    </row>
    <row r="41701" spans="5:29" s="2" customFormat="1">
      <c r="E41701" s="120"/>
      <c r="M41701" s="120"/>
      <c r="N41701" s="120"/>
      <c r="U41701" s="121"/>
      <c r="V41701" s="122"/>
      <c r="W41701" s="123"/>
      <c r="AC41701" s="123"/>
    </row>
    <row r="41702" spans="5:29" s="2" customFormat="1">
      <c r="E41702" s="120"/>
      <c r="M41702" s="120"/>
      <c r="N41702" s="120"/>
      <c r="U41702" s="121"/>
      <c r="V41702" s="122"/>
      <c r="W41702" s="123"/>
      <c r="AC41702" s="123"/>
    </row>
    <row r="41703" spans="5:29" s="2" customFormat="1">
      <c r="E41703" s="120"/>
      <c r="M41703" s="120"/>
      <c r="N41703" s="120"/>
      <c r="U41703" s="121"/>
      <c r="V41703" s="122"/>
      <c r="W41703" s="123"/>
      <c r="AC41703" s="123"/>
    </row>
    <row r="41704" spans="5:29" s="2" customFormat="1">
      <c r="E41704" s="120"/>
      <c r="M41704" s="120"/>
      <c r="N41704" s="120"/>
      <c r="U41704" s="121"/>
      <c r="V41704" s="122"/>
      <c r="W41704" s="123"/>
      <c r="AC41704" s="123"/>
    </row>
    <row r="41705" spans="5:29" s="2" customFormat="1">
      <c r="E41705" s="120"/>
      <c r="M41705" s="120"/>
      <c r="N41705" s="120"/>
      <c r="U41705" s="121"/>
      <c r="V41705" s="122"/>
      <c r="W41705" s="123"/>
      <c r="AC41705" s="123"/>
    </row>
    <row r="41706" spans="5:29" s="2" customFormat="1">
      <c r="E41706" s="120"/>
      <c r="M41706" s="120"/>
      <c r="N41706" s="120"/>
      <c r="U41706" s="121"/>
      <c r="V41706" s="122"/>
      <c r="W41706" s="123"/>
      <c r="AC41706" s="123"/>
    </row>
    <row r="41707" spans="5:29" s="2" customFormat="1">
      <c r="E41707" s="120"/>
      <c r="M41707" s="120"/>
      <c r="N41707" s="120"/>
      <c r="U41707" s="121"/>
      <c r="V41707" s="122"/>
      <c r="W41707" s="123"/>
      <c r="AC41707" s="123"/>
    </row>
    <row r="41708" spans="5:29" s="2" customFormat="1">
      <c r="E41708" s="120"/>
      <c r="M41708" s="120"/>
      <c r="N41708" s="120"/>
      <c r="U41708" s="121"/>
      <c r="V41708" s="122"/>
      <c r="W41708" s="123"/>
      <c r="AC41708" s="123"/>
    </row>
    <row r="41709" spans="5:29" s="2" customFormat="1">
      <c r="E41709" s="120"/>
      <c r="M41709" s="120"/>
      <c r="N41709" s="120"/>
      <c r="U41709" s="121"/>
      <c r="V41709" s="122"/>
      <c r="W41709" s="123"/>
      <c r="AC41709" s="123"/>
    </row>
    <row r="41710" spans="5:29" s="2" customFormat="1">
      <c r="E41710" s="120"/>
      <c r="M41710" s="120"/>
      <c r="N41710" s="120"/>
      <c r="U41710" s="121"/>
      <c r="V41710" s="122"/>
      <c r="W41710" s="123"/>
      <c r="AC41710" s="123"/>
    </row>
    <row r="41711" spans="5:29" s="2" customFormat="1">
      <c r="E41711" s="120"/>
      <c r="M41711" s="120"/>
      <c r="N41711" s="120"/>
      <c r="U41711" s="121"/>
      <c r="V41711" s="122"/>
      <c r="W41711" s="123"/>
      <c r="AC41711" s="123"/>
    </row>
    <row r="41712" spans="5:29" s="2" customFormat="1">
      <c r="E41712" s="120"/>
      <c r="M41712" s="120"/>
      <c r="N41712" s="120"/>
      <c r="U41712" s="121"/>
      <c r="V41712" s="122"/>
      <c r="W41712" s="123"/>
      <c r="AC41712" s="123"/>
    </row>
    <row r="41713" spans="5:29" s="2" customFormat="1">
      <c r="E41713" s="120"/>
      <c r="M41713" s="120"/>
      <c r="N41713" s="120"/>
      <c r="U41713" s="121"/>
      <c r="V41713" s="122"/>
      <c r="W41713" s="123"/>
      <c r="AC41713" s="123"/>
    </row>
    <row r="41714" spans="5:29" s="2" customFormat="1">
      <c r="E41714" s="120"/>
      <c r="M41714" s="120"/>
      <c r="N41714" s="120"/>
      <c r="U41714" s="121"/>
      <c r="V41714" s="122"/>
      <c r="W41714" s="123"/>
      <c r="AC41714" s="123"/>
    </row>
    <row r="41715" spans="5:29" s="2" customFormat="1">
      <c r="E41715" s="120"/>
      <c r="M41715" s="120"/>
      <c r="N41715" s="120"/>
      <c r="U41715" s="121"/>
      <c r="V41715" s="122"/>
      <c r="W41715" s="123"/>
      <c r="AC41715" s="123"/>
    </row>
    <row r="41716" spans="5:29" s="2" customFormat="1">
      <c r="E41716" s="120"/>
      <c r="M41716" s="120"/>
      <c r="N41716" s="120"/>
      <c r="U41716" s="121"/>
      <c r="V41716" s="122"/>
      <c r="W41716" s="123"/>
      <c r="AC41716" s="123"/>
    </row>
    <row r="41717" spans="5:29" s="2" customFormat="1">
      <c r="E41717" s="120"/>
      <c r="M41717" s="120"/>
      <c r="N41717" s="120"/>
      <c r="U41717" s="121"/>
      <c r="V41717" s="122"/>
      <c r="W41717" s="123"/>
      <c r="AC41717" s="123"/>
    </row>
    <row r="41718" spans="5:29" s="2" customFormat="1">
      <c r="E41718" s="120"/>
      <c r="M41718" s="120"/>
      <c r="N41718" s="120"/>
      <c r="U41718" s="121"/>
      <c r="V41718" s="122"/>
      <c r="W41718" s="123"/>
      <c r="AC41718" s="123"/>
    </row>
    <row r="41719" spans="5:29" s="2" customFormat="1">
      <c r="E41719" s="120"/>
      <c r="M41719" s="120"/>
      <c r="N41719" s="120"/>
      <c r="U41719" s="121"/>
      <c r="V41719" s="122"/>
      <c r="W41719" s="123"/>
      <c r="AC41719" s="123"/>
    </row>
    <row r="41720" spans="5:29" s="2" customFormat="1">
      <c r="E41720" s="120"/>
      <c r="M41720" s="120"/>
      <c r="N41720" s="120"/>
      <c r="U41720" s="121"/>
      <c r="V41720" s="122"/>
      <c r="W41720" s="123"/>
      <c r="AC41720" s="123"/>
    </row>
    <row r="41721" spans="5:29" s="2" customFormat="1">
      <c r="E41721" s="120"/>
      <c r="M41721" s="120"/>
      <c r="N41721" s="120"/>
      <c r="U41721" s="121"/>
      <c r="V41721" s="122"/>
      <c r="W41721" s="123"/>
      <c r="AC41721" s="123"/>
    </row>
    <row r="41722" spans="5:29" s="2" customFormat="1">
      <c r="E41722" s="120"/>
      <c r="M41722" s="120"/>
      <c r="N41722" s="120"/>
      <c r="U41722" s="121"/>
      <c r="V41722" s="122"/>
      <c r="W41722" s="123"/>
      <c r="AC41722" s="123"/>
    </row>
    <row r="41723" spans="5:29" s="2" customFormat="1">
      <c r="E41723" s="120"/>
      <c r="M41723" s="120"/>
      <c r="N41723" s="120"/>
      <c r="U41723" s="121"/>
      <c r="V41723" s="122"/>
      <c r="W41723" s="123"/>
      <c r="AC41723" s="123"/>
    </row>
    <row r="41724" spans="5:29" s="2" customFormat="1">
      <c r="E41724" s="120"/>
      <c r="M41724" s="120"/>
      <c r="N41724" s="120"/>
      <c r="U41724" s="121"/>
      <c r="V41724" s="122"/>
      <c r="W41724" s="123"/>
      <c r="AC41724" s="123"/>
    </row>
    <row r="41725" spans="5:29" s="2" customFormat="1">
      <c r="E41725" s="120"/>
      <c r="M41725" s="120"/>
      <c r="N41725" s="120"/>
      <c r="U41725" s="121"/>
      <c r="V41725" s="122"/>
      <c r="W41725" s="123"/>
      <c r="AC41725" s="123"/>
    </row>
    <row r="41726" spans="5:29" s="2" customFormat="1">
      <c r="E41726" s="120"/>
      <c r="M41726" s="120"/>
      <c r="N41726" s="120"/>
      <c r="U41726" s="121"/>
      <c r="V41726" s="122"/>
      <c r="W41726" s="123"/>
      <c r="AC41726" s="123"/>
    </row>
    <row r="41727" spans="5:29" s="2" customFormat="1">
      <c r="E41727" s="120"/>
      <c r="M41727" s="120"/>
      <c r="N41727" s="120"/>
      <c r="U41727" s="121"/>
      <c r="V41727" s="122"/>
      <c r="W41727" s="123"/>
      <c r="AC41727" s="123"/>
    </row>
    <row r="41728" spans="5:29" s="2" customFormat="1">
      <c r="E41728" s="120"/>
      <c r="M41728" s="120"/>
      <c r="N41728" s="120"/>
      <c r="U41728" s="121"/>
      <c r="V41728" s="122"/>
      <c r="W41728" s="123"/>
      <c r="AC41728" s="123"/>
    </row>
    <row r="41729" spans="5:29" s="2" customFormat="1">
      <c r="E41729" s="120"/>
      <c r="M41729" s="120"/>
      <c r="N41729" s="120"/>
      <c r="U41729" s="121"/>
      <c r="V41729" s="122"/>
      <c r="W41729" s="123"/>
      <c r="AC41729" s="123"/>
    </row>
    <row r="41730" spans="5:29" s="2" customFormat="1">
      <c r="E41730" s="120"/>
      <c r="M41730" s="120"/>
      <c r="N41730" s="120"/>
      <c r="U41730" s="121"/>
      <c r="V41730" s="122"/>
      <c r="W41730" s="123"/>
      <c r="AC41730" s="123"/>
    </row>
    <row r="41731" spans="5:29" s="2" customFormat="1">
      <c r="E41731" s="120"/>
      <c r="M41731" s="120"/>
      <c r="N41731" s="120"/>
      <c r="U41731" s="121"/>
      <c r="V41731" s="122"/>
      <c r="W41731" s="123"/>
      <c r="AC41731" s="123"/>
    </row>
    <row r="41732" spans="5:29" s="2" customFormat="1">
      <c r="E41732" s="120"/>
      <c r="M41732" s="120"/>
      <c r="N41732" s="120"/>
      <c r="U41732" s="121"/>
      <c r="V41732" s="122"/>
      <c r="W41732" s="123"/>
      <c r="AC41732" s="123"/>
    </row>
    <row r="41733" spans="5:29" s="2" customFormat="1">
      <c r="E41733" s="120"/>
      <c r="M41733" s="120"/>
      <c r="N41733" s="120"/>
      <c r="U41733" s="121"/>
      <c r="V41733" s="122"/>
      <c r="W41733" s="123"/>
      <c r="AC41733" s="123"/>
    </row>
    <row r="41734" spans="5:29" s="2" customFormat="1">
      <c r="E41734" s="120"/>
      <c r="M41734" s="120"/>
      <c r="N41734" s="120"/>
      <c r="U41734" s="121"/>
      <c r="V41734" s="122"/>
      <c r="W41734" s="123"/>
      <c r="AC41734" s="123"/>
    </row>
    <row r="41735" spans="5:29" s="2" customFormat="1">
      <c r="E41735" s="120"/>
      <c r="M41735" s="120"/>
      <c r="N41735" s="120"/>
      <c r="U41735" s="121"/>
      <c r="V41735" s="122"/>
      <c r="W41735" s="123"/>
      <c r="AC41735" s="123"/>
    </row>
    <row r="41736" spans="5:29" s="2" customFormat="1">
      <c r="E41736" s="120"/>
      <c r="M41736" s="120"/>
      <c r="N41736" s="120"/>
      <c r="U41736" s="121"/>
      <c r="V41736" s="122"/>
      <c r="W41736" s="123"/>
      <c r="AC41736" s="123"/>
    </row>
    <row r="41737" spans="5:29" s="2" customFormat="1">
      <c r="E41737" s="120"/>
      <c r="M41737" s="120"/>
      <c r="N41737" s="120"/>
      <c r="U41737" s="121"/>
      <c r="V41737" s="122"/>
      <c r="W41737" s="123"/>
      <c r="AC41737" s="123"/>
    </row>
    <row r="41738" spans="5:29" s="2" customFormat="1">
      <c r="E41738" s="120"/>
      <c r="M41738" s="120"/>
      <c r="N41738" s="120"/>
      <c r="U41738" s="121"/>
      <c r="V41738" s="122"/>
      <c r="W41738" s="123"/>
      <c r="AC41738" s="123"/>
    </row>
    <row r="41739" spans="5:29" s="2" customFormat="1">
      <c r="E41739" s="120"/>
      <c r="M41739" s="120"/>
      <c r="N41739" s="120"/>
      <c r="U41739" s="121"/>
      <c r="V41739" s="122"/>
      <c r="W41739" s="123"/>
      <c r="AC41739" s="123"/>
    </row>
    <row r="41740" spans="5:29" s="2" customFormat="1">
      <c r="E41740" s="120"/>
      <c r="M41740" s="120"/>
      <c r="N41740" s="120"/>
      <c r="U41740" s="121"/>
      <c r="V41740" s="122"/>
      <c r="W41740" s="123"/>
      <c r="AC41740" s="123"/>
    </row>
    <row r="41741" spans="5:29" s="2" customFormat="1">
      <c r="E41741" s="120"/>
      <c r="M41741" s="120"/>
      <c r="N41741" s="120"/>
      <c r="U41741" s="121"/>
      <c r="V41741" s="122"/>
      <c r="W41741" s="123"/>
      <c r="AC41741" s="123"/>
    </row>
    <row r="41742" spans="5:29" s="2" customFormat="1">
      <c r="E41742" s="120"/>
      <c r="M41742" s="120"/>
      <c r="N41742" s="120"/>
      <c r="U41742" s="121"/>
      <c r="V41742" s="122"/>
      <c r="W41742" s="123"/>
      <c r="AC41742" s="123"/>
    </row>
    <row r="41743" spans="5:29" s="2" customFormat="1">
      <c r="E41743" s="120"/>
      <c r="M41743" s="120"/>
      <c r="N41743" s="120"/>
      <c r="U41743" s="121"/>
      <c r="V41743" s="122"/>
      <c r="W41743" s="123"/>
      <c r="AC41743" s="123"/>
    </row>
    <row r="41744" spans="5:29" s="2" customFormat="1">
      <c r="E41744" s="120"/>
      <c r="M41744" s="120"/>
      <c r="N41744" s="120"/>
      <c r="U41744" s="121"/>
      <c r="V41744" s="122"/>
      <c r="W41744" s="123"/>
      <c r="AC41744" s="123"/>
    </row>
    <row r="41745" spans="5:29" s="2" customFormat="1">
      <c r="E41745" s="120"/>
      <c r="M41745" s="120"/>
      <c r="N41745" s="120"/>
      <c r="U41745" s="121"/>
      <c r="V41745" s="122"/>
      <c r="W41745" s="123"/>
      <c r="AC41745" s="123"/>
    </row>
    <row r="41746" spans="5:29" s="2" customFormat="1">
      <c r="E41746" s="120"/>
      <c r="M41746" s="120"/>
      <c r="N41746" s="120"/>
      <c r="U41746" s="121"/>
      <c r="V41746" s="122"/>
      <c r="W41746" s="123"/>
      <c r="AC41746" s="123"/>
    </row>
    <row r="41747" spans="5:29" s="2" customFormat="1">
      <c r="E41747" s="120"/>
      <c r="M41747" s="120"/>
      <c r="N41747" s="120"/>
      <c r="U41747" s="121"/>
      <c r="V41747" s="122"/>
      <c r="W41747" s="123"/>
      <c r="AC41747" s="123"/>
    </row>
    <row r="41748" spans="5:29" s="2" customFormat="1">
      <c r="E41748" s="120"/>
      <c r="M41748" s="120"/>
      <c r="N41748" s="120"/>
      <c r="U41748" s="121"/>
      <c r="V41748" s="122"/>
      <c r="W41748" s="123"/>
      <c r="AC41748" s="123"/>
    </row>
    <row r="41749" spans="5:29" s="2" customFormat="1">
      <c r="E41749" s="120"/>
      <c r="M41749" s="120"/>
      <c r="N41749" s="120"/>
      <c r="U41749" s="121"/>
      <c r="V41749" s="122"/>
      <c r="W41749" s="123"/>
      <c r="AC41749" s="123"/>
    </row>
    <row r="41750" spans="5:29" s="2" customFormat="1">
      <c r="E41750" s="120"/>
      <c r="M41750" s="120"/>
      <c r="N41750" s="120"/>
      <c r="U41750" s="121"/>
      <c r="V41750" s="122"/>
      <c r="W41750" s="123"/>
      <c r="AC41750" s="123"/>
    </row>
    <row r="41751" spans="5:29" s="2" customFormat="1">
      <c r="E41751" s="120"/>
      <c r="M41751" s="120"/>
      <c r="N41751" s="120"/>
      <c r="U41751" s="121"/>
      <c r="V41751" s="122"/>
      <c r="W41751" s="123"/>
      <c r="AC41751" s="123"/>
    </row>
    <row r="41752" spans="5:29" s="2" customFormat="1">
      <c r="E41752" s="120"/>
      <c r="M41752" s="120"/>
      <c r="N41752" s="120"/>
      <c r="U41752" s="121"/>
      <c r="V41752" s="122"/>
      <c r="W41752" s="123"/>
      <c r="AC41752" s="123"/>
    </row>
    <row r="41753" spans="5:29" s="2" customFormat="1">
      <c r="E41753" s="120"/>
      <c r="M41753" s="120"/>
      <c r="N41753" s="120"/>
      <c r="U41753" s="121"/>
      <c r="V41753" s="122"/>
      <c r="W41753" s="123"/>
      <c r="AC41753" s="123"/>
    </row>
    <row r="41754" spans="5:29" s="2" customFormat="1">
      <c r="E41754" s="120"/>
      <c r="M41754" s="120"/>
      <c r="N41754" s="120"/>
      <c r="U41754" s="121"/>
      <c r="V41754" s="122"/>
      <c r="W41754" s="123"/>
      <c r="AC41754" s="123"/>
    </row>
    <row r="41755" spans="5:29" s="2" customFormat="1">
      <c r="E41755" s="120"/>
      <c r="M41755" s="120"/>
      <c r="N41755" s="120"/>
      <c r="U41755" s="121"/>
      <c r="V41755" s="122"/>
      <c r="W41755" s="123"/>
      <c r="AC41755" s="123"/>
    </row>
    <row r="41756" spans="5:29" s="2" customFormat="1">
      <c r="E41756" s="120"/>
      <c r="M41756" s="120"/>
      <c r="N41756" s="120"/>
      <c r="U41756" s="121"/>
      <c r="V41756" s="122"/>
      <c r="W41756" s="123"/>
      <c r="AC41756" s="123"/>
    </row>
    <row r="41757" spans="5:29" s="2" customFormat="1">
      <c r="E41757" s="120"/>
      <c r="M41757" s="120"/>
      <c r="N41757" s="120"/>
      <c r="U41757" s="121"/>
      <c r="V41757" s="122"/>
      <c r="W41757" s="123"/>
      <c r="AC41757" s="123"/>
    </row>
    <row r="41758" spans="5:29" s="2" customFormat="1">
      <c r="E41758" s="120"/>
      <c r="M41758" s="120"/>
      <c r="N41758" s="120"/>
      <c r="U41758" s="121"/>
      <c r="V41758" s="122"/>
      <c r="W41758" s="123"/>
      <c r="AC41758" s="123"/>
    </row>
    <row r="41759" spans="5:29" s="2" customFormat="1">
      <c r="E41759" s="120"/>
      <c r="M41759" s="120"/>
      <c r="N41759" s="120"/>
      <c r="U41759" s="121"/>
      <c r="V41759" s="122"/>
      <c r="W41759" s="123"/>
      <c r="AC41759" s="123"/>
    </row>
    <row r="41760" spans="5:29" s="2" customFormat="1">
      <c r="E41760" s="120"/>
      <c r="M41760" s="120"/>
      <c r="N41760" s="120"/>
      <c r="U41760" s="121"/>
      <c r="V41760" s="122"/>
      <c r="W41760" s="123"/>
      <c r="AC41760" s="123"/>
    </row>
    <row r="41761" spans="5:29" s="2" customFormat="1">
      <c r="E41761" s="120"/>
      <c r="M41761" s="120"/>
      <c r="N41761" s="120"/>
      <c r="U41761" s="121"/>
      <c r="V41761" s="122"/>
      <c r="W41761" s="123"/>
      <c r="AC41761" s="123"/>
    </row>
    <row r="41762" spans="5:29" s="2" customFormat="1">
      <c r="E41762" s="120"/>
      <c r="M41762" s="120"/>
      <c r="N41762" s="120"/>
      <c r="U41762" s="121"/>
      <c r="V41762" s="122"/>
      <c r="W41762" s="123"/>
      <c r="AC41762" s="123"/>
    </row>
    <row r="41763" spans="5:29" s="2" customFormat="1">
      <c r="E41763" s="120"/>
      <c r="M41763" s="120"/>
      <c r="N41763" s="120"/>
      <c r="U41763" s="121"/>
      <c r="V41763" s="122"/>
      <c r="W41763" s="123"/>
      <c r="AC41763" s="123"/>
    </row>
    <row r="41764" spans="5:29" s="2" customFormat="1">
      <c r="E41764" s="120"/>
      <c r="M41764" s="120"/>
      <c r="N41764" s="120"/>
      <c r="U41764" s="121"/>
      <c r="V41764" s="122"/>
      <c r="W41764" s="123"/>
      <c r="AC41764" s="123"/>
    </row>
    <row r="41765" spans="5:29" s="2" customFormat="1">
      <c r="E41765" s="120"/>
      <c r="M41765" s="120"/>
      <c r="N41765" s="120"/>
      <c r="U41765" s="121"/>
      <c r="V41765" s="122"/>
      <c r="W41765" s="123"/>
      <c r="AC41765" s="123"/>
    </row>
    <row r="41766" spans="5:29" s="2" customFormat="1">
      <c r="E41766" s="120"/>
      <c r="M41766" s="120"/>
      <c r="N41766" s="120"/>
      <c r="U41766" s="121"/>
      <c r="V41766" s="122"/>
      <c r="W41766" s="123"/>
      <c r="AC41766" s="123"/>
    </row>
    <row r="41767" spans="5:29" s="2" customFormat="1">
      <c r="E41767" s="120"/>
      <c r="M41767" s="120"/>
      <c r="N41767" s="120"/>
      <c r="U41767" s="121"/>
      <c r="V41767" s="122"/>
      <c r="W41767" s="123"/>
      <c r="AC41767" s="123"/>
    </row>
    <row r="41768" spans="5:29" s="2" customFormat="1">
      <c r="E41768" s="120"/>
      <c r="M41768" s="120"/>
      <c r="N41768" s="120"/>
      <c r="U41768" s="121"/>
      <c r="V41768" s="122"/>
      <c r="W41768" s="123"/>
      <c r="AC41768" s="123"/>
    </row>
    <row r="41769" spans="5:29" s="2" customFormat="1">
      <c r="E41769" s="120"/>
      <c r="M41769" s="120"/>
      <c r="N41769" s="120"/>
      <c r="U41769" s="121"/>
      <c r="V41769" s="122"/>
      <c r="W41769" s="123"/>
      <c r="AC41769" s="123"/>
    </row>
    <row r="41770" spans="5:29" s="2" customFormat="1">
      <c r="E41770" s="120"/>
      <c r="M41770" s="120"/>
      <c r="N41770" s="120"/>
      <c r="U41770" s="121"/>
      <c r="V41770" s="122"/>
      <c r="W41770" s="123"/>
      <c r="AC41770" s="123"/>
    </row>
    <row r="41771" spans="5:29" s="2" customFormat="1">
      <c r="E41771" s="120"/>
      <c r="M41771" s="120"/>
      <c r="N41771" s="120"/>
      <c r="U41771" s="121"/>
      <c r="V41771" s="122"/>
      <c r="W41771" s="123"/>
      <c r="AC41771" s="123"/>
    </row>
    <row r="41772" spans="5:29" s="2" customFormat="1">
      <c r="E41772" s="120"/>
      <c r="M41772" s="120"/>
      <c r="N41772" s="120"/>
      <c r="U41772" s="121"/>
      <c r="V41772" s="122"/>
      <c r="W41772" s="123"/>
      <c r="AC41772" s="123"/>
    </row>
    <row r="41773" spans="5:29" s="2" customFormat="1">
      <c r="E41773" s="120"/>
      <c r="M41773" s="120"/>
      <c r="N41773" s="120"/>
      <c r="U41773" s="121"/>
      <c r="V41773" s="122"/>
      <c r="W41773" s="123"/>
      <c r="AC41773" s="123"/>
    </row>
    <row r="41774" spans="5:29" s="2" customFormat="1">
      <c r="E41774" s="120"/>
      <c r="M41774" s="120"/>
      <c r="N41774" s="120"/>
      <c r="U41774" s="121"/>
      <c r="V41774" s="122"/>
      <c r="W41774" s="123"/>
      <c r="AC41774" s="123"/>
    </row>
    <row r="41775" spans="5:29" s="2" customFormat="1">
      <c r="E41775" s="120"/>
      <c r="M41775" s="120"/>
      <c r="N41775" s="120"/>
      <c r="U41775" s="121"/>
      <c r="V41775" s="122"/>
      <c r="W41775" s="123"/>
      <c r="AC41775" s="123"/>
    </row>
    <row r="41776" spans="5:29" s="2" customFormat="1">
      <c r="E41776" s="120"/>
      <c r="M41776" s="120"/>
      <c r="N41776" s="120"/>
      <c r="U41776" s="121"/>
      <c r="V41776" s="122"/>
      <c r="W41776" s="123"/>
      <c r="AC41776" s="123"/>
    </row>
    <row r="41777" spans="5:29" s="2" customFormat="1">
      <c r="E41777" s="120"/>
      <c r="M41777" s="120"/>
      <c r="N41777" s="120"/>
      <c r="U41777" s="121"/>
      <c r="V41777" s="122"/>
      <c r="W41777" s="123"/>
      <c r="AC41777" s="123"/>
    </row>
    <row r="41778" spans="5:29" s="2" customFormat="1">
      <c r="E41778" s="120"/>
      <c r="M41778" s="120"/>
      <c r="N41778" s="120"/>
      <c r="U41778" s="121"/>
      <c r="V41778" s="122"/>
      <c r="W41778" s="123"/>
      <c r="AC41778" s="123"/>
    </row>
    <row r="41779" spans="5:29" s="2" customFormat="1">
      <c r="E41779" s="120"/>
      <c r="M41779" s="120"/>
      <c r="N41779" s="120"/>
      <c r="U41779" s="121"/>
      <c r="V41779" s="122"/>
      <c r="W41779" s="123"/>
      <c r="AC41779" s="123"/>
    </row>
    <row r="41780" spans="5:29" s="2" customFormat="1">
      <c r="E41780" s="120"/>
      <c r="M41780" s="120"/>
      <c r="N41780" s="120"/>
      <c r="U41780" s="121"/>
      <c r="V41780" s="122"/>
      <c r="W41780" s="123"/>
      <c r="AC41780" s="123"/>
    </row>
    <row r="41781" spans="5:29" s="2" customFormat="1">
      <c r="E41781" s="120"/>
      <c r="M41781" s="120"/>
      <c r="N41781" s="120"/>
      <c r="U41781" s="121"/>
      <c r="V41781" s="122"/>
      <c r="W41781" s="123"/>
      <c r="AC41781" s="123"/>
    </row>
    <row r="41782" spans="5:29" s="2" customFormat="1">
      <c r="E41782" s="120"/>
      <c r="M41782" s="120"/>
      <c r="N41782" s="120"/>
      <c r="U41782" s="121"/>
      <c r="V41782" s="122"/>
      <c r="W41782" s="123"/>
      <c r="AC41782" s="123"/>
    </row>
    <row r="41783" spans="5:29" s="2" customFormat="1">
      <c r="E41783" s="120"/>
      <c r="M41783" s="120"/>
      <c r="N41783" s="120"/>
      <c r="U41783" s="121"/>
      <c r="V41783" s="122"/>
      <c r="W41783" s="123"/>
      <c r="AC41783" s="123"/>
    </row>
    <row r="41784" spans="5:29" s="2" customFormat="1">
      <c r="E41784" s="120"/>
      <c r="M41784" s="120"/>
      <c r="N41784" s="120"/>
      <c r="U41784" s="121"/>
      <c r="V41784" s="122"/>
      <c r="W41784" s="123"/>
      <c r="AC41784" s="123"/>
    </row>
    <row r="41785" spans="5:29" s="2" customFormat="1">
      <c r="E41785" s="120"/>
      <c r="M41785" s="120"/>
      <c r="N41785" s="120"/>
      <c r="U41785" s="121"/>
      <c r="V41785" s="122"/>
      <c r="W41785" s="123"/>
      <c r="AC41785" s="123"/>
    </row>
    <row r="41786" spans="5:29" s="2" customFormat="1">
      <c r="E41786" s="120"/>
      <c r="M41786" s="120"/>
      <c r="N41786" s="120"/>
      <c r="U41786" s="121"/>
      <c r="V41786" s="122"/>
      <c r="W41786" s="123"/>
      <c r="AC41786" s="123"/>
    </row>
    <row r="41787" spans="5:29" s="2" customFormat="1">
      <c r="E41787" s="120"/>
      <c r="M41787" s="120"/>
      <c r="N41787" s="120"/>
      <c r="U41787" s="121"/>
      <c r="V41787" s="122"/>
      <c r="W41787" s="123"/>
      <c r="AC41787" s="123"/>
    </row>
    <row r="41788" spans="5:29" s="2" customFormat="1">
      <c r="E41788" s="120"/>
      <c r="M41788" s="120"/>
      <c r="N41788" s="120"/>
      <c r="U41788" s="121"/>
      <c r="V41788" s="122"/>
      <c r="W41788" s="123"/>
      <c r="AC41788" s="123"/>
    </row>
    <row r="41789" spans="5:29" s="2" customFormat="1">
      <c r="E41789" s="120"/>
      <c r="M41789" s="120"/>
      <c r="N41789" s="120"/>
      <c r="U41789" s="121"/>
      <c r="V41789" s="122"/>
      <c r="W41789" s="123"/>
      <c r="AC41789" s="123"/>
    </row>
    <row r="41790" spans="5:29" s="2" customFormat="1">
      <c r="E41790" s="120"/>
      <c r="M41790" s="120"/>
      <c r="N41790" s="120"/>
      <c r="U41790" s="121"/>
      <c r="V41790" s="122"/>
      <c r="W41790" s="123"/>
      <c r="AC41790" s="123"/>
    </row>
    <row r="41791" spans="5:29" s="2" customFormat="1">
      <c r="E41791" s="120"/>
      <c r="M41791" s="120"/>
      <c r="N41791" s="120"/>
      <c r="U41791" s="121"/>
      <c r="V41791" s="122"/>
      <c r="W41791" s="123"/>
      <c r="AC41791" s="123"/>
    </row>
    <row r="41792" spans="5:29" s="2" customFormat="1">
      <c r="E41792" s="120"/>
      <c r="M41792" s="120"/>
      <c r="N41792" s="120"/>
      <c r="U41792" s="121"/>
      <c r="V41792" s="122"/>
      <c r="W41792" s="123"/>
      <c r="AC41792" s="123"/>
    </row>
    <row r="41793" spans="5:29" s="2" customFormat="1">
      <c r="E41793" s="120"/>
      <c r="M41793" s="120"/>
      <c r="N41793" s="120"/>
      <c r="U41793" s="121"/>
      <c r="V41793" s="122"/>
      <c r="W41793" s="123"/>
      <c r="AC41793" s="123"/>
    </row>
    <row r="41794" spans="5:29" s="2" customFormat="1">
      <c r="E41794" s="120"/>
      <c r="M41794" s="120"/>
      <c r="N41794" s="120"/>
      <c r="U41794" s="121"/>
      <c r="V41794" s="122"/>
      <c r="W41794" s="123"/>
      <c r="AC41794" s="123"/>
    </row>
    <row r="41795" spans="5:29" s="2" customFormat="1">
      <c r="E41795" s="120"/>
      <c r="M41795" s="120"/>
      <c r="N41795" s="120"/>
      <c r="U41795" s="121"/>
      <c r="V41795" s="122"/>
      <c r="W41795" s="123"/>
      <c r="AC41795" s="123"/>
    </row>
    <row r="41796" spans="5:29" s="2" customFormat="1">
      <c r="E41796" s="120"/>
      <c r="M41796" s="120"/>
      <c r="N41796" s="120"/>
      <c r="U41796" s="121"/>
      <c r="V41796" s="122"/>
      <c r="W41796" s="123"/>
      <c r="AC41796" s="123"/>
    </row>
    <row r="41797" spans="5:29" s="2" customFormat="1">
      <c r="E41797" s="120"/>
      <c r="M41797" s="120"/>
      <c r="N41797" s="120"/>
      <c r="U41797" s="121"/>
      <c r="V41797" s="122"/>
      <c r="W41797" s="123"/>
      <c r="AC41797" s="123"/>
    </row>
    <row r="41798" spans="5:29" s="2" customFormat="1">
      <c r="E41798" s="120"/>
      <c r="M41798" s="120"/>
      <c r="N41798" s="120"/>
      <c r="U41798" s="121"/>
      <c r="V41798" s="122"/>
      <c r="W41798" s="123"/>
      <c r="AC41798" s="123"/>
    </row>
    <row r="41799" spans="5:29" s="2" customFormat="1">
      <c r="E41799" s="120"/>
      <c r="M41799" s="120"/>
      <c r="N41799" s="120"/>
      <c r="U41799" s="121"/>
      <c r="V41799" s="122"/>
      <c r="W41799" s="123"/>
      <c r="AC41799" s="123"/>
    </row>
    <row r="41800" spans="5:29" s="2" customFormat="1">
      <c r="E41800" s="120"/>
      <c r="M41800" s="120"/>
      <c r="N41800" s="120"/>
      <c r="U41800" s="121"/>
      <c r="V41800" s="122"/>
      <c r="W41800" s="123"/>
      <c r="AC41800" s="123"/>
    </row>
    <row r="41801" spans="5:29" s="2" customFormat="1">
      <c r="E41801" s="120"/>
      <c r="M41801" s="120"/>
      <c r="N41801" s="120"/>
      <c r="U41801" s="121"/>
      <c r="V41801" s="122"/>
      <c r="W41801" s="123"/>
      <c r="AC41801" s="123"/>
    </row>
    <row r="41802" spans="5:29" s="2" customFormat="1">
      <c r="E41802" s="120"/>
      <c r="M41802" s="120"/>
      <c r="N41802" s="120"/>
      <c r="U41802" s="121"/>
      <c r="V41802" s="122"/>
      <c r="W41802" s="123"/>
      <c r="AC41802" s="123"/>
    </row>
    <row r="41803" spans="5:29" s="2" customFormat="1">
      <c r="E41803" s="120"/>
      <c r="M41803" s="120"/>
      <c r="N41803" s="120"/>
      <c r="U41803" s="121"/>
      <c r="V41803" s="122"/>
      <c r="W41803" s="123"/>
      <c r="AC41803" s="123"/>
    </row>
    <row r="41804" spans="5:29" s="2" customFormat="1">
      <c r="E41804" s="120"/>
      <c r="M41804" s="120"/>
      <c r="N41804" s="120"/>
      <c r="U41804" s="121"/>
      <c r="V41804" s="122"/>
      <c r="W41804" s="123"/>
      <c r="AC41804" s="123"/>
    </row>
    <row r="41805" spans="5:29" s="2" customFormat="1">
      <c r="E41805" s="120"/>
      <c r="M41805" s="120"/>
      <c r="N41805" s="120"/>
      <c r="U41805" s="121"/>
      <c r="V41805" s="122"/>
      <c r="W41805" s="123"/>
      <c r="AC41805" s="123"/>
    </row>
    <row r="41806" spans="5:29" s="2" customFormat="1">
      <c r="E41806" s="120"/>
      <c r="M41806" s="120"/>
      <c r="N41806" s="120"/>
      <c r="U41806" s="121"/>
      <c r="V41806" s="122"/>
      <c r="W41806" s="123"/>
      <c r="AC41806" s="123"/>
    </row>
    <row r="41807" spans="5:29" s="2" customFormat="1">
      <c r="E41807" s="120"/>
      <c r="M41807" s="120"/>
      <c r="N41807" s="120"/>
      <c r="U41807" s="121"/>
      <c r="V41807" s="122"/>
      <c r="W41807" s="123"/>
      <c r="AC41807" s="123"/>
    </row>
    <row r="41808" spans="5:29" s="2" customFormat="1">
      <c r="E41808" s="120"/>
      <c r="M41808" s="120"/>
      <c r="N41808" s="120"/>
      <c r="U41808" s="121"/>
      <c r="V41808" s="122"/>
      <c r="W41808" s="123"/>
      <c r="AC41808" s="123"/>
    </row>
    <row r="41809" spans="5:29" s="2" customFormat="1">
      <c r="E41809" s="120"/>
      <c r="M41809" s="120"/>
      <c r="N41809" s="120"/>
      <c r="U41809" s="121"/>
      <c r="V41809" s="122"/>
      <c r="W41809" s="123"/>
      <c r="AC41809" s="123"/>
    </row>
    <row r="41810" spans="5:29" s="2" customFormat="1">
      <c r="E41810" s="120"/>
      <c r="M41810" s="120"/>
      <c r="N41810" s="120"/>
      <c r="U41810" s="121"/>
      <c r="V41810" s="122"/>
      <c r="W41810" s="123"/>
      <c r="AC41810" s="123"/>
    </row>
    <row r="41811" spans="5:29" s="2" customFormat="1">
      <c r="E41811" s="120"/>
      <c r="M41811" s="120"/>
      <c r="N41811" s="120"/>
      <c r="U41811" s="121"/>
      <c r="V41811" s="122"/>
      <c r="W41811" s="123"/>
      <c r="AC41811" s="123"/>
    </row>
    <row r="41812" spans="5:29" s="2" customFormat="1">
      <c r="E41812" s="120"/>
      <c r="M41812" s="120"/>
      <c r="N41812" s="120"/>
      <c r="U41812" s="121"/>
      <c r="V41812" s="122"/>
      <c r="W41812" s="123"/>
      <c r="AC41812" s="123"/>
    </row>
    <row r="41813" spans="5:29" s="2" customFormat="1">
      <c r="E41813" s="120"/>
      <c r="M41813" s="120"/>
      <c r="N41813" s="120"/>
      <c r="U41813" s="121"/>
      <c r="V41813" s="122"/>
      <c r="W41813" s="123"/>
      <c r="AC41813" s="123"/>
    </row>
    <row r="41814" spans="5:29" s="2" customFormat="1">
      <c r="E41814" s="120"/>
      <c r="M41814" s="120"/>
      <c r="N41814" s="120"/>
      <c r="U41814" s="121"/>
      <c r="V41814" s="122"/>
      <c r="W41814" s="123"/>
      <c r="AC41814" s="123"/>
    </row>
    <row r="41815" spans="5:29" s="2" customFormat="1">
      <c r="E41815" s="120"/>
      <c r="M41815" s="120"/>
      <c r="N41815" s="120"/>
      <c r="U41815" s="121"/>
      <c r="V41815" s="122"/>
      <c r="W41815" s="123"/>
      <c r="AC41815" s="123"/>
    </row>
    <row r="41816" spans="5:29" s="2" customFormat="1">
      <c r="E41816" s="120"/>
      <c r="M41816" s="120"/>
      <c r="N41816" s="120"/>
      <c r="U41816" s="121"/>
      <c r="V41816" s="122"/>
      <c r="W41816" s="123"/>
      <c r="AC41816" s="123"/>
    </row>
    <row r="41817" spans="5:29" s="2" customFormat="1">
      <c r="E41817" s="120"/>
      <c r="M41817" s="120"/>
      <c r="N41817" s="120"/>
      <c r="U41817" s="121"/>
      <c r="V41817" s="122"/>
      <c r="W41817" s="123"/>
      <c r="AC41817" s="123"/>
    </row>
    <row r="41818" spans="5:29" s="2" customFormat="1">
      <c r="E41818" s="120"/>
      <c r="M41818" s="120"/>
      <c r="N41818" s="120"/>
      <c r="U41818" s="121"/>
      <c r="V41818" s="122"/>
      <c r="W41818" s="123"/>
      <c r="AC41818" s="123"/>
    </row>
    <row r="41819" spans="5:29" s="2" customFormat="1">
      <c r="E41819" s="120"/>
      <c r="M41819" s="120"/>
      <c r="N41819" s="120"/>
      <c r="U41819" s="121"/>
      <c r="V41819" s="122"/>
      <c r="W41819" s="123"/>
      <c r="AC41819" s="123"/>
    </row>
    <row r="41820" spans="5:29" s="2" customFormat="1">
      <c r="E41820" s="120"/>
      <c r="M41820" s="120"/>
      <c r="N41820" s="120"/>
      <c r="U41820" s="121"/>
      <c r="V41820" s="122"/>
      <c r="W41820" s="123"/>
      <c r="AC41820" s="123"/>
    </row>
    <row r="41821" spans="5:29" s="2" customFormat="1">
      <c r="E41821" s="120"/>
      <c r="M41821" s="120"/>
      <c r="N41821" s="120"/>
      <c r="U41821" s="121"/>
      <c r="V41821" s="122"/>
      <c r="W41821" s="123"/>
      <c r="AC41821" s="123"/>
    </row>
    <row r="41822" spans="5:29" s="2" customFormat="1">
      <c r="E41822" s="120"/>
      <c r="M41822" s="120"/>
      <c r="N41822" s="120"/>
      <c r="U41822" s="121"/>
      <c r="V41822" s="122"/>
      <c r="W41822" s="123"/>
      <c r="AC41822" s="123"/>
    </row>
    <row r="41823" spans="5:29" s="2" customFormat="1">
      <c r="E41823" s="120"/>
      <c r="M41823" s="120"/>
      <c r="N41823" s="120"/>
      <c r="U41823" s="121"/>
      <c r="V41823" s="122"/>
      <c r="W41823" s="123"/>
      <c r="AC41823" s="123"/>
    </row>
    <row r="41824" spans="5:29" s="2" customFormat="1">
      <c r="E41824" s="120"/>
      <c r="M41824" s="120"/>
      <c r="N41824" s="120"/>
      <c r="U41824" s="121"/>
      <c r="V41824" s="122"/>
      <c r="W41824" s="123"/>
      <c r="AC41824" s="123"/>
    </row>
    <row r="41825" spans="5:29" s="2" customFormat="1">
      <c r="E41825" s="120"/>
      <c r="M41825" s="120"/>
      <c r="N41825" s="120"/>
      <c r="U41825" s="121"/>
      <c r="V41825" s="122"/>
      <c r="W41825" s="123"/>
      <c r="AC41825" s="123"/>
    </row>
    <row r="41826" spans="5:29" s="2" customFormat="1">
      <c r="E41826" s="120"/>
      <c r="M41826" s="120"/>
      <c r="N41826" s="120"/>
      <c r="U41826" s="121"/>
      <c r="V41826" s="122"/>
      <c r="W41826" s="123"/>
      <c r="AC41826" s="123"/>
    </row>
    <row r="41827" spans="5:29" s="2" customFormat="1">
      <c r="E41827" s="120"/>
      <c r="M41827" s="120"/>
      <c r="N41827" s="120"/>
      <c r="U41827" s="121"/>
      <c r="V41827" s="122"/>
      <c r="W41827" s="123"/>
      <c r="AC41827" s="123"/>
    </row>
    <row r="41828" spans="5:29" s="2" customFormat="1">
      <c r="E41828" s="120"/>
      <c r="M41828" s="120"/>
      <c r="N41828" s="120"/>
      <c r="U41828" s="121"/>
      <c r="V41828" s="122"/>
      <c r="W41828" s="123"/>
      <c r="AC41828" s="123"/>
    </row>
    <row r="41829" spans="5:29" s="2" customFormat="1">
      <c r="E41829" s="120"/>
      <c r="M41829" s="120"/>
      <c r="N41829" s="120"/>
      <c r="U41829" s="121"/>
      <c r="V41829" s="122"/>
      <c r="W41829" s="123"/>
      <c r="AC41829" s="123"/>
    </row>
    <row r="41830" spans="5:29" s="2" customFormat="1">
      <c r="E41830" s="120"/>
      <c r="M41830" s="120"/>
      <c r="N41830" s="120"/>
      <c r="U41830" s="121"/>
      <c r="V41830" s="122"/>
      <c r="W41830" s="123"/>
      <c r="AC41830" s="123"/>
    </row>
    <row r="41831" spans="5:29" s="2" customFormat="1">
      <c r="E41831" s="120"/>
      <c r="M41831" s="120"/>
      <c r="N41831" s="120"/>
      <c r="U41831" s="121"/>
      <c r="V41831" s="122"/>
      <c r="W41831" s="123"/>
      <c r="AC41831" s="123"/>
    </row>
    <row r="41832" spans="5:29" s="2" customFormat="1">
      <c r="E41832" s="120"/>
      <c r="M41832" s="120"/>
      <c r="N41832" s="120"/>
      <c r="U41832" s="121"/>
      <c r="V41832" s="122"/>
      <c r="W41832" s="123"/>
      <c r="AC41832" s="123"/>
    </row>
    <row r="41833" spans="5:29" s="2" customFormat="1">
      <c r="E41833" s="120"/>
      <c r="M41833" s="120"/>
      <c r="N41833" s="120"/>
      <c r="U41833" s="121"/>
      <c r="V41833" s="122"/>
      <c r="W41833" s="123"/>
      <c r="AC41833" s="123"/>
    </row>
    <row r="41834" spans="5:29" s="2" customFormat="1">
      <c r="E41834" s="120"/>
      <c r="M41834" s="120"/>
      <c r="N41834" s="120"/>
      <c r="U41834" s="121"/>
      <c r="V41834" s="122"/>
      <c r="W41834" s="123"/>
      <c r="AC41834" s="123"/>
    </row>
    <row r="41835" spans="5:29" s="2" customFormat="1">
      <c r="E41835" s="120"/>
      <c r="M41835" s="120"/>
      <c r="N41835" s="120"/>
      <c r="U41835" s="121"/>
      <c r="V41835" s="122"/>
      <c r="W41835" s="123"/>
      <c r="AC41835" s="123"/>
    </row>
    <row r="41836" spans="5:29" s="2" customFormat="1">
      <c r="E41836" s="120"/>
      <c r="M41836" s="120"/>
      <c r="N41836" s="120"/>
      <c r="U41836" s="121"/>
      <c r="V41836" s="122"/>
      <c r="W41836" s="123"/>
      <c r="AC41836" s="123"/>
    </row>
    <row r="41837" spans="5:29" s="2" customFormat="1">
      <c r="E41837" s="120"/>
      <c r="M41837" s="120"/>
      <c r="N41837" s="120"/>
      <c r="U41837" s="121"/>
      <c r="V41837" s="122"/>
      <c r="W41837" s="123"/>
      <c r="AC41837" s="123"/>
    </row>
    <row r="41838" spans="5:29" s="2" customFormat="1">
      <c r="E41838" s="120"/>
      <c r="M41838" s="120"/>
      <c r="N41838" s="120"/>
      <c r="U41838" s="121"/>
      <c r="V41838" s="122"/>
      <c r="W41838" s="123"/>
      <c r="AC41838" s="123"/>
    </row>
    <row r="41839" spans="5:29" s="2" customFormat="1">
      <c r="E41839" s="120"/>
      <c r="M41839" s="120"/>
      <c r="N41839" s="120"/>
      <c r="U41839" s="121"/>
      <c r="V41839" s="122"/>
      <c r="W41839" s="123"/>
      <c r="AC41839" s="123"/>
    </row>
    <row r="41840" spans="5:29" s="2" customFormat="1">
      <c r="E41840" s="120"/>
      <c r="M41840" s="120"/>
      <c r="N41840" s="120"/>
      <c r="U41840" s="121"/>
      <c r="V41840" s="122"/>
      <c r="W41840" s="123"/>
      <c r="AC41840" s="123"/>
    </row>
    <row r="41841" spans="5:29" s="2" customFormat="1">
      <c r="E41841" s="120"/>
      <c r="M41841" s="120"/>
      <c r="N41841" s="120"/>
      <c r="U41841" s="121"/>
      <c r="V41841" s="122"/>
      <c r="W41841" s="123"/>
      <c r="AC41841" s="123"/>
    </row>
    <row r="41842" spans="5:29" s="2" customFormat="1">
      <c r="E41842" s="120"/>
      <c r="M41842" s="120"/>
      <c r="N41842" s="120"/>
      <c r="U41842" s="121"/>
      <c r="V41842" s="122"/>
      <c r="W41842" s="123"/>
      <c r="AC41842" s="123"/>
    </row>
    <row r="41843" spans="5:29" s="2" customFormat="1">
      <c r="E41843" s="120"/>
      <c r="M41843" s="120"/>
      <c r="N41843" s="120"/>
      <c r="U41843" s="121"/>
      <c r="V41843" s="122"/>
      <c r="W41843" s="123"/>
      <c r="AC41843" s="123"/>
    </row>
    <row r="41844" spans="5:29" s="2" customFormat="1">
      <c r="E41844" s="120"/>
      <c r="M41844" s="120"/>
      <c r="N41844" s="120"/>
      <c r="U41844" s="121"/>
      <c r="V41844" s="122"/>
      <c r="W41844" s="123"/>
      <c r="AC41844" s="123"/>
    </row>
    <row r="41845" spans="5:29" s="2" customFormat="1">
      <c r="E41845" s="120"/>
      <c r="M41845" s="120"/>
      <c r="N41845" s="120"/>
      <c r="U41845" s="121"/>
      <c r="V41845" s="122"/>
      <c r="W41845" s="123"/>
      <c r="AC41845" s="123"/>
    </row>
    <row r="41846" spans="5:29" s="2" customFormat="1">
      <c r="E41846" s="120"/>
      <c r="M41846" s="120"/>
      <c r="N41846" s="120"/>
      <c r="U41846" s="121"/>
      <c r="V41846" s="122"/>
      <c r="W41846" s="123"/>
      <c r="AC41846" s="123"/>
    </row>
    <row r="41847" spans="5:29" s="2" customFormat="1">
      <c r="E41847" s="120"/>
      <c r="M41847" s="120"/>
      <c r="N41847" s="120"/>
      <c r="U41847" s="121"/>
      <c r="V41847" s="122"/>
      <c r="W41847" s="123"/>
      <c r="AC41847" s="123"/>
    </row>
    <row r="41848" spans="5:29" s="2" customFormat="1">
      <c r="E41848" s="120"/>
      <c r="M41848" s="120"/>
      <c r="N41848" s="120"/>
      <c r="U41848" s="121"/>
      <c r="V41848" s="122"/>
      <c r="W41848" s="123"/>
      <c r="AC41848" s="123"/>
    </row>
    <row r="41849" spans="5:29" s="2" customFormat="1">
      <c r="E41849" s="120"/>
      <c r="M41849" s="120"/>
      <c r="N41849" s="120"/>
      <c r="U41849" s="121"/>
      <c r="V41849" s="122"/>
      <c r="W41849" s="123"/>
      <c r="AC41849" s="123"/>
    </row>
    <row r="41850" spans="5:29" s="2" customFormat="1">
      <c r="E41850" s="120"/>
      <c r="M41850" s="120"/>
      <c r="N41850" s="120"/>
      <c r="U41850" s="121"/>
      <c r="V41850" s="122"/>
      <c r="W41850" s="123"/>
      <c r="AC41850" s="123"/>
    </row>
    <row r="41851" spans="5:29" s="2" customFormat="1">
      <c r="E41851" s="120"/>
      <c r="M41851" s="120"/>
      <c r="N41851" s="120"/>
      <c r="U41851" s="121"/>
      <c r="V41851" s="122"/>
      <c r="W41851" s="123"/>
      <c r="AC41851" s="123"/>
    </row>
    <row r="41852" spans="5:29" s="2" customFormat="1">
      <c r="E41852" s="120"/>
      <c r="M41852" s="120"/>
      <c r="N41852" s="120"/>
      <c r="U41852" s="121"/>
      <c r="V41852" s="122"/>
      <c r="W41852" s="123"/>
      <c r="AC41852" s="123"/>
    </row>
    <row r="41853" spans="5:29" s="2" customFormat="1">
      <c r="E41853" s="120"/>
      <c r="M41853" s="120"/>
      <c r="N41853" s="120"/>
      <c r="U41853" s="121"/>
      <c r="V41853" s="122"/>
      <c r="W41853" s="123"/>
      <c r="AC41853" s="123"/>
    </row>
    <row r="41854" spans="5:29" s="2" customFormat="1">
      <c r="E41854" s="120"/>
      <c r="M41854" s="120"/>
      <c r="N41854" s="120"/>
      <c r="U41854" s="121"/>
      <c r="V41854" s="122"/>
      <c r="W41854" s="123"/>
      <c r="AC41854" s="123"/>
    </row>
    <row r="41855" spans="5:29" s="2" customFormat="1">
      <c r="E41855" s="120"/>
      <c r="M41855" s="120"/>
      <c r="N41855" s="120"/>
      <c r="U41855" s="121"/>
      <c r="V41855" s="122"/>
      <c r="W41855" s="123"/>
      <c r="AC41855" s="123"/>
    </row>
    <row r="41856" spans="5:29" s="2" customFormat="1">
      <c r="E41856" s="120"/>
      <c r="M41856" s="120"/>
      <c r="N41856" s="120"/>
      <c r="U41856" s="121"/>
      <c r="V41856" s="122"/>
      <c r="W41856" s="123"/>
      <c r="AC41856" s="123"/>
    </row>
    <row r="41857" spans="5:29" s="2" customFormat="1">
      <c r="E41857" s="120"/>
      <c r="M41857" s="120"/>
      <c r="N41857" s="120"/>
      <c r="U41857" s="121"/>
      <c r="V41857" s="122"/>
      <c r="W41857" s="123"/>
      <c r="AC41857" s="123"/>
    </row>
    <row r="41858" spans="5:29" s="2" customFormat="1">
      <c r="E41858" s="120"/>
      <c r="M41858" s="120"/>
      <c r="N41858" s="120"/>
      <c r="U41858" s="121"/>
      <c r="V41858" s="122"/>
      <c r="W41858" s="123"/>
      <c r="AC41858" s="123"/>
    </row>
    <row r="41859" spans="5:29" s="2" customFormat="1">
      <c r="E41859" s="120"/>
      <c r="M41859" s="120"/>
      <c r="N41859" s="120"/>
      <c r="U41859" s="121"/>
      <c r="V41859" s="122"/>
      <c r="W41859" s="123"/>
      <c r="AC41859" s="123"/>
    </row>
    <row r="41860" spans="5:29" s="2" customFormat="1">
      <c r="E41860" s="120"/>
      <c r="M41860" s="120"/>
      <c r="N41860" s="120"/>
      <c r="U41860" s="121"/>
      <c r="V41860" s="122"/>
      <c r="W41860" s="123"/>
      <c r="AC41860" s="123"/>
    </row>
    <row r="41861" spans="5:29" s="2" customFormat="1">
      <c r="E41861" s="120"/>
      <c r="M41861" s="120"/>
      <c r="N41861" s="120"/>
      <c r="U41861" s="121"/>
      <c r="V41861" s="122"/>
      <c r="W41861" s="123"/>
      <c r="AC41861" s="123"/>
    </row>
    <row r="41862" spans="5:29" s="2" customFormat="1">
      <c r="E41862" s="120"/>
      <c r="M41862" s="120"/>
      <c r="N41862" s="120"/>
      <c r="U41862" s="121"/>
      <c r="V41862" s="122"/>
      <c r="W41862" s="123"/>
      <c r="AC41862" s="123"/>
    </row>
    <row r="41863" spans="5:29" s="2" customFormat="1">
      <c r="E41863" s="120"/>
      <c r="M41863" s="120"/>
      <c r="N41863" s="120"/>
      <c r="U41863" s="121"/>
      <c r="V41863" s="122"/>
      <c r="W41863" s="123"/>
      <c r="AC41863" s="123"/>
    </row>
    <row r="41864" spans="5:29" s="2" customFormat="1">
      <c r="E41864" s="120"/>
      <c r="M41864" s="120"/>
      <c r="N41864" s="120"/>
      <c r="U41864" s="121"/>
      <c r="V41864" s="122"/>
      <c r="W41864" s="123"/>
      <c r="AC41864" s="123"/>
    </row>
    <row r="41865" spans="5:29" s="2" customFormat="1">
      <c r="E41865" s="120"/>
      <c r="M41865" s="120"/>
      <c r="N41865" s="120"/>
      <c r="U41865" s="121"/>
      <c r="V41865" s="122"/>
      <c r="W41865" s="123"/>
      <c r="AC41865" s="123"/>
    </row>
    <row r="41866" spans="5:29" s="2" customFormat="1">
      <c r="E41866" s="120"/>
      <c r="M41866" s="120"/>
      <c r="N41866" s="120"/>
      <c r="U41866" s="121"/>
      <c r="V41866" s="122"/>
      <c r="W41866" s="123"/>
      <c r="AC41866" s="123"/>
    </row>
    <row r="41867" spans="5:29" s="2" customFormat="1">
      <c r="E41867" s="120"/>
      <c r="M41867" s="120"/>
      <c r="N41867" s="120"/>
      <c r="U41867" s="121"/>
      <c r="V41867" s="122"/>
      <c r="W41867" s="123"/>
      <c r="AC41867" s="123"/>
    </row>
    <row r="41868" spans="5:29" s="2" customFormat="1">
      <c r="E41868" s="120"/>
      <c r="M41868" s="120"/>
      <c r="N41868" s="120"/>
      <c r="U41868" s="121"/>
      <c r="V41868" s="122"/>
      <c r="W41868" s="123"/>
      <c r="AC41868" s="123"/>
    </row>
    <row r="41869" spans="5:29" s="2" customFormat="1">
      <c r="E41869" s="120"/>
      <c r="M41869" s="120"/>
      <c r="N41869" s="120"/>
      <c r="U41869" s="121"/>
      <c r="V41869" s="122"/>
      <c r="W41869" s="123"/>
      <c r="AC41869" s="123"/>
    </row>
    <row r="41870" spans="5:29" s="2" customFormat="1">
      <c r="E41870" s="120"/>
      <c r="M41870" s="120"/>
      <c r="N41870" s="120"/>
      <c r="U41870" s="121"/>
      <c r="V41870" s="122"/>
      <c r="W41870" s="123"/>
      <c r="AC41870" s="123"/>
    </row>
    <row r="41871" spans="5:29" s="2" customFormat="1">
      <c r="E41871" s="120"/>
      <c r="M41871" s="120"/>
      <c r="N41871" s="120"/>
      <c r="U41871" s="121"/>
      <c r="V41871" s="122"/>
      <c r="W41871" s="123"/>
      <c r="AC41871" s="123"/>
    </row>
    <row r="41872" spans="5:29" s="2" customFormat="1">
      <c r="E41872" s="120"/>
      <c r="M41872" s="120"/>
      <c r="N41872" s="120"/>
      <c r="U41872" s="121"/>
      <c r="V41872" s="122"/>
      <c r="W41872" s="123"/>
      <c r="AC41872" s="123"/>
    </row>
    <row r="41873" spans="5:29" s="2" customFormat="1">
      <c r="E41873" s="120"/>
      <c r="M41873" s="120"/>
      <c r="N41873" s="120"/>
      <c r="U41873" s="121"/>
      <c r="V41873" s="122"/>
      <c r="W41873" s="123"/>
      <c r="AC41873" s="123"/>
    </row>
    <row r="41874" spans="5:29" s="2" customFormat="1">
      <c r="E41874" s="120"/>
      <c r="M41874" s="120"/>
      <c r="N41874" s="120"/>
      <c r="U41874" s="121"/>
      <c r="V41874" s="122"/>
      <c r="W41874" s="123"/>
      <c r="AC41874" s="123"/>
    </row>
    <row r="41875" spans="5:29" s="2" customFormat="1">
      <c r="E41875" s="120"/>
      <c r="M41875" s="120"/>
      <c r="N41875" s="120"/>
      <c r="U41875" s="121"/>
      <c r="V41875" s="122"/>
      <c r="W41875" s="123"/>
      <c r="AC41875" s="123"/>
    </row>
    <row r="41876" spans="5:29" s="2" customFormat="1">
      <c r="E41876" s="120"/>
      <c r="M41876" s="120"/>
      <c r="N41876" s="120"/>
      <c r="U41876" s="121"/>
      <c r="V41876" s="122"/>
      <c r="W41876" s="123"/>
      <c r="AC41876" s="123"/>
    </row>
    <row r="41877" spans="5:29" s="2" customFormat="1">
      <c r="E41877" s="120"/>
      <c r="M41877" s="120"/>
      <c r="N41877" s="120"/>
      <c r="U41877" s="121"/>
      <c r="V41877" s="122"/>
      <c r="W41877" s="123"/>
      <c r="AC41877" s="123"/>
    </row>
    <row r="41878" spans="5:29" s="2" customFormat="1">
      <c r="E41878" s="120"/>
      <c r="M41878" s="120"/>
      <c r="N41878" s="120"/>
      <c r="U41878" s="121"/>
      <c r="V41878" s="122"/>
      <c r="W41878" s="123"/>
      <c r="AC41878" s="123"/>
    </row>
    <row r="41879" spans="5:29" s="2" customFormat="1">
      <c r="E41879" s="120"/>
      <c r="M41879" s="120"/>
      <c r="N41879" s="120"/>
      <c r="U41879" s="121"/>
      <c r="V41879" s="122"/>
      <c r="W41879" s="123"/>
      <c r="AC41879" s="123"/>
    </row>
    <row r="41880" spans="5:29" s="2" customFormat="1">
      <c r="E41880" s="120"/>
      <c r="M41880" s="120"/>
      <c r="N41880" s="120"/>
      <c r="U41880" s="121"/>
      <c r="V41880" s="122"/>
      <c r="W41880" s="123"/>
      <c r="AC41880" s="123"/>
    </row>
    <row r="41881" spans="5:29" s="2" customFormat="1">
      <c r="E41881" s="120"/>
      <c r="M41881" s="120"/>
      <c r="N41881" s="120"/>
      <c r="U41881" s="121"/>
      <c r="V41881" s="122"/>
      <c r="W41881" s="123"/>
      <c r="AC41881" s="123"/>
    </row>
    <row r="41882" spans="5:29" s="2" customFormat="1">
      <c r="E41882" s="120"/>
      <c r="M41882" s="120"/>
      <c r="N41882" s="120"/>
      <c r="U41882" s="121"/>
      <c r="V41882" s="122"/>
      <c r="W41882" s="123"/>
      <c r="AC41882" s="123"/>
    </row>
    <row r="41883" spans="5:29" s="2" customFormat="1">
      <c r="E41883" s="120"/>
      <c r="M41883" s="120"/>
      <c r="N41883" s="120"/>
      <c r="U41883" s="121"/>
      <c r="V41883" s="122"/>
      <c r="W41883" s="123"/>
      <c r="AC41883" s="123"/>
    </row>
    <row r="41884" spans="5:29" s="2" customFormat="1">
      <c r="E41884" s="120"/>
      <c r="M41884" s="120"/>
      <c r="N41884" s="120"/>
      <c r="U41884" s="121"/>
      <c r="V41884" s="122"/>
      <c r="W41884" s="123"/>
      <c r="AC41884" s="123"/>
    </row>
    <row r="41885" spans="5:29" s="2" customFormat="1">
      <c r="E41885" s="120"/>
      <c r="M41885" s="120"/>
      <c r="N41885" s="120"/>
      <c r="U41885" s="121"/>
      <c r="V41885" s="122"/>
      <c r="W41885" s="123"/>
      <c r="AC41885" s="123"/>
    </row>
    <row r="41886" spans="5:29" s="2" customFormat="1">
      <c r="E41886" s="120"/>
      <c r="M41886" s="120"/>
      <c r="N41886" s="120"/>
      <c r="U41886" s="121"/>
      <c r="V41886" s="122"/>
      <c r="W41886" s="123"/>
      <c r="AC41886" s="123"/>
    </row>
    <row r="41887" spans="5:29" s="2" customFormat="1">
      <c r="E41887" s="120"/>
      <c r="M41887" s="120"/>
      <c r="N41887" s="120"/>
      <c r="U41887" s="121"/>
      <c r="V41887" s="122"/>
      <c r="W41887" s="123"/>
      <c r="AC41887" s="123"/>
    </row>
    <row r="41888" spans="5:29" s="2" customFormat="1">
      <c r="E41888" s="120"/>
      <c r="M41888" s="120"/>
      <c r="N41888" s="120"/>
      <c r="U41888" s="121"/>
      <c r="V41888" s="122"/>
      <c r="W41888" s="123"/>
      <c r="AC41888" s="123"/>
    </row>
    <row r="41889" spans="5:29" s="2" customFormat="1">
      <c r="E41889" s="120"/>
      <c r="M41889" s="120"/>
      <c r="N41889" s="120"/>
      <c r="U41889" s="121"/>
      <c r="V41889" s="122"/>
      <c r="W41889" s="123"/>
      <c r="AC41889" s="123"/>
    </row>
    <row r="41890" spans="5:29" s="2" customFormat="1">
      <c r="E41890" s="120"/>
      <c r="M41890" s="120"/>
      <c r="N41890" s="120"/>
      <c r="U41890" s="121"/>
      <c r="V41890" s="122"/>
      <c r="W41890" s="123"/>
      <c r="AC41890" s="123"/>
    </row>
    <row r="41891" spans="5:29" s="2" customFormat="1">
      <c r="E41891" s="120"/>
      <c r="M41891" s="120"/>
      <c r="N41891" s="120"/>
      <c r="U41891" s="121"/>
      <c r="V41891" s="122"/>
      <c r="W41891" s="123"/>
      <c r="AC41891" s="123"/>
    </row>
    <row r="41892" spans="5:29" s="2" customFormat="1">
      <c r="E41892" s="120"/>
      <c r="M41892" s="120"/>
      <c r="N41892" s="120"/>
      <c r="U41892" s="121"/>
      <c r="V41892" s="122"/>
      <c r="W41892" s="123"/>
      <c r="AC41892" s="123"/>
    </row>
    <row r="41893" spans="5:29" s="2" customFormat="1">
      <c r="E41893" s="120"/>
      <c r="M41893" s="120"/>
      <c r="N41893" s="120"/>
      <c r="U41893" s="121"/>
      <c r="V41893" s="122"/>
      <c r="W41893" s="123"/>
      <c r="AC41893" s="123"/>
    </row>
    <row r="41894" spans="5:29" s="2" customFormat="1">
      <c r="E41894" s="120"/>
      <c r="M41894" s="120"/>
      <c r="N41894" s="120"/>
      <c r="U41894" s="121"/>
      <c r="V41894" s="122"/>
      <c r="W41894" s="123"/>
      <c r="AC41894" s="123"/>
    </row>
    <row r="41895" spans="5:29" s="2" customFormat="1">
      <c r="E41895" s="120"/>
      <c r="M41895" s="120"/>
      <c r="N41895" s="120"/>
      <c r="U41895" s="121"/>
      <c r="V41895" s="122"/>
      <c r="W41895" s="123"/>
      <c r="AC41895" s="123"/>
    </row>
    <row r="41896" spans="5:29" s="2" customFormat="1">
      <c r="E41896" s="120"/>
      <c r="M41896" s="120"/>
      <c r="N41896" s="120"/>
      <c r="U41896" s="121"/>
      <c r="V41896" s="122"/>
      <c r="W41896" s="123"/>
      <c r="AC41896" s="123"/>
    </row>
    <row r="41897" spans="5:29" s="2" customFormat="1">
      <c r="E41897" s="120"/>
      <c r="M41897" s="120"/>
      <c r="N41897" s="120"/>
      <c r="U41897" s="121"/>
      <c r="V41897" s="122"/>
      <c r="W41897" s="123"/>
      <c r="AC41897" s="123"/>
    </row>
    <row r="41898" spans="5:29" s="2" customFormat="1">
      <c r="E41898" s="120"/>
      <c r="M41898" s="120"/>
      <c r="N41898" s="120"/>
      <c r="U41898" s="121"/>
      <c r="V41898" s="122"/>
      <c r="W41898" s="123"/>
      <c r="AC41898" s="123"/>
    </row>
    <row r="41899" spans="5:29" s="2" customFormat="1">
      <c r="E41899" s="120"/>
      <c r="M41899" s="120"/>
      <c r="N41899" s="120"/>
      <c r="U41899" s="121"/>
      <c r="V41899" s="122"/>
      <c r="W41899" s="123"/>
      <c r="AC41899" s="123"/>
    </row>
    <row r="41900" spans="5:29" s="2" customFormat="1">
      <c r="E41900" s="120"/>
      <c r="M41900" s="120"/>
      <c r="N41900" s="120"/>
      <c r="U41900" s="121"/>
      <c r="V41900" s="122"/>
      <c r="W41900" s="123"/>
      <c r="AC41900" s="123"/>
    </row>
    <row r="41901" spans="5:29" s="2" customFormat="1">
      <c r="E41901" s="120"/>
      <c r="M41901" s="120"/>
      <c r="N41901" s="120"/>
      <c r="U41901" s="121"/>
      <c r="V41901" s="122"/>
      <c r="W41901" s="123"/>
      <c r="AC41901" s="123"/>
    </row>
    <row r="41902" spans="5:29" s="2" customFormat="1">
      <c r="E41902" s="120"/>
      <c r="M41902" s="120"/>
      <c r="N41902" s="120"/>
      <c r="U41902" s="121"/>
      <c r="V41902" s="122"/>
      <c r="W41902" s="123"/>
      <c r="AC41902" s="123"/>
    </row>
    <row r="41903" spans="5:29" s="2" customFormat="1">
      <c r="E41903" s="120"/>
      <c r="M41903" s="120"/>
      <c r="N41903" s="120"/>
      <c r="U41903" s="121"/>
      <c r="V41903" s="122"/>
      <c r="W41903" s="123"/>
      <c r="AC41903" s="123"/>
    </row>
    <row r="41904" spans="5:29" s="2" customFormat="1">
      <c r="E41904" s="120"/>
      <c r="M41904" s="120"/>
      <c r="N41904" s="120"/>
      <c r="U41904" s="121"/>
      <c r="V41904" s="122"/>
      <c r="W41904" s="123"/>
      <c r="AC41904" s="123"/>
    </row>
    <row r="41905" spans="5:29" s="2" customFormat="1">
      <c r="E41905" s="120"/>
      <c r="M41905" s="120"/>
      <c r="N41905" s="120"/>
      <c r="U41905" s="121"/>
      <c r="V41905" s="122"/>
      <c r="W41905" s="123"/>
      <c r="AC41905" s="123"/>
    </row>
    <row r="41906" spans="5:29" s="2" customFormat="1">
      <c r="E41906" s="120"/>
      <c r="M41906" s="120"/>
      <c r="N41906" s="120"/>
      <c r="U41906" s="121"/>
      <c r="V41906" s="122"/>
      <c r="W41906" s="123"/>
      <c r="AC41906" s="123"/>
    </row>
    <row r="41907" spans="5:29" s="2" customFormat="1">
      <c r="E41907" s="120"/>
      <c r="M41907" s="120"/>
      <c r="N41907" s="120"/>
      <c r="U41907" s="121"/>
      <c r="V41907" s="122"/>
      <c r="W41907" s="123"/>
      <c r="AC41907" s="123"/>
    </row>
    <row r="41908" spans="5:29" s="2" customFormat="1">
      <c r="E41908" s="120"/>
      <c r="M41908" s="120"/>
      <c r="N41908" s="120"/>
      <c r="U41908" s="121"/>
      <c r="V41908" s="122"/>
      <c r="W41908" s="123"/>
      <c r="AC41908" s="123"/>
    </row>
    <row r="41909" spans="5:29" s="2" customFormat="1">
      <c r="E41909" s="120"/>
      <c r="M41909" s="120"/>
      <c r="N41909" s="120"/>
      <c r="U41909" s="121"/>
      <c r="V41909" s="122"/>
      <c r="W41909" s="123"/>
      <c r="AC41909" s="123"/>
    </row>
    <row r="41910" spans="5:29" s="2" customFormat="1">
      <c r="E41910" s="120"/>
      <c r="M41910" s="120"/>
      <c r="N41910" s="120"/>
      <c r="U41910" s="121"/>
      <c r="V41910" s="122"/>
      <c r="W41910" s="123"/>
      <c r="AC41910" s="123"/>
    </row>
    <row r="41911" spans="5:29" s="2" customFormat="1">
      <c r="E41911" s="120"/>
      <c r="M41911" s="120"/>
      <c r="N41911" s="120"/>
      <c r="U41911" s="121"/>
      <c r="V41911" s="122"/>
      <c r="W41911" s="123"/>
      <c r="AC41911" s="123"/>
    </row>
    <row r="41912" spans="5:29" s="2" customFormat="1">
      <c r="E41912" s="120"/>
      <c r="M41912" s="120"/>
      <c r="N41912" s="120"/>
      <c r="U41912" s="121"/>
      <c r="V41912" s="122"/>
      <c r="W41912" s="123"/>
      <c r="AC41912" s="123"/>
    </row>
    <row r="41913" spans="5:29" s="2" customFormat="1">
      <c r="E41913" s="120"/>
      <c r="M41913" s="120"/>
      <c r="N41913" s="120"/>
      <c r="U41913" s="121"/>
      <c r="V41913" s="122"/>
      <c r="W41913" s="123"/>
      <c r="AC41913" s="123"/>
    </row>
    <row r="41914" spans="5:29" s="2" customFormat="1">
      <c r="E41914" s="120"/>
      <c r="M41914" s="120"/>
      <c r="N41914" s="120"/>
      <c r="U41914" s="121"/>
      <c r="V41914" s="122"/>
      <c r="W41914" s="123"/>
      <c r="AC41914" s="123"/>
    </row>
    <row r="41915" spans="5:29" s="2" customFormat="1">
      <c r="E41915" s="120"/>
      <c r="M41915" s="120"/>
      <c r="N41915" s="120"/>
      <c r="U41915" s="121"/>
      <c r="V41915" s="122"/>
      <c r="W41915" s="123"/>
      <c r="AC41915" s="123"/>
    </row>
    <row r="41916" spans="5:29" s="2" customFormat="1">
      <c r="E41916" s="120"/>
      <c r="M41916" s="120"/>
      <c r="N41916" s="120"/>
      <c r="U41916" s="121"/>
      <c r="V41916" s="122"/>
      <c r="W41916" s="123"/>
      <c r="AC41916" s="123"/>
    </row>
    <row r="41917" spans="5:29" s="2" customFormat="1">
      <c r="E41917" s="120"/>
      <c r="M41917" s="120"/>
      <c r="N41917" s="120"/>
      <c r="U41917" s="121"/>
      <c r="V41917" s="122"/>
      <c r="W41917" s="123"/>
      <c r="AC41917" s="123"/>
    </row>
    <row r="41918" spans="5:29" s="2" customFormat="1">
      <c r="E41918" s="120"/>
      <c r="M41918" s="120"/>
      <c r="N41918" s="120"/>
      <c r="U41918" s="121"/>
      <c r="V41918" s="122"/>
      <c r="W41918" s="123"/>
      <c r="AC41918" s="123"/>
    </row>
    <row r="41919" spans="5:29" s="2" customFormat="1">
      <c r="E41919" s="120"/>
      <c r="M41919" s="120"/>
      <c r="N41919" s="120"/>
      <c r="U41919" s="121"/>
      <c r="V41919" s="122"/>
      <c r="W41919" s="123"/>
      <c r="AC41919" s="123"/>
    </row>
    <row r="41920" spans="5:29" s="2" customFormat="1">
      <c r="E41920" s="120"/>
      <c r="M41920" s="120"/>
      <c r="N41920" s="120"/>
      <c r="U41920" s="121"/>
      <c r="V41920" s="122"/>
      <c r="W41920" s="123"/>
      <c r="AC41920" s="123"/>
    </row>
    <row r="41921" spans="5:29" s="2" customFormat="1">
      <c r="E41921" s="120"/>
      <c r="M41921" s="120"/>
      <c r="N41921" s="120"/>
      <c r="U41921" s="121"/>
      <c r="V41921" s="122"/>
      <c r="W41921" s="123"/>
      <c r="AC41921" s="123"/>
    </row>
    <row r="41922" spans="5:29" s="2" customFormat="1">
      <c r="E41922" s="120"/>
      <c r="M41922" s="120"/>
      <c r="N41922" s="120"/>
      <c r="U41922" s="121"/>
      <c r="V41922" s="122"/>
      <c r="W41922" s="123"/>
      <c r="AC41922" s="123"/>
    </row>
    <row r="41923" spans="5:29" s="2" customFormat="1">
      <c r="E41923" s="120"/>
      <c r="M41923" s="120"/>
      <c r="N41923" s="120"/>
      <c r="U41923" s="121"/>
      <c r="V41923" s="122"/>
      <c r="W41923" s="123"/>
      <c r="AC41923" s="123"/>
    </row>
    <row r="41924" spans="5:29" s="2" customFormat="1">
      <c r="E41924" s="120"/>
      <c r="M41924" s="120"/>
      <c r="N41924" s="120"/>
      <c r="U41924" s="121"/>
      <c r="V41924" s="122"/>
      <c r="W41924" s="123"/>
      <c r="AC41924" s="123"/>
    </row>
    <row r="41925" spans="5:29" s="2" customFormat="1">
      <c r="E41925" s="120"/>
      <c r="M41925" s="120"/>
      <c r="N41925" s="120"/>
      <c r="U41925" s="121"/>
      <c r="V41925" s="122"/>
      <c r="W41925" s="123"/>
      <c r="AC41925" s="123"/>
    </row>
    <row r="41926" spans="5:29" s="2" customFormat="1">
      <c r="E41926" s="120"/>
      <c r="M41926" s="120"/>
      <c r="N41926" s="120"/>
      <c r="U41926" s="121"/>
      <c r="V41926" s="122"/>
      <c r="W41926" s="123"/>
      <c r="AC41926" s="123"/>
    </row>
    <row r="41927" spans="5:29" s="2" customFormat="1">
      <c r="E41927" s="120"/>
      <c r="M41927" s="120"/>
      <c r="N41927" s="120"/>
      <c r="U41927" s="121"/>
      <c r="V41927" s="122"/>
      <c r="W41927" s="123"/>
      <c r="AC41927" s="123"/>
    </row>
    <row r="41928" spans="5:29" s="2" customFormat="1">
      <c r="E41928" s="120"/>
      <c r="M41928" s="120"/>
      <c r="N41928" s="120"/>
      <c r="U41928" s="121"/>
      <c r="V41928" s="122"/>
      <c r="W41928" s="123"/>
      <c r="AC41928" s="123"/>
    </row>
    <row r="41929" spans="5:29" s="2" customFormat="1">
      <c r="E41929" s="120"/>
      <c r="M41929" s="120"/>
      <c r="N41929" s="120"/>
      <c r="U41929" s="121"/>
      <c r="V41929" s="122"/>
      <c r="W41929" s="123"/>
      <c r="AC41929" s="123"/>
    </row>
    <row r="41930" spans="5:29" s="2" customFormat="1">
      <c r="E41930" s="120"/>
      <c r="M41930" s="120"/>
      <c r="N41930" s="120"/>
      <c r="U41930" s="121"/>
      <c r="V41930" s="122"/>
      <c r="W41930" s="123"/>
      <c r="AC41930" s="123"/>
    </row>
    <row r="41931" spans="5:29" s="2" customFormat="1">
      <c r="E41931" s="120"/>
      <c r="M41931" s="120"/>
      <c r="N41931" s="120"/>
      <c r="U41931" s="121"/>
      <c r="V41931" s="122"/>
      <c r="W41931" s="123"/>
      <c r="AC41931" s="123"/>
    </row>
    <row r="41932" spans="5:29" s="2" customFormat="1">
      <c r="E41932" s="120"/>
      <c r="M41932" s="120"/>
      <c r="N41932" s="120"/>
      <c r="U41932" s="121"/>
      <c r="V41932" s="122"/>
      <c r="W41932" s="123"/>
      <c r="AC41932" s="123"/>
    </row>
    <row r="41933" spans="5:29" s="2" customFormat="1">
      <c r="E41933" s="120"/>
      <c r="M41933" s="120"/>
      <c r="N41933" s="120"/>
      <c r="U41933" s="121"/>
      <c r="V41933" s="122"/>
      <c r="W41933" s="123"/>
      <c r="AC41933" s="123"/>
    </row>
    <row r="41934" spans="5:29" s="2" customFormat="1">
      <c r="E41934" s="120"/>
      <c r="M41934" s="120"/>
      <c r="N41934" s="120"/>
      <c r="U41934" s="121"/>
      <c r="V41934" s="122"/>
      <c r="W41934" s="123"/>
      <c r="AC41934" s="123"/>
    </row>
    <row r="41935" spans="5:29" s="2" customFormat="1">
      <c r="E41935" s="120"/>
      <c r="M41935" s="120"/>
      <c r="N41935" s="120"/>
      <c r="U41935" s="121"/>
      <c r="V41935" s="122"/>
      <c r="W41935" s="123"/>
      <c r="AC41935" s="123"/>
    </row>
    <row r="41936" spans="5:29" s="2" customFormat="1">
      <c r="E41936" s="120"/>
      <c r="M41936" s="120"/>
      <c r="N41936" s="120"/>
      <c r="U41936" s="121"/>
      <c r="V41936" s="122"/>
      <c r="W41936" s="123"/>
      <c r="AC41936" s="123"/>
    </row>
    <row r="41937" spans="5:29" s="2" customFormat="1">
      <c r="E41937" s="120"/>
      <c r="M41937" s="120"/>
      <c r="N41937" s="120"/>
      <c r="U41937" s="121"/>
      <c r="V41937" s="122"/>
      <c r="W41937" s="123"/>
      <c r="AC41937" s="123"/>
    </row>
    <row r="41938" spans="5:29" s="2" customFormat="1">
      <c r="E41938" s="120"/>
      <c r="M41938" s="120"/>
      <c r="N41938" s="120"/>
      <c r="U41938" s="121"/>
      <c r="V41938" s="122"/>
      <c r="W41938" s="123"/>
      <c r="AC41938" s="123"/>
    </row>
    <row r="41939" spans="5:29" s="2" customFormat="1">
      <c r="E41939" s="120"/>
      <c r="M41939" s="120"/>
      <c r="N41939" s="120"/>
      <c r="U41939" s="121"/>
      <c r="V41939" s="122"/>
      <c r="W41939" s="123"/>
      <c r="AC41939" s="123"/>
    </row>
    <row r="41940" spans="5:29" s="2" customFormat="1">
      <c r="E41940" s="120"/>
      <c r="M41940" s="120"/>
      <c r="N41940" s="120"/>
      <c r="U41940" s="121"/>
      <c r="V41940" s="122"/>
      <c r="W41940" s="123"/>
      <c r="AC41940" s="123"/>
    </row>
    <row r="41941" spans="5:29" s="2" customFormat="1">
      <c r="E41941" s="120"/>
      <c r="M41941" s="120"/>
      <c r="N41941" s="120"/>
      <c r="U41941" s="121"/>
      <c r="V41941" s="122"/>
      <c r="W41941" s="123"/>
      <c r="AC41941" s="123"/>
    </row>
    <row r="41942" spans="5:29" s="2" customFormat="1">
      <c r="E41942" s="120"/>
      <c r="M41942" s="120"/>
      <c r="N41942" s="120"/>
      <c r="U41942" s="121"/>
      <c r="V41942" s="122"/>
      <c r="W41942" s="123"/>
      <c r="AC41942" s="123"/>
    </row>
    <row r="41943" spans="5:29" s="2" customFormat="1">
      <c r="E41943" s="120"/>
      <c r="M41943" s="120"/>
      <c r="N41943" s="120"/>
      <c r="U41943" s="121"/>
      <c r="V41943" s="122"/>
      <c r="W41943" s="123"/>
      <c r="AC41943" s="123"/>
    </row>
    <row r="41944" spans="5:29" s="2" customFormat="1">
      <c r="E41944" s="120"/>
      <c r="M41944" s="120"/>
      <c r="N41944" s="120"/>
      <c r="U41944" s="121"/>
      <c r="V41944" s="122"/>
      <c r="W41944" s="123"/>
      <c r="AC41944" s="123"/>
    </row>
    <row r="41945" spans="5:29" s="2" customFormat="1">
      <c r="E41945" s="120"/>
      <c r="M41945" s="120"/>
      <c r="N41945" s="120"/>
      <c r="U41945" s="121"/>
      <c r="V41945" s="122"/>
      <c r="W41945" s="123"/>
      <c r="AC41945" s="123"/>
    </row>
    <row r="41946" spans="5:29" s="2" customFormat="1">
      <c r="E41946" s="120"/>
      <c r="M41946" s="120"/>
      <c r="N41946" s="120"/>
      <c r="U41946" s="121"/>
      <c r="V41946" s="122"/>
      <c r="W41946" s="123"/>
      <c r="AC41946" s="123"/>
    </row>
    <row r="41947" spans="5:29" s="2" customFormat="1">
      <c r="E41947" s="120"/>
      <c r="M41947" s="120"/>
      <c r="N41947" s="120"/>
      <c r="U41947" s="121"/>
      <c r="V41947" s="122"/>
      <c r="W41947" s="123"/>
      <c r="AC41947" s="123"/>
    </row>
    <row r="41948" spans="5:29" s="2" customFormat="1">
      <c r="E41948" s="120"/>
      <c r="M41948" s="120"/>
      <c r="N41948" s="120"/>
      <c r="U41948" s="121"/>
      <c r="V41948" s="122"/>
      <c r="W41948" s="123"/>
      <c r="AC41948" s="123"/>
    </row>
    <row r="41949" spans="5:29" s="2" customFormat="1">
      <c r="E41949" s="120"/>
      <c r="M41949" s="120"/>
      <c r="N41949" s="120"/>
      <c r="U41949" s="121"/>
      <c r="V41949" s="122"/>
      <c r="W41949" s="123"/>
      <c r="AC41949" s="123"/>
    </row>
    <row r="41950" spans="5:29" s="2" customFormat="1">
      <c r="E41950" s="120"/>
      <c r="M41950" s="120"/>
      <c r="N41950" s="120"/>
      <c r="U41950" s="121"/>
      <c r="V41950" s="122"/>
      <c r="W41950" s="123"/>
      <c r="AC41950" s="123"/>
    </row>
    <row r="41951" spans="5:29" s="2" customFormat="1">
      <c r="E41951" s="120"/>
      <c r="M41951" s="120"/>
      <c r="N41951" s="120"/>
      <c r="U41951" s="121"/>
      <c r="V41951" s="122"/>
      <c r="W41951" s="123"/>
      <c r="AC41951" s="123"/>
    </row>
    <row r="41952" spans="5:29" s="2" customFormat="1">
      <c r="E41952" s="120"/>
      <c r="M41952" s="120"/>
      <c r="N41952" s="120"/>
      <c r="U41952" s="121"/>
      <c r="V41952" s="122"/>
      <c r="W41952" s="123"/>
      <c r="AC41952" s="123"/>
    </row>
    <row r="41953" spans="5:29" s="2" customFormat="1">
      <c r="E41953" s="120"/>
      <c r="M41953" s="120"/>
      <c r="N41953" s="120"/>
      <c r="U41953" s="121"/>
      <c r="V41953" s="122"/>
      <c r="W41953" s="123"/>
      <c r="AC41953" s="123"/>
    </row>
    <row r="41954" spans="5:29" s="2" customFormat="1">
      <c r="E41954" s="120"/>
      <c r="M41954" s="120"/>
      <c r="N41954" s="120"/>
      <c r="U41954" s="121"/>
      <c r="V41954" s="122"/>
      <c r="W41954" s="123"/>
      <c r="AC41954" s="123"/>
    </row>
    <row r="41955" spans="5:29" s="2" customFormat="1">
      <c r="E41955" s="120"/>
      <c r="M41955" s="120"/>
      <c r="N41955" s="120"/>
      <c r="U41955" s="121"/>
      <c r="V41955" s="122"/>
      <c r="W41955" s="123"/>
      <c r="AC41955" s="123"/>
    </row>
    <row r="41956" spans="5:29" s="2" customFormat="1">
      <c r="E41956" s="120"/>
      <c r="M41956" s="120"/>
      <c r="N41956" s="120"/>
      <c r="U41956" s="121"/>
      <c r="V41956" s="122"/>
      <c r="W41956" s="123"/>
      <c r="AC41956" s="123"/>
    </row>
    <row r="41957" spans="5:29" s="2" customFormat="1">
      <c r="E41957" s="120"/>
      <c r="M41957" s="120"/>
      <c r="N41957" s="120"/>
      <c r="U41957" s="121"/>
      <c r="V41957" s="122"/>
      <c r="W41957" s="123"/>
      <c r="AC41957" s="123"/>
    </row>
    <row r="41958" spans="5:29" s="2" customFormat="1">
      <c r="E41958" s="120"/>
      <c r="M41958" s="120"/>
      <c r="N41958" s="120"/>
      <c r="U41958" s="121"/>
      <c r="V41958" s="122"/>
      <c r="W41958" s="123"/>
      <c r="AC41958" s="123"/>
    </row>
    <row r="41959" spans="5:29" s="2" customFormat="1">
      <c r="E41959" s="120"/>
      <c r="M41959" s="120"/>
      <c r="N41959" s="120"/>
      <c r="U41959" s="121"/>
      <c r="V41959" s="122"/>
      <c r="W41959" s="123"/>
      <c r="AC41959" s="123"/>
    </row>
    <row r="41960" spans="5:29" s="2" customFormat="1">
      <c r="E41960" s="120"/>
      <c r="M41960" s="120"/>
      <c r="N41960" s="120"/>
      <c r="U41960" s="121"/>
      <c r="V41960" s="122"/>
      <c r="W41960" s="123"/>
      <c r="AC41960" s="123"/>
    </row>
    <row r="41961" spans="5:29" s="2" customFormat="1">
      <c r="E41961" s="120"/>
      <c r="M41961" s="120"/>
      <c r="N41961" s="120"/>
      <c r="U41961" s="121"/>
      <c r="V41961" s="122"/>
      <c r="W41961" s="123"/>
      <c r="AC41961" s="123"/>
    </row>
    <row r="41962" spans="5:29" s="2" customFormat="1">
      <c r="E41962" s="120"/>
      <c r="M41962" s="120"/>
      <c r="N41962" s="120"/>
      <c r="U41962" s="121"/>
      <c r="V41962" s="122"/>
      <c r="W41962" s="123"/>
      <c r="AC41962" s="123"/>
    </row>
    <row r="41963" spans="5:29" s="2" customFormat="1">
      <c r="E41963" s="120"/>
      <c r="M41963" s="120"/>
      <c r="N41963" s="120"/>
      <c r="U41963" s="121"/>
      <c r="V41963" s="122"/>
      <c r="W41963" s="123"/>
      <c r="AC41963" s="123"/>
    </row>
    <row r="41964" spans="5:29" s="2" customFormat="1">
      <c r="E41964" s="120"/>
      <c r="M41964" s="120"/>
      <c r="N41964" s="120"/>
      <c r="U41964" s="121"/>
      <c r="V41964" s="122"/>
      <c r="W41964" s="123"/>
      <c r="AC41964" s="123"/>
    </row>
    <row r="41965" spans="5:29" s="2" customFormat="1">
      <c r="E41965" s="120"/>
      <c r="M41965" s="120"/>
      <c r="N41965" s="120"/>
      <c r="U41965" s="121"/>
      <c r="V41965" s="122"/>
      <c r="W41965" s="123"/>
      <c r="AC41965" s="123"/>
    </row>
    <row r="41966" spans="5:29" s="2" customFormat="1">
      <c r="E41966" s="120"/>
      <c r="M41966" s="120"/>
      <c r="N41966" s="120"/>
      <c r="U41966" s="121"/>
      <c r="V41966" s="122"/>
      <c r="W41966" s="123"/>
      <c r="AC41966" s="123"/>
    </row>
    <row r="41967" spans="5:29" s="2" customFormat="1">
      <c r="E41967" s="120"/>
      <c r="M41967" s="120"/>
      <c r="N41967" s="120"/>
      <c r="U41967" s="121"/>
      <c r="V41967" s="122"/>
      <c r="W41967" s="123"/>
      <c r="AC41967" s="123"/>
    </row>
    <row r="41968" spans="5:29" s="2" customFormat="1">
      <c r="E41968" s="120"/>
      <c r="M41968" s="120"/>
      <c r="N41968" s="120"/>
      <c r="U41968" s="121"/>
      <c r="V41968" s="122"/>
      <c r="W41968" s="123"/>
      <c r="AC41968" s="123"/>
    </row>
    <row r="41969" spans="5:29" s="2" customFormat="1">
      <c r="E41969" s="120"/>
      <c r="M41969" s="120"/>
      <c r="N41969" s="120"/>
      <c r="U41969" s="121"/>
      <c r="V41969" s="122"/>
      <c r="W41969" s="123"/>
      <c r="AC41969" s="123"/>
    </row>
    <row r="41970" spans="5:29" s="2" customFormat="1">
      <c r="E41970" s="120"/>
      <c r="M41970" s="120"/>
      <c r="N41970" s="120"/>
      <c r="U41970" s="121"/>
      <c r="V41970" s="122"/>
      <c r="W41970" s="123"/>
      <c r="AC41970" s="123"/>
    </row>
    <row r="41971" spans="5:29" s="2" customFormat="1">
      <c r="E41971" s="120"/>
      <c r="M41971" s="120"/>
      <c r="N41971" s="120"/>
      <c r="U41971" s="121"/>
      <c r="V41971" s="122"/>
      <c r="W41971" s="123"/>
      <c r="AC41971" s="123"/>
    </row>
    <row r="41972" spans="5:29" s="2" customFormat="1">
      <c r="E41972" s="120"/>
      <c r="M41972" s="120"/>
      <c r="N41972" s="120"/>
      <c r="U41972" s="121"/>
      <c r="V41972" s="122"/>
      <c r="W41972" s="123"/>
      <c r="AC41972" s="123"/>
    </row>
    <row r="41973" spans="5:29" s="2" customFormat="1">
      <c r="E41973" s="120"/>
      <c r="M41973" s="120"/>
      <c r="N41973" s="120"/>
      <c r="U41973" s="121"/>
      <c r="V41973" s="122"/>
      <c r="W41973" s="123"/>
      <c r="AC41973" s="123"/>
    </row>
    <row r="41974" spans="5:29" s="2" customFormat="1">
      <c r="E41974" s="120"/>
      <c r="M41974" s="120"/>
      <c r="N41974" s="120"/>
      <c r="U41974" s="121"/>
      <c r="V41974" s="122"/>
      <c r="W41974" s="123"/>
      <c r="AC41974" s="123"/>
    </row>
    <row r="41975" spans="5:29" s="2" customFormat="1">
      <c r="E41975" s="120"/>
      <c r="M41975" s="120"/>
      <c r="N41975" s="120"/>
      <c r="U41975" s="121"/>
      <c r="V41975" s="122"/>
      <c r="W41975" s="123"/>
      <c r="AC41975" s="123"/>
    </row>
    <row r="41976" spans="5:29" s="2" customFormat="1">
      <c r="E41976" s="120"/>
      <c r="M41976" s="120"/>
      <c r="N41976" s="120"/>
      <c r="U41976" s="121"/>
      <c r="V41976" s="122"/>
      <c r="W41976" s="123"/>
      <c r="AC41976" s="123"/>
    </row>
    <row r="41977" spans="5:29" s="2" customFormat="1">
      <c r="E41977" s="120"/>
      <c r="M41977" s="120"/>
      <c r="N41977" s="120"/>
      <c r="U41977" s="121"/>
      <c r="V41977" s="122"/>
      <c r="W41977" s="123"/>
      <c r="AC41977" s="123"/>
    </row>
    <row r="41978" spans="5:29" s="2" customFormat="1">
      <c r="E41978" s="120"/>
      <c r="M41978" s="120"/>
      <c r="N41978" s="120"/>
      <c r="U41978" s="121"/>
      <c r="V41978" s="122"/>
      <c r="W41978" s="123"/>
      <c r="AC41978" s="123"/>
    </row>
    <row r="41979" spans="5:29" s="2" customFormat="1">
      <c r="E41979" s="120"/>
      <c r="M41979" s="120"/>
      <c r="N41979" s="120"/>
      <c r="U41979" s="121"/>
      <c r="V41979" s="122"/>
      <c r="W41979" s="123"/>
      <c r="AC41979" s="123"/>
    </row>
    <row r="41980" spans="5:29" s="2" customFormat="1">
      <c r="E41980" s="120"/>
      <c r="M41980" s="120"/>
      <c r="N41980" s="120"/>
      <c r="U41980" s="121"/>
      <c r="V41980" s="122"/>
      <c r="W41980" s="123"/>
      <c r="AC41980" s="123"/>
    </row>
    <row r="41981" spans="5:29" s="2" customFormat="1">
      <c r="E41981" s="120"/>
      <c r="M41981" s="120"/>
      <c r="N41981" s="120"/>
      <c r="U41981" s="121"/>
      <c r="V41981" s="122"/>
      <c r="W41981" s="123"/>
      <c r="AC41981" s="123"/>
    </row>
    <row r="41982" spans="5:29" s="2" customFormat="1">
      <c r="E41982" s="120"/>
      <c r="M41982" s="120"/>
      <c r="N41982" s="120"/>
      <c r="U41982" s="121"/>
      <c r="V41982" s="122"/>
      <c r="W41982" s="123"/>
      <c r="AC41982" s="123"/>
    </row>
    <row r="41983" spans="5:29" s="2" customFormat="1">
      <c r="E41983" s="120"/>
      <c r="M41983" s="120"/>
      <c r="N41983" s="120"/>
      <c r="U41983" s="121"/>
      <c r="V41983" s="122"/>
      <c r="W41983" s="123"/>
      <c r="AC41983" s="123"/>
    </row>
    <row r="41984" spans="5:29" s="2" customFormat="1">
      <c r="E41984" s="120"/>
      <c r="M41984" s="120"/>
      <c r="N41984" s="120"/>
      <c r="U41984" s="121"/>
      <c r="V41984" s="122"/>
      <c r="W41984" s="123"/>
      <c r="AC41984" s="123"/>
    </row>
    <row r="41985" spans="5:29" s="2" customFormat="1">
      <c r="E41985" s="120"/>
      <c r="M41985" s="120"/>
      <c r="N41985" s="120"/>
      <c r="U41985" s="121"/>
      <c r="V41985" s="122"/>
      <c r="W41985" s="123"/>
      <c r="AC41985" s="123"/>
    </row>
    <row r="41986" spans="5:29" s="2" customFormat="1">
      <c r="E41986" s="120"/>
      <c r="M41986" s="120"/>
      <c r="N41986" s="120"/>
      <c r="U41986" s="121"/>
      <c r="V41986" s="122"/>
      <c r="W41986" s="123"/>
      <c r="AC41986" s="123"/>
    </row>
    <row r="41987" spans="5:29" s="2" customFormat="1">
      <c r="E41987" s="120"/>
      <c r="M41987" s="120"/>
      <c r="N41987" s="120"/>
      <c r="U41987" s="121"/>
      <c r="V41987" s="122"/>
      <c r="W41987" s="123"/>
      <c r="AC41987" s="123"/>
    </row>
    <row r="41988" spans="5:29" s="2" customFormat="1">
      <c r="E41988" s="120"/>
      <c r="M41988" s="120"/>
      <c r="N41988" s="120"/>
      <c r="U41988" s="121"/>
      <c r="V41988" s="122"/>
      <c r="W41988" s="123"/>
      <c r="AC41988" s="123"/>
    </row>
    <row r="41989" spans="5:29" s="2" customFormat="1">
      <c r="E41989" s="120"/>
      <c r="M41989" s="120"/>
      <c r="N41989" s="120"/>
      <c r="U41989" s="121"/>
      <c r="V41989" s="122"/>
      <c r="W41989" s="123"/>
      <c r="AC41989" s="123"/>
    </row>
    <row r="41990" spans="5:29" s="2" customFormat="1">
      <c r="E41990" s="120"/>
      <c r="M41990" s="120"/>
      <c r="N41990" s="120"/>
      <c r="U41990" s="121"/>
      <c r="V41990" s="122"/>
      <c r="W41990" s="123"/>
      <c r="AC41990" s="123"/>
    </row>
    <row r="41991" spans="5:29" s="2" customFormat="1">
      <c r="E41991" s="120"/>
      <c r="M41991" s="120"/>
      <c r="N41991" s="120"/>
      <c r="U41991" s="121"/>
      <c r="V41991" s="122"/>
      <c r="W41991" s="123"/>
      <c r="AC41991" s="123"/>
    </row>
    <row r="41992" spans="5:29" s="2" customFormat="1">
      <c r="E41992" s="120"/>
      <c r="M41992" s="120"/>
      <c r="N41992" s="120"/>
      <c r="U41992" s="121"/>
      <c r="V41992" s="122"/>
      <c r="W41992" s="123"/>
      <c r="AC41992" s="123"/>
    </row>
    <row r="41993" spans="5:29" s="2" customFormat="1">
      <c r="E41993" s="120"/>
      <c r="M41993" s="120"/>
      <c r="N41993" s="120"/>
      <c r="U41993" s="121"/>
      <c r="V41993" s="122"/>
      <c r="W41993" s="123"/>
      <c r="AC41993" s="123"/>
    </row>
    <row r="41994" spans="5:29" s="2" customFormat="1">
      <c r="E41994" s="120"/>
      <c r="M41994" s="120"/>
      <c r="N41994" s="120"/>
      <c r="U41994" s="121"/>
      <c r="V41994" s="122"/>
      <c r="W41994" s="123"/>
      <c r="AC41994" s="123"/>
    </row>
    <row r="41995" spans="5:29" s="2" customFormat="1">
      <c r="E41995" s="120"/>
      <c r="M41995" s="120"/>
      <c r="N41995" s="120"/>
      <c r="U41995" s="121"/>
      <c r="V41995" s="122"/>
      <c r="W41995" s="123"/>
      <c r="AC41995" s="123"/>
    </row>
    <row r="41996" spans="5:29" s="2" customFormat="1">
      <c r="E41996" s="120"/>
      <c r="M41996" s="120"/>
      <c r="N41996" s="120"/>
      <c r="U41996" s="121"/>
      <c r="V41996" s="122"/>
      <c r="W41996" s="123"/>
      <c r="AC41996" s="123"/>
    </row>
    <row r="41997" spans="5:29" s="2" customFormat="1">
      <c r="E41997" s="120"/>
      <c r="M41997" s="120"/>
      <c r="N41997" s="120"/>
      <c r="U41997" s="121"/>
      <c r="V41997" s="122"/>
      <c r="W41997" s="123"/>
      <c r="AC41997" s="123"/>
    </row>
    <row r="41998" spans="5:29" s="2" customFormat="1">
      <c r="E41998" s="120"/>
      <c r="M41998" s="120"/>
      <c r="N41998" s="120"/>
      <c r="U41998" s="121"/>
      <c r="V41998" s="122"/>
      <c r="W41998" s="123"/>
      <c r="AC41998" s="123"/>
    </row>
    <row r="41999" spans="5:29" s="2" customFormat="1">
      <c r="E41999" s="120"/>
      <c r="M41999" s="120"/>
      <c r="N41999" s="120"/>
      <c r="U41999" s="121"/>
      <c r="V41999" s="122"/>
      <c r="W41999" s="123"/>
      <c r="AC41999" s="123"/>
    </row>
    <row r="42000" spans="5:29" s="2" customFormat="1">
      <c r="E42000" s="120"/>
      <c r="M42000" s="120"/>
      <c r="N42000" s="120"/>
      <c r="U42000" s="121"/>
      <c r="V42000" s="122"/>
      <c r="W42000" s="123"/>
      <c r="AC42000" s="123"/>
    </row>
    <row r="42001" spans="5:29" s="2" customFormat="1">
      <c r="E42001" s="120"/>
      <c r="M42001" s="120"/>
      <c r="N42001" s="120"/>
      <c r="U42001" s="121"/>
      <c r="V42001" s="122"/>
      <c r="W42001" s="123"/>
      <c r="AC42001" s="123"/>
    </row>
    <row r="42002" spans="5:29" s="2" customFormat="1">
      <c r="E42002" s="120"/>
      <c r="M42002" s="120"/>
      <c r="N42002" s="120"/>
      <c r="U42002" s="121"/>
      <c r="V42002" s="122"/>
      <c r="W42002" s="123"/>
      <c r="AC42002" s="123"/>
    </row>
    <row r="42003" spans="5:29" s="2" customFormat="1">
      <c r="E42003" s="120"/>
      <c r="M42003" s="120"/>
      <c r="N42003" s="120"/>
      <c r="U42003" s="121"/>
      <c r="V42003" s="122"/>
      <c r="W42003" s="123"/>
      <c r="AC42003" s="123"/>
    </row>
    <row r="42004" spans="5:29" s="2" customFormat="1">
      <c r="E42004" s="120"/>
      <c r="M42004" s="120"/>
      <c r="N42004" s="120"/>
      <c r="U42004" s="121"/>
      <c r="V42004" s="122"/>
      <c r="W42004" s="123"/>
      <c r="AC42004" s="123"/>
    </row>
    <row r="42005" spans="5:29" s="2" customFormat="1">
      <c r="E42005" s="120"/>
      <c r="M42005" s="120"/>
      <c r="N42005" s="120"/>
      <c r="U42005" s="121"/>
      <c r="V42005" s="122"/>
      <c r="W42005" s="123"/>
      <c r="AC42005" s="123"/>
    </row>
    <row r="42006" spans="5:29" s="2" customFormat="1">
      <c r="E42006" s="120"/>
      <c r="M42006" s="120"/>
      <c r="N42006" s="120"/>
      <c r="U42006" s="121"/>
      <c r="V42006" s="122"/>
      <c r="W42006" s="123"/>
      <c r="AC42006" s="123"/>
    </row>
    <row r="42007" spans="5:29" s="2" customFormat="1">
      <c r="E42007" s="120"/>
      <c r="M42007" s="120"/>
      <c r="N42007" s="120"/>
      <c r="U42007" s="121"/>
      <c r="V42007" s="122"/>
      <c r="W42007" s="123"/>
      <c r="AC42007" s="123"/>
    </row>
    <row r="42008" spans="5:29" s="2" customFormat="1">
      <c r="E42008" s="120"/>
      <c r="M42008" s="120"/>
      <c r="N42008" s="120"/>
      <c r="U42008" s="121"/>
      <c r="V42008" s="122"/>
      <c r="W42008" s="123"/>
      <c r="AC42008" s="123"/>
    </row>
    <row r="42009" spans="5:29" s="2" customFormat="1">
      <c r="E42009" s="120"/>
      <c r="M42009" s="120"/>
      <c r="N42009" s="120"/>
      <c r="U42009" s="121"/>
      <c r="V42009" s="122"/>
      <c r="W42009" s="123"/>
      <c r="AC42009" s="123"/>
    </row>
    <row r="42010" spans="5:29" s="2" customFormat="1">
      <c r="E42010" s="120"/>
      <c r="M42010" s="120"/>
      <c r="N42010" s="120"/>
      <c r="U42010" s="121"/>
      <c r="V42010" s="122"/>
      <c r="W42010" s="123"/>
      <c r="AC42010" s="123"/>
    </row>
    <row r="42011" spans="5:29" s="2" customFormat="1">
      <c r="E42011" s="120"/>
      <c r="M42011" s="120"/>
      <c r="N42011" s="120"/>
      <c r="U42011" s="121"/>
      <c r="V42011" s="122"/>
      <c r="W42011" s="123"/>
      <c r="AC42011" s="123"/>
    </row>
    <row r="42012" spans="5:29" s="2" customFormat="1">
      <c r="E42012" s="120"/>
      <c r="M42012" s="120"/>
      <c r="N42012" s="120"/>
      <c r="U42012" s="121"/>
      <c r="V42012" s="122"/>
      <c r="W42012" s="123"/>
      <c r="AC42012" s="123"/>
    </row>
    <row r="42013" spans="5:29" s="2" customFormat="1">
      <c r="E42013" s="120"/>
      <c r="M42013" s="120"/>
      <c r="N42013" s="120"/>
      <c r="U42013" s="121"/>
      <c r="V42013" s="122"/>
      <c r="W42013" s="123"/>
      <c r="AC42013" s="123"/>
    </row>
    <row r="42014" spans="5:29" s="2" customFormat="1">
      <c r="E42014" s="120"/>
      <c r="M42014" s="120"/>
      <c r="N42014" s="120"/>
      <c r="U42014" s="121"/>
      <c r="V42014" s="122"/>
      <c r="W42014" s="123"/>
      <c r="AC42014" s="123"/>
    </row>
    <row r="42015" spans="5:29" s="2" customFormat="1">
      <c r="E42015" s="120"/>
      <c r="M42015" s="120"/>
      <c r="N42015" s="120"/>
      <c r="U42015" s="121"/>
      <c r="V42015" s="122"/>
      <c r="W42015" s="123"/>
      <c r="AC42015" s="123"/>
    </row>
    <row r="42016" spans="5:29" s="2" customFormat="1">
      <c r="E42016" s="120"/>
      <c r="M42016" s="120"/>
      <c r="N42016" s="120"/>
      <c r="U42016" s="121"/>
      <c r="V42016" s="122"/>
      <c r="W42016" s="123"/>
      <c r="AC42016" s="123"/>
    </row>
    <row r="42017" spans="5:29" s="2" customFormat="1">
      <c r="E42017" s="120"/>
      <c r="M42017" s="120"/>
      <c r="N42017" s="120"/>
      <c r="U42017" s="121"/>
      <c r="V42017" s="122"/>
      <c r="W42017" s="123"/>
      <c r="AC42017" s="123"/>
    </row>
    <row r="42018" spans="5:29" s="2" customFormat="1">
      <c r="E42018" s="120"/>
      <c r="M42018" s="120"/>
      <c r="N42018" s="120"/>
      <c r="U42018" s="121"/>
      <c r="V42018" s="122"/>
      <c r="W42018" s="123"/>
      <c r="AC42018" s="123"/>
    </row>
    <row r="42019" spans="5:29" s="2" customFormat="1">
      <c r="E42019" s="120"/>
      <c r="M42019" s="120"/>
      <c r="N42019" s="120"/>
      <c r="U42019" s="121"/>
      <c r="V42019" s="122"/>
      <c r="W42019" s="123"/>
      <c r="AC42019" s="123"/>
    </row>
    <row r="42020" spans="5:29" s="2" customFormat="1">
      <c r="E42020" s="120"/>
      <c r="M42020" s="120"/>
      <c r="N42020" s="120"/>
      <c r="U42020" s="121"/>
      <c r="V42020" s="122"/>
      <c r="W42020" s="123"/>
      <c r="AC42020" s="123"/>
    </row>
    <row r="42021" spans="5:29" s="2" customFormat="1">
      <c r="E42021" s="120"/>
      <c r="M42021" s="120"/>
      <c r="N42021" s="120"/>
      <c r="U42021" s="121"/>
      <c r="V42021" s="122"/>
      <c r="W42021" s="123"/>
      <c r="AC42021" s="123"/>
    </row>
    <row r="42022" spans="5:29" s="2" customFormat="1">
      <c r="E42022" s="120"/>
      <c r="M42022" s="120"/>
      <c r="N42022" s="120"/>
      <c r="U42022" s="121"/>
      <c r="V42022" s="122"/>
      <c r="W42022" s="123"/>
      <c r="AC42022" s="123"/>
    </row>
    <row r="42023" spans="5:29" s="2" customFormat="1">
      <c r="E42023" s="120"/>
      <c r="M42023" s="120"/>
      <c r="N42023" s="120"/>
      <c r="U42023" s="121"/>
      <c r="V42023" s="122"/>
      <c r="W42023" s="123"/>
      <c r="AC42023" s="123"/>
    </row>
    <row r="42024" spans="5:29" s="2" customFormat="1">
      <c r="E42024" s="120"/>
      <c r="M42024" s="120"/>
      <c r="N42024" s="120"/>
      <c r="U42024" s="121"/>
      <c r="V42024" s="122"/>
      <c r="W42024" s="123"/>
      <c r="AC42024" s="123"/>
    </row>
    <row r="42025" spans="5:29" s="2" customFormat="1">
      <c r="E42025" s="120"/>
      <c r="M42025" s="120"/>
      <c r="N42025" s="120"/>
      <c r="U42025" s="121"/>
      <c r="V42025" s="122"/>
      <c r="W42025" s="123"/>
      <c r="AC42025" s="123"/>
    </row>
    <row r="42026" spans="5:29" s="2" customFormat="1">
      <c r="E42026" s="120"/>
      <c r="M42026" s="120"/>
      <c r="N42026" s="120"/>
      <c r="U42026" s="121"/>
      <c r="V42026" s="122"/>
      <c r="W42026" s="123"/>
      <c r="AC42026" s="123"/>
    </row>
    <row r="42027" spans="5:29" s="2" customFormat="1">
      <c r="E42027" s="120"/>
      <c r="M42027" s="120"/>
      <c r="N42027" s="120"/>
      <c r="U42027" s="121"/>
      <c r="V42027" s="122"/>
      <c r="W42027" s="123"/>
      <c r="AC42027" s="123"/>
    </row>
    <row r="42028" spans="5:29" s="2" customFormat="1">
      <c r="E42028" s="120"/>
      <c r="M42028" s="120"/>
      <c r="N42028" s="120"/>
      <c r="U42028" s="121"/>
      <c r="V42028" s="122"/>
      <c r="W42028" s="123"/>
      <c r="AC42028" s="123"/>
    </row>
    <row r="42029" spans="5:29" s="2" customFormat="1">
      <c r="E42029" s="120"/>
      <c r="M42029" s="120"/>
      <c r="N42029" s="120"/>
      <c r="U42029" s="121"/>
      <c r="V42029" s="122"/>
      <c r="W42029" s="123"/>
      <c r="AC42029" s="123"/>
    </row>
    <row r="42030" spans="5:29" s="2" customFormat="1">
      <c r="E42030" s="120"/>
      <c r="M42030" s="120"/>
      <c r="N42030" s="120"/>
      <c r="U42030" s="121"/>
      <c r="V42030" s="122"/>
      <c r="W42030" s="123"/>
      <c r="AC42030" s="123"/>
    </row>
    <row r="42031" spans="5:29" s="2" customFormat="1">
      <c r="E42031" s="120"/>
      <c r="M42031" s="120"/>
      <c r="N42031" s="120"/>
      <c r="U42031" s="121"/>
      <c r="V42031" s="122"/>
      <c r="W42031" s="123"/>
      <c r="AC42031" s="123"/>
    </row>
    <row r="42032" spans="5:29" s="2" customFormat="1">
      <c r="E42032" s="120"/>
      <c r="M42032" s="120"/>
      <c r="N42032" s="120"/>
      <c r="U42032" s="121"/>
      <c r="V42032" s="122"/>
      <c r="W42032" s="123"/>
      <c r="AC42032" s="123"/>
    </row>
    <row r="42033" spans="5:29" s="2" customFormat="1">
      <c r="E42033" s="120"/>
      <c r="M42033" s="120"/>
      <c r="N42033" s="120"/>
      <c r="U42033" s="121"/>
      <c r="V42033" s="122"/>
      <c r="W42033" s="123"/>
      <c r="AC42033" s="123"/>
    </row>
    <row r="42034" spans="5:29" s="2" customFormat="1">
      <c r="E42034" s="120"/>
      <c r="M42034" s="120"/>
      <c r="N42034" s="120"/>
      <c r="U42034" s="121"/>
      <c r="V42034" s="122"/>
      <c r="W42034" s="123"/>
      <c r="AC42034" s="123"/>
    </row>
    <row r="42035" spans="5:29" s="2" customFormat="1">
      <c r="E42035" s="120"/>
      <c r="M42035" s="120"/>
      <c r="N42035" s="120"/>
      <c r="U42035" s="121"/>
      <c r="V42035" s="122"/>
      <c r="W42035" s="123"/>
      <c r="AC42035" s="123"/>
    </row>
    <row r="42036" spans="5:29" s="2" customFormat="1">
      <c r="E42036" s="120"/>
      <c r="M42036" s="120"/>
      <c r="N42036" s="120"/>
      <c r="U42036" s="121"/>
      <c r="V42036" s="122"/>
      <c r="W42036" s="123"/>
      <c r="AC42036" s="123"/>
    </row>
    <row r="42037" spans="5:29" s="2" customFormat="1">
      <c r="E42037" s="120"/>
      <c r="M42037" s="120"/>
      <c r="N42037" s="120"/>
      <c r="U42037" s="121"/>
      <c r="V42037" s="122"/>
      <c r="W42037" s="123"/>
      <c r="AC42037" s="123"/>
    </row>
    <row r="42038" spans="5:29" s="2" customFormat="1">
      <c r="E42038" s="120"/>
      <c r="M42038" s="120"/>
      <c r="N42038" s="120"/>
      <c r="U42038" s="121"/>
      <c r="V42038" s="122"/>
      <c r="W42038" s="123"/>
      <c r="AC42038" s="123"/>
    </row>
    <row r="42039" spans="5:29" s="2" customFormat="1">
      <c r="E42039" s="120"/>
      <c r="M42039" s="120"/>
      <c r="N42039" s="120"/>
      <c r="U42039" s="121"/>
      <c r="V42039" s="122"/>
      <c r="W42039" s="123"/>
      <c r="AC42039" s="123"/>
    </row>
    <row r="42040" spans="5:29" s="2" customFormat="1">
      <c r="E42040" s="120"/>
      <c r="M42040" s="120"/>
      <c r="N42040" s="120"/>
      <c r="U42040" s="121"/>
      <c r="V42040" s="122"/>
      <c r="W42040" s="123"/>
      <c r="AC42040" s="123"/>
    </row>
    <row r="42041" spans="5:29" s="2" customFormat="1">
      <c r="E42041" s="120"/>
      <c r="M42041" s="120"/>
      <c r="N42041" s="120"/>
      <c r="U42041" s="121"/>
      <c r="V42041" s="122"/>
      <c r="W42041" s="123"/>
      <c r="AC42041" s="123"/>
    </row>
    <row r="42042" spans="5:29" s="2" customFormat="1">
      <c r="E42042" s="120"/>
      <c r="M42042" s="120"/>
      <c r="N42042" s="120"/>
      <c r="U42042" s="121"/>
      <c r="V42042" s="122"/>
      <c r="W42042" s="123"/>
      <c r="AC42042" s="123"/>
    </row>
    <row r="42043" spans="5:29" s="2" customFormat="1">
      <c r="E42043" s="120"/>
      <c r="M42043" s="120"/>
      <c r="N42043" s="120"/>
      <c r="U42043" s="121"/>
      <c r="V42043" s="122"/>
      <c r="W42043" s="123"/>
      <c r="AC42043" s="123"/>
    </row>
    <row r="42044" spans="5:29" s="2" customFormat="1">
      <c r="E42044" s="120"/>
      <c r="M42044" s="120"/>
      <c r="N42044" s="120"/>
      <c r="U42044" s="121"/>
      <c r="V42044" s="122"/>
      <c r="W42044" s="123"/>
      <c r="AC42044" s="123"/>
    </row>
    <row r="42045" spans="5:29" s="2" customFormat="1">
      <c r="E42045" s="120"/>
      <c r="M42045" s="120"/>
      <c r="N42045" s="120"/>
      <c r="U42045" s="121"/>
      <c r="V42045" s="122"/>
      <c r="W42045" s="123"/>
      <c r="AC42045" s="123"/>
    </row>
    <row r="42046" spans="5:29" s="2" customFormat="1">
      <c r="E42046" s="120"/>
      <c r="M42046" s="120"/>
      <c r="N42046" s="120"/>
      <c r="U42046" s="121"/>
      <c r="V42046" s="122"/>
      <c r="W42046" s="123"/>
      <c r="AC42046" s="123"/>
    </row>
    <row r="42047" spans="5:29" s="2" customFormat="1">
      <c r="E42047" s="120"/>
      <c r="M42047" s="120"/>
      <c r="N42047" s="120"/>
      <c r="U42047" s="121"/>
      <c r="V42047" s="122"/>
      <c r="W42047" s="123"/>
      <c r="AC42047" s="123"/>
    </row>
    <row r="42048" spans="5:29" s="2" customFormat="1">
      <c r="E42048" s="120"/>
      <c r="M42048" s="120"/>
      <c r="N42048" s="120"/>
      <c r="U42048" s="121"/>
      <c r="V42048" s="122"/>
      <c r="W42048" s="123"/>
      <c r="AC42048" s="123"/>
    </row>
    <row r="42049" spans="5:29" s="2" customFormat="1">
      <c r="E42049" s="120"/>
      <c r="M42049" s="120"/>
      <c r="N42049" s="120"/>
      <c r="U42049" s="121"/>
      <c r="V42049" s="122"/>
      <c r="W42049" s="123"/>
      <c r="AC42049" s="123"/>
    </row>
    <row r="42050" spans="5:29" s="2" customFormat="1">
      <c r="E42050" s="120"/>
      <c r="M42050" s="120"/>
      <c r="N42050" s="120"/>
      <c r="U42050" s="121"/>
      <c r="V42050" s="122"/>
      <c r="W42050" s="123"/>
      <c r="AC42050" s="123"/>
    </row>
    <row r="42051" spans="5:29" s="2" customFormat="1">
      <c r="E42051" s="120"/>
      <c r="M42051" s="120"/>
      <c r="N42051" s="120"/>
      <c r="U42051" s="121"/>
      <c r="V42051" s="122"/>
      <c r="W42051" s="123"/>
      <c r="AC42051" s="123"/>
    </row>
    <row r="42052" spans="5:29" s="2" customFormat="1">
      <c r="E42052" s="120"/>
      <c r="M42052" s="120"/>
      <c r="N42052" s="120"/>
      <c r="U42052" s="121"/>
      <c r="V42052" s="122"/>
      <c r="W42052" s="123"/>
      <c r="AC42052" s="123"/>
    </row>
    <row r="42053" spans="5:29" s="2" customFormat="1">
      <c r="E42053" s="120"/>
      <c r="M42053" s="120"/>
      <c r="N42053" s="120"/>
      <c r="U42053" s="121"/>
      <c r="V42053" s="122"/>
      <c r="W42053" s="123"/>
      <c r="AC42053" s="123"/>
    </row>
    <row r="42054" spans="5:29" s="2" customFormat="1">
      <c r="E42054" s="120"/>
      <c r="M42054" s="120"/>
      <c r="N42054" s="120"/>
      <c r="U42054" s="121"/>
      <c r="V42054" s="122"/>
      <c r="W42054" s="123"/>
      <c r="AC42054" s="123"/>
    </row>
    <row r="42055" spans="5:29" s="2" customFormat="1">
      <c r="E42055" s="120"/>
      <c r="M42055" s="120"/>
      <c r="N42055" s="120"/>
      <c r="U42055" s="121"/>
      <c r="V42055" s="122"/>
      <c r="W42055" s="123"/>
      <c r="AC42055" s="123"/>
    </row>
    <row r="42056" spans="5:29" s="2" customFormat="1">
      <c r="E42056" s="120"/>
      <c r="M42056" s="120"/>
      <c r="N42056" s="120"/>
      <c r="U42056" s="121"/>
      <c r="V42056" s="122"/>
      <c r="W42056" s="123"/>
      <c r="AC42056" s="123"/>
    </row>
    <row r="42057" spans="5:29" s="2" customFormat="1">
      <c r="E42057" s="120"/>
      <c r="M42057" s="120"/>
      <c r="N42057" s="120"/>
      <c r="U42057" s="121"/>
      <c r="V42057" s="122"/>
      <c r="W42057" s="123"/>
      <c r="AC42057" s="123"/>
    </row>
    <row r="42058" spans="5:29" s="2" customFormat="1">
      <c r="E42058" s="120"/>
      <c r="M42058" s="120"/>
      <c r="N42058" s="120"/>
      <c r="U42058" s="121"/>
      <c r="V42058" s="122"/>
      <c r="W42058" s="123"/>
      <c r="AC42058" s="123"/>
    </row>
    <row r="42059" spans="5:29" s="2" customFormat="1">
      <c r="E42059" s="120"/>
      <c r="M42059" s="120"/>
      <c r="N42059" s="120"/>
      <c r="U42059" s="121"/>
      <c r="V42059" s="122"/>
      <c r="W42059" s="123"/>
      <c r="AC42059" s="123"/>
    </row>
    <row r="42060" spans="5:29" s="2" customFormat="1">
      <c r="E42060" s="120"/>
      <c r="M42060" s="120"/>
      <c r="N42060" s="120"/>
      <c r="U42060" s="121"/>
      <c r="V42060" s="122"/>
      <c r="W42060" s="123"/>
      <c r="AC42060" s="123"/>
    </row>
    <row r="42061" spans="5:29" s="2" customFormat="1">
      <c r="E42061" s="120"/>
      <c r="M42061" s="120"/>
      <c r="N42061" s="120"/>
      <c r="U42061" s="121"/>
      <c r="V42061" s="122"/>
      <c r="W42061" s="123"/>
      <c r="AC42061" s="123"/>
    </row>
    <row r="42062" spans="5:29" s="2" customFormat="1">
      <c r="E42062" s="120"/>
      <c r="M42062" s="120"/>
      <c r="N42062" s="120"/>
      <c r="U42062" s="121"/>
      <c r="V42062" s="122"/>
      <c r="W42062" s="123"/>
      <c r="AC42062" s="123"/>
    </row>
    <row r="42063" spans="5:29" s="2" customFormat="1">
      <c r="E42063" s="120"/>
      <c r="M42063" s="120"/>
      <c r="N42063" s="120"/>
      <c r="U42063" s="121"/>
      <c r="V42063" s="122"/>
      <c r="W42063" s="123"/>
      <c r="AC42063" s="123"/>
    </row>
    <row r="42064" spans="5:29" s="2" customFormat="1">
      <c r="E42064" s="120"/>
      <c r="M42064" s="120"/>
      <c r="N42064" s="120"/>
      <c r="U42064" s="121"/>
      <c r="V42064" s="122"/>
      <c r="W42064" s="123"/>
      <c r="AC42064" s="123"/>
    </row>
    <row r="42065" spans="5:29" s="2" customFormat="1">
      <c r="E42065" s="120"/>
      <c r="M42065" s="120"/>
      <c r="N42065" s="120"/>
      <c r="U42065" s="121"/>
      <c r="V42065" s="122"/>
      <c r="W42065" s="123"/>
      <c r="AC42065" s="123"/>
    </row>
    <row r="42066" spans="5:29" s="2" customFormat="1">
      <c r="E42066" s="120"/>
      <c r="M42066" s="120"/>
      <c r="N42066" s="120"/>
      <c r="U42066" s="121"/>
      <c r="V42066" s="122"/>
      <c r="W42066" s="123"/>
      <c r="AC42066" s="123"/>
    </row>
    <row r="42067" spans="5:29" s="2" customFormat="1">
      <c r="E42067" s="120"/>
      <c r="M42067" s="120"/>
      <c r="N42067" s="120"/>
      <c r="U42067" s="121"/>
      <c r="V42067" s="122"/>
      <c r="W42067" s="123"/>
      <c r="AC42067" s="123"/>
    </row>
    <row r="42068" spans="5:29" s="2" customFormat="1">
      <c r="E42068" s="120"/>
      <c r="M42068" s="120"/>
      <c r="N42068" s="120"/>
      <c r="U42068" s="121"/>
      <c r="V42068" s="122"/>
      <c r="W42068" s="123"/>
      <c r="AC42068" s="123"/>
    </row>
    <row r="42069" spans="5:29" s="2" customFormat="1">
      <c r="E42069" s="120"/>
      <c r="M42069" s="120"/>
      <c r="N42069" s="120"/>
      <c r="U42069" s="121"/>
      <c r="V42069" s="122"/>
      <c r="W42069" s="123"/>
      <c r="AC42069" s="123"/>
    </row>
    <row r="42070" spans="5:29" s="2" customFormat="1">
      <c r="E42070" s="120"/>
      <c r="M42070" s="120"/>
      <c r="N42070" s="120"/>
      <c r="U42070" s="121"/>
      <c r="V42070" s="122"/>
      <c r="W42070" s="123"/>
      <c r="AC42070" s="123"/>
    </row>
    <row r="42071" spans="5:29" s="2" customFormat="1">
      <c r="E42071" s="120"/>
      <c r="M42071" s="120"/>
      <c r="N42071" s="120"/>
      <c r="U42071" s="121"/>
      <c r="V42071" s="122"/>
      <c r="W42071" s="123"/>
      <c r="AC42071" s="123"/>
    </row>
    <row r="42072" spans="5:29" s="2" customFormat="1">
      <c r="E42072" s="120"/>
      <c r="M42072" s="120"/>
      <c r="N42072" s="120"/>
      <c r="U42072" s="121"/>
      <c r="V42072" s="122"/>
      <c r="W42072" s="123"/>
      <c r="AC42072" s="123"/>
    </row>
    <row r="42073" spans="5:29" s="2" customFormat="1">
      <c r="E42073" s="120"/>
      <c r="M42073" s="120"/>
      <c r="N42073" s="120"/>
      <c r="U42073" s="121"/>
      <c r="V42073" s="122"/>
      <c r="W42073" s="123"/>
      <c r="AC42073" s="123"/>
    </row>
    <row r="42074" spans="5:29" s="2" customFormat="1">
      <c r="E42074" s="120"/>
      <c r="M42074" s="120"/>
      <c r="N42074" s="120"/>
      <c r="U42074" s="121"/>
      <c r="V42074" s="122"/>
      <c r="W42074" s="123"/>
      <c r="AC42074" s="123"/>
    </row>
    <row r="42075" spans="5:29" s="2" customFormat="1">
      <c r="E42075" s="120"/>
      <c r="M42075" s="120"/>
      <c r="N42075" s="120"/>
      <c r="U42075" s="121"/>
      <c r="V42075" s="122"/>
      <c r="W42075" s="123"/>
      <c r="AC42075" s="123"/>
    </row>
    <row r="42076" spans="5:29" s="2" customFormat="1">
      <c r="E42076" s="120"/>
      <c r="M42076" s="120"/>
      <c r="N42076" s="120"/>
      <c r="U42076" s="121"/>
      <c r="V42076" s="122"/>
      <c r="W42076" s="123"/>
      <c r="AC42076" s="123"/>
    </row>
    <row r="42077" spans="5:29" s="2" customFormat="1">
      <c r="E42077" s="120"/>
      <c r="M42077" s="120"/>
      <c r="N42077" s="120"/>
      <c r="U42077" s="121"/>
      <c r="V42077" s="122"/>
      <c r="W42077" s="123"/>
      <c r="AC42077" s="123"/>
    </row>
    <row r="42078" spans="5:29" s="2" customFormat="1">
      <c r="E42078" s="120"/>
      <c r="M42078" s="120"/>
      <c r="N42078" s="120"/>
      <c r="U42078" s="121"/>
      <c r="V42078" s="122"/>
      <c r="W42078" s="123"/>
      <c r="AC42078" s="123"/>
    </row>
    <row r="42079" spans="5:29" s="2" customFormat="1">
      <c r="E42079" s="120"/>
      <c r="M42079" s="120"/>
      <c r="N42079" s="120"/>
      <c r="U42079" s="121"/>
      <c r="V42079" s="122"/>
      <c r="W42079" s="123"/>
      <c r="AC42079" s="123"/>
    </row>
    <row r="42080" spans="5:29" s="2" customFormat="1">
      <c r="E42080" s="120"/>
      <c r="M42080" s="120"/>
      <c r="N42080" s="120"/>
      <c r="U42080" s="121"/>
      <c r="V42080" s="122"/>
      <c r="W42080" s="123"/>
      <c r="AC42080" s="123"/>
    </row>
    <row r="42081" spans="5:29" s="2" customFormat="1">
      <c r="E42081" s="120"/>
      <c r="M42081" s="120"/>
      <c r="N42081" s="120"/>
      <c r="U42081" s="121"/>
      <c r="V42081" s="122"/>
      <c r="W42081" s="123"/>
      <c r="AC42081" s="123"/>
    </row>
    <row r="42082" spans="5:29" s="2" customFormat="1">
      <c r="E42082" s="120"/>
      <c r="M42082" s="120"/>
      <c r="N42082" s="120"/>
      <c r="U42082" s="121"/>
      <c r="V42082" s="122"/>
      <c r="W42082" s="123"/>
      <c r="AC42082" s="123"/>
    </row>
    <row r="42083" spans="5:29" s="2" customFormat="1">
      <c r="E42083" s="120"/>
      <c r="M42083" s="120"/>
      <c r="N42083" s="120"/>
      <c r="U42083" s="121"/>
      <c r="V42083" s="122"/>
      <c r="W42083" s="123"/>
      <c r="AC42083" s="123"/>
    </row>
    <row r="42084" spans="5:29" s="2" customFormat="1">
      <c r="E42084" s="120"/>
      <c r="M42084" s="120"/>
      <c r="N42084" s="120"/>
      <c r="U42084" s="121"/>
      <c r="V42084" s="122"/>
      <c r="W42084" s="123"/>
      <c r="AC42084" s="123"/>
    </row>
    <row r="42085" spans="5:29" s="2" customFormat="1">
      <c r="E42085" s="120"/>
      <c r="M42085" s="120"/>
      <c r="N42085" s="120"/>
      <c r="U42085" s="121"/>
      <c r="V42085" s="122"/>
      <c r="W42085" s="123"/>
      <c r="AC42085" s="123"/>
    </row>
    <row r="42086" spans="5:29" s="2" customFormat="1">
      <c r="E42086" s="120"/>
      <c r="M42086" s="120"/>
      <c r="N42086" s="120"/>
      <c r="U42086" s="121"/>
      <c r="V42086" s="122"/>
      <c r="W42086" s="123"/>
      <c r="AC42086" s="123"/>
    </row>
    <row r="42087" spans="5:29" s="2" customFormat="1">
      <c r="E42087" s="120"/>
      <c r="M42087" s="120"/>
      <c r="N42087" s="120"/>
      <c r="U42087" s="121"/>
      <c r="V42087" s="122"/>
      <c r="W42087" s="123"/>
      <c r="AC42087" s="123"/>
    </row>
    <row r="42088" spans="5:29" s="2" customFormat="1">
      <c r="E42088" s="120"/>
      <c r="M42088" s="120"/>
      <c r="N42088" s="120"/>
      <c r="U42088" s="121"/>
      <c r="V42088" s="122"/>
      <c r="W42088" s="123"/>
      <c r="AC42088" s="123"/>
    </row>
    <row r="42089" spans="5:29" s="2" customFormat="1">
      <c r="E42089" s="120"/>
      <c r="M42089" s="120"/>
      <c r="N42089" s="120"/>
      <c r="U42089" s="121"/>
      <c r="V42089" s="122"/>
      <c r="W42089" s="123"/>
      <c r="AC42089" s="123"/>
    </row>
    <row r="42090" spans="5:29" s="2" customFormat="1">
      <c r="E42090" s="120"/>
      <c r="M42090" s="120"/>
      <c r="N42090" s="120"/>
      <c r="U42090" s="121"/>
      <c r="V42090" s="122"/>
      <c r="W42090" s="123"/>
      <c r="AC42090" s="123"/>
    </row>
    <row r="42091" spans="5:29" s="2" customFormat="1">
      <c r="E42091" s="120"/>
      <c r="M42091" s="120"/>
      <c r="N42091" s="120"/>
      <c r="U42091" s="121"/>
      <c r="V42091" s="122"/>
      <c r="W42091" s="123"/>
      <c r="AC42091" s="123"/>
    </row>
    <row r="42092" spans="5:29" s="2" customFormat="1">
      <c r="E42092" s="120"/>
      <c r="M42092" s="120"/>
      <c r="N42092" s="120"/>
      <c r="U42092" s="121"/>
      <c r="V42092" s="122"/>
      <c r="W42092" s="123"/>
      <c r="AC42092" s="123"/>
    </row>
    <row r="42093" spans="5:29" s="2" customFormat="1">
      <c r="E42093" s="120"/>
      <c r="M42093" s="120"/>
      <c r="N42093" s="120"/>
      <c r="U42093" s="121"/>
      <c r="V42093" s="122"/>
      <c r="W42093" s="123"/>
      <c r="AC42093" s="123"/>
    </row>
    <row r="42094" spans="5:29" s="2" customFormat="1">
      <c r="E42094" s="120"/>
      <c r="M42094" s="120"/>
      <c r="N42094" s="120"/>
      <c r="U42094" s="121"/>
      <c r="V42094" s="122"/>
      <c r="W42094" s="123"/>
      <c r="AC42094" s="123"/>
    </row>
    <row r="42095" spans="5:29" s="2" customFormat="1">
      <c r="E42095" s="120"/>
      <c r="M42095" s="120"/>
      <c r="N42095" s="120"/>
      <c r="U42095" s="121"/>
      <c r="V42095" s="122"/>
      <c r="W42095" s="123"/>
      <c r="AC42095" s="123"/>
    </row>
    <row r="42096" spans="5:29" s="2" customFormat="1">
      <c r="E42096" s="120"/>
      <c r="M42096" s="120"/>
      <c r="N42096" s="120"/>
      <c r="U42096" s="121"/>
      <c r="V42096" s="122"/>
      <c r="W42096" s="123"/>
      <c r="AC42096" s="123"/>
    </row>
    <row r="42097" spans="5:29" s="2" customFormat="1">
      <c r="E42097" s="120"/>
      <c r="M42097" s="120"/>
      <c r="N42097" s="120"/>
      <c r="U42097" s="121"/>
      <c r="V42097" s="122"/>
      <c r="W42097" s="123"/>
      <c r="AC42097" s="123"/>
    </row>
    <row r="42098" spans="5:29" s="2" customFormat="1">
      <c r="E42098" s="120"/>
      <c r="M42098" s="120"/>
      <c r="N42098" s="120"/>
      <c r="U42098" s="121"/>
      <c r="V42098" s="122"/>
      <c r="W42098" s="123"/>
      <c r="AC42098" s="123"/>
    </row>
    <row r="42099" spans="5:29" s="2" customFormat="1">
      <c r="E42099" s="120"/>
      <c r="M42099" s="120"/>
      <c r="N42099" s="120"/>
      <c r="U42099" s="121"/>
      <c r="V42099" s="122"/>
      <c r="W42099" s="123"/>
      <c r="AC42099" s="123"/>
    </row>
    <row r="42100" spans="5:29" s="2" customFormat="1">
      <c r="E42100" s="120"/>
      <c r="M42100" s="120"/>
      <c r="N42100" s="120"/>
      <c r="U42100" s="121"/>
      <c r="V42100" s="122"/>
      <c r="W42100" s="123"/>
      <c r="AC42100" s="123"/>
    </row>
    <row r="42101" spans="5:29" s="2" customFormat="1">
      <c r="E42101" s="120"/>
      <c r="M42101" s="120"/>
      <c r="N42101" s="120"/>
      <c r="U42101" s="121"/>
      <c r="V42101" s="122"/>
      <c r="W42101" s="123"/>
      <c r="AC42101" s="123"/>
    </row>
    <row r="42102" spans="5:29" s="2" customFormat="1">
      <c r="E42102" s="120"/>
      <c r="M42102" s="120"/>
      <c r="N42102" s="120"/>
      <c r="U42102" s="121"/>
      <c r="V42102" s="122"/>
      <c r="W42102" s="123"/>
      <c r="AC42102" s="123"/>
    </row>
    <row r="42103" spans="5:29" s="2" customFormat="1">
      <c r="E42103" s="120"/>
      <c r="M42103" s="120"/>
      <c r="N42103" s="120"/>
      <c r="U42103" s="121"/>
      <c r="V42103" s="122"/>
      <c r="W42103" s="123"/>
      <c r="AC42103" s="123"/>
    </row>
    <row r="42104" spans="5:29" s="2" customFormat="1">
      <c r="E42104" s="120"/>
      <c r="M42104" s="120"/>
      <c r="N42104" s="120"/>
      <c r="U42104" s="121"/>
      <c r="V42104" s="122"/>
      <c r="W42104" s="123"/>
      <c r="AC42104" s="123"/>
    </row>
    <row r="42105" spans="5:29" s="2" customFormat="1">
      <c r="E42105" s="120"/>
      <c r="M42105" s="120"/>
      <c r="N42105" s="120"/>
      <c r="U42105" s="121"/>
      <c r="V42105" s="122"/>
      <c r="W42105" s="123"/>
      <c r="AC42105" s="123"/>
    </row>
    <row r="42106" spans="5:29" s="2" customFormat="1">
      <c r="E42106" s="120"/>
      <c r="M42106" s="120"/>
      <c r="N42106" s="120"/>
      <c r="U42106" s="121"/>
      <c r="V42106" s="122"/>
      <c r="W42106" s="123"/>
      <c r="AC42106" s="123"/>
    </row>
    <row r="42107" spans="5:29" s="2" customFormat="1">
      <c r="E42107" s="120"/>
      <c r="M42107" s="120"/>
      <c r="N42107" s="120"/>
      <c r="U42107" s="121"/>
      <c r="V42107" s="122"/>
      <c r="W42107" s="123"/>
      <c r="AC42107" s="123"/>
    </row>
    <row r="42108" spans="5:29" s="2" customFormat="1">
      <c r="E42108" s="120"/>
      <c r="M42108" s="120"/>
      <c r="N42108" s="120"/>
      <c r="U42108" s="121"/>
      <c r="V42108" s="122"/>
      <c r="W42108" s="123"/>
      <c r="AC42108" s="123"/>
    </row>
    <row r="42109" spans="5:29" s="2" customFormat="1">
      <c r="E42109" s="120"/>
      <c r="M42109" s="120"/>
      <c r="N42109" s="120"/>
      <c r="U42109" s="121"/>
      <c r="V42109" s="122"/>
      <c r="W42109" s="123"/>
      <c r="AC42109" s="123"/>
    </row>
    <row r="42110" spans="5:29" s="2" customFormat="1">
      <c r="E42110" s="120"/>
      <c r="M42110" s="120"/>
      <c r="N42110" s="120"/>
      <c r="U42110" s="121"/>
      <c r="V42110" s="122"/>
      <c r="W42110" s="123"/>
      <c r="AC42110" s="123"/>
    </row>
    <row r="42111" spans="5:29" s="2" customFormat="1">
      <c r="E42111" s="120"/>
      <c r="M42111" s="120"/>
      <c r="N42111" s="120"/>
      <c r="U42111" s="121"/>
      <c r="V42111" s="122"/>
      <c r="W42111" s="123"/>
      <c r="AC42111" s="123"/>
    </row>
    <row r="42112" spans="5:29" s="2" customFormat="1">
      <c r="E42112" s="120"/>
      <c r="M42112" s="120"/>
      <c r="N42112" s="120"/>
      <c r="U42112" s="121"/>
      <c r="V42112" s="122"/>
      <c r="W42112" s="123"/>
      <c r="AC42112" s="123"/>
    </row>
    <row r="42113" spans="5:29" s="2" customFormat="1">
      <c r="E42113" s="120"/>
      <c r="M42113" s="120"/>
      <c r="N42113" s="120"/>
      <c r="U42113" s="121"/>
      <c r="V42113" s="122"/>
      <c r="W42113" s="123"/>
      <c r="AC42113" s="123"/>
    </row>
    <row r="42114" spans="5:29" s="2" customFormat="1">
      <c r="E42114" s="120"/>
      <c r="M42114" s="120"/>
      <c r="N42114" s="120"/>
      <c r="U42114" s="121"/>
      <c r="V42114" s="122"/>
      <c r="W42114" s="123"/>
      <c r="AC42114" s="123"/>
    </row>
    <row r="42115" spans="5:29" s="2" customFormat="1">
      <c r="E42115" s="120"/>
      <c r="M42115" s="120"/>
      <c r="N42115" s="120"/>
      <c r="U42115" s="121"/>
      <c r="V42115" s="122"/>
      <c r="W42115" s="123"/>
      <c r="AC42115" s="123"/>
    </row>
    <row r="42116" spans="5:29" s="2" customFormat="1">
      <c r="E42116" s="120"/>
      <c r="M42116" s="120"/>
      <c r="N42116" s="120"/>
      <c r="U42116" s="121"/>
      <c r="V42116" s="122"/>
      <c r="W42116" s="123"/>
      <c r="AC42116" s="123"/>
    </row>
    <row r="42117" spans="5:29" s="2" customFormat="1">
      <c r="E42117" s="120"/>
      <c r="M42117" s="120"/>
      <c r="N42117" s="120"/>
      <c r="U42117" s="121"/>
      <c r="V42117" s="122"/>
      <c r="W42117" s="123"/>
      <c r="AC42117" s="123"/>
    </row>
    <row r="42118" spans="5:29" s="2" customFormat="1">
      <c r="E42118" s="120"/>
      <c r="M42118" s="120"/>
      <c r="N42118" s="120"/>
      <c r="U42118" s="121"/>
      <c r="V42118" s="122"/>
      <c r="W42118" s="123"/>
      <c r="AC42118" s="123"/>
    </row>
    <row r="42119" spans="5:29" s="2" customFormat="1">
      <c r="E42119" s="120"/>
      <c r="M42119" s="120"/>
      <c r="N42119" s="120"/>
      <c r="U42119" s="121"/>
      <c r="V42119" s="122"/>
      <c r="W42119" s="123"/>
      <c r="AC42119" s="123"/>
    </row>
    <row r="42120" spans="5:29" s="2" customFormat="1">
      <c r="E42120" s="120"/>
      <c r="M42120" s="120"/>
      <c r="N42120" s="120"/>
      <c r="U42120" s="121"/>
      <c r="V42120" s="122"/>
      <c r="W42120" s="123"/>
      <c r="AC42120" s="123"/>
    </row>
    <row r="42121" spans="5:29" s="2" customFormat="1">
      <c r="E42121" s="120"/>
      <c r="M42121" s="120"/>
      <c r="N42121" s="120"/>
      <c r="U42121" s="121"/>
      <c r="V42121" s="122"/>
      <c r="W42121" s="123"/>
      <c r="AC42121" s="123"/>
    </row>
    <row r="42122" spans="5:29" s="2" customFormat="1">
      <c r="E42122" s="120"/>
      <c r="M42122" s="120"/>
      <c r="N42122" s="120"/>
      <c r="U42122" s="121"/>
      <c r="V42122" s="122"/>
      <c r="W42122" s="123"/>
      <c r="AC42122" s="123"/>
    </row>
    <row r="42123" spans="5:29" s="2" customFormat="1">
      <c r="E42123" s="120"/>
      <c r="M42123" s="120"/>
      <c r="N42123" s="120"/>
      <c r="U42123" s="121"/>
      <c r="V42123" s="122"/>
      <c r="W42123" s="123"/>
      <c r="AC42123" s="123"/>
    </row>
    <row r="42124" spans="5:29" s="2" customFormat="1">
      <c r="E42124" s="120"/>
      <c r="M42124" s="120"/>
      <c r="N42124" s="120"/>
      <c r="U42124" s="121"/>
      <c r="V42124" s="122"/>
      <c r="W42124" s="123"/>
      <c r="AC42124" s="123"/>
    </row>
    <row r="42125" spans="5:29" s="2" customFormat="1">
      <c r="E42125" s="120"/>
      <c r="M42125" s="120"/>
      <c r="N42125" s="120"/>
      <c r="U42125" s="121"/>
      <c r="V42125" s="122"/>
      <c r="W42125" s="123"/>
      <c r="AC42125" s="123"/>
    </row>
    <row r="42126" spans="5:29" s="2" customFormat="1">
      <c r="E42126" s="120"/>
      <c r="M42126" s="120"/>
      <c r="N42126" s="120"/>
      <c r="U42126" s="121"/>
      <c r="V42126" s="122"/>
      <c r="W42126" s="123"/>
      <c r="AC42126" s="123"/>
    </row>
    <row r="42127" spans="5:29" s="2" customFormat="1">
      <c r="E42127" s="120"/>
      <c r="M42127" s="120"/>
      <c r="N42127" s="120"/>
      <c r="U42127" s="121"/>
      <c r="V42127" s="122"/>
      <c r="W42127" s="123"/>
      <c r="AC42127" s="123"/>
    </row>
    <row r="42128" spans="5:29" s="2" customFormat="1">
      <c r="E42128" s="120"/>
      <c r="M42128" s="120"/>
      <c r="N42128" s="120"/>
      <c r="U42128" s="121"/>
      <c r="V42128" s="122"/>
      <c r="W42128" s="123"/>
      <c r="AC42128" s="123"/>
    </row>
    <row r="42129" spans="5:29" s="2" customFormat="1">
      <c r="E42129" s="120"/>
      <c r="M42129" s="120"/>
      <c r="N42129" s="120"/>
      <c r="U42129" s="121"/>
      <c r="V42129" s="122"/>
      <c r="W42129" s="123"/>
      <c r="AC42129" s="123"/>
    </row>
    <row r="42130" spans="5:29" s="2" customFormat="1">
      <c r="E42130" s="120"/>
      <c r="M42130" s="120"/>
      <c r="N42130" s="120"/>
      <c r="U42130" s="121"/>
      <c r="V42130" s="122"/>
      <c r="W42130" s="123"/>
      <c r="AC42130" s="123"/>
    </row>
    <row r="42131" spans="5:29" s="2" customFormat="1">
      <c r="E42131" s="120"/>
      <c r="M42131" s="120"/>
      <c r="N42131" s="120"/>
      <c r="U42131" s="121"/>
      <c r="V42131" s="122"/>
      <c r="W42131" s="123"/>
      <c r="AC42131" s="123"/>
    </row>
    <row r="42132" spans="5:29" s="2" customFormat="1">
      <c r="E42132" s="120"/>
      <c r="M42132" s="120"/>
      <c r="N42132" s="120"/>
      <c r="U42132" s="121"/>
      <c r="V42132" s="122"/>
      <c r="W42132" s="123"/>
      <c r="AC42132" s="123"/>
    </row>
    <row r="42133" spans="5:29" s="2" customFormat="1">
      <c r="E42133" s="120"/>
      <c r="M42133" s="120"/>
      <c r="N42133" s="120"/>
      <c r="U42133" s="121"/>
      <c r="V42133" s="122"/>
      <c r="W42133" s="123"/>
      <c r="AC42133" s="123"/>
    </row>
    <row r="42134" spans="5:29" s="2" customFormat="1">
      <c r="E42134" s="120"/>
      <c r="M42134" s="120"/>
      <c r="N42134" s="120"/>
      <c r="U42134" s="121"/>
      <c r="V42134" s="122"/>
      <c r="W42134" s="123"/>
      <c r="AC42134" s="123"/>
    </row>
    <row r="42135" spans="5:29" s="2" customFormat="1">
      <c r="E42135" s="120"/>
      <c r="M42135" s="120"/>
      <c r="N42135" s="120"/>
      <c r="U42135" s="121"/>
      <c r="V42135" s="122"/>
      <c r="W42135" s="123"/>
      <c r="AC42135" s="123"/>
    </row>
    <row r="42136" spans="5:29" s="2" customFormat="1">
      <c r="E42136" s="120"/>
      <c r="M42136" s="120"/>
      <c r="N42136" s="120"/>
      <c r="U42136" s="121"/>
      <c r="V42136" s="122"/>
      <c r="W42136" s="123"/>
      <c r="AC42136" s="123"/>
    </row>
    <row r="42137" spans="5:29" s="2" customFormat="1">
      <c r="E42137" s="120"/>
      <c r="M42137" s="120"/>
      <c r="N42137" s="120"/>
      <c r="U42137" s="121"/>
      <c r="V42137" s="122"/>
      <c r="W42137" s="123"/>
      <c r="AC42137" s="123"/>
    </row>
    <row r="42138" spans="5:29" s="2" customFormat="1">
      <c r="E42138" s="120"/>
      <c r="M42138" s="120"/>
      <c r="N42138" s="120"/>
      <c r="U42138" s="121"/>
      <c r="V42138" s="122"/>
      <c r="W42138" s="123"/>
      <c r="AC42138" s="123"/>
    </row>
    <row r="42139" spans="5:29" s="2" customFormat="1">
      <c r="E42139" s="120"/>
      <c r="M42139" s="120"/>
      <c r="N42139" s="120"/>
      <c r="U42139" s="121"/>
      <c r="V42139" s="122"/>
      <c r="W42139" s="123"/>
      <c r="AC42139" s="123"/>
    </row>
    <row r="42140" spans="5:29" s="2" customFormat="1">
      <c r="E42140" s="120"/>
      <c r="M42140" s="120"/>
      <c r="N42140" s="120"/>
      <c r="U42140" s="121"/>
      <c r="V42140" s="122"/>
      <c r="W42140" s="123"/>
      <c r="AC42140" s="123"/>
    </row>
    <row r="42141" spans="5:29" s="2" customFormat="1">
      <c r="E42141" s="120"/>
      <c r="M42141" s="120"/>
      <c r="N42141" s="120"/>
      <c r="U42141" s="121"/>
      <c r="V42141" s="122"/>
      <c r="W42141" s="123"/>
      <c r="AC42141" s="123"/>
    </row>
    <row r="42142" spans="5:29" s="2" customFormat="1">
      <c r="E42142" s="120"/>
      <c r="M42142" s="120"/>
      <c r="N42142" s="120"/>
      <c r="U42142" s="121"/>
      <c r="V42142" s="122"/>
      <c r="W42142" s="123"/>
      <c r="AC42142" s="123"/>
    </row>
    <row r="42143" spans="5:29" s="2" customFormat="1">
      <c r="E42143" s="120"/>
      <c r="M42143" s="120"/>
      <c r="N42143" s="120"/>
      <c r="U42143" s="121"/>
      <c r="V42143" s="122"/>
      <c r="W42143" s="123"/>
      <c r="AC42143" s="123"/>
    </row>
    <row r="42144" spans="5:29" s="2" customFormat="1">
      <c r="E42144" s="120"/>
      <c r="M42144" s="120"/>
      <c r="N42144" s="120"/>
      <c r="U42144" s="121"/>
      <c r="V42144" s="122"/>
      <c r="W42144" s="123"/>
      <c r="AC42144" s="123"/>
    </row>
    <row r="42145" spans="5:29" s="2" customFormat="1">
      <c r="E42145" s="120"/>
      <c r="M42145" s="120"/>
      <c r="N42145" s="120"/>
      <c r="U42145" s="121"/>
      <c r="V42145" s="122"/>
      <c r="W42145" s="123"/>
      <c r="AC42145" s="123"/>
    </row>
    <row r="42146" spans="5:29" s="2" customFormat="1">
      <c r="E42146" s="120"/>
      <c r="M42146" s="120"/>
      <c r="N42146" s="120"/>
      <c r="U42146" s="121"/>
      <c r="V42146" s="122"/>
      <c r="W42146" s="123"/>
      <c r="AC42146" s="123"/>
    </row>
    <row r="42147" spans="5:29" s="2" customFormat="1">
      <c r="E42147" s="120"/>
      <c r="M42147" s="120"/>
      <c r="N42147" s="120"/>
      <c r="U42147" s="121"/>
      <c r="V42147" s="122"/>
      <c r="W42147" s="123"/>
      <c r="AC42147" s="123"/>
    </row>
    <row r="42148" spans="5:29" s="2" customFormat="1">
      <c r="E42148" s="120"/>
      <c r="M42148" s="120"/>
      <c r="N42148" s="120"/>
      <c r="U42148" s="121"/>
      <c r="V42148" s="122"/>
      <c r="W42148" s="123"/>
      <c r="AC42148" s="123"/>
    </row>
    <row r="42149" spans="5:29" s="2" customFormat="1">
      <c r="E42149" s="120"/>
      <c r="M42149" s="120"/>
      <c r="N42149" s="120"/>
      <c r="U42149" s="121"/>
      <c r="V42149" s="122"/>
      <c r="W42149" s="123"/>
      <c r="AC42149" s="123"/>
    </row>
    <row r="42150" spans="5:29" s="2" customFormat="1">
      <c r="E42150" s="120"/>
      <c r="M42150" s="120"/>
      <c r="N42150" s="120"/>
      <c r="U42150" s="121"/>
      <c r="V42150" s="122"/>
      <c r="W42150" s="123"/>
      <c r="AC42150" s="123"/>
    </row>
    <row r="42151" spans="5:29" s="2" customFormat="1">
      <c r="E42151" s="120"/>
      <c r="M42151" s="120"/>
      <c r="N42151" s="120"/>
      <c r="U42151" s="121"/>
      <c r="V42151" s="122"/>
      <c r="W42151" s="123"/>
      <c r="AC42151" s="123"/>
    </row>
    <row r="42152" spans="5:29" s="2" customFormat="1">
      <c r="E42152" s="120"/>
      <c r="M42152" s="120"/>
      <c r="N42152" s="120"/>
      <c r="U42152" s="121"/>
      <c r="V42152" s="122"/>
      <c r="W42152" s="123"/>
      <c r="AC42152" s="123"/>
    </row>
    <row r="42153" spans="5:29" s="2" customFormat="1">
      <c r="E42153" s="120"/>
      <c r="M42153" s="120"/>
      <c r="N42153" s="120"/>
      <c r="U42153" s="121"/>
      <c r="V42153" s="122"/>
      <c r="W42153" s="123"/>
      <c r="AC42153" s="123"/>
    </row>
    <row r="42154" spans="5:29" s="2" customFormat="1">
      <c r="E42154" s="120"/>
      <c r="M42154" s="120"/>
      <c r="N42154" s="120"/>
      <c r="U42154" s="121"/>
      <c r="V42154" s="122"/>
      <c r="W42154" s="123"/>
      <c r="AC42154" s="123"/>
    </row>
    <row r="42155" spans="5:29" s="2" customFormat="1">
      <c r="E42155" s="120"/>
      <c r="M42155" s="120"/>
      <c r="N42155" s="120"/>
      <c r="U42155" s="121"/>
      <c r="V42155" s="122"/>
      <c r="W42155" s="123"/>
      <c r="AC42155" s="123"/>
    </row>
    <row r="42156" spans="5:29" s="2" customFormat="1">
      <c r="E42156" s="120"/>
      <c r="M42156" s="120"/>
      <c r="N42156" s="120"/>
      <c r="U42156" s="121"/>
      <c r="V42156" s="122"/>
      <c r="W42156" s="123"/>
      <c r="AC42156" s="123"/>
    </row>
    <row r="42157" spans="5:29" s="2" customFormat="1">
      <c r="E42157" s="120"/>
      <c r="M42157" s="120"/>
      <c r="N42157" s="120"/>
      <c r="U42157" s="121"/>
      <c r="V42157" s="122"/>
      <c r="W42157" s="123"/>
      <c r="AC42157" s="123"/>
    </row>
    <row r="42158" spans="5:29" s="2" customFormat="1">
      <c r="E42158" s="120"/>
      <c r="M42158" s="120"/>
      <c r="N42158" s="120"/>
      <c r="U42158" s="121"/>
      <c r="V42158" s="122"/>
      <c r="W42158" s="123"/>
      <c r="AC42158" s="123"/>
    </row>
    <row r="42159" spans="5:29" s="2" customFormat="1">
      <c r="E42159" s="120"/>
      <c r="M42159" s="120"/>
      <c r="N42159" s="120"/>
      <c r="U42159" s="121"/>
      <c r="V42159" s="122"/>
      <c r="W42159" s="123"/>
      <c r="AC42159" s="123"/>
    </row>
    <row r="42160" spans="5:29" s="2" customFormat="1">
      <c r="E42160" s="120"/>
      <c r="M42160" s="120"/>
      <c r="N42160" s="120"/>
      <c r="U42160" s="121"/>
      <c r="V42160" s="122"/>
      <c r="W42160" s="123"/>
      <c r="AC42160" s="123"/>
    </row>
    <row r="42161" spans="5:29" s="2" customFormat="1">
      <c r="E42161" s="120"/>
      <c r="M42161" s="120"/>
      <c r="N42161" s="120"/>
      <c r="U42161" s="121"/>
      <c r="V42161" s="122"/>
      <c r="W42161" s="123"/>
      <c r="AC42161" s="123"/>
    </row>
    <row r="42162" spans="5:29" s="2" customFormat="1">
      <c r="E42162" s="120"/>
      <c r="M42162" s="120"/>
      <c r="N42162" s="120"/>
      <c r="U42162" s="121"/>
      <c r="V42162" s="122"/>
      <c r="W42162" s="123"/>
      <c r="AC42162" s="123"/>
    </row>
    <row r="42163" spans="5:29" s="2" customFormat="1">
      <c r="E42163" s="120"/>
      <c r="M42163" s="120"/>
      <c r="N42163" s="120"/>
      <c r="U42163" s="121"/>
      <c r="V42163" s="122"/>
      <c r="W42163" s="123"/>
      <c r="AC42163" s="123"/>
    </row>
    <row r="42164" spans="5:29" s="2" customFormat="1">
      <c r="E42164" s="120"/>
      <c r="M42164" s="120"/>
      <c r="N42164" s="120"/>
      <c r="U42164" s="121"/>
      <c r="V42164" s="122"/>
      <c r="W42164" s="123"/>
      <c r="AC42164" s="123"/>
    </row>
    <row r="42165" spans="5:29" s="2" customFormat="1">
      <c r="E42165" s="120"/>
      <c r="M42165" s="120"/>
      <c r="N42165" s="120"/>
      <c r="U42165" s="121"/>
      <c r="V42165" s="122"/>
      <c r="W42165" s="123"/>
      <c r="AC42165" s="123"/>
    </row>
    <row r="42166" spans="5:29" s="2" customFormat="1">
      <c r="E42166" s="120"/>
      <c r="M42166" s="120"/>
      <c r="N42166" s="120"/>
      <c r="U42166" s="121"/>
      <c r="V42166" s="122"/>
      <c r="W42166" s="123"/>
      <c r="AC42166" s="123"/>
    </row>
    <row r="42167" spans="5:29" s="2" customFormat="1">
      <c r="E42167" s="120"/>
      <c r="M42167" s="120"/>
      <c r="N42167" s="120"/>
      <c r="U42167" s="121"/>
      <c r="V42167" s="122"/>
      <c r="W42167" s="123"/>
      <c r="AC42167" s="123"/>
    </row>
    <row r="42168" spans="5:29" s="2" customFormat="1">
      <c r="E42168" s="120"/>
      <c r="M42168" s="120"/>
      <c r="N42168" s="120"/>
      <c r="U42168" s="121"/>
      <c r="V42168" s="122"/>
      <c r="W42168" s="123"/>
      <c r="AC42168" s="123"/>
    </row>
    <row r="42169" spans="5:29" s="2" customFormat="1">
      <c r="E42169" s="120"/>
      <c r="M42169" s="120"/>
      <c r="N42169" s="120"/>
      <c r="U42169" s="121"/>
      <c r="V42169" s="122"/>
      <c r="W42169" s="123"/>
      <c r="AC42169" s="123"/>
    </row>
    <row r="42170" spans="5:29" s="2" customFormat="1">
      <c r="E42170" s="120"/>
      <c r="M42170" s="120"/>
      <c r="N42170" s="120"/>
      <c r="U42170" s="121"/>
      <c r="V42170" s="122"/>
      <c r="W42170" s="123"/>
      <c r="AC42170" s="123"/>
    </row>
    <row r="42171" spans="5:29" s="2" customFormat="1">
      <c r="E42171" s="120"/>
      <c r="M42171" s="120"/>
      <c r="N42171" s="120"/>
      <c r="U42171" s="121"/>
      <c r="V42171" s="122"/>
      <c r="W42171" s="123"/>
      <c r="AC42171" s="123"/>
    </row>
    <row r="42172" spans="5:29" s="2" customFormat="1">
      <c r="E42172" s="120"/>
      <c r="M42172" s="120"/>
      <c r="N42172" s="120"/>
      <c r="U42172" s="121"/>
      <c r="V42172" s="122"/>
      <c r="W42172" s="123"/>
      <c r="AC42172" s="123"/>
    </row>
    <row r="42173" spans="5:29" s="2" customFormat="1">
      <c r="E42173" s="120"/>
      <c r="M42173" s="120"/>
      <c r="N42173" s="120"/>
      <c r="U42173" s="121"/>
      <c r="V42173" s="122"/>
      <c r="W42173" s="123"/>
      <c r="AC42173" s="123"/>
    </row>
    <row r="42174" spans="5:29" s="2" customFormat="1">
      <c r="E42174" s="120"/>
      <c r="M42174" s="120"/>
      <c r="N42174" s="120"/>
      <c r="U42174" s="121"/>
      <c r="V42174" s="122"/>
      <c r="W42174" s="123"/>
      <c r="AC42174" s="123"/>
    </row>
    <row r="42175" spans="5:29" s="2" customFormat="1">
      <c r="E42175" s="120"/>
      <c r="M42175" s="120"/>
      <c r="N42175" s="120"/>
      <c r="U42175" s="121"/>
      <c r="V42175" s="122"/>
      <c r="W42175" s="123"/>
      <c r="AC42175" s="123"/>
    </row>
    <row r="42176" spans="5:29" s="2" customFormat="1">
      <c r="E42176" s="120"/>
      <c r="M42176" s="120"/>
      <c r="N42176" s="120"/>
      <c r="U42176" s="121"/>
      <c r="V42176" s="122"/>
      <c r="W42176" s="123"/>
      <c r="AC42176" s="123"/>
    </row>
    <row r="42177" spans="5:29" s="2" customFormat="1">
      <c r="E42177" s="120"/>
      <c r="M42177" s="120"/>
      <c r="N42177" s="120"/>
      <c r="U42177" s="121"/>
      <c r="V42177" s="122"/>
      <c r="W42177" s="123"/>
      <c r="AC42177" s="123"/>
    </row>
    <row r="42178" spans="5:29" s="2" customFormat="1">
      <c r="E42178" s="120"/>
      <c r="M42178" s="120"/>
      <c r="N42178" s="120"/>
      <c r="U42178" s="121"/>
      <c r="V42178" s="122"/>
      <c r="W42178" s="123"/>
      <c r="AC42178" s="123"/>
    </row>
    <row r="42179" spans="5:29" s="2" customFormat="1">
      <c r="E42179" s="120"/>
      <c r="M42179" s="120"/>
      <c r="N42179" s="120"/>
      <c r="U42179" s="121"/>
      <c r="V42179" s="122"/>
      <c r="W42179" s="123"/>
      <c r="AC42179" s="123"/>
    </row>
    <row r="42180" spans="5:29" s="2" customFormat="1">
      <c r="E42180" s="120"/>
      <c r="M42180" s="120"/>
      <c r="N42180" s="120"/>
      <c r="U42180" s="121"/>
      <c r="V42180" s="122"/>
      <c r="W42180" s="123"/>
      <c r="AC42180" s="123"/>
    </row>
    <row r="42181" spans="5:29" s="2" customFormat="1">
      <c r="E42181" s="120"/>
      <c r="M42181" s="120"/>
      <c r="N42181" s="120"/>
      <c r="U42181" s="121"/>
      <c r="V42181" s="122"/>
      <c r="W42181" s="123"/>
      <c r="AC42181" s="123"/>
    </row>
    <row r="42182" spans="5:29" s="2" customFormat="1">
      <c r="E42182" s="120"/>
      <c r="M42182" s="120"/>
      <c r="N42182" s="120"/>
      <c r="U42182" s="121"/>
      <c r="V42182" s="122"/>
      <c r="W42182" s="123"/>
      <c r="AC42182" s="123"/>
    </row>
    <row r="42183" spans="5:29" s="2" customFormat="1">
      <c r="E42183" s="120"/>
      <c r="M42183" s="120"/>
      <c r="N42183" s="120"/>
      <c r="U42183" s="121"/>
      <c r="V42183" s="122"/>
      <c r="W42183" s="123"/>
      <c r="AC42183" s="123"/>
    </row>
    <row r="42184" spans="5:29" s="2" customFormat="1">
      <c r="E42184" s="120"/>
      <c r="M42184" s="120"/>
      <c r="N42184" s="120"/>
      <c r="U42184" s="121"/>
      <c r="V42184" s="122"/>
      <c r="W42184" s="123"/>
      <c r="AC42184" s="123"/>
    </row>
    <row r="42185" spans="5:29" s="2" customFormat="1">
      <c r="E42185" s="120"/>
      <c r="M42185" s="120"/>
      <c r="N42185" s="120"/>
      <c r="U42185" s="121"/>
      <c r="V42185" s="122"/>
      <c r="W42185" s="123"/>
      <c r="AC42185" s="123"/>
    </row>
    <row r="42186" spans="5:29" s="2" customFormat="1">
      <c r="E42186" s="120"/>
      <c r="M42186" s="120"/>
      <c r="N42186" s="120"/>
      <c r="U42186" s="121"/>
      <c r="V42186" s="122"/>
      <c r="W42186" s="123"/>
      <c r="AC42186" s="123"/>
    </row>
    <row r="42187" spans="5:29" s="2" customFormat="1">
      <c r="E42187" s="120"/>
      <c r="M42187" s="120"/>
      <c r="N42187" s="120"/>
      <c r="U42187" s="121"/>
      <c r="V42187" s="122"/>
      <c r="W42187" s="123"/>
      <c r="AC42187" s="123"/>
    </row>
    <row r="42188" spans="5:29" s="2" customFormat="1">
      <c r="E42188" s="120"/>
      <c r="M42188" s="120"/>
      <c r="N42188" s="120"/>
      <c r="U42188" s="121"/>
      <c r="V42188" s="122"/>
      <c r="W42188" s="123"/>
      <c r="AC42188" s="123"/>
    </row>
    <row r="42189" spans="5:29" s="2" customFormat="1">
      <c r="E42189" s="120"/>
      <c r="M42189" s="120"/>
      <c r="N42189" s="120"/>
      <c r="U42189" s="121"/>
      <c r="V42189" s="122"/>
      <c r="W42189" s="123"/>
      <c r="AC42189" s="123"/>
    </row>
    <row r="42190" spans="5:29" s="2" customFormat="1">
      <c r="E42190" s="120"/>
      <c r="M42190" s="120"/>
      <c r="N42190" s="120"/>
      <c r="U42190" s="121"/>
      <c r="V42190" s="122"/>
      <c r="W42190" s="123"/>
      <c r="AC42190" s="123"/>
    </row>
    <row r="42191" spans="5:29" s="2" customFormat="1">
      <c r="E42191" s="120"/>
      <c r="M42191" s="120"/>
      <c r="N42191" s="120"/>
      <c r="U42191" s="121"/>
      <c r="V42191" s="122"/>
      <c r="W42191" s="123"/>
      <c r="AC42191" s="123"/>
    </row>
    <row r="42192" spans="5:29" s="2" customFormat="1">
      <c r="E42192" s="120"/>
      <c r="M42192" s="120"/>
      <c r="N42192" s="120"/>
      <c r="U42192" s="121"/>
      <c r="V42192" s="122"/>
      <c r="W42192" s="123"/>
      <c r="AC42192" s="123"/>
    </row>
    <row r="42193" spans="5:29" s="2" customFormat="1">
      <c r="E42193" s="120"/>
      <c r="M42193" s="120"/>
      <c r="N42193" s="120"/>
      <c r="U42193" s="121"/>
      <c r="V42193" s="122"/>
      <c r="W42193" s="123"/>
      <c r="AC42193" s="123"/>
    </row>
    <row r="42194" spans="5:29" s="2" customFormat="1">
      <c r="E42194" s="120"/>
      <c r="M42194" s="120"/>
      <c r="N42194" s="120"/>
      <c r="U42194" s="121"/>
      <c r="V42194" s="122"/>
      <c r="W42194" s="123"/>
      <c r="AC42194" s="123"/>
    </row>
    <row r="42195" spans="5:29" s="2" customFormat="1">
      <c r="E42195" s="120"/>
      <c r="M42195" s="120"/>
      <c r="N42195" s="120"/>
      <c r="U42195" s="121"/>
      <c r="V42195" s="122"/>
      <c r="W42195" s="123"/>
      <c r="AC42195" s="123"/>
    </row>
    <row r="42196" spans="5:29" s="2" customFormat="1">
      <c r="E42196" s="120"/>
      <c r="M42196" s="120"/>
      <c r="N42196" s="120"/>
      <c r="U42196" s="121"/>
      <c r="V42196" s="122"/>
      <c r="W42196" s="123"/>
      <c r="AC42196" s="123"/>
    </row>
    <row r="42197" spans="5:29" s="2" customFormat="1">
      <c r="E42197" s="120"/>
      <c r="M42197" s="120"/>
      <c r="N42197" s="120"/>
      <c r="U42197" s="121"/>
      <c r="V42197" s="122"/>
      <c r="W42197" s="123"/>
      <c r="AC42197" s="123"/>
    </row>
    <row r="42198" spans="5:29" s="2" customFormat="1">
      <c r="E42198" s="120"/>
      <c r="M42198" s="120"/>
      <c r="N42198" s="120"/>
      <c r="U42198" s="121"/>
      <c r="V42198" s="122"/>
      <c r="W42198" s="123"/>
      <c r="AC42198" s="123"/>
    </row>
    <row r="42199" spans="5:29" s="2" customFormat="1">
      <c r="E42199" s="120"/>
      <c r="M42199" s="120"/>
      <c r="N42199" s="120"/>
      <c r="U42199" s="121"/>
      <c r="V42199" s="122"/>
      <c r="W42199" s="123"/>
      <c r="AC42199" s="123"/>
    </row>
    <row r="42200" spans="5:29" s="2" customFormat="1">
      <c r="E42200" s="120"/>
      <c r="M42200" s="120"/>
      <c r="N42200" s="120"/>
      <c r="U42200" s="121"/>
      <c r="V42200" s="122"/>
      <c r="W42200" s="123"/>
      <c r="AC42200" s="123"/>
    </row>
    <row r="42201" spans="5:29" s="2" customFormat="1">
      <c r="E42201" s="120"/>
      <c r="M42201" s="120"/>
      <c r="N42201" s="120"/>
      <c r="U42201" s="121"/>
      <c r="V42201" s="122"/>
      <c r="W42201" s="123"/>
      <c r="AC42201" s="123"/>
    </row>
    <row r="42202" spans="5:29" s="2" customFormat="1">
      <c r="E42202" s="120"/>
      <c r="M42202" s="120"/>
      <c r="N42202" s="120"/>
      <c r="U42202" s="121"/>
      <c r="V42202" s="122"/>
      <c r="W42202" s="123"/>
      <c r="AC42202" s="123"/>
    </row>
    <row r="42203" spans="5:29" s="2" customFormat="1">
      <c r="E42203" s="120"/>
      <c r="M42203" s="120"/>
      <c r="N42203" s="120"/>
      <c r="U42203" s="121"/>
      <c r="V42203" s="122"/>
      <c r="W42203" s="123"/>
      <c r="AC42203" s="123"/>
    </row>
    <row r="42204" spans="5:29" s="2" customFormat="1">
      <c r="E42204" s="120"/>
      <c r="M42204" s="120"/>
      <c r="N42204" s="120"/>
      <c r="U42204" s="121"/>
      <c r="V42204" s="122"/>
      <c r="W42204" s="123"/>
      <c r="AC42204" s="123"/>
    </row>
    <row r="42205" spans="5:29" s="2" customFormat="1">
      <c r="E42205" s="120"/>
      <c r="M42205" s="120"/>
      <c r="N42205" s="120"/>
      <c r="U42205" s="121"/>
      <c r="V42205" s="122"/>
      <c r="W42205" s="123"/>
      <c r="AC42205" s="123"/>
    </row>
    <row r="42206" spans="5:29" s="2" customFormat="1">
      <c r="E42206" s="120"/>
      <c r="M42206" s="120"/>
      <c r="N42206" s="120"/>
      <c r="U42206" s="121"/>
      <c r="V42206" s="122"/>
      <c r="W42206" s="123"/>
      <c r="AC42206" s="123"/>
    </row>
    <row r="42207" spans="5:29" s="2" customFormat="1">
      <c r="E42207" s="120"/>
      <c r="M42207" s="120"/>
      <c r="N42207" s="120"/>
      <c r="U42207" s="121"/>
      <c r="V42207" s="122"/>
      <c r="W42207" s="123"/>
      <c r="AC42207" s="123"/>
    </row>
    <row r="42208" spans="5:29" s="2" customFormat="1">
      <c r="E42208" s="120"/>
      <c r="M42208" s="120"/>
      <c r="N42208" s="120"/>
      <c r="U42208" s="121"/>
      <c r="V42208" s="122"/>
      <c r="W42208" s="123"/>
      <c r="AC42208" s="123"/>
    </row>
    <row r="42209" spans="5:29" s="2" customFormat="1">
      <c r="E42209" s="120"/>
      <c r="M42209" s="120"/>
      <c r="N42209" s="120"/>
      <c r="U42209" s="121"/>
      <c r="V42209" s="122"/>
      <c r="W42209" s="123"/>
      <c r="AC42209" s="123"/>
    </row>
    <row r="42210" spans="5:29" s="2" customFormat="1">
      <c r="E42210" s="120"/>
      <c r="M42210" s="120"/>
      <c r="N42210" s="120"/>
      <c r="U42210" s="121"/>
      <c r="V42210" s="122"/>
      <c r="W42210" s="123"/>
      <c r="AC42210" s="123"/>
    </row>
    <row r="42211" spans="5:29" s="2" customFormat="1">
      <c r="E42211" s="120"/>
      <c r="M42211" s="120"/>
      <c r="N42211" s="120"/>
      <c r="U42211" s="121"/>
      <c r="V42211" s="122"/>
      <c r="W42211" s="123"/>
      <c r="AC42211" s="123"/>
    </row>
    <row r="42212" spans="5:29" s="2" customFormat="1">
      <c r="E42212" s="120"/>
      <c r="M42212" s="120"/>
      <c r="N42212" s="120"/>
      <c r="U42212" s="121"/>
      <c r="V42212" s="122"/>
      <c r="W42212" s="123"/>
      <c r="AC42212" s="123"/>
    </row>
    <row r="42213" spans="5:29" s="2" customFormat="1">
      <c r="E42213" s="120"/>
      <c r="M42213" s="120"/>
      <c r="N42213" s="120"/>
      <c r="U42213" s="121"/>
      <c r="V42213" s="122"/>
      <c r="W42213" s="123"/>
      <c r="AC42213" s="123"/>
    </row>
    <row r="42214" spans="5:29" s="2" customFormat="1">
      <c r="E42214" s="120"/>
      <c r="M42214" s="120"/>
      <c r="N42214" s="120"/>
      <c r="U42214" s="121"/>
      <c r="V42214" s="122"/>
      <c r="W42214" s="123"/>
      <c r="AC42214" s="123"/>
    </row>
    <row r="42215" spans="5:29" s="2" customFormat="1">
      <c r="E42215" s="120"/>
      <c r="M42215" s="120"/>
      <c r="N42215" s="120"/>
      <c r="U42215" s="121"/>
      <c r="V42215" s="122"/>
      <c r="W42215" s="123"/>
      <c r="AC42215" s="123"/>
    </row>
    <row r="42216" spans="5:29" s="2" customFormat="1">
      <c r="E42216" s="120"/>
      <c r="M42216" s="120"/>
      <c r="N42216" s="120"/>
      <c r="U42216" s="121"/>
      <c r="V42216" s="122"/>
      <c r="W42216" s="123"/>
      <c r="AC42216" s="123"/>
    </row>
    <row r="42217" spans="5:29" s="2" customFormat="1">
      <c r="E42217" s="120"/>
      <c r="M42217" s="120"/>
      <c r="N42217" s="120"/>
      <c r="U42217" s="121"/>
      <c r="V42217" s="122"/>
      <c r="W42217" s="123"/>
      <c r="AC42217" s="123"/>
    </row>
    <row r="42218" spans="5:29" s="2" customFormat="1">
      <c r="E42218" s="120"/>
      <c r="M42218" s="120"/>
      <c r="N42218" s="120"/>
      <c r="U42218" s="121"/>
      <c r="V42218" s="122"/>
      <c r="W42218" s="123"/>
      <c r="AC42218" s="123"/>
    </row>
    <row r="42219" spans="5:29" s="2" customFormat="1">
      <c r="E42219" s="120"/>
      <c r="M42219" s="120"/>
      <c r="N42219" s="120"/>
      <c r="U42219" s="121"/>
      <c r="V42219" s="122"/>
      <c r="W42219" s="123"/>
      <c r="AC42219" s="123"/>
    </row>
    <row r="42220" spans="5:29" s="2" customFormat="1">
      <c r="E42220" s="120"/>
      <c r="M42220" s="120"/>
      <c r="N42220" s="120"/>
      <c r="U42220" s="121"/>
      <c r="V42220" s="122"/>
      <c r="W42220" s="123"/>
      <c r="AC42220" s="123"/>
    </row>
    <row r="42221" spans="5:29" s="2" customFormat="1">
      <c r="E42221" s="120"/>
      <c r="M42221" s="120"/>
      <c r="N42221" s="120"/>
      <c r="U42221" s="121"/>
      <c r="V42221" s="122"/>
      <c r="W42221" s="123"/>
      <c r="AC42221" s="123"/>
    </row>
    <row r="42222" spans="5:29" s="2" customFormat="1">
      <c r="E42222" s="120"/>
      <c r="M42222" s="120"/>
      <c r="N42222" s="120"/>
      <c r="U42222" s="121"/>
      <c r="V42222" s="122"/>
      <c r="W42222" s="123"/>
      <c r="AC42222" s="123"/>
    </row>
    <row r="42223" spans="5:29" s="2" customFormat="1">
      <c r="E42223" s="120"/>
      <c r="M42223" s="120"/>
      <c r="N42223" s="120"/>
      <c r="U42223" s="121"/>
      <c r="V42223" s="122"/>
      <c r="W42223" s="123"/>
      <c r="AC42223" s="123"/>
    </row>
    <row r="42224" spans="5:29" s="2" customFormat="1">
      <c r="E42224" s="120"/>
      <c r="M42224" s="120"/>
      <c r="N42224" s="120"/>
      <c r="U42224" s="121"/>
      <c r="V42224" s="122"/>
      <c r="W42224" s="123"/>
      <c r="AC42224" s="123"/>
    </row>
    <row r="42225" spans="5:29" s="2" customFormat="1">
      <c r="E42225" s="120"/>
      <c r="M42225" s="120"/>
      <c r="N42225" s="120"/>
      <c r="U42225" s="121"/>
      <c r="V42225" s="122"/>
      <c r="W42225" s="123"/>
      <c r="AC42225" s="123"/>
    </row>
    <row r="42226" spans="5:29" s="2" customFormat="1">
      <c r="E42226" s="120"/>
      <c r="M42226" s="120"/>
      <c r="N42226" s="120"/>
      <c r="U42226" s="121"/>
      <c r="V42226" s="122"/>
      <c r="W42226" s="123"/>
      <c r="AC42226" s="123"/>
    </row>
    <row r="42227" spans="5:29" s="2" customFormat="1">
      <c r="E42227" s="120"/>
      <c r="M42227" s="120"/>
      <c r="N42227" s="120"/>
      <c r="U42227" s="121"/>
      <c r="V42227" s="122"/>
      <c r="W42227" s="123"/>
      <c r="AC42227" s="123"/>
    </row>
    <row r="42228" spans="5:29" s="2" customFormat="1">
      <c r="E42228" s="120"/>
      <c r="M42228" s="120"/>
      <c r="N42228" s="120"/>
      <c r="U42228" s="121"/>
      <c r="V42228" s="122"/>
      <c r="W42228" s="123"/>
      <c r="AC42228" s="123"/>
    </row>
    <row r="42229" spans="5:29" s="2" customFormat="1">
      <c r="E42229" s="120"/>
      <c r="M42229" s="120"/>
      <c r="N42229" s="120"/>
      <c r="U42229" s="121"/>
      <c r="V42229" s="122"/>
      <c r="W42229" s="123"/>
      <c r="AC42229" s="123"/>
    </row>
    <row r="42230" spans="5:29" s="2" customFormat="1">
      <c r="E42230" s="120"/>
      <c r="M42230" s="120"/>
      <c r="N42230" s="120"/>
      <c r="U42230" s="121"/>
      <c r="V42230" s="122"/>
      <c r="W42230" s="123"/>
      <c r="AC42230" s="123"/>
    </row>
    <row r="42231" spans="5:29" s="2" customFormat="1">
      <c r="E42231" s="120"/>
      <c r="M42231" s="120"/>
      <c r="N42231" s="120"/>
      <c r="U42231" s="121"/>
      <c r="V42231" s="122"/>
      <c r="W42231" s="123"/>
      <c r="AC42231" s="123"/>
    </row>
    <row r="42232" spans="5:29" s="2" customFormat="1">
      <c r="E42232" s="120"/>
      <c r="M42232" s="120"/>
      <c r="N42232" s="120"/>
      <c r="U42232" s="121"/>
      <c r="V42232" s="122"/>
      <c r="W42232" s="123"/>
      <c r="AC42232" s="123"/>
    </row>
    <row r="42233" spans="5:29" s="2" customFormat="1">
      <c r="E42233" s="120"/>
      <c r="M42233" s="120"/>
      <c r="N42233" s="120"/>
      <c r="U42233" s="121"/>
      <c r="V42233" s="122"/>
      <c r="W42233" s="123"/>
      <c r="AC42233" s="123"/>
    </row>
    <row r="42234" spans="5:29" s="2" customFormat="1">
      <c r="E42234" s="120"/>
      <c r="M42234" s="120"/>
      <c r="N42234" s="120"/>
      <c r="U42234" s="121"/>
      <c r="V42234" s="122"/>
      <c r="W42234" s="123"/>
      <c r="AC42234" s="123"/>
    </row>
    <row r="42235" spans="5:29" s="2" customFormat="1">
      <c r="E42235" s="120"/>
      <c r="M42235" s="120"/>
      <c r="N42235" s="120"/>
      <c r="U42235" s="121"/>
      <c r="V42235" s="122"/>
      <c r="W42235" s="123"/>
      <c r="AC42235" s="123"/>
    </row>
    <row r="42236" spans="5:29" s="2" customFormat="1">
      <c r="E42236" s="120"/>
      <c r="M42236" s="120"/>
      <c r="N42236" s="120"/>
      <c r="U42236" s="121"/>
      <c r="V42236" s="122"/>
      <c r="W42236" s="123"/>
      <c r="AC42236" s="123"/>
    </row>
    <row r="42237" spans="5:29" s="2" customFormat="1">
      <c r="E42237" s="120"/>
      <c r="M42237" s="120"/>
      <c r="N42237" s="120"/>
      <c r="U42237" s="121"/>
      <c r="V42237" s="122"/>
      <c r="W42237" s="123"/>
      <c r="AC42237" s="123"/>
    </row>
    <row r="42238" spans="5:29" s="2" customFormat="1">
      <c r="E42238" s="120"/>
      <c r="M42238" s="120"/>
      <c r="N42238" s="120"/>
      <c r="U42238" s="121"/>
      <c r="V42238" s="122"/>
      <c r="W42238" s="123"/>
      <c r="AC42238" s="123"/>
    </row>
    <row r="42239" spans="5:29" s="2" customFormat="1">
      <c r="E42239" s="120"/>
      <c r="M42239" s="120"/>
      <c r="N42239" s="120"/>
      <c r="U42239" s="121"/>
      <c r="V42239" s="122"/>
      <c r="W42239" s="123"/>
      <c r="AC42239" s="123"/>
    </row>
    <row r="42240" spans="5:29" s="2" customFormat="1">
      <c r="E42240" s="120"/>
      <c r="M42240" s="120"/>
      <c r="N42240" s="120"/>
      <c r="U42240" s="121"/>
      <c r="V42240" s="122"/>
      <c r="W42240" s="123"/>
      <c r="AC42240" s="123"/>
    </row>
    <row r="42241" spans="5:29" s="2" customFormat="1">
      <c r="E42241" s="120"/>
      <c r="M42241" s="120"/>
      <c r="N42241" s="120"/>
      <c r="U42241" s="121"/>
      <c r="V42241" s="122"/>
      <c r="W42241" s="123"/>
      <c r="AC42241" s="123"/>
    </row>
    <row r="42242" spans="5:29" s="2" customFormat="1">
      <c r="E42242" s="120"/>
      <c r="M42242" s="120"/>
      <c r="N42242" s="120"/>
      <c r="U42242" s="121"/>
      <c r="V42242" s="122"/>
      <c r="W42242" s="123"/>
      <c r="AC42242" s="123"/>
    </row>
    <row r="42243" spans="5:29" s="2" customFormat="1">
      <c r="E42243" s="120"/>
      <c r="M42243" s="120"/>
      <c r="N42243" s="120"/>
      <c r="U42243" s="121"/>
      <c r="V42243" s="122"/>
      <c r="W42243" s="123"/>
      <c r="AC42243" s="123"/>
    </row>
    <row r="42244" spans="5:29" s="2" customFormat="1">
      <c r="E42244" s="120"/>
      <c r="M42244" s="120"/>
      <c r="N42244" s="120"/>
      <c r="U42244" s="121"/>
      <c r="V42244" s="122"/>
      <c r="W42244" s="123"/>
      <c r="AC42244" s="123"/>
    </row>
    <row r="42245" spans="5:29" s="2" customFormat="1">
      <c r="E42245" s="120"/>
      <c r="M42245" s="120"/>
      <c r="N42245" s="120"/>
      <c r="U42245" s="121"/>
      <c r="V42245" s="122"/>
      <c r="W42245" s="123"/>
      <c r="AC42245" s="123"/>
    </row>
    <row r="42246" spans="5:29" s="2" customFormat="1">
      <c r="E42246" s="120"/>
      <c r="M42246" s="120"/>
      <c r="N42246" s="120"/>
      <c r="U42246" s="121"/>
      <c r="V42246" s="122"/>
      <c r="W42246" s="123"/>
      <c r="AC42246" s="123"/>
    </row>
    <row r="42247" spans="5:29" s="2" customFormat="1">
      <c r="E42247" s="120"/>
      <c r="M42247" s="120"/>
      <c r="N42247" s="120"/>
      <c r="U42247" s="121"/>
      <c r="V42247" s="122"/>
      <c r="W42247" s="123"/>
      <c r="AC42247" s="123"/>
    </row>
    <row r="42248" spans="5:29" s="2" customFormat="1">
      <c r="E42248" s="120"/>
      <c r="M42248" s="120"/>
      <c r="N42248" s="120"/>
      <c r="U42248" s="121"/>
      <c r="V42248" s="122"/>
      <c r="W42248" s="123"/>
      <c r="AC42248" s="123"/>
    </row>
    <row r="42249" spans="5:29" s="2" customFormat="1">
      <c r="E42249" s="120"/>
      <c r="M42249" s="120"/>
      <c r="N42249" s="120"/>
      <c r="U42249" s="121"/>
      <c r="V42249" s="122"/>
      <c r="W42249" s="123"/>
      <c r="AC42249" s="123"/>
    </row>
    <row r="42250" spans="5:29" s="2" customFormat="1">
      <c r="E42250" s="120"/>
      <c r="M42250" s="120"/>
      <c r="N42250" s="120"/>
      <c r="U42250" s="121"/>
      <c r="V42250" s="122"/>
      <c r="W42250" s="123"/>
      <c r="AC42250" s="123"/>
    </row>
    <row r="42251" spans="5:29" s="2" customFormat="1">
      <c r="E42251" s="120"/>
      <c r="M42251" s="120"/>
      <c r="N42251" s="120"/>
      <c r="U42251" s="121"/>
      <c r="V42251" s="122"/>
      <c r="W42251" s="123"/>
      <c r="AC42251" s="123"/>
    </row>
    <row r="42252" spans="5:29" s="2" customFormat="1">
      <c r="E42252" s="120"/>
      <c r="M42252" s="120"/>
      <c r="N42252" s="120"/>
      <c r="U42252" s="121"/>
      <c r="V42252" s="122"/>
      <c r="W42252" s="123"/>
      <c r="AC42252" s="123"/>
    </row>
    <row r="42253" spans="5:29" s="2" customFormat="1">
      <c r="E42253" s="120"/>
      <c r="M42253" s="120"/>
      <c r="N42253" s="120"/>
      <c r="U42253" s="121"/>
      <c r="V42253" s="122"/>
      <c r="W42253" s="123"/>
      <c r="AC42253" s="123"/>
    </row>
    <row r="42254" spans="5:29" s="2" customFormat="1">
      <c r="E42254" s="120"/>
      <c r="M42254" s="120"/>
      <c r="N42254" s="120"/>
      <c r="U42254" s="121"/>
      <c r="V42254" s="122"/>
      <c r="W42254" s="123"/>
      <c r="AC42254" s="123"/>
    </row>
    <row r="42255" spans="5:29" s="2" customFormat="1">
      <c r="E42255" s="120"/>
      <c r="M42255" s="120"/>
      <c r="N42255" s="120"/>
      <c r="U42255" s="121"/>
      <c r="V42255" s="122"/>
      <c r="W42255" s="123"/>
      <c r="AC42255" s="123"/>
    </row>
    <row r="42256" spans="5:29" s="2" customFormat="1">
      <c r="E42256" s="120"/>
      <c r="M42256" s="120"/>
      <c r="N42256" s="120"/>
      <c r="U42256" s="121"/>
      <c r="V42256" s="122"/>
      <c r="W42256" s="123"/>
      <c r="AC42256" s="123"/>
    </row>
    <row r="42257" spans="5:29" s="2" customFormat="1">
      <c r="E42257" s="120"/>
      <c r="M42257" s="120"/>
      <c r="N42257" s="120"/>
      <c r="U42257" s="121"/>
      <c r="V42257" s="122"/>
      <c r="W42257" s="123"/>
      <c r="AC42257" s="123"/>
    </row>
    <row r="42258" spans="5:29" s="2" customFormat="1">
      <c r="E42258" s="120"/>
      <c r="M42258" s="120"/>
      <c r="N42258" s="120"/>
      <c r="U42258" s="121"/>
      <c r="V42258" s="122"/>
      <c r="W42258" s="123"/>
      <c r="AC42258" s="123"/>
    </row>
    <row r="42259" spans="5:29" s="2" customFormat="1">
      <c r="E42259" s="120"/>
      <c r="M42259" s="120"/>
      <c r="N42259" s="120"/>
      <c r="U42259" s="121"/>
      <c r="V42259" s="122"/>
      <c r="W42259" s="123"/>
      <c r="AC42259" s="123"/>
    </row>
    <row r="42260" spans="5:29" s="2" customFormat="1">
      <c r="E42260" s="120"/>
      <c r="M42260" s="120"/>
      <c r="N42260" s="120"/>
      <c r="U42260" s="121"/>
      <c r="V42260" s="122"/>
      <c r="W42260" s="123"/>
      <c r="AC42260" s="123"/>
    </row>
    <row r="42261" spans="5:29" s="2" customFormat="1">
      <c r="E42261" s="120"/>
      <c r="M42261" s="120"/>
      <c r="N42261" s="120"/>
      <c r="U42261" s="121"/>
      <c r="V42261" s="122"/>
      <c r="W42261" s="123"/>
      <c r="AC42261" s="123"/>
    </row>
    <row r="42262" spans="5:29" s="2" customFormat="1">
      <c r="E42262" s="120"/>
      <c r="M42262" s="120"/>
      <c r="N42262" s="120"/>
      <c r="U42262" s="121"/>
      <c r="V42262" s="122"/>
      <c r="W42262" s="123"/>
      <c r="AC42262" s="123"/>
    </row>
    <row r="42263" spans="5:29" s="2" customFormat="1">
      <c r="E42263" s="120"/>
      <c r="M42263" s="120"/>
      <c r="N42263" s="120"/>
      <c r="U42263" s="121"/>
      <c r="V42263" s="122"/>
      <c r="W42263" s="123"/>
      <c r="AC42263" s="123"/>
    </row>
    <row r="42264" spans="5:29" s="2" customFormat="1">
      <c r="E42264" s="120"/>
      <c r="M42264" s="120"/>
      <c r="N42264" s="120"/>
      <c r="U42264" s="121"/>
      <c r="V42264" s="122"/>
      <c r="W42264" s="123"/>
      <c r="AC42264" s="123"/>
    </row>
    <row r="42265" spans="5:29" s="2" customFormat="1">
      <c r="E42265" s="120"/>
      <c r="M42265" s="120"/>
      <c r="N42265" s="120"/>
      <c r="U42265" s="121"/>
      <c r="V42265" s="122"/>
      <c r="W42265" s="123"/>
      <c r="AC42265" s="123"/>
    </row>
    <row r="42266" spans="5:29" s="2" customFormat="1">
      <c r="E42266" s="120"/>
      <c r="M42266" s="120"/>
      <c r="N42266" s="120"/>
      <c r="U42266" s="121"/>
      <c r="V42266" s="122"/>
      <c r="W42266" s="123"/>
      <c r="AC42266" s="123"/>
    </row>
    <row r="42267" spans="5:29" s="2" customFormat="1">
      <c r="E42267" s="120"/>
      <c r="M42267" s="120"/>
      <c r="N42267" s="120"/>
      <c r="U42267" s="121"/>
      <c r="V42267" s="122"/>
      <c r="W42267" s="123"/>
      <c r="AC42267" s="123"/>
    </row>
    <row r="42268" spans="5:29" s="2" customFormat="1">
      <c r="E42268" s="120"/>
      <c r="M42268" s="120"/>
      <c r="N42268" s="120"/>
      <c r="U42268" s="121"/>
      <c r="V42268" s="122"/>
      <c r="W42268" s="123"/>
      <c r="AC42268" s="123"/>
    </row>
    <row r="42269" spans="5:29" s="2" customFormat="1">
      <c r="E42269" s="120"/>
      <c r="M42269" s="120"/>
      <c r="N42269" s="120"/>
      <c r="U42269" s="121"/>
      <c r="V42269" s="122"/>
      <c r="W42269" s="123"/>
      <c r="AC42269" s="123"/>
    </row>
    <row r="42270" spans="5:29" s="2" customFormat="1">
      <c r="E42270" s="120"/>
      <c r="M42270" s="120"/>
      <c r="N42270" s="120"/>
      <c r="U42270" s="121"/>
      <c r="V42270" s="122"/>
      <c r="W42270" s="123"/>
      <c r="AC42270" s="123"/>
    </row>
    <row r="42271" spans="5:29" s="2" customFormat="1">
      <c r="E42271" s="120"/>
      <c r="M42271" s="120"/>
      <c r="N42271" s="120"/>
      <c r="U42271" s="121"/>
      <c r="V42271" s="122"/>
      <c r="W42271" s="123"/>
      <c r="AC42271" s="123"/>
    </row>
    <row r="42272" spans="5:29" s="2" customFormat="1">
      <c r="E42272" s="120"/>
      <c r="M42272" s="120"/>
      <c r="N42272" s="120"/>
      <c r="U42272" s="121"/>
      <c r="V42272" s="122"/>
      <c r="W42272" s="123"/>
      <c r="AC42272" s="123"/>
    </row>
    <row r="42273" spans="5:29" s="2" customFormat="1">
      <c r="E42273" s="120"/>
      <c r="M42273" s="120"/>
      <c r="N42273" s="120"/>
      <c r="U42273" s="121"/>
      <c r="V42273" s="122"/>
      <c r="W42273" s="123"/>
      <c r="AC42273" s="123"/>
    </row>
    <row r="42274" spans="5:29" s="2" customFormat="1">
      <c r="E42274" s="120"/>
      <c r="M42274" s="120"/>
      <c r="N42274" s="120"/>
      <c r="U42274" s="121"/>
      <c r="V42274" s="122"/>
      <c r="W42274" s="123"/>
      <c r="AC42274" s="123"/>
    </row>
    <row r="42275" spans="5:29" s="2" customFormat="1">
      <c r="E42275" s="120"/>
      <c r="M42275" s="120"/>
      <c r="N42275" s="120"/>
      <c r="U42275" s="121"/>
      <c r="V42275" s="122"/>
      <c r="W42275" s="123"/>
      <c r="AC42275" s="123"/>
    </row>
    <row r="42276" spans="5:29" s="2" customFormat="1">
      <c r="E42276" s="120"/>
      <c r="M42276" s="120"/>
      <c r="N42276" s="120"/>
      <c r="U42276" s="121"/>
      <c r="V42276" s="122"/>
      <c r="W42276" s="123"/>
      <c r="AC42276" s="123"/>
    </row>
    <row r="42277" spans="5:29" s="2" customFormat="1">
      <c r="E42277" s="120"/>
      <c r="M42277" s="120"/>
      <c r="N42277" s="120"/>
      <c r="U42277" s="121"/>
      <c r="V42277" s="122"/>
      <c r="W42277" s="123"/>
      <c r="AC42277" s="123"/>
    </row>
    <row r="42278" spans="5:29" s="2" customFormat="1">
      <c r="E42278" s="120"/>
      <c r="M42278" s="120"/>
      <c r="N42278" s="120"/>
      <c r="U42278" s="121"/>
      <c r="V42278" s="122"/>
      <c r="W42278" s="123"/>
      <c r="AC42278" s="123"/>
    </row>
    <row r="42279" spans="5:29" s="2" customFormat="1">
      <c r="E42279" s="120"/>
      <c r="M42279" s="120"/>
      <c r="N42279" s="120"/>
      <c r="U42279" s="121"/>
      <c r="V42279" s="122"/>
      <c r="W42279" s="123"/>
      <c r="AC42279" s="123"/>
    </row>
    <row r="42280" spans="5:29" s="2" customFormat="1">
      <c r="E42280" s="120"/>
      <c r="M42280" s="120"/>
      <c r="N42280" s="120"/>
      <c r="U42280" s="121"/>
      <c r="V42280" s="122"/>
      <c r="W42280" s="123"/>
      <c r="AC42280" s="123"/>
    </row>
    <row r="42281" spans="5:29" s="2" customFormat="1">
      <c r="E42281" s="120"/>
      <c r="M42281" s="120"/>
      <c r="N42281" s="120"/>
      <c r="U42281" s="121"/>
      <c r="V42281" s="122"/>
      <c r="W42281" s="123"/>
      <c r="AC42281" s="123"/>
    </row>
    <row r="42282" spans="5:29" s="2" customFormat="1">
      <c r="E42282" s="120"/>
      <c r="M42282" s="120"/>
      <c r="N42282" s="120"/>
      <c r="U42282" s="121"/>
      <c r="V42282" s="122"/>
      <c r="W42282" s="123"/>
      <c r="AC42282" s="123"/>
    </row>
    <row r="42283" spans="5:29" s="2" customFormat="1">
      <c r="E42283" s="120"/>
      <c r="M42283" s="120"/>
      <c r="N42283" s="120"/>
      <c r="U42283" s="121"/>
      <c r="V42283" s="122"/>
      <c r="W42283" s="123"/>
      <c r="AC42283" s="123"/>
    </row>
    <row r="42284" spans="5:29" s="2" customFormat="1">
      <c r="E42284" s="120"/>
      <c r="M42284" s="120"/>
      <c r="N42284" s="120"/>
      <c r="U42284" s="121"/>
      <c r="V42284" s="122"/>
      <c r="W42284" s="123"/>
      <c r="AC42284" s="123"/>
    </row>
    <row r="42285" spans="5:29" s="2" customFormat="1">
      <c r="E42285" s="120"/>
      <c r="M42285" s="120"/>
      <c r="N42285" s="120"/>
      <c r="U42285" s="121"/>
      <c r="V42285" s="122"/>
      <c r="W42285" s="123"/>
      <c r="AC42285" s="123"/>
    </row>
    <row r="42286" spans="5:29" s="2" customFormat="1">
      <c r="E42286" s="120"/>
      <c r="M42286" s="120"/>
      <c r="N42286" s="120"/>
      <c r="U42286" s="121"/>
      <c r="V42286" s="122"/>
      <c r="W42286" s="123"/>
      <c r="AC42286" s="123"/>
    </row>
    <row r="42287" spans="5:29" s="2" customFormat="1">
      <c r="E42287" s="120"/>
      <c r="M42287" s="120"/>
      <c r="N42287" s="120"/>
      <c r="U42287" s="121"/>
      <c r="V42287" s="122"/>
      <c r="W42287" s="123"/>
      <c r="AC42287" s="123"/>
    </row>
    <row r="42288" spans="5:29" s="2" customFormat="1">
      <c r="E42288" s="120"/>
      <c r="M42288" s="120"/>
      <c r="N42288" s="120"/>
      <c r="U42288" s="121"/>
      <c r="V42288" s="122"/>
      <c r="W42288" s="123"/>
      <c r="AC42288" s="123"/>
    </row>
    <row r="42289" spans="5:29" s="2" customFormat="1">
      <c r="E42289" s="120"/>
      <c r="M42289" s="120"/>
      <c r="N42289" s="120"/>
      <c r="U42289" s="121"/>
      <c r="V42289" s="122"/>
      <c r="W42289" s="123"/>
      <c r="AC42289" s="123"/>
    </row>
    <row r="42290" spans="5:29" s="2" customFormat="1">
      <c r="E42290" s="120"/>
      <c r="M42290" s="120"/>
      <c r="N42290" s="120"/>
      <c r="U42290" s="121"/>
      <c r="V42290" s="122"/>
      <c r="W42290" s="123"/>
      <c r="AC42290" s="123"/>
    </row>
    <row r="42291" spans="5:29" s="2" customFormat="1">
      <c r="E42291" s="120"/>
      <c r="M42291" s="120"/>
      <c r="N42291" s="120"/>
      <c r="U42291" s="121"/>
      <c r="V42291" s="122"/>
      <c r="W42291" s="123"/>
      <c r="AC42291" s="123"/>
    </row>
    <row r="42292" spans="5:29" s="2" customFormat="1">
      <c r="E42292" s="120"/>
      <c r="M42292" s="120"/>
      <c r="N42292" s="120"/>
      <c r="U42292" s="121"/>
      <c r="V42292" s="122"/>
      <c r="W42292" s="123"/>
      <c r="AC42292" s="123"/>
    </row>
    <row r="42293" spans="5:29" s="2" customFormat="1">
      <c r="E42293" s="120"/>
      <c r="M42293" s="120"/>
      <c r="N42293" s="120"/>
      <c r="U42293" s="121"/>
      <c r="V42293" s="122"/>
      <c r="W42293" s="123"/>
      <c r="AC42293" s="123"/>
    </row>
    <row r="42294" spans="5:29" s="2" customFormat="1">
      <c r="E42294" s="120"/>
      <c r="M42294" s="120"/>
      <c r="N42294" s="120"/>
      <c r="U42294" s="121"/>
      <c r="V42294" s="122"/>
      <c r="W42294" s="123"/>
      <c r="AC42294" s="123"/>
    </row>
    <row r="42295" spans="5:29" s="2" customFormat="1">
      <c r="E42295" s="120"/>
      <c r="M42295" s="120"/>
      <c r="N42295" s="120"/>
      <c r="U42295" s="121"/>
      <c r="V42295" s="122"/>
      <c r="W42295" s="123"/>
      <c r="AC42295" s="123"/>
    </row>
    <row r="42296" spans="5:29" s="2" customFormat="1">
      <c r="E42296" s="120"/>
      <c r="M42296" s="120"/>
      <c r="N42296" s="120"/>
      <c r="U42296" s="121"/>
      <c r="V42296" s="122"/>
      <c r="W42296" s="123"/>
      <c r="AC42296" s="123"/>
    </row>
    <row r="42297" spans="5:29" s="2" customFormat="1">
      <c r="E42297" s="120"/>
      <c r="M42297" s="120"/>
      <c r="N42297" s="120"/>
      <c r="U42297" s="121"/>
      <c r="V42297" s="122"/>
      <c r="W42297" s="123"/>
      <c r="AC42297" s="123"/>
    </row>
    <row r="42298" spans="5:29" s="2" customFormat="1">
      <c r="E42298" s="120"/>
      <c r="M42298" s="120"/>
      <c r="N42298" s="120"/>
      <c r="U42298" s="121"/>
      <c r="V42298" s="122"/>
      <c r="W42298" s="123"/>
      <c r="AC42298" s="123"/>
    </row>
    <row r="42299" spans="5:29" s="2" customFormat="1">
      <c r="E42299" s="120"/>
      <c r="M42299" s="120"/>
      <c r="N42299" s="120"/>
      <c r="U42299" s="121"/>
      <c r="V42299" s="122"/>
      <c r="W42299" s="123"/>
      <c r="AC42299" s="123"/>
    </row>
    <row r="42300" spans="5:29" s="2" customFormat="1">
      <c r="E42300" s="120"/>
      <c r="M42300" s="120"/>
      <c r="N42300" s="120"/>
      <c r="U42300" s="121"/>
      <c r="V42300" s="122"/>
      <c r="W42300" s="123"/>
      <c r="AC42300" s="123"/>
    </row>
    <row r="42301" spans="5:29" s="2" customFormat="1">
      <c r="E42301" s="120"/>
      <c r="M42301" s="120"/>
      <c r="N42301" s="120"/>
      <c r="U42301" s="121"/>
      <c r="V42301" s="122"/>
      <c r="W42301" s="123"/>
      <c r="AC42301" s="123"/>
    </row>
    <row r="42302" spans="5:29" s="2" customFormat="1">
      <c r="E42302" s="120"/>
      <c r="M42302" s="120"/>
      <c r="N42302" s="120"/>
      <c r="U42302" s="121"/>
      <c r="V42302" s="122"/>
      <c r="W42302" s="123"/>
      <c r="AC42302" s="123"/>
    </row>
    <row r="42303" spans="5:29" s="2" customFormat="1">
      <c r="E42303" s="120"/>
      <c r="M42303" s="120"/>
      <c r="N42303" s="120"/>
      <c r="U42303" s="121"/>
      <c r="V42303" s="122"/>
      <c r="W42303" s="123"/>
      <c r="AC42303" s="123"/>
    </row>
    <row r="42304" spans="5:29" s="2" customFormat="1">
      <c r="E42304" s="120"/>
      <c r="M42304" s="120"/>
      <c r="N42304" s="120"/>
      <c r="U42304" s="121"/>
      <c r="V42304" s="122"/>
      <c r="W42304" s="123"/>
      <c r="AC42304" s="123"/>
    </row>
    <row r="42305" spans="5:29" s="2" customFormat="1">
      <c r="E42305" s="120"/>
      <c r="M42305" s="120"/>
      <c r="N42305" s="120"/>
      <c r="U42305" s="121"/>
      <c r="V42305" s="122"/>
      <c r="W42305" s="123"/>
      <c r="AC42305" s="123"/>
    </row>
    <row r="42306" spans="5:29" s="2" customFormat="1">
      <c r="E42306" s="120"/>
      <c r="M42306" s="120"/>
      <c r="N42306" s="120"/>
      <c r="U42306" s="121"/>
      <c r="V42306" s="122"/>
      <c r="W42306" s="123"/>
      <c r="AC42306" s="123"/>
    </row>
    <row r="42307" spans="5:29" s="2" customFormat="1">
      <c r="E42307" s="120"/>
      <c r="M42307" s="120"/>
      <c r="N42307" s="120"/>
      <c r="U42307" s="121"/>
      <c r="V42307" s="122"/>
      <c r="W42307" s="123"/>
      <c r="AC42307" s="123"/>
    </row>
    <row r="42308" spans="5:29" s="2" customFormat="1">
      <c r="E42308" s="120"/>
      <c r="M42308" s="120"/>
      <c r="N42308" s="120"/>
      <c r="U42308" s="121"/>
      <c r="V42308" s="122"/>
      <c r="W42308" s="123"/>
      <c r="AC42308" s="123"/>
    </row>
    <row r="42309" spans="5:29" s="2" customFormat="1">
      <c r="E42309" s="120"/>
      <c r="M42309" s="120"/>
      <c r="N42309" s="120"/>
      <c r="U42309" s="121"/>
      <c r="V42309" s="122"/>
      <c r="W42309" s="123"/>
      <c r="AC42309" s="123"/>
    </row>
    <row r="42310" spans="5:29" s="2" customFormat="1">
      <c r="E42310" s="120"/>
      <c r="M42310" s="120"/>
      <c r="N42310" s="120"/>
      <c r="U42310" s="121"/>
      <c r="V42310" s="122"/>
      <c r="W42310" s="123"/>
      <c r="AC42310" s="123"/>
    </row>
    <row r="42311" spans="5:29" s="2" customFormat="1">
      <c r="E42311" s="120"/>
      <c r="M42311" s="120"/>
      <c r="N42311" s="120"/>
      <c r="U42311" s="121"/>
      <c r="V42311" s="122"/>
      <c r="W42311" s="123"/>
      <c r="AC42311" s="123"/>
    </row>
    <row r="42312" spans="5:29" s="2" customFormat="1">
      <c r="E42312" s="120"/>
      <c r="M42312" s="120"/>
      <c r="N42312" s="120"/>
      <c r="U42312" s="121"/>
      <c r="V42312" s="122"/>
      <c r="W42312" s="123"/>
      <c r="AC42312" s="123"/>
    </row>
    <row r="42313" spans="5:29" s="2" customFormat="1">
      <c r="E42313" s="120"/>
      <c r="M42313" s="120"/>
      <c r="N42313" s="120"/>
      <c r="U42313" s="121"/>
      <c r="V42313" s="122"/>
      <c r="W42313" s="123"/>
      <c r="AC42313" s="123"/>
    </row>
    <row r="42314" spans="5:29" s="2" customFormat="1">
      <c r="E42314" s="120"/>
      <c r="M42314" s="120"/>
      <c r="N42314" s="120"/>
      <c r="U42314" s="121"/>
      <c r="V42314" s="122"/>
      <c r="W42314" s="123"/>
      <c r="AC42314" s="123"/>
    </row>
    <row r="42315" spans="5:29" s="2" customFormat="1">
      <c r="E42315" s="120"/>
      <c r="M42315" s="120"/>
      <c r="N42315" s="120"/>
      <c r="U42315" s="121"/>
      <c r="V42315" s="122"/>
      <c r="W42315" s="123"/>
      <c r="AC42315" s="123"/>
    </row>
    <row r="42316" spans="5:29" s="2" customFormat="1">
      <c r="E42316" s="120"/>
      <c r="M42316" s="120"/>
      <c r="N42316" s="120"/>
      <c r="U42316" s="121"/>
      <c r="V42316" s="122"/>
      <c r="W42316" s="123"/>
      <c r="AC42316" s="123"/>
    </row>
    <row r="42317" spans="5:29" s="2" customFormat="1">
      <c r="E42317" s="120"/>
      <c r="M42317" s="120"/>
      <c r="N42317" s="120"/>
      <c r="U42317" s="121"/>
      <c r="V42317" s="122"/>
      <c r="W42317" s="123"/>
      <c r="AC42317" s="123"/>
    </row>
    <row r="42318" spans="5:29" s="2" customFormat="1">
      <c r="E42318" s="120"/>
      <c r="M42318" s="120"/>
      <c r="N42318" s="120"/>
      <c r="U42318" s="121"/>
      <c r="V42318" s="122"/>
      <c r="W42318" s="123"/>
      <c r="AC42318" s="123"/>
    </row>
    <row r="42319" spans="5:29" s="2" customFormat="1">
      <c r="E42319" s="120"/>
      <c r="M42319" s="120"/>
      <c r="N42319" s="120"/>
      <c r="U42319" s="121"/>
      <c r="V42319" s="122"/>
      <c r="W42319" s="123"/>
      <c r="AC42319" s="123"/>
    </row>
    <row r="42320" spans="5:29" s="2" customFormat="1">
      <c r="E42320" s="120"/>
      <c r="M42320" s="120"/>
      <c r="N42320" s="120"/>
      <c r="U42320" s="121"/>
      <c r="V42320" s="122"/>
      <c r="W42320" s="123"/>
      <c r="AC42320" s="123"/>
    </row>
    <row r="42321" spans="5:29" s="2" customFormat="1">
      <c r="E42321" s="120"/>
      <c r="M42321" s="120"/>
      <c r="N42321" s="120"/>
      <c r="U42321" s="121"/>
      <c r="V42321" s="122"/>
      <c r="W42321" s="123"/>
      <c r="AC42321" s="123"/>
    </row>
    <row r="42322" spans="5:29" s="2" customFormat="1">
      <c r="E42322" s="120"/>
      <c r="M42322" s="120"/>
      <c r="N42322" s="120"/>
      <c r="U42322" s="121"/>
      <c r="V42322" s="122"/>
      <c r="W42322" s="123"/>
      <c r="AC42322" s="123"/>
    </row>
    <row r="42323" spans="5:29" s="2" customFormat="1">
      <c r="E42323" s="120"/>
      <c r="M42323" s="120"/>
      <c r="N42323" s="120"/>
      <c r="U42323" s="121"/>
      <c r="V42323" s="122"/>
      <c r="W42323" s="123"/>
      <c r="AC42323" s="123"/>
    </row>
    <row r="42324" spans="5:29" s="2" customFormat="1">
      <c r="E42324" s="120"/>
      <c r="M42324" s="120"/>
      <c r="N42324" s="120"/>
      <c r="U42324" s="121"/>
      <c r="V42324" s="122"/>
      <c r="W42324" s="123"/>
      <c r="AC42324" s="123"/>
    </row>
    <row r="42325" spans="5:29" s="2" customFormat="1">
      <c r="E42325" s="120"/>
      <c r="M42325" s="120"/>
      <c r="N42325" s="120"/>
      <c r="U42325" s="121"/>
      <c r="V42325" s="122"/>
      <c r="W42325" s="123"/>
      <c r="AC42325" s="123"/>
    </row>
    <row r="42326" spans="5:29" s="2" customFormat="1">
      <c r="E42326" s="120"/>
      <c r="M42326" s="120"/>
      <c r="N42326" s="120"/>
      <c r="U42326" s="121"/>
      <c r="V42326" s="122"/>
      <c r="W42326" s="123"/>
      <c r="AC42326" s="123"/>
    </row>
    <row r="42327" spans="5:29" s="2" customFormat="1">
      <c r="E42327" s="120"/>
      <c r="M42327" s="120"/>
      <c r="N42327" s="120"/>
      <c r="U42327" s="121"/>
      <c r="V42327" s="122"/>
      <c r="W42327" s="123"/>
      <c r="AC42327" s="123"/>
    </row>
    <row r="42328" spans="5:29" s="2" customFormat="1">
      <c r="E42328" s="120"/>
      <c r="M42328" s="120"/>
      <c r="N42328" s="120"/>
      <c r="U42328" s="121"/>
      <c r="V42328" s="122"/>
      <c r="W42328" s="123"/>
      <c r="AC42328" s="123"/>
    </row>
    <row r="42329" spans="5:29" s="2" customFormat="1">
      <c r="E42329" s="120"/>
      <c r="M42329" s="120"/>
      <c r="N42329" s="120"/>
      <c r="U42329" s="121"/>
      <c r="V42329" s="122"/>
      <c r="W42329" s="123"/>
      <c r="AC42329" s="123"/>
    </row>
    <row r="42330" spans="5:29" s="2" customFormat="1">
      <c r="E42330" s="120"/>
      <c r="M42330" s="120"/>
      <c r="N42330" s="120"/>
      <c r="U42330" s="121"/>
      <c r="V42330" s="122"/>
      <c r="W42330" s="123"/>
      <c r="AC42330" s="123"/>
    </row>
    <row r="42331" spans="5:29" s="2" customFormat="1">
      <c r="E42331" s="120"/>
      <c r="M42331" s="120"/>
      <c r="N42331" s="120"/>
      <c r="U42331" s="121"/>
      <c r="V42331" s="122"/>
      <c r="W42331" s="123"/>
      <c r="AC42331" s="123"/>
    </row>
    <row r="42332" spans="5:29" s="2" customFormat="1">
      <c r="E42332" s="120"/>
      <c r="M42332" s="120"/>
      <c r="N42332" s="120"/>
      <c r="U42332" s="121"/>
      <c r="V42332" s="122"/>
      <c r="W42332" s="123"/>
      <c r="AC42332" s="123"/>
    </row>
    <row r="42333" spans="5:29" s="2" customFormat="1">
      <c r="E42333" s="120"/>
      <c r="M42333" s="120"/>
      <c r="N42333" s="120"/>
      <c r="U42333" s="121"/>
      <c r="V42333" s="122"/>
      <c r="W42333" s="123"/>
      <c r="AC42333" s="123"/>
    </row>
    <row r="42334" spans="5:29" s="2" customFormat="1">
      <c r="E42334" s="120"/>
      <c r="M42334" s="120"/>
      <c r="N42334" s="120"/>
      <c r="U42334" s="121"/>
      <c r="V42334" s="122"/>
      <c r="W42334" s="123"/>
      <c r="AC42334" s="123"/>
    </row>
    <row r="42335" spans="5:29" s="2" customFormat="1">
      <c r="E42335" s="120"/>
      <c r="M42335" s="120"/>
      <c r="N42335" s="120"/>
      <c r="U42335" s="121"/>
      <c r="V42335" s="122"/>
      <c r="W42335" s="123"/>
      <c r="AC42335" s="123"/>
    </row>
    <row r="42336" spans="5:29" s="2" customFormat="1">
      <c r="E42336" s="120"/>
      <c r="M42336" s="120"/>
      <c r="N42336" s="120"/>
      <c r="U42336" s="121"/>
      <c r="V42336" s="122"/>
      <c r="W42336" s="123"/>
      <c r="AC42336" s="123"/>
    </row>
    <row r="42337" spans="5:29" s="2" customFormat="1">
      <c r="E42337" s="120"/>
      <c r="M42337" s="120"/>
      <c r="N42337" s="120"/>
      <c r="U42337" s="121"/>
      <c r="V42337" s="122"/>
      <c r="W42337" s="123"/>
      <c r="AC42337" s="123"/>
    </row>
    <row r="42338" spans="5:29" s="2" customFormat="1">
      <c r="E42338" s="120"/>
      <c r="M42338" s="120"/>
      <c r="N42338" s="120"/>
      <c r="U42338" s="121"/>
      <c r="V42338" s="122"/>
      <c r="W42338" s="123"/>
      <c r="AC42338" s="123"/>
    </row>
    <row r="42339" spans="5:29" s="2" customFormat="1">
      <c r="E42339" s="120"/>
      <c r="M42339" s="120"/>
      <c r="N42339" s="120"/>
      <c r="U42339" s="121"/>
      <c r="V42339" s="122"/>
      <c r="W42339" s="123"/>
      <c r="AC42339" s="123"/>
    </row>
    <row r="42340" spans="5:29" s="2" customFormat="1">
      <c r="E42340" s="120"/>
      <c r="M42340" s="120"/>
      <c r="N42340" s="120"/>
      <c r="U42340" s="121"/>
      <c r="V42340" s="122"/>
      <c r="W42340" s="123"/>
      <c r="AC42340" s="123"/>
    </row>
    <row r="42341" spans="5:29" s="2" customFormat="1">
      <c r="E42341" s="120"/>
      <c r="M42341" s="120"/>
      <c r="N42341" s="120"/>
      <c r="U42341" s="121"/>
      <c r="V42341" s="122"/>
      <c r="W42341" s="123"/>
      <c r="AC42341" s="123"/>
    </row>
    <row r="42342" spans="5:29" s="2" customFormat="1">
      <c r="E42342" s="120"/>
      <c r="M42342" s="120"/>
      <c r="N42342" s="120"/>
      <c r="U42342" s="121"/>
      <c r="V42342" s="122"/>
      <c r="W42342" s="123"/>
      <c r="AC42342" s="123"/>
    </row>
    <row r="42343" spans="5:29" s="2" customFormat="1">
      <c r="E42343" s="120"/>
      <c r="M42343" s="120"/>
      <c r="N42343" s="120"/>
      <c r="U42343" s="121"/>
      <c r="V42343" s="122"/>
      <c r="W42343" s="123"/>
      <c r="AC42343" s="123"/>
    </row>
    <row r="42344" spans="5:29" s="2" customFormat="1">
      <c r="E42344" s="120"/>
      <c r="M42344" s="120"/>
      <c r="N42344" s="120"/>
      <c r="U42344" s="121"/>
      <c r="V42344" s="122"/>
      <c r="W42344" s="123"/>
      <c r="AC42344" s="123"/>
    </row>
    <row r="42345" spans="5:29" s="2" customFormat="1">
      <c r="E42345" s="120"/>
      <c r="M42345" s="120"/>
      <c r="N42345" s="120"/>
      <c r="U42345" s="121"/>
      <c r="V42345" s="122"/>
      <c r="W42345" s="123"/>
      <c r="AC42345" s="123"/>
    </row>
    <row r="42346" spans="5:29" s="2" customFormat="1">
      <c r="E42346" s="120"/>
      <c r="M42346" s="120"/>
      <c r="N42346" s="120"/>
      <c r="U42346" s="121"/>
      <c r="V42346" s="122"/>
      <c r="W42346" s="123"/>
      <c r="AC42346" s="123"/>
    </row>
    <row r="42347" spans="5:29" s="2" customFormat="1">
      <c r="E42347" s="120"/>
      <c r="M42347" s="120"/>
      <c r="N42347" s="120"/>
      <c r="U42347" s="121"/>
      <c r="V42347" s="122"/>
      <c r="W42347" s="123"/>
      <c r="AC42347" s="123"/>
    </row>
    <row r="42348" spans="5:29" s="2" customFormat="1">
      <c r="E42348" s="120"/>
      <c r="M42348" s="120"/>
      <c r="N42348" s="120"/>
      <c r="U42348" s="121"/>
      <c r="V42348" s="122"/>
      <c r="W42348" s="123"/>
      <c r="AC42348" s="123"/>
    </row>
    <row r="42349" spans="5:29" s="2" customFormat="1">
      <c r="E42349" s="120"/>
      <c r="M42349" s="120"/>
      <c r="N42349" s="120"/>
      <c r="U42349" s="121"/>
      <c r="V42349" s="122"/>
      <c r="W42349" s="123"/>
      <c r="AC42349" s="123"/>
    </row>
    <row r="42350" spans="5:29" s="2" customFormat="1">
      <c r="E42350" s="120"/>
      <c r="M42350" s="120"/>
      <c r="N42350" s="120"/>
      <c r="U42350" s="121"/>
      <c r="V42350" s="122"/>
      <c r="W42350" s="123"/>
      <c r="AC42350" s="123"/>
    </row>
    <row r="42351" spans="5:29" s="2" customFormat="1">
      <c r="E42351" s="120"/>
      <c r="M42351" s="120"/>
      <c r="N42351" s="120"/>
      <c r="U42351" s="121"/>
      <c r="V42351" s="122"/>
      <c r="W42351" s="123"/>
      <c r="AC42351" s="123"/>
    </row>
    <row r="42352" spans="5:29" s="2" customFormat="1">
      <c r="E42352" s="120"/>
      <c r="M42352" s="120"/>
      <c r="N42352" s="120"/>
      <c r="U42352" s="121"/>
      <c r="V42352" s="122"/>
      <c r="W42352" s="123"/>
      <c r="AC42352" s="123"/>
    </row>
    <row r="42353" spans="5:29" s="2" customFormat="1">
      <c r="E42353" s="120"/>
      <c r="M42353" s="120"/>
      <c r="N42353" s="120"/>
      <c r="U42353" s="121"/>
      <c r="V42353" s="122"/>
      <c r="W42353" s="123"/>
      <c r="AC42353" s="123"/>
    </row>
    <row r="42354" spans="5:29" s="2" customFormat="1">
      <c r="E42354" s="120"/>
      <c r="M42354" s="120"/>
      <c r="N42354" s="120"/>
      <c r="U42354" s="121"/>
      <c r="V42354" s="122"/>
      <c r="W42354" s="123"/>
      <c r="AC42354" s="123"/>
    </row>
    <row r="42355" spans="5:29" s="2" customFormat="1">
      <c r="E42355" s="120"/>
      <c r="M42355" s="120"/>
      <c r="N42355" s="120"/>
      <c r="U42355" s="121"/>
      <c r="V42355" s="122"/>
      <c r="W42355" s="123"/>
      <c r="AC42355" s="123"/>
    </row>
    <row r="42356" spans="5:29" s="2" customFormat="1">
      <c r="E42356" s="120"/>
      <c r="M42356" s="120"/>
      <c r="N42356" s="120"/>
      <c r="U42356" s="121"/>
      <c r="V42356" s="122"/>
      <c r="W42356" s="123"/>
      <c r="AC42356" s="123"/>
    </row>
    <row r="42357" spans="5:29" s="2" customFormat="1">
      <c r="E42357" s="120"/>
      <c r="M42357" s="120"/>
      <c r="N42357" s="120"/>
      <c r="U42357" s="121"/>
      <c r="V42357" s="122"/>
      <c r="W42357" s="123"/>
      <c r="AC42357" s="123"/>
    </row>
    <row r="42358" spans="5:29" s="2" customFormat="1">
      <c r="E42358" s="120"/>
      <c r="M42358" s="120"/>
      <c r="N42358" s="120"/>
      <c r="U42358" s="121"/>
      <c r="V42358" s="122"/>
      <c r="W42358" s="123"/>
      <c r="AC42358" s="123"/>
    </row>
    <row r="42359" spans="5:29" s="2" customFormat="1">
      <c r="E42359" s="120"/>
      <c r="M42359" s="120"/>
      <c r="N42359" s="120"/>
      <c r="U42359" s="121"/>
      <c r="V42359" s="122"/>
      <c r="W42359" s="123"/>
      <c r="AC42359" s="123"/>
    </row>
    <row r="42360" spans="5:29" s="2" customFormat="1">
      <c r="E42360" s="120"/>
      <c r="M42360" s="120"/>
      <c r="N42360" s="120"/>
      <c r="U42360" s="121"/>
      <c r="V42360" s="122"/>
      <c r="W42360" s="123"/>
      <c r="AC42360" s="123"/>
    </row>
    <row r="42361" spans="5:29" s="2" customFormat="1">
      <c r="E42361" s="120"/>
      <c r="M42361" s="120"/>
      <c r="N42361" s="120"/>
      <c r="U42361" s="121"/>
      <c r="V42361" s="122"/>
      <c r="W42361" s="123"/>
      <c r="AC42361" s="123"/>
    </row>
    <row r="42362" spans="5:29" s="2" customFormat="1">
      <c r="E42362" s="120"/>
      <c r="M42362" s="120"/>
      <c r="N42362" s="120"/>
      <c r="U42362" s="121"/>
      <c r="V42362" s="122"/>
      <c r="W42362" s="123"/>
      <c r="AC42362" s="123"/>
    </row>
    <row r="42363" spans="5:29" s="2" customFormat="1">
      <c r="E42363" s="120"/>
      <c r="M42363" s="120"/>
      <c r="N42363" s="120"/>
      <c r="U42363" s="121"/>
      <c r="V42363" s="122"/>
      <c r="W42363" s="123"/>
      <c r="AC42363" s="123"/>
    </row>
    <row r="42364" spans="5:29" s="2" customFormat="1">
      <c r="E42364" s="120"/>
      <c r="M42364" s="120"/>
      <c r="N42364" s="120"/>
      <c r="U42364" s="121"/>
      <c r="V42364" s="122"/>
      <c r="W42364" s="123"/>
      <c r="AC42364" s="123"/>
    </row>
    <row r="42365" spans="5:29" s="2" customFormat="1">
      <c r="E42365" s="120"/>
      <c r="M42365" s="120"/>
      <c r="N42365" s="120"/>
      <c r="U42365" s="121"/>
      <c r="V42365" s="122"/>
      <c r="W42365" s="123"/>
      <c r="AC42365" s="123"/>
    </row>
    <row r="42366" spans="5:29" s="2" customFormat="1">
      <c r="E42366" s="120"/>
      <c r="M42366" s="120"/>
      <c r="N42366" s="120"/>
      <c r="U42366" s="121"/>
      <c r="V42366" s="122"/>
      <c r="W42366" s="123"/>
      <c r="AC42366" s="123"/>
    </row>
    <row r="42367" spans="5:29" s="2" customFormat="1">
      <c r="E42367" s="120"/>
      <c r="M42367" s="120"/>
      <c r="N42367" s="120"/>
      <c r="U42367" s="121"/>
      <c r="V42367" s="122"/>
      <c r="W42367" s="123"/>
      <c r="AC42367" s="123"/>
    </row>
    <row r="42368" spans="5:29" s="2" customFormat="1">
      <c r="E42368" s="120"/>
      <c r="M42368" s="120"/>
      <c r="N42368" s="120"/>
      <c r="U42368" s="121"/>
      <c r="V42368" s="122"/>
      <c r="W42368" s="123"/>
      <c r="AC42368" s="123"/>
    </row>
    <row r="42369" spans="5:29" s="2" customFormat="1">
      <c r="E42369" s="120"/>
      <c r="M42369" s="120"/>
      <c r="N42369" s="120"/>
      <c r="U42369" s="121"/>
      <c r="V42369" s="122"/>
      <c r="W42369" s="123"/>
      <c r="AC42369" s="123"/>
    </row>
    <row r="42370" spans="5:29" s="2" customFormat="1">
      <c r="E42370" s="120"/>
      <c r="M42370" s="120"/>
      <c r="N42370" s="120"/>
      <c r="U42370" s="121"/>
      <c r="V42370" s="122"/>
      <c r="W42370" s="123"/>
      <c r="AC42370" s="123"/>
    </row>
    <row r="42371" spans="5:29" s="2" customFormat="1">
      <c r="E42371" s="120"/>
      <c r="M42371" s="120"/>
      <c r="N42371" s="120"/>
      <c r="U42371" s="121"/>
      <c r="V42371" s="122"/>
      <c r="W42371" s="123"/>
      <c r="AC42371" s="123"/>
    </row>
    <row r="42372" spans="5:29" s="2" customFormat="1">
      <c r="E42372" s="120"/>
      <c r="M42372" s="120"/>
      <c r="N42372" s="120"/>
      <c r="U42372" s="121"/>
      <c r="V42372" s="122"/>
      <c r="W42372" s="123"/>
      <c r="AC42372" s="123"/>
    </row>
    <row r="42373" spans="5:29" s="2" customFormat="1">
      <c r="E42373" s="120"/>
      <c r="M42373" s="120"/>
      <c r="N42373" s="120"/>
      <c r="U42373" s="121"/>
      <c r="V42373" s="122"/>
      <c r="W42373" s="123"/>
      <c r="AC42373" s="123"/>
    </row>
    <row r="42374" spans="5:29" s="2" customFormat="1">
      <c r="E42374" s="120"/>
      <c r="M42374" s="120"/>
      <c r="N42374" s="120"/>
      <c r="U42374" s="121"/>
      <c r="V42374" s="122"/>
      <c r="W42374" s="123"/>
      <c r="AC42374" s="123"/>
    </row>
    <row r="42375" spans="5:29" s="2" customFormat="1">
      <c r="E42375" s="120"/>
      <c r="M42375" s="120"/>
      <c r="N42375" s="120"/>
      <c r="U42375" s="121"/>
      <c r="V42375" s="122"/>
      <c r="W42375" s="123"/>
      <c r="AC42375" s="123"/>
    </row>
    <row r="42376" spans="5:29" s="2" customFormat="1">
      <c r="E42376" s="120"/>
      <c r="M42376" s="120"/>
      <c r="N42376" s="120"/>
      <c r="U42376" s="121"/>
      <c r="V42376" s="122"/>
      <c r="W42376" s="123"/>
      <c r="AC42376" s="123"/>
    </row>
    <row r="42377" spans="5:29" s="2" customFormat="1">
      <c r="E42377" s="120"/>
      <c r="M42377" s="120"/>
      <c r="N42377" s="120"/>
      <c r="U42377" s="121"/>
      <c r="V42377" s="122"/>
      <c r="W42377" s="123"/>
      <c r="AC42377" s="123"/>
    </row>
    <row r="42378" spans="5:29" s="2" customFormat="1">
      <c r="E42378" s="120"/>
      <c r="M42378" s="120"/>
      <c r="N42378" s="120"/>
      <c r="U42378" s="121"/>
      <c r="V42378" s="122"/>
      <c r="W42378" s="123"/>
      <c r="AC42378" s="123"/>
    </row>
    <row r="42379" spans="5:29" s="2" customFormat="1">
      <c r="E42379" s="120"/>
      <c r="M42379" s="120"/>
      <c r="N42379" s="120"/>
      <c r="U42379" s="121"/>
      <c r="V42379" s="122"/>
      <c r="W42379" s="123"/>
      <c r="AC42379" s="123"/>
    </row>
    <row r="42380" spans="5:29" s="2" customFormat="1">
      <c r="E42380" s="120"/>
      <c r="M42380" s="120"/>
      <c r="N42380" s="120"/>
      <c r="U42380" s="121"/>
      <c r="V42380" s="122"/>
      <c r="W42380" s="123"/>
      <c r="AC42380" s="123"/>
    </row>
    <row r="42381" spans="5:29" s="2" customFormat="1">
      <c r="E42381" s="120"/>
      <c r="M42381" s="120"/>
      <c r="N42381" s="120"/>
      <c r="U42381" s="121"/>
      <c r="V42381" s="122"/>
      <c r="W42381" s="123"/>
      <c r="AC42381" s="123"/>
    </row>
    <row r="42382" spans="5:29" s="2" customFormat="1">
      <c r="E42382" s="120"/>
      <c r="M42382" s="120"/>
      <c r="N42382" s="120"/>
      <c r="U42382" s="121"/>
      <c r="V42382" s="122"/>
      <c r="W42382" s="123"/>
      <c r="AC42382" s="123"/>
    </row>
    <row r="42383" spans="5:29" s="2" customFormat="1">
      <c r="E42383" s="120"/>
      <c r="M42383" s="120"/>
      <c r="N42383" s="120"/>
      <c r="U42383" s="121"/>
      <c r="V42383" s="122"/>
      <c r="W42383" s="123"/>
      <c r="AC42383" s="123"/>
    </row>
    <row r="42384" spans="5:29" s="2" customFormat="1">
      <c r="E42384" s="120"/>
      <c r="M42384" s="120"/>
      <c r="N42384" s="120"/>
      <c r="U42384" s="121"/>
      <c r="V42384" s="122"/>
      <c r="W42384" s="123"/>
      <c r="AC42384" s="123"/>
    </row>
    <row r="42385" spans="5:29" s="2" customFormat="1">
      <c r="E42385" s="120"/>
      <c r="M42385" s="120"/>
      <c r="N42385" s="120"/>
      <c r="U42385" s="121"/>
      <c r="V42385" s="122"/>
      <c r="W42385" s="123"/>
      <c r="AC42385" s="123"/>
    </row>
    <row r="42386" spans="5:29" s="2" customFormat="1">
      <c r="E42386" s="120"/>
      <c r="M42386" s="120"/>
      <c r="N42386" s="120"/>
      <c r="U42386" s="121"/>
      <c r="V42386" s="122"/>
      <c r="W42386" s="123"/>
      <c r="AC42386" s="123"/>
    </row>
    <row r="42387" spans="5:29" s="2" customFormat="1">
      <c r="E42387" s="120"/>
      <c r="M42387" s="120"/>
      <c r="N42387" s="120"/>
      <c r="U42387" s="121"/>
      <c r="V42387" s="122"/>
      <c r="W42387" s="123"/>
      <c r="AC42387" s="123"/>
    </row>
    <row r="42388" spans="5:29" s="2" customFormat="1">
      <c r="E42388" s="120"/>
      <c r="M42388" s="120"/>
      <c r="N42388" s="120"/>
      <c r="U42388" s="121"/>
      <c r="V42388" s="122"/>
      <c r="W42388" s="123"/>
      <c r="AC42388" s="123"/>
    </row>
    <row r="42389" spans="5:29" s="2" customFormat="1">
      <c r="E42389" s="120"/>
      <c r="M42389" s="120"/>
      <c r="N42389" s="120"/>
      <c r="U42389" s="121"/>
      <c r="V42389" s="122"/>
      <c r="W42389" s="123"/>
      <c r="AC42389" s="123"/>
    </row>
    <row r="42390" spans="5:29" s="2" customFormat="1">
      <c r="E42390" s="120"/>
      <c r="M42390" s="120"/>
      <c r="N42390" s="120"/>
      <c r="U42390" s="121"/>
      <c r="V42390" s="122"/>
      <c r="W42390" s="123"/>
      <c r="AC42390" s="123"/>
    </row>
    <row r="42391" spans="5:29" s="2" customFormat="1">
      <c r="E42391" s="120"/>
      <c r="M42391" s="120"/>
      <c r="N42391" s="120"/>
      <c r="U42391" s="121"/>
      <c r="V42391" s="122"/>
      <c r="W42391" s="123"/>
      <c r="AC42391" s="123"/>
    </row>
    <row r="42392" spans="5:29" s="2" customFormat="1">
      <c r="E42392" s="120"/>
      <c r="M42392" s="120"/>
      <c r="N42392" s="120"/>
      <c r="U42392" s="121"/>
      <c r="V42392" s="122"/>
      <c r="W42392" s="123"/>
      <c r="AC42392" s="123"/>
    </row>
    <row r="42393" spans="5:29" s="2" customFormat="1">
      <c r="E42393" s="120"/>
      <c r="M42393" s="120"/>
      <c r="N42393" s="120"/>
      <c r="U42393" s="121"/>
      <c r="V42393" s="122"/>
      <c r="W42393" s="123"/>
      <c r="AC42393" s="123"/>
    </row>
    <row r="42394" spans="5:29" s="2" customFormat="1">
      <c r="E42394" s="120"/>
      <c r="M42394" s="120"/>
      <c r="N42394" s="120"/>
      <c r="U42394" s="121"/>
      <c r="V42394" s="122"/>
      <c r="W42394" s="123"/>
      <c r="AC42394" s="123"/>
    </row>
    <row r="42395" spans="5:29" s="2" customFormat="1">
      <c r="E42395" s="120"/>
      <c r="M42395" s="120"/>
      <c r="N42395" s="120"/>
      <c r="U42395" s="121"/>
      <c r="V42395" s="122"/>
      <c r="W42395" s="123"/>
      <c r="AC42395" s="123"/>
    </row>
    <row r="42396" spans="5:29" s="2" customFormat="1">
      <c r="E42396" s="120"/>
      <c r="M42396" s="120"/>
      <c r="N42396" s="120"/>
      <c r="U42396" s="121"/>
      <c r="V42396" s="122"/>
      <c r="W42396" s="123"/>
      <c r="AC42396" s="123"/>
    </row>
    <row r="42397" spans="5:29" s="2" customFormat="1">
      <c r="E42397" s="120"/>
      <c r="M42397" s="120"/>
      <c r="N42397" s="120"/>
      <c r="U42397" s="121"/>
      <c r="V42397" s="122"/>
      <c r="W42397" s="123"/>
      <c r="AC42397" s="123"/>
    </row>
    <row r="42398" spans="5:29" s="2" customFormat="1">
      <c r="E42398" s="120"/>
      <c r="M42398" s="120"/>
      <c r="N42398" s="120"/>
      <c r="U42398" s="121"/>
      <c r="V42398" s="122"/>
      <c r="W42398" s="123"/>
      <c r="AC42398" s="123"/>
    </row>
    <row r="42399" spans="5:29" s="2" customFormat="1">
      <c r="E42399" s="120"/>
      <c r="M42399" s="120"/>
      <c r="N42399" s="120"/>
      <c r="U42399" s="121"/>
      <c r="V42399" s="122"/>
      <c r="W42399" s="123"/>
      <c r="AC42399" s="123"/>
    </row>
    <row r="42400" spans="5:29" s="2" customFormat="1">
      <c r="E42400" s="120"/>
      <c r="M42400" s="120"/>
      <c r="N42400" s="120"/>
      <c r="U42400" s="121"/>
      <c r="V42400" s="122"/>
      <c r="W42400" s="123"/>
      <c r="AC42400" s="123"/>
    </row>
    <row r="42401" spans="5:29" s="2" customFormat="1">
      <c r="E42401" s="120"/>
      <c r="M42401" s="120"/>
      <c r="N42401" s="120"/>
      <c r="U42401" s="121"/>
      <c r="V42401" s="122"/>
      <c r="W42401" s="123"/>
      <c r="AC42401" s="123"/>
    </row>
    <row r="42402" spans="5:29" s="2" customFormat="1">
      <c r="E42402" s="120"/>
      <c r="M42402" s="120"/>
      <c r="N42402" s="120"/>
      <c r="U42402" s="121"/>
      <c r="V42402" s="122"/>
      <c r="W42402" s="123"/>
      <c r="AC42402" s="123"/>
    </row>
    <row r="42403" spans="5:29" s="2" customFormat="1">
      <c r="E42403" s="120"/>
      <c r="M42403" s="120"/>
      <c r="N42403" s="120"/>
      <c r="U42403" s="121"/>
      <c r="V42403" s="122"/>
      <c r="W42403" s="123"/>
      <c r="AC42403" s="123"/>
    </row>
    <row r="42404" spans="5:29" s="2" customFormat="1">
      <c r="E42404" s="120"/>
      <c r="M42404" s="120"/>
      <c r="N42404" s="120"/>
      <c r="U42404" s="121"/>
      <c r="V42404" s="122"/>
      <c r="W42404" s="123"/>
      <c r="AC42404" s="123"/>
    </row>
    <row r="42405" spans="5:29" s="2" customFormat="1">
      <c r="E42405" s="120"/>
      <c r="M42405" s="120"/>
      <c r="N42405" s="120"/>
      <c r="U42405" s="121"/>
      <c r="V42405" s="122"/>
      <c r="W42405" s="123"/>
      <c r="AC42405" s="123"/>
    </row>
    <row r="42406" spans="5:29" s="2" customFormat="1">
      <c r="E42406" s="120"/>
      <c r="M42406" s="120"/>
      <c r="N42406" s="120"/>
      <c r="U42406" s="121"/>
      <c r="V42406" s="122"/>
      <c r="W42406" s="123"/>
      <c r="AC42406" s="123"/>
    </row>
    <row r="42407" spans="5:29" s="2" customFormat="1">
      <c r="E42407" s="120"/>
      <c r="M42407" s="120"/>
      <c r="N42407" s="120"/>
      <c r="U42407" s="121"/>
      <c r="V42407" s="122"/>
      <c r="W42407" s="123"/>
      <c r="AC42407" s="123"/>
    </row>
    <row r="42408" spans="5:29" s="2" customFormat="1">
      <c r="E42408" s="120"/>
      <c r="M42408" s="120"/>
      <c r="N42408" s="120"/>
      <c r="U42408" s="121"/>
      <c r="V42408" s="122"/>
      <c r="W42408" s="123"/>
      <c r="AC42408" s="123"/>
    </row>
    <row r="42409" spans="5:29" s="2" customFormat="1">
      <c r="E42409" s="120"/>
      <c r="M42409" s="120"/>
      <c r="N42409" s="120"/>
      <c r="U42409" s="121"/>
      <c r="V42409" s="122"/>
      <c r="W42409" s="123"/>
      <c r="AC42409" s="123"/>
    </row>
    <row r="42410" spans="5:29" s="2" customFormat="1">
      <c r="E42410" s="120"/>
      <c r="M42410" s="120"/>
      <c r="N42410" s="120"/>
      <c r="U42410" s="121"/>
      <c r="V42410" s="122"/>
      <c r="W42410" s="123"/>
      <c r="AC42410" s="123"/>
    </row>
    <row r="42411" spans="5:29" s="2" customFormat="1">
      <c r="E42411" s="120"/>
      <c r="M42411" s="120"/>
      <c r="N42411" s="120"/>
      <c r="U42411" s="121"/>
      <c r="V42411" s="122"/>
      <c r="W42411" s="123"/>
      <c r="AC42411" s="123"/>
    </row>
    <row r="42412" spans="5:29" s="2" customFormat="1">
      <c r="E42412" s="120"/>
      <c r="M42412" s="120"/>
      <c r="N42412" s="120"/>
      <c r="U42412" s="121"/>
      <c r="V42412" s="122"/>
      <c r="W42412" s="123"/>
      <c r="AC42412" s="123"/>
    </row>
    <row r="42413" spans="5:29" s="2" customFormat="1">
      <c r="E42413" s="120"/>
      <c r="M42413" s="120"/>
      <c r="N42413" s="120"/>
      <c r="U42413" s="121"/>
      <c r="V42413" s="122"/>
      <c r="W42413" s="123"/>
      <c r="AC42413" s="123"/>
    </row>
    <row r="42414" spans="5:29" s="2" customFormat="1">
      <c r="E42414" s="120"/>
      <c r="M42414" s="120"/>
      <c r="N42414" s="120"/>
      <c r="U42414" s="121"/>
      <c r="V42414" s="122"/>
      <c r="W42414" s="123"/>
      <c r="AC42414" s="123"/>
    </row>
    <row r="42415" spans="5:29" s="2" customFormat="1">
      <c r="E42415" s="120"/>
      <c r="M42415" s="120"/>
      <c r="N42415" s="120"/>
      <c r="U42415" s="121"/>
      <c r="V42415" s="122"/>
      <c r="W42415" s="123"/>
      <c r="AC42415" s="123"/>
    </row>
    <row r="42416" spans="5:29" s="2" customFormat="1">
      <c r="E42416" s="120"/>
      <c r="M42416" s="120"/>
      <c r="N42416" s="120"/>
      <c r="U42416" s="121"/>
      <c r="V42416" s="122"/>
      <c r="W42416" s="123"/>
      <c r="AC42416" s="123"/>
    </row>
    <row r="42417" spans="5:29" s="2" customFormat="1">
      <c r="E42417" s="120"/>
      <c r="M42417" s="120"/>
      <c r="N42417" s="120"/>
      <c r="U42417" s="121"/>
      <c r="V42417" s="122"/>
      <c r="W42417" s="123"/>
      <c r="AC42417" s="123"/>
    </row>
    <row r="42418" spans="5:29" s="2" customFormat="1">
      <c r="E42418" s="120"/>
      <c r="M42418" s="120"/>
      <c r="N42418" s="120"/>
      <c r="U42418" s="121"/>
      <c r="V42418" s="122"/>
      <c r="W42418" s="123"/>
      <c r="AC42418" s="123"/>
    </row>
    <row r="42419" spans="5:29" s="2" customFormat="1">
      <c r="E42419" s="120"/>
      <c r="M42419" s="120"/>
      <c r="N42419" s="120"/>
      <c r="U42419" s="121"/>
      <c r="V42419" s="122"/>
      <c r="W42419" s="123"/>
      <c r="AC42419" s="123"/>
    </row>
    <row r="42420" spans="5:29" s="2" customFormat="1">
      <c r="E42420" s="120"/>
      <c r="M42420" s="120"/>
      <c r="N42420" s="120"/>
      <c r="U42420" s="121"/>
      <c r="V42420" s="122"/>
      <c r="W42420" s="123"/>
      <c r="AC42420" s="123"/>
    </row>
    <row r="42421" spans="5:29" s="2" customFormat="1">
      <c r="E42421" s="120"/>
      <c r="M42421" s="120"/>
      <c r="N42421" s="120"/>
      <c r="U42421" s="121"/>
      <c r="V42421" s="122"/>
      <c r="W42421" s="123"/>
      <c r="AC42421" s="123"/>
    </row>
    <row r="42422" spans="5:29" s="2" customFormat="1">
      <c r="E42422" s="120"/>
      <c r="M42422" s="120"/>
      <c r="N42422" s="120"/>
      <c r="U42422" s="121"/>
      <c r="V42422" s="122"/>
      <c r="W42422" s="123"/>
      <c r="AC42422" s="123"/>
    </row>
    <row r="42423" spans="5:29" s="2" customFormat="1">
      <c r="E42423" s="120"/>
      <c r="M42423" s="120"/>
      <c r="N42423" s="120"/>
      <c r="U42423" s="121"/>
      <c r="V42423" s="122"/>
      <c r="W42423" s="123"/>
      <c r="AC42423" s="123"/>
    </row>
    <row r="42424" spans="5:29" s="2" customFormat="1">
      <c r="E42424" s="120"/>
      <c r="M42424" s="120"/>
      <c r="N42424" s="120"/>
      <c r="U42424" s="121"/>
      <c r="V42424" s="122"/>
      <c r="W42424" s="123"/>
      <c r="AC42424" s="123"/>
    </row>
    <row r="42425" spans="5:29" s="2" customFormat="1">
      <c r="E42425" s="120"/>
      <c r="M42425" s="120"/>
      <c r="N42425" s="120"/>
      <c r="U42425" s="121"/>
      <c r="V42425" s="122"/>
      <c r="W42425" s="123"/>
      <c r="AC42425" s="123"/>
    </row>
    <row r="42426" spans="5:29" s="2" customFormat="1">
      <c r="E42426" s="120"/>
      <c r="M42426" s="120"/>
      <c r="N42426" s="120"/>
      <c r="U42426" s="121"/>
      <c r="V42426" s="122"/>
      <c r="W42426" s="123"/>
      <c r="AC42426" s="123"/>
    </row>
    <row r="42427" spans="5:29" s="2" customFormat="1">
      <c r="E42427" s="120"/>
      <c r="M42427" s="120"/>
      <c r="N42427" s="120"/>
      <c r="U42427" s="121"/>
      <c r="V42427" s="122"/>
      <c r="W42427" s="123"/>
      <c r="AC42427" s="123"/>
    </row>
    <row r="42428" spans="5:29" s="2" customFormat="1">
      <c r="E42428" s="120"/>
      <c r="M42428" s="120"/>
      <c r="N42428" s="120"/>
      <c r="U42428" s="121"/>
      <c r="V42428" s="122"/>
      <c r="W42428" s="123"/>
      <c r="AC42428" s="123"/>
    </row>
    <row r="42429" spans="5:29" s="2" customFormat="1">
      <c r="E42429" s="120"/>
      <c r="M42429" s="120"/>
      <c r="N42429" s="120"/>
      <c r="U42429" s="121"/>
      <c r="V42429" s="122"/>
      <c r="W42429" s="123"/>
      <c r="AC42429" s="123"/>
    </row>
    <row r="42430" spans="5:29" s="2" customFormat="1">
      <c r="E42430" s="120"/>
      <c r="M42430" s="120"/>
      <c r="N42430" s="120"/>
      <c r="U42430" s="121"/>
      <c r="V42430" s="122"/>
      <c r="W42430" s="123"/>
      <c r="AC42430" s="123"/>
    </row>
    <row r="42431" spans="5:29" s="2" customFormat="1">
      <c r="E42431" s="120"/>
      <c r="M42431" s="120"/>
      <c r="N42431" s="120"/>
      <c r="U42431" s="121"/>
      <c r="V42431" s="122"/>
      <c r="W42431" s="123"/>
      <c r="AC42431" s="123"/>
    </row>
    <row r="42432" spans="5:29" s="2" customFormat="1">
      <c r="E42432" s="120"/>
      <c r="M42432" s="120"/>
      <c r="N42432" s="120"/>
      <c r="U42432" s="121"/>
      <c r="V42432" s="122"/>
      <c r="W42432" s="123"/>
      <c r="AC42432" s="123"/>
    </row>
    <row r="42433" spans="5:29" s="2" customFormat="1">
      <c r="E42433" s="120"/>
      <c r="M42433" s="120"/>
      <c r="N42433" s="120"/>
      <c r="U42433" s="121"/>
      <c r="V42433" s="122"/>
      <c r="W42433" s="123"/>
      <c r="AC42433" s="123"/>
    </row>
    <row r="42434" spans="5:29" s="2" customFormat="1">
      <c r="E42434" s="120"/>
      <c r="M42434" s="120"/>
      <c r="N42434" s="120"/>
      <c r="U42434" s="121"/>
      <c r="V42434" s="122"/>
      <c r="W42434" s="123"/>
      <c r="AC42434" s="123"/>
    </row>
    <row r="42435" spans="5:29" s="2" customFormat="1">
      <c r="E42435" s="120"/>
      <c r="M42435" s="120"/>
      <c r="N42435" s="120"/>
      <c r="U42435" s="121"/>
      <c r="V42435" s="122"/>
      <c r="W42435" s="123"/>
      <c r="AC42435" s="123"/>
    </row>
    <row r="42436" spans="5:29" s="2" customFormat="1">
      <c r="E42436" s="120"/>
      <c r="M42436" s="120"/>
      <c r="N42436" s="120"/>
      <c r="U42436" s="121"/>
      <c r="V42436" s="122"/>
      <c r="W42436" s="123"/>
      <c r="AC42436" s="123"/>
    </row>
    <row r="42437" spans="5:29" s="2" customFormat="1">
      <c r="E42437" s="120"/>
      <c r="M42437" s="120"/>
      <c r="N42437" s="120"/>
      <c r="U42437" s="121"/>
      <c r="V42437" s="122"/>
      <c r="W42437" s="123"/>
      <c r="AC42437" s="123"/>
    </row>
    <row r="42438" spans="5:29" s="2" customFormat="1">
      <c r="E42438" s="120"/>
      <c r="M42438" s="120"/>
      <c r="N42438" s="120"/>
      <c r="U42438" s="121"/>
      <c r="V42438" s="122"/>
      <c r="W42438" s="123"/>
      <c r="AC42438" s="123"/>
    </row>
    <row r="42439" spans="5:29" s="2" customFormat="1">
      <c r="E42439" s="120"/>
      <c r="M42439" s="120"/>
      <c r="N42439" s="120"/>
      <c r="U42439" s="121"/>
      <c r="V42439" s="122"/>
      <c r="W42439" s="123"/>
      <c r="AC42439" s="123"/>
    </row>
    <row r="42440" spans="5:29" s="2" customFormat="1">
      <c r="E42440" s="120"/>
      <c r="M42440" s="120"/>
      <c r="N42440" s="120"/>
      <c r="U42440" s="121"/>
      <c r="V42440" s="122"/>
      <c r="W42440" s="123"/>
      <c r="AC42440" s="123"/>
    </row>
    <row r="42441" spans="5:29" s="2" customFormat="1">
      <c r="E42441" s="120"/>
      <c r="M42441" s="120"/>
      <c r="N42441" s="120"/>
      <c r="U42441" s="121"/>
      <c r="V42441" s="122"/>
      <c r="W42441" s="123"/>
      <c r="AC42441" s="123"/>
    </row>
    <row r="42442" spans="5:29" s="2" customFormat="1">
      <c r="E42442" s="120"/>
      <c r="M42442" s="120"/>
      <c r="N42442" s="120"/>
      <c r="U42442" s="121"/>
      <c r="V42442" s="122"/>
      <c r="W42442" s="123"/>
      <c r="AC42442" s="123"/>
    </row>
    <row r="42443" spans="5:29" s="2" customFormat="1">
      <c r="E42443" s="120"/>
      <c r="M42443" s="120"/>
      <c r="N42443" s="120"/>
      <c r="U42443" s="121"/>
      <c r="V42443" s="122"/>
      <c r="W42443" s="123"/>
      <c r="AC42443" s="123"/>
    </row>
    <row r="42444" spans="5:29" s="2" customFormat="1">
      <c r="E42444" s="120"/>
      <c r="M42444" s="120"/>
      <c r="N42444" s="120"/>
      <c r="U42444" s="121"/>
      <c r="V42444" s="122"/>
      <c r="W42444" s="123"/>
      <c r="AC42444" s="123"/>
    </row>
    <row r="42445" spans="5:29" s="2" customFormat="1">
      <c r="E42445" s="120"/>
      <c r="M42445" s="120"/>
      <c r="N42445" s="120"/>
      <c r="U42445" s="121"/>
      <c r="V42445" s="122"/>
      <c r="W42445" s="123"/>
      <c r="AC42445" s="123"/>
    </row>
    <row r="42446" spans="5:29" s="2" customFormat="1">
      <c r="E42446" s="120"/>
      <c r="M42446" s="120"/>
      <c r="N42446" s="120"/>
      <c r="U42446" s="121"/>
      <c r="V42446" s="122"/>
      <c r="W42446" s="123"/>
      <c r="AC42446" s="123"/>
    </row>
    <row r="42447" spans="5:29" s="2" customFormat="1">
      <c r="E42447" s="120"/>
      <c r="M42447" s="120"/>
      <c r="N42447" s="120"/>
      <c r="U42447" s="121"/>
      <c r="V42447" s="122"/>
      <c r="W42447" s="123"/>
      <c r="AC42447" s="123"/>
    </row>
    <row r="42448" spans="5:29" s="2" customFormat="1">
      <c r="E42448" s="120"/>
      <c r="M42448" s="120"/>
      <c r="N42448" s="120"/>
      <c r="U42448" s="121"/>
      <c r="V42448" s="122"/>
      <c r="W42448" s="123"/>
      <c r="AC42448" s="123"/>
    </row>
    <row r="42449" spans="5:29" s="2" customFormat="1">
      <c r="E42449" s="120"/>
      <c r="M42449" s="120"/>
      <c r="N42449" s="120"/>
      <c r="U42449" s="121"/>
      <c r="V42449" s="122"/>
      <c r="W42449" s="123"/>
      <c r="AC42449" s="123"/>
    </row>
    <row r="42450" spans="5:29" s="2" customFormat="1">
      <c r="E42450" s="120"/>
      <c r="M42450" s="120"/>
      <c r="N42450" s="120"/>
      <c r="U42450" s="121"/>
      <c r="V42450" s="122"/>
      <c r="W42450" s="123"/>
      <c r="AC42450" s="123"/>
    </row>
    <row r="42451" spans="5:29" s="2" customFormat="1">
      <c r="E42451" s="120"/>
      <c r="M42451" s="120"/>
      <c r="N42451" s="120"/>
      <c r="U42451" s="121"/>
      <c r="V42451" s="122"/>
      <c r="W42451" s="123"/>
      <c r="AC42451" s="123"/>
    </row>
    <row r="42452" spans="5:29" s="2" customFormat="1">
      <c r="E42452" s="120"/>
      <c r="M42452" s="120"/>
      <c r="N42452" s="120"/>
      <c r="U42452" s="121"/>
      <c r="V42452" s="122"/>
      <c r="W42452" s="123"/>
      <c r="AC42452" s="123"/>
    </row>
    <row r="42453" spans="5:29" s="2" customFormat="1">
      <c r="E42453" s="120"/>
      <c r="M42453" s="120"/>
      <c r="N42453" s="120"/>
      <c r="U42453" s="121"/>
      <c r="V42453" s="122"/>
      <c r="W42453" s="123"/>
      <c r="AC42453" s="123"/>
    </row>
    <row r="42454" spans="5:29" s="2" customFormat="1">
      <c r="E42454" s="120"/>
      <c r="M42454" s="120"/>
      <c r="N42454" s="120"/>
      <c r="U42454" s="121"/>
      <c r="V42454" s="122"/>
      <c r="W42454" s="123"/>
      <c r="AC42454" s="123"/>
    </row>
    <row r="42455" spans="5:29" s="2" customFormat="1">
      <c r="E42455" s="120"/>
      <c r="M42455" s="120"/>
      <c r="N42455" s="120"/>
      <c r="U42455" s="121"/>
      <c r="V42455" s="122"/>
      <c r="W42455" s="123"/>
      <c r="AC42455" s="123"/>
    </row>
    <row r="42456" spans="5:29" s="2" customFormat="1">
      <c r="E42456" s="120"/>
      <c r="M42456" s="120"/>
      <c r="N42456" s="120"/>
      <c r="U42456" s="121"/>
      <c r="V42456" s="122"/>
      <c r="W42456" s="123"/>
      <c r="AC42456" s="123"/>
    </row>
    <row r="42457" spans="5:29" s="2" customFormat="1">
      <c r="E42457" s="120"/>
      <c r="M42457" s="120"/>
      <c r="N42457" s="120"/>
      <c r="U42457" s="121"/>
      <c r="V42457" s="122"/>
      <c r="W42457" s="123"/>
      <c r="AC42457" s="123"/>
    </row>
    <row r="42458" spans="5:29" s="2" customFormat="1">
      <c r="E42458" s="120"/>
      <c r="M42458" s="120"/>
      <c r="N42458" s="120"/>
      <c r="U42458" s="121"/>
      <c r="V42458" s="122"/>
      <c r="W42458" s="123"/>
      <c r="AC42458" s="123"/>
    </row>
    <row r="42459" spans="5:29" s="2" customFormat="1">
      <c r="E42459" s="120"/>
      <c r="M42459" s="120"/>
      <c r="N42459" s="120"/>
      <c r="U42459" s="121"/>
      <c r="V42459" s="122"/>
      <c r="W42459" s="123"/>
      <c r="AC42459" s="123"/>
    </row>
    <row r="42460" spans="5:29" s="2" customFormat="1">
      <c r="E42460" s="120"/>
      <c r="M42460" s="120"/>
      <c r="N42460" s="120"/>
      <c r="U42460" s="121"/>
      <c r="V42460" s="122"/>
      <c r="W42460" s="123"/>
      <c r="AC42460" s="123"/>
    </row>
    <row r="42461" spans="5:29" s="2" customFormat="1">
      <c r="E42461" s="120"/>
      <c r="M42461" s="120"/>
      <c r="N42461" s="120"/>
      <c r="U42461" s="121"/>
      <c r="V42461" s="122"/>
      <c r="W42461" s="123"/>
      <c r="AC42461" s="123"/>
    </row>
    <row r="42462" spans="5:29" s="2" customFormat="1">
      <c r="E42462" s="120"/>
      <c r="M42462" s="120"/>
      <c r="N42462" s="120"/>
      <c r="U42462" s="121"/>
      <c r="V42462" s="122"/>
      <c r="W42462" s="123"/>
      <c r="AC42462" s="123"/>
    </row>
    <row r="42463" spans="5:29" s="2" customFormat="1">
      <c r="E42463" s="120"/>
      <c r="M42463" s="120"/>
      <c r="N42463" s="120"/>
      <c r="U42463" s="121"/>
      <c r="V42463" s="122"/>
      <c r="W42463" s="123"/>
      <c r="AC42463" s="123"/>
    </row>
    <row r="42464" spans="5:29" s="2" customFormat="1">
      <c r="E42464" s="120"/>
      <c r="M42464" s="120"/>
      <c r="N42464" s="120"/>
      <c r="U42464" s="121"/>
      <c r="V42464" s="122"/>
      <c r="W42464" s="123"/>
      <c r="AC42464" s="123"/>
    </row>
    <row r="42465" spans="5:29" s="2" customFormat="1">
      <c r="E42465" s="120"/>
      <c r="M42465" s="120"/>
      <c r="N42465" s="120"/>
      <c r="U42465" s="121"/>
      <c r="V42465" s="122"/>
      <c r="W42465" s="123"/>
      <c r="AC42465" s="123"/>
    </row>
    <row r="42466" spans="5:29" s="2" customFormat="1">
      <c r="E42466" s="120"/>
      <c r="M42466" s="120"/>
      <c r="N42466" s="120"/>
      <c r="U42466" s="121"/>
      <c r="V42466" s="122"/>
      <c r="W42466" s="123"/>
      <c r="AC42466" s="123"/>
    </row>
    <row r="42467" spans="5:29" s="2" customFormat="1">
      <c r="E42467" s="120"/>
      <c r="M42467" s="120"/>
      <c r="N42467" s="120"/>
      <c r="U42467" s="121"/>
      <c r="V42467" s="122"/>
      <c r="W42467" s="123"/>
      <c r="AC42467" s="123"/>
    </row>
    <row r="42468" spans="5:29" s="2" customFormat="1">
      <c r="E42468" s="120"/>
      <c r="M42468" s="120"/>
      <c r="N42468" s="120"/>
      <c r="U42468" s="121"/>
      <c r="V42468" s="122"/>
      <c r="W42468" s="123"/>
      <c r="AC42468" s="123"/>
    </row>
    <row r="42469" spans="5:29" s="2" customFormat="1">
      <c r="E42469" s="120"/>
      <c r="M42469" s="120"/>
      <c r="N42469" s="120"/>
      <c r="U42469" s="121"/>
      <c r="V42469" s="122"/>
      <c r="W42469" s="123"/>
      <c r="AC42469" s="123"/>
    </row>
    <row r="42470" spans="5:29" s="2" customFormat="1">
      <c r="E42470" s="120"/>
      <c r="M42470" s="120"/>
      <c r="N42470" s="120"/>
      <c r="U42470" s="121"/>
      <c r="V42470" s="122"/>
      <c r="W42470" s="123"/>
      <c r="AC42470" s="123"/>
    </row>
    <row r="42471" spans="5:29" s="2" customFormat="1">
      <c r="E42471" s="120"/>
      <c r="M42471" s="120"/>
      <c r="N42471" s="120"/>
      <c r="U42471" s="121"/>
      <c r="V42471" s="122"/>
      <c r="W42471" s="123"/>
      <c r="AC42471" s="123"/>
    </row>
    <row r="42472" spans="5:29" s="2" customFormat="1">
      <c r="E42472" s="120"/>
      <c r="M42472" s="120"/>
      <c r="N42472" s="120"/>
      <c r="U42472" s="121"/>
      <c r="V42472" s="122"/>
      <c r="W42472" s="123"/>
      <c r="AC42472" s="123"/>
    </row>
    <row r="42473" spans="5:29" s="2" customFormat="1">
      <c r="E42473" s="120"/>
      <c r="M42473" s="120"/>
      <c r="N42473" s="120"/>
      <c r="U42473" s="121"/>
      <c r="V42473" s="122"/>
      <c r="W42473" s="123"/>
      <c r="AC42473" s="123"/>
    </row>
    <row r="42474" spans="5:29" s="2" customFormat="1">
      <c r="E42474" s="120"/>
      <c r="M42474" s="120"/>
      <c r="N42474" s="120"/>
      <c r="U42474" s="121"/>
      <c r="V42474" s="122"/>
      <c r="W42474" s="123"/>
      <c r="AC42474" s="123"/>
    </row>
    <row r="42475" spans="5:29" s="2" customFormat="1">
      <c r="E42475" s="120"/>
      <c r="M42475" s="120"/>
      <c r="N42475" s="120"/>
      <c r="U42475" s="121"/>
      <c r="V42475" s="122"/>
      <c r="W42475" s="123"/>
      <c r="AC42475" s="123"/>
    </row>
    <row r="42476" spans="5:29" s="2" customFormat="1">
      <c r="E42476" s="120"/>
      <c r="M42476" s="120"/>
      <c r="N42476" s="120"/>
      <c r="U42476" s="121"/>
      <c r="V42476" s="122"/>
      <c r="W42476" s="123"/>
      <c r="AC42476" s="123"/>
    </row>
    <row r="42477" spans="5:29" s="2" customFormat="1">
      <c r="E42477" s="120"/>
      <c r="M42477" s="120"/>
      <c r="N42477" s="120"/>
      <c r="U42477" s="121"/>
      <c r="V42477" s="122"/>
      <c r="W42477" s="123"/>
      <c r="AC42477" s="123"/>
    </row>
    <row r="42478" spans="5:29" s="2" customFormat="1">
      <c r="E42478" s="120"/>
      <c r="M42478" s="120"/>
      <c r="N42478" s="120"/>
      <c r="U42478" s="121"/>
      <c r="V42478" s="122"/>
      <c r="W42478" s="123"/>
      <c r="AC42478" s="123"/>
    </row>
    <row r="42479" spans="5:29" s="2" customFormat="1">
      <c r="E42479" s="120"/>
      <c r="M42479" s="120"/>
      <c r="N42479" s="120"/>
      <c r="U42479" s="121"/>
      <c r="V42479" s="122"/>
      <c r="W42479" s="123"/>
      <c r="AC42479" s="123"/>
    </row>
    <row r="42480" spans="5:29" s="2" customFormat="1">
      <c r="E42480" s="120"/>
      <c r="M42480" s="120"/>
      <c r="N42480" s="120"/>
      <c r="U42480" s="121"/>
      <c r="V42480" s="122"/>
      <c r="W42480" s="123"/>
      <c r="AC42480" s="123"/>
    </row>
    <row r="42481" spans="5:29" s="2" customFormat="1">
      <c r="E42481" s="120"/>
      <c r="M42481" s="120"/>
      <c r="N42481" s="120"/>
      <c r="U42481" s="121"/>
      <c r="V42481" s="122"/>
      <c r="W42481" s="123"/>
      <c r="AC42481" s="123"/>
    </row>
    <row r="42482" spans="5:29" s="2" customFormat="1">
      <c r="E42482" s="120"/>
      <c r="M42482" s="120"/>
      <c r="N42482" s="120"/>
      <c r="U42482" s="121"/>
      <c r="V42482" s="122"/>
      <c r="W42482" s="123"/>
      <c r="AC42482" s="123"/>
    </row>
    <row r="42483" spans="5:29" s="2" customFormat="1">
      <c r="E42483" s="120"/>
      <c r="M42483" s="120"/>
      <c r="N42483" s="120"/>
      <c r="U42483" s="121"/>
      <c r="V42483" s="122"/>
      <c r="W42483" s="123"/>
      <c r="AC42483" s="123"/>
    </row>
    <row r="42484" spans="5:29" s="2" customFormat="1">
      <c r="E42484" s="120"/>
      <c r="M42484" s="120"/>
      <c r="N42484" s="120"/>
      <c r="U42484" s="121"/>
      <c r="V42484" s="122"/>
      <c r="W42484" s="123"/>
      <c r="AC42484" s="123"/>
    </row>
    <row r="42485" spans="5:29" s="2" customFormat="1">
      <c r="E42485" s="120"/>
      <c r="M42485" s="120"/>
      <c r="N42485" s="120"/>
      <c r="U42485" s="121"/>
      <c r="V42485" s="122"/>
      <c r="W42485" s="123"/>
      <c r="AC42485" s="123"/>
    </row>
    <row r="42486" spans="5:29" s="2" customFormat="1">
      <c r="E42486" s="120"/>
      <c r="M42486" s="120"/>
      <c r="N42486" s="120"/>
      <c r="U42486" s="121"/>
      <c r="V42486" s="122"/>
      <c r="W42486" s="123"/>
      <c r="AC42486" s="123"/>
    </row>
    <row r="42487" spans="5:29" s="2" customFormat="1">
      <c r="E42487" s="120"/>
      <c r="M42487" s="120"/>
      <c r="N42487" s="120"/>
      <c r="U42487" s="121"/>
      <c r="V42487" s="122"/>
      <c r="W42487" s="123"/>
      <c r="AC42487" s="123"/>
    </row>
    <row r="42488" spans="5:29" s="2" customFormat="1">
      <c r="E42488" s="120"/>
      <c r="M42488" s="120"/>
      <c r="N42488" s="120"/>
      <c r="U42488" s="121"/>
      <c r="V42488" s="122"/>
      <c r="W42488" s="123"/>
      <c r="AC42488" s="123"/>
    </row>
    <row r="42489" spans="5:29" s="2" customFormat="1">
      <c r="E42489" s="120"/>
      <c r="M42489" s="120"/>
      <c r="N42489" s="120"/>
      <c r="U42489" s="121"/>
      <c r="V42489" s="122"/>
      <c r="W42489" s="123"/>
      <c r="AC42489" s="123"/>
    </row>
    <row r="42490" spans="5:29" s="2" customFormat="1">
      <c r="E42490" s="120"/>
      <c r="M42490" s="120"/>
      <c r="N42490" s="120"/>
      <c r="U42490" s="121"/>
      <c r="V42490" s="122"/>
      <c r="W42490" s="123"/>
      <c r="AC42490" s="123"/>
    </row>
    <row r="42491" spans="5:29" s="2" customFormat="1">
      <c r="E42491" s="120"/>
      <c r="M42491" s="120"/>
      <c r="N42491" s="120"/>
      <c r="U42491" s="121"/>
      <c r="V42491" s="122"/>
      <c r="W42491" s="123"/>
      <c r="AC42491" s="123"/>
    </row>
    <row r="42492" spans="5:29" s="2" customFormat="1">
      <c r="E42492" s="120"/>
      <c r="M42492" s="120"/>
      <c r="N42492" s="120"/>
      <c r="U42492" s="121"/>
      <c r="V42492" s="122"/>
      <c r="W42492" s="123"/>
      <c r="AC42492" s="123"/>
    </row>
    <row r="42493" spans="5:29" s="2" customFormat="1">
      <c r="E42493" s="120"/>
      <c r="M42493" s="120"/>
      <c r="N42493" s="120"/>
      <c r="U42493" s="121"/>
      <c r="V42493" s="122"/>
      <c r="W42493" s="123"/>
      <c r="AC42493" s="123"/>
    </row>
    <row r="42494" spans="5:29" s="2" customFormat="1">
      <c r="E42494" s="120"/>
      <c r="M42494" s="120"/>
      <c r="N42494" s="120"/>
      <c r="U42494" s="121"/>
      <c r="V42494" s="122"/>
      <c r="W42494" s="123"/>
      <c r="AC42494" s="123"/>
    </row>
    <row r="42495" spans="5:29" s="2" customFormat="1">
      <c r="E42495" s="120"/>
      <c r="M42495" s="120"/>
      <c r="N42495" s="120"/>
      <c r="U42495" s="121"/>
      <c r="V42495" s="122"/>
      <c r="W42495" s="123"/>
      <c r="AC42495" s="123"/>
    </row>
    <row r="42496" spans="5:29" s="2" customFormat="1">
      <c r="E42496" s="120"/>
      <c r="M42496" s="120"/>
      <c r="N42496" s="120"/>
      <c r="U42496" s="121"/>
      <c r="V42496" s="122"/>
      <c r="W42496" s="123"/>
      <c r="AC42496" s="123"/>
    </row>
    <row r="42497" spans="5:29" s="2" customFormat="1">
      <c r="E42497" s="120"/>
      <c r="M42497" s="120"/>
      <c r="N42497" s="120"/>
      <c r="U42497" s="121"/>
      <c r="V42497" s="122"/>
      <c r="W42497" s="123"/>
      <c r="AC42497" s="123"/>
    </row>
    <row r="42498" spans="5:29" s="2" customFormat="1">
      <c r="E42498" s="120"/>
      <c r="M42498" s="120"/>
      <c r="N42498" s="120"/>
      <c r="U42498" s="121"/>
      <c r="V42498" s="122"/>
      <c r="W42498" s="123"/>
      <c r="AC42498" s="123"/>
    </row>
    <row r="42499" spans="5:29" s="2" customFormat="1">
      <c r="E42499" s="120"/>
      <c r="M42499" s="120"/>
      <c r="N42499" s="120"/>
      <c r="U42499" s="121"/>
      <c r="V42499" s="122"/>
      <c r="W42499" s="123"/>
      <c r="AC42499" s="123"/>
    </row>
    <row r="42500" spans="5:29" s="2" customFormat="1">
      <c r="E42500" s="120"/>
      <c r="M42500" s="120"/>
      <c r="N42500" s="120"/>
      <c r="U42500" s="121"/>
      <c r="V42500" s="122"/>
      <c r="W42500" s="123"/>
      <c r="AC42500" s="123"/>
    </row>
    <row r="42501" spans="5:29" s="2" customFormat="1">
      <c r="E42501" s="120"/>
      <c r="M42501" s="120"/>
      <c r="N42501" s="120"/>
      <c r="U42501" s="121"/>
      <c r="V42501" s="122"/>
      <c r="W42501" s="123"/>
      <c r="AC42501" s="123"/>
    </row>
    <row r="42502" spans="5:29" s="2" customFormat="1">
      <c r="E42502" s="120"/>
      <c r="M42502" s="120"/>
      <c r="N42502" s="120"/>
      <c r="U42502" s="121"/>
      <c r="V42502" s="122"/>
      <c r="W42502" s="123"/>
      <c r="AC42502" s="123"/>
    </row>
    <row r="42503" spans="5:29" s="2" customFormat="1">
      <c r="E42503" s="120"/>
      <c r="M42503" s="120"/>
      <c r="N42503" s="120"/>
      <c r="U42503" s="121"/>
      <c r="V42503" s="122"/>
      <c r="W42503" s="123"/>
      <c r="AC42503" s="123"/>
    </row>
    <row r="42504" spans="5:29" s="2" customFormat="1">
      <c r="E42504" s="120"/>
      <c r="M42504" s="120"/>
      <c r="N42504" s="120"/>
      <c r="U42504" s="121"/>
      <c r="V42504" s="122"/>
      <c r="W42504" s="123"/>
      <c r="AC42504" s="123"/>
    </row>
    <row r="42505" spans="5:29" s="2" customFormat="1">
      <c r="E42505" s="120"/>
      <c r="M42505" s="120"/>
      <c r="N42505" s="120"/>
      <c r="U42505" s="121"/>
      <c r="V42505" s="122"/>
      <c r="W42505" s="123"/>
      <c r="AC42505" s="123"/>
    </row>
    <row r="42506" spans="5:29" s="2" customFormat="1">
      <c r="E42506" s="120"/>
      <c r="M42506" s="120"/>
      <c r="N42506" s="120"/>
      <c r="U42506" s="121"/>
      <c r="V42506" s="122"/>
      <c r="W42506" s="123"/>
      <c r="AC42506" s="123"/>
    </row>
    <row r="42507" spans="5:29" s="2" customFormat="1">
      <c r="E42507" s="120"/>
      <c r="M42507" s="120"/>
      <c r="N42507" s="120"/>
      <c r="U42507" s="121"/>
      <c r="V42507" s="122"/>
      <c r="W42507" s="123"/>
      <c r="AC42507" s="123"/>
    </row>
    <row r="42508" spans="5:29" s="2" customFormat="1">
      <c r="E42508" s="120"/>
      <c r="M42508" s="120"/>
      <c r="N42508" s="120"/>
      <c r="U42508" s="121"/>
      <c r="V42508" s="122"/>
      <c r="W42508" s="123"/>
      <c r="AC42508" s="123"/>
    </row>
    <row r="42509" spans="5:29" s="2" customFormat="1">
      <c r="E42509" s="120"/>
      <c r="M42509" s="120"/>
      <c r="N42509" s="120"/>
      <c r="U42509" s="121"/>
      <c r="V42509" s="122"/>
      <c r="W42509" s="123"/>
      <c r="AC42509" s="123"/>
    </row>
    <row r="42510" spans="5:29" s="2" customFormat="1">
      <c r="E42510" s="120"/>
      <c r="M42510" s="120"/>
      <c r="N42510" s="120"/>
      <c r="U42510" s="121"/>
      <c r="V42510" s="122"/>
      <c r="W42510" s="123"/>
      <c r="AC42510" s="123"/>
    </row>
    <row r="42511" spans="5:29" s="2" customFormat="1">
      <c r="E42511" s="120"/>
      <c r="M42511" s="120"/>
      <c r="N42511" s="120"/>
      <c r="U42511" s="121"/>
      <c r="V42511" s="122"/>
      <c r="W42511" s="123"/>
      <c r="AC42511" s="123"/>
    </row>
    <row r="42512" spans="5:29" s="2" customFormat="1">
      <c r="E42512" s="120"/>
      <c r="M42512" s="120"/>
      <c r="N42512" s="120"/>
      <c r="U42512" s="121"/>
      <c r="V42512" s="122"/>
      <c r="W42512" s="123"/>
      <c r="AC42512" s="123"/>
    </row>
    <row r="42513" spans="5:29" s="2" customFormat="1">
      <c r="E42513" s="120"/>
      <c r="M42513" s="120"/>
      <c r="N42513" s="120"/>
      <c r="U42513" s="121"/>
      <c r="V42513" s="122"/>
      <c r="W42513" s="123"/>
      <c r="AC42513" s="123"/>
    </row>
    <row r="42514" spans="5:29" s="2" customFormat="1">
      <c r="E42514" s="120"/>
      <c r="M42514" s="120"/>
      <c r="N42514" s="120"/>
      <c r="U42514" s="121"/>
      <c r="V42514" s="122"/>
      <c r="W42514" s="123"/>
      <c r="AC42514" s="123"/>
    </row>
    <row r="42515" spans="5:29" s="2" customFormat="1">
      <c r="E42515" s="120"/>
      <c r="M42515" s="120"/>
      <c r="N42515" s="120"/>
      <c r="U42515" s="121"/>
      <c r="V42515" s="122"/>
      <c r="W42515" s="123"/>
      <c r="AC42515" s="123"/>
    </row>
    <row r="42516" spans="5:29" s="2" customFormat="1">
      <c r="E42516" s="120"/>
      <c r="M42516" s="120"/>
      <c r="N42516" s="120"/>
      <c r="U42516" s="121"/>
      <c r="V42516" s="122"/>
      <c r="W42516" s="123"/>
      <c r="AC42516" s="123"/>
    </row>
    <row r="42517" spans="5:29" s="2" customFormat="1">
      <c r="E42517" s="120"/>
      <c r="M42517" s="120"/>
      <c r="N42517" s="120"/>
      <c r="U42517" s="121"/>
      <c r="V42517" s="122"/>
      <c r="W42517" s="123"/>
      <c r="AC42517" s="123"/>
    </row>
    <row r="42518" spans="5:29" s="2" customFormat="1">
      <c r="E42518" s="120"/>
      <c r="M42518" s="120"/>
      <c r="N42518" s="120"/>
      <c r="U42518" s="121"/>
      <c r="V42518" s="122"/>
      <c r="W42518" s="123"/>
      <c r="AC42518" s="123"/>
    </row>
    <row r="42519" spans="5:29" s="2" customFormat="1">
      <c r="E42519" s="120"/>
      <c r="M42519" s="120"/>
      <c r="N42519" s="120"/>
      <c r="U42519" s="121"/>
      <c r="V42519" s="122"/>
      <c r="W42519" s="123"/>
      <c r="AC42519" s="123"/>
    </row>
    <row r="42520" spans="5:29" s="2" customFormat="1">
      <c r="E42520" s="120"/>
      <c r="M42520" s="120"/>
      <c r="N42520" s="120"/>
      <c r="U42520" s="121"/>
      <c r="V42520" s="122"/>
      <c r="W42520" s="123"/>
      <c r="AC42520" s="123"/>
    </row>
    <row r="42521" spans="5:29" s="2" customFormat="1">
      <c r="E42521" s="120"/>
      <c r="M42521" s="120"/>
      <c r="N42521" s="120"/>
      <c r="U42521" s="121"/>
      <c r="V42521" s="122"/>
      <c r="W42521" s="123"/>
      <c r="AC42521" s="123"/>
    </row>
    <row r="42522" spans="5:29" s="2" customFormat="1">
      <c r="E42522" s="120"/>
      <c r="M42522" s="120"/>
      <c r="N42522" s="120"/>
      <c r="U42522" s="121"/>
      <c r="V42522" s="122"/>
      <c r="W42522" s="123"/>
      <c r="AC42522" s="123"/>
    </row>
    <row r="42523" spans="5:29" s="2" customFormat="1">
      <c r="E42523" s="120"/>
      <c r="M42523" s="120"/>
      <c r="N42523" s="120"/>
      <c r="U42523" s="121"/>
      <c r="V42523" s="122"/>
      <c r="W42523" s="123"/>
      <c r="AC42523" s="123"/>
    </row>
    <row r="42524" spans="5:29" s="2" customFormat="1">
      <c r="E42524" s="120"/>
      <c r="M42524" s="120"/>
      <c r="N42524" s="120"/>
      <c r="U42524" s="121"/>
      <c r="V42524" s="122"/>
      <c r="W42524" s="123"/>
      <c r="AC42524" s="123"/>
    </row>
    <row r="42525" spans="5:29" s="2" customFormat="1">
      <c r="E42525" s="120"/>
      <c r="M42525" s="120"/>
      <c r="N42525" s="120"/>
      <c r="U42525" s="121"/>
      <c r="V42525" s="122"/>
      <c r="W42525" s="123"/>
      <c r="AC42525" s="123"/>
    </row>
    <row r="42526" spans="5:29" s="2" customFormat="1">
      <c r="E42526" s="120"/>
      <c r="M42526" s="120"/>
      <c r="N42526" s="120"/>
      <c r="U42526" s="121"/>
      <c r="V42526" s="122"/>
      <c r="W42526" s="123"/>
      <c r="AC42526" s="123"/>
    </row>
    <row r="42527" spans="5:29" s="2" customFormat="1">
      <c r="E42527" s="120"/>
      <c r="M42527" s="120"/>
      <c r="N42527" s="120"/>
      <c r="U42527" s="121"/>
      <c r="V42527" s="122"/>
      <c r="W42527" s="123"/>
      <c r="AC42527" s="123"/>
    </row>
    <row r="42528" spans="5:29" s="2" customFormat="1">
      <c r="E42528" s="120"/>
      <c r="M42528" s="120"/>
      <c r="N42528" s="120"/>
      <c r="U42528" s="121"/>
      <c r="V42528" s="122"/>
      <c r="W42528" s="123"/>
      <c r="AC42528" s="123"/>
    </row>
    <row r="42529" spans="5:29" s="2" customFormat="1">
      <c r="E42529" s="120"/>
      <c r="M42529" s="120"/>
      <c r="N42529" s="120"/>
      <c r="U42529" s="121"/>
      <c r="V42529" s="122"/>
      <c r="W42529" s="123"/>
      <c r="AC42529" s="123"/>
    </row>
    <row r="42530" spans="5:29" s="2" customFormat="1">
      <c r="E42530" s="120"/>
      <c r="M42530" s="120"/>
      <c r="N42530" s="120"/>
      <c r="U42530" s="121"/>
      <c r="V42530" s="122"/>
      <c r="W42530" s="123"/>
      <c r="AC42530" s="123"/>
    </row>
    <row r="42531" spans="5:29" s="2" customFormat="1">
      <c r="E42531" s="120"/>
      <c r="M42531" s="120"/>
      <c r="N42531" s="120"/>
      <c r="U42531" s="121"/>
      <c r="V42531" s="122"/>
      <c r="W42531" s="123"/>
      <c r="AC42531" s="123"/>
    </row>
    <row r="42532" spans="5:29" s="2" customFormat="1">
      <c r="E42532" s="120"/>
      <c r="M42532" s="120"/>
      <c r="N42532" s="120"/>
      <c r="U42532" s="121"/>
      <c r="V42532" s="122"/>
      <c r="W42532" s="123"/>
      <c r="AC42532" s="123"/>
    </row>
    <row r="42533" spans="5:29" s="2" customFormat="1">
      <c r="E42533" s="120"/>
      <c r="M42533" s="120"/>
      <c r="N42533" s="120"/>
      <c r="U42533" s="121"/>
      <c r="V42533" s="122"/>
      <c r="W42533" s="123"/>
      <c r="AC42533" s="123"/>
    </row>
    <row r="42534" spans="5:29" s="2" customFormat="1">
      <c r="E42534" s="120"/>
      <c r="M42534" s="120"/>
      <c r="N42534" s="120"/>
      <c r="U42534" s="121"/>
      <c r="V42534" s="122"/>
      <c r="W42534" s="123"/>
      <c r="AC42534" s="123"/>
    </row>
    <row r="42535" spans="5:29" s="2" customFormat="1">
      <c r="E42535" s="120"/>
      <c r="M42535" s="120"/>
      <c r="N42535" s="120"/>
      <c r="U42535" s="121"/>
      <c r="V42535" s="122"/>
      <c r="W42535" s="123"/>
      <c r="AC42535" s="123"/>
    </row>
    <row r="42536" spans="5:29" s="2" customFormat="1">
      <c r="E42536" s="120"/>
      <c r="M42536" s="120"/>
      <c r="N42536" s="120"/>
      <c r="U42536" s="121"/>
      <c r="V42536" s="122"/>
      <c r="W42536" s="123"/>
      <c r="AC42536" s="123"/>
    </row>
    <row r="42537" spans="5:29" s="2" customFormat="1">
      <c r="E42537" s="120"/>
      <c r="M42537" s="120"/>
      <c r="N42537" s="120"/>
      <c r="U42537" s="121"/>
      <c r="V42537" s="122"/>
      <c r="W42537" s="123"/>
      <c r="AC42537" s="123"/>
    </row>
    <row r="42538" spans="5:29" s="2" customFormat="1">
      <c r="E42538" s="120"/>
      <c r="M42538" s="120"/>
      <c r="N42538" s="120"/>
      <c r="U42538" s="121"/>
      <c r="V42538" s="122"/>
      <c r="W42538" s="123"/>
      <c r="AC42538" s="123"/>
    </row>
    <row r="42539" spans="5:29" s="2" customFormat="1">
      <c r="E42539" s="120"/>
      <c r="M42539" s="120"/>
      <c r="N42539" s="120"/>
      <c r="U42539" s="121"/>
      <c r="V42539" s="122"/>
      <c r="W42539" s="123"/>
      <c r="AC42539" s="123"/>
    </row>
    <row r="42540" spans="5:29" s="2" customFormat="1">
      <c r="E42540" s="120"/>
      <c r="M42540" s="120"/>
      <c r="N42540" s="120"/>
      <c r="U42540" s="121"/>
      <c r="V42540" s="122"/>
      <c r="W42540" s="123"/>
      <c r="AC42540" s="123"/>
    </row>
    <row r="42541" spans="5:29" s="2" customFormat="1">
      <c r="E42541" s="120"/>
      <c r="M42541" s="120"/>
      <c r="N42541" s="120"/>
      <c r="U42541" s="121"/>
      <c r="V42541" s="122"/>
      <c r="W42541" s="123"/>
      <c r="AC42541" s="123"/>
    </row>
    <row r="42542" spans="5:29" s="2" customFormat="1">
      <c r="E42542" s="120"/>
      <c r="M42542" s="120"/>
      <c r="N42542" s="120"/>
      <c r="U42542" s="121"/>
      <c r="V42542" s="122"/>
      <c r="W42542" s="123"/>
      <c r="AC42542" s="123"/>
    </row>
    <row r="42543" spans="5:29" s="2" customFormat="1">
      <c r="E42543" s="120"/>
      <c r="M42543" s="120"/>
      <c r="N42543" s="120"/>
      <c r="U42543" s="121"/>
      <c r="V42543" s="122"/>
      <c r="W42543" s="123"/>
      <c r="AC42543" s="123"/>
    </row>
    <row r="42544" spans="5:29" s="2" customFormat="1">
      <c r="E42544" s="120"/>
      <c r="M42544" s="120"/>
      <c r="N42544" s="120"/>
      <c r="U42544" s="121"/>
      <c r="V42544" s="122"/>
      <c r="W42544" s="123"/>
      <c r="AC42544" s="123"/>
    </row>
    <row r="42545" spans="5:29" s="2" customFormat="1">
      <c r="E42545" s="120"/>
      <c r="M42545" s="120"/>
      <c r="N42545" s="120"/>
      <c r="U42545" s="121"/>
      <c r="V42545" s="122"/>
      <c r="W42545" s="123"/>
      <c r="AC42545" s="123"/>
    </row>
    <row r="42546" spans="5:29" s="2" customFormat="1">
      <c r="E42546" s="120"/>
      <c r="M42546" s="120"/>
      <c r="N42546" s="120"/>
      <c r="U42546" s="121"/>
      <c r="V42546" s="122"/>
      <c r="W42546" s="123"/>
      <c r="AC42546" s="123"/>
    </row>
    <row r="42547" spans="5:29" s="2" customFormat="1">
      <c r="E42547" s="120"/>
      <c r="M42547" s="120"/>
      <c r="N42547" s="120"/>
      <c r="U42547" s="121"/>
      <c r="V42547" s="122"/>
      <c r="W42547" s="123"/>
      <c r="AC42547" s="123"/>
    </row>
    <row r="42548" spans="5:29" s="2" customFormat="1">
      <c r="E42548" s="120"/>
      <c r="M42548" s="120"/>
      <c r="N42548" s="120"/>
      <c r="U42548" s="121"/>
      <c r="V42548" s="122"/>
      <c r="W42548" s="123"/>
      <c r="AC42548" s="123"/>
    </row>
    <row r="42549" spans="5:29" s="2" customFormat="1">
      <c r="E42549" s="120"/>
      <c r="M42549" s="120"/>
      <c r="N42549" s="120"/>
      <c r="U42549" s="121"/>
      <c r="V42549" s="122"/>
      <c r="W42549" s="123"/>
      <c r="AC42549" s="123"/>
    </row>
    <row r="42550" spans="5:29" s="2" customFormat="1">
      <c r="E42550" s="120"/>
      <c r="M42550" s="120"/>
      <c r="N42550" s="120"/>
      <c r="U42550" s="121"/>
      <c r="V42550" s="122"/>
      <c r="W42550" s="123"/>
      <c r="AC42550" s="123"/>
    </row>
    <row r="42551" spans="5:29" s="2" customFormat="1">
      <c r="E42551" s="120"/>
      <c r="M42551" s="120"/>
      <c r="N42551" s="120"/>
      <c r="U42551" s="121"/>
      <c r="V42551" s="122"/>
      <c r="W42551" s="123"/>
      <c r="AC42551" s="123"/>
    </row>
    <row r="42552" spans="5:29" s="2" customFormat="1">
      <c r="E42552" s="120"/>
      <c r="M42552" s="120"/>
      <c r="N42552" s="120"/>
      <c r="U42552" s="121"/>
      <c r="V42552" s="122"/>
      <c r="W42552" s="123"/>
      <c r="AC42552" s="123"/>
    </row>
    <row r="42553" spans="5:29" s="2" customFormat="1">
      <c r="E42553" s="120"/>
      <c r="M42553" s="120"/>
      <c r="N42553" s="120"/>
      <c r="U42553" s="121"/>
      <c r="V42553" s="122"/>
      <c r="W42553" s="123"/>
      <c r="AC42553" s="123"/>
    </row>
    <row r="42554" spans="5:29" s="2" customFormat="1">
      <c r="E42554" s="120"/>
      <c r="M42554" s="120"/>
      <c r="N42554" s="120"/>
      <c r="U42554" s="121"/>
      <c r="V42554" s="122"/>
      <c r="W42554" s="123"/>
      <c r="AC42554" s="123"/>
    </row>
    <row r="42555" spans="5:29" s="2" customFormat="1">
      <c r="E42555" s="120"/>
      <c r="M42555" s="120"/>
      <c r="N42555" s="120"/>
      <c r="U42555" s="121"/>
      <c r="V42555" s="122"/>
      <c r="W42555" s="123"/>
      <c r="AC42555" s="123"/>
    </row>
    <row r="42556" spans="5:29" s="2" customFormat="1">
      <c r="E42556" s="120"/>
      <c r="M42556" s="120"/>
      <c r="N42556" s="120"/>
      <c r="U42556" s="121"/>
      <c r="V42556" s="122"/>
      <c r="W42556" s="123"/>
      <c r="AC42556" s="123"/>
    </row>
    <row r="42557" spans="5:29" s="2" customFormat="1">
      <c r="E42557" s="120"/>
      <c r="M42557" s="120"/>
      <c r="N42557" s="120"/>
      <c r="U42557" s="121"/>
      <c r="V42557" s="122"/>
      <c r="W42557" s="123"/>
      <c r="AC42557" s="123"/>
    </row>
    <row r="42558" spans="5:29" s="2" customFormat="1">
      <c r="E42558" s="120"/>
      <c r="M42558" s="120"/>
      <c r="N42558" s="120"/>
      <c r="U42558" s="121"/>
      <c r="V42558" s="122"/>
      <c r="W42558" s="123"/>
      <c r="AC42558" s="123"/>
    </row>
    <row r="42559" spans="5:29" s="2" customFormat="1">
      <c r="E42559" s="120"/>
      <c r="M42559" s="120"/>
      <c r="N42559" s="120"/>
      <c r="U42559" s="121"/>
      <c r="V42559" s="122"/>
      <c r="W42559" s="123"/>
      <c r="AC42559" s="123"/>
    </row>
    <row r="42560" spans="5:29" s="2" customFormat="1">
      <c r="E42560" s="120"/>
      <c r="M42560" s="120"/>
      <c r="N42560" s="120"/>
      <c r="U42560" s="121"/>
      <c r="V42560" s="122"/>
      <c r="W42560" s="123"/>
      <c r="AC42560" s="123"/>
    </row>
    <row r="42561" spans="5:29" s="2" customFormat="1">
      <c r="E42561" s="120"/>
      <c r="M42561" s="120"/>
      <c r="N42561" s="120"/>
      <c r="U42561" s="121"/>
      <c r="V42561" s="122"/>
      <c r="W42561" s="123"/>
      <c r="AC42561" s="123"/>
    </row>
    <row r="42562" spans="5:29" s="2" customFormat="1">
      <c r="E42562" s="120"/>
      <c r="M42562" s="120"/>
      <c r="N42562" s="120"/>
      <c r="U42562" s="121"/>
      <c r="V42562" s="122"/>
      <c r="W42562" s="123"/>
      <c r="AC42562" s="123"/>
    </row>
    <row r="42563" spans="5:29" s="2" customFormat="1">
      <c r="E42563" s="120"/>
      <c r="M42563" s="120"/>
      <c r="N42563" s="120"/>
      <c r="U42563" s="121"/>
      <c r="V42563" s="122"/>
      <c r="W42563" s="123"/>
      <c r="AC42563" s="123"/>
    </row>
    <row r="42564" spans="5:29" s="2" customFormat="1">
      <c r="E42564" s="120"/>
      <c r="M42564" s="120"/>
      <c r="N42564" s="120"/>
      <c r="U42564" s="121"/>
      <c r="V42564" s="122"/>
      <c r="W42564" s="123"/>
      <c r="AC42564" s="123"/>
    </row>
    <row r="42565" spans="5:29" s="2" customFormat="1">
      <c r="E42565" s="120"/>
      <c r="M42565" s="120"/>
      <c r="N42565" s="120"/>
      <c r="U42565" s="121"/>
      <c r="V42565" s="122"/>
      <c r="W42565" s="123"/>
      <c r="AC42565" s="123"/>
    </row>
    <row r="42566" spans="5:29" s="2" customFormat="1">
      <c r="E42566" s="120"/>
      <c r="M42566" s="120"/>
      <c r="N42566" s="120"/>
      <c r="U42566" s="121"/>
      <c r="V42566" s="122"/>
      <c r="W42566" s="123"/>
      <c r="AC42566" s="123"/>
    </row>
    <row r="42567" spans="5:29" s="2" customFormat="1">
      <c r="E42567" s="120"/>
      <c r="M42567" s="120"/>
      <c r="N42567" s="120"/>
      <c r="U42567" s="121"/>
      <c r="V42567" s="122"/>
      <c r="W42567" s="123"/>
      <c r="AC42567" s="123"/>
    </row>
    <row r="42568" spans="5:29" s="2" customFormat="1">
      <c r="E42568" s="120"/>
      <c r="M42568" s="120"/>
      <c r="N42568" s="120"/>
      <c r="U42568" s="121"/>
      <c r="V42568" s="122"/>
      <c r="W42568" s="123"/>
      <c r="AC42568" s="123"/>
    </row>
    <row r="42569" spans="5:29" s="2" customFormat="1">
      <c r="E42569" s="120"/>
      <c r="M42569" s="120"/>
      <c r="N42569" s="120"/>
      <c r="U42569" s="121"/>
      <c r="V42569" s="122"/>
      <c r="W42569" s="123"/>
      <c r="AC42569" s="123"/>
    </row>
    <row r="42570" spans="5:29" s="2" customFormat="1">
      <c r="E42570" s="120"/>
      <c r="M42570" s="120"/>
      <c r="N42570" s="120"/>
      <c r="U42570" s="121"/>
      <c r="V42570" s="122"/>
      <c r="W42570" s="123"/>
      <c r="AC42570" s="123"/>
    </row>
    <row r="42571" spans="5:29" s="2" customFormat="1">
      <c r="E42571" s="120"/>
      <c r="M42571" s="120"/>
      <c r="N42571" s="120"/>
      <c r="U42571" s="121"/>
      <c r="V42571" s="122"/>
      <c r="W42571" s="123"/>
      <c r="AC42571" s="123"/>
    </row>
    <row r="42572" spans="5:29" s="2" customFormat="1">
      <c r="E42572" s="120"/>
      <c r="M42572" s="120"/>
      <c r="N42572" s="120"/>
      <c r="U42572" s="121"/>
      <c r="V42572" s="122"/>
      <c r="W42572" s="123"/>
      <c r="AC42572" s="123"/>
    </row>
    <row r="42573" spans="5:29" s="2" customFormat="1">
      <c r="E42573" s="120"/>
      <c r="M42573" s="120"/>
      <c r="N42573" s="120"/>
      <c r="U42573" s="121"/>
      <c r="V42573" s="122"/>
      <c r="W42573" s="123"/>
      <c r="AC42573" s="123"/>
    </row>
    <row r="42574" spans="5:29" s="2" customFormat="1">
      <c r="E42574" s="120"/>
      <c r="M42574" s="120"/>
      <c r="N42574" s="120"/>
      <c r="U42574" s="121"/>
      <c r="V42574" s="122"/>
      <c r="W42574" s="123"/>
      <c r="AC42574" s="123"/>
    </row>
    <row r="42575" spans="5:29" s="2" customFormat="1">
      <c r="E42575" s="120"/>
      <c r="M42575" s="120"/>
      <c r="N42575" s="120"/>
      <c r="U42575" s="121"/>
      <c r="V42575" s="122"/>
      <c r="W42575" s="123"/>
      <c r="AC42575" s="123"/>
    </row>
    <row r="42576" spans="5:29" s="2" customFormat="1">
      <c r="E42576" s="120"/>
      <c r="M42576" s="120"/>
      <c r="N42576" s="120"/>
      <c r="U42576" s="121"/>
      <c r="V42576" s="122"/>
      <c r="W42576" s="123"/>
      <c r="AC42576" s="123"/>
    </row>
    <row r="42577" spans="5:29" s="2" customFormat="1">
      <c r="E42577" s="120"/>
      <c r="M42577" s="120"/>
      <c r="N42577" s="120"/>
      <c r="U42577" s="121"/>
      <c r="V42577" s="122"/>
      <c r="W42577" s="123"/>
      <c r="AC42577" s="123"/>
    </row>
    <row r="42578" spans="5:29" s="2" customFormat="1">
      <c r="E42578" s="120"/>
      <c r="M42578" s="120"/>
      <c r="N42578" s="120"/>
      <c r="U42578" s="121"/>
      <c r="V42578" s="122"/>
      <c r="W42578" s="123"/>
      <c r="AC42578" s="123"/>
    </row>
    <row r="42579" spans="5:29" s="2" customFormat="1">
      <c r="E42579" s="120"/>
      <c r="M42579" s="120"/>
      <c r="N42579" s="120"/>
      <c r="U42579" s="121"/>
      <c r="V42579" s="122"/>
      <c r="W42579" s="123"/>
      <c r="AC42579" s="123"/>
    </row>
    <row r="42580" spans="5:29" s="2" customFormat="1">
      <c r="E42580" s="120"/>
      <c r="M42580" s="120"/>
      <c r="N42580" s="120"/>
      <c r="U42580" s="121"/>
      <c r="V42580" s="122"/>
      <c r="W42580" s="123"/>
      <c r="AC42580" s="123"/>
    </row>
    <row r="42581" spans="5:29" s="2" customFormat="1">
      <c r="E42581" s="120"/>
      <c r="M42581" s="120"/>
      <c r="N42581" s="120"/>
      <c r="U42581" s="121"/>
      <c r="V42581" s="122"/>
      <c r="W42581" s="123"/>
      <c r="AC42581" s="123"/>
    </row>
    <row r="42582" spans="5:29" s="2" customFormat="1">
      <c r="E42582" s="120"/>
      <c r="M42582" s="120"/>
      <c r="N42582" s="120"/>
      <c r="U42582" s="121"/>
      <c r="V42582" s="122"/>
      <c r="W42582" s="123"/>
      <c r="AC42582" s="123"/>
    </row>
    <row r="42583" spans="5:29" s="2" customFormat="1">
      <c r="E42583" s="120"/>
      <c r="M42583" s="120"/>
      <c r="N42583" s="120"/>
      <c r="U42583" s="121"/>
      <c r="V42583" s="122"/>
      <c r="W42583" s="123"/>
      <c r="AC42583" s="123"/>
    </row>
    <row r="42584" spans="5:29" s="2" customFormat="1">
      <c r="E42584" s="120"/>
      <c r="M42584" s="120"/>
      <c r="N42584" s="120"/>
      <c r="U42584" s="121"/>
      <c r="V42584" s="122"/>
      <c r="W42584" s="123"/>
      <c r="AC42584" s="123"/>
    </row>
    <row r="42585" spans="5:29" s="2" customFormat="1">
      <c r="E42585" s="120"/>
      <c r="M42585" s="120"/>
      <c r="N42585" s="120"/>
      <c r="U42585" s="121"/>
      <c r="V42585" s="122"/>
      <c r="W42585" s="123"/>
      <c r="AC42585" s="123"/>
    </row>
    <row r="42586" spans="5:29" s="2" customFormat="1">
      <c r="E42586" s="120"/>
      <c r="M42586" s="120"/>
      <c r="N42586" s="120"/>
      <c r="U42586" s="121"/>
      <c r="V42586" s="122"/>
      <c r="W42586" s="123"/>
      <c r="AC42586" s="123"/>
    </row>
    <row r="42587" spans="5:29" s="2" customFormat="1">
      <c r="E42587" s="120"/>
      <c r="M42587" s="120"/>
      <c r="N42587" s="120"/>
      <c r="U42587" s="121"/>
      <c r="V42587" s="122"/>
      <c r="W42587" s="123"/>
      <c r="AC42587" s="123"/>
    </row>
    <row r="42588" spans="5:29" s="2" customFormat="1">
      <c r="E42588" s="120"/>
      <c r="M42588" s="120"/>
      <c r="N42588" s="120"/>
      <c r="U42588" s="121"/>
      <c r="V42588" s="122"/>
      <c r="W42588" s="123"/>
      <c r="AC42588" s="123"/>
    </row>
    <row r="42589" spans="5:29" s="2" customFormat="1">
      <c r="E42589" s="120"/>
      <c r="M42589" s="120"/>
      <c r="N42589" s="120"/>
      <c r="U42589" s="121"/>
      <c r="V42589" s="122"/>
      <c r="W42589" s="123"/>
      <c r="AC42589" s="123"/>
    </row>
    <row r="42590" spans="5:29" s="2" customFormat="1">
      <c r="E42590" s="120"/>
      <c r="M42590" s="120"/>
      <c r="N42590" s="120"/>
      <c r="U42590" s="121"/>
      <c r="V42590" s="122"/>
      <c r="W42590" s="123"/>
      <c r="AC42590" s="123"/>
    </row>
    <row r="42591" spans="5:29" s="2" customFormat="1">
      <c r="E42591" s="120"/>
      <c r="M42591" s="120"/>
      <c r="N42591" s="120"/>
      <c r="U42591" s="121"/>
      <c r="V42591" s="122"/>
      <c r="W42591" s="123"/>
      <c r="AC42591" s="123"/>
    </row>
    <row r="42592" spans="5:29" s="2" customFormat="1">
      <c r="E42592" s="120"/>
      <c r="M42592" s="120"/>
      <c r="N42592" s="120"/>
      <c r="U42592" s="121"/>
      <c r="V42592" s="122"/>
      <c r="W42592" s="123"/>
      <c r="AC42592" s="123"/>
    </row>
    <row r="42593" spans="5:29" s="2" customFormat="1">
      <c r="E42593" s="120"/>
      <c r="M42593" s="120"/>
      <c r="N42593" s="120"/>
      <c r="U42593" s="121"/>
      <c r="V42593" s="122"/>
      <c r="W42593" s="123"/>
      <c r="AC42593" s="123"/>
    </row>
    <row r="42594" spans="5:29" s="2" customFormat="1">
      <c r="E42594" s="120"/>
      <c r="M42594" s="120"/>
      <c r="N42594" s="120"/>
      <c r="U42594" s="121"/>
      <c r="V42594" s="122"/>
      <c r="W42594" s="123"/>
      <c r="AC42594" s="123"/>
    </row>
    <row r="42595" spans="5:29" s="2" customFormat="1">
      <c r="E42595" s="120"/>
      <c r="M42595" s="120"/>
      <c r="N42595" s="120"/>
      <c r="U42595" s="121"/>
      <c r="V42595" s="122"/>
      <c r="W42595" s="123"/>
      <c r="AC42595" s="123"/>
    </row>
    <row r="42596" spans="5:29" s="2" customFormat="1">
      <c r="E42596" s="120"/>
      <c r="M42596" s="120"/>
      <c r="N42596" s="120"/>
      <c r="U42596" s="121"/>
      <c r="V42596" s="122"/>
      <c r="W42596" s="123"/>
      <c r="AC42596" s="123"/>
    </row>
    <row r="42597" spans="5:29" s="2" customFormat="1">
      <c r="E42597" s="120"/>
      <c r="M42597" s="120"/>
      <c r="N42597" s="120"/>
      <c r="U42597" s="121"/>
      <c r="V42597" s="122"/>
      <c r="W42597" s="123"/>
      <c r="AC42597" s="123"/>
    </row>
    <row r="42598" spans="5:29" s="2" customFormat="1">
      <c r="E42598" s="120"/>
      <c r="M42598" s="120"/>
      <c r="N42598" s="120"/>
      <c r="U42598" s="121"/>
      <c r="V42598" s="122"/>
      <c r="W42598" s="123"/>
      <c r="AC42598" s="123"/>
    </row>
    <row r="42599" spans="5:29" s="2" customFormat="1">
      <c r="E42599" s="120"/>
      <c r="M42599" s="120"/>
      <c r="N42599" s="120"/>
      <c r="U42599" s="121"/>
      <c r="V42599" s="122"/>
      <c r="W42599" s="123"/>
      <c r="AC42599" s="123"/>
    </row>
    <row r="42600" spans="5:29" s="2" customFormat="1">
      <c r="E42600" s="120"/>
      <c r="M42600" s="120"/>
      <c r="N42600" s="120"/>
      <c r="U42600" s="121"/>
      <c r="V42600" s="122"/>
      <c r="W42600" s="123"/>
      <c r="AC42600" s="123"/>
    </row>
    <row r="42601" spans="5:29" s="2" customFormat="1">
      <c r="E42601" s="120"/>
      <c r="M42601" s="120"/>
      <c r="N42601" s="120"/>
      <c r="U42601" s="121"/>
      <c r="V42601" s="122"/>
      <c r="W42601" s="123"/>
      <c r="AC42601" s="123"/>
    </row>
    <row r="42602" spans="5:29" s="2" customFormat="1">
      <c r="E42602" s="120"/>
      <c r="M42602" s="120"/>
      <c r="N42602" s="120"/>
      <c r="U42602" s="121"/>
      <c r="V42602" s="122"/>
      <c r="W42602" s="123"/>
      <c r="AC42602" s="123"/>
    </row>
    <row r="42603" spans="5:29" s="2" customFormat="1">
      <c r="E42603" s="120"/>
      <c r="M42603" s="120"/>
      <c r="N42603" s="120"/>
      <c r="U42603" s="121"/>
      <c r="V42603" s="122"/>
      <c r="W42603" s="123"/>
      <c r="AC42603" s="123"/>
    </row>
    <row r="42604" spans="5:29" s="2" customFormat="1">
      <c r="E42604" s="120"/>
      <c r="M42604" s="120"/>
      <c r="N42604" s="120"/>
      <c r="U42604" s="121"/>
      <c r="V42604" s="122"/>
      <c r="W42604" s="123"/>
      <c r="AC42604" s="123"/>
    </row>
    <row r="42605" spans="5:29" s="2" customFormat="1">
      <c r="E42605" s="120"/>
      <c r="M42605" s="120"/>
      <c r="N42605" s="120"/>
      <c r="U42605" s="121"/>
      <c r="V42605" s="122"/>
      <c r="W42605" s="123"/>
      <c r="AC42605" s="123"/>
    </row>
    <row r="42606" spans="5:29" s="2" customFormat="1">
      <c r="E42606" s="120"/>
      <c r="M42606" s="120"/>
      <c r="N42606" s="120"/>
      <c r="U42606" s="121"/>
      <c r="V42606" s="122"/>
      <c r="W42606" s="123"/>
      <c r="AC42606" s="123"/>
    </row>
    <row r="42607" spans="5:29" s="2" customFormat="1">
      <c r="E42607" s="120"/>
      <c r="M42607" s="120"/>
      <c r="N42607" s="120"/>
      <c r="U42607" s="121"/>
      <c r="V42607" s="122"/>
      <c r="W42607" s="123"/>
      <c r="AC42607" s="123"/>
    </row>
    <row r="42608" spans="5:29" s="2" customFormat="1">
      <c r="E42608" s="120"/>
      <c r="M42608" s="120"/>
      <c r="N42608" s="120"/>
      <c r="U42608" s="121"/>
      <c r="V42608" s="122"/>
      <c r="W42608" s="123"/>
      <c r="AC42608" s="123"/>
    </row>
    <row r="42609" spans="5:29" s="2" customFormat="1">
      <c r="E42609" s="120"/>
      <c r="M42609" s="120"/>
      <c r="N42609" s="120"/>
      <c r="U42609" s="121"/>
      <c r="V42609" s="122"/>
      <c r="W42609" s="123"/>
      <c r="AC42609" s="123"/>
    </row>
    <row r="42610" spans="5:29" s="2" customFormat="1">
      <c r="E42610" s="120"/>
      <c r="M42610" s="120"/>
      <c r="N42610" s="120"/>
      <c r="U42610" s="121"/>
      <c r="V42610" s="122"/>
      <c r="W42610" s="123"/>
      <c r="AC42610" s="123"/>
    </row>
    <row r="42611" spans="5:29" s="2" customFormat="1">
      <c r="E42611" s="120"/>
      <c r="M42611" s="120"/>
      <c r="N42611" s="120"/>
      <c r="U42611" s="121"/>
      <c r="V42611" s="122"/>
      <c r="W42611" s="123"/>
      <c r="AC42611" s="123"/>
    </row>
    <row r="42612" spans="5:29" s="2" customFormat="1">
      <c r="E42612" s="120"/>
      <c r="M42612" s="120"/>
      <c r="N42612" s="120"/>
      <c r="U42612" s="121"/>
      <c r="V42612" s="122"/>
      <c r="W42612" s="123"/>
      <c r="AC42612" s="123"/>
    </row>
    <row r="42613" spans="5:29" s="2" customFormat="1">
      <c r="E42613" s="120"/>
      <c r="M42613" s="120"/>
      <c r="N42613" s="120"/>
      <c r="U42613" s="121"/>
      <c r="V42613" s="122"/>
      <c r="W42613" s="123"/>
      <c r="AC42613" s="123"/>
    </row>
    <row r="42614" spans="5:29" s="2" customFormat="1">
      <c r="E42614" s="120"/>
      <c r="M42614" s="120"/>
      <c r="N42614" s="120"/>
      <c r="U42614" s="121"/>
      <c r="V42614" s="122"/>
      <c r="W42614" s="123"/>
      <c r="AC42614" s="123"/>
    </row>
    <row r="42615" spans="5:29" s="2" customFormat="1">
      <c r="E42615" s="120"/>
      <c r="M42615" s="120"/>
      <c r="N42615" s="120"/>
      <c r="U42615" s="121"/>
      <c r="V42615" s="122"/>
      <c r="W42615" s="123"/>
      <c r="AC42615" s="123"/>
    </row>
    <row r="42616" spans="5:29" s="2" customFormat="1">
      <c r="E42616" s="120"/>
      <c r="M42616" s="120"/>
      <c r="N42616" s="120"/>
      <c r="U42616" s="121"/>
      <c r="V42616" s="122"/>
      <c r="W42616" s="123"/>
      <c r="AC42616" s="123"/>
    </row>
    <row r="42617" spans="5:29" s="2" customFormat="1">
      <c r="E42617" s="120"/>
      <c r="M42617" s="120"/>
      <c r="N42617" s="120"/>
      <c r="U42617" s="121"/>
      <c r="V42617" s="122"/>
      <c r="W42617" s="123"/>
      <c r="AC42617" s="123"/>
    </row>
    <row r="42618" spans="5:29" s="2" customFormat="1">
      <c r="E42618" s="120"/>
      <c r="M42618" s="120"/>
      <c r="N42618" s="120"/>
      <c r="U42618" s="121"/>
      <c r="V42618" s="122"/>
      <c r="W42618" s="123"/>
      <c r="AC42618" s="123"/>
    </row>
    <row r="42619" spans="5:29" s="2" customFormat="1">
      <c r="E42619" s="120"/>
      <c r="M42619" s="120"/>
      <c r="N42619" s="120"/>
      <c r="U42619" s="121"/>
      <c r="V42619" s="122"/>
      <c r="W42619" s="123"/>
      <c r="AC42619" s="123"/>
    </row>
    <row r="42620" spans="5:29" s="2" customFormat="1">
      <c r="E42620" s="120"/>
      <c r="M42620" s="120"/>
      <c r="N42620" s="120"/>
      <c r="U42620" s="121"/>
      <c r="V42620" s="122"/>
      <c r="W42620" s="123"/>
      <c r="AC42620" s="123"/>
    </row>
    <row r="42621" spans="5:29" s="2" customFormat="1">
      <c r="E42621" s="120"/>
      <c r="M42621" s="120"/>
      <c r="N42621" s="120"/>
      <c r="U42621" s="121"/>
      <c r="V42621" s="122"/>
      <c r="W42621" s="123"/>
      <c r="AC42621" s="123"/>
    </row>
    <row r="42622" spans="5:29" s="2" customFormat="1">
      <c r="E42622" s="120"/>
      <c r="M42622" s="120"/>
      <c r="N42622" s="120"/>
      <c r="U42622" s="121"/>
      <c r="V42622" s="122"/>
      <c r="W42622" s="123"/>
      <c r="AC42622" s="123"/>
    </row>
    <row r="42623" spans="5:29" s="2" customFormat="1">
      <c r="E42623" s="120"/>
      <c r="M42623" s="120"/>
      <c r="N42623" s="120"/>
      <c r="U42623" s="121"/>
      <c r="V42623" s="122"/>
      <c r="W42623" s="123"/>
      <c r="AC42623" s="123"/>
    </row>
    <row r="42624" spans="5:29" s="2" customFormat="1">
      <c r="E42624" s="120"/>
      <c r="M42624" s="120"/>
      <c r="N42624" s="120"/>
      <c r="U42624" s="121"/>
      <c r="V42624" s="122"/>
      <c r="W42624" s="123"/>
      <c r="AC42624" s="123"/>
    </row>
    <row r="42625" spans="5:29" s="2" customFormat="1">
      <c r="E42625" s="120"/>
      <c r="M42625" s="120"/>
      <c r="N42625" s="120"/>
      <c r="U42625" s="121"/>
      <c r="V42625" s="122"/>
      <c r="W42625" s="123"/>
      <c r="AC42625" s="123"/>
    </row>
    <row r="42626" spans="5:29" s="2" customFormat="1">
      <c r="E42626" s="120"/>
      <c r="M42626" s="120"/>
      <c r="N42626" s="120"/>
      <c r="U42626" s="121"/>
      <c r="V42626" s="122"/>
      <c r="W42626" s="123"/>
      <c r="AC42626" s="123"/>
    </row>
    <row r="42627" spans="5:29" s="2" customFormat="1">
      <c r="E42627" s="120"/>
      <c r="M42627" s="120"/>
      <c r="N42627" s="120"/>
      <c r="U42627" s="121"/>
      <c r="V42627" s="122"/>
      <c r="W42627" s="123"/>
      <c r="AC42627" s="123"/>
    </row>
    <row r="42628" spans="5:29" s="2" customFormat="1">
      <c r="E42628" s="120"/>
      <c r="M42628" s="120"/>
      <c r="N42628" s="120"/>
      <c r="U42628" s="121"/>
      <c r="V42628" s="122"/>
      <c r="W42628" s="123"/>
      <c r="AC42628" s="123"/>
    </row>
    <row r="42629" spans="5:29" s="2" customFormat="1">
      <c r="E42629" s="120"/>
      <c r="M42629" s="120"/>
      <c r="N42629" s="120"/>
      <c r="U42629" s="121"/>
      <c r="V42629" s="122"/>
      <c r="W42629" s="123"/>
      <c r="AC42629" s="123"/>
    </row>
    <row r="42630" spans="5:29" s="2" customFormat="1">
      <c r="E42630" s="120"/>
      <c r="M42630" s="120"/>
      <c r="N42630" s="120"/>
      <c r="U42630" s="121"/>
      <c r="V42630" s="122"/>
      <c r="W42630" s="123"/>
      <c r="AC42630" s="123"/>
    </row>
    <row r="42631" spans="5:29" s="2" customFormat="1">
      <c r="E42631" s="120"/>
      <c r="M42631" s="120"/>
      <c r="N42631" s="120"/>
      <c r="U42631" s="121"/>
      <c r="V42631" s="122"/>
      <c r="W42631" s="123"/>
      <c r="AC42631" s="123"/>
    </row>
    <row r="42632" spans="5:29" s="2" customFormat="1">
      <c r="E42632" s="120"/>
      <c r="M42632" s="120"/>
      <c r="N42632" s="120"/>
      <c r="U42632" s="121"/>
      <c r="V42632" s="122"/>
      <c r="W42632" s="123"/>
      <c r="AC42632" s="123"/>
    </row>
    <row r="42633" spans="5:29" s="2" customFormat="1">
      <c r="E42633" s="120"/>
      <c r="M42633" s="120"/>
      <c r="N42633" s="120"/>
      <c r="U42633" s="121"/>
      <c r="V42633" s="122"/>
      <c r="W42633" s="123"/>
      <c r="AC42633" s="123"/>
    </row>
    <row r="42634" spans="5:29" s="2" customFormat="1">
      <c r="E42634" s="120"/>
      <c r="M42634" s="120"/>
      <c r="N42634" s="120"/>
      <c r="U42634" s="121"/>
      <c r="V42634" s="122"/>
      <c r="W42634" s="123"/>
      <c r="AC42634" s="123"/>
    </row>
    <row r="42635" spans="5:29" s="2" customFormat="1">
      <c r="E42635" s="120"/>
      <c r="M42635" s="120"/>
      <c r="N42635" s="120"/>
      <c r="U42635" s="121"/>
      <c r="V42635" s="122"/>
      <c r="W42635" s="123"/>
      <c r="AC42635" s="123"/>
    </row>
    <row r="42636" spans="5:29" s="2" customFormat="1">
      <c r="E42636" s="120"/>
      <c r="M42636" s="120"/>
      <c r="N42636" s="120"/>
      <c r="U42636" s="121"/>
      <c r="V42636" s="122"/>
      <c r="W42636" s="123"/>
      <c r="AC42636" s="123"/>
    </row>
    <row r="42637" spans="5:29" s="2" customFormat="1">
      <c r="E42637" s="120"/>
      <c r="M42637" s="120"/>
      <c r="N42637" s="120"/>
      <c r="U42637" s="121"/>
      <c r="V42637" s="122"/>
      <c r="W42637" s="123"/>
      <c r="AC42637" s="123"/>
    </row>
    <row r="42638" spans="5:29" s="2" customFormat="1">
      <c r="E42638" s="120"/>
      <c r="M42638" s="120"/>
      <c r="N42638" s="120"/>
      <c r="U42638" s="121"/>
      <c r="V42638" s="122"/>
      <c r="W42638" s="123"/>
      <c r="AC42638" s="123"/>
    </row>
    <row r="42639" spans="5:29" s="2" customFormat="1">
      <c r="E42639" s="120"/>
      <c r="M42639" s="120"/>
      <c r="N42639" s="120"/>
      <c r="U42639" s="121"/>
      <c r="V42639" s="122"/>
      <c r="W42639" s="123"/>
      <c r="AC42639" s="123"/>
    </row>
    <row r="42640" spans="5:29" s="2" customFormat="1">
      <c r="E42640" s="120"/>
      <c r="M42640" s="120"/>
      <c r="N42640" s="120"/>
      <c r="U42640" s="121"/>
      <c r="V42640" s="122"/>
      <c r="W42640" s="123"/>
      <c r="AC42640" s="123"/>
    </row>
    <row r="42641" spans="5:29" s="2" customFormat="1">
      <c r="E42641" s="120"/>
      <c r="M42641" s="120"/>
      <c r="N42641" s="120"/>
      <c r="U42641" s="121"/>
      <c r="V42641" s="122"/>
      <c r="W42641" s="123"/>
      <c r="AC42641" s="123"/>
    </row>
    <row r="42642" spans="5:29" s="2" customFormat="1">
      <c r="E42642" s="120"/>
      <c r="M42642" s="120"/>
      <c r="N42642" s="120"/>
      <c r="U42642" s="121"/>
      <c r="V42642" s="122"/>
      <c r="W42642" s="123"/>
      <c r="AC42642" s="123"/>
    </row>
    <row r="42643" spans="5:29" s="2" customFormat="1">
      <c r="E42643" s="120"/>
      <c r="M42643" s="120"/>
      <c r="N42643" s="120"/>
      <c r="U42643" s="121"/>
      <c r="V42643" s="122"/>
      <c r="W42643" s="123"/>
      <c r="AC42643" s="123"/>
    </row>
    <row r="42644" spans="5:29" s="2" customFormat="1">
      <c r="E42644" s="120"/>
      <c r="M42644" s="120"/>
      <c r="N42644" s="120"/>
      <c r="U42644" s="121"/>
      <c r="V42644" s="122"/>
      <c r="W42644" s="123"/>
      <c r="AC42644" s="123"/>
    </row>
    <row r="42645" spans="5:29" s="2" customFormat="1">
      <c r="E42645" s="120"/>
      <c r="M42645" s="120"/>
      <c r="N42645" s="120"/>
      <c r="U42645" s="121"/>
      <c r="V42645" s="122"/>
      <c r="W42645" s="123"/>
      <c r="AC42645" s="123"/>
    </row>
    <row r="42646" spans="5:29" s="2" customFormat="1">
      <c r="E42646" s="120"/>
      <c r="M42646" s="120"/>
      <c r="N42646" s="120"/>
      <c r="U42646" s="121"/>
      <c r="V42646" s="122"/>
      <c r="W42646" s="123"/>
      <c r="AC42646" s="123"/>
    </row>
    <row r="42647" spans="5:29" s="2" customFormat="1">
      <c r="E42647" s="120"/>
      <c r="M42647" s="120"/>
      <c r="N42647" s="120"/>
      <c r="U42647" s="121"/>
      <c r="V42647" s="122"/>
      <c r="W42647" s="123"/>
      <c r="AC42647" s="123"/>
    </row>
    <row r="42648" spans="5:29" s="2" customFormat="1">
      <c r="E42648" s="120"/>
      <c r="M42648" s="120"/>
      <c r="N42648" s="120"/>
      <c r="U42648" s="121"/>
      <c r="V42648" s="122"/>
      <c r="W42648" s="123"/>
      <c r="AC42648" s="123"/>
    </row>
    <row r="42649" spans="5:29" s="2" customFormat="1">
      <c r="E42649" s="120"/>
      <c r="M42649" s="120"/>
      <c r="N42649" s="120"/>
      <c r="U42649" s="121"/>
      <c r="V42649" s="122"/>
      <c r="W42649" s="123"/>
      <c r="AC42649" s="123"/>
    </row>
    <row r="42650" spans="5:29" s="2" customFormat="1">
      <c r="E42650" s="120"/>
      <c r="M42650" s="120"/>
      <c r="N42650" s="120"/>
      <c r="U42650" s="121"/>
      <c r="V42650" s="122"/>
      <c r="W42650" s="123"/>
      <c r="AC42650" s="123"/>
    </row>
    <row r="42651" spans="5:29" s="2" customFormat="1">
      <c r="E42651" s="120"/>
      <c r="M42651" s="120"/>
      <c r="N42651" s="120"/>
      <c r="U42651" s="121"/>
      <c r="V42651" s="122"/>
      <c r="W42651" s="123"/>
      <c r="AC42651" s="123"/>
    </row>
    <row r="42652" spans="5:29" s="2" customFormat="1">
      <c r="E42652" s="120"/>
      <c r="M42652" s="120"/>
      <c r="N42652" s="120"/>
      <c r="U42652" s="121"/>
      <c r="V42652" s="122"/>
      <c r="W42652" s="123"/>
      <c r="AC42652" s="123"/>
    </row>
    <row r="42653" spans="5:29" s="2" customFormat="1">
      <c r="E42653" s="120"/>
      <c r="M42653" s="120"/>
      <c r="N42653" s="120"/>
      <c r="U42653" s="121"/>
      <c r="V42653" s="122"/>
      <c r="W42653" s="123"/>
      <c r="AC42653" s="123"/>
    </row>
    <row r="42654" spans="5:29" s="2" customFormat="1">
      <c r="E42654" s="120"/>
      <c r="M42654" s="120"/>
      <c r="N42654" s="120"/>
      <c r="U42654" s="121"/>
      <c r="V42654" s="122"/>
      <c r="W42654" s="123"/>
      <c r="AC42654" s="123"/>
    </row>
    <row r="42655" spans="5:29" s="2" customFormat="1">
      <c r="E42655" s="120"/>
      <c r="M42655" s="120"/>
      <c r="N42655" s="120"/>
      <c r="U42655" s="121"/>
      <c r="V42655" s="122"/>
      <c r="W42655" s="123"/>
      <c r="AC42655" s="123"/>
    </row>
    <row r="42656" spans="5:29" s="2" customFormat="1">
      <c r="E42656" s="120"/>
      <c r="M42656" s="120"/>
      <c r="N42656" s="120"/>
      <c r="U42656" s="121"/>
      <c r="V42656" s="122"/>
      <c r="W42656" s="123"/>
      <c r="AC42656" s="123"/>
    </row>
    <row r="42657" spans="5:29" s="2" customFormat="1">
      <c r="E42657" s="120"/>
      <c r="M42657" s="120"/>
      <c r="N42657" s="120"/>
      <c r="U42657" s="121"/>
      <c r="V42657" s="122"/>
      <c r="W42657" s="123"/>
      <c r="AC42657" s="123"/>
    </row>
    <row r="42658" spans="5:29" s="2" customFormat="1">
      <c r="E42658" s="120"/>
      <c r="M42658" s="120"/>
      <c r="N42658" s="120"/>
      <c r="U42658" s="121"/>
      <c r="V42658" s="122"/>
      <c r="W42658" s="123"/>
      <c r="AC42658" s="123"/>
    </row>
    <row r="42659" spans="5:29" s="2" customFormat="1">
      <c r="E42659" s="120"/>
      <c r="M42659" s="120"/>
      <c r="N42659" s="120"/>
      <c r="U42659" s="121"/>
      <c r="V42659" s="122"/>
      <c r="W42659" s="123"/>
      <c r="AC42659" s="123"/>
    </row>
    <row r="42660" spans="5:29" s="2" customFormat="1">
      <c r="E42660" s="120"/>
      <c r="M42660" s="120"/>
      <c r="N42660" s="120"/>
      <c r="U42660" s="121"/>
      <c r="V42660" s="122"/>
      <c r="W42660" s="123"/>
      <c r="AC42660" s="123"/>
    </row>
    <row r="42661" spans="5:29" s="2" customFormat="1">
      <c r="E42661" s="120"/>
      <c r="M42661" s="120"/>
      <c r="N42661" s="120"/>
      <c r="U42661" s="121"/>
      <c r="V42661" s="122"/>
      <c r="W42661" s="123"/>
      <c r="AC42661" s="123"/>
    </row>
    <row r="42662" spans="5:29" s="2" customFormat="1">
      <c r="E42662" s="120"/>
      <c r="M42662" s="120"/>
      <c r="N42662" s="120"/>
      <c r="U42662" s="121"/>
      <c r="V42662" s="122"/>
      <c r="W42662" s="123"/>
      <c r="AC42662" s="123"/>
    </row>
    <row r="42663" spans="5:29" s="2" customFormat="1">
      <c r="E42663" s="120"/>
      <c r="M42663" s="120"/>
      <c r="N42663" s="120"/>
      <c r="U42663" s="121"/>
      <c r="V42663" s="122"/>
      <c r="W42663" s="123"/>
      <c r="AC42663" s="123"/>
    </row>
    <row r="42664" spans="5:29" s="2" customFormat="1">
      <c r="E42664" s="120"/>
      <c r="M42664" s="120"/>
      <c r="N42664" s="120"/>
      <c r="U42664" s="121"/>
      <c r="V42664" s="122"/>
      <c r="W42664" s="123"/>
      <c r="AC42664" s="123"/>
    </row>
    <row r="42665" spans="5:29" s="2" customFormat="1">
      <c r="E42665" s="120"/>
      <c r="M42665" s="120"/>
      <c r="N42665" s="120"/>
      <c r="U42665" s="121"/>
      <c r="V42665" s="122"/>
      <c r="W42665" s="123"/>
      <c r="AC42665" s="123"/>
    </row>
    <row r="42666" spans="5:29" s="2" customFormat="1">
      <c r="E42666" s="120"/>
      <c r="M42666" s="120"/>
      <c r="N42666" s="120"/>
      <c r="U42666" s="121"/>
      <c r="V42666" s="122"/>
      <c r="W42666" s="123"/>
      <c r="AC42666" s="123"/>
    </row>
    <row r="42667" spans="5:29" s="2" customFormat="1">
      <c r="E42667" s="120"/>
      <c r="M42667" s="120"/>
      <c r="N42667" s="120"/>
      <c r="U42667" s="121"/>
      <c r="V42667" s="122"/>
      <c r="W42667" s="123"/>
      <c r="AC42667" s="123"/>
    </row>
    <row r="42668" spans="5:29" s="2" customFormat="1">
      <c r="E42668" s="120"/>
      <c r="M42668" s="120"/>
      <c r="N42668" s="120"/>
      <c r="U42668" s="121"/>
      <c r="V42668" s="122"/>
      <c r="W42668" s="123"/>
      <c r="AC42668" s="123"/>
    </row>
    <row r="42669" spans="5:29" s="2" customFormat="1">
      <c r="E42669" s="120"/>
      <c r="M42669" s="120"/>
      <c r="N42669" s="120"/>
      <c r="U42669" s="121"/>
      <c r="V42669" s="122"/>
      <c r="W42669" s="123"/>
      <c r="AC42669" s="123"/>
    </row>
    <row r="42670" spans="5:29" s="2" customFormat="1">
      <c r="E42670" s="120"/>
      <c r="M42670" s="120"/>
      <c r="N42670" s="120"/>
      <c r="U42670" s="121"/>
      <c r="V42670" s="122"/>
      <c r="W42670" s="123"/>
      <c r="AC42670" s="123"/>
    </row>
    <row r="42671" spans="5:29" s="2" customFormat="1">
      <c r="E42671" s="120"/>
      <c r="M42671" s="120"/>
      <c r="N42671" s="120"/>
      <c r="U42671" s="121"/>
      <c r="V42671" s="122"/>
      <c r="W42671" s="123"/>
      <c r="AC42671" s="123"/>
    </row>
    <row r="42672" spans="5:29" s="2" customFormat="1">
      <c r="E42672" s="120"/>
      <c r="M42672" s="120"/>
      <c r="N42672" s="120"/>
      <c r="U42672" s="121"/>
      <c r="V42672" s="122"/>
      <c r="W42672" s="123"/>
      <c r="AC42672" s="123"/>
    </row>
    <row r="42673" spans="5:29" s="2" customFormat="1">
      <c r="E42673" s="120"/>
      <c r="M42673" s="120"/>
      <c r="N42673" s="120"/>
      <c r="U42673" s="121"/>
      <c r="V42673" s="122"/>
      <c r="W42673" s="123"/>
      <c r="AC42673" s="123"/>
    </row>
    <row r="42674" spans="5:29" s="2" customFormat="1">
      <c r="E42674" s="120"/>
      <c r="M42674" s="120"/>
      <c r="N42674" s="120"/>
      <c r="U42674" s="121"/>
      <c r="V42674" s="122"/>
      <c r="W42674" s="123"/>
      <c r="AC42674" s="123"/>
    </row>
    <row r="42675" spans="5:29" s="2" customFormat="1">
      <c r="E42675" s="120"/>
      <c r="M42675" s="120"/>
      <c r="N42675" s="120"/>
      <c r="U42675" s="121"/>
      <c r="V42675" s="122"/>
      <c r="W42675" s="123"/>
      <c r="AC42675" s="123"/>
    </row>
    <row r="42676" spans="5:29" s="2" customFormat="1">
      <c r="E42676" s="120"/>
      <c r="M42676" s="120"/>
      <c r="N42676" s="120"/>
      <c r="U42676" s="121"/>
      <c r="V42676" s="122"/>
      <c r="W42676" s="123"/>
      <c r="AC42676" s="123"/>
    </row>
    <row r="42677" spans="5:29" s="2" customFormat="1">
      <c r="E42677" s="120"/>
      <c r="M42677" s="120"/>
      <c r="N42677" s="120"/>
      <c r="U42677" s="121"/>
      <c r="V42677" s="122"/>
      <c r="W42677" s="123"/>
      <c r="AC42677" s="123"/>
    </row>
    <row r="42678" spans="5:29" s="2" customFormat="1">
      <c r="E42678" s="120"/>
      <c r="M42678" s="120"/>
      <c r="N42678" s="120"/>
      <c r="U42678" s="121"/>
      <c r="V42678" s="122"/>
      <c r="W42678" s="123"/>
      <c r="AC42678" s="123"/>
    </row>
    <row r="42679" spans="5:29" s="2" customFormat="1">
      <c r="E42679" s="120"/>
      <c r="M42679" s="120"/>
      <c r="N42679" s="120"/>
      <c r="U42679" s="121"/>
      <c r="V42679" s="122"/>
      <c r="W42679" s="123"/>
      <c r="AC42679" s="123"/>
    </row>
    <row r="42680" spans="5:29" s="2" customFormat="1">
      <c r="E42680" s="120"/>
      <c r="M42680" s="120"/>
      <c r="N42680" s="120"/>
      <c r="U42680" s="121"/>
      <c r="V42680" s="122"/>
      <c r="W42680" s="123"/>
      <c r="AC42680" s="123"/>
    </row>
    <row r="42681" spans="5:29" s="2" customFormat="1">
      <c r="E42681" s="120"/>
      <c r="M42681" s="120"/>
      <c r="N42681" s="120"/>
      <c r="U42681" s="121"/>
      <c r="V42681" s="122"/>
      <c r="W42681" s="123"/>
      <c r="AC42681" s="123"/>
    </row>
    <row r="42682" spans="5:29" s="2" customFormat="1">
      <c r="E42682" s="120"/>
      <c r="M42682" s="120"/>
      <c r="N42682" s="120"/>
      <c r="U42682" s="121"/>
      <c r="V42682" s="122"/>
      <c r="W42682" s="123"/>
      <c r="AC42682" s="123"/>
    </row>
    <row r="42683" spans="5:29" s="2" customFormat="1">
      <c r="E42683" s="120"/>
      <c r="M42683" s="120"/>
      <c r="N42683" s="120"/>
      <c r="U42683" s="121"/>
      <c r="V42683" s="122"/>
      <c r="W42683" s="123"/>
      <c r="AC42683" s="123"/>
    </row>
    <row r="42684" spans="5:29" s="2" customFormat="1">
      <c r="E42684" s="120"/>
      <c r="M42684" s="120"/>
      <c r="N42684" s="120"/>
      <c r="U42684" s="121"/>
      <c r="V42684" s="122"/>
      <c r="W42684" s="123"/>
      <c r="AC42684" s="123"/>
    </row>
    <row r="42685" spans="5:29" s="2" customFormat="1">
      <c r="E42685" s="120"/>
      <c r="M42685" s="120"/>
      <c r="N42685" s="120"/>
      <c r="U42685" s="121"/>
      <c r="V42685" s="122"/>
      <c r="W42685" s="123"/>
      <c r="AC42685" s="123"/>
    </row>
    <row r="42686" spans="5:29" s="2" customFormat="1">
      <c r="E42686" s="120"/>
      <c r="M42686" s="120"/>
      <c r="N42686" s="120"/>
      <c r="U42686" s="121"/>
      <c r="V42686" s="122"/>
      <c r="W42686" s="123"/>
      <c r="AC42686" s="123"/>
    </row>
    <row r="42687" spans="5:29" s="2" customFormat="1">
      <c r="E42687" s="120"/>
      <c r="M42687" s="120"/>
      <c r="N42687" s="120"/>
      <c r="U42687" s="121"/>
      <c r="V42687" s="122"/>
      <c r="W42687" s="123"/>
      <c r="AC42687" s="123"/>
    </row>
    <row r="42688" spans="5:29" s="2" customFormat="1">
      <c r="E42688" s="120"/>
      <c r="M42688" s="120"/>
      <c r="N42688" s="120"/>
      <c r="U42688" s="121"/>
      <c r="V42688" s="122"/>
      <c r="W42688" s="123"/>
      <c r="AC42688" s="123"/>
    </row>
    <row r="42689" spans="5:29" s="2" customFormat="1">
      <c r="E42689" s="120"/>
      <c r="M42689" s="120"/>
      <c r="N42689" s="120"/>
      <c r="U42689" s="121"/>
      <c r="V42689" s="122"/>
      <c r="W42689" s="123"/>
      <c r="AC42689" s="123"/>
    </row>
    <row r="42690" spans="5:29" s="2" customFormat="1">
      <c r="E42690" s="120"/>
      <c r="M42690" s="120"/>
      <c r="N42690" s="120"/>
      <c r="U42690" s="121"/>
      <c r="V42690" s="122"/>
      <c r="W42690" s="123"/>
      <c r="AC42690" s="123"/>
    </row>
    <row r="42691" spans="5:29" s="2" customFormat="1">
      <c r="E42691" s="120"/>
      <c r="M42691" s="120"/>
      <c r="N42691" s="120"/>
      <c r="U42691" s="121"/>
      <c r="V42691" s="122"/>
      <c r="W42691" s="123"/>
      <c r="AC42691" s="123"/>
    </row>
    <row r="42692" spans="5:29" s="2" customFormat="1">
      <c r="E42692" s="120"/>
      <c r="M42692" s="120"/>
      <c r="N42692" s="120"/>
      <c r="U42692" s="121"/>
      <c r="V42692" s="122"/>
      <c r="W42692" s="123"/>
      <c r="AC42692" s="123"/>
    </row>
    <row r="42693" spans="5:29" s="2" customFormat="1">
      <c r="E42693" s="120"/>
      <c r="M42693" s="120"/>
      <c r="N42693" s="120"/>
      <c r="U42693" s="121"/>
      <c r="V42693" s="122"/>
      <c r="W42693" s="123"/>
      <c r="AC42693" s="123"/>
    </row>
    <row r="42694" spans="5:29" s="2" customFormat="1">
      <c r="E42694" s="120"/>
      <c r="M42694" s="120"/>
      <c r="N42694" s="120"/>
      <c r="U42694" s="121"/>
      <c r="V42694" s="122"/>
      <c r="W42694" s="123"/>
      <c r="AC42694" s="123"/>
    </row>
    <row r="42695" spans="5:29" s="2" customFormat="1">
      <c r="E42695" s="120"/>
      <c r="M42695" s="120"/>
      <c r="N42695" s="120"/>
      <c r="U42695" s="121"/>
      <c r="V42695" s="122"/>
      <c r="W42695" s="123"/>
      <c r="AC42695" s="123"/>
    </row>
    <row r="42696" spans="5:29" s="2" customFormat="1">
      <c r="E42696" s="120"/>
      <c r="M42696" s="120"/>
      <c r="N42696" s="120"/>
      <c r="U42696" s="121"/>
      <c r="V42696" s="122"/>
      <c r="W42696" s="123"/>
      <c r="AC42696" s="123"/>
    </row>
    <row r="42697" spans="5:29" s="2" customFormat="1">
      <c r="E42697" s="120"/>
      <c r="M42697" s="120"/>
      <c r="N42697" s="120"/>
      <c r="U42697" s="121"/>
      <c r="V42697" s="122"/>
      <c r="W42697" s="123"/>
      <c r="AC42697" s="123"/>
    </row>
    <row r="42698" spans="5:29" s="2" customFormat="1">
      <c r="E42698" s="120"/>
      <c r="M42698" s="120"/>
      <c r="N42698" s="120"/>
      <c r="U42698" s="121"/>
      <c r="V42698" s="122"/>
      <c r="W42698" s="123"/>
      <c r="AC42698" s="123"/>
    </row>
    <row r="42699" spans="5:29" s="2" customFormat="1">
      <c r="E42699" s="120"/>
      <c r="M42699" s="120"/>
      <c r="N42699" s="120"/>
      <c r="U42699" s="121"/>
      <c r="V42699" s="122"/>
      <c r="W42699" s="123"/>
      <c r="AC42699" s="123"/>
    </row>
    <row r="42700" spans="5:29" s="2" customFormat="1">
      <c r="E42700" s="120"/>
      <c r="M42700" s="120"/>
      <c r="N42700" s="120"/>
      <c r="U42700" s="121"/>
      <c r="V42700" s="122"/>
      <c r="W42700" s="123"/>
      <c r="AC42700" s="123"/>
    </row>
    <row r="42701" spans="5:29" s="2" customFormat="1">
      <c r="E42701" s="120"/>
      <c r="M42701" s="120"/>
      <c r="N42701" s="120"/>
      <c r="U42701" s="121"/>
      <c r="V42701" s="122"/>
      <c r="W42701" s="123"/>
      <c r="AC42701" s="123"/>
    </row>
    <row r="42702" spans="5:29" s="2" customFormat="1">
      <c r="E42702" s="120"/>
      <c r="M42702" s="120"/>
      <c r="N42702" s="120"/>
      <c r="U42702" s="121"/>
      <c r="V42702" s="122"/>
      <c r="W42702" s="123"/>
      <c r="AC42702" s="123"/>
    </row>
    <row r="42703" spans="5:29" s="2" customFormat="1">
      <c r="E42703" s="120"/>
      <c r="M42703" s="120"/>
      <c r="N42703" s="120"/>
      <c r="U42703" s="121"/>
      <c r="V42703" s="122"/>
      <c r="W42703" s="123"/>
      <c r="AC42703" s="123"/>
    </row>
    <row r="42704" spans="5:29" s="2" customFormat="1">
      <c r="E42704" s="120"/>
      <c r="M42704" s="120"/>
      <c r="N42704" s="120"/>
      <c r="U42704" s="121"/>
      <c r="V42704" s="122"/>
      <c r="W42704" s="123"/>
      <c r="AC42704" s="123"/>
    </row>
    <row r="42705" spans="5:29" s="2" customFormat="1">
      <c r="E42705" s="120"/>
      <c r="M42705" s="120"/>
      <c r="N42705" s="120"/>
      <c r="U42705" s="121"/>
      <c r="V42705" s="122"/>
      <c r="W42705" s="123"/>
      <c r="AC42705" s="123"/>
    </row>
    <row r="42706" spans="5:29" s="2" customFormat="1">
      <c r="E42706" s="120"/>
      <c r="M42706" s="120"/>
      <c r="N42706" s="120"/>
      <c r="U42706" s="121"/>
      <c r="V42706" s="122"/>
      <c r="W42706" s="123"/>
      <c r="AC42706" s="123"/>
    </row>
    <row r="42707" spans="5:29" s="2" customFormat="1">
      <c r="E42707" s="120"/>
      <c r="M42707" s="120"/>
      <c r="N42707" s="120"/>
      <c r="U42707" s="121"/>
      <c r="V42707" s="122"/>
      <c r="W42707" s="123"/>
      <c r="AC42707" s="123"/>
    </row>
    <row r="42708" spans="5:29" s="2" customFormat="1">
      <c r="E42708" s="120"/>
      <c r="M42708" s="120"/>
      <c r="N42708" s="120"/>
      <c r="U42708" s="121"/>
      <c r="V42708" s="122"/>
      <c r="W42708" s="123"/>
      <c r="AC42708" s="123"/>
    </row>
    <row r="42709" spans="5:29" s="2" customFormat="1">
      <c r="E42709" s="120"/>
      <c r="M42709" s="120"/>
      <c r="N42709" s="120"/>
      <c r="U42709" s="121"/>
      <c r="V42709" s="122"/>
      <c r="W42709" s="123"/>
      <c r="AC42709" s="123"/>
    </row>
    <row r="42710" spans="5:29" s="2" customFormat="1">
      <c r="E42710" s="120"/>
      <c r="M42710" s="120"/>
      <c r="N42710" s="120"/>
      <c r="U42710" s="121"/>
      <c r="V42710" s="122"/>
      <c r="W42710" s="123"/>
      <c r="AC42710" s="123"/>
    </row>
    <row r="42711" spans="5:29" s="2" customFormat="1">
      <c r="E42711" s="120"/>
      <c r="M42711" s="120"/>
      <c r="N42711" s="120"/>
      <c r="U42711" s="121"/>
      <c r="V42711" s="122"/>
      <c r="W42711" s="123"/>
      <c r="AC42711" s="123"/>
    </row>
    <row r="42712" spans="5:29" s="2" customFormat="1">
      <c r="E42712" s="120"/>
      <c r="M42712" s="120"/>
      <c r="N42712" s="120"/>
      <c r="U42712" s="121"/>
      <c r="V42712" s="122"/>
      <c r="W42712" s="123"/>
      <c r="AC42712" s="123"/>
    </row>
    <row r="42713" spans="5:29" s="2" customFormat="1">
      <c r="E42713" s="120"/>
      <c r="M42713" s="120"/>
      <c r="N42713" s="120"/>
      <c r="U42713" s="121"/>
      <c r="V42713" s="122"/>
      <c r="W42713" s="123"/>
      <c r="AC42713" s="123"/>
    </row>
    <row r="42714" spans="5:29" s="2" customFormat="1">
      <c r="E42714" s="120"/>
      <c r="M42714" s="120"/>
      <c r="N42714" s="120"/>
      <c r="U42714" s="121"/>
      <c r="V42714" s="122"/>
      <c r="W42714" s="123"/>
      <c r="AC42714" s="123"/>
    </row>
    <row r="42715" spans="5:29" s="2" customFormat="1">
      <c r="E42715" s="120"/>
      <c r="M42715" s="120"/>
      <c r="N42715" s="120"/>
      <c r="U42715" s="121"/>
      <c r="V42715" s="122"/>
      <c r="W42715" s="123"/>
      <c r="AC42715" s="123"/>
    </row>
    <row r="42716" spans="5:29" s="2" customFormat="1">
      <c r="E42716" s="120"/>
      <c r="M42716" s="120"/>
      <c r="N42716" s="120"/>
      <c r="U42716" s="121"/>
      <c r="V42716" s="122"/>
      <c r="W42716" s="123"/>
      <c r="AC42716" s="123"/>
    </row>
    <row r="42717" spans="5:29" s="2" customFormat="1">
      <c r="E42717" s="120"/>
      <c r="M42717" s="120"/>
      <c r="N42717" s="120"/>
      <c r="U42717" s="121"/>
      <c r="V42717" s="122"/>
      <c r="W42717" s="123"/>
      <c r="AC42717" s="123"/>
    </row>
    <row r="42718" spans="5:29" s="2" customFormat="1">
      <c r="E42718" s="120"/>
      <c r="M42718" s="120"/>
      <c r="N42718" s="120"/>
      <c r="U42718" s="121"/>
      <c r="V42718" s="122"/>
      <c r="W42718" s="123"/>
      <c r="AC42718" s="123"/>
    </row>
    <row r="42719" spans="5:29" s="2" customFormat="1">
      <c r="E42719" s="120"/>
      <c r="M42719" s="120"/>
      <c r="N42719" s="120"/>
      <c r="U42719" s="121"/>
      <c r="V42719" s="122"/>
      <c r="W42719" s="123"/>
      <c r="AC42719" s="123"/>
    </row>
    <row r="42720" spans="5:29" s="2" customFormat="1">
      <c r="E42720" s="120"/>
      <c r="M42720" s="120"/>
      <c r="N42720" s="120"/>
      <c r="U42720" s="121"/>
      <c r="V42720" s="122"/>
      <c r="W42720" s="123"/>
      <c r="AC42720" s="123"/>
    </row>
    <row r="42721" spans="5:29" s="2" customFormat="1">
      <c r="E42721" s="120"/>
      <c r="M42721" s="120"/>
      <c r="N42721" s="120"/>
      <c r="U42721" s="121"/>
      <c r="V42721" s="122"/>
      <c r="W42721" s="123"/>
      <c r="AC42721" s="123"/>
    </row>
    <row r="42722" spans="5:29" s="2" customFormat="1">
      <c r="E42722" s="120"/>
      <c r="M42722" s="120"/>
      <c r="N42722" s="120"/>
      <c r="U42722" s="121"/>
      <c r="V42722" s="122"/>
      <c r="W42722" s="123"/>
      <c r="AC42722" s="123"/>
    </row>
    <row r="42723" spans="5:29" s="2" customFormat="1">
      <c r="E42723" s="120"/>
      <c r="M42723" s="120"/>
      <c r="N42723" s="120"/>
      <c r="U42723" s="121"/>
      <c r="V42723" s="122"/>
      <c r="W42723" s="123"/>
      <c r="AC42723" s="123"/>
    </row>
    <row r="42724" spans="5:29" s="2" customFormat="1">
      <c r="E42724" s="120"/>
      <c r="M42724" s="120"/>
      <c r="N42724" s="120"/>
      <c r="U42724" s="121"/>
      <c r="V42724" s="122"/>
      <c r="W42724" s="123"/>
      <c r="AC42724" s="123"/>
    </row>
    <row r="42725" spans="5:29" s="2" customFormat="1">
      <c r="E42725" s="120"/>
      <c r="M42725" s="120"/>
      <c r="N42725" s="120"/>
      <c r="U42725" s="121"/>
      <c r="V42725" s="122"/>
      <c r="W42725" s="123"/>
      <c r="AC42725" s="123"/>
    </row>
    <row r="42726" spans="5:29" s="2" customFormat="1">
      <c r="E42726" s="120"/>
      <c r="M42726" s="120"/>
      <c r="N42726" s="120"/>
      <c r="U42726" s="121"/>
      <c r="V42726" s="122"/>
      <c r="W42726" s="123"/>
      <c r="AC42726" s="123"/>
    </row>
    <row r="42727" spans="5:29" s="2" customFormat="1">
      <c r="E42727" s="120"/>
      <c r="M42727" s="120"/>
      <c r="N42727" s="120"/>
      <c r="U42727" s="121"/>
      <c r="V42727" s="122"/>
      <c r="W42727" s="123"/>
      <c r="AC42727" s="123"/>
    </row>
    <row r="42728" spans="5:29" s="2" customFormat="1">
      <c r="E42728" s="120"/>
      <c r="M42728" s="120"/>
      <c r="N42728" s="120"/>
      <c r="U42728" s="121"/>
      <c r="V42728" s="122"/>
      <c r="W42728" s="123"/>
      <c r="AC42728" s="123"/>
    </row>
    <row r="42729" spans="5:29" s="2" customFormat="1">
      <c r="E42729" s="120"/>
      <c r="M42729" s="120"/>
      <c r="N42729" s="120"/>
      <c r="U42729" s="121"/>
      <c r="V42729" s="122"/>
      <c r="W42729" s="123"/>
      <c r="AC42729" s="123"/>
    </row>
    <row r="42730" spans="5:29" s="2" customFormat="1">
      <c r="E42730" s="120"/>
      <c r="M42730" s="120"/>
      <c r="N42730" s="120"/>
      <c r="U42730" s="121"/>
      <c r="V42730" s="122"/>
      <c r="W42730" s="123"/>
      <c r="AC42730" s="123"/>
    </row>
    <row r="42731" spans="5:29" s="2" customFormat="1">
      <c r="E42731" s="120"/>
      <c r="M42731" s="120"/>
      <c r="N42731" s="120"/>
      <c r="U42731" s="121"/>
      <c r="V42731" s="122"/>
      <c r="W42731" s="123"/>
      <c r="AC42731" s="123"/>
    </row>
    <row r="42732" spans="5:29" s="2" customFormat="1">
      <c r="E42732" s="120"/>
      <c r="M42732" s="120"/>
      <c r="N42732" s="120"/>
      <c r="U42732" s="121"/>
      <c r="V42732" s="122"/>
      <c r="W42732" s="123"/>
      <c r="AC42732" s="123"/>
    </row>
    <row r="42733" spans="5:29" s="2" customFormat="1">
      <c r="E42733" s="120"/>
      <c r="M42733" s="120"/>
      <c r="N42733" s="120"/>
      <c r="U42733" s="121"/>
      <c r="V42733" s="122"/>
      <c r="W42733" s="123"/>
      <c r="AC42733" s="123"/>
    </row>
    <row r="42734" spans="5:29" s="2" customFormat="1">
      <c r="E42734" s="120"/>
      <c r="M42734" s="120"/>
      <c r="N42734" s="120"/>
      <c r="U42734" s="121"/>
      <c r="V42734" s="122"/>
      <c r="W42734" s="123"/>
      <c r="AC42734" s="123"/>
    </row>
    <row r="42735" spans="5:29" s="2" customFormat="1">
      <c r="E42735" s="120"/>
      <c r="M42735" s="120"/>
      <c r="N42735" s="120"/>
      <c r="U42735" s="121"/>
      <c r="V42735" s="122"/>
      <c r="W42735" s="123"/>
      <c r="AC42735" s="123"/>
    </row>
    <row r="42736" spans="5:29" s="2" customFormat="1">
      <c r="E42736" s="120"/>
      <c r="M42736" s="120"/>
      <c r="N42736" s="120"/>
      <c r="U42736" s="121"/>
      <c r="V42736" s="122"/>
      <c r="W42736" s="123"/>
      <c r="AC42736" s="123"/>
    </row>
    <row r="42737" spans="5:29" s="2" customFormat="1">
      <c r="E42737" s="120"/>
      <c r="M42737" s="120"/>
      <c r="N42737" s="120"/>
      <c r="U42737" s="121"/>
      <c r="V42737" s="122"/>
      <c r="W42737" s="123"/>
      <c r="AC42737" s="123"/>
    </row>
    <row r="42738" spans="5:29" s="2" customFormat="1">
      <c r="E42738" s="120"/>
      <c r="M42738" s="120"/>
      <c r="N42738" s="120"/>
      <c r="U42738" s="121"/>
      <c r="V42738" s="122"/>
      <c r="W42738" s="123"/>
      <c r="AC42738" s="123"/>
    </row>
    <row r="42739" spans="5:29" s="2" customFormat="1">
      <c r="E42739" s="120"/>
      <c r="M42739" s="120"/>
      <c r="N42739" s="120"/>
      <c r="U42739" s="121"/>
      <c r="V42739" s="122"/>
      <c r="W42739" s="123"/>
      <c r="AC42739" s="123"/>
    </row>
    <row r="42740" spans="5:29" s="2" customFormat="1">
      <c r="E42740" s="120"/>
      <c r="M42740" s="120"/>
      <c r="N42740" s="120"/>
      <c r="U42740" s="121"/>
      <c r="V42740" s="122"/>
      <c r="W42740" s="123"/>
      <c r="AC42740" s="123"/>
    </row>
    <row r="42741" spans="5:29" s="2" customFormat="1">
      <c r="E42741" s="120"/>
      <c r="M42741" s="120"/>
      <c r="N42741" s="120"/>
      <c r="U42741" s="121"/>
      <c r="V42741" s="122"/>
      <c r="W42741" s="123"/>
      <c r="AC42741" s="123"/>
    </row>
    <row r="42742" spans="5:29" s="2" customFormat="1">
      <c r="E42742" s="120"/>
      <c r="M42742" s="120"/>
      <c r="N42742" s="120"/>
      <c r="U42742" s="121"/>
      <c r="V42742" s="122"/>
      <c r="W42742" s="123"/>
      <c r="AC42742" s="123"/>
    </row>
    <row r="42743" spans="5:29" s="2" customFormat="1">
      <c r="E42743" s="120"/>
      <c r="M42743" s="120"/>
      <c r="N42743" s="120"/>
      <c r="U42743" s="121"/>
      <c r="V42743" s="122"/>
      <c r="W42743" s="123"/>
      <c r="AC42743" s="123"/>
    </row>
    <row r="42744" spans="5:29" s="2" customFormat="1">
      <c r="E42744" s="120"/>
      <c r="M42744" s="120"/>
      <c r="N42744" s="120"/>
      <c r="U42744" s="121"/>
      <c r="V42744" s="122"/>
      <c r="W42744" s="123"/>
      <c r="AC42744" s="123"/>
    </row>
    <row r="42745" spans="5:29" s="2" customFormat="1">
      <c r="E42745" s="120"/>
      <c r="M42745" s="120"/>
      <c r="N42745" s="120"/>
      <c r="U42745" s="121"/>
      <c r="V42745" s="122"/>
      <c r="W42745" s="123"/>
      <c r="AC42745" s="123"/>
    </row>
    <row r="42746" spans="5:29" s="2" customFormat="1">
      <c r="E42746" s="120"/>
      <c r="M42746" s="120"/>
      <c r="N42746" s="120"/>
      <c r="U42746" s="121"/>
      <c r="V42746" s="122"/>
      <c r="W42746" s="123"/>
      <c r="AC42746" s="123"/>
    </row>
    <row r="42747" spans="5:29" s="2" customFormat="1">
      <c r="E42747" s="120"/>
      <c r="M42747" s="120"/>
      <c r="N42747" s="120"/>
      <c r="U42747" s="121"/>
      <c r="V42747" s="122"/>
      <c r="W42747" s="123"/>
      <c r="AC42747" s="123"/>
    </row>
    <row r="42748" spans="5:29" s="2" customFormat="1">
      <c r="E42748" s="120"/>
      <c r="M42748" s="120"/>
      <c r="N42748" s="120"/>
      <c r="U42748" s="121"/>
      <c r="V42748" s="122"/>
      <c r="W42748" s="123"/>
      <c r="AC42748" s="123"/>
    </row>
    <row r="42749" spans="5:29" s="2" customFormat="1">
      <c r="E42749" s="120"/>
      <c r="M42749" s="120"/>
      <c r="N42749" s="120"/>
      <c r="U42749" s="121"/>
      <c r="V42749" s="122"/>
      <c r="W42749" s="123"/>
      <c r="AC42749" s="123"/>
    </row>
    <row r="42750" spans="5:29" s="2" customFormat="1">
      <c r="E42750" s="120"/>
      <c r="M42750" s="120"/>
      <c r="N42750" s="120"/>
      <c r="U42750" s="121"/>
      <c r="V42750" s="122"/>
      <c r="W42750" s="123"/>
      <c r="AC42750" s="123"/>
    </row>
    <row r="42751" spans="5:29" s="2" customFormat="1">
      <c r="E42751" s="120"/>
      <c r="M42751" s="120"/>
      <c r="N42751" s="120"/>
      <c r="U42751" s="121"/>
      <c r="V42751" s="122"/>
      <c r="W42751" s="123"/>
      <c r="AC42751" s="123"/>
    </row>
    <row r="42752" spans="5:29" s="2" customFormat="1">
      <c r="E42752" s="120"/>
      <c r="M42752" s="120"/>
      <c r="N42752" s="120"/>
      <c r="U42752" s="121"/>
      <c r="V42752" s="122"/>
      <c r="W42752" s="123"/>
      <c r="AC42752" s="123"/>
    </row>
    <row r="42753" spans="5:29" s="2" customFormat="1">
      <c r="E42753" s="120"/>
      <c r="M42753" s="120"/>
      <c r="N42753" s="120"/>
      <c r="U42753" s="121"/>
      <c r="V42753" s="122"/>
      <c r="W42753" s="123"/>
      <c r="AC42753" s="123"/>
    </row>
    <row r="42754" spans="5:29" s="2" customFormat="1">
      <c r="E42754" s="120"/>
      <c r="M42754" s="120"/>
      <c r="N42754" s="120"/>
      <c r="U42754" s="121"/>
      <c r="V42754" s="122"/>
      <c r="W42754" s="123"/>
      <c r="AC42754" s="123"/>
    </row>
    <row r="42755" spans="5:29" s="2" customFormat="1">
      <c r="E42755" s="120"/>
      <c r="M42755" s="120"/>
      <c r="N42755" s="120"/>
      <c r="U42755" s="121"/>
      <c r="V42755" s="122"/>
      <c r="W42755" s="123"/>
      <c r="AC42755" s="123"/>
    </row>
    <row r="42756" spans="5:29" s="2" customFormat="1">
      <c r="E42756" s="120"/>
      <c r="M42756" s="120"/>
      <c r="N42756" s="120"/>
      <c r="U42756" s="121"/>
      <c r="V42756" s="122"/>
      <c r="W42756" s="123"/>
      <c r="AC42756" s="123"/>
    </row>
    <row r="42757" spans="5:29" s="2" customFormat="1">
      <c r="E42757" s="120"/>
      <c r="M42757" s="120"/>
      <c r="N42757" s="120"/>
      <c r="U42757" s="121"/>
      <c r="V42757" s="122"/>
      <c r="W42757" s="123"/>
      <c r="AC42757" s="123"/>
    </row>
    <row r="42758" spans="5:29" s="2" customFormat="1">
      <c r="E42758" s="120"/>
      <c r="M42758" s="120"/>
      <c r="N42758" s="120"/>
      <c r="U42758" s="121"/>
      <c r="V42758" s="122"/>
      <c r="W42758" s="123"/>
      <c r="AC42758" s="123"/>
    </row>
    <row r="42759" spans="5:29" s="2" customFormat="1">
      <c r="E42759" s="120"/>
      <c r="M42759" s="120"/>
      <c r="N42759" s="120"/>
      <c r="U42759" s="121"/>
      <c r="V42759" s="122"/>
      <c r="W42759" s="123"/>
      <c r="AC42759" s="123"/>
    </row>
    <row r="42760" spans="5:29" s="2" customFormat="1">
      <c r="E42760" s="120"/>
      <c r="M42760" s="120"/>
      <c r="N42760" s="120"/>
      <c r="U42760" s="121"/>
      <c r="V42760" s="122"/>
      <c r="W42760" s="123"/>
      <c r="AC42760" s="123"/>
    </row>
    <row r="42761" spans="5:29" s="2" customFormat="1">
      <c r="E42761" s="120"/>
      <c r="M42761" s="120"/>
      <c r="N42761" s="120"/>
      <c r="U42761" s="121"/>
      <c r="V42761" s="122"/>
      <c r="W42761" s="123"/>
      <c r="AC42761" s="123"/>
    </row>
    <row r="42762" spans="5:29" s="2" customFormat="1">
      <c r="E42762" s="120"/>
      <c r="M42762" s="120"/>
      <c r="N42762" s="120"/>
      <c r="U42762" s="121"/>
      <c r="V42762" s="122"/>
      <c r="W42762" s="123"/>
      <c r="AC42762" s="123"/>
    </row>
    <row r="42763" spans="5:29" s="2" customFormat="1">
      <c r="E42763" s="120"/>
      <c r="M42763" s="120"/>
      <c r="N42763" s="120"/>
      <c r="U42763" s="121"/>
      <c r="V42763" s="122"/>
      <c r="W42763" s="123"/>
      <c r="AC42763" s="123"/>
    </row>
    <row r="42764" spans="5:29" s="2" customFormat="1">
      <c r="E42764" s="120"/>
      <c r="M42764" s="120"/>
      <c r="N42764" s="120"/>
      <c r="U42764" s="121"/>
      <c r="V42764" s="122"/>
      <c r="W42764" s="123"/>
      <c r="AC42764" s="123"/>
    </row>
    <row r="42765" spans="5:29" s="2" customFormat="1">
      <c r="E42765" s="120"/>
      <c r="M42765" s="120"/>
      <c r="N42765" s="120"/>
      <c r="U42765" s="121"/>
      <c r="V42765" s="122"/>
      <c r="W42765" s="123"/>
      <c r="AC42765" s="123"/>
    </row>
    <row r="42766" spans="5:29" s="2" customFormat="1">
      <c r="E42766" s="120"/>
      <c r="M42766" s="120"/>
      <c r="N42766" s="120"/>
      <c r="U42766" s="121"/>
      <c r="V42766" s="122"/>
      <c r="W42766" s="123"/>
      <c r="AC42766" s="123"/>
    </row>
    <row r="42767" spans="5:29" s="2" customFormat="1">
      <c r="E42767" s="120"/>
      <c r="M42767" s="120"/>
      <c r="N42767" s="120"/>
      <c r="U42767" s="121"/>
      <c r="V42767" s="122"/>
      <c r="W42767" s="123"/>
      <c r="AC42767" s="123"/>
    </row>
    <row r="42768" spans="5:29" s="2" customFormat="1">
      <c r="E42768" s="120"/>
      <c r="M42768" s="120"/>
      <c r="N42768" s="120"/>
      <c r="U42768" s="121"/>
      <c r="V42768" s="122"/>
      <c r="W42768" s="123"/>
      <c r="AC42768" s="123"/>
    </row>
    <row r="42769" spans="5:29" s="2" customFormat="1">
      <c r="E42769" s="120"/>
      <c r="M42769" s="120"/>
      <c r="N42769" s="120"/>
      <c r="U42769" s="121"/>
      <c r="V42769" s="122"/>
      <c r="W42769" s="123"/>
      <c r="AC42769" s="123"/>
    </row>
    <row r="42770" spans="5:29" s="2" customFormat="1">
      <c r="E42770" s="120"/>
      <c r="M42770" s="120"/>
      <c r="N42770" s="120"/>
      <c r="U42770" s="121"/>
      <c r="V42770" s="122"/>
      <c r="W42770" s="123"/>
      <c r="AC42770" s="123"/>
    </row>
    <row r="42771" spans="5:29" s="2" customFormat="1">
      <c r="E42771" s="120"/>
      <c r="M42771" s="120"/>
      <c r="N42771" s="120"/>
      <c r="U42771" s="121"/>
      <c r="V42771" s="122"/>
      <c r="W42771" s="123"/>
      <c r="AC42771" s="123"/>
    </row>
    <row r="42772" spans="5:29" s="2" customFormat="1">
      <c r="E42772" s="120"/>
      <c r="M42772" s="120"/>
      <c r="N42772" s="120"/>
      <c r="U42772" s="121"/>
      <c r="V42772" s="122"/>
      <c r="W42772" s="123"/>
      <c r="AC42772" s="123"/>
    </row>
    <row r="42773" spans="5:29" s="2" customFormat="1">
      <c r="E42773" s="120"/>
      <c r="M42773" s="120"/>
      <c r="N42773" s="120"/>
      <c r="U42773" s="121"/>
      <c r="V42773" s="122"/>
      <c r="W42773" s="123"/>
      <c r="AC42773" s="123"/>
    </row>
    <row r="42774" spans="5:29" s="2" customFormat="1">
      <c r="E42774" s="120"/>
      <c r="M42774" s="120"/>
      <c r="N42774" s="120"/>
      <c r="U42774" s="121"/>
      <c r="V42774" s="122"/>
      <c r="W42774" s="123"/>
      <c r="AC42774" s="123"/>
    </row>
    <row r="42775" spans="5:29" s="2" customFormat="1">
      <c r="E42775" s="120"/>
      <c r="M42775" s="120"/>
      <c r="N42775" s="120"/>
      <c r="U42775" s="121"/>
      <c r="V42775" s="122"/>
      <c r="W42775" s="123"/>
      <c r="AC42775" s="123"/>
    </row>
    <row r="42776" spans="5:29" s="2" customFormat="1">
      <c r="E42776" s="120"/>
      <c r="M42776" s="120"/>
      <c r="N42776" s="120"/>
      <c r="U42776" s="121"/>
      <c r="V42776" s="122"/>
      <c r="W42776" s="123"/>
      <c r="AC42776" s="123"/>
    </row>
    <row r="42777" spans="5:29" s="2" customFormat="1">
      <c r="E42777" s="120"/>
      <c r="M42777" s="120"/>
      <c r="N42777" s="120"/>
      <c r="U42777" s="121"/>
      <c r="V42777" s="122"/>
      <c r="W42777" s="123"/>
      <c r="AC42777" s="123"/>
    </row>
    <row r="42778" spans="5:29" s="2" customFormat="1">
      <c r="E42778" s="120"/>
      <c r="M42778" s="120"/>
      <c r="N42778" s="120"/>
      <c r="U42778" s="121"/>
      <c r="V42778" s="122"/>
      <c r="W42778" s="123"/>
      <c r="AC42778" s="123"/>
    </row>
    <row r="42779" spans="5:29" s="2" customFormat="1">
      <c r="E42779" s="120"/>
      <c r="M42779" s="120"/>
      <c r="N42779" s="120"/>
      <c r="U42779" s="121"/>
      <c r="V42779" s="122"/>
      <c r="W42779" s="123"/>
      <c r="AC42779" s="123"/>
    </row>
    <row r="42780" spans="5:29" s="2" customFormat="1">
      <c r="E42780" s="120"/>
      <c r="M42780" s="120"/>
      <c r="N42780" s="120"/>
      <c r="U42780" s="121"/>
      <c r="V42780" s="122"/>
      <c r="W42780" s="123"/>
      <c r="AC42780" s="123"/>
    </row>
    <row r="42781" spans="5:29" s="2" customFormat="1">
      <c r="E42781" s="120"/>
      <c r="M42781" s="120"/>
      <c r="N42781" s="120"/>
      <c r="U42781" s="121"/>
      <c r="V42781" s="122"/>
      <c r="W42781" s="123"/>
      <c r="AC42781" s="123"/>
    </row>
    <row r="42782" spans="5:29" s="2" customFormat="1">
      <c r="E42782" s="120"/>
      <c r="M42782" s="120"/>
      <c r="N42782" s="120"/>
      <c r="U42782" s="121"/>
      <c r="V42782" s="122"/>
      <c r="W42782" s="123"/>
      <c r="AC42782" s="123"/>
    </row>
    <row r="42783" spans="5:29" s="2" customFormat="1">
      <c r="E42783" s="120"/>
      <c r="M42783" s="120"/>
      <c r="N42783" s="120"/>
      <c r="U42783" s="121"/>
      <c r="V42783" s="122"/>
      <c r="W42783" s="123"/>
      <c r="AC42783" s="123"/>
    </row>
    <row r="42784" spans="5:29" s="2" customFormat="1">
      <c r="E42784" s="120"/>
      <c r="M42784" s="120"/>
      <c r="N42784" s="120"/>
      <c r="U42784" s="121"/>
      <c r="V42784" s="122"/>
      <c r="W42784" s="123"/>
      <c r="AC42784" s="123"/>
    </row>
    <row r="42785" spans="5:29" s="2" customFormat="1">
      <c r="E42785" s="120"/>
      <c r="M42785" s="120"/>
      <c r="N42785" s="120"/>
      <c r="U42785" s="121"/>
      <c r="V42785" s="122"/>
      <c r="W42785" s="123"/>
      <c r="AC42785" s="123"/>
    </row>
    <row r="42786" spans="5:29" s="2" customFormat="1">
      <c r="E42786" s="120"/>
      <c r="M42786" s="120"/>
      <c r="N42786" s="120"/>
      <c r="U42786" s="121"/>
      <c r="V42786" s="122"/>
      <c r="W42786" s="123"/>
      <c r="AC42786" s="123"/>
    </row>
    <row r="42787" spans="5:29" s="2" customFormat="1">
      <c r="E42787" s="120"/>
      <c r="M42787" s="120"/>
      <c r="N42787" s="120"/>
      <c r="U42787" s="121"/>
      <c r="V42787" s="122"/>
      <c r="W42787" s="123"/>
      <c r="AC42787" s="123"/>
    </row>
    <row r="42788" spans="5:29" s="2" customFormat="1">
      <c r="E42788" s="120"/>
      <c r="M42788" s="120"/>
      <c r="N42788" s="120"/>
      <c r="U42788" s="121"/>
      <c r="V42788" s="122"/>
      <c r="W42788" s="123"/>
      <c r="AC42788" s="123"/>
    </row>
    <row r="42789" spans="5:29" s="2" customFormat="1">
      <c r="E42789" s="120"/>
      <c r="M42789" s="120"/>
      <c r="N42789" s="120"/>
      <c r="U42789" s="121"/>
      <c r="V42789" s="122"/>
      <c r="W42789" s="123"/>
      <c r="AC42789" s="123"/>
    </row>
    <row r="42790" spans="5:29" s="2" customFormat="1">
      <c r="E42790" s="120"/>
      <c r="M42790" s="120"/>
      <c r="N42790" s="120"/>
      <c r="U42790" s="121"/>
      <c r="V42790" s="122"/>
      <c r="W42790" s="123"/>
      <c r="AC42790" s="123"/>
    </row>
    <row r="42791" spans="5:29" s="2" customFormat="1">
      <c r="E42791" s="120"/>
      <c r="M42791" s="120"/>
      <c r="N42791" s="120"/>
      <c r="U42791" s="121"/>
      <c r="V42791" s="122"/>
      <c r="W42791" s="123"/>
      <c r="AC42791" s="123"/>
    </row>
    <row r="42792" spans="5:29" s="2" customFormat="1">
      <c r="E42792" s="120"/>
      <c r="M42792" s="120"/>
      <c r="N42792" s="120"/>
      <c r="U42792" s="121"/>
      <c r="V42792" s="122"/>
      <c r="W42792" s="123"/>
      <c r="AC42792" s="123"/>
    </row>
    <row r="42793" spans="5:29" s="2" customFormat="1">
      <c r="E42793" s="120"/>
      <c r="M42793" s="120"/>
      <c r="N42793" s="120"/>
      <c r="U42793" s="121"/>
      <c r="V42793" s="122"/>
      <c r="W42793" s="123"/>
      <c r="AC42793" s="123"/>
    </row>
    <row r="42794" spans="5:29" s="2" customFormat="1">
      <c r="E42794" s="120"/>
      <c r="M42794" s="120"/>
      <c r="N42794" s="120"/>
      <c r="U42794" s="121"/>
      <c r="V42794" s="122"/>
      <c r="W42794" s="123"/>
      <c r="AC42794" s="123"/>
    </row>
    <row r="42795" spans="5:29" s="2" customFormat="1">
      <c r="E42795" s="120"/>
      <c r="M42795" s="120"/>
      <c r="N42795" s="120"/>
      <c r="U42795" s="121"/>
      <c r="V42795" s="122"/>
      <c r="W42795" s="123"/>
      <c r="AC42795" s="123"/>
    </row>
    <row r="42796" spans="5:29" s="2" customFormat="1">
      <c r="E42796" s="120"/>
      <c r="M42796" s="120"/>
      <c r="N42796" s="120"/>
      <c r="U42796" s="121"/>
      <c r="V42796" s="122"/>
      <c r="W42796" s="123"/>
      <c r="AC42796" s="123"/>
    </row>
    <row r="42797" spans="5:29" s="2" customFormat="1">
      <c r="E42797" s="120"/>
      <c r="M42797" s="120"/>
      <c r="N42797" s="120"/>
      <c r="U42797" s="121"/>
      <c r="V42797" s="122"/>
      <c r="W42797" s="123"/>
      <c r="AC42797" s="123"/>
    </row>
    <row r="42798" spans="5:29" s="2" customFormat="1">
      <c r="E42798" s="120"/>
      <c r="M42798" s="120"/>
      <c r="N42798" s="120"/>
      <c r="U42798" s="121"/>
      <c r="V42798" s="122"/>
      <c r="W42798" s="123"/>
      <c r="AC42798" s="123"/>
    </row>
    <row r="42799" spans="5:29" s="2" customFormat="1">
      <c r="E42799" s="120"/>
      <c r="M42799" s="120"/>
      <c r="N42799" s="120"/>
      <c r="U42799" s="121"/>
      <c r="V42799" s="122"/>
      <c r="W42799" s="123"/>
      <c r="AC42799" s="123"/>
    </row>
    <row r="42800" spans="5:29" s="2" customFormat="1">
      <c r="E42800" s="120"/>
      <c r="M42800" s="120"/>
      <c r="N42800" s="120"/>
      <c r="U42800" s="121"/>
      <c r="V42800" s="122"/>
      <c r="W42800" s="123"/>
      <c r="AC42800" s="123"/>
    </row>
    <row r="42801" spans="5:29" s="2" customFormat="1">
      <c r="E42801" s="120"/>
      <c r="M42801" s="120"/>
      <c r="N42801" s="120"/>
      <c r="U42801" s="121"/>
      <c r="V42801" s="122"/>
      <c r="W42801" s="123"/>
      <c r="AC42801" s="123"/>
    </row>
    <row r="42802" spans="5:29" s="2" customFormat="1">
      <c r="E42802" s="120"/>
      <c r="M42802" s="120"/>
      <c r="N42802" s="120"/>
      <c r="U42802" s="121"/>
      <c r="V42802" s="122"/>
      <c r="W42802" s="123"/>
      <c r="AC42802" s="123"/>
    </row>
    <row r="42803" spans="5:29" s="2" customFormat="1">
      <c r="E42803" s="120"/>
      <c r="M42803" s="120"/>
      <c r="N42803" s="120"/>
      <c r="U42803" s="121"/>
      <c r="V42803" s="122"/>
      <c r="W42803" s="123"/>
      <c r="AC42803" s="123"/>
    </row>
    <row r="42804" spans="5:29" s="2" customFormat="1">
      <c r="E42804" s="120"/>
      <c r="M42804" s="120"/>
      <c r="N42804" s="120"/>
      <c r="U42804" s="121"/>
      <c r="V42804" s="122"/>
      <c r="W42804" s="123"/>
      <c r="AC42804" s="123"/>
    </row>
    <row r="42805" spans="5:29" s="2" customFormat="1">
      <c r="E42805" s="120"/>
      <c r="M42805" s="120"/>
      <c r="N42805" s="120"/>
      <c r="U42805" s="121"/>
      <c r="V42805" s="122"/>
      <c r="W42805" s="123"/>
      <c r="AC42805" s="123"/>
    </row>
    <row r="42806" spans="5:29" s="2" customFormat="1">
      <c r="E42806" s="120"/>
      <c r="M42806" s="120"/>
      <c r="N42806" s="120"/>
      <c r="U42806" s="121"/>
      <c r="V42806" s="122"/>
      <c r="W42806" s="123"/>
      <c r="AC42806" s="123"/>
    </row>
    <row r="42807" spans="5:29" s="2" customFormat="1">
      <c r="E42807" s="120"/>
      <c r="M42807" s="120"/>
      <c r="N42807" s="120"/>
      <c r="U42807" s="121"/>
      <c r="V42807" s="122"/>
      <c r="W42807" s="123"/>
      <c r="AC42807" s="123"/>
    </row>
    <row r="42808" spans="5:29" s="2" customFormat="1">
      <c r="E42808" s="120"/>
      <c r="M42808" s="120"/>
      <c r="N42808" s="120"/>
      <c r="U42808" s="121"/>
      <c r="V42808" s="122"/>
      <c r="W42808" s="123"/>
      <c r="AC42808" s="123"/>
    </row>
    <row r="42809" spans="5:29" s="2" customFormat="1">
      <c r="E42809" s="120"/>
      <c r="M42809" s="120"/>
      <c r="N42809" s="120"/>
      <c r="U42809" s="121"/>
      <c r="V42809" s="122"/>
      <c r="W42809" s="123"/>
      <c r="AC42809" s="123"/>
    </row>
    <row r="42810" spans="5:29" s="2" customFormat="1">
      <c r="E42810" s="120"/>
      <c r="M42810" s="120"/>
      <c r="N42810" s="120"/>
      <c r="U42810" s="121"/>
      <c r="V42810" s="122"/>
      <c r="W42810" s="123"/>
      <c r="AC42810" s="123"/>
    </row>
    <row r="42811" spans="5:29" s="2" customFormat="1">
      <c r="E42811" s="120"/>
      <c r="M42811" s="120"/>
      <c r="N42811" s="120"/>
      <c r="U42811" s="121"/>
      <c r="V42811" s="122"/>
      <c r="W42811" s="123"/>
      <c r="AC42811" s="123"/>
    </row>
    <row r="42812" spans="5:29" s="2" customFormat="1">
      <c r="E42812" s="120"/>
      <c r="M42812" s="120"/>
      <c r="N42812" s="120"/>
      <c r="U42812" s="121"/>
      <c r="V42812" s="122"/>
      <c r="W42812" s="123"/>
      <c r="AC42812" s="123"/>
    </row>
    <row r="42813" spans="5:29" s="2" customFormat="1">
      <c r="E42813" s="120"/>
      <c r="M42813" s="120"/>
      <c r="N42813" s="120"/>
      <c r="U42813" s="121"/>
      <c r="V42813" s="122"/>
      <c r="W42813" s="123"/>
      <c r="AC42813" s="123"/>
    </row>
    <row r="42814" spans="5:29" s="2" customFormat="1">
      <c r="E42814" s="120"/>
      <c r="M42814" s="120"/>
      <c r="N42814" s="120"/>
      <c r="U42814" s="121"/>
      <c r="V42814" s="122"/>
      <c r="W42814" s="123"/>
      <c r="AC42814" s="123"/>
    </row>
    <row r="42815" spans="5:29" s="2" customFormat="1">
      <c r="E42815" s="120"/>
      <c r="M42815" s="120"/>
      <c r="N42815" s="120"/>
      <c r="U42815" s="121"/>
      <c r="V42815" s="122"/>
      <c r="W42815" s="123"/>
      <c r="AC42815" s="123"/>
    </row>
    <row r="42816" spans="5:29" s="2" customFormat="1">
      <c r="E42816" s="120"/>
      <c r="M42816" s="120"/>
      <c r="N42816" s="120"/>
      <c r="U42816" s="121"/>
      <c r="V42816" s="122"/>
      <c r="W42816" s="123"/>
      <c r="AC42816" s="123"/>
    </row>
    <row r="42817" spans="5:29" s="2" customFormat="1">
      <c r="E42817" s="120"/>
      <c r="M42817" s="120"/>
      <c r="N42817" s="120"/>
      <c r="U42817" s="121"/>
      <c r="V42817" s="122"/>
      <c r="W42817" s="123"/>
      <c r="AC42817" s="123"/>
    </row>
    <row r="42818" spans="5:29" s="2" customFormat="1">
      <c r="E42818" s="120"/>
      <c r="M42818" s="120"/>
      <c r="N42818" s="120"/>
      <c r="U42818" s="121"/>
      <c r="V42818" s="122"/>
      <c r="W42818" s="123"/>
      <c r="AC42818" s="123"/>
    </row>
    <row r="42819" spans="5:29" s="2" customFormat="1">
      <c r="E42819" s="120"/>
      <c r="M42819" s="120"/>
      <c r="N42819" s="120"/>
      <c r="U42819" s="121"/>
      <c r="V42819" s="122"/>
      <c r="W42819" s="123"/>
      <c r="AC42819" s="123"/>
    </row>
    <row r="42820" spans="5:29" s="2" customFormat="1">
      <c r="E42820" s="120"/>
      <c r="M42820" s="120"/>
      <c r="N42820" s="120"/>
      <c r="U42820" s="121"/>
      <c r="V42820" s="122"/>
      <c r="W42820" s="123"/>
      <c r="AC42820" s="123"/>
    </row>
    <row r="42821" spans="5:29" s="2" customFormat="1">
      <c r="E42821" s="120"/>
      <c r="M42821" s="120"/>
      <c r="N42821" s="120"/>
      <c r="U42821" s="121"/>
      <c r="V42821" s="122"/>
      <c r="W42821" s="123"/>
      <c r="AC42821" s="123"/>
    </row>
    <row r="42822" spans="5:29" s="2" customFormat="1">
      <c r="E42822" s="120"/>
      <c r="M42822" s="120"/>
      <c r="N42822" s="120"/>
      <c r="U42822" s="121"/>
      <c r="V42822" s="122"/>
      <c r="W42822" s="123"/>
      <c r="AC42822" s="123"/>
    </row>
    <row r="42823" spans="5:29" s="2" customFormat="1">
      <c r="E42823" s="120"/>
      <c r="M42823" s="120"/>
      <c r="N42823" s="120"/>
      <c r="U42823" s="121"/>
      <c r="V42823" s="122"/>
      <c r="W42823" s="123"/>
      <c r="AC42823" s="123"/>
    </row>
    <row r="42824" spans="5:29" s="2" customFormat="1">
      <c r="E42824" s="120"/>
      <c r="M42824" s="120"/>
      <c r="N42824" s="120"/>
      <c r="U42824" s="121"/>
      <c r="V42824" s="122"/>
      <c r="W42824" s="123"/>
      <c r="AC42824" s="123"/>
    </row>
    <row r="42825" spans="5:29" s="2" customFormat="1">
      <c r="E42825" s="120"/>
      <c r="M42825" s="120"/>
      <c r="N42825" s="120"/>
      <c r="U42825" s="121"/>
      <c r="V42825" s="122"/>
      <c r="W42825" s="123"/>
      <c r="AC42825" s="123"/>
    </row>
    <row r="42826" spans="5:29" s="2" customFormat="1">
      <c r="E42826" s="120"/>
      <c r="M42826" s="120"/>
      <c r="N42826" s="120"/>
      <c r="U42826" s="121"/>
      <c r="V42826" s="122"/>
      <c r="W42826" s="123"/>
      <c r="AC42826" s="123"/>
    </row>
    <row r="42827" spans="5:29" s="2" customFormat="1">
      <c r="E42827" s="120"/>
      <c r="M42827" s="120"/>
      <c r="N42827" s="120"/>
      <c r="U42827" s="121"/>
      <c r="V42827" s="122"/>
      <c r="W42827" s="123"/>
      <c r="AC42827" s="123"/>
    </row>
    <row r="42828" spans="5:29" s="2" customFormat="1">
      <c r="E42828" s="120"/>
      <c r="M42828" s="120"/>
      <c r="N42828" s="120"/>
      <c r="U42828" s="121"/>
      <c r="V42828" s="122"/>
      <c r="W42828" s="123"/>
      <c r="AC42828" s="123"/>
    </row>
    <row r="42829" spans="5:29" s="2" customFormat="1">
      <c r="E42829" s="120"/>
      <c r="M42829" s="120"/>
      <c r="N42829" s="120"/>
      <c r="U42829" s="121"/>
      <c r="V42829" s="122"/>
      <c r="W42829" s="123"/>
      <c r="AC42829" s="123"/>
    </row>
    <row r="42830" spans="5:29" s="2" customFormat="1">
      <c r="E42830" s="120"/>
      <c r="M42830" s="120"/>
      <c r="N42830" s="120"/>
      <c r="U42830" s="121"/>
      <c r="V42830" s="122"/>
      <c r="W42830" s="123"/>
      <c r="AC42830" s="123"/>
    </row>
    <row r="42831" spans="5:29" s="2" customFormat="1">
      <c r="E42831" s="120"/>
      <c r="M42831" s="120"/>
      <c r="N42831" s="120"/>
      <c r="U42831" s="121"/>
      <c r="V42831" s="122"/>
      <c r="W42831" s="123"/>
      <c r="AC42831" s="123"/>
    </row>
    <row r="42832" spans="5:29" s="2" customFormat="1">
      <c r="E42832" s="120"/>
      <c r="M42832" s="120"/>
      <c r="N42832" s="120"/>
      <c r="U42832" s="121"/>
      <c r="V42832" s="122"/>
      <c r="W42832" s="123"/>
      <c r="AC42832" s="123"/>
    </row>
    <row r="42833" spans="5:29" s="2" customFormat="1">
      <c r="E42833" s="120"/>
      <c r="M42833" s="120"/>
      <c r="N42833" s="120"/>
      <c r="U42833" s="121"/>
      <c r="V42833" s="122"/>
      <c r="W42833" s="123"/>
      <c r="AC42833" s="123"/>
    </row>
    <row r="42834" spans="5:29" s="2" customFormat="1">
      <c r="E42834" s="120"/>
      <c r="M42834" s="120"/>
      <c r="N42834" s="120"/>
      <c r="U42834" s="121"/>
      <c r="V42834" s="122"/>
      <c r="W42834" s="123"/>
      <c r="AC42834" s="123"/>
    </row>
    <row r="42835" spans="5:29" s="2" customFormat="1">
      <c r="E42835" s="120"/>
      <c r="M42835" s="120"/>
      <c r="N42835" s="120"/>
      <c r="U42835" s="121"/>
      <c r="V42835" s="122"/>
      <c r="W42835" s="123"/>
      <c r="AC42835" s="123"/>
    </row>
    <row r="42836" spans="5:29" s="2" customFormat="1">
      <c r="E42836" s="120"/>
      <c r="M42836" s="120"/>
      <c r="N42836" s="120"/>
      <c r="U42836" s="121"/>
      <c r="V42836" s="122"/>
      <c r="W42836" s="123"/>
      <c r="AC42836" s="123"/>
    </row>
    <row r="42837" spans="5:29" s="2" customFormat="1">
      <c r="E42837" s="120"/>
      <c r="M42837" s="120"/>
      <c r="N42837" s="120"/>
      <c r="U42837" s="121"/>
      <c r="V42837" s="122"/>
      <c r="W42837" s="123"/>
      <c r="AC42837" s="123"/>
    </row>
    <row r="42838" spans="5:29" s="2" customFormat="1">
      <c r="E42838" s="120"/>
      <c r="M42838" s="120"/>
      <c r="N42838" s="120"/>
      <c r="U42838" s="121"/>
      <c r="V42838" s="122"/>
      <c r="W42838" s="123"/>
      <c r="AC42838" s="123"/>
    </row>
    <row r="42839" spans="5:29" s="2" customFormat="1">
      <c r="E42839" s="120"/>
      <c r="M42839" s="120"/>
      <c r="N42839" s="120"/>
      <c r="U42839" s="121"/>
      <c r="V42839" s="122"/>
      <c r="W42839" s="123"/>
      <c r="AC42839" s="123"/>
    </row>
    <row r="42840" spans="5:29" s="2" customFormat="1">
      <c r="E42840" s="120"/>
      <c r="M42840" s="120"/>
      <c r="N42840" s="120"/>
      <c r="U42840" s="121"/>
      <c r="V42840" s="122"/>
      <c r="W42840" s="123"/>
      <c r="AC42840" s="123"/>
    </row>
    <row r="42841" spans="5:29" s="2" customFormat="1">
      <c r="E42841" s="120"/>
      <c r="M42841" s="120"/>
      <c r="N42841" s="120"/>
      <c r="U42841" s="121"/>
      <c r="V42841" s="122"/>
      <c r="W42841" s="123"/>
      <c r="AC42841" s="123"/>
    </row>
    <row r="42842" spans="5:29" s="2" customFormat="1">
      <c r="E42842" s="120"/>
      <c r="M42842" s="120"/>
      <c r="N42842" s="120"/>
      <c r="U42842" s="121"/>
      <c r="V42842" s="122"/>
      <c r="W42842" s="123"/>
      <c r="AC42842" s="123"/>
    </row>
    <row r="42843" spans="5:29" s="2" customFormat="1">
      <c r="E42843" s="120"/>
      <c r="M42843" s="120"/>
      <c r="N42843" s="120"/>
      <c r="U42843" s="121"/>
      <c r="V42843" s="122"/>
      <c r="W42843" s="123"/>
      <c r="AC42843" s="123"/>
    </row>
    <row r="42844" spans="5:29" s="2" customFormat="1">
      <c r="E42844" s="120"/>
      <c r="M42844" s="120"/>
      <c r="N42844" s="120"/>
      <c r="U42844" s="121"/>
      <c r="V42844" s="122"/>
      <c r="W42844" s="123"/>
      <c r="AC42844" s="123"/>
    </row>
    <row r="42845" spans="5:29" s="2" customFormat="1">
      <c r="E42845" s="120"/>
      <c r="M42845" s="120"/>
      <c r="N42845" s="120"/>
      <c r="U42845" s="121"/>
      <c r="V42845" s="122"/>
      <c r="W42845" s="123"/>
      <c r="AC42845" s="123"/>
    </row>
    <row r="42846" spans="5:29" s="2" customFormat="1">
      <c r="E42846" s="120"/>
      <c r="M42846" s="120"/>
      <c r="N42846" s="120"/>
      <c r="U42846" s="121"/>
      <c r="V42846" s="122"/>
      <c r="W42846" s="123"/>
      <c r="AC42846" s="123"/>
    </row>
    <row r="42847" spans="5:29" s="2" customFormat="1">
      <c r="E42847" s="120"/>
      <c r="M42847" s="120"/>
      <c r="N42847" s="120"/>
      <c r="U42847" s="121"/>
      <c r="V42847" s="122"/>
      <c r="W42847" s="123"/>
      <c r="AC42847" s="123"/>
    </row>
    <row r="42848" spans="5:29" s="2" customFormat="1">
      <c r="E42848" s="120"/>
      <c r="M42848" s="120"/>
      <c r="N42848" s="120"/>
      <c r="U42848" s="121"/>
      <c r="V42848" s="122"/>
      <c r="W42848" s="123"/>
      <c r="AC42848" s="123"/>
    </row>
    <row r="42849" spans="5:29" s="2" customFormat="1">
      <c r="E42849" s="120"/>
      <c r="M42849" s="120"/>
      <c r="N42849" s="120"/>
      <c r="U42849" s="121"/>
      <c r="V42849" s="122"/>
      <c r="W42849" s="123"/>
      <c r="AC42849" s="123"/>
    </row>
    <row r="42850" spans="5:29" s="2" customFormat="1">
      <c r="E42850" s="120"/>
      <c r="M42850" s="120"/>
      <c r="N42850" s="120"/>
      <c r="U42850" s="121"/>
      <c r="V42850" s="122"/>
      <c r="W42850" s="123"/>
      <c r="AC42850" s="123"/>
    </row>
    <row r="42851" spans="5:29" s="2" customFormat="1">
      <c r="E42851" s="120"/>
      <c r="M42851" s="120"/>
      <c r="N42851" s="120"/>
      <c r="U42851" s="121"/>
      <c r="V42851" s="122"/>
      <c r="W42851" s="123"/>
      <c r="AC42851" s="123"/>
    </row>
    <row r="42852" spans="5:29" s="2" customFormat="1">
      <c r="E42852" s="120"/>
      <c r="M42852" s="120"/>
      <c r="N42852" s="120"/>
      <c r="U42852" s="121"/>
      <c r="V42852" s="122"/>
      <c r="W42852" s="123"/>
      <c r="AC42852" s="123"/>
    </row>
    <row r="42853" spans="5:29" s="2" customFormat="1">
      <c r="E42853" s="120"/>
      <c r="M42853" s="120"/>
      <c r="N42853" s="120"/>
      <c r="U42853" s="121"/>
      <c r="V42853" s="122"/>
      <c r="W42853" s="123"/>
      <c r="AC42853" s="123"/>
    </row>
    <row r="42854" spans="5:29" s="2" customFormat="1">
      <c r="E42854" s="120"/>
      <c r="M42854" s="120"/>
      <c r="N42854" s="120"/>
      <c r="U42854" s="121"/>
      <c r="V42854" s="122"/>
      <c r="W42854" s="123"/>
      <c r="AC42854" s="123"/>
    </row>
    <row r="42855" spans="5:29" s="2" customFormat="1">
      <c r="E42855" s="120"/>
      <c r="M42855" s="120"/>
      <c r="N42855" s="120"/>
      <c r="U42855" s="121"/>
      <c r="V42855" s="122"/>
      <c r="W42855" s="123"/>
      <c r="AC42855" s="123"/>
    </row>
    <row r="42856" spans="5:29" s="2" customFormat="1">
      <c r="E42856" s="120"/>
      <c r="M42856" s="120"/>
      <c r="N42856" s="120"/>
      <c r="U42856" s="121"/>
      <c r="V42856" s="122"/>
      <c r="W42856" s="123"/>
      <c r="AC42856" s="123"/>
    </row>
    <row r="42857" spans="5:29" s="2" customFormat="1">
      <c r="E42857" s="120"/>
      <c r="M42857" s="120"/>
      <c r="N42857" s="120"/>
      <c r="U42857" s="121"/>
      <c r="V42857" s="122"/>
      <c r="W42857" s="123"/>
      <c r="AC42857" s="123"/>
    </row>
    <row r="42858" spans="5:29" s="2" customFormat="1">
      <c r="E42858" s="120"/>
      <c r="M42858" s="120"/>
      <c r="N42858" s="120"/>
      <c r="U42858" s="121"/>
      <c r="V42858" s="122"/>
      <c r="W42858" s="123"/>
      <c r="AC42858" s="123"/>
    </row>
    <row r="42859" spans="5:29" s="2" customFormat="1">
      <c r="E42859" s="120"/>
      <c r="M42859" s="120"/>
      <c r="N42859" s="120"/>
      <c r="U42859" s="121"/>
      <c r="V42859" s="122"/>
      <c r="W42859" s="123"/>
      <c r="AC42859" s="123"/>
    </row>
    <row r="42860" spans="5:29" s="2" customFormat="1">
      <c r="E42860" s="120"/>
      <c r="M42860" s="120"/>
      <c r="N42860" s="120"/>
      <c r="U42860" s="121"/>
      <c r="V42860" s="122"/>
      <c r="W42860" s="123"/>
      <c r="AC42860" s="123"/>
    </row>
    <row r="42861" spans="5:29" s="2" customFormat="1">
      <c r="E42861" s="120"/>
      <c r="M42861" s="120"/>
      <c r="N42861" s="120"/>
      <c r="U42861" s="121"/>
      <c r="V42861" s="122"/>
      <c r="W42861" s="123"/>
      <c r="AC42861" s="123"/>
    </row>
    <row r="42862" spans="5:29" s="2" customFormat="1">
      <c r="E42862" s="120"/>
      <c r="M42862" s="120"/>
      <c r="N42862" s="120"/>
      <c r="U42862" s="121"/>
      <c r="V42862" s="122"/>
      <c r="W42862" s="123"/>
      <c r="AC42862" s="123"/>
    </row>
    <row r="42863" spans="5:29" s="2" customFormat="1">
      <c r="E42863" s="120"/>
      <c r="M42863" s="120"/>
      <c r="N42863" s="120"/>
      <c r="U42863" s="121"/>
      <c r="V42863" s="122"/>
      <c r="W42863" s="123"/>
      <c r="AC42863" s="123"/>
    </row>
    <row r="42864" spans="5:29" s="2" customFormat="1">
      <c r="E42864" s="120"/>
      <c r="M42864" s="120"/>
      <c r="N42864" s="120"/>
      <c r="U42864" s="121"/>
      <c r="V42864" s="122"/>
      <c r="W42864" s="123"/>
      <c r="AC42864" s="123"/>
    </row>
    <row r="42865" spans="5:29" s="2" customFormat="1">
      <c r="E42865" s="120"/>
      <c r="M42865" s="120"/>
      <c r="N42865" s="120"/>
      <c r="U42865" s="121"/>
      <c r="V42865" s="122"/>
      <c r="W42865" s="123"/>
      <c r="AC42865" s="123"/>
    </row>
    <row r="42866" spans="5:29" s="2" customFormat="1">
      <c r="E42866" s="120"/>
      <c r="M42866" s="120"/>
      <c r="N42866" s="120"/>
      <c r="U42866" s="121"/>
      <c r="V42866" s="122"/>
      <c r="W42866" s="123"/>
      <c r="AC42866" s="123"/>
    </row>
    <row r="42867" spans="5:29" s="2" customFormat="1">
      <c r="E42867" s="120"/>
      <c r="M42867" s="120"/>
      <c r="N42867" s="120"/>
      <c r="U42867" s="121"/>
      <c r="V42867" s="122"/>
      <c r="W42867" s="123"/>
      <c r="AC42867" s="123"/>
    </row>
    <row r="42868" spans="5:29" s="2" customFormat="1">
      <c r="E42868" s="120"/>
      <c r="M42868" s="120"/>
      <c r="N42868" s="120"/>
      <c r="U42868" s="121"/>
      <c r="V42868" s="122"/>
      <c r="W42868" s="123"/>
      <c r="AC42868" s="123"/>
    </row>
    <row r="42869" spans="5:29" s="2" customFormat="1">
      <c r="E42869" s="120"/>
      <c r="M42869" s="120"/>
      <c r="N42869" s="120"/>
      <c r="U42869" s="121"/>
      <c r="V42869" s="122"/>
      <c r="W42869" s="123"/>
      <c r="AC42869" s="123"/>
    </row>
    <row r="42870" spans="5:29" s="2" customFormat="1">
      <c r="E42870" s="120"/>
      <c r="M42870" s="120"/>
      <c r="N42870" s="120"/>
      <c r="U42870" s="121"/>
      <c r="V42870" s="122"/>
      <c r="W42870" s="123"/>
      <c r="AC42870" s="123"/>
    </row>
    <row r="42871" spans="5:29" s="2" customFormat="1">
      <c r="E42871" s="120"/>
      <c r="M42871" s="120"/>
      <c r="N42871" s="120"/>
      <c r="U42871" s="121"/>
      <c r="V42871" s="122"/>
      <c r="W42871" s="123"/>
      <c r="AC42871" s="123"/>
    </row>
    <row r="42872" spans="5:29" s="2" customFormat="1">
      <c r="E42872" s="120"/>
      <c r="M42872" s="120"/>
      <c r="N42872" s="120"/>
      <c r="U42872" s="121"/>
      <c r="V42872" s="122"/>
      <c r="W42872" s="123"/>
      <c r="AC42872" s="123"/>
    </row>
    <row r="42873" spans="5:29" s="2" customFormat="1">
      <c r="E42873" s="120"/>
      <c r="M42873" s="120"/>
      <c r="N42873" s="120"/>
      <c r="U42873" s="121"/>
      <c r="V42873" s="122"/>
      <c r="W42873" s="123"/>
      <c r="AC42873" s="123"/>
    </row>
    <row r="42874" spans="5:29" s="2" customFormat="1">
      <c r="E42874" s="120"/>
      <c r="M42874" s="120"/>
      <c r="N42874" s="120"/>
      <c r="U42874" s="121"/>
      <c r="V42874" s="122"/>
      <c r="W42874" s="123"/>
      <c r="AC42874" s="123"/>
    </row>
    <row r="42875" spans="5:29" s="2" customFormat="1">
      <c r="E42875" s="120"/>
      <c r="M42875" s="120"/>
      <c r="N42875" s="120"/>
      <c r="U42875" s="121"/>
      <c r="V42875" s="122"/>
      <c r="W42875" s="123"/>
      <c r="AC42875" s="123"/>
    </row>
    <row r="42876" spans="5:29" s="2" customFormat="1">
      <c r="E42876" s="120"/>
      <c r="M42876" s="120"/>
      <c r="N42876" s="120"/>
      <c r="U42876" s="121"/>
      <c r="V42876" s="122"/>
      <c r="W42876" s="123"/>
      <c r="AC42876" s="123"/>
    </row>
    <row r="42877" spans="5:29" s="2" customFormat="1">
      <c r="E42877" s="120"/>
      <c r="M42877" s="120"/>
      <c r="N42877" s="120"/>
      <c r="U42877" s="121"/>
      <c r="V42877" s="122"/>
      <c r="W42877" s="123"/>
      <c r="AC42877" s="123"/>
    </row>
    <row r="42878" spans="5:29" s="2" customFormat="1">
      <c r="E42878" s="120"/>
      <c r="M42878" s="120"/>
      <c r="N42878" s="120"/>
      <c r="U42878" s="121"/>
      <c r="V42878" s="122"/>
      <c r="W42878" s="123"/>
      <c r="AC42878" s="123"/>
    </row>
    <row r="42879" spans="5:29" s="2" customFormat="1">
      <c r="E42879" s="120"/>
      <c r="M42879" s="120"/>
      <c r="N42879" s="120"/>
      <c r="U42879" s="121"/>
      <c r="V42879" s="122"/>
      <c r="W42879" s="123"/>
      <c r="AC42879" s="123"/>
    </row>
    <row r="42880" spans="5:29" s="2" customFormat="1">
      <c r="E42880" s="120"/>
      <c r="M42880" s="120"/>
      <c r="N42880" s="120"/>
      <c r="U42880" s="121"/>
      <c r="V42880" s="122"/>
      <c r="W42880" s="123"/>
      <c r="AC42880" s="123"/>
    </row>
    <row r="42881" spans="5:29" s="2" customFormat="1">
      <c r="E42881" s="120"/>
      <c r="M42881" s="120"/>
      <c r="N42881" s="120"/>
      <c r="U42881" s="121"/>
      <c r="V42881" s="122"/>
      <c r="W42881" s="123"/>
      <c r="AC42881" s="123"/>
    </row>
    <row r="42882" spans="5:29" s="2" customFormat="1">
      <c r="E42882" s="120"/>
      <c r="M42882" s="120"/>
      <c r="N42882" s="120"/>
      <c r="U42882" s="121"/>
      <c r="V42882" s="122"/>
      <c r="W42882" s="123"/>
      <c r="AC42882" s="123"/>
    </row>
    <row r="42883" spans="5:29" s="2" customFormat="1">
      <c r="E42883" s="120"/>
      <c r="M42883" s="120"/>
      <c r="N42883" s="120"/>
      <c r="U42883" s="121"/>
      <c r="V42883" s="122"/>
      <c r="W42883" s="123"/>
      <c r="AC42883" s="123"/>
    </row>
    <row r="42884" spans="5:29" s="2" customFormat="1">
      <c r="E42884" s="120"/>
      <c r="M42884" s="120"/>
      <c r="N42884" s="120"/>
      <c r="U42884" s="121"/>
      <c r="V42884" s="122"/>
      <c r="W42884" s="123"/>
      <c r="AC42884" s="123"/>
    </row>
    <row r="42885" spans="5:29" s="2" customFormat="1">
      <c r="E42885" s="120"/>
      <c r="M42885" s="120"/>
      <c r="N42885" s="120"/>
      <c r="U42885" s="121"/>
      <c r="V42885" s="122"/>
      <c r="W42885" s="123"/>
      <c r="AC42885" s="123"/>
    </row>
    <row r="42886" spans="5:29" s="2" customFormat="1">
      <c r="E42886" s="120"/>
      <c r="M42886" s="120"/>
      <c r="N42886" s="120"/>
      <c r="U42886" s="121"/>
      <c r="V42886" s="122"/>
      <c r="W42886" s="123"/>
      <c r="AC42886" s="123"/>
    </row>
    <row r="42887" spans="5:29" s="2" customFormat="1">
      <c r="E42887" s="120"/>
      <c r="M42887" s="120"/>
      <c r="N42887" s="120"/>
      <c r="U42887" s="121"/>
      <c r="V42887" s="122"/>
      <c r="W42887" s="123"/>
      <c r="AC42887" s="123"/>
    </row>
    <row r="42888" spans="5:29" s="2" customFormat="1">
      <c r="E42888" s="120"/>
      <c r="M42888" s="120"/>
      <c r="N42888" s="120"/>
      <c r="U42888" s="121"/>
      <c r="V42888" s="122"/>
      <c r="W42888" s="123"/>
      <c r="AC42888" s="123"/>
    </row>
    <row r="42889" spans="5:29" s="2" customFormat="1">
      <c r="E42889" s="120"/>
      <c r="M42889" s="120"/>
      <c r="N42889" s="120"/>
      <c r="U42889" s="121"/>
      <c r="V42889" s="122"/>
      <c r="W42889" s="123"/>
      <c r="AC42889" s="123"/>
    </row>
    <row r="42890" spans="5:29" s="2" customFormat="1">
      <c r="E42890" s="120"/>
      <c r="M42890" s="120"/>
      <c r="N42890" s="120"/>
      <c r="U42890" s="121"/>
      <c r="V42890" s="122"/>
      <c r="W42890" s="123"/>
      <c r="AC42890" s="123"/>
    </row>
    <row r="42891" spans="5:29" s="2" customFormat="1">
      <c r="E42891" s="120"/>
      <c r="M42891" s="120"/>
      <c r="N42891" s="120"/>
      <c r="U42891" s="121"/>
      <c r="V42891" s="122"/>
      <c r="W42891" s="123"/>
      <c r="AC42891" s="123"/>
    </row>
    <row r="42892" spans="5:29" s="2" customFormat="1">
      <c r="E42892" s="120"/>
      <c r="M42892" s="120"/>
      <c r="N42892" s="120"/>
      <c r="U42892" s="121"/>
      <c r="V42892" s="122"/>
      <c r="W42892" s="123"/>
      <c r="AC42892" s="123"/>
    </row>
    <row r="42893" spans="5:29" s="2" customFormat="1">
      <c r="E42893" s="120"/>
      <c r="M42893" s="120"/>
      <c r="N42893" s="120"/>
      <c r="U42893" s="121"/>
      <c r="V42893" s="122"/>
      <c r="W42893" s="123"/>
      <c r="AC42893" s="123"/>
    </row>
    <row r="42894" spans="5:29" s="2" customFormat="1">
      <c r="E42894" s="120"/>
      <c r="M42894" s="120"/>
      <c r="N42894" s="120"/>
      <c r="U42894" s="121"/>
      <c r="V42894" s="122"/>
      <c r="W42894" s="123"/>
      <c r="AC42894" s="123"/>
    </row>
    <row r="42895" spans="5:29" s="2" customFormat="1">
      <c r="E42895" s="120"/>
      <c r="M42895" s="120"/>
      <c r="N42895" s="120"/>
      <c r="U42895" s="121"/>
      <c r="V42895" s="122"/>
      <c r="W42895" s="123"/>
      <c r="AC42895" s="123"/>
    </row>
    <row r="42896" spans="5:29" s="2" customFormat="1">
      <c r="E42896" s="120"/>
      <c r="M42896" s="120"/>
      <c r="N42896" s="120"/>
      <c r="U42896" s="121"/>
      <c r="V42896" s="122"/>
      <c r="W42896" s="123"/>
      <c r="AC42896" s="123"/>
    </row>
    <row r="42897" spans="5:29" s="2" customFormat="1">
      <c r="E42897" s="120"/>
      <c r="M42897" s="120"/>
      <c r="N42897" s="120"/>
      <c r="U42897" s="121"/>
      <c r="V42897" s="122"/>
      <c r="W42897" s="123"/>
      <c r="AC42897" s="123"/>
    </row>
    <row r="42898" spans="5:29" s="2" customFormat="1">
      <c r="E42898" s="120"/>
      <c r="M42898" s="120"/>
      <c r="N42898" s="120"/>
      <c r="U42898" s="121"/>
      <c r="V42898" s="122"/>
      <c r="W42898" s="123"/>
      <c r="AC42898" s="123"/>
    </row>
    <row r="42899" spans="5:29" s="2" customFormat="1">
      <c r="E42899" s="120"/>
      <c r="M42899" s="120"/>
      <c r="N42899" s="120"/>
      <c r="U42899" s="121"/>
      <c r="V42899" s="122"/>
      <c r="W42899" s="123"/>
      <c r="AC42899" s="123"/>
    </row>
    <row r="42900" spans="5:29" s="2" customFormat="1">
      <c r="E42900" s="120"/>
      <c r="M42900" s="120"/>
      <c r="N42900" s="120"/>
      <c r="U42900" s="121"/>
      <c r="V42900" s="122"/>
      <c r="W42900" s="123"/>
      <c r="AC42900" s="123"/>
    </row>
    <row r="42901" spans="5:29" s="2" customFormat="1">
      <c r="E42901" s="120"/>
      <c r="M42901" s="120"/>
      <c r="N42901" s="120"/>
      <c r="U42901" s="121"/>
      <c r="V42901" s="122"/>
      <c r="W42901" s="123"/>
      <c r="AC42901" s="123"/>
    </row>
    <row r="42902" spans="5:29" s="2" customFormat="1">
      <c r="E42902" s="120"/>
      <c r="M42902" s="120"/>
      <c r="N42902" s="120"/>
      <c r="U42902" s="121"/>
      <c r="V42902" s="122"/>
      <c r="W42902" s="123"/>
      <c r="AC42902" s="123"/>
    </row>
    <row r="42903" spans="5:29" s="2" customFormat="1">
      <c r="E42903" s="120"/>
      <c r="M42903" s="120"/>
      <c r="N42903" s="120"/>
      <c r="U42903" s="121"/>
      <c r="V42903" s="122"/>
      <c r="W42903" s="123"/>
      <c r="AC42903" s="123"/>
    </row>
    <row r="42904" spans="5:29" s="2" customFormat="1">
      <c r="E42904" s="120"/>
      <c r="M42904" s="120"/>
      <c r="N42904" s="120"/>
      <c r="U42904" s="121"/>
      <c r="V42904" s="122"/>
      <c r="W42904" s="123"/>
      <c r="AC42904" s="123"/>
    </row>
    <row r="42905" spans="5:29" s="2" customFormat="1">
      <c r="E42905" s="120"/>
      <c r="M42905" s="120"/>
      <c r="N42905" s="120"/>
      <c r="U42905" s="121"/>
      <c r="V42905" s="122"/>
      <c r="W42905" s="123"/>
      <c r="AC42905" s="123"/>
    </row>
    <row r="42906" spans="5:29" s="2" customFormat="1">
      <c r="E42906" s="120"/>
      <c r="M42906" s="120"/>
      <c r="N42906" s="120"/>
      <c r="U42906" s="121"/>
      <c r="V42906" s="122"/>
      <c r="W42906" s="123"/>
      <c r="AC42906" s="123"/>
    </row>
    <row r="42907" spans="5:29" s="2" customFormat="1">
      <c r="E42907" s="120"/>
      <c r="M42907" s="120"/>
      <c r="N42907" s="120"/>
      <c r="U42907" s="121"/>
      <c r="V42907" s="122"/>
      <c r="W42907" s="123"/>
      <c r="AC42907" s="123"/>
    </row>
    <row r="42908" spans="5:29" s="2" customFormat="1">
      <c r="E42908" s="120"/>
      <c r="M42908" s="120"/>
      <c r="N42908" s="120"/>
      <c r="U42908" s="121"/>
      <c r="V42908" s="122"/>
      <c r="W42908" s="123"/>
      <c r="AC42908" s="123"/>
    </row>
    <row r="42909" spans="5:29" s="2" customFormat="1">
      <c r="E42909" s="120"/>
      <c r="M42909" s="120"/>
      <c r="N42909" s="120"/>
      <c r="U42909" s="121"/>
      <c r="V42909" s="122"/>
      <c r="W42909" s="123"/>
      <c r="AC42909" s="123"/>
    </row>
    <row r="42910" spans="5:29" s="2" customFormat="1">
      <c r="E42910" s="120"/>
      <c r="M42910" s="120"/>
      <c r="N42910" s="120"/>
      <c r="U42910" s="121"/>
      <c r="V42910" s="122"/>
      <c r="W42910" s="123"/>
      <c r="AC42910" s="123"/>
    </row>
    <row r="42911" spans="5:29" s="2" customFormat="1">
      <c r="E42911" s="120"/>
      <c r="M42911" s="120"/>
      <c r="N42911" s="120"/>
      <c r="U42911" s="121"/>
      <c r="V42911" s="122"/>
      <c r="W42911" s="123"/>
      <c r="AC42911" s="123"/>
    </row>
    <row r="42912" spans="5:29" s="2" customFormat="1">
      <c r="E42912" s="120"/>
      <c r="M42912" s="120"/>
      <c r="N42912" s="120"/>
      <c r="U42912" s="121"/>
      <c r="V42912" s="122"/>
      <c r="W42912" s="123"/>
      <c r="AC42912" s="123"/>
    </row>
    <row r="42913" spans="5:29" s="2" customFormat="1">
      <c r="E42913" s="120"/>
      <c r="M42913" s="120"/>
      <c r="N42913" s="120"/>
      <c r="U42913" s="121"/>
      <c r="V42913" s="122"/>
      <c r="W42913" s="123"/>
      <c r="AC42913" s="123"/>
    </row>
    <row r="42914" spans="5:29" s="2" customFormat="1">
      <c r="E42914" s="120"/>
      <c r="M42914" s="120"/>
      <c r="N42914" s="120"/>
      <c r="U42914" s="121"/>
      <c r="V42914" s="122"/>
      <c r="W42914" s="123"/>
      <c r="AC42914" s="123"/>
    </row>
    <row r="42915" spans="5:29" s="2" customFormat="1">
      <c r="E42915" s="120"/>
      <c r="M42915" s="120"/>
      <c r="N42915" s="120"/>
      <c r="U42915" s="121"/>
      <c r="V42915" s="122"/>
      <c r="W42915" s="123"/>
      <c r="AC42915" s="123"/>
    </row>
    <row r="42916" spans="5:29" s="2" customFormat="1">
      <c r="E42916" s="120"/>
      <c r="M42916" s="120"/>
      <c r="N42916" s="120"/>
      <c r="U42916" s="121"/>
      <c r="V42916" s="122"/>
      <c r="W42916" s="123"/>
      <c r="AC42916" s="123"/>
    </row>
    <row r="42917" spans="5:29" s="2" customFormat="1">
      <c r="E42917" s="120"/>
      <c r="M42917" s="120"/>
      <c r="N42917" s="120"/>
      <c r="U42917" s="121"/>
      <c r="V42917" s="122"/>
      <c r="W42917" s="123"/>
      <c r="AC42917" s="123"/>
    </row>
    <row r="42918" spans="5:29" s="2" customFormat="1">
      <c r="E42918" s="120"/>
      <c r="M42918" s="120"/>
      <c r="N42918" s="120"/>
      <c r="U42918" s="121"/>
      <c r="V42918" s="122"/>
      <c r="W42918" s="123"/>
      <c r="AC42918" s="123"/>
    </row>
    <row r="42919" spans="5:29" s="2" customFormat="1">
      <c r="E42919" s="120"/>
      <c r="M42919" s="120"/>
      <c r="N42919" s="120"/>
      <c r="U42919" s="121"/>
      <c r="V42919" s="122"/>
      <c r="W42919" s="123"/>
      <c r="AC42919" s="123"/>
    </row>
    <row r="42920" spans="5:29" s="2" customFormat="1">
      <c r="E42920" s="120"/>
      <c r="M42920" s="120"/>
      <c r="N42920" s="120"/>
      <c r="U42920" s="121"/>
      <c r="V42920" s="122"/>
      <c r="W42920" s="123"/>
      <c r="AC42920" s="123"/>
    </row>
    <row r="42921" spans="5:29" s="2" customFormat="1">
      <c r="E42921" s="120"/>
      <c r="M42921" s="120"/>
      <c r="N42921" s="120"/>
      <c r="U42921" s="121"/>
      <c r="V42921" s="122"/>
      <c r="W42921" s="123"/>
      <c r="AC42921" s="123"/>
    </row>
    <row r="42922" spans="5:29" s="2" customFormat="1">
      <c r="E42922" s="120"/>
      <c r="M42922" s="120"/>
      <c r="N42922" s="120"/>
      <c r="U42922" s="121"/>
      <c r="V42922" s="122"/>
      <c r="W42922" s="123"/>
      <c r="AC42922" s="123"/>
    </row>
    <row r="42923" spans="5:29" s="2" customFormat="1">
      <c r="E42923" s="120"/>
      <c r="M42923" s="120"/>
      <c r="N42923" s="120"/>
      <c r="U42923" s="121"/>
      <c r="V42923" s="122"/>
      <c r="W42923" s="123"/>
      <c r="AC42923" s="123"/>
    </row>
    <row r="42924" spans="5:29" s="2" customFormat="1">
      <c r="E42924" s="120"/>
      <c r="M42924" s="120"/>
      <c r="N42924" s="120"/>
      <c r="U42924" s="121"/>
      <c r="V42924" s="122"/>
      <c r="W42924" s="123"/>
      <c r="AC42924" s="123"/>
    </row>
    <row r="42925" spans="5:29" s="2" customFormat="1">
      <c r="E42925" s="120"/>
      <c r="M42925" s="120"/>
      <c r="N42925" s="120"/>
      <c r="U42925" s="121"/>
      <c r="V42925" s="122"/>
      <c r="W42925" s="123"/>
      <c r="AC42925" s="123"/>
    </row>
    <row r="42926" spans="5:29" s="2" customFormat="1">
      <c r="E42926" s="120"/>
      <c r="M42926" s="120"/>
      <c r="N42926" s="120"/>
      <c r="U42926" s="121"/>
      <c r="V42926" s="122"/>
      <c r="W42926" s="123"/>
      <c r="AC42926" s="123"/>
    </row>
    <row r="42927" spans="5:29" s="2" customFormat="1">
      <c r="E42927" s="120"/>
      <c r="M42927" s="120"/>
      <c r="N42927" s="120"/>
      <c r="U42927" s="121"/>
      <c r="V42927" s="122"/>
      <c r="W42927" s="123"/>
      <c r="AC42927" s="123"/>
    </row>
    <row r="42928" spans="5:29" s="2" customFormat="1">
      <c r="E42928" s="120"/>
      <c r="M42928" s="120"/>
      <c r="N42928" s="120"/>
      <c r="U42928" s="121"/>
      <c r="V42928" s="122"/>
      <c r="W42928" s="123"/>
      <c r="AC42928" s="123"/>
    </row>
    <row r="42929" spans="5:29" s="2" customFormat="1">
      <c r="E42929" s="120"/>
      <c r="M42929" s="120"/>
      <c r="N42929" s="120"/>
      <c r="U42929" s="121"/>
      <c r="V42929" s="122"/>
      <c r="W42929" s="123"/>
      <c r="AC42929" s="123"/>
    </row>
    <row r="42930" spans="5:29" s="2" customFormat="1">
      <c r="E42930" s="120"/>
      <c r="M42930" s="120"/>
      <c r="N42930" s="120"/>
      <c r="U42930" s="121"/>
      <c r="V42930" s="122"/>
      <c r="W42930" s="123"/>
      <c r="AC42930" s="123"/>
    </row>
    <row r="42931" spans="5:29" s="2" customFormat="1">
      <c r="E42931" s="120"/>
      <c r="M42931" s="120"/>
      <c r="N42931" s="120"/>
      <c r="U42931" s="121"/>
      <c r="V42931" s="122"/>
      <c r="W42931" s="123"/>
      <c r="AC42931" s="123"/>
    </row>
    <row r="42932" spans="5:29" s="2" customFormat="1">
      <c r="E42932" s="120"/>
      <c r="M42932" s="120"/>
      <c r="N42932" s="120"/>
      <c r="U42932" s="121"/>
      <c r="V42932" s="122"/>
      <c r="W42932" s="123"/>
      <c r="AC42932" s="123"/>
    </row>
    <row r="42933" spans="5:29" s="2" customFormat="1">
      <c r="E42933" s="120"/>
      <c r="M42933" s="120"/>
      <c r="N42933" s="120"/>
      <c r="U42933" s="121"/>
      <c r="V42933" s="122"/>
      <c r="W42933" s="123"/>
      <c r="AC42933" s="123"/>
    </row>
    <row r="42934" spans="5:29" s="2" customFormat="1">
      <c r="E42934" s="120"/>
      <c r="M42934" s="120"/>
      <c r="N42934" s="120"/>
      <c r="U42934" s="121"/>
      <c r="V42934" s="122"/>
      <c r="W42934" s="123"/>
      <c r="AC42934" s="123"/>
    </row>
    <row r="42935" spans="5:29" s="2" customFormat="1">
      <c r="E42935" s="120"/>
      <c r="M42935" s="120"/>
      <c r="N42935" s="120"/>
      <c r="U42935" s="121"/>
      <c r="V42935" s="122"/>
      <c r="W42935" s="123"/>
      <c r="AC42935" s="123"/>
    </row>
    <row r="42936" spans="5:29" s="2" customFormat="1">
      <c r="E42936" s="120"/>
      <c r="M42936" s="120"/>
      <c r="N42936" s="120"/>
      <c r="U42936" s="121"/>
      <c r="V42936" s="122"/>
      <c r="W42936" s="123"/>
      <c r="AC42936" s="123"/>
    </row>
    <row r="42937" spans="5:29" s="2" customFormat="1">
      <c r="E42937" s="120"/>
      <c r="M42937" s="120"/>
      <c r="N42937" s="120"/>
      <c r="U42937" s="121"/>
      <c r="V42937" s="122"/>
      <c r="W42937" s="123"/>
      <c r="AC42937" s="123"/>
    </row>
    <row r="42938" spans="5:29" s="2" customFormat="1">
      <c r="E42938" s="120"/>
      <c r="M42938" s="120"/>
      <c r="N42938" s="120"/>
      <c r="U42938" s="121"/>
      <c r="V42938" s="122"/>
      <c r="W42938" s="123"/>
      <c r="AC42938" s="123"/>
    </row>
    <row r="42939" spans="5:29" s="2" customFormat="1">
      <c r="E42939" s="120"/>
      <c r="M42939" s="120"/>
      <c r="N42939" s="120"/>
      <c r="U42939" s="121"/>
      <c r="V42939" s="122"/>
      <c r="W42939" s="123"/>
      <c r="AC42939" s="123"/>
    </row>
    <row r="42940" spans="5:29" s="2" customFormat="1">
      <c r="E42940" s="120"/>
      <c r="M42940" s="120"/>
      <c r="N42940" s="120"/>
      <c r="U42940" s="121"/>
      <c r="V42940" s="122"/>
      <c r="W42940" s="123"/>
      <c r="AC42940" s="123"/>
    </row>
    <row r="42941" spans="5:29" s="2" customFormat="1">
      <c r="E42941" s="120"/>
      <c r="M42941" s="120"/>
      <c r="N42941" s="120"/>
      <c r="U42941" s="121"/>
      <c r="V42941" s="122"/>
      <c r="W42941" s="123"/>
      <c r="AC42941" s="123"/>
    </row>
    <row r="42942" spans="5:29" s="2" customFormat="1">
      <c r="E42942" s="120"/>
      <c r="M42942" s="120"/>
      <c r="N42942" s="120"/>
      <c r="U42942" s="121"/>
      <c r="V42942" s="122"/>
      <c r="W42942" s="123"/>
      <c r="AC42942" s="123"/>
    </row>
    <row r="42943" spans="5:29" s="2" customFormat="1">
      <c r="E42943" s="120"/>
      <c r="M42943" s="120"/>
      <c r="N42943" s="120"/>
      <c r="U42943" s="121"/>
      <c r="V42943" s="122"/>
      <c r="W42943" s="123"/>
      <c r="AC42943" s="123"/>
    </row>
    <row r="42944" spans="5:29" s="2" customFormat="1">
      <c r="E42944" s="120"/>
      <c r="M42944" s="120"/>
      <c r="N42944" s="120"/>
      <c r="U42944" s="121"/>
      <c r="V42944" s="122"/>
      <c r="W42944" s="123"/>
      <c r="AC42944" s="123"/>
    </row>
    <row r="42945" spans="5:29" s="2" customFormat="1">
      <c r="E42945" s="120"/>
      <c r="M42945" s="120"/>
      <c r="N42945" s="120"/>
      <c r="U42945" s="121"/>
      <c r="V42945" s="122"/>
      <c r="W42945" s="123"/>
      <c r="AC42945" s="123"/>
    </row>
    <row r="42946" spans="5:29" s="2" customFormat="1">
      <c r="E42946" s="120"/>
      <c r="M42946" s="120"/>
      <c r="N42946" s="120"/>
      <c r="U42946" s="121"/>
      <c r="V42946" s="122"/>
      <c r="W42946" s="123"/>
      <c r="AC42946" s="123"/>
    </row>
    <row r="42947" spans="5:29" s="2" customFormat="1">
      <c r="E42947" s="120"/>
      <c r="M42947" s="120"/>
      <c r="N42947" s="120"/>
      <c r="U42947" s="121"/>
      <c r="V42947" s="122"/>
      <c r="W42947" s="123"/>
      <c r="AC42947" s="123"/>
    </row>
    <row r="42948" spans="5:29" s="2" customFormat="1">
      <c r="E42948" s="120"/>
      <c r="M42948" s="120"/>
      <c r="N42948" s="120"/>
      <c r="U42948" s="121"/>
      <c r="V42948" s="122"/>
      <c r="W42948" s="123"/>
      <c r="AC42948" s="123"/>
    </row>
    <row r="42949" spans="5:29" s="2" customFormat="1">
      <c r="E42949" s="120"/>
      <c r="M42949" s="120"/>
      <c r="N42949" s="120"/>
      <c r="U42949" s="121"/>
      <c r="V42949" s="122"/>
      <c r="W42949" s="123"/>
      <c r="AC42949" s="123"/>
    </row>
    <row r="42950" spans="5:29" s="2" customFormat="1">
      <c r="E42950" s="120"/>
      <c r="M42950" s="120"/>
      <c r="N42950" s="120"/>
      <c r="U42950" s="121"/>
      <c r="V42950" s="122"/>
      <c r="W42950" s="123"/>
      <c r="AC42950" s="123"/>
    </row>
    <row r="42951" spans="5:29" s="2" customFormat="1">
      <c r="E42951" s="120"/>
      <c r="M42951" s="120"/>
      <c r="N42951" s="120"/>
      <c r="U42951" s="121"/>
      <c r="V42951" s="122"/>
      <c r="W42951" s="123"/>
      <c r="AC42951" s="123"/>
    </row>
    <row r="42952" spans="5:29" s="2" customFormat="1">
      <c r="E42952" s="120"/>
      <c r="M42952" s="120"/>
      <c r="N42952" s="120"/>
      <c r="U42952" s="121"/>
      <c r="V42952" s="122"/>
      <c r="W42952" s="123"/>
      <c r="AC42952" s="123"/>
    </row>
    <row r="42953" spans="5:29" s="2" customFormat="1">
      <c r="E42953" s="120"/>
      <c r="M42953" s="120"/>
      <c r="N42953" s="120"/>
      <c r="U42953" s="121"/>
      <c r="V42953" s="122"/>
      <c r="W42953" s="123"/>
      <c r="AC42953" s="123"/>
    </row>
    <row r="42954" spans="5:29" s="2" customFormat="1">
      <c r="E42954" s="120"/>
      <c r="M42954" s="120"/>
      <c r="N42954" s="120"/>
      <c r="U42954" s="121"/>
      <c r="V42954" s="122"/>
      <c r="W42954" s="123"/>
      <c r="AC42954" s="123"/>
    </row>
    <row r="42955" spans="5:29" s="2" customFormat="1">
      <c r="E42955" s="120"/>
      <c r="M42955" s="120"/>
      <c r="N42955" s="120"/>
      <c r="U42955" s="121"/>
      <c r="V42955" s="122"/>
      <c r="W42955" s="123"/>
      <c r="AC42955" s="123"/>
    </row>
    <row r="42956" spans="5:29" s="2" customFormat="1">
      <c r="E42956" s="120"/>
      <c r="M42956" s="120"/>
      <c r="N42956" s="120"/>
      <c r="U42956" s="121"/>
      <c r="V42956" s="122"/>
      <c r="W42956" s="123"/>
      <c r="AC42956" s="123"/>
    </row>
    <row r="42957" spans="5:29" s="2" customFormat="1">
      <c r="E42957" s="120"/>
      <c r="M42957" s="120"/>
      <c r="N42957" s="120"/>
      <c r="U42957" s="121"/>
      <c r="V42957" s="122"/>
      <c r="W42957" s="123"/>
      <c r="AC42957" s="123"/>
    </row>
    <row r="42958" spans="5:29" s="2" customFormat="1">
      <c r="E42958" s="120"/>
      <c r="M42958" s="120"/>
      <c r="N42958" s="120"/>
      <c r="U42958" s="121"/>
      <c r="V42958" s="122"/>
      <c r="W42958" s="123"/>
      <c r="AC42958" s="123"/>
    </row>
    <row r="42959" spans="5:29" s="2" customFormat="1">
      <c r="E42959" s="120"/>
      <c r="M42959" s="120"/>
      <c r="N42959" s="120"/>
      <c r="U42959" s="121"/>
      <c r="V42959" s="122"/>
      <c r="W42959" s="123"/>
      <c r="AC42959" s="123"/>
    </row>
    <row r="42960" spans="5:29" s="2" customFormat="1">
      <c r="E42960" s="120"/>
      <c r="M42960" s="120"/>
      <c r="N42960" s="120"/>
      <c r="U42960" s="121"/>
      <c r="V42960" s="122"/>
      <c r="W42960" s="123"/>
      <c r="AC42960" s="123"/>
    </row>
    <row r="42961" spans="5:29" s="2" customFormat="1">
      <c r="E42961" s="120"/>
      <c r="M42961" s="120"/>
      <c r="N42961" s="120"/>
      <c r="U42961" s="121"/>
      <c r="V42961" s="122"/>
      <c r="W42961" s="123"/>
      <c r="AC42961" s="123"/>
    </row>
    <row r="42962" spans="5:29" s="2" customFormat="1">
      <c r="E42962" s="120"/>
      <c r="M42962" s="120"/>
      <c r="N42962" s="120"/>
      <c r="U42962" s="121"/>
      <c r="V42962" s="122"/>
      <c r="W42962" s="123"/>
      <c r="AC42962" s="123"/>
    </row>
    <row r="42963" spans="5:29" s="2" customFormat="1">
      <c r="E42963" s="120"/>
      <c r="M42963" s="120"/>
      <c r="N42963" s="120"/>
      <c r="U42963" s="121"/>
      <c r="V42963" s="122"/>
      <c r="W42963" s="123"/>
      <c r="AC42963" s="123"/>
    </row>
    <row r="42964" spans="5:29" s="2" customFormat="1">
      <c r="E42964" s="120"/>
      <c r="M42964" s="120"/>
      <c r="N42964" s="120"/>
      <c r="U42964" s="121"/>
      <c r="V42964" s="122"/>
      <c r="W42964" s="123"/>
      <c r="AC42964" s="123"/>
    </row>
    <row r="42965" spans="5:29" s="2" customFormat="1">
      <c r="E42965" s="120"/>
      <c r="M42965" s="120"/>
      <c r="N42965" s="120"/>
      <c r="U42965" s="121"/>
      <c r="V42965" s="122"/>
      <c r="W42965" s="123"/>
      <c r="AC42965" s="123"/>
    </row>
    <row r="42966" spans="5:29" s="2" customFormat="1">
      <c r="E42966" s="120"/>
      <c r="M42966" s="120"/>
      <c r="N42966" s="120"/>
      <c r="U42966" s="121"/>
      <c r="V42966" s="122"/>
      <c r="W42966" s="123"/>
      <c r="AC42966" s="123"/>
    </row>
    <row r="42967" spans="5:29" s="2" customFormat="1">
      <c r="E42967" s="120"/>
      <c r="M42967" s="120"/>
      <c r="N42967" s="120"/>
      <c r="U42967" s="121"/>
      <c r="V42967" s="122"/>
      <c r="W42967" s="123"/>
      <c r="AC42967" s="123"/>
    </row>
    <row r="42968" spans="5:29" s="2" customFormat="1">
      <c r="E42968" s="120"/>
      <c r="M42968" s="120"/>
      <c r="N42968" s="120"/>
      <c r="U42968" s="121"/>
      <c r="V42968" s="122"/>
      <c r="W42968" s="123"/>
      <c r="AC42968" s="123"/>
    </row>
    <row r="42969" spans="5:29" s="2" customFormat="1">
      <c r="E42969" s="120"/>
      <c r="M42969" s="120"/>
      <c r="N42969" s="120"/>
      <c r="U42969" s="121"/>
      <c r="V42969" s="122"/>
      <c r="W42969" s="123"/>
      <c r="AC42969" s="123"/>
    </row>
    <row r="42970" spans="5:29" s="2" customFormat="1">
      <c r="E42970" s="120"/>
      <c r="M42970" s="120"/>
      <c r="N42970" s="120"/>
      <c r="U42970" s="121"/>
      <c r="V42970" s="122"/>
      <c r="W42970" s="123"/>
      <c r="AC42970" s="123"/>
    </row>
    <row r="42971" spans="5:29" s="2" customFormat="1">
      <c r="E42971" s="120"/>
      <c r="M42971" s="120"/>
      <c r="N42971" s="120"/>
      <c r="U42971" s="121"/>
      <c r="V42971" s="122"/>
      <c r="W42971" s="123"/>
      <c r="AC42971" s="123"/>
    </row>
    <row r="42972" spans="5:29" s="2" customFormat="1">
      <c r="E42972" s="120"/>
      <c r="M42972" s="120"/>
      <c r="N42972" s="120"/>
      <c r="U42972" s="121"/>
      <c r="V42972" s="122"/>
      <c r="W42972" s="123"/>
      <c r="AC42972" s="123"/>
    </row>
    <row r="42973" spans="5:29" s="2" customFormat="1">
      <c r="E42973" s="120"/>
      <c r="M42973" s="120"/>
      <c r="N42973" s="120"/>
      <c r="U42973" s="121"/>
      <c r="V42973" s="122"/>
      <c r="W42973" s="123"/>
      <c r="AC42973" s="123"/>
    </row>
    <row r="42974" spans="5:29" s="2" customFormat="1">
      <c r="E42974" s="120"/>
      <c r="M42974" s="120"/>
      <c r="N42974" s="120"/>
      <c r="U42974" s="121"/>
      <c r="V42974" s="122"/>
      <c r="W42974" s="123"/>
      <c r="AC42974" s="123"/>
    </row>
    <row r="42975" spans="5:29" s="2" customFormat="1">
      <c r="E42975" s="120"/>
      <c r="M42975" s="120"/>
      <c r="N42975" s="120"/>
      <c r="U42975" s="121"/>
      <c r="V42975" s="122"/>
      <c r="W42975" s="123"/>
      <c r="AC42975" s="123"/>
    </row>
    <row r="42976" spans="5:29" s="2" customFormat="1">
      <c r="E42976" s="120"/>
      <c r="M42976" s="120"/>
      <c r="N42976" s="120"/>
      <c r="U42976" s="121"/>
      <c r="V42976" s="122"/>
      <c r="W42976" s="123"/>
      <c r="AC42976" s="123"/>
    </row>
    <row r="42977" spans="5:29" s="2" customFormat="1">
      <c r="E42977" s="120"/>
      <c r="M42977" s="120"/>
      <c r="N42977" s="120"/>
      <c r="U42977" s="121"/>
      <c r="V42977" s="122"/>
      <c r="W42977" s="123"/>
      <c r="AC42977" s="123"/>
    </row>
    <row r="42978" spans="5:29" s="2" customFormat="1">
      <c r="E42978" s="120"/>
      <c r="M42978" s="120"/>
      <c r="N42978" s="120"/>
      <c r="U42978" s="121"/>
      <c r="V42978" s="122"/>
      <c r="W42978" s="123"/>
      <c r="AC42978" s="123"/>
    </row>
    <row r="42979" spans="5:29" s="2" customFormat="1">
      <c r="E42979" s="120"/>
      <c r="M42979" s="120"/>
      <c r="N42979" s="120"/>
      <c r="U42979" s="121"/>
      <c r="V42979" s="122"/>
      <c r="W42979" s="123"/>
      <c r="AC42979" s="123"/>
    </row>
    <row r="42980" spans="5:29" s="2" customFormat="1">
      <c r="E42980" s="120"/>
      <c r="M42980" s="120"/>
      <c r="N42980" s="120"/>
      <c r="U42980" s="121"/>
      <c r="V42980" s="122"/>
      <c r="W42980" s="123"/>
      <c r="AC42980" s="123"/>
    </row>
    <row r="42981" spans="5:29" s="2" customFormat="1">
      <c r="E42981" s="120"/>
      <c r="M42981" s="120"/>
      <c r="N42981" s="120"/>
      <c r="U42981" s="121"/>
      <c r="V42981" s="122"/>
      <c r="W42981" s="123"/>
      <c r="AC42981" s="123"/>
    </row>
    <row r="42982" spans="5:29" s="2" customFormat="1">
      <c r="E42982" s="120"/>
      <c r="M42982" s="120"/>
      <c r="N42982" s="120"/>
      <c r="U42982" s="121"/>
      <c r="V42982" s="122"/>
      <c r="W42982" s="123"/>
      <c r="AC42982" s="123"/>
    </row>
    <row r="42983" spans="5:29" s="2" customFormat="1">
      <c r="E42983" s="120"/>
      <c r="M42983" s="120"/>
      <c r="N42983" s="120"/>
      <c r="U42983" s="121"/>
      <c r="V42983" s="122"/>
      <c r="W42983" s="123"/>
      <c r="AC42983" s="123"/>
    </row>
    <row r="42984" spans="5:29" s="2" customFormat="1">
      <c r="E42984" s="120"/>
      <c r="M42984" s="120"/>
      <c r="N42984" s="120"/>
      <c r="U42984" s="121"/>
      <c r="V42984" s="122"/>
      <c r="W42984" s="123"/>
      <c r="AC42984" s="123"/>
    </row>
    <row r="42985" spans="5:29" s="2" customFormat="1">
      <c r="E42985" s="120"/>
      <c r="M42985" s="120"/>
      <c r="N42985" s="120"/>
      <c r="U42985" s="121"/>
      <c r="V42985" s="122"/>
      <c r="W42985" s="123"/>
      <c r="AC42985" s="123"/>
    </row>
    <row r="42986" spans="5:29" s="2" customFormat="1">
      <c r="E42986" s="120"/>
      <c r="M42986" s="120"/>
      <c r="N42986" s="120"/>
      <c r="U42986" s="121"/>
      <c r="V42986" s="122"/>
      <c r="W42986" s="123"/>
      <c r="AC42986" s="123"/>
    </row>
    <row r="42987" spans="5:29" s="2" customFormat="1">
      <c r="E42987" s="120"/>
      <c r="M42987" s="120"/>
      <c r="N42987" s="120"/>
      <c r="U42987" s="121"/>
      <c r="V42987" s="122"/>
      <c r="W42987" s="123"/>
      <c r="AC42987" s="123"/>
    </row>
    <row r="42988" spans="5:29" s="2" customFormat="1">
      <c r="E42988" s="120"/>
      <c r="M42988" s="120"/>
      <c r="N42988" s="120"/>
      <c r="U42988" s="121"/>
      <c r="V42988" s="122"/>
      <c r="W42988" s="123"/>
      <c r="AC42988" s="123"/>
    </row>
    <row r="42989" spans="5:29" s="2" customFormat="1">
      <c r="E42989" s="120"/>
      <c r="M42989" s="120"/>
      <c r="N42989" s="120"/>
      <c r="U42989" s="121"/>
      <c r="V42989" s="122"/>
      <c r="W42989" s="123"/>
      <c r="AC42989" s="123"/>
    </row>
    <row r="42990" spans="5:29" s="2" customFormat="1">
      <c r="E42990" s="120"/>
      <c r="M42990" s="120"/>
      <c r="N42990" s="120"/>
      <c r="U42990" s="121"/>
      <c r="V42990" s="122"/>
      <c r="W42990" s="123"/>
      <c r="AC42990" s="123"/>
    </row>
    <row r="42991" spans="5:29" s="2" customFormat="1">
      <c r="E42991" s="120"/>
      <c r="M42991" s="120"/>
      <c r="N42991" s="120"/>
      <c r="U42991" s="121"/>
      <c r="V42991" s="122"/>
      <c r="W42991" s="123"/>
      <c r="AC42991" s="123"/>
    </row>
    <row r="42992" spans="5:29" s="2" customFormat="1">
      <c r="E42992" s="120"/>
      <c r="M42992" s="120"/>
      <c r="N42992" s="120"/>
      <c r="U42992" s="121"/>
      <c r="V42992" s="122"/>
      <c r="W42992" s="123"/>
      <c r="AC42992" s="123"/>
    </row>
    <row r="42993" spans="5:29" s="2" customFormat="1">
      <c r="E42993" s="120"/>
      <c r="M42993" s="120"/>
      <c r="N42993" s="120"/>
      <c r="U42993" s="121"/>
      <c r="V42993" s="122"/>
      <c r="W42993" s="123"/>
      <c r="AC42993" s="123"/>
    </row>
    <row r="42994" spans="5:29" s="2" customFormat="1">
      <c r="E42994" s="120"/>
      <c r="M42994" s="120"/>
      <c r="N42994" s="120"/>
      <c r="U42994" s="121"/>
      <c r="V42994" s="122"/>
      <c r="W42994" s="123"/>
      <c r="AC42994" s="123"/>
    </row>
    <row r="42995" spans="5:29" s="2" customFormat="1">
      <c r="E42995" s="120"/>
      <c r="M42995" s="120"/>
      <c r="N42995" s="120"/>
      <c r="U42995" s="121"/>
      <c r="V42995" s="122"/>
      <c r="W42995" s="123"/>
      <c r="AC42995" s="123"/>
    </row>
    <row r="42996" spans="5:29" s="2" customFormat="1">
      <c r="E42996" s="120"/>
      <c r="M42996" s="120"/>
      <c r="N42996" s="120"/>
      <c r="U42996" s="121"/>
      <c r="V42996" s="122"/>
      <c r="W42996" s="123"/>
      <c r="AC42996" s="123"/>
    </row>
    <row r="42997" spans="5:29" s="2" customFormat="1">
      <c r="E42997" s="120"/>
      <c r="M42997" s="120"/>
      <c r="N42997" s="120"/>
      <c r="U42997" s="121"/>
      <c r="V42997" s="122"/>
      <c r="W42997" s="123"/>
      <c r="AC42997" s="123"/>
    </row>
    <row r="42998" spans="5:29" s="2" customFormat="1">
      <c r="E42998" s="120"/>
      <c r="M42998" s="120"/>
      <c r="N42998" s="120"/>
      <c r="U42998" s="121"/>
      <c r="V42998" s="122"/>
      <c r="W42998" s="123"/>
      <c r="AC42998" s="123"/>
    </row>
    <row r="42999" spans="5:29" s="2" customFormat="1">
      <c r="E42999" s="120"/>
      <c r="M42999" s="120"/>
      <c r="N42999" s="120"/>
      <c r="U42999" s="121"/>
      <c r="V42999" s="122"/>
      <c r="W42999" s="123"/>
      <c r="AC42999" s="123"/>
    </row>
    <row r="43000" spans="5:29" s="2" customFormat="1">
      <c r="E43000" s="120"/>
      <c r="M43000" s="120"/>
      <c r="N43000" s="120"/>
      <c r="U43000" s="121"/>
      <c r="V43000" s="122"/>
      <c r="W43000" s="123"/>
      <c r="AC43000" s="123"/>
    </row>
    <row r="43001" spans="5:29" s="2" customFormat="1">
      <c r="E43001" s="120"/>
      <c r="M43001" s="120"/>
      <c r="N43001" s="120"/>
      <c r="U43001" s="121"/>
      <c r="V43001" s="122"/>
      <c r="W43001" s="123"/>
      <c r="AC43001" s="123"/>
    </row>
    <row r="43002" spans="5:29" s="2" customFormat="1">
      <c r="E43002" s="120"/>
      <c r="M43002" s="120"/>
      <c r="N43002" s="120"/>
      <c r="U43002" s="121"/>
      <c r="V43002" s="122"/>
      <c r="W43002" s="123"/>
      <c r="AC43002" s="123"/>
    </row>
    <row r="43003" spans="5:29" s="2" customFormat="1">
      <c r="E43003" s="120"/>
      <c r="M43003" s="120"/>
      <c r="N43003" s="120"/>
      <c r="U43003" s="121"/>
      <c r="V43003" s="122"/>
      <c r="W43003" s="123"/>
      <c r="AC43003" s="123"/>
    </row>
    <row r="43004" spans="5:29" s="2" customFormat="1">
      <c r="E43004" s="120"/>
      <c r="M43004" s="120"/>
      <c r="N43004" s="120"/>
      <c r="U43004" s="121"/>
      <c r="V43004" s="122"/>
      <c r="W43004" s="123"/>
      <c r="AC43004" s="123"/>
    </row>
    <row r="43005" spans="5:29" s="2" customFormat="1">
      <c r="E43005" s="120"/>
      <c r="M43005" s="120"/>
      <c r="N43005" s="120"/>
      <c r="U43005" s="121"/>
      <c r="V43005" s="122"/>
      <c r="W43005" s="123"/>
      <c r="AC43005" s="123"/>
    </row>
    <row r="43006" spans="5:29" s="2" customFormat="1">
      <c r="E43006" s="120"/>
      <c r="M43006" s="120"/>
      <c r="N43006" s="120"/>
      <c r="U43006" s="121"/>
      <c r="V43006" s="122"/>
      <c r="W43006" s="123"/>
      <c r="AC43006" s="123"/>
    </row>
    <row r="43007" spans="5:29" s="2" customFormat="1">
      <c r="E43007" s="120"/>
      <c r="M43007" s="120"/>
      <c r="N43007" s="120"/>
      <c r="U43007" s="121"/>
      <c r="V43007" s="122"/>
      <c r="W43007" s="123"/>
      <c r="AC43007" s="123"/>
    </row>
    <row r="43008" spans="5:29" s="2" customFormat="1">
      <c r="E43008" s="120"/>
      <c r="M43008" s="120"/>
      <c r="N43008" s="120"/>
      <c r="U43008" s="121"/>
      <c r="V43008" s="122"/>
      <c r="W43008" s="123"/>
      <c r="AC43008" s="123"/>
    </row>
    <row r="43009" spans="5:29" s="2" customFormat="1">
      <c r="E43009" s="120"/>
      <c r="M43009" s="120"/>
      <c r="N43009" s="120"/>
      <c r="U43009" s="121"/>
      <c r="V43009" s="122"/>
      <c r="W43009" s="123"/>
      <c r="AC43009" s="123"/>
    </row>
    <row r="43010" spans="5:29" s="2" customFormat="1">
      <c r="E43010" s="120"/>
      <c r="M43010" s="120"/>
      <c r="N43010" s="120"/>
      <c r="U43010" s="121"/>
      <c r="V43010" s="122"/>
      <c r="W43010" s="123"/>
      <c r="AC43010" s="123"/>
    </row>
    <row r="43011" spans="5:29" s="2" customFormat="1">
      <c r="E43011" s="120"/>
      <c r="M43011" s="120"/>
      <c r="N43011" s="120"/>
      <c r="U43011" s="121"/>
      <c r="V43011" s="122"/>
      <c r="W43011" s="123"/>
      <c r="AC43011" s="123"/>
    </row>
    <row r="43012" spans="5:29" s="2" customFormat="1">
      <c r="E43012" s="120"/>
      <c r="M43012" s="120"/>
      <c r="N43012" s="120"/>
      <c r="U43012" s="121"/>
      <c r="V43012" s="122"/>
      <c r="W43012" s="123"/>
      <c r="AC43012" s="123"/>
    </row>
    <row r="43013" spans="5:29" s="2" customFormat="1">
      <c r="E43013" s="120"/>
      <c r="M43013" s="120"/>
      <c r="N43013" s="120"/>
      <c r="U43013" s="121"/>
      <c r="V43013" s="122"/>
      <c r="W43013" s="123"/>
      <c r="AC43013" s="123"/>
    </row>
    <row r="43014" spans="5:29" s="2" customFormat="1">
      <c r="E43014" s="120"/>
      <c r="M43014" s="120"/>
      <c r="N43014" s="120"/>
      <c r="U43014" s="121"/>
      <c r="V43014" s="122"/>
      <c r="W43014" s="123"/>
      <c r="AC43014" s="123"/>
    </row>
    <row r="43015" spans="5:29" s="2" customFormat="1">
      <c r="E43015" s="120"/>
      <c r="M43015" s="120"/>
      <c r="N43015" s="120"/>
      <c r="U43015" s="121"/>
      <c r="V43015" s="122"/>
      <c r="W43015" s="123"/>
      <c r="AC43015" s="123"/>
    </row>
    <row r="43016" spans="5:29" s="2" customFormat="1">
      <c r="E43016" s="120"/>
      <c r="M43016" s="120"/>
      <c r="N43016" s="120"/>
      <c r="U43016" s="121"/>
      <c r="V43016" s="122"/>
      <c r="W43016" s="123"/>
      <c r="AC43016" s="123"/>
    </row>
    <row r="43017" spans="5:29" s="2" customFormat="1">
      <c r="E43017" s="120"/>
      <c r="M43017" s="120"/>
      <c r="N43017" s="120"/>
      <c r="U43017" s="121"/>
      <c r="V43017" s="122"/>
      <c r="W43017" s="123"/>
      <c r="AC43017" s="123"/>
    </row>
    <row r="43018" spans="5:29" s="2" customFormat="1">
      <c r="E43018" s="120"/>
      <c r="M43018" s="120"/>
      <c r="N43018" s="120"/>
      <c r="U43018" s="121"/>
      <c r="V43018" s="122"/>
      <c r="W43018" s="123"/>
      <c r="AC43018" s="123"/>
    </row>
    <row r="43019" spans="5:29" s="2" customFormat="1">
      <c r="E43019" s="120"/>
      <c r="M43019" s="120"/>
      <c r="N43019" s="120"/>
      <c r="U43019" s="121"/>
      <c r="V43019" s="122"/>
      <c r="W43019" s="123"/>
      <c r="AC43019" s="123"/>
    </row>
    <row r="43020" spans="5:29" s="2" customFormat="1">
      <c r="E43020" s="120"/>
      <c r="M43020" s="120"/>
      <c r="N43020" s="120"/>
      <c r="U43020" s="121"/>
      <c r="V43020" s="122"/>
      <c r="W43020" s="123"/>
      <c r="AC43020" s="123"/>
    </row>
    <row r="43021" spans="5:29" s="2" customFormat="1">
      <c r="E43021" s="120"/>
      <c r="M43021" s="120"/>
      <c r="N43021" s="120"/>
      <c r="U43021" s="121"/>
      <c r="V43021" s="122"/>
      <c r="W43021" s="123"/>
      <c r="AC43021" s="123"/>
    </row>
    <row r="43022" spans="5:29" s="2" customFormat="1">
      <c r="E43022" s="120"/>
      <c r="M43022" s="120"/>
      <c r="N43022" s="120"/>
      <c r="U43022" s="121"/>
      <c r="V43022" s="122"/>
      <c r="W43022" s="123"/>
      <c r="AC43022" s="123"/>
    </row>
    <row r="43023" spans="5:29" s="2" customFormat="1">
      <c r="E43023" s="120"/>
      <c r="M43023" s="120"/>
      <c r="N43023" s="120"/>
      <c r="U43023" s="121"/>
      <c r="V43023" s="122"/>
      <c r="W43023" s="123"/>
      <c r="AC43023" s="123"/>
    </row>
    <row r="43024" spans="5:29" s="2" customFormat="1">
      <c r="E43024" s="120"/>
      <c r="M43024" s="120"/>
      <c r="N43024" s="120"/>
      <c r="U43024" s="121"/>
      <c r="V43024" s="122"/>
      <c r="W43024" s="123"/>
      <c r="AC43024" s="123"/>
    </row>
    <row r="43025" spans="5:29" s="2" customFormat="1">
      <c r="E43025" s="120"/>
      <c r="M43025" s="120"/>
      <c r="N43025" s="120"/>
      <c r="U43025" s="121"/>
      <c r="V43025" s="122"/>
      <c r="W43025" s="123"/>
      <c r="AC43025" s="123"/>
    </row>
    <row r="43026" spans="5:29" s="2" customFormat="1">
      <c r="E43026" s="120"/>
      <c r="M43026" s="120"/>
      <c r="N43026" s="120"/>
      <c r="U43026" s="121"/>
      <c r="V43026" s="122"/>
      <c r="W43026" s="123"/>
      <c r="AC43026" s="123"/>
    </row>
    <row r="43027" spans="5:29" s="2" customFormat="1">
      <c r="E43027" s="120"/>
      <c r="M43027" s="120"/>
      <c r="N43027" s="120"/>
      <c r="U43027" s="121"/>
      <c r="V43027" s="122"/>
      <c r="W43027" s="123"/>
      <c r="AC43027" s="123"/>
    </row>
    <row r="43028" spans="5:29" s="2" customFormat="1">
      <c r="E43028" s="120"/>
      <c r="M43028" s="120"/>
      <c r="N43028" s="120"/>
      <c r="U43028" s="121"/>
      <c r="V43028" s="122"/>
      <c r="W43028" s="123"/>
      <c r="AC43028" s="123"/>
    </row>
    <row r="43029" spans="5:29" s="2" customFormat="1">
      <c r="E43029" s="120"/>
      <c r="M43029" s="120"/>
      <c r="N43029" s="120"/>
      <c r="U43029" s="121"/>
      <c r="V43029" s="122"/>
      <c r="W43029" s="123"/>
      <c r="AC43029" s="123"/>
    </row>
    <row r="43030" spans="5:29" s="2" customFormat="1">
      <c r="E43030" s="120"/>
      <c r="M43030" s="120"/>
      <c r="N43030" s="120"/>
      <c r="U43030" s="121"/>
      <c r="V43030" s="122"/>
      <c r="W43030" s="123"/>
      <c r="AC43030" s="123"/>
    </row>
    <row r="43031" spans="5:29" s="2" customFormat="1">
      <c r="E43031" s="120"/>
      <c r="M43031" s="120"/>
      <c r="N43031" s="120"/>
      <c r="U43031" s="121"/>
      <c r="V43031" s="122"/>
      <c r="W43031" s="123"/>
      <c r="AC43031" s="123"/>
    </row>
    <row r="43032" spans="5:29" s="2" customFormat="1">
      <c r="E43032" s="120"/>
      <c r="M43032" s="120"/>
      <c r="N43032" s="120"/>
      <c r="U43032" s="121"/>
      <c r="V43032" s="122"/>
      <c r="W43032" s="123"/>
      <c r="AC43032" s="123"/>
    </row>
    <row r="43033" spans="5:29" s="2" customFormat="1">
      <c r="E43033" s="120"/>
      <c r="M43033" s="120"/>
      <c r="N43033" s="120"/>
      <c r="U43033" s="121"/>
      <c r="V43033" s="122"/>
      <c r="W43033" s="123"/>
      <c r="AC43033" s="123"/>
    </row>
    <row r="43034" spans="5:29" s="2" customFormat="1">
      <c r="E43034" s="120"/>
      <c r="M43034" s="120"/>
      <c r="N43034" s="120"/>
      <c r="U43034" s="121"/>
      <c r="V43034" s="122"/>
      <c r="W43034" s="123"/>
      <c r="AC43034" s="123"/>
    </row>
    <row r="43035" spans="5:29" s="2" customFormat="1">
      <c r="E43035" s="120"/>
      <c r="M43035" s="120"/>
      <c r="N43035" s="120"/>
      <c r="U43035" s="121"/>
      <c r="V43035" s="122"/>
      <c r="W43035" s="123"/>
      <c r="AC43035" s="123"/>
    </row>
    <row r="43036" spans="5:29" s="2" customFormat="1">
      <c r="E43036" s="120"/>
      <c r="M43036" s="120"/>
      <c r="N43036" s="120"/>
      <c r="U43036" s="121"/>
      <c r="V43036" s="122"/>
      <c r="W43036" s="123"/>
      <c r="AC43036" s="123"/>
    </row>
    <row r="43037" spans="5:29" s="2" customFormat="1">
      <c r="E43037" s="120"/>
      <c r="M43037" s="120"/>
      <c r="N43037" s="120"/>
      <c r="U43037" s="121"/>
      <c r="V43037" s="122"/>
      <c r="W43037" s="123"/>
      <c r="AC43037" s="123"/>
    </row>
    <row r="43038" spans="5:29" s="2" customFormat="1">
      <c r="E43038" s="120"/>
      <c r="M43038" s="120"/>
      <c r="N43038" s="120"/>
      <c r="U43038" s="121"/>
      <c r="V43038" s="122"/>
      <c r="W43038" s="123"/>
      <c r="AC43038" s="123"/>
    </row>
    <row r="43039" spans="5:29" s="2" customFormat="1">
      <c r="E43039" s="120"/>
      <c r="M43039" s="120"/>
      <c r="N43039" s="120"/>
      <c r="U43039" s="121"/>
      <c r="V43039" s="122"/>
      <c r="W43039" s="123"/>
      <c r="AC43039" s="123"/>
    </row>
    <row r="43040" spans="5:29" s="2" customFormat="1">
      <c r="E43040" s="120"/>
      <c r="M43040" s="120"/>
      <c r="N43040" s="120"/>
      <c r="U43040" s="121"/>
      <c r="V43040" s="122"/>
      <c r="W43040" s="123"/>
      <c r="AC43040" s="123"/>
    </row>
    <row r="43041" spans="5:29" s="2" customFormat="1">
      <c r="E43041" s="120"/>
      <c r="M43041" s="120"/>
      <c r="N43041" s="120"/>
      <c r="U43041" s="121"/>
      <c r="V43041" s="122"/>
      <c r="W43041" s="123"/>
      <c r="AC43041" s="123"/>
    </row>
    <row r="43042" spans="5:29" s="2" customFormat="1">
      <c r="E43042" s="120"/>
      <c r="M43042" s="120"/>
      <c r="N43042" s="120"/>
      <c r="U43042" s="121"/>
      <c r="V43042" s="122"/>
      <c r="W43042" s="123"/>
      <c r="AC43042" s="123"/>
    </row>
    <row r="43043" spans="5:29" s="2" customFormat="1">
      <c r="E43043" s="120"/>
      <c r="M43043" s="120"/>
      <c r="N43043" s="120"/>
      <c r="U43043" s="121"/>
      <c r="V43043" s="122"/>
      <c r="W43043" s="123"/>
      <c r="AC43043" s="123"/>
    </row>
    <row r="43044" spans="5:29" s="2" customFormat="1">
      <c r="E43044" s="120"/>
      <c r="M43044" s="120"/>
      <c r="N43044" s="120"/>
      <c r="U43044" s="121"/>
      <c r="V43044" s="122"/>
      <c r="W43044" s="123"/>
      <c r="AC43044" s="123"/>
    </row>
    <row r="43045" spans="5:29" s="2" customFormat="1">
      <c r="E43045" s="120"/>
      <c r="M43045" s="120"/>
      <c r="N43045" s="120"/>
      <c r="U43045" s="121"/>
      <c r="V43045" s="122"/>
      <c r="W43045" s="123"/>
      <c r="AC43045" s="123"/>
    </row>
    <row r="43046" spans="5:29" s="2" customFormat="1">
      <c r="E43046" s="120"/>
      <c r="M43046" s="120"/>
      <c r="N43046" s="120"/>
      <c r="U43046" s="121"/>
      <c r="V43046" s="122"/>
      <c r="W43046" s="123"/>
      <c r="AC43046" s="123"/>
    </row>
    <row r="43047" spans="5:29" s="2" customFormat="1">
      <c r="E43047" s="120"/>
      <c r="M43047" s="120"/>
      <c r="N43047" s="120"/>
      <c r="U43047" s="121"/>
      <c r="V43047" s="122"/>
      <c r="W43047" s="123"/>
      <c r="AC43047" s="123"/>
    </row>
    <row r="43048" spans="5:29" s="2" customFormat="1">
      <c r="E43048" s="120"/>
      <c r="M43048" s="120"/>
      <c r="N43048" s="120"/>
      <c r="U43048" s="121"/>
      <c r="V43048" s="122"/>
      <c r="W43048" s="123"/>
      <c r="AC43048" s="123"/>
    </row>
    <row r="43049" spans="5:29" s="2" customFormat="1">
      <c r="E43049" s="120"/>
      <c r="M43049" s="120"/>
      <c r="N43049" s="120"/>
      <c r="U43049" s="121"/>
      <c r="V43049" s="122"/>
      <c r="W43049" s="123"/>
      <c r="AC43049" s="123"/>
    </row>
    <row r="43050" spans="5:29" s="2" customFormat="1">
      <c r="E43050" s="120"/>
      <c r="M43050" s="120"/>
      <c r="N43050" s="120"/>
      <c r="U43050" s="121"/>
      <c r="V43050" s="122"/>
      <c r="W43050" s="123"/>
      <c r="AC43050" s="123"/>
    </row>
    <row r="43051" spans="5:29" s="2" customFormat="1">
      <c r="E43051" s="120"/>
      <c r="M43051" s="120"/>
      <c r="N43051" s="120"/>
      <c r="U43051" s="121"/>
      <c r="V43051" s="122"/>
      <c r="W43051" s="123"/>
      <c r="AC43051" s="123"/>
    </row>
    <row r="43052" spans="5:29" s="2" customFormat="1">
      <c r="E43052" s="120"/>
      <c r="M43052" s="120"/>
      <c r="N43052" s="120"/>
      <c r="U43052" s="121"/>
      <c r="V43052" s="122"/>
      <c r="W43052" s="123"/>
      <c r="AC43052" s="123"/>
    </row>
    <row r="43053" spans="5:29" s="2" customFormat="1">
      <c r="E43053" s="120"/>
      <c r="M43053" s="120"/>
      <c r="N43053" s="120"/>
      <c r="U43053" s="121"/>
      <c r="V43053" s="122"/>
      <c r="W43053" s="123"/>
      <c r="AC43053" s="123"/>
    </row>
    <row r="43054" spans="5:29" s="2" customFormat="1">
      <c r="E43054" s="120"/>
      <c r="M43054" s="120"/>
      <c r="N43054" s="120"/>
      <c r="U43054" s="121"/>
      <c r="V43054" s="122"/>
      <c r="W43054" s="123"/>
      <c r="AC43054" s="123"/>
    </row>
    <row r="43055" spans="5:29" s="2" customFormat="1">
      <c r="E43055" s="120"/>
      <c r="M43055" s="120"/>
      <c r="N43055" s="120"/>
      <c r="U43055" s="121"/>
      <c r="V43055" s="122"/>
      <c r="W43055" s="123"/>
      <c r="AC43055" s="123"/>
    </row>
    <row r="43056" spans="5:29" s="2" customFormat="1">
      <c r="E43056" s="120"/>
      <c r="M43056" s="120"/>
      <c r="N43056" s="120"/>
      <c r="U43056" s="121"/>
      <c r="V43056" s="122"/>
      <c r="W43056" s="123"/>
      <c r="AC43056" s="123"/>
    </row>
    <row r="43057" spans="5:29" s="2" customFormat="1">
      <c r="E43057" s="120"/>
      <c r="M43057" s="120"/>
      <c r="N43057" s="120"/>
      <c r="U43057" s="121"/>
      <c r="V43057" s="122"/>
      <c r="W43057" s="123"/>
      <c r="AC43057" s="123"/>
    </row>
    <row r="43058" spans="5:29" s="2" customFormat="1">
      <c r="E43058" s="120"/>
      <c r="M43058" s="120"/>
      <c r="N43058" s="120"/>
      <c r="U43058" s="121"/>
      <c r="V43058" s="122"/>
      <c r="W43058" s="123"/>
      <c r="AC43058" s="123"/>
    </row>
    <row r="43059" spans="5:29" s="2" customFormat="1">
      <c r="E43059" s="120"/>
      <c r="M43059" s="120"/>
      <c r="N43059" s="120"/>
      <c r="U43059" s="121"/>
      <c r="V43059" s="122"/>
      <c r="W43059" s="123"/>
      <c r="AC43059" s="123"/>
    </row>
    <row r="43060" spans="5:29" s="2" customFormat="1">
      <c r="E43060" s="120"/>
      <c r="M43060" s="120"/>
      <c r="N43060" s="120"/>
      <c r="U43060" s="121"/>
      <c r="V43060" s="122"/>
      <c r="W43060" s="123"/>
      <c r="AC43060" s="123"/>
    </row>
    <row r="43061" spans="5:29" s="2" customFormat="1">
      <c r="E43061" s="120"/>
      <c r="M43061" s="120"/>
      <c r="N43061" s="120"/>
      <c r="U43061" s="121"/>
      <c r="V43061" s="122"/>
      <c r="W43061" s="123"/>
      <c r="AC43061" s="123"/>
    </row>
    <row r="43062" spans="5:29" s="2" customFormat="1">
      <c r="E43062" s="120"/>
      <c r="M43062" s="120"/>
      <c r="N43062" s="120"/>
      <c r="U43062" s="121"/>
      <c r="V43062" s="122"/>
      <c r="W43062" s="123"/>
      <c r="AC43062" s="123"/>
    </row>
    <row r="43063" spans="5:29" s="2" customFormat="1">
      <c r="E43063" s="120"/>
      <c r="M43063" s="120"/>
      <c r="N43063" s="120"/>
      <c r="U43063" s="121"/>
      <c r="V43063" s="122"/>
      <c r="W43063" s="123"/>
      <c r="AC43063" s="123"/>
    </row>
    <row r="43064" spans="5:29" s="2" customFormat="1">
      <c r="E43064" s="120"/>
      <c r="M43064" s="120"/>
      <c r="N43064" s="120"/>
      <c r="U43064" s="121"/>
      <c r="V43064" s="122"/>
      <c r="W43064" s="123"/>
      <c r="AC43064" s="123"/>
    </row>
    <row r="43065" spans="5:29" s="2" customFormat="1">
      <c r="E43065" s="120"/>
      <c r="M43065" s="120"/>
      <c r="N43065" s="120"/>
      <c r="U43065" s="121"/>
      <c r="V43065" s="122"/>
      <c r="W43065" s="123"/>
      <c r="AC43065" s="123"/>
    </row>
    <row r="43066" spans="5:29" s="2" customFormat="1">
      <c r="E43066" s="120"/>
      <c r="M43066" s="120"/>
      <c r="N43066" s="120"/>
      <c r="U43066" s="121"/>
      <c r="V43066" s="122"/>
      <c r="W43066" s="123"/>
      <c r="AC43066" s="123"/>
    </row>
    <row r="43067" spans="5:29" s="2" customFormat="1">
      <c r="E43067" s="120"/>
      <c r="M43067" s="120"/>
      <c r="N43067" s="120"/>
      <c r="U43067" s="121"/>
      <c r="V43067" s="122"/>
      <c r="W43067" s="123"/>
      <c r="AC43067" s="123"/>
    </row>
    <row r="43068" spans="5:29" s="2" customFormat="1">
      <c r="E43068" s="120"/>
      <c r="M43068" s="120"/>
      <c r="N43068" s="120"/>
      <c r="U43068" s="121"/>
      <c r="V43068" s="122"/>
      <c r="W43068" s="123"/>
      <c r="AC43068" s="123"/>
    </row>
    <row r="43069" spans="5:29" s="2" customFormat="1">
      <c r="E43069" s="120"/>
      <c r="M43069" s="120"/>
      <c r="N43069" s="120"/>
      <c r="U43069" s="121"/>
      <c r="V43069" s="122"/>
      <c r="W43069" s="123"/>
      <c r="AC43069" s="123"/>
    </row>
    <row r="43070" spans="5:29" s="2" customFormat="1">
      <c r="E43070" s="120"/>
      <c r="M43070" s="120"/>
      <c r="N43070" s="120"/>
      <c r="U43070" s="121"/>
      <c r="V43070" s="122"/>
      <c r="W43070" s="123"/>
      <c r="AC43070" s="123"/>
    </row>
    <row r="43071" spans="5:29" s="2" customFormat="1">
      <c r="E43071" s="120"/>
      <c r="M43071" s="120"/>
      <c r="N43071" s="120"/>
      <c r="U43071" s="121"/>
      <c r="V43071" s="122"/>
      <c r="W43071" s="123"/>
      <c r="AC43071" s="123"/>
    </row>
    <row r="43072" spans="5:29" s="2" customFormat="1">
      <c r="E43072" s="120"/>
      <c r="M43072" s="120"/>
      <c r="N43072" s="120"/>
      <c r="U43072" s="121"/>
      <c r="V43072" s="122"/>
      <c r="W43072" s="123"/>
      <c r="AC43072" s="123"/>
    </row>
    <row r="43073" spans="5:29" s="2" customFormat="1">
      <c r="E43073" s="120"/>
      <c r="M43073" s="120"/>
      <c r="N43073" s="120"/>
      <c r="U43073" s="121"/>
      <c r="V43073" s="122"/>
      <c r="W43073" s="123"/>
      <c r="AC43073" s="123"/>
    </row>
    <row r="43074" spans="5:29" s="2" customFormat="1">
      <c r="E43074" s="120"/>
      <c r="M43074" s="120"/>
      <c r="N43074" s="120"/>
      <c r="U43074" s="121"/>
      <c r="V43074" s="122"/>
      <c r="W43074" s="123"/>
      <c r="AC43074" s="123"/>
    </row>
    <row r="43075" spans="5:29" s="2" customFormat="1">
      <c r="E43075" s="120"/>
      <c r="M43075" s="120"/>
      <c r="N43075" s="120"/>
      <c r="U43075" s="121"/>
      <c r="V43075" s="122"/>
      <c r="W43075" s="123"/>
      <c r="AC43075" s="123"/>
    </row>
    <row r="43076" spans="5:29" s="2" customFormat="1">
      <c r="E43076" s="120"/>
      <c r="M43076" s="120"/>
      <c r="N43076" s="120"/>
      <c r="U43076" s="121"/>
      <c r="V43076" s="122"/>
      <c r="W43076" s="123"/>
      <c r="AC43076" s="123"/>
    </row>
    <row r="43077" spans="5:29" s="2" customFormat="1">
      <c r="E43077" s="120"/>
      <c r="M43077" s="120"/>
      <c r="N43077" s="120"/>
      <c r="U43077" s="121"/>
      <c r="V43077" s="122"/>
      <c r="W43077" s="123"/>
      <c r="AC43077" s="123"/>
    </row>
    <row r="43078" spans="5:29" s="2" customFormat="1">
      <c r="E43078" s="120"/>
      <c r="M43078" s="120"/>
      <c r="N43078" s="120"/>
      <c r="U43078" s="121"/>
      <c r="V43078" s="122"/>
      <c r="W43078" s="123"/>
      <c r="AC43078" s="123"/>
    </row>
    <row r="43079" spans="5:29" s="2" customFormat="1">
      <c r="E43079" s="120"/>
      <c r="M43079" s="120"/>
      <c r="N43079" s="120"/>
      <c r="U43079" s="121"/>
      <c r="V43079" s="122"/>
      <c r="W43079" s="123"/>
      <c r="AC43079" s="123"/>
    </row>
    <row r="43080" spans="5:29" s="2" customFormat="1">
      <c r="E43080" s="120"/>
      <c r="M43080" s="120"/>
      <c r="N43080" s="120"/>
      <c r="U43080" s="121"/>
      <c r="V43080" s="122"/>
      <c r="W43080" s="123"/>
      <c r="AC43080" s="123"/>
    </row>
    <row r="43081" spans="5:29" s="2" customFormat="1">
      <c r="E43081" s="120"/>
      <c r="M43081" s="120"/>
      <c r="N43081" s="120"/>
      <c r="U43081" s="121"/>
      <c r="V43081" s="122"/>
      <c r="W43081" s="123"/>
      <c r="AC43081" s="123"/>
    </row>
    <row r="43082" spans="5:29" s="2" customFormat="1">
      <c r="E43082" s="120"/>
      <c r="M43082" s="120"/>
      <c r="N43082" s="120"/>
      <c r="U43082" s="121"/>
      <c r="V43082" s="122"/>
      <c r="W43082" s="123"/>
      <c r="AC43082" s="123"/>
    </row>
    <row r="43083" spans="5:29" s="2" customFormat="1">
      <c r="E43083" s="120"/>
      <c r="M43083" s="120"/>
      <c r="N43083" s="120"/>
      <c r="U43083" s="121"/>
      <c r="V43083" s="122"/>
      <c r="W43083" s="123"/>
      <c r="AC43083" s="123"/>
    </row>
    <row r="43084" spans="5:29" s="2" customFormat="1">
      <c r="E43084" s="120"/>
      <c r="M43084" s="120"/>
      <c r="N43084" s="120"/>
      <c r="U43084" s="121"/>
      <c r="V43084" s="122"/>
      <c r="W43084" s="123"/>
      <c r="AC43084" s="123"/>
    </row>
    <row r="43085" spans="5:29" s="2" customFormat="1">
      <c r="E43085" s="120"/>
      <c r="M43085" s="120"/>
      <c r="N43085" s="120"/>
      <c r="U43085" s="121"/>
      <c r="V43085" s="122"/>
      <c r="W43085" s="123"/>
      <c r="AC43085" s="123"/>
    </row>
    <row r="43086" spans="5:29" s="2" customFormat="1">
      <c r="E43086" s="120"/>
      <c r="M43086" s="120"/>
      <c r="N43086" s="120"/>
      <c r="U43086" s="121"/>
      <c r="V43086" s="122"/>
      <c r="W43086" s="123"/>
      <c r="AC43086" s="123"/>
    </row>
    <row r="43087" spans="5:29" s="2" customFormat="1">
      <c r="E43087" s="120"/>
      <c r="M43087" s="120"/>
      <c r="N43087" s="120"/>
      <c r="U43087" s="121"/>
      <c r="V43087" s="122"/>
      <c r="W43087" s="123"/>
      <c r="AC43087" s="123"/>
    </row>
    <row r="43088" spans="5:29" s="2" customFormat="1">
      <c r="E43088" s="120"/>
      <c r="M43088" s="120"/>
      <c r="N43088" s="120"/>
      <c r="U43088" s="121"/>
      <c r="V43088" s="122"/>
      <c r="W43088" s="123"/>
      <c r="AC43088" s="123"/>
    </row>
    <row r="43089" spans="5:29" s="2" customFormat="1">
      <c r="E43089" s="120"/>
      <c r="M43089" s="120"/>
      <c r="N43089" s="120"/>
      <c r="U43089" s="121"/>
      <c r="V43089" s="122"/>
      <c r="W43089" s="123"/>
      <c r="AC43089" s="123"/>
    </row>
    <row r="43090" spans="5:29" s="2" customFormat="1">
      <c r="E43090" s="120"/>
      <c r="M43090" s="120"/>
      <c r="N43090" s="120"/>
      <c r="U43090" s="121"/>
      <c r="V43090" s="122"/>
      <c r="W43090" s="123"/>
      <c r="AC43090" s="123"/>
    </row>
    <row r="43091" spans="5:29" s="2" customFormat="1">
      <c r="E43091" s="120"/>
      <c r="M43091" s="120"/>
      <c r="N43091" s="120"/>
      <c r="U43091" s="121"/>
      <c r="V43091" s="122"/>
      <c r="W43091" s="123"/>
      <c r="AC43091" s="123"/>
    </row>
    <row r="43092" spans="5:29" s="2" customFormat="1">
      <c r="E43092" s="120"/>
      <c r="M43092" s="120"/>
      <c r="N43092" s="120"/>
      <c r="U43092" s="121"/>
      <c r="V43092" s="122"/>
      <c r="W43092" s="123"/>
      <c r="AC43092" s="123"/>
    </row>
    <row r="43093" spans="5:29" s="2" customFormat="1">
      <c r="E43093" s="120"/>
      <c r="M43093" s="120"/>
      <c r="N43093" s="120"/>
      <c r="U43093" s="121"/>
      <c r="V43093" s="122"/>
      <c r="W43093" s="123"/>
      <c r="AC43093" s="123"/>
    </row>
    <row r="43094" spans="5:29" s="2" customFormat="1">
      <c r="E43094" s="120"/>
      <c r="M43094" s="120"/>
      <c r="N43094" s="120"/>
      <c r="U43094" s="121"/>
      <c r="V43094" s="122"/>
      <c r="W43094" s="123"/>
      <c r="AC43094" s="123"/>
    </row>
    <row r="43095" spans="5:29" s="2" customFormat="1">
      <c r="E43095" s="120"/>
      <c r="M43095" s="120"/>
      <c r="N43095" s="120"/>
      <c r="U43095" s="121"/>
      <c r="V43095" s="122"/>
      <c r="W43095" s="123"/>
      <c r="AC43095" s="123"/>
    </row>
    <row r="43096" spans="5:29" s="2" customFormat="1">
      <c r="E43096" s="120"/>
      <c r="M43096" s="120"/>
      <c r="N43096" s="120"/>
      <c r="U43096" s="121"/>
      <c r="V43096" s="122"/>
      <c r="W43096" s="123"/>
      <c r="AC43096" s="123"/>
    </row>
    <row r="43097" spans="5:29" s="2" customFormat="1">
      <c r="E43097" s="120"/>
      <c r="M43097" s="120"/>
      <c r="N43097" s="120"/>
      <c r="U43097" s="121"/>
      <c r="V43097" s="122"/>
      <c r="W43097" s="123"/>
      <c r="AC43097" s="123"/>
    </row>
    <row r="43098" spans="5:29" s="2" customFormat="1">
      <c r="E43098" s="120"/>
      <c r="M43098" s="120"/>
      <c r="N43098" s="120"/>
      <c r="U43098" s="121"/>
      <c r="V43098" s="122"/>
      <c r="W43098" s="123"/>
      <c r="AC43098" s="123"/>
    </row>
    <row r="43099" spans="5:29" s="2" customFormat="1">
      <c r="E43099" s="120"/>
      <c r="M43099" s="120"/>
      <c r="N43099" s="120"/>
      <c r="U43099" s="121"/>
      <c r="V43099" s="122"/>
      <c r="W43099" s="123"/>
      <c r="AC43099" s="123"/>
    </row>
    <row r="43100" spans="5:29" s="2" customFormat="1">
      <c r="E43100" s="120"/>
      <c r="M43100" s="120"/>
      <c r="N43100" s="120"/>
      <c r="U43100" s="121"/>
      <c r="V43100" s="122"/>
      <c r="W43100" s="123"/>
      <c r="AC43100" s="123"/>
    </row>
    <row r="43101" spans="5:29" s="2" customFormat="1">
      <c r="E43101" s="120"/>
      <c r="M43101" s="120"/>
      <c r="N43101" s="120"/>
      <c r="U43101" s="121"/>
      <c r="V43101" s="122"/>
      <c r="W43101" s="123"/>
      <c r="AC43101" s="123"/>
    </row>
    <row r="43102" spans="5:29" s="2" customFormat="1">
      <c r="E43102" s="120"/>
      <c r="M43102" s="120"/>
      <c r="N43102" s="120"/>
      <c r="U43102" s="121"/>
      <c r="V43102" s="122"/>
      <c r="W43102" s="123"/>
      <c r="AC43102" s="123"/>
    </row>
    <row r="43103" spans="5:29" s="2" customFormat="1">
      <c r="E43103" s="120"/>
      <c r="M43103" s="120"/>
      <c r="N43103" s="120"/>
      <c r="U43103" s="121"/>
      <c r="V43103" s="122"/>
      <c r="W43103" s="123"/>
      <c r="AC43103" s="123"/>
    </row>
    <row r="43104" spans="5:29" s="2" customFormat="1">
      <c r="E43104" s="120"/>
      <c r="M43104" s="120"/>
      <c r="N43104" s="120"/>
      <c r="U43104" s="121"/>
      <c r="V43104" s="122"/>
      <c r="W43104" s="123"/>
      <c r="AC43104" s="123"/>
    </row>
    <row r="43105" spans="5:29" s="2" customFormat="1">
      <c r="E43105" s="120"/>
      <c r="M43105" s="120"/>
      <c r="N43105" s="120"/>
      <c r="U43105" s="121"/>
      <c r="V43105" s="122"/>
      <c r="W43105" s="123"/>
      <c r="AC43105" s="123"/>
    </row>
    <row r="43106" spans="5:29" s="2" customFormat="1">
      <c r="E43106" s="120"/>
      <c r="M43106" s="120"/>
      <c r="N43106" s="120"/>
      <c r="U43106" s="121"/>
      <c r="V43106" s="122"/>
      <c r="W43106" s="123"/>
      <c r="AC43106" s="123"/>
    </row>
    <row r="43107" spans="5:29" s="2" customFormat="1">
      <c r="E43107" s="120"/>
      <c r="M43107" s="120"/>
      <c r="N43107" s="120"/>
      <c r="U43107" s="121"/>
      <c r="V43107" s="122"/>
      <c r="W43107" s="123"/>
      <c r="AC43107" s="123"/>
    </row>
    <row r="43108" spans="5:29" s="2" customFormat="1">
      <c r="E43108" s="120"/>
      <c r="M43108" s="120"/>
      <c r="N43108" s="120"/>
      <c r="U43108" s="121"/>
      <c r="V43108" s="122"/>
      <c r="W43108" s="123"/>
      <c r="AC43108" s="123"/>
    </row>
    <row r="43109" spans="5:29" s="2" customFormat="1">
      <c r="E43109" s="120"/>
      <c r="M43109" s="120"/>
      <c r="N43109" s="120"/>
      <c r="U43109" s="121"/>
      <c r="V43109" s="122"/>
      <c r="W43109" s="123"/>
      <c r="AC43109" s="123"/>
    </row>
    <row r="43110" spans="5:29" s="2" customFormat="1">
      <c r="E43110" s="120"/>
      <c r="M43110" s="120"/>
      <c r="N43110" s="120"/>
      <c r="U43110" s="121"/>
      <c r="V43110" s="122"/>
      <c r="W43110" s="123"/>
      <c r="AC43110" s="123"/>
    </row>
    <row r="43111" spans="5:29" s="2" customFormat="1">
      <c r="E43111" s="120"/>
      <c r="M43111" s="120"/>
      <c r="N43111" s="120"/>
      <c r="U43111" s="121"/>
      <c r="V43111" s="122"/>
      <c r="W43111" s="123"/>
      <c r="AC43111" s="123"/>
    </row>
    <row r="43112" spans="5:29" s="2" customFormat="1">
      <c r="E43112" s="120"/>
      <c r="M43112" s="120"/>
      <c r="N43112" s="120"/>
      <c r="U43112" s="121"/>
      <c r="V43112" s="122"/>
      <c r="W43112" s="123"/>
      <c r="AC43112" s="123"/>
    </row>
    <row r="43113" spans="5:29" s="2" customFormat="1">
      <c r="E43113" s="120"/>
      <c r="M43113" s="120"/>
      <c r="N43113" s="120"/>
      <c r="U43113" s="121"/>
      <c r="V43113" s="122"/>
      <c r="W43113" s="123"/>
      <c r="AC43113" s="123"/>
    </row>
    <row r="43114" spans="5:29" s="2" customFormat="1">
      <c r="E43114" s="120"/>
      <c r="M43114" s="120"/>
      <c r="N43114" s="120"/>
      <c r="U43114" s="121"/>
      <c r="V43114" s="122"/>
      <c r="W43114" s="123"/>
      <c r="AC43114" s="123"/>
    </row>
    <row r="43115" spans="5:29" s="2" customFormat="1">
      <c r="E43115" s="120"/>
      <c r="M43115" s="120"/>
      <c r="N43115" s="120"/>
      <c r="U43115" s="121"/>
      <c r="V43115" s="122"/>
      <c r="W43115" s="123"/>
      <c r="AC43115" s="123"/>
    </row>
    <row r="43116" spans="5:29" s="2" customFormat="1">
      <c r="E43116" s="120"/>
      <c r="M43116" s="120"/>
      <c r="N43116" s="120"/>
      <c r="U43116" s="121"/>
      <c r="V43116" s="122"/>
      <c r="W43116" s="123"/>
      <c r="AC43116" s="123"/>
    </row>
    <row r="43117" spans="5:29" s="2" customFormat="1">
      <c r="E43117" s="120"/>
      <c r="M43117" s="120"/>
      <c r="N43117" s="120"/>
      <c r="U43117" s="121"/>
      <c r="V43117" s="122"/>
      <c r="W43117" s="123"/>
      <c r="AC43117" s="123"/>
    </row>
    <row r="43118" spans="5:29" s="2" customFormat="1">
      <c r="E43118" s="120"/>
      <c r="M43118" s="120"/>
      <c r="N43118" s="120"/>
      <c r="U43118" s="121"/>
      <c r="V43118" s="122"/>
      <c r="W43118" s="123"/>
      <c r="AC43118" s="123"/>
    </row>
    <row r="43119" spans="5:29" s="2" customFormat="1">
      <c r="E43119" s="120"/>
      <c r="M43119" s="120"/>
      <c r="N43119" s="120"/>
      <c r="U43119" s="121"/>
      <c r="V43119" s="122"/>
      <c r="W43119" s="123"/>
      <c r="AC43119" s="123"/>
    </row>
    <row r="43120" spans="5:29" s="2" customFormat="1">
      <c r="E43120" s="120"/>
      <c r="M43120" s="120"/>
      <c r="N43120" s="120"/>
      <c r="U43120" s="121"/>
      <c r="V43120" s="122"/>
      <c r="W43120" s="123"/>
      <c r="AC43120" s="123"/>
    </row>
    <row r="43121" spans="5:29" s="2" customFormat="1">
      <c r="E43121" s="120"/>
      <c r="M43121" s="120"/>
      <c r="N43121" s="120"/>
      <c r="U43121" s="121"/>
      <c r="V43121" s="122"/>
      <c r="W43121" s="123"/>
      <c r="AC43121" s="123"/>
    </row>
    <row r="43122" spans="5:29" s="2" customFormat="1">
      <c r="E43122" s="120"/>
      <c r="M43122" s="120"/>
      <c r="N43122" s="120"/>
      <c r="U43122" s="121"/>
      <c r="V43122" s="122"/>
      <c r="W43122" s="123"/>
      <c r="AC43122" s="123"/>
    </row>
    <row r="43123" spans="5:29" s="2" customFormat="1">
      <c r="E43123" s="120"/>
      <c r="M43123" s="120"/>
      <c r="N43123" s="120"/>
      <c r="U43123" s="121"/>
      <c r="V43123" s="122"/>
      <c r="W43123" s="123"/>
      <c r="AC43123" s="123"/>
    </row>
    <row r="43124" spans="5:29" s="2" customFormat="1">
      <c r="E43124" s="120"/>
      <c r="M43124" s="120"/>
      <c r="N43124" s="120"/>
      <c r="U43124" s="121"/>
      <c r="V43124" s="122"/>
      <c r="W43124" s="123"/>
      <c r="AC43124" s="123"/>
    </row>
    <row r="43125" spans="5:29" s="2" customFormat="1">
      <c r="E43125" s="120"/>
      <c r="M43125" s="120"/>
      <c r="N43125" s="120"/>
      <c r="U43125" s="121"/>
      <c r="V43125" s="122"/>
      <c r="W43125" s="123"/>
      <c r="AC43125" s="123"/>
    </row>
    <row r="43126" spans="5:29" s="2" customFormat="1">
      <c r="E43126" s="120"/>
      <c r="M43126" s="120"/>
      <c r="N43126" s="120"/>
      <c r="U43126" s="121"/>
      <c r="V43126" s="122"/>
      <c r="W43126" s="123"/>
      <c r="AC43126" s="123"/>
    </row>
    <row r="43127" spans="5:29" s="2" customFormat="1">
      <c r="E43127" s="120"/>
      <c r="M43127" s="120"/>
      <c r="N43127" s="120"/>
      <c r="U43127" s="121"/>
      <c r="V43127" s="122"/>
      <c r="W43127" s="123"/>
      <c r="AC43127" s="123"/>
    </row>
    <row r="43128" spans="5:29" s="2" customFormat="1">
      <c r="E43128" s="120"/>
      <c r="M43128" s="120"/>
      <c r="N43128" s="120"/>
      <c r="U43128" s="121"/>
      <c r="V43128" s="122"/>
      <c r="W43128" s="123"/>
      <c r="AC43128" s="123"/>
    </row>
    <row r="43129" spans="5:29" s="2" customFormat="1">
      <c r="E43129" s="120"/>
      <c r="M43129" s="120"/>
      <c r="N43129" s="120"/>
      <c r="U43129" s="121"/>
      <c r="V43129" s="122"/>
      <c r="W43129" s="123"/>
      <c r="AC43129" s="123"/>
    </row>
    <row r="43130" spans="5:29" s="2" customFormat="1">
      <c r="E43130" s="120"/>
      <c r="M43130" s="120"/>
      <c r="N43130" s="120"/>
      <c r="U43130" s="121"/>
      <c r="V43130" s="122"/>
      <c r="W43130" s="123"/>
      <c r="AC43130" s="123"/>
    </row>
    <row r="43131" spans="5:29" s="2" customFormat="1">
      <c r="E43131" s="120"/>
      <c r="M43131" s="120"/>
      <c r="N43131" s="120"/>
      <c r="U43131" s="121"/>
      <c r="V43131" s="122"/>
      <c r="W43131" s="123"/>
      <c r="AC43131" s="123"/>
    </row>
    <row r="43132" spans="5:29" s="2" customFormat="1">
      <c r="E43132" s="120"/>
      <c r="M43132" s="120"/>
      <c r="N43132" s="120"/>
      <c r="U43132" s="121"/>
      <c r="V43132" s="122"/>
      <c r="W43132" s="123"/>
      <c r="AC43132" s="123"/>
    </row>
    <row r="43133" spans="5:29" s="2" customFormat="1">
      <c r="E43133" s="120"/>
      <c r="M43133" s="120"/>
      <c r="N43133" s="120"/>
      <c r="U43133" s="121"/>
      <c r="V43133" s="122"/>
      <c r="W43133" s="123"/>
      <c r="AC43133" s="123"/>
    </row>
    <row r="43134" spans="5:29" s="2" customFormat="1">
      <c r="E43134" s="120"/>
      <c r="M43134" s="120"/>
      <c r="N43134" s="120"/>
      <c r="U43134" s="121"/>
      <c r="V43134" s="122"/>
      <c r="W43134" s="123"/>
      <c r="AC43134" s="123"/>
    </row>
    <row r="43135" spans="5:29" s="2" customFormat="1">
      <c r="E43135" s="120"/>
      <c r="M43135" s="120"/>
      <c r="N43135" s="120"/>
      <c r="U43135" s="121"/>
      <c r="V43135" s="122"/>
      <c r="W43135" s="123"/>
      <c r="AC43135" s="123"/>
    </row>
    <row r="43136" spans="5:29" s="2" customFormat="1">
      <c r="E43136" s="120"/>
      <c r="M43136" s="120"/>
      <c r="N43136" s="120"/>
      <c r="U43136" s="121"/>
      <c r="V43136" s="122"/>
      <c r="W43136" s="123"/>
      <c r="AC43136" s="123"/>
    </row>
    <row r="43137" spans="5:29" s="2" customFormat="1">
      <c r="E43137" s="120"/>
      <c r="M43137" s="120"/>
      <c r="N43137" s="120"/>
      <c r="U43137" s="121"/>
      <c r="V43137" s="122"/>
      <c r="W43137" s="123"/>
      <c r="AC43137" s="123"/>
    </row>
    <row r="43138" spans="5:29" s="2" customFormat="1">
      <c r="E43138" s="120"/>
      <c r="M43138" s="120"/>
      <c r="N43138" s="120"/>
      <c r="U43138" s="121"/>
      <c r="V43138" s="122"/>
      <c r="W43138" s="123"/>
      <c r="AC43138" s="123"/>
    </row>
    <row r="43139" spans="5:29" s="2" customFormat="1">
      <c r="E43139" s="120"/>
      <c r="M43139" s="120"/>
      <c r="N43139" s="120"/>
      <c r="U43139" s="121"/>
      <c r="V43139" s="122"/>
      <c r="W43139" s="123"/>
      <c r="AC43139" s="123"/>
    </row>
    <row r="43140" spans="5:29" s="2" customFormat="1">
      <c r="E43140" s="120"/>
      <c r="M43140" s="120"/>
      <c r="N43140" s="120"/>
      <c r="U43140" s="121"/>
      <c r="V43140" s="122"/>
      <c r="W43140" s="123"/>
      <c r="AC43140" s="123"/>
    </row>
    <row r="43141" spans="5:29" s="2" customFormat="1">
      <c r="E43141" s="120"/>
      <c r="M43141" s="120"/>
      <c r="N43141" s="120"/>
      <c r="U43141" s="121"/>
      <c r="V43141" s="122"/>
      <c r="W43141" s="123"/>
      <c r="AC43141" s="123"/>
    </row>
    <row r="43142" spans="5:29" s="2" customFormat="1">
      <c r="E43142" s="120"/>
      <c r="M43142" s="120"/>
      <c r="N43142" s="120"/>
      <c r="U43142" s="121"/>
      <c r="V43142" s="122"/>
      <c r="W43142" s="123"/>
      <c r="AC43142" s="123"/>
    </row>
    <row r="43143" spans="5:29" s="2" customFormat="1">
      <c r="E43143" s="120"/>
      <c r="M43143" s="120"/>
      <c r="N43143" s="120"/>
      <c r="U43143" s="121"/>
      <c r="V43143" s="122"/>
      <c r="W43143" s="123"/>
      <c r="AC43143" s="123"/>
    </row>
    <row r="43144" spans="5:29" s="2" customFormat="1">
      <c r="E43144" s="120"/>
      <c r="M43144" s="120"/>
      <c r="N43144" s="120"/>
      <c r="U43144" s="121"/>
      <c r="V43144" s="122"/>
      <c r="W43144" s="123"/>
      <c r="AC43144" s="123"/>
    </row>
    <row r="43145" spans="5:29" s="2" customFormat="1">
      <c r="E43145" s="120"/>
      <c r="M43145" s="120"/>
      <c r="N43145" s="120"/>
      <c r="U43145" s="121"/>
      <c r="V43145" s="122"/>
      <c r="W43145" s="123"/>
      <c r="AC43145" s="123"/>
    </row>
    <row r="43146" spans="5:29" s="2" customFormat="1">
      <c r="E43146" s="120"/>
      <c r="M43146" s="120"/>
      <c r="N43146" s="120"/>
      <c r="U43146" s="121"/>
      <c r="V43146" s="122"/>
      <c r="W43146" s="123"/>
      <c r="AC43146" s="123"/>
    </row>
    <row r="43147" spans="5:29" s="2" customFormat="1">
      <c r="E43147" s="120"/>
      <c r="M43147" s="120"/>
      <c r="N43147" s="120"/>
      <c r="U43147" s="121"/>
      <c r="V43147" s="122"/>
      <c r="W43147" s="123"/>
      <c r="AC43147" s="123"/>
    </row>
    <row r="43148" spans="5:29" s="2" customFormat="1">
      <c r="E43148" s="120"/>
      <c r="M43148" s="120"/>
      <c r="N43148" s="120"/>
      <c r="U43148" s="121"/>
      <c r="V43148" s="122"/>
      <c r="W43148" s="123"/>
      <c r="AC43148" s="123"/>
    </row>
    <row r="43149" spans="5:29" s="2" customFormat="1">
      <c r="E43149" s="120"/>
      <c r="M43149" s="120"/>
      <c r="N43149" s="120"/>
      <c r="U43149" s="121"/>
      <c r="V43149" s="122"/>
      <c r="W43149" s="123"/>
      <c r="AC43149" s="123"/>
    </row>
    <row r="43150" spans="5:29" s="2" customFormat="1">
      <c r="E43150" s="120"/>
      <c r="M43150" s="120"/>
      <c r="N43150" s="120"/>
      <c r="U43150" s="121"/>
      <c r="V43150" s="122"/>
      <c r="W43150" s="123"/>
      <c r="AC43150" s="123"/>
    </row>
    <row r="43151" spans="5:29" s="2" customFormat="1">
      <c r="E43151" s="120"/>
      <c r="M43151" s="120"/>
      <c r="N43151" s="120"/>
      <c r="U43151" s="121"/>
      <c r="V43151" s="122"/>
      <c r="W43151" s="123"/>
      <c r="AC43151" s="123"/>
    </row>
    <row r="43152" spans="5:29" s="2" customFormat="1">
      <c r="E43152" s="120"/>
      <c r="M43152" s="120"/>
      <c r="N43152" s="120"/>
      <c r="U43152" s="121"/>
      <c r="V43152" s="122"/>
      <c r="W43152" s="123"/>
      <c r="AC43152" s="123"/>
    </row>
    <row r="43153" spans="5:29" s="2" customFormat="1">
      <c r="E43153" s="120"/>
      <c r="M43153" s="120"/>
      <c r="N43153" s="120"/>
      <c r="U43153" s="121"/>
      <c r="V43153" s="122"/>
      <c r="W43153" s="123"/>
      <c r="AC43153" s="123"/>
    </row>
    <row r="43154" spans="5:29" s="2" customFormat="1">
      <c r="E43154" s="120"/>
      <c r="M43154" s="120"/>
      <c r="N43154" s="120"/>
      <c r="U43154" s="121"/>
      <c r="V43154" s="122"/>
      <c r="W43154" s="123"/>
      <c r="AC43154" s="123"/>
    </row>
    <row r="43155" spans="5:29" s="2" customFormat="1">
      <c r="E43155" s="120"/>
      <c r="M43155" s="120"/>
      <c r="N43155" s="120"/>
      <c r="U43155" s="121"/>
      <c r="V43155" s="122"/>
      <c r="W43155" s="123"/>
      <c r="AC43155" s="123"/>
    </row>
    <row r="43156" spans="5:29" s="2" customFormat="1">
      <c r="E43156" s="120"/>
      <c r="M43156" s="120"/>
      <c r="N43156" s="120"/>
      <c r="U43156" s="121"/>
      <c r="V43156" s="122"/>
      <c r="W43156" s="123"/>
      <c r="AC43156" s="123"/>
    </row>
    <row r="43157" spans="5:29" s="2" customFormat="1">
      <c r="E43157" s="120"/>
      <c r="M43157" s="120"/>
      <c r="N43157" s="120"/>
      <c r="U43157" s="121"/>
      <c r="V43157" s="122"/>
      <c r="W43157" s="123"/>
      <c r="AC43157" s="123"/>
    </row>
    <row r="43158" spans="5:29" s="2" customFormat="1">
      <c r="E43158" s="120"/>
      <c r="M43158" s="120"/>
      <c r="N43158" s="120"/>
      <c r="U43158" s="121"/>
      <c r="V43158" s="122"/>
      <c r="W43158" s="123"/>
      <c r="AC43158" s="123"/>
    </row>
    <row r="43159" spans="5:29" s="2" customFormat="1">
      <c r="E43159" s="120"/>
      <c r="M43159" s="120"/>
      <c r="N43159" s="120"/>
      <c r="U43159" s="121"/>
      <c r="V43159" s="122"/>
      <c r="W43159" s="123"/>
      <c r="AC43159" s="123"/>
    </row>
    <row r="43160" spans="5:29" s="2" customFormat="1">
      <c r="E43160" s="120"/>
      <c r="M43160" s="120"/>
      <c r="N43160" s="120"/>
      <c r="U43160" s="121"/>
      <c r="V43160" s="122"/>
      <c r="W43160" s="123"/>
      <c r="AC43160" s="123"/>
    </row>
    <row r="43161" spans="5:29" s="2" customFormat="1">
      <c r="E43161" s="120"/>
      <c r="M43161" s="120"/>
      <c r="N43161" s="120"/>
      <c r="U43161" s="121"/>
      <c r="V43161" s="122"/>
      <c r="W43161" s="123"/>
      <c r="AC43161" s="123"/>
    </row>
    <row r="43162" spans="5:29" s="2" customFormat="1">
      <c r="E43162" s="120"/>
      <c r="M43162" s="120"/>
      <c r="N43162" s="120"/>
      <c r="U43162" s="121"/>
      <c r="V43162" s="122"/>
      <c r="W43162" s="123"/>
      <c r="AC43162" s="123"/>
    </row>
    <row r="43163" spans="5:29" s="2" customFormat="1">
      <c r="E43163" s="120"/>
      <c r="M43163" s="120"/>
      <c r="N43163" s="120"/>
      <c r="U43163" s="121"/>
      <c r="V43163" s="122"/>
      <c r="W43163" s="123"/>
      <c r="AC43163" s="123"/>
    </row>
    <row r="43164" spans="5:29" s="2" customFormat="1">
      <c r="E43164" s="120"/>
      <c r="M43164" s="120"/>
      <c r="N43164" s="120"/>
      <c r="U43164" s="121"/>
      <c r="V43164" s="122"/>
      <c r="W43164" s="123"/>
      <c r="AC43164" s="123"/>
    </row>
    <row r="43165" spans="5:29" s="2" customFormat="1">
      <c r="E43165" s="120"/>
      <c r="M43165" s="120"/>
      <c r="N43165" s="120"/>
      <c r="U43165" s="121"/>
      <c r="V43165" s="122"/>
      <c r="W43165" s="123"/>
      <c r="AC43165" s="123"/>
    </row>
    <row r="43166" spans="5:29" s="2" customFormat="1">
      <c r="E43166" s="120"/>
      <c r="M43166" s="120"/>
      <c r="N43166" s="120"/>
      <c r="U43166" s="121"/>
      <c r="V43166" s="122"/>
      <c r="W43166" s="123"/>
      <c r="AC43166" s="123"/>
    </row>
    <row r="43167" spans="5:29" s="2" customFormat="1">
      <c r="E43167" s="120"/>
      <c r="M43167" s="120"/>
      <c r="N43167" s="120"/>
      <c r="U43167" s="121"/>
      <c r="V43167" s="122"/>
      <c r="W43167" s="123"/>
      <c r="AC43167" s="123"/>
    </row>
    <row r="43168" spans="5:29" s="2" customFormat="1">
      <c r="E43168" s="120"/>
      <c r="M43168" s="120"/>
      <c r="N43168" s="120"/>
      <c r="U43168" s="121"/>
      <c r="V43168" s="122"/>
      <c r="W43168" s="123"/>
      <c r="AC43168" s="123"/>
    </row>
    <row r="43169" spans="5:29" s="2" customFormat="1">
      <c r="E43169" s="120"/>
      <c r="M43169" s="120"/>
      <c r="N43169" s="120"/>
      <c r="U43169" s="121"/>
      <c r="V43169" s="122"/>
      <c r="W43169" s="123"/>
      <c r="AC43169" s="123"/>
    </row>
    <row r="43170" spans="5:29" s="2" customFormat="1">
      <c r="E43170" s="120"/>
      <c r="M43170" s="120"/>
      <c r="N43170" s="120"/>
      <c r="U43170" s="121"/>
      <c r="V43170" s="122"/>
      <c r="W43170" s="123"/>
      <c r="AC43170" s="123"/>
    </row>
    <row r="43171" spans="5:29" s="2" customFormat="1">
      <c r="E43171" s="120"/>
      <c r="M43171" s="120"/>
      <c r="N43171" s="120"/>
      <c r="U43171" s="121"/>
      <c r="V43171" s="122"/>
      <c r="W43171" s="123"/>
      <c r="AC43171" s="123"/>
    </row>
    <row r="43172" spans="5:29" s="2" customFormat="1">
      <c r="E43172" s="120"/>
      <c r="M43172" s="120"/>
      <c r="N43172" s="120"/>
      <c r="U43172" s="121"/>
      <c r="V43172" s="122"/>
      <c r="W43172" s="123"/>
      <c r="AC43172" s="123"/>
    </row>
    <row r="43173" spans="5:29" s="2" customFormat="1">
      <c r="E43173" s="120"/>
      <c r="M43173" s="120"/>
      <c r="N43173" s="120"/>
      <c r="U43173" s="121"/>
      <c r="V43173" s="122"/>
      <c r="W43173" s="123"/>
      <c r="AC43173" s="123"/>
    </row>
    <row r="43174" spans="5:29" s="2" customFormat="1">
      <c r="E43174" s="120"/>
      <c r="M43174" s="120"/>
      <c r="N43174" s="120"/>
      <c r="U43174" s="121"/>
      <c r="V43174" s="122"/>
      <c r="W43174" s="123"/>
      <c r="AC43174" s="123"/>
    </row>
    <row r="43175" spans="5:29" s="2" customFormat="1">
      <c r="E43175" s="120"/>
      <c r="M43175" s="120"/>
      <c r="N43175" s="120"/>
      <c r="U43175" s="121"/>
      <c r="V43175" s="122"/>
      <c r="W43175" s="123"/>
      <c r="AC43175" s="123"/>
    </row>
    <row r="43176" spans="5:29" s="2" customFormat="1">
      <c r="E43176" s="120"/>
      <c r="M43176" s="120"/>
      <c r="N43176" s="120"/>
      <c r="U43176" s="121"/>
      <c r="V43176" s="122"/>
      <c r="W43176" s="123"/>
      <c r="AC43176" s="123"/>
    </row>
    <row r="43177" spans="5:29" s="2" customFormat="1">
      <c r="E43177" s="120"/>
      <c r="M43177" s="120"/>
      <c r="N43177" s="120"/>
      <c r="U43177" s="121"/>
      <c r="V43177" s="122"/>
      <c r="W43177" s="123"/>
      <c r="AC43177" s="123"/>
    </row>
    <row r="43178" spans="5:29" s="2" customFormat="1">
      <c r="E43178" s="120"/>
      <c r="M43178" s="120"/>
      <c r="N43178" s="120"/>
      <c r="U43178" s="121"/>
      <c r="V43178" s="122"/>
      <c r="W43178" s="123"/>
      <c r="AC43178" s="123"/>
    </row>
    <row r="43179" spans="5:29" s="2" customFormat="1">
      <c r="E43179" s="120"/>
      <c r="M43179" s="120"/>
      <c r="N43179" s="120"/>
      <c r="U43179" s="121"/>
      <c r="V43179" s="122"/>
      <c r="W43179" s="123"/>
      <c r="AC43179" s="123"/>
    </row>
    <row r="43180" spans="5:29" s="2" customFormat="1">
      <c r="E43180" s="120"/>
      <c r="M43180" s="120"/>
      <c r="N43180" s="120"/>
      <c r="U43180" s="121"/>
      <c r="V43180" s="122"/>
      <c r="W43180" s="123"/>
      <c r="AC43180" s="123"/>
    </row>
    <row r="43181" spans="5:29" s="2" customFormat="1">
      <c r="E43181" s="120"/>
      <c r="M43181" s="120"/>
      <c r="N43181" s="120"/>
      <c r="U43181" s="121"/>
      <c r="V43181" s="122"/>
      <c r="W43181" s="123"/>
      <c r="AC43181" s="123"/>
    </row>
    <row r="43182" spans="5:29" s="2" customFormat="1">
      <c r="E43182" s="120"/>
      <c r="M43182" s="120"/>
      <c r="N43182" s="120"/>
      <c r="U43182" s="121"/>
      <c r="V43182" s="122"/>
      <c r="W43182" s="123"/>
      <c r="AC43182" s="123"/>
    </row>
    <row r="43183" spans="5:29" s="2" customFormat="1">
      <c r="E43183" s="120"/>
      <c r="M43183" s="120"/>
      <c r="N43183" s="120"/>
      <c r="U43183" s="121"/>
      <c r="V43183" s="122"/>
      <c r="W43183" s="123"/>
      <c r="AC43183" s="123"/>
    </row>
    <row r="43184" spans="5:29" s="2" customFormat="1">
      <c r="E43184" s="120"/>
      <c r="M43184" s="120"/>
      <c r="N43184" s="120"/>
      <c r="U43184" s="121"/>
      <c r="V43184" s="122"/>
      <c r="W43184" s="123"/>
      <c r="AC43184" s="123"/>
    </row>
    <row r="43185" spans="5:29" s="2" customFormat="1">
      <c r="E43185" s="120"/>
      <c r="M43185" s="120"/>
      <c r="N43185" s="120"/>
      <c r="U43185" s="121"/>
      <c r="V43185" s="122"/>
      <c r="W43185" s="123"/>
      <c r="AC43185" s="123"/>
    </row>
    <row r="43186" spans="5:29" s="2" customFormat="1">
      <c r="E43186" s="120"/>
      <c r="M43186" s="120"/>
      <c r="N43186" s="120"/>
      <c r="U43186" s="121"/>
      <c r="V43186" s="122"/>
      <c r="W43186" s="123"/>
      <c r="AC43186" s="123"/>
    </row>
    <row r="43187" spans="5:29" s="2" customFormat="1">
      <c r="E43187" s="120"/>
      <c r="M43187" s="120"/>
      <c r="N43187" s="120"/>
      <c r="U43187" s="121"/>
      <c r="V43187" s="122"/>
      <c r="W43187" s="123"/>
      <c r="AC43187" s="123"/>
    </row>
    <row r="43188" spans="5:29" s="2" customFormat="1">
      <c r="E43188" s="120"/>
      <c r="M43188" s="120"/>
      <c r="N43188" s="120"/>
      <c r="U43188" s="121"/>
      <c r="V43188" s="122"/>
      <c r="W43188" s="123"/>
      <c r="AC43188" s="123"/>
    </row>
    <row r="43189" spans="5:29" s="2" customFormat="1">
      <c r="E43189" s="120"/>
      <c r="M43189" s="120"/>
      <c r="N43189" s="120"/>
      <c r="U43189" s="121"/>
      <c r="V43189" s="122"/>
      <c r="W43189" s="123"/>
      <c r="AC43189" s="123"/>
    </row>
    <row r="43190" spans="5:29" s="2" customFormat="1">
      <c r="E43190" s="120"/>
      <c r="M43190" s="120"/>
      <c r="N43190" s="120"/>
      <c r="U43190" s="121"/>
      <c r="V43190" s="122"/>
      <c r="W43190" s="123"/>
      <c r="AC43190" s="123"/>
    </row>
    <row r="43191" spans="5:29" s="2" customFormat="1">
      <c r="E43191" s="120"/>
      <c r="M43191" s="120"/>
      <c r="N43191" s="120"/>
      <c r="U43191" s="121"/>
      <c r="V43191" s="122"/>
      <c r="W43191" s="123"/>
      <c r="AC43191" s="123"/>
    </row>
    <row r="43192" spans="5:29" s="2" customFormat="1">
      <c r="E43192" s="120"/>
      <c r="M43192" s="120"/>
      <c r="N43192" s="120"/>
      <c r="U43192" s="121"/>
      <c r="V43192" s="122"/>
      <c r="W43192" s="123"/>
      <c r="AC43192" s="123"/>
    </row>
    <row r="43193" spans="5:29" s="2" customFormat="1">
      <c r="E43193" s="120"/>
      <c r="M43193" s="120"/>
      <c r="N43193" s="120"/>
      <c r="U43193" s="121"/>
      <c r="V43193" s="122"/>
      <c r="W43193" s="123"/>
      <c r="AC43193" s="123"/>
    </row>
    <row r="43194" spans="5:29" s="2" customFormat="1">
      <c r="E43194" s="120"/>
      <c r="M43194" s="120"/>
      <c r="N43194" s="120"/>
      <c r="U43194" s="121"/>
      <c r="V43194" s="122"/>
      <c r="W43194" s="123"/>
      <c r="AC43194" s="123"/>
    </row>
    <row r="43195" spans="5:29" s="2" customFormat="1">
      <c r="E43195" s="120"/>
      <c r="M43195" s="120"/>
      <c r="N43195" s="120"/>
      <c r="U43195" s="121"/>
      <c r="V43195" s="122"/>
      <c r="W43195" s="123"/>
      <c r="AC43195" s="123"/>
    </row>
    <row r="43196" spans="5:29" s="2" customFormat="1">
      <c r="E43196" s="120"/>
      <c r="M43196" s="120"/>
      <c r="N43196" s="120"/>
      <c r="U43196" s="121"/>
      <c r="V43196" s="122"/>
      <c r="W43196" s="123"/>
      <c r="AC43196" s="123"/>
    </row>
    <row r="43197" spans="5:29" s="2" customFormat="1">
      <c r="E43197" s="120"/>
      <c r="M43197" s="120"/>
      <c r="N43197" s="120"/>
      <c r="U43197" s="121"/>
      <c r="V43197" s="122"/>
      <c r="W43197" s="123"/>
      <c r="AC43197" s="123"/>
    </row>
    <row r="43198" spans="5:29" s="2" customFormat="1">
      <c r="E43198" s="120"/>
      <c r="M43198" s="120"/>
      <c r="N43198" s="120"/>
      <c r="U43198" s="121"/>
      <c r="V43198" s="122"/>
      <c r="W43198" s="123"/>
      <c r="AC43198" s="123"/>
    </row>
    <row r="43199" spans="5:29" s="2" customFormat="1">
      <c r="E43199" s="120"/>
      <c r="M43199" s="120"/>
      <c r="N43199" s="120"/>
      <c r="U43199" s="121"/>
      <c r="V43199" s="122"/>
      <c r="W43199" s="123"/>
      <c r="AC43199" s="123"/>
    </row>
    <row r="43200" spans="5:29" s="2" customFormat="1">
      <c r="E43200" s="120"/>
      <c r="M43200" s="120"/>
      <c r="N43200" s="120"/>
      <c r="U43200" s="121"/>
      <c r="V43200" s="122"/>
      <c r="W43200" s="123"/>
      <c r="AC43200" s="123"/>
    </row>
    <row r="43201" spans="5:29" s="2" customFormat="1">
      <c r="E43201" s="120"/>
      <c r="M43201" s="120"/>
      <c r="N43201" s="120"/>
      <c r="U43201" s="121"/>
      <c r="V43201" s="122"/>
      <c r="W43201" s="123"/>
      <c r="AC43201" s="123"/>
    </row>
    <row r="43202" spans="5:29" s="2" customFormat="1">
      <c r="E43202" s="120"/>
      <c r="M43202" s="120"/>
      <c r="N43202" s="120"/>
      <c r="U43202" s="121"/>
      <c r="V43202" s="122"/>
      <c r="W43202" s="123"/>
      <c r="AC43202" s="123"/>
    </row>
    <row r="43203" spans="5:29" s="2" customFormat="1">
      <c r="E43203" s="120"/>
      <c r="M43203" s="120"/>
      <c r="N43203" s="120"/>
      <c r="U43203" s="121"/>
      <c r="V43203" s="122"/>
      <c r="W43203" s="123"/>
      <c r="AC43203" s="123"/>
    </row>
    <row r="43204" spans="5:29" s="2" customFormat="1">
      <c r="E43204" s="120"/>
      <c r="M43204" s="120"/>
      <c r="N43204" s="120"/>
      <c r="U43204" s="121"/>
      <c r="V43204" s="122"/>
      <c r="W43204" s="123"/>
      <c r="AC43204" s="123"/>
    </row>
    <row r="43205" spans="5:29" s="2" customFormat="1">
      <c r="E43205" s="120"/>
      <c r="M43205" s="120"/>
      <c r="N43205" s="120"/>
      <c r="U43205" s="121"/>
      <c r="V43205" s="122"/>
      <c r="W43205" s="123"/>
      <c r="AC43205" s="123"/>
    </row>
    <row r="43206" spans="5:29" s="2" customFormat="1">
      <c r="E43206" s="120"/>
      <c r="M43206" s="120"/>
      <c r="N43206" s="120"/>
      <c r="U43206" s="121"/>
      <c r="V43206" s="122"/>
      <c r="W43206" s="123"/>
      <c r="AC43206" s="123"/>
    </row>
    <row r="43207" spans="5:29" s="2" customFormat="1">
      <c r="E43207" s="120"/>
      <c r="M43207" s="120"/>
      <c r="N43207" s="120"/>
      <c r="U43207" s="121"/>
      <c r="V43207" s="122"/>
      <c r="W43207" s="123"/>
      <c r="AC43207" s="123"/>
    </row>
    <row r="43208" spans="5:29" s="2" customFormat="1">
      <c r="E43208" s="120"/>
      <c r="M43208" s="120"/>
      <c r="N43208" s="120"/>
      <c r="U43208" s="121"/>
      <c r="V43208" s="122"/>
      <c r="W43208" s="123"/>
      <c r="AC43208" s="123"/>
    </row>
    <row r="43209" spans="5:29" s="2" customFormat="1">
      <c r="E43209" s="120"/>
      <c r="M43209" s="120"/>
      <c r="N43209" s="120"/>
      <c r="U43209" s="121"/>
      <c r="V43209" s="122"/>
      <c r="W43209" s="123"/>
      <c r="AC43209" s="123"/>
    </row>
    <row r="43210" spans="5:29" s="2" customFormat="1">
      <c r="E43210" s="120"/>
      <c r="M43210" s="120"/>
      <c r="N43210" s="120"/>
      <c r="U43210" s="121"/>
      <c r="V43210" s="122"/>
      <c r="W43210" s="123"/>
      <c r="AC43210" s="123"/>
    </row>
    <row r="43211" spans="5:29" s="2" customFormat="1">
      <c r="E43211" s="120"/>
      <c r="M43211" s="120"/>
      <c r="N43211" s="120"/>
      <c r="U43211" s="121"/>
      <c r="V43211" s="122"/>
      <c r="W43211" s="123"/>
      <c r="AC43211" s="123"/>
    </row>
    <row r="43212" spans="5:29" s="2" customFormat="1">
      <c r="E43212" s="120"/>
      <c r="M43212" s="120"/>
      <c r="N43212" s="120"/>
      <c r="U43212" s="121"/>
      <c r="V43212" s="122"/>
      <c r="W43212" s="123"/>
      <c r="AC43212" s="123"/>
    </row>
    <row r="43213" spans="5:29" s="2" customFormat="1">
      <c r="E43213" s="120"/>
      <c r="M43213" s="120"/>
      <c r="N43213" s="120"/>
      <c r="U43213" s="121"/>
      <c r="V43213" s="122"/>
      <c r="W43213" s="123"/>
      <c r="AC43213" s="123"/>
    </row>
    <row r="43214" spans="5:29" s="2" customFormat="1">
      <c r="E43214" s="120"/>
      <c r="M43214" s="120"/>
      <c r="N43214" s="120"/>
      <c r="U43214" s="121"/>
      <c r="V43214" s="122"/>
      <c r="W43214" s="123"/>
      <c r="AC43214" s="123"/>
    </row>
    <row r="43215" spans="5:29" s="2" customFormat="1">
      <c r="E43215" s="120"/>
      <c r="M43215" s="120"/>
      <c r="N43215" s="120"/>
      <c r="U43215" s="121"/>
      <c r="V43215" s="122"/>
      <c r="W43215" s="123"/>
      <c r="AC43215" s="123"/>
    </row>
    <row r="43216" spans="5:29" s="2" customFormat="1">
      <c r="E43216" s="120"/>
      <c r="M43216" s="120"/>
      <c r="N43216" s="120"/>
      <c r="U43216" s="121"/>
      <c r="V43216" s="122"/>
      <c r="W43216" s="123"/>
      <c r="AC43216" s="123"/>
    </row>
    <row r="43217" spans="5:29" s="2" customFormat="1">
      <c r="E43217" s="120"/>
      <c r="M43217" s="120"/>
      <c r="N43217" s="120"/>
      <c r="U43217" s="121"/>
      <c r="V43217" s="122"/>
      <c r="W43217" s="123"/>
      <c r="AC43217" s="123"/>
    </row>
    <row r="43218" spans="5:29" s="2" customFormat="1">
      <c r="E43218" s="120"/>
      <c r="M43218" s="120"/>
      <c r="N43218" s="120"/>
      <c r="U43218" s="121"/>
      <c r="V43218" s="122"/>
      <c r="W43218" s="123"/>
      <c r="AC43218" s="123"/>
    </row>
    <row r="43219" spans="5:29" s="2" customFormat="1">
      <c r="E43219" s="120"/>
      <c r="M43219" s="120"/>
      <c r="N43219" s="120"/>
      <c r="U43219" s="121"/>
      <c r="V43219" s="122"/>
      <c r="W43219" s="123"/>
      <c r="AC43219" s="123"/>
    </row>
    <row r="43220" spans="5:29" s="2" customFormat="1">
      <c r="E43220" s="120"/>
      <c r="M43220" s="120"/>
      <c r="N43220" s="120"/>
      <c r="U43220" s="121"/>
      <c r="V43220" s="122"/>
      <c r="W43220" s="123"/>
      <c r="AC43220" s="123"/>
    </row>
    <row r="43221" spans="5:29" s="2" customFormat="1">
      <c r="E43221" s="120"/>
      <c r="M43221" s="120"/>
      <c r="N43221" s="120"/>
      <c r="U43221" s="121"/>
      <c r="V43221" s="122"/>
      <c r="W43221" s="123"/>
      <c r="AC43221" s="123"/>
    </row>
    <row r="43222" spans="5:29" s="2" customFormat="1">
      <c r="E43222" s="120"/>
      <c r="M43222" s="120"/>
      <c r="N43222" s="120"/>
      <c r="U43222" s="121"/>
      <c r="V43222" s="122"/>
      <c r="W43222" s="123"/>
      <c r="AC43222" s="123"/>
    </row>
    <row r="43223" spans="5:29" s="2" customFormat="1">
      <c r="E43223" s="120"/>
      <c r="M43223" s="120"/>
      <c r="N43223" s="120"/>
      <c r="U43223" s="121"/>
      <c r="V43223" s="122"/>
      <c r="W43223" s="123"/>
      <c r="AC43223" s="123"/>
    </row>
    <row r="43224" spans="5:29" s="2" customFormat="1">
      <c r="E43224" s="120"/>
      <c r="M43224" s="120"/>
      <c r="N43224" s="120"/>
      <c r="U43224" s="121"/>
      <c r="V43224" s="122"/>
      <c r="W43224" s="123"/>
      <c r="AC43224" s="123"/>
    </row>
    <row r="43225" spans="5:29" s="2" customFormat="1">
      <c r="E43225" s="120"/>
      <c r="M43225" s="120"/>
      <c r="N43225" s="120"/>
      <c r="U43225" s="121"/>
      <c r="V43225" s="122"/>
      <c r="W43225" s="123"/>
      <c r="AC43225" s="123"/>
    </row>
    <row r="43226" spans="5:29" s="2" customFormat="1">
      <c r="E43226" s="120"/>
      <c r="M43226" s="120"/>
      <c r="N43226" s="120"/>
      <c r="U43226" s="121"/>
      <c r="V43226" s="122"/>
      <c r="W43226" s="123"/>
      <c r="AC43226" s="123"/>
    </row>
    <row r="43227" spans="5:29" s="2" customFormat="1">
      <c r="E43227" s="120"/>
      <c r="M43227" s="120"/>
      <c r="N43227" s="120"/>
      <c r="U43227" s="121"/>
      <c r="V43227" s="122"/>
      <c r="W43227" s="123"/>
      <c r="AC43227" s="123"/>
    </row>
    <row r="43228" spans="5:29" s="2" customFormat="1">
      <c r="E43228" s="120"/>
      <c r="M43228" s="120"/>
      <c r="N43228" s="120"/>
      <c r="U43228" s="121"/>
      <c r="V43228" s="122"/>
      <c r="W43228" s="123"/>
      <c r="AC43228" s="123"/>
    </row>
    <row r="43229" spans="5:29" s="2" customFormat="1">
      <c r="E43229" s="120"/>
      <c r="M43229" s="120"/>
      <c r="N43229" s="120"/>
      <c r="U43229" s="121"/>
      <c r="V43229" s="122"/>
      <c r="W43229" s="123"/>
      <c r="AC43229" s="123"/>
    </row>
    <row r="43230" spans="5:29" s="2" customFormat="1">
      <c r="E43230" s="120"/>
      <c r="M43230" s="120"/>
      <c r="N43230" s="120"/>
      <c r="U43230" s="121"/>
      <c r="V43230" s="122"/>
      <c r="W43230" s="123"/>
      <c r="AC43230" s="123"/>
    </row>
    <row r="43231" spans="5:29" s="2" customFormat="1">
      <c r="E43231" s="120"/>
      <c r="M43231" s="120"/>
      <c r="N43231" s="120"/>
      <c r="U43231" s="121"/>
      <c r="V43231" s="122"/>
      <c r="W43231" s="123"/>
      <c r="AC43231" s="123"/>
    </row>
    <row r="43232" spans="5:29" s="2" customFormat="1">
      <c r="E43232" s="120"/>
      <c r="M43232" s="120"/>
      <c r="N43232" s="120"/>
      <c r="U43232" s="121"/>
      <c r="V43232" s="122"/>
      <c r="W43232" s="123"/>
      <c r="AC43232" s="123"/>
    </row>
    <row r="43233" spans="5:29" s="2" customFormat="1">
      <c r="E43233" s="120"/>
      <c r="M43233" s="120"/>
      <c r="N43233" s="120"/>
      <c r="U43233" s="121"/>
      <c r="V43233" s="122"/>
      <c r="W43233" s="123"/>
      <c r="AC43233" s="123"/>
    </row>
    <row r="43234" spans="5:29" s="2" customFormat="1">
      <c r="E43234" s="120"/>
      <c r="M43234" s="120"/>
      <c r="N43234" s="120"/>
      <c r="U43234" s="121"/>
      <c r="V43234" s="122"/>
      <c r="W43234" s="123"/>
      <c r="AC43234" s="123"/>
    </row>
    <row r="43235" spans="5:29" s="2" customFormat="1">
      <c r="E43235" s="120"/>
      <c r="M43235" s="120"/>
      <c r="N43235" s="120"/>
      <c r="U43235" s="121"/>
      <c r="V43235" s="122"/>
      <c r="W43235" s="123"/>
      <c r="AC43235" s="123"/>
    </row>
    <row r="43236" spans="5:29" s="2" customFormat="1">
      <c r="E43236" s="120"/>
      <c r="M43236" s="120"/>
      <c r="N43236" s="120"/>
      <c r="U43236" s="121"/>
      <c r="V43236" s="122"/>
      <c r="W43236" s="123"/>
      <c r="AC43236" s="123"/>
    </row>
    <row r="43237" spans="5:29" s="2" customFormat="1">
      <c r="E43237" s="120"/>
      <c r="M43237" s="120"/>
      <c r="N43237" s="120"/>
      <c r="U43237" s="121"/>
      <c r="V43237" s="122"/>
      <c r="W43237" s="123"/>
      <c r="AC43237" s="123"/>
    </row>
    <row r="43238" spans="5:29" s="2" customFormat="1">
      <c r="E43238" s="120"/>
      <c r="M43238" s="120"/>
      <c r="N43238" s="120"/>
      <c r="U43238" s="121"/>
      <c r="V43238" s="122"/>
      <c r="W43238" s="123"/>
      <c r="AC43238" s="123"/>
    </row>
    <row r="43239" spans="5:29" s="2" customFormat="1">
      <c r="E43239" s="120"/>
      <c r="M43239" s="120"/>
      <c r="N43239" s="120"/>
      <c r="U43239" s="121"/>
      <c r="V43239" s="122"/>
      <c r="W43239" s="123"/>
      <c r="AC43239" s="123"/>
    </row>
    <row r="43240" spans="5:29" s="2" customFormat="1">
      <c r="E43240" s="120"/>
      <c r="M43240" s="120"/>
      <c r="N43240" s="120"/>
      <c r="U43240" s="121"/>
      <c r="V43240" s="122"/>
      <c r="W43240" s="123"/>
      <c r="AC43240" s="123"/>
    </row>
    <row r="43241" spans="5:29" s="2" customFormat="1">
      <c r="E43241" s="120"/>
      <c r="M43241" s="120"/>
      <c r="N43241" s="120"/>
      <c r="U43241" s="121"/>
      <c r="V43241" s="122"/>
      <c r="W43241" s="123"/>
      <c r="AC43241" s="123"/>
    </row>
    <row r="43242" spans="5:29" s="2" customFormat="1">
      <c r="E43242" s="120"/>
      <c r="M43242" s="120"/>
      <c r="N43242" s="120"/>
      <c r="U43242" s="121"/>
      <c r="V43242" s="122"/>
      <c r="W43242" s="123"/>
      <c r="AC43242" s="123"/>
    </row>
    <row r="43243" spans="5:29" s="2" customFormat="1">
      <c r="E43243" s="120"/>
      <c r="M43243" s="120"/>
      <c r="N43243" s="120"/>
      <c r="U43243" s="121"/>
      <c r="V43243" s="122"/>
      <c r="W43243" s="123"/>
      <c r="AC43243" s="123"/>
    </row>
    <row r="43244" spans="5:29" s="2" customFormat="1">
      <c r="E43244" s="120"/>
      <c r="M43244" s="120"/>
      <c r="N43244" s="120"/>
      <c r="U43244" s="121"/>
      <c r="V43244" s="122"/>
      <c r="W43244" s="123"/>
      <c r="AC43244" s="123"/>
    </row>
    <row r="43245" spans="5:29" s="2" customFormat="1">
      <c r="E43245" s="120"/>
      <c r="M43245" s="120"/>
      <c r="N43245" s="120"/>
      <c r="U43245" s="121"/>
      <c r="V43245" s="122"/>
      <c r="W43245" s="123"/>
      <c r="AC43245" s="123"/>
    </row>
    <row r="43246" spans="5:29" s="2" customFormat="1">
      <c r="E43246" s="120"/>
      <c r="M43246" s="120"/>
      <c r="N43246" s="120"/>
      <c r="U43246" s="121"/>
      <c r="V43246" s="122"/>
      <c r="W43246" s="123"/>
      <c r="AC43246" s="123"/>
    </row>
    <row r="43247" spans="5:29" s="2" customFormat="1">
      <c r="E43247" s="120"/>
      <c r="M43247" s="120"/>
      <c r="N43247" s="120"/>
      <c r="U43247" s="121"/>
      <c r="V43247" s="122"/>
      <c r="W43247" s="123"/>
      <c r="AC43247" s="123"/>
    </row>
    <row r="43248" spans="5:29" s="2" customFormat="1">
      <c r="E43248" s="120"/>
      <c r="M43248" s="120"/>
      <c r="N43248" s="120"/>
      <c r="U43248" s="121"/>
      <c r="V43248" s="122"/>
      <c r="W43248" s="123"/>
      <c r="AC43248" s="123"/>
    </row>
    <row r="43249" spans="5:29" s="2" customFormat="1">
      <c r="E43249" s="120"/>
      <c r="M43249" s="120"/>
      <c r="N43249" s="120"/>
      <c r="U43249" s="121"/>
      <c r="V43249" s="122"/>
      <c r="W43249" s="123"/>
      <c r="AC43249" s="123"/>
    </row>
    <row r="43250" spans="5:29" s="2" customFormat="1">
      <c r="E43250" s="120"/>
      <c r="M43250" s="120"/>
      <c r="N43250" s="120"/>
      <c r="U43250" s="121"/>
      <c r="V43250" s="122"/>
      <c r="W43250" s="123"/>
      <c r="AC43250" s="123"/>
    </row>
    <row r="43251" spans="5:29" s="2" customFormat="1">
      <c r="E43251" s="120"/>
      <c r="M43251" s="120"/>
      <c r="N43251" s="120"/>
      <c r="U43251" s="121"/>
      <c r="V43251" s="122"/>
      <c r="W43251" s="123"/>
      <c r="AC43251" s="123"/>
    </row>
    <row r="43252" spans="5:29" s="2" customFormat="1">
      <c r="E43252" s="120"/>
      <c r="M43252" s="120"/>
      <c r="N43252" s="120"/>
      <c r="U43252" s="121"/>
      <c r="V43252" s="122"/>
      <c r="W43252" s="123"/>
      <c r="AC43252" s="123"/>
    </row>
    <row r="43253" spans="5:29" s="2" customFormat="1">
      <c r="E43253" s="120"/>
      <c r="M43253" s="120"/>
      <c r="N43253" s="120"/>
      <c r="U43253" s="121"/>
      <c r="V43253" s="122"/>
      <c r="W43253" s="123"/>
      <c r="AC43253" s="123"/>
    </row>
    <row r="43254" spans="5:29" s="2" customFormat="1">
      <c r="E43254" s="120"/>
      <c r="M43254" s="120"/>
      <c r="N43254" s="120"/>
      <c r="U43254" s="121"/>
      <c r="V43254" s="122"/>
      <c r="W43254" s="123"/>
      <c r="AC43254" s="123"/>
    </row>
    <row r="43255" spans="5:29" s="2" customFormat="1">
      <c r="E43255" s="120"/>
      <c r="M43255" s="120"/>
      <c r="N43255" s="120"/>
      <c r="U43255" s="121"/>
      <c r="V43255" s="122"/>
      <c r="W43255" s="123"/>
      <c r="AC43255" s="123"/>
    </row>
    <row r="43256" spans="5:29" s="2" customFormat="1">
      <c r="E43256" s="120"/>
      <c r="M43256" s="120"/>
      <c r="N43256" s="120"/>
      <c r="U43256" s="121"/>
      <c r="V43256" s="122"/>
      <c r="W43256" s="123"/>
      <c r="AC43256" s="123"/>
    </row>
    <row r="43257" spans="5:29" s="2" customFormat="1">
      <c r="E43257" s="120"/>
      <c r="M43257" s="120"/>
      <c r="N43257" s="120"/>
      <c r="U43257" s="121"/>
      <c r="V43257" s="122"/>
      <c r="W43257" s="123"/>
      <c r="AC43257" s="123"/>
    </row>
    <row r="43258" spans="5:29" s="2" customFormat="1">
      <c r="E43258" s="120"/>
      <c r="M43258" s="120"/>
      <c r="N43258" s="120"/>
      <c r="U43258" s="121"/>
      <c r="V43258" s="122"/>
      <c r="W43258" s="123"/>
      <c r="AC43258" s="123"/>
    </row>
    <row r="43259" spans="5:29" s="2" customFormat="1">
      <c r="E43259" s="120"/>
      <c r="M43259" s="120"/>
      <c r="N43259" s="120"/>
      <c r="U43259" s="121"/>
      <c r="V43259" s="122"/>
      <c r="W43259" s="123"/>
      <c r="AC43259" s="123"/>
    </row>
    <row r="43260" spans="5:29" s="2" customFormat="1">
      <c r="E43260" s="120"/>
      <c r="M43260" s="120"/>
      <c r="N43260" s="120"/>
      <c r="U43260" s="121"/>
      <c r="V43260" s="122"/>
      <c r="W43260" s="123"/>
      <c r="AC43260" s="123"/>
    </row>
    <row r="43261" spans="5:29" s="2" customFormat="1">
      <c r="E43261" s="120"/>
      <c r="M43261" s="120"/>
      <c r="N43261" s="120"/>
      <c r="U43261" s="121"/>
      <c r="V43261" s="122"/>
      <c r="W43261" s="123"/>
      <c r="AC43261" s="123"/>
    </row>
    <row r="43262" spans="5:29" s="2" customFormat="1">
      <c r="E43262" s="120"/>
      <c r="M43262" s="120"/>
      <c r="N43262" s="120"/>
      <c r="U43262" s="121"/>
      <c r="V43262" s="122"/>
      <c r="W43262" s="123"/>
      <c r="AC43262" s="123"/>
    </row>
    <row r="43263" spans="5:29" s="2" customFormat="1">
      <c r="E43263" s="120"/>
      <c r="M43263" s="120"/>
      <c r="N43263" s="120"/>
      <c r="U43263" s="121"/>
      <c r="V43263" s="122"/>
      <c r="W43263" s="123"/>
      <c r="AC43263" s="123"/>
    </row>
    <row r="43264" spans="5:29" s="2" customFormat="1">
      <c r="E43264" s="120"/>
      <c r="M43264" s="120"/>
      <c r="N43264" s="120"/>
      <c r="U43264" s="121"/>
      <c r="V43264" s="122"/>
      <c r="W43264" s="123"/>
      <c r="AC43264" s="123"/>
    </row>
    <row r="43265" spans="5:29" s="2" customFormat="1">
      <c r="E43265" s="120"/>
      <c r="M43265" s="120"/>
      <c r="N43265" s="120"/>
      <c r="U43265" s="121"/>
      <c r="V43265" s="122"/>
      <c r="W43265" s="123"/>
      <c r="AC43265" s="123"/>
    </row>
    <row r="43266" spans="5:29" s="2" customFormat="1">
      <c r="E43266" s="120"/>
      <c r="M43266" s="120"/>
      <c r="N43266" s="120"/>
      <c r="U43266" s="121"/>
      <c r="V43266" s="122"/>
      <c r="W43266" s="123"/>
      <c r="AC43266" s="123"/>
    </row>
    <row r="43267" spans="5:29" s="2" customFormat="1">
      <c r="E43267" s="120"/>
      <c r="M43267" s="120"/>
      <c r="N43267" s="120"/>
      <c r="U43267" s="121"/>
      <c r="V43267" s="122"/>
      <c r="W43267" s="123"/>
      <c r="AC43267" s="123"/>
    </row>
    <row r="43268" spans="5:29" s="2" customFormat="1">
      <c r="E43268" s="120"/>
      <c r="M43268" s="120"/>
      <c r="N43268" s="120"/>
      <c r="U43268" s="121"/>
      <c r="V43268" s="122"/>
      <c r="W43268" s="123"/>
      <c r="AC43268" s="123"/>
    </row>
    <row r="43269" spans="5:29" s="2" customFormat="1">
      <c r="E43269" s="120"/>
      <c r="M43269" s="120"/>
      <c r="N43269" s="120"/>
      <c r="U43269" s="121"/>
      <c r="V43269" s="122"/>
      <c r="W43269" s="123"/>
      <c r="AC43269" s="123"/>
    </row>
    <row r="43270" spans="5:29" s="2" customFormat="1">
      <c r="E43270" s="120"/>
      <c r="M43270" s="120"/>
      <c r="N43270" s="120"/>
      <c r="U43270" s="121"/>
      <c r="V43270" s="122"/>
      <c r="W43270" s="123"/>
      <c r="AC43270" s="123"/>
    </row>
    <row r="43271" spans="5:29" s="2" customFormat="1">
      <c r="E43271" s="120"/>
      <c r="M43271" s="120"/>
      <c r="N43271" s="120"/>
      <c r="U43271" s="121"/>
      <c r="V43271" s="122"/>
      <c r="W43271" s="123"/>
      <c r="AC43271" s="123"/>
    </row>
    <row r="43272" spans="5:29" s="2" customFormat="1">
      <c r="E43272" s="120"/>
      <c r="M43272" s="120"/>
      <c r="N43272" s="120"/>
      <c r="U43272" s="121"/>
      <c r="V43272" s="122"/>
      <c r="W43272" s="123"/>
      <c r="AC43272" s="123"/>
    </row>
    <row r="43273" spans="5:29" s="2" customFormat="1">
      <c r="E43273" s="120"/>
      <c r="M43273" s="120"/>
      <c r="N43273" s="120"/>
      <c r="U43273" s="121"/>
      <c r="V43273" s="122"/>
      <c r="W43273" s="123"/>
      <c r="AC43273" s="123"/>
    </row>
    <row r="43274" spans="5:29" s="2" customFormat="1">
      <c r="E43274" s="120"/>
      <c r="M43274" s="120"/>
      <c r="N43274" s="120"/>
      <c r="U43274" s="121"/>
      <c r="V43274" s="122"/>
      <c r="W43274" s="123"/>
      <c r="AC43274" s="123"/>
    </row>
    <row r="43275" spans="5:29" s="2" customFormat="1">
      <c r="E43275" s="120"/>
      <c r="M43275" s="120"/>
      <c r="N43275" s="120"/>
      <c r="U43275" s="121"/>
      <c r="V43275" s="122"/>
      <c r="W43275" s="123"/>
      <c r="AC43275" s="123"/>
    </row>
    <row r="43276" spans="5:29" s="2" customFormat="1">
      <c r="E43276" s="120"/>
      <c r="M43276" s="120"/>
      <c r="N43276" s="120"/>
      <c r="U43276" s="121"/>
      <c r="V43276" s="122"/>
      <c r="W43276" s="123"/>
      <c r="AC43276" s="123"/>
    </row>
    <row r="43277" spans="5:29" s="2" customFormat="1">
      <c r="E43277" s="120"/>
      <c r="M43277" s="120"/>
      <c r="N43277" s="120"/>
      <c r="U43277" s="121"/>
      <c r="V43277" s="122"/>
      <c r="W43277" s="123"/>
      <c r="AC43277" s="123"/>
    </row>
    <row r="43278" spans="5:29" s="2" customFormat="1">
      <c r="E43278" s="120"/>
      <c r="M43278" s="120"/>
      <c r="N43278" s="120"/>
      <c r="U43278" s="121"/>
      <c r="V43278" s="122"/>
      <c r="W43278" s="123"/>
      <c r="AC43278" s="123"/>
    </row>
    <row r="43279" spans="5:29" s="2" customFormat="1">
      <c r="E43279" s="120"/>
      <c r="M43279" s="120"/>
      <c r="N43279" s="120"/>
      <c r="U43279" s="121"/>
      <c r="V43279" s="122"/>
      <c r="W43279" s="123"/>
      <c r="AC43279" s="123"/>
    </row>
    <row r="43280" spans="5:29" s="2" customFormat="1">
      <c r="E43280" s="120"/>
      <c r="M43280" s="120"/>
      <c r="N43280" s="120"/>
      <c r="U43280" s="121"/>
      <c r="V43280" s="122"/>
      <c r="W43280" s="123"/>
      <c r="AC43280" s="123"/>
    </row>
    <row r="43281" spans="5:29" s="2" customFormat="1">
      <c r="E43281" s="120"/>
      <c r="M43281" s="120"/>
      <c r="N43281" s="120"/>
      <c r="U43281" s="121"/>
      <c r="V43281" s="122"/>
      <c r="W43281" s="123"/>
      <c r="AC43281" s="123"/>
    </row>
    <row r="43282" spans="5:29" s="2" customFormat="1">
      <c r="E43282" s="120"/>
      <c r="M43282" s="120"/>
      <c r="N43282" s="120"/>
      <c r="U43282" s="121"/>
      <c r="V43282" s="122"/>
      <c r="W43282" s="123"/>
      <c r="AC43282" s="123"/>
    </row>
    <row r="43283" spans="5:29" s="2" customFormat="1">
      <c r="E43283" s="120"/>
      <c r="M43283" s="120"/>
      <c r="N43283" s="120"/>
      <c r="U43283" s="121"/>
      <c r="V43283" s="122"/>
      <c r="W43283" s="123"/>
      <c r="AC43283" s="123"/>
    </row>
    <row r="43284" spans="5:29" s="2" customFormat="1">
      <c r="E43284" s="120"/>
      <c r="M43284" s="120"/>
      <c r="N43284" s="120"/>
      <c r="U43284" s="121"/>
      <c r="V43284" s="122"/>
      <c r="W43284" s="123"/>
      <c r="AC43284" s="123"/>
    </row>
    <row r="43285" spans="5:29" s="2" customFormat="1">
      <c r="E43285" s="120"/>
      <c r="M43285" s="120"/>
      <c r="N43285" s="120"/>
      <c r="U43285" s="121"/>
      <c r="V43285" s="122"/>
      <c r="W43285" s="123"/>
      <c r="AC43285" s="123"/>
    </row>
    <row r="43286" spans="5:29" s="2" customFormat="1">
      <c r="E43286" s="120"/>
      <c r="M43286" s="120"/>
      <c r="N43286" s="120"/>
      <c r="U43286" s="121"/>
      <c r="V43286" s="122"/>
      <c r="W43286" s="123"/>
      <c r="AC43286" s="123"/>
    </row>
    <row r="43287" spans="5:29" s="2" customFormat="1">
      <c r="E43287" s="120"/>
      <c r="M43287" s="120"/>
      <c r="N43287" s="120"/>
      <c r="U43287" s="121"/>
      <c r="V43287" s="122"/>
      <c r="W43287" s="123"/>
      <c r="AC43287" s="123"/>
    </row>
    <row r="43288" spans="5:29" s="2" customFormat="1">
      <c r="E43288" s="120"/>
      <c r="M43288" s="120"/>
      <c r="N43288" s="120"/>
      <c r="U43288" s="121"/>
      <c r="V43288" s="122"/>
      <c r="W43288" s="123"/>
      <c r="AC43288" s="123"/>
    </row>
    <row r="43289" spans="5:29" s="2" customFormat="1">
      <c r="E43289" s="120"/>
      <c r="M43289" s="120"/>
      <c r="N43289" s="120"/>
      <c r="U43289" s="121"/>
      <c r="V43289" s="122"/>
      <c r="W43289" s="123"/>
      <c r="AC43289" s="123"/>
    </row>
    <row r="43290" spans="5:29" s="2" customFormat="1">
      <c r="E43290" s="120"/>
      <c r="M43290" s="120"/>
      <c r="N43290" s="120"/>
      <c r="U43290" s="121"/>
      <c r="V43290" s="122"/>
      <c r="W43290" s="123"/>
      <c r="AC43290" s="123"/>
    </row>
    <row r="43291" spans="5:29" s="2" customFormat="1">
      <c r="E43291" s="120"/>
      <c r="M43291" s="120"/>
      <c r="N43291" s="120"/>
      <c r="U43291" s="121"/>
      <c r="V43291" s="122"/>
      <c r="W43291" s="123"/>
      <c r="AC43291" s="123"/>
    </row>
    <row r="43292" spans="5:29" s="2" customFormat="1">
      <c r="E43292" s="120"/>
      <c r="M43292" s="120"/>
      <c r="N43292" s="120"/>
      <c r="U43292" s="121"/>
      <c r="V43292" s="122"/>
      <c r="W43292" s="123"/>
      <c r="AC43292" s="123"/>
    </row>
    <row r="43293" spans="5:29" s="2" customFormat="1">
      <c r="E43293" s="120"/>
      <c r="M43293" s="120"/>
      <c r="N43293" s="120"/>
      <c r="U43293" s="121"/>
      <c r="V43293" s="122"/>
      <c r="W43293" s="123"/>
      <c r="AC43293" s="123"/>
    </row>
    <row r="43294" spans="5:29" s="2" customFormat="1">
      <c r="E43294" s="120"/>
      <c r="M43294" s="120"/>
      <c r="N43294" s="120"/>
      <c r="U43294" s="121"/>
      <c r="V43294" s="122"/>
      <c r="W43294" s="123"/>
      <c r="AC43294" s="123"/>
    </row>
    <row r="43295" spans="5:29" s="2" customFormat="1">
      <c r="E43295" s="120"/>
      <c r="M43295" s="120"/>
      <c r="N43295" s="120"/>
      <c r="U43295" s="121"/>
      <c r="V43295" s="122"/>
      <c r="W43295" s="123"/>
      <c r="AC43295" s="123"/>
    </row>
    <row r="43296" spans="5:29" s="2" customFormat="1">
      <c r="E43296" s="120"/>
      <c r="M43296" s="120"/>
      <c r="N43296" s="120"/>
      <c r="U43296" s="121"/>
      <c r="V43296" s="122"/>
      <c r="W43296" s="123"/>
      <c r="AC43296" s="123"/>
    </row>
    <row r="43297" spans="5:29" s="2" customFormat="1">
      <c r="E43297" s="120"/>
      <c r="M43297" s="120"/>
      <c r="N43297" s="120"/>
      <c r="U43297" s="121"/>
      <c r="V43297" s="122"/>
      <c r="W43297" s="123"/>
      <c r="AC43297" s="123"/>
    </row>
    <row r="43298" spans="5:29" s="2" customFormat="1">
      <c r="E43298" s="120"/>
      <c r="M43298" s="120"/>
      <c r="N43298" s="120"/>
      <c r="U43298" s="121"/>
      <c r="V43298" s="122"/>
      <c r="W43298" s="123"/>
      <c r="AC43298" s="123"/>
    </row>
    <row r="43299" spans="5:29" s="2" customFormat="1">
      <c r="E43299" s="120"/>
      <c r="M43299" s="120"/>
      <c r="N43299" s="120"/>
      <c r="U43299" s="121"/>
      <c r="V43299" s="122"/>
      <c r="W43299" s="123"/>
      <c r="AC43299" s="123"/>
    </row>
    <row r="43300" spans="5:29" s="2" customFormat="1">
      <c r="E43300" s="120"/>
      <c r="M43300" s="120"/>
      <c r="N43300" s="120"/>
      <c r="U43300" s="121"/>
      <c r="V43300" s="122"/>
      <c r="W43300" s="123"/>
      <c r="AC43300" s="123"/>
    </row>
    <row r="43301" spans="5:29" s="2" customFormat="1">
      <c r="E43301" s="120"/>
      <c r="M43301" s="120"/>
      <c r="N43301" s="120"/>
      <c r="U43301" s="121"/>
      <c r="V43301" s="122"/>
      <c r="W43301" s="123"/>
      <c r="AC43301" s="123"/>
    </row>
    <row r="43302" spans="5:29" s="2" customFormat="1">
      <c r="E43302" s="120"/>
      <c r="M43302" s="120"/>
      <c r="N43302" s="120"/>
      <c r="U43302" s="121"/>
      <c r="V43302" s="122"/>
      <c r="W43302" s="123"/>
      <c r="AC43302" s="123"/>
    </row>
    <row r="43303" spans="5:29" s="2" customFormat="1">
      <c r="E43303" s="120"/>
      <c r="M43303" s="120"/>
      <c r="N43303" s="120"/>
      <c r="U43303" s="121"/>
      <c r="V43303" s="122"/>
      <c r="W43303" s="123"/>
      <c r="AC43303" s="123"/>
    </row>
    <row r="43304" spans="5:29" s="2" customFormat="1">
      <c r="E43304" s="120"/>
      <c r="M43304" s="120"/>
      <c r="N43304" s="120"/>
      <c r="U43304" s="121"/>
      <c r="V43304" s="122"/>
      <c r="W43304" s="123"/>
      <c r="AC43304" s="123"/>
    </row>
    <row r="43305" spans="5:29" s="2" customFormat="1">
      <c r="E43305" s="120"/>
      <c r="M43305" s="120"/>
      <c r="N43305" s="120"/>
      <c r="U43305" s="121"/>
      <c r="V43305" s="122"/>
      <c r="W43305" s="123"/>
      <c r="AC43305" s="123"/>
    </row>
    <row r="43306" spans="5:29" s="2" customFormat="1">
      <c r="E43306" s="120"/>
      <c r="M43306" s="120"/>
      <c r="N43306" s="120"/>
      <c r="U43306" s="121"/>
      <c r="V43306" s="122"/>
      <c r="W43306" s="123"/>
      <c r="AC43306" s="123"/>
    </row>
    <row r="43307" spans="5:29" s="2" customFormat="1">
      <c r="E43307" s="120"/>
      <c r="M43307" s="120"/>
      <c r="N43307" s="120"/>
      <c r="U43307" s="121"/>
      <c r="V43307" s="122"/>
      <c r="W43307" s="123"/>
      <c r="AC43307" s="123"/>
    </row>
    <row r="43308" spans="5:29" s="2" customFormat="1">
      <c r="E43308" s="120"/>
      <c r="M43308" s="120"/>
      <c r="N43308" s="120"/>
      <c r="U43308" s="121"/>
      <c r="V43308" s="122"/>
      <c r="W43308" s="123"/>
      <c r="AC43308" s="123"/>
    </row>
    <row r="43309" spans="5:29" s="2" customFormat="1">
      <c r="E43309" s="120"/>
      <c r="M43309" s="120"/>
      <c r="N43309" s="120"/>
      <c r="U43309" s="121"/>
      <c r="V43309" s="122"/>
      <c r="W43309" s="123"/>
      <c r="AC43309" s="123"/>
    </row>
    <row r="43310" spans="5:29" s="2" customFormat="1">
      <c r="E43310" s="120"/>
      <c r="M43310" s="120"/>
      <c r="N43310" s="120"/>
      <c r="U43310" s="121"/>
      <c r="V43310" s="122"/>
      <c r="W43310" s="123"/>
      <c r="AC43310" s="123"/>
    </row>
    <row r="43311" spans="5:29" s="2" customFormat="1">
      <c r="E43311" s="120"/>
      <c r="M43311" s="120"/>
      <c r="N43311" s="120"/>
      <c r="U43311" s="121"/>
      <c r="V43311" s="122"/>
      <c r="W43311" s="123"/>
      <c r="AC43311" s="123"/>
    </row>
    <row r="43312" spans="5:29" s="2" customFormat="1">
      <c r="E43312" s="120"/>
      <c r="M43312" s="120"/>
      <c r="N43312" s="120"/>
      <c r="U43312" s="121"/>
      <c r="V43312" s="122"/>
      <c r="W43312" s="123"/>
      <c r="AC43312" s="123"/>
    </row>
    <row r="43313" spans="5:29" s="2" customFormat="1">
      <c r="E43313" s="120"/>
      <c r="M43313" s="120"/>
      <c r="N43313" s="120"/>
      <c r="U43313" s="121"/>
      <c r="V43313" s="122"/>
      <c r="W43313" s="123"/>
      <c r="AC43313" s="123"/>
    </row>
    <row r="43314" spans="5:29" s="2" customFormat="1">
      <c r="E43314" s="120"/>
      <c r="M43314" s="120"/>
      <c r="N43314" s="120"/>
      <c r="U43314" s="121"/>
      <c r="V43314" s="122"/>
      <c r="W43314" s="123"/>
      <c r="AC43314" s="123"/>
    </row>
    <row r="43315" spans="5:29" s="2" customFormat="1">
      <c r="E43315" s="120"/>
      <c r="M43315" s="120"/>
      <c r="N43315" s="120"/>
      <c r="U43315" s="121"/>
      <c r="V43315" s="122"/>
      <c r="W43315" s="123"/>
      <c r="AC43315" s="123"/>
    </row>
    <row r="43316" spans="5:29" s="2" customFormat="1">
      <c r="E43316" s="120"/>
      <c r="M43316" s="120"/>
      <c r="N43316" s="120"/>
      <c r="U43316" s="121"/>
      <c r="V43316" s="122"/>
      <c r="W43316" s="123"/>
      <c r="AC43316" s="123"/>
    </row>
    <row r="43317" spans="5:29" s="2" customFormat="1">
      <c r="E43317" s="120"/>
      <c r="M43317" s="120"/>
      <c r="N43317" s="120"/>
      <c r="U43317" s="121"/>
      <c r="V43317" s="122"/>
      <c r="W43317" s="123"/>
      <c r="AC43317" s="123"/>
    </row>
    <row r="43318" spans="5:29" s="2" customFormat="1">
      <c r="E43318" s="120"/>
      <c r="M43318" s="120"/>
      <c r="N43318" s="120"/>
      <c r="U43318" s="121"/>
      <c r="V43318" s="122"/>
      <c r="W43318" s="123"/>
      <c r="AC43318" s="123"/>
    </row>
    <row r="43319" spans="5:29" s="2" customFormat="1">
      <c r="E43319" s="120"/>
      <c r="M43319" s="120"/>
      <c r="N43319" s="120"/>
      <c r="U43319" s="121"/>
      <c r="V43319" s="122"/>
      <c r="W43319" s="123"/>
      <c r="AC43319" s="123"/>
    </row>
    <row r="43320" spans="5:29" s="2" customFormat="1">
      <c r="E43320" s="120"/>
      <c r="M43320" s="120"/>
      <c r="N43320" s="120"/>
      <c r="U43320" s="121"/>
      <c r="V43320" s="122"/>
      <c r="W43320" s="123"/>
      <c r="AC43320" s="123"/>
    </row>
    <row r="43321" spans="5:29" s="2" customFormat="1">
      <c r="E43321" s="120"/>
      <c r="M43321" s="120"/>
      <c r="N43321" s="120"/>
      <c r="U43321" s="121"/>
      <c r="V43321" s="122"/>
      <c r="W43321" s="123"/>
      <c r="AC43321" s="123"/>
    </row>
    <row r="43322" spans="5:29" s="2" customFormat="1">
      <c r="E43322" s="120"/>
      <c r="M43322" s="120"/>
      <c r="N43322" s="120"/>
      <c r="U43322" s="121"/>
      <c r="V43322" s="122"/>
      <c r="W43322" s="123"/>
      <c r="AC43322" s="123"/>
    </row>
    <row r="43323" spans="5:29" s="2" customFormat="1">
      <c r="E43323" s="120"/>
      <c r="M43323" s="120"/>
      <c r="N43323" s="120"/>
      <c r="U43323" s="121"/>
      <c r="V43323" s="122"/>
      <c r="W43323" s="123"/>
      <c r="AC43323" s="123"/>
    </row>
    <row r="43324" spans="5:29" s="2" customFormat="1">
      <c r="E43324" s="120"/>
      <c r="M43324" s="120"/>
      <c r="N43324" s="120"/>
      <c r="U43324" s="121"/>
      <c r="V43324" s="122"/>
      <c r="W43324" s="123"/>
      <c r="AC43324" s="123"/>
    </row>
    <row r="43325" spans="5:29" s="2" customFormat="1">
      <c r="E43325" s="120"/>
      <c r="M43325" s="120"/>
      <c r="N43325" s="120"/>
      <c r="U43325" s="121"/>
      <c r="V43325" s="122"/>
      <c r="W43325" s="123"/>
      <c r="AC43325" s="123"/>
    </row>
    <row r="43326" spans="5:29" s="2" customFormat="1">
      <c r="E43326" s="120"/>
      <c r="M43326" s="120"/>
      <c r="N43326" s="120"/>
      <c r="U43326" s="121"/>
      <c r="V43326" s="122"/>
      <c r="W43326" s="123"/>
      <c r="AC43326" s="123"/>
    </row>
    <row r="43327" spans="5:29" s="2" customFormat="1">
      <c r="E43327" s="120"/>
      <c r="M43327" s="120"/>
      <c r="N43327" s="120"/>
      <c r="U43327" s="121"/>
      <c r="V43327" s="122"/>
      <c r="W43327" s="123"/>
      <c r="AC43327" s="123"/>
    </row>
    <row r="43328" spans="5:29" s="2" customFormat="1">
      <c r="E43328" s="120"/>
      <c r="M43328" s="120"/>
      <c r="N43328" s="120"/>
      <c r="U43328" s="121"/>
      <c r="V43328" s="122"/>
      <c r="W43328" s="123"/>
      <c r="AC43328" s="123"/>
    </row>
    <row r="43329" spans="5:29" s="2" customFormat="1">
      <c r="E43329" s="120"/>
      <c r="M43329" s="120"/>
      <c r="N43329" s="120"/>
      <c r="U43329" s="121"/>
      <c r="V43329" s="122"/>
      <c r="W43329" s="123"/>
      <c r="AC43329" s="123"/>
    </row>
    <row r="43330" spans="5:29" s="2" customFormat="1">
      <c r="E43330" s="120"/>
      <c r="M43330" s="120"/>
      <c r="N43330" s="120"/>
      <c r="U43330" s="121"/>
      <c r="V43330" s="122"/>
      <c r="W43330" s="123"/>
      <c r="AC43330" s="123"/>
    </row>
    <row r="43331" spans="5:29" s="2" customFormat="1">
      <c r="E43331" s="120"/>
      <c r="M43331" s="120"/>
      <c r="N43331" s="120"/>
      <c r="U43331" s="121"/>
      <c r="V43331" s="122"/>
      <c r="W43331" s="123"/>
      <c r="AC43331" s="123"/>
    </row>
    <row r="43332" spans="5:29" s="2" customFormat="1">
      <c r="E43332" s="120"/>
      <c r="M43332" s="120"/>
      <c r="N43332" s="120"/>
      <c r="U43332" s="121"/>
      <c r="V43332" s="122"/>
      <c r="W43332" s="123"/>
      <c r="AC43332" s="123"/>
    </row>
    <row r="43333" spans="5:29" s="2" customFormat="1">
      <c r="E43333" s="120"/>
      <c r="M43333" s="120"/>
      <c r="N43333" s="120"/>
      <c r="U43333" s="121"/>
      <c r="V43333" s="122"/>
      <c r="W43333" s="123"/>
      <c r="AC43333" s="123"/>
    </row>
    <row r="43334" spans="5:29" s="2" customFormat="1">
      <c r="E43334" s="120"/>
      <c r="M43334" s="120"/>
      <c r="N43334" s="120"/>
      <c r="U43334" s="121"/>
      <c r="V43334" s="122"/>
      <c r="W43334" s="123"/>
      <c r="AC43334" s="123"/>
    </row>
    <row r="43335" spans="5:29" s="2" customFormat="1">
      <c r="E43335" s="120"/>
      <c r="M43335" s="120"/>
      <c r="N43335" s="120"/>
      <c r="U43335" s="121"/>
      <c r="V43335" s="122"/>
      <c r="W43335" s="123"/>
      <c r="AC43335" s="123"/>
    </row>
    <row r="43336" spans="5:29" s="2" customFormat="1">
      <c r="E43336" s="120"/>
      <c r="M43336" s="120"/>
      <c r="N43336" s="120"/>
      <c r="U43336" s="121"/>
      <c r="V43336" s="122"/>
      <c r="W43336" s="123"/>
      <c r="AC43336" s="123"/>
    </row>
    <row r="43337" spans="5:29" s="2" customFormat="1">
      <c r="E43337" s="120"/>
      <c r="M43337" s="120"/>
      <c r="N43337" s="120"/>
      <c r="U43337" s="121"/>
      <c r="V43337" s="122"/>
      <c r="W43337" s="123"/>
      <c r="AC43337" s="123"/>
    </row>
    <row r="43338" spans="5:29" s="2" customFormat="1">
      <c r="E43338" s="120"/>
      <c r="M43338" s="120"/>
      <c r="N43338" s="120"/>
      <c r="U43338" s="121"/>
      <c r="V43338" s="122"/>
      <c r="W43338" s="123"/>
      <c r="AC43338" s="123"/>
    </row>
    <row r="43339" spans="5:29" s="2" customFormat="1">
      <c r="E43339" s="120"/>
      <c r="M43339" s="120"/>
      <c r="N43339" s="120"/>
      <c r="U43339" s="121"/>
      <c r="V43339" s="122"/>
      <c r="W43339" s="123"/>
      <c r="AC43339" s="123"/>
    </row>
    <row r="43340" spans="5:29" s="2" customFormat="1">
      <c r="E43340" s="120"/>
      <c r="M43340" s="120"/>
      <c r="N43340" s="120"/>
      <c r="U43340" s="121"/>
      <c r="V43340" s="122"/>
      <c r="W43340" s="123"/>
      <c r="AC43340" s="123"/>
    </row>
    <row r="43341" spans="5:29" s="2" customFormat="1">
      <c r="E43341" s="120"/>
      <c r="M43341" s="120"/>
      <c r="N43341" s="120"/>
      <c r="U43341" s="121"/>
      <c r="V43341" s="122"/>
      <c r="W43341" s="123"/>
      <c r="AC43341" s="123"/>
    </row>
    <row r="43342" spans="5:29" s="2" customFormat="1">
      <c r="E43342" s="120"/>
      <c r="M43342" s="120"/>
      <c r="N43342" s="120"/>
      <c r="U43342" s="121"/>
      <c r="V43342" s="122"/>
      <c r="W43342" s="123"/>
      <c r="AC43342" s="123"/>
    </row>
    <row r="43343" spans="5:29" s="2" customFormat="1">
      <c r="E43343" s="120"/>
      <c r="M43343" s="120"/>
      <c r="N43343" s="120"/>
      <c r="U43343" s="121"/>
      <c r="V43343" s="122"/>
      <c r="W43343" s="123"/>
      <c r="AC43343" s="123"/>
    </row>
    <row r="43344" spans="5:29" s="2" customFormat="1">
      <c r="E43344" s="120"/>
      <c r="M43344" s="120"/>
      <c r="N43344" s="120"/>
      <c r="U43344" s="121"/>
      <c r="V43344" s="122"/>
      <c r="W43344" s="123"/>
      <c r="AC43344" s="123"/>
    </row>
    <row r="43345" spans="5:29" s="2" customFormat="1">
      <c r="E43345" s="120"/>
      <c r="M43345" s="120"/>
      <c r="N43345" s="120"/>
      <c r="U43345" s="121"/>
      <c r="V43345" s="122"/>
      <c r="W43345" s="123"/>
      <c r="AC43345" s="123"/>
    </row>
    <row r="43346" spans="5:29" s="2" customFormat="1">
      <c r="E43346" s="120"/>
      <c r="M43346" s="120"/>
      <c r="N43346" s="120"/>
      <c r="U43346" s="121"/>
      <c r="V43346" s="122"/>
      <c r="W43346" s="123"/>
      <c r="AC43346" s="123"/>
    </row>
    <row r="43347" spans="5:29" s="2" customFormat="1">
      <c r="E43347" s="120"/>
      <c r="M43347" s="120"/>
      <c r="N43347" s="120"/>
      <c r="U43347" s="121"/>
      <c r="V43347" s="122"/>
      <c r="W43347" s="123"/>
      <c r="AC43347" s="123"/>
    </row>
    <row r="43348" spans="5:29" s="2" customFormat="1">
      <c r="E43348" s="120"/>
      <c r="M43348" s="120"/>
      <c r="N43348" s="120"/>
      <c r="U43348" s="121"/>
      <c r="V43348" s="122"/>
      <c r="W43348" s="123"/>
      <c r="AC43348" s="123"/>
    </row>
    <row r="43349" spans="5:29" s="2" customFormat="1">
      <c r="E43349" s="120"/>
      <c r="M43349" s="120"/>
      <c r="N43349" s="120"/>
      <c r="U43349" s="121"/>
      <c r="V43349" s="122"/>
      <c r="W43349" s="123"/>
      <c r="AC43349" s="123"/>
    </row>
    <row r="43350" spans="5:29" s="2" customFormat="1">
      <c r="E43350" s="120"/>
      <c r="M43350" s="120"/>
      <c r="N43350" s="120"/>
      <c r="U43350" s="121"/>
      <c r="V43350" s="122"/>
      <c r="W43350" s="123"/>
      <c r="AC43350" s="123"/>
    </row>
    <row r="43351" spans="5:29" s="2" customFormat="1">
      <c r="E43351" s="120"/>
      <c r="M43351" s="120"/>
      <c r="N43351" s="120"/>
      <c r="U43351" s="121"/>
      <c r="V43351" s="122"/>
      <c r="W43351" s="123"/>
      <c r="AC43351" s="123"/>
    </row>
    <row r="43352" spans="5:29" s="2" customFormat="1">
      <c r="E43352" s="120"/>
      <c r="M43352" s="120"/>
      <c r="N43352" s="120"/>
      <c r="U43352" s="121"/>
      <c r="V43352" s="122"/>
      <c r="W43352" s="123"/>
      <c r="AC43352" s="123"/>
    </row>
    <row r="43353" spans="5:29" s="2" customFormat="1">
      <c r="E43353" s="120"/>
      <c r="M43353" s="120"/>
      <c r="N43353" s="120"/>
      <c r="U43353" s="121"/>
      <c r="V43353" s="122"/>
      <c r="W43353" s="123"/>
      <c r="AC43353" s="123"/>
    </row>
    <row r="43354" spans="5:29" s="2" customFormat="1">
      <c r="E43354" s="120"/>
      <c r="M43354" s="120"/>
      <c r="N43354" s="120"/>
      <c r="U43354" s="121"/>
      <c r="V43354" s="122"/>
      <c r="W43354" s="123"/>
      <c r="AC43354" s="123"/>
    </row>
    <row r="43355" spans="5:29" s="2" customFormat="1">
      <c r="E43355" s="120"/>
      <c r="M43355" s="120"/>
      <c r="N43355" s="120"/>
      <c r="U43355" s="121"/>
      <c r="V43355" s="122"/>
      <c r="W43355" s="123"/>
      <c r="AC43355" s="123"/>
    </row>
    <row r="43356" spans="5:29" s="2" customFormat="1">
      <c r="E43356" s="120"/>
      <c r="M43356" s="120"/>
      <c r="N43356" s="120"/>
      <c r="U43356" s="121"/>
      <c r="V43356" s="122"/>
      <c r="W43356" s="123"/>
      <c r="AC43356" s="123"/>
    </row>
    <row r="43357" spans="5:29" s="2" customFormat="1">
      <c r="E43357" s="120"/>
      <c r="M43357" s="120"/>
      <c r="N43357" s="120"/>
      <c r="U43357" s="121"/>
      <c r="V43357" s="122"/>
      <c r="W43357" s="123"/>
      <c r="AC43357" s="123"/>
    </row>
    <row r="43358" spans="5:29" s="2" customFormat="1">
      <c r="E43358" s="120"/>
      <c r="M43358" s="120"/>
      <c r="N43358" s="120"/>
      <c r="U43358" s="121"/>
      <c r="V43358" s="122"/>
      <c r="W43358" s="123"/>
      <c r="AC43358" s="123"/>
    </row>
    <row r="43359" spans="5:29" s="2" customFormat="1">
      <c r="E43359" s="120"/>
      <c r="M43359" s="120"/>
      <c r="N43359" s="120"/>
      <c r="U43359" s="121"/>
      <c r="V43359" s="122"/>
      <c r="W43359" s="123"/>
      <c r="AC43359" s="123"/>
    </row>
    <row r="43360" spans="5:29" s="2" customFormat="1">
      <c r="E43360" s="120"/>
      <c r="M43360" s="120"/>
      <c r="N43360" s="120"/>
      <c r="U43360" s="121"/>
      <c r="V43360" s="122"/>
      <c r="W43360" s="123"/>
      <c r="AC43360" s="123"/>
    </row>
    <row r="43361" spans="5:29" s="2" customFormat="1">
      <c r="E43361" s="120"/>
      <c r="M43361" s="120"/>
      <c r="N43361" s="120"/>
      <c r="U43361" s="121"/>
      <c r="V43361" s="122"/>
      <c r="W43361" s="123"/>
      <c r="AC43361" s="123"/>
    </row>
    <row r="43362" spans="5:29" s="2" customFormat="1">
      <c r="E43362" s="120"/>
      <c r="M43362" s="120"/>
      <c r="N43362" s="120"/>
      <c r="U43362" s="121"/>
      <c r="V43362" s="122"/>
      <c r="W43362" s="123"/>
      <c r="AC43362" s="123"/>
    </row>
    <row r="43363" spans="5:29" s="2" customFormat="1">
      <c r="E43363" s="120"/>
      <c r="M43363" s="120"/>
      <c r="N43363" s="120"/>
      <c r="U43363" s="121"/>
      <c r="V43363" s="122"/>
      <c r="W43363" s="123"/>
      <c r="AC43363" s="123"/>
    </row>
    <row r="43364" spans="5:29" s="2" customFormat="1">
      <c r="E43364" s="120"/>
      <c r="M43364" s="120"/>
      <c r="N43364" s="120"/>
      <c r="U43364" s="121"/>
      <c r="V43364" s="122"/>
      <c r="W43364" s="123"/>
      <c r="AC43364" s="123"/>
    </row>
    <row r="43365" spans="5:29" s="2" customFormat="1">
      <c r="E43365" s="120"/>
      <c r="M43365" s="120"/>
      <c r="N43365" s="120"/>
      <c r="U43365" s="121"/>
      <c r="V43365" s="122"/>
      <c r="W43365" s="123"/>
      <c r="AC43365" s="123"/>
    </row>
    <row r="43366" spans="5:29" s="2" customFormat="1">
      <c r="E43366" s="120"/>
      <c r="M43366" s="120"/>
      <c r="N43366" s="120"/>
      <c r="U43366" s="121"/>
      <c r="V43366" s="122"/>
      <c r="W43366" s="123"/>
      <c r="AC43366" s="123"/>
    </row>
    <row r="43367" spans="5:29" s="2" customFormat="1">
      <c r="E43367" s="120"/>
      <c r="M43367" s="120"/>
      <c r="N43367" s="120"/>
      <c r="U43367" s="121"/>
      <c r="V43367" s="122"/>
      <c r="W43367" s="123"/>
      <c r="AC43367" s="123"/>
    </row>
    <row r="43368" spans="5:29" s="2" customFormat="1">
      <c r="E43368" s="120"/>
      <c r="M43368" s="120"/>
      <c r="N43368" s="120"/>
      <c r="U43368" s="121"/>
      <c r="V43368" s="122"/>
      <c r="W43368" s="123"/>
      <c r="AC43368" s="123"/>
    </row>
    <row r="43369" spans="5:29" s="2" customFormat="1">
      <c r="E43369" s="120"/>
      <c r="M43369" s="120"/>
      <c r="N43369" s="120"/>
      <c r="U43369" s="121"/>
      <c r="V43369" s="122"/>
      <c r="W43369" s="123"/>
      <c r="AC43369" s="123"/>
    </row>
    <row r="43370" spans="5:29" s="2" customFormat="1">
      <c r="E43370" s="120"/>
      <c r="M43370" s="120"/>
      <c r="N43370" s="120"/>
      <c r="U43370" s="121"/>
      <c r="V43370" s="122"/>
      <c r="W43370" s="123"/>
      <c r="AC43370" s="123"/>
    </row>
    <row r="43371" spans="5:29" s="2" customFormat="1">
      <c r="E43371" s="120"/>
      <c r="M43371" s="120"/>
      <c r="N43371" s="120"/>
      <c r="U43371" s="121"/>
      <c r="V43371" s="122"/>
      <c r="W43371" s="123"/>
      <c r="AC43371" s="123"/>
    </row>
    <row r="43372" spans="5:29" s="2" customFormat="1">
      <c r="E43372" s="120"/>
      <c r="M43372" s="120"/>
      <c r="N43372" s="120"/>
      <c r="U43372" s="121"/>
      <c r="V43372" s="122"/>
      <c r="W43372" s="123"/>
      <c r="AC43372" s="123"/>
    </row>
    <row r="43373" spans="5:29" s="2" customFormat="1">
      <c r="E43373" s="120"/>
      <c r="M43373" s="120"/>
      <c r="N43373" s="120"/>
      <c r="U43373" s="121"/>
      <c r="V43373" s="122"/>
      <c r="W43373" s="123"/>
      <c r="AC43373" s="123"/>
    </row>
    <row r="43374" spans="5:29" s="2" customFormat="1">
      <c r="E43374" s="120"/>
      <c r="M43374" s="120"/>
      <c r="N43374" s="120"/>
      <c r="U43374" s="121"/>
      <c r="V43374" s="122"/>
      <c r="W43374" s="123"/>
      <c r="AC43374" s="123"/>
    </row>
    <row r="43375" spans="5:29" s="2" customFormat="1">
      <c r="E43375" s="120"/>
      <c r="M43375" s="120"/>
      <c r="N43375" s="120"/>
      <c r="U43375" s="121"/>
      <c r="V43375" s="122"/>
      <c r="W43375" s="123"/>
      <c r="AC43375" s="123"/>
    </row>
    <row r="43376" spans="5:29" s="2" customFormat="1">
      <c r="E43376" s="120"/>
      <c r="M43376" s="120"/>
      <c r="N43376" s="120"/>
      <c r="U43376" s="121"/>
      <c r="V43376" s="122"/>
      <c r="W43376" s="123"/>
      <c r="AC43376" s="123"/>
    </row>
    <row r="43377" spans="5:29" s="2" customFormat="1">
      <c r="E43377" s="120"/>
      <c r="M43377" s="120"/>
      <c r="N43377" s="120"/>
      <c r="U43377" s="121"/>
      <c r="V43377" s="122"/>
      <c r="W43377" s="123"/>
      <c r="AC43377" s="123"/>
    </row>
    <row r="43378" spans="5:29" s="2" customFormat="1">
      <c r="E43378" s="120"/>
      <c r="M43378" s="120"/>
      <c r="N43378" s="120"/>
      <c r="U43378" s="121"/>
      <c r="V43378" s="122"/>
      <c r="W43378" s="123"/>
      <c r="AC43378" s="123"/>
    </row>
    <row r="43379" spans="5:29" s="2" customFormat="1">
      <c r="E43379" s="120"/>
      <c r="M43379" s="120"/>
      <c r="N43379" s="120"/>
      <c r="U43379" s="121"/>
      <c r="V43379" s="122"/>
      <c r="W43379" s="123"/>
      <c r="AC43379" s="123"/>
    </row>
    <row r="43380" spans="5:29" s="2" customFormat="1">
      <c r="E43380" s="120"/>
      <c r="M43380" s="120"/>
      <c r="N43380" s="120"/>
      <c r="U43380" s="121"/>
      <c r="V43380" s="122"/>
      <c r="W43380" s="123"/>
      <c r="AC43380" s="123"/>
    </row>
    <row r="43381" spans="5:29" s="2" customFormat="1">
      <c r="E43381" s="120"/>
      <c r="M43381" s="120"/>
      <c r="N43381" s="120"/>
      <c r="U43381" s="121"/>
      <c r="V43381" s="122"/>
      <c r="W43381" s="123"/>
      <c r="AC43381" s="123"/>
    </row>
    <row r="43382" spans="5:29" s="2" customFormat="1">
      <c r="E43382" s="120"/>
      <c r="M43382" s="120"/>
      <c r="N43382" s="120"/>
      <c r="U43382" s="121"/>
      <c r="V43382" s="122"/>
      <c r="W43382" s="123"/>
      <c r="AC43382" s="123"/>
    </row>
    <row r="43383" spans="5:29" s="2" customFormat="1">
      <c r="E43383" s="120"/>
      <c r="M43383" s="120"/>
      <c r="N43383" s="120"/>
      <c r="U43383" s="121"/>
      <c r="V43383" s="122"/>
      <c r="W43383" s="123"/>
      <c r="AC43383" s="123"/>
    </row>
    <row r="43384" spans="5:29" s="2" customFormat="1">
      <c r="E43384" s="120"/>
      <c r="M43384" s="120"/>
      <c r="N43384" s="120"/>
      <c r="U43384" s="121"/>
      <c r="V43384" s="122"/>
      <c r="W43384" s="123"/>
      <c r="AC43384" s="123"/>
    </row>
    <row r="43385" spans="5:29" s="2" customFormat="1">
      <c r="E43385" s="120"/>
      <c r="M43385" s="120"/>
      <c r="N43385" s="120"/>
      <c r="U43385" s="121"/>
      <c r="V43385" s="122"/>
      <c r="W43385" s="123"/>
      <c r="AC43385" s="123"/>
    </row>
    <row r="43386" spans="5:29" s="2" customFormat="1">
      <c r="E43386" s="120"/>
      <c r="M43386" s="120"/>
      <c r="N43386" s="120"/>
      <c r="U43386" s="121"/>
      <c r="V43386" s="122"/>
      <c r="W43386" s="123"/>
      <c r="AC43386" s="123"/>
    </row>
    <row r="43387" spans="5:29" s="2" customFormat="1">
      <c r="E43387" s="120"/>
      <c r="M43387" s="120"/>
      <c r="N43387" s="120"/>
      <c r="U43387" s="121"/>
      <c r="V43387" s="122"/>
      <c r="W43387" s="123"/>
      <c r="AC43387" s="123"/>
    </row>
    <row r="43388" spans="5:29" s="2" customFormat="1">
      <c r="E43388" s="120"/>
      <c r="M43388" s="120"/>
      <c r="N43388" s="120"/>
      <c r="U43388" s="121"/>
      <c r="V43388" s="122"/>
      <c r="W43388" s="123"/>
      <c r="AC43388" s="123"/>
    </row>
    <row r="43389" spans="5:29" s="2" customFormat="1">
      <c r="E43389" s="120"/>
      <c r="M43389" s="120"/>
      <c r="N43389" s="120"/>
      <c r="U43389" s="121"/>
      <c r="V43389" s="122"/>
      <c r="W43389" s="123"/>
      <c r="AC43389" s="123"/>
    </row>
    <row r="43390" spans="5:29" s="2" customFormat="1">
      <c r="E43390" s="120"/>
      <c r="M43390" s="120"/>
      <c r="N43390" s="120"/>
      <c r="U43390" s="121"/>
      <c r="V43390" s="122"/>
      <c r="W43390" s="123"/>
      <c r="AC43390" s="123"/>
    </row>
    <row r="43391" spans="5:29" s="2" customFormat="1">
      <c r="E43391" s="120"/>
      <c r="M43391" s="120"/>
      <c r="N43391" s="120"/>
      <c r="U43391" s="121"/>
      <c r="V43391" s="122"/>
      <c r="W43391" s="123"/>
      <c r="AC43391" s="123"/>
    </row>
    <row r="43392" spans="5:29" s="2" customFormat="1">
      <c r="E43392" s="120"/>
      <c r="M43392" s="120"/>
      <c r="N43392" s="120"/>
      <c r="U43392" s="121"/>
      <c r="V43392" s="122"/>
      <c r="W43392" s="123"/>
      <c r="AC43392" s="123"/>
    </row>
    <row r="43393" spans="5:29" s="2" customFormat="1">
      <c r="E43393" s="120"/>
      <c r="M43393" s="120"/>
      <c r="N43393" s="120"/>
      <c r="U43393" s="121"/>
      <c r="V43393" s="122"/>
      <c r="W43393" s="123"/>
      <c r="AC43393" s="123"/>
    </row>
    <row r="43394" spans="5:29" s="2" customFormat="1">
      <c r="E43394" s="120"/>
      <c r="M43394" s="120"/>
      <c r="N43394" s="120"/>
      <c r="U43394" s="121"/>
      <c r="V43394" s="122"/>
      <c r="W43394" s="123"/>
      <c r="AC43394" s="123"/>
    </row>
    <row r="43395" spans="5:29" s="2" customFormat="1">
      <c r="E43395" s="120"/>
      <c r="M43395" s="120"/>
      <c r="N43395" s="120"/>
      <c r="U43395" s="121"/>
      <c r="V43395" s="122"/>
      <c r="W43395" s="123"/>
      <c r="AC43395" s="123"/>
    </row>
    <row r="43396" spans="5:29" s="2" customFormat="1">
      <c r="E43396" s="120"/>
      <c r="M43396" s="120"/>
      <c r="N43396" s="120"/>
      <c r="U43396" s="121"/>
      <c r="V43396" s="122"/>
      <c r="W43396" s="123"/>
      <c r="AC43396" s="123"/>
    </row>
    <row r="43397" spans="5:29" s="2" customFormat="1">
      <c r="E43397" s="120"/>
      <c r="M43397" s="120"/>
      <c r="N43397" s="120"/>
      <c r="U43397" s="121"/>
      <c r="V43397" s="122"/>
      <c r="W43397" s="123"/>
      <c r="AC43397" s="123"/>
    </row>
    <row r="43398" spans="5:29" s="2" customFormat="1">
      <c r="E43398" s="120"/>
      <c r="M43398" s="120"/>
      <c r="N43398" s="120"/>
      <c r="U43398" s="121"/>
      <c r="V43398" s="122"/>
      <c r="W43398" s="123"/>
      <c r="AC43398" s="123"/>
    </row>
    <row r="43399" spans="5:29" s="2" customFormat="1">
      <c r="E43399" s="120"/>
      <c r="M43399" s="120"/>
      <c r="N43399" s="120"/>
      <c r="U43399" s="121"/>
      <c r="V43399" s="122"/>
      <c r="W43399" s="123"/>
      <c r="AC43399" s="123"/>
    </row>
    <row r="43400" spans="5:29" s="2" customFormat="1">
      <c r="E43400" s="120"/>
      <c r="M43400" s="120"/>
      <c r="N43400" s="120"/>
      <c r="U43400" s="121"/>
      <c r="V43400" s="122"/>
      <c r="W43400" s="123"/>
      <c r="AC43400" s="123"/>
    </row>
    <row r="43401" spans="5:29" s="2" customFormat="1">
      <c r="E43401" s="120"/>
      <c r="M43401" s="120"/>
      <c r="N43401" s="120"/>
      <c r="U43401" s="121"/>
      <c r="V43401" s="122"/>
      <c r="W43401" s="123"/>
      <c r="AC43401" s="123"/>
    </row>
    <row r="43402" spans="5:29" s="2" customFormat="1">
      <c r="E43402" s="120"/>
      <c r="M43402" s="120"/>
      <c r="N43402" s="120"/>
      <c r="U43402" s="121"/>
      <c r="V43402" s="122"/>
      <c r="W43402" s="123"/>
      <c r="AC43402" s="123"/>
    </row>
    <row r="43403" spans="5:29" s="2" customFormat="1">
      <c r="E43403" s="120"/>
      <c r="M43403" s="120"/>
      <c r="N43403" s="120"/>
      <c r="U43403" s="121"/>
      <c r="V43403" s="122"/>
      <c r="W43403" s="123"/>
      <c r="AC43403" s="123"/>
    </row>
    <row r="43404" spans="5:29" s="2" customFormat="1">
      <c r="E43404" s="120"/>
      <c r="M43404" s="120"/>
      <c r="N43404" s="120"/>
      <c r="U43404" s="121"/>
      <c r="V43404" s="122"/>
      <c r="W43404" s="123"/>
      <c r="AC43404" s="123"/>
    </row>
    <row r="43405" spans="5:29" s="2" customFormat="1">
      <c r="E43405" s="120"/>
      <c r="M43405" s="120"/>
      <c r="N43405" s="120"/>
      <c r="U43405" s="121"/>
      <c r="V43405" s="122"/>
      <c r="W43405" s="123"/>
      <c r="AC43405" s="123"/>
    </row>
    <row r="43406" spans="5:29" s="2" customFormat="1">
      <c r="E43406" s="120"/>
      <c r="M43406" s="120"/>
      <c r="N43406" s="120"/>
      <c r="U43406" s="121"/>
      <c r="V43406" s="122"/>
      <c r="W43406" s="123"/>
      <c r="AC43406" s="123"/>
    </row>
    <row r="43407" spans="5:29" s="2" customFormat="1">
      <c r="E43407" s="120"/>
      <c r="M43407" s="120"/>
      <c r="N43407" s="120"/>
      <c r="U43407" s="121"/>
      <c r="V43407" s="122"/>
      <c r="W43407" s="123"/>
      <c r="AC43407" s="123"/>
    </row>
    <row r="43408" spans="5:29" s="2" customFormat="1">
      <c r="E43408" s="120"/>
      <c r="M43408" s="120"/>
      <c r="N43408" s="120"/>
      <c r="U43408" s="121"/>
      <c r="V43408" s="122"/>
      <c r="W43408" s="123"/>
      <c r="AC43408" s="123"/>
    </row>
    <row r="43409" spans="5:29" s="2" customFormat="1">
      <c r="E43409" s="120"/>
      <c r="M43409" s="120"/>
      <c r="N43409" s="120"/>
      <c r="U43409" s="121"/>
      <c r="V43409" s="122"/>
      <c r="W43409" s="123"/>
      <c r="AC43409" s="123"/>
    </row>
    <row r="43410" spans="5:29" s="2" customFormat="1">
      <c r="E43410" s="120"/>
      <c r="M43410" s="120"/>
      <c r="N43410" s="120"/>
      <c r="U43410" s="121"/>
      <c r="V43410" s="122"/>
      <c r="W43410" s="123"/>
      <c r="AC43410" s="123"/>
    </row>
    <row r="43411" spans="5:29" s="2" customFormat="1">
      <c r="E43411" s="120"/>
      <c r="M43411" s="120"/>
      <c r="N43411" s="120"/>
      <c r="U43411" s="121"/>
      <c r="V43411" s="122"/>
      <c r="W43411" s="123"/>
      <c r="AC43411" s="123"/>
    </row>
    <row r="43412" spans="5:29" s="2" customFormat="1">
      <c r="E43412" s="120"/>
      <c r="M43412" s="120"/>
      <c r="N43412" s="120"/>
      <c r="U43412" s="121"/>
      <c r="V43412" s="122"/>
      <c r="W43412" s="123"/>
      <c r="AC43412" s="123"/>
    </row>
    <row r="43413" spans="5:29" s="2" customFormat="1">
      <c r="E43413" s="120"/>
      <c r="M43413" s="120"/>
      <c r="N43413" s="120"/>
      <c r="U43413" s="121"/>
      <c r="V43413" s="122"/>
      <c r="W43413" s="123"/>
      <c r="AC43413" s="123"/>
    </row>
    <row r="43414" spans="5:29" s="2" customFormat="1">
      <c r="E43414" s="120"/>
      <c r="M43414" s="120"/>
      <c r="N43414" s="120"/>
      <c r="U43414" s="121"/>
      <c r="V43414" s="122"/>
      <c r="W43414" s="123"/>
      <c r="AC43414" s="123"/>
    </row>
    <row r="43415" spans="5:29" s="2" customFormat="1">
      <c r="E43415" s="120"/>
      <c r="M43415" s="120"/>
      <c r="N43415" s="120"/>
      <c r="U43415" s="121"/>
      <c r="V43415" s="122"/>
      <c r="W43415" s="123"/>
      <c r="AC43415" s="123"/>
    </row>
    <row r="43416" spans="5:29" s="2" customFormat="1">
      <c r="E43416" s="120"/>
      <c r="M43416" s="120"/>
      <c r="N43416" s="120"/>
      <c r="U43416" s="121"/>
      <c r="V43416" s="122"/>
      <c r="W43416" s="123"/>
      <c r="AC43416" s="123"/>
    </row>
    <row r="43417" spans="5:29" s="2" customFormat="1">
      <c r="E43417" s="120"/>
      <c r="M43417" s="120"/>
      <c r="N43417" s="120"/>
      <c r="U43417" s="121"/>
      <c r="V43417" s="122"/>
      <c r="W43417" s="123"/>
      <c r="AC43417" s="123"/>
    </row>
    <row r="43418" spans="5:29" s="2" customFormat="1">
      <c r="E43418" s="120"/>
      <c r="M43418" s="120"/>
      <c r="N43418" s="120"/>
      <c r="U43418" s="121"/>
      <c r="V43418" s="122"/>
      <c r="W43418" s="123"/>
      <c r="AC43418" s="123"/>
    </row>
    <row r="43419" spans="5:29" s="2" customFormat="1">
      <c r="E43419" s="120"/>
      <c r="M43419" s="120"/>
      <c r="N43419" s="120"/>
      <c r="U43419" s="121"/>
      <c r="V43419" s="122"/>
      <c r="W43419" s="123"/>
      <c r="AC43419" s="123"/>
    </row>
    <row r="43420" spans="5:29" s="2" customFormat="1">
      <c r="E43420" s="120"/>
      <c r="M43420" s="120"/>
      <c r="N43420" s="120"/>
      <c r="U43420" s="121"/>
      <c r="V43420" s="122"/>
      <c r="W43420" s="123"/>
      <c r="AC43420" s="123"/>
    </row>
    <row r="43421" spans="5:29" s="2" customFormat="1">
      <c r="E43421" s="120"/>
      <c r="M43421" s="120"/>
      <c r="N43421" s="120"/>
      <c r="U43421" s="121"/>
      <c r="V43421" s="122"/>
      <c r="W43421" s="123"/>
      <c r="AC43421" s="123"/>
    </row>
    <row r="43422" spans="5:29" s="2" customFormat="1">
      <c r="E43422" s="120"/>
      <c r="M43422" s="120"/>
      <c r="N43422" s="120"/>
      <c r="U43422" s="121"/>
      <c r="V43422" s="122"/>
      <c r="W43422" s="123"/>
      <c r="AC43422" s="123"/>
    </row>
    <row r="43423" spans="5:29" s="2" customFormat="1">
      <c r="E43423" s="120"/>
      <c r="M43423" s="120"/>
      <c r="N43423" s="120"/>
      <c r="U43423" s="121"/>
      <c r="V43423" s="122"/>
      <c r="W43423" s="123"/>
      <c r="AC43423" s="123"/>
    </row>
    <row r="43424" spans="5:29" s="2" customFormat="1">
      <c r="E43424" s="120"/>
      <c r="M43424" s="120"/>
      <c r="N43424" s="120"/>
      <c r="U43424" s="121"/>
      <c r="V43424" s="122"/>
      <c r="W43424" s="123"/>
      <c r="AC43424" s="123"/>
    </row>
    <row r="43425" spans="5:29" s="2" customFormat="1">
      <c r="E43425" s="120"/>
      <c r="M43425" s="120"/>
      <c r="N43425" s="120"/>
      <c r="U43425" s="121"/>
      <c r="V43425" s="122"/>
      <c r="W43425" s="123"/>
      <c r="AC43425" s="123"/>
    </row>
    <row r="43426" spans="5:29" s="2" customFormat="1">
      <c r="E43426" s="120"/>
      <c r="M43426" s="120"/>
      <c r="N43426" s="120"/>
      <c r="U43426" s="121"/>
      <c r="V43426" s="122"/>
      <c r="W43426" s="123"/>
      <c r="AC43426" s="123"/>
    </row>
    <row r="43427" spans="5:29" s="2" customFormat="1">
      <c r="E43427" s="120"/>
      <c r="M43427" s="120"/>
      <c r="N43427" s="120"/>
      <c r="U43427" s="121"/>
      <c r="V43427" s="122"/>
      <c r="W43427" s="123"/>
      <c r="AC43427" s="123"/>
    </row>
    <row r="43428" spans="5:29" s="2" customFormat="1">
      <c r="E43428" s="120"/>
      <c r="M43428" s="120"/>
      <c r="N43428" s="120"/>
      <c r="U43428" s="121"/>
      <c r="V43428" s="122"/>
      <c r="W43428" s="123"/>
      <c r="AC43428" s="123"/>
    </row>
    <row r="43429" spans="5:29" s="2" customFormat="1">
      <c r="E43429" s="120"/>
      <c r="M43429" s="120"/>
      <c r="N43429" s="120"/>
      <c r="U43429" s="121"/>
      <c r="V43429" s="122"/>
      <c r="W43429" s="123"/>
      <c r="AC43429" s="123"/>
    </row>
    <row r="43430" spans="5:29" s="2" customFormat="1">
      <c r="E43430" s="120"/>
      <c r="M43430" s="120"/>
      <c r="N43430" s="120"/>
      <c r="U43430" s="121"/>
      <c r="V43430" s="122"/>
      <c r="W43430" s="123"/>
      <c r="AC43430" s="123"/>
    </row>
    <row r="43431" spans="5:29" s="2" customFormat="1">
      <c r="E43431" s="120"/>
      <c r="M43431" s="120"/>
      <c r="N43431" s="120"/>
      <c r="U43431" s="121"/>
      <c r="V43431" s="122"/>
      <c r="W43431" s="123"/>
      <c r="AC43431" s="123"/>
    </row>
    <row r="43432" spans="5:29" s="2" customFormat="1">
      <c r="E43432" s="120"/>
      <c r="M43432" s="120"/>
      <c r="N43432" s="120"/>
      <c r="U43432" s="121"/>
      <c r="V43432" s="122"/>
      <c r="W43432" s="123"/>
      <c r="AC43432" s="123"/>
    </row>
    <row r="43433" spans="5:29" s="2" customFormat="1">
      <c r="E43433" s="120"/>
      <c r="M43433" s="120"/>
      <c r="N43433" s="120"/>
      <c r="U43433" s="121"/>
      <c r="V43433" s="122"/>
      <c r="W43433" s="123"/>
      <c r="AC43433" s="123"/>
    </row>
    <row r="43434" spans="5:29" s="2" customFormat="1">
      <c r="E43434" s="120"/>
      <c r="M43434" s="120"/>
      <c r="N43434" s="120"/>
      <c r="U43434" s="121"/>
      <c r="V43434" s="122"/>
      <c r="W43434" s="123"/>
      <c r="AC43434" s="123"/>
    </row>
    <row r="43435" spans="5:29" s="2" customFormat="1">
      <c r="E43435" s="120"/>
      <c r="M43435" s="120"/>
      <c r="N43435" s="120"/>
      <c r="U43435" s="121"/>
      <c r="V43435" s="122"/>
      <c r="W43435" s="123"/>
      <c r="AC43435" s="123"/>
    </row>
    <row r="43436" spans="5:29" s="2" customFormat="1">
      <c r="E43436" s="120"/>
      <c r="M43436" s="120"/>
      <c r="N43436" s="120"/>
      <c r="U43436" s="121"/>
      <c r="V43436" s="122"/>
      <c r="W43436" s="123"/>
      <c r="AC43436" s="123"/>
    </row>
    <row r="43437" spans="5:29" s="2" customFormat="1">
      <c r="E43437" s="120"/>
      <c r="M43437" s="120"/>
      <c r="N43437" s="120"/>
      <c r="U43437" s="121"/>
      <c r="V43437" s="122"/>
      <c r="W43437" s="123"/>
      <c r="AC43437" s="123"/>
    </row>
    <row r="43438" spans="5:29" s="2" customFormat="1">
      <c r="E43438" s="120"/>
      <c r="M43438" s="120"/>
      <c r="N43438" s="120"/>
      <c r="U43438" s="121"/>
      <c r="V43438" s="122"/>
      <c r="W43438" s="123"/>
      <c r="AC43438" s="123"/>
    </row>
    <row r="43439" spans="5:29" s="2" customFormat="1">
      <c r="E43439" s="120"/>
      <c r="M43439" s="120"/>
      <c r="N43439" s="120"/>
      <c r="U43439" s="121"/>
      <c r="V43439" s="122"/>
      <c r="W43439" s="123"/>
      <c r="AC43439" s="123"/>
    </row>
    <row r="43440" spans="5:29" s="2" customFormat="1">
      <c r="E43440" s="120"/>
      <c r="M43440" s="120"/>
      <c r="N43440" s="120"/>
      <c r="U43440" s="121"/>
      <c r="V43440" s="122"/>
      <c r="W43440" s="123"/>
      <c r="AC43440" s="123"/>
    </row>
    <row r="43441" spans="5:29" s="2" customFormat="1">
      <c r="E43441" s="120"/>
      <c r="M43441" s="120"/>
      <c r="N43441" s="120"/>
      <c r="U43441" s="121"/>
      <c r="V43441" s="122"/>
      <c r="W43441" s="123"/>
      <c r="AC43441" s="123"/>
    </row>
    <row r="43442" spans="5:29" s="2" customFormat="1">
      <c r="E43442" s="120"/>
      <c r="M43442" s="120"/>
      <c r="N43442" s="120"/>
      <c r="U43442" s="121"/>
      <c r="V43442" s="122"/>
      <c r="W43442" s="123"/>
      <c r="AC43442" s="123"/>
    </row>
    <row r="43443" spans="5:29" s="2" customFormat="1">
      <c r="E43443" s="120"/>
      <c r="M43443" s="120"/>
      <c r="N43443" s="120"/>
      <c r="U43443" s="121"/>
      <c r="V43443" s="122"/>
      <c r="W43443" s="123"/>
      <c r="AC43443" s="123"/>
    </row>
    <row r="43444" spans="5:29" s="2" customFormat="1">
      <c r="E43444" s="120"/>
      <c r="M43444" s="120"/>
      <c r="N43444" s="120"/>
      <c r="U43444" s="121"/>
      <c r="V43444" s="122"/>
      <c r="W43444" s="123"/>
      <c r="AC43444" s="123"/>
    </row>
    <row r="43445" spans="5:29" s="2" customFormat="1">
      <c r="E43445" s="120"/>
      <c r="M43445" s="120"/>
      <c r="N43445" s="120"/>
      <c r="U43445" s="121"/>
      <c r="V43445" s="122"/>
      <c r="W43445" s="123"/>
      <c r="AC43445" s="123"/>
    </row>
    <row r="43446" spans="5:29" s="2" customFormat="1">
      <c r="E43446" s="120"/>
      <c r="M43446" s="120"/>
      <c r="N43446" s="120"/>
      <c r="U43446" s="121"/>
      <c r="V43446" s="122"/>
      <c r="W43446" s="123"/>
      <c r="AC43446" s="123"/>
    </row>
    <row r="43447" spans="5:29" s="2" customFormat="1">
      <c r="E43447" s="120"/>
      <c r="M43447" s="120"/>
      <c r="N43447" s="120"/>
      <c r="U43447" s="121"/>
      <c r="V43447" s="122"/>
      <c r="W43447" s="123"/>
      <c r="AC43447" s="123"/>
    </row>
    <row r="43448" spans="5:29" s="2" customFormat="1">
      <c r="E43448" s="120"/>
      <c r="M43448" s="120"/>
      <c r="N43448" s="120"/>
      <c r="U43448" s="121"/>
      <c r="V43448" s="122"/>
      <c r="W43448" s="123"/>
      <c r="AC43448" s="123"/>
    </row>
    <row r="43449" spans="5:29" s="2" customFormat="1">
      <c r="E43449" s="120"/>
      <c r="M43449" s="120"/>
      <c r="N43449" s="120"/>
      <c r="U43449" s="121"/>
      <c r="V43449" s="122"/>
      <c r="W43449" s="123"/>
      <c r="AC43449" s="123"/>
    </row>
    <row r="43450" spans="5:29" s="2" customFormat="1">
      <c r="E43450" s="120"/>
      <c r="M43450" s="120"/>
      <c r="N43450" s="120"/>
      <c r="U43450" s="121"/>
      <c r="V43450" s="122"/>
      <c r="W43450" s="123"/>
      <c r="AC43450" s="123"/>
    </row>
    <row r="43451" spans="5:29" s="2" customFormat="1">
      <c r="E43451" s="120"/>
      <c r="M43451" s="120"/>
      <c r="N43451" s="120"/>
      <c r="U43451" s="121"/>
      <c r="V43451" s="122"/>
      <c r="W43451" s="123"/>
      <c r="AC43451" s="123"/>
    </row>
    <row r="43452" spans="5:29" s="2" customFormat="1">
      <c r="E43452" s="120"/>
      <c r="M43452" s="120"/>
      <c r="N43452" s="120"/>
      <c r="U43452" s="121"/>
      <c r="V43452" s="122"/>
      <c r="W43452" s="123"/>
      <c r="AC43452" s="123"/>
    </row>
    <row r="43453" spans="5:29" s="2" customFormat="1">
      <c r="E43453" s="120"/>
      <c r="M43453" s="120"/>
      <c r="N43453" s="120"/>
      <c r="U43453" s="121"/>
      <c r="V43453" s="122"/>
      <c r="W43453" s="123"/>
      <c r="AC43453" s="123"/>
    </row>
    <row r="43454" spans="5:29" s="2" customFormat="1">
      <c r="E43454" s="120"/>
      <c r="M43454" s="120"/>
      <c r="N43454" s="120"/>
      <c r="U43454" s="121"/>
      <c r="V43454" s="122"/>
      <c r="W43454" s="123"/>
      <c r="AC43454" s="123"/>
    </row>
    <row r="43455" spans="5:29" s="2" customFormat="1">
      <c r="E43455" s="120"/>
      <c r="M43455" s="120"/>
      <c r="N43455" s="120"/>
      <c r="U43455" s="121"/>
      <c r="V43455" s="122"/>
      <c r="W43455" s="123"/>
      <c r="AC43455" s="123"/>
    </row>
    <row r="43456" spans="5:29" s="2" customFormat="1">
      <c r="E43456" s="120"/>
      <c r="M43456" s="120"/>
      <c r="N43456" s="120"/>
      <c r="U43456" s="121"/>
      <c r="V43456" s="122"/>
      <c r="W43456" s="123"/>
      <c r="AC43456" s="123"/>
    </row>
    <row r="43457" spans="5:29" s="2" customFormat="1">
      <c r="E43457" s="120"/>
      <c r="M43457" s="120"/>
      <c r="N43457" s="120"/>
      <c r="U43457" s="121"/>
      <c r="V43457" s="122"/>
      <c r="W43457" s="123"/>
      <c r="AC43457" s="123"/>
    </row>
    <row r="43458" spans="5:29" s="2" customFormat="1">
      <c r="E43458" s="120"/>
      <c r="M43458" s="120"/>
      <c r="N43458" s="120"/>
      <c r="U43458" s="121"/>
      <c r="V43458" s="122"/>
      <c r="W43458" s="123"/>
      <c r="AC43458" s="123"/>
    </row>
    <row r="43459" spans="5:29" s="2" customFormat="1">
      <c r="E43459" s="120"/>
      <c r="M43459" s="120"/>
      <c r="N43459" s="120"/>
      <c r="U43459" s="121"/>
      <c r="V43459" s="122"/>
      <c r="W43459" s="123"/>
      <c r="AC43459" s="123"/>
    </row>
    <row r="43460" spans="5:29" s="2" customFormat="1">
      <c r="E43460" s="120"/>
      <c r="M43460" s="120"/>
      <c r="N43460" s="120"/>
      <c r="U43460" s="121"/>
      <c r="V43460" s="122"/>
      <c r="W43460" s="123"/>
      <c r="AC43460" s="123"/>
    </row>
    <row r="43461" spans="5:29" s="2" customFormat="1">
      <c r="E43461" s="120"/>
      <c r="M43461" s="120"/>
      <c r="N43461" s="120"/>
      <c r="U43461" s="121"/>
      <c r="V43461" s="122"/>
      <c r="W43461" s="123"/>
      <c r="AC43461" s="123"/>
    </row>
    <row r="43462" spans="5:29" s="2" customFormat="1">
      <c r="E43462" s="120"/>
      <c r="M43462" s="120"/>
      <c r="N43462" s="120"/>
      <c r="U43462" s="121"/>
      <c r="V43462" s="122"/>
      <c r="W43462" s="123"/>
      <c r="AC43462" s="123"/>
    </row>
    <row r="43463" spans="5:29" s="2" customFormat="1">
      <c r="E43463" s="120"/>
      <c r="M43463" s="120"/>
      <c r="N43463" s="120"/>
      <c r="U43463" s="121"/>
      <c r="V43463" s="122"/>
      <c r="W43463" s="123"/>
      <c r="AC43463" s="123"/>
    </row>
    <row r="43464" spans="5:29" s="2" customFormat="1">
      <c r="E43464" s="120"/>
      <c r="M43464" s="120"/>
      <c r="N43464" s="120"/>
      <c r="U43464" s="121"/>
      <c r="V43464" s="122"/>
      <c r="W43464" s="123"/>
      <c r="AC43464" s="123"/>
    </row>
    <row r="43465" spans="5:29" s="2" customFormat="1">
      <c r="E43465" s="120"/>
      <c r="M43465" s="120"/>
      <c r="N43465" s="120"/>
      <c r="U43465" s="121"/>
      <c r="V43465" s="122"/>
      <c r="W43465" s="123"/>
      <c r="AC43465" s="123"/>
    </row>
    <row r="43466" spans="5:29" s="2" customFormat="1">
      <c r="E43466" s="120"/>
      <c r="M43466" s="120"/>
      <c r="N43466" s="120"/>
      <c r="U43466" s="121"/>
      <c r="V43466" s="122"/>
      <c r="W43466" s="123"/>
      <c r="AC43466" s="123"/>
    </row>
    <row r="43467" spans="5:29" s="2" customFormat="1">
      <c r="E43467" s="120"/>
      <c r="M43467" s="120"/>
      <c r="N43467" s="120"/>
      <c r="U43467" s="121"/>
      <c r="V43467" s="122"/>
      <c r="W43467" s="123"/>
      <c r="AC43467" s="123"/>
    </row>
    <row r="43468" spans="5:29" s="2" customFormat="1">
      <c r="E43468" s="120"/>
      <c r="M43468" s="120"/>
      <c r="N43468" s="120"/>
      <c r="U43468" s="121"/>
      <c r="V43468" s="122"/>
      <c r="W43468" s="123"/>
      <c r="AC43468" s="123"/>
    </row>
    <row r="43469" spans="5:29" s="2" customFormat="1">
      <c r="E43469" s="120"/>
      <c r="M43469" s="120"/>
      <c r="N43469" s="120"/>
      <c r="U43469" s="121"/>
      <c r="V43469" s="122"/>
      <c r="W43469" s="123"/>
      <c r="AC43469" s="123"/>
    </row>
    <row r="43470" spans="5:29" s="2" customFormat="1">
      <c r="E43470" s="120"/>
      <c r="M43470" s="120"/>
      <c r="N43470" s="120"/>
      <c r="U43470" s="121"/>
      <c r="V43470" s="122"/>
      <c r="W43470" s="123"/>
      <c r="AC43470" s="123"/>
    </row>
    <row r="43471" spans="5:29" s="2" customFormat="1">
      <c r="E43471" s="120"/>
      <c r="M43471" s="120"/>
      <c r="N43471" s="120"/>
      <c r="U43471" s="121"/>
      <c r="V43471" s="122"/>
      <c r="W43471" s="123"/>
      <c r="AC43471" s="123"/>
    </row>
    <row r="43472" spans="5:29" s="2" customFormat="1">
      <c r="E43472" s="120"/>
      <c r="M43472" s="120"/>
      <c r="N43472" s="120"/>
      <c r="U43472" s="121"/>
      <c r="V43472" s="122"/>
      <c r="W43472" s="123"/>
      <c r="AC43472" s="123"/>
    </row>
    <row r="43473" spans="5:29" s="2" customFormat="1">
      <c r="E43473" s="120"/>
      <c r="M43473" s="120"/>
      <c r="N43473" s="120"/>
      <c r="U43473" s="121"/>
      <c r="V43473" s="122"/>
      <c r="W43473" s="123"/>
      <c r="AC43473" s="123"/>
    </row>
    <row r="43474" spans="5:29" s="2" customFormat="1">
      <c r="E43474" s="120"/>
      <c r="M43474" s="120"/>
      <c r="N43474" s="120"/>
      <c r="U43474" s="121"/>
      <c r="V43474" s="122"/>
      <c r="W43474" s="123"/>
      <c r="AC43474" s="123"/>
    </row>
    <row r="43475" spans="5:29" s="2" customFormat="1">
      <c r="E43475" s="120"/>
      <c r="M43475" s="120"/>
      <c r="N43475" s="120"/>
      <c r="U43475" s="121"/>
      <c r="V43475" s="122"/>
      <c r="W43475" s="123"/>
      <c r="AC43475" s="123"/>
    </row>
    <row r="43476" spans="5:29" s="2" customFormat="1">
      <c r="E43476" s="120"/>
      <c r="M43476" s="120"/>
      <c r="N43476" s="120"/>
      <c r="U43476" s="121"/>
      <c r="V43476" s="122"/>
      <c r="W43476" s="123"/>
      <c r="AC43476" s="123"/>
    </row>
    <row r="43477" spans="5:29" s="2" customFormat="1">
      <c r="E43477" s="120"/>
      <c r="M43477" s="120"/>
      <c r="N43477" s="120"/>
      <c r="U43477" s="121"/>
      <c r="V43477" s="122"/>
      <c r="W43477" s="123"/>
      <c r="AC43477" s="123"/>
    </row>
    <row r="43478" spans="5:29" s="2" customFormat="1">
      <c r="E43478" s="120"/>
      <c r="M43478" s="120"/>
      <c r="N43478" s="120"/>
      <c r="U43478" s="121"/>
      <c r="V43478" s="122"/>
      <c r="W43478" s="123"/>
      <c r="AC43478" s="123"/>
    </row>
    <row r="43479" spans="5:29" s="2" customFormat="1">
      <c r="E43479" s="120"/>
      <c r="M43479" s="120"/>
      <c r="N43479" s="120"/>
      <c r="U43479" s="121"/>
      <c r="V43479" s="122"/>
      <c r="W43479" s="123"/>
      <c r="AC43479" s="123"/>
    </row>
    <row r="43480" spans="5:29" s="2" customFormat="1">
      <c r="E43480" s="120"/>
      <c r="M43480" s="120"/>
      <c r="N43480" s="120"/>
      <c r="U43480" s="121"/>
      <c r="V43480" s="122"/>
      <c r="W43480" s="123"/>
      <c r="AC43480" s="123"/>
    </row>
    <row r="43481" spans="5:29" s="2" customFormat="1">
      <c r="E43481" s="120"/>
      <c r="M43481" s="120"/>
      <c r="N43481" s="120"/>
      <c r="U43481" s="121"/>
      <c r="V43481" s="122"/>
      <c r="W43481" s="123"/>
      <c r="AC43481" s="123"/>
    </row>
    <row r="43482" spans="5:29" s="2" customFormat="1">
      <c r="E43482" s="120"/>
      <c r="M43482" s="120"/>
      <c r="N43482" s="120"/>
      <c r="U43482" s="121"/>
      <c r="V43482" s="122"/>
      <c r="W43482" s="123"/>
      <c r="AC43482" s="123"/>
    </row>
    <row r="43483" spans="5:29" s="2" customFormat="1">
      <c r="E43483" s="120"/>
      <c r="M43483" s="120"/>
      <c r="N43483" s="120"/>
      <c r="U43483" s="121"/>
      <c r="V43483" s="122"/>
      <c r="W43483" s="123"/>
      <c r="AC43483" s="123"/>
    </row>
    <row r="43484" spans="5:29" s="2" customFormat="1">
      <c r="E43484" s="120"/>
      <c r="M43484" s="120"/>
      <c r="N43484" s="120"/>
      <c r="U43484" s="121"/>
      <c r="V43484" s="122"/>
      <c r="W43484" s="123"/>
      <c r="AC43484" s="123"/>
    </row>
    <row r="43485" spans="5:29" s="2" customFormat="1">
      <c r="E43485" s="120"/>
      <c r="M43485" s="120"/>
      <c r="N43485" s="120"/>
      <c r="U43485" s="121"/>
      <c r="V43485" s="122"/>
      <c r="W43485" s="123"/>
      <c r="AC43485" s="123"/>
    </row>
    <row r="43486" spans="5:29" s="2" customFormat="1">
      <c r="E43486" s="120"/>
      <c r="M43486" s="120"/>
      <c r="N43486" s="120"/>
      <c r="U43486" s="121"/>
      <c r="V43486" s="122"/>
      <c r="W43486" s="123"/>
      <c r="AC43486" s="123"/>
    </row>
    <row r="43487" spans="5:29" s="2" customFormat="1">
      <c r="E43487" s="120"/>
      <c r="M43487" s="120"/>
      <c r="N43487" s="120"/>
      <c r="U43487" s="121"/>
      <c r="V43487" s="122"/>
      <c r="W43487" s="123"/>
      <c r="AC43487" s="123"/>
    </row>
    <row r="43488" spans="5:29" s="2" customFormat="1">
      <c r="E43488" s="120"/>
      <c r="M43488" s="120"/>
      <c r="N43488" s="120"/>
      <c r="U43488" s="121"/>
      <c r="V43488" s="122"/>
      <c r="W43488" s="123"/>
      <c r="AC43488" s="123"/>
    </row>
    <row r="43489" spans="5:29" s="2" customFormat="1">
      <c r="E43489" s="120"/>
      <c r="M43489" s="120"/>
      <c r="N43489" s="120"/>
      <c r="U43489" s="121"/>
      <c r="V43489" s="122"/>
      <c r="W43489" s="123"/>
      <c r="AC43489" s="123"/>
    </row>
    <row r="43490" spans="5:29" s="2" customFormat="1">
      <c r="E43490" s="120"/>
      <c r="M43490" s="120"/>
      <c r="N43490" s="120"/>
      <c r="U43490" s="121"/>
      <c r="V43490" s="122"/>
      <c r="W43490" s="123"/>
      <c r="AC43490" s="123"/>
    </row>
    <row r="43491" spans="5:29" s="2" customFormat="1">
      <c r="E43491" s="120"/>
      <c r="M43491" s="120"/>
      <c r="N43491" s="120"/>
      <c r="U43491" s="121"/>
      <c r="V43491" s="122"/>
      <c r="W43491" s="123"/>
      <c r="AC43491" s="123"/>
    </row>
    <row r="43492" spans="5:29" s="2" customFormat="1">
      <c r="E43492" s="120"/>
      <c r="M43492" s="120"/>
      <c r="N43492" s="120"/>
      <c r="U43492" s="121"/>
      <c r="V43492" s="122"/>
      <c r="W43492" s="123"/>
      <c r="AC43492" s="123"/>
    </row>
    <row r="43493" spans="5:29" s="2" customFormat="1">
      <c r="E43493" s="120"/>
      <c r="M43493" s="120"/>
      <c r="N43493" s="120"/>
      <c r="U43493" s="121"/>
      <c r="V43493" s="122"/>
      <c r="W43493" s="123"/>
      <c r="AC43493" s="123"/>
    </row>
    <row r="43494" spans="5:29" s="2" customFormat="1">
      <c r="E43494" s="120"/>
      <c r="M43494" s="120"/>
      <c r="N43494" s="120"/>
      <c r="U43494" s="121"/>
      <c r="V43494" s="122"/>
      <c r="W43494" s="123"/>
      <c r="AC43494" s="123"/>
    </row>
    <row r="43495" spans="5:29" s="2" customFormat="1">
      <c r="E43495" s="120"/>
      <c r="M43495" s="120"/>
      <c r="N43495" s="120"/>
      <c r="U43495" s="121"/>
      <c r="V43495" s="122"/>
      <c r="W43495" s="123"/>
      <c r="AC43495" s="123"/>
    </row>
    <row r="43496" spans="5:29" s="2" customFormat="1">
      <c r="E43496" s="120"/>
      <c r="M43496" s="120"/>
      <c r="N43496" s="120"/>
      <c r="U43496" s="121"/>
      <c r="V43496" s="122"/>
      <c r="W43496" s="123"/>
      <c r="AC43496" s="123"/>
    </row>
    <row r="43497" spans="5:29" s="2" customFormat="1">
      <c r="E43497" s="120"/>
      <c r="M43497" s="120"/>
      <c r="N43497" s="120"/>
      <c r="U43497" s="121"/>
      <c r="V43497" s="122"/>
      <c r="W43497" s="123"/>
      <c r="AC43497" s="123"/>
    </row>
    <row r="43498" spans="5:29" s="2" customFormat="1">
      <c r="E43498" s="120"/>
      <c r="M43498" s="120"/>
      <c r="N43498" s="120"/>
      <c r="U43498" s="121"/>
      <c r="V43498" s="122"/>
      <c r="W43498" s="123"/>
      <c r="AC43498" s="123"/>
    </row>
    <row r="43499" spans="5:29" s="2" customFormat="1">
      <c r="E43499" s="120"/>
      <c r="M43499" s="120"/>
      <c r="N43499" s="120"/>
      <c r="U43499" s="121"/>
      <c r="V43499" s="122"/>
      <c r="W43499" s="123"/>
      <c r="AC43499" s="123"/>
    </row>
    <row r="43500" spans="5:29" s="2" customFormat="1">
      <c r="E43500" s="120"/>
      <c r="M43500" s="120"/>
      <c r="N43500" s="120"/>
      <c r="U43500" s="121"/>
      <c r="V43500" s="122"/>
      <c r="W43500" s="123"/>
      <c r="AC43500" s="123"/>
    </row>
    <row r="43501" spans="5:29" s="2" customFormat="1">
      <c r="E43501" s="120"/>
      <c r="M43501" s="120"/>
      <c r="N43501" s="120"/>
      <c r="U43501" s="121"/>
      <c r="V43501" s="122"/>
      <c r="W43501" s="123"/>
      <c r="AC43501" s="123"/>
    </row>
    <row r="43502" spans="5:29" s="2" customFormat="1">
      <c r="E43502" s="120"/>
      <c r="M43502" s="120"/>
      <c r="N43502" s="120"/>
      <c r="U43502" s="121"/>
      <c r="V43502" s="122"/>
      <c r="W43502" s="123"/>
      <c r="AC43502" s="123"/>
    </row>
    <row r="43503" spans="5:29" s="2" customFormat="1">
      <c r="E43503" s="120"/>
      <c r="M43503" s="120"/>
      <c r="N43503" s="120"/>
      <c r="U43503" s="121"/>
      <c r="V43503" s="122"/>
      <c r="W43503" s="123"/>
      <c r="AC43503" s="123"/>
    </row>
    <row r="43504" spans="5:29" s="2" customFormat="1">
      <c r="E43504" s="120"/>
      <c r="M43504" s="120"/>
      <c r="N43504" s="120"/>
      <c r="U43504" s="121"/>
      <c r="V43504" s="122"/>
      <c r="W43504" s="123"/>
      <c r="AC43504" s="123"/>
    </row>
    <row r="43505" spans="5:29" s="2" customFormat="1">
      <c r="E43505" s="120"/>
      <c r="M43505" s="120"/>
      <c r="N43505" s="120"/>
      <c r="U43505" s="121"/>
      <c r="V43505" s="122"/>
      <c r="W43505" s="123"/>
      <c r="AC43505" s="123"/>
    </row>
    <row r="43506" spans="5:29" s="2" customFormat="1">
      <c r="E43506" s="120"/>
      <c r="M43506" s="120"/>
      <c r="N43506" s="120"/>
      <c r="U43506" s="121"/>
      <c r="V43506" s="122"/>
      <c r="W43506" s="123"/>
      <c r="AC43506" s="123"/>
    </row>
    <row r="43507" spans="5:29" s="2" customFormat="1">
      <c r="E43507" s="120"/>
      <c r="M43507" s="120"/>
      <c r="N43507" s="120"/>
      <c r="U43507" s="121"/>
      <c r="V43507" s="122"/>
      <c r="W43507" s="123"/>
      <c r="AC43507" s="123"/>
    </row>
    <row r="43508" spans="5:29" s="2" customFormat="1">
      <c r="E43508" s="120"/>
      <c r="M43508" s="120"/>
      <c r="N43508" s="120"/>
      <c r="U43508" s="121"/>
      <c r="V43508" s="122"/>
      <c r="W43508" s="123"/>
      <c r="AC43508" s="123"/>
    </row>
    <row r="43509" spans="5:29" s="2" customFormat="1">
      <c r="E43509" s="120"/>
      <c r="M43509" s="120"/>
      <c r="N43509" s="120"/>
      <c r="U43509" s="121"/>
      <c r="V43509" s="122"/>
      <c r="W43509" s="123"/>
      <c r="AC43509" s="123"/>
    </row>
    <row r="43510" spans="5:29" s="2" customFormat="1">
      <c r="E43510" s="120"/>
      <c r="M43510" s="120"/>
      <c r="N43510" s="120"/>
      <c r="U43510" s="121"/>
      <c r="V43510" s="122"/>
      <c r="W43510" s="123"/>
      <c r="AC43510" s="123"/>
    </row>
    <row r="43511" spans="5:29" s="2" customFormat="1">
      <c r="E43511" s="120"/>
      <c r="M43511" s="120"/>
      <c r="N43511" s="120"/>
      <c r="U43511" s="121"/>
      <c r="V43511" s="122"/>
      <c r="W43511" s="123"/>
      <c r="AC43511" s="123"/>
    </row>
    <row r="43512" spans="5:29" s="2" customFormat="1">
      <c r="E43512" s="120"/>
      <c r="M43512" s="120"/>
      <c r="N43512" s="120"/>
      <c r="U43512" s="121"/>
      <c r="V43512" s="122"/>
      <c r="W43512" s="123"/>
      <c r="AC43512" s="123"/>
    </row>
    <row r="43513" spans="5:29" s="2" customFormat="1">
      <c r="E43513" s="120"/>
      <c r="M43513" s="120"/>
      <c r="N43513" s="120"/>
      <c r="U43513" s="121"/>
      <c r="V43513" s="122"/>
      <c r="W43513" s="123"/>
      <c r="AC43513" s="123"/>
    </row>
    <row r="43514" spans="5:29" s="2" customFormat="1">
      <c r="E43514" s="120"/>
      <c r="M43514" s="120"/>
      <c r="N43514" s="120"/>
      <c r="U43514" s="121"/>
      <c r="V43514" s="122"/>
      <c r="W43514" s="123"/>
      <c r="AC43514" s="123"/>
    </row>
    <row r="43515" spans="5:29" s="2" customFormat="1">
      <c r="E43515" s="120"/>
      <c r="M43515" s="120"/>
      <c r="N43515" s="120"/>
      <c r="U43515" s="121"/>
      <c r="V43515" s="122"/>
      <c r="W43515" s="123"/>
      <c r="AC43515" s="123"/>
    </row>
    <row r="43516" spans="5:29" s="2" customFormat="1">
      <c r="E43516" s="120"/>
      <c r="M43516" s="120"/>
      <c r="N43516" s="120"/>
      <c r="U43516" s="121"/>
      <c r="V43516" s="122"/>
      <c r="W43516" s="123"/>
      <c r="AC43516" s="123"/>
    </row>
    <row r="43517" spans="5:29" s="2" customFormat="1">
      <c r="E43517" s="120"/>
      <c r="M43517" s="120"/>
      <c r="N43517" s="120"/>
      <c r="U43517" s="121"/>
      <c r="V43517" s="122"/>
      <c r="W43517" s="123"/>
      <c r="AC43517" s="123"/>
    </row>
    <row r="43518" spans="5:29" s="2" customFormat="1">
      <c r="E43518" s="120"/>
      <c r="M43518" s="120"/>
      <c r="N43518" s="120"/>
      <c r="U43518" s="121"/>
      <c r="V43518" s="122"/>
      <c r="W43518" s="123"/>
      <c r="AC43518" s="123"/>
    </row>
    <row r="43519" spans="5:29" s="2" customFormat="1">
      <c r="E43519" s="120"/>
      <c r="M43519" s="120"/>
      <c r="N43519" s="120"/>
      <c r="U43519" s="121"/>
      <c r="V43519" s="122"/>
      <c r="W43519" s="123"/>
      <c r="AC43519" s="123"/>
    </row>
    <row r="43520" spans="5:29" s="2" customFormat="1">
      <c r="E43520" s="120"/>
      <c r="M43520" s="120"/>
      <c r="N43520" s="120"/>
      <c r="U43520" s="121"/>
      <c r="V43520" s="122"/>
      <c r="W43520" s="123"/>
      <c r="AC43520" s="123"/>
    </row>
    <row r="43521" spans="5:29" s="2" customFormat="1">
      <c r="E43521" s="120"/>
      <c r="M43521" s="120"/>
      <c r="N43521" s="120"/>
      <c r="U43521" s="121"/>
      <c r="V43521" s="122"/>
      <c r="W43521" s="123"/>
      <c r="AC43521" s="123"/>
    </row>
    <row r="43522" spans="5:29" s="2" customFormat="1">
      <c r="E43522" s="120"/>
      <c r="M43522" s="120"/>
      <c r="N43522" s="120"/>
      <c r="U43522" s="121"/>
      <c r="V43522" s="122"/>
      <c r="W43522" s="123"/>
      <c r="AC43522" s="123"/>
    </row>
    <row r="43523" spans="5:29" s="2" customFormat="1">
      <c r="E43523" s="120"/>
      <c r="M43523" s="120"/>
      <c r="N43523" s="120"/>
      <c r="U43523" s="121"/>
      <c r="V43523" s="122"/>
      <c r="W43523" s="123"/>
      <c r="AC43523" s="123"/>
    </row>
    <row r="43524" spans="5:29" s="2" customFormat="1">
      <c r="E43524" s="120"/>
      <c r="M43524" s="120"/>
      <c r="N43524" s="120"/>
      <c r="U43524" s="121"/>
      <c r="V43524" s="122"/>
      <c r="W43524" s="123"/>
      <c r="AC43524" s="123"/>
    </row>
    <row r="43525" spans="5:29" s="2" customFormat="1">
      <c r="E43525" s="120"/>
      <c r="M43525" s="120"/>
      <c r="N43525" s="120"/>
      <c r="U43525" s="121"/>
      <c r="V43525" s="122"/>
      <c r="W43525" s="123"/>
      <c r="AC43525" s="123"/>
    </row>
    <row r="43526" spans="5:29" s="2" customFormat="1">
      <c r="E43526" s="120"/>
      <c r="M43526" s="120"/>
      <c r="N43526" s="120"/>
      <c r="U43526" s="121"/>
      <c r="V43526" s="122"/>
      <c r="W43526" s="123"/>
      <c r="AC43526" s="123"/>
    </row>
    <row r="43527" spans="5:29" s="2" customFormat="1">
      <c r="E43527" s="120"/>
      <c r="M43527" s="120"/>
      <c r="N43527" s="120"/>
      <c r="U43527" s="121"/>
      <c r="V43527" s="122"/>
      <c r="W43527" s="123"/>
      <c r="AC43527" s="123"/>
    </row>
    <row r="43528" spans="5:29" s="2" customFormat="1">
      <c r="E43528" s="120"/>
      <c r="M43528" s="120"/>
      <c r="N43528" s="120"/>
      <c r="U43528" s="121"/>
      <c r="V43528" s="122"/>
      <c r="W43528" s="123"/>
      <c r="AC43528" s="123"/>
    </row>
    <row r="43529" spans="5:29" s="2" customFormat="1">
      <c r="E43529" s="120"/>
      <c r="M43529" s="120"/>
      <c r="N43529" s="120"/>
      <c r="U43529" s="121"/>
      <c r="V43529" s="122"/>
      <c r="W43529" s="123"/>
      <c r="AC43529" s="123"/>
    </row>
    <row r="43530" spans="5:29" s="2" customFormat="1">
      <c r="E43530" s="120"/>
      <c r="M43530" s="120"/>
      <c r="N43530" s="120"/>
      <c r="U43530" s="121"/>
      <c r="V43530" s="122"/>
      <c r="W43530" s="123"/>
      <c r="AC43530" s="123"/>
    </row>
    <row r="43531" spans="5:29" s="2" customFormat="1">
      <c r="E43531" s="120"/>
      <c r="M43531" s="120"/>
      <c r="N43531" s="120"/>
      <c r="U43531" s="121"/>
      <c r="V43531" s="122"/>
      <c r="W43531" s="123"/>
      <c r="AC43531" s="123"/>
    </row>
    <row r="43532" spans="5:29" s="2" customFormat="1">
      <c r="E43532" s="120"/>
      <c r="M43532" s="120"/>
      <c r="N43532" s="120"/>
      <c r="U43532" s="121"/>
      <c r="V43532" s="122"/>
      <c r="W43532" s="123"/>
      <c r="AC43532" s="123"/>
    </row>
    <row r="43533" spans="5:29" s="2" customFormat="1">
      <c r="E43533" s="120"/>
      <c r="M43533" s="120"/>
      <c r="N43533" s="120"/>
      <c r="U43533" s="121"/>
      <c r="V43533" s="122"/>
      <c r="W43533" s="123"/>
      <c r="AC43533" s="123"/>
    </row>
    <row r="43534" spans="5:29" s="2" customFormat="1">
      <c r="E43534" s="120"/>
      <c r="M43534" s="120"/>
      <c r="N43534" s="120"/>
      <c r="U43534" s="121"/>
      <c r="V43534" s="122"/>
      <c r="W43534" s="123"/>
      <c r="AC43534" s="123"/>
    </row>
    <row r="43535" spans="5:29" s="2" customFormat="1">
      <c r="E43535" s="120"/>
      <c r="M43535" s="120"/>
      <c r="N43535" s="120"/>
      <c r="U43535" s="121"/>
      <c r="V43535" s="122"/>
      <c r="W43535" s="123"/>
      <c r="AC43535" s="123"/>
    </row>
    <row r="43536" spans="5:29" s="2" customFormat="1">
      <c r="E43536" s="120"/>
      <c r="M43536" s="120"/>
      <c r="N43536" s="120"/>
      <c r="U43536" s="121"/>
      <c r="V43536" s="122"/>
      <c r="W43536" s="123"/>
      <c r="AC43536" s="123"/>
    </row>
    <row r="43537" spans="5:29" s="2" customFormat="1">
      <c r="E43537" s="120"/>
      <c r="M43537" s="120"/>
      <c r="N43537" s="120"/>
      <c r="U43537" s="121"/>
      <c r="V43537" s="122"/>
      <c r="W43537" s="123"/>
      <c r="AC43537" s="123"/>
    </row>
    <row r="43538" spans="5:29" s="2" customFormat="1">
      <c r="E43538" s="120"/>
      <c r="M43538" s="120"/>
      <c r="N43538" s="120"/>
      <c r="U43538" s="121"/>
      <c r="V43538" s="122"/>
      <c r="W43538" s="123"/>
      <c r="AC43538" s="123"/>
    </row>
    <row r="43539" spans="5:29" s="2" customFormat="1">
      <c r="E43539" s="120"/>
      <c r="M43539" s="120"/>
      <c r="N43539" s="120"/>
      <c r="U43539" s="121"/>
      <c r="V43539" s="122"/>
      <c r="W43539" s="123"/>
      <c r="AC43539" s="123"/>
    </row>
    <row r="43540" spans="5:29" s="2" customFormat="1">
      <c r="E43540" s="120"/>
      <c r="M43540" s="120"/>
      <c r="N43540" s="120"/>
      <c r="U43540" s="121"/>
      <c r="V43540" s="122"/>
      <c r="W43540" s="123"/>
      <c r="AC43540" s="123"/>
    </row>
    <row r="43541" spans="5:29" s="2" customFormat="1">
      <c r="E43541" s="120"/>
      <c r="M43541" s="120"/>
      <c r="N43541" s="120"/>
      <c r="U43541" s="121"/>
      <c r="V43541" s="122"/>
      <c r="W43541" s="123"/>
      <c r="AC43541" s="123"/>
    </row>
    <row r="43542" spans="5:29" s="2" customFormat="1">
      <c r="E43542" s="120"/>
      <c r="M43542" s="120"/>
      <c r="N43542" s="120"/>
      <c r="U43542" s="121"/>
      <c r="V43542" s="122"/>
      <c r="W43542" s="123"/>
      <c r="AC43542" s="123"/>
    </row>
    <row r="43543" spans="5:29" s="2" customFormat="1">
      <c r="E43543" s="120"/>
      <c r="M43543" s="120"/>
      <c r="N43543" s="120"/>
      <c r="U43543" s="121"/>
      <c r="V43543" s="122"/>
      <c r="W43543" s="123"/>
      <c r="AC43543" s="123"/>
    </row>
    <row r="43544" spans="5:29" s="2" customFormat="1">
      <c r="E43544" s="120"/>
      <c r="M43544" s="120"/>
      <c r="N43544" s="120"/>
      <c r="U43544" s="121"/>
      <c r="V43544" s="122"/>
      <c r="W43544" s="123"/>
      <c r="AC43544" s="123"/>
    </row>
    <row r="43545" spans="5:29" s="2" customFormat="1">
      <c r="E43545" s="120"/>
      <c r="M43545" s="120"/>
      <c r="N43545" s="120"/>
      <c r="U43545" s="121"/>
      <c r="V43545" s="122"/>
      <c r="W43545" s="123"/>
      <c r="AC43545" s="123"/>
    </row>
    <row r="43546" spans="5:29" s="2" customFormat="1">
      <c r="E43546" s="120"/>
      <c r="M43546" s="120"/>
      <c r="N43546" s="120"/>
      <c r="U43546" s="121"/>
      <c r="V43546" s="122"/>
      <c r="W43546" s="123"/>
      <c r="AC43546" s="123"/>
    </row>
    <row r="43547" spans="5:29" s="2" customFormat="1">
      <c r="E43547" s="120"/>
      <c r="M43547" s="120"/>
      <c r="N43547" s="120"/>
      <c r="U43547" s="121"/>
      <c r="V43547" s="122"/>
      <c r="W43547" s="123"/>
      <c r="AC43547" s="123"/>
    </row>
    <row r="43548" spans="5:29" s="2" customFormat="1">
      <c r="E43548" s="120"/>
      <c r="M43548" s="120"/>
      <c r="N43548" s="120"/>
      <c r="U43548" s="121"/>
      <c r="V43548" s="122"/>
      <c r="W43548" s="123"/>
      <c r="AC43548" s="123"/>
    </row>
    <row r="43549" spans="5:29" s="2" customFormat="1">
      <c r="E43549" s="120"/>
      <c r="M43549" s="120"/>
      <c r="N43549" s="120"/>
      <c r="U43549" s="121"/>
      <c r="V43549" s="122"/>
      <c r="W43549" s="123"/>
      <c r="AC43549" s="123"/>
    </row>
    <row r="43550" spans="5:29" s="2" customFormat="1">
      <c r="E43550" s="120"/>
      <c r="M43550" s="120"/>
      <c r="N43550" s="120"/>
      <c r="U43550" s="121"/>
      <c r="V43550" s="122"/>
      <c r="W43550" s="123"/>
      <c r="AC43550" s="123"/>
    </row>
    <row r="43551" spans="5:29" s="2" customFormat="1">
      <c r="E43551" s="120"/>
      <c r="M43551" s="120"/>
      <c r="N43551" s="120"/>
      <c r="U43551" s="121"/>
      <c r="V43551" s="122"/>
      <c r="W43551" s="123"/>
      <c r="AC43551" s="123"/>
    </row>
    <row r="43552" spans="5:29" s="2" customFormat="1">
      <c r="E43552" s="120"/>
      <c r="M43552" s="120"/>
      <c r="N43552" s="120"/>
      <c r="U43552" s="121"/>
      <c r="V43552" s="122"/>
      <c r="W43552" s="123"/>
      <c r="AC43552" s="123"/>
    </row>
    <row r="43553" spans="5:29" s="2" customFormat="1">
      <c r="E43553" s="120"/>
      <c r="M43553" s="120"/>
      <c r="N43553" s="120"/>
      <c r="U43553" s="121"/>
      <c r="V43553" s="122"/>
      <c r="W43553" s="123"/>
      <c r="AC43553" s="123"/>
    </row>
    <row r="43554" spans="5:29" s="2" customFormat="1">
      <c r="E43554" s="120"/>
      <c r="M43554" s="120"/>
      <c r="N43554" s="120"/>
      <c r="U43554" s="121"/>
      <c r="V43554" s="122"/>
      <c r="W43554" s="123"/>
      <c r="AC43554" s="123"/>
    </row>
    <row r="43555" spans="5:29" s="2" customFormat="1">
      <c r="E43555" s="120"/>
      <c r="M43555" s="120"/>
      <c r="N43555" s="120"/>
      <c r="U43555" s="121"/>
      <c r="V43555" s="122"/>
      <c r="W43555" s="123"/>
      <c r="AC43555" s="123"/>
    </row>
    <row r="43556" spans="5:29" s="2" customFormat="1">
      <c r="E43556" s="120"/>
      <c r="M43556" s="120"/>
      <c r="N43556" s="120"/>
      <c r="U43556" s="121"/>
      <c r="V43556" s="122"/>
      <c r="W43556" s="123"/>
      <c r="AC43556" s="123"/>
    </row>
    <row r="43557" spans="5:29" s="2" customFormat="1">
      <c r="E43557" s="120"/>
      <c r="M43557" s="120"/>
      <c r="N43557" s="120"/>
      <c r="U43557" s="121"/>
      <c r="V43557" s="122"/>
      <c r="W43557" s="123"/>
      <c r="AC43557" s="123"/>
    </row>
    <row r="43558" spans="5:29" s="2" customFormat="1">
      <c r="E43558" s="120"/>
      <c r="M43558" s="120"/>
      <c r="N43558" s="120"/>
      <c r="U43558" s="121"/>
      <c r="V43558" s="122"/>
      <c r="W43558" s="123"/>
      <c r="AC43558" s="123"/>
    </row>
    <row r="43559" spans="5:29" s="2" customFormat="1">
      <c r="E43559" s="120"/>
      <c r="M43559" s="120"/>
      <c r="N43559" s="120"/>
      <c r="U43559" s="121"/>
      <c r="V43559" s="122"/>
      <c r="W43559" s="123"/>
      <c r="AC43559" s="123"/>
    </row>
    <row r="43560" spans="5:29" s="2" customFormat="1">
      <c r="E43560" s="120"/>
      <c r="M43560" s="120"/>
      <c r="N43560" s="120"/>
      <c r="U43560" s="121"/>
      <c r="V43560" s="122"/>
      <c r="W43560" s="123"/>
      <c r="AC43560" s="123"/>
    </row>
    <row r="43561" spans="5:29" s="2" customFormat="1">
      <c r="E43561" s="120"/>
      <c r="M43561" s="120"/>
      <c r="N43561" s="120"/>
      <c r="U43561" s="121"/>
      <c r="V43561" s="122"/>
      <c r="W43561" s="123"/>
      <c r="AC43561" s="123"/>
    </row>
    <row r="43562" spans="5:29" s="2" customFormat="1">
      <c r="E43562" s="120"/>
      <c r="M43562" s="120"/>
      <c r="N43562" s="120"/>
      <c r="U43562" s="121"/>
      <c r="V43562" s="122"/>
      <c r="W43562" s="123"/>
      <c r="AC43562" s="123"/>
    </row>
    <row r="43563" spans="5:29" s="2" customFormat="1">
      <c r="E43563" s="120"/>
      <c r="M43563" s="120"/>
      <c r="N43563" s="120"/>
      <c r="U43563" s="121"/>
      <c r="V43563" s="122"/>
      <c r="W43563" s="123"/>
      <c r="AC43563" s="123"/>
    </row>
    <row r="43564" spans="5:29" s="2" customFormat="1">
      <c r="E43564" s="120"/>
      <c r="M43564" s="120"/>
      <c r="N43564" s="120"/>
      <c r="U43564" s="121"/>
      <c r="V43564" s="122"/>
      <c r="W43564" s="123"/>
      <c r="AC43564" s="123"/>
    </row>
    <row r="43565" spans="5:29" s="2" customFormat="1">
      <c r="E43565" s="120"/>
      <c r="M43565" s="120"/>
      <c r="N43565" s="120"/>
      <c r="U43565" s="121"/>
      <c r="V43565" s="122"/>
      <c r="W43565" s="123"/>
      <c r="AC43565" s="123"/>
    </row>
    <row r="43566" spans="5:29" s="2" customFormat="1">
      <c r="E43566" s="120"/>
      <c r="M43566" s="120"/>
      <c r="N43566" s="120"/>
      <c r="U43566" s="121"/>
      <c r="V43566" s="122"/>
      <c r="W43566" s="123"/>
      <c r="AC43566" s="123"/>
    </row>
    <row r="43567" spans="5:29" s="2" customFormat="1">
      <c r="E43567" s="120"/>
      <c r="M43567" s="120"/>
      <c r="N43567" s="120"/>
      <c r="U43567" s="121"/>
      <c r="V43567" s="122"/>
      <c r="W43567" s="123"/>
      <c r="AC43567" s="123"/>
    </row>
    <row r="43568" spans="5:29" s="2" customFormat="1">
      <c r="E43568" s="120"/>
      <c r="M43568" s="120"/>
      <c r="N43568" s="120"/>
      <c r="U43568" s="121"/>
      <c r="V43568" s="122"/>
      <c r="W43568" s="123"/>
      <c r="AC43568" s="123"/>
    </row>
    <row r="43569" spans="5:29" s="2" customFormat="1">
      <c r="E43569" s="120"/>
      <c r="M43569" s="120"/>
      <c r="N43569" s="120"/>
      <c r="U43569" s="121"/>
      <c r="V43569" s="122"/>
      <c r="W43569" s="123"/>
      <c r="AC43569" s="123"/>
    </row>
    <row r="43570" spans="5:29" s="2" customFormat="1">
      <c r="E43570" s="120"/>
      <c r="M43570" s="120"/>
      <c r="N43570" s="120"/>
      <c r="U43570" s="121"/>
      <c r="V43570" s="122"/>
      <c r="W43570" s="123"/>
      <c r="AC43570" s="123"/>
    </row>
    <row r="43571" spans="5:29" s="2" customFormat="1">
      <c r="E43571" s="120"/>
      <c r="M43571" s="120"/>
      <c r="N43571" s="120"/>
      <c r="U43571" s="121"/>
      <c r="V43571" s="122"/>
      <c r="W43571" s="123"/>
      <c r="AC43571" s="123"/>
    </row>
    <row r="43572" spans="5:29" s="2" customFormat="1">
      <c r="E43572" s="120"/>
      <c r="M43572" s="120"/>
      <c r="N43572" s="120"/>
      <c r="U43572" s="121"/>
      <c r="V43572" s="122"/>
      <c r="W43572" s="123"/>
      <c r="AC43572" s="123"/>
    </row>
    <row r="43573" spans="5:29" s="2" customFormat="1">
      <c r="E43573" s="120"/>
      <c r="M43573" s="120"/>
      <c r="N43573" s="120"/>
      <c r="U43573" s="121"/>
      <c r="V43573" s="122"/>
      <c r="W43573" s="123"/>
      <c r="AC43573" s="123"/>
    </row>
    <row r="43574" spans="5:29" s="2" customFormat="1">
      <c r="E43574" s="120"/>
      <c r="M43574" s="120"/>
      <c r="N43574" s="120"/>
      <c r="U43574" s="121"/>
      <c r="V43574" s="122"/>
      <c r="W43574" s="123"/>
      <c r="AC43574" s="123"/>
    </row>
    <row r="43575" spans="5:29" s="2" customFormat="1">
      <c r="E43575" s="120"/>
      <c r="M43575" s="120"/>
      <c r="N43575" s="120"/>
      <c r="U43575" s="121"/>
      <c r="V43575" s="122"/>
      <c r="W43575" s="123"/>
      <c r="AC43575" s="123"/>
    </row>
    <row r="43576" spans="5:29" s="2" customFormat="1">
      <c r="E43576" s="120"/>
      <c r="M43576" s="120"/>
      <c r="N43576" s="120"/>
      <c r="U43576" s="121"/>
      <c r="V43576" s="122"/>
      <c r="W43576" s="123"/>
      <c r="AC43576" s="123"/>
    </row>
    <row r="43577" spans="5:29" s="2" customFormat="1">
      <c r="E43577" s="120"/>
      <c r="M43577" s="120"/>
      <c r="N43577" s="120"/>
      <c r="U43577" s="121"/>
      <c r="V43577" s="122"/>
      <c r="W43577" s="123"/>
      <c r="AC43577" s="123"/>
    </row>
    <row r="43578" spans="5:29" s="2" customFormat="1">
      <c r="E43578" s="120"/>
      <c r="M43578" s="120"/>
      <c r="N43578" s="120"/>
      <c r="U43578" s="121"/>
      <c r="V43578" s="122"/>
      <c r="W43578" s="123"/>
      <c r="AC43578" s="123"/>
    </row>
    <row r="43579" spans="5:29" s="2" customFormat="1">
      <c r="E43579" s="120"/>
      <c r="M43579" s="120"/>
      <c r="N43579" s="120"/>
      <c r="U43579" s="121"/>
      <c r="V43579" s="122"/>
      <c r="W43579" s="123"/>
      <c r="AC43579" s="123"/>
    </row>
    <row r="43580" spans="5:29" s="2" customFormat="1">
      <c r="E43580" s="120"/>
      <c r="M43580" s="120"/>
      <c r="N43580" s="120"/>
      <c r="U43580" s="121"/>
      <c r="V43580" s="122"/>
      <c r="W43580" s="123"/>
      <c r="AC43580" s="123"/>
    </row>
    <row r="43581" spans="5:29" s="2" customFormat="1">
      <c r="E43581" s="120"/>
      <c r="M43581" s="120"/>
      <c r="N43581" s="120"/>
      <c r="U43581" s="121"/>
      <c r="V43581" s="122"/>
      <c r="W43581" s="123"/>
      <c r="AC43581" s="123"/>
    </row>
    <row r="43582" spans="5:29" s="2" customFormat="1">
      <c r="E43582" s="120"/>
      <c r="M43582" s="120"/>
      <c r="N43582" s="120"/>
      <c r="U43582" s="121"/>
      <c r="V43582" s="122"/>
      <c r="W43582" s="123"/>
      <c r="AC43582" s="123"/>
    </row>
    <row r="43583" spans="5:29" s="2" customFormat="1">
      <c r="E43583" s="120"/>
      <c r="M43583" s="120"/>
      <c r="N43583" s="120"/>
      <c r="U43583" s="121"/>
      <c r="V43583" s="122"/>
      <c r="W43583" s="123"/>
      <c r="AC43583" s="123"/>
    </row>
    <row r="43584" spans="5:29" s="2" customFormat="1">
      <c r="E43584" s="120"/>
      <c r="M43584" s="120"/>
      <c r="N43584" s="120"/>
      <c r="U43584" s="121"/>
      <c r="V43584" s="122"/>
      <c r="W43584" s="123"/>
      <c r="AC43584" s="123"/>
    </row>
    <row r="43585" spans="5:29" s="2" customFormat="1">
      <c r="E43585" s="120"/>
      <c r="M43585" s="120"/>
      <c r="N43585" s="120"/>
      <c r="U43585" s="121"/>
      <c r="V43585" s="122"/>
      <c r="W43585" s="123"/>
      <c r="AC43585" s="123"/>
    </row>
    <row r="43586" spans="5:29" s="2" customFormat="1">
      <c r="E43586" s="120"/>
      <c r="M43586" s="120"/>
      <c r="N43586" s="120"/>
      <c r="U43586" s="121"/>
      <c r="V43586" s="122"/>
      <c r="W43586" s="123"/>
      <c r="AC43586" s="123"/>
    </row>
    <row r="43587" spans="5:29" s="2" customFormat="1">
      <c r="E43587" s="120"/>
      <c r="M43587" s="120"/>
      <c r="N43587" s="120"/>
      <c r="U43587" s="121"/>
      <c r="V43587" s="122"/>
      <c r="W43587" s="123"/>
      <c r="AC43587" s="123"/>
    </row>
    <row r="43588" spans="5:29" s="2" customFormat="1">
      <c r="E43588" s="120"/>
      <c r="M43588" s="120"/>
      <c r="N43588" s="120"/>
      <c r="U43588" s="121"/>
      <c r="V43588" s="122"/>
      <c r="W43588" s="123"/>
      <c r="AC43588" s="123"/>
    </row>
    <row r="43589" spans="5:29" s="2" customFormat="1">
      <c r="E43589" s="120"/>
      <c r="M43589" s="120"/>
      <c r="N43589" s="120"/>
      <c r="U43589" s="121"/>
      <c r="V43589" s="122"/>
      <c r="W43589" s="123"/>
      <c r="AC43589" s="123"/>
    </row>
    <row r="43590" spans="5:29" s="2" customFormat="1">
      <c r="E43590" s="120"/>
      <c r="M43590" s="120"/>
      <c r="N43590" s="120"/>
      <c r="U43590" s="121"/>
      <c r="V43590" s="122"/>
      <c r="W43590" s="123"/>
      <c r="AC43590" s="123"/>
    </row>
    <row r="43591" spans="5:29" s="2" customFormat="1">
      <c r="E43591" s="120"/>
      <c r="M43591" s="120"/>
      <c r="N43591" s="120"/>
      <c r="U43591" s="121"/>
      <c r="V43591" s="122"/>
      <c r="W43591" s="123"/>
      <c r="AC43591" s="123"/>
    </row>
    <row r="43592" spans="5:29" s="2" customFormat="1">
      <c r="E43592" s="120"/>
      <c r="M43592" s="120"/>
      <c r="N43592" s="120"/>
      <c r="U43592" s="121"/>
      <c r="V43592" s="122"/>
      <c r="W43592" s="123"/>
      <c r="AC43592" s="123"/>
    </row>
    <row r="43593" spans="5:29" s="2" customFormat="1">
      <c r="E43593" s="120"/>
      <c r="M43593" s="120"/>
      <c r="N43593" s="120"/>
      <c r="U43593" s="121"/>
      <c r="V43593" s="122"/>
      <c r="W43593" s="123"/>
      <c r="AC43593" s="123"/>
    </row>
    <row r="43594" spans="5:29" s="2" customFormat="1">
      <c r="E43594" s="120"/>
      <c r="M43594" s="120"/>
      <c r="N43594" s="120"/>
      <c r="U43594" s="121"/>
      <c r="V43594" s="122"/>
      <c r="W43594" s="123"/>
      <c r="AC43594" s="123"/>
    </row>
    <row r="43595" spans="5:29" s="2" customFormat="1">
      <c r="E43595" s="120"/>
      <c r="M43595" s="120"/>
      <c r="N43595" s="120"/>
      <c r="U43595" s="121"/>
      <c r="V43595" s="122"/>
      <c r="W43595" s="123"/>
      <c r="AC43595" s="123"/>
    </row>
    <row r="43596" spans="5:29" s="2" customFormat="1">
      <c r="E43596" s="120"/>
      <c r="M43596" s="120"/>
      <c r="N43596" s="120"/>
      <c r="U43596" s="121"/>
      <c r="V43596" s="122"/>
      <c r="W43596" s="123"/>
      <c r="AC43596" s="123"/>
    </row>
    <row r="43597" spans="5:29" s="2" customFormat="1">
      <c r="E43597" s="120"/>
      <c r="M43597" s="120"/>
      <c r="N43597" s="120"/>
      <c r="U43597" s="121"/>
      <c r="V43597" s="122"/>
      <c r="W43597" s="123"/>
      <c r="AC43597" s="123"/>
    </row>
    <row r="43598" spans="5:29" s="2" customFormat="1">
      <c r="E43598" s="120"/>
      <c r="M43598" s="120"/>
      <c r="N43598" s="120"/>
      <c r="U43598" s="121"/>
      <c r="V43598" s="122"/>
      <c r="W43598" s="123"/>
      <c r="AC43598" s="123"/>
    </row>
    <row r="43599" spans="5:29" s="2" customFormat="1">
      <c r="E43599" s="120"/>
      <c r="M43599" s="120"/>
      <c r="N43599" s="120"/>
      <c r="U43599" s="121"/>
      <c r="V43599" s="122"/>
      <c r="W43599" s="123"/>
      <c r="AC43599" s="123"/>
    </row>
    <row r="43600" spans="5:29" s="2" customFormat="1">
      <c r="E43600" s="120"/>
      <c r="M43600" s="120"/>
      <c r="N43600" s="120"/>
      <c r="U43600" s="121"/>
      <c r="V43600" s="122"/>
      <c r="W43600" s="123"/>
      <c r="AC43600" s="123"/>
    </row>
    <row r="43601" spans="5:29" s="2" customFormat="1">
      <c r="E43601" s="120"/>
      <c r="M43601" s="120"/>
      <c r="N43601" s="120"/>
      <c r="U43601" s="121"/>
      <c r="V43601" s="122"/>
      <c r="W43601" s="123"/>
      <c r="AC43601" s="123"/>
    </row>
    <row r="43602" spans="5:29" s="2" customFormat="1">
      <c r="E43602" s="120"/>
      <c r="M43602" s="120"/>
      <c r="N43602" s="120"/>
      <c r="U43602" s="121"/>
      <c r="V43602" s="122"/>
      <c r="W43602" s="123"/>
      <c r="AC43602" s="123"/>
    </row>
    <row r="43603" spans="5:29" s="2" customFormat="1">
      <c r="E43603" s="120"/>
      <c r="M43603" s="120"/>
      <c r="N43603" s="120"/>
      <c r="U43603" s="121"/>
      <c r="V43603" s="122"/>
      <c r="W43603" s="123"/>
      <c r="AC43603" s="123"/>
    </row>
    <row r="43604" spans="5:29" s="2" customFormat="1">
      <c r="E43604" s="120"/>
      <c r="M43604" s="120"/>
      <c r="N43604" s="120"/>
      <c r="U43604" s="121"/>
      <c r="V43604" s="122"/>
      <c r="W43604" s="123"/>
      <c r="AC43604" s="123"/>
    </row>
    <row r="43605" spans="5:29" s="2" customFormat="1">
      <c r="E43605" s="120"/>
      <c r="M43605" s="120"/>
      <c r="N43605" s="120"/>
      <c r="U43605" s="121"/>
      <c r="V43605" s="122"/>
      <c r="W43605" s="123"/>
      <c r="AC43605" s="123"/>
    </row>
    <row r="43606" spans="5:29" s="2" customFormat="1">
      <c r="E43606" s="120"/>
      <c r="M43606" s="120"/>
      <c r="N43606" s="120"/>
      <c r="U43606" s="121"/>
      <c r="V43606" s="122"/>
      <c r="W43606" s="123"/>
      <c r="AC43606" s="123"/>
    </row>
    <row r="43607" spans="5:29" s="2" customFormat="1">
      <c r="E43607" s="120"/>
      <c r="M43607" s="120"/>
      <c r="N43607" s="120"/>
      <c r="U43607" s="121"/>
      <c r="V43607" s="122"/>
      <c r="W43607" s="123"/>
      <c r="AC43607" s="123"/>
    </row>
    <row r="43608" spans="5:29" s="2" customFormat="1">
      <c r="E43608" s="120"/>
      <c r="M43608" s="120"/>
      <c r="N43608" s="120"/>
      <c r="U43608" s="121"/>
      <c r="V43608" s="122"/>
      <c r="W43608" s="123"/>
      <c r="AC43608" s="123"/>
    </row>
    <row r="43609" spans="5:29" s="2" customFormat="1">
      <c r="E43609" s="120"/>
      <c r="M43609" s="120"/>
      <c r="N43609" s="120"/>
      <c r="U43609" s="121"/>
      <c r="V43609" s="122"/>
      <c r="W43609" s="123"/>
      <c r="AC43609" s="123"/>
    </row>
    <row r="43610" spans="5:29" s="2" customFormat="1">
      <c r="E43610" s="120"/>
      <c r="M43610" s="120"/>
      <c r="N43610" s="120"/>
      <c r="U43610" s="121"/>
      <c r="V43610" s="122"/>
      <c r="W43610" s="123"/>
      <c r="AC43610" s="123"/>
    </row>
    <row r="43611" spans="5:29" s="2" customFormat="1">
      <c r="E43611" s="120"/>
      <c r="M43611" s="120"/>
      <c r="N43611" s="120"/>
      <c r="U43611" s="121"/>
      <c r="V43611" s="122"/>
      <c r="W43611" s="123"/>
      <c r="AC43611" s="123"/>
    </row>
    <row r="43612" spans="5:29" s="2" customFormat="1">
      <c r="E43612" s="120"/>
      <c r="M43612" s="120"/>
      <c r="N43612" s="120"/>
      <c r="U43612" s="121"/>
      <c r="V43612" s="122"/>
      <c r="W43612" s="123"/>
      <c r="AC43612" s="123"/>
    </row>
    <row r="43613" spans="5:29" s="2" customFormat="1">
      <c r="E43613" s="120"/>
      <c r="M43613" s="120"/>
      <c r="N43613" s="120"/>
      <c r="U43613" s="121"/>
      <c r="V43613" s="122"/>
      <c r="W43613" s="123"/>
      <c r="AC43613" s="123"/>
    </row>
    <row r="43614" spans="5:29" s="2" customFormat="1">
      <c r="E43614" s="120"/>
      <c r="M43614" s="120"/>
      <c r="N43614" s="120"/>
      <c r="U43614" s="121"/>
      <c r="V43614" s="122"/>
      <c r="W43614" s="123"/>
      <c r="AC43614" s="123"/>
    </row>
    <row r="43615" spans="5:29" s="2" customFormat="1">
      <c r="E43615" s="120"/>
      <c r="M43615" s="120"/>
      <c r="N43615" s="120"/>
      <c r="U43615" s="121"/>
      <c r="V43615" s="122"/>
      <c r="W43615" s="123"/>
      <c r="AC43615" s="123"/>
    </row>
    <row r="43616" spans="5:29" s="2" customFormat="1">
      <c r="E43616" s="120"/>
      <c r="M43616" s="120"/>
      <c r="N43616" s="120"/>
      <c r="U43616" s="121"/>
      <c r="V43616" s="122"/>
      <c r="W43616" s="123"/>
      <c r="AC43616" s="123"/>
    </row>
    <row r="43617" spans="5:29" s="2" customFormat="1">
      <c r="E43617" s="120"/>
      <c r="M43617" s="120"/>
      <c r="N43617" s="120"/>
      <c r="U43617" s="121"/>
      <c r="V43617" s="122"/>
      <c r="W43617" s="123"/>
      <c r="AC43617" s="123"/>
    </row>
    <row r="43618" spans="5:29" s="2" customFormat="1">
      <c r="E43618" s="120"/>
      <c r="M43618" s="120"/>
      <c r="N43618" s="120"/>
      <c r="U43618" s="121"/>
      <c r="V43618" s="122"/>
      <c r="W43618" s="123"/>
      <c r="AC43618" s="123"/>
    </row>
    <row r="43619" spans="5:29" s="2" customFormat="1">
      <c r="E43619" s="120"/>
      <c r="M43619" s="120"/>
      <c r="N43619" s="120"/>
      <c r="U43619" s="121"/>
      <c r="V43619" s="122"/>
      <c r="W43619" s="123"/>
      <c r="AC43619" s="123"/>
    </row>
    <row r="43620" spans="5:29" s="2" customFormat="1">
      <c r="E43620" s="120"/>
      <c r="M43620" s="120"/>
      <c r="N43620" s="120"/>
      <c r="U43620" s="121"/>
      <c r="V43620" s="122"/>
      <c r="W43620" s="123"/>
      <c r="AC43620" s="123"/>
    </row>
    <row r="43621" spans="5:29" s="2" customFormat="1">
      <c r="E43621" s="120"/>
      <c r="M43621" s="120"/>
      <c r="N43621" s="120"/>
      <c r="U43621" s="121"/>
      <c r="V43621" s="122"/>
      <c r="W43621" s="123"/>
      <c r="AC43621" s="123"/>
    </row>
    <row r="43622" spans="5:29" s="2" customFormat="1">
      <c r="E43622" s="120"/>
      <c r="M43622" s="120"/>
      <c r="N43622" s="120"/>
      <c r="U43622" s="121"/>
      <c r="V43622" s="122"/>
      <c r="W43622" s="123"/>
      <c r="AC43622" s="123"/>
    </row>
    <row r="43623" spans="5:29" s="2" customFormat="1">
      <c r="E43623" s="120"/>
      <c r="M43623" s="120"/>
      <c r="N43623" s="120"/>
      <c r="U43623" s="121"/>
      <c r="V43623" s="122"/>
      <c r="W43623" s="123"/>
      <c r="AC43623" s="123"/>
    </row>
    <row r="43624" spans="5:29" s="2" customFormat="1">
      <c r="E43624" s="120"/>
      <c r="M43624" s="120"/>
      <c r="N43624" s="120"/>
      <c r="U43624" s="121"/>
      <c r="V43624" s="122"/>
      <c r="W43624" s="123"/>
      <c r="AC43624" s="123"/>
    </row>
    <row r="43625" spans="5:29" s="2" customFormat="1">
      <c r="E43625" s="120"/>
      <c r="M43625" s="120"/>
      <c r="N43625" s="120"/>
      <c r="U43625" s="121"/>
      <c r="V43625" s="122"/>
      <c r="W43625" s="123"/>
      <c r="AC43625" s="123"/>
    </row>
    <row r="43626" spans="5:29" s="2" customFormat="1">
      <c r="E43626" s="120"/>
      <c r="M43626" s="120"/>
      <c r="N43626" s="120"/>
      <c r="U43626" s="121"/>
      <c r="V43626" s="122"/>
      <c r="W43626" s="123"/>
      <c r="AC43626" s="123"/>
    </row>
    <row r="43627" spans="5:29" s="2" customFormat="1">
      <c r="E43627" s="120"/>
      <c r="M43627" s="120"/>
      <c r="N43627" s="120"/>
      <c r="U43627" s="121"/>
      <c r="V43627" s="122"/>
      <c r="W43627" s="123"/>
      <c r="AC43627" s="123"/>
    </row>
    <row r="43628" spans="5:29" s="2" customFormat="1">
      <c r="E43628" s="120"/>
      <c r="M43628" s="120"/>
      <c r="N43628" s="120"/>
      <c r="U43628" s="121"/>
      <c r="V43628" s="122"/>
      <c r="W43628" s="123"/>
      <c r="AC43628" s="123"/>
    </row>
    <row r="43629" spans="5:29" s="2" customFormat="1">
      <c r="E43629" s="120"/>
      <c r="M43629" s="120"/>
      <c r="N43629" s="120"/>
      <c r="U43629" s="121"/>
      <c r="V43629" s="122"/>
      <c r="W43629" s="123"/>
      <c r="AC43629" s="123"/>
    </row>
    <row r="43630" spans="5:29" s="2" customFormat="1">
      <c r="E43630" s="120"/>
      <c r="M43630" s="120"/>
      <c r="N43630" s="120"/>
      <c r="U43630" s="121"/>
      <c r="V43630" s="122"/>
      <c r="W43630" s="123"/>
      <c r="AC43630" s="123"/>
    </row>
    <row r="43631" spans="5:29" s="2" customFormat="1">
      <c r="E43631" s="120"/>
      <c r="M43631" s="120"/>
      <c r="N43631" s="120"/>
      <c r="U43631" s="121"/>
      <c r="V43631" s="122"/>
      <c r="W43631" s="123"/>
      <c r="AC43631" s="123"/>
    </row>
    <row r="43632" spans="5:29" s="2" customFormat="1">
      <c r="E43632" s="120"/>
      <c r="M43632" s="120"/>
      <c r="N43632" s="120"/>
      <c r="U43632" s="121"/>
      <c r="V43632" s="122"/>
      <c r="W43632" s="123"/>
      <c r="AC43632" s="123"/>
    </row>
    <row r="43633" spans="5:29" s="2" customFormat="1">
      <c r="E43633" s="120"/>
      <c r="M43633" s="120"/>
      <c r="N43633" s="120"/>
      <c r="U43633" s="121"/>
      <c r="V43633" s="122"/>
      <c r="W43633" s="123"/>
      <c r="AC43633" s="123"/>
    </row>
    <row r="43634" spans="5:29" s="2" customFormat="1">
      <c r="E43634" s="120"/>
      <c r="M43634" s="120"/>
      <c r="N43634" s="120"/>
      <c r="U43634" s="121"/>
      <c r="V43634" s="122"/>
      <c r="W43634" s="123"/>
      <c r="AC43634" s="123"/>
    </row>
    <row r="43635" spans="5:29" s="2" customFormat="1">
      <c r="E43635" s="120"/>
      <c r="M43635" s="120"/>
      <c r="N43635" s="120"/>
      <c r="U43635" s="121"/>
      <c r="V43635" s="122"/>
      <c r="W43635" s="123"/>
      <c r="AC43635" s="123"/>
    </row>
    <row r="43636" spans="5:29" s="2" customFormat="1">
      <c r="E43636" s="120"/>
      <c r="M43636" s="120"/>
      <c r="N43636" s="120"/>
      <c r="U43636" s="121"/>
      <c r="V43636" s="122"/>
      <c r="W43636" s="123"/>
      <c r="AC43636" s="123"/>
    </row>
    <row r="43637" spans="5:29" s="2" customFormat="1">
      <c r="E43637" s="120"/>
      <c r="M43637" s="120"/>
      <c r="N43637" s="120"/>
      <c r="U43637" s="121"/>
      <c r="V43637" s="122"/>
      <c r="W43637" s="123"/>
      <c r="AC43637" s="123"/>
    </row>
    <row r="43638" spans="5:29" s="2" customFormat="1">
      <c r="E43638" s="120"/>
      <c r="M43638" s="120"/>
      <c r="N43638" s="120"/>
      <c r="U43638" s="121"/>
      <c r="V43638" s="122"/>
      <c r="W43638" s="123"/>
      <c r="AC43638" s="123"/>
    </row>
    <row r="43639" spans="5:29" s="2" customFormat="1">
      <c r="E43639" s="120"/>
      <c r="M43639" s="120"/>
      <c r="N43639" s="120"/>
      <c r="U43639" s="121"/>
      <c r="V43639" s="122"/>
      <c r="W43639" s="123"/>
      <c r="AC43639" s="123"/>
    </row>
    <row r="43640" spans="5:29" s="2" customFormat="1">
      <c r="E43640" s="120"/>
      <c r="M43640" s="120"/>
      <c r="N43640" s="120"/>
      <c r="U43640" s="121"/>
      <c r="V43640" s="122"/>
      <c r="W43640" s="123"/>
      <c r="AC43640" s="123"/>
    </row>
    <row r="43641" spans="5:29" s="2" customFormat="1">
      <c r="E43641" s="120"/>
      <c r="M43641" s="120"/>
      <c r="N43641" s="120"/>
      <c r="U43641" s="121"/>
      <c r="V43641" s="122"/>
      <c r="W43641" s="123"/>
      <c r="AC43641" s="123"/>
    </row>
    <row r="43642" spans="5:29" s="2" customFormat="1">
      <c r="E43642" s="120"/>
      <c r="M43642" s="120"/>
      <c r="N43642" s="120"/>
      <c r="U43642" s="121"/>
      <c r="V43642" s="122"/>
      <c r="W43642" s="123"/>
      <c r="AC43642" s="123"/>
    </row>
    <row r="43643" spans="5:29" s="2" customFormat="1">
      <c r="E43643" s="120"/>
      <c r="M43643" s="120"/>
      <c r="N43643" s="120"/>
      <c r="U43643" s="121"/>
      <c r="V43643" s="122"/>
      <c r="W43643" s="123"/>
      <c r="AC43643" s="123"/>
    </row>
    <row r="43644" spans="5:29" s="2" customFormat="1">
      <c r="E43644" s="120"/>
      <c r="M43644" s="120"/>
      <c r="N43644" s="120"/>
      <c r="U43644" s="121"/>
      <c r="V43644" s="122"/>
      <c r="W43644" s="123"/>
      <c r="AC43644" s="123"/>
    </row>
    <row r="43645" spans="5:29" s="2" customFormat="1">
      <c r="E43645" s="120"/>
      <c r="M43645" s="120"/>
      <c r="N43645" s="120"/>
      <c r="U43645" s="121"/>
      <c r="V43645" s="122"/>
      <c r="W43645" s="123"/>
      <c r="AC43645" s="123"/>
    </row>
    <row r="43646" spans="5:29" s="2" customFormat="1">
      <c r="E43646" s="120"/>
      <c r="M43646" s="120"/>
      <c r="N43646" s="120"/>
      <c r="U43646" s="121"/>
      <c r="V43646" s="122"/>
      <c r="W43646" s="123"/>
      <c r="AC43646" s="123"/>
    </row>
    <row r="43647" spans="5:29" s="2" customFormat="1">
      <c r="E43647" s="120"/>
      <c r="M43647" s="120"/>
      <c r="N43647" s="120"/>
      <c r="U43647" s="121"/>
      <c r="V43647" s="122"/>
      <c r="W43647" s="123"/>
      <c r="AC43647" s="123"/>
    </row>
    <row r="43648" spans="5:29" s="2" customFormat="1">
      <c r="E43648" s="120"/>
      <c r="M43648" s="120"/>
      <c r="N43648" s="120"/>
      <c r="U43648" s="121"/>
      <c r="V43648" s="122"/>
      <c r="W43648" s="123"/>
      <c r="AC43648" s="123"/>
    </row>
    <row r="43649" spans="5:29" s="2" customFormat="1">
      <c r="E43649" s="120"/>
      <c r="M43649" s="120"/>
      <c r="N43649" s="120"/>
      <c r="U43649" s="121"/>
      <c r="V43649" s="122"/>
      <c r="W43649" s="123"/>
      <c r="AC43649" s="123"/>
    </row>
    <row r="43650" spans="5:29" s="2" customFormat="1">
      <c r="E43650" s="120"/>
      <c r="M43650" s="120"/>
      <c r="N43650" s="120"/>
      <c r="U43650" s="121"/>
      <c r="V43650" s="122"/>
      <c r="W43650" s="123"/>
      <c r="AC43650" s="123"/>
    </row>
    <row r="43651" spans="5:29" s="2" customFormat="1">
      <c r="E43651" s="120"/>
      <c r="M43651" s="120"/>
      <c r="N43651" s="120"/>
      <c r="U43651" s="121"/>
      <c r="V43651" s="122"/>
      <c r="W43651" s="123"/>
      <c r="AC43651" s="123"/>
    </row>
    <row r="43652" spans="5:29" s="2" customFormat="1">
      <c r="E43652" s="120"/>
      <c r="M43652" s="120"/>
      <c r="N43652" s="120"/>
      <c r="U43652" s="121"/>
      <c r="V43652" s="122"/>
      <c r="W43652" s="123"/>
      <c r="AC43652" s="123"/>
    </row>
    <row r="43653" spans="5:29" s="2" customFormat="1">
      <c r="E43653" s="120"/>
      <c r="M43653" s="120"/>
      <c r="N43653" s="120"/>
      <c r="U43653" s="121"/>
      <c r="V43653" s="122"/>
      <c r="W43653" s="123"/>
      <c r="AC43653" s="123"/>
    </row>
    <row r="43654" spans="5:29" s="2" customFormat="1">
      <c r="E43654" s="120"/>
      <c r="M43654" s="120"/>
      <c r="N43654" s="120"/>
      <c r="U43654" s="121"/>
      <c r="V43654" s="122"/>
      <c r="W43654" s="123"/>
      <c r="AC43654" s="123"/>
    </row>
    <row r="43655" spans="5:29" s="2" customFormat="1">
      <c r="E43655" s="120"/>
      <c r="M43655" s="120"/>
      <c r="N43655" s="120"/>
      <c r="U43655" s="121"/>
      <c r="V43655" s="122"/>
      <c r="W43655" s="123"/>
      <c r="AC43655" s="123"/>
    </row>
    <row r="43656" spans="5:29" s="2" customFormat="1">
      <c r="E43656" s="120"/>
      <c r="M43656" s="120"/>
      <c r="N43656" s="120"/>
      <c r="U43656" s="121"/>
      <c r="V43656" s="122"/>
      <c r="W43656" s="123"/>
      <c r="AC43656" s="123"/>
    </row>
    <row r="43657" spans="5:29" s="2" customFormat="1">
      <c r="E43657" s="120"/>
      <c r="M43657" s="120"/>
      <c r="N43657" s="120"/>
      <c r="U43657" s="121"/>
      <c r="V43657" s="122"/>
      <c r="W43657" s="123"/>
      <c r="AC43657" s="123"/>
    </row>
    <row r="43658" spans="5:29" s="2" customFormat="1">
      <c r="E43658" s="120"/>
      <c r="M43658" s="120"/>
      <c r="N43658" s="120"/>
      <c r="U43658" s="121"/>
      <c r="V43658" s="122"/>
      <c r="W43658" s="123"/>
      <c r="AC43658" s="123"/>
    </row>
    <row r="43659" spans="5:29" s="2" customFormat="1">
      <c r="E43659" s="120"/>
      <c r="M43659" s="120"/>
      <c r="N43659" s="120"/>
      <c r="U43659" s="121"/>
      <c r="V43659" s="122"/>
      <c r="W43659" s="123"/>
      <c r="AC43659" s="123"/>
    </row>
    <row r="43660" spans="5:29" s="2" customFormat="1">
      <c r="E43660" s="120"/>
      <c r="M43660" s="120"/>
      <c r="N43660" s="120"/>
      <c r="U43660" s="121"/>
      <c r="V43660" s="122"/>
      <c r="W43660" s="123"/>
      <c r="AC43660" s="123"/>
    </row>
    <row r="43661" spans="5:29" s="2" customFormat="1">
      <c r="E43661" s="120"/>
      <c r="M43661" s="120"/>
      <c r="N43661" s="120"/>
      <c r="U43661" s="121"/>
      <c r="V43661" s="122"/>
      <c r="W43661" s="123"/>
      <c r="AC43661" s="123"/>
    </row>
    <row r="43662" spans="5:29" s="2" customFormat="1">
      <c r="E43662" s="120"/>
      <c r="M43662" s="120"/>
      <c r="N43662" s="120"/>
      <c r="U43662" s="121"/>
      <c r="V43662" s="122"/>
      <c r="W43662" s="123"/>
      <c r="AC43662" s="123"/>
    </row>
    <row r="43663" spans="5:29" s="2" customFormat="1">
      <c r="E43663" s="120"/>
      <c r="M43663" s="120"/>
      <c r="N43663" s="120"/>
      <c r="U43663" s="121"/>
      <c r="V43663" s="122"/>
      <c r="W43663" s="123"/>
      <c r="AC43663" s="123"/>
    </row>
    <row r="43664" spans="5:29" s="2" customFormat="1">
      <c r="E43664" s="120"/>
      <c r="M43664" s="120"/>
      <c r="N43664" s="120"/>
      <c r="U43664" s="121"/>
      <c r="V43664" s="122"/>
      <c r="W43664" s="123"/>
      <c r="AC43664" s="123"/>
    </row>
    <row r="43665" spans="5:29" s="2" customFormat="1">
      <c r="E43665" s="120"/>
      <c r="M43665" s="120"/>
      <c r="N43665" s="120"/>
      <c r="U43665" s="121"/>
      <c r="V43665" s="122"/>
      <c r="W43665" s="123"/>
      <c r="AC43665" s="123"/>
    </row>
    <row r="43666" spans="5:29" s="2" customFormat="1">
      <c r="E43666" s="120"/>
      <c r="M43666" s="120"/>
      <c r="N43666" s="120"/>
      <c r="U43666" s="121"/>
      <c r="V43666" s="122"/>
      <c r="W43666" s="123"/>
      <c r="AC43666" s="123"/>
    </row>
    <row r="43667" spans="5:29" s="2" customFormat="1">
      <c r="E43667" s="120"/>
      <c r="M43667" s="120"/>
      <c r="N43667" s="120"/>
      <c r="U43667" s="121"/>
      <c r="V43667" s="122"/>
      <c r="W43667" s="123"/>
      <c r="AC43667" s="123"/>
    </row>
    <row r="43668" spans="5:29" s="2" customFormat="1">
      <c r="E43668" s="120"/>
      <c r="M43668" s="120"/>
      <c r="N43668" s="120"/>
      <c r="U43668" s="121"/>
      <c r="V43668" s="122"/>
      <c r="W43668" s="123"/>
      <c r="AC43668" s="123"/>
    </row>
    <row r="43669" spans="5:29" s="2" customFormat="1">
      <c r="E43669" s="120"/>
      <c r="M43669" s="120"/>
      <c r="N43669" s="120"/>
      <c r="U43669" s="121"/>
      <c r="V43669" s="122"/>
      <c r="W43669" s="123"/>
      <c r="AC43669" s="123"/>
    </row>
    <row r="43670" spans="5:29" s="2" customFormat="1">
      <c r="E43670" s="120"/>
      <c r="M43670" s="120"/>
      <c r="N43670" s="120"/>
      <c r="U43670" s="121"/>
      <c r="V43670" s="122"/>
      <c r="W43670" s="123"/>
      <c r="AC43670" s="123"/>
    </row>
    <row r="43671" spans="5:29" s="2" customFormat="1">
      <c r="E43671" s="120"/>
      <c r="M43671" s="120"/>
      <c r="N43671" s="120"/>
      <c r="U43671" s="121"/>
      <c r="V43671" s="122"/>
      <c r="W43671" s="123"/>
      <c r="AC43671" s="123"/>
    </row>
    <row r="43672" spans="5:29" s="2" customFormat="1">
      <c r="E43672" s="120"/>
      <c r="M43672" s="120"/>
      <c r="N43672" s="120"/>
      <c r="U43672" s="121"/>
      <c r="V43672" s="122"/>
      <c r="W43672" s="123"/>
      <c r="AC43672" s="123"/>
    </row>
    <row r="43673" spans="5:29" s="2" customFormat="1">
      <c r="E43673" s="120"/>
      <c r="M43673" s="120"/>
      <c r="N43673" s="120"/>
      <c r="U43673" s="121"/>
      <c r="V43673" s="122"/>
      <c r="W43673" s="123"/>
      <c r="AC43673" s="123"/>
    </row>
    <row r="43674" spans="5:29" s="2" customFormat="1">
      <c r="E43674" s="120"/>
      <c r="M43674" s="120"/>
      <c r="N43674" s="120"/>
      <c r="U43674" s="121"/>
      <c r="V43674" s="122"/>
      <c r="W43674" s="123"/>
      <c r="AC43674" s="123"/>
    </row>
    <row r="43675" spans="5:29" s="2" customFormat="1">
      <c r="E43675" s="120"/>
      <c r="M43675" s="120"/>
      <c r="N43675" s="120"/>
      <c r="U43675" s="121"/>
      <c r="V43675" s="122"/>
      <c r="W43675" s="123"/>
      <c r="AC43675" s="123"/>
    </row>
    <row r="43676" spans="5:29" s="2" customFormat="1">
      <c r="E43676" s="120"/>
      <c r="M43676" s="120"/>
      <c r="N43676" s="120"/>
      <c r="U43676" s="121"/>
      <c r="V43676" s="122"/>
      <c r="W43676" s="123"/>
      <c r="AC43676" s="123"/>
    </row>
    <row r="43677" spans="5:29" s="2" customFormat="1">
      <c r="E43677" s="120"/>
      <c r="M43677" s="120"/>
      <c r="N43677" s="120"/>
      <c r="U43677" s="121"/>
      <c r="V43677" s="122"/>
      <c r="W43677" s="123"/>
      <c r="AC43677" s="123"/>
    </row>
    <row r="43678" spans="5:29" s="2" customFormat="1">
      <c r="E43678" s="120"/>
      <c r="M43678" s="120"/>
      <c r="N43678" s="120"/>
      <c r="U43678" s="121"/>
      <c r="V43678" s="122"/>
      <c r="W43678" s="123"/>
      <c r="AC43678" s="123"/>
    </row>
    <row r="43679" spans="5:29" s="2" customFormat="1">
      <c r="E43679" s="120"/>
      <c r="M43679" s="120"/>
      <c r="N43679" s="120"/>
      <c r="U43679" s="121"/>
      <c r="V43679" s="122"/>
      <c r="W43679" s="123"/>
      <c r="AC43679" s="123"/>
    </row>
    <row r="43680" spans="5:29" s="2" customFormat="1">
      <c r="E43680" s="120"/>
      <c r="M43680" s="120"/>
      <c r="N43680" s="120"/>
      <c r="U43680" s="121"/>
      <c r="V43680" s="122"/>
      <c r="W43680" s="123"/>
      <c r="AC43680" s="123"/>
    </row>
    <row r="43681" spans="5:29" s="2" customFormat="1">
      <c r="E43681" s="120"/>
      <c r="M43681" s="120"/>
      <c r="N43681" s="120"/>
      <c r="U43681" s="121"/>
      <c r="V43681" s="122"/>
      <c r="W43681" s="123"/>
      <c r="AC43681" s="123"/>
    </row>
    <row r="43682" spans="5:29" s="2" customFormat="1">
      <c r="E43682" s="120"/>
      <c r="M43682" s="120"/>
      <c r="N43682" s="120"/>
      <c r="U43682" s="121"/>
      <c r="V43682" s="122"/>
      <c r="W43682" s="123"/>
      <c r="AC43682" s="123"/>
    </row>
    <row r="43683" spans="5:29" s="2" customFormat="1">
      <c r="E43683" s="120"/>
      <c r="M43683" s="120"/>
      <c r="N43683" s="120"/>
      <c r="U43683" s="121"/>
      <c r="V43683" s="122"/>
      <c r="W43683" s="123"/>
      <c r="AC43683" s="123"/>
    </row>
    <row r="43684" spans="5:29" s="2" customFormat="1">
      <c r="E43684" s="120"/>
      <c r="M43684" s="120"/>
      <c r="N43684" s="120"/>
      <c r="U43684" s="121"/>
      <c r="V43684" s="122"/>
      <c r="W43684" s="123"/>
      <c r="AC43684" s="123"/>
    </row>
    <row r="43685" spans="5:29" s="2" customFormat="1">
      <c r="E43685" s="120"/>
      <c r="M43685" s="120"/>
      <c r="N43685" s="120"/>
      <c r="U43685" s="121"/>
      <c r="V43685" s="122"/>
      <c r="W43685" s="123"/>
      <c r="AC43685" s="123"/>
    </row>
    <row r="43686" spans="5:29" s="2" customFormat="1">
      <c r="E43686" s="120"/>
      <c r="M43686" s="120"/>
      <c r="N43686" s="120"/>
      <c r="U43686" s="121"/>
      <c r="V43686" s="122"/>
      <c r="W43686" s="123"/>
      <c r="AC43686" s="123"/>
    </row>
    <row r="43687" spans="5:29" s="2" customFormat="1">
      <c r="E43687" s="120"/>
      <c r="M43687" s="120"/>
      <c r="N43687" s="120"/>
      <c r="U43687" s="121"/>
      <c r="V43687" s="122"/>
      <c r="W43687" s="123"/>
      <c r="AC43687" s="123"/>
    </row>
    <row r="43688" spans="5:29" s="2" customFormat="1">
      <c r="E43688" s="120"/>
      <c r="M43688" s="120"/>
      <c r="N43688" s="120"/>
      <c r="U43688" s="121"/>
      <c r="V43688" s="122"/>
      <c r="W43688" s="123"/>
      <c r="AC43688" s="123"/>
    </row>
    <row r="43689" spans="5:29" s="2" customFormat="1">
      <c r="E43689" s="120"/>
      <c r="M43689" s="120"/>
      <c r="N43689" s="120"/>
      <c r="U43689" s="121"/>
      <c r="V43689" s="122"/>
      <c r="W43689" s="123"/>
      <c r="AC43689" s="123"/>
    </row>
    <row r="43690" spans="5:29" s="2" customFormat="1">
      <c r="E43690" s="120"/>
      <c r="M43690" s="120"/>
      <c r="N43690" s="120"/>
      <c r="U43690" s="121"/>
      <c r="V43690" s="122"/>
      <c r="W43690" s="123"/>
      <c r="AC43690" s="123"/>
    </row>
    <row r="43691" spans="5:29" s="2" customFormat="1">
      <c r="E43691" s="120"/>
      <c r="M43691" s="120"/>
      <c r="N43691" s="120"/>
      <c r="U43691" s="121"/>
      <c r="V43691" s="122"/>
      <c r="W43691" s="123"/>
      <c r="AC43691" s="123"/>
    </row>
    <row r="43692" spans="5:29" s="2" customFormat="1">
      <c r="E43692" s="120"/>
      <c r="M43692" s="120"/>
      <c r="N43692" s="120"/>
      <c r="U43692" s="121"/>
      <c r="V43692" s="122"/>
      <c r="W43692" s="123"/>
      <c r="AC43692" s="123"/>
    </row>
    <row r="43693" spans="5:29" s="2" customFormat="1">
      <c r="E43693" s="120"/>
      <c r="M43693" s="120"/>
      <c r="N43693" s="120"/>
      <c r="U43693" s="121"/>
      <c r="V43693" s="122"/>
      <c r="W43693" s="123"/>
      <c r="AC43693" s="123"/>
    </row>
    <row r="43694" spans="5:29" s="2" customFormat="1">
      <c r="E43694" s="120"/>
      <c r="M43694" s="120"/>
      <c r="N43694" s="120"/>
      <c r="U43694" s="121"/>
      <c r="V43694" s="122"/>
      <c r="W43694" s="123"/>
      <c r="AC43694" s="123"/>
    </row>
    <row r="43695" spans="5:29" s="2" customFormat="1">
      <c r="E43695" s="120"/>
      <c r="M43695" s="120"/>
      <c r="N43695" s="120"/>
      <c r="U43695" s="121"/>
      <c r="V43695" s="122"/>
      <c r="W43695" s="123"/>
      <c r="AC43695" s="123"/>
    </row>
    <row r="43696" spans="5:29" s="2" customFormat="1">
      <c r="E43696" s="120"/>
      <c r="M43696" s="120"/>
      <c r="N43696" s="120"/>
      <c r="U43696" s="121"/>
      <c r="V43696" s="122"/>
      <c r="W43696" s="123"/>
      <c r="AC43696" s="123"/>
    </row>
    <row r="43697" spans="5:29" s="2" customFormat="1">
      <c r="E43697" s="120"/>
      <c r="M43697" s="120"/>
      <c r="N43697" s="120"/>
      <c r="U43697" s="121"/>
      <c r="V43697" s="122"/>
      <c r="W43697" s="123"/>
      <c r="AC43697" s="123"/>
    </row>
    <row r="43698" spans="5:29" s="2" customFormat="1">
      <c r="E43698" s="120"/>
      <c r="M43698" s="120"/>
      <c r="N43698" s="120"/>
      <c r="U43698" s="121"/>
      <c r="V43698" s="122"/>
      <c r="W43698" s="123"/>
      <c r="AC43698" s="123"/>
    </row>
    <row r="43699" spans="5:29" s="2" customFormat="1">
      <c r="E43699" s="120"/>
      <c r="M43699" s="120"/>
      <c r="N43699" s="120"/>
      <c r="U43699" s="121"/>
      <c r="V43699" s="122"/>
      <c r="W43699" s="123"/>
      <c r="AC43699" s="123"/>
    </row>
    <row r="43700" spans="5:29" s="2" customFormat="1">
      <c r="E43700" s="120"/>
      <c r="M43700" s="120"/>
      <c r="N43700" s="120"/>
      <c r="U43700" s="121"/>
      <c r="V43700" s="122"/>
      <c r="W43700" s="123"/>
      <c r="AC43700" s="123"/>
    </row>
    <row r="43701" spans="5:29" s="2" customFormat="1">
      <c r="E43701" s="120"/>
      <c r="M43701" s="120"/>
      <c r="N43701" s="120"/>
      <c r="U43701" s="121"/>
      <c r="V43701" s="122"/>
      <c r="W43701" s="123"/>
      <c r="AC43701" s="123"/>
    </row>
    <row r="43702" spans="5:29" s="2" customFormat="1">
      <c r="E43702" s="120"/>
      <c r="M43702" s="120"/>
      <c r="N43702" s="120"/>
      <c r="U43702" s="121"/>
      <c r="V43702" s="122"/>
      <c r="W43702" s="123"/>
      <c r="AC43702" s="123"/>
    </row>
    <row r="43703" spans="5:29" s="2" customFormat="1">
      <c r="E43703" s="120"/>
      <c r="M43703" s="120"/>
      <c r="N43703" s="120"/>
      <c r="U43703" s="121"/>
      <c r="V43703" s="122"/>
      <c r="W43703" s="123"/>
      <c r="AC43703" s="123"/>
    </row>
    <row r="43704" spans="5:29" s="2" customFormat="1">
      <c r="E43704" s="120"/>
      <c r="M43704" s="120"/>
      <c r="N43704" s="120"/>
      <c r="U43704" s="121"/>
      <c r="V43704" s="122"/>
      <c r="W43704" s="123"/>
      <c r="AC43704" s="123"/>
    </row>
    <row r="43705" spans="5:29" s="2" customFormat="1">
      <c r="E43705" s="120"/>
      <c r="M43705" s="120"/>
      <c r="N43705" s="120"/>
      <c r="U43705" s="121"/>
      <c r="V43705" s="122"/>
      <c r="W43705" s="123"/>
      <c r="AC43705" s="123"/>
    </row>
    <row r="43706" spans="5:29" s="2" customFormat="1">
      <c r="E43706" s="120"/>
      <c r="M43706" s="120"/>
      <c r="N43706" s="120"/>
      <c r="U43706" s="121"/>
      <c r="V43706" s="122"/>
      <c r="W43706" s="123"/>
      <c r="AC43706" s="123"/>
    </row>
    <row r="43707" spans="5:29" s="2" customFormat="1">
      <c r="E43707" s="120"/>
      <c r="M43707" s="120"/>
      <c r="N43707" s="120"/>
      <c r="U43707" s="121"/>
      <c r="V43707" s="122"/>
      <c r="W43707" s="123"/>
      <c r="AC43707" s="123"/>
    </row>
    <row r="43708" spans="5:29" s="2" customFormat="1">
      <c r="E43708" s="120"/>
      <c r="M43708" s="120"/>
      <c r="N43708" s="120"/>
      <c r="U43708" s="121"/>
      <c r="V43708" s="122"/>
      <c r="W43708" s="123"/>
      <c r="AC43708" s="123"/>
    </row>
    <row r="43709" spans="5:29" s="2" customFormat="1">
      <c r="E43709" s="120"/>
      <c r="M43709" s="120"/>
      <c r="N43709" s="120"/>
      <c r="U43709" s="121"/>
      <c r="V43709" s="122"/>
      <c r="W43709" s="123"/>
      <c r="AC43709" s="123"/>
    </row>
    <row r="43710" spans="5:29" s="2" customFormat="1">
      <c r="E43710" s="120"/>
      <c r="M43710" s="120"/>
      <c r="N43710" s="120"/>
      <c r="U43710" s="121"/>
      <c r="V43710" s="122"/>
      <c r="W43710" s="123"/>
      <c r="AC43710" s="123"/>
    </row>
    <row r="43711" spans="5:29" s="2" customFormat="1">
      <c r="E43711" s="120"/>
      <c r="M43711" s="120"/>
      <c r="N43711" s="120"/>
      <c r="U43711" s="121"/>
      <c r="V43711" s="122"/>
      <c r="W43711" s="123"/>
      <c r="AC43711" s="123"/>
    </row>
    <row r="43712" spans="5:29" s="2" customFormat="1">
      <c r="E43712" s="120"/>
      <c r="M43712" s="120"/>
      <c r="N43712" s="120"/>
      <c r="U43712" s="121"/>
      <c r="V43712" s="122"/>
      <c r="W43712" s="123"/>
      <c r="AC43712" s="123"/>
    </row>
    <row r="43713" spans="5:29" s="2" customFormat="1">
      <c r="E43713" s="120"/>
      <c r="M43713" s="120"/>
      <c r="N43713" s="120"/>
      <c r="U43713" s="121"/>
      <c r="V43713" s="122"/>
      <c r="W43713" s="123"/>
      <c r="AC43713" s="123"/>
    </row>
    <row r="43714" spans="5:29" s="2" customFormat="1">
      <c r="E43714" s="120"/>
      <c r="M43714" s="120"/>
      <c r="N43714" s="120"/>
      <c r="U43714" s="121"/>
      <c r="V43714" s="122"/>
      <c r="W43714" s="123"/>
      <c r="AC43714" s="123"/>
    </row>
    <row r="43715" spans="5:29" s="2" customFormat="1">
      <c r="E43715" s="120"/>
      <c r="M43715" s="120"/>
      <c r="N43715" s="120"/>
      <c r="U43715" s="121"/>
      <c r="V43715" s="122"/>
      <c r="W43715" s="123"/>
      <c r="AC43715" s="123"/>
    </row>
    <row r="43716" spans="5:29" s="2" customFormat="1">
      <c r="E43716" s="120"/>
      <c r="M43716" s="120"/>
      <c r="N43716" s="120"/>
      <c r="U43716" s="121"/>
      <c r="V43716" s="122"/>
      <c r="W43716" s="123"/>
      <c r="AC43716" s="123"/>
    </row>
    <row r="43717" spans="5:29" s="2" customFormat="1">
      <c r="E43717" s="120"/>
      <c r="M43717" s="120"/>
      <c r="N43717" s="120"/>
      <c r="U43717" s="121"/>
      <c r="V43717" s="122"/>
      <c r="W43717" s="123"/>
      <c r="AC43717" s="123"/>
    </row>
    <row r="43718" spans="5:29" s="2" customFormat="1">
      <c r="E43718" s="120"/>
      <c r="M43718" s="120"/>
      <c r="N43718" s="120"/>
      <c r="U43718" s="121"/>
      <c r="V43718" s="122"/>
      <c r="W43718" s="123"/>
      <c r="AC43718" s="123"/>
    </row>
    <row r="43719" spans="5:29" s="2" customFormat="1">
      <c r="E43719" s="120"/>
      <c r="M43719" s="120"/>
      <c r="N43719" s="120"/>
      <c r="U43719" s="121"/>
      <c r="V43719" s="122"/>
      <c r="W43719" s="123"/>
      <c r="AC43719" s="123"/>
    </row>
    <row r="43720" spans="5:29" s="2" customFormat="1">
      <c r="E43720" s="120"/>
      <c r="M43720" s="120"/>
      <c r="N43720" s="120"/>
      <c r="U43720" s="121"/>
      <c r="V43720" s="122"/>
      <c r="W43720" s="123"/>
      <c r="AC43720" s="123"/>
    </row>
    <row r="43721" spans="5:29" s="2" customFormat="1">
      <c r="E43721" s="120"/>
      <c r="M43721" s="120"/>
      <c r="N43721" s="120"/>
      <c r="U43721" s="121"/>
      <c r="V43721" s="122"/>
      <c r="W43721" s="123"/>
      <c r="AC43721" s="123"/>
    </row>
    <row r="43722" spans="5:29" s="2" customFormat="1">
      <c r="E43722" s="120"/>
      <c r="M43722" s="120"/>
      <c r="N43722" s="120"/>
      <c r="U43722" s="121"/>
      <c r="V43722" s="122"/>
      <c r="W43722" s="123"/>
      <c r="AC43722" s="123"/>
    </row>
    <row r="43723" spans="5:29" s="2" customFormat="1">
      <c r="E43723" s="120"/>
      <c r="M43723" s="120"/>
      <c r="N43723" s="120"/>
      <c r="U43723" s="121"/>
      <c r="V43723" s="122"/>
      <c r="W43723" s="123"/>
      <c r="AC43723" s="123"/>
    </row>
    <row r="43724" spans="5:29" s="2" customFormat="1">
      <c r="E43724" s="120"/>
      <c r="M43724" s="120"/>
      <c r="N43724" s="120"/>
      <c r="U43724" s="121"/>
      <c r="V43724" s="122"/>
      <c r="W43724" s="123"/>
      <c r="AC43724" s="123"/>
    </row>
    <row r="43725" spans="5:29" s="2" customFormat="1">
      <c r="E43725" s="120"/>
      <c r="M43725" s="120"/>
      <c r="N43725" s="120"/>
      <c r="U43725" s="121"/>
      <c r="V43725" s="122"/>
      <c r="W43725" s="123"/>
      <c r="AC43725" s="123"/>
    </row>
    <row r="43726" spans="5:29" s="2" customFormat="1">
      <c r="E43726" s="120"/>
      <c r="M43726" s="120"/>
      <c r="N43726" s="120"/>
      <c r="U43726" s="121"/>
      <c r="V43726" s="122"/>
      <c r="W43726" s="123"/>
      <c r="AC43726" s="123"/>
    </row>
    <row r="43727" spans="5:29" s="2" customFormat="1">
      <c r="E43727" s="120"/>
      <c r="M43727" s="120"/>
      <c r="N43727" s="120"/>
      <c r="U43727" s="121"/>
      <c r="V43727" s="122"/>
      <c r="W43727" s="123"/>
      <c r="AC43727" s="123"/>
    </row>
    <row r="43728" spans="5:29" s="2" customFormat="1">
      <c r="E43728" s="120"/>
      <c r="M43728" s="120"/>
      <c r="N43728" s="120"/>
      <c r="U43728" s="121"/>
      <c r="V43728" s="122"/>
      <c r="W43728" s="123"/>
      <c r="AC43728" s="123"/>
    </row>
    <row r="43729" spans="5:29" s="2" customFormat="1">
      <c r="E43729" s="120"/>
      <c r="M43729" s="120"/>
      <c r="N43729" s="120"/>
      <c r="U43729" s="121"/>
      <c r="V43729" s="122"/>
      <c r="W43729" s="123"/>
      <c r="AC43729" s="123"/>
    </row>
    <row r="43730" spans="5:29" s="2" customFormat="1">
      <c r="E43730" s="120"/>
      <c r="M43730" s="120"/>
      <c r="N43730" s="120"/>
      <c r="U43730" s="121"/>
      <c r="V43730" s="122"/>
      <c r="W43730" s="123"/>
      <c r="AC43730" s="123"/>
    </row>
    <row r="43731" spans="5:29" s="2" customFormat="1">
      <c r="E43731" s="120"/>
      <c r="M43731" s="120"/>
      <c r="N43731" s="120"/>
      <c r="U43731" s="121"/>
      <c r="V43731" s="122"/>
      <c r="W43731" s="123"/>
      <c r="AC43731" s="123"/>
    </row>
    <row r="43732" spans="5:29" s="2" customFormat="1">
      <c r="E43732" s="120"/>
      <c r="M43732" s="120"/>
      <c r="N43732" s="120"/>
      <c r="U43732" s="121"/>
      <c r="V43732" s="122"/>
      <c r="W43732" s="123"/>
      <c r="AC43732" s="123"/>
    </row>
    <row r="43733" spans="5:29" s="2" customFormat="1">
      <c r="E43733" s="120"/>
      <c r="M43733" s="120"/>
      <c r="N43733" s="120"/>
      <c r="U43733" s="121"/>
      <c r="V43733" s="122"/>
      <c r="W43733" s="123"/>
      <c r="AC43733" s="123"/>
    </row>
    <row r="43734" spans="5:29" s="2" customFormat="1">
      <c r="E43734" s="120"/>
      <c r="M43734" s="120"/>
      <c r="N43734" s="120"/>
      <c r="U43734" s="121"/>
      <c r="V43734" s="122"/>
      <c r="W43734" s="123"/>
      <c r="AC43734" s="123"/>
    </row>
    <row r="43735" spans="5:29" s="2" customFormat="1">
      <c r="E43735" s="120"/>
      <c r="M43735" s="120"/>
      <c r="N43735" s="120"/>
      <c r="U43735" s="121"/>
      <c r="V43735" s="122"/>
      <c r="W43735" s="123"/>
      <c r="AC43735" s="123"/>
    </row>
    <row r="43736" spans="5:29" s="2" customFormat="1">
      <c r="E43736" s="120"/>
      <c r="M43736" s="120"/>
      <c r="N43736" s="120"/>
      <c r="U43736" s="121"/>
      <c r="V43736" s="122"/>
      <c r="W43736" s="123"/>
      <c r="AC43736" s="123"/>
    </row>
    <row r="43737" spans="5:29" s="2" customFormat="1">
      <c r="E43737" s="120"/>
      <c r="M43737" s="120"/>
      <c r="N43737" s="120"/>
      <c r="U43737" s="121"/>
      <c r="V43737" s="122"/>
      <c r="W43737" s="123"/>
      <c r="AC43737" s="123"/>
    </row>
    <row r="43738" spans="5:29" s="2" customFormat="1">
      <c r="E43738" s="120"/>
      <c r="M43738" s="120"/>
      <c r="N43738" s="120"/>
      <c r="U43738" s="121"/>
      <c r="V43738" s="122"/>
      <c r="W43738" s="123"/>
      <c r="AC43738" s="123"/>
    </row>
    <row r="43739" spans="5:29" s="2" customFormat="1">
      <c r="E43739" s="120"/>
      <c r="M43739" s="120"/>
      <c r="N43739" s="120"/>
      <c r="U43739" s="121"/>
      <c r="V43739" s="122"/>
      <c r="W43739" s="123"/>
      <c r="AC43739" s="123"/>
    </row>
    <row r="43740" spans="5:29" s="2" customFormat="1">
      <c r="E43740" s="120"/>
      <c r="M43740" s="120"/>
      <c r="N43740" s="120"/>
      <c r="U43740" s="121"/>
      <c r="V43740" s="122"/>
      <c r="W43740" s="123"/>
      <c r="AC43740" s="123"/>
    </row>
    <row r="43741" spans="5:29" s="2" customFormat="1">
      <c r="E43741" s="120"/>
      <c r="M43741" s="120"/>
      <c r="N43741" s="120"/>
      <c r="U43741" s="121"/>
      <c r="V43741" s="122"/>
      <c r="W43741" s="123"/>
      <c r="AC43741" s="123"/>
    </row>
    <row r="43742" spans="5:29" s="2" customFormat="1">
      <c r="E43742" s="120"/>
      <c r="M43742" s="120"/>
      <c r="N43742" s="120"/>
      <c r="U43742" s="121"/>
      <c r="V43742" s="122"/>
      <c r="W43742" s="123"/>
      <c r="AC43742" s="123"/>
    </row>
    <row r="43743" spans="5:29" s="2" customFormat="1">
      <c r="E43743" s="120"/>
      <c r="M43743" s="120"/>
      <c r="N43743" s="120"/>
      <c r="U43743" s="121"/>
      <c r="V43743" s="122"/>
      <c r="W43743" s="123"/>
      <c r="AC43743" s="123"/>
    </row>
    <row r="43744" spans="5:29" s="2" customFormat="1">
      <c r="E43744" s="120"/>
      <c r="M43744" s="120"/>
      <c r="N43744" s="120"/>
      <c r="U43744" s="121"/>
      <c r="V43744" s="122"/>
      <c r="W43744" s="123"/>
      <c r="AC43744" s="123"/>
    </row>
    <row r="43745" spans="5:29" s="2" customFormat="1">
      <c r="E43745" s="120"/>
      <c r="M43745" s="120"/>
      <c r="N43745" s="120"/>
      <c r="U43745" s="121"/>
      <c r="V43745" s="122"/>
      <c r="W43745" s="123"/>
      <c r="AC43745" s="123"/>
    </row>
    <row r="43746" spans="5:29" s="2" customFormat="1">
      <c r="E43746" s="120"/>
      <c r="M43746" s="120"/>
      <c r="N43746" s="120"/>
      <c r="U43746" s="121"/>
      <c r="V43746" s="122"/>
      <c r="W43746" s="123"/>
      <c r="AC43746" s="123"/>
    </row>
    <row r="43747" spans="5:29" s="2" customFormat="1">
      <c r="E43747" s="120"/>
      <c r="M43747" s="120"/>
      <c r="N43747" s="120"/>
      <c r="U43747" s="121"/>
      <c r="V43747" s="122"/>
      <c r="W43747" s="123"/>
      <c r="AC43747" s="123"/>
    </row>
    <row r="43748" spans="5:29" s="2" customFormat="1">
      <c r="E43748" s="120"/>
      <c r="M43748" s="120"/>
      <c r="N43748" s="120"/>
      <c r="U43748" s="121"/>
      <c r="V43748" s="122"/>
      <c r="W43748" s="123"/>
      <c r="AC43748" s="123"/>
    </row>
    <row r="43749" spans="5:29" s="2" customFormat="1">
      <c r="E43749" s="120"/>
      <c r="M43749" s="120"/>
      <c r="N43749" s="120"/>
      <c r="U43749" s="121"/>
      <c r="V43749" s="122"/>
      <c r="W43749" s="123"/>
      <c r="AC43749" s="123"/>
    </row>
    <row r="43750" spans="5:29" s="2" customFormat="1">
      <c r="E43750" s="120"/>
      <c r="M43750" s="120"/>
      <c r="N43750" s="120"/>
      <c r="U43750" s="121"/>
      <c r="V43750" s="122"/>
      <c r="W43750" s="123"/>
      <c r="AC43750" s="123"/>
    </row>
    <row r="43751" spans="5:29" s="2" customFormat="1">
      <c r="E43751" s="120"/>
      <c r="M43751" s="120"/>
      <c r="N43751" s="120"/>
      <c r="U43751" s="121"/>
      <c r="V43751" s="122"/>
      <c r="W43751" s="123"/>
      <c r="AC43751" s="123"/>
    </row>
    <row r="43752" spans="5:29" s="2" customFormat="1">
      <c r="E43752" s="120"/>
      <c r="M43752" s="120"/>
      <c r="N43752" s="120"/>
      <c r="U43752" s="121"/>
      <c r="V43752" s="122"/>
      <c r="W43752" s="123"/>
      <c r="AC43752" s="123"/>
    </row>
    <row r="43753" spans="5:29" s="2" customFormat="1">
      <c r="E43753" s="120"/>
      <c r="M43753" s="120"/>
      <c r="N43753" s="120"/>
      <c r="U43753" s="121"/>
      <c r="V43753" s="122"/>
      <c r="W43753" s="123"/>
      <c r="AC43753" s="123"/>
    </row>
    <row r="43754" spans="5:29" s="2" customFormat="1">
      <c r="E43754" s="120"/>
      <c r="M43754" s="120"/>
      <c r="N43754" s="120"/>
      <c r="U43754" s="121"/>
      <c r="V43754" s="122"/>
      <c r="W43754" s="123"/>
      <c r="AC43754" s="123"/>
    </row>
    <row r="43755" spans="5:29" s="2" customFormat="1">
      <c r="E43755" s="120"/>
      <c r="M43755" s="120"/>
      <c r="N43755" s="120"/>
      <c r="U43755" s="121"/>
      <c r="V43755" s="122"/>
      <c r="W43755" s="123"/>
      <c r="AC43755" s="123"/>
    </row>
    <row r="43756" spans="5:29" s="2" customFormat="1">
      <c r="E43756" s="120"/>
      <c r="M43756" s="120"/>
      <c r="N43756" s="120"/>
      <c r="U43756" s="121"/>
      <c r="V43756" s="122"/>
      <c r="W43756" s="123"/>
      <c r="AC43756" s="123"/>
    </row>
    <row r="43757" spans="5:29" s="2" customFormat="1">
      <c r="E43757" s="120"/>
      <c r="M43757" s="120"/>
      <c r="N43757" s="120"/>
      <c r="U43757" s="121"/>
      <c r="V43757" s="122"/>
      <c r="W43757" s="123"/>
      <c r="AC43757" s="123"/>
    </row>
    <row r="43758" spans="5:29" s="2" customFormat="1">
      <c r="E43758" s="120"/>
      <c r="M43758" s="120"/>
      <c r="N43758" s="120"/>
      <c r="U43758" s="121"/>
      <c r="V43758" s="122"/>
      <c r="W43758" s="123"/>
      <c r="AC43758" s="123"/>
    </row>
    <row r="43759" spans="5:29" s="2" customFormat="1">
      <c r="E43759" s="120"/>
      <c r="M43759" s="120"/>
      <c r="N43759" s="120"/>
      <c r="U43759" s="121"/>
      <c r="V43759" s="122"/>
      <c r="W43759" s="123"/>
      <c r="AC43759" s="123"/>
    </row>
    <row r="43760" spans="5:29" s="2" customFormat="1">
      <c r="E43760" s="120"/>
      <c r="M43760" s="120"/>
      <c r="N43760" s="120"/>
      <c r="U43760" s="121"/>
      <c r="V43760" s="122"/>
      <c r="W43760" s="123"/>
      <c r="AC43760" s="123"/>
    </row>
    <row r="43761" spans="5:29" s="2" customFormat="1">
      <c r="E43761" s="120"/>
      <c r="M43761" s="120"/>
      <c r="N43761" s="120"/>
      <c r="U43761" s="121"/>
      <c r="V43761" s="122"/>
      <c r="W43761" s="123"/>
      <c r="AC43761" s="123"/>
    </row>
    <row r="43762" spans="5:29" s="2" customFormat="1">
      <c r="E43762" s="120"/>
      <c r="M43762" s="120"/>
      <c r="N43762" s="120"/>
      <c r="U43762" s="121"/>
      <c r="V43762" s="122"/>
      <c r="W43762" s="123"/>
      <c r="AC43762" s="123"/>
    </row>
    <row r="43763" spans="5:29" s="2" customFormat="1">
      <c r="E43763" s="120"/>
      <c r="M43763" s="120"/>
      <c r="N43763" s="120"/>
      <c r="U43763" s="121"/>
      <c r="V43763" s="122"/>
      <c r="W43763" s="123"/>
      <c r="AC43763" s="123"/>
    </row>
    <row r="43764" spans="5:29" s="2" customFormat="1">
      <c r="E43764" s="120"/>
      <c r="M43764" s="120"/>
      <c r="N43764" s="120"/>
      <c r="U43764" s="121"/>
      <c r="V43764" s="122"/>
      <c r="W43764" s="123"/>
      <c r="AC43764" s="123"/>
    </row>
    <row r="43765" spans="5:29" s="2" customFormat="1">
      <c r="E43765" s="120"/>
      <c r="M43765" s="120"/>
      <c r="N43765" s="120"/>
      <c r="U43765" s="121"/>
      <c r="V43765" s="122"/>
      <c r="W43765" s="123"/>
      <c r="AC43765" s="123"/>
    </row>
    <row r="43766" spans="5:29" s="2" customFormat="1">
      <c r="E43766" s="120"/>
      <c r="M43766" s="120"/>
      <c r="N43766" s="120"/>
      <c r="U43766" s="121"/>
      <c r="V43766" s="122"/>
      <c r="W43766" s="123"/>
      <c r="AC43766" s="123"/>
    </row>
    <row r="43767" spans="5:29" s="2" customFormat="1">
      <c r="E43767" s="120"/>
      <c r="M43767" s="120"/>
      <c r="N43767" s="120"/>
      <c r="U43767" s="121"/>
      <c r="V43767" s="122"/>
      <c r="W43767" s="123"/>
      <c r="AC43767" s="123"/>
    </row>
    <row r="43768" spans="5:29" s="2" customFormat="1">
      <c r="E43768" s="120"/>
      <c r="M43768" s="120"/>
      <c r="N43768" s="120"/>
      <c r="U43768" s="121"/>
      <c r="V43768" s="122"/>
      <c r="W43768" s="123"/>
      <c r="AC43768" s="123"/>
    </row>
    <row r="43769" spans="5:29" s="2" customFormat="1">
      <c r="E43769" s="120"/>
      <c r="M43769" s="120"/>
      <c r="N43769" s="120"/>
      <c r="U43769" s="121"/>
      <c r="V43769" s="122"/>
      <c r="W43769" s="123"/>
      <c r="AC43769" s="123"/>
    </row>
    <row r="43770" spans="5:29" s="2" customFormat="1">
      <c r="E43770" s="120"/>
      <c r="M43770" s="120"/>
      <c r="N43770" s="120"/>
      <c r="U43770" s="121"/>
      <c r="V43770" s="122"/>
      <c r="W43770" s="123"/>
      <c r="AC43770" s="123"/>
    </row>
    <row r="43771" spans="5:29" s="2" customFormat="1">
      <c r="E43771" s="120"/>
      <c r="M43771" s="120"/>
      <c r="N43771" s="120"/>
      <c r="U43771" s="121"/>
      <c r="V43771" s="122"/>
      <c r="W43771" s="123"/>
      <c r="AC43771" s="123"/>
    </row>
    <row r="43772" spans="5:29" s="2" customFormat="1">
      <c r="E43772" s="120"/>
      <c r="M43772" s="120"/>
      <c r="N43772" s="120"/>
      <c r="U43772" s="121"/>
      <c r="V43772" s="122"/>
      <c r="W43772" s="123"/>
      <c r="AC43772" s="123"/>
    </row>
    <row r="43773" spans="5:29" s="2" customFormat="1">
      <c r="E43773" s="120"/>
      <c r="M43773" s="120"/>
      <c r="N43773" s="120"/>
      <c r="U43773" s="121"/>
      <c r="V43773" s="122"/>
      <c r="W43773" s="123"/>
      <c r="AC43773" s="123"/>
    </row>
    <row r="43774" spans="5:29" s="2" customFormat="1">
      <c r="E43774" s="120"/>
      <c r="M43774" s="120"/>
      <c r="N43774" s="120"/>
      <c r="U43774" s="121"/>
      <c r="V43774" s="122"/>
      <c r="W43774" s="123"/>
      <c r="AC43774" s="123"/>
    </row>
    <row r="43775" spans="5:29" s="2" customFormat="1">
      <c r="E43775" s="120"/>
      <c r="M43775" s="120"/>
      <c r="N43775" s="120"/>
      <c r="U43775" s="121"/>
      <c r="V43775" s="122"/>
      <c r="W43775" s="123"/>
      <c r="AC43775" s="123"/>
    </row>
    <row r="43776" spans="5:29" s="2" customFormat="1">
      <c r="E43776" s="120"/>
      <c r="M43776" s="120"/>
      <c r="N43776" s="120"/>
      <c r="U43776" s="121"/>
      <c r="V43776" s="122"/>
      <c r="W43776" s="123"/>
      <c r="AC43776" s="123"/>
    </row>
    <row r="43777" spans="5:29" s="2" customFormat="1">
      <c r="E43777" s="120"/>
      <c r="M43777" s="120"/>
      <c r="N43777" s="120"/>
      <c r="U43777" s="121"/>
      <c r="V43777" s="122"/>
      <c r="W43777" s="123"/>
      <c r="AC43777" s="123"/>
    </row>
    <row r="43778" spans="5:29" s="2" customFormat="1">
      <c r="E43778" s="120"/>
      <c r="M43778" s="120"/>
      <c r="N43778" s="120"/>
      <c r="U43778" s="121"/>
      <c r="V43778" s="122"/>
      <c r="W43778" s="123"/>
      <c r="AC43778" s="123"/>
    </row>
    <row r="43779" spans="5:29" s="2" customFormat="1">
      <c r="E43779" s="120"/>
      <c r="M43779" s="120"/>
      <c r="N43779" s="120"/>
      <c r="U43779" s="121"/>
      <c r="V43779" s="122"/>
      <c r="W43779" s="123"/>
      <c r="AC43779" s="123"/>
    </row>
    <row r="43780" spans="5:29" s="2" customFormat="1">
      <c r="E43780" s="120"/>
      <c r="M43780" s="120"/>
      <c r="N43780" s="120"/>
      <c r="U43780" s="121"/>
      <c r="V43780" s="122"/>
      <c r="W43780" s="123"/>
      <c r="AC43780" s="123"/>
    </row>
    <row r="43781" spans="5:29" s="2" customFormat="1">
      <c r="E43781" s="120"/>
      <c r="M43781" s="120"/>
      <c r="N43781" s="120"/>
      <c r="U43781" s="121"/>
      <c r="V43781" s="122"/>
      <c r="W43781" s="123"/>
      <c r="AC43781" s="123"/>
    </row>
    <row r="43782" spans="5:29" s="2" customFormat="1">
      <c r="E43782" s="120"/>
      <c r="M43782" s="120"/>
      <c r="N43782" s="120"/>
      <c r="U43782" s="121"/>
      <c r="V43782" s="122"/>
      <c r="W43782" s="123"/>
      <c r="AC43782" s="123"/>
    </row>
    <row r="43783" spans="5:29" s="2" customFormat="1">
      <c r="E43783" s="120"/>
      <c r="M43783" s="120"/>
      <c r="N43783" s="120"/>
      <c r="U43783" s="121"/>
      <c r="V43783" s="122"/>
      <c r="W43783" s="123"/>
      <c r="AC43783" s="123"/>
    </row>
    <row r="43784" spans="5:29" s="2" customFormat="1">
      <c r="E43784" s="120"/>
      <c r="M43784" s="120"/>
      <c r="N43784" s="120"/>
      <c r="U43784" s="121"/>
      <c r="V43784" s="122"/>
      <c r="W43784" s="123"/>
      <c r="AC43784" s="123"/>
    </row>
    <row r="43785" spans="5:29" s="2" customFormat="1">
      <c r="E43785" s="120"/>
      <c r="M43785" s="120"/>
      <c r="N43785" s="120"/>
      <c r="U43785" s="121"/>
      <c r="V43785" s="122"/>
      <c r="W43785" s="123"/>
      <c r="AC43785" s="123"/>
    </row>
    <row r="43786" spans="5:29" s="2" customFormat="1">
      <c r="E43786" s="120"/>
      <c r="M43786" s="120"/>
      <c r="N43786" s="120"/>
      <c r="U43786" s="121"/>
      <c r="V43786" s="122"/>
      <c r="W43786" s="123"/>
      <c r="AC43786" s="123"/>
    </row>
    <row r="43787" spans="5:29" s="2" customFormat="1">
      <c r="E43787" s="120"/>
      <c r="M43787" s="120"/>
      <c r="N43787" s="120"/>
      <c r="U43787" s="121"/>
      <c r="V43787" s="122"/>
      <c r="W43787" s="123"/>
      <c r="AC43787" s="123"/>
    </row>
    <row r="43788" spans="5:29" s="2" customFormat="1">
      <c r="E43788" s="120"/>
      <c r="M43788" s="120"/>
      <c r="N43788" s="120"/>
      <c r="U43788" s="121"/>
      <c r="V43788" s="122"/>
      <c r="W43788" s="123"/>
      <c r="AC43788" s="123"/>
    </row>
    <row r="43789" spans="5:29" s="2" customFormat="1">
      <c r="E43789" s="120"/>
      <c r="M43789" s="120"/>
      <c r="N43789" s="120"/>
      <c r="U43789" s="121"/>
      <c r="V43789" s="122"/>
      <c r="W43789" s="123"/>
      <c r="AC43789" s="123"/>
    </row>
    <row r="43790" spans="5:29" s="2" customFormat="1">
      <c r="E43790" s="120"/>
      <c r="M43790" s="120"/>
      <c r="N43790" s="120"/>
      <c r="U43790" s="121"/>
      <c r="V43790" s="122"/>
      <c r="W43790" s="123"/>
      <c r="AC43790" s="123"/>
    </row>
    <row r="43791" spans="5:29" s="2" customFormat="1">
      <c r="E43791" s="120"/>
      <c r="M43791" s="120"/>
      <c r="N43791" s="120"/>
      <c r="U43791" s="121"/>
      <c r="V43791" s="122"/>
      <c r="W43791" s="123"/>
      <c r="AC43791" s="123"/>
    </row>
    <row r="43792" spans="5:29" s="2" customFormat="1">
      <c r="E43792" s="120"/>
      <c r="M43792" s="120"/>
      <c r="N43792" s="120"/>
      <c r="U43792" s="121"/>
      <c r="V43792" s="122"/>
      <c r="W43792" s="123"/>
      <c r="AC43792" s="123"/>
    </row>
    <row r="43793" spans="5:29" s="2" customFormat="1">
      <c r="E43793" s="120"/>
      <c r="M43793" s="120"/>
      <c r="N43793" s="120"/>
      <c r="U43793" s="121"/>
      <c r="V43793" s="122"/>
      <c r="W43793" s="123"/>
      <c r="AC43793" s="123"/>
    </row>
    <row r="43794" spans="5:29" s="2" customFormat="1">
      <c r="E43794" s="120"/>
      <c r="M43794" s="120"/>
      <c r="N43794" s="120"/>
      <c r="U43794" s="121"/>
      <c r="V43794" s="122"/>
      <c r="W43794" s="123"/>
      <c r="AC43794" s="123"/>
    </row>
    <row r="43795" spans="5:29" s="2" customFormat="1">
      <c r="E43795" s="120"/>
      <c r="M43795" s="120"/>
      <c r="N43795" s="120"/>
      <c r="U43795" s="121"/>
      <c r="V43795" s="122"/>
      <c r="W43795" s="123"/>
      <c r="AC43795" s="123"/>
    </row>
    <row r="43796" spans="5:29" s="2" customFormat="1">
      <c r="E43796" s="120"/>
      <c r="M43796" s="120"/>
      <c r="N43796" s="120"/>
      <c r="U43796" s="121"/>
      <c r="V43796" s="122"/>
      <c r="W43796" s="123"/>
      <c r="AC43796" s="123"/>
    </row>
    <row r="43797" spans="5:29" s="2" customFormat="1">
      <c r="E43797" s="120"/>
      <c r="M43797" s="120"/>
      <c r="N43797" s="120"/>
      <c r="U43797" s="121"/>
      <c r="V43797" s="122"/>
      <c r="W43797" s="123"/>
      <c r="AC43797" s="123"/>
    </row>
    <row r="43798" spans="5:29" s="2" customFormat="1">
      <c r="E43798" s="120"/>
      <c r="M43798" s="120"/>
      <c r="N43798" s="120"/>
      <c r="U43798" s="121"/>
      <c r="V43798" s="122"/>
      <c r="W43798" s="123"/>
      <c r="AC43798" s="123"/>
    </row>
    <row r="43799" spans="5:29" s="2" customFormat="1">
      <c r="E43799" s="120"/>
      <c r="M43799" s="120"/>
      <c r="N43799" s="120"/>
      <c r="U43799" s="121"/>
      <c r="V43799" s="122"/>
      <c r="W43799" s="123"/>
      <c r="AC43799" s="123"/>
    </row>
    <row r="43800" spans="5:29" s="2" customFormat="1">
      <c r="E43800" s="120"/>
      <c r="M43800" s="120"/>
      <c r="N43800" s="120"/>
      <c r="U43800" s="121"/>
      <c r="V43800" s="122"/>
      <c r="W43800" s="123"/>
      <c r="AC43800" s="123"/>
    </row>
    <row r="43801" spans="5:29" s="2" customFormat="1">
      <c r="E43801" s="120"/>
      <c r="M43801" s="120"/>
      <c r="N43801" s="120"/>
      <c r="U43801" s="121"/>
      <c r="V43801" s="122"/>
      <c r="W43801" s="123"/>
      <c r="AC43801" s="123"/>
    </row>
    <row r="43802" spans="5:29" s="2" customFormat="1">
      <c r="E43802" s="120"/>
      <c r="M43802" s="120"/>
      <c r="N43802" s="120"/>
      <c r="U43802" s="121"/>
      <c r="V43802" s="122"/>
      <c r="W43802" s="123"/>
      <c r="AC43802" s="123"/>
    </row>
    <row r="43803" spans="5:29" s="2" customFormat="1">
      <c r="E43803" s="120"/>
      <c r="M43803" s="120"/>
      <c r="N43803" s="120"/>
      <c r="U43803" s="121"/>
      <c r="V43803" s="122"/>
      <c r="W43803" s="123"/>
      <c r="AC43803" s="123"/>
    </row>
    <row r="43804" spans="5:29" s="2" customFormat="1">
      <c r="E43804" s="120"/>
      <c r="M43804" s="120"/>
      <c r="N43804" s="120"/>
      <c r="U43804" s="121"/>
      <c r="V43804" s="122"/>
      <c r="W43804" s="123"/>
      <c r="AC43804" s="123"/>
    </row>
    <row r="43805" spans="5:29" s="2" customFormat="1">
      <c r="E43805" s="120"/>
      <c r="M43805" s="120"/>
      <c r="N43805" s="120"/>
      <c r="U43805" s="121"/>
      <c r="V43805" s="122"/>
      <c r="W43805" s="123"/>
      <c r="AC43805" s="123"/>
    </row>
    <row r="43806" spans="5:29" s="2" customFormat="1">
      <c r="E43806" s="120"/>
      <c r="M43806" s="120"/>
      <c r="N43806" s="120"/>
      <c r="U43806" s="121"/>
      <c r="V43806" s="122"/>
      <c r="W43806" s="123"/>
      <c r="AC43806" s="123"/>
    </row>
    <row r="43807" spans="5:29" s="2" customFormat="1">
      <c r="E43807" s="120"/>
      <c r="M43807" s="120"/>
      <c r="N43807" s="120"/>
      <c r="U43807" s="121"/>
      <c r="V43807" s="122"/>
      <c r="W43807" s="123"/>
      <c r="AC43807" s="123"/>
    </row>
    <row r="43808" spans="5:29" s="2" customFormat="1">
      <c r="E43808" s="120"/>
      <c r="M43808" s="120"/>
      <c r="N43808" s="120"/>
      <c r="U43808" s="121"/>
      <c r="V43808" s="122"/>
      <c r="W43808" s="123"/>
      <c r="AC43808" s="123"/>
    </row>
    <row r="43809" spans="5:29" s="2" customFormat="1">
      <c r="E43809" s="120"/>
      <c r="M43809" s="120"/>
      <c r="N43809" s="120"/>
      <c r="U43809" s="121"/>
      <c r="V43809" s="122"/>
      <c r="W43809" s="123"/>
      <c r="AC43809" s="123"/>
    </row>
    <row r="43810" spans="5:29" s="2" customFormat="1">
      <c r="E43810" s="120"/>
      <c r="M43810" s="120"/>
      <c r="N43810" s="120"/>
      <c r="U43810" s="121"/>
      <c r="V43810" s="122"/>
      <c r="W43810" s="123"/>
      <c r="AC43810" s="123"/>
    </row>
    <row r="43811" spans="5:29" s="2" customFormat="1">
      <c r="E43811" s="120"/>
      <c r="M43811" s="120"/>
      <c r="N43811" s="120"/>
      <c r="U43811" s="121"/>
      <c r="V43811" s="122"/>
      <c r="W43811" s="123"/>
      <c r="AC43811" s="123"/>
    </row>
    <row r="43812" spans="5:29" s="2" customFormat="1">
      <c r="E43812" s="120"/>
      <c r="M43812" s="120"/>
      <c r="N43812" s="120"/>
      <c r="U43812" s="121"/>
      <c r="V43812" s="122"/>
      <c r="W43812" s="123"/>
      <c r="AC43812" s="123"/>
    </row>
    <row r="43813" spans="5:29" s="2" customFormat="1">
      <c r="E43813" s="120"/>
      <c r="M43813" s="120"/>
      <c r="N43813" s="120"/>
      <c r="U43813" s="121"/>
      <c r="V43813" s="122"/>
      <c r="W43813" s="123"/>
      <c r="AC43813" s="123"/>
    </row>
    <row r="43814" spans="5:29" s="2" customFormat="1">
      <c r="E43814" s="120"/>
      <c r="M43814" s="120"/>
      <c r="N43814" s="120"/>
      <c r="U43814" s="121"/>
      <c r="V43814" s="122"/>
      <c r="W43814" s="123"/>
      <c r="AC43814" s="123"/>
    </row>
    <row r="43815" spans="5:29" s="2" customFormat="1">
      <c r="E43815" s="120"/>
      <c r="M43815" s="120"/>
      <c r="N43815" s="120"/>
      <c r="U43815" s="121"/>
      <c r="V43815" s="122"/>
      <c r="W43815" s="123"/>
      <c r="AC43815" s="123"/>
    </row>
    <row r="43816" spans="5:29" s="2" customFormat="1">
      <c r="E43816" s="120"/>
      <c r="M43816" s="120"/>
      <c r="N43816" s="120"/>
      <c r="U43816" s="121"/>
      <c r="V43816" s="122"/>
      <c r="W43816" s="123"/>
      <c r="AC43816" s="123"/>
    </row>
    <row r="43817" spans="5:29" s="2" customFormat="1">
      <c r="E43817" s="120"/>
      <c r="M43817" s="120"/>
      <c r="N43817" s="120"/>
      <c r="U43817" s="121"/>
      <c r="V43817" s="122"/>
      <c r="W43817" s="123"/>
      <c r="AC43817" s="123"/>
    </row>
    <row r="43818" spans="5:29" s="2" customFormat="1">
      <c r="E43818" s="120"/>
      <c r="M43818" s="120"/>
      <c r="N43818" s="120"/>
      <c r="U43818" s="121"/>
      <c r="V43818" s="122"/>
      <c r="W43818" s="123"/>
      <c r="AC43818" s="123"/>
    </row>
    <row r="43819" spans="5:29" s="2" customFormat="1">
      <c r="E43819" s="120"/>
      <c r="M43819" s="120"/>
      <c r="N43819" s="120"/>
      <c r="U43819" s="121"/>
      <c r="V43819" s="122"/>
      <c r="W43819" s="123"/>
      <c r="AC43819" s="123"/>
    </row>
    <row r="43820" spans="5:29" s="2" customFormat="1">
      <c r="E43820" s="120"/>
      <c r="M43820" s="120"/>
      <c r="N43820" s="120"/>
      <c r="U43820" s="121"/>
      <c r="V43820" s="122"/>
      <c r="W43820" s="123"/>
      <c r="AC43820" s="123"/>
    </row>
    <row r="43821" spans="5:29" s="2" customFormat="1">
      <c r="E43821" s="120"/>
      <c r="M43821" s="120"/>
      <c r="N43821" s="120"/>
      <c r="U43821" s="121"/>
      <c r="V43821" s="122"/>
      <c r="W43821" s="123"/>
      <c r="AC43821" s="123"/>
    </row>
    <row r="43822" spans="5:29" s="2" customFormat="1">
      <c r="E43822" s="120"/>
      <c r="M43822" s="120"/>
      <c r="N43822" s="120"/>
      <c r="U43822" s="121"/>
      <c r="V43822" s="122"/>
      <c r="W43822" s="123"/>
      <c r="AC43822" s="123"/>
    </row>
    <row r="43823" spans="5:29" s="2" customFormat="1">
      <c r="E43823" s="120"/>
      <c r="M43823" s="120"/>
      <c r="N43823" s="120"/>
      <c r="U43823" s="121"/>
      <c r="V43823" s="122"/>
      <c r="W43823" s="123"/>
      <c r="AC43823" s="123"/>
    </row>
    <row r="43824" spans="5:29" s="2" customFormat="1">
      <c r="E43824" s="120"/>
      <c r="M43824" s="120"/>
      <c r="N43824" s="120"/>
      <c r="U43824" s="121"/>
      <c r="V43824" s="122"/>
      <c r="W43824" s="123"/>
      <c r="AC43824" s="123"/>
    </row>
    <row r="43825" spans="5:29" s="2" customFormat="1">
      <c r="E43825" s="120"/>
      <c r="M43825" s="120"/>
      <c r="N43825" s="120"/>
      <c r="U43825" s="121"/>
      <c r="V43825" s="122"/>
      <c r="W43825" s="123"/>
      <c r="AC43825" s="123"/>
    </row>
    <row r="43826" spans="5:29" s="2" customFormat="1">
      <c r="E43826" s="120"/>
      <c r="M43826" s="120"/>
      <c r="N43826" s="120"/>
      <c r="U43826" s="121"/>
      <c r="V43826" s="122"/>
      <c r="W43826" s="123"/>
      <c r="AC43826" s="123"/>
    </row>
    <row r="43827" spans="5:29" s="2" customFormat="1">
      <c r="E43827" s="120"/>
      <c r="M43827" s="120"/>
      <c r="N43827" s="120"/>
      <c r="U43827" s="121"/>
      <c r="V43827" s="122"/>
      <c r="W43827" s="123"/>
      <c r="AC43827" s="123"/>
    </row>
    <row r="43828" spans="5:29" s="2" customFormat="1">
      <c r="E43828" s="120"/>
      <c r="M43828" s="120"/>
      <c r="N43828" s="120"/>
      <c r="U43828" s="121"/>
      <c r="V43828" s="122"/>
      <c r="W43828" s="123"/>
      <c r="AC43828" s="123"/>
    </row>
    <row r="43829" spans="5:29" s="2" customFormat="1">
      <c r="E43829" s="120"/>
      <c r="M43829" s="120"/>
      <c r="N43829" s="120"/>
      <c r="U43829" s="121"/>
      <c r="V43829" s="122"/>
      <c r="W43829" s="123"/>
      <c r="AC43829" s="123"/>
    </row>
    <row r="43830" spans="5:29" s="2" customFormat="1">
      <c r="E43830" s="120"/>
      <c r="M43830" s="120"/>
      <c r="N43830" s="120"/>
      <c r="U43830" s="121"/>
      <c r="V43830" s="122"/>
      <c r="W43830" s="123"/>
      <c r="AC43830" s="123"/>
    </row>
    <row r="43831" spans="5:29" s="2" customFormat="1">
      <c r="E43831" s="120"/>
      <c r="M43831" s="120"/>
      <c r="N43831" s="120"/>
      <c r="U43831" s="121"/>
      <c r="V43831" s="122"/>
      <c r="W43831" s="123"/>
      <c r="AC43831" s="123"/>
    </row>
    <row r="43832" spans="5:29" s="2" customFormat="1">
      <c r="E43832" s="120"/>
      <c r="M43832" s="120"/>
      <c r="N43832" s="120"/>
      <c r="U43832" s="121"/>
      <c r="V43832" s="122"/>
      <c r="W43832" s="123"/>
      <c r="AC43832" s="123"/>
    </row>
    <row r="43833" spans="5:29" s="2" customFormat="1">
      <c r="E43833" s="120"/>
      <c r="M43833" s="120"/>
      <c r="N43833" s="120"/>
      <c r="U43833" s="121"/>
      <c r="V43833" s="122"/>
      <c r="W43833" s="123"/>
      <c r="AC43833" s="123"/>
    </row>
    <row r="43834" spans="5:29" s="2" customFormat="1">
      <c r="E43834" s="120"/>
      <c r="M43834" s="120"/>
      <c r="N43834" s="120"/>
      <c r="U43834" s="121"/>
      <c r="V43834" s="122"/>
      <c r="W43834" s="123"/>
      <c r="AC43834" s="123"/>
    </row>
    <row r="43835" spans="5:29" s="2" customFormat="1">
      <c r="E43835" s="120"/>
      <c r="M43835" s="120"/>
      <c r="N43835" s="120"/>
      <c r="U43835" s="121"/>
      <c r="V43835" s="122"/>
      <c r="W43835" s="123"/>
      <c r="AC43835" s="123"/>
    </row>
    <row r="43836" spans="5:29" s="2" customFormat="1">
      <c r="E43836" s="120"/>
      <c r="M43836" s="120"/>
      <c r="N43836" s="120"/>
      <c r="U43836" s="121"/>
      <c r="V43836" s="122"/>
      <c r="W43836" s="123"/>
      <c r="AC43836" s="123"/>
    </row>
    <row r="43837" spans="5:29" s="2" customFormat="1">
      <c r="E43837" s="120"/>
      <c r="M43837" s="120"/>
      <c r="N43837" s="120"/>
      <c r="U43837" s="121"/>
      <c r="V43837" s="122"/>
      <c r="W43837" s="123"/>
      <c r="AC43837" s="123"/>
    </row>
    <row r="43838" spans="5:29" s="2" customFormat="1">
      <c r="E43838" s="120"/>
      <c r="M43838" s="120"/>
      <c r="N43838" s="120"/>
      <c r="U43838" s="121"/>
      <c r="V43838" s="122"/>
      <c r="W43838" s="123"/>
      <c r="AC43838" s="123"/>
    </row>
    <row r="43839" spans="5:29" s="2" customFormat="1">
      <c r="E43839" s="120"/>
      <c r="M43839" s="120"/>
      <c r="N43839" s="120"/>
      <c r="U43839" s="121"/>
      <c r="V43839" s="122"/>
      <c r="W43839" s="123"/>
      <c r="AC43839" s="123"/>
    </row>
    <row r="43840" spans="5:29" s="2" customFormat="1">
      <c r="E43840" s="120"/>
      <c r="M43840" s="120"/>
      <c r="N43840" s="120"/>
      <c r="U43840" s="121"/>
      <c r="V43840" s="122"/>
      <c r="W43840" s="123"/>
      <c r="AC43840" s="123"/>
    </row>
    <row r="43841" spans="5:29" s="2" customFormat="1">
      <c r="E43841" s="120"/>
      <c r="M43841" s="120"/>
      <c r="N43841" s="120"/>
      <c r="U43841" s="121"/>
      <c r="V43841" s="122"/>
      <c r="W43841" s="123"/>
      <c r="AC43841" s="123"/>
    </row>
    <row r="43842" spans="5:29" s="2" customFormat="1">
      <c r="E43842" s="120"/>
      <c r="M43842" s="120"/>
      <c r="N43842" s="120"/>
      <c r="U43842" s="121"/>
      <c r="V43842" s="122"/>
      <c r="W43842" s="123"/>
      <c r="AC43842" s="123"/>
    </row>
    <row r="43843" spans="5:29" s="2" customFormat="1">
      <c r="E43843" s="120"/>
      <c r="M43843" s="120"/>
      <c r="N43843" s="120"/>
      <c r="U43843" s="121"/>
      <c r="V43843" s="122"/>
      <c r="W43843" s="123"/>
      <c r="AC43843" s="123"/>
    </row>
    <row r="43844" spans="5:29" s="2" customFormat="1">
      <c r="E43844" s="120"/>
      <c r="M43844" s="120"/>
      <c r="N43844" s="120"/>
      <c r="U43844" s="121"/>
      <c r="V43844" s="122"/>
      <c r="W43844" s="123"/>
      <c r="AC43844" s="123"/>
    </row>
    <row r="43845" spans="5:29" s="2" customFormat="1">
      <c r="E43845" s="120"/>
      <c r="M43845" s="120"/>
      <c r="N43845" s="120"/>
      <c r="U43845" s="121"/>
      <c r="V43845" s="122"/>
      <c r="W43845" s="123"/>
      <c r="AC43845" s="123"/>
    </row>
    <row r="43846" spans="5:29" s="2" customFormat="1">
      <c r="E43846" s="120"/>
      <c r="M43846" s="120"/>
      <c r="N43846" s="120"/>
      <c r="U43846" s="121"/>
      <c r="V43846" s="122"/>
      <c r="W43846" s="123"/>
      <c r="AC43846" s="123"/>
    </row>
    <row r="43847" spans="5:29" s="2" customFormat="1">
      <c r="E43847" s="120"/>
      <c r="M43847" s="120"/>
      <c r="N43847" s="120"/>
      <c r="U43847" s="121"/>
      <c r="V43847" s="122"/>
      <c r="W43847" s="123"/>
      <c r="AC43847" s="123"/>
    </row>
    <row r="43848" spans="5:29" s="2" customFormat="1">
      <c r="E43848" s="120"/>
      <c r="M43848" s="120"/>
      <c r="N43848" s="120"/>
      <c r="U43848" s="121"/>
      <c r="V43848" s="122"/>
      <c r="W43848" s="123"/>
      <c r="AC43848" s="123"/>
    </row>
    <row r="43849" spans="5:29" s="2" customFormat="1">
      <c r="E43849" s="120"/>
      <c r="M43849" s="120"/>
      <c r="N43849" s="120"/>
      <c r="U43849" s="121"/>
      <c r="V43849" s="122"/>
      <c r="W43849" s="123"/>
      <c r="AC43849" s="123"/>
    </row>
    <row r="43850" spans="5:29" s="2" customFormat="1">
      <c r="E43850" s="120"/>
      <c r="M43850" s="120"/>
      <c r="N43850" s="120"/>
      <c r="U43850" s="121"/>
      <c r="V43850" s="122"/>
      <c r="W43850" s="123"/>
      <c r="AC43850" s="123"/>
    </row>
    <row r="43851" spans="5:29" s="2" customFormat="1">
      <c r="E43851" s="120"/>
      <c r="M43851" s="120"/>
      <c r="N43851" s="120"/>
      <c r="U43851" s="121"/>
      <c r="V43851" s="122"/>
      <c r="W43851" s="123"/>
      <c r="AC43851" s="123"/>
    </row>
    <row r="43852" spans="5:29" s="2" customFormat="1">
      <c r="E43852" s="120"/>
      <c r="M43852" s="120"/>
      <c r="N43852" s="120"/>
      <c r="U43852" s="121"/>
      <c r="V43852" s="122"/>
      <c r="W43852" s="123"/>
      <c r="AC43852" s="123"/>
    </row>
    <row r="43853" spans="5:29" s="2" customFormat="1">
      <c r="E43853" s="120"/>
      <c r="M43853" s="120"/>
      <c r="N43853" s="120"/>
      <c r="U43853" s="121"/>
      <c r="V43853" s="122"/>
      <c r="W43853" s="123"/>
      <c r="AC43853" s="123"/>
    </row>
    <row r="43854" spans="5:29" s="2" customFormat="1">
      <c r="E43854" s="120"/>
      <c r="M43854" s="120"/>
      <c r="N43854" s="120"/>
      <c r="U43854" s="121"/>
      <c r="V43854" s="122"/>
      <c r="W43854" s="123"/>
      <c r="AC43854" s="123"/>
    </row>
    <row r="43855" spans="5:29" s="2" customFormat="1">
      <c r="E43855" s="120"/>
      <c r="M43855" s="120"/>
      <c r="N43855" s="120"/>
      <c r="U43855" s="121"/>
      <c r="V43855" s="122"/>
      <c r="W43855" s="123"/>
      <c r="AC43855" s="123"/>
    </row>
    <row r="43856" spans="5:29" s="2" customFormat="1">
      <c r="E43856" s="120"/>
      <c r="M43856" s="120"/>
      <c r="N43856" s="120"/>
      <c r="U43856" s="121"/>
      <c r="V43856" s="122"/>
      <c r="W43856" s="123"/>
      <c r="AC43856" s="123"/>
    </row>
    <row r="43857" spans="5:29" s="2" customFormat="1">
      <c r="E43857" s="120"/>
      <c r="M43857" s="120"/>
      <c r="N43857" s="120"/>
      <c r="U43857" s="121"/>
      <c r="V43857" s="122"/>
      <c r="W43857" s="123"/>
      <c r="AC43857" s="123"/>
    </row>
    <row r="43858" spans="5:29" s="2" customFormat="1">
      <c r="E43858" s="120"/>
      <c r="M43858" s="120"/>
      <c r="N43858" s="120"/>
      <c r="U43858" s="121"/>
      <c r="V43858" s="122"/>
      <c r="W43858" s="123"/>
      <c r="AC43858" s="123"/>
    </row>
    <row r="43859" spans="5:29" s="2" customFormat="1">
      <c r="E43859" s="120"/>
      <c r="M43859" s="120"/>
      <c r="N43859" s="120"/>
      <c r="U43859" s="121"/>
      <c r="V43859" s="122"/>
      <c r="W43859" s="123"/>
      <c r="AC43859" s="123"/>
    </row>
    <row r="43860" spans="5:29" s="2" customFormat="1">
      <c r="E43860" s="120"/>
      <c r="M43860" s="120"/>
      <c r="N43860" s="120"/>
      <c r="U43860" s="121"/>
      <c r="V43860" s="122"/>
      <c r="W43860" s="123"/>
      <c r="AC43860" s="123"/>
    </row>
    <row r="43861" spans="5:29" s="2" customFormat="1">
      <c r="E43861" s="120"/>
      <c r="M43861" s="120"/>
      <c r="N43861" s="120"/>
      <c r="U43861" s="121"/>
      <c r="V43861" s="122"/>
      <c r="W43861" s="123"/>
      <c r="AC43861" s="123"/>
    </row>
    <row r="43862" spans="5:29" s="2" customFormat="1">
      <c r="E43862" s="120"/>
      <c r="M43862" s="120"/>
      <c r="N43862" s="120"/>
      <c r="U43862" s="121"/>
      <c r="V43862" s="122"/>
      <c r="W43862" s="123"/>
      <c r="AC43862" s="123"/>
    </row>
    <row r="43863" spans="5:29" s="2" customFormat="1">
      <c r="E43863" s="120"/>
      <c r="M43863" s="120"/>
      <c r="N43863" s="120"/>
      <c r="U43863" s="121"/>
      <c r="V43863" s="122"/>
      <c r="W43863" s="123"/>
      <c r="AC43863" s="123"/>
    </row>
    <row r="43864" spans="5:29" s="2" customFormat="1">
      <c r="E43864" s="120"/>
      <c r="M43864" s="120"/>
      <c r="N43864" s="120"/>
      <c r="U43864" s="121"/>
      <c r="V43864" s="122"/>
      <c r="W43864" s="123"/>
      <c r="AC43864" s="123"/>
    </row>
    <row r="43865" spans="5:29" s="2" customFormat="1">
      <c r="E43865" s="120"/>
      <c r="M43865" s="120"/>
      <c r="N43865" s="120"/>
      <c r="U43865" s="121"/>
      <c r="V43865" s="122"/>
      <c r="W43865" s="123"/>
      <c r="AC43865" s="123"/>
    </row>
    <row r="43866" spans="5:29" s="2" customFormat="1">
      <c r="E43866" s="120"/>
      <c r="M43866" s="120"/>
      <c r="N43866" s="120"/>
      <c r="U43866" s="121"/>
      <c r="V43866" s="122"/>
      <c r="W43866" s="123"/>
      <c r="AC43866" s="123"/>
    </row>
    <row r="43867" spans="5:29" s="2" customFormat="1">
      <c r="E43867" s="120"/>
      <c r="M43867" s="120"/>
      <c r="N43867" s="120"/>
      <c r="U43867" s="121"/>
      <c r="V43867" s="122"/>
      <c r="W43867" s="123"/>
      <c r="AC43867" s="123"/>
    </row>
    <row r="43868" spans="5:29" s="2" customFormat="1">
      <c r="E43868" s="120"/>
      <c r="M43868" s="120"/>
      <c r="N43868" s="120"/>
      <c r="U43868" s="121"/>
      <c r="V43868" s="122"/>
      <c r="W43868" s="123"/>
      <c r="AC43868" s="123"/>
    </row>
    <row r="43869" spans="5:29" s="2" customFormat="1">
      <c r="E43869" s="120"/>
      <c r="M43869" s="120"/>
      <c r="N43869" s="120"/>
      <c r="U43869" s="121"/>
      <c r="V43869" s="122"/>
      <c r="W43869" s="123"/>
      <c r="AC43869" s="123"/>
    </row>
    <row r="43870" spans="5:29" s="2" customFormat="1">
      <c r="E43870" s="120"/>
      <c r="M43870" s="120"/>
      <c r="N43870" s="120"/>
      <c r="U43870" s="121"/>
      <c r="V43870" s="122"/>
      <c r="W43870" s="123"/>
      <c r="AC43870" s="123"/>
    </row>
    <row r="43871" spans="5:29" s="2" customFormat="1">
      <c r="E43871" s="120"/>
      <c r="M43871" s="120"/>
      <c r="N43871" s="120"/>
      <c r="U43871" s="121"/>
      <c r="V43871" s="122"/>
      <c r="W43871" s="123"/>
      <c r="AC43871" s="123"/>
    </row>
    <row r="43872" spans="5:29" s="2" customFormat="1">
      <c r="E43872" s="120"/>
      <c r="M43872" s="120"/>
      <c r="N43872" s="120"/>
      <c r="U43872" s="121"/>
      <c r="V43872" s="122"/>
      <c r="W43872" s="123"/>
      <c r="AC43872" s="123"/>
    </row>
    <row r="43873" spans="5:29" s="2" customFormat="1">
      <c r="E43873" s="120"/>
      <c r="M43873" s="120"/>
      <c r="N43873" s="120"/>
      <c r="U43873" s="121"/>
      <c r="V43873" s="122"/>
      <c r="W43873" s="123"/>
      <c r="AC43873" s="123"/>
    </row>
    <row r="43874" spans="5:29" s="2" customFormat="1">
      <c r="E43874" s="120"/>
      <c r="M43874" s="120"/>
      <c r="N43874" s="120"/>
      <c r="U43874" s="121"/>
      <c r="V43874" s="122"/>
      <c r="W43874" s="123"/>
      <c r="AC43874" s="123"/>
    </row>
    <row r="43875" spans="5:29" s="2" customFormat="1">
      <c r="E43875" s="120"/>
      <c r="M43875" s="120"/>
      <c r="N43875" s="120"/>
      <c r="U43875" s="121"/>
      <c r="V43875" s="122"/>
      <c r="W43875" s="123"/>
      <c r="AC43875" s="123"/>
    </row>
    <row r="43876" spans="5:29" s="2" customFormat="1">
      <c r="E43876" s="120"/>
      <c r="M43876" s="120"/>
      <c r="N43876" s="120"/>
      <c r="U43876" s="121"/>
      <c r="V43876" s="122"/>
      <c r="W43876" s="123"/>
      <c r="AC43876" s="123"/>
    </row>
    <row r="43877" spans="5:29" s="2" customFormat="1">
      <c r="E43877" s="120"/>
      <c r="M43877" s="120"/>
      <c r="N43877" s="120"/>
      <c r="U43877" s="121"/>
      <c r="V43877" s="122"/>
      <c r="W43877" s="123"/>
      <c r="AC43877" s="123"/>
    </row>
    <row r="43878" spans="5:29" s="2" customFormat="1">
      <c r="E43878" s="120"/>
      <c r="M43878" s="120"/>
      <c r="N43878" s="120"/>
      <c r="U43878" s="121"/>
      <c r="V43878" s="122"/>
      <c r="W43878" s="123"/>
      <c r="AC43878" s="123"/>
    </row>
    <row r="43879" spans="5:29" s="2" customFormat="1">
      <c r="E43879" s="120"/>
      <c r="M43879" s="120"/>
      <c r="N43879" s="120"/>
      <c r="U43879" s="121"/>
      <c r="V43879" s="122"/>
      <c r="W43879" s="123"/>
      <c r="AC43879" s="123"/>
    </row>
    <row r="43880" spans="5:29" s="2" customFormat="1">
      <c r="E43880" s="120"/>
      <c r="M43880" s="120"/>
      <c r="N43880" s="120"/>
      <c r="U43880" s="121"/>
      <c r="V43880" s="122"/>
      <c r="W43880" s="123"/>
      <c r="AC43880" s="123"/>
    </row>
    <row r="43881" spans="5:29" s="2" customFormat="1">
      <c r="E43881" s="120"/>
      <c r="M43881" s="120"/>
      <c r="N43881" s="120"/>
      <c r="U43881" s="121"/>
      <c r="V43881" s="122"/>
      <c r="W43881" s="123"/>
      <c r="AC43881" s="123"/>
    </row>
    <row r="43882" spans="5:29" s="2" customFormat="1">
      <c r="E43882" s="120"/>
      <c r="M43882" s="120"/>
      <c r="N43882" s="120"/>
      <c r="U43882" s="121"/>
      <c r="V43882" s="122"/>
      <c r="W43882" s="123"/>
      <c r="AC43882" s="123"/>
    </row>
    <row r="43883" spans="5:29" s="2" customFormat="1">
      <c r="E43883" s="120"/>
      <c r="M43883" s="120"/>
      <c r="N43883" s="120"/>
      <c r="U43883" s="121"/>
      <c r="V43883" s="122"/>
      <c r="W43883" s="123"/>
      <c r="AC43883" s="123"/>
    </row>
    <row r="43884" spans="5:29" s="2" customFormat="1">
      <c r="E43884" s="120"/>
      <c r="M43884" s="120"/>
      <c r="N43884" s="120"/>
      <c r="U43884" s="121"/>
      <c r="V43884" s="122"/>
      <c r="W43884" s="123"/>
      <c r="AC43884" s="123"/>
    </row>
    <row r="43885" spans="5:29" s="2" customFormat="1">
      <c r="E43885" s="120"/>
      <c r="M43885" s="120"/>
      <c r="N43885" s="120"/>
      <c r="U43885" s="121"/>
      <c r="V43885" s="122"/>
      <c r="W43885" s="123"/>
      <c r="AC43885" s="123"/>
    </row>
    <row r="43886" spans="5:29" s="2" customFormat="1">
      <c r="E43886" s="120"/>
      <c r="M43886" s="120"/>
      <c r="N43886" s="120"/>
      <c r="U43886" s="121"/>
      <c r="V43886" s="122"/>
      <c r="W43886" s="123"/>
      <c r="AC43886" s="123"/>
    </row>
    <row r="43887" spans="5:29" s="2" customFormat="1">
      <c r="E43887" s="120"/>
      <c r="M43887" s="120"/>
      <c r="N43887" s="120"/>
      <c r="U43887" s="121"/>
      <c r="V43887" s="122"/>
      <c r="W43887" s="123"/>
      <c r="AC43887" s="123"/>
    </row>
    <row r="43888" spans="5:29" s="2" customFormat="1">
      <c r="E43888" s="120"/>
      <c r="M43888" s="120"/>
      <c r="N43888" s="120"/>
      <c r="U43888" s="121"/>
      <c r="V43888" s="122"/>
      <c r="W43888" s="123"/>
      <c r="AC43888" s="123"/>
    </row>
    <row r="43889" spans="5:29" s="2" customFormat="1">
      <c r="E43889" s="120"/>
      <c r="M43889" s="120"/>
      <c r="N43889" s="120"/>
      <c r="U43889" s="121"/>
      <c r="V43889" s="122"/>
      <c r="W43889" s="123"/>
      <c r="AC43889" s="123"/>
    </row>
    <row r="43890" spans="5:29" s="2" customFormat="1">
      <c r="E43890" s="120"/>
      <c r="M43890" s="120"/>
      <c r="N43890" s="120"/>
      <c r="U43890" s="121"/>
      <c r="V43890" s="122"/>
      <c r="W43890" s="123"/>
      <c r="AC43890" s="123"/>
    </row>
    <row r="43891" spans="5:29" s="2" customFormat="1">
      <c r="E43891" s="120"/>
      <c r="M43891" s="120"/>
      <c r="N43891" s="120"/>
      <c r="U43891" s="121"/>
      <c r="V43891" s="122"/>
      <c r="W43891" s="123"/>
      <c r="AC43891" s="123"/>
    </row>
    <row r="43892" spans="5:29" s="2" customFormat="1">
      <c r="E43892" s="120"/>
      <c r="M43892" s="120"/>
      <c r="N43892" s="120"/>
      <c r="U43892" s="121"/>
      <c r="V43892" s="122"/>
      <c r="W43892" s="123"/>
      <c r="AC43892" s="123"/>
    </row>
    <row r="43893" spans="5:29" s="2" customFormat="1">
      <c r="E43893" s="120"/>
      <c r="M43893" s="120"/>
      <c r="N43893" s="120"/>
      <c r="U43893" s="121"/>
      <c r="V43893" s="122"/>
      <c r="W43893" s="123"/>
      <c r="AC43893" s="123"/>
    </row>
    <row r="43894" spans="5:29" s="2" customFormat="1">
      <c r="E43894" s="120"/>
      <c r="M43894" s="120"/>
      <c r="N43894" s="120"/>
      <c r="U43894" s="121"/>
      <c r="V43894" s="122"/>
      <c r="W43894" s="123"/>
      <c r="AC43894" s="123"/>
    </row>
    <row r="43895" spans="5:29" s="2" customFormat="1">
      <c r="E43895" s="120"/>
      <c r="M43895" s="120"/>
      <c r="N43895" s="120"/>
      <c r="U43895" s="121"/>
      <c r="V43895" s="122"/>
      <c r="W43895" s="123"/>
      <c r="AC43895" s="123"/>
    </row>
    <row r="43896" spans="5:29" s="2" customFormat="1">
      <c r="E43896" s="120"/>
      <c r="M43896" s="120"/>
      <c r="N43896" s="120"/>
      <c r="U43896" s="121"/>
      <c r="V43896" s="122"/>
      <c r="W43896" s="123"/>
      <c r="AC43896" s="123"/>
    </row>
    <row r="43897" spans="5:29" s="2" customFormat="1">
      <c r="E43897" s="120"/>
      <c r="M43897" s="120"/>
      <c r="N43897" s="120"/>
      <c r="U43897" s="121"/>
      <c r="V43897" s="122"/>
      <c r="W43897" s="123"/>
      <c r="AC43897" s="123"/>
    </row>
    <row r="43898" spans="5:29" s="2" customFormat="1">
      <c r="E43898" s="120"/>
      <c r="M43898" s="120"/>
      <c r="N43898" s="120"/>
      <c r="U43898" s="121"/>
      <c r="V43898" s="122"/>
      <c r="W43898" s="123"/>
      <c r="AC43898" s="123"/>
    </row>
    <row r="43899" spans="5:29" s="2" customFormat="1">
      <c r="E43899" s="120"/>
      <c r="M43899" s="120"/>
      <c r="N43899" s="120"/>
      <c r="U43899" s="121"/>
      <c r="V43899" s="122"/>
      <c r="W43899" s="123"/>
      <c r="AC43899" s="123"/>
    </row>
    <row r="43900" spans="5:29" s="2" customFormat="1">
      <c r="E43900" s="120"/>
      <c r="M43900" s="120"/>
      <c r="N43900" s="120"/>
      <c r="U43900" s="121"/>
      <c r="V43900" s="122"/>
      <c r="W43900" s="123"/>
      <c r="AC43900" s="123"/>
    </row>
    <row r="43901" spans="5:29" s="2" customFormat="1">
      <c r="E43901" s="120"/>
      <c r="M43901" s="120"/>
      <c r="N43901" s="120"/>
      <c r="U43901" s="121"/>
      <c r="V43901" s="122"/>
      <c r="W43901" s="123"/>
      <c r="AC43901" s="123"/>
    </row>
    <row r="43902" spans="5:29" s="2" customFormat="1">
      <c r="E43902" s="120"/>
      <c r="M43902" s="120"/>
      <c r="N43902" s="120"/>
      <c r="U43902" s="121"/>
      <c r="V43902" s="122"/>
      <c r="W43902" s="123"/>
      <c r="AC43902" s="123"/>
    </row>
    <row r="43903" spans="5:29" s="2" customFormat="1">
      <c r="E43903" s="120"/>
      <c r="M43903" s="120"/>
      <c r="N43903" s="120"/>
      <c r="U43903" s="121"/>
      <c r="V43903" s="122"/>
      <c r="W43903" s="123"/>
      <c r="AC43903" s="123"/>
    </row>
    <row r="43904" spans="5:29" s="2" customFormat="1">
      <c r="E43904" s="120"/>
      <c r="M43904" s="120"/>
      <c r="N43904" s="120"/>
      <c r="U43904" s="121"/>
      <c r="V43904" s="122"/>
      <c r="W43904" s="123"/>
      <c r="AC43904" s="123"/>
    </row>
    <row r="43905" spans="5:29" s="2" customFormat="1">
      <c r="E43905" s="120"/>
      <c r="M43905" s="120"/>
      <c r="N43905" s="120"/>
      <c r="U43905" s="121"/>
      <c r="V43905" s="122"/>
      <c r="W43905" s="123"/>
      <c r="AC43905" s="123"/>
    </row>
    <row r="43906" spans="5:29" s="2" customFormat="1">
      <c r="E43906" s="120"/>
      <c r="M43906" s="120"/>
      <c r="N43906" s="120"/>
      <c r="U43906" s="121"/>
      <c r="V43906" s="122"/>
      <c r="W43906" s="123"/>
      <c r="AC43906" s="123"/>
    </row>
    <row r="43907" spans="5:29" s="2" customFormat="1">
      <c r="E43907" s="120"/>
      <c r="M43907" s="120"/>
      <c r="N43907" s="120"/>
      <c r="U43907" s="121"/>
      <c r="V43907" s="122"/>
      <c r="W43907" s="123"/>
      <c r="AC43907" s="123"/>
    </row>
    <row r="43908" spans="5:29" s="2" customFormat="1">
      <c r="E43908" s="120"/>
      <c r="M43908" s="120"/>
      <c r="N43908" s="120"/>
      <c r="U43908" s="121"/>
      <c r="V43908" s="122"/>
      <c r="W43908" s="123"/>
      <c r="AC43908" s="123"/>
    </row>
    <row r="43909" spans="5:29" s="2" customFormat="1">
      <c r="E43909" s="120"/>
      <c r="M43909" s="120"/>
      <c r="N43909" s="120"/>
      <c r="U43909" s="121"/>
      <c r="V43909" s="122"/>
      <c r="W43909" s="123"/>
      <c r="AC43909" s="123"/>
    </row>
    <row r="43910" spans="5:29" s="2" customFormat="1">
      <c r="E43910" s="120"/>
      <c r="M43910" s="120"/>
      <c r="N43910" s="120"/>
      <c r="U43910" s="121"/>
      <c r="V43910" s="122"/>
      <c r="W43910" s="123"/>
      <c r="AC43910" s="123"/>
    </row>
    <row r="43911" spans="5:29" s="2" customFormat="1">
      <c r="E43911" s="120"/>
      <c r="M43911" s="120"/>
      <c r="N43911" s="120"/>
      <c r="U43911" s="121"/>
      <c r="V43911" s="122"/>
      <c r="W43911" s="123"/>
      <c r="AC43911" s="123"/>
    </row>
    <row r="43912" spans="5:29" s="2" customFormat="1">
      <c r="E43912" s="120"/>
      <c r="M43912" s="120"/>
      <c r="N43912" s="120"/>
      <c r="U43912" s="121"/>
      <c r="V43912" s="122"/>
      <c r="W43912" s="123"/>
      <c r="AC43912" s="123"/>
    </row>
    <row r="43913" spans="5:29" s="2" customFormat="1">
      <c r="E43913" s="120"/>
      <c r="M43913" s="120"/>
      <c r="N43913" s="120"/>
      <c r="U43913" s="121"/>
      <c r="V43913" s="122"/>
      <c r="W43913" s="123"/>
      <c r="AC43913" s="123"/>
    </row>
    <row r="43914" spans="5:29" s="2" customFormat="1">
      <c r="E43914" s="120"/>
      <c r="M43914" s="120"/>
      <c r="N43914" s="120"/>
      <c r="U43914" s="121"/>
      <c r="V43914" s="122"/>
      <c r="W43914" s="123"/>
      <c r="AC43914" s="123"/>
    </row>
    <row r="43915" spans="5:29" s="2" customFormat="1">
      <c r="E43915" s="120"/>
      <c r="M43915" s="120"/>
      <c r="N43915" s="120"/>
      <c r="U43915" s="121"/>
      <c r="V43915" s="122"/>
      <c r="W43915" s="123"/>
      <c r="AC43915" s="123"/>
    </row>
    <row r="43916" spans="5:29" s="2" customFormat="1">
      <c r="E43916" s="120"/>
      <c r="M43916" s="120"/>
      <c r="N43916" s="120"/>
      <c r="U43916" s="121"/>
      <c r="V43916" s="122"/>
      <c r="W43916" s="123"/>
      <c r="AC43916" s="123"/>
    </row>
    <row r="43917" spans="5:29" s="2" customFormat="1">
      <c r="E43917" s="120"/>
      <c r="M43917" s="120"/>
      <c r="N43917" s="120"/>
      <c r="U43917" s="121"/>
      <c r="V43917" s="122"/>
      <c r="W43917" s="123"/>
      <c r="AC43917" s="123"/>
    </row>
    <row r="43918" spans="5:29" s="2" customFormat="1">
      <c r="E43918" s="120"/>
      <c r="M43918" s="120"/>
      <c r="N43918" s="120"/>
      <c r="U43918" s="121"/>
      <c r="V43918" s="122"/>
      <c r="W43918" s="123"/>
      <c r="AC43918" s="123"/>
    </row>
    <row r="43919" spans="5:29" s="2" customFormat="1">
      <c r="E43919" s="120"/>
      <c r="M43919" s="120"/>
      <c r="N43919" s="120"/>
      <c r="U43919" s="121"/>
      <c r="V43919" s="122"/>
      <c r="W43919" s="123"/>
      <c r="AC43919" s="123"/>
    </row>
    <row r="43920" spans="5:29" s="2" customFormat="1">
      <c r="E43920" s="120"/>
      <c r="M43920" s="120"/>
      <c r="N43920" s="120"/>
      <c r="U43920" s="121"/>
      <c r="V43920" s="122"/>
      <c r="W43920" s="123"/>
      <c r="AC43920" s="123"/>
    </row>
    <row r="43921" spans="5:29" s="2" customFormat="1">
      <c r="E43921" s="120"/>
      <c r="M43921" s="120"/>
      <c r="N43921" s="120"/>
      <c r="U43921" s="121"/>
      <c r="V43921" s="122"/>
      <c r="W43921" s="123"/>
      <c r="AC43921" s="123"/>
    </row>
    <row r="43922" spans="5:29" s="2" customFormat="1">
      <c r="E43922" s="120"/>
      <c r="M43922" s="120"/>
      <c r="N43922" s="120"/>
      <c r="U43922" s="121"/>
      <c r="V43922" s="122"/>
      <c r="W43922" s="123"/>
      <c r="AC43922" s="123"/>
    </row>
    <row r="43923" spans="5:29" s="2" customFormat="1">
      <c r="E43923" s="120"/>
      <c r="M43923" s="120"/>
      <c r="N43923" s="120"/>
      <c r="U43923" s="121"/>
      <c r="V43923" s="122"/>
      <c r="W43923" s="123"/>
      <c r="AC43923" s="123"/>
    </row>
    <row r="43924" spans="5:29" s="2" customFormat="1">
      <c r="E43924" s="120"/>
      <c r="M43924" s="120"/>
      <c r="N43924" s="120"/>
      <c r="U43924" s="121"/>
      <c r="V43924" s="122"/>
      <c r="W43924" s="123"/>
      <c r="AC43924" s="123"/>
    </row>
    <row r="43925" spans="5:29" s="2" customFormat="1">
      <c r="E43925" s="120"/>
      <c r="M43925" s="120"/>
      <c r="N43925" s="120"/>
      <c r="U43925" s="121"/>
      <c r="V43925" s="122"/>
      <c r="W43925" s="123"/>
      <c r="AC43925" s="123"/>
    </row>
    <row r="43926" spans="5:29" s="2" customFormat="1">
      <c r="E43926" s="120"/>
      <c r="M43926" s="120"/>
      <c r="N43926" s="120"/>
      <c r="U43926" s="121"/>
      <c r="V43926" s="122"/>
      <c r="W43926" s="123"/>
      <c r="AC43926" s="123"/>
    </row>
    <row r="43927" spans="5:29" s="2" customFormat="1">
      <c r="E43927" s="120"/>
      <c r="M43927" s="120"/>
      <c r="N43927" s="120"/>
      <c r="U43927" s="121"/>
      <c r="V43927" s="122"/>
      <c r="W43927" s="123"/>
      <c r="AC43927" s="123"/>
    </row>
    <row r="43928" spans="5:29" s="2" customFormat="1">
      <c r="E43928" s="120"/>
      <c r="M43928" s="120"/>
      <c r="N43928" s="120"/>
      <c r="U43928" s="121"/>
      <c r="V43928" s="122"/>
      <c r="W43928" s="123"/>
      <c r="AC43928" s="123"/>
    </row>
    <row r="43929" spans="5:29" s="2" customFormat="1">
      <c r="E43929" s="120"/>
      <c r="M43929" s="120"/>
      <c r="N43929" s="120"/>
      <c r="U43929" s="121"/>
      <c r="V43929" s="122"/>
      <c r="W43929" s="123"/>
      <c r="AC43929" s="123"/>
    </row>
    <row r="43930" spans="5:29" s="2" customFormat="1">
      <c r="E43930" s="120"/>
      <c r="M43930" s="120"/>
      <c r="N43930" s="120"/>
      <c r="U43930" s="121"/>
      <c r="V43930" s="122"/>
      <c r="W43930" s="123"/>
      <c r="AC43930" s="123"/>
    </row>
    <row r="43931" spans="5:29" s="2" customFormat="1">
      <c r="E43931" s="120"/>
      <c r="M43931" s="120"/>
      <c r="N43931" s="120"/>
      <c r="U43931" s="121"/>
      <c r="V43931" s="122"/>
      <c r="W43931" s="123"/>
      <c r="AC43931" s="123"/>
    </row>
    <row r="43932" spans="5:29" s="2" customFormat="1">
      <c r="E43932" s="120"/>
      <c r="M43932" s="120"/>
      <c r="N43932" s="120"/>
      <c r="U43932" s="121"/>
      <c r="V43932" s="122"/>
      <c r="W43932" s="123"/>
      <c r="AC43932" s="123"/>
    </row>
    <row r="43933" spans="5:29" s="2" customFormat="1">
      <c r="E43933" s="120"/>
      <c r="M43933" s="120"/>
      <c r="N43933" s="120"/>
      <c r="U43933" s="121"/>
      <c r="V43933" s="122"/>
      <c r="W43933" s="123"/>
      <c r="AC43933" s="123"/>
    </row>
    <row r="43934" spans="5:29" s="2" customFormat="1">
      <c r="E43934" s="120"/>
      <c r="M43934" s="120"/>
      <c r="N43934" s="120"/>
      <c r="U43934" s="121"/>
      <c r="V43934" s="122"/>
      <c r="W43934" s="123"/>
      <c r="AC43934" s="123"/>
    </row>
    <row r="43935" spans="5:29" s="2" customFormat="1">
      <c r="E43935" s="120"/>
      <c r="M43935" s="120"/>
      <c r="N43935" s="120"/>
      <c r="U43935" s="121"/>
      <c r="V43935" s="122"/>
      <c r="W43935" s="123"/>
      <c r="AC43935" s="123"/>
    </row>
    <row r="43936" spans="5:29" s="2" customFormat="1">
      <c r="E43936" s="120"/>
      <c r="M43936" s="120"/>
      <c r="N43936" s="120"/>
      <c r="U43936" s="121"/>
      <c r="V43936" s="122"/>
      <c r="W43936" s="123"/>
      <c r="AC43936" s="123"/>
    </row>
    <row r="43937" spans="5:29" s="2" customFormat="1">
      <c r="E43937" s="120"/>
      <c r="M43937" s="120"/>
      <c r="N43937" s="120"/>
      <c r="U43937" s="121"/>
      <c r="V43937" s="122"/>
      <c r="W43937" s="123"/>
      <c r="AC43937" s="123"/>
    </row>
    <row r="43938" spans="5:29" s="2" customFormat="1">
      <c r="E43938" s="120"/>
      <c r="M43938" s="120"/>
      <c r="N43938" s="120"/>
      <c r="U43938" s="121"/>
      <c r="V43938" s="122"/>
      <c r="W43938" s="123"/>
      <c r="AC43938" s="123"/>
    </row>
    <row r="43939" spans="5:29" s="2" customFormat="1">
      <c r="E43939" s="120"/>
      <c r="M43939" s="120"/>
      <c r="N43939" s="120"/>
      <c r="U43939" s="121"/>
      <c r="V43939" s="122"/>
      <c r="W43939" s="123"/>
      <c r="AC43939" s="123"/>
    </row>
    <row r="43940" spans="5:29" s="2" customFormat="1">
      <c r="E43940" s="120"/>
      <c r="M43940" s="120"/>
      <c r="N43940" s="120"/>
      <c r="U43940" s="121"/>
      <c r="V43940" s="122"/>
      <c r="W43940" s="123"/>
      <c r="AC43940" s="123"/>
    </row>
    <row r="43941" spans="5:29" s="2" customFormat="1">
      <c r="E43941" s="120"/>
      <c r="M43941" s="120"/>
      <c r="N43941" s="120"/>
      <c r="U43941" s="121"/>
      <c r="V43941" s="122"/>
      <c r="W43941" s="123"/>
      <c r="AC43941" s="123"/>
    </row>
    <row r="43942" spans="5:29" s="2" customFormat="1">
      <c r="E43942" s="120"/>
      <c r="M43942" s="120"/>
      <c r="N43942" s="120"/>
      <c r="U43942" s="121"/>
      <c r="V43942" s="122"/>
      <c r="W43942" s="123"/>
      <c r="AC43942" s="123"/>
    </row>
    <row r="43943" spans="5:29" s="2" customFormat="1">
      <c r="E43943" s="120"/>
      <c r="M43943" s="120"/>
      <c r="N43943" s="120"/>
      <c r="U43943" s="121"/>
      <c r="V43943" s="122"/>
      <c r="W43943" s="123"/>
      <c r="AC43943" s="123"/>
    </row>
    <row r="43944" spans="5:29" s="2" customFormat="1">
      <c r="E43944" s="120"/>
      <c r="M43944" s="120"/>
      <c r="N43944" s="120"/>
      <c r="U43944" s="121"/>
      <c r="V43944" s="122"/>
      <c r="W43944" s="123"/>
      <c r="AC43944" s="123"/>
    </row>
    <row r="43945" spans="5:29" s="2" customFormat="1">
      <c r="E43945" s="120"/>
      <c r="M43945" s="120"/>
      <c r="N43945" s="120"/>
      <c r="U43945" s="121"/>
      <c r="V43945" s="122"/>
      <c r="W43945" s="123"/>
      <c r="AC43945" s="123"/>
    </row>
    <row r="43946" spans="5:29" s="2" customFormat="1">
      <c r="E43946" s="120"/>
      <c r="M43946" s="120"/>
      <c r="N43946" s="120"/>
      <c r="U43946" s="121"/>
      <c r="V43946" s="122"/>
      <c r="W43946" s="123"/>
      <c r="AC43946" s="123"/>
    </row>
    <row r="43947" spans="5:29" s="2" customFormat="1">
      <c r="E43947" s="120"/>
      <c r="M43947" s="120"/>
      <c r="N43947" s="120"/>
      <c r="U43947" s="121"/>
      <c r="V43947" s="122"/>
      <c r="W43947" s="123"/>
      <c r="AC43947" s="123"/>
    </row>
    <row r="43948" spans="5:29" s="2" customFormat="1">
      <c r="E43948" s="120"/>
      <c r="M43948" s="120"/>
      <c r="N43948" s="120"/>
      <c r="U43948" s="121"/>
      <c r="V43948" s="122"/>
      <c r="W43948" s="123"/>
      <c r="AC43948" s="123"/>
    </row>
    <row r="43949" spans="5:29" s="2" customFormat="1">
      <c r="E43949" s="120"/>
      <c r="M43949" s="120"/>
      <c r="N43949" s="120"/>
      <c r="U43949" s="121"/>
      <c r="V43949" s="122"/>
      <c r="W43949" s="123"/>
      <c r="AC43949" s="123"/>
    </row>
    <row r="43950" spans="5:29" s="2" customFormat="1">
      <c r="E43950" s="120"/>
      <c r="M43950" s="120"/>
      <c r="N43950" s="120"/>
      <c r="U43950" s="121"/>
      <c r="V43950" s="122"/>
      <c r="W43950" s="123"/>
      <c r="AC43950" s="123"/>
    </row>
    <row r="43951" spans="5:29" s="2" customFormat="1">
      <c r="E43951" s="120"/>
      <c r="M43951" s="120"/>
      <c r="N43951" s="120"/>
      <c r="U43951" s="121"/>
      <c r="V43951" s="122"/>
      <c r="W43951" s="123"/>
      <c r="AC43951" s="123"/>
    </row>
    <row r="43952" spans="5:29" s="2" customFormat="1">
      <c r="E43952" s="120"/>
      <c r="M43952" s="120"/>
      <c r="N43952" s="120"/>
      <c r="U43952" s="121"/>
      <c r="V43952" s="122"/>
      <c r="W43952" s="123"/>
      <c r="AC43952" s="123"/>
    </row>
    <row r="43953" spans="5:29" s="2" customFormat="1">
      <c r="E43953" s="120"/>
      <c r="M43953" s="120"/>
      <c r="N43953" s="120"/>
      <c r="U43953" s="121"/>
      <c r="V43953" s="122"/>
      <c r="W43953" s="123"/>
      <c r="AC43953" s="123"/>
    </row>
    <row r="43954" spans="5:29" s="2" customFormat="1">
      <c r="E43954" s="120"/>
      <c r="M43954" s="120"/>
      <c r="N43954" s="120"/>
      <c r="U43954" s="121"/>
      <c r="V43954" s="122"/>
      <c r="W43954" s="123"/>
      <c r="AC43954" s="123"/>
    </row>
    <row r="43955" spans="5:29" s="2" customFormat="1">
      <c r="E43955" s="120"/>
      <c r="M43955" s="120"/>
      <c r="N43955" s="120"/>
      <c r="U43955" s="121"/>
      <c r="V43955" s="122"/>
      <c r="W43955" s="123"/>
      <c r="AC43955" s="123"/>
    </row>
    <row r="43956" spans="5:29" s="2" customFormat="1">
      <c r="E43956" s="120"/>
      <c r="M43956" s="120"/>
      <c r="N43956" s="120"/>
      <c r="U43956" s="121"/>
      <c r="V43956" s="122"/>
      <c r="W43956" s="123"/>
      <c r="AC43956" s="123"/>
    </row>
    <row r="43957" spans="5:29" s="2" customFormat="1">
      <c r="E43957" s="120"/>
      <c r="M43957" s="120"/>
      <c r="N43957" s="120"/>
      <c r="U43957" s="121"/>
      <c r="V43957" s="122"/>
      <c r="W43957" s="123"/>
      <c r="AC43957" s="123"/>
    </row>
    <row r="43958" spans="5:29" s="2" customFormat="1">
      <c r="E43958" s="120"/>
      <c r="M43958" s="120"/>
      <c r="N43958" s="120"/>
      <c r="U43958" s="121"/>
      <c r="V43958" s="122"/>
      <c r="W43958" s="123"/>
      <c r="AC43958" s="123"/>
    </row>
    <row r="43959" spans="5:29" s="2" customFormat="1">
      <c r="E43959" s="120"/>
      <c r="M43959" s="120"/>
      <c r="N43959" s="120"/>
      <c r="U43959" s="121"/>
      <c r="V43959" s="122"/>
      <c r="W43959" s="123"/>
      <c r="AC43959" s="123"/>
    </row>
    <row r="43960" spans="5:29" s="2" customFormat="1">
      <c r="E43960" s="120"/>
      <c r="M43960" s="120"/>
      <c r="N43960" s="120"/>
      <c r="U43960" s="121"/>
      <c r="V43960" s="122"/>
      <c r="W43960" s="123"/>
      <c r="AC43960" s="123"/>
    </row>
    <row r="43961" spans="5:29" s="2" customFormat="1">
      <c r="E43961" s="120"/>
      <c r="M43961" s="120"/>
      <c r="N43961" s="120"/>
      <c r="U43961" s="121"/>
      <c r="V43961" s="122"/>
      <c r="W43961" s="123"/>
      <c r="AC43961" s="123"/>
    </row>
    <row r="43962" spans="5:29" s="2" customFormat="1">
      <c r="E43962" s="120"/>
      <c r="M43962" s="120"/>
      <c r="N43962" s="120"/>
      <c r="U43962" s="121"/>
      <c r="V43962" s="122"/>
      <c r="W43962" s="123"/>
      <c r="AC43962" s="123"/>
    </row>
    <row r="43963" spans="5:29" s="2" customFormat="1">
      <c r="E43963" s="120"/>
      <c r="M43963" s="120"/>
      <c r="N43963" s="120"/>
      <c r="U43963" s="121"/>
      <c r="V43963" s="122"/>
      <c r="W43963" s="123"/>
      <c r="AC43963" s="123"/>
    </row>
    <row r="43964" spans="5:29" s="2" customFormat="1">
      <c r="E43964" s="120"/>
      <c r="M43964" s="120"/>
      <c r="N43964" s="120"/>
      <c r="U43964" s="121"/>
      <c r="V43964" s="122"/>
      <c r="W43964" s="123"/>
      <c r="AC43964" s="123"/>
    </row>
    <row r="43965" spans="5:29" s="2" customFormat="1">
      <c r="E43965" s="120"/>
      <c r="M43965" s="120"/>
      <c r="N43965" s="120"/>
      <c r="U43965" s="121"/>
      <c r="V43965" s="122"/>
      <c r="W43965" s="123"/>
      <c r="AC43965" s="123"/>
    </row>
    <row r="43966" spans="5:29" s="2" customFormat="1">
      <c r="E43966" s="120"/>
      <c r="M43966" s="120"/>
      <c r="N43966" s="120"/>
      <c r="U43966" s="121"/>
      <c r="V43966" s="122"/>
      <c r="W43966" s="123"/>
      <c r="AC43966" s="123"/>
    </row>
    <row r="43967" spans="5:29" s="2" customFormat="1">
      <c r="E43967" s="120"/>
      <c r="M43967" s="120"/>
      <c r="N43967" s="120"/>
      <c r="U43967" s="121"/>
      <c r="V43967" s="122"/>
      <c r="W43967" s="123"/>
      <c r="AC43967" s="123"/>
    </row>
    <row r="43968" spans="5:29" s="2" customFormat="1">
      <c r="E43968" s="120"/>
      <c r="M43968" s="120"/>
      <c r="N43968" s="120"/>
      <c r="U43968" s="121"/>
      <c r="V43968" s="122"/>
      <c r="W43968" s="123"/>
      <c r="AC43968" s="123"/>
    </row>
    <row r="43969" spans="5:29" s="2" customFormat="1">
      <c r="E43969" s="120"/>
      <c r="M43969" s="120"/>
      <c r="N43969" s="120"/>
      <c r="U43969" s="121"/>
      <c r="V43969" s="122"/>
      <c r="W43969" s="123"/>
      <c r="AC43969" s="123"/>
    </row>
    <row r="43970" spans="5:29" s="2" customFormat="1">
      <c r="E43970" s="120"/>
      <c r="M43970" s="120"/>
      <c r="N43970" s="120"/>
      <c r="U43970" s="121"/>
      <c r="V43970" s="122"/>
      <c r="W43970" s="123"/>
      <c r="AC43970" s="123"/>
    </row>
    <row r="43971" spans="5:29" s="2" customFormat="1">
      <c r="E43971" s="120"/>
      <c r="M43971" s="120"/>
      <c r="N43971" s="120"/>
      <c r="U43971" s="121"/>
      <c r="V43971" s="122"/>
      <c r="W43971" s="123"/>
      <c r="AC43971" s="123"/>
    </row>
    <row r="43972" spans="5:29" s="2" customFormat="1">
      <c r="E43972" s="120"/>
      <c r="M43972" s="120"/>
      <c r="N43972" s="120"/>
      <c r="U43972" s="121"/>
      <c r="V43972" s="122"/>
      <c r="W43972" s="123"/>
      <c r="AC43972" s="123"/>
    </row>
    <row r="43973" spans="5:29" s="2" customFormat="1">
      <c r="E43973" s="120"/>
      <c r="M43973" s="120"/>
      <c r="N43973" s="120"/>
      <c r="U43973" s="121"/>
      <c r="V43973" s="122"/>
      <c r="W43973" s="123"/>
      <c r="AC43973" s="123"/>
    </row>
    <row r="43974" spans="5:29" s="2" customFormat="1">
      <c r="E43974" s="120"/>
      <c r="M43974" s="120"/>
      <c r="N43974" s="120"/>
      <c r="U43974" s="121"/>
      <c r="V43974" s="122"/>
      <c r="W43974" s="123"/>
      <c r="AC43974" s="123"/>
    </row>
    <row r="43975" spans="5:29" s="2" customFormat="1">
      <c r="E43975" s="120"/>
      <c r="M43975" s="120"/>
      <c r="N43975" s="120"/>
      <c r="U43975" s="121"/>
      <c r="V43975" s="122"/>
      <c r="W43975" s="123"/>
      <c r="AC43975" s="123"/>
    </row>
    <row r="43976" spans="5:29" s="2" customFormat="1">
      <c r="E43976" s="120"/>
      <c r="M43976" s="120"/>
      <c r="N43976" s="120"/>
      <c r="U43976" s="121"/>
      <c r="V43976" s="122"/>
      <c r="W43976" s="123"/>
      <c r="AC43976" s="123"/>
    </row>
    <row r="43977" spans="5:29" s="2" customFormat="1">
      <c r="E43977" s="120"/>
      <c r="M43977" s="120"/>
      <c r="N43977" s="120"/>
      <c r="U43977" s="121"/>
      <c r="V43977" s="122"/>
      <c r="W43977" s="123"/>
      <c r="AC43977" s="123"/>
    </row>
    <row r="43978" spans="5:29" s="2" customFormat="1">
      <c r="E43978" s="120"/>
      <c r="M43978" s="120"/>
      <c r="N43978" s="120"/>
      <c r="U43978" s="121"/>
      <c r="V43978" s="122"/>
      <c r="W43978" s="123"/>
      <c r="AC43978" s="123"/>
    </row>
    <row r="43979" spans="5:29" s="2" customFormat="1">
      <c r="E43979" s="120"/>
      <c r="M43979" s="120"/>
      <c r="N43979" s="120"/>
      <c r="U43979" s="121"/>
      <c r="V43979" s="122"/>
      <c r="W43979" s="123"/>
      <c r="AC43979" s="123"/>
    </row>
    <row r="43980" spans="5:29" s="2" customFormat="1">
      <c r="E43980" s="120"/>
      <c r="M43980" s="120"/>
      <c r="N43980" s="120"/>
      <c r="U43980" s="121"/>
      <c r="V43980" s="122"/>
      <c r="W43980" s="123"/>
      <c r="AC43980" s="123"/>
    </row>
    <row r="43981" spans="5:29" s="2" customFormat="1">
      <c r="E43981" s="120"/>
      <c r="M43981" s="120"/>
      <c r="N43981" s="120"/>
      <c r="U43981" s="121"/>
      <c r="V43981" s="122"/>
      <c r="W43981" s="123"/>
      <c r="AC43981" s="123"/>
    </row>
    <row r="43982" spans="5:29" s="2" customFormat="1">
      <c r="E43982" s="120"/>
      <c r="M43982" s="120"/>
      <c r="N43982" s="120"/>
      <c r="U43982" s="121"/>
      <c r="V43982" s="122"/>
      <c r="W43982" s="123"/>
      <c r="AC43982" s="123"/>
    </row>
    <row r="43983" spans="5:29" s="2" customFormat="1">
      <c r="E43983" s="120"/>
      <c r="M43983" s="120"/>
      <c r="N43983" s="120"/>
      <c r="U43983" s="121"/>
      <c r="V43983" s="122"/>
      <c r="W43983" s="123"/>
      <c r="AC43983" s="123"/>
    </row>
    <row r="43984" spans="5:29" s="2" customFormat="1">
      <c r="E43984" s="120"/>
      <c r="M43984" s="120"/>
      <c r="N43984" s="120"/>
      <c r="U43984" s="121"/>
      <c r="V43984" s="122"/>
      <c r="W43984" s="123"/>
      <c r="AC43984" s="123"/>
    </row>
    <row r="43985" spans="5:29" s="2" customFormat="1">
      <c r="E43985" s="120"/>
      <c r="M43985" s="120"/>
      <c r="N43985" s="120"/>
      <c r="U43985" s="121"/>
      <c r="V43985" s="122"/>
      <c r="W43985" s="123"/>
      <c r="AC43985" s="123"/>
    </row>
    <row r="43986" spans="5:29" s="2" customFormat="1">
      <c r="E43986" s="120"/>
      <c r="M43986" s="120"/>
      <c r="N43986" s="120"/>
      <c r="U43986" s="121"/>
      <c r="V43986" s="122"/>
      <c r="W43986" s="123"/>
      <c r="AC43986" s="123"/>
    </row>
    <row r="43987" spans="5:29" s="2" customFormat="1">
      <c r="E43987" s="120"/>
      <c r="M43987" s="120"/>
      <c r="N43987" s="120"/>
      <c r="U43987" s="121"/>
      <c r="V43987" s="122"/>
      <c r="W43987" s="123"/>
      <c r="AC43987" s="123"/>
    </row>
    <row r="43988" spans="5:29" s="2" customFormat="1">
      <c r="E43988" s="120"/>
      <c r="M43988" s="120"/>
      <c r="N43988" s="120"/>
      <c r="U43988" s="121"/>
      <c r="V43988" s="122"/>
      <c r="W43988" s="123"/>
      <c r="AC43988" s="123"/>
    </row>
    <row r="43989" spans="5:29" s="2" customFormat="1">
      <c r="E43989" s="120"/>
      <c r="M43989" s="120"/>
      <c r="N43989" s="120"/>
      <c r="U43989" s="121"/>
      <c r="V43989" s="122"/>
      <c r="W43989" s="123"/>
      <c r="AC43989" s="123"/>
    </row>
    <row r="43990" spans="5:29" s="2" customFormat="1">
      <c r="E43990" s="120"/>
      <c r="M43990" s="120"/>
      <c r="N43990" s="120"/>
      <c r="U43990" s="121"/>
      <c r="V43990" s="122"/>
      <c r="W43990" s="123"/>
      <c r="AC43990" s="123"/>
    </row>
    <row r="43991" spans="5:29" s="2" customFormat="1">
      <c r="E43991" s="120"/>
      <c r="M43991" s="120"/>
      <c r="N43991" s="120"/>
      <c r="U43991" s="121"/>
      <c r="V43991" s="122"/>
      <c r="W43991" s="123"/>
      <c r="AC43991" s="123"/>
    </row>
    <row r="43992" spans="5:29" s="2" customFormat="1">
      <c r="E43992" s="120"/>
      <c r="M43992" s="120"/>
      <c r="N43992" s="120"/>
      <c r="U43992" s="121"/>
      <c r="V43992" s="122"/>
      <c r="W43992" s="123"/>
      <c r="AC43992" s="123"/>
    </row>
    <row r="43993" spans="5:29" s="2" customFormat="1">
      <c r="E43993" s="120"/>
      <c r="M43993" s="120"/>
      <c r="N43993" s="120"/>
      <c r="U43993" s="121"/>
      <c r="V43993" s="122"/>
      <c r="W43993" s="123"/>
      <c r="AC43993" s="123"/>
    </row>
    <row r="43994" spans="5:29" s="2" customFormat="1">
      <c r="E43994" s="120"/>
      <c r="M43994" s="120"/>
      <c r="N43994" s="120"/>
      <c r="U43994" s="121"/>
      <c r="V43994" s="122"/>
      <c r="W43994" s="123"/>
      <c r="AC43994" s="123"/>
    </row>
    <row r="43995" spans="5:29" s="2" customFormat="1">
      <c r="E43995" s="120"/>
      <c r="M43995" s="120"/>
      <c r="N43995" s="120"/>
      <c r="U43995" s="121"/>
      <c r="V43995" s="122"/>
      <c r="W43995" s="123"/>
      <c r="AC43995" s="123"/>
    </row>
    <row r="43996" spans="5:29" s="2" customFormat="1">
      <c r="E43996" s="120"/>
      <c r="M43996" s="120"/>
      <c r="N43996" s="120"/>
      <c r="U43996" s="121"/>
      <c r="V43996" s="122"/>
      <c r="W43996" s="123"/>
      <c r="AC43996" s="123"/>
    </row>
    <row r="43997" spans="5:29" s="2" customFormat="1">
      <c r="E43997" s="120"/>
      <c r="M43997" s="120"/>
      <c r="N43997" s="120"/>
      <c r="U43997" s="121"/>
      <c r="V43997" s="122"/>
      <c r="W43997" s="123"/>
      <c r="AC43997" s="123"/>
    </row>
    <row r="43998" spans="5:29" s="2" customFormat="1">
      <c r="E43998" s="120"/>
      <c r="M43998" s="120"/>
      <c r="N43998" s="120"/>
      <c r="U43998" s="121"/>
      <c r="V43998" s="122"/>
      <c r="W43998" s="123"/>
      <c r="AC43998" s="123"/>
    </row>
    <row r="43999" spans="5:29" s="2" customFormat="1">
      <c r="E43999" s="120"/>
      <c r="M43999" s="120"/>
      <c r="N43999" s="120"/>
      <c r="U43999" s="121"/>
      <c r="V43999" s="122"/>
      <c r="W43999" s="123"/>
      <c r="AC43999" s="123"/>
    </row>
    <row r="44000" spans="5:29" s="2" customFormat="1">
      <c r="E44000" s="120"/>
      <c r="M44000" s="120"/>
      <c r="N44000" s="120"/>
      <c r="U44000" s="121"/>
      <c r="V44000" s="122"/>
      <c r="W44000" s="123"/>
      <c r="AC44000" s="123"/>
    </row>
    <row r="44001" spans="5:29" s="2" customFormat="1">
      <c r="E44001" s="120"/>
      <c r="M44001" s="120"/>
      <c r="N44001" s="120"/>
      <c r="U44001" s="121"/>
      <c r="V44001" s="122"/>
      <c r="W44001" s="123"/>
      <c r="AC44001" s="123"/>
    </row>
    <row r="44002" spans="5:29" s="2" customFormat="1">
      <c r="E44002" s="120"/>
      <c r="M44002" s="120"/>
      <c r="N44002" s="120"/>
      <c r="U44002" s="121"/>
      <c r="V44002" s="122"/>
      <c r="W44002" s="123"/>
      <c r="AC44002" s="123"/>
    </row>
    <row r="44003" spans="5:29" s="2" customFormat="1">
      <c r="E44003" s="120"/>
      <c r="M44003" s="120"/>
      <c r="N44003" s="120"/>
      <c r="U44003" s="121"/>
      <c r="V44003" s="122"/>
      <c r="W44003" s="123"/>
      <c r="AC44003" s="123"/>
    </row>
    <row r="44004" spans="5:29" s="2" customFormat="1">
      <c r="E44004" s="120"/>
      <c r="M44004" s="120"/>
      <c r="N44004" s="120"/>
      <c r="U44004" s="121"/>
      <c r="V44004" s="122"/>
      <c r="W44004" s="123"/>
      <c r="AC44004" s="123"/>
    </row>
    <row r="44005" spans="5:29" s="2" customFormat="1">
      <c r="E44005" s="120"/>
      <c r="M44005" s="120"/>
      <c r="N44005" s="120"/>
      <c r="U44005" s="121"/>
      <c r="V44005" s="122"/>
      <c r="W44005" s="123"/>
      <c r="AC44005" s="123"/>
    </row>
    <row r="44006" spans="5:29" s="2" customFormat="1">
      <c r="E44006" s="120"/>
      <c r="M44006" s="120"/>
      <c r="N44006" s="120"/>
      <c r="U44006" s="121"/>
      <c r="V44006" s="122"/>
      <c r="W44006" s="123"/>
      <c r="AC44006" s="123"/>
    </row>
    <row r="44007" spans="5:29" s="2" customFormat="1">
      <c r="E44007" s="120"/>
      <c r="M44007" s="120"/>
      <c r="N44007" s="120"/>
      <c r="U44007" s="121"/>
      <c r="V44007" s="122"/>
      <c r="W44007" s="123"/>
      <c r="AC44007" s="123"/>
    </row>
    <row r="44008" spans="5:29" s="2" customFormat="1">
      <c r="E44008" s="120"/>
      <c r="M44008" s="120"/>
      <c r="N44008" s="120"/>
      <c r="U44008" s="121"/>
      <c r="V44008" s="122"/>
      <c r="W44008" s="123"/>
      <c r="AC44008" s="123"/>
    </row>
    <row r="44009" spans="5:29" s="2" customFormat="1">
      <c r="E44009" s="120"/>
      <c r="M44009" s="120"/>
      <c r="N44009" s="120"/>
      <c r="U44009" s="121"/>
      <c r="V44009" s="122"/>
      <c r="W44009" s="123"/>
      <c r="AC44009" s="123"/>
    </row>
    <row r="44010" spans="5:29" s="2" customFormat="1">
      <c r="E44010" s="120"/>
      <c r="M44010" s="120"/>
      <c r="N44010" s="120"/>
      <c r="U44010" s="121"/>
      <c r="V44010" s="122"/>
      <c r="W44010" s="123"/>
      <c r="AC44010" s="123"/>
    </row>
    <row r="44011" spans="5:29" s="2" customFormat="1">
      <c r="E44011" s="120"/>
      <c r="M44011" s="120"/>
      <c r="N44011" s="120"/>
      <c r="U44011" s="121"/>
      <c r="V44011" s="122"/>
      <c r="W44011" s="123"/>
      <c r="AC44011" s="123"/>
    </row>
    <row r="44012" spans="5:29" s="2" customFormat="1">
      <c r="E44012" s="120"/>
      <c r="M44012" s="120"/>
      <c r="N44012" s="120"/>
      <c r="U44012" s="121"/>
      <c r="V44012" s="122"/>
      <c r="W44012" s="123"/>
      <c r="AC44012" s="123"/>
    </row>
    <row r="44013" spans="5:29" s="2" customFormat="1">
      <c r="E44013" s="120"/>
      <c r="M44013" s="120"/>
      <c r="N44013" s="120"/>
      <c r="U44013" s="121"/>
      <c r="V44013" s="122"/>
      <c r="W44013" s="123"/>
      <c r="AC44013" s="123"/>
    </row>
    <row r="44014" spans="5:29" s="2" customFormat="1">
      <c r="E44014" s="120"/>
      <c r="M44014" s="120"/>
      <c r="N44014" s="120"/>
      <c r="U44014" s="121"/>
      <c r="V44014" s="122"/>
      <c r="W44014" s="123"/>
      <c r="AC44014" s="123"/>
    </row>
    <row r="44015" spans="5:29" s="2" customFormat="1">
      <c r="E44015" s="120"/>
      <c r="M44015" s="120"/>
      <c r="N44015" s="120"/>
      <c r="U44015" s="121"/>
      <c r="V44015" s="122"/>
      <c r="W44015" s="123"/>
      <c r="AC44015" s="123"/>
    </row>
    <row r="44016" spans="5:29" s="2" customFormat="1">
      <c r="E44016" s="120"/>
      <c r="M44016" s="120"/>
      <c r="N44016" s="120"/>
      <c r="U44016" s="121"/>
      <c r="V44016" s="122"/>
      <c r="W44016" s="123"/>
      <c r="AC44016" s="123"/>
    </row>
    <row r="44017" spans="5:29" s="2" customFormat="1">
      <c r="E44017" s="120"/>
      <c r="M44017" s="120"/>
      <c r="N44017" s="120"/>
      <c r="U44017" s="121"/>
      <c r="V44017" s="122"/>
      <c r="W44017" s="123"/>
      <c r="AC44017" s="123"/>
    </row>
    <row r="44018" spans="5:29" s="2" customFormat="1">
      <c r="E44018" s="120"/>
      <c r="M44018" s="120"/>
      <c r="N44018" s="120"/>
      <c r="U44018" s="121"/>
      <c r="V44018" s="122"/>
      <c r="W44018" s="123"/>
      <c r="AC44018" s="123"/>
    </row>
    <row r="44019" spans="5:29" s="2" customFormat="1">
      <c r="E44019" s="120"/>
      <c r="M44019" s="120"/>
      <c r="N44019" s="120"/>
      <c r="U44019" s="121"/>
      <c r="V44019" s="122"/>
      <c r="W44019" s="123"/>
      <c r="AC44019" s="123"/>
    </row>
    <row r="44020" spans="5:29" s="2" customFormat="1">
      <c r="E44020" s="120"/>
      <c r="M44020" s="120"/>
      <c r="N44020" s="120"/>
      <c r="U44020" s="121"/>
      <c r="V44020" s="122"/>
      <c r="W44020" s="123"/>
      <c r="AC44020" s="123"/>
    </row>
    <row r="44021" spans="5:29" s="2" customFormat="1">
      <c r="E44021" s="120"/>
      <c r="M44021" s="120"/>
      <c r="N44021" s="120"/>
      <c r="U44021" s="121"/>
      <c r="V44021" s="122"/>
      <c r="W44021" s="123"/>
      <c r="AC44021" s="123"/>
    </row>
    <row r="44022" spans="5:29" s="2" customFormat="1">
      <c r="E44022" s="120"/>
      <c r="M44022" s="120"/>
      <c r="N44022" s="120"/>
      <c r="U44022" s="121"/>
      <c r="V44022" s="122"/>
      <c r="W44022" s="123"/>
      <c r="AC44022" s="123"/>
    </row>
    <row r="44023" spans="5:29" s="2" customFormat="1">
      <c r="E44023" s="120"/>
      <c r="M44023" s="120"/>
      <c r="N44023" s="120"/>
      <c r="U44023" s="121"/>
      <c r="V44023" s="122"/>
      <c r="W44023" s="123"/>
      <c r="AC44023" s="123"/>
    </row>
    <row r="44024" spans="5:29" s="2" customFormat="1">
      <c r="E44024" s="120"/>
      <c r="M44024" s="120"/>
      <c r="N44024" s="120"/>
      <c r="U44024" s="121"/>
      <c r="V44024" s="122"/>
      <c r="W44024" s="123"/>
      <c r="AC44024" s="123"/>
    </row>
    <row r="44025" spans="5:29" s="2" customFormat="1">
      <c r="E44025" s="120"/>
      <c r="M44025" s="120"/>
      <c r="N44025" s="120"/>
      <c r="U44025" s="121"/>
      <c r="V44025" s="122"/>
      <c r="W44025" s="123"/>
      <c r="AC44025" s="123"/>
    </row>
    <row r="44026" spans="5:29" s="2" customFormat="1">
      <c r="E44026" s="120"/>
      <c r="M44026" s="120"/>
      <c r="N44026" s="120"/>
      <c r="U44026" s="121"/>
      <c r="V44026" s="122"/>
      <c r="W44026" s="123"/>
      <c r="AC44026" s="123"/>
    </row>
    <row r="44027" spans="5:29" s="2" customFormat="1">
      <c r="E44027" s="120"/>
      <c r="M44027" s="120"/>
      <c r="N44027" s="120"/>
      <c r="U44027" s="121"/>
      <c r="V44027" s="122"/>
      <c r="W44027" s="123"/>
      <c r="AC44027" s="123"/>
    </row>
    <row r="44028" spans="5:29" s="2" customFormat="1">
      <c r="E44028" s="120"/>
      <c r="M44028" s="120"/>
      <c r="N44028" s="120"/>
      <c r="U44028" s="121"/>
      <c r="V44028" s="122"/>
      <c r="W44028" s="123"/>
      <c r="AC44028" s="123"/>
    </row>
    <row r="44029" spans="5:29" s="2" customFormat="1">
      <c r="E44029" s="120"/>
      <c r="M44029" s="120"/>
      <c r="N44029" s="120"/>
      <c r="U44029" s="121"/>
      <c r="V44029" s="122"/>
      <c r="W44029" s="123"/>
      <c r="AC44029" s="123"/>
    </row>
    <row r="44030" spans="5:29" s="2" customFormat="1">
      <c r="E44030" s="120"/>
      <c r="M44030" s="120"/>
      <c r="N44030" s="120"/>
      <c r="U44030" s="121"/>
      <c r="V44030" s="122"/>
      <c r="W44030" s="123"/>
      <c r="AC44030" s="123"/>
    </row>
    <row r="44031" spans="5:29" s="2" customFormat="1">
      <c r="E44031" s="120"/>
      <c r="M44031" s="120"/>
      <c r="N44031" s="120"/>
      <c r="U44031" s="121"/>
      <c r="V44031" s="122"/>
      <c r="W44031" s="123"/>
      <c r="AC44031" s="123"/>
    </row>
    <row r="44032" spans="5:29" s="2" customFormat="1">
      <c r="E44032" s="120"/>
      <c r="M44032" s="120"/>
      <c r="N44032" s="120"/>
      <c r="U44032" s="121"/>
      <c r="V44032" s="122"/>
      <c r="W44032" s="123"/>
      <c r="AC44032" s="123"/>
    </row>
    <row r="44033" spans="5:29" s="2" customFormat="1">
      <c r="E44033" s="120"/>
      <c r="M44033" s="120"/>
      <c r="N44033" s="120"/>
      <c r="U44033" s="121"/>
      <c r="V44033" s="122"/>
      <c r="W44033" s="123"/>
      <c r="AC44033" s="123"/>
    </row>
    <row r="44034" spans="5:29" s="2" customFormat="1">
      <c r="E44034" s="120"/>
      <c r="M44034" s="120"/>
      <c r="N44034" s="120"/>
      <c r="U44034" s="121"/>
      <c r="V44034" s="122"/>
      <c r="W44034" s="123"/>
      <c r="AC44034" s="123"/>
    </row>
    <row r="44035" spans="5:29" s="2" customFormat="1">
      <c r="E44035" s="120"/>
      <c r="M44035" s="120"/>
      <c r="N44035" s="120"/>
      <c r="U44035" s="121"/>
      <c r="V44035" s="122"/>
      <c r="W44035" s="123"/>
      <c r="AC44035" s="123"/>
    </row>
    <row r="44036" spans="5:29" s="2" customFormat="1">
      <c r="E44036" s="120"/>
      <c r="M44036" s="120"/>
      <c r="N44036" s="120"/>
      <c r="U44036" s="121"/>
      <c r="V44036" s="122"/>
      <c r="W44036" s="123"/>
      <c r="AC44036" s="123"/>
    </row>
    <row r="44037" spans="5:29" s="2" customFormat="1">
      <c r="E44037" s="120"/>
      <c r="M44037" s="120"/>
      <c r="N44037" s="120"/>
      <c r="U44037" s="121"/>
      <c r="V44037" s="122"/>
      <c r="W44037" s="123"/>
      <c r="AC44037" s="123"/>
    </row>
    <row r="44038" spans="5:29" s="2" customFormat="1">
      <c r="E44038" s="120"/>
      <c r="M44038" s="120"/>
      <c r="N44038" s="120"/>
      <c r="U44038" s="121"/>
      <c r="V44038" s="122"/>
      <c r="W44038" s="123"/>
      <c r="AC44038" s="123"/>
    </row>
    <row r="44039" spans="5:29" s="2" customFormat="1">
      <c r="E44039" s="120"/>
      <c r="M44039" s="120"/>
      <c r="N44039" s="120"/>
      <c r="U44039" s="121"/>
      <c r="V44039" s="122"/>
      <c r="W44039" s="123"/>
      <c r="AC44039" s="123"/>
    </row>
    <row r="44040" spans="5:29" s="2" customFormat="1">
      <c r="E44040" s="120"/>
      <c r="M44040" s="120"/>
      <c r="N44040" s="120"/>
      <c r="U44040" s="121"/>
      <c r="V44040" s="122"/>
      <c r="W44040" s="123"/>
      <c r="AC44040" s="123"/>
    </row>
    <row r="44041" spans="5:29" s="2" customFormat="1">
      <c r="E44041" s="120"/>
      <c r="M44041" s="120"/>
      <c r="N44041" s="120"/>
      <c r="U44041" s="121"/>
      <c r="V44041" s="122"/>
      <c r="W44041" s="123"/>
      <c r="AC44041" s="123"/>
    </row>
    <row r="44042" spans="5:29" s="2" customFormat="1">
      <c r="E44042" s="120"/>
      <c r="M44042" s="120"/>
      <c r="N44042" s="120"/>
      <c r="U44042" s="121"/>
      <c r="V44042" s="122"/>
      <c r="W44042" s="123"/>
      <c r="AC44042" s="123"/>
    </row>
    <row r="44043" spans="5:29" s="2" customFormat="1">
      <c r="E44043" s="120"/>
      <c r="M44043" s="120"/>
      <c r="N44043" s="120"/>
      <c r="U44043" s="121"/>
      <c r="V44043" s="122"/>
      <c r="W44043" s="123"/>
      <c r="AC44043" s="123"/>
    </row>
    <row r="44044" spans="5:29" s="2" customFormat="1">
      <c r="E44044" s="120"/>
      <c r="M44044" s="120"/>
      <c r="N44044" s="120"/>
      <c r="U44044" s="121"/>
      <c r="V44044" s="122"/>
      <c r="W44044" s="123"/>
      <c r="AC44044" s="123"/>
    </row>
    <row r="44045" spans="5:29" s="2" customFormat="1">
      <c r="E44045" s="120"/>
      <c r="M44045" s="120"/>
      <c r="N44045" s="120"/>
      <c r="U44045" s="121"/>
      <c r="V44045" s="122"/>
      <c r="W44045" s="123"/>
      <c r="AC44045" s="123"/>
    </row>
    <row r="44046" spans="5:29" s="2" customFormat="1">
      <c r="E44046" s="120"/>
      <c r="M44046" s="120"/>
      <c r="N44046" s="120"/>
      <c r="U44046" s="121"/>
      <c r="V44046" s="122"/>
      <c r="W44046" s="123"/>
      <c r="AC44046" s="123"/>
    </row>
    <row r="44047" spans="5:29" s="2" customFormat="1">
      <c r="E44047" s="120"/>
      <c r="M44047" s="120"/>
      <c r="N44047" s="120"/>
      <c r="U44047" s="121"/>
      <c r="V44047" s="122"/>
      <c r="W44047" s="123"/>
      <c r="AC44047" s="123"/>
    </row>
    <row r="44048" spans="5:29" s="2" customFormat="1">
      <c r="E44048" s="120"/>
      <c r="M44048" s="120"/>
      <c r="N44048" s="120"/>
      <c r="U44048" s="121"/>
      <c r="V44048" s="122"/>
      <c r="W44048" s="123"/>
      <c r="AC44048" s="123"/>
    </row>
    <row r="44049" spans="5:29" s="2" customFormat="1">
      <c r="E44049" s="120"/>
      <c r="M44049" s="120"/>
      <c r="N44049" s="120"/>
      <c r="U44049" s="121"/>
      <c r="V44049" s="122"/>
      <c r="W44049" s="123"/>
      <c r="AC44049" s="123"/>
    </row>
    <row r="44050" spans="5:29" s="2" customFormat="1">
      <c r="E44050" s="120"/>
      <c r="M44050" s="120"/>
      <c r="N44050" s="120"/>
      <c r="U44050" s="121"/>
      <c r="V44050" s="122"/>
      <c r="W44050" s="123"/>
      <c r="AC44050" s="123"/>
    </row>
    <row r="44051" spans="5:29" s="2" customFormat="1">
      <c r="E44051" s="120"/>
      <c r="M44051" s="120"/>
      <c r="N44051" s="120"/>
      <c r="U44051" s="121"/>
      <c r="V44051" s="122"/>
      <c r="W44051" s="123"/>
      <c r="AC44051" s="123"/>
    </row>
    <row r="44052" spans="5:29" s="2" customFormat="1">
      <c r="E44052" s="120"/>
      <c r="M44052" s="120"/>
      <c r="N44052" s="120"/>
      <c r="U44052" s="121"/>
      <c r="V44052" s="122"/>
      <c r="W44052" s="123"/>
      <c r="AC44052" s="123"/>
    </row>
    <row r="44053" spans="5:29" s="2" customFormat="1">
      <c r="E44053" s="120"/>
      <c r="M44053" s="120"/>
      <c r="N44053" s="120"/>
      <c r="U44053" s="121"/>
      <c r="V44053" s="122"/>
      <c r="W44053" s="123"/>
      <c r="AC44053" s="123"/>
    </row>
    <row r="44054" spans="5:29" s="2" customFormat="1">
      <c r="E44054" s="120"/>
      <c r="M44054" s="120"/>
      <c r="N44054" s="120"/>
      <c r="U44054" s="121"/>
      <c r="V44054" s="122"/>
      <c r="W44054" s="123"/>
      <c r="AC44054" s="123"/>
    </row>
    <row r="44055" spans="5:29" s="2" customFormat="1">
      <c r="E44055" s="120"/>
      <c r="M44055" s="120"/>
      <c r="N44055" s="120"/>
      <c r="U44055" s="121"/>
      <c r="V44055" s="122"/>
      <c r="W44055" s="123"/>
      <c r="AC44055" s="123"/>
    </row>
    <row r="44056" spans="5:29" s="2" customFormat="1">
      <c r="E44056" s="120"/>
      <c r="M44056" s="120"/>
      <c r="N44056" s="120"/>
      <c r="U44056" s="121"/>
      <c r="V44056" s="122"/>
      <c r="W44056" s="123"/>
      <c r="AC44056" s="123"/>
    </row>
    <row r="44057" spans="5:29" s="2" customFormat="1">
      <c r="E44057" s="120"/>
      <c r="M44057" s="120"/>
      <c r="N44057" s="120"/>
      <c r="U44057" s="121"/>
      <c r="V44057" s="122"/>
      <c r="W44057" s="123"/>
      <c r="AC44057" s="123"/>
    </row>
    <row r="44058" spans="5:29" s="2" customFormat="1">
      <c r="E44058" s="120"/>
      <c r="M44058" s="120"/>
      <c r="N44058" s="120"/>
      <c r="U44058" s="121"/>
      <c r="V44058" s="122"/>
      <c r="W44058" s="123"/>
      <c r="AC44058" s="123"/>
    </row>
    <row r="44059" spans="5:29" s="2" customFormat="1">
      <c r="E44059" s="120"/>
      <c r="M44059" s="120"/>
      <c r="N44059" s="120"/>
      <c r="U44059" s="121"/>
      <c r="V44059" s="122"/>
      <c r="W44059" s="123"/>
      <c r="AC44059" s="123"/>
    </row>
    <row r="44060" spans="5:29" s="2" customFormat="1">
      <c r="E44060" s="120"/>
      <c r="M44060" s="120"/>
      <c r="N44060" s="120"/>
      <c r="U44060" s="121"/>
      <c r="V44060" s="122"/>
      <c r="W44060" s="123"/>
      <c r="AC44060" s="123"/>
    </row>
    <row r="44061" spans="5:29" s="2" customFormat="1">
      <c r="E44061" s="120"/>
      <c r="M44061" s="120"/>
      <c r="N44061" s="120"/>
      <c r="U44061" s="121"/>
      <c r="V44061" s="122"/>
      <c r="W44061" s="123"/>
      <c r="AC44061" s="123"/>
    </row>
    <row r="44062" spans="5:29" s="2" customFormat="1">
      <c r="E44062" s="120"/>
      <c r="M44062" s="120"/>
      <c r="N44062" s="120"/>
      <c r="U44062" s="121"/>
      <c r="V44062" s="122"/>
      <c r="W44062" s="123"/>
      <c r="AC44062" s="123"/>
    </row>
    <row r="44063" spans="5:29" s="2" customFormat="1">
      <c r="E44063" s="120"/>
      <c r="M44063" s="120"/>
      <c r="N44063" s="120"/>
      <c r="U44063" s="121"/>
      <c r="V44063" s="122"/>
      <c r="W44063" s="123"/>
      <c r="AC44063" s="123"/>
    </row>
    <row r="44064" spans="5:29" s="2" customFormat="1">
      <c r="E44064" s="120"/>
      <c r="M44064" s="120"/>
      <c r="N44064" s="120"/>
      <c r="U44064" s="121"/>
      <c r="V44064" s="122"/>
      <c r="W44064" s="123"/>
      <c r="AC44064" s="123"/>
    </row>
    <row r="44065" spans="5:29" s="2" customFormat="1">
      <c r="E44065" s="120"/>
      <c r="M44065" s="120"/>
      <c r="N44065" s="120"/>
      <c r="U44065" s="121"/>
      <c r="V44065" s="122"/>
      <c r="W44065" s="123"/>
      <c r="AC44065" s="123"/>
    </row>
    <row r="44066" spans="5:29" s="2" customFormat="1">
      <c r="E44066" s="120"/>
      <c r="M44066" s="120"/>
      <c r="N44066" s="120"/>
      <c r="U44066" s="121"/>
      <c r="V44066" s="122"/>
      <c r="W44066" s="123"/>
      <c r="AC44066" s="123"/>
    </row>
    <row r="44067" spans="5:29" s="2" customFormat="1">
      <c r="E44067" s="120"/>
      <c r="M44067" s="120"/>
      <c r="N44067" s="120"/>
      <c r="U44067" s="121"/>
      <c r="V44067" s="122"/>
      <c r="W44067" s="123"/>
      <c r="AC44067" s="123"/>
    </row>
    <row r="44068" spans="5:29" s="2" customFormat="1">
      <c r="E44068" s="120"/>
      <c r="M44068" s="120"/>
      <c r="N44068" s="120"/>
      <c r="U44068" s="121"/>
      <c r="V44068" s="122"/>
      <c r="W44068" s="123"/>
      <c r="AC44068" s="123"/>
    </row>
    <row r="44069" spans="5:29" s="2" customFormat="1">
      <c r="E44069" s="120"/>
      <c r="M44069" s="120"/>
      <c r="N44069" s="120"/>
      <c r="U44069" s="121"/>
      <c r="V44069" s="122"/>
      <c r="W44069" s="123"/>
      <c r="AC44069" s="123"/>
    </row>
    <row r="44070" spans="5:29" s="2" customFormat="1">
      <c r="E44070" s="120"/>
      <c r="M44070" s="120"/>
      <c r="N44070" s="120"/>
      <c r="U44070" s="121"/>
      <c r="V44070" s="122"/>
      <c r="W44070" s="123"/>
      <c r="AC44070" s="123"/>
    </row>
    <row r="44071" spans="5:29" s="2" customFormat="1">
      <c r="E44071" s="120"/>
      <c r="M44071" s="120"/>
      <c r="N44071" s="120"/>
      <c r="U44071" s="121"/>
      <c r="V44071" s="122"/>
      <c r="W44071" s="123"/>
      <c r="AC44071" s="123"/>
    </row>
    <row r="44072" spans="5:29" s="2" customFormat="1">
      <c r="E44072" s="120"/>
      <c r="M44072" s="120"/>
      <c r="N44072" s="120"/>
      <c r="U44072" s="121"/>
      <c r="V44072" s="122"/>
      <c r="W44072" s="123"/>
      <c r="AC44072" s="123"/>
    </row>
    <row r="44073" spans="5:29" s="2" customFormat="1">
      <c r="E44073" s="120"/>
      <c r="M44073" s="120"/>
      <c r="N44073" s="120"/>
      <c r="U44073" s="121"/>
      <c r="V44073" s="122"/>
      <c r="W44073" s="123"/>
      <c r="AC44073" s="123"/>
    </row>
    <row r="44074" spans="5:29" s="2" customFormat="1">
      <c r="E44074" s="120"/>
      <c r="M44074" s="120"/>
      <c r="N44074" s="120"/>
      <c r="U44074" s="121"/>
      <c r="V44074" s="122"/>
      <c r="W44074" s="123"/>
      <c r="AC44074" s="123"/>
    </row>
    <row r="44075" spans="5:29" s="2" customFormat="1">
      <c r="E44075" s="120"/>
      <c r="M44075" s="120"/>
      <c r="N44075" s="120"/>
      <c r="U44075" s="121"/>
      <c r="V44075" s="122"/>
      <c r="W44075" s="123"/>
      <c r="AC44075" s="123"/>
    </row>
    <row r="44076" spans="5:29" s="2" customFormat="1">
      <c r="E44076" s="120"/>
      <c r="M44076" s="120"/>
      <c r="N44076" s="120"/>
      <c r="U44076" s="121"/>
      <c r="V44076" s="122"/>
      <c r="W44076" s="123"/>
      <c r="AC44076" s="123"/>
    </row>
    <row r="44077" spans="5:29" s="2" customFormat="1">
      <c r="E44077" s="120"/>
      <c r="M44077" s="120"/>
      <c r="N44077" s="120"/>
      <c r="U44077" s="121"/>
      <c r="V44077" s="122"/>
      <c r="W44077" s="123"/>
      <c r="AC44077" s="123"/>
    </row>
    <row r="44078" spans="5:29" s="2" customFormat="1">
      <c r="E44078" s="120"/>
      <c r="M44078" s="120"/>
      <c r="N44078" s="120"/>
      <c r="U44078" s="121"/>
      <c r="V44078" s="122"/>
      <c r="W44078" s="123"/>
      <c r="AC44078" s="123"/>
    </row>
    <row r="44079" spans="5:29" s="2" customFormat="1">
      <c r="E44079" s="120"/>
      <c r="M44079" s="120"/>
      <c r="N44079" s="120"/>
      <c r="U44079" s="121"/>
      <c r="V44079" s="122"/>
      <c r="W44079" s="123"/>
      <c r="AC44079" s="123"/>
    </row>
    <row r="44080" spans="5:29" s="2" customFormat="1">
      <c r="E44080" s="120"/>
      <c r="M44080" s="120"/>
      <c r="N44080" s="120"/>
      <c r="U44080" s="121"/>
      <c r="V44080" s="122"/>
      <c r="W44080" s="123"/>
      <c r="AC44080" s="123"/>
    </row>
    <row r="44081" spans="5:29" s="2" customFormat="1">
      <c r="E44081" s="120"/>
      <c r="M44081" s="120"/>
      <c r="N44081" s="120"/>
      <c r="U44081" s="121"/>
      <c r="V44081" s="122"/>
      <c r="W44081" s="123"/>
      <c r="AC44081" s="123"/>
    </row>
    <row r="44082" spans="5:29" s="2" customFormat="1">
      <c r="E44082" s="120"/>
      <c r="M44082" s="120"/>
      <c r="N44082" s="120"/>
      <c r="U44082" s="121"/>
      <c r="V44082" s="122"/>
      <c r="W44082" s="123"/>
      <c r="AC44082" s="123"/>
    </row>
    <row r="44083" spans="5:29" s="2" customFormat="1">
      <c r="E44083" s="120"/>
      <c r="M44083" s="120"/>
      <c r="N44083" s="120"/>
      <c r="U44083" s="121"/>
      <c r="V44083" s="122"/>
      <c r="W44083" s="123"/>
      <c r="AC44083" s="123"/>
    </row>
    <row r="44084" spans="5:29" s="2" customFormat="1">
      <c r="E44084" s="120"/>
      <c r="M44084" s="120"/>
      <c r="N44084" s="120"/>
      <c r="U44084" s="121"/>
      <c r="V44084" s="122"/>
      <c r="W44084" s="123"/>
      <c r="AC44084" s="123"/>
    </row>
    <row r="44085" spans="5:29" s="2" customFormat="1">
      <c r="E44085" s="120"/>
      <c r="M44085" s="120"/>
      <c r="N44085" s="120"/>
      <c r="U44085" s="121"/>
      <c r="V44085" s="122"/>
      <c r="W44085" s="123"/>
      <c r="AC44085" s="123"/>
    </row>
    <row r="44086" spans="5:29" s="2" customFormat="1">
      <c r="E44086" s="120"/>
      <c r="M44086" s="120"/>
      <c r="N44086" s="120"/>
      <c r="U44086" s="121"/>
      <c r="V44086" s="122"/>
      <c r="W44086" s="123"/>
      <c r="AC44086" s="123"/>
    </row>
    <row r="44087" spans="5:29" s="2" customFormat="1">
      <c r="E44087" s="120"/>
      <c r="M44087" s="120"/>
      <c r="N44087" s="120"/>
      <c r="U44087" s="121"/>
      <c r="V44087" s="122"/>
      <c r="W44087" s="123"/>
      <c r="AC44087" s="123"/>
    </row>
    <row r="44088" spans="5:29" s="2" customFormat="1">
      <c r="E44088" s="120"/>
      <c r="M44088" s="120"/>
      <c r="N44088" s="120"/>
      <c r="U44088" s="121"/>
      <c r="V44088" s="122"/>
      <c r="W44088" s="123"/>
      <c r="AC44088" s="123"/>
    </row>
    <row r="44089" spans="5:29" s="2" customFormat="1">
      <c r="E44089" s="120"/>
      <c r="M44089" s="120"/>
      <c r="N44089" s="120"/>
      <c r="U44089" s="121"/>
      <c r="V44089" s="122"/>
      <c r="W44089" s="123"/>
      <c r="AC44089" s="123"/>
    </row>
    <row r="44090" spans="5:29" s="2" customFormat="1">
      <c r="E44090" s="120"/>
      <c r="M44090" s="120"/>
      <c r="N44090" s="120"/>
      <c r="U44090" s="121"/>
      <c r="V44090" s="122"/>
      <c r="W44090" s="123"/>
      <c r="AC44090" s="123"/>
    </row>
    <row r="44091" spans="5:29" s="2" customFormat="1">
      <c r="E44091" s="120"/>
      <c r="M44091" s="120"/>
      <c r="N44091" s="120"/>
      <c r="U44091" s="121"/>
      <c r="V44091" s="122"/>
      <c r="W44091" s="123"/>
      <c r="AC44091" s="123"/>
    </row>
    <row r="44092" spans="5:29" s="2" customFormat="1">
      <c r="E44092" s="120"/>
      <c r="M44092" s="120"/>
      <c r="N44092" s="120"/>
      <c r="U44092" s="121"/>
      <c r="V44092" s="122"/>
      <c r="W44092" s="123"/>
      <c r="AC44092" s="123"/>
    </row>
    <row r="44093" spans="5:29" s="2" customFormat="1">
      <c r="E44093" s="120"/>
      <c r="M44093" s="120"/>
      <c r="N44093" s="120"/>
      <c r="U44093" s="121"/>
      <c r="V44093" s="122"/>
      <c r="W44093" s="123"/>
      <c r="AC44093" s="123"/>
    </row>
    <row r="44094" spans="5:29" s="2" customFormat="1">
      <c r="E44094" s="120"/>
      <c r="M44094" s="120"/>
      <c r="N44094" s="120"/>
      <c r="U44094" s="121"/>
      <c r="V44094" s="122"/>
      <c r="W44094" s="123"/>
      <c r="AC44094" s="123"/>
    </row>
    <row r="44095" spans="5:29" s="2" customFormat="1">
      <c r="E44095" s="120"/>
      <c r="M44095" s="120"/>
      <c r="N44095" s="120"/>
      <c r="U44095" s="121"/>
      <c r="V44095" s="122"/>
      <c r="W44095" s="123"/>
      <c r="AC44095" s="123"/>
    </row>
    <row r="44096" spans="5:29" s="2" customFormat="1">
      <c r="E44096" s="120"/>
      <c r="M44096" s="120"/>
      <c r="N44096" s="120"/>
      <c r="U44096" s="121"/>
      <c r="V44096" s="122"/>
      <c r="W44096" s="123"/>
      <c r="AC44096" s="123"/>
    </row>
    <row r="44097" spans="5:29" s="2" customFormat="1">
      <c r="E44097" s="120"/>
      <c r="M44097" s="120"/>
      <c r="N44097" s="120"/>
      <c r="U44097" s="121"/>
      <c r="V44097" s="122"/>
      <c r="W44097" s="123"/>
      <c r="AC44097" s="123"/>
    </row>
    <row r="44098" spans="5:29" s="2" customFormat="1">
      <c r="E44098" s="120"/>
      <c r="M44098" s="120"/>
      <c r="N44098" s="120"/>
      <c r="U44098" s="121"/>
      <c r="V44098" s="122"/>
      <c r="W44098" s="123"/>
      <c r="AC44098" s="123"/>
    </row>
    <row r="44099" spans="5:29" s="2" customFormat="1">
      <c r="E44099" s="120"/>
      <c r="M44099" s="120"/>
      <c r="N44099" s="120"/>
      <c r="U44099" s="121"/>
      <c r="V44099" s="122"/>
      <c r="W44099" s="123"/>
      <c r="AC44099" s="123"/>
    </row>
    <row r="44100" spans="5:29" s="2" customFormat="1">
      <c r="E44100" s="120"/>
      <c r="M44100" s="120"/>
      <c r="N44100" s="120"/>
      <c r="U44100" s="121"/>
      <c r="V44100" s="122"/>
      <c r="W44100" s="123"/>
      <c r="AC44100" s="123"/>
    </row>
    <row r="44101" spans="5:29" s="2" customFormat="1">
      <c r="E44101" s="120"/>
      <c r="M44101" s="120"/>
      <c r="N44101" s="120"/>
      <c r="U44101" s="121"/>
      <c r="V44101" s="122"/>
      <c r="W44101" s="123"/>
      <c r="AC44101" s="123"/>
    </row>
    <row r="44102" spans="5:29" s="2" customFormat="1">
      <c r="E44102" s="120"/>
      <c r="M44102" s="120"/>
      <c r="N44102" s="120"/>
      <c r="U44102" s="121"/>
      <c r="V44102" s="122"/>
      <c r="W44102" s="123"/>
      <c r="AC44102" s="123"/>
    </row>
    <row r="44103" spans="5:29" s="2" customFormat="1">
      <c r="E44103" s="120"/>
      <c r="M44103" s="120"/>
      <c r="N44103" s="120"/>
      <c r="U44103" s="121"/>
      <c r="V44103" s="122"/>
      <c r="W44103" s="123"/>
      <c r="AC44103" s="123"/>
    </row>
    <row r="44104" spans="5:29" s="2" customFormat="1">
      <c r="E44104" s="120"/>
      <c r="M44104" s="120"/>
      <c r="N44104" s="120"/>
      <c r="U44104" s="121"/>
      <c r="V44104" s="122"/>
      <c r="W44104" s="123"/>
      <c r="AC44104" s="123"/>
    </row>
    <row r="44105" spans="5:29" s="2" customFormat="1">
      <c r="E44105" s="120"/>
      <c r="M44105" s="120"/>
      <c r="N44105" s="120"/>
      <c r="U44105" s="121"/>
      <c r="V44105" s="122"/>
      <c r="W44105" s="123"/>
      <c r="AC44105" s="123"/>
    </row>
    <row r="44106" spans="5:29" s="2" customFormat="1">
      <c r="E44106" s="120"/>
      <c r="M44106" s="120"/>
      <c r="N44106" s="120"/>
      <c r="U44106" s="121"/>
      <c r="V44106" s="122"/>
      <c r="W44106" s="123"/>
      <c r="AC44106" s="123"/>
    </row>
    <row r="44107" spans="5:29" s="2" customFormat="1">
      <c r="E44107" s="120"/>
      <c r="M44107" s="120"/>
      <c r="N44107" s="120"/>
      <c r="U44107" s="121"/>
      <c r="V44107" s="122"/>
      <c r="W44107" s="123"/>
      <c r="AC44107" s="123"/>
    </row>
    <row r="44108" spans="5:29" s="2" customFormat="1">
      <c r="E44108" s="120"/>
      <c r="M44108" s="120"/>
      <c r="N44108" s="120"/>
      <c r="U44108" s="121"/>
      <c r="V44108" s="122"/>
      <c r="W44108" s="123"/>
      <c r="AC44108" s="123"/>
    </row>
    <row r="44109" spans="5:29" s="2" customFormat="1">
      <c r="E44109" s="120"/>
      <c r="M44109" s="120"/>
      <c r="N44109" s="120"/>
      <c r="U44109" s="121"/>
      <c r="V44109" s="122"/>
      <c r="W44109" s="123"/>
      <c r="AC44109" s="123"/>
    </row>
    <row r="44110" spans="5:29" s="2" customFormat="1">
      <c r="E44110" s="120"/>
      <c r="M44110" s="120"/>
      <c r="N44110" s="120"/>
      <c r="U44110" s="121"/>
      <c r="V44110" s="122"/>
      <c r="W44110" s="123"/>
      <c r="AC44110" s="123"/>
    </row>
    <row r="44111" spans="5:29" s="2" customFormat="1">
      <c r="E44111" s="120"/>
      <c r="M44111" s="120"/>
      <c r="N44111" s="120"/>
      <c r="U44111" s="121"/>
      <c r="V44111" s="122"/>
      <c r="W44111" s="123"/>
      <c r="AC44111" s="123"/>
    </row>
    <row r="44112" spans="5:29" s="2" customFormat="1">
      <c r="E44112" s="120"/>
      <c r="M44112" s="120"/>
      <c r="N44112" s="120"/>
      <c r="U44112" s="121"/>
      <c r="V44112" s="122"/>
      <c r="W44112" s="123"/>
      <c r="AC44112" s="123"/>
    </row>
    <row r="44113" spans="5:29" s="2" customFormat="1">
      <c r="E44113" s="120"/>
      <c r="M44113" s="120"/>
      <c r="N44113" s="120"/>
      <c r="U44113" s="121"/>
      <c r="V44113" s="122"/>
      <c r="W44113" s="123"/>
      <c r="AC44113" s="123"/>
    </row>
    <row r="44114" spans="5:29" s="2" customFormat="1">
      <c r="E44114" s="120"/>
      <c r="M44114" s="120"/>
      <c r="N44114" s="120"/>
      <c r="U44114" s="121"/>
      <c r="V44114" s="122"/>
      <c r="W44114" s="123"/>
      <c r="AC44114" s="123"/>
    </row>
    <row r="44115" spans="5:29" s="2" customFormat="1">
      <c r="E44115" s="120"/>
      <c r="M44115" s="120"/>
      <c r="N44115" s="120"/>
      <c r="U44115" s="121"/>
      <c r="V44115" s="122"/>
      <c r="W44115" s="123"/>
      <c r="AC44115" s="123"/>
    </row>
    <row r="44116" spans="5:29" s="2" customFormat="1">
      <c r="E44116" s="120"/>
      <c r="M44116" s="120"/>
      <c r="N44116" s="120"/>
      <c r="U44116" s="121"/>
      <c r="V44116" s="122"/>
      <c r="W44116" s="123"/>
      <c r="AC44116" s="123"/>
    </row>
    <row r="44117" spans="5:29" s="2" customFormat="1">
      <c r="E44117" s="120"/>
      <c r="M44117" s="120"/>
      <c r="N44117" s="120"/>
      <c r="U44117" s="121"/>
      <c r="V44117" s="122"/>
      <c r="W44117" s="123"/>
      <c r="AC44117" s="123"/>
    </row>
    <row r="44118" spans="5:29" s="2" customFormat="1">
      <c r="E44118" s="120"/>
      <c r="M44118" s="120"/>
      <c r="N44118" s="120"/>
      <c r="U44118" s="121"/>
      <c r="V44118" s="122"/>
      <c r="W44118" s="123"/>
      <c r="AC44118" s="123"/>
    </row>
    <row r="44119" spans="5:29" s="2" customFormat="1">
      <c r="E44119" s="120"/>
      <c r="M44119" s="120"/>
      <c r="N44119" s="120"/>
      <c r="U44119" s="121"/>
      <c r="V44119" s="122"/>
      <c r="W44119" s="123"/>
      <c r="AC44119" s="123"/>
    </row>
    <row r="44120" spans="5:29" s="2" customFormat="1">
      <c r="E44120" s="120"/>
      <c r="M44120" s="120"/>
      <c r="N44120" s="120"/>
      <c r="U44120" s="121"/>
      <c r="V44120" s="122"/>
      <c r="W44120" s="123"/>
      <c r="AC44120" s="123"/>
    </row>
    <row r="44121" spans="5:29" s="2" customFormat="1">
      <c r="E44121" s="120"/>
      <c r="M44121" s="120"/>
      <c r="N44121" s="120"/>
      <c r="U44121" s="121"/>
      <c r="V44121" s="122"/>
      <c r="W44121" s="123"/>
      <c r="AC44121" s="123"/>
    </row>
    <row r="44122" spans="5:29" s="2" customFormat="1">
      <c r="E44122" s="120"/>
      <c r="M44122" s="120"/>
      <c r="N44122" s="120"/>
      <c r="U44122" s="121"/>
      <c r="V44122" s="122"/>
      <c r="W44122" s="123"/>
      <c r="AC44122" s="123"/>
    </row>
    <row r="44123" spans="5:29" s="2" customFormat="1">
      <c r="E44123" s="120"/>
      <c r="M44123" s="120"/>
      <c r="N44123" s="120"/>
      <c r="U44123" s="121"/>
      <c r="V44123" s="122"/>
      <c r="W44123" s="123"/>
      <c r="AC44123" s="123"/>
    </row>
    <row r="44124" spans="5:29" s="2" customFormat="1">
      <c r="E44124" s="120"/>
      <c r="M44124" s="120"/>
      <c r="N44124" s="120"/>
      <c r="U44124" s="121"/>
      <c r="V44124" s="122"/>
      <c r="W44124" s="123"/>
      <c r="AC44124" s="123"/>
    </row>
    <row r="44125" spans="5:29" s="2" customFormat="1">
      <c r="E44125" s="120"/>
      <c r="M44125" s="120"/>
      <c r="N44125" s="120"/>
      <c r="U44125" s="121"/>
      <c r="V44125" s="122"/>
      <c r="W44125" s="123"/>
      <c r="AC44125" s="123"/>
    </row>
    <row r="44126" spans="5:29" s="2" customFormat="1">
      <c r="E44126" s="120"/>
      <c r="M44126" s="120"/>
      <c r="N44126" s="120"/>
      <c r="U44126" s="121"/>
      <c r="V44126" s="122"/>
      <c r="W44126" s="123"/>
      <c r="AC44126" s="123"/>
    </row>
    <row r="44127" spans="5:29" s="2" customFormat="1">
      <c r="E44127" s="120"/>
      <c r="M44127" s="120"/>
      <c r="N44127" s="120"/>
      <c r="U44127" s="121"/>
      <c r="V44127" s="122"/>
      <c r="W44127" s="123"/>
      <c r="AC44127" s="123"/>
    </row>
    <row r="44128" spans="5:29" s="2" customFormat="1">
      <c r="E44128" s="120"/>
      <c r="M44128" s="120"/>
      <c r="N44128" s="120"/>
      <c r="U44128" s="121"/>
      <c r="V44128" s="122"/>
      <c r="W44128" s="123"/>
      <c r="AC44128" s="123"/>
    </row>
    <row r="44129" spans="5:29" s="2" customFormat="1">
      <c r="E44129" s="120"/>
      <c r="M44129" s="120"/>
      <c r="N44129" s="120"/>
      <c r="U44129" s="121"/>
      <c r="V44129" s="122"/>
      <c r="W44129" s="123"/>
      <c r="AC44129" s="123"/>
    </row>
    <row r="44130" spans="5:29" s="2" customFormat="1">
      <c r="E44130" s="120"/>
      <c r="M44130" s="120"/>
      <c r="N44130" s="120"/>
      <c r="U44130" s="121"/>
      <c r="V44130" s="122"/>
      <c r="W44130" s="123"/>
      <c r="AC44130" s="123"/>
    </row>
    <row r="44131" spans="5:29" s="2" customFormat="1">
      <c r="E44131" s="120"/>
      <c r="M44131" s="120"/>
      <c r="N44131" s="120"/>
      <c r="U44131" s="121"/>
      <c r="V44131" s="122"/>
      <c r="W44131" s="123"/>
      <c r="AC44131" s="123"/>
    </row>
    <row r="44132" spans="5:29" s="2" customFormat="1">
      <c r="E44132" s="120"/>
      <c r="M44132" s="120"/>
      <c r="N44132" s="120"/>
      <c r="U44132" s="121"/>
      <c r="V44132" s="122"/>
      <c r="W44132" s="123"/>
      <c r="AC44132" s="123"/>
    </row>
    <row r="44133" spans="5:29" s="2" customFormat="1">
      <c r="E44133" s="120"/>
      <c r="M44133" s="120"/>
      <c r="N44133" s="120"/>
      <c r="U44133" s="121"/>
      <c r="V44133" s="122"/>
      <c r="W44133" s="123"/>
      <c r="AC44133" s="123"/>
    </row>
    <row r="44134" spans="5:29" s="2" customFormat="1">
      <c r="E44134" s="120"/>
      <c r="M44134" s="120"/>
      <c r="N44134" s="120"/>
      <c r="U44134" s="121"/>
      <c r="V44134" s="122"/>
      <c r="W44134" s="123"/>
      <c r="AC44134" s="123"/>
    </row>
    <row r="44135" spans="5:29" s="2" customFormat="1">
      <c r="E44135" s="120"/>
      <c r="M44135" s="120"/>
      <c r="N44135" s="120"/>
      <c r="U44135" s="121"/>
      <c r="V44135" s="122"/>
      <c r="W44135" s="123"/>
      <c r="AC44135" s="123"/>
    </row>
    <row r="44136" spans="5:29" s="2" customFormat="1">
      <c r="E44136" s="120"/>
      <c r="M44136" s="120"/>
      <c r="N44136" s="120"/>
      <c r="U44136" s="121"/>
      <c r="V44136" s="122"/>
      <c r="W44136" s="123"/>
      <c r="AC44136" s="123"/>
    </row>
    <row r="44137" spans="5:29" s="2" customFormat="1">
      <c r="E44137" s="120"/>
      <c r="M44137" s="120"/>
      <c r="N44137" s="120"/>
      <c r="U44137" s="121"/>
      <c r="V44137" s="122"/>
      <c r="W44137" s="123"/>
      <c r="AC44137" s="123"/>
    </row>
    <row r="44138" spans="5:29" s="2" customFormat="1">
      <c r="E44138" s="120"/>
      <c r="M44138" s="120"/>
      <c r="N44138" s="120"/>
      <c r="U44138" s="121"/>
      <c r="V44138" s="122"/>
      <c r="W44138" s="123"/>
      <c r="AC44138" s="123"/>
    </row>
    <row r="44139" spans="5:29" s="2" customFormat="1">
      <c r="E44139" s="120"/>
      <c r="M44139" s="120"/>
      <c r="N44139" s="120"/>
      <c r="U44139" s="121"/>
      <c r="V44139" s="122"/>
      <c r="W44139" s="123"/>
      <c r="AC44139" s="123"/>
    </row>
    <row r="44140" spans="5:29" s="2" customFormat="1">
      <c r="E44140" s="120"/>
      <c r="M44140" s="120"/>
      <c r="N44140" s="120"/>
      <c r="U44140" s="121"/>
      <c r="V44140" s="122"/>
      <c r="W44140" s="123"/>
      <c r="AC44140" s="123"/>
    </row>
    <row r="44141" spans="5:29" s="2" customFormat="1">
      <c r="E44141" s="120"/>
      <c r="M44141" s="120"/>
      <c r="N44141" s="120"/>
      <c r="U44141" s="121"/>
      <c r="V44141" s="122"/>
      <c r="W44141" s="123"/>
      <c r="AC44141" s="123"/>
    </row>
    <row r="44142" spans="5:29" s="2" customFormat="1">
      <c r="E44142" s="120"/>
      <c r="M44142" s="120"/>
      <c r="N44142" s="120"/>
      <c r="U44142" s="121"/>
      <c r="V44142" s="122"/>
      <c r="W44142" s="123"/>
      <c r="AC44142" s="123"/>
    </row>
    <row r="44143" spans="5:29" s="2" customFormat="1">
      <c r="E44143" s="120"/>
      <c r="M44143" s="120"/>
      <c r="N44143" s="120"/>
      <c r="U44143" s="121"/>
      <c r="V44143" s="122"/>
      <c r="W44143" s="123"/>
      <c r="AC44143" s="123"/>
    </row>
    <row r="44144" spans="5:29" s="2" customFormat="1">
      <c r="E44144" s="120"/>
      <c r="M44144" s="120"/>
      <c r="N44144" s="120"/>
      <c r="U44144" s="121"/>
      <c r="V44144" s="122"/>
      <c r="W44144" s="123"/>
      <c r="AC44144" s="123"/>
    </row>
    <row r="44145" spans="5:29" s="2" customFormat="1">
      <c r="E44145" s="120"/>
      <c r="M44145" s="120"/>
      <c r="N44145" s="120"/>
      <c r="U44145" s="121"/>
      <c r="V44145" s="122"/>
      <c r="W44145" s="123"/>
      <c r="AC44145" s="123"/>
    </row>
    <row r="44146" spans="5:29" s="2" customFormat="1">
      <c r="E44146" s="120"/>
      <c r="M44146" s="120"/>
      <c r="N44146" s="120"/>
      <c r="U44146" s="121"/>
      <c r="V44146" s="122"/>
      <c r="W44146" s="123"/>
      <c r="AC44146" s="123"/>
    </row>
    <row r="44147" spans="5:29" s="2" customFormat="1">
      <c r="E44147" s="120"/>
      <c r="M44147" s="120"/>
      <c r="N44147" s="120"/>
      <c r="U44147" s="121"/>
      <c r="V44147" s="122"/>
      <c r="W44147" s="123"/>
      <c r="AC44147" s="123"/>
    </row>
    <row r="44148" spans="5:29" s="2" customFormat="1">
      <c r="E44148" s="120"/>
      <c r="M44148" s="120"/>
      <c r="N44148" s="120"/>
      <c r="U44148" s="121"/>
      <c r="V44148" s="122"/>
      <c r="W44148" s="123"/>
      <c r="AC44148" s="123"/>
    </row>
    <row r="44149" spans="5:29" s="2" customFormat="1">
      <c r="E44149" s="120"/>
      <c r="M44149" s="120"/>
      <c r="N44149" s="120"/>
      <c r="U44149" s="121"/>
      <c r="V44149" s="122"/>
      <c r="W44149" s="123"/>
      <c r="AC44149" s="123"/>
    </row>
    <row r="44150" spans="5:29" s="2" customFormat="1">
      <c r="E44150" s="120"/>
      <c r="M44150" s="120"/>
      <c r="N44150" s="120"/>
      <c r="U44150" s="121"/>
      <c r="V44150" s="122"/>
      <c r="W44150" s="123"/>
      <c r="AC44150" s="123"/>
    </row>
    <row r="44151" spans="5:29" s="2" customFormat="1">
      <c r="E44151" s="120"/>
      <c r="M44151" s="120"/>
      <c r="N44151" s="120"/>
      <c r="U44151" s="121"/>
      <c r="V44151" s="122"/>
      <c r="W44151" s="123"/>
      <c r="AC44151" s="123"/>
    </row>
    <row r="44152" spans="5:29" s="2" customFormat="1">
      <c r="E44152" s="120"/>
      <c r="M44152" s="120"/>
      <c r="N44152" s="120"/>
      <c r="U44152" s="121"/>
      <c r="V44152" s="122"/>
      <c r="W44152" s="123"/>
      <c r="AC44152" s="123"/>
    </row>
    <row r="44153" spans="5:29" s="2" customFormat="1">
      <c r="E44153" s="120"/>
      <c r="M44153" s="120"/>
      <c r="N44153" s="120"/>
      <c r="U44153" s="121"/>
      <c r="V44153" s="122"/>
      <c r="W44153" s="123"/>
      <c r="AC44153" s="123"/>
    </row>
    <row r="44154" spans="5:29" s="2" customFormat="1">
      <c r="E44154" s="120"/>
      <c r="M44154" s="120"/>
      <c r="N44154" s="120"/>
      <c r="U44154" s="121"/>
      <c r="V44154" s="122"/>
      <c r="W44154" s="123"/>
      <c r="AC44154" s="123"/>
    </row>
    <row r="44155" spans="5:29" s="2" customFormat="1">
      <c r="E44155" s="120"/>
      <c r="M44155" s="120"/>
      <c r="N44155" s="120"/>
      <c r="U44155" s="121"/>
      <c r="V44155" s="122"/>
      <c r="W44155" s="123"/>
      <c r="AC44155" s="123"/>
    </row>
    <row r="44156" spans="5:29" s="2" customFormat="1">
      <c r="E44156" s="120"/>
      <c r="M44156" s="120"/>
      <c r="N44156" s="120"/>
      <c r="U44156" s="121"/>
      <c r="V44156" s="122"/>
      <c r="W44156" s="123"/>
      <c r="AC44156" s="123"/>
    </row>
    <row r="44157" spans="5:29" s="2" customFormat="1">
      <c r="E44157" s="120"/>
      <c r="M44157" s="120"/>
      <c r="N44157" s="120"/>
      <c r="U44157" s="121"/>
      <c r="V44157" s="122"/>
      <c r="W44157" s="123"/>
      <c r="AC44157" s="123"/>
    </row>
    <row r="44158" spans="5:29" s="2" customFormat="1">
      <c r="E44158" s="120"/>
      <c r="M44158" s="120"/>
      <c r="N44158" s="120"/>
      <c r="U44158" s="121"/>
      <c r="V44158" s="122"/>
      <c r="W44158" s="123"/>
      <c r="AC44158" s="123"/>
    </row>
    <row r="44159" spans="5:29" s="2" customFormat="1">
      <c r="E44159" s="120"/>
      <c r="M44159" s="120"/>
      <c r="N44159" s="120"/>
      <c r="U44159" s="121"/>
      <c r="V44159" s="122"/>
      <c r="W44159" s="123"/>
      <c r="AC44159" s="123"/>
    </row>
    <row r="44160" spans="5:29" s="2" customFormat="1">
      <c r="E44160" s="120"/>
      <c r="M44160" s="120"/>
      <c r="N44160" s="120"/>
      <c r="U44160" s="121"/>
      <c r="V44160" s="122"/>
      <c r="W44160" s="123"/>
      <c r="AC44160" s="123"/>
    </row>
    <row r="44161" spans="5:29" s="2" customFormat="1">
      <c r="E44161" s="120"/>
      <c r="M44161" s="120"/>
      <c r="N44161" s="120"/>
      <c r="U44161" s="121"/>
      <c r="V44161" s="122"/>
      <c r="W44161" s="123"/>
      <c r="AC44161" s="123"/>
    </row>
    <row r="44162" spans="5:29" s="2" customFormat="1">
      <c r="E44162" s="120"/>
      <c r="M44162" s="120"/>
      <c r="N44162" s="120"/>
      <c r="U44162" s="121"/>
      <c r="V44162" s="122"/>
      <c r="W44162" s="123"/>
      <c r="AC44162" s="123"/>
    </row>
    <row r="44163" spans="5:29" s="2" customFormat="1">
      <c r="E44163" s="120"/>
      <c r="M44163" s="120"/>
      <c r="N44163" s="120"/>
      <c r="U44163" s="121"/>
      <c r="V44163" s="122"/>
      <c r="W44163" s="123"/>
      <c r="AC44163" s="123"/>
    </row>
    <row r="44164" spans="5:29" s="2" customFormat="1">
      <c r="E44164" s="120"/>
      <c r="M44164" s="120"/>
      <c r="N44164" s="120"/>
      <c r="U44164" s="121"/>
      <c r="V44164" s="122"/>
      <c r="W44164" s="123"/>
      <c r="AC44164" s="123"/>
    </row>
    <row r="44165" spans="5:29" s="2" customFormat="1">
      <c r="E44165" s="120"/>
      <c r="M44165" s="120"/>
      <c r="N44165" s="120"/>
      <c r="U44165" s="121"/>
      <c r="V44165" s="122"/>
      <c r="W44165" s="123"/>
      <c r="AC44165" s="123"/>
    </row>
    <row r="44166" spans="5:29" s="2" customFormat="1">
      <c r="E44166" s="120"/>
      <c r="M44166" s="120"/>
      <c r="N44166" s="120"/>
      <c r="U44166" s="121"/>
      <c r="V44166" s="122"/>
      <c r="W44166" s="123"/>
      <c r="AC44166" s="123"/>
    </row>
    <row r="44167" spans="5:29" s="2" customFormat="1">
      <c r="E44167" s="120"/>
      <c r="M44167" s="120"/>
      <c r="N44167" s="120"/>
      <c r="U44167" s="121"/>
      <c r="V44167" s="122"/>
      <c r="W44167" s="123"/>
      <c r="AC44167" s="123"/>
    </row>
    <row r="44168" spans="5:29" s="2" customFormat="1">
      <c r="E44168" s="120"/>
      <c r="M44168" s="120"/>
      <c r="N44168" s="120"/>
      <c r="U44168" s="121"/>
      <c r="V44168" s="122"/>
      <c r="W44168" s="123"/>
      <c r="AC44168" s="123"/>
    </row>
    <row r="44169" spans="5:29" s="2" customFormat="1">
      <c r="E44169" s="120"/>
      <c r="M44169" s="120"/>
      <c r="N44169" s="120"/>
      <c r="U44169" s="121"/>
      <c r="V44169" s="122"/>
      <c r="W44169" s="123"/>
      <c r="AC44169" s="123"/>
    </row>
    <row r="44170" spans="5:29" s="2" customFormat="1">
      <c r="E44170" s="120"/>
      <c r="M44170" s="120"/>
      <c r="N44170" s="120"/>
      <c r="U44170" s="121"/>
      <c r="V44170" s="122"/>
      <c r="W44170" s="123"/>
      <c r="AC44170" s="123"/>
    </row>
    <row r="44171" spans="5:29" s="2" customFormat="1">
      <c r="E44171" s="120"/>
      <c r="M44171" s="120"/>
      <c r="N44171" s="120"/>
      <c r="U44171" s="121"/>
      <c r="V44171" s="122"/>
      <c r="W44171" s="123"/>
      <c r="AC44171" s="123"/>
    </row>
    <row r="44172" spans="5:29" s="2" customFormat="1">
      <c r="E44172" s="120"/>
      <c r="M44172" s="120"/>
      <c r="N44172" s="120"/>
      <c r="U44172" s="121"/>
      <c r="V44172" s="122"/>
      <c r="W44172" s="123"/>
      <c r="AC44172" s="123"/>
    </row>
    <row r="44173" spans="5:29" s="2" customFormat="1">
      <c r="E44173" s="120"/>
      <c r="M44173" s="120"/>
      <c r="N44173" s="120"/>
      <c r="U44173" s="121"/>
      <c r="V44173" s="122"/>
      <c r="W44173" s="123"/>
      <c r="AC44173" s="123"/>
    </row>
    <row r="44174" spans="5:29" s="2" customFormat="1">
      <c r="E44174" s="120"/>
      <c r="M44174" s="120"/>
      <c r="N44174" s="120"/>
      <c r="U44174" s="121"/>
      <c r="V44174" s="122"/>
      <c r="W44174" s="123"/>
      <c r="AC44174" s="123"/>
    </row>
    <row r="44175" spans="5:29" s="2" customFormat="1">
      <c r="E44175" s="120"/>
      <c r="M44175" s="120"/>
      <c r="N44175" s="120"/>
      <c r="U44175" s="121"/>
      <c r="V44175" s="122"/>
      <c r="W44175" s="123"/>
      <c r="AC44175" s="123"/>
    </row>
    <row r="44176" spans="5:29" s="2" customFormat="1">
      <c r="E44176" s="120"/>
      <c r="M44176" s="120"/>
      <c r="N44176" s="120"/>
      <c r="U44176" s="121"/>
      <c r="V44176" s="122"/>
      <c r="W44176" s="123"/>
      <c r="AC44176" s="123"/>
    </row>
    <row r="44177" spans="5:29" s="2" customFormat="1">
      <c r="E44177" s="120"/>
      <c r="M44177" s="120"/>
      <c r="N44177" s="120"/>
      <c r="U44177" s="121"/>
      <c r="V44177" s="122"/>
      <c r="W44177" s="123"/>
      <c r="AC44177" s="123"/>
    </row>
    <row r="44178" spans="5:29" s="2" customFormat="1">
      <c r="E44178" s="120"/>
      <c r="M44178" s="120"/>
      <c r="N44178" s="120"/>
      <c r="U44178" s="121"/>
      <c r="V44178" s="122"/>
      <c r="W44178" s="123"/>
      <c r="AC44178" s="123"/>
    </row>
    <row r="44179" spans="5:29" s="2" customFormat="1">
      <c r="E44179" s="120"/>
      <c r="M44179" s="120"/>
      <c r="N44179" s="120"/>
      <c r="U44179" s="121"/>
      <c r="V44179" s="122"/>
      <c r="W44179" s="123"/>
      <c r="AC44179" s="123"/>
    </row>
    <row r="44180" spans="5:29" s="2" customFormat="1">
      <c r="E44180" s="120"/>
      <c r="M44180" s="120"/>
      <c r="N44180" s="120"/>
      <c r="U44180" s="121"/>
      <c r="V44180" s="122"/>
      <c r="W44180" s="123"/>
      <c r="AC44180" s="123"/>
    </row>
    <row r="44181" spans="5:29" s="2" customFormat="1">
      <c r="E44181" s="120"/>
      <c r="M44181" s="120"/>
      <c r="N44181" s="120"/>
      <c r="U44181" s="121"/>
      <c r="V44181" s="122"/>
      <c r="W44181" s="123"/>
      <c r="AC44181" s="123"/>
    </row>
    <row r="44182" spans="5:29" s="2" customFormat="1">
      <c r="E44182" s="120"/>
      <c r="M44182" s="120"/>
      <c r="N44182" s="120"/>
      <c r="U44182" s="121"/>
      <c r="V44182" s="122"/>
      <c r="W44182" s="123"/>
      <c r="AC44182" s="123"/>
    </row>
    <row r="44183" spans="5:29" s="2" customFormat="1">
      <c r="E44183" s="120"/>
      <c r="M44183" s="120"/>
      <c r="N44183" s="120"/>
      <c r="U44183" s="121"/>
      <c r="V44183" s="122"/>
      <c r="W44183" s="123"/>
      <c r="AC44183" s="123"/>
    </row>
    <row r="44184" spans="5:29" s="2" customFormat="1">
      <c r="E44184" s="120"/>
      <c r="M44184" s="120"/>
      <c r="N44184" s="120"/>
      <c r="U44184" s="121"/>
      <c r="V44184" s="122"/>
      <c r="W44184" s="123"/>
      <c r="AC44184" s="123"/>
    </row>
    <row r="44185" spans="5:29" s="2" customFormat="1">
      <c r="E44185" s="120"/>
      <c r="M44185" s="120"/>
      <c r="N44185" s="120"/>
      <c r="U44185" s="121"/>
      <c r="V44185" s="122"/>
      <c r="W44185" s="123"/>
      <c r="AC44185" s="123"/>
    </row>
    <row r="44186" spans="5:29" s="2" customFormat="1">
      <c r="E44186" s="120"/>
      <c r="M44186" s="120"/>
      <c r="N44186" s="120"/>
      <c r="U44186" s="121"/>
      <c r="V44186" s="122"/>
      <c r="W44186" s="123"/>
      <c r="AC44186" s="123"/>
    </row>
    <row r="44187" spans="5:29" s="2" customFormat="1">
      <c r="E44187" s="120"/>
      <c r="M44187" s="120"/>
      <c r="N44187" s="120"/>
      <c r="U44187" s="121"/>
      <c r="V44187" s="122"/>
      <c r="W44187" s="123"/>
      <c r="AC44187" s="123"/>
    </row>
    <row r="44188" spans="5:29" s="2" customFormat="1">
      <c r="E44188" s="120"/>
      <c r="M44188" s="120"/>
      <c r="N44188" s="120"/>
      <c r="U44188" s="121"/>
      <c r="V44188" s="122"/>
      <c r="W44188" s="123"/>
      <c r="AC44188" s="123"/>
    </row>
    <row r="44189" spans="5:29" s="2" customFormat="1">
      <c r="E44189" s="120"/>
      <c r="M44189" s="120"/>
      <c r="N44189" s="120"/>
      <c r="U44189" s="121"/>
      <c r="V44189" s="122"/>
      <c r="W44189" s="123"/>
      <c r="AC44189" s="123"/>
    </row>
    <row r="44190" spans="5:29" s="2" customFormat="1">
      <c r="E44190" s="120"/>
      <c r="M44190" s="120"/>
      <c r="N44190" s="120"/>
      <c r="U44190" s="121"/>
      <c r="V44190" s="122"/>
      <c r="W44190" s="123"/>
      <c r="AC44190" s="123"/>
    </row>
    <row r="44191" spans="5:29" s="2" customFormat="1">
      <c r="E44191" s="120"/>
      <c r="M44191" s="120"/>
      <c r="N44191" s="120"/>
      <c r="U44191" s="121"/>
      <c r="V44191" s="122"/>
      <c r="W44191" s="123"/>
      <c r="AC44191" s="123"/>
    </row>
    <row r="44192" spans="5:29" s="2" customFormat="1">
      <c r="E44192" s="120"/>
      <c r="M44192" s="120"/>
      <c r="N44192" s="120"/>
      <c r="U44192" s="121"/>
      <c r="V44192" s="122"/>
      <c r="W44192" s="123"/>
      <c r="AC44192" s="123"/>
    </row>
    <row r="44193" spans="5:29" s="2" customFormat="1">
      <c r="E44193" s="120"/>
      <c r="M44193" s="120"/>
      <c r="N44193" s="120"/>
      <c r="U44193" s="121"/>
      <c r="V44193" s="122"/>
      <c r="W44193" s="123"/>
      <c r="AC44193" s="123"/>
    </row>
    <row r="44194" spans="5:29" s="2" customFormat="1">
      <c r="E44194" s="120"/>
      <c r="M44194" s="120"/>
      <c r="N44194" s="120"/>
      <c r="U44194" s="121"/>
      <c r="V44194" s="122"/>
      <c r="W44194" s="123"/>
      <c r="AC44194" s="123"/>
    </row>
    <row r="44195" spans="5:29" s="2" customFormat="1">
      <c r="E44195" s="120"/>
      <c r="M44195" s="120"/>
      <c r="N44195" s="120"/>
      <c r="U44195" s="121"/>
      <c r="V44195" s="122"/>
      <c r="W44195" s="123"/>
      <c r="AC44195" s="123"/>
    </row>
    <row r="44196" spans="5:29" s="2" customFormat="1">
      <c r="E44196" s="120"/>
      <c r="M44196" s="120"/>
      <c r="N44196" s="120"/>
      <c r="U44196" s="121"/>
      <c r="V44196" s="122"/>
      <c r="W44196" s="123"/>
      <c r="AC44196" s="123"/>
    </row>
    <row r="44197" spans="5:29" s="2" customFormat="1">
      <c r="E44197" s="120"/>
      <c r="M44197" s="120"/>
      <c r="N44197" s="120"/>
      <c r="U44197" s="121"/>
      <c r="V44197" s="122"/>
      <c r="W44197" s="123"/>
      <c r="AC44197" s="123"/>
    </row>
    <row r="44198" spans="5:29" s="2" customFormat="1">
      <c r="E44198" s="120"/>
      <c r="M44198" s="120"/>
      <c r="N44198" s="120"/>
      <c r="U44198" s="121"/>
      <c r="V44198" s="122"/>
      <c r="W44198" s="123"/>
      <c r="AC44198" s="123"/>
    </row>
    <row r="44199" spans="5:29" s="2" customFormat="1">
      <c r="E44199" s="120"/>
      <c r="M44199" s="120"/>
      <c r="N44199" s="120"/>
      <c r="U44199" s="121"/>
      <c r="V44199" s="122"/>
      <c r="W44199" s="123"/>
      <c r="AC44199" s="123"/>
    </row>
    <row r="44200" spans="5:29" s="2" customFormat="1">
      <c r="E44200" s="120"/>
      <c r="M44200" s="120"/>
      <c r="N44200" s="120"/>
      <c r="U44200" s="121"/>
      <c r="V44200" s="122"/>
      <c r="W44200" s="123"/>
      <c r="AC44200" s="123"/>
    </row>
    <row r="44201" spans="5:29" s="2" customFormat="1">
      <c r="E44201" s="120"/>
      <c r="M44201" s="120"/>
      <c r="N44201" s="120"/>
      <c r="U44201" s="121"/>
      <c r="V44201" s="122"/>
      <c r="W44201" s="123"/>
      <c r="AC44201" s="123"/>
    </row>
    <row r="44202" spans="5:29" s="2" customFormat="1">
      <c r="E44202" s="120"/>
      <c r="M44202" s="120"/>
      <c r="N44202" s="120"/>
      <c r="U44202" s="121"/>
      <c r="V44202" s="122"/>
      <c r="W44202" s="123"/>
      <c r="AC44202" s="123"/>
    </row>
    <row r="44203" spans="5:29" s="2" customFormat="1">
      <c r="E44203" s="120"/>
      <c r="M44203" s="120"/>
      <c r="N44203" s="120"/>
      <c r="U44203" s="121"/>
      <c r="V44203" s="122"/>
      <c r="W44203" s="123"/>
      <c r="AC44203" s="123"/>
    </row>
    <row r="44204" spans="5:29" s="2" customFormat="1">
      <c r="E44204" s="120"/>
      <c r="M44204" s="120"/>
      <c r="N44204" s="120"/>
      <c r="U44204" s="121"/>
      <c r="V44204" s="122"/>
      <c r="W44204" s="123"/>
      <c r="AC44204" s="123"/>
    </row>
    <row r="44205" spans="5:29" s="2" customFormat="1">
      <c r="E44205" s="120"/>
      <c r="M44205" s="120"/>
      <c r="N44205" s="120"/>
      <c r="U44205" s="121"/>
      <c r="V44205" s="122"/>
      <c r="W44205" s="123"/>
      <c r="AC44205" s="123"/>
    </row>
    <row r="44206" spans="5:29" s="2" customFormat="1">
      <c r="E44206" s="120"/>
      <c r="M44206" s="120"/>
      <c r="N44206" s="120"/>
      <c r="U44206" s="121"/>
      <c r="V44206" s="122"/>
      <c r="W44206" s="123"/>
      <c r="AC44206" s="123"/>
    </row>
    <row r="44207" spans="5:29" s="2" customFormat="1">
      <c r="E44207" s="120"/>
      <c r="M44207" s="120"/>
      <c r="N44207" s="120"/>
      <c r="U44207" s="121"/>
      <c r="V44207" s="122"/>
      <c r="W44207" s="123"/>
      <c r="AC44207" s="123"/>
    </row>
    <row r="44208" spans="5:29" s="2" customFormat="1">
      <c r="E44208" s="120"/>
      <c r="M44208" s="120"/>
      <c r="N44208" s="120"/>
      <c r="U44208" s="121"/>
      <c r="V44208" s="122"/>
      <c r="W44208" s="123"/>
      <c r="AC44208" s="123"/>
    </row>
    <row r="44209" spans="5:29" s="2" customFormat="1">
      <c r="E44209" s="120"/>
      <c r="M44209" s="120"/>
      <c r="N44209" s="120"/>
      <c r="U44209" s="121"/>
      <c r="V44209" s="122"/>
      <c r="W44209" s="123"/>
      <c r="AC44209" s="123"/>
    </row>
    <row r="44210" spans="5:29" s="2" customFormat="1">
      <c r="E44210" s="120"/>
      <c r="M44210" s="120"/>
      <c r="N44210" s="120"/>
      <c r="U44210" s="121"/>
      <c r="V44210" s="122"/>
      <c r="W44210" s="123"/>
      <c r="AC44210" s="123"/>
    </row>
    <row r="44211" spans="5:29" s="2" customFormat="1">
      <c r="E44211" s="120"/>
      <c r="M44211" s="120"/>
      <c r="N44211" s="120"/>
      <c r="U44211" s="121"/>
      <c r="V44211" s="122"/>
      <c r="W44211" s="123"/>
      <c r="AC44211" s="123"/>
    </row>
    <row r="44212" spans="5:29" s="2" customFormat="1">
      <c r="E44212" s="120"/>
      <c r="M44212" s="120"/>
      <c r="N44212" s="120"/>
      <c r="U44212" s="121"/>
      <c r="V44212" s="122"/>
      <c r="W44212" s="123"/>
      <c r="AC44212" s="123"/>
    </row>
    <row r="44213" spans="5:29" s="2" customFormat="1">
      <c r="E44213" s="120"/>
      <c r="M44213" s="120"/>
      <c r="N44213" s="120"/>
      <c r="U44213" s="121"/>
      <c r="V44213" s="122"/>
      <c r="W44213" s="123"/>
      <c r="AC44213" s="123"/>
    </row>
    <row r="44214" spans="5:29" s="2" customFormat="1">
      <c r="E44214" s="120"/>
      <c r="M44214" s="120"/>
      <c r="N44214" s="120"/>
      <c r="U44214" s="121"/>
      <c r="V44214" s="122"/>
      <c r="W44214" s="123"/>
      <c r="AC44214" s="123"/>
    </row>
    <row r="44215" spans="5:29" s="2" customFormat="1">
      <c r="E44215" s="120"/>
      <c r="M44215" s="120"/>
      <c r="N44215" s="120"/>
      <c r="U44215" s="121"/>
      <c r="V44215" s="122"/>
      <c r="W44215" s="123"/>
      <c r="AC44215" s="123"/>
    </row>
    <row r="44216" spans="5:29" s="2" customFormat="1">
      <c r="E44216" s="120"/>
      <c r="M44216" s="120"/>
      <c r="N44216" s="120"/>
      <c r="U44216" s="121"/>
      <c r="V44216" s="122"/>
      <c r="W44216" s="123"/>
      <c r="AC44216" s="123"/>
    </row>
    <row r="44217" spans="5:29" s="2" customFormat="1">
      <c r="E44217" s="120"/>
      <c r="M44217" s="120"/>
      <c r="N44217" s="120"/>
      <c r="U44217" s="121"/>
      <c r="V44217" s="122"/>
      <c r="W44217" s="123"/>
      <c r="AC44217" s="123"/>
    </row>
    <row r="44218" spans="5:29" s="2" customFormat="1">
      <c r="E44218" s="120"/>
      <c r="M44218" s="120"/>
      <c r="N44218" s="120"/>
      <c r="U44218" s="121"/>
      <c r="V44218" s="122"/>
      <c r="W44218" s="123"/>
      <c r="AC44218" s="123"/>
    </row>
    <row r="44219" spans="5:29" s="2" customFormat="1">
      <c r="E44219" s="120"/>
      <c r="M44219" s="120"/>
      <c r="N44219" s="120"/>
      <c r="U44219" s="121"/>
      <c r="V44219" s="122"/>
      <c r="W44219" s="123"/>
      <c r="AC44219" s="123"/>
    </row>
    <row r="44220" spans="5:29" s="2" customFormat="1">
      <c r="E44220" s="120"/>
      <c r="M44220" s="120"/>
      <c r="N44220" s="120"/>
      <c r="U44220" s="121"/>
      <c r="V44220" s="122"/>
      <c r="W44220" s="123"/>
      <c r="AC44220" s="123"/>
    </row>
    <row r="44221" spans="5:29" s="2" customFormat="1">
      <c r="E44221" s="120"/>
      <c r="M44221" s="120"/>
      <c r="N44221" s="120"/>
      <c r="U44221" s="121"/>
      <c r="V44221" s="122"/>
      <c r="W44221" s="123"/>
      <c r="AC44221" s="123"/>
    </row>
    <row r="44222" spans="5:29" s="2" customFormat="1">
      <c r="E44222" s="120"/>
      <c r="M44222" s="120"/>
      <c r="N44222" s="120"/>
      <c r="U44222" s="121"/>
      <c r="V44222" s="122"/>
      <c r="W44222" s="123"/>
      <c r="AC44222" s="123"/>
    </row>
    <row r="44223" spans="5:29" s="2" customFormat="1">
      <c r="E44223" s="120"/>
      <c r="M44223" s="120"/>
      <c r="N44223" s="120"/>
      <c r="U44223" s="121"/>
      <c r="V44223" s="122"/>
      <c r="W44223" s="123"/>
      <c r="AC44223" s="123"/>
    </row>
    <row r="44224" spans="5:29" s="2" customFormat="1">
      <c r="E44224" s="120"/>
      <c r="M44224" s="120"/>
      <c r="N44224" s="120"/>
      <c r="U44224" s="121"/>
      <c r="V44224" s="122"/>
      <c r="W44224" s="123"/>
      <c r="AC44224" s="123"/>
    </row>
    <row r="44225" spans="5:29" s="2" customFormat="1">
      <c r="E44225" s="120"/>
      <c r="M44225" s="120"/>
      <c r="N44225" s="120"/>
      <c r="U44225" s="121"/>
      <c r="V44225" s="122"/>
      <c r="W44225" s="123"/>
      <c r="AC44225" s="123"/>
    </row>
    <row r="44226" spans="5:29" s="2" customFormat="1">
      <c r="E44226" s="120"/>
      <c r="M44226" s="120"/>
      <c r="N44226" s="120"/>
      <c r="U44226" s="121"/>
      <c r="V44226" s="122"/>
      <c r="W44226" s="123"/>
      <c r="AC44226" s="123"/>
    </row>
    <row r="44227" spans="5:29" s="2" customFormat="1">
      <c r="E44227" s="120"/>
      <c r="M44227" s="120"/>
      <c r="N44227" s="120"/>
      <c r="U44227" s="121"/>
      <c r="V44227" s="122"/>
      <c r="W44227" s="123"/>
      <c r="AC44227" s="123"/>
    </row>
    <row r="44228" spans="5:29" s="2" customFormat="1">
      <c r="E44228" s="120"/>
      <c r="M44228" s="120"/>
      <c r="N44228" s="120"/>
      <c r="U44228" s="121"/>
      <c r="V44228" s="122"/>
      <c r="W44228" s="123"/>
      <c r="AC44228" s="123"/>
    </row>
    <row r="44229" spans="5:29" s="2" customFormat="1">
      <c r="E44229" s="120"/>
      <c r="M44229" s="120"/>
      <c r="N44229" s="120"/>
      <c r="U44229" s="121"/>
      <c r="V44229" s="122"/>
      <c r="W44229" s="123"/>
      <c r="AC44229" s="123"/>
    </row>
    <row r="44230" spans="5:29" s="2" customFormat="1">
      <c r="E44230" s="120"/>
      <c r="M44230" s="120"/>
      <c r="N44230" s="120"/>
      <c r="U44230" s="121"/>
      <c r="V44230" s="122"/>
      <c r="W44230" s="123"/>
      <c r="AC44230" s="123"/>
    </row>
    <row r="44231" spans="5:29" s="2" customFormat="1">
      <c r="E44231" s="120"/>
      <c r="M44231" s="120"/>
      <c r="N44231" s="120"/>
      <c r="U44231" s="121"/>
      <c r="V44231" s="122"/>
      <c r="W44231" s="123"/>
      <c r="AC44231" s="123"/>
    </row>
    <row r="44232" spans="5:29" s="2" customFormat="1">
      <c r="E44232" s="120"/>
      <c r="M44232" s="120"/>
      <c r="N44232" s="120"/>
      <c r="U44232" s="121"/>
      <c r="V44232" s="122"/>
      <c r="W44232" s="123"/>
      <c r="AC44232" s="123"/>
    </row>
    <row r="44233" spans="5:29" s="2" customFormat="1">
      <c r="E44233" s="120"/>
      <c r="M44233" s="120"/>
      <c r="N44233" s="120"/>
      <c r="U44233" s="121"/>
      <c r="V44233" s="122"/>
      <c r="W44233" s="123"/>
      <c r="AC44233" s="123"/>
    </row>
    <row r="44234" spans="5:29" s="2" customFormat="1">
      <c r="E44234" s="120"/>
      <c r="M44234" s="120"/>
      <c r="N44234" s="120"/>
      <c r="U44234" s="121"/>
      <c r="V44234" s="122"/>
      <c r="W44234" s="123"/>
      <c r="AC44234" s="123"/>
    </row>
    <row r="44235" spans="5:29" s="2" customFormat="1">
      <c r="E44235" s="120"/>
      <c r="M44235" s="120"/>
      <c r="N44235" s="120"/>
      <c r="U44235" s="121"/>
      <c r="V44235" s="122"/>
      <c r="W44235" s="123"/>
      <c r="AC44235" s="123"/>
    </row>
    <row r="44236" spans="5:29" s="2" customFormat="1">
      <c r="E44236" s="120"/>
      <c r="M44236" s="120"/>
      <c r="N44236" s="120"/>
      <c r="U44236" s="121"/>
      <c r="V44236" s="122"/>
      <c r="W44236" s="123"/>
      <c r="AC44236" s="123"/>
    </row>
    <row r="44237" spans="5:29" s="2" customFormat="1">
      <c r="E44237" s="120"/>
      <c r="M44237" s="120"/>
      <c r="N44237" s="120"/>
      <c r="U44237" s="121"/>
      <c r="V44237" s="122"/>
      <c r="W44237" s="123"/>
      <c r="AC44237" s="123"/>
    </row>
    <row r="44238" spans="5:29" s="2" customFormat="1">
      <c r="E44238" s="120"/>
      <c r="M44238" s="120"/>
      <c r="N44238" s="120"/>
      <c r="U44238" s="121"/>
      <c r="V44238" s="122"/>
      <c r="W44238" s="123"/>
      <c r="AC44238" s="123"/>
    </row>
    <row r="44239" spans="5:29" s="2" customFormat="1">
      <c r="E44239" s="120"/>
      <c r="M44239" s="120"/>
      <c r="N44239" s="120"/>
      <c r="U44239" s="121"/>
      <c r="V44239" s="122"/>
      <c r="W44239" s="123"/>
      <c r="AC44239" s="123"/>
    </row>
    <row r="44240" spans="5:29" s="2" customFormat="1">
      <c r="E44240" s="120"/>
      <c r="M44240" s="120"/>
      <c r="N44240" s="120"/>
      <c r="U44240" s="121"/>
      <c r="V44240" s="122"/>
      <c r="W44240" s="123"/>
      <c r="AC44240" s="123"/>
    </row>
    <row r="44241" spans="5:29" s="2" customFormat="1">
      <c r="E44241" s="120"/>
      <c r="M44241" s="120"/>
      <c r="N44241" s="120"/>
      <c r="U44241" s="121"/>
      <c r="V44241" s="122"/>
      <c r="W44241" s="123"/>
      <c r="AC44241" s="123"/>
    </row>
    <row r="44242" spans="5:29" s="2" customFormat="1">
      <c r="E44242" s="120"/>
      <c r="M44242" s="120"/>
      <c r="N44242" s="120"/>
      <c r="U44242" s="121"/>
      <c r="V44242" s="122"/>
      <c r="W44242" s="123"/>
      <c r="AC44242" s="123"/>
    </row>
    <row r="44243" spans="5:29" s="2" customFormat="1">
      <c r="E44243" s="120"/>
      <c r="M44243" s="120"/>
      <c r="N44243" s="120"/>
      <c r="U44243" s="121"/>
      <c r="V44243" s="122"/>
      <c r="W44243" s="123"/>
      <c r="AC44243" s="123"/>
    </row>
    <row r="44244" spans="5:29" s="2" customFormat="1">
      <c r="E44244" s="120"/>
      <c r="M44244" s="120"/>
      <c r="N44244" s="120"/>
      <c r="U44244" s="121"/>
      <c r="V44244" s="122"/>
      <c r="W44244" s="123"/>
      <c r="AC44244" s="123"/>
    </row>
    <row r="44245" spans="5:29" s="2" customFormat="1">
      <c r="E44245" s="120"/>
      <c r="M44245" s="120"/>
      <c r="N44245" s="120"/>
      <c r="U44245" s="121"/>
      <c r="V44245" s="122"/>
      <c r="W44245" s="123"/>
      <c r="AC44245" s="123"/>
    </row>
    <row r="44246" spans="5:29" s="2" customFormat="1">
      <c r="E44246" s="120"/>
      <c r="M44246" s="120"/>
      <c r="N44246" s="120"/>
      <c r="U44246" s="121"/>
      <c r="V44246" s="122"/>
      <c r="W44246" s="123"/>
      <c r="AC44246" s="123"/>
    </row>
    <row r="44247" spans="5:29" s="2" customFormat="1">
      <c r="E44247" s="120"/>
      <c r="M44247" s="120"/>
      <c r="N44247" s="120"/>
      <c r="U44247" s="121"/>
      <c r="V44247" s="122"/>
      <c r="W44247" s="123"/>
      <c r="AC44247" s="123"/>
    </row>
    <row r="44248" spans="5:29" s="2" customFormat="1">
      <c r="E44248" s="120"/>
      <c r="M44248" s="120"/>
      <c r="N44248" s="120"/>
      <c r="U44248" s="121"/>
      <c r="V44248" s="122"/>
      <c r="W44248" s="123"/>
      <c r="AC44248" s="123"/>
    </row>
    <row r="44249" spans="5:29" s="2" customFormat="1">
      <c r="E44249" s="120"/>
      <c r="M44249" s="120"/>
      <c r="N44249" s="120"/>
      <c r="U44249" s="121"/>
      <c r="V44249" s="122"/>
      <c r="W44249" s="123"/>
      <c r="AC44249" s="123"/>
    </row>
    <row r="44250" spans="5:29" s="2" customFormat="1">
      <c r="E44250" s="120"/>
      <c r="M44250" s="120"/>
      <c r="N44250" s="120"/>
      <c r="U44250" s="121"/>
      <c r="V44250" s="122"/>
      <c r="W44250" s="123"/>
      <c r="AC44250" s="123"/>
    </row>
    <row r="44251" spans="5:29" s="2" customFormat="1">
      <c r="E44251" s="120"/>
      <c r="M44251" s="120"/>
      <c r="N44251" s="120"/>
      <c r="U44251" s="121"/>
      <c r="V44251" s="122"/>
      <c r="W44251" s="123"/>
      <c r="AC44251" s="123"/>
    </row>
    <row r="44252" spans="5:29" s="2" customFormat="1">
      <c r="E44252" s="120"/>
      <c r="M44252" s="120"/>
      <c r="N44252" s="120"/>
      <c r="U44252" s="121"/>
      <c r="V44252" s="122"/>
      <c r="W44252" s="123"/>
      <c r="AC44252" s="123"/>
    </row>
    <row r="44253" spans="5:29" s="2" customFormat="1">
      <c r="E44253" s="120"/>
      <c r="M44253" s="120"/>
      <c r="N44253" s="120"/>
      <c r="U44253" s="121"/>
      <c r="V44253" s="122"/>
      <c r="W44253" s="123"/>
      <c r="AC44253" s="123"/>
    </row>
    <row r="44254" spans="5:29" s="2" customFormat="1">
      <c r="E44254" s="120"/>
      <c r="M44254" s="120"/>
      <c r="N44254" s="120"/>
      <c r="U44254" s="121"/>
      <c r="V44254" s="122"/>
      <c r="W44254" s="123"/>
      <c r="AC44254" s="123"/>
    </row>
    <row r="44255" spans="5:29" s="2" customFormat="1">
      <c r="E44255" s="120"/>
      <c r="M44255" s="120"/>
      <c r="N44255" s="120"/>
      <c r="U44255" s="121"/>
      <c r="V44255" s="122"/>
      <c r="W44255" s="123"/>
      <c r="AC44255" s="123"/>
    </row>
    <row r="44256" spans="5:29" s="2" customFormat="1">
      <c r="E44256" s="120"/>
      <c r="M44256" s="120"/>
      <c r="N44256" s="120"/>
      <c r="U44256" s="121"/>
      <c r="V44256" s="122"/>
      <c r="W44256" s="123"/>
      <c r="AC44256" s="123"/>
    </row>
    <row r="44257" spans="5:29" s="2" customFormat="1">
      <c r="E44257" s="120"/>
      <c r="M44257" s="120"/>
      <c r="N44257" s="120"/>
      <c r="U44257" s="121"/>
      <c r="V44257" s="122"/>
      <c r="W44257" s="123"/>
      <c r="AC44257" s="123"/>
    </row>
    <row r="44258" spans="5:29" s="2" customFormat="1">
      <c r="E44258" s="120"/>
      <c r="M44258" s="120"/>
      <c r="N44258" s="120"/>
      <c r="U44258" s="121"/>
      <c r="V44258" s="122"/>
      <c r="W44258" s="123"/>
      <c r="AC44258" s="123"/>
    </row>
    <row r="44259" spans="5:29" s="2" customFormat="1">
      <c r="E44259" s="120"/>
      <c r="M44259" s="120"/>
      <c r="N44259" s="120"/>
      <c r="U44259" s="121"/>
      <c r="V44259" s="122"/>
      <c r="W44259" s="123"/>
      <c r="AC44259" s="123"/>
    </row>
    <row r="44260" spans="5:29" s="2" customFormat="1">
      <c r="E44260" s="120"/>
      <c r="M44260" s="120"/>
      <c r="N44260" s="120"/>
      <c r="U44260" s="121"/>
      <c r="V44260" s="122"/>
      <c r="W44260" s="123"/>
      <c r="AC44260" s="123"/>
    </row>
    <row r="44261" spans="5:29" s="2" customFormat="1">
      <c r="E44261" s="120"/>
      <c r="M44261" s="120"/>
      <c r="N44261" s="120"/>
      <c r="U44261" s="121"/>
      <c r="V44261" s="122"/>
      <c r="W44261" s="123"/>
      <c r="AC44261" s="123"/>
    </row>
    <row r="44262" spans="5:29" s="2" customFormat="1">
      <c r="E44262" s="120"/>
      <c r="M44262" s="120"/>
      <c r="N44262" s="120"/>
      <c r="U44262" s="121"/>
      <c r="V44262" s="122"/>
      <c r="W44262" s="123"/>
      <c r="AC44262" s="123"/>
    </row>
    <row r="44263" spans="5:29" s="2" customFormat="1">
      <c r="E44263" s="120"/>
      <c r="M44263" s="120"/>
      <c r="N44263" s="120"/>
      <c r="U44263" s="121"/>
      <c r="V44263" s="122"/>
      <c r="W44263" s="123"/>
      <c r="AC44263" s="123"/>
    </row>
    <row r="44264" spans="5:29" s="2" customFormat="1">
      <c r="E44264" s="120"/>
      <c r="M44264" s="120"/>
      <c r="N44264" s="120"/>
      <c r="U44264" s="121"/>
      <c r="V44264" s="122"/>
      <c r="W44264" s="123"/>
      <c r="AC44264" s="123"/>
    </row>
    <row r="44265" spans="5:29" s="2" customFormat="1">
      <c r="E44265" s="120"/>
      <c r="M44265" s="120"/>
      <c r="N44265" s="120"/>
      <c r="U44265" s="121"/>
      <c r="V44265" s="122"/>
      <c r="W44265" s="123"/>
      <c r="AC44265" s="123"/>
    </row>
    <row r="44266" spans="5:29" s="2" customFormat="1">
      <c r="E44266" s="120"/>
      <c r="M44266" s="120"/>
      <c r="N44266" s="120"/>
      <c r="U44266" s="121"/>
      <c r="V44266" s="122"/>
      <c r="W44266" s="123"/>
      <c r="AC44266" s="123"/>
    </row>
    <row r="44267" spans="5:29" s="2" customFormat="1">
      <c r="E44267" s="120"/>
      <c r="M44267" s="120"/>
      <c r="N44267" s="120"/>
      <c r="U44267" s="121"/>
      <c r="V44267" s="122"/>
      <c r="W44267" s="123"/>
      <c r="AC44267" s="123"/>
    </row>
    <row r="44268" spans="5:29" s="2" customFormat="1">
      <c r="E44268" s="120"/>
      <c r="M44268" s="120"/>
      <c r="N44268" s="120"/>
      <c r="U44268" s="121"/>
      <c r="V44268" s="122"/>
      <c r="W44268" s="123"/>
      <c r="AC44268" s="123"/>
    </row>
    <row r="44269" spans="5:29" s="2" customFormat="1">
      <c r="E44269" s="120"/>
      <c r="M44269" s="120"/>
      <c r="N44269" s="120"/>
      <c r="U44269" s="121"/>
      <c r="V44269" s="122"/>
      <c r="W44269" s="123"/>
      <c r="AC44269" s="123"/>
    </row>
    <row r="44270" spans="5:29" s="2" customFormat="1">
      <c r="E44270" s="120"/>
      <c r="M44270" s="120"/>
      <c r="N44270" s="120"/>
      <c r="U44270" s="121"/>
      <c r="V44270" s="122"/>
      <c r="W44270" s="123"/>
      <c r="AC44270" s="123"/>
    </row>
    <row r="44271" spans="5:29" s="2" customFormat="1">
      <c r="E44271" s="120"/>
      <c r="M44271" s="120"/>
      <c r="N44271" s="120"/>
      <c r="U44271" s="121"/>
      <c r="V44271" s="122"/>
      <c r="W44271" s="123"/>
      <c r="AC44271" s="123"/>
    </row>
    <row r="44272" spans="5:29" s="2" customFormat="1">
      <c r="E44272" s="120"/>
      <c r="M44272" s="120"/>
      <c r="N44272" s="120"/>
      <c r="U44272" s="121"/>
      <c r="V44272" s="122"/>
      <c r="W44272" s="123"/>
      <c r="AC44272" s="123"/>
    </row>
    <row r="44273" spans="5:29" s="2" customFormat="1">
      <c r="E44273" s="120"/>
      <c r="M44273" s="120"/>
      <c r="N44273" s="120"/>
      <c r="U44273" s="121"/>
      <c r="V44273" s="122"/>
      <c r="W44273" s="123"/>
      <c r="AC44273" s="123"/>
    </row>
    <row r="44274" spans="5:29" s="2" customFormat="1">
      <c r="E44274" s="120"/>
      <c r="M44274" s="120"/>
      <c r="N44274" s="120"/>
      <c r="U44274" s="121"/>
      <c r="V44274" s="122"/>
      <c r="W44274" s="123"/>
      <c r="AC44274" s="123"/>
    </row>
    <row r="44275" spans="5:29" s="2" customFormat="1">
      <c r="E44275" s="120"/>
      <c r="M44275" s="120"/>
      <c r="N44275" s="120"/>
      <c r="U44275" s="121"/>
      <c r="V44275" s="122"/>
      <c r="W44275" s="123"/>
      <c r="AC44275" s="123"/>
    </row>
    <row r="44276" spans="5:29" s="2" customFormat="1">
      <c r="E44276" s="120"/>
      <c r="M44276" s="120"/>
      <c r="N44276" s="120"/>
      <c r="U44276" s="121"/>
      <c r="V44276" s="122"/>
      <c r="W44276" s="123"/>
      <c r="AC44276" s="123"/>
    </row>
    <row r="44277" spans="5:29" s="2" customFormat="1">
      <c r="E44277" s="120"/>
      <c r="M44277" s="120"/>
      <c r="N44277" s="120"/>
      <c r="U44277" s="121"/>
      <c r="V44277" s="122"/>
      <c r="W44277" s="123"/>
      <c r="AC44277" s="123"/>
    </row>
    <row r="44278" spans="5:29" s="2" customFormat="1">
      <c r="E44278" s="120"/>
      <c r="M44278" s="120"/>
      <c r="N44278" s="120"/>
      <c r="U44278" s="121"/>
      <c r="V44278" s="122"/>
      <c r="W44278" s="123"/>
      <c r="AC44278" s="123"/>
    </row>
    <row r="44279" spans="5:29" s="2" customFormat="1">
      <c r="E44279" s="120"/>
      <c r="M44279" s="120"/>
      <c r="N44279" s="120"/>
      <c r="U44279" s="121"/>
      <c r="V44279" s="122"/>
      <c r="W44279" s="123"/>
      <c r="AC44279" s="123"/>
    </row>
    <row r="44280" spans="5:29" s="2" customFormat="1">
      <c r="E44280" s="120"/>
      <c r="M44280" s="120"/>
      <c r="N44280" s="120"/>
      <c r="U44280" s="121"/>
      <c r="V44280" s="122"/>
      <c r="W44280" s="123"/>
      <c r="AC44280" s="123"/>
    </row>
    <row r="44281" spans="5:29" s="2" customFormat="1">
      <c r="E44281" s="120"/>
      <c r="M44281" s="120"/>
      <c r="N44281" s="120"/>
      <c r="U44281" s="121"/>
      <c r="V44281" s="122"/>
      <c r="W44281" s="123"/>
      <c r="AC44281" s="123"/>
    </row>
    <row r="44282" spans="5:29" s="2" customFormat="1">
      <c r="E44282" s="120"/>
      <c r="M44282" s="120"/>
      <c r="N44282" s="120"/>
      <c r="U44282" s="121"/>
      <c r="V44282" s="122"/>
      <c r="W44282" s="123"/>
      <c r="AC44282" s="123"/>
    </row>
    <row r="44283" spans="5:29" s="2" customFormat="1">
      <c r="E44283" s="120"/>
      <c r="M44283" s="120"/>
      <c r="N44283" s="120"/>
      <c r="U44283" s="121"/>
      <c r="V44283" s="122"/>
      <c r="W44283" s="123"/>
      <c r="AC44283" s="123"/>
    </row>
    <row r="44284" spans="5:29" s="2" customFormat="1">
      <c r="E44284" s="120"/>
      <c r="M44284" s="120"/>
      <c r="N44284" s="120"/>
      <c r="U44284" s="121"/>
      <c r="V44284" s="122"/>
      <c r="W44284" s="123"/>
      <c r="AC44284" s="123"/>
    </row>
    <row r="44285" spans="5:29" s="2" customFormat="1">
      <c r="E44285" s="120"/>
      <c r="M44285" s="120"/>
      <c r="N44285" s="120"/>
      <c r="U44285" s="121"/>
      <c r="V44285" s="122"/>
      <c r="W44285" s="123"/>
      <c r="AC44285" s="123"/>
    </row>
    <row r="44286" spans="5:29" s="2" customFormat="1">
      <c r="E44286" s="120"/>
      <c r="M44286" s="120"/>
      <c r="N44286" s="120"/>
      <c r="U44286" s="121"/>
      <c r="V44286" s="122"/>
      <c r="W44286" s="123"/>
      <c r="AC44286" s="123"/>
    </row>
    <row r="44287" spans="5:29" s="2" customFormat="1">
      <c r="E44287" s="120"/>
      <c r="M44287" s="120"/>
      <c r="N44287" s="120"/>
      <c r="U44287" s="121"/>
      <c r="V44287" s="122"/>
      <c r="W44287" s="123"/>
      <c r="AC44287" s="123"/>
    </row>
    <row r="44288" spans="5:29" s="2" customFormat="1">
      <c r="E44288" s="120"/>
      <c r="M44288" s="120"/>
      <c r="N44288" s="120"/>
      <c r="U44288" s="121"/>
      <c r="V44288" s="122"/>
      <c r="W44288" s="123"/>
      <c r="AC44288" s="123"/>
    </row>
    <row r="44289" spans="5:29" s="2" customFormat="1">
      <c r="E44289" s="120"/>
      <c r="M44289" s="120"/>
      <c r="N44289" s="120"/>
      <c r="U44289" s="121"/>
      <c r="V44289" s="122"/>
      <c r="W44289" s="123"/>
      <c r="AC44289" s="123"/>
    </row>
    <row r="44290" spans="5:29" s="2" customFormat="1">
      <c r="E44290" s="120"/>
      <c r="M44290" s="120"/>
      <c r="N44290" s="120"/>
      <c r="U44290" s="121"/>
      <c r="V44290" s="122"/>
      <c r="W44290" s="123"/>
      <c r="AC44290" s="123"/>
    </row>
    <row r="44291" spans="5:29" s="2" customFormat="1">
      <c r="E44291" s="120"/>
      <c r="M44291" s="120"/>
      <c r="N44291" s="120"/>
      <c r="U44291" s="121"/>
      <c r="V44291" s="122"/>
      <c r="W44291" s="123"/>
      <c r="AC44291" s="123"/>
    </row>
    <row r="44292" spans="5:29" s="2" customFormat="1">
      <c r="E44292" s="120"/>
      <c r="M44292" s="120"/>
      <c r="N44292" s="120"/>
      <c r="U44292" s="121"/>
      <c r="V44292" s="122"/>
      <c r="W44292" s="123"/>
      <c r="AC44292" s="123"/>
    </row>
    <row r="44293" spans="5:29" s="2" customFormat="1">
      <c r="E44293" s="120"/>
      <c r="M44293" s="120"/>
      <c r="N44293" s="120"/>
      <c r="U44293" s="121"/>
      <c r="V44293" s="122"/>
      <c r="W44293" s="123"/>
      <c r="AC44293" s="123"/>
    </row>
    <row r="44294" spans="5:29" s="2" customFormat="1">
      <c r="E44294" s="120"/>
      <c r="M44294" s="120"/>
      <c r="N44294" s="120"/>
      <c r="U44294" s="121"/>
      <c r="V44294" s="122"/>
      <c r="W44294" s="123"/>
      <c r="AC44294" s="123"/>
    </row>
    <row r="44295" spans="5:29" s="2" customFormat="1">
      <c r="E44295" s="120"/>
      <c r="M44295" s="120"/>
      <c r="N44295" s="120"/>
      <c r="U44295" s="121"/>
      <c r="V44295" s="122"/>
      <c r="W44295" s="123"/>
      <c r="AC44295" s="123"/>
    </row>
    <row r="44296" spans="5:29" s="2" customFormat="1">
      <c r="E44296" s="120"/>
      <c r="M44296" s="120"/>
      <c r="N44296" s="120"/>
      <c r="U44296" s="121"/>
      <c r="V44296" s="122"/>
      <c r="W44296" s="123"/>
      <c r="AC44296" s="123"/>
    </row>
    <row r="44297" spans="5:29" s="2" customFormat="1">
      <c r="E44297" s="120"/>
      <c r="M44297" s="120"/>
      <c r="N44297" s="120"/>
      <c r="U44297" s="121"/>
      <c r="V44297" s="122"/>
      <c r="W44297" s="123"/>
      <c r="AC44297" s="123"/>
    </row>
    <row r="44298" spans="5:29" s="2" customFormat="1">
      <c r="E44298" s="120"/>
      <c r="M44298" s="120"/>
      <c r="N44298" s="120"/>
      <c r="U44298" s="121"/>
      <c r="V44298" s="122"/>
      <c r="W44298" s="123"/>
      <c r="AC44298" s="123"/>
    </row>
    <row r="44299" spans="5:29" s="2" customFormat="1">
      <c r="E44299" s="120"/>
      <c r="M44299" s="120"/>
      <c r="N44299" s="120"/>
      <c r="U44299" s="121"/>
      <c r="V44299" s="122"/>
      <c r="W44299" s="123"/>
      <c r="AC44299" s="123"/>
    </row>
    <row r="44300" spans="5:29" s="2" customFormat="1">
      <c r="E44300" s="120"/>
      <c r="M44300" s="120"/>
      <c r="N44300" s="120"/>
      <c r="U44300" s="121"/>
      <c r="V44300" s="122"/>
      <c r="W44300" s="123"/>
      <c r="AC44300" s="123"/>
    </row>
    <row r="44301" spans="5:29" s="2" customFormat="1">
      <c r="E44301" s="120"/>
      <c r="M44301" s="120"/>
      <c r="N44301" s="120"/>
      <c r="U44301" s="121"/>
      <c r="V44301" s="122"/>
      <c r="W44301" s="123"/>
      <c r="AC44301" s="123"/>
    </row>
    <row r="44302" spans="5:29" s="2" customFormat="1">
      <c r="E44302" s="120"/>
      <c r="M44302" s="120"/>
      <c r="N44302" s="120"/>
      <c r="U44302" s="121"/>
      <c r="V44302" s="122"/>
      <c r="W44302" s="123"/>
      <c r="AC44302" s="123"/>
    </row>
    <row r="44303" spans="5:29" s="2" customFormat="1">
      <c r="E44303" s="120"/>
      <c r="M44303" s="120"/>
      <c r="N44303" s="120"/>
      <c r="U44303" s="121"/>
      <c r="V44303" s="122"/>
      <c r="W44303" s="123"/>
      <c r="AC44303" s="123"/>
    </row>
    <row r="44304" spans="5:29" s="2" customFormat="1">
      <c r="E44304" s="120"/>
      <c r="M44304" s="120"/>
      <c r="N44304" s="120"/>
      <c r="U44304" s="121"/>
      <c r="V44304" s="122"/>
      <c r="W44304" s="123"/>
      <c r="AC44304" s="123"/>
    </row>
    <row r="44305" spans="5:29" s="2" customFormat="1">
      <c r="E44305" s="120"/>
      <c r="M44305" s="120"/>
      <c r="N44305" s="120"/>
      <c r="U44305" s="121"/>
      <c r="V44305" s="122"/>
      <c r="W44305" s="123"/>
      <c r="AC44305" s="123"/>
    </row>
    <row r="44306" spans="5:29" s="2" customFormat="1">
      <c r="E44306" s="120"/>
      <c r="M44306" s="120"/>
      <c r="N44306" s="120"/>
      <c r="U44306" s="121"/>
      <c r="V44306" s="122"/>
      <c r="W44306" s="123"/>
      <c r="AC44306" s="123"/>
    </row>
    <row r="44307" spans="5:29" s="2" customFormat="1">
      <c r="E44307" s="120"/>
      <c r="M44307" s="120"/>
      <c r="N44307" s="120"/>
      <c r="U44307" s="121"/>
      <c r="V44307" s="122"/>
      <c r="W44307" s="123"/>
      <c r="AC44307" s="123"/>
    </row>
    <row r="44308" spans="5:29" s="2" customFormat="1">
      <c r="E44308" s="120"/>
      <c r="M44308" s="120"/>
      <c r="N44308" s="120"/>
      <c r="U44308" s="121"/>
      <c r="V44308" s="122"/>
      <c r="W44308" s="123"/>
      <c r="AC44308" s="123"/>
    </row>
    <row r="44309" spans="5:29" s="2" customFormat="1">
      <c r="E44309" s="120"/>
      <c r="M44309" s="120"/>
      <c r="N44309" s="120"/>
      <c r="U44309" s="121"/>
      <c r="V44309" s="122"/>
      <c r="W44309" s="123"/>
      <c r="AC44309" s="123"/>
    </row>
    <row r="44310" spans="5:29" s="2" customFormat="1">
      <c r="E44310" s="120"/>
      <c r="M44310" s="120"/>
      <c r="N44310" s="120"/>
      <c r="U44310" s="121"/>
      <c r="V44310" s="122"/>
      <c r="W44310" s="123"/>
      <c r="AC44310" s="123"/>
    </row>
    <row r="44311" spans="5:29" s="2" customFormat="1">
      <c r="E44311" s="120"/>
      <c r="M44311" s="120"/>
      <c r="N44311" s="120"/>
      <c r="U44311" s="121"/>
      <c r="V44311" s="122"/>
      <c r="W44311" s="123"/>
      <c r="AC44311" s="123"/>
    </row>
    <row r="44312" spans="5:29" s="2" customFormat="1">
      <c r="E44312" s="120"/>
      <c r="M44312" s="120"/>
      <c r="N44312" s="120"/>
      <c r="U44312" s="121"/>
      <c r="V44312" s="122"/>
      <c r="W44312" s="123"/>
      <c r="AC44312" s="123"/>
    </row>
    <row r="44313" spans="5:29" s="2" customFormat="1">
      <c r="E44313" s="120"/>
      <c r="M44313" s="120"/>
      <c r="N44313" s="120"/>
      <c r="U44313" s="121"/>
      <c r="V44313" s="122"/>
      <c r="W44313" s="123"/>
      <c r="AC44313" s="123"/>
    </row>
    <row r="44314" spans="5:29" s="2" customFormat="1">
      <c r="E44314" s="120"/>
      <c r="M44314" s="120"/>
      <c r="N44314" s="120"/>
      <c r="U44314" s="121"/>
      <c r="V44314" s="122"/>
      <c r="W44314" s="123"/>
      <c r="AC44314" s="123"/>
    </row>
    <row r="44315" spans="5:29" s="2" customFormat="1">
      <c r="E44315" s="120"/>
      <c r="M44315" s="120"/>
      <c r="N44315" s="120"/>
      <c r="U44315" s="121"/>
      <c r="V44315" s="122"/>
      <c r="W44315" s="123"/>
      <c r="AC44315" s="123"/>
    </row>
    <row r="44316" spans="5:29" s="2" customFormat="1">
      <c r="E44316" s="120"/>
      <c r="M44316" s="120"/>
      <c r="N44316" s="120"/>
      <c r="U44316" s="121"/>
      <c r="V44316" s="122"/>
      <c r="W44316" s="123"/>
      <c r="AC44316" s="123"/>
    </row>
    <row r="44317" spans="5:29" s="2" customFormat="1">
      <c r="E44317" s="120"/>
      <c r="M44317" s="120"/>
      <c r="N44317" s="120"/>
      <c r="U44317" s="121"/>
      <c r="V44317" s="122"/>
      <c r="W44317" s="123"/>
      <c r="AC44317" s="123"/>
    </row>
    <row r="44318" spans="5:29" s="2" customFormat="1">
      <c r="E44318" s="120"/>
      <c r="M44318" s="120"/>
      <c r="N44318" s="120"/>
      <c r="U44318" s="121"/>
      <c r="V44318" s="122"/>
      <c r="W44318" s="123"/>
      <c r="AC44318" s="123"/>
    </row>
    <row r="44319" spans="5:29" s="2" customFormat="1">
      <c r="E44319" s="120"/>
      <c r="M44319" s="120"/>
      <c r="N44319" s="120"/>
      <c r="U44319" s="121"/>
      <c r="V44319" s="122"/>
      <c r="W44319" s="123"/>
      <c r="AC44319" s="123"/>
    </row>
    <row r="44320" spans="5:29" s="2" customFormat="1">
      <c r="E44320" s="120"/>
      <c r="M44320" s="120"/>
      <c r="N44320" s="120"/>
      <c r="U44320" s="121"/>
      <c r="V44320" s="122"/>
      <c r="W44320" s="123"/>
      <c r="AC44320" s="123"/>
    </row>
    <row r="44321" spans="5:29" s="2" customFormat="1">
      <c r="E44321" s="120"/>
      <c r="M44321" s="120"/>
      <c r="N44321" s="120"/>
      <c r="U44321" s="121"/>
      <c r="V44321" s="122"/>
      <c r="W44321" s="123"/>
      <c r="AC44321" s="123"/>
    </row>
    <row r="44322" spans="5:29" s="2" customFormat="1">
      <c r="E44322" s="120"/>
      <c r="M44322" s="120"/>
      <c r="N44322" s="120"/>
      <c r="U44322" s="121"/>
      <c r="V44322" s="122"/>
      <c r="W44322" s="123"/>
      <c r="AC44322" s="123"/>
    </row>
    <row r="44323" spans="5:29" s="2" customFormat="1">
      <c r="E44323" s="120"/>
      <c r="M44323" s="120"/>
      <c r="N44323" s="120"/>
      <c r="U44323" s="121"/>
      <c r="V44323" s="122"/>
      <c r="W44323" s="123"/>
      <c r="AC44323" s="123"/>
    </row>
    <row r="44324" spans="5:29" s="2" customFormat="1">
      <c r="E44324" s="120"/>
      <c r="M44324" s="120"/>
      <c r="N44324" s="120"/>
      <c r="U44324" s="121"/>
      <c r="V44324" s="122"/>
      <c r="W44324" s="123"/>
      <c r="AC44324" s="123"/>
    </row>
    <row r="44325" spans="5:29" s="2" customFormat="1">
      <c r="E44325" s="120"/>
      <c r="M44325" s="120"/>
      <c r="N44325" s="120"/>
      <c r="U44325" s="121"/>
      <c r="V44325" s="122"/>
      <c r="W44325" s="123"/>
      <c r="AC44325" s="123"/>
    </row>
    <row r="44326" spans="5:29" s="2" customFormat="1">
      <c r="E44326" s="120"/>
      <c r="M44326" s="120"/>
      <c r="N44326" s="120"/>
      <c r="U44326" s="121"/>
      <c r="V44326" s="122"/>
      <c r="W44326" s="123"/>
      <c r="AC44326" s="123"/>
    </row>
    <row r="44327" spans="5:29" s="2" customFormat="1">
      <c r="E44327" s="120"/>
      <c r="M44327" s="120"/>
      <c r="N44327" s="120"/>
      <c r="U44327" s="121"/>
      <c r="V44327" s="122"/>
      <c r="W44327" s="123"/>
      <c r="AC44327" s="123"/>
    </row>
    <row r="44328" spans="5:29" s="2" customFormat="1">
      <c r="E44328" s="120"/>
      <c r="M44328" s="120"/>
      <c r="N44328" s="120"/>
      <c r="U44328" s="121"/>
      <c r="V44328" s="122"/>
      <c r="W44328" s="123"/>
      <c r="AC44328" s="123"/>
    </row>
    <row r="44329" spans="5:29" s="2" customFormat="1">
      <c r="E44329" s="120"/>
      <c r="M44329" s="120"/>
      <c r="N44329" s="120"/>
      <c r="U44329" s="121"/>
      <c r="V44329" s="122"/>
      <c r="W44329" s="123"/>
      <c r="AC44329" s="123"/>
    </row>
    <row r="44330" spans="5:29" s="2" customFormat="1">
      <c r="E44330" s="120"/>
      <c r="M44330" s="120"/>
      <c r="N44330" s="120"/>
      <c r="U44330" s="121"/>
      <c r="V44330" s="122"/>
      <c r="W44330" s="123"/>
      <c r="AC44330" s="123"/>
    </row>
    <row r="44331" spans="5:29" s="2" customFormat="1">
      <c r="E44331" s="120"/>
      <c r="M44331" s="120"/>
      <c r="N44331" s="120"/>
      <c r="U44331" s="121"/>
      <c r="V44331" s="122"/>
      <c r="W44331" s="123"/>
      <c r="AC44331" s="123"/>
    </row>
    <row r="44332" spans="5:29" s="2" customFormat="1">
      <c r="E44332" s="120"/>
      <c r="M44332" s="120"/>
      <c r="N44332" s="120"/>
      <c r="U44332" s="121"/>
      <c r="V44332" s="122"/>
      <c r="W44332" s="123"/>
      <c r="AC44332" s="123"/>
    </row>
    <row r="44333" spans="5:29" s="2" customFormat="1">
      <c r="E44333" s="120"/>
      <c r="M44333" s="120"/>
      <c r="N44333" s="120"/>
      <c r="U44333" s="121"/>
      <c r="V44333" s="122"/>
      <c r="W44333" s="123"/>
      <c r="AC44333" s="123"/>
    </row>
    <row r="44334" spans="5:29" s="2" customFormat="1">
      <c r="E44334" s="120"/>
      <c r="M44334" s="120"/>
      <c r="N44334" s="120"/>
      <c r="U44334" s="121"/>
      <c r="V44334" s="122"/>
      <c r="W44334" s="123"/>
      <c r="AC44334" s="123"/>
    </row>
    <row r="44335" spans="5:29" s="2" customFormat="1">
      <c r="E44335" s="120"/>
      <c r="M44335" s="120"/>
      <c r="N44335" s="120"/>
      <c r="U44335" s="121"/>
      <c r="V44335" s="122"/>
      <c r="W44335" s="123"/>
      <c r="AC44335" s="123"/>
    </row>
    <row r="44336" spans="5:29" s="2" customFormat="1">
      <c r="E44336" s="120"/>
      <c r="M44336" s="120"/>
      <c r="N44336" s="120"/>
      <c r="U44336" s="121"/>
      <c r="V44336" s="122"/>
      <c r="W44336" s="123"/>
      <c r="AC44336" s="123"/>
    </row>
    <row r="44337" spans="5:29" s="2" customFormat="1">
      <c r="E44337" s="120"/>
      <c r="M44337" s="120"/>
      <c r="N44337" s="120"/>
      <c r="U44337" s="121"/>
      <c r="V44337" s="122"/>
      <c r="W44337" s="123"/>
      <c r="AC44337" s="123"/>
    </row>
    <row r="44338" spans="5:29" s="2" customFormat="1">
      <c r="E44338" s="120"/>
      <c r="M44338" s="120"/>
      <c r="N44338" s="120"/>
      <c r="U44338" s="121"/>
      <c r="V44338" s="122"/>
      <c r="W44338" s="123"/>
      <c r="AC44338" s="123"/>
    </row>
    <row r="44339" spans="5:29" s="2" customFormat="1">
      <c r="E44339" s="120"/>
      <c r="M44339" s="120"/>
      <c r="N44339" s="120"/>
      <c r="U44339" s="121"/>
      <c r="V44339" s="122"/>
      <c r="W44339" s="123"/>
      <c r="AC44339" s="123"/>
    </row>
    <row r="44340" spans="5:29" s="2" customFormat="1">
      <c r="E44340" s="120"/>
      <c r="M44340" s="120"/>
      <c r="N44340" s="120"/>
      <c r="U44340" s="121"/>
      <c r="V44340" s="122"/>
      <c r="W44340" s="123"/>
      <c r="AC44340" s="123"/>
    </row>
    <row r="44341" spans="5:29" s="2" customFormat="1">
      <c r="E44341" s="120"/>
      <c r="M44341" s="120"/>
      <c r="N44341" s="120"/>
      <c r="U44341" s="121"/>
      <c r="V44341" s="122"/>
      <c r="W44341" s="123"/>
      <c r="AC44341" s="123"/>
    </row>
    <row r="44342" spans="5:29" s="2" customFormat="1">
      <c r="E44342" s="120"/>
      <c r="M44342" s="120"/>
      <c r="N44342" s="120"/>
      <c r="U44342" s="121"/>
      <c r="V44342" s="122"/>
      <c r="W44342" s="123"/>
      <c r="AC44342" s="123"/>
    </row>
    <row r="44343" spans="5:29" s="2" customFormat="1">
      <c r="E44343" s="120"/>
      <c r="M44343" s="120"/>
      <c r="N44343" s="120"/>
      <c r="U44343" s="121"/>
      <c r="V44343" s="122"/>
      <c r="W44343" s="123"/>
      <c r="AC44343" s="123"/>
    </row>
    <row r="44344" spans="5:29" s="2" customFormat="1">
      <c r="E44344" s="120"/>
      <c r="M44344" s="120"/>
      <c r="N44344" s="120"/>
      <c r="U44344" s="121"/>
      <c r="V44344" s="122"/>
      <c r="W44344" s="123"/>
      <c r="AC44344" s="123"/>
    </row>
    <row r="44345" spans="5:29" s="2" customFormat="1">
      <c r="E44345" s="120"/>
      <c r="M44345" s="120"/>
      <c r="N44345" s="120"/>
      <c r="U44345" s="121"/>
      <c r="V44345" s="122"/>
      <c r="W44345" s="123"/>
      <c r="AC44345" s="123"/>
    </row>
    <row r="44346" spans="5:29" s="2" customFormat="1">
      <c r="E44346" s="120"/>
      <c r="M44346" s="120"/>
      <c r="N44346" s="120"/>
      <c r="U44346" s="121"/>
      <c r="V44346" s="122"/>
      <c r="W44346" s="123"/>
      <c r="AC44346" s="123"/>
    </row>
    <row r="44347" spans="5:29" s="2" customFormat="1">
      <c r="E44347" s="120"/>
      <c r="M44347" s="120"/>
      <c r="N44347" s="120"/>
      <c r="U44347" s="121"/>
      <c r="V44347" s="122"/>
      <c r="W44347" s="123"/>
      <c r="AC44347" s="123"/>
    </row>
    <row r="44348" spans="5:29" s="2" customFormat="1">
      <c r="E44348" s="120"/>
      <c r="M44348" s="120"/>
      <c r="N44348" s="120"/>
      <c r="U44348" s="121"/>
      <c r="V44348" s="122"/>
      <c r="W44348" s="123"/>
      <c r="AC44348" s="123"/>
    </row>
    <row r="44349" spans="5:29" s="2" customFormat="1">
      <c r="E44349" s="120"/>
      <c r="M44349" s="120"/>
      <c r="N44349" s="120"/>
      <c r="U44349" s="121"/>
      <c r="V44349" s="122"/>
      <c r="W44349" s="123"/>
      <c r="AC44349" s="123"/>
    </row>
    <row r="44350" spans="5:29" s="2" customFormat="1">
      <c r="E44350" s="120"/>
      <c r="M44350" s="120"/>
      <c r="N44350" s="120"/>
      <c r="U44350" s="121"/>
      <c r="V44350" s="122"/>
      <c r="W44350" s="123"/>
      <c r="AC44350" s="123"/>
    </row>
    <row r="44351" spans="5:29" s="2" customFormat="1">
      <c r="E44351" s="120"/>
      <c r="M44351" s="120"/>
      <c r="N44351" s="120"/>
      <c r="U44351" s="121"/>
      <c r="V44351" s="122"/>
      <c r="W44351" s="123"/>
      <c r="AC44351" s="123"/>
    </row>
    <row r="44352" spans="5:29" s="2" customFormat="1">
      <c r="E44352" s="120"/>
      <c r="M44352" s="120"/>
      <c r="N44352" s="120"/>
      <c r="U44352" s="121"/>
      <c r="V44352" s="122"/>
      <c r="W44352" s="123"/>
      <c r="AC44352" s="123"/>
    </row>
    <row r="44353" spans="5:29" s="2" customFormat="1">
      <c r="E44353" s="120"/>
      <c r="M44353" s="120"/>
      <c r="N44353" s="120"/>
      <c r="U44353" s="121"/>
      <c r="V44353" s="122"/>
      <c r="W44353" s="123"/>
      <c r="AC44353" s="123"/>
    </row>
    <row r="44354" spans="5:29" s="2" customFormat="1">
      <c r="E44354" s="120"/>
      <c r="M44354" s="120"/>
      <c r="N44354" s="120"/>
      <c r="U44354" s="121"/>
      <c r="V44354" s="122"/>
      <c r="W44354" s="123"/>
      <c r="AC44354" s="123"/>
    </row>
    <row r="44355" spans="5:29" s="2" customFormat="1">
      <c r="E44355" s="120"/>
      <c r="M44355" s="120"/>
      <c r="N44355" s="120"/>
      <c r="U44355" s="121"/>
      <c r="V44355" s="122"/>
      <c r="W44355" s="123"/>
      <c r="AC44355" s="123"/>
    </row>
    <row r="44356" spans="5:29" s="2" customFormat="1">
      <c r="E44356" s="120"/>
      <c r="M44356" s="120"/>
      <c r="N44356" s="120"/>
      <c r="U44356" s="121"/>
      <c r="V44356" s="122"/>
      <c r="W44356" s="123"/>
      <c r="AC44356" s="123"/>
    </row>
    <row r="44357" spans="5:29" s="2" customFormat="1">
      <c r="E44357" s="120"/>
      <c r="M44357" s="120"/>
      <c r="N44357" s="120"/>
      <c r="U44357" s="121"/>
      <c r="V44357" s="122"/>
      <c r="W44357" s="123"/>
      <c r="AC44357" s="123"/>
    </row>
    <row r="44358" spans="5:29" s="2" customFormat="1">
      <c r="E44358" s="120"/>
      <c r="M44358" s="120"/>
      <c r="N44358" s="120"/>
      <c r="U44358" s="121"/>
      <c r="V44358" s="122"/>
      <c r="W44358" s="123"/>
      <c r="AC44358" s="123"/>
    </row>
    <row r="44359" spans="5:29" s="2" customFormat="1">
      <c r="E44359" s="120"/>
      <c r="M44359" s="120"/>
      <c r="N44359" s="120"/>
      <c r="U44359" s="121"/>
      <c r="V44359" s="122"/>
      <c r="W44359" s="123"/>
      <c r="AC44359" s="123"/>
    </row>
    <row r="44360" spans="5:29" s="2" customFormat="1">
      <c r="E44360" s="120"/>
      <c r="M44360" s="120"/>
      <c r="N44360" s="120"/>
      <c r="U44360" s="121"/>
      <c r="V44360" s="122"/>
      <c r="W44360" s="123"/>
      <c r="AC44360" s="123"/>
    </row>
    <row r="44361" spans="5:29" s="2" customFormat="1">
      <c r="E44361" s="120"/>
      <c r="M44361" s="120"/>
      <c r="N44361" s="120"/>
      <c r="U44361" s="121"/>
      <c r="V44361" s="122"/>
      <c r="W44361" s="123"/>
      <c r="AC44361" s="123"/>
    </row>
    <row r="44362" spans="5:29" s="2" customFormat="1">
      <c r="E44362" s="120"/>
      <c r="M44362" s="120"/>
      <c r="N44362" s="120"/>
      <c r="U44362" s="121"/>
      <c r="V44362" s="122"/>
      <c r="W44362" s="123"/>
      <c r="AC44362" s="123"/>
    </row>
    <row r="44363" spans="5:29" s="2" customFormat="1">
      <c r="E44363" s="120"/>
      <c r="M44363" s="120"/>
      <c r="N44363" s="120"/>
      <c r="U44363" s="121"/>
      <c r="V44363" s="122"/>
      <c r="W44363" s="123"/>
      <c r="AC44363" s="123"/>
    </row>
    <row r="44364" spans="5:29" s="2" customFormat="1">
      <c r="E44364" s="120"/>
      <c r="M44364" s="120"/>
      <c r="N44364" s="120"/>
      <c r="U44364" s="121"/>
      <c r="V44364" s="122"/>
      <c r="W44364" s="123"/>
      <c r="AC44364" s="123"/>
    </row>
    <row r="44365" spans="5:29" s="2" customFormat="1">
      <c r="E44365" s="120"/>
      <c r="M44365" s="120"/>
      <c r="N44365" s="120"/>
      <c r="U44365" s="121"/>
      <c r="V44365" s="122"/>
      <c r="W44365" s="123"/>
      <c r="AC44365" s="123"/>
    </row>
    <row r="44366" spans="5:29" s="2" customFormat="1">
      <c r="E44366" s="120"/>
      <c r="M44366" s="120"/>
      <c r="N44366" s="120"/>
      <c r="U44366" s="121"/>
      <c r="V44366" s="122"/>
      <c r="W44366" s="123"/>
      <c r="AC44366" s="123"/>
    </row>
    <row r="44367" spans="5:29" s="2" customFormat="1">
      <c r="E44367" s="120"/>
      <c r="M44367" s="120"/>
      <c r="N44367" s="120"/>
      <c r="U44367" s="121"/>
      <c r="V44367" s="122"/>
      <c r="W44367" s="123"/>
      <c r="AC44367" s="123"/>
    </row>
    <row r="44368" spans="5:29" s="2" customFormat="1">
      <c r="E44368" s="120"/>
      <c r="M44368" s="120"/>
      <c r="N44368" s="120"/>
      <c r="U44368" s="121"/>
      <c r="V44368" s="122"/>
      <c r="W44368" s="123"/>
      <c r="AC44368" s="123"/>
    </row>
    <row r="44369" spans="5:29" s="2" customFormat="1">
      <c r="E44369" s="120"/>
      <c r="M44369" s="120"/>
      <c r="N44369" s="120"/>
      <c r="U44369" s="121"/>
      <c r="V44369" s="122"/>
      <c r="W44369" s="123"/>
      <c r="AC44369" s="123"/>
    </row>
    <row r="44370" spans="5:29" s="2" customFormat="1">
      <c r="E44370" s="120"/>
      <c r="M44370" s="120"/>
      <c r="N44370" s="120"/>
      <c r="U44370" s="121"/>
      <c r="V44370" s="122"/>
      <c r="W44370" s="123"/>
      <c r="AC44370" s="123"/>
    </row>
    <row r="44371" spans="5:29" s="2" customFormat="1">
      <c r="E44371" s="120"/>
      <c r="M44371" s="120"/>
      <c r="N44371" s="120"/>
      <c r="U44371" s="121"/>
      <c r="V44371" s="122"/>
      <c r="W44371" s="123"/>
      <c r="AC44371" s="123"/>
    </row>
    <row r="44372" spans="5:29" s="2" customFormat="1">
      <c r="E44372" s="120"/>
      <c r="M44372" s="120"/>
      <c r="N44372" s="120"/>
      <c r="U44372" s="121"/>
      <c r="V44372" s="122"/>
      <c r="W44372" s="123"/>
      <c r="AC44372" s="123"/>
    </row>
    <row r="44373" spans="5:29" s="2" customFormat="1">
      <c r="E44373" s="120"/>
      <c r="M44373" s="120"/>
      <c r="N44373" s="120"/>
      <c r="U44373" s="121"/>
      <c r="V44373" s="122"/>
      <c r="W44373" s="123"/>
      <c r="AC44373" s="123"/>
    </row>
    <row r="44374" spans="5:29" s="2" customFormat="1">
      <c r="E44374" s="120"/>
      <c r="M44374" s="120"/>
      <c r="N44374" s="120"/>
      <c r="U44374" s="121"/>
      <c r="V44374" s="122"/>
      <c r="W44374" s="123"/>
      <c r="AC44374" s="123"/>
    </row>
    <row r="44375" spans="5:29" s="2" customFormat="1">
      <c r="E44375" s="120"/>
      <c r="M44375" s="120"/>
      <c r="N44375" s="120"/>
      <c r="U44375" s="121"/>
      <c r="V44375" s="122"/>
      <c r="W44375" s="123"/>
      <c r="AC44375" s="123"/>
    </row>
    <row r="44376" spans="5:29" s="2" customFormat="1">
      <c r="E44376" s="120"/>
      <c r="M44376" s="120"/>
      <c r="N44376" s="120"/>
      <c r="U44376" s="121"/>
      <c r="V44376" s="122"/>
      <c r="W44376" s="123"/>
      <c r="AC44376" s="123"/>
    </row>
    <row r="44377" spans="5:29" s="2" customFormat="1">
      <c r="E44377" s="120"/>
      <c r="M44377" s="120"/>
      <c r="N44377" s="120"/>
      <c r="U44377" s="121"/>
      <c r="V44377" s="122"/>
      <c r="W44377" s="123"/>
      <c r="AC44377" s="123"/>
    </row>
    <row r="44378" spans="5:29" s="2" customFormat="1">
      <c r="E44378" s="120"/>
      <c r="M44378" s="120"/>
      <c r="N44378" s="120"/>
      <c r="U44378" s="121"/>
      <c r="V44378" s="122"/>
      <c r="W44378" s="123"/>
      <c r="AC44378" s="123"/>
    </row>
    <row r="44379" spans="5:29" s="2" customFormat="1">
      <c r="E44379" s="120"/>
      <c r="M44379" s="120"/>
      <c r="N44379" s="120"/>
      <c r="U44379" s="121"/>
      <c r="V44379" s="122"/>
      <c r="W44379" s="123"/>
      <c r="AC44379" s="123"/>
    </row>
    <row r="44380" spans="5:29" s="2" customFormat="1">
      <c r="E44380" s="120"/>
      <c r="M44380" s="120"/>
      <c r="N44380" s="120"/>
      <c r="U44380" s="121"/>
      <c r="V44380" s="122"/>
      <c r="W44380" s="123"/>
      <c r="AC44380" s="123"/>
    </row>
    <row r="44381" spans="5:29" s="2" customFormat="1">
      <c r="E44381" s="120"/>
      <c r="M44381" s="120"/>
      <c r="N44381" s="120"/>
      <c r="U44381" s="121"/>
      <c r="V44381" s="122"/>
      <c r="W44381" s="123"/>
      <c r="AC44381" s="123"/>
    </row>
    <row r="44382" spans="5:29" s="2" customFormat="1">
      <c r="E44382" s="120"/>
      <c r="M44382" s="120"/>
      <c r="N44382" s="120"/>
      <c r="U44382" s="121"/>
      <c r="V44382" s="122"/>
      <c r="W44382" s="123"/>
      <c r="AC44382" s="123"/>
    </row>
    <row r="44383" spans="5:29" s="2" customFormat="1">
      <c r="E44383" s="120"/>
      <c r="M44383" s="120"/>
      <c r="N44383" s="120"/>
      <c r="U44383" s="121"/>
      <c r="V44383" s="122"/>
      <c r="W44383" s="123"/>
      <c r="AC44383" s="123"/>
    </row>
    <row r="44384" spans="5:29" s="2" customFormat="1">
      <c r="E44384" s="120"/>
      <c r="M44384" s="120"/>
      <c r="N44384" s="120"/>
      <c r="U44384" s="121"/>
      <c r="V44384" s="122"/>
      <c r="W44384" s="123"/>
      <c r="AC44384" s="123"/>
    </row>
    <row r="44385" spans="5:29" s="2" customFormat="1">
      <c r="E44385" s="120"/>
      <c r="M44385" s="120"/>
      <c r="N44385" s="120"/>
      <c r="U44385" s="121"/>
      <c r="V44385" s="122"/>
      <c r="W44385" s="123"/>
      <c r="AC44385" s="123"/>
    </row>
    <row r="44386" spans="5:29" s="2" customFormat="1">
      <c r="E44386" s="120"/>
      <c r="M44386" s="120"/>
      <c r="N44386" s="120"/>
      <c r="U44386" s="121"/>
      <c r="V44386" s="122"/>
      <c r="W44386" s="123"/>
      <c r="AC44386" s="123"/>
    </row>
    <row r="44387" spans="5:29" s="2" customFormat="1">
      <c r="E44387" s="120"/>
      <c r="M44387" s="120"/>
      <c r="N44387" s="120"/>
      <c r="U44387" s="121"/>
      <c r="V44387" s="122"/>
      <c r="W44387" s="123"/>
      <c r="AC44387" s="123"/>
    </row>
    <row r="44388" spans="5:29" s="2" customFormat="1">
      <c r="E44388" s="120"/>
      <c r="M44388" s="120"/>
      <c r="N44388" s="120"/>
      <c r="U44388" s="121"/>
      <c r="V44388" s="122"/>
      <c r="W44388" s="123"/>
      <c r="AC44388" s="123"/>
    </row>
    <row r="44389" spans="5:29" s="2" customFormat="1">
      <c r="E44389" s="120"/>
      <c r="M44389" s="120"/>
      <c r="N44389" s="120"/>
      <c r="U44389" s="121"/>
      <c r="V44389" s="122"/>
      <c r="W44389" s="123"/>
      <c r="AC44389" s="123"/>
    </row>
    <row r="44390" spans="5:29" s="2" customFormat="1">
      <c r="E44390" s="120"/>
      <c r="M44390" s="120"/>
      <c r="N44390" s="120"/>
      <c r="U44390" s="121"/>
      <c r="V44390" s="122"/>
      <c r="W44390" s="123"/>
      <c r="AC44390" s="123"/>
    </row>
    <row r="44391" spans="5:29" s="2" customFormat="1">
      <c r="E44391" s="120"/>
      <c r="M44391" s="120"/>
      <c r="N44391" s="120"/>
      <c r="U44391" s="121"/>
      <c r="V44391" s="122"/>
      <c r="W44391" s="123"/>
      <c r="AC44391" s="123"/>
    </row>
    <row r="44392" spans="5:29" s="2" customFormat="1">
      <c r="E44392" s="120"/>
      <c r="M44392" s="120"/>
      <c r="N44392" s="120"/>
      <c r="U44392" s="121"/>
      <c r="V44392" s="122"/>
      <c r="W44392" s="123"/>
      <c r="AC44392" s="123"/>
    </row>
    <row r="44393" spans="5:29" s="2" customFormat="1">
      <c r="E44393" s="120"/>
      <c r="M44393" s="120"/>
      <c r="N44393" s="120"/>
      <c r="U44393" s="121"/>
      <c r="V44393" s="122"/>
      <c r="W44393" s="123"/>
      <c r="AC44393" s="123"/>
    </row>
    <row r="44394" spans="5:29" s="2" customFormat="1">
      <c r="E44394" s="120"/>
      <c r="M44394" s="120"/>
      <c r="N44394" s="120"/>
      <c r="U44394" s="121"/>
      <c r="V44394" s="122"/>
      <c r="W44394" s="123"/>
      <c r="AC44394" s="123"/>
    </row>
    <row r="44395" spans="5:29" s="2" customFormat="1">
      <c r="E44395" s="120"/>
      <c r="M44395" s="120"/>
      <c r="N44395" s="120"/>
      <c r="U44395" s="121"/>
      <c r="V44395" s="122"/>
      <c r="W44395" s="123"/>
      <c r="AC44395" s="123"/>
    </row>
    <row r="44396" spans="5:29" s="2" customFormat="1">
      <c r="E44396" s="120"/>
      <c r="M44396" s="120"/>
      <c r="N44396" s="120"/>
      <c r="U44396" s="121"/>
      <c r="V44396" s="122"/>
      <c r="W44396" s="123"/>
      <c r="AC44396" s="123"/>
    </row>
    <row r="44397" spans="5:29" s="2" customFormat="1">
      <c r="E44397" s="120"/>
      <c r="M44397" s="120"/>
      <c r="N44397" s="120"/>
      <c r="U44397" s="121"/>
      <c r="V44397" s="122"/>
      <c r="W44397" s="123"/>
      <c r="AC44397" s="123"/>
    </row>
    <row r="44398" spans="5:29" s="2" customFormat="1">
      <c r="E44398" s="120"/>
      <c r="M44398" s="120"/>
      <c r="N44398" s="120"/>
      <c r="U44398" s="121"/>
      <c r="V44398" s="122"/>
      <c r="W44398" s="123"/>
      <c r="AC44398" s="123"/>
    </row>
    <row r="44399" spans="5:29" s="2" customFormat="1">
      <c r="E44399" s="120"/>
      <c r="M44399" s="120"/>
      <c r="N44399" s="120"/>
      <c r="U44399" s="121"/>
      <c r="V44399" s="122"/>
      <c r="W44399" s="123"/>
      <c r="AC44399" s="123"/>
    </row>
    <row r="44400" spans="5:29" s="2" customFormat="1">
      <c r="E44400" s="120"/>
      <c r="M44400" s="120"/>
      <c r="N44400" s="120"/>
      <c r="U44400" s="121"/>
      <c r="V44400" s="122"/>
      <c r="W44400" s="123"/>
      <c r="AC44400" s="123"/>
    </row>
    <row r="44401" spans="5:29" s="2" customFormat="1">
      <c r="E44401" s="120"/>
      <c r="M44401" s="120"/>
      <c r="N44401" s="120"/>
      <c r="U44401" s="121"/>
      <c r="V44401" s="122"/>
      <c r="W44401" s="123"/>
      <c r="AC44401" s="123"/>
    </row>
    <row r="44402" spans="5:29" s="2" customFormat="1">
      <c r="E44402" s="120"/>
      <c r="M44402" s="120"/>
      <c r="N44402" s="120"/>
      <c r="U44402" s="121"/>
      <c r="V44402" s="122"/>
      <c r="W44402" s="123"/>
      <c r="AC44402" s="123"/>
    </row>
    <row r="44403" spans="5:29" s="2" customFormat="1">
      <c r="E44403" s="120"/>
      <c r="M44403" s="120"/>
      <c r="N44403" s="120"/>
      <c r="U44403" s="121"/>
      <c r="V44403" s="122"/>
      <c r="W44403" s="123"/>
      <c r="AC44403" s="123"/>
    </row>
    <row r="44404" spans="5:29" s="2" customFormat="1">
      <c r="E44404" s="120"/>
      <c r="M44404" s="120"/>
      <c r="N44404" s="120"/>
      <c r="U44404" s="121"/>
      <c r="V44404" s="122"/>
      <c r="W44404" s="123"/>
      <c r="AC44404" s="123"/>
    </row>
    <row r="44405" spans="5:29" s="2" customFormat="1">
      <c r="E44405" s="120"/>
      <c r="M44405" s="120"/>
      <c r="N44405" s="120"/>
      <c r="U44405" s="121"/>
      <c r="V44405" s="122"/>
      <c r="W44405" s="123"/>
      <c r="AC44405" s="123"/>
    </row>
    <row r="44406" spans="5:29" s="2" customFormat="1">
      <c r="E44406" s="120"/>
      <c r="M44406" s="120"/>
      <c r="N44406" s="120"/>
      <c r="U44406" s="121"/>
      <c r="V44406" s="122"/>
      <c r="W44406" s="123"/>
      <c r="AC44406" s="123"/>
    </row>
    <row r="44407" spans="5:29" s="2" customFormat="1">
      <c r="E44407" s="120"/>
      <c r="M44407" s="120"/>
      <c r="N44407" s="120"/>
      <c r="U44407" s="121"/>
      <c r="V44407" s="122"/>
      <c r="W44407" s="123"/>
      <c r="AC44407" s="123"/>
    </row>
    <row r="44408" spans="5:29" s="2" customFormat="1">
      <c r="E44408" s="120"/>
      <c r="M44408" s="120"/>
      <c r="N44408" s="120"/>
      <c r="U44408" s="121"/>
      <c r="V44408" s="122"/>
      <c r="W44408" s="123"/>
      <c r="AC44408" s="123"/>
    </row>
    <row r="44409" spans="5:29" s="2" customFormat="1">
      <c r="E44409" s="120"/>
      <c r="M44409" s="120"/>
      <c r="N44409" s="120"/>
      <c r="U44409" s="121"/>
      <c r="V44409" s="122"/>
      <c r="W44409" s="123"/>
      <c r="AC44409" s="123"/>
    </row>
    <row r="44410" spans="5:29" s="2" customFormat="1">
      <c r="E44410" s="120"/>
      <c r="M44410" s="120"/>
      <c r="N44410" s="120"/>
      <c r="U44410" s="121"/>
      <c r="V44410" s="122"/>
      <c r="W44410" s="123"/>
      <c r="AC44410" s="123"/>
    </row>
    <row r="44411" spans="5:29" s="2" customFormat="1">
      <c r="E44411" s="120"/>
      <c r="M44411" s="120"/>
      <c r="N44411" s="120"/>
      <c r="U44411" s="121"/>
      <c r="V44411" s="122"/>
      <c r="W44411" s="123"/>
      <c r="AC44411" s="123"/>
    </row>
    <row r="44412" spans="5:29" s="2" customFormat="1">
      <c r="E44412" s="120"/>
      <c r="M44412" s="120"/>
      <c r="N44412" s="120"/>
      <c r="U44412" s="121"/>
      <c r="V44412" s="122"/>
      <c r="W44412" s="123"/>
      <c r="AC44412" s="123"/>
    </row>
    <row r="44413" spans="5:29" s="2" customFormat="1">
      <c r="E44413" s="120"/>
      <c r="M44413" s="120"/>
      <c r="N44413" s="120"/>
      <c r="U44413" s="121"/>
      <c r="V44413" s="122"/>
      <c r="W44413" s="123"/>
      <c r="AC44413" s="123"/>
    </row>
    <row r="44414" spans="5:29" s="2" customFormat="1">
      <c r="E44414" s="120"/>
      <c r="M44414" s="120"/>
      <c r="N44414" s="120"/>
      <c r="U44414" s="121"/>
      <c r="V44414" s="122"/>
      <c r="W44414" s="123"/>
      <c r="AC44414" s="123"/>
    </row>
    <row r="44415" spans="5:29" s="2" customFormat="1">
      <c r="E44415" s="120"/>
      <c r="M44415" s="120"/>
      <c r="N44415" s="120"/>
      <c r="U44415" s="121"/>
      <c r="V44415" s="122"/>
      <c r="W44415" s="123"/>
      <c r="AC44415" s="123"/>
    </row>
    <row r="44416" spans="5:29" s="2" customFormat="1">
      <c r="E44416" s="120"/>
      <c r="M44416" s="120"/>
      <c r="N44416" s="120"/>
      <c r="U44416" s="121"/>
      <c r="V44416" s="122"/>
      <c r="W44416" s="123"/>
      <c r="AC44416" s="123"/>
    </row>
    <row r="44417" spans="5:29" s="2" customFormat="1">
      <c r="E44417" s="120"/>
      <c r="M44417" s="120"/>
      <c r="N44417" s="120"/>
      <c r="U44417" s="121"/>
      <c r="V44417" s="122"/>
      <c r="W44417" s="123"/>
      <c r="AC44417" s="123"/>
    </row>
    <row r="44418" spans="5:29" s="2" customFormat="1">
      <c r="E44418" s="120"/>
      <c r="M44418" s="120"/>
      <c r="N44418" s="120"/>
      <c r="U44418" s="121"/>
      <c r="V44418" s="122"/>
      <c r="W44418" s="123"/>
      <c r="AC44418" s="123"/>
    </row>
    <row r="44419" spans="5:29" s="2" customFormat="1">
      <c r="E44419" s="120"/>
      <c r="M44419" s="120"/>
      <c r="N44419" s="120"/>
      <c r="U44419" s="121"/>
      <c r="V44419" s="122"/>
      <c r="W44419" s="123"/>
      <c r="AC44419" s="123"/>
    </row>
    <row r="44420" spans="5:29" s="2" customFormat="1">
      <c r="E44420" s="120"/>
      <c r="M44420" s="120"/>
      <c r="N44420" s="120"/>
      <c r="U44420" s="121"/>
      <c r="V44420" s="122"/>
      <c r="W44420" s="123"/>
      <c r="AC44420" s="123"/>
    </row>
    <row r="44421" spans="5:29" s="2" customFormat="1">
      <c r="E44421" s="120"/>
      <c r="M44421" s="120"/>
      <c r="N44421" s="120"/>
      <c r="U44421" s="121"/>
      <c r="V44421" s="122"/>
      <c r="W44421" s="123"/>
      <c r="AC44421" s="123"/>
    </row>
    <row r="44422" spans="5:29" s="2" customFormat="1">
      <c r="E44422" s="120"/>
      <c r="M44422" s="120"/>
      <c r="N44422" s="120"/>
      <c r="U44422" s="121"/>
      <c r="V44422" s="122"/>
      <c r="W44422" s="123"/>
      <c r="AC44422" s="123"/>
    </row>
    <row r="44423" spans="5:29" s="2" customFormat="1">
      <c r="E44423" s="120"/>
      <c r="M44423" s="120"/>
      <c r="N44423" s="120"/>
      <c r="U44423" s="121"/>
      <c r="V44423" s="122"/>
      <c r="W44423" s="123"/>
      <c r="AC44423" s="123"/>
    </row>
    <row r="44424" spans="5:29" s="2" customFormat="1">
      <c r="E44424" s="120"/>
      <c r="M44424" s="120"/>
      <c r="N44424" s="120"/>
      <c r="U44424" s="121"/>
      <c r="V44424" s="122"/>
      <c r="W44424" s="123"/>
      <c r="AC44424" s="123"/>
    </row>
    <row r="44425" spans="5:29" s="2" customFormat="1">
      <c r="E44425" s="120"/>
      <c r="M44425" s="120"/>
      <c r="N44425" s="120"/>
      <c r="U44425" s="121"/>
      <c r="V44425" s="122"/>
      <c r="W44425" s="123"/>
      <c r="AC44425" s="123"/>
    </row>
    <row r="44426" spans="5:29" s="2" customFormat="1">
      <c r="E44426" s="120"/>
      <c r="M44426" s="120"/>
      <c r="N44426" s="120"/>
      <c r="U44426" s="121"/>
      <c r="V44426" s="122"/>
      <c r="W44426" s="123"/>
      <c r="AC44426" s="123"/>
    </row>
    <row r="44427" spans="5:29" s="2" customFormat="1">
      <c r="E44427" s="120"/>
      <c r="M44427" s="120"/>
      <c r="N44427" s="120"/>
      <c r="U44427" s="121"/>
      <c r="V44427" s="122"/>
      <c r="W44427" s="123"/>
      <c r="AC44427" s="123"/>
    </row>
    <row r="44428" spans="5:29" s="2" customFormat="1">
      <c r="E44428" s="120"/>
      <c r="M44428" s="120"/>
      <c r="N44428" s="120"/>
      <c r="U44428" s="121"/>
      <c r="V44428" s="122"/>
      <c r="W44428" s="123"/>
      <c r="AC44428" s="123"/>
    </row>
    <row r="44429" spans="5:29" s="2" customFormat="1">
      <c r="E44429" s="120"/>
      <c r="M44429" s="120"/>
      <c r="N44429" s="120"/>
      <c r="U44429" s="121"/>
      <c r="V44429" s="122"/>
      <c r="W44429" s="123"/>
      <c r="AC44429" s="123"/>
    </row>
    <row r="44430" spans="5:29" s="2" customFormat="1">
      <c r="E44430" s="120"/>
      <c r="M44430" s="120"/>
      <c r="N44430" s="120"/>
      <c r="U44430" s="121"/>
      <c r="V44430" s="122"/>
      <c r="W44430" s="123"/>
      <c r="AC44430" s="123"/>
    </row>
    <row r="44431" spans="5:29" s="2" customFormat="1">
      <c r="E44431" s="120"/>
      <c r="M44431" s="120"/>
      <c r="N44431" s="120"/>
      <c r="U44431" s="121"/>
      <c r="V44431" s="122"/>
      <c r="W44431" s="123"/>
      <c r="AC44431" s="123"/>
    </row>
    <row r="44432" spans="5:29" s="2" customFormat="1">
      <c r="E44432" s="120"/>
      <c r="M44432" s="120"/>
      <c r="N44432" s="120"/>
      <c r="U44432" s="121"/>
      <c r="V44432" s="122"/>
      <c r="W44432" s="123"/>
      <c r="AC44432" s="123"/>
    </row>
    <row r="44433" spans="5:29" s="2" customFormat="1">
      <c r="E44433" s="120"/>
      <c r="M44433" s="120"/>
      <c r="N44433" s="120"/>
      <c r="U44433" s="121"/>
      <c r="V44433" s="122"/>
      <c r="W44433" s="123"/>
      <c r="AC44433" s="123"/>
    </row>
    <row r="44434" spans="5:29" s="2" customFormat="1">
      <c r="E44434" s="120"/>
      <c r="M44434" s="120"/>
      <c r="N44434" s="120"/>
      <c r="U44434" s="121"/>
      <c r="V44434" s="122"/>
      <c r="W44434" s="123"/>
      <c r="AC44434" s="123"/>
    </row>
    <row r="44435" spans="5:29" s="2" customFormat="1">
      <c r="E44435" s="120"/>
      <c r="M44435" s="120"/>
      <c r="N44435" s="120"/>
      <c r="U44435" s="121"/>
      <c r="V44435" s="122"/>
      <c r="W44435" s="123"/>
      <c r="AC44435" s="123"/>
    </row>
    <row r="44436" spans="5:29" s="2" customFormat="1">
      <c r="E44436" s="120"/>
      <c r="M44436" s="120"/>
      <c r="N44436" s="120"/>
      <c r="U44436" s="121"/>
      <c r="V44436" s="122"/>
      <c r="W44436" s="123"/>
      <c r="AC44436" s="123"/>
    </row>
    <row r="44437" spans="5:29" s="2" customFormat="1">
      <c r="E44437" s="120"/>
      <c r="M44437" s="120"/>
      <c r="N44437" s="120"/>
      <c r="U44437" s="121"/>
      <c r="V44437" s="122"/>
      <c r="W44437" s="123"/>
      <c r="AC44437" s="123"/>
    </row>
    <row r="44438" spans="5:29" s="2" customFormat="1">
      <c r="E44438" s="120"/>
      <c r="M44438" s="120"/>
      <c r="N44438" s="120"/>
      <c r="U44438" s="121"/>
      <c r="V44438" s="122"/>
      <c r="W44438" s="123"/>
      <c r="AC44438" s="123"/>
    </row>
    <row r="44439" spans="5:29" s="2" customFormat="1">
      <c r="E44439" s="120"/>
      <c r="M44439" s="120"/>
      <c r="N44439" s="120"/>
      <c r="U44439" s="121"/>
      <c r="V44439" s="122"/>
      <c r="W44439" s="123"/>
      <c r="AC44439" s="123"/>
    </row>
    <row r="44440" spans="5:29" s="2" customFormat="1">
      <c r="E44440" s="120"/>
      <c r="M44440" s="120"/>
      <c r="N44440" s="120"/>
      <c r="U44440" s="121"/>
      <c r="V44440" s="122"/>
      <c r="W44440" s="123"/>
      <c r="AC44440" s="123"/>
    </row>
    <row r="44441" spans="5:29" s="2" customFormat="1">
      <c r="E44441" s="120"/>
      <c r="M44441" s="120"/>
      <c r="N44441" s="120"/>
      <c r="U44441" s="121"/>
      <c r="V44441" s="122"/>
      <c r="W44441" s="123"/>
      <c r="AC44441" s="123"/>
    </row>
    <row r="44442" spans="5:29" s="2" customFormat="1">
      <c r="E44442" s="120"/>
      <c r="M44442" s="120"/>
      <c r="N44442" s="120"/>
      <c r="U44442" s="121"/>
      <c r="V44442" s="122"/>
      <c r="W44442" s="123"/>
      <c r="AC44442" s="123"/>
    </row>
    <row r="44443" spans="5:29" s="2" customFormat="1">
      <c r="E44443" s="120"/>
      <c r="M44443" s="120"/>
      <c r="N44443" s="120"/>
      <c r="U44443" s="121"/>
      <c r="V44443" s="122"/>
      <c r="W44443" s="123"/>
      <c r="AC44443" s="123"/>
    </row>
    <row r="44444" spans="5:29" s="2" customFormat="1">
      <c r="E44444" s="120"/>
      <c r="M44444" s="120"/>
      <c r="N44444" s="120"/>
      <c r="U44444" s="121"/>
      <c r="V44444" s="122"/>
      <c r="W44444" s="123"/>
      <c r="AC44444" s="123"/>
    </row>
    <row r="44445" spans="5:29" s="2" customFormat="1">
      <c r="E44445" s="120"/>
      <c r="M44445" s="120"/>
      <c r="N44445" s="120"/>
      <c r="U44445" s="121"/>
      <c r="V44445" s="122"/>
      <c r="W44445" s="123"/>
      <c r="AC44445" s="123"/>
    </row>
    <row r="44446" spans="5:29" s="2" customFormat="1">
      <c r="E44446" s="120"/>
      <c r="M44446" s="120"/>
      <c r="N44446" s="120"/>
      <c r="U44446" s="121"/>
      <c r="V44446" s="122"/>
      <c r="W44446" s="123"/>
      <c r="AC44446" s="123"/>
    </row>
    <row r="44447" spans="5:29" s="2" customFormat="1">
      <c r="E44447" s="120"/>
      <c r="M44447" s="120"/>
      <c r="N44447" s="120"/>
      <c r="U44447" s="121"/>
      <c r="V44447" s="122"/>
      <c r="W44447" s="123"/>
      <c r="AC44447" s="123"/>
    </row>
    <row r="44448" spans="5:29" s="2" customFormat="1">
      <c r="E44448" s="120"/>
      <c r="M44448" s="120"/>
      <c r="N44448" s="120"/>
      <c r="U44448" s="121"/>
      <c r="V44448" s="122"/>
      <c r="W44448" s="123"/>
      <c r="AC44448" s="123"/>
    </row>
    <row r="44449" spans="5:29" s="2" customFormat="1">
      <c r="E44449" s="120"/>
      <c r="M44449" s="120"/>
      <c r="N44449" s="120"/>
      <c r="U44449" s="121"/>
      <c r="V44449" s="122"/>
      <c r="W44449" s="123"/>
      <c r="AC44449" s="123"/>
    </row>
    <row r="44450" spans="5:29" s="2" customFormat="1">
      <c r="E44450" s="120"/>
      <c r="M44450" s="120"/>
      <c r="N44450" s="120"/>
      <c r="U44450" s="121"/>
      <c r="V44450" s="122"/>
      <c r="W44450" s="123"/>
      <c r="AC44450" s="123"/>
    </row>
    <row r="44451" spans="5:29" s="2" customFormat="1">
      <c r="E44451" s="120"/>
      <c r="M44451" s="120"/>
      <c r="N44451" s="120"/>
      <c r="U44451" s="121"/>
      <c r="V44451" s="122"/>
      <c r="W44451" s="123"/>
      <c r="AC44451" s="123"/>
    </row>
    <row r="44452" spans="5:29" s="2" customFormat="1">
      <c r="E44452" s="120"/>
      <c r="M44452" s="120"/>
      <c r="N44452" s="120"/>
      <c r="U44452" s="121"/>
      <c r="V44452" s="122"/>
      <c r="W44452" s="123"/>
      <c r="AC44452" s="123"/>
    </row>
    <row r="44453" spans="5:29" s="2" customFormat="1">
      <c r="E44453" s="120"/>
      <c r="M44453" s="120"/>
      <c r="N44453" s="120"/>
      <c r="U44453" s="121"/>
      <c r="V44453" s="122"/>
      <c r="W44453" s="123"/>
      <c r="AC44453" s="123"/>
    </row>
    <row r="44454" spans="5:29" s="2" customFormat="1">
      <c r="E44454" s="120"/>
      <c r="M44454" s="120"/>
      <c r="N44454" s="120"/>
      <c r="U44454" s="121"/>
      <c r="V44454" s="122"/>
      <c r="W44454" s="123"/>
      <c r="AC44454" s="123"/>
    </row>
    <row r="44455" spans="5:29" s="2" customFormat="1">
      <c r="E44455" s="120"/>
      <c r="M44455" s="120"/>
      <c r="N44455" s="120"/>
      <c r="U44455" s="121"/>
      <c r="V44455" s="122"/>
      <c r="W44455" s="123"/>
      <c r="AC44455" s="123"/>
    </row>
    <row r="44456" spans="5:29" s="2" customFormat="1">
      <c r="E44456" s="120"/>
      <c r="M44456" s="120"/>
      <c r="N44456" s="120"/>
      <c r="U44456" s="121"/>
      <c r="V44456" s="122"/>
      <c r="W44456" s="123"/>
      <c r="AC44456" s="123"/>
    </row>
    <row r="44457" spans="5:29" s="2" customFormat="1">
      <c r="E44457" s="120"/>
      <c r="M44457" s="120"/>
      <c r="N44457" s="120"/>
      <c r="U44457" s="121"/>
      <c r="V44457" s="122"/>
      <c r="W44457" s="123"/>
      <c r="AC44457" s="123"/>
    </row>
    <row r="44458" spans="5:29" s="2" customFormat="1">
      <c r="E44458" s="120"/>
      <c r="M44458" s="120"/>
      <c r="N44458" s="120"/>
      <c r="U44458" s="121"/>
      <c r="V44458" s="122"/>
      <c r="W44458" s="123"/>
      <c r="AC44458" s="123"/>
    </row>
    <row r="44459" spans="5:29" s="2" customFormat="1">
      <c r="E44459" s="120"/>
      <c r="M44459" s="120"/>
      <c r="N44459" s="120"/>
      <c r="U44459" s="121"/>
      <c r="V44459" s="122"/>
      <c r="W44459" s="123"/>
      <c r="AC44459" s="123"/>
    </row>
    <row r="44460" spans="5:29" s="2" customFormat="1">
      <c r="E44460" s="120"/>
      <c r="M44460" s="120"/>
      <c r="N44460" s="120"/>
      <c r="U44460" s="121"/>
      <c r="V44460" s="122"/>
      <c r="W44460" s="123"/>
      <c r="AC44460" s="123"/>
    </row>
    <row r="44461" spans="5:29" s="2" customFormat="1">
      <c r="E44461" s="120"/>
      <c r="M44461" s="120"/>
      <c r="N44461" s="120"/>
      <c r="U44461" s="121"/>
      <c r="V44461" s="122"/>
      <c r="W44461" s="123"/>
      <c r="AC44461" s="123"/>
    </row>
    <row r="44462" spans="5:29" s="2" customFormat="1">
      <c r="E44462" s="120"/>
      <c r="M44462" s="120"/>
      <c r="N44462" s="120"/>
      <c r="U44462" s="121"/>
      <c r="V44462" s="122"/>
      <c r="W44462" s="123"/>
      <c r="AC44462" s="123"/>
    </row>
    <row r="44463" spans="5:29" s="2" customFormat="1">
      <c r="E44463" s="120"/>
      <c r="M44463" s="120"/>
      <c r="N44463" s="120"/>
      <c r="U44463" s="121"/>
      <c r="V44463" s="122"/>
      <c r="W44463" s="123"/>
      <c r="AC44463" s="123"/>
    </row>
    <row r="44464" spans="5:29" s="2" customFormat="1">
      <c r="E44464" s="120"/>
      <c r="M44464" s="120"/>
      <c r="N44464" s="120"/>
      <c r="U44464" s="121"/>
      <c r="V44464" s="122"/>
      <c r="W44464" s="123"/>
      <c r="AC44464" s="123"/>
    </row>
    <row r="44465" spans="5:29" s="2" customFormat="1">
      <c r="E44465" s="120"/>
      <c r="M44465" s="120"/>
      <c r="N44465" s="120"/>
      <c r="U44465" s="121"/>
      <c r="V44465" s="122"/>
      <c r="W44465" s="123"/>
      <c r="AC44465" s="123"/>
    </row>
    <row r="44466" spans="5:29" s="2" customFormat="1">
      <c r="E44466" s="120"/>
      <c r="M44466" s="120"/>
      <c r="N44466" s="120"/>
      <c r="U44466" s="121"/>
      <c r="V44466" s="122"/>
      <c r="W44466" s="123"/>
      <c r="AC44466" s="123"/>
    </row>
    <row r="44467" spans="5:29" s="2" customFormat="1">
      <c r="E44467" s="120"/>
      <c r="M44467" s="120"/>
      <c r="N44467" s="120"/>
      <c r="U44467" s="121"/>
      <c r="V44467" s="122"/>
      <c r="W44467" s="123"/>
      <c r="AC44467" s="123"/>
    </row>
    <row r="44468" spans="5:29" s="2" customFormat="1">
      <c r="E44468" s="120"/>
      <c r="M44468" s="120"/>
      <c r="N44468" s="120"/>
      <c r="U44468" s="121"/>
      <c r="V44468" s="122"/>
      <c r="W44468" s="123"/>
      <c r="AC44468" s="123"/>
    </row>
    <row r="44469" spans="5:29" s="2" customFormat="1">
      <c r="E44469" s="120"/>
      <c r="M44469" s="120"/>
      <c r="N44469" s="120"/>
      <c r="U44469" s="121"/>
      <c r="V44469" s="122"/>
      <c r="W44469" s="123"/>
      <c r="AC44469" s="123"/>
    </row>
    <row r="44470" spans="5:29" s="2" customFormat="1">
      <c r="E44470" s="120"/>
      <c r="M44470" s="120"/>
      <c r="N44470" s="120"/>
      <c r="U44470" s="121"/>
      <c r="V44470" s="122"/>
      <c r="W44470" s="123"/>
      <c r="AC44470" s="123"/>
    </row>
    <row r="44471" spans="5:29" s="2" customFormat="1">
      <c r="E44471" s="120"/>
      <c r="M44471" s="120"/>
      <c r="N44471" s="120"/>
      <c r="U44471" s="121"/>
      <c r="V44471" s="122"/>
      <c r="W44471" s="123"/>
      <c r="AC44471" s="123"/>
    </row>
    <row r="44472" spans="5:29" s="2" customFormat="1">
      <c r="E44472" s="120"/>
      <c r="M44472" s="120"/>
      <c r="N44472" s="120"/>
      <c r="U44472" s="121"/>
      <c r="V44472" s="122"/>
      <c r="W44472" s="123"/>
      <c r="AC44472" s="123"/>
    </row>
    <row r="44473" spans="5:29" s="2" customFormat="1">
      <c r="E44473" s="120"/>
      <c r="M44473" s="120"/>
      <c r="N44473" s="120"/>
      <c r="U44473" s="121"/>
      <c r="V44473" s="122"/>
      <c r="W44473" s="123"/>
      <c r="AC44473" s="123"/>
    </row>
    <row r="44474" spans="5:29" s="2" customFormat="1">
      <c r="E44474" s="120"/>
      <c r="M44474" s="120"/>
      <c r="N44474" s="120"/>
      <c r="U44474" s="121"/>
      <c r="V44474" s="122"/>
      <c r="W44474" s="123"/>
      <c r="AC44474" s="123"/>
    </row>
    <row r="44475" spans="5:29" s="2" customFormat="1">
      <c r="E44475" s="120"/>
      <c r="M44475" s="120"/>
      <c r="N44475" s="120"/>
      <c r="U44475" s="121"/>
      <c r="V44475" s="122"/>
      <c r="W44475" s="123"/>
      <c r="AC44475" s="123"/>
    </row>
    <row r="44476" spans="5:29" s="2" customFormat="1">
      <c r="E44476" s="120"/>
      <c r="M44476" s="120"/>
      <c r="N44476" s="120"/>
      <c r="U44476" s="121"/>
      <c r="V44476" s="122"/>
      <c r="W44476" s="123"/>
      <c r="AC44476" s="123"/>
    </row>
    <row r="44477" spans="5:29" s="2" customFormat="1">
      <c r="E44477" s="120"/>
      <c r="M44477" s="120"/>
      <c r="N44477" s="120"/>
      <c r="U44477" s="121"/>
      <c r="V44477" s="122"/>
      <c r="W44477" s="123"/>
      <c r="AC44477" s="123"/>
    </row>
    <row r="44478" spans="5:29" s="2" customFormat="1">
      <c r="E44478" s="120"/>
      <c r="M44478" s="120"/>
      <c r="N44478" s="120"/>
      <c r="U44478" s="121"/>
      <c r="V44478" s="122"/>
      <c r="W44478" s="123"/>
      <c r="AC44478" s="123"/>
    </row>
    <row r="44479" spans="5:29" s="2" customFormat="1">
      <c r="E44479" s="120"/>
      <c r="M44479" s="120"/>
      <c r="N44479" s="120"/>
      <c r="U44479" s="121"/>
      <c r="V44479" s="122"/>
      <c r="W44479" s="123"/>
      <c r="AC44479" s="123"/>
    </row>
    <row r="44480" spans="5:29" s="2" customFormat="1">
      <c r="E44480" s="120"/>
      <c r="M44480" s="120"/>
      <c r="N44480" s="120"/>
      <c r="U44480" s="121"/>
      <c r="V44480" s="122"/>
      <c r="W44480" s="123"/>
      <c r="AC44480" s="123"/>
    </row>
    <row r="44481" spans="5:29" s="2" customFormat="1">
      <c r="E44481" s="120"/>
      <c r="M44481" s="120"/>
      <c r="N44481" s="120"/>
      <c r="U44481" s="121"/>
      <c r="V44481" s="122"/>
      <c r="W44481" s="123"/>
      <c r="AC44481" s="123"/>
    </row>
    <row r="44482" spans="5:29" s="2" customFormat="1">
      <c r="E44482" s="120"/>
      <c r="M44482" s="120"/>
      <c r="N44482" s="120"/>
      <c r="U44482" s="121"/>
      <c r="V44482" s="122"/>
      <c r="W44482" s="123"/>
      <c r="AC44482" s="123"/>
    </row>
    <row r="44483" spans="5:29" s="2" customFormat="1">
      <c r="E44483" s="120"/>
      <c r="M44483" s="120"/>
      <c r="N44483" s="120"/>
      <c r="U44483" s="121"/>
      <c r="V44483" s="122"/>
      <c r="W44483" s="123"/>
      <c r="AC44483" s="123"/>
    </row>
    <row r="44484" spans="5:29" s="2" customFormat="1">
      <c r="E44484" s="120"/>
      <c r="M44484" s="120"/>
      <c r="N44484" s="120"/>
      <c r="U44484" s="121"/>
      <c r="V44484" s="122"/>
      <c r="W44484" s="123"/>
      <c r="AC44484" s="123"/>
    </row>
    <row r="44485" spans="5:29" s="2" customFormat="1">
      <c r="E44485" s="120"/>
      <c r="M44485" s="120"/>
      <c r="N44485" s="120"/>
      <c r="U44485" s="121"/>
      <c r="V44485" s="122"/>
      <c r="W44485" s="123"/>
      <c r="AC44485" s="123"/>
    </row>
    <row r="44486" spans="5:29" s="2" customFormat="1">
      <c r="E44486" s="120"/>
      <c r="M44486" s="120"/>
      <c r="N44486" s="120"/>
      <c r="U44486" s="121"/>
      <c r="V44486" s="122"/>
      <c r="W44486" s="123"/>
      <c r="AC44486" s="123"/>
    </row>
    <row r="44487" spans="5:29" s="2" customFormat="1">
      <c r="E44487" s="120"/>
      <c r="M44487" s="120"/>
      <c r="N44487" s="120"/>
      <c r="U44487" s="121"/>
      <c r="V44487" s="122"/>
      <c r="W44487" s="123"/>
      <c r="AC44487" s="123"/>
    </row>
    <row r="44488" spans="5:29" s="2" customFormat="1">
      <c r="E44488" s="120"/>
      <c r="M44488" s="120"/>
      <c r="N44488" s="120"/>
      <c r="U44488" s="121"/>
      <c r="V44488" s="122"/>
      <c r="W44488" s="123"/>
      <c r="AC44488" s="123"/>
    </row>
    <row r="44489" spans="5:29" s="2" customFormat="1">
      <c r="E44489" s="120"/>
      <c r="M44489" s="120"/>
      <c r="N44489" s="120"/>
      <c r="U44489" s="121"/>
      <c r="V44489" s="122"/>
      <c r="W44489" s="123"/>
      <c r="AC44489" s="123"/>
    </row>
    <row r="44490" spans="5:29" s="2" customFormat="1">
      <c r="E44490" s="120"/>
      <c r="M44490" s="120"/>
      <c r="N44490" s="120"/>
      <c r="U44490" s="121"/>
      <c r="V44490" s="122"/>
      <c r="W44490" s="123"/>
      <c r="AC44490" s="123"/>
    </row>
    <row r="44491" spans="5:29" s="2" customFormat="1">
      <c r="E44491" s="120"/>
      <c r="M44491" s="120"/>
      <c r="N44491" s="120"/>
      <c r="U44491" s="121"/>
      <c r="V44491" s="122"/>
      <c r="W44491" s="123"/>
      <c r="AC44491" s="123"/>
    </row>
    <row r="44492" spans="5:29" s="2" customFormat="1">
      <c r="E44492" s="120"/>
      <c r="M44492" s="120"/>
      <c r="N44492" s="120"/>
      <c r="U44492" s="121"/>
      <c r="V44492" s="122"/>
      <c r="W44492" s="123"/>
      <c r="AC44492" s="123"/>
    </row>
    <row r="44493" spans="5:29" s="2" customFormat="1">
      <c r="E44493" s="120"/>
      <c r="M44493" s="120"/>
      <c r="N44493" s="120"/>
      <c r="U44493" s="121"/>
      <c r="V44493" s="122"/>
      <c r="W44493" s="123"/>
      <c r="AC44493" s="123"/>
    </row>
    <row r="44494" spans="5:29" s="2" customFormat="1">
      <c r="E44494" s="120"/>
      <c r="M44494" s="120"/>
      <c r="N44494" s="120"/>
      <c r="U44494" s="121"/>
      <c r="V44494" s="122"/>
      <c r="W44494" s="123"/>
      <c r="AC44494" s="123"/>
    </row>
    <row r="44495" spans="5:29" s="2" customFormat="1">
      <c r="E44495" s="120"/>
      <c r="M44495" s="120"/>
      <c r="N44495" s="120"/>
      <c r="U44495" s="121"/>
      <c r="V44495" s="122"/>
      <c r="W44495" s="123"/>
      <c r="AC44495" s="123"/>
    </row>
    <row r="44496" spans="5:29" s="2" customFormat="1">
      <c r="E44496" s="120"/>
      <c r="M44496" s="120"/>
      <c r="N44496" s="120"/>
      <c r="U44496" s="121"/>
      <c r="V44496" s="122"/>
      <c r="W44496" s="123"/>
      <c r="AC44496" s="123"/>
    </row>
    <row r="44497" spans="5:29" s="2" customFormat="1">
      <c r="E44497" s="120"/>
      <c r="M44497" s="120"/>
      <c r="N44497" s="120"/>
      <c r="U44497" s="121"/>
      <c r="V44497" s="122"/>
      <c r="W44497" s="123"/>
      <c r="AC44497" s="123"/>
    </row>
    <row r="44498" spans="5:29" s="2" customFormat="1">
      <c r="E44498" s="120"/>
      <c r="M44498" s="120"/>
      <c r="N44498" s="120"/>
      <c r="U44498" s="121"/>
      <c r="V44498" s="122"/>
      <c r="W44498" s="123"/>
      <c r="AC44498" s="123"/>
    </row>
    <row r="44499" spans="5:29" s="2" customFormat="1">
      <c r="E44499" s="120"/>
      <c r="M44499" s="120"/>
      <c r="N44499" s="120"/>
      <c r="U44499" s="121"/>
      <c r="V44499" s="122"/>
      <c r="W44499" s="123"/>
      <c r="AC44499" s="123"/>
    </row>
    <row r="44500" spans="5:29" s="2" customFormat="1">
      <c r="E44500" s="120"/>
      <c r="M44500" s="120"/>
      <c r="N44500" s="120"/>
      <c r="U44500" s="121"/>
      <c r="V44500" s="122"/>
      <c r="W44500" s="123"/>
      <c r="AC44500" s="123"/>
    </row>
    <row r="44501" spans="5:29" s="2" customFormat="1">
      <c r="E44501" s="120"/>
      <c r="M44501" s="120"/>
      <c r="N44501" s="120"/>
      <c r="U44501" s="121"/>
      <c r="V44501" s="122"/>
      <c r="W44501" s="123"/>
      <c r="AC44501" s="123"/>
    </row>
    <row r="44502" spans="5:29" s="2" customFormat="1">
      <c r="E44502" s="120"/>
      <c r="M44502" s="120"/>
      <c r="N44502" s="120"/>
      <c r="U44502" s="121"/>
      <c r="V44502" s="122"/>
      <c r="W44502" s="123"/>
      <c r="AC44502" s="123"/>
    </row>
    <row r="44503" spans="5:29" s="2" customFormat="1">
      <c r="E44503" s="120"/>
      <c r="M44503" s="120"/>
      <c r="N44503" s="120"/>
      <c r="U44503" s="121"/>
      <c r="V44503" s="122"/>
      <c r="W44503" s="123"/>
      <c r="AC44503" s="123"/>
    </row>
    <row r="44504" spans="5:29" s="2" customFormat="1">
      <c r="E44504" s="120"/>
      <c r="M44504" s="120"/>
      <c r="N44504" s="120"/>
      <c r="U44504" s="121"/>
      <c r="V44504" s="122"/>
      <c r="W44504" s="123"/>
      <c r="AC44504" s="123"/>
    </row>
    <row r="44505" spans="5:29" s="2" customFormat="1">
      <c r="E44505" s="120"/>
      <c r="M44505" s="120"/>
      <c r="N44505" s="120"/>
      <c r="U44505" s="121"/>
      <c r="V44505" s="122"/>
      <c r="W44505" s="123"/>
      <c r="AC44505" s="123"/>
    </row>
    <row r="44506" spans="5:29" s="2" customFormat="1">
      <c r="E44506" s="120"/>
      <c r="M44506" s="120"/>
      <c r="N44506" s="120"/>
      <c r="U44506" s="121"/>
      <c r="V44506" s="122"/>
      <c r="W44506" s="123"/>
      <c r="AC44506" s="123"/>
    </row>
    <row r="44507" spans="5:29" s="2" customFormat="1">
      <c r="E44507" s="120"/>
      <c r="M44507" s="120"/>
      <c r="N44507" s="120"/>
      <c r="U44507" s="121"/>
      <c r="V44507" s="122"/>
      <c r="W44507" s="123"/>
      <c r="AC44507" s="123"/>
    </row>
    <row r="44508" spans="5:29" s="2" customFormat="1">
      <c r="E44508" s="120"/>
      <c r="M44508" s="120"/>
      <c r="N44508" s="120"/>
      <c r="U44508" s="121"/>
      <c r="V44508" s="122"/>
      <c r="W44508" s="123"/>
      <c r="AC44508" s="123"/>
    </row>
    <row r="44509" spans="5:29" s="2" customFormat="1">
      <c r="E44509" s="120"/>
      <c r="M44509" s="120"/>
      <c r="N44509" s="120"/>
      <c r="U44509" s="121"/>
      <c r="V44509" s="122"/>
      <c r="W44509" s="123"/>
      <c r="AC44509" s="123"/>
    </row>
    <row r="44510" spans="5:29" s="2" customFormat="1">
      <c r="E44510" s="120"/>
      <c r="M44510" s="120"/>
      <c r="N44510" s="120"/>
      <c r="U44510" s="121"/>
      <c r="V44510" s="122"/>
      <c r="W44510" s="123"/>
      <c r="AC44510" s="123"/>
    </row>
    <row r="44511" spans="5:29" s="2" customFormat="1">
      <c r="E44511" s="120"/>
      <c r="M44511" s="120"/>
      <c r="N44511" s="120"/>
      <c r="U44511" s="121"/>
      <c r="V44511" s="122"/>
      <c r="W44511" s="123"/>
      <c r="AC44511" s="123"/>
    </row>
    <row r="44512" spans="5:29" s="2" customFormat="1">
      <c r="E44512" s="120"/>
      <c r="M44512" s="120"/>
      <c r="N44512" s="120"/>
      <c r="U44512" s="121"/>
      <c r="V44512" s="122"/>
      <c r="W44512" s="123"/>
      <c r="AC44512" s="123"/>
    </row>
    <row r="44513" spans="5:29" s="2" customFormat="1">
      <c r="E44513" s="120"/>
      <c r="M44513" s="120"/>
      <c r="N44513" s="120"/>
      <c r="U44513" s="121"/>
      <c r="V44513" s="122"/>
      <c r="W44513" s="123"/>
      <c r="AC44513" s="123"/>
    </row>
    <row r="44514" spans="5:29" s="2" customFormat="1">
      <c r="E44514" s="120"/>
      <c r="M44514" s="120"/>
      <c r="N44514" s="120"/>
      <c r="U44514" s="121"/>
      <c r="V44514" s="122"/>
      <c r="W44514" s="123"/>
      <c r="AC44514" s="123"/>
    </row>
    <row r="44515" spans="5:29" s="2" customFormat="1">
      <c r="E44515" s="120"/>
      <c r="M44515" s="120"/>
      <c r="N44515" s="120"/>
      <c r="U44515" s="121"/>
      <c r="V44515" s="122"/>
      <c r="W44515" s="123"/>
      <c r="AC44515" s="123"/>
    </row>
    <row r="44516" spans="5:29" s="2" customFormat="1">
      <c r="E44516" s="120"/>
      <c r="M44516" s="120"/>
      <c r="N44516" s="120"/>
      <c r="U44516" s="121"/>
      <c r="V44516" s="122"/>
      <c r="W44516" s="123"/>
      <c r="AC44516" s="123"/>
    </row>
    <row r="44517" spans="5:29" s="2" customFormat="1">
      <c r="E44517" s="120"/>
      <c r="M44517" s="120"/>
      <c r="N44517" s="120"/>
      <c r="U44517" s="121"/>
      <c r="V44517" s="122"/>
      <c r="W44517" s="123"/>
      <c r="AC44517" s="123"/>
    </row>
    <row r="44518" spans="5:29" s="2" customFormat="1">
      <c r="E44518" s="120"/>
      <c r="M44518" s="120"/>
      <c r="N44518" s="120"/>
      <c r="U44518" s="121"/>
      <c r="V44518" s="122"/>
      <c r="W44518" s="123"/>
      <c r="AC44518" s="123"/>
    </row>
    <row r="44519" spans="5:29" s="2" customFormat="1">
      <c r="E44519" s="120"/>
      <c r="M44519" s="120"/>
      <c r="N44519" s="120"/>
      <c r="U44519" s="121"/>
      <c r="V44519" s="122"/>
      <c r="W44519" s="123"/>
      <c r="AC44519" s="123"/>
    </row>
    <row r="44520" spans="5:29" s="2" customFormat="1">
      <c r="E44520" s="120"/>
      <c r="M44520" s="120"/>
      <c r="N44520" s="120"/>
      <c r="U44520" s="121"/>
      <c r="V44520" s="122"/>
      <c r="W44520" s="123"/>
      <c r="AC44520" s="123"/>
    </row>
    <row r="44521" spans="5:29" s="2" customFormat="1">
      <c r="E44521" s="120"/>
      <c r="M44521" s="120"/>
      <c r="N44521" s="120"/>
      <c r="U44521" s="121"/>
      <c r="V44521" s="122"/>
      <c r="W44521" s="123"/>
      <c r="AC44521" s="123"/>
    </row>
    <row r="44522" spans="5:29" s="2" customFormat="1">
      <c r="E44522" s="120"/>
      <c r="M44522" s="120"/>
      <c r="N44522" s="120"/>
      <c r="U44522" s="121"/>
      <c r="V44522" s="122"/>
      <c r="W44522" s="123"/>
      <c r="AC44522" s="123"/>
    </row>
    <row r="44523" spans="5:29" s="2" customFormat="1">
      <c r="E44523" s="120"/>
      <c r="M44523" s="120"/>
      <c r="N44523" s="120"/>
      <c r="U44523" s="121"/>
      <c r="V44523" s="122"/>
      <c r="W44523" s="123"/>
      <c r="AC44523" s="123"/>
    </row>
    <row r="44524" spans="5:29" s="2" customFormat="1">
      <c r="E44524" s="120"/>
      <c r="M44524" s="120"/>
      <c r="N44524" s="120"/>
      <c r="U44524" s="121"/>
      <c r="V44524" s="122"/>
      <c r="W44524" s="123"/>
      <c r="AC44524" s="123"/>
    </row>
    <row r="44525" spans="5:29" s="2" customFormat="1">
      <c r="E44525" s="120"/>
      <c r="M44525" s="120"/>
      <c r="N44525" s="120"/>
      <c r="U44525" s="121"/>
      <c r="V44525" s="122"/>
      <c r="W44525" s="123"/>
      <c r="AC44525" s="123"/>
    </row>
    <row r="44526" spans="5:29" s="2" customFormat="1">
      <c r="E44526" s="120"/>
      <c r="M44526" s="120"/>
      <c r="N44526" s="120"/>
      <c r="U44526" s="121"/>
      <c r="V44526" s="122"/>
      <c r="W44526" s="123"/>
      <c r="AC44526" s="123"/>
    </row>
    <row r="44527" spans="5:29" s="2" customFormat="1">
      <c r="E44527" s="120"/>
      <c r="M44527" s="120"/>
      <c r="N44527" s="120"/>
      <c r="U44527" s="121"/>
      <c r="V44527" s="122"/>
      <c r="W44527" s="123"/>
      <c r="AC44527" s="123"/>
    </row>
    <row r="44528" spans="5:29" s="2" customFormat="1">
      <c r="E44528" s="120"/>
      <c r="M44528" s="120"/>
      <c r="N44528" s="120"/>
      <c r="U44528" s="121"/>
      <c r="V44528" s="122"/>
      <c r="W44528" s="123"/>
      <c r="AC44528" s="123"/>
    </row>
    <row r="44529" spans="5:29" s="2" customFormat="1">
      <c r="E44529" s="120"/>
      <c r="M44529" s="120"/>
      <c r="N44529" s="120"/>
      <c r="U44529" s="121"/>
      <c r="V44529" s="122"/>
      <c r="W44529" s="123"/>
      <c r="AC44529" s="123"/>
    </row>
    <row r="44530" spans="5:29" s="2" customFormat="1">
      <c r="E44530" s="120"/>
      <c r="M44530" s="120"/>
      <c r="N44530" s="120"/>
      <c r="U44530" s="121"/>
      <c r="V44530" s="122"/>
      <c r="W44530" s="123"/>
      <c r="AC44530" s="123"/>
    </row>
    <row r="44531" spans="5:29" s="2" customFormat="1">
      <c r="E44531" s="120"/>
      <c r="M44531" s="120"/>
      <c r="N44531" s="120"/>
      <c r="U44531" s="121"/>
      <c r="V44531" s="122"/>
      <c r="W44531" s="123"/>
      <c r="AC44531" s="123"/>
    </row>
    <row r="44532" spans="5:29" s="2" customFormat="1">
      <c r="E44532" s="120"/>
      <c r="M44532" s="120"/>
      <c r="N44532" s="120"/>
      <c r="U44532" s="121"/>
      <c r="V44532" s="122"/>
      <c r="W44532" s="123"/>
      <c r="AC44532" s="123"/>
    </row>
    <row r="44533" spans="5:29" s="2" customFormat="1">
      <c r="E44533" s="120"/>
      <c r="M44533" s="120"/>
      <c r="N44533" s="120"/>
      <c r="U44533" s="121"/>
      <c r="V44533" s="122"/>
      <c r="W44533" s="123"/>
      <c r="AC44533" s="123"/>
    </row>
    <row r="44534" spans="5:29" s="2" customFormat="1">
      <c r="E44534" s="120"/>
      <c r="M44534" s="120"/>
      <c r="N44534" s="120"/>
      <c r="U44534" s="121"/>
      <c r="V44534" s="122"/>
      <c r="W44534" s="123"/>
      <c r="AC44534" s="123"/>
    </row>
    <row r="44535" spans="5:29" s="2" customFormat="1">
      <c r="E44535" s="120"/>
      <c r="M44535" s="120"/>
      <c r="N44535" s="120"/>
      <c r="U44535" s="121"/>
      <c r="V44535" s="122"/>
      <c r="W44535" s="123"/>
      <c r="AC44535" s="123"/>
    </row>
    <row r="44536" spans="5:29" s="2" customFormat="1">
      <c r="E44536" s="120"/>
      <c r="M44536" s="120"/>
      <c r="N44536" s="120"/>
      <c r="U44536" s="121"/>
      <c r="V44536" s="122"/>
      <c r="W44536" s="123"/>
      <c r="AC44536" s="123"/>
    </row>
    <row r="44537" spans="5:29" s="2" customFormat="1">
      <c r="E44537" s="120"/>
      <c r="M44537" s="120"/>
      <c r="N44537" s="120"/>
      <c r="U44537" s="121"/>
      <c r="V44537" s="122"/>
      <c r="W44537" s="123"/>
      <c r="AC44537" s="123"/>
    </row>
    <row r="44538" spans="5:29" s="2" customFormat="1">
      <c r="E44538" s="120"/>
      <c r="M44538" s="120"/>
      <c r="N44538" s="120"/>
      <c r="U44538" s="121"/>
      <c r="V44538" s="122"/>
      <c r="W44538" s="123"/>
      <c r="AC44538" s="123"/>
    </row>
    <row r="44539" spans="5:29" s="2" customFormat="1">
      <c r="E44539" s="120"/>
      <c r="M44539" s="120"/>
      <c r="N44539" s="120"/>
      <c r="U44539" s="121"/>
      <c r="V44539" s="122"/>
      <c r="W44539" s="123"/>
      <c r="AC44539" s="123"/>
    </row>
    <row r="44540" spans="5:29" s="2" customFormat="1">
      <c r="E44540" s="120"/>
      <c r="M44540" s="120"/>
      <c r="N44540" s="120"/>
      <c r="U44540" s="121"/>
      <c r="V44540" s="122"/>
      <c r="W44540" s="123"/>
      <c r="AC44540" s="123"/>
    </row>
    <row r="44541" spans="5:29" s="2" customFormat="1">
      <c r="E44541" s="120"/>
      <c r="M44541" s="120"/>
      <c r="N44541" s="120"/>
      <c r="U44541" s="121"/>
      <c r="V44541" s="122"/>
      <c r="W44541" s="123"/>
      <c r="AC44541" s="123"/>
    </row>
    <row r="44542" spans="5:29" s="2" customFormat="1">
      <c r="E44542" s="120"/>
      <c r="M44542" s="120"/>
      <c r="N44542" s="120"/>
      <c r="U44542" s="121"/>
      <c r="V44542" s="122"/>
      <c r="W44542" s="123"/>
      <c r="AC44542" s="123"/>
    </row>
    <row r="44543" spans="5:29" s="2" customFormat="1">
      <c r="E44543" s="120"/>
      <c r="M44543" s="120"/>
      <c r="N44543" s="120"/>
      <c r="U44543" s="121"/>
      <c r="V44543" s="122"/>
      <c r="W44543" s="123"/>
      <c r="AC44543" s="123"/>
    </row>
    <row r="44544" spans="5:29" s="2" customFormat="1">
      <c r="E44544" s="120"/>
      <c r="M44544" s="120"/>
      <c r="N44544" s="120"/>
      <c r="U44544" s="121"/>
      <c r="V44544" s="122"/>
      <c r="W44544" s="123"/>
      <c r="AC44544" s="123"/>
    </row>
    <row r="44545" spans="5:29" s="2" customFormat="1">
      <c r="E44545" s="120"/>
      <c r="M44545" s="120"/>
      <c r="N44545" s="120"/>
      <c r="U44545" s="121"/>
      <c r="V44545" s="122"/>
      <c r="W44545" s="123"/>
      <c r="AC44545" s="123"/>
    </row>
    <row r="44546" spans="5:29" s="2" customFormat="1">
      <c r="E44546" s="120"/>
      <c r="M44546" s="120"/>
      <c r="N44546" s="120"/>
      <c r="U44546" s="121"/>
      <c r="V44546" s="122"/>
      <c r="W44546" s="123"/>
      <c r="AC44546" s="123"/>
    </row>
    <row r="44547" spans="5:29" s="2" customFormat="1">
      <c r="E44547" s="120"/>
      <c r="M44547" s="120"/>
      <c r="N44547" s="120"/>
      <c r="U44547" s="121"/>
      <c r="V44547" s="122"/>
      <c r="W44547" s="123"/>
      <c r="AC44547" s="123"/>
    </row>
    <row r="44548" spans="5:29" s="2" customFormat="1">
      <c r="E44548" s="120"/>
      <c r="M44548" s="120"/>
      <c r="N44548" s="120"/>
      <c r="U44548" s="121"/>
      <c r="V44548" s="122"/>
      <c r="W44548" s="123"/>
      <c r="AC44548" s="123"/>
    </row>
    <row r="44549" spans="5:29" s="2" customFormat="1">
      <c r="E44549" s="120"/>
      <c r="M44549" s="120"/>
      <c r="N44549" s="120"/>
      <c r="U44549" s="121"/>
      <c r="V44549" s="122"/>
      <c r="W44549" s="123"/>
      <c r="AC44549" s="123"/>
    </row>
    <row r="44550" spans="5:29" s="2" customFormat="1">
      <c r="E44550" s="120"/>
      <c r="M44550" s="120"/>
      <c r="N44550" s="120"/>
      <c r="U44550" s="121"/>
      <c r="V44550" s="122"/>
      <c r="W44550" s="123"/>
      <c r="AC44550" s="123"/>
    </row>
    <row r="44551" spans="5:29" s="2" customFormat="1">
      <c r="E44551" s="120"/>
      <c r="M44551" s="120"/>
      <c r="N44551" s="120"/>
      <c r="U44551" s="121"/>
      <c r="V44551" s="122"/>
      <c r="W44551" s="123"/>
      <c r="AC44551" s="123"/>
    </row>
    <row r="44552" spans="5:29" s="2" customFormat="1">
      <c r="E44552" s="120"/>
      <c r="M44552" s="120"/>
      <c r="N44552" s="120"/>
      <c r="U44552" s="121"/>
      <c r="V44552" s="122"/>
      <c r="W44552" s="123"/>
      <c r="AC44552" s="123"/>
    </row>
    <row r="44553" spans="5:29" s="2" customFormat="1">
      <c r="E44553" s="120"/>
      <c r="M44553" s="120"/>
      <c r="N44553" s="120"/>
      <c r="U44553" s="121"/>
      <c r="V44553" s="122"/>
      <c r="W44553" s="123"/>
      <c r="AC44553" s="123"/>
    </row>
    <row r="44554" spans="5:29" s="2" customFormat="1">
      <c r="E44554" s="120"/>
      <c r="M44554" s="120"/>
      <c r="N44554" s="120"/>
      <c r="U44554" s="121"/>
      <c r="V44554" s="122"/>
      <c r="W44554" s="123"/>
      <c r="AC44554" s="123"/>
    </row>
    <row r="44555" spans="5:29" s="2" customFormat="1">
      <c r="E44555" s="120"/>
      <c r="M44555" s="120"/>
      <c r="N44555" s="120"/>
      <c r="U44555" s="121"/>
      <c r="V44555" s="122"/>
      <c r="W44555" s="123"/>
      <c r="AC44555" s="123"/>
    </row>
    <row r="44556" spans="5:29" s="2" customFormat="1">
      <c r="E44556" s="120"/>
      <c r="M44556" s="120"/>
      <c r="N44556" s="120"/>
      <c r="U44556" s="121"/>
      <c r="V44556" s="122"/>
      <c r="W44556" s="123"/>
      <c r="AC44556" s="123"/>
    </row>
    <row r="44557" spans="5:29" s="2" customFormat="1">
      <c r="E44557" s="120"/>
      <c r="M44557" s="120"/>
      <c r="N44557" s="120"/>
      <c r="U44557" s="121"/>
      <c r="V44557" s="122"/>
      <c r="W44557" s="123"/>
      <c r="AC44557" s="123"/>
    </row>
    <row r="44558" spans="5:29" s="2" customFormat="1">
      <c r="E44558" s="120"/>
      <c r="M44558" s="120"/>
      <c r="N44558" s="120"/>
      <c r="U44558" s="121"/>
      <c r="V44558" s="122"/>
      <c r="W44558" s="123"/>
      <c r="AC44558" s="123"/>
    </row>
    <row r="44559" spans="5:29" s="2" customFormat="1">
      <c r="E44559" s="120"/>
      <c r="M44559" s="120"/>
      <c r="N44559" s="120"/>
      <c r="U44559" s="121"/>
      <c r="V44559" s="122"/>
      <c r="W44559" s="123"/>
      <c r="AC44559" s="123"/>
    </row>
    <row r="44560" spans="5:29" s="2" customFormat="1">
      <c r="E44560" s="120"/>
      <c r="M44560" s="120"/>
      <c r="N44560" s="120"/>
      <c r="U44560" s="121"/>
      <c r="V44560" s="122"/>
      <c r="W44560" s="123"/>
      <c r="AC44560" s="123"/>
    </row>
    <row r="44561" spans="5:29" s="2" customFormat="1">
      <c r="E44561" s="120"/>
      <c r="M44561" s="120"/>
      <c r="N44561" s="120"/>
      <c r="U44561" s="121"/>
      <c r="V44561" s="122"/>
      <c r="W44561" s="123"/>
      <c r="AC44561" s="123"/>
    </row>
    <row r="44562" spans="5:29" s="2" customFormat="1">
      <c r="E44562" s="120"/>
      <c r="M44562" s="120"/>
      <c r="N44562" s="120"/>
      <c r="U44562" s="121"/>
      <c r="V44562" s="122"/>
      <c r="W44562" s="123"/>
      <c r="AC44562" s="123"/>
    </row>
    <row r="44563" spans="5:29" s="2" customFormat="1">
      <c r="E44563" s="120"/>
      <c r="M44563" s="120"/>
      <c r="N44563" s="120"/>
      <c r="U44563" s="121"/>
      <c r="V44563" s="122"/>
      <c r="W44563" s="123"/>
      <c r="AC44563" s="123"/>
    </row>
    <row r="44564" spans="5:29" s="2" customFormat="1">
      <c r="E44564" s="120"/>
      <c r="M44564" s="120"/>
      <c r="N44564" s="120"/>
      <c r="U44564" s="121"/>
      <c r="V44564" s="122"/>
      <c r="W44564" s="123"/>
      <c r="AC44564" s="123"/>
    </row>
    <row r="44565" spans="5:29" s="2" customFormat="1">
      <c r="E44565" s="120"/>
      <c r="M44565" s="120"/>
      <c r="N44565" s="120"/>
      <c r="U44565" s="121"/>
      <c r="V44565" s="122"/>
      <c r="W44565" s="123"/>
      <c r="AC44565" s="123"/>
    </row>
    <row r="44566" spans="5:29" s="2" customFormat="1">
      <c r="E44566" s="120"/>
      <c r="M44566" s="120"/>
      <c r="N44566" s="120"/>
      <c r="U44566" s="121"/>
      <c r="V44566" s="122"/>
      <c r="W44566" s="123"/>
      <c r="AC44566" s="123"/>
    </row>
    <row r="44567" spans="5:29" s="2" customFormat="1">
      <c r="E44567" s="120"/>
      <c r="M44567" s="120"/>
      <c r="N44567" s="120"/>
      <c r="U44567" s="121"/>
      <c r="V44567" s="122"/>
      <c r="W44567" s="123"/>
      <c r="AC44567" s="123"/>
    </row>
    <row r="44568" spans="5:29" s="2" customFormat="1">
      <c r="E44568" s="120"/>
      <c r="M44568" s="120"/>
      <c r="N44568" s="120"/>
      <c r="U44568" s="121"/>
      <c r="V44568" s="122"/>
      <c r="W44568" s="123"/>
      <c r="AC44568" s="123"/>
    </row>
    <row r="44569" spans="5:29" s="2" customFormat="1">
      <c r="E44569" s="120"/>
      <c r="M44569" s="120"/>
      <c r="N44569" s="120"/>
      <c r="U44569" s="121"/>
      <c r="V44569" s="122"/>
      <c r="W44569" s="123"/>
      <c r="AC44569" s="123"/>
    </row>
    <row r="44570" spans="5:29" s="2" customFormat="1">
      <c r="E44570" s="120"/>
      <c r="M44570" s="120"/>
      <c r="N44570" s="120"/>
      <c r="U44570" s="121"/>
      <c r="V44570" s="122"/>
      <c r="W44570" s="123"/>
      <c r="AC44570" s="123"/>
    </row>
    <row r="44571" spans="5:29" s="2" customFormat="1">
      <c r="E44571" s="120"/>
      <c r="M44571" s="120"/>
      <c r="N44571" s="120"/>
      <c r="U44571" s="121"/>
      <c r="V44571" s="122"/>
      <c r="W44571" s="123"/>
      <c r="AC44571" s="123"/>
    </row>
    <row r="44572" spans="5:29" s="2" customFormat="1">
      <c r="E44572" s="120"/>
      <c r="M44572" s="120"/>
      <c r="N44572" s="120"/>
      <c r="U44572" s="121"/>
      <c r="V44572" s="122"/>
      <c r="W44572" s="123"/>
      <c r="AC44572" s="123"/>
    </row>
    <row r="44573" spans="5:29" s="2" customFormat="1">
      <c r="E44573" s="120"/>
      <c r="M44573" s="120"/>
      <c r="N44573" s="120"/>
      <c r="U44573" s="121"/>
      <c r="V44573" s="122"/>
      <c r="W44573" s="123"/>
      <c r="AC44573" s="123"/>
    </row>
    <row r="44574" spans="5:29" s="2" customFormat="1">
      <c r="E44574" s="120"/>
      <c r="M44574" s="120"/>
      <c r="N44574" s="120"/>
      <c r="U44574" s="121"/>
      <c r="V44574" s="122"/>
      <c r="W44574" s="123"/>
      <c r="AC44574" s="123"/>
    </row>
    <row r="44575" spans="5:29" s="2" customFormat="1">
      <c r="E44575" s="120"/>
      <c r="M44575" s="120"/>
      <c r="N44575" s="120"/>
      <c r="U44575" s="121"/>
      <c r="V44575" s="122"/>
      <c r="W44575" s="123"/>
      <c r="AC44575" s="123"/>
    </row>
    <row r="44576" spans="5:29" s="2" customFormat="1">
      <c r="E44576" s="120"/>
      <c r="M44576" s="120"/>
      <c r="N44576" s="120"/>
      <c r="U44576" s="121"/>
      <c r="V44576" s="122"/>
      <c r="W44576" s="123"/>
      <c r="AC44576" s="123"/>
    </row>
    <row r="44577" spans="5:29" s="2" customFormat="1">
      <c r="E44577" s="120"/>
      <c r="M44577" s="120"/>
      <c r="N44577" s="120"/>
      <c r="U44577" s="121"/>
      <c r="V44577" s="122"/>
      <c r="W44577" s="123"/>
      <c r="AC44577" s="123"/>
    </row>
    <row r="44578" spans="5:29" s="2" customFormat="1">
      <c r="E44578" s="120"/>
      <c r="M44578" s="120"/>
      <c r="N44578" s="120"/>
      <c r="U44578" s="121"/>
      <c r="V44578" s="122"/>
      <c r="W44578" s="123"/>
      <c r="AC44578" s="123"/>
    </row>
    <row r="44579" spans="5:29" s="2" customFormat="1">
      <c r="E44579" s="120"/>
      <c r="M44579" s="120"/>
      <c r="N44579" s="120"/>
      <c r="U44579" s="121"/>
      <c r="V44579" s="122"/>
      <c r="W44579" s="123"/>
      <c r="AC44579" s="123"/>
    </row>
    <row r="44580" spans="5:29" s="2" customFormat="1">
      <c r="E44580" s="120"/>
      <c r="M44580" s="120"/>
      <c r="N44580" s="120"/>
      <c r="U44580" s="121"/>
      <c r="V44580" s="122"/>
      <c r="W44580" s="123"/>
      <c r="AC44580" s="123"/>
    </row>
    <row r="44581" spans="5:29" s="2" customFormat="1">
      <c r="E44581" s="120"/>
      <c r="M44581" s="120"/>
      <c r="N44581" s="120"/>
      <c r="U44581" s="121"/>
      <c r="V44581" s="122"/>
      <c r="W44581" s="123"/>
      <c r="AC44581" s="123"/>
    </row>
    <row r="44582" spans="5:29" s="2" customFormat="1">
      <c r="E44582" s="120"/>
      <c r="M44582" s="120"/>
      <c r="N44582" s="120"/>
      <c r="U44582" s="121"/>
      <c r="V44582" s="122"/>
      <c r="W44582" s="123"/>
      <c r="AC44582" s="123"/>
    </row>
    <row r="44583" spans="5:29" s="2" customFormat="1">
      <c r="E44583" s="120"/>
      <c r="M44583" s="120"/>
      <c r="N44583" s="120"/>
      <c r="U44583" s="121"/>
      <c r="V44583" s="122"/>
      <c r="W44583" s="123"/>
      <c r="AC44583" s="123"/>
    </row>
    <row r="44584" spans="5:29" s="2" customFormat="1">
      <c r="E44584" s="120"/>
      <c r="M44584" s="120"/>
      <c r="N44584" s="120"/>
      <c r="U44584" s="121"/>
      <c r="V44584" s="122"/>
      <c r="W44584" s="123"/>
      <c r="AC44584" s="123"/>
    </row>
    <row r="44585" spans="5:29" s="2" customFormat="1">
      <c r="E44585" s="120"/>
      <c r="M44585" s="120"/>
      <c r="N44585" s="120"/>
      <c r="U44585" s="121"/>
      <c r="V44585" s="122"/>
      <c r="W44585" s="123"/>
      <c r="AC44585" s="123"/>
    </row>
    <row r="44586" spans="5:29" s="2" customFormat="1">
      <c r="E44586" s="120"/>
      <c r="M44586" s="120"/>
      <c r="N44586" s="120"/>
      <c r="U44586" s="121"/>
      <c r="V44586" s="122"/>
      <c r="W44586" s="123"/>
      <c r="AC44586" s="123"/>
    </row>
    <row r="44587" spans="5:29" s="2" customFormat="1">
      <c r="E44587" s="120"/>
      <c r="M44587" s="120"/>
      <c r="N44587" s="120"/>
      <c r="U44587" s="121"/>
      <c r="V44587" s="122"/>
      <c r="W44587" s="123"/>
      <c r="AC44587" s="123"/>
    </row>
    <row r="44588" spans="5:29" s="2" customFormat="1">
      <c r="E44588" s="120"/>
      <c r="M44588" s="120"/>
      <c r="N44588" s="120"/>
      <c r="U44588" s="121"/>
      <c r="V44588" s="122"/>
      <c r="W44588" s="123"/>
      <c r="AC44588" s="123"/>
    </row>
    <row r="44589" spans="5:29" s="2" customFormat="1">
      <c r="E44589" s="120"/>
      <c r="M44589" s="120"/>
      <c r="N44589" s="120"/>
      <c r="U44589" s="121"/>
      <c r="V44589" s="122"/>
      <c r="W44589" s="123"/>
      <c r="AC44589" s="123"/>
    </row>
    <row r="44590" spans="5:29" s="2" customFormat="1">
      <c r="E44590" s="120"/>
      <c r="M44590" s="120"/>
      <c r="N44590" s="120"/>
      <c r="U44590" s="121"/>
      <c r="V44590" s="122"/>
      <c r="W44590" s="123"/>
      <c r="AC44590" s="123"/>
    </row>
    <row r="44591" spans="5:29" s="2" customFormat="1">
      <c r="E44591" s="120"/>
      <c r="M44591" s="120"/>
      <c r="N44591" s="120"/>
      <c r="U44591" s="121"/>
      <c r="V44591" s="122"/>
      <c r="W44591" s="123"/>
      <c r="AC44591" s="123"/>
    </row>
    <row r="44592" spans="5:29" s="2" customFormat="1">
      <c r="E44592" s="120"/>
      <c r="M44592" s="120"/>
      <c r="N44592" s="120"/>
      <c r="U44592" s="121"/>
      <c r="V44592" s="122"/>
      <c r="W44592" s="123"/>
      <c r="AC44592" s="123"/>
    </row>
    <row r="44593" spans="5:29" s="2" customFormat="1">
      <c r="E44593" s="120"/>
      <c r="M44593" s="120"/>
      <c r="N44593" s="120"/>
      <c r="U44593" s="121"/>
      <c r="V44593" s="122"/>
      <c r="W44593" s="123"/>
      <c r="AC44593" s="123"/>
    </row>
    <row r="44594" spans="5:29" s="2" customFormat="1">
      <c r="E44594" s="120"/>
      <c r="M44594" s="120"/>
      <c r="N44594" s="120"/>
      <c r="U44594" s="121"/>
      <c r="V44594" s="122"/>
      <c r="W44594" s="123"/>
      <c r="AC44594" s="123"/>
    </row>
    <row r="44595" spans="5:29" s="2" customFormat="1">
      <c r="E44595" s="120"/>
      <c r="M44595" s="120"/>
      <c r="N44595" s="120"/>
      <c r="U44595" s="121"/>
      <c r="V44595" s="122"/>
      <c r="W44595" s="123"/>
      <c r="AC44595" s="123"/>
    </row>
    <row r="44596" spans="5:29" s="2" customFormat="1">
      <c r="E44596" s="120"/>
      <c r="M44596" s="120"/>
      <c r="N44596" s="120"/>
      <c r="U44596" s="121"/>
      <c r="V44596" s="122"/>
      <c r="W44596" s="123"/>
      <c r="AC44596" s="123"/>
    </row>
    <row r="44597" spans="5:29" s="2" customFormat="1">
      <c r="E44597" s="120"/>
      <c r="M44597" s="120"/>
      <c r="N44597" s="120"/>
      <c r="U44597" s="121"/>
      <c r="V44597" s="122"/>
      <c r="W44597" s="123"/>
      <c r="AC44597" s="123"/>
    </row>
    <row r="44598" spans="5:29" s="2" customFormat="1">
      <c r="E44598" s="120"/>
      <c r="M44598" s="120"/>
      <c r="N44598" s="120"/>
      <c r="U44598" s="121"/>
      <c r="V44598" s="122"/>
      <c r="W44598" s="123"/>
      <c r="AC44598" s="123"/>
    </row>
    <row r="44599" spans="5:29" s="2" customFormat="1">
      <c r="E44599" s="120"/>
      <c r="M44599" s="120"/>
      <c r="N44599" s="120"/>
      <c r="U44599" s="121"/>
      <c r="V44599" s="122"/>
      <c r="W44599" s="123"/>
      <c r="AC44599" s="123"/>
    </row>
    <row r="44600" spans="5:29" s="2" customFormat="1">
      <c r="E44600" s="120"/>
      <c r="M44600" s="120"/>
      <c r="N44600" s="120"/>
      <c r="U44600" s="121"/>
      <c r="V44600" s="122"/>
      <c r="W44600" s="123"/>
      <c r="AC44600" s="123"/>
    </row>
    <row r="44601" spans="5:29" s="2" customFormat="1">
      <c r="E44601" s="120"/>
      <c r="M44601" s="120"/>
      <c r="N44601" s="120"/>
      <c r="U44601" s="121"/>
      <c r="V44601" s="122"/>
      <c r="W44601" s="123"/>
      <c r="AC44601" s="123"/>
    </row>
    <row r="44602" spans="5:29" s="2" customFormat="1">
      <c r="E44602" s="120"/>
      <c r="M44602" s="120"/>
      <c r="N44602" s="120"/>
      <c r="U44602" s="121"/>
      <c r="V44602" s="122"/>
      <c r="W44602" s="123"/>
      <c r="AC44602" s="123"/>
    </row>
    <row r="44603" spans="5:29" s="2" customFormat="1">
      <c r="E44603" s="120"/>
      <c r="M44603" s="120"/>
      <c r="N44603" s="120"/>
      <c r="U44603" s="121"/>
      <c r="V44603" s="122"/>
      <c r="W44603" s="123"/>
      <c r="AC44603" s="123"/>
    </row>
    <row r="44604" spans="5:29" s="2" customFormat="1">
      <c r="E44604" s="120"/>
      <c r="M44604" s="120"/>
      <c r="N44604" s="120"/>
      <c r="U44604" s="121"/>
      <c r="V44604" s="122"/>
      <c r="W44604" s="123"/>
      <c r="AC44604" s="123"/>
    </row>
    <row r="44605" spans="5:29" s="2" customFormat="1">
      <c r="E44605" s="120"/>
      <c r="M44605" s="120"/>
      <c r="N44605" s="120"/>
      <c r="U44605" s="121"/>
      <c r="V44605" s="122"/>
      <c r="W44605" s="123"/>
      <c r="AC44605" s="123"/>
    </row>
    <row r="44606" spans="5:29" s="2" customFormat="1">
      <c r="E44606" s="120"/>
      <c r="M44606" s="120"/>
      <c r="N44606" s="120"/>
      <c r="U44606" s="121"/>
      <c r="V44606" s="122"/>
      <c r="W44606" s="123"/>
      <c r="AC44606" s="123"/>
    </row>
    <row r="44607" spans="5:29" s="2" customFormat="1">
      <c r="E44607" s="120"/>
      <c r="M44607" s="120"/>
      <c r="N44607" s="120"/>
      <c r="U44607" s="121"/>
      <c r="V44607" s="122"/>
      <c r="W44607" s="123"/>
      <c r="AC44607" s="123"/>
    </row>
    <row r="44608" spans="5:29" s="2" customFormat="1">
      <c r="E44608" s="120"/>
      <c r="M44608" s="120"/>
      <c r="N44608" s="120"/>
      <c r="U44608" s="121"/>
      <c r="V44608" s="122"/>
      <c r="W44608" s="123"/>
      <c r="AC44608" s="123"/>
    </row>
    <row r="44609" spans="5:29" s="2" customFormat="1">
      <c r="E44609" s="120"/>
      <c r="M44609" s="120"/>
      <c r="N44609" s="120"/>
      <c r="U44609" s="121"/>
      <c r="V44609" s="122"/>
      <c r="W44609" s="123"/>
      <c r="AC44609" s="123"/>
    </row>
    <row r="44610" spans="5:29" s="2" customFormat="1">
      <c r="E44610" s="120"/>
      <c r="M44610" s="120"/>
      <c r="N44610" s="120"/>
      <c r="U44610" s="121"/>
      <c r="V44610" s="122"/>
      <c r="W44610" s="123"/>
      <c r="AC44610" s="123"/>
    </row>
    <row r="44611" spans="5:29" s="2" customFormat="1">
      <c r="E44611" s="120"/>
      <c r="M44611" s="120"/>
      <c r="N44611" s="120"/>
      <c r="U44611" s="121"/>
      <c r="V44611" s="122"/>
      <c r="W44611" s="123"/>
      <c r="AC44611" s="123"/>
    </row>
    <row r="44612" spans="5:29" s="2" customFormat="1">
      <c r="E44612" s="120"/>
      <c r="M44612" s="120"/>
      <c r="N44612" s="120"/>
      <c r="U44612" s="121"/>
      <c r="V44612" s="122"/>
      <c r="W44612" s="123"/>
      <c r="AC44612" s="123"/>
    </row>
    <row r="44613" spans="5:29" s="2" customFormat="1">
      <c r="E44613" s="120"/>
      <c r="M44613" s="120"/>
      <c r="N44613" s="120"/>
      <c r="U44613" s="121"/>
      <c r="V44613" s="122"/>
      <c r="W44613" s="123"/>
      <c r="AC44613" s="123"/>
    </row>
    <row r="44614" spans="5:29" s="2" customFormat="1">
      <c r="E44614" s="120"/>
      <c r="M44614" s="120"/>
      <c r="N44614" s="120"/>
      <c r="U44614" s="121"/>
      <c r="V44614" s="122"/>
      <c r="W44614" s="123"/>
      <c r="AC44614" s="123"/>
    </row>
    <row r="44615" spans="5:29" s="2" customFormat="1">
      <c r="E44615" s="120"/>
      <c r="M44615" s="120"/>
      <c r="N44615" s="120"/>
      <c r="U44615" s="121"/>
      <c r="V44615" s="122"/>
      <c r="W44615" s="123"/>
      <c r="AC44615" s="123"/>
    </row>
    <row r="44616" spans="5:29" s="2" customFormat="1">
      <c r="E44616" s="120"/>
      <c r="M44616" s="120"/>
      <c r="N44616" s="120"/>
      <c r="U44616" s="121"/>
      <c r="V44616" s="122"/>
      <c r="W44616" s="123"/>
      <c r="AC44616" s="123"/>
    </row>
    <row r="44617" spans="5:29" s="2" customFormat="1">
      <c r="E44617" s="120"/>
      <c r="M44617" s="120"/>
      <c r="N44617" s="120"/>
      <c r="U44617" s="121"/>
      <c r="V44617" s="122"/>
      <c r="W44617" s="123"/>
      <c r="AC44617" s="123"/>
    </row>
    <row r="44618" spans="5:29" s="2" customFormat="1">
      <c r="E44618" s="120"/>
      <c r="M44618" s="120"/>
      <c r="N44618" s="120"/>
      <c r="U44618" s="121"/>
      <c r="V44618" s="122"/>
      <c r="W44618" s="123"/>
      <c r="AC44618" s="123"/>
    </row>
    <row r="44619" spans="5:29" s="2" customFormat="1">
      <c r="E44619" s="120"/>
      <c r="M44619" s="120"/>
      <c r="N44619" s="120"/>
      <c r="U44619" s="121"/>
      <c r="V44619" s="122"/>
      <c r="W44619" s="123"/>
      <c r="AC44619" s="123"/>
    </row>
    <row r="44620" spans="5:29" s="2" customFormat="1">
      <c r="E44620" s="120"/>
      <c r="M44620" s="120"/>
      <c r="N44620" s="120"/>
      <c r="U44620" s="121"/>
      <c r="V44620" s="122"/>
      <c r="W44620" s="123"/>
      <c r="AC44620" s="123"/>
    </row>
    <row r="44621" spans="5:29" s="2" customFormat="1">
      <c r="E44621" s="120"/>
      <c r="M44621" s="120"/>
      <c r="N44621" s="120"/>
      <c r="U44621" s="121"/>
      <c r="V44621" s="122"/>
      <c r="W44621" s="123"/>
      <c r="AC44621" s="123"/>
    </row>
    <row r="44622" spans="5:29" s="2" customFormat="1">
      <c r="E44622" s="120"/>
      <c r="M44622" s="120"/>
      <c r="N44622" s="120"/>
      <c r="U44622" s="121"/>
      <c r="V44622" s="122"/>
      <c r="W44622" s="123"/>
      <c r="AC44622" s="123"/>
    </row>
    <row r="44623" spans="5:29" s="2" customFormat="1">
      <c r="E44623" s="120"/>
      <c r="M44623" s="120"/>
      <c r="N44623" s="120"/>
      <c r="U44623" s="121"/>
      <c r="V44623" s="122"/>
      <c r="W44623" s="123"/>
      <c r="AC44623" s="123"/>
    </row>
    <row r="44624" spans="5:29" s="2" customFormat="1">
      <c r="E44624" s="120"/>
      <c r="M44624" s="120"/>
      <c r="N44624" s="120"/>
      <c r="U44624" s="121"/>
      <c r="V44624" s="122"/>
      <c r="W44624" s="123"/>
      <c r="AC44624" s="123"/>
    </row>
    <row r="44625" spans="5:29" s="2" customFormat="1">
      <c r="E44625" s="120"/>
      <c r="M44625" s="120"/>
      <c r="N44625" s="120"/>
      <c r="U44625" s="121"/>
      <c r="V44625" s="122"/>
      <c r="W44625" s="123"/>
      <c r="AC44625" s="123"/>
    </row>
    <row r="44626" spans="5:29" s="2" customFormat="1">
      <c r="E44626" s="120"/>
      <c r="M44626" s="120"/>
      <c r="N44626" s="120"/>
      <c r="U44626" s="121"/>
      <c r="V44626" s="122"/>
      <c r="W44626" s="123"/>
      <c r="AC44626" s="123"/>
    </row>
    <row r="44627" spans="5:29" s="2" customFormat="1">
      <c r="E44627" s="120"/>
      <c r="M44627" s="120"/>
      <c r="N44627" s="120"/>
      <c r="U44627" s="121"/>
      <c r="V44627" s="122"/>
      <c r="W44627" s="123"/>
      <c r="AC44627" s="123"/>
    </row>
    <row r="44628" spans="5:29" s="2" customFormat="1">
      <c r="E44628" s="120"/>
      <c r="M44628" s="120"/>
      <c r="N44628" s="120"/>
      <c r="U44628" s="121"/>
      <c r="V44628" s="122"/>
      <c r="W44628" s="123"/>
      <c r="AC44628" s="123"/>
    </row>
    <row r="44629" spans="5:29" s="2" customFormat="1">
      <c r="E44629" s="120"/>
      <c r="M44629" s="120"/>
      <c r="N44629" s="120"/>
      <c r="U44629" s="121"/>
      <c r="V44629" s="122"/>
      <c r="W44629" s="123"/>
      <c r="AC44629" s="123"/>
    </row>
    <row r="44630" spans="5:29" s="2" customFormat="1">
      <c r="E44630" s="120"/>
      <c r="M44630" s="120"/>
      <c r="N44630" s="120"/>
      <c r="U44630" s="121"/>
      <c r="V44630" s="122"/>
      <c r="W44630" s="123"/>
      <c r="AC44630" s="123"/>
    </row>
    <row r="44631" spans="5:29" s="2" customFormat="1">
      <c r="E44631" s="120"/>
      <c r="M44631" s="120"/>
      <c r="N44631" s="120"/>
      <c r="U44631" s="121"/>
      <c r="V44631" s="122"/>
      <c r="W44631" s="123"/>
      <c r="AC44631" s="123"/>
    </row>
    <row r="44632" spans="5:29" s="2" customFormat="1">
      <c r="E44632" s="120"/>
      <c r="M44632" s="120"/>
      <c r="N44632" s="120"/>
      <c r="U44632" s="121"/>
      <c r="V44632" s="122"/>
      <c r="W44632" s="123"/>
      <c r="AC44632" s="123"/>
    </row>
    <row r="44633" spans="5:29" s="2" customFormat="1">
      <c r="E44633" s="120"/>
      <c r="M44633" s="120"/>
      <c r="N44633" s="120"/>
      <c r="U44633" s="121"/>
      <c r="V44633" s="122"/>
      <c r="W44633" s="123"/>
      <c r="AC44633" s="123"/>
    </row>
    <row r="44634" spans="5:29" s="2" customFormat="1">
      <c r="E44634" s="120"/>
      <c r="M44634" s="120"/>
      <c r="N44634" s="120"/>
      <c r="U44634" s="121"/>
      <c r="V44634" s="122"/>
      <c r="W44634" s="123"/>
      <c r="AC44634" s="123"/>
    </row>
    <row r="44635" spans="5:29" s="2" customFormat="1">
      <c r="E44635" s="120"/>
      <c r="M44635" s="120"/>
      <c r="N44635" s="120"/>
      <c r="U44635" s="121"/>
      <c r="V44635" s="122"/>
      <c r="W44635" s="123"/>
      <c r="AC44635" s="123"/>
    </row>
    <row r="44636" spans="5:29" s="2" customFormat="1">
      <c r="E44636" s="120"/>
      <c r="M44636" s="120"/>
      <c r="N44636" s="120"/>
      <c r="U44636" s="121"/>
      <c r="V44636" s="122"/>
      <c r="W44636" s="123"/>
      <c r="AC44636" s="123"/>
    </row>
    <row r="44637" spans="5:29" s="2" customFormat="1">
      <c r="E44637" s="120"/>
      <c r="M44637" s="120"/>
      <c r="N44637" s="120"/>
      <c r="U44637" s="121"/>
      <c r="V44637" s="122"/>
      <c r="W44637" s="123"/>
      <c r="AC44637" s="123"/>
    </row>
    <row r="44638" spans="5:29" s="2" customFormat="1">
      <c r="E44638" s="120"/>
      <c r="M44638" s="120"/>
      <c r="N44638" s="120"/>
      <c r="U44638" s="121"/>
      <c r="V44638" s="122"/>
      <c r="W44638" s="123"/>
      <c r="AC44638" s="123"/>
    </row>
    <row r="44639" spans="5:29" s="2" customFormat="1">
      <c r="E44639" s="120"/>
      <c r="M44639" s="120"/>
      <c r="N44639" s="120"/>
      <c r="U44639" s="121"/>
      <c r="V44639" s="122"/>
      <c r="W44639" s="123"/>
      <c r="AC44639" s="123"/>
    </row>
    <row r="44640" spans="5:29" s="2" customFormat="1">
      <c r="E44640" s="120"/>
      <c r="M44640" s="120"/>
      <c r="N44640" s="120"/>
      <c r="U44640" s="121"/>
      <c r="V44640" s="122"/>
      <c r="W44640" s="123"/>
      <c r="AC44640" s="123"/>
    </row>
    <row r="44641" spans="5:29" s="2" customFormat="1">
      <c r="E44641" s="120"/>
      <c r="M44641" s="120"/>
      <c r="N44641" s="120"/>
      <c r="U44641" s="121"/>
      <c r="V44641" s="122"/>
      <c r="W44641" s="123"/>
      <c r="AC44641" s="123"/>
    </row>
    <row r="44642" spans="5:29" s="2" customFormat="1">
      <c r="E44642" s="120"/>
      <c r="M44642" s="120"/>
      <c r="N44642" s="120"/>
      <c r="U44642" s="121"/>
      <c r="V44642" s="122"/>
      <c r="W44642" s="123"/>
      <c r="AC44642" s="123"/>
    </row>
    <row r="44643" spans="5:29" s="2" customFormat="1">
      <c r="E44643" s="120"/>
      <c r="M44643" s="120"/>
      <c r="N44643" s="120"/>
      <c r="U44643" s="121"/>
      <c r="V44643" s="122"/>
      <c r="W44643" s="123"/>
      <c r="AC44643" s="123"/>
    </row>
    <row r="44644" spans="5:29" s="2" customFormat="1">
      <c r="E44644" s="120"/>
      <c r="M44644" s="120"/>
      <c r="N44644" s="120"/>
      <c r="U44644" s="121"/>
      <c r="V44644" s="122"/>
      <c r="W44644" s="123"/>
      <c r="AC44644" s="123"/>
    </row>
    <row r="44645" spans="5:29" s="2" customFormat="1">
      <c r="E44645" s="120"/>
      <c r="M44645" s="120"/>
      <c r="N44645" s="120"/>
      <c r="U44645" s="121"/>
      <c r="V44645" s="122"/>
      <c r="W44645" s="123"/>
      <c r="AC44645" s="123"/>
    </row>
    <row r="44646" spans="5:29" s="2" customFormat="1">
      <c r="E44646" s="120"/>
      <c r="M44646" s="120"/>
      <c r="N44646" s="120"/>
      <c r="U44646" s="121"/>
      <c r="V44646" s="122"/>
      <c r="W44646" s="123"/>
      <c r="AC44646" s="123"/>
    </row>
    <row r="44647" spans="5:29" s="2" customFormat="1">
      <c r="E44647" s="120"/>
      <c r="M44647" s="120"/>
      <c r="N44647" s="120"/>
      <c r="U44647" s="121"/>
      <c r="V44647" s="122"/>
      <c r="W44647" s="123"/>
      <c r="AC44647" s="123"/>
    </row>
    <row r="44648" spans="5:29" s="2" customFormat="1">
      <c r="E44648" s="120"/>
      <c r="M44648" s="120"/>
      <c r="N44648" s="120"/>
      <c r="U44648" s="121"/>
      <c r="V44648" s="122"/>
      <c r="W44648" s="123"/>
      <c r="AC44648" s="123"/>
    </row>
    <row r="44649" spans="5:29" s="2" customFormat="1">
      <c r="E44649" s="120"/>
      <c r="M44649" s="120"/>
      <c r="N44649" s="120"/>
      <c r="U44649" s="121"/>
      <c r="V44649" s="122"/>
      <c r="W44649" s="123"/>
      <c r="AC44649" s="123"/>
    </row>
    <row r="44650" spans="5:29" s="2" customFormat="1">
      <c r="E44650" s="120"/>
      <c r="M44650" s="120"/>
      <c r="N44650" s="120"/>
      <c r="U44650" s="121"/>
      <c r="V44650" s="122"/>
      <c r="W44650" s="123"/>
      <c r="AC44650" s="123"/>
    </row>
    <row r="44651" spans="5:29" s="2" customFormat="1">
      <c r="E44651" s="120"/>
      <c r="M44651" s="120"/>
      <c r="N44651" s="120"/>
      <c r="U44651" s="121"/>
      <c r="V44651" s="122"/>
      <c r="W44651" s="123"/>
      <c r="AC44651" s="123"/>
    </row>
    <row r="44652" spans="5:29" s="2" customFormat="1">
      <c r="E44652" s="120"/>
      <c r="M44652" s="120"/>
      <c r="N44652" s="120"/>
      <c r="U44652" s="121"/>
      <c r="V44652" s="122"/>
      <c r="W44652" s="123"/>
      <c r="AC44652" s="123"/>
    </row>
    <row r="44653" spans="5:29" s="2" customFormat="1">
      <c r="E44653" s="120"/>
      <c r="M44653" s="120"/>
      <c r="N44653" s="120"/>
      <c r="U44653" s="121"/>
      <c r="V44653" s="122"/>
      <c r="W44653" s="123"/>
      <c r="AC44653" s="123"/>
    </row>
    <row r="44654" spans="5:29" s="2" customFormat="1">
      <c r="E44654" s="120"/>
      <c r="M44654" s="120"/>
      <c r="N44654" s="120"/>
      <c r="U44654" s="121"/>
      <c r="V44654" s="122"/>
      <c r="W44654" s="123"/>
      <c r="AC44654" s="123"/>
    </row>
    <row r="44655" spans="5:29" s="2" customFormat="1">
      <c r="E44655" s="120"/>
      <c r="M44655" s="120"/>
      <c r="N44655" s="120"/>
      <c r="U44655" s="121"/>
      <c r="V44655" s="122"/>
      <c r="W44655" s="123"/>
      <c r="AC44655" s="123"/>
    </row>
    <row r="44656" spans="5:29" s="2" customFormat="1">
      <c r="E44656" s="120"/>
      <c r="M44656" s="120"/>
      <c r="N44656" s="120"/>
      <c r="U44656" s="121"/>
      <c r="V44656" s="122"/>
      <c r="W44656" s="123"/>
      <c r="AC44656" s="123"/>
    </row>
    <row r="44657" spans="5:29" s="2" customFormat="1">
      <c r="E44657" s="120"/>
      <c r="M44657" s="120"/>
      <c r="N44657" s="120"/>
      <c r="U44657" s="121"/>
      <c r="V44657" s="122"/>
      <c r="W44657" s="123"/>
      <c r="AC44657" s="123"/>
    </row>
    <row r="44658" spans="5:29" s="2" customFormat="1">
      <c r="E44658" s="120"/>
      <c r="M44658" s="120"/>
      <c r="N44658" s="120"/>
      <c r="U44658" s="121"/>
      <c r="V44658" s="122"/>
      <c r="W44658" s="123"/>
      <c r="AC44658" s="123"/>
    </row>
    <row r="44659" spans="5:29" s="2" customFormat="1">
      <c r="E44659" s="120"/>
      <c r="M44659" s="120"/>
      <c r="N44659" s="120"/>
      <c r="U44659" s="121"/>
      <c r="V44659" s="122"/>
      <c r="W44659" s="123"/>
      <c r="AC44659" s="123"/>
    </row>
    <row r="44660" spans="5:29" s="2" customFormat="1">
      <c r="E44660" s="120"/>
      <c r="M44660" s="120"/>
      <c r="N44660" s="120"/>
      <c r="U44660" s="121"/>
      <c r="V44660" s="122"/>
      <c r="W44660" s="123"/>
      <c r="AC44660" s="123"/>
    </row>
    <row r="44661" spans="5:29" s="2" customFormat="1">
      <c r="E44661" s="120"/>
      <c r="M44661" s="120"/>
      <c r="N44661" s="120"/>
      <c r="U44661" s="121"/>
      <c r="V44661" s="122"/>
      <c r="W44661" s="123"/>
      <c r="AC44661" s="123"/>
    </row>
    <row r="44662" spans="5:29" s="2" customFormat="1">
      <c r="E44662" s="120"/>
      <c r="M44662" s="120"/>
      <c r="N44662" s="120"/>
      <c r="U44662" s="121"/>
      <c r="V44662" s="122"/>
      <c r="W44662" s="123"/>
      <c r="AC44662" s="123"/>
    </row>
    <row r="44663" spans="5:29" s="2" customFormat="1">
      <c r="E44663" s="120"/>
      <c r="M44663" s="120"/>
      <c r="N44663" s="120"/>
      <c r="U44663" s="121"/>
      <c r="V44663" s="122"/>
      <c r="W44663" s="123"/>
      <c r="AC44663" s="123"/>
    </row>
    <row r="44664" spans="5:29" s="2" customFormat="1">
      <c r="E44664" s="120"/>
      <c r="M44664" s="120"/>
      <c r="N44664" s="120"/>
      <c r="U44664" s="121"/>
      <c r="V44664" s="122"/>
      <c r="W44664" s="123"/>
      <c r="AC44664" s="123"/>
    </row>
    <row r="44665" spans="5:29" s="2" customFormat="1">
      <c r="E44665" s="120"/>
      <c r="M44665" s="120"/>
      <c r="N44665" s="120"/>
      <c r="U44665" s="121"/>
      <c r="V44665" s="122"/>
      <c r="W44665" s="123"/>
      <c r="AC44665" s="123"/>
    </row>
    <row r="44666" spans="5:29" s="2" customFormat="1">
      <c r="E44666" s="120"/>
      <c r="M44666" s="120"/>
      <c r="N44666" s="120"/>
      <c r="U44666" s="121"/>
      <c r="V44666" s="122"/>
      <c r="W44666" s="123"/>
      <c r="AC44666" s="123"/>
    </row>
    <row r="44667" spans="5:29" s="2" customFormat="1">
      <c r="E44667" s="120"/>
      <c r="M44667" s="120"/>
      <c r="N44667" s="120"/>
      <c r="U44667" s="121"/>
      <c r="V44667" s="122"/>
      <c r="W44667" s="123"/>
      <c r="AC44667" s="123"/>
    </row>
    <row r="44668" spans="5:29" s="2" customFormat="1">
      <c r="E44668" s="120"/>
      <c r="M44668" s="120"/>
      <c r="N44668" s="120"/>
      <c r="U44668" s="121"/>
      <c r="V44668" s="122"/>
      <c r="W44668" s="123"/>
      <c r="AC44668" s="123"/>
    </row>
    <row r="44669" spans="5:29" s="2" customFormat="1">
      <c r="E44669" s="120"/>
      <c r="M44669" s="120"/>
      <c r="N44669" s="120"/>
      <c r="U44669" s="121"/>
      <c r="V44669" s="122"/>
      <c r="W44669" s="123"/>
      <c r="AC44669" s="123"/>
    </row>
    <row r="44670" spans="5:29" s="2" customFormat="1">
      <c r="E44670" s="120"/>
      <c r="M44670" s="120"/>
      <c r="N44670" s="120"/>
      <c r="U44670" s="121"/>
      <c r="V44670" s="122"/>
      <c r="W44670" s="123"/>
      <c r="AC44670" s="123"/>
    </row>
    <row r="44671" spans="5:29" s="2" customFormat="1">
      <c r="E44671" s="120"/>
      <c r="M44671" s="120"/>
      <c r="N44671" s="120"/>
      <c r="U44671" s="121"/>
      <c r="V44671" s="122"/>
      <c r="W44671" s="123"/>
      <c r="AC44671" s="123"/>
    </row>
    <row r="44672" spans="5:29" s="2" customFormat="1">
      <c r="E44672" s="120"/>
      <c r="M44672" s="120"/>
      <c r="N44672" s="120"/>
      <c r="U44672" s="121"/>
      <c r="V44672" s="122"/>
      <c r="W44672" s="123"/>
      <c r="AC44672" s="123"/>
    </row>
    <row r="44673" spans="5:29" s="2" customFormat="1">
      <c r="E44673" s="120"/>
      <c r="M44673" s="120"/>
      <c r="N44673" s="120"/>
      <c r="U44673" s="121"/>
      <c r="V44673" s="122"/>
      <c r="W44673" s="123"/>
      <c r="AC44673" s="123"/>
    </row>
    <row r="44674" spans="5:29" s="2" customFormat="1">
      <c r="E44674" s="120"/>
      <c r="M44674" s="120"/>
      <c r="N44674" s="120"/>
      <c r="U44674" s="121"/>
      <c r="V44674" s="122"/>
      <c r="W44674" s="123"/>
      <c r="AC44674" s="123"/>
    </row>
    <row r="44675" spans="5:29" s="2" customFormat="1">
      <c r="E44675" s="120"/>
      <c r="M44675" s="120"/>
      <c r="N44675" s="120"/>
      <c r="U44675" s="121"/>
      <c r="V44675" s="122"/>
      <c r="W44675" s="123"/>
      <c r="AC44675" s="123"/>
    </row>
    <row r="44676" spans="5:29" s="2" customFormat="1">
      <c r="E44676" s="120"/>
      <c r="M44676" s="120"/>
      <c r="N44676" s="120"/>
      <c r="U44676" s="121"/>
      <c r="V44676" s="122"/>
      <c r="W44676" s="123"/>
      <c r="AC44676" s="123"/>
    </row>
    <row r="44677" spans="5:29" s="2" customFormat="1">
      <c r="E44677" s="120"/>
      <c r="M44677" s="120"/>
      <c r="N44677" s="120"/>
      <c r="U44677" s="121"/>
      <c r="V44677" s="122"/>
      <c r="W44677" s="123"/>
      <c r="AC44677" s="123"/>
    </row>
    <row r="44678" spans="5:29" s="2" customFormat="1">
      <c r="E44678" s="120"/>
      <c r="M44678" s="120"/>
      <c r="N44678" s="120"/>
      <c r="U44678" s="121"/>
      <c r="V44678" s="122"/>
      <c r="W44678" s="123"/>
      <c r="AC44678" s="123"/>
    </row>
    <row r="44679" spans="5:29" s="2" customFormat="1">
      <c r="E44679" s="120"/>
      <c r="M44679" s="120"/>
      <c r="N44679" s="120"/>
      <c r="U44679" s="121"/>
      <c r="V44679" s="122"/>
      <c r="W44679" s="123"/>
      <c r="AC44679" s="123"/>
    </row>
    <row r="44680" spans="5:29" s="2" customFormat="1">
      <c r="E44680" s="120"/>
      <c r="M44680" s="120"/>
      <c r="N44680" s="120"/>
      <c r="U44680" s="121"/>
      <c r="V44680" s="122"/>
      <c r="W44680" s="123"/>
      <c r="AC44680" s="123"/>
    </row>
    <row r="44681" spans="5:29" s="2" customFormat="1">
      <c r="E44681" s="120"/>
      <c r="M44681" s="120"/>
      <c r="N44681" s="120"/>
      <c r="U44681" s="121"/>
      <c r="V44681" s="122"/>
      <c r="W44681" s="123"/>
      <c r="AC44681" s="123"/>
    </row>
    <row r="44682" spans="5:29" s="2" customFormat="1">
      <c r="E44682" s="120"/>
      <c r="M44682" s="120"/>
      <c r="N44682" s="120"/>
      <c r="U44682" s="121"/>
      <c r="V44682" s="122"/>
      <c r="W44682" s="123"/>
      <c r="AC44682" s="123"/>
    </row>
    <row r="44683" spans="5:29" s="2" customFormat="1">
      <c r="E44683" s="120"/>
      <c r="M44683" s="120"/>
      <c r="N44683" s="120"/>
      <c r="U44683" s="121"/>
      <c r="V44683" s="122"/>
      <c r="W44683" s="123"/>
      <c r="AC44683" s="123"/>
    </row>
    <row r="44684" spans="5:29" s="2" customFormat="1">
      <c r="E44684" s="120"/>
      <c r="M44684" s="120"/>
      <c r="N44684" s="120"/>
      <c r="U44684" s="121"/>
      <c r="V44684" s="122"/>
      <c r="W44684" s="123"/>
      <c r="AC44684" s="123"/>
    </row>
    <row r="44685" spans="5:29" s="2" customFormat="1">
      <c r="E44685" s="120"/>
      <c r="M44685" s="120"/>
      <c r="N44685" s="120"/>
      <c r="U44685" s="121"/>
      <c r="V44685" s="122"/>
      <c r="W44685" s="123"/>
      <c r="AC44685" s="123"/>
    </row>
    <row r="44686" spans="5:29" s="2" customFormat="1">
      <c r="E44686" s="120"/>
      <c r="M44686" s="120"/>
      <c r="N44686" s="120"/>
      <c r="U44686" s="121"/>
      <c r="V44686" s="122"/>
      <c r="W44686" s="123"/>
      <c r="AC44686" s="123"/>
    </row>
    <row r="44687" spans="5:29" s="2" customFormat="1">
      <c r="E44687" s="120"/>
      <c r="M44687" s="120"/>
      <c r="N44687" s="120"/>
      <c r="U44687" s="121"/>
      <c r="V44687" s="122"/>
      <c r="W44687" s="123"/>
      <c r="AC44687" s="123"/>
    </row>
    <row r="44688" spans="5:29" s="2" customFormat="1">
      <c r="E44688" s="120"/>
      <c r="M44688" s="120"/>
      <c r="N44688" s="120"/>
      <c r="U44688" s="121"/>
      <c r="V44688" s="122"/>
      <c r="W44688" s="123"/>
      <c r="AC44688" s="123"/>
    </row>
    <row r="44689" spans="5:29" s="2" customFormat="1">
      <c r="E44689" s="120"/>
      <c r="M44689" s="120"/>
      <c r="N44689" s="120"/>
      <c r="U44689" s="121"/>
      <c r="V44689" s="122"/>
      <c r="W44689" s="123"/>
      <c r="AC44689" s="123"/>
    </row>
    <row r="44690" spans="5:29" s="2" customFormat="1">
      <c r="E44690" s="120"/>
      <c r="M44690" s="120"/>
      <c r="N44690" s="120"/>
      <c r="U44690" s="121"/>
      <c r="V44690" s="122"/>
      <c r="W44690" s="123"/>
      <c r="AC44690" s="123"/>
    </row>
    <row r="44691" spans="5:29" s="2" customFormat="1">
      <c r="E44691" s="120"/>
      <c r="M44691" s="120"/>
      <c r="N44691" s="120"/>
      <c r="U44691" s="121"/>
      <c r="V44691" s="122"/>
      <c r="W44691" s="123"/>
      <c r="AC44691" s="123"/>
    </row>
    <row r="44692" spans="5:29" s="2" customFormat="1">
      <c r="E44692" s="120"/>
      <c r="M44692" s="120"/>
      <c r="N44692" s="120"/>
      <c r="U44692" s="121"/>
      <c r="V44692" s="122"/>
      <c r="W44692" s="123"/>
      <c r="AC44692" s="123"/>
    </row>
    <row r="44693" spans="5:29" s="2" customFormat="1">
      <c r="E44693" s="120"/>
      <c r="M44693" s="120"/>
      <c r="N44693" s="120"/>
      <c r="U44693" s="121"/>
      <c r="V44693" s="122"/>
      <c r="W44693" s="123"/>
      <c r="AC44693" s="123"/>
    </row>
    <row r="44694" spans="5:29" s="2" customFormat="1">
      <c r="E44694" s="120"/>
      <c r="M44694" s="120"/>
      <c r="N44694" s="120"/>
      <c r="U44694" s="121"/>
      <c r="V44694" s="122"/>
      <c r="W44694" s="123"/>
      <c r="AC44694" s="123"/>
    </row>
    <row r="44695" spans="5:29" s="2" customFormat="1">
      <c r="E44695" s="120"/>
      <c r="M44695" s="120"/>
      <c r="N44695" s="120"/>
      <c r="U44695" s="121"/>
      <c r="V44695" s="122"/>
      <c r="W44695" s="123"/>
      <c r="AC44695" s="123"/>
    </row>
    <row r="44696" spans="5:29" s="2" customFormat="1">
      <c r="E44696" s="120"/>
      <c r="M44696" s="120"/>
      <c r="N44696" s="120"/>
      <c r="U44696" s="121"/>
      <c r="V44696" s="122"/>
      <c r="W44696" s="123"/>
      <c r="AC44696" s="123"/>
    </row>
    <row r="44697" spans="5:29" s="2" customFormat="1">
      <c r="E44697" s="120"/>
      <c r="M44697" s="120"/>
      <c r="N44697" s="120"/>
      <c r="U44697" s="121"/>
      <c r="V44697" s="122"/>
      <c r="W44697" s="123"/>
      <c r="AC44697" s="123"/>
    </row>
    <row r="44698" spans="5:29" s="2" customFormat="1">
      <c r="E44698" s="120"/>
      <c r="M44698" s="120"/>
      <c r="N44698" s="120"/>
      <c r="U44698" s="121"/>
      <c r="V44698" s="122"/>
      <c r="W44698" s="123"/>
      <c r="AC44698" s="123"/>
    </row>
    <row r="44699" spans="5:29" s="2" customFormat="1">
      <c r="E44699" s="120"/>
      <c r="M44699" s="120"/>
      <c r="N44699" s="120"/>
      <c r="U44699" s="121"/>
      <c r="V44699" s="122"/>
      <c r="W44699" s="123"/>
      <c r="AC44699" s="123"/>
    </row>
    <row r="44700" spans="5:29" s="2" customFormat="1">
      <c r="E44700" s="120"/>
      <c r="M44700" s="120"/>
      <c r="N44700" s="120"/>
      <c r="U44700" s="121"/>
      <c r="V44700" s="122"/>
      <c r="W44700" s="123"/>
      <c r="AC44700" s="123"/>
    </row>
    <row r="44701" spans="5:29" s="2" customFormat="1">
      <c r="E44701" s="120"/>
      <c r="M44701" s="120"/>
      <c r="N44701" s="120"/>
      <c r="U44701" s="121"/>
      <c r="V44701" s="122"/>
      <c r="W44701" s="123"/>
      <c r="AC44701" s="123"/>
    </row>
    <row r="44702" spans="5:29" s="2" customFormat="1">
      <c r="E44702" s="120"/>
      <c r="M44702" s="120"/>
      <c r="N44702" s="120"/>
      <c r="U44702" s="121"/>
      <c r="V44702" s="122"/>
      <c r="W44702" s="123"/>
      <c r="AC44702" s="123"/>
    </row>
    <row r="44703" spans="5:29" s="2" customFormat="1">
      <c r="E44703" s="120"/>
      <c r="M44703" s="120"/>
      <c r="N44703" s="120"/>
      <c r="U44703" s="121"/>
      <c r="V44703" s="122"/>
      <c r="W44703" s="123"/>
      <c r="AC44703" s="123"/>
    </row>
    <row r="44704" spans="5:29" s="2" customFormat="1">
      <c r="E44704" s="120"/>
      <c r="M44704" s="120"/>
      <c r="N44704" s="120"/>
      <c r="U44704" s="121"/>
      <c r="V44704" s="122"/>
      <c r="W44704" s="123"/>
      <c r="AC44704" s="123"/>
    </row>
    <row r="44705" spans="5:29" s="2" customFormat="1">
      <c r="E44705" s="120"/>
      <c r="M44705" s="120"/>
      <c r="N44705" s="120"/>
      <c r="U44705" s="121"/>
      <c r="V44705" s="122"/>
      <c r="W44705" s="123"/>
      <c r="AC44705" s="123"/>
    </row>
    <row r="44706" spans="5:29" s="2" customFormat="1">
      <c r="E44706" s="120"/>
      <c r="M44706" s="120"/>
      <c r="N44706" s="120"/>
      <c r="U44706" s="121"/>
      <c r="V44706" s="122"/>
      <c r="W44706" s="123"/>
      <c r="AC44706" s="123"/>
    </row>
    <row r="44707" spans="5:29" s="2" customFormat="1">
      <c r="E44707" s="120"/>
      <c r="M44707" s="120"/>
      <c r="N44707" s="120"/>
      <c r="U44707" s="121"/>
      <c r="V44707" s="122"/>
      <c r="W44707" s="123"/>
      <c r="AC44707" s="123"/>
    </row>
    <row r="44708" spans="5:29" s="2" customFormat="1">
      <c r="E44708" s="120"/>
      <c r="M44708" s="120"/>
      <c r="N44708" s="120"/>
      <c r="U44708" s="121"/>
      <c r="V44708" s="122"/>
      <c r="W44708" s="123"/>
      <c r="AC44708" s="123"/>
    </row>
    <row r="44709" spans="5:29" s="2" customFormat="1">
      <c r="E44709" s="120"/>
      <c r="M44709" s="120"/>
      <c r="N44709" s="120"/>
      <c r="U44709" s="121"/>
      <c r="V44709" s="122"/>
      <c r="W44709" s="123"/>
      <c r="AC44709" s="123"/>
    </row>
    <row r="44710" spans="5:29" s="2" customFormat="1">
      <c r="E44710" s="120"/>
      <c r="M44710" s="120"/>
      <c r="N44710" s="120"/>
      <c r="U44710" s="121"/>
      <c r="V44710" s="122"/>
      <c r="W44710" s="123"/>
      <c r="AC44710" s="123"/>
    </row>
    <row r="44711" spans="5:29" s="2" customFormat="1">
      <c r="E44711" s="120"/>
      <c r="M44711" s="120"/>
      <c r="N44711" s="120"/>
      <c r="U44711" s="121"/>
      <c r="V44711" s="122"/>
      <c r="W44711" s="123"/>
      <c r="AC44711" s="123"/>
    </row>
    <row r="44712" spans="5:29" s="2" customFormat="1">
      <c r="E44712" s="120"/>
      <c r="M44712" s="120"/>
      <c r="N44712" s="120"/>
      <c r="U44712" s="121"/>
      <c r="V44712" s="122"/>
      <c r="W44712" s="123"/>
      <c r="AC44712" s="123"/>
    </row>
    <row r="44713" spans="5:29" s="2" customFormat="1">
      <c r="E44713" s="120"/>
      <c r="M44713" s="120"/>
      <c r="N44713" s="120"/>
      <c r="U44713" s="121"/>
      <c r="V44713" s="122"/>
      <c r="W44713" s="123"/>
      <c r="AC44713" s="123"/>
    </row>
    <row r="44714" spans="5:29" s="2" customFormat="1">
      <c r="E44714" s="120"/>
      <c r="M44714" s="120"/>
      <c r="N44714" s="120"/>
      <c r="U44714" s="121"/>
      <c r="V44714" s="122"/>
      <c r="W44714" s="123"/>
      <c r="AC44714" s="123"/>
    </row>
    <row r="44715" spans="5:29" s="2" customFormat="1">
      <c r="E44715" s="120"/>
      <c r="M44715" s="120"/>
      <c r="N44715" s="120"/>
      <c r="U44715" s="121"/>
      <c r="V44715" s="122"/>
      <c r="W44715" s="123"/>
      <c r="AC44715" s="123"/>
    </row>
    <row r="44716" spans="5:29" s="2" customFormat="1">
      <c r="E44716" s="120"/>
      <c r="M44716" s="120"/>
      <c r="N44716" s="120"/>
      <c r="U44716" s="121"/>
      <c r="V44716" s="122"/>
      <c r="W44716" s="123"/>
      <c r="AC44716" s="123"/>
    </row>
    <row r="44717" spans="5:29" s="2" customFormat="1">
      <c r="E44717" s="120"/>
      <c r="M44717" s="120"/>
      <c r="N44717" s="120"/>
      <c r="U44717" s="121"/>
      <c r="V44717" s="122"/>
      <c r="W44717" s="123"/>
      <c r="AC44717" s="123"/>
    </row>
    <row r="44718" spans="5:29" s="2" customFormat="1">
      <c r="E44718" s="120"/>
      <c r="M44718" s="120"/>
      <c r="N44718" s="120"/>
      <c r="U44718" s="121"/>
      <c r="V44718" s="122"/>
      <c r="W44718" s="123"/>
      <c r="AC44718" s="123"/>
    </row>
    <row r="44719" spans="5:29" s="2" customFormat="1">
      <c r="E44719" s="120"/>
      <c r="M44719" s="120"/>
      <c r="N44719" s="120"/>
      <c r="U44719" s="121"/>
      <c r="V44719" s="122"/>
      <c r="W44719" s="123"/>
      <c r="AC44719" s="123"/>
    </row>
    <row r="44720" spans="5:29" s="2" customFormat="1">
      <c r="E44720" s="120"/>
      <c r="M44720" s="120"/>
      <c r="N44720" s="120"/>
      <c r="U44720" s="121"/>
      <c r="V44720" s="122"/>
      <c r="W44720" s="123"/>
      <c r="AC44720" s="123"/>
    </row>
    <row r="44721" spans="5:29" s="2" customFormat="1">
      <c r="E44721" s="120"/>
      <c r="M44721" s="120"/>
      <c r="N44721" s="120"/>
      <c r="U44721" s="121"/>
      <c r="V44721" s="122"/>
      <c r="W44721" s="123"/>
      <c r="AC44721" s="123"/>
    </row>
    <row r="44722" spans="5:29" s="2" customFormat="1">
      <c r="E44722" s="120"/>
      <c r="M44722" s="120"/>
      <c r="N44722" s="120"/>
      <c r="U44722" s="121"/>
      <c r="V44722" s="122"/>
      <c r="W44722" s="123"/>
      <c r="AC44722" s="123"/>
    </row>
    <row r="44723" spans="5:29" s="2" customFormat="1">
      <c r="E44723" s="120"/>
      <c r="M44723" s="120"/>
      <c r="N44723" s="120"/>
      <c r="U44723" s="121"/>
      <c r="V44723" s="122"/>
      <c r="W44723" s="123"/>
      <c r="AC44723" s="123"/>
    </row>
    <row r="44724" spans="5:29" s="2" customFormat="1">
      <c r="E44724" s="120"/>
      <c r="M44724" s="120"/>
      <c r="N44724" s="120"/>
      <c r="U44724" s="121"/>
      <c r="V44724" s="122"/>
      <c r="W44724" s="123"/>
      <c r="AC44724" s="123"/>
    </row>
    <row r="44725" spans="5:29" s="2" customFormat="1">
      <c r="E44725" s="120"/>
      <c r="M44725" s="120"/>
      <c r="N44725" s="120"/>
      <c r="U44725" s="121"/>
      <c r="V44725" s="122"/>
      <c r="W44725" s="123"/>
      <c r="AC44725" s="123"/>
    </row>
    <row r="44726" spans="5:29" s="2" customFormat="1">
      <c r="E44726" s="120"/>
      <c r="M44726" s="120"/>
      <c r="N44726" s="120"/>
      <c r="U44726" s="121"/>
      <c r="V44726" s="122"/>
      <c r="W44726" s="123"/>
      <c r="AC44726" s="123"/>
    </row>
    <row r="44727" spans="5:29" s="2" customFormat="1">
      <c r="E44727" s="120"/>
      <c r="M44727" s="120"/>
      <c r="N44727" s="120"/>
      <c r="U44727" s="121"/>
      <c r="V44727" s="122"/>
      <c r="W44727" s="123"/>
      <c r="AC44727" s="123"/>
    </row>
    <row r="44728" spans="5:29" s="2" customFormat="1">
      <c r="E44728" s="120"/>
      <c r="M44728" s="120"/>
      <c r="N44728" s="120"/>
      <c r="U44728" s="121"/>
      <c r="V44728" s="122"/>
      <c r="W44728" s="123"/>
      <c r="AC44728" s="123"/>
    </row>
    <row r="44729" spans="5:29" s="2" customFormat="1">
      <c r="E44729" s="120"/>
      <c r="M44729" s="120"/>
      <c r="N44729" s="120"/>
      <c r="U44729" s="121"/>
      <c r="V44729" s="122"/>
      <c r="W44729" s="123"/>
      <c r="AC44729" s="123"/>
    </row>
    <row r="44730" spans="5:29" s="2" customFormat="1">
      <c r="E44730" s="120"/>
      <c r="M44730" s="120"/>
      <c r="N44730" s="120"/>
      <c r="U44730" s="121"/>
      <c r="V44730" s="122"/>
      <c r="W44730" s="123"/>
      <c r="AC44730" s="123"/>
    </row>
    <row r="44731" spans="5:29" s="2" customFormat="1">
      <c r="E44731" s="120"/>
      <c r="M44731" s="120"/>
      <c r="N44731" s="120"/>
      <c r="U44731" s="121"/>
      <c r="V44731" s="122"/>
      <c r="W44731" s="123"/>
      <c r="AC44731" s="123"/>
    </row>
    <row r="44732" spans="5:29" s="2" customFormat="1">
      <c r="E44732" s="120"/>
      <c r="M44732" s="120"/>
      <c r="N44732" s="120"/>
      <c r="U44732" s="121"/>
      <c r="V44732" s="122"/>
      <c r="W44732" s="123"/>
      <c r="AC44732" s="123"/>
    </row>
    <row r="44733" spans="5:29" s="2" customFormat="1">
      <c r="E44733" s="120"/>
      <c r="M44733" s="120"/>
      <c r="N44733" s="120"/>
      <c r="U44733" s="121"/>
      <c r="V44733" s="122"/>
      <c r="W44733" s="123"/>
      <c r="AC44733" s="123"/>
    </row>
    <row r="44734" spans="5:29" s="2" customFormat="1">
      <c r="E44734" s="120"/>
      <c r="M44734" s="120"/>
      <c r="N44734" s="120"/>
      <c r="U44734" s="121"/>
      <c r="V44734" s="122"/>
      <c r="W44734" s="123"/>
      <c r="AC44734" s="123"/>
    </row>
    <row r="44735" spans="5:29" s="2" customFormat="1">
      <c r="E44735" s="120"/>
      <c r="M44735" s="120"/>
      <c r="N44735" s="120"/>
      <c r="U44735" s="121"/>
      <c r="V44735" s="122"/>
      <c r="W44735" s="123"/>
      <c r="AC44735" s="123"/>
    </row>
    <row r="44736" spans="5:29" s="2" customFormat="1">
      <c r="E44736" s="120"/>
      <c r="M44736" s="120"/>
      <c r="N44736" s="120"/>
      <c r="U44736" s="121"/>
      <c r="V44736" s="122"/>
      <c r="W44736" s="123"/>
      <c r="AC44736" s="123"/>
    </row>
    <row r="44737" spans="5:29" s="2" customFormat="1">
      <c r="E44737" s="120"/>
      <c r="M44737" s="120"/>
      <c r="N44737" s="120"/>
      <c r="U44737" s="121"/>
      <c r="V44737" s="122"/>
      <c r="W44737" s="123"/>
      <c r="AC44737" s="123"/>
    </row>
    <row r="44738" spans="5:29" s="2" customFormat="1">
      <c r="E44738" s="120"/>
      <c r="M44738" s="120"/>
      <c r="N44738" s="120"/>
      <c r="U44738" s="121"/>
      <c r="V44738" s="122"/>
      <c r="W44738" s="123"/>
      <c r="AC44738" s="123"/>
    </row>
    <row r="44739" spans="5:29" s="2" customFormat="1">
      <c r="E44739" s="120"/>
      <c r="M44739" s="120"/>
      <c r="N44739" s="120"/>
      <c r="U44739" s="121"/>
      <c r="V44739" s="122"/>
      <c r="W44739" s="123"/>
      <c r="AC44739" s="123"/>
    </row>
    <row r="44740" spans="5:29" s="2" customFormat="1">
      <c r="E44740" s="120"/>
      <c r="M44740" s="120"/>
      <c r="N44740" s="120"/>
      <c r="U44740" s="121"/>
      <c r="V44740" s="122"/>
      <c r="W44740" s="123"/>
      <c r="AC44740" s="123"/>
    </row>
    <row r="44741" spans="5:29" s="2" customFormat="1">
      <c r="E44741" s="120"/>
      <c r="M44741" s="120"/>
      <c r="N44741" s="120"/>
      <c r="U44741" s="121"/>
      <c r="V44741" s="122"/>
      <c r="W44741" s="123"/>
      <c r="AC44741" s="123"/>
    </row>
    <row r="44742" spans="5:29" s="2" customFormat="1">
      <c r="E44742" s="120"/>
      <c r="M44742" s="120"/>
      <c r="N44742" s="120"/>
      <c r="U44742" s="121"/>
      <c r="V44742" s="122"/>
      <c r="W44742" s="123"/>
      <c r="AC44742" s="123"/>
    </row>
    <row r="44743" spans="5:29" s="2" customFormat="1">
      <c r="E44743" s="120"/>
      <c r="M44743" s="120"/>
      <c r="N44743" s="120"/>
      <c r="U44743" s="121"/>
      <c r="V44743" s="122"/>
      <c r="W44743" s="123"/>
      <c r="AC44743" s="123"/>
    </row>
    <row r="44744" spans="5:29" s="2" customFormat="1">
      <c r="E44744" s="120"/>
      <c r="M44744" s="120"/>
      <c r="N44744" s="120"/>
      <c r="U44744" s="121"/>
      <c r="V44744" s="122"/>
      <c r="W44744" s="123"/>
      <c r="AC44744" s="123"/>
    </row>
    <row r="44745" spans="5:29" s="2" customFormat="1">
      <c r="E44745" s="120"/>
      <c r="M44745" s="120"/>
      <c r="N44745" s="120"/>
      <c r="U44745" s="121"/>
      <c r="V44745" s="122"/>
      <c r="W44745" s="123"/>
      <c r="AC44745" s="123"/>
    </row>
    <row r="44746" spans="5:29" s="2" customFormat="1">
      <c r="E44746" s="120"/>
      <c r="M44746" s="120"/>
      <c r="N44746" s="120"/>
      <c r="U44746" s="121"/>
      <c r="V44746" s="122"/>
      <c r="W44746" s="123"/>
      <c r="AC44746" s="123"/>
    </row>
    <row r="44747" spans="5:29" s="2" customFormat="1">
      <c r="E44747" s="120"/>
      <c r="M44747" s="120"/>
      <c r="N44747" s="120"/>
      <c r="U44747" s="121"/>
      <c r="V44747" s="122"/>
      <c r="W44747" s="123"/>
      <c r="AC44747" s="123"/>
    </row>
    <row r="44748" spans="5:29" s="2" customFormat="1">
      <c r="E44748" s="120"/>
      <c r="M44748" s="120"/>
      <c r="N44748" s="120"/>
      <c r="U44748" s="121"/>
      <c r="V44748" s="122"/>
      <c r="W44748" s="123"/>
      <c r="AC44748" s="123"/>
    </row>
    <row r="44749" spans="5:29" s="2" customFormat="1">
      <c r="E44749" s="120"/>
      <c r="M44749" s="120"/>
      <c r="N44749" s="120"/>
      <c r="U44749" s="121"/>
      <c r="V44749" s="122"/>
      <c r="W44749" s="123"/>
      <c r="AC44749" s="123"/>
    </row>
    <row r="44750" spans="5:29" s="2" customFormat="1">
      <c r="E44750" s="120"/>
      <c r="M44750" s="120"/>
      <c r="N44750" s="120"/>
      <c r="U44750" s="121"/>
      <c r="V44750" s="122"/>
      <c r="W44750" s="123"/>
      <c r="AC44750" s="123"/>
    </row>
    <row r="44751" spans="5:29" s="2" customFormat="1">
      <c r="E44751" s="120"/>
      <c r="M44751" s="120"/>
      <c r="N44751" s="120"/>
      <c r="U44751" s="121"/>
      <c r="V44751" s="122"/>
      <c r="W44751" s="123"/>
      <c r="AC44751" s="123"/>
    </row>
    <row r="44752" spans="5:29" s="2" customFormat="1">
      <c r="E44752" s="120"/>
      <c r="M44752" s="120"/>
      <c r="N44752" s="120"/>
      <c r="U44752" s="121"/>
      <c r="V44752" s="122"/>
      <c r="W44752" s="123"/>
      <c r="AC44752" s="123"/>
    </row>
    <row r="44753" spans="5:29" s="2" customFormat="1">
      <c r="E44753" s="120"/>
      <c r="M44753" s="120"/>
      <c r="N44753" s="120"/>
      <c r="U44753" s="121"/>
      <c r="V44753" s="122"/>
      <c r="W44753" s="123"/>
      <c r="AC44753" s="123"/>
    </row>
    <row r="44754" spans="5:29" s="2" customFormat="1">
      <c r="E44754" s="120"/>
      <c r="M44754" s="120"/>
      <c r="N44754" s="120"/>
      <c r="U44754" s="121"/>
      <c r="V44754" s="122"/>
      <c r="W44754" s="123"/>
      <c r="AC44754" s="123"/>
    </row>
    <row r="44755" spans="5:29" s="2" customFormat="1">
      <c r="E44755" s="120"/>
      <c r="M44755" s="120"/>
      <c r="N44755" s="120"/>
      <c r="U44755" s="121"/>
      <c r="V44755" s="122"/>
      <c r="W44755" s="123"/>
      <c r="AC44755" s="123"/>
    </row>
    <row r="44756" spans="5:29" s="2" customFormat="1">
      <c r="E44756" s="120"/>
      <c r="M44756" s="120"/>
      <c r="N44756" s="120"/>
      <c r="U44756" s="121"/>
      <c r="V44756" s="122"/>
      <c r="W44756" s="123"/>
      <c r="AC44756" s="123"/>
    </row>
    <row r="44757" spans="5:29" s="2" customFormat="1">
      <c r="E44757" s="120"/>
      <c r="M44757" s="120"/>
      <c r="N44757" s="120"/>
      <c r="U44757" s="121"/>
      <c r="V44757" s="122"/>
      <c r="W44757" s="123"/>
      <c r="AC44757" s="123"/>
    </row>
    <row r="44758" spans="5:29" s="2" customFormat="1">
      <c r="E44758" s="120"/>
      <c r="M44758" s="120"/>
      <c r="N44758" s="120"/>
      <c r="U44758" s="121"/>
      <c r="V44758" s="122"/>
      <c r="W44758" s="123"/>
      <c r="AC44758" s="123"/>
    </row>
    <row r="44759" spans="5:29" s="2" customFormat="1">
      <c r="E44759" s="120"/>
      <c r="M44759" s="120"/>
      <c r="N44759" s="120"/>
      <c r="U44759" s="121"/>
      <c r="V44759" s="122"/>
      <c r="W44759" s="123"/>
      <c r="AC44759" s="123"/>
    </row>
    <row r="44760" spans="5:29" s="2" customFormat="1">
      <c r="E44760" s="120"/>
      <c r="M44760" s="120"/>
      <c r="N44760" s="120"/>
      <c r="U44760" s="121"/>
      <c r="V44760" s="122"/>
      <c r="W44760" s="123"/>
      <c r="AC44760" s="123"/>
    </row>
    <row r="44761" spans="5:29" s="2" customFormat="1">
      <c r="E44761" s="120"/>
      <c r="M44761" s="120"/>
      <c r="N44761" s="120"/>
      <c r="U44761" s="121"/>
      <c r="V44761" s="122"/>
      <c r="W44761" s="123"/>
      <c r="AC44761" s="123"/>
    </row>
    <row r="44762" spans="5:29" s="2" customFormat="1">
      <c r="E44762" s="120"/>
      <c r="M44762" s="120"/>
      <c r="N44762" s="120"/>
      <c r="U44762" s="121"/>
      <c r="V44762" s="122"/>
      <c r="W44762" s="123"/>
      <c r="AC44762" s="123"/>
    </row>
    <row r="44763" spans="5:29" s="2" customFormat="1">
      <c r="E44763" s="120"/>
      <c r="M44763" s="120"/>
      <c r="N44763" s="120"/>
      <c r="U44763" s="121"/>
      <c r="V44763" s="122"/>
      <c r="W44763" s="123"/>
      <c r="AC44763" s="123"/>
    </row>
    <row r="44764" spans="5:29" s="2" customFormat="1">
      <c r="E44764" s="120"/>
      <c r="M44764" s="120"/>
      <c r="N44764" s="120"/>
      <c r="U44764" s="121"/>
      <c r="V44764" s="122"/>
      <c r="W44764" s="123"/>
      <c r="AC44764" s="123"/>
    </row>
    <row r="44765" spans="5:29" s="2" customFormat="1">
      <c r="E44765" s="120"/>
      <c r="M44765" s="120"/>
      <c r="N44765" s="120"/>
      <c r="U44765" s="121"/>
      <c r="V44765" s="122"/>
      <c r="W44765" s="123"/>
      <c r="AC44765" s="123"/>
    </row>
    <row r="44766" spans="5:29" s="2" customFormat="1">
      <c r="E44766" s="120"/>
      <c r="M44766" s="120"/>
      <c r="N44766" s="120"/>
      <c r="U44766" s="121"/>
      <c r="V44766" s="122"/>
      <c r="W44766" s="123"/>
      <c r="AC44766" s="123"/>
    </row>
    <row r="44767" spans="5:29" s="2" customFormat="1">
      <c r="E44767" s="120"/>
      <c r="M44767" s="120"/>
      <c r="N44767" s="120"/>
      <c r="U44767" s="121"/>
      <c r="V44767" s="122"/>
      <c r="W44767" s="123"/>
      <c r="AC44767" s="123"/>
    </row>
    <row r="44768" spans="5:29" s="2" customFormat="1">
      <c r="E44768" s="120"/>
      <c r="M44768" s="120"/>
      <c r="N44768" s="120"/>
      <c r="U44768" s="121"/>
      <c r="V44768" s="122"/>
      <c r="W44768" s="123"/>
      <c r="AC44768" s="123"/>
    </row>
    <row r="44769" spans="5:29" s="2" customFormat="1">
      <c r="E44769" s="120"/>
      <c r="M44769" s="120"/>
      <c r="N44769" s="120"/>
      <c r="U44769" s="121"/>
      <c r="V44769" s="122"/>
      <c r="W44769" s="123"/>
      <c r="AC44769" s="123"/>
    </row>
    <row r="44770" spans="5:29" s="2" customFormat="1">
      <c r="E44770" s="120"/>
      <c r="M44770" s="120"/>
      <c r="N44770" s="120"/>
      <c r="U44770" s="121"/>
      <c r="V44770" s="122"/>
      <c r="W44770" s="123"/>
      <c r="AC44770" s="123"/>
    </row>
    <row r="44771" spans="5:29" s="2" customFormat="1">
      <c r="E44771" s="120"/>
      <c r="M44771" s="120"/>
      <c r="N44771" s="120"/>
      <c r="U44771" s="121"/>
      <c r="V44771" s="122"/>
      <c r="W44771" s="123"/>
      <c r="AC44771" s="123"/>
    </row>
    <row r="44772" spans="5:29" s="2" customFormat="1">
      <c r="E44772" s="120"/>
      <c r="M44772" s="120"/>
      <c r="N44772" s="120"/>
      <c r="U44772" s="121"/>
      <c r="V44772" s="122"/>
      <c r="W44772" s="123"/>
      <c r="AC44772" s="123"/>
    </row>
    <row r="44773" spans="5:29" s="2" customFormat="1">
      <c r="E44773" s="120"/>
      <c r="M44773" s="120"/>
      <c r="N44773" s="120"/>
      <c r="U44773" s="121"/>
      <c r="V44773" s="122"/>
      <c r="W44773" s="123"/>
      <c r="AC44773" s="123"/>
    </row>
    <row r="44774" spans="5:29" s="2" customFormat="1">
      <c r="E44774" s="120"/>
      <c r="M44774" s="120"/>
      <c r="N44774" s="120"/>
      <c r="U44774" s="121"/>
      <c r="V44774" s="122"/>
      <c r="W44774" s="123"/>
      <c r="AC44774" s="123"/>
    </row>
    <row r="44775" spans="5:29" s="2" customFormat="1">
      <c r="E44775" s="120"/>
      <c r="M44775" s="120"/>
      <c r="N44775" s="120"/>
      <c r="U44775" s="121"/>
      <c r="V44775" s="122"/>
      <c r="W44775" s="123"/>
      <c r="AC44775" s="123"/>
    </row>
    <row r="44776" spans="5:29" s="2" customFormat="1">
      <c r="E44776" s="120"/>
      <c r="M44776" s="120"/>
      <c r="N44776" s="120"/>
      <c r="U44776" s="121"/>
      <c r="V44776" s="122"/>
      <c r="W44776" s="123"/>
      <c r="AC44776" s="123"/>
    </row>
    <row r="44777" spans="5:29" s="2" customFormat="1">
      <c r="E44777" s="120"/>
      <c r="M44777" s="120"/>
      <c r="N44777" s="120"/>
      <c r="U44777" s="121"/>
      <c r="V44777" s="122"/>
      <c r="W44777" s="123"/>
      <c r="AC44777" s="123"/>
    </row>
    <row r="44778" spans="5:29" s="2" customFormat="1">
      <c r="E44778" s="120"/>
      <c r="M44778" s="120"/>
      <c r="N44778" s="120"/>
      <c r="U44778" s="121"/>
      <c r="V44778" s="122"/>
      <c r="W44778" s="123"/>
      <c r="AC44778" s="123"/>
    </row>
    <row r="44779" spans="5:29" s="2" customFormat="1">
      <c r="E44779" s="120"/>
      <c r="M44779" s="120"/>
      <c r="N44779" s="120"/>
      <c r="U44779" s="121"/>
      <c r="V44779" s="122"/>
      <c r="W44779" s="123"/>
      <c r="AC44779" s="123"/>
    </row>
    <row r="44780" spans="5:29" s="2" customFormat="1">
      <c r="E44780" s="120"/>
      <c r="M44780" s="120"/>
      <c r="N44780" s="120"/>
      <c r="U44780" s="121"/>
      <c r="V44780" s="122"/>
      <c r="W44780" s="123"/>
      <c r="AC44780" s="123"/>
    </row>
    <row r="44781" spans="5:29" s="2" customFormat="1">
      <c r="E44781" s="120"/>
      <c r="M44781" s="120"/>
      <c r="N44781" s="120"/>
      <c r="U44781" s="121"/>
      <c r="V44781" s="122"/>
      <c r="W44781" s="123"/>
      <c r="AC44781" s="123"/>
    </row>
    <row r="44782" spans="5:29" s="2" customFormat="1">
      <c r="E44782" s="120"/>
      <c r="M44782" s="120"/>
      <c r="N44782" s="120"/>
      <c r="U44782" s="121"/>
      <c r="V44782" s="122"/>
      <c r="W44782" s="123"/>
      <c r="AC44782" s="123"/>
    </row>
    <row r="44783" spans="5:29" s="2" customFormat="1">
      <c r="E44783" s="120"/>
      <c r="M44783" s="120"/>
      <c r="N44783" s="120"/>
      <c r="U44783" s="121"/>
      <c r="V44783" s="122"/>
      <c r="W44783" s="123"/>
      <c r="AC44783" s="123"/>
    </row>
    <row r="44784" spans="5:29" s="2" customFormat="1">
      <c r="E44784" s="120"/>
      <c r="M44784" s="120"/>
      <c r="N44784" s="120"/>
      <c r="U44784" s="121"/>
      <c r="V44784" s="122"/>
      <c r="W44784" s="123"/>
      <c r="AC44784" s="123"/>
    </row>
    <row r="44785" spans="5:29" s="2" customFormat="1">
      <c r="E44785" s="120"/>
      <c r="M44785" s="120"/>
      <c r="N44785" s="120"/>
      <c r="U44785" s="121"/>
      <c r="V44785" s="122"/>
      <c r="W44785" s="123"/>
      <c r="AC44785" s="123"/>
    </row>
    <row r="44786" spans="5:29" s="2" customFormat="1">
      <c r="E44786" s="120"/>
      <c r="M44786" s="120"/>
      <c r="N44786" s="120"/>
      <c r="U44786" s="121"/>
      <c r="V44786" s="122"/>
      <c r="W44786" s="123"/>
      <c r="AC44786" s="123"/>
    </row>
    <row r="44787" spans="5:29" s="2" customFormat="1">
      <c r="E44787" s="120"/>
      <c r="M44787" s="120"/>
      <c r="N44787" s="120"/>
      <c r="U44787" s="121"/>
      <c r="V44787" s="122"/>
      <c r="W44787" s="123"/>
      <c r="AC44787" s="123"/>
    </row>
    <row r="44788" spans="5:29" s="2" customFormat="1">
      <c r="E44788" s="120"/>
      <c r="M44788" s="120"/>
      <c r="N44788" s="120"/>
      <c r="U44788" s="121"/>
      <c r="V44788" s="122"/>
      <c r="W44788" s="123"/>
      <c r="AC44788" s="123"/>
    </row>
    <row r="44789" spans="5:29" s="2" customFormat="1">
      <c r="E44789" s="120"/>
      <c r="M44789" s="120"/>
      <c r="N44789" s="120"/>
      <c r="U44789" s="121"/>
      <c r="V44789" s="122"/>
      <c r="W44789" s="123"/>
      <c r="AC44789" s="123"/>
    </row>
    <row r="44790" spans="5:29" s="2" customFormat="1">
      <c r="E44790" s="120"/>
      <c r="M44790" s="120"/>
      <c r="N44790" s="120"/>
      <c r="U44790" s="121"/>
      <c r="V44790" s="122"/>
      <c r="W44790" s="123"/>
      <c r="AC44790" s="123"/>
    </row>
    <row r="44791" spans="5:29" s="2" customFormat="1">
      <c r="E44791" s="120"/>
      <c r="M44791" s="120"/>
      <c r="N44791" s="120"/>
      <c r="U44791" s="121"/>
      <c r="V44791" s="122"/>
      <c r="W44791" s="123"/>
      <c r="AC44791" s="123"/>
    </row>
    <row r="44792" spans="5:29" s="2" customFormat="1">
      <c r="E44792" s="120"/>
      <c r="M44792" s="120"/>
      <c r="N44792" s="120"/>
      <c r="U44792" s="121"/>
      <c r="V44792" s="122"/>
      <c r="W44792" s="123"/>
      <c r="AC44792" s="123"/>
    </row>
    <row r="44793" spans="5:29" s="2" customFormat="1">
      <c r="E44793" s="120"/>
      <c r="M44793" s="120"/>
      <c r="N44793" s="120"/>
      <c r="U44793" s="121"/>
      <c r="V44793" s="122"/>
      <c r="W44793" s="123"/>
      <c r="AC44793" s="123"/>
    </row>
    <row r="44794" spans="5:29" s="2" customFormat="1">
      <c r="E44794" s="120"/>
      <c r="M44794" s="120"/>
      <c r="N44794" s="120"/>
      <c r="U44794" s="121"/>
      <c r="V44794" s="122"/>
      <c r="W44794" s="123"/>
      <c r="AC44794" s="123"/>
    </row>
    <row r="44795" spans="5:29" s="2" customFormat="1">
      <c r="E44795" s="120"/>
      <c r="M44795" s="120"/>
      <c r="N44795" s="120"/>
      <c r="U44795" s="121"/>
      <c r="V44795" s="122"/>
      <c r="W44795" s="123"/>
      <c r="AC44795" s="123"/>
    </row>
    <row r="44796" spans="5:29" s="2" customFormat="1">
      <c r="E44796" s="120"/>
      <c r="M44796" s="120"/>
      <c r="N44796" s="120"/>
      <c r="U44796" s="121"/>
      <c r="V44796" s="122"/>
      <c r="W44796" s="123"/>
      <c r="AC44796" s="123"/>
    </row>
    <row r="44797" spans="5:29" s="2" customFormat="1">
      <c r="E44797" s="120"/>
      <c r="M44797" s="120"/>
      <c r="N44797" s="120"/>
      <c r="U44797" s="121"/>
      <c r="V44797" s="122"/>
      <c r="W44797" s="123"/>
      <c r="AC44797" s="123"/>
    </row>
    <row r="44798" spans="5:29" s="2" customFormat="1">
      <c r="E44798" s="120"/>
      <c r="M44798" s="120"/>
      <c r="N44798" s="120"/>
      <c r="U44798" s="121"/>
      <c r="V44798" s="122"/>
      <c r="W44798" s="123"/>
      <c r="AC44798" s="123"/>
    </row>
    <row r="44799" spans="5:29" s="2" customFormat="1">
      <c r="E44799" s="120"/>
      <c r="M44799" s="120"/>
      <c r="N44799" s="120"/>
      <c r="U44799" s="121"/>
      <c r="V44799" s="122"/>
      <c r="W44799" s="123"/>
      <c r="AC44799" s="123"/>
    </row>
    <row r="44800" spans="5:29" s="2" customFormat="1">
      <c r="E44800" s="120"/>
      <c r="M44800" s="120"/>
      <c r="N44800" s="120"/>
      <c r="U44800" s="121"/>
      <c r="V44800" s="122"/>
      <c r="W44800" s="123"/>
      <c r="AC44800" s="123"/>
    </row>
    <row r="44801" spans="5:29" s="2" customFormat="1">
      <c r="E44801" s="120"/>
      <c r="M44801" s="120"/>
      <c r="N44801" s="120"/>
      <c r="U44801" s="121"/>
      <c r="V44801" s="122"/>
      <c r="W44801" s="123"/>
      <c r="AC44801" s="123"/>
    </row>
    <row r="44802" spans="5:29" s="2" customFormat="1">
      <c r="E44802" s="120"/>
      <c r="M44802" s="120"/>
      <c r="N44802" s="120"/>
      <c r="U44802" s="121"/>
      <c r="V44802" s="122"/>
      <c r="W44802" s="123"/>
      <c r="AC44802" s="123"/>
    </row>
    <row r="44803" spans="5:29" s="2" customFormat="1">
      <c r="E44803" s="120"/>
      <c r="M44803" s="120"/>
      <c r="N44803" s="120"/>
      <c r="U44803" s="121"/>
      <c r="V44803" s="122"/>
      <c r="W44803" s="123"/>
      <c r="AC44803" s="123"/>
    </row>
    <row r="44804" spans="5:29" s="2" customFormat="1">
      <c r="E44804" s="120"/>
      <c r="M44804" s="120"/>
      <c r="N44804" s="120"/>
      <c r="U44804" s="121"/>
      <c r="V44804" s="122"/>
      <c r="W44804" s="123"/>
      <c r="AC44804" s="123"/>
    </row>
    <row r="44805" spans="5:29" s="2" customFormat="1">
      <c r="E44805" s="120"/>
      <c r="M44805" s="120"/>
      <c r="N44805" s="120"/>
      <c r="U44805" s="121"/>
      <c r="V44805" s="122"/>
      <c r="W44805" s="123"/>
      <c r="AC44805" s="123"/>
    </row>
    <row r="44806" spans="5:29" s="2" customFormat="1">
      <c r="E44806" s="120"/>
      <c r="M44806" s="120"/>
      <c r="N44806" s="120"/>
      <c r="U44806" s="121"/>
      <c r="V44806" s="122"/>
      <c r="W44806" s="123"/>
      <c r="AC44806" s="123"/>
    </row>
    <row r="44807" spans="5:29" s="2" customFormat="1">
      <c r="E44807" s="120"/>
      <c r="M44807" s="120"/>
      <c r="N44807" s="120"/>
      <c r="U44807" s="121"/>
      <c r="V44807" s="122"/>
      <c r="W44807" s="123"/>
      <c r="AC44807" s="123"/>
    </row>
    <row r="44808" spans="5:29" s="2" customFormat="1">
      <c r="E44808" s="120"/>
      <c r="M44808" s="120"/>
      <c r="N44808" s="120"/>
      <c r="U44808" s="121"/>
      <c r="V44808" s="122"/>
      <c r="W44808" s="123"/>
      <c r="AC44808" s="123"/>
    </row>
    <row r="44809" spans="5:29" s="2" customFormat="1">
      <c r="E44809" s="120"/>
      <c r="M44809" s="120"/>
      <c r="N44809" s="120"/>
      <c r="U44809" s="121"/>
      <c r="V44809" s="122"/>
      <c r="W44809" s="123"/>
      <c r="AC44809" s="123"/>
    </row>
    <row r="44810" spans="5:29" s="2" customFormat="1">
      <c r="E44810" s="120"/>
      <c r="M44810" s="120"/>
      <c r="N44810" s="120"/>
      <c r="U44810" s="121"/>
      <c r="V44810" s="122"/>
      <c r="W44810" s="123"/>
      <c r="AC44810" s="123"/>
    </row>
    <row r="44811" spans="5:29" s="2" customFormat="1">
      <c r="E44811" s="120"/>
      <c r="M44811" s="120"/>
      <c r="N44811" s="120"/>
      <c r="U44811" s="121"/>
      <c r="V44811" s="122"/>
      <c r="W44811" s="123"/>
      <c r="AC44811" s="123"/>
    </row>
    <row r="44812" spans="5:29" s="2" customFormat="1">
      <c r="E44812" s="120"/>
      <c r="M44812" s="120"/>
      <c r="N44812" s="120"/>
      <c r="U44812" s="121"/>
      <c r="V44812" s="122"/>
      <c r="W44812" s="123"/>
      <c r="AC44812" s="123"/>
    </row>
    <row r="44813" spans="5:29" s="2" customFormat="1">
      <c r="E44813" s="120"/>
      <c r="M44813" s="120"/>
      <c r="N44813" s="120"/>
      <c r="U44813" s="121"/>
      <c r="V44813" s="122"/>
      <c r="W44813" s="123"/>
      <c r="AC44813" s="123"/>
    </row>
    <row r="44814" spans="5:29" s="2" customFormat="1">
      <c r="E44814" s="120"/>
      <c r="M44814" s="120"/>
      <c r="N44814" s="120"/>
      <c r="U44814" s="121"/>
      <c r="V44814" s="122"/>
      <c r="W44814" s="123"/>
      <c r="AC44814" s="123"/>
    </row>
    <row r="44815" spans="5:29" s="2" customFormat="1">
      <c r="E44815" s="120"/>
      <c r="M44815" s="120"/>
      <c r="N44815" s="120"/>
      <c r="U44815" s="121"/>
      <c r="V44815" s="122"/>
      <c r="W44815" s="123"/>
      <c r="AC44815" s="123"/>
    </row>
    <row r="44816" spans="5:29" s="2" customFormat="1">
      <c r="E44816" s="120"/>
      <c r="M44816" s="120"/>
      <c r="N44816" s="120"/>
      <c r="U44816" s="121"/>
      <c r="V44816" s="122"/>
      <c r="W44816" s="123"/>
      <c r="AC44816" s="123"/>
    </row>
    <row r="44817" spans="5:29" s="2" customFormat="1">
      <c r="E44817" s="120"/>
      <c r="M44817" s="120"/>
      <c r="N44817" s="120"/>
      <c r="U44817" s="121"/>
      <c r="V44817" s="122"/>
      <c r="W44817" s="123"/>
      <c r="AC44817" s="123"/>
    </row>
    <row r="44818" spans="5:29" s="2" customFormat="1">
      <c r="E44818" s="120"/>
      <c r="M44818" s="120"/>
      <c r="N44818" s="120"/>
      <c r="U44818" s="121"/>
      <c r="V44818" s="122"/>
      <c r="W44818" s="123"/>
      <c r="AC44818" s="123"/>
    </row>
    <row r="44819" spans="5:29" s="2" customFormat="1">
      <c r="E44819" s="120"/>
      <c r="M44819" s="120"/>
      <c r="N44819" s="120"/>
      <c r="U44819" s="121"/>
      <c r="V44819" s="122"/>
      <c r="W44819" s="123"/>
      <c r="AC44819" s="123"/>
    </row>
    <row r="44820" spans="5:29" s="2" customFormat="1">
      <c r="E44820" s="120"/>
      <c r="M44820" s="120"/>
      <c r="N44820" s="120"/>
      <c r="U44820" s="121"/>
      <c r="V44820" s="122"/>
      <c r="W44820" s="123"/>
      <c r="AC44820" s="123"/>
    </row>
    <row r="44821" spans="5:29" s="2" customFormat="1">
      <c r="E44821" s="120"/>
      <c r="M44821" s="120"/>
      <c r="N44821" s="120"/>
      <c r="U44821" s="121"/>
      <c r="V44821" s="122"/>
      <c r="W44821" s="123"/>
      <c r="AC44821" s="123"/>
    </row>
    <row r="44822" spans="5:29" s="2" customFormat="1">
      <c r="E44822" s="120"/>
      <c r="M44822" s="120"/>
      <c r="N44822" s="120"/>
      <c r="U44822" s="121"/>
      <c r="V44822" s="122"/>
      <c r="W44822" s="123"/>
      <c r="AC44822" s="123"/>
    </row>
    <row r="44823" spans="5:29" s="2" customFormat="1">
      <c r="E44823" s="120"/>
      <c r="M44823" s="120"/>
      <c r="N44823" s="120"/>
      <c r="U44823" s="121"/>
      <c r="V44823" s="122"/>
      <c r="W44823" s="123"/>
      <c r="AC44823" s="123"/>
    </row>
    <row r="44824" spans="5:29" s="2" customFormat="1">
      <c r="E44824" s="120"/>
      <c r="M44824" s="120"/>
      <c r="N44824" s="120"/>
      <c r="U44824" s="121"/>
      <c r="V44824" s="122"/>
      <c r="W44824" s="123"/>
      <c r="AC44824" s="123"/>
    </row>
    <row r="44825" spans="5:29" s="2" customFormat="1">
      <c r="E44825" s="120"/>
      <c r="M44825" s="120"/>
      <c r="N44825" s="120"/>
      <c r="U44825" s="121"/>
      <c r="V44825" s="122"/>
      <c r="W44825" s="123"/>
      <c r="AC44825" s="123"/>
    </row>
    <row r="44826" spans="5:29" s="2" customFormat="1">
      <c r="E44826" s="120"/>
      <c r="M44826" s="120"/>
      <c r="N44826" s="120"/>
      <c r="U44826" s="121"/>
      <c r="V44826" s="122"/>
      <c r="W44826" s="123"/>
      <c r="AC44826" s="123"/>
    </row>
    <row r="44827" spans="5:29" s="2" customFormat="1">
      <c r="E44827" s="120"/>
      <c r="M44827" s="120"/>
      <c r="N44827" s="120"/>
      <c r="U44827" s="121"/>
      <c r="V44827" s="122"/>
      <c r="W44827" s="123"/>
      <c r="AC44827" s="123"/>
    </row>
    <row r="44828" spans="5:29" s="2" customFormat="1">
      <c r="E44828" s="120"/>
      <c r="M44828" s="120"/>
      <c r="N44828" s="120"/>
      <c r="U44828" s="121"/>
      <c r="V44828" s="122"/>
      <c r="W44828" s="123"/>
      <c r="AC44828" s="123"/>
    </row>
    <row r="44829" spans="5:29" s="2" customFormat="1">
      <c r="E44829" s="120"/>
      <c r="M44829" s="120"/>
      <c r="N44829" s="120"/>
      <c r="U44829" s="121"/>
      <c r="V44829" s="122"/>
      <c r="W44829" s="123"/>
      <c r="AC44829" s="123"/>
    </row>
    <row r="44830" spans="5:29" s="2" customFormat="1">
      <c r="E44830" s="120"/>
      <c r="M44830" s="120"/>
      <c r="N44830" s="120"/>
      <c r="U44830" s="121"/>
      <c r="V44830" s="122"/>
      <c r="W44830" s="123"/>
      <c r="AC44830" s="123"/>
    </row>
    <row r="44831" spans="5:29" s="2" customFormat="1">
      <c r="E44831" s="120"/>
      <c r="M44831" s="120"/>
      <c r="N44831" s="120"/>
      <c r="U44831" s="121"/>
      <c r="V44831" s="122"/>
      <c r="W44831" s="123"/>
      <c r="AC44831" s="123"/>
    </row>
    <row r="44832" spans="5:29" s="2" customFormat="1">
      <c r="E44832" s="120"/>
      <c r="M44832" s="120"/>
      <c r="N44832" s="120"/>
      <c r="U44832" s="121"/>
      <c r="V44832" s="122"/>
      <c r="W44832" s="123"/>
      <c r="AC44832" s="123"/>
    </row>
    <row r="44833" spans="5:29" s="2" customFormat="1">
      <c r="E44833" s="120"/>
      <c r="M44833" s="120"/>
      <c r="N44833" s="120"/>
      <c r="U44833" s="121"/>
      <c r="V44833" s="122"/>
      <c r="W44833" s="123"/>
      <c r="AC44833" s="123"/>
    </row>
    <row r="44834" spans="5:29" s="2" customFormat="1">
      <c r="E44834" s="120"/>
      <c r="M44834" s="120"/>
      <c r="N44834" s="120"/>
      <c r="U44834" s="121"/>
      <c r="V44834" s="122"/>
      <c r="W44834" s="123"/>
      <c r="AC44834" s="123"/>
    </row>
    <row r="44835" spans="5:29" s="2" customFormat="1">
      <c r="E44835" s="120"/>
      <c r="M44835" s="120"/>
      <c r="N44835" s="120"/>
      <c r="U44835" s="121"/>
      <c r="V44835" s="122"/>
      <c r="W44835" s="123"/>
      <c r="AC44835" s="123"/>
    </row>
    <row r="44836" spans="5:29" s="2" customFormat="1">
      <c r="E44836" s="120"/>
      <c r="M44836" s="120"/>
      <c r="N44836" s="120"/>
      <c r="U44836" s="121"/>
      <c r="V44836" s="122"/>
      <c r="W44836" s="123"/>
      <c r="AC44836" s="123"/>
    </row>
    <row r="44837" spans="5:29" s="2" customFormat="1">
      <c r="E44837" s="120"/>
      <c r="M44837" s="120"/>
      <c r="N44837" s="120"/>
      <c r="U44837" s="121"/>
      <c r="V44837" s="122"/>
      <c r="W44837" s="123"/>
      <c r="AC44837" s="123"/>
    </row>
    <row r="44838" spans="5:29" s="2" customFormat="1">
      <c r="E44838" s="120"/>
      <c r="M44838" s="120"/>
      <c r="N44838" s="120"/>
      <c r="U44838" s="121"/>
      <c r="V44838" s="122"/>
      <c r="W44838" s="123"/>
      <c r="AC44838" s="123"/>
    </row>
    <row r="44839" spans="5:29" s="2" customFormat="1">
      <c r="E44839" s="120"/>
      <c r="M44839" s="120"/>
      <c r="N44839" s="120"/>
      <c r="U44839" s="121"/>
      <c r="V44839" s="122"/>
      <c r="W44839" s="123"/>
      <c r="AC44839" s="123"/>
    </row>
    <row r="44840" spans="5:29" s="2" customFormat="1">
      <c r="E44840" s="120"/>
      <c r="M44840" s="120"/>
      <c r="N44840" s="120"/>
      <c r="U44840" s="121"/>
      <c r="V44840" s="122"/>
      <c r="W44840" s="123"/>
      <c r="AC44840" s="123"/>
    </row>
    <row r="44841" spans="5:29" s="2" customFormat="1">
      <c r="E44841" s="120"/>
      <c r="M44841" s="120"/>
      <c r="N44841" s="120"/>
      <c r="U44841" s="121"/>
      <c r="V44841" s="122"/>
      <c r="W44841" s="123"/>
      <c r="AC44841" s="123"/>
    </row>
    <row r="44842" spans="5:29" s="2" customFormat="1">
      <c r="E44842" s="120"/>
      <c r="M44842" s="120"/>
      <c r="N44842" s="120"/>
      <c r="U44842" s="121"/>
      <c r="V44842" s="122"/>
      <c r="W44842" s="123"/>
      <c r="AC44842" s="123"/>
    </row>
    <row r="44843" spans="5:29" s="2" customFormat="1">
      <c r="E44843" s="120"/>
      <c r="M44843" s="120"/>
      <c r="N44843" s="120"/>
      <c r="U44843" s="121"/>
      <c r="V44843" s="122"/>
      <c r="W44843" s="123"/>
      <c r="AC44843" s="123"/>
    </row>
    <row r="44844" spans="5:29" s="2" customFormat="1">
      <c r="E44844" s="120"/>
      <c r="M44844" s="120"/>
      <c r="N44844" s="120"/>
      <c r="U44844" s="121"/>
      <c r="V44844" s="122"/>
      <c r="W44844" s="123"/>
      <c r="AC44844" s="123"/>
    </row>
    <row r="44845" spans="5:29" s="2" customFormat="1">
      <c r="E44845" s="120"/>
      <c r="M44845" s="120"/>
      <c r="N44845" s="120"/>
      <c r="U44845" s="121"/>
      <c r="V44845" s="122"/>
      <c r="W44845" s="123"/>
      <c r="AC44845" s="123"/>
    </row>
    <row r="44846" spans="5:29" s="2" customFormat="1">
      <c r="E44846" s="120"/>
      <c r="M44846" s="120"/>
      <c r="N44846" s="120"/>
      <c r="U44846" s="121"/>
      <c r="V44846" s="122"/>
      <c r="W44846" s="123"/>
      <c r="AC44846" s="123"/>
    </row>
    <row r="44847" spans="5:29" s="2" customFormat="1">
      <c r="E44847" s="120"/>
      <c r="M44847" s="120"/>
      <c r="N44847" s="120"/>
      <c r="U44847" s="121"/>
      <c r="V44847" s="122"/>
      <c r="W44847" s="123"/>
      <c r="AC44847" s="123"/>
    </row>
    <row r="44848" spans="5:29" s="2" customFormat="1">
      <c r="E44848" s="120"/>
      <c r="M44848" s="120"/>
      <c r="N44848" s="120"/>
      <c r="U44848" s="121"/>
      <c r="V44848" s="122"/>
      <c r="W44848" s="123"/>
      <c r="AC44848" s="123"/>
    </row>
    <row r="44849" spans="5:29" s="2" customFormat="1">
      <c r="E44849" s="120"/>
      <c r="M44849" s="120"/>
      <c r="N44849" s="120"/>
      <c r="U44849" s="121"/>
      <c r="V44849" s="122"/>
      <c r="W44849" s="123"/>
      <c r="AC44849" s="123"/>
    </row>
    <row r="44850" spans="5:29" s="2" customFormat="1">
      <c r="E44850" s="120"/>
      <c r="M44850" s="120"/>
      <c r="N44850" s="120"/>
      <c r="U44850" s="121"/>
      <c r="V44850" s="122"/>
      <c r="W44850" s="123"/>
      <c r="AC44850" s="123"/>
    </row>
    <row r="44851" spans="5:29" s="2" customFormat="1">
      <c r="E44851" s="120"/>
      <c r="M44851" s="120"/>
      <c r="N44851" s="120"/>
      <c r="U44851" s="121"/>
      <c r="V44851" s="122"/>
      <c r="W44851" s="123"/>
      <c r="AC44851" s="123"/>
    </row>
    <row r="44852" spans="5:29" s="2" customFormat="1">
      <c r="E44852" s="120"/>
      <c r="M44852" s="120"/>
      <c r="N44852" s="120"/>
      <c r="U44852" s="121"/>
      <c r="V44852" s="122"/>
      <c r="W44852" s="123"/>
      <c r="AC44852" s="123"/>
    </row>
    <row r="44853" spans="5:29" s="2" customFormat="1">
      <c r="E44853" s="120"/>
      <c r="M44853" s="120"/>
      <c r="N44853" s="120"/>
      <c r="U44853" s="121"/>
      <c r="V44853" s="122"/>
      <c r="W44853" s="123"/>
      <c r="AC44853" s="123"/>
    </row>
    <row r="44854" spans="5:29" s="2" customFormat="1">
      <c r="E44854" s="120"/>
      <c r="M44854" s="120"/>
      <c r="N44854" s="120"/>
      <c r="U44854" s="121"/>
      <c r="V44854" s="122"/>
      <c r="W44854" s="123"/>
      <c r="AC44854" s="123"/>
    </row>
    <row r="44855" spans="5:29" s="2" customFormat="1">
      <c r="E44855" s="120"/>
      <c r="M44855" s="120"/>
      <c r="N44855" s="120"/>
      <c r="U44855" s="121"/>
      <c r="V44855" s="122"/>
      <c r="W44855" s="123"/>
      <c r="AC44855" s="123"/>
    </row>
    <row r="44856" spans="5:29" s="2" customFormat="1">
      <c r="E44856" s="120"/>
      <c r="M44856" s="120"/>
      <c r="N44856" s="120"/>
      <c r="U44856" s="121"/>
      <c r="V44856" s="122"/>
      <c r="W44856" s="123"/>
      <c r="AC44856" s="123"/>
    </row>
    <row r="44857" spans="5:29" s="2" customFormat="1">
      <c r="E44857" s="120"/>
      <c r="M44857" s="120"/>
      <c r="N44857" s="120"/>
      <c r="U44857" s="121"/>
      <c r="V44857" s="122"/>
      <c r="W44857" s="123"/>
      <c r="AC44857" s="123"/>
    </row>
    <row r="44858" spans="5:29" s="2" customFormat="1">
      <c r="E44858" s="120"/>
      <c r="M44858" s="120"/>
      <c r="N44858" s="120"/>
      <c r="U44858" s="121"/>
      <c r="V44858" s="122"/>
      <c r="W44858" s="123"/>
      <c r="AC44858" s="123"/>
    </row>
    <row r="44859" spans="5:29" s="2" customFormat="1">
      <c r="E44859" s="120"/>
      <c r="M44859" s="120"/>
      <c r="N44859" s="120"/>
      <c r="U44859" s="121"/>
      <c r="V44859" s="122"/>
      <c r="W44859" s="123"/>
      <c r="AC44859" s="123"/>
    </row>
    <row r="44860" spans="5:29" s="2" customFormat="1">
      <c r="E44860" s="120"/>
      <c r="M44860" s="120"/>
      <c r="N44860" s="120"/>
      <c r="U44860" s="121"/>
      <c r="V44860" s="122"/>
      <c r="W44860" s="123"/>
      <c r="AC44860" s="123"/>
    </row>
    <row r="44861" spans="5:29" s="2" customFormat="1">
      <c r="E44861" s="120"/>
      <c r="M44861" s="120"/>
      <c r="N44861" s="120"/>
      <c r="U44861" s="121"/>
      <c r="V44861" s="122"/>
      <c r="W44861" s="123"/>
      <c r="AC44861" s="123"/>
    </row>
    <row r="44862" spans="5:29" s="2" customFormat="1">
      <c r="E44862" s="120"/>
      <c r="M44862" s="120"/>
      <c r="N44862" s="120"/>
      <c r="U44862" s="121"/>
      <c r="V44862" s="122"/>
      <c r="W44862" s="123"/>
      <c r="AC44862" s="123"/>
    </row>
    <row r="44863" spans="5:29" s="2" customFormat="1">
      <c r="E44863" s="120"/>
      <c r="M44863" s="120"/>
      <c r="N44863" s="120"/>
      <c r="U44863" s="121"/>
      <c r="V44863" s="122"/>
      <c r="W44863" s="123"/>
      <c r="AC44863" s="123"/>
    </row>
    <row r="44864" spans="5:29" s="2" customFormat="1">
      <c r="E44864" s="120"/>
      <c r="M44864" s="120"/>
      <c r="N44864" s="120"/>
      <c r="U44864" s="121"/>
      <c r="V44864" s="122"/>
      <c r="W44864" s="123"/>
      <c r="AC44864" s="123"/>
    </row>
    <row r="44865" spans="5:29" s="2" customFormat="1">
      <c r="E44865" s="120"/>
      <c r="M44865" s="120"/>
      <c r="N44865" s="120"/>
      <c r="U44865" s="121"/>
      <c r="V44865" s="122"/>
      <c r="W44865" s="123"/>
      <c r="AC44865" s="123"/>
    </row>
    <row r="44866" spans="5:29" s="2" customFormat="1">
      <c r="E44866" s="120"/>
      <c r="M44866" s="120"/>
      <c r="N44866" s="120"/>
      <c r="U44866" s="121"/>
      <c r="V44866" s="122"/>
      <c r="W44866" s="123"/>
      <c r="AC44866" s="123"/>
    </row>
    <row r="44867" spans="5:29" s="2" customFormat="1">
      <c r="E44867" s="120"/>
      <c r="M44867" s="120"/>
      <c r="N44867" s="120"/>
      <c r="U44867" s="121"/>
      <c r="V44867" s="122"/>
      <c r="W44867" s="123"/>
      <c r="AC44867" s="123"/>
    </row>
    <row r="44868" spans="5:29" s="2" customFormat="1">
      <c r="E44868" s="120"/>
      <c r="M44868" s="120"/>
      <c r="N44868" s="120"/>
      <c r="U44868" s="121"/>
      <c r="V44868" s="122"/>
      <c r="W44868" s="123"/>
      <c r="AC44868" s="123"/>
    </row>
    <row r="44869" spans="5:29" s="2" customFormat="1">
      <c r="E44869" s="120"/>
      <c r="M44869" s="120"/>
      <c r="N44869" s="120"/>
      <c r="U44869" s="121"/>
      <c r="V44869" s="122"/>
      <c r="W44869" s="123"/>
      <c r="AC44869" s="123"/>
    </row>
    <row r="44870" spans="5:29" s="2" customFormat="1">
      <c r="E44870" s="120"/>
      <c r="M44870" s="120"/>
      <c r="N44870" s="120"/>
      <c r="U44870" s="121"/>
      <c r="V44870" s="122"/>
      <c r="W44870" s="123"/>
      <c r="AC44870" s="123"/>
    </row>
    <row r="44871" spans="5:29" s="2" customFormat="1">
      <c r="E44871" s="120"/>
      <c r="M44871" s="120"/>
      <c r="N44871" s="120"/>
      <c r="U44871" s="121"/>
      <c r="V44871" s="122"/>
      <c r="W44871" s="123"/>
      <c r="AC44871" s="123"/>
    </row>
    <row r="44872" spans="5:29" s="2" customFormat="1">
      <c r="E44872" s="120"/>
      <c r="M44872" s="120"/>
      <c r="N44872" s="120"/>
      <c r="U44872" s="121"/>
      <c r="V44872" s="122"/>
      <c r="W44872" s="123"/>
      <c r="AC44872" s="123"/>
    </row>
    <row r="44873" spans="5:29" s="2" customFormat="1">
      <c r="E44873" s="120"/>
      <c r="M44873" s="120"/>
      <c r="N44873" s="120"/>
      <c r="U44873" s="121"/>
      <c r="V44873" s="122"/>
      <c r="W44873" s="123"/>
      <c r="AC44873" s="123"/>
    </row>
    <row r="44874" spans="5:29" s="2" customFormat="1">
      <c r="E44874" s="120"/>
      <c r="M44874" s="120"/>
      <c r="N44874" s="120"/>
      <c r="U44874" s="121"/>
      <c r="V44874" s="122"/>
      <c r="W44874" s="123"/>
      <c r="AC44874" s="123"/>
    </row>
    <row r="44875" spans="5:29" s="2" customFormat="1">
      <c r="E44875" s="120"/>
      <c r="M44875" s="120"/>
      <c r="N44875" s="120"/>
      <c r="U44875" s="121"/>
      <c r="V44875" s="122"/>
      <c r="W44875" s="123"/>
      <c r="AC44875" s="123"/>
    </row>
    <row r="44876" spans="5:29" s="2" customFormat="1">
      <c r="E44876" s="120"/>
      <c r="M44876" s="120"/>
      <c r="N44876" s="120"/>
      <c r="U44876" s="121"/>
      <c r="V44876" s="122"/>
      <c r="W44876" s="123"/>
      <c r="AC44876" s="123"/>
    </row>
    <row r="44877" spans="5:29" s="2" customFormat="1">
      <c r="E44877" s="120"/>
      <c r="M44877" s="120"/>
      <c r="N44877" s="120"/>
      <c r="U44877" s="121"/>
      <c r="V44877" s="122"/>
      <c r="W44877" s="123"/>
      <c r="AC44877" s="123"/>
    </row>
    <row r="44878" spans="5:29" s="2" customFormat="1">
      <c r="E44878" s="120"/>
      <c r="M44878" s="120"/>
      <c r="N44878" s="120"/>
      <c r="U44878" s="121"/>
      <c r="V44878" s="122"/>
      <c r="W44878" s="123"/>
      <c r="AC44878" s="123"/>
    </row>
    <row r="44879" spans="5:29" s="2" customFormat="1">
      <c r="E44879" s="120"/>
      <c r="M44879" s="120"/>
      <c r="N44879" s="120"/>
      <c r="U44879" s="121"/>
      <c r="V44879" s="122"/>
      <c r="W44879" s="123"/>
      <c r="AC44879" s="123"/>
    </row>
    <row r="44880" spans="5:29" s="2" customFormat="1">
      <c r="E44880" s="120"/>
      <c r="M44880" s="120"/>
      <c r="N44880" s="120"/>
      <c r="U44880" s="121"/>
      <c r="V44880" s="122"/>
      <c r="W44880" s="123"/>
      <c r="AC44880" s="123"/>
    </row>
    <row r="44881" spans="5:29" s="2" customFormat="1">
      <c r="E44881" s="120"/>
      <c r="M44881" s="120"/>
      <c r="N44881" s="120"/>
      <c r="U44881" s="121"/>
      <c r="V44881" s="122"/>
      <c r="W44881" s="123"/>
      <c r="AC44881" s="123"/>
    </row>
    <row r="44882" spans="5:29" s="2" customFormat="1">
      <c r="E44882" s="120"/>
      <c r="M44882" s="120"/>
      <c r="N44882" s="120"/>
      <c r="U44882" s="121"/>
      <c r="V44882" s="122"/>
      <c r="W44882" s="123"/>
      <c r="AC44882" s="123"/>
    </row>
    <row r="44883" spans="5:29" s="2" customFormat="1">
      <c r="E44883" s="120"/>
      <c r="M44883" s="120"/>
      <c r="N44883" s="120"/>
      <c r="U44883" s="121"/>
      <c r="V44883" s="122"/>
      <c r="W44883" s="123"/>
      <c r="AC44883" s="123"/>
    </row>
    <row r="44884" spans="5:29" s="2" customFormat="1">
      <c r="E44884" s="120"/>
      <c r="M44884" s="120"/>
      <c r="N44884" s="120"/>
      <c r="U44884" s="121"/>
      <c r="V44884" s="122"/>
      <c r="W44884" s="123"/>
      <c r="AC44884" s="123"/>
    </row>
    <row r="44885" spans="5:29" s="2" customFormat="1">
      <c r="E44885" s="120"/>
      <c r="M44885" s="120"/>
      <c r="N44885" s="120"/>
      <c r="U44885" s="121"/>
      <c r="V44885" s="122"/>
      <c r="W44885" s="123"/>
      <c r="AC44885" s="123"/>
    </row>
    <row r="44886" spans="5:29" s="2" customFormat="1">
      <c r="E44886" s="120"/>
      <c r="M44886" s="120"/>
      <c r="N44886" s="120"/>
      <c r="U44886" s="121"/>
      <c r="V44886" s="122"/>
      <c r="W44886" s="123"/>
      <c r="AC44886" s="123"/>
    </row>
    <row r="44887" spans="5:29" s="2" customFormat="1">
      <c r="E44887" s="120"/>
      <c r="M44887" s="120"/>
      <c r="N44887" s="120"/>
      <c r="U44887" s="121"/>
      <c r="V44887" s="122"/>
      <c r="W44887" s="123"/>
      <c r="AC44887" s="123"/>
    </row>
    <row r="44888" spans="5:29" s="2" customFormat="1">
      <c r="E44888" s="120"/>
      <c r="M44888" s="120"/>
      <c r="N44888" s="120"/>
      <c r="U44888" s="121"/>
      <c r="V44888" s="122"/>
      <c r="W44888" s="123"/>
      <c r="AC44888" s="123"/>
    </row>
    <row r="44889" spans="5:29" s="2" customFormat="1">
      <c r="E44889" s="120"/>
      <c r="M44889" s="120"/>
      <c r="N44889" s="120"/>
      <c r="U44889" s="121"/>
      <c r="V44889" s="122"/>
      <c r="W44889" s="123"/>
      <c r="AC44889" s="123"/>
    </row>
    <row r="44890" spans="5:29" s="2" customFormat="1">
      <c r="E44890" s="120"/>
      <c r="M44890" s="120"/>
      <c r="N44890" s="120"/>
      <c r="U44890" s="121"/>
      <c r="V44890" s="122"/>
      <c r="W44890" s="123"/>
      <c r="AC44890" s="123"/>
    </row>
    <row r="44891" spans="5:29" s="2" customFormat="1">
      <c r="E44891" s="120"/>
      <c r="M44891" s="120"/>
      <c r="N44891" s="120"/>
      <c r="U44891" s="121"/>
      <c r="V44891" s="122"/>
      <c r="W44891" s="123"/>
      <c r="AC44891" s="123"/>
    </row>
    <row r="44892" spans="5:29" s="2" customFormat="1">
      <c r="E44892" s="120"/>
      <c r="M44892" s="120"/>
      <c r="N44892" s="120"/>
      <c r="U44892" s="121"/>
      <c r="V44892" s="122"/>
      <c r="W44892" s="123"/>
      <c r="AC44892" s="123"/>
    </row>
    <row r="44893" spans="5:29" s="2" customFormat="1">
      <c r="E44893" s="120"/>
      <c r="M44893" s="120"/>
      <c r="N44893" s="120"/>
      <c r="U44893" s="121"/>
      <c r="V44893" s="122"/>
      <c r="W44893" s="123"/>
      <c r="AC44893" s="123"/>
    </row>
    <row r="44894" spans="5:29" s="2" customFormat="1">
      <c r="E44894" s="120"/>
      <c r="M44894" s="120"/>
      <c r="N44894" s="120"/>
      <c r="U44894" s="121"/>
      <c r="V44894" s="122"/>
      <c r="W44894" s="123"/>
      <c r="AC44894" s="123"/>
    </row>
    <row r="44895" spans="5:29" s="2" customFormat="1">
      <c r="E44895" s="120"/>
      <c r="M44895" s="120"/>
      <c r="N44895" s="120"/>
      <c r="U44895" s="121"/>
      <c r="V44895" s="122"/>
      <c r="W44895" s="123"/>
      <c r="AC44895" s="123"/>
    </row>
    <row r="44896" spans="5:29" s="2" customFormat="1">
      <c r="E44896" s="120"/>
      <c r="M44896" s="120"/>
      <c r="N44896" s="120"/>
      <c r="U44896" s="121"/>
      <c r="V44896" s="122"/>
      <c r="W44896" s="123"/>
      <c r="AC44896" s="123"/>
    </row>
    <row r="44897" spans="5:29" s="2" customFormat="1">
      <c r="E44897" s="120"/>
      <c r="M44897" s="120"/>
      <c r="N44897" s="120"/>
      <c r="U44897" s="121"/>
      <c r="V44897" s="122"/>
      <c r="W44897" s="123"/>
      <c r="AC44897" s="123"/>
    </row>
    <row r="44898" spans="5:29" s="2" customFormat="1">
      <c r="E44898" s="120"/>
      <c r="M44898" s="120"/>
      <c r="N44898" s="120"/>
      <c r="U44898" s="121"/>
      <c r="V44898" s="122"/>
      <c r="W44898" s="123"/>
      <c r="AC44898" s="123"/>
    </row>
    <row r="44899" spans="5:29" s="2" customFormat="1">
      <c r="E44899" s="120"/>
      <c r="M44899" s="120"/>
      <c r="N44899" s="120"/>
      <c r="U44899" s="121"/>
      <c r="V44899" s="122"/>
      <c r="W44899" s="123"/>
      <c r="AC44899" s="123"/>
    </row>
    <row r="44900" spans="5:29" s="2" customFormat="1">
      <c r="E44900" s="120"/>
      <c r="M44900" s="120"/>
      <c r="N44900" s="120"/>
      <c r="U44900" s="121"/>
      <c r="V44900" s="122"/>
      <c r="W44900" s="123"/>
      <c r="AC44900" s="123"/>
    </row>
    <row r="44901" spans="5:29" s="2" customFormat="1">
      <c r="E44901" s="120"/>
      <c r="M44901" s="120"/>
      <c r="N44901" s="120"/>
      <c r="U44901" s="121"/>
      <c r="V44901" s="122"/>
      <c r="W44901" s="123"/>
      <c r="AC44901" s="123"/>
    </row>
    <row r="44902" spans="5:29" s="2" customFormat="1">
      <c r="E44902" s="120"/>
      <c r="M44902" s="120"/>
      <c r="N44902" s="120"/>
      <c r="U44902" s="121"/>
      <c r="V44902" s="122"/>
      <c r="W44902" s="123"/>
      <c r="AC44902" s="123"/>
    </row>
    <row r="44903" spans="5:29" s="2" customFormat="1">
      <c r="E44903" s="120"/>
      <c r="M44903" s="120"/>
      <c r="N44903" s="120"/>
      <c r="U44903" s="121"/>
      <c r="V44903" s="122"/>
      <c r="W44903" s="123"/>
      <c r="AC44903" s="123"/>
    </row>
    <row r="44904" spans="5:29" s="2" customFormat="1">
      <c r="E44904" s="120"/>
      <c r="M44904" s="120"/>
      <c r="N44904" s="120"/>
      <c r="U44904" s="121"/>
      <c r="V44904" s="122"/>
      <c r="W44904" s="123"/>
      <c r="AC44904" s="123"/>
    </row>
    <row r="44905" spans="5:29" s="2" customFormat="1">
      <c r="E44905" s="120"/>
      <c r="M44905" s="120"/>
      <c r="N44905" s="120"/>
      <c r="U44905" s="121"/>
      <c r="V44905" s="122"/>
      <c r="W44905" s="123"/>
      <c r="AC44905" s="123"/>
    </row>
    <row r="44906" spans="5:29" s="2" customFormat="1">
      <c r="E44906" s="120"/>
      <c r="M44906" s="120"/>
      <c r="N44906" s="120"/>
      <c r="U44906" s="121"/>
      <c r="V44906" s="122"/>
      <c r="W44906" s="123"/>
      <c r="AC44906" s="123"/>
    </row>
    <row r="44907" spans="5:29" s="2" customFormat="1">
      <c r="E44907" s="120"/>
      <c r="M44907" s="120"/>
      <c r="N44907" s="120"/>
      <c r="U44907" s="121"/>
      <c r="V44907" s="122"/>
      <c r="W44907" s="123"/>
      <c r="AC44907" s="123"/>
    </row>
    <row r="44908" spans="5:29" s="2" customFormat="1">
      <c r="E44908" s="120"/>
      <c r="M44908" s="120"/>
      <c r="N44908" s="120"/>
      <c r="U44908" s="121"/>
      <c r="V44908" s="122"/>
      <c r="W44908" s="123"/>
      <c r="AC44908" s="123"/>
    </row>
    <row r="44909" spans="5:29" s="2" customFormat="1">
      <c r="E44909" s="120"/>
      <c r="M44909" s="120"/>
      <c r="N44909" s="120"/>
      <c r="U44909" s="121"/>
      <c r="V44909" s="122"/>
      <c r="W44909" s="123"/>
      <c r="AC44909" s="123"/>
    </row>
    <row r="44910" spans="5:29" s="2" customFormat="1">
      <c r="E44910" s="120"/>
      <c r="M44910" s="120"/>
      <c r="N44910" s="120"/>
      <c r="U44910" s="121"/>
      <c r="V44910" s="122"/>
      <c r="W44910" s="123"/>
      <c r="AC44910" s="123"/>
    </row>
    <row r="44911" spans="5:29" s="2" customFormat="1">
      <c r="E44911" s="120"/>
      <c r="M44911" s="120"/>
      <c r="N44911" s="120"/>
      <c r="U44911" s="121"/>
      <c r="V44911" s="122"/>
      <c r="W44911" s="123"/>
      <c r="AC44911" s="123"/>
    </row>
    <row r="44912" spans="5:29" s="2" customFormat="1">
      <c r="E44912" s="120"/>
      <c r="M44912" s="120"/>
      <c r="N44912" s="120"/>
      <c r="U44912" s="121"/>
      <c r="V44912" s="122"/>
      <c r="W44912" s="123"/>
      <c r="AC44912" s="123"/>
    </row>
    <row r="44913" spans="5:29" s="2" customFormat="1">
      <c r="E44913" s="120"/>
      <c r="M44913" s="120"/>
      <c r="N44913" s="120"/>
      <c r="U44913" s="121"/>
      <c r="V44913" s="122"/>
      <c r="W44913" s="123"/>
      <c r="AC44913" s="123"/>
    </row>
    <row r="44914" spans="5:29" s="2" customFormat="1">
      <c r="E44914" s="120"/>
      <c r="M44914" s="120"/>
      <c r="N44914" s="120"/>
      <c r="U44914" s="121"/>
      <c r="V44914" s="122"/>
      <c r="W44914" s="123"/>
      <c r="AC44914" s="123"/>
    </row>
    <row r="44915" spans="5:29" s="2" customFormat="1">
      <c r="E44915" s="120"/>
      <c r="M44915" s="120"/>
      <c r="N44915" s="120"/>
      <c r="U44915" s="121"/>
      <c r="V44915" s="122"/>
      <c r="W44915" s="123"/>
      <c r="AC44915" s="123"/>
    </row>
    <row r="44916" spans="5:29" s="2" customFormat="1">
      <c r="E44916" s="120"/>
      <c r="M44916" s="120"/>
      <c r="N44916" s="120"/>
      <c r="U44916" s="121"/>
      <c r="V44916" s="122"/>
      <c r="W44916" s="123"/>
      <c r="AC44916" s="123"/>
    </row>
    <row r="44917" spans="5:29" s="2" customFormat="1">
      <c r="E44917" s="120"/>
      <c r="M44917" s="120"/>
      <c r="N44917" s="120"/>
      <c r="U44917" s="121"/>
      <c r="V44917" s="122"/>
      <c r="W44917" s="123"/>
      <c r="AC44917" s="123"/>
    </row>
    <row r="44918" spans="5:29" s="2" customFormat="1">
      <c r="E44918" s="120"/>
      <c r="M44918" s="120"/>
      <c r="N44918" s="120"/>
      <c r="U44918" s="121"/>
      <c r="V44918" s="122"/>
      <c r="W44918" s="123"/>
      <c r="AC44918" s="123"/>
    </row>
    <row r="44919" spans="5:29" s="2" customFormat="1">
      <c r="E44919" s="120"/>
      <c r="M44919" s="120"/>
      <c r="N44919" s="120"/>
      <c r="U44919" s="121"/>
      <c r="V44919" s="122"/>
      <c r="W44919" s="123"/>
      <c r="AC44919" s="123"/>
    </row>
    <row r="44920" spans="5:29" s="2" customFormat="1">
      <c r="E44920" s="120"/>
      <c r="M44920" s="120"/>
      <c r="N44920" s="120"/>
      <c r="U44920" s="121"/>
      <c r="V44920" s="122"/>
      <c r="W44920" s="123"/>
      <c r="AC44920" s="123"/>
    </row>
    <row r="44921" spans="5:29" s="2" customFormat="1">
      <c r="E44921" s="120"/>
      <c r="M44921" s="120"/>
      <c r="N44921" s="120"/>
      <c r="U44921" s="121"/>
      <c r="V44921" s="122"/>
      <c r="W44921" s="123"/>
      <c r="AC44921" s="123"/>
    </row>
    <row r="44922" spans="5:29" s="2" customFormat="1">
      <c r="E44922" s="120"/>
      <c r="M44922" s="120"/>
      <c r="N44922" s="120"/>
      <c r="U44922" s="121"/>
      <c r="V44922" s="122"/>
      <c r="W44922" s="123"/>
      <c r="AC44922" s="123"/>
    </row>
    <row r="44923" spans="5:29" s="2" customFormat="1">
      <c r="E44923" s="120"/>
      <c r="M44923" s="120"/>
      <c r="N44923" s="120"/>
      <c r="U44923" s="121"/>
      <c r="V44923" s="122"/>
      <c r="W44923" s="123"/>
      <c r="AC44923" s="123"/>
    </row>
    <row r="44924" spans="5:29" s="2" customFormat="1">
      <c r="E44924" s="120"/>
      <c r="M44924" s="120"/>
      <c r="N44924" s="120"/>
      <c r="U44924" s="121"/>
      <c r="V44924" s="122"/>
      <c r="W44924" s="123"/>
      <c r="AC44924" s="123"/>
    </row>
    <row r="44925" spans="5:29" s="2" customFormat="1">
      <c r="E44925" s="120"/>
      <c r="M44925" s="120"/>
      <c r="N44925" s="120"/>
      <c r="U44925" s="121"/>
      <c r="V44925" s="122"/>
      <c r="W44925" s="123"/>
      <c r="AC44925" s="123"/>
    </row>
    <row r="44926" spans="5:29" s="2" customFormat="1">
      <c r="E44926" s="120"/>
      <c r="M44926" s="120"/>
      <c r="N44926" s="120"/>
      <c r="U44926" s="121"/>
      <c r="V44926" s="122"/>
      <c r="W44926" s="123"/>
      <c r="AC44926" s="123"/>
    </row>
    <row r="44927" spans="5:29" s="2" customFormat="1">
      <c r="E44927" s="120"/>
      <c r="M44927" s="120"/>
      <c r="N44927" s="120"/>
      <c r="U44927" s="121"/>
      <c r="V44927" s="122"/>
      <c r="W44927" s="123"/>
      <c r="AC44927" s="123"/>
    </row>
    <row r="44928" spans="5:29" s="2" customFormat="1">
      <c r="E44928" s="120"/>
      <c r="M44928" s="120"/>
      <c r="N44928" s="120"/>
      <c r="U44928" s="121"/>
      <c r="V44928" s="122"/>
      <c r="W44928" s="123"/>
      <c r="AC44928" s="123"/>
    </row>
    <row r="44929" spans="5:29" s="2" customFormat="1">
      <c r="E44929" s="120"/>
      <c r="M44929" s="120"/>
      <c r="N44929" s="120"/>
      <c r="U44929" s="121"/>
      <c r="V44929" s="122"/>
      <c r="W44929" s="123"/>
      <c r="AC44929" s="123"/>
    </row>
    <row r="44930" spans="5:29" s="2" customFormat="1">
      <c r="E44930" s="120"/>
      <c r="M44930" s="120"/>
      <c r="N44930" s="120"/>
      <c r="U44930" s="121"/>
      <c r="V44930" s="122"/>
      <c r="W44930" s="123"/>
      <c r="AC44930" s="123"/>
    </row>
    <row r="44931" spans="5:29" s="2" customFormat="1">
      <c r="E44931" s="120"/>
      <c r="M44931" s="120"/>
      <c r="N44931" s="120"/>
      <c r="U44931" s="121"/>
      <c r="V44931" s="122"/>
      <c r="W44931" s="123"/>
      <c r="AC44931" s="123"/>
    </row>
    <row r="44932" spans="5:29" s="2" customFormat="1">
      <c r="E44932" s="120"/>
      <c r="M44932" s="120"/>
      <c r="N44932" s="120"/>
      <c r="U44932" s="121"/>
      <c r="V44932" s="122"/>
      <c r="W44932" s="123"/>
      <c r="AC44932" s="123"/>
    </row>
    <row r="44933" spans="5:29" s="2" customFormat="1">
      <c r="E44933" s="120"/>
      <c r="M44933" s="120"/>
      <c r="N44933" s="120"/>
      <c r="U44933" s="121"/>
      <c r="V44933" s="122"/>
      <c r="W44933" s="123"/>
      <c r="AC44933" s="123"/>
    </row>
    <row r="44934" spans="5:29" s="2" customFormat="1">
      <c r="E44934" s="120"/>
      <c r="M44934" s="120"/>
      <c r="N44934" s="120"/>
      <c r="U44934" s="121"/>
      <c r="V44934" s="122"/>
      <c r="W44934" s="123"/>
      <c r="AC44934" s="123"/>
    </row>
    <row r="44935" spans="5:29" s="2" customFormat="1">
      <c r="E44935" s="120"/>
      <c r="M44935" s="120"/>
      <c r="N44935" s="120"/>
      <c r="U44935" s="121"/>
      <c r="V44935" s="122"/>
      <c r="W44935" s="123"/>
      <c r="AC44935" s="123"/>
    </row>
    <row r="44936" spans="5:29" s="2" customFormat="1">
      <c r="E44936" s="120"/>
      <c r="M44936" s="120"/>
      <c r="N44936" s="120"/>
      <c r="U44936" s="121"/>
      <c r="V44936" s="122"/>
      <c r="W44936" s="123"/>
      <c r="AC44936" s="123"/>
    </row>
    <row r="44937" spans="5:29" s="2" customFormat="1">
      <c r="E44937" s="120"/>
      <c r="M44937" s="120"/>
      <c r="N44937" s="120"/>
      <c r="U44937" s="121"/>
      <c r="V44937" s="122"/>
      <c r="W44937" s="123"/>
      <c r="AC44937" s="123"/>
    </row>
    <row r="44938" spans="5:29" s="2" customFormat="1">
      <c r="E44938" s="120"/>
      <c r="M44938" s="120"/>
      <c r="N44938" s="120"/>
      <c r="U44938" s="121"/>
      <c r="V44938" s="122"/>
      <c r="W44938" s="123"/>
      <c r="AC44938" s="123"/>
    </row>
    <row r="44939" spans="5:29" s="2" customFormat="1">
      <c r="E44939" s="120"/>
      <c r="M44939" s="120"/>
      <c r="N44939" s="120"/>
      <c r="U44939" s="121"/>
      <c r="V44939" s="122"/>
      <c r="W44939" s="123"/>
      <c r="AC44939" s="123"/>
    </row>
    <row r="44940" spans="5:29" s="2" customFormat="1">
      <c r="E44940" s="120"/>
      <c r="M44940" s="120"/>
      <c r="N44940" s="120"/>
      <c r="U44940" s="121"/>
      <c r="V44940" s="122"/>
      <c r="W44940" s="123"/>
      <c r="AC44940" s="123"/>
    </row>
    <row r="44941" spans="5:29" s="2" customFormat="1">
      <c r="E44941" s="120"/>
      <c r="M44941" s="120"/>
      <c r="N44941" s="120"/>
      <c r="U44941" s="121"/>
      <c r="V44941" s="122"/>
      <c r="W44941" s="123"/>
      <c r="AC44941" s="123"/>
    </row>
    <row r="44942" spans="5:29" s="2" customFormat="1">
      <c r="E44942" s="120"/>
      <c r="M44942" s="120"/>
      <c r="N44942" s="120"/>
      <c r="U44942" s="121"/>
      <c r="V44942" s="122"/>
      <c r="W44942" s="123"/>
      <c r="AC44942" s="123"/>
    </row>
    <row r="44943" spans="5:29" s="2" customFormat="1">
      <c r="E44943" s="120"/>
      <c r="M44943" s="120"/>
      <c r="N44943" s="120"/>
      <c r="U44943" s="121"/>
      <c r="V44943" s="122"/>
      <c r="W44943" s="123"/>
      <c r="AC44943" s="123"/>
    </row>
    <row r="44944" spans="5:29" s="2" customFormat="1">
      <c r="E44944" s="120"/>
      <c r="M44944" s="120"/>
      <c r="N44944" s="120"/>
      <c r="U44944" s="121"/>
      <c r="V44944" s="122"/>
      <c r="W44944" s="123"/>
      <c r="AC44944" s="123"/>
    </row>
    <row r="44945" spans="5:29" s="2" customFormat="1">
      <c r="E44945" s="120"/>
      <c r="M44945" s="120"/>
      <c r="N44945" s="120"/>
      <c r="U44945" s="121"/>
      <c r="V44945" s="122"/>
      <c r="W44945" s="123"/>
      <c r="AC44945" s="123"/>
    </row>
    <row r="44946" spans="5:29" s="2" customFormat="1">
      <c r="E44946" s="120"/>
      <c r="M44946" s="120"/>
      <c r="N44946" s="120"/>
      <c r="U44946" s="121"/>
      <c r="V44946" s="122"/>
      <c r="W44946" s="123"/>
      <c r="AC44946" s="123"/>
    </row>
    <row r="44947" spans="5:29" s="2" customFormat="1">
      <c r="E44947" s="120"/>
      <c r="M44947" s="120"/>
      <c r="N44947" s="120"/>
      <c r="U44947" s="121"/>
      <c r="V44947" s="122"/>
      <c r="W44947" s="123"/>
      <c r="AC44947" s="123"/>
    </row>
    <row r="44948" spans="5:29" s="2" customFormat="1">
      <c r="E44948" s="120"/>
      <c r="M44948" s="120"/>
      <c r="N44948" s="120"/>
      <c r="U44948" s="121"/>
      <c r="V44948" s="122"/>
      <c r="W44948" s="123"/>
      <c r="AC44948" s="123"/>
    </row>
    <row r="44949" spans="5:29" s="2" customFormat="1">
      <c r="E44949" s="120"/>
      <c r="M44949" s="120"/>
      <c r="N44949" s="120"/>
      <c r="U44949" s="121"/>
      <c r="V44949" s="122"/>
      <c r="W44949" s="123"/>
      <c r="AC44949" s="123"/>
    </row>
    <row r="44950" spans="5:29" s="2" customFormat="1">
      <c r="E44950" s="120"/>
      <c r="M44950" s="120"/>
      <c r="N44950" s="120"/>
      <c r="U44950" s="121"/>
      <c r="V44950" s="122"/>
      <c r="W44950" s="123"/>
      <c r="AC44950" s="123"/>
    </row>
    <row r="44951" spans="5:29" s="2" customFormat="1">
      <c r="E44951" s="120"/>
      <c r="M44951" s="120"/>
      <c r="N44951" s="120"/>
      <c r="U44951" s="121"/>
      <c r="V44951" s="122"/>
      <c r="W44951" s="123"/>
      <c r="AC44951" s="123"/>
    </row>
    <row r="44952" spans="5:29" s="2" customFormat="1">
      <c r="E44952" s="120"/>
      <c r="M44952" s="120"/>
      <c r="N44952" s="120"/>
      <c r="U44952" s="121"/>
      <c r="V44952" s="122"/>
      <c r="W44952" s="123"/>
      <c r="AC44952" s="123"/>
    </row>
    <row r="44953" spans="5:29" s="2" customFormat="1">
      <c r="E44953" s="120"/>
      <c r="M44953" s="120"/>
      <c r="N44953" s="120"/>
      <c r="U44953" s="121"/>
      <c r="V44953" s="122"/>
      <c r="W44953" s="123"/>
      <c r="AC44953" s="123"/>
    </row>
    <row r="44954" spans="5:29" s="2" customFormat="1">
      <c r="E44954" s="120"/>
      <c r="M44954" s="120"/>
      <c r="N44954" s="120"/>
      <c r="U44954" s="121"/>
      <c r="V44954" s="122"/>
      <c r="W44954" s="123"/>
      <c r="AC44954" s="123"/>
    </row>
    <row r="44955" spans="5:29" s="2" customFormat="1">
      <c r="E44955" s="120"/>
      <c r="M44955" s="120"/>
      <c r="N44955" s="120"/>
      <c r="U44955" s="121"/>
      <c r="V44955" s="122"/>
      <c r="W44955" s="123"/>
      <c r="AC44955" s="123"/>
    </row>
    <row r="44956" spans="5:29" s="2" customFormat="1">
      <c r="E44956" s="120"/>
      <c r="M44956" s="120"/>
      <c r="N44956" s="120"/>
      <c r="U44956" s="121"/>
      <c r="V44956" s="122"/>
      <c r="W44956" s="123"/>
      <c r="AC44956" s="123"/>
    </row>
    <row r="44957" spans="5:29" s="2" customFormat="1">
      <c r="E44957" s="120"/>
      <c r="M44957" s="120"/>
      <c r="N44957" s="120"/>
      <c r="U44957" s="121"/>
      <c r="V44957" s="122"/>
      <c r="W44957" s="123"/>
      <c r="AC44957" s="123"/>
    </row>
    <row r="44958" spans="5:29" s="2" customFormat="1">
      <c r="E44958" s="120"/>
      <c r="M44958" s="120"/>
      <c r="N44958" s="120"/>
      <c r="U44958" s="121"/>
      <c r="V44958" s="122"/>
      <c r="W44958" s="123"/>
      <c r="AC44958" s="123"/>
    </row>
    <row r="44959" spans="5:29" s="2" customFormat="1">
      <c r="E44959" s="120"/>
      <c r="M44959" s="120"/>
      <c r="N44959" s="120"/>
      <c r="U44959" s="121"/>
      <c r="V44959" s="122"/>
      <c r="W44959" s="123"/>
      <c r="AC44959" s="123"/>
    </row>
    <row r="44960" spans="5:29" s="2" customFormat="1">
      <c r="E44960" s="120"/>
      <c r="M44960" s="120"/>
      <c r="N44960" s="120"/>
      <c r="U44960" s="121"/>
      <c r="V44960" s="122"/>
      <c r="W44960" s="123"/>
      <c r="AC44960" s="123"/>
    </row>
    <row r="44961" spans="5:29" s="2" customFormat="1">
      <c r="E44961" s="120"/>
      <c r="M44961" s="120"/>
      <c r="N44961" s="120"/>
      <c r="U44961" s="121"/>
      <c r="V44961" s="122"/>
      <c r="W44961" s="123"/>
      <c r="AC44961" s="123"/>
    </row>
    <row r="44962" spans="5:29" s="2" customFormat="1">
      <c r="E44962" s="120"/>
      <c r="M44962" s="120"/>
      <c r="N44962" s="120"/>
      <c r="U44962" s="121"/>
      <c r="V44962" s="122"/>
      <c r="W44962" s="123"/>
      <c r="AC44962" s="123"/>
    </row>
    <row r="44963" spans="5:29" s="2" customFormat="1">
      <c r="E44963" s="120"/>
      <c r="M44963" s="120"/>
      <c r="N44963" s="120"/>
      <c r="U44963" s="121"/>
      <c r="V44963" s="122"/>
      <c r="W44963" s="123"/>
      <c r="AC44963" s="123"/>
    </row>
    <row r="44964" spans="5:29" s="2" customFormat="1">
      <c r="E44964" s="120"/>
      <c r="M44964" s="120"/>
      <c r="N44964" s="120"/>
      <c r="U44964" s="121"/>
      <c r="V44964" s="122"/>
      <c r="W44964" s="123"/>
      <c r="AC44964" s="123"/>
    </row>
    <row r="44965" spans="5:29" s="2" customFormat="1">
      <c r="E44965" s="120"/>
      <c r="M44965" s="120"/>
      <c r="N44965" s="120"/>
      <c r="U44965" s="121"/>
      <c r="V44965" s="122"/>
      <c r="W44965" s="123"/>
      <c r="AC44965" s="123"/>
    </row>
    <row r="44966" spans="5:29" s="2" customFormat="1">
      <c r="E44966" s="120"/>
      <c r="M44966" s="120"/>
      <c r="N44966" s="120"/>
      <c r="U44966" s="121"/>
      <c r="V44966" s="122"/>
      <c r="W44966" s="123"/>
      <c r="AC44966" s="123"/>
    </row>
    <row r="44967" spans="5:29" s="2" customFormat="1">
      <c r="E44967" s="120"/>
      <c r="M44967" s="120"/>
      <c r="N44967" s="120"/>
      <c r="U44967" s="121"/>
      <c r="V44967" s="122"/>
      <c r="W44967" s="123"/>
      <c r="AC44967" s="123"/>
    </row>
    <row r="44968" spans="5:29" s="2" customFormat="1">
      <c r="E44968" s="120"/>
      <c r="M44968" s="120"/>
      <c r="N44968" s="120"/>
      <c r="U44968" s="121"/>
      <c r="V44968" s="122"/>
      <c r="W44968" s="123"/>
      <c r="AC44968" s="123"/>
    </row>
    <row r="44969" spans="5:29" s="2" customFormat="1">
      <c r="E44969" s="120"/>
      <c r="M44969" s="120"/>
      <c r="N44969" s="120"/>
      <c r="U44969" s="121"/>
      <c r="V44969" s="122"/>
      <c r="W44969" s="123"/>
      <c r="AC44969" s="123"/>
    </row>
    <row r="44970" spans="5:29" s="2" customFormat="1">
      <c r="E44970" s="120"/>
      <c r="M44970" s="120"/>
      <c r="N44970" s="120"/>
      <c r="U44970" s="121"/>
      <c r="V44970" s="122"/>
      <c r="W44970" s="123"/>
      <c r="AC44970" s="123"/>
    </row>
    <row r="44971" spans="5:29" s="2" customFormat="1">
      <c r="E44971" s="120"/>
      <c r="M44971" s="120"/>
      <c r="N44971" s="120"/>
      <c r="U44971" s="121"/>
      <c r="V44971" s="122"/>
      <c r="W44971" s="123"/>
      <c r="AC44971" s="123"/>
    </row>
    <row r="44972" spans="5:29" s="2" customFormat="1">
      <c r="E44972" s="120"/>
      <c r="M44972" s="120"/>
      <c r="N44972" s="120"/>
      <c r="U44972" s="121"/>
      <c r="V44972" s="122"/>
      <c r="W44972" s="123"/>
      <c r="AC44972" s="123"/>
    </row>
    <row r="44973" spans="5:29" s="2" customFormat="1">
      <c r="E44973" s="120"/>
      <c r="M44973" s="120"/>
      <c r="N44973" s="120"/>
      <c r="U44973" s="121"/>
      <c r="V44973" s="122"/>
      <c r="W44973" s="123"/>
      <c r="AC44973" s="123"/>
    </row>
    <row r="44974" spans="5:29" s="2" customFormat="1">
      <c r="E44974" s="120"/>
      <c r="M44974" s="120"/>
      <c r="N44974" s="120"/>
      <c r="U44974" s="121"/>
      <c r="V44974" s="122"/>
      <c r="W44974" s="123"/>
      <c r="AC44974" s="123"/>
    </row>
    <row r="44975" spans="5:29" s="2" customFormat="1">
      <c r="E44975" s="120"/>
      <c r="M44975" s="120"/>
      <c r="N44975" s="120"/>
      <c r="U44975" s="121"/>
      <c r="V44975" s="122"/>
      <c r="W44975" s="123"/>
      <c r="AC44975" s="123"/>
    </row>
    <row r="44976" spans="5:29" s="2" customFormat="1">
      <c r="E44976" s="120"/>
      <c r="M44976" s="120"/>
      <c r="N44976" s="120"/>
      <c r="U44976" s="121"/>
      <c r="V44976" s="122"/>
      <c r="W44976" s="123"/>
      <c r="AC44976" s="123"/>
    </row>
    <row r="44977" spans="5:29" s="2" customFormat="1">
      <c r="E44977" s="120"/>
      <c r="M44977" s="120"/>
      <c r="N44977" s="120"/>
      <c r="U44977" s="121"/>
      <c r="V44977" s="122"/>
      <c r="W44977" s="123"/>
      <c r="AC44977" s="123"/>
    </row>
    <row r="44978" spans="5:29" s="2" customFormat="1">
      <c r="E44978" s="120"/>
      <c r="M44978" s="120"/>
      <c r="N44978" s="120"/>
      <c r="U44978" s="121"/>
      <c r="V44978" s="122"/>
      <c r="W44978" s="123"/>
      <c r="AC44978" s="123"/>
    </row>
    <row r="44979" spans="5:29" s="2" customFormat="1">
      <c r="E44979" s="120"/>
      <c r="M44979" s="120"/>
      <c r="N44979" s="120"/>
      <c r="U44979" s="121"/>
      <c r="V44979" s="122"/>
      <c r="W44979" s="123"/>
      <c r="AC44979" s="123"/>
    </row>
    <row r="44980" spans="5:29" s="2" customFormat="1">
      <c r="E44980" s="120"/>
      <c r="M44980" s="120"/>
      <c r="N44980" s="120"/>
      <c r="U44980" s="121"/>
      <c r="V44980" s="122"/>
      <c r="W44980" s="123"/>
      <c r="AC44980" s="123"/>
    </row>
    <row r="44981" spans="5:29" s="2" customFormat="1">
      <c r="E44981" s="120"/>
      <c r="M44981" s="120"/>
      <c r="N44981" s="120"/>
      <c r="U44981" s="121"/>
      <c r="V44981" s="122"/>
      <c r="W44981" s="123"/>
      <c r="AC44981" s="123"/>
    </row>
    <row r="44982" spans="5:29" s="2" customFormat="1">
      <c r="E44982" s="120"/>
      <c r="M44982" s="120"/>
      <c r="N44982" s="120"/>
      <c r="U44982" s="121"/>
      <c r="V44982" s="122"/>
      <c r="W44982" s="123"/>
      <c r="AC44982" s="123"/>
    </row>
    <row r="44983" spans="5:29" s="2" customFormat="1">
      <c r="E44983" s="120"/>
      <c r="M44983" s="120"/>
      <c r="N44983" s="120"/>
      <c r="U44983" s="121"/>
      <c r="V44983" s="122"/>
      <c r="W44983" s="123"/>
      <c r="AC44983" s="123"/>
    </row>
    <row r="44984" spans="5:29" s="2" customFormat="1">
      <c r="E44984" s="120"/>
      <c r="M44984" s="120"/>
      <c r="N44984" s="120"/>
      <c r="U44984" s="121"/>
      <c r="V44984" s="122"/>
      <c r="W44984" s="123"/>
      <c r="AC44984" s="123"/>
    </row>
    <row r="44985" spans="5:29" s="2" customFormat="1">
      <c r="E44985" s="120"/>
      <c r="M44985" s="120"/>
      <c r="N44985" s="120"/>
      <c r="U44985" s="121"/>
      <c r="V44985" s="122"/>
      <c r="W44985" s="123"/>
      <c r="AC44985" s="123"/>
    </row>
    <row r="44986" spans="5:29" s="2" customFormat="1">
      <c r="E44986" s="120"/>
      <c r="M44986" s="120"/>
      <c r="N44986" s="120"/>
      <c r="U44986" s="121"/>
      <c r="V44986" s="122"/>
      <c r="W44986" s="123"/>
      <c r="AC44986" s="123"/>
    </row>
    <row r="44987" spans="5:29" s="2" customFormat="1">
      <c r="E44987" s="120"/>
      <c r="M44987" s="120"/>
      <c r="N44987" s="120"/>
      <c r="U44987" s="121"/>
      <c r="V44987" s="122"/>
      <c r="W44987" s="123"/>
      <c r="AC44987" s="123"/>
    </row>
    <row r="44988" spans="5:29" s="2" customFormat="1">
      <c r="E44988" s="120"/>
      <c r="M44988" s="120"/>
      <c r="N44988" s="120"/>
      <c r="U44988" s="121"/>
      <c r="V44988" s="122"/>
      <c r="W44988" s="123"/>
      <c r="AC44988" s="123"/>
    </row>
    <row r="44989" spans="5:29" s="2" customFormat="1">
      <c r="E44989" s="120"/>
      <c r="M44989" s="120"/>
      <c r="N44989" s="120"/>
      <c r="U44989" s="121"/>
      <c r="V44989" s="122"/>
      <c r="W44989" s="123"/>
      <c r="AC44989" s="123"/>
    </row>
    <row r="44990" spans="5:29" s="2" customFormat="1">
      <c r="E44990" s="120"/>
      <c r="M44990" s="120"/>
      <c r="N44990" s="120"/>
      <c r="U44990" s="121"/>
      <c r="V44990" s="122"/>
      <c r="W44990" s="123"/>
      <c r="AC44990" s="123"/>
    </row>
    <row r="44991" spans="5:29" s="2" customFormat="1">
      <c r="E44991" s="120"/>
      <c r="M44991" s="120"/>
      <c r="N44991" s="120"/>
      <c r="U44991" s="121"/>
      <c r="V44991" s="122"/>
      <c r="W44991" s="123"/>
      <c r="AC44991" s="123"/>
    </row>
    <row r="44992" spans="5:29" s="2" customFormat="1">
      <c r="E44992" s="120"/>
      <c r="M44992" s="120"/>
      <c r="N44992" s="120"/>
      <c r="U44992" s="121"/>
      <c r="V44992" s="122"/>
      <c r="W44992" s="123"/>
      <c r="AC44992" s="123"/>
    </row>
    <row r="44993" spans="5:29" s="2" customFormat="1">
      <c r="E44993" s="120"/>
      <c r="M44993" s="120"/>
      <c r="N44993" s="120"/>
      <c r="U44993" s="121"/>
      <c r="V44993" s="122"/>
      <c r="W44993" s="123"/>
      <c r="AC44993" s="123"/>
    </row>
    <row r="44994" spans="5:29" s="2" customFormat="1">
      <c r="E44994" s="120"/>
      <c r="M44994" s="120"/>
      <c r="N44994" s="120"/>
      <c r="U44994" s="121"/>
      <c r="V44994" s="122"/>
      <c r="W44994" s="123"/>
      <c r="AC44994" s="123"/>
    </row>
    <row r="44995" spans="5:29" s="2" customFormat="1">
      <c r="E44995" s="120"/>
      <c r="M44995" s="120"/>
      <c r="N44995" s="120"/>
      <c r="U44995" s="121"/>
      <c r="V44995" s="122"/>
      <c r="W44995" s="123"/>
      <c r="AC44995" s="123"/>
    </row>
    <row r="44996" spans="5:29" s="2" customFormat="1">
      <c r="E44996" s="120"/>
      <c r="M44996" s="120"/>
      <c r="N44996" s="120"/>
      <c r="U44996" s="121"/>
      <c r="V44996" s="122"/>
      <c r="W44996" s="123"/>
      <c r="AC44996" s="123"/>
    </row>
    <row r="44997" spans="5:29" s="2" customFormat="1">
      <c r="E44997" s="120"/>
      <c r="M44997" s="120"/>
      <c r="N44997" s="120"/>
      <c r="U44997" s="121"/>
      <c r="V44997" s="122"/>
      <c r="W44997" s="123"/>
      <c r="AC44997" s="123"/>
    </row>
    <row r="44998" spans="5:29" s="2" customFormat="1">
      <c r="E44998" s="120"/>
      <c r="M44998" s="120"/>
      <c r="N44998" s="120"/>
      <c r="U44998" s="121"/>
      <c r="V44998" s="122"/>
      <c r="W44998" s="123"/>
      <c r="AC44998" s="123"/>
    </row>
    <row r="44999" spans="5:29" s="2" customFormat="1">
      <c r="E44999" s="120"/>
      <c r="M44999" s="120"/>
      <c r="N44999" s="120"/>
      <c r="U44999" s="121"/>
      <c r="V44999" s="122"/>
      <c r="W44999" s="123"/>
      <c r="AC44999" s="123"/>
    </row>
    <row r="45000" spans="5:29" s="2" customFormat="1">
      <c r="E45000" s="120"/>
      <c r="M45000" s="120"/>
      <c r="N45000" s="120"/>
      <c r="U45000" s="121"/>
      <c r="V45000" s="122"/>
      <c r="W45000" s="123"/>
      <c r="AC45000" s="123"/>
    </row>
    <row r="45001" spans="5:29" s="2" customFormat="1">
      <c r="E45001" s="120"/>
      <c r="M45001" s="120"/>
      <c r="N45001" s="120"/>
      <c r="U45001" s="121"/>
      <c r="V45001" s="122"/>
      <c r="W45001" s="123"/>
      <c r="AC45001" s="123"/>
    </row>
    <row r="45002" spans="5:29" s="2" customFormat="1">
      <c r="E45002" s="120"/>
      <c r="M45002" s="120"/>
      <c r="N45002" s="120"/>
      <c r="U45002" s="121"/>
      <c r="V45002" s="122"/>
      <c r="W45002" s="123"/>
      <c r="AC45002" s="123"/>
    </row>
    <row r="45003" spans="5:29" s="2" customFormat="1">
      <c r="E45003" s="120"/>
      <c r="M45003" s="120"/>
      <c r="N45003" s="120"/>
      <c r="U45003" s="121"/>
      <c r="V45003" s="122"/>
      <c r="W45003" s="123"/>
      <c r="AC45003" s="123"/>
    </row>
    <row r="45004" spans="5:29" s="2" customFormat="1">
      <c r="E45004" s="120"/>
      <c r="M45004" s="120"/>
      <c r="N45004" s="120"/>
      <c r="U45004" s="121"/>
      <c r="V45004" s="122"/>
      <c r="W45004" s="123"/>
      <c r="AC45004" s="123"/>
    </row>
    <row r="45005" spans="5:29" s="2" customFormat="1">
      <c r="E45005" s="120"/>
      <c r="M45005" s="120"/>
      <c r="N45005" s="120"/>
      <c r="U45005" s="121"/>
      <c r="V45005" s="122"/>
      <c r="W45005" s="123"/>
      <c r="AC45005" s="123"/>
    </row>
    <row r="45006" spans="5:29" s="2" customFormat="1">
      <c r="E45006" s="120"/>
      <c r="M45006" s="120"/>
      <c r="N45006" s="120"/>
      <c r="U45006" s="121"/>
      <c r="V45006" s="122"/>
      <c r="W45006" s="123"/>
      <c r="AC45006" s="123"/>
    </row>
    <row r="45007" spans="5:29" s="2" customFormat="1">
      <c r="E45007" s="120"/>
      <c r="M45007" s="120"/>
      <c r="N45007" s="120"/>
      <c r="U45007" s="121"/>
      <c r="V45007" s="122"/>
      <c r="W45007" s="123"/>
      <c r="AC45007" s="123"/>
    </row>
    <row r="45008" spans="5:29" s="2" customFormat="1">
      <c r="E45008" s="120"/>
      <c r="M45008" s="120"/>
      <c r="N45008" s="120"/>
      <c r="U45008" s="121"/>
      <c r="V45008" s="122"/>
      <c r="W45008" s="123"/>
      <c r="AC45008" s="123"/>
    </row>
    <row r="45009" spans="5:29" s="2" customFormat="1">
      <c r="E45009" s="120"/>
      <c r="M45009" s="120"/>
      <c r="N45009" s="120"/>
      <c r="U45009" s="121"/>
      <c r="V45009" s="122"/>
      <c r="W45009" s="123"/>
      <c r="AC45009" s="123"/>
    </row>
    <row r="45010" spans="5:29" s="2" customFormat="1">
      <c r="E45010" s="120"/>
      <c r="M45010" s="120"/>
      <c r="N45010" s="120"/>
      <c r="U45010" s="121"/>
      <c r="V45010" s="122"/>
      <c r="W45010" s="123"/>
      <c r="AC45010" s="123"/>
    </row>
    <row r="45011" spans="5:29" s="2" customFormat="1">
      <c r="E45011" s="120"/>
      <c r="M45011" s="120"/>
      <c r="N45011" s="120"/>
      <c r="U45011" s="121"/>
      <c r="V45011" s="122"/>
      <c r="W45011" s="123"/>
      <c r="AC45011" s="123"/>
    </row>
    <row r="45012" spans="5:29" s="2" customFormat="1">
      <c r="E45012" s="120"/>
      <c r="M45012" s="120"/>
      <c r="N45012" s="120"/>
      <c r="U45012" s="121"/>
      <c r="V45012" s="122"/>
      <c r="W45012" s="123"/>
      <c r="AC45012" s="123"/>
    </row>
    <row r="45013" spans="5:29" s="2" customFormat="1">
      <c r="E45013" s="120"/>
      <c r="M45013" s="120"/>
      <c r="N45013" s="120"/>
      <c r="U45013" s="121"/>
      <c r="V45013" s="122"/>
      <c r="W45013" s="123"/>
      <c r="AC45013" s="123"/>
    </row>
    <row r="45014" spans="5:29" s="2" customFormat="1">
      <c r="E45014" s="120"/>
      <c r="M45014" s="120"/>
      <c r="N45014" s="120"/>
      <c r="U45014" s="121"/>
      <c r="V45014" s="122"/>
      <c r="W45014" s="123"/>
      <c r="AC45014" s="123"/>
    </row>
    <row r="45015" spans="5:29" s="2" customFormat="1">
      <c r="E45015" s="120"/>
      <c r="M45015" s="120"/>
      <c r="N45015" s="120"/>
      <c r="U45015" s="121"/>
      <c r="V45015" s="122"/>
      <c r="W45015" s="123"/>
      <c r="AC45015" s="123"/>
    </row>
    <row r="45016" spans="5:29" s="2" customFormat="1">
      <c r="E45016" s="120"/>
      <c r="M45016" s="120"/>
      <c r="N45016" s="120"/>
      <c r="U45016" s="121"/>
      <c r="V45016" s="122"/>
      <c r="W45016" s="123"/>
      <c r="AC45016" s="123"/>
    </row>
    <row r="45017" spans="5:29" s="2" customFormat="1">
      <c r="E45017" s="120"/>
      <c r="M45017" s="120"/>
      <c r="N45017" s="120"/>
      <c r="U45017" s="121"/>
      <c r="V45017" s="122"/>
      <c r="W45017" s="123"/>
      <c r="AC45017" s="123"/>
    </row>
    <row r="45018" spans="5:29" s="2" customFormat="1">
      <c r="E45018" s="120"/>
      <c r="M45018" s="120"/>
      <c r="N45018" s="120"/>
      <c r="U45018" s="121"/>
      <c r="V45018" s="122"/>
      <c r="W45018" s="123"/>
      <c r="AC45018" s="123"/>
    </row>
    <row r="45019" spans="5:29" s="2" customFormat="1">
      <c r="E45019" s="120"/>
      <c r="M45019" s="120"/>
      <c r="N45019" s="120"/>
      <c r="U45019" s="121"/>
      <c r="V45019" s="122"/>
      <c r="W45019" s="123"/>
      <c r="AC45019" s="123"/>
    </row>
    <row r="45020" spans="5:29" s="2" customFormat="1">
      <c r="E45020" s="120"/>
      <c r="M45020" s="120"/>
      <c r="N45020" s="120"/>
      <c r="U45020" s="121"/>
      <c r="V45020" s="122"/>
      <c r="W45020" s="123"/>
      <c r="AC45020" s="123"/>
    </row>
    <row r="45021" spans="5:29" s="2" customFormat="1">
      <c r="E45021" s="120"/>
      <c r="M45021" s="120"/>
      <c r="N45021" s="120"/>
      <c r="U45021" s="121"/>
      <c r="V45021" s="122"/>
      <c r="W45021" s="123"/>
      <c r="AC45021" s="123"/>
    </row>
    <row r="45022" spans="5:29" s="2" customFormat="1">
      <c r="E45022" s="120"/>
      <c r="M45022" s="120"/>
      <c r="N45022" s="120"/>
      <c r="U45022" s="121"/>
      <c r="V45022" s="122"/>
      <c r="W45022" s="123"/>
      <c r="AC45022" s="123"/>
    </row>
    <row r="45023" spans="5:29" s="2" customFormat="1">
      <c r="E45023" s="120"/>
      <c r="M45023" s="120"/>
      <c r="N45023" s="120"/>
      <c r="U45023" s="121"/>
      <c r="V45023" s="122"/>
      <c r="W45023" s="123"/>
      <c r="AC45023" s="123"/>
    </row>
    <row r="45024" spans="5:29" s="2" customFormat="1">
      <c r="E45024" s="120"/>
      <c r="M45024" s="120"/>
      <c r="N45024" s="120"/>
      <c r="U45024" s="121"/>
      <c r="V45024" s="122"/>
      <c r="W45024" s="123"/>
      <c r="AC45024" s="123"/>
    </row>
    <row r="45025" spans="5:29" s="2" customFormat="1">
      <c r="E45025" s="120"/>
      <c r="M45025" s="120"/>
      <c r="N45025" s="120"/>
      <c r="U45025" s="121"/>
      <c r="V45025" s="122"/>
      <c r="W45025" s="123"/>
      <c r="AC45025" s="123"/>
    </row>
    <row r="45026" spans="5:29" s="2" customFormat="1">
      <c r="E45026" s="120"/>
      <c r="M45026" s="120"/>
      <c r="N45026" s="120"/>
      <c r="U45026" s="121"/>
      <c r="V45026" s="122"/>
      <c r="W45026" s="123"/>
      <c r="AC45026" s="123"/>
    </row>
    <row r="45027" spans="5:29" s="2" customFormat="1">
      <c r="E45027" s="120"/>
      <c r="M45027" s="120"/>
      <c r="N45027" s="120"/>
      <c r="U45027" s="121"/>
      <c r="V45027" s="122"/>
      <c r="W45027" s="123"/>
      <c r="AC45027" s="123"/>
    </row>
    <row r="45028" spans="5:29" s="2" customFormat="1">
      <c r="E45028" s="120"/>
      <c r="M45028" s="120"/>
      <c r="N45028" s="120"/>
      <c r="U45028" s="121"/>
      <c r="V45028" s="122"/>
      <c r="W45028" s="123"/>
      <c r="AC45028" s="123"/>
    </row>
    <row r="45029" spans="5:29" s="2" customFormat="1">
      <c r="E45029" s="120"/>
      <c r="M45029" s="120"/>
      <c r="N45029" s="120"/>
      <c r="U45029" s="121"/>
      <c r="V45029" s="122"/>
      <c r="W45029" s="123"/>
      <c r="AC45029" s="123"/>
    </row>
    <row r="45030" spans="5:29" s="2" customFormat="1">
      <c r="E45030" s="120"/>
      <c r="M45030" s="120"/>
      <c r="N45030" s="120"/>
      <c r="U45030" s="121"/>
      <c r="V45030" s="122"/>
      <c r="W45030" s="123"/>
      <c r="AC45030" s="123"/>
    </row>
    <row r="45031" spans="5:29" s="2" customFormat="1">
      <c r="E45031" s="120"/>
      <c r="M45031" s="120"/>
      <c r="N45031" s="120"/>
      <c r="U45031" s="121"/>
      <c r="V45031" s="122"/>
      <c r="W45031" s="123"/>
      <c r="AC45031" s="123"/>
    </row>
    <row r="45032" spans="5:29" s="2" customFormat="1">
      <c r="E45032" s="120"/>
      <c r="M45032" s="120"/>
      <c r="N45032" s="120"/>
      <c r="U45032" s="121"/>
      <c r="V45032" s="122"/>
      <c r="W45032" s="123"/>
      <c r="AC45032" s="123"/>
    </row>
    <row r="45033" spans="5:29" s="2" customFormat="1">
      <c r="E45033" s="120"/>
      <c r="M45033" s="120"/>
      <c r="N45033" s="120"/>
      <c r="U45033" s="121"/>
      <c r="V45033" s="122"/>
      <c r="W45033" s="123"/>
      <c r="AC45033" s="123"/>
    </row>
    <row r="45034" spans="5:29" s="2" customFormat="1">
      <c r="E45034" s="120"/>
      <c r="M45034" s="120"/>
      <c r="N45034" s="120"/>
      <c r="U45034" s="121"/>
      <c r="V45034" s="122"/>
      <c r="W45034" s="123"/>
      <c r="AC45034" s="123"/>
    </row>
    <row r="45035" spans="5:29" s="2" customFormat="1">
      <c r="E45035" s="120"/>
      <c r="M45035" s="120"/>
      <c r="N45035" s="120"/>
      <c r="U45035" s="121"/>
      <c r="V45035" s="122"/>
      <c r="W45035" s="123"/>
      <c r="AC45035" s="123"/>
    </row>
    <row r="45036" spans="5:29" s="2" customFormat="1">
      <c r="E45036" s="120"/>
      <c r="M45036" s="120"/>
      <c r="N45036" s="120"/>
      <c r="U45036" s="121"/>
      <c r="V45036" s="122"/>
      <c r="W45036" s="123"/>
      <c r="AC45036" s="123"/>
    </row>
    <row r="45037" spans="5:29" s="2" customFormat="1">
      <c r="E45037" s="120"/>
      <c r="M45037" s="120"/>
      <c r="N45037" s="120"/>
      <c r="U45037" s="121"/>
      <c r="V45037" s="122"/>
      <c r="W45037" s="123"/>
      <c r="AC45037" s="123"/>
    </row>
    <row r="45038" spans="5:29" s="2" customFormat="1">
      <c r="E45038" s="120"/>
      <c r="M45038" s="120"/>
      <c r="N45038" s="120"/>
      <c r="U45038" s="121"/>
      <c r="V45038" s="122"/>
      <c r="W45038" s="123"/>
      <c r="AC45038" s="123"/>
    </row>
    <row r="45039" spans="5:29" s="2" customFormat="1">
      <c r="E45039" s="120"/>
      <c r="M45039" s="120"/>
      <c r="N45039" s="120"/>
      <c r="U45039" s="121"/>
      <c r="V45039" s="122"/>
      <c r="W45039" s="123"/>
      <c r="AC45039" s="123"/>
    </row>
    <row r="45040" spans="5:29" s="2" customFormat="1">
      <c r="E45040" s="120"/>
      <c r="M45040" s="120"/>
      <c r="N45040" s="120"/>
      <c r="U45040" s="121"/>
      <c r="V45040" s="122"/>
      <c r="W45040" s="123"/>
      <c r="AC45040" s="123"/>
    </row>
    <row r="45041" spans="5:29" s="2" customFormat="1">
      <c r="E45041" s="120"/>
      <c r="M45041" s="120"/>
      <c r="N45041" s="120"/>
      <c r="U45041" s="121"/>
      <c r="V45041" s="122"/>
      <c r="W45041" s="123"/>
      <c r="AC45041" s="123"/>
    </row>
    <row r="45042" spans="5:29" s="2" customFormat="1">
      <c r="E45042" s="120"/>
      <c r="M45042" s="120"/>
      <c r="N45042" s="120"/>
      <c r="U45042" s="121"/>
      <c r="V45042" s="122"/>
      <c r="W45042" s="123"/>
      <c r="AC45042" s="123"/>
    </row>
    <row r="45043" spans="5:29" s="2" customFormat="1">
      <c r="E45043" s="120"/>
      <c r="M45043" s="120"/>
      <c r="N45043" s="120"/>
      <c r="U45043" s="121"/>
      <c r="V45043" s="122"/>
      <c r="W45043" s="123"/>
      <c r="AC45043" s="123"/>
    </row>
    <row r="45044" spans="5:29" s="2" customFormat="1">
      <c r="E45044" s="120"/>
      <c r="M45044" s="120"/>
      <c r="N45044" s="120"/>
      <c r="U45044" s="121"/>
      <c r="V45044" s="122"/>
      <c r="W45044" s="123"/>
      <c r="AC45044" s="123"/>
    </row>
    <row r="45045" spans="5:29" s="2" customFormat="1">
      <c r="E45045" s="120"/>
      <c r="M45045" s="120"/>
      <c r="N45045" s="120"/>
      <c r="U45045" s="121"/>
      <c r="V45045" s="122"/>
      <c r="W45045" s="123"/>
      <c r="AC45045" s="123"/>
    </row>
    <row r="45046" spans="5:29" s="2" customFormat="1">
      <c r="E45046" s="120"/>
      <c r="M45046" s="120"/>
      <c r="N45046" s="120"/>
      <c r="U45046" s="121"/>
      <c r="V45046" s="122"/>
      <c r="W45046" s="123"/>
      <c r="AC45046" s="123"/>
    </row>
    <row r="45047" spans="5:29" s="2" customFormat="1">
      <c r="E45047" s="120"/>
      <c r="M45047" s="120"/>
      <c r="N45047" s="120"/>
      <c r="U45047" s="121"/>
      <c r="V45047" s="122"/>
      <c r="W45047" s="123"/>
      <c r="AC45047" s="123"/>
    </row>
    <row r="45048" spans="5:29" s="2" customFormat="1">
      <c r="E45048" s="120"/>
      <c r="M45048" s="120"/>
      <c r="N45048" s="120"/>
      <c r="U45048" s="121"/>
      <c r="V45048" s="122"/>
      <c r="W45048" s="123"/>
      <c r="AC45048" s="123"/>
    </row>
    <row r="45049" spans="5:29" s="2" customFormat="1">
      <c r="E45049" s="120"/>
      <c r="M45049" s="120"/>
      <c r="N45049" s="120"/>
      <c r="U45049" s="121"/>
      <c r="V45049" s="122"/>
      <c r="W45049" s="123"/>
      <c r="AC45049" s="123"/>
    </row>
    <row r="45050" spans="5:29" s="2" customFormat="1">
      <c r="E45050" s="120"/>
      <c r="M45050" s="120"/>
      <c r="N45050" s="120"/>
      <c r="U45050" s="121"/>
      <c r="V45050" s="122"/>
      <c r="W45050" s="123"/>
      <c r="AC45050" s="123"/>
    </row>
    <row r="45051" spans="5:29" s="2" customFormat="1">
      <c r="E45051" s="120"/>
      <c r="M45051" s="120"/>
      <c r="N45051" s="120"/>
      <c r="U45051" s="121"/>
      <c r="V45051" s="122"/>
      <c r="W45051" s="123"/>
      <c r="AC45051" s="123"/>
    </row>
    <row r="45052" spans="5:29" s="2" customFormat="1">
      <c r="E45052" s="120"/>
      <c r="M45052" s="120"/>
      <c r="N45052" s="120"/>
      <c r="U45052" s="121"/>
      <c r="V45052" s="122"/>
      <c r="W45052" s="123"/>
      <c r="AC45052" s="123"/>
    </row>
    <row r="45053" spans="5:29" s="2" customFormat="1">
      <c r="E45053" s="120"/>
      <c r="M45053" s="120"/>
      <c r="N45053" s="120"/>
      <c r="U45053" s="121"/>
      <c r="V45053" s="122"/>
      <c r="W45053" s="123"/>
      <c r="AC45053" s="123"/>
    </row>
    <row r="45054" spans="5:29" s="2" customFormat="1">
      <c r="E45054" s="120"/>
      <c r="M45054" s="120"/>
      <c r="N45054" s="120"/>
      <c r="U45054" s="121"/>
      <c r="V45054" s="122"/>
      <c r="W45054" s="123"/>
      <c r="AC45054" s="123"/>
    </row>
    <row r="45055" spans="5:29" s="2" customFormat="1">
      <c r="E45055" s="120"/>
      <c r="M45055" s="120"/>
      <c r="N45055" s="120"/>
      <c r="U45055" s="121"/>
      <c r="V45055" s="122"/>
      <c r="W45055" s="123"/>
      <c r="AC45055" s="123"/>
    </row>
    <row r="45056" spans="5:29" s="2" customFormat="1">
      <c r="E45056" s="120"/>
      <c r="M45056" s="120"/>
      <c r="N45056" s="120"/>
      <c r="U45056" s="121"/>
      <c r="V45056" s="122"/>
      <c r="W45056" s="123"/>
      <c r="AC45056" s="123"/>
    </row>
    <row r="45057" spans="5:29" s="2" customFormat="1">
      <c r="E45057" s="120"/>
      <c r="M45057" s="120"/>
      <c r="N45057" s="120"/>
      <c r="U45057" s="121"/>
      <c r="V45057" s="122"/>
      <c r="W45057" s="123"/>
      <c r="AC45057" s="123"/>
    </row>
    <row r="45058" spans="5:29" s="2" customFormat="1">
      <c r="E45058" s="120"/>
      <c r="M45058" s="120"/>
      <c r="N45058" s="120"/>
      <c r="U45058" s="121"/>
      <c r="V45058" s="122"/>
      <c r="W45058" s="123"/>
      <c r="AC45058" s="123"/>
    </row>
    <row r="45059" spans="5:29" s="2" customFormat="1">
      <c r="E45059" s="120"/>
      <c r="M45059" s="120"/>
      <c r="N45059" s="120"/>
      <c r="U45059" s="121"/>
      <c r="V45059" s="122"/>
      <c r="W45059" s="123"/>
      <c r="AC45059" s="123"/>
    </row>
    <row r="45060" spans="5:29" s="2" customFormat="1">
      <c r="E45060" s="120"/>
      <c r="M45060" s="120"/>
      <c r="N45060" s="120"/>
      <c r="U45060" s="121"/>
      <c r="V45060" s="122"/>
      <c r="W45060" s="123"/>
      <c r="AC45060" s="123"/>
    </row>
    <row r="45061" spans="5:29" s="2" customFormat="1">
      <c r="E45061" s="120"/>
      <c r="M45061" s="120"/>
      <c r="N45061" s="120"/>
      <c r="U45061" s="121"/>
      <c r="V45061" s="122"/>
      <c r="W45061" s="123"/>
      <c r="AC45061" s="123"/>
    </row>
    <row r="45062" spans="5:29" s="2" customFormat="1">
      <c r="E45062" s="120"/>
      <c r="M45062" s="120"/>
      <c r="N45062" s="120"/>
      <c r="U45062" s="121"/>
      <c r="V45062" s="122"/>
      <c r="W45062" s="123"/>
      <c r="AC45062" s="123"/>
    </row>
    <row r="45063" spans="5:29" s="2" customFormat="1">
      <c r="E45063" s="120"/>
      <c r="M45063" s="120"/>
      <c r="N45063" s="120"/>
      <c r="U45063" s="121"/>
      <c r="V45063" s="122"/>
      <c r="W45063" s="123"/>
      <c r="AC45063" s="123"/>
    </row>
    <row r="45064" spans="5:29" s="2" customFormat="1">
      <c r="E45064" s="120"/>
      <c r="M45064" s="120"/>
      <c r="N45064" s="120"/>
      <c r="U45064" s="121"/>
      <c r="V45064" s="122"/>
      <c r="W45064" s="123"/>
      <c r="AC45064" s="123"/>
    </row>
    <row r="45065" spans="5:29" s="2" customFormat="1">
      <c r="E45065" s="120"/>
      <c r="M45065" s="120"/>
      <c r="N45065" s="120"/>
      <c r="U45065" s="121"/>
      <c r="V45065" s="122"/>
      <c r="W45065" s="123"/>
      <c r="AC45065" s="123"/>
    </row>
    <row r="45066" spans="5:29" s="2" customFormat="1">
      <c r="E45066" s="120"/>
      <c r="M45066" s="120"/>
      <c r="N45066" s="120"/>
      <c r="U45066" s="121"/>
      <c r="V45066" s="122"/>
      <c r="W45066" s="123"/>
      <c r="AC45066" s="123"/>
    </row>
    <row r="45067" spans="5:29" s="2" customFormat="1">
      <c r="E45067" s="120"/>
      <c r="M45067" s="120"/>
      <c r="N45067" s="120"/>
      <c r="U45067" s="121"/>
      <c r="V45067" s="122"/>
      <c r="W45067" s="123"/>
      <c r="AC45067" s="123"/>
    </row>
    <row r="45068" spans="5:29" s="2" customFormat="1">
      <c r="E45068" s="120"/>
      <c r="M45068" s="120"/>
      <c r="N45068" s="120"/>
      <c r="U45068" s="121"/>
      <c r="V45068" s="122"/>
      <c r="W45068" s="123"/>
      <c r="AC45068" s="123"/>
    </row>
    <row r="45069" spans="5:29" s="2" customFormat="1">
      <c r="E45069" s="120"/>
      <c r="M45069" s="120"/>
      <c r="N45069" s="120"/>
      <c r="U45069" s="121"/>
      <c r="V45069" s="122"/>
      <c r="W45069" s="123"/>
      <c r="AC45069" s="123"/>
    </row>
    <row r="45070" spans="5:29" s="2" customFormat="1">
      <c r="E45070" s="120"/>
      <c r="M45070" s="120"/>
      <c r="N45070" s="120"/>
      <c r="U45070" s="121"/>
      <c r="V45070" s="122"/>
      <c r="W45070" s="123"/>
      <c r="AC45070" s="123"/>
    </row>
    <row r="45071" spans="5:29" s="2" customFormat="1">
      <c r="E45071" s="120"/>
      <c r="M45071" s="120"/>
      <c r="N45071" s="120"/>
      <c r="U45071" s="121"/>
      <c r="V45071" s="122"/>
      <c r="W45071" s="123"/>
      <c r="AC45071" s="123"/>
    </row>
    <row r="45072" spans="5:29" s="2" customFormat="1">
      <c r="E45072" s="120"/>
      <c r="M45072" s="120"/>
      <c r="N45072" s="120"/>
      <c r="U45072" s="121"/>
      <c r="V45072" s="122"/>
      <c r="W45072" s="123"/>
      <c r="AC45072" s="123"/>
    </row>
    <row r="45073" spans="5:29" s="2" customFormat="1">
      <c r="E45073" s="120"/>
      <c r="M45073" s="120"/>
      <c r="N45073" s="120"/>
      <c r="U45073" s="121"/>
      <c r="V45073" s="122"/>
      <c r="W45073" s="123"/>
      <c r="AC45073" s="123"/>
    </row>
    <row r="45074" spans="5:29" s="2" customFormat="1">
      <c r="E45074" s="120"/>
      <c r="M45074" s="120"/>
      <c r="N45074" s="120"/>
      <c r="U45074" s="121"/>
      <c r="V45074" s="122"/>
      <c r="W45074" s="123"/>
      <c r="AC45074" s="123"/>
    </row>
    <row r="45075" spans="5:29" s="2" customFormat="1">
      <c r="E45075" s="120"/>
      <c r="M45075" s="120"/>
      <c r="N45075" s="120"/>
      <c r="U45075" s="121"/>
      <c r="V45075" s="122"/>
      <c r="W45075" s="123"/>
      <c r="AC45075" s="123"/>
    </row>
    <row r="45076" spans="5:29" s="2" customFormat="1">
      <c r="E45076" s="120"/>
      <c r="M45076" s="120"/>
      <c r="N45076" s="120"/>
      <c r="U45076" s="121"/>
      <c r="V45076" s="122"/>
      <c r="W45076" s="123"/>
      <c r="AC45076" s="123"/>
    </row>
    <row r="45077" spans="5:29" s="2" customFormat="1">
      <c r="E45077" s="120"/>
      <c r="M45077" s="120"/>
      <c r="N45077" s="120"/>
      <c r="U45077" s="121"/>
      <c r="V45077" s="122"/>
      <c r="W45077" s="123"/>
      <c r="AC45077" s="123"/>
    </row>
    <row r="45078" spans="5:29" s="2" customFormat="1">
      <c r="E45078" s="120"/>
      <c r="M45078" s="120"/>
      <c r="N45078" s="120"/>
      <c r="U45078" s="121"/>
      <c r="V45078" s="122"/>
      <c r="W45078" s="123"/>
      <c r="AC45078" s="123"/>
    </row>
    <row r="45079" spans="5:29" s="2" customFormat="1">
      <c r="E45079" s="120"/>
      <c r="M45079" s="120"/>
      <c r="N45079" s="120"/>
      <c r="U45079" s="121"/>
      <c r="V45079" s="122"/>
      <c r="W45079" s="123"/>
      <c r="AC45079" s="123"/>
    </row>
    <row r="45080" spans="5:29" s="2" customFormat="1">
      <c r="E45080" s="120"/>
      <c r="M45080" s="120"/>
      <c r="N45080" s="120"/>
      <c r="U45080" s="121"/>
      <c r="V45080" s="122"/>
      <c r="W45080" s="123"/>
      <c r="AC45080" s="123"/>
    </row>
    <row r="45081" spans="5:29" s="2" customFormat="1">
      <c r="E45081" s="120"/>
      <c r="M45081" s="120"/>
      <c r="N45081" s="120"/>
      <c r="U45081" s="121"/>
      <c r="V45081" s="122"/>
      <c r="W45081" s="123"/>
      <c r="AC45081" s="123"/>
    </row>
    <row r="45082" spans="5:29" s="2" customFormat="1">
      <c r="E45082" s="120"/>
      <c r="M45082" s="120"/>
      <c r="N45082" s="120"/>
      <c r="U45082" s="121"/>
      <c r="V45082" s="122"/>
      <c r="W45082" s="123"/>
      <c r="AC45082" s="123"/>
    </row>
    <row r="45083" spans="5:29" s="2" customFormat="1">
      <c r="E45083" s="120"/>
      <c r="M45083" s="120"/>
      <c r="N45083" s="120"/>
      <c r="U45083" s="121"/>
      <c r="V45083" s="122"/>
      <c r="W45083" s="123"/>
      <c r="AC45083" s="123"/>
    </row>
    <row r="45084" spans="5:29" s="2" customFormat="1">
      <c r="E45084" s="120"/>
      <c r="M45084" s="120"/>
      <c r="N45084" s="120"/>
      <c r="U45084" s="121"/>
      <c r="V45084" s="122"/>
      <c r="W45084" s="123"/>
      <c r="AC45084" s="123"/>
    </row>
    <row r="45085" spans="5:29" s="2" customFormat="1">
      <c r="E45085" s="120"/>
      <c r="M45085" s="120"/>
      <c r="N45085" s="120"/>
      <c r="U45085" s="121"/>
      <c r="V45085" s="122"/>
      <c r="W45085" s="123"/>
      <c r="AC45085" s="123"/>
    </row>
    <row r="45086" spans="5:29" s="2" customFormat="1">
      <c r="E45086" s="120"/>
      <c r="M45086" s="120"/>
      <c r="N45086" s="120"/>
      <c r="U45086" s="121"/>
      <c r="V45086" s="122"/>
      <c r="W45086" s="123"/>
      <c r="AC45086" s="123"/>
    </row>
    <row r="45087" spans="5:29" s="2" customFormat="1">
      <c r="E45087" s="120"/>
      <c r="M45087" s="120"/>
      <c r="N45087" s="120"/>
      <c r="U45087" s="121"/>
      <c r="V45087" s="122"/>
      <c r="W45087" s="123"/>
      <c r="AC45087" s="123"/>
    </row>
    <row r="45088" spans="5:29" s="2" customFormat="1">
      <c r="E45088" s="120"/>
      <c r="M45088" s="120"/>
      <c r="N45088" s="120"/>
      <c r="U45088" s="121"/>
      <c r="V45088" s="122"/>
      <c r="W45088" s="123"/>
      <c r="AC45088" s="123"/>
    </row>
    <row r="45089" spans="5:29" s="2" customFormat="1">
      <c r="E45089" s="120"/>
      <c r="M45089" s="120"/>
      <c r="N45089" s="120"/>
      <c r="U45089" s="121"/>
      <c r="V45089" s="122"/>
      <c r="W45089" s="123"/>
      <c r="AC45089" s="123"/>
    </row>
    <row r="45090" spans="5:29" s="2" customFormat="1">
      <c r="E45090" s="120"/>
      <c r="M45090" s="120"/>
      <c r="N45090" s="120"/>
      <c r="U45090" s="121"/>
      <c r="V45090" s="122"/>
      <c r="W45090" s="123"/>
      <c r="AC45090" s="123"/>
    </row>
    <row r="45091" spans="5:29" s="2" customFormat="1">
      <c r="E45091" s="120"/>
      <c r="M45091" s="120"/>
      <c r="N45091" s="120"/>
      <c r="U45091" s="121"/>
      <c r="V45091" s="122"/>
      <c r="W45091" s="123"/>
      <c r="AC45091" s="123"/>
    </row>
    <row r="45092" spans="5:29" s="2" customFormat="1">
      <c r="E45092" s="120"/>
      <c r="M45092" s="120"/>
      <c r="N45092" s="120"/>
      <c r="U45092" s="121"/>
      <c r="V45092" s="122"/>
      <c r="W45092" s="123"/>
      <c r="AC45092" s="123"/>
    </row>
    <row r="45093" spans="5:29" s="2" customFormat="1">
      <c r="E45093" s="120"/>
      <c r="M45093" s="120"/>
      <c r="N45093" s="120"/>
      <c r="U45093" s="121"/>
      <c r="V45093" s="122"/>
      <c r="W45093" s="123"/>
      <c r="AC45093" s="123"/>
    </row>
    <row r="45094" spans="5:29" s="2" customFormat="1">
      <c r="E45094" s="120"/>
      <c r="M45094" s="120"/>
      <c r="N45094" s="120"/>
      <c r="U45094" s="121"/>
      <c r="V45094" s="122"/>
      <c r="W45094" s="123"/>
      <c r="AC45094" s="123"/>
    </row>
    <row r="45095" spans="5:29" s="2" customFormat="1">
      <c r="E45095" s="120"/>
      <c r="M45095" s="120"/>
      <c r="N45095" s="120"/>
      <c r="U45095" s="121"/>
      <c r="V45095" s="122"/>
      <c r="W45095" s="123"/>
      <c r="AC45095" s="123"/>
    </row>
    <row r="45096" spans="5:29" s="2" customFormat="1">
      <c r="E45096" s="120"/>
      <c r="M45096" s="120"/>
      <c r="N45096" s="120"/>
      <c r="U45096" s="121"/>
      <c r="V45096" s="122"/>
      <c r="W45096" s="123"/>
      <c r="AC45096" s="123"/>
    </row>
    <row r="45097" spans="5:29" s="2" customFormat="1">
      <c r="E45097" s="120"/>
      <c r="M45097" s="120"/>
      <c r="N45097" s="120"/>
      <c r="U45097" s="121"/>
      <c r="V45097" s="122"/>
      <c r="W45097" s="123"/>
      <c r="AC45097" s="123"/>
    </row>
    <row r="45098" spans="5:29" s="2" customFormat="1">
      <c r="E45098" s="120"/>
      <c r="M45098" s="120"/>
      <c r="N45098" s="120"/>
      <c r="U45098" s="121"/>
      <c r="V45098" s="122"/>
      <c r="W45098" s="123"/>
      <c r="AC45098" s="123"/>
    </row>
    <row r="45099" spans="5:29" s="2" customFormat="1">
      <c r="E45099" s="120"/>
      <c r="M45099" s="120"/>
      <c r="N45099" s="120"/>
      <c r="U45099" s="121"/>
      <c r="V45099" s="122"/>
      <c r="W45099" s="123"/>
      <c r="AC45099" s="123"/>
    </row>
    <row r="45100" spans="5:29" s="2" customFormat="1">
      <c r="E45100" s="120"/>
      <c r="M45100" s="120"/>
      <c r="N45100" s="120"/>
      <c r="U45100" s="121"/>
      <c r="V45100" s="122"/>
      <c r="W45100" s="123"/>
      <c r="AC45100" s="123"/>
    </row>
    <row r="45101" spans="5:29" s="2" customFormat="1">
      <c r="E45101" s="120"/>
      <c r="M45101" s="120"/>
      <c r="N45101" s="120"/>
      <c r="U45101" s="121"/>
      <c r="V45101" s="122"/>
      <c r="W45101" s="123"/>
      <c r="AC45101" s="123"/>
    </row>
    <row r="45102" spans="5:29" s="2" customFormat="1">
      <c r="E45102" s="120"/>
      <c r="M45102" s="120"/>
      <c r="N45102" s="120"/>
      <c r="U45102" s="121"/>
      <c r="V45102" s="122"/>
      <c r="W45102" s="123"/>
      <c r="AC45102" s="123"/>
    </row>
    <row r="45103" spans="5:29" s="2" customFormat="1">
      <c r="E45103" s="120"/>
      <c r="M45103" s="120"/>
      <c r="N45103" s="120"/>
      <c r="U45103" s="121"/>
      <c r="V45103" s="122"/>
      <c r="W45103" s="123"/>
      <c r="AC45103" s="123"/>
    </row>
    <row r="45104" spans="5:29" s="2" customFormat="1">
      <c r="E45104" s="120"/>
      <c r="M45104" s="120"/>
      <c r="N45104" s="120"/>
      <c r="U45104" s="121"/>
      <c r="V45104" s="122"/>
      <c r="W45104" s="123"/>
      <c r="AC45104" s="123"/>
    </row>
    <row r="45105" spans="5:29" s="2" customFormat="1">
      <c r="E45105" s="120"/>
      <c r="M45105" s="120"/>
      <c r="N45105" s="120"/>
      <c r="U45105" s="121"/>
      <c r="V45105" s="122"/>
      <c r="W45105" s="123"/>
      <c r="AC45105" s="123"/>
    </row>
    <row r="45106" spans="5:29" s="2" customFormat="1">
      <c r="E45106" s="120"/>
      <c r="M45106" s="120"/>
      <c r="N45106" s="120"/>
      <c r="U45106" s="121"/>
      <c r="V45106" s="122"/>
      <c r="W45106" s="123"/>
      <c r="AC45106" s="123"/>
    </row>
    <row r="45107" spans="5:29" s="2" customFormat="1">
      <c r="E45107" s="120"/>
      <c r="M45107" s="120"/>
      <c r="N45107" s="120"/>
      <c r="U45107" s="121"/>
      <c r="V45107" s="122"/>
      <c r="W45107" s="123"/>
      <c r="AC45107" s="123"/>
    </row>
    <row r="45108" spans="5:29" s="2" customFormat="1">
      <c r="E45108" s="120"/>
      <c r="M45108" s="120"/>
      <c r="N45108" s="120"/>
      <c r="U45108" s="121"/>
      <c r="V45108" s="122"/>
      <c r="W45108" s="123"/>
      <c r="AC45108" s="123"/>
    </row>
    <row r="45109" spans="5:29" s="2" customFormat="1">
      <c r="E45109" s="120"/>
      <c r="M45109" s="120"/>
      <c r="N45109" s="120"/>
      <c r="U45109" s="121"/>
      <c r="V45109" s="122"/>
      <c r="W45109" s="123"/>
      <c r="AC45109" s="123"/>
    </row>
    <row r="45110" spans="5:29" s="2" customFormat="1">
      <c r="E45110" s="120"/>
      <c r="M45110" s="120"/>
      <c r="N45110" s="120"/>
      <c r="U45110" s="121"/>
      <c r="V45110" s="122"/>
      <c r="W45110" s="123"/>
      <c r="AC45110" s="123"/>
    </row>
    <row r="45111" spans="5:29" s="2" customFormat="1">
      <c r="E45111" s="120"/>
      <c r="M45111" s="120"/>
      <c r="N45111" s="120"/>
      <c r="U45111" s="121"/>
      <c r="V45111" s="122"/>
      <c r="W45111" s="123"/>
      <c r="AC45111" s="123"/>
    </row>
    <row r="45112" spans="5:29" s="2" customFormat="1">
      <c r="E45112" s="120"/>
      <c r="M45112" s="120"/>
      <c r="N45112" s="120"/>
      <c r="U45112" s="121"/>
      <c r="V45112" s="122"/>
      <c r="W45112" s="123"/>
      <c r="AC45112" s="123"/>
    </row>
    <row r="45113" spans="5:29" s="2" customFormat="1">
      <c r="E45113" s="120"/>
      <c r="M45113" s="120"/>
      <c r="N45113" s="120"/>
      <c r="U45113" s="121"/>
      <c r="V45113" s="122"/>
      <c r="W45113" s="123"/>
      <c r="AC45113" s="123"/>
    </row>
    <row r="45114" spans="5:29" s="2" customFormat="1">
      <c r="E45114" s="120"/>
      <c r="M45114" s="120"/>
      <c r="N45114" s="120"/>
      <c r="U45114" s="121"/>
      <c r="V45114" s="122"/>
      <c r="W45114" s="123"/>
      <c r="AC45114" s="123"/>
    </row>
    <row r="45115" spans="5:29" s="2" customFormat="1">
      <c r="E45115" s="120"/>
      <c r="M45115" s="120"/>
      <c r="N45115" s="120"/>
      <c r="U45115" s="121"/>
      <c r="V45115" s="122"/>
      <c r="W45115" s="123"/>
      <c r="AC45115" s="123"/>
    </row>
    <row r="45116" spans="5:29" s="2" customFormat="1">
      <c r="E45116" s="120"/>
      <c r="M45116" s="120"/>
      <c r="N45116" s="120"/>
      <c r="U45116" s="121"/>
      <c r="V45116" s="122"/>
      <c r="W45116" s="123"/>
      <c r="AC45116" s="123"/>
    </row>
    <row r="45117" spans="5:29" s="2" customFormat="1">
      <c r="E45117" s="120"/>
      <c r="M45117" s="120"/>
      <c r="N45117" s="120"/>
      <c r="U45117" s="121"/>
      <c r="V45117" s="122"/>
      <c r="W45117" s="123"/>
      <c r="AC45117" s="123"/>
    </row>
    <row r="45118" spans="5:29" s="2" customFormat="1">
      <c r="E45118" s="120"/>
      <c r="M45118" s="120"/>
      <c r="N45118" s="120"/>
      <c r="U45118" s="121"/>
      <c r="V45118" s="122"/>
      <c r="W45118" s="123"/>
      <c r="AC45118" s="123"/>
    </row>
    <row r="45119" spans="5:29" s="2" customFormat="1">
      <c r="E45119" s="120"/>
      <c r="M45119" s="120"/>
      <c r="N45119" s="120"/>
      <c r="U45119" s="121"/>
      <c r="V45119" s="122"/>
      <c r="W45119" s="123"/>
      <c r="AC45119" s="123"/>
    </row>
    <row r="45120" spans="5:29" s="2" customFormat="1">
      <c r="E45120" s="120"/>
      <c r="M45120" s="120"/>
      <c r="N45120" s="120"/>
      <c r="U45120" s="121"/>
      <c r="V45120" s="122"/>
      <c r="W45120" s="123"/>
      <c r="AC45120" s="123"/>
    </row>
    <row r="45121" spans="5:29" s="2" customFormat="1">
      <c r="E45121" s="120"/>
      <c r="M45121" s="120"/>
      <c r="N45121" s="120"/>
      <c r="U45121" s="121"/>
      <c r="V45121" s="122"/>
      <c r="W45121" s="123"/>
      <c r="AC45121" s="123"/>
    </row>
    <row r="45122" spans="5:29" s="2" customFormat="1">
      <c r="E45122" s="120"/>
      <c r="M45122" s="120"/>
      <c r="N45122" s="120"/>
      <c r="U45122" s="121"/>
      <c r="V45122" s="122"/>
      <c r="W45122" s="123"/>
      <c r="AC45122" s="123"/>
    </row>
    <row r="45123" spans="5:29" s="2" customFormat="1">
      <c r="E45123" s="120"/>
      <c r="M45123" s="120"/>
      <c r="N45123" s="120"/>
      <c r="U45123" s="121"/>
      <c r="V45123" s="122"/>
      <c r="W45123" s="123"/>
      <c r="AC45123" s="123"/>
    </row>
    <row r="45124" spans="5:29" s="2" customFormat="1">
      <c r="E45124" s="120"/>
      <c r="M45124" s="120"/>
      <c r="N45124" s="120"/>
      <c r="U45124" s="121"/>
      <c r="V45124" s="122"/>
      <c r="W45124" s="123"/>
      <c r="AC45124" s="123"/>
    </row>
    <row r="45125" spans="5:29" s="2" customFormat="1">
      <c r="E45125" s="120"/>
      <c r="M45125" s="120"/>
      <c r="N45125" s="120"/>
      <c r="U45125" s="121"/>
      <c r="V45125" s="122"/>
      <c r="W45125" s="123"/>
      <c r="AC45125" s="123"/>
    </row>
    <row r="45126" spans="5:29" s="2" customFormat="1">
      <c r="E45126" s="120"/>
      <c r="M45126" s="120"/>
      <c r="N45126" s="120"/>
      <c r="U45126" s="121"/>
      <c r="V45126" s="122"/>
      <c r="W45126" s="123"/>
      <c r="AC45126" s="123"/>
    </row>
    <row r="45127" spans="5:29" s="2" customFormat="1">
      <c r="E45127" s="120"/>
      <c r="M45127" s="120"/>
      <c r="N45127" s="120"/>
      <c r="U45127" s="121"/>
      <c r="V45127" s="122"/>
      <c r="W45127" s="123"/>
      <c r="AC45127" s="123"/>
    </row>
    <row r="45128" spans="5:29" s="2" customFormat="1">
      <c r="E45128" s="120"/>
      <c r="M45128" s="120"/>
      <c r="N45128" s="120"/>
      <c r="U45128" s="121"/>
      <c r="V45128" s="122"/>
      <c r="W45128" s="123"/>
      <c r="AC45128" s="123"/>
    </row>
    <row r="45129" spans="5:29" s="2" customFormat="1">
      <c r="E45129" s="120"/>
      <c r="M45129" s="120"/>
      <c r="N45129" s="120"/>
      <c r="U45129" s="121"/>
      <c r="V45129" s="122"/>
      <c r="W45129" s="123"/>
      <c r="AC45129" s="123"/>
    </row>
    <row r="45130" spans="5:29" s="2" customFormat="1">
      <c r="E45130" s="120"/>
      <c r="M45130" s="120"/>
      <c r="N45130" s="120"/>
      <c r="U45130" s="121"/>
      <c r="V45130" s="122"/>
      <c r="W45130" s="123"/>
      <c r="AC45130" s="123"/>
    </row>
    <row r="45131" spans="5:29" s="2" customFormat="1">
      <c r="E45131" s="120"/>
      <c r="M45131" s="120"/>
      <c r="N45131" s="120"/>
      <c r="U45131" s="121"/>
      <c r="V45131" s="122"/>
      <c r="W45131" s="123"/>
      <c r="AC45131" s="123"/>
    </row>
    <row r="45132" spans="5:29" s="2" customFormat="1">
      <c r="E45132" s="120"/>
      <c r="M45132" s="120"/>
      <c r="N45132" s="120"/>
      <c r="U45132" s="121"/>
      <c r="V45132" s="122"/>
      <c r="W45132" s="123"/>
      <c r="AC45132" s="123"/>
    </row>
    <row r="45133" spans="5:29" s="2" customFormat="1">
      <c r="E45133" s="120"/>
      <c r="M45133" s="120"/>
      <c r="N45133" s="120"/>
      <c r="U45133" s="121"/>
      <c r="V45133" s="122"/>
      <c r="W45133" s="123"/>
      <c r="AC45133" s="123"/>
    </row>
    <row r="45134" spans="5:29" s="2" customFormat="1">
      <c r="E45134" s="120"/>
      <c r="M45134" s="120"/>
      <c r="N45134" s="120"/>
      <c r="U45134" s="121"/>
      <c r="V45134" s="122"/>
      <c r="W45134" s="123"/>
      <c r="AC45134" s="123"/>
    </row>
    <row r="45135" spans="5:29" s="2" customFormat="1">
      <c r="E45135" s="120"/>
      <c r="M45135" s="120"/>
      <c r="N45135" s="120"/>
      <c r="U45135" s="121"/>
      <c r="V45135" s="122"/>
      <c r="W45135" s="123"/>
      <c r="AC45135" s="123"/>
    </row>
    <row r="45136" spans="5:29" s="2" customFormat="1">
      <c r="E45136" s="120"/>
      <c r="M45136" s="120"/>
      <c r="N45136" s="120"/>
      <c r="U45136" s="121"/>
      <c r="V45136" s="122"/>
      <c r="W45136" s="123"/>
      <c r="AC45136" s="123"/>
    </row>
    <row r="45137" spans="5:29" s="2" customFormat="1">
      <c r="E45137" s="120"/>
      <c r="M45137" s="120"/>
      <c r="N45137" s="120"/>
      <c r="U45137" s="121"/>
      <c r="V45137" s="122"/>
      <c r="W45137" s="123"/>
      <c r="AC45137" s="123"/>
    </row>
    <row r="45138" spans="5:29" s="2" customFormat="1">
      <c r="E45138" s="120"/>
      <c r="M45138" s="120"/>
      <c r="N45138" s="120"/>
      <c r="U45138" s="121"/>
      <c r="V45138" s="122"/>
      <c r="W45138" s="123"/>
      <c r="AC45138" s="123"/>
    </row>
    <row r="45139" spans="5:29" s="2" customFormat="1">
      <c r="E45139" s="120"/>
      <c r="M45139" s="120"/>
      <c r="N45139" s="120"/>
      <c r="U45139" s="121"/>
      <c r="V45139" s="122"/>
      <c r="W45139" s="123"/>
      <c r="AC45139" s="123"/>
    </row>
    <row r="45140" spans="5:29" s="2" customFormat="1">
      <c r="E45140" s="120"/>
      <c r="M45140" s="120"/>
      <c r="N45140" s="120"/>
      <c r="U45140" s="121"/>
      <c r="V45140" s="122"/>
      <c r="W45140" s="123"/>
      <c r="AC45140" s="123"/>
    </row>
    <row r="45141" spans="5:29" s="2" customFormat="1">
      <c r="E45141" s="120"/>
      <c r="M45141" s="120"/>
      <c r="N45141" s="120"/>
      <c r="U45141" s="121"/>
      <c r="V45141" s="122"/>
      <c r="W45141" s="123"/>
      <c r="AC45141" s="123"/>
    </row>
    <row r="45142" spans="5:29" s="2" customFormat="1">
      <c r="E45142" s="120"/>
      <c r="M45142" s="120"/>
      <c r="N45142" s="120"/>
      <c r="U45142" s="121"/>
      <c r="V45142" s="122"/>
      <c r="W45142" s="123"/>
      <c r="AC45142" s="123"/>
    </row>
    <row r="45143" spans="5:29" s="2" customFormat="1">
      <c r="E45143" s="120"/>
      <c r="M45143" s="120"/>
      <c r="N45143" s="120"/>
      <c r="U45143" s="121"/>
      <c r="V45143" s="122"/>
      <c r="W45143" s="123"/>
      <c r="AC45143" s="123"/>
    </row>
    <row r="45144" spans="5:29" s="2" customFormat="1">
      <c r="E45144" s="120"/>
      <c r="M45144" s="120"/>
      <c r="N45144" s="120"/>
      <c r="U45144" s="121"/>
      <c r="V45144" s="122"/>
      <c r="W45144" s="123"/>
      <c r="AC45144" s="123"/>
    </row>
    <row r="45145" spans="5:29" s="2" customFormat="1">
      <c r="E45145" s="120"/>
      <c r="M45145" s="120"/>
      <c r="N45145" s="120"/>
      <c r="U45145" s="121"/>
      <c r="V45145" s="122"/>
      <c r="W45145" s="123"/>
      <c r="AC45145" s="123"/>
    </row>
    <row r="45146" spans="5:29" s="2" customFormat="1">
      <c r="E45146" s="120"/>
      <c r="M45146" s="120"/>
      <c r="N45146" s="120"/>
      <c r="U45146" s="121"/>
      <c r="V45146" s="122"/>
      <c r="W45146" s="123"/>
      <c r="AC45146" s="123"/>
    </row>
    <row r="45147" spans="5:29" s="2" customFormat="1">
      <c r="E45147" s="120"/>
      <c r="M45147" s="120"/>
      <c r="N45147" s="120"/>
      <c r="U45147" s="121"/>
      <c r="V45147" s="122"/>
      <c r="W45147" s="123"/>
      <c r="AC45147" s="123"/>
    </row>
    <row r="45148" spans="5:29" s="2" customFormat="1">
      <c r="E45148" s="120"/>
      <c r="M45148" s="120"/>
      <c r="N45148" s="120"/>
      <c r="U45148" s="121"/>
      <c r="V45148" s="122"/>
      <c r="W45148" s="123"/>
      <c r="AC45148" s="123"/>
    </row>
    <row r="45149" spans="5:29" s="2" customFormat="1">
      <c r="E45149" s="120"/>
      <c r="M45149" s="120"/>
      <c r="N45149" s="120"/>
      <c r="U45149" s="121"/>
      <c r="V45149" s="122"/>
      <c r="W45149" s="123"/>
      <c r="AC45149" s="123"/>
    </row>
    <row r="45150" spans="5:29" s="2" customFormat="1">
      <c r="E45150" s="120"/>
      <c r="M45150" s="120"/>
      <c r="N45150" s="120"/>
      <c r="U45150" s="121"/>
      <c r="V45150" s="122"/>
      <c r="W45150" s="123"/>
      <c r="AC45150" s="123"/>
    </row>
    <row r="45151" spans="5:29" s="2" customFormat="1">
      <c r="E45151" s="120"/>
      <c r="M45151" s="120"/>
      <c r="N45151" s="120"/>
      <c r="U45151" s="121"/>
      <c r="V45151" s="122"/>
      <c r="W45151" s="123"/>
      <c r="AC45151" s="123"/>
    </row>
    <row r="45152" spans="5:29" s="2" customFormat="1">
      <c r="E45152" s="120"/>
      <c r="M45152" s="120"/>
      <c r="N45152" s="120"/>
      <c r="U45152" s="121"/>
      <c r="V45152" s="122"/>
      <c r="W45152" s="123"/>
      <c r="AC45152" s="123"/>
    </row>
    <row r="45153" spans="5:29" s="2" customFormat="1">
      <c r="E45153" s="120"/>
      <c r="M45153" s="120"/>
      <c r="N45153" s="120"/>
      <c r="U45153" s="121"/>
      <c r="V45153" s="122"/>
      <c r="W45153" s="123"/>
      <c r="AC45153" s="123"/>
    </row>
    <row r="45154" spans="5:29" s="2" customFormat="1">
      <c r="E45154" s="120"/>
      <c r="M45154" s="120"/>
      <c r="N45154" s="120"/>
      <c r="U45154" s="121"/>
      <c r="V45154" s="122"/>
      <c r="W45154" s="123"/>
      <c r="AC45154" s="123"/>
    </row>
    <row r="45155" spans="5:29" s="2" customFormat="1">
      <c r="E45155" s="120"/>
      <c r="M45155" s="120"/>
      <c r="N45155" s="120"/>
      <c r="U45155" s="121"/>
      <c r="V45155" s="122"/>
      <c r="W45155" s="123"/>
      <c r="AC45155" s="123"/>
    </row>
    <row r="45156" spans="5:29" s="2" customFormat="1">
      <c r="E45156" s="120"/>
      <c r="M45156" s="120"/>
      <c r="N45156" s="120"/>
      <c r="U45156" s="121"/>
      <c r="V45156" s="122"/>
      <c r="W45156" s="123"/>
      <c r="AC45156" s="123"/>
    </row>
    <row r="45157" spans="5:29" s="2" customFormat="1">
      <c r="E45157" s="120"/>
      <c r="M45157" s="120"/>
      <c r="N45157" s="120"/>
      <c r="U45157" s="121"/>
      <c r="V45157" s="122"/>
      <c r="W45157" s="123"/>
      <c r="AC45157" s="123"/>
    </row>
    <row r="45158" spans="5:29" s="2" customFormat="1">
      <c r="E45158" s="120"/>
      <c r="M45158" s="120"/>
      <c r="N45158" s="120"/>
      <c r="U45158" s="121"/>
      <c r="V45158" s="122"/>
      <c r="W45158" s="123"/>
      <c r="AC45158" s="123"/>
    </row>
    <row r="45159" spans="5:29" s="2" customFormat="1">
      <c r="E45159" s="120"/>
      <c r="M45159" s="120"/>
      <c r="N45159" s="120"/>
      <c r="U45159" s="121"/>
      <c r="V45159" s="122"/>
      <c r="W45159" s="123"/>
      <c r="AC45159" s="123"/>
    </row>
    <row r="45160" spans="5:29" s="2" customFormat="1">
      <c r="E45160" s="120"/>
      <c r="M45160" s="120"/>
      <c r="N45160" s="120"/>
      <c r="U45160" s="121"/>
      <c r="V45160" s="122"/>
      <c r="W45160" s="123"/>
      <c r="AC45160" s="123"/>
    </row>
    <row r="45161" spans="5:29" s="2" customFormat="1">
      <c r="E45161" s="120"/>
      <c r="M45161" s="120"/>
      <c r="N45161" s="120"/>
      <c r="U45161" s="121"/>
      <c r="V45161" s="122"/>
      <c r="W45161" s="123"/>
      <c r="AC45161" s="123"/>
    </row>
    <row r="45162" spans="5:29" s="2" customFormat="1">
      <c r="E45162" s="120"/>
      <c r="M45162" s="120"/>
      <c r="N45162" s="120"/>
      <c r="U45162" s="121"/>
      <c r="V45162" s="122"/>
      <c r="W45162" s="123"/>
      <c r="AC45162" s="123"/>
    </row>
    <row r="45163" spans="5:29" s="2" customFormat="1">
      <c r="E45163" s="120"/>
      <c r="M45163" s="120"/>
      <c r="N45163" s="120"/>
      <c r="U45163" s="121"/>
      <c r="V45163" s="122"/>
      <c r="W45163" s="123"/>
      <c r="AC45163" s="123"/>
    </row>
    <row r="45164" spans="5:29" s="2" customFormat="1">
      <c r="E45164" s="120"/>
      <c r="M45164" s="120"/>
      <c r="N45164" s="120"/>
      <c r="U45164" s="121"/>
      <c r="V45164" s="122"/>
      <c r="W45164" s="123"/>
      <c r="AC45164" s="123"/>
    </row>
    <row r="45165" spans="5:29" s="2" customFormat="1">
      <c r="E45165" s="120"/>
      <c r="M45165" s="120"/>
      <c r="N45165" s="120"/>
      <c r="U45165" s="121"/>
      <c r="V45165" s="122"/>
      <c r="W45165" s="123"/>
      <c r="AC45165" s="123"/>
    </row>
    <row r="45166" spans="5:29" s="2" customFormat="1">
      <c r="E45166" s="120"/>
      <c r="M45166" s="120"/>
      <c r="N45166" s="120"/>
      <c r="U45166" s="121"/>
      <c r="V45166" s="122"/>
      <c r="W45166" s="123"/>
      <c r="AC45166" s="123"/>
    </row>
    <row r="45167" spans="5:29" s="2" customFormat="1">
      <c r="E45167" s="120"/>
      <c r="M45167" s="120"/>
      <c r="N45167" s="120"/>
      <c r="U45167" s="121"/>
      <c r="V45167" s="122"/>
      <c r="W45167" s="123"/>
      <c r="AC45167" s="123"/>
    </row>
    <row r="45168" spans="5:29" s="2" customFormat="1">
      <c r="E45168" s="120"/>
      <c r="M45168" s="120"/>
      <c r="N45168" s="120"/>
      <c r="U45168" s="121"/>
      <c r="V45168" s="122"/>
      <c r="W45168" s="123"/>
      <c r="AC45168" s="123"/>
    </row>
    <row r="45169" spans="5:29" s="2" customFormat="1">
      <c r="E45169" s="120"/>
      <c r="M45169" s="120"/>
      <c r="N45169" s="120"/>
      <c r="U45169" s="121"/>
      <c r="V45169" s="122"/>
      <c r="W45169" s="123"/>
      <c r="AC45169" s="123"/>
    </row>
    <row r="45170" spans="5:29" s="2" customFormat="1">
      <c r="E45170" s="120"/>
      <c r="M45170" s="120"/>
      <c r="N45170" s="120"/>
      <c r="U45170" s="121"/>
      <c r="V45170" s="122"/>
      <c r="W45170" s="123"/>
      <c r="AC45170" s="123"/>
    </row>
    <row r="45171" spans="5:29" s="2" customFormat="1">
      <c r="E45171" s="120"/>
      <c r="M45171" s="120"/>
      <c r="N45171" s="120"/>
      <c r="U45171" s="121"/>
      <c r="V45171" s="122"/>
      <c r="W45171" s="123"/>
      <c r="AC45171" s="123"/>
    </row>
    <row r="45172" spans="5:29" s="2" customFormat="1">
      <c r="E45172" s="120"/>
      <c r="M45172" s="120"/>
      <c r="N45172" s="120"/>
      <c r="U45172" s="121"/>
      <c r="V45172" s="122"/>
      <c r="W45172" s="123"/>
      <c r="AC45172" s="123"/>
    </row>
    <row r="45173" spans="5:29" s="2" customFormat="1">
      <c r="E45173" s="120"/>
      <c r="M45173" s="120"/>
      <c r="N45173" s="120"/>
      <c r="U45173" s="121"/>
      <c r="V45173" s="122"/>
      <c r="W45173" s="123"/>
      <c r="AC45173" s="123"/>
    </row>
    <row r="45174" spans="5:29" s="2" customFormat="1">
      <c r="E45174" s="120"/>
      <c r="M45174" s="120"/>
      <c r="N45174" s="120"/>
      <c r="U45174" s="121"/>
      <c r="V45174" s="122"/>
      <c r="W45174" s="123"/>
      <c r="AC45174" s="123"/>
    </row>
    <row r="45175" spans="5:29" s="2" customFormat="1">
      <c r="E45175" s="120"/>
      <c r="M45175" s="120"/>
      <c r="N45175" s="120"/>
      <c r="U45175" s="121"/>
      <c r="V45175" s="122"/>
      <c r="W45175" s="123"/>
      <c r="AC45175" s="123"/>
    </row>
    <row r="45176" spans="5:29" s="2" customFormat="1">
      <c r="E45176" s="120"/>
      <c r="M45176" s="120"/>
      <c r="N45176" s="120"/>
      <c r="U45176" s="121"/>
      <c r="V45176" s="122"/>
      <c r="W45176" s="123"/>
      <c r="AC45176" s="123"/>
    </row>
    <row r="45177" spans="5:29" s="2" customFormat="1">
      <c r="E45177" s="120"/>
      <c r="M45177" s="120"/>
      <c r="N45177" s="120"/>
      <c r="U45177" s="121"/>
      <c r="V45177" s="122"/>
      <c r="W45177" s="123"/>
      <c r="AC45177" s="123"/>
    </row>
    <row r="45178" spans="5:29" s="2" customFormat="1">
      <c r="E45178" s="120"/>
      <c r="M45178" s="120"/>
      <c r="N45178" s="120"/>
      <c r="U45178" s="121"/>
      <c r="V45178" s="122"/>
      <c r="W45178" s="123"/>
      <c r="AC45178" s="123"/>
    </row>
    <row r="45179" spans="5:29" s="2" customFormat="1">
      <c r="E45179" s="120"/>
      <c r="M45179" s="120"/>
      <c r="N45179" s="120"/>
      <c r="U45179" s="121"/>
      <c r="V45179" s="122"/>
      <c r="W45179" s="123"/>
      <c r="AC45179" s="123"/>
    </row>
    <row r="45180" spans="5:29" s="2" customFormat="1">
      <c r="E45180" s="120"/>
      <c r="M45180" s="120"/>
      <c r="N45180" s="120"/>
      <c r="U45180" s="121"/>
      <c r="V45180" s="122"/>
      <c r="W45180" s="123"/>
      <c r="AC45180" s="123"/>
    </row>
    <row r="45181" spans="5:29" s="2" customFormat="1">
      <c r="E45181" s="120"/>
      <c r="M45181" s="120"/>
      <c r="N45181" s="120"/>
      <c r="U45181" s="121"/>
      <c r="V45181" s="122"/>
      <c r="W45181" s="123"/>
      <c r="AC45181" s="123"/>
    </row>
    <row r="45182" spans="5:29" s="2" customFormat="1">
      <c r="E45182" s="120"/>
      <c r="M45182" s="120"/>
      <c r="N45182" s="120"/>
      <c r="U45182" s="121"/>
      <c r="V45182" s="122"/>
      <c r="W45182" s="123"/>
      <c r="AC45182" s="123"/>
    </row>
    <row r="45183" spans="5:29" s="2" customFormat="1">
      <c r="E45183" s="120"/>
      <c r="M45183" s="120"/>
      <c r="N45183" s="120"/>
      <c r="U45183" s="121"/>
      <c r="V45183" s="122"/>
      <c r="W45183" s="123"/>
      <c r="AC45183" s="123"/>
    </row>
    <row r="45184" spans="5:29" s="2" customFormat="1">
      <c r="E45184" s="120"/>
      <c r="M45184" s="120"/>
      <c r="N45184" s="120"/>
      <c r="U45184" s="121"/>
      <c r="V45184" s="122"/>
      <c r="W45184" s="123"/>
      <c r="AC45184" s="123"/>
    </row>
    <row r="45185" spans="5:29" s="2" customFormat="1">
      <c r="E45185" s="120"/>
      <c r="M45185" s="120"/>
      <c r="N45185" s="120"/>
      <c r="U45185" s="121"/>
      <c r="V45185" s="122"/>
      <c r="W45185" s="123"/>
      <c r="AC45185" s="123"/>
    </row>
    <row r="45186" spans="5:29" s="2" customFormat="1">
      <c r="E45186" s="120"/>
      <c r="M45186" s="120"/>
      <c r="N45186" s="120"/>
      <c r="U45186" s="121"/>
      <c r="V45186" s="122"/>
      <c r="W45186" s="123"/>
      <c r="AC45186" s="123"/>
    </row>
    <row r="45187" spans="5:29" s="2" customFormat="1">
      <c r="E45187" s="120"/>
      <c r="M45187" s="120"/>
      <c r="N45187" s="120"/>
      <c r="U45187" s="121"/>
      <c r="V45187" s="122"/>
      <c r="W45187" s="123"/>
      <c r="AC45187" s="123"/>
    </row>
    <row r="45188" spans="5:29" s="2" customFormat="1">
      <c r="E45188" s="120"/>
      <c r="M45188" s="120"/>
      <c r="N45188" s="120"/>
      <c r="U45188" s="121"/>
      <c r="V45188" s="122"/>
      <c r="W45188" s="123"/>
      <c r="AC45188" s="123"/>
    </row>
    <row r="45189" spans="5:29" s="2" customFormat="1">
      <c r="E45189" s="120"/>
      <c r="M45189" s="120"/>
      <c r="N45189" s="120"/>
      <c r="U45189" s="121"/>
      <c r="V45189" s="122"/>
      <c r="W45189" s="123"/>
      <c r="AC45189" s="123"/>
    </row>
    <row r="45190" spans="5:29" s="2" customFormat="1">
      <c r="E45190" s="120"/>
      <c r="M45190" s="120"/>
      <c r="N45190" s="120"/>
      <c r="U45190" s="121"/>
      <c r="V45190" s="122"/>
      <c r="W45190" s="123"/>
      <c r="AC45190" s="123"/>
    </row>
    <row r="45191" spans="5:29" s="2" customFormat="1">
      <c r="E45191" s="120"/>
      <c r="M45191" s="120"/>
      <c r="N45191" s="120"/>
      <c r="U45191" s="121"/>
      <c r="V45191" s="122"/>
      <c r="W45191" s="123"/>
      <c r="AC45191" s="123"/>
    </row>
    <row r="45192" spans="5:29" s="2" customFormat="1">
      <c r="E45192" s="120"/>
      <c r="M45192" s="120"/>
      <c r="N45192" s="120"/>
      <c r="U45192" s="121"/>
      <c r="V45192" s="122"/>
      <c r="W45192" s="123"/>
      <c r="AC45192" s="123"/>
    </row>
    <row r="45193" spans="5:29" s="2" customFormat="1">
      <c r="E45193" s="120"/>
      <c r="M45193" s="120"/>
      <c r="N45193" s="120"/>
      <c r="U45193" s="121"/>
      <c r="V45193" s="122"/>
      <c r="W45193" s="123"/>
      <c r="AC45193" s="123"/>
    </row>
    <row r="45194" spans="5:29" s="2" customFormat="1">
      <c r="E45194" s="120"/>
      <c r="M45194" s="120"/>
      <c r="N45194" s="120"/>
      <c r="U45194" s="121"/>
      <c r="V45194" s="122"/>
      <c r="W45194" s="123"/>
      <c r="AC45194" s="123"/>
    </row>
    <row r="45195" spans="5:29" s="2" customFormat="1">
      <c r="E45195" s="120"/>
      <c r="M45195" s="120"/>
      <c r="N45195" s="120"/>
      <c r="U45195" s="121"/>
      <c r="V45195" s="122"/>
      <c r="W45195" s="123"/>
      <c r="AC45195" s="123"/>
    </row>
    <row r="45196" spans="5:29" s="2" customFormat="1">
      <c r="E45196" s="120"/>
      <c r="M45196" s="120"/>
      <c r="N45196" s="120"/>
      <c r="U45196" s="121"/>
      <c r="V45196" s="122"/>
      <c r="W45196" s="123"/>
      <c r="AC45196" s="123"/>
    </row>
    <row r="45197" spans="5:29" s="2" customFormat="1">
      <c r="E45197" s="120"/>
      <c r="M45197" s="120"/>
      <c r="N45197" s="120"/>
      <c r="U45197" s="121"/>
      <c r="V45197" s="122"/>
      <c r="W45197" s="123"/>
      <c r="AC45197" s="123"/>
    </row>
    <row r="45198" spans="5:29" s="2" customFormat="1">
      <c r="E45198" s="120"/>
      <c r="M45198" s="120"/>
      <c r="N45198" s="120"/>
      <c r="U45198" s="121"/>
      <c r="V45198" s="122"/>
      <c r="W45198" s="123"/>
      <c r="AC45198" s="123"/>
    </row>
    <row r="45199" spans="5:29" s="2" customFormat="1">
      <c r="E45199" s="120"/>
      <c r="M45199" s="120"/>
      <c r="N45199" s="120"/>
      <c r="U45199" s="121"/>
      <c r="V45199" s="122"/>
      <c r="W45199" s="123"/>
      <c r="AC45199" s="123"/>
    </row>
    <row r="45200" spans="5:29" s="2" customFormat="1">
      <c r="E45200" s="120"/>
      <c r="M45200" s="120"/>
      <c r="N45200" s="120"/>
      <c r="U45200" s="121"/>
      <c r="V45200" s="122"/>
      <c r="W45200" s="123"/>
      <c r="AC45200" s="123"/>
    </row>
    <row r="45201" spans="5:29" s="2" customFormat="1">
      <c r="E45201" s="120"/>
      <c r="M45201" s="120"/>
      <c r="N45201" s="120"/>
      <c r="U45201" s="121"/>
      <c r="V45201" s="122"/>
      <c r="W45201" s="123"/>
      <c r="AC45201" s="123"/>
    </row>
    <row r="45202" spans="5:29" s="2" customFormat="1">
      <c r="E45202" s="120"/>
      <c r="M45202" s="120"/>
      <c r="N45202" s="120"/>
      <c r="U45202" s="121"/>
      <c r="V45202" s="122"/>
      <c r="W45202" s="123"/>
      <c r="AC45202" s="123"/>
    </row>
    <row r="45203" spans="5:29" s="2" customFormat="1">
      <c r="E45203" s="120"/>
      <c r="M45203" s="120"/>
      <c r="N45203" s="120"/>
      <c r="U45203" s="121"/>
      <c r="V45203" s="122"/>
      <c r="W45203" s="123"/>
      <c r="AC45203" s="123"/>
    </row>
    <row r="45204" spans="5:29" s="2" customFormat="1">
      <c r="E45204" s="120"/>
      <c r="M45204" s="120"/>
      <c r="N45204" s="120"/>
      <c r="U45204" s="121"/>
      <c r="V45204" s="122"/>
      <c r="W45204" s="123"/>
      <c r="AC45204" s="123"/>
    </row>
    <row r="45205" spans="5:29" s="2" customFormat="1">
      <c r="E45205" s="120"/>
      <c r="M45205" s="120"/>
      <c r="N45205" s="120"/>
      <c r="U45205" s="121"/>
      <c r="V45205" s="122"/>
      <c r="W45205" s="123"/>
      <c r="AC45205" s="123"/>
    </row>
    <row r="45206" spans="5:29" s="2" customFormat="1">
      <c r="E45206" s="120"/>
      <c r="M45206" s="120"/>
      <c r="N45206" s="120"/>
      <c r="U45206" s="121"/>
      <c r="V45206" s="122"/>
      <c r="W45206" s="123"/>
      <c r="AC45206" s="123"/>
    </row>
    <row r="45207" spans="5:29" s="2" customFormat="1">
      <c r="E45207" s="120"/>
      <c r="M45207" s="120"/>
      <c r="N45207" s="120"/>
      <c r="U45207" s="121"/>
      <c r="V45207" s="122"/>
      <c r="W45207" s="123"/>
      <c r="AC45207" s="123"/>
    </row>
    <row r="45208" spans="5:29" s="2" customFormat="1">
      <c r="E45208" s="120"/>
      <c r="M45208" s="120"/>
      <c r="N45208" s="120"/>
      <c r="U45208" s="121"/>
      <c r="V45208" s="122"/>
      <c r="W45208" s="123"/>
      <c r="AC45208" s="123"/>
    </row>
    <row r="45209" spans="5:29" s="2" customFormat="1">
      <c r="E45209" s="120"/>
      <c r="M45209" s="120"/>
      <c r="N45209" s="120"/>
      <c r="U45209" s="121"/>
      <c r="V45209" s="122"/>
      <c r="W45209" s="123"/>
      <c r="AC45209" s="123"/>
    </row>
    <row r="45210" spans="5:29" s="2" customFormat="1">
      <c r="E45210" s="120"/>
      <c r="M45210" s="120"/>
      <c r="N45210" s="120"/>
      <c r="U45210" s="121"/>
      <c r="V45210" s="122"/>
      <c r="W45210" s="123"/>
      <c r="AC45210" s="123"/>
    </row>
    <row r="45211" spans="5:29" s="2" customFormat="1">
      <c r="E45211" s="120"/>
      <c r="M45211" s="120"/>
      <c r="N45211" s="120"/>
      <c r="U45211" s="121"/>
      <c r="V45211" s="122"/>
      <c r="W45211" s="123"/>
      <c r="AC45211" s="123"/>
    </row>
    <row r="45212" spans="5:29" s="2" customFormat="1">
      <c r="E45212" s="120"/>
      <c r="M45212" s="120"/>
      <c r="N45212" s="120"/>
      <c r="U45212" s="121"/>
      <c r="V45212" s="122"/>
      <c r="W45212" s="123"/>
      <c r="AC45212" s="123"/>
    </row>
    <row r="45213" spans="5:29" s="2" customFormat="1">
      <c r="E45213" s="120"/>
      <c r="M45213" s="120"/>
      <c r="N45213" s="120"/>
      <c r="U45213" s="121"/>
      <c r="V45213" s="122"/>
      <c r="W45213" s="123"/>
      <c r="AC45213" s="123"/>
    </row>
    <row r="45214" spans="5:29" s="2" customFormat="1">
      <c r="E45214" s="120"/>
      <c r="M45214" s="120"/>
      <c r="N45214" s="120"/>
      <c r="U45214" s="121"/>
      <c r="V45214" s="122"/>
      <c r="W45214" s="123"/>
      <c r="AC45214" s="123"/>
    </row>
    <row r="45215" spans="5:29" s="2" customFormat="1">
      <c r="E45215" s="120"/>
      <c r="M45215" s="120"/>
      <c r="N45215" s="120"/>
      <c r="U45215" s="121"/>
      <c r="V45215" s="122"/>
      <c r="W45215" s="123"/>
      <c r="AC45215" s="123"/>
    </row>
    <row r="45216" spans="5:29" s="2" customFormat="1">
      <c r="E45216" s="120"/>
      <c r="M45216" s="120"/>
      <c r="N45216" s="120"/>
      <c r="U45216" s="121"/>
      <c r="V45216" s="122"/>
      <c r="W45216" s="123"/>
      <c r="AC45216" s="123"/>
    </row>
    <row r="45217" spans="5:29" s="2" customFormat="1">
      <c r="E45217" s="120"/>
      <c r="M45217" s="120"/>
      <c r="N45217" s="120"/>
      <c r="U45217" s="121"/>
      <c r="V45217" s="122"/>
      <c r="W45217" s="123"/>
      <c r="AC45217" s="123"/>
    </row>
    <row r="45218" spans="5:29" s="2" customFormat="1">
      <c r="E45218" s="120"/>
      <c r="M45218" s="120"/>
      <c r="N45218" s="120"/>
      <c r="U45218" s="121"/>
      <c r="V45218" s="122"/>
      <c r="W45218" s="123"/>
      <c r="AC45218" s="123"/>
    </row>
    <row r="45219" spans="5:29" s="2" customFormat="1">
      <c r="E45219" s="120"/>
      <c r="M45219" s="120"/>
      <c r="N45219" s="120"/>
      <c r="U45219" s="121"/>
      <c r="V45219" s="122"/>
      <c r="W45219" s="123"/>
      <c r="AC45219" s="123"/>
    </row>
    <row r="45220" spans="5:29" s="2" customFormat="1">
      <c r="E45220" s="120"/>
      <c r="M45220" s="120"/>
      <c r="N45220" s="120"/>
      <c r="U45220" s="121"/>
      <c r="V45220" s="122"/>
      <c r="W45220" s="123"/>
      <c r="AC45220" s="123"/>
    </row>
    <row r="45221" spans="5:29" s="2" customFormat="1">
      <c r="E45221" s="120"/>
      <c r="M45221" s="120"/>
      <c r="N45221" s="120"/>
      <c r="U45221" s="121"/>
      <c r="V45221" s="122"/>
      <c r="W45221" s="123"/>
      <c r="AC45221" s="123"/>
    </row>
    <row r="45222" spans="5:29" s="2" customFormat="1">
      <c r="E45222" s="120"/>
      <c r="M45222" s="120"/>
      <c r="N45222" s="120"/>
      <c r="U45222" s="121"/>
      <c r="V45222" s="122"/>
      <c r="W45222" s="123"/>
      <c r="AC45222" s="123"/>
    </row>
    <row r="45223" spans="5:29" s="2" customFormat="1">
      <c r="E45223" s="120"/>
      <c r="M45223" s="120"/>
      <c r="N45223" s="120"/>
      <c r="U45223" s="121"/>
      <c r="V45223" s="122"/>
      <c r="W45223" s="123"/>
      <c r="AC45223" s="123"/>
    </row>
    <row r="45224" spans="5:29" s="2" customFormat="1">
      <c r="E45224" s="120"/>
      <c r="M45224" s="120"/>
      <c r="N45224" s="120"/>
      <c r="U45224" s="121"/>
      <c r="V45224" s="122"/>
      <c r="W45224" s="123"/>
      <c r="AC45224" s="123"/>
    </row>
    <row r="45225" spans="5:29" s="2" customFormat="1">
      <c r="E45225" s="120"/>
      <c r="M45225" s="120"/>
      <c r="N45225" s="120"/>
      <c r="U45225" s="121"/>
      <c r="V45225" s="122"/>
      <c r="W45225" s="123"/>
      <c r="AC45225" s="123"/>
    </row>
    <row r="45226" spans="5:29" s="2" customFormat="1">
      <c r="E45226" s="120"/>
      <c r="M45226" s="120"/>
      <c r="N45226" s="120"/>
      <c r="U45226" s="121"/>
      <c r="V45226" s="122"/>
      <c r="W45226" s="123"/>
      <c r="AC45226" s="123"/>
    </row>
    <row r="45227" spans="5:29" s="2" customFormat="1">
      <c r="E45227" s="120"/>
      <c r="M45227" s="120"/>
      <c r="N45227" s="120"/>
      <c r="U45227" s="121"/>
      <c r="V45227" s="122"/>
      <c r="W45227" s="123"/>
      <c r="AC45227" s="123"/>
    </row>
    <row r="45228" spans="5:29" s="2" customFormat="1">
      <c r="E45228" s="120"/>
      <c r="M45228" s="120"/>
      <c r="N45228" s="120"/>
      <c r="U45228" s="121"/>
      <c r="V45228" s="122"/>
      <c r="W45228" s="123"/>
      <c r="AC45228" s="123"/>
    </row>
    <row r="45229" spans="5:29" s="2" customFormat="1">
      <c r="E45229" s="120"/>
      <c r="M45229" s="120"/>
      <c r="N45229" s="120"/>
      <c r="U45229" s="121"/>
      <c r="V45229" s="122"/>
      <c r="W45229" s="123"/>
      <c r="AC45229" s="123"/>
    </row>
    <row r="45230" spans="5:29" s="2" customFormat="1">
      <c r="E45230" s="120"/>
      <c r="M45230" s="120"/>
      <c r="N45230" s="120"/>
      <c r="U45230" s="121"/>
      <c r="V45230" s="122"/>
      <c r="W45230" s="123"/>
      <c r="AC45230" s="123"/>
    </row>
    <row r="45231" spans="5:29" s="2" customFormat="1">
      <c r="E45231" s="120"/>
      <c r="M45231" s="120"/>
      <c r="N45231" s="120"/>
      <c r="U45231" s="121"/>
      <c r="V45231" s="122"/>
      <c r="W45231" s="123"/>
      <c r="AC45231" s="123"/>
    </row>
    <row r="45232" spans="5:29" s="2" customFormat="1">
      <c r="E45232" s="120"/>
      <c r="M45232" s="120"/>
      <c r="N45232" s="120"/>
      <c r="U45232" s="121"/>
      <c r="V45232" s="122"/>
      <c r="W45232" s="123"/>
      <c r="AC45232" s="123"/>
    </row>
    <row r="45233" spans="5:29" s="2" customFormat="1">
      <c r="E45233" s="120"/>
      <c r="M45233" s="120"/>
      <c r="N45233" s="120"/>
      <c r="U45233" s="121"/>
      <c r="V45233" s="122"/>
      <c r="W45233" s="123"/>
      <c r="AC45233" s="123"/>
    </row>
    <row r="45234" spans="5:29" s="2" customFormat="1">
      <c r="E45234" s="120"/>
      <c r="M45234" s="120"/>
      <c r="N45234" s="120"/>
      <c r="U45234" s="121"/>
      <c r="V45234" s="122"/>
      <c r="W45234" s="123"/>
      <c r="AC45234" s="123"/>
    </row>
    <row r="45235" spans="5:29" s="2" customFormat="1">
      <c r="E45235" s="120"/>
      <c r="M45235" s="120"/>
      <c r="N45235" s="120"/>
      <c r="U45235" s="121"/>
      <c r="V45235" s="122"/>
      <c r="W45235" s="123"/>
      <c r="AC45235" s="123"/>
    </row>
    <row r="45236" spans="5:29" s="2" customFormat="1">
      <c r="E45236" s="120"/>
      <c r="M45236" s="120"/>
      <c r="N45236" s="120"/>
      <c r="U45236" s="121"/>
      <c r="V45236" s="122"/>
      <c r="W45236" s="123"/>
      <c r="AC45236" s="123"/>
    </row>
    <row r="45237" spans="5:29" s="2" customFormat="1">
      <c r="E45237" s="120"/>
      <c r="M45237" s="120"/>
      <c r="N45237" s="120"/>
      <c r="U45237" s="121"/>
      <c r="V45237" s="122"/>
      <c r="W45237" s="123"/>
      <c r="AC45237" s="123"/>
    </row>
    <row r="45238" spans="5:29" s="2" customFormat="1">
      <c r="E45238" s="120"/>
      <c r="M45238" s="120"/>
      <c r="N45238" s="120"/>
      <c r="U45238" s="121"/>
      <c r="V45238" s="122"/>
      <c r="W45238" s="123"/>
      <c r="AC45238" s="123"/>
    </row>
    <row r="45239" spans="5:29" s="2" customFormat="1">
      <c r="E45239" s="120"/>
      <c r="M45239" s="120"/>
      <c r="N45239" s="120"/>
      <c r="U45239" s="121"/>
      <c r="V45239" s="122"/>
      <c r="W45239" s="123"/>
      <c r="AC45239" s="123"/>
    </row>
    <row r="45240" spans="5:29" s="2" customFormat="1">
      <c r="E45240" s="120"/>
      <c r="M45240" s="120"/>
      <c r="N45240" s="120"/>
      <c r="U45240" s="121"/>
      <c r="V45240" s="122"/>
      <c r="W45240" s="123"/>
      <c r="AC45240" s="123"/>
    </row>
    <row r="45241" spans="5:29" s="2" customFormat="1">
      <c r="E45241" s="120"/>
      <c r="M45241" s="120"/>
      <c r="N45241" s="120"/>
      <c r="U45241" s="121"/>
      <c r="V45241" s="122"/>
      <c r="W45241" s="123"/>
      <c r="AC45241" s="123"/>
    </row>
    <row r="45242" spans="5:29" s="2" customFormat="1">
      <c r="E45242" s="120"/>
      <c r="M45242" s="120"/>
      <c r="N45242" s="120"/>
      <c r="U45242" s="121"/>
      <c r="V45242" s="122"/>
      <c r="W45242" s="123"/>
      <c r="AC45242" s="123"/>
    </row>
    <row r="45243" spans="5:29" s="2" customFormat="1">
      <c r="E45243" s="120"/>
      <c r="M45243" s="120"/>
      <c r="N45243" s="120"/>
      <c r="U45243" s="121"/>
      <c r="V45243" s="122"/>
      <c r="W45243" s="123"/>
      <c r="AC45243" s="123"/>
    </row>
    <row r="45244" spans="5:29" s="2" customFormat="1">
      <c r="E45244" s="120"/>
      <c r="M45244" s="120"/>
      <c r="N45244" s="120"/>
      <c r="U45244" s="121"/>
      <c r="V45244" s="122"/>
      <c r="W45244" s="123"/>
      <c r="AC45244" s="123"/>
    </row>
    <row r="45245" spans="5:29" s="2" customFormat="1">
      <c r="E45245" s="120"/>
      <c r="M45245" s="120"/>
      <c r="N45245" s="120"/>
      <c r="U45245" s="121"/>
      <c r="V45245" s="122"/>
      <c r="W45245" s="123"/>
      <c r="AC45245" s="123"/>
    </row>
    <row r="45246" spans="5:29" s="2" customFormat="1">
      <c r="E45246" s="120"/>
      <c r="M45246" s="120"/>
      <c r="N45246" s="120"/>
      <c r="U45246" s="121"/>
      <c r="V45246" s="122"/>
      <c r="W45246" s="123"/>
      <c r="AC45246" s="123"/>
    </row>
    <row r="45247" spans="5:29" s="2" customFormat="1">
      <c r="E45247" s="120"/>
      <c r="M45247" s="120"/>
      <c r="N45247" s="120"/>
      <c r="U45247" s="121"/>
      <c r="V45247" s="122"/>
      <c r="W45247" s="123"/>
      <c r="AC45247" s="123"/>
    </row>
    <row r="45248" spans="5:29" s="2" customFormat="1">
      <c r="E45248" s="120"/>
      <c r="M45248" s="120"/>
      <c r="N45248" s="120"/>
      <c r="U45248" s="121"/>
      <c r="V45248" s="122"/>
      <c r="W45248" s="123"/>
      <c r="AC45248" s="123"/>
    </row>
    <row r="45249" spans="5:29" s="2" customFormat="1">
      <c r="E45249" s="120"/>
      <c r="M45249" s="120"/>
      <c r="N45249" s="120"/>
      <c r="U45249" s="121"/>
      <c r="V45249" s="122"/>
      <c r="W45249" s="123"/>
      <c r="AC45249" s="123"/>
    </row>
    <row r="45250" spans="5:29" s="2" customFormat="1">
      <c r="E45250" s="120"/>
      <c r="M45250" s="120"/>
      <c r="N45250" s="120"/>
      <c r="U45250" s="121"/>
      <c r="V45250" s="122"/>
      <c r="W45250" s="123"/>
      <c r="AC45250" s="123"/>
    </row>
    <row r="45251" spans="5:29" s="2" customFormat="1">
      <c r="E45251" s="120"/>
      <c r="M45251" s="120"/>
      <c r="N45251" s="120"/>
      <c r="U45251" s="121"/>
      <c r="V45251" s="122"/>
      <c r="W45251" s="123"/>
      <c r="AC45251" s="123"/>
    </row>
    <row r="45252" spans="5:29" s="2" customFormat="1">
      <c r="E45252" s="120"/>
      <c r="M45252" s="120"/>
      <c r="N45252" s="120"/>
      <c r="U45252" s="121"/>
      <c r="V45252" s="122"/>
      <c r="W45252" s="123"/>
      <c r="AC45252" s="123"/>
    </row>
    <row r="45253" spans="5:29" s="2" customFormat="1">
      <c r="E45253" s="120"/>
      <c r="M45253" s="120"/>
      <c r="N45253" s="120"/>
      <c r="U45253" s="121"/>
      <c r="V45253" s="122"/>
      <c r="W45253" s="123"/>
      <c r="AC45253" s="123"/>
    </row>
    <row r="45254" spans="5:29" s="2" customFormat="1">
      <c r="E45254" s="120"/>
      <c r="M45254" s="120"/>
      <c r="N45254" s="120"/>
      <c r="U45254" s="121"/>
      <c r="V45254" s="122"/>
      <c r="W45254" s="123"/>
      <c r="AC45254" s="123"/>
    </row>
    <row r="45255" spans="5:29" s="2" customFormat="1">
      <c r="E45255" s="120"/>
      <c r="M45255" s="120"/>
      <c r="N45255" s="120"/>
      <c r="U45255" s="121"/>
      <c r="V45255" s="122"/>
      <c r="W45255" s="123"/>
      <c r="AC45255" s="123"/>
    </row>
    <row r="45256" spans="5:29" s="2" customFormat="1">
      <c r="E45256" s="120"/>
      <c r="M45256" s="120"/>
      <c r="N45256" s="120"/>
      <c r="U45256" s="121"/>
      <c r="V45256" s="122"/>
      <c r="W45256" s="123"/>
      <c r="AC45256" s="123"/>
    </row>
    <row r="45257" spans="5:29" s="2" customFormat="1">
      <c r="E45257" s="120"/>
      <c r="M45257" s="120"/>
      <c r="N45257" s="120"/>
      <c r="U45257" s="121"/>
      <c r="V45257" s="122"/>
      <c r="W45257" s="123"/>
      <c r="AC45257" s="123"/>
    </row>
    <row r="45258" spans="5:29" s="2" customFormat="1">
      <c r="E45258" s="120"/>
      <c r="M45258" s="120"/>
      <c r="N45258" s="120"/>
      <c r="U45258" s="121"/>
      <c r="V45258" s="122"/>
      <c r="W45258" s="123"/>
      <c r="AC45258" s="123"/>
    </row>
    <row r="45259" spans="5:29" s="2" customFormat="1">
      <c r="E45259" s="120"/>
      <c r="M45259" s="120"/>
      <c r="N45259" s="120"/>
      <c r="U45259" s="121"/>
      <c r="V45259" s="122"/>
      <c r="W45259" s="123"/>
      <c r="AC45259" s="123"/>
    </row>
    <row r="45260" spans="5:29" s="2" customFormat="1">
      <c r="E45260" s="120"/>
      <c r="M45260" s="120"/>
      <c r="N45260" s="120"/>
      <c r="U45260" s="121"/>
      <c r="V45260" s="122"/>
      <c r="W45260" s="123"/>
      <c r="AC45260" s="123"/>
    </row>
    <row r="45261" spans="5:29" s="2" customFormat="1">
      <c r="E45261" s="120"/>
      <c r="M45261" s="120"/>
      <c r="N45261" s="120"/>
      <c r="U45261" s="121"/>
      <c r="V45261" s="122"/>
      <c r="W45261" s="123"/>
      <c r="AC45261" s="123"/>
    </row>
    <row r="45262" spans="5:29" s="2" customFormat="1">
      <c r="E45262" s="120"/>
      <c r="M45262" s="120"/>
      <c r="N45262" s="120"/>
      <c r="U45262" s="121"/>
      <c r="V45262" s="122"/>
      <c r="W45262" s="123"/>
      <c r="AC45262" s="123"/>
    </row>
    <row r="45263" spans="5:29" s="2" customFormat="1">
      <c r="E45263" s="120"/>
      <c r="M45263" s="120"/>
      <c r="N45263" s="120"/>
      <c r="U45263" s="121"/>
      <c r="V45263" s="122"/>
      <c r="W45263" s="123"/>
      <c r="AC45263" s="123"/>
    </row>
    <row r="45264" spans="5:29" s="2" customFormat="1">
      <c r="E45264" s="120"/>
      <c r="M45264" s="120"/>
      <c r="N45264" s="120"/>
      <c r="U45264" s="121"/>
      <c r="V45264" s="122"/>
      <c r="W45264" s="123"/>
      <c r="AC45264" s="123"/>
    </row>
    <row r="45265" spans="5:29" s="2" customFormat="1">
      <c r="E45265" s="120"/>
      <c r="M45265" s="120"/>
      <c r="N45265" s="120"/>
      <c r="U45265" s="121"/>
      <c r="V45265" s="122"/>
      <c r="W45265" s="123"/>
      <c r="AC45265" s="123"/>
    </row>
    <row r="45266" spans="5:29" s="2" customFormat="1">
      <c r="E45266" s="120"/>
      <c r="M45266" s="120"/>
      <c r="N45266" s="120"/>
      <c r="U45266" s="121"/>
      <c r="V45266" s="122"/>
      <c r="W45266" s="123"/>
      <c r="AC45266" s="123"/>
    </row>
    <row r="45267" spans="5:29" s="2" customFormat="1">
      <c r="E45267" s="120"/>
      <c r="M45267" s="120"/>
      <c r="N45267" s="120"/>
      <c r="U45267" s="121"/>
      <c r="V45267" s="122"/>
      <c r="W45267" s="123"/>
      <c r="AC45267" s="123"/>
    </row>
    <row r="45268" spans="5:29" s="2" customFormat="1">
      <c r="E45268" s="120"/>
      <c r="M45268" s="120"/>
      <c r="N45268" s="120"/>
      <c r="U45268" s="121"/>
      <c r="V45268" s="122"/>
      <c r="W45268" s="123"/>
      <c r="AC45268" s="123"/>
    </row>
    <row r="45269" spans="5:29" s="2" customFormat="1">
      <c r="E45269" s="120"/>
      <c r="M45269" s="120"/>
      <c r="N45269" s="120"/>
      <c r="U45269" s="121"/>
      <c r="V45269" s="122"/>
      <c r="W45269" s="123"/>
      <c r="AC45269" s="123"/>
    </row>
    <row r="45270" spans="5:29" s="2" customFormat="1">
      <c r="E45270" s="120"/>
      <c r="M45270" s="120"/>
      <c r="N45270" s="120"/>
      <c r="U45270" s="121"/>
      <c r="V45270" s="122"/>
      <c r="W45270" s="123"/>
      <c r="AC45270" s="123"/>
    </row>
    <row r="45271" spans="5:29" s="2" customFormat="1">
      <c r="E45271" s="120"/>
      <c r="M45271" s="120"/>
      <c r="N45271" s="120"/>
      <c r="U45271" s="121"/>
      <c r="V45271" s="122"/>
      <c r="W45271" s="123"/>
      <c r="AC45271" s="123"/>
    </row>
    <row r="45272" spans="5:29" s="2" customFormat="1">
      <c r="E45272" s="120"/>
      <c r="M45272" s="120"/>
      <c r="N45272" s="120"/>
      <c r="U45272" s="121"/>
      <c r="V45272" s="122"/>
      <c r="W45272" s="123"/>
      <c r="AC45272" s="123"/>
    </row>
    <row r="45273" spans="5:29" s="2" customFormat="1">
      <c r="E45273" s="120"/>
      <c r="M45273" s="120"/>
      <c r="N45273" s="120"/>
      <c r="U45273" s="121"/>
      <c r="V45273" s="122"/>
      <c r="W45273" s="123"/>
      <c r="AC45273" s="123"/>
    </row>
    <row r="45274" spans="5:29" s="2" customFormat="1">
      <c r="E45274" s="120"/>
      <c r="M45274" s="120"/>
      <c r="N45274" s="120"/>
      <c r="U45274" s="121"/>
      <c r="V45274" s="122"/>
      <c r="W45274" s="123"/>
      <c r="AC45274" s="123"/>
    </row>
    <row r="45275" spans="5:29" s="2" customFormat="1">
      <c r="E45275" s="120"/>
      <c r="M45275" s="120"/>
      <c r="N45275" s="120"/>
      <c r="U45275" s="121"/>
      <c r="V45275" s="122"/>
      <c r="W45275" s="123"/>
      <c r="AC45275" s="123"/>
    </row>
    <row r="45276" spans="5:29" s="2" customFormat="1">
      <c r="E45276" s="120"/>
      <c r="M45276" s="120"/>
      <c r="N45276" s="120"/>
      <c r="U45276" s="121"/>
      <c r="V45276" s="122"/>
      <c r="W45276" s="123"/>
      <c r="AC45276" s="123"/>
    </row>
    <row r="45277" spans="5:29" s="2" customFormat="1">
      <c r="E45277" s="120"/>
      <c r="M45277" s="120"/>
      <c r="N45277" s="120"/>
      <c r="U45277" s="121"/>
      <c r="V45277" s="122"/>
      <c r="W45277" s="123"/>
      <c r="AC45277" s="123"/>
    </row>
    <row r="45278" spans="5:29" s="2" customFormat="1">
      <c r="E45278" s="120"/>
      <c r="M45278" s="120"/>
      <c r="N45278" s="120"/>
      <c r="U45278" s="121"/>
      <c r="V45278" s="122"/>
      <c r="W45278" s="123"/>
      <c r="AC45278" s="123"/>
    </row>
    <row r="45279" spans="5:29" s="2" customFormat="1">
      <c r="E45279" s="120"/>
      <c r="M45279" s="120"/>
      <c r="N45279" s="120"/>
      <c r="U45279" s="121"/>
      <c r="V45279" s="122"/>
      <c r="W45279" s="123"/>
      <c r="AC45279" s="123"/>
    </row>
    <row r="45280" spans="5:29" s="2" customFormat="1">
      <c r="E45280" s="120"/>
      <c r="M45280" s="120"/>
      <c r="N45280" s="120"/>
      <c r="U45280" s="121"/>
      <c r="V45280" s="122"/>
      <c r="W45280" s="123"/>
      <c r="AC45280" s="123"/>
    </row>
    <row r="45281" spans="5:29" s="2" customFormat="1">
      <c r="E45281" s="120"/>
      <c r="M45281" s="120"/>
      <c r="N45281" s="120"/>
      <c r="U45281" s="121"/>
      <c r="V45281" s="122"/>
      <c r="W45281" s="123"/>
      <c r="AC45281" s="123"/>
    </row>
    <row r="45282" spans="5:29" s="2" customFormat="1">
      <c r="E45282" s="120"/>
      <c r="M45282" s="120"/>
      <c r="N45282" s="120"/>
      <c r="U45282" s="121"/>
      <c r="V45282" s="122"/>
      <c r="W45282" s="123"/>
      <c r="AC45282" s="123"/>
    </row>
    <row r="45283" spans="5:29" s="2" customFormat="1">
      <c r="E45283" s="120"/>
      <c r="M45283" s="120"/>
      <c r="N45283" s="120"/>
      <c r="U45283" s="121"/>
      <c r="V45283" s="122"/>
      <c r="W45283" s="123"/>
      <c r="AC45283" s="123"/>
    </row>
    <row r="45284" spans="5:29" s="2" customFormat="1">
      <c r="E45284" s="120"/>
      <c r="M45284" s="120"/>
      <c r="N45284" s="120"/>
      <c r="U45284" s="121"/>
      <c r="V45284" s="122"/>
      <c r="W45284" s="123"/>
      <c r="AC45284" s="123"/>
    </row>
    <row r="45285" spans="5:29" s="2" customFormat="1">
      <c r="E45285" s="120"/>
      <c r="M45285" s="120"/>
      <c r="N45285" s="120"/>
      <c r="U45285" s="121"/>
      <c r="V45285" s="122"/>
      <c r="W45285" s="123"/>
      <c r="AC45285" s="123"/>
    </row>
    <row r="45286" spans="5:29" s="2" customFormat="1">
      <c r="E45286" s="120"/>
      <c r="M45286" s="120"/>
      <c r="N45286" s="120"/>
      <c r="U45286" s="121"/>
      <c r="V45286" s="122"/>
      <c r="W45286" s="123"/>
      <c r="AC45286" s="123"/>
    </row>
    <row r="45287" spans="5:29" s="2" customFormat="1">
      <c r="E45287" s="120"/>
      <c r="M45287" s="120"/>
      <c r="N45287" s="120"/>
      <c r="U45287" s="121"/>
      <c r="V45287" s="122"/>
      <c r="W45287" s="123"/>
      <c r="AC45287" s="123"/>
    </row>
    <row r="45288" spans="5:29" s="2" customFormat="1">
      <c r="E45288" s="120"/>
      <c r="M45288" s="120"/>
      <c r="N45288" s="120"/>
      <c r="U45288" s="121"/>
      <c r="V45288" s="122"/>
      <c r="W45288" s="123"/>
      <c r="AC45288" s="123"/>
    </row>
    <row r="45289" spans="5:29" s="2" customFormat="1">
      <c r="E45289" s="120"/>
      <c r="M45289" s="120"/>
      <c r="N45289" s="120"/>
      <c r="U45289" s="121"/>
      <c r="V45289" s="122"/>
      <c r="W45289" s="123"/>
      <c r="AC45289" s="123"/>
    </row>
    <row r="45290" spans="5:29" s="2" customFormat="1">
      <c r="E45290" s="120"/>
      <c r="M45290" s="120"/>
      <c r="N45290" s="120"/>
      <c r="U45290" s="121"/>
      <c r="V45290" s="122"/>
      <c r="W45290" s="123"/>
      <c r="AC45290" s="123"/>
    </row>
    <row r="45291" spans="5:29" s="2" customFormat="1">
      <c r="E45291" s="120"/>
      <c r="M45291" s="120"/>
      <c r="N45291" s="120"/>
      <c r="U45291" s="121"/>
      <c r="V45291" s="122"/>
      <c r="W45291" s="123"/>
      <c r="AC45291" s="123"/>
    </row>
    <row r="45292" spans="5:29" s="2" customFormat="1">
      <c r="E45292" s="120"/>
      <c r="M45292" s="120"/>
      <c r="N45292" s="120"/>
      <c r="U45292" s="121"/>
      <c r="V45292" s="122"/>
      <c r="W45292" s="123"/>
      <c r="AC45292" s="123"/>
    </row>
    <row r="45293" spans="5:29" s="2" customFormat="1">
      <c r="E45293" s="120"/>
      <c r="M45293" s="120"/>
      <c r="N45293" s="120"/>
      <c r="U45293" s="121"/>
      <c r="V45293" s="122"/>
      <c r="W45293" s="123"/>
      <c r="AC45293" s="123"/>
    </row>
    <row r="45294" spans="5:29" s="2" customFormat="1">
      <c r="E45294" s="120"/>
      <c r="M45294" s="120"/>
      <c r="N45294" s="120"/>
      <c r="U45294" s="121"/>
      <c r="V45294" s="122"/>
      <c r="W45294" s="123"/>
      <c r="AC45294" s="123"/>
    </row>
    <row r="45295" spans="5:29" s="2" customFormat="1">
      <c r="E45295" s="120"/>
      <c r="M45295" s="120"/>
      <c r="N45295" s="120"/>
      <c r="U45295" s="121"/>
      <c r="V45295" s="122"/>
      <c r="W45295" s="123"/>
      <c r="AC45295" s="123"/>
    </row>
    <row r="45296" spans="5:29" s="2" customFormat="1">
      <c r="E45296" s="120"/>
      <c r="M45296" s="120"/>
      <c r="N45296" s="120"/>
      <c r="U45296" s="121"/>
      <c r="V45296" s="122"/>
      <c r="W45296" s="123"/>
      <c r="AC45296" s="123"/>
    </row>
    <row r="45297" spans="5:29" s="2" customFormat="1">
      <c r="E45297" s="120"/>
      <c r="M45297" s="120"/>
      <c r="N45297" s="120"/>
      <c r="U45297" s="121"/>
      <c r="V45297" s="122"/>
      <c r="W45297" s="123"/>
      <c r="AC45297" s="123"/>
    </row>
    <row r="45298" spans="5:29" s="2" customFormat="1">
      <c r="E45298" s="120"/>
      <c r="M45298" s="120"/>
      <c r="N45298" s="120"/>
      <c r="U45298" s="121"/>
      <c r="V45298" s="122"/>
      <c r="W45298" s="123"/>
      <c r="AC45298" s="123"/>
    </row>
    <row r="45299" spans="5:29" s="2" customFormat="1">
      <c r="E45299" s="120"/>
      <c r="M45299" s="120"/>
      <c r="N45299" s="120"/>
      <c r="U45299" s="121"/>
      <c r="V45299" s="122"/>
      <c r="W45299" s="123"/>
      <c r="AC45299" s="123"/>
    </row>
    <row r="45300" spans="5:29" s="2" customFormat="1">
      <c r="E45300" s="120"/>
      <c r="M45300" s="120"/>
      <c r="N45300" s="120"/>
      <c r="U45300" s="121"/>
      <c r="V45300" s="122"/>
      <c r="W45300" s="123"/>
      <c r="AC45300" s="123"/>
    </row>
    <row r="45301" spans="5:29" s="2" customFormat="1">
      <c r="E45301" s="120"/>
      <c r="M45301" s="120"/>
      <c r="N45301" s="120"/>
      <c r="U45301" s="121"/>
      <c r="V45301" s="122"/>
      <c r="W45301" s="123"/>
      <c r="AC45301" s="123"/>
    </row>
    <row r="45302" spans="5:29" s="2" customFormat="1">
      <c r="E45302" s="120"/>
      <c r="M45302" s="120"/>
      <c r="N45302" s="120"/>
      <c r="U45302" s="121"/>
      <c r="V45302" s="122"/>
      <c r="W45302" s="123"/>
      <c r="AC45302" s="123"/>
    </row>
    <row r="45303" spans="5:29" s="2" customFormat="1">
      <c r="E45303" s="120"/>
      <c r="M45303" s="120"/>
      <c r="N45303" s="120"/>
      <c r="U45303" s="121"/>
      <c r="V45303" s="122"/>
      <c r="W45303" s="123"/>
      <c r="AC45303" s="123"/>
    </row>
    <row r="45304" spans="5:29" s="2" customFormat="1">
      <c r="E45304" s="120"/>
      <c r="M45304" s="120"/>
      <c r="N45304" s="120"/>
      <c r="U45304" s="121"/>
      <c r="V45304" s="122"/>
      <c r="W45304" s="123"/>
      <c r="AC45304" s="123"/>
    </row>
    <row r="45305" spans="5:29" s="2" customFormat="1">
      <c r="E45305" s="120"/>
      <c r="M45305" s="120"/>
      <c r="N45305" s="120"/>
      <c r="U45305" s="121"/>
      <c r="V45305" s="122"/>
      <c r="W45305" s="123"/>
      <c r="AC45305" s="123"/>
    </row>
    <row r="45306" spans="5:29" s="2" customFormat="1">
      <c r="E45306" s="120"/>
      <c r="M45306" s="120"/>
      <c r="N45306" s="120"/>
      <c r="U45306" s="121"/>
      <c r="V45306" s="122"/>
      <c r="W45306" s="123"/>
      <c r="AC45306" s="123"/>
    </row>
    <row r="45307" spans="5:29" s="2" customFormat="1">
      <c r="E45307" s="120"/>
      <c r="M45307" s="120"/>
      <c r="N45307" s="120"/>
      <c r="U45307" s="121"/>
      <c r="V45307" s="122"/>
      <c r="W45307" s="123"/>
      <c r="AC45307" s="123"/>
    </row>
    <row r="45308" spans="5:29" s="2" customFormat="1">
      <c r="E45308" s="120"/>
      <c r="M45308" s="120"/>
      <c r="N45308" s="120"/>
      <c r="U45308" s="121"/>
      <c r="V45308" s="122"/>
      <c r="W45308" s="123"/>
      <c r="AC45308" s="123"/>
    </row>
    <row r="45309" spans="5:29" s="2" customFormat="1">
      <c r="E45309" s="120"/>
      <c r="M45309" s="120"/>
      <c r="N45309" s="120"/>
      <c r="U45309" s="121"/>
      <c r="V45309" s="122"/>
      <c r="W45309" s="123"/>
      <c r="AC45309" s="123"/>
    </row>
    <row r="45310" spans="5:29" s="2" customFormat="1">
      <c r="E45310" s="120"/>
      <c r="M45310" s="120"/>
      <c r="N45310" s="120"/>
      <c r="U45310" s="121"/>
      <c r="V45310" s="122"/>
      <c r="W45310" s="123"/>
      <c r="AC45310" s="123"/>
    </row>
    <row r="45311" spans="5:29" s="2" customFormat="1">
      <c r="E45311" s="120"/>
      <c r="M45311" s="120"/>
      <c r="N45311" s="120"/>
      <c r="U45311" s="121"/>
      <c r="V45311" s="122"/>
      <c r="W45311" s="123"/>
      <c r="AC45311" s="123"/>
    </row>
    <row r="45312" spans="5:29" s="2" customFormat="1">
      <c r="E45312" s="120"/>
      <c r="M45312" s="120"/>
      <c r="N45312" s="120"/>
      <c r="U45312" s="121"/>
      <c r="V45312" s="122"/>
      <c r="W45312" s="123"/>
      <c r="AC45312" s="123"/>
    </row>
    <row r="45313" spans="5:29" s="2" customFormat="1">
      <c r="E45313" s="120"/>
      <c r="M45313" s="120"/>
      <c r="N45313" s="120"/>
      <c r="U45313" s="121"/>
      <c r="V45313" s="122"/>
      <c r="W45313" s="123"/>
      <c r="AC45313" s="123"/>
    </row>
    <row r="45314" spans="5:29" s="2" customFormat="1">
      <c r="E45314" s="120"/>
      <c r="M45314" s="120"/>
      <c r="N45314" s="120"/>
      <c r="U45314" s="121"/>
      <c r="V45314" s="122"/>
      <c r="W45314" s="123"/>
      <c r="AC45314" s="123"/>
    </row>
    <row r="45315" spans="5:29" s="2" customFormat="1">
      <c r="E45315" s="120"/>
      <c r="M45315" s="120"/>
      <c r="N45315" s="120"/>
      <c r="U45315" s="121"/>
      <c r="V45315" s="122"/>
      <c r="W45315" s="123"/>
      <c r="AC45315" s="123"/>
    </row>
    <row r="45316" spans="5:29" s="2" customFormat="1">
      <c r="E45316" s="120"/>
      <c r="M45316" s="120"/>
      <c r="N45316" s="120"/>
      <c r="U45316" s="121"/>
      <c r="V45316" s="122"/>
      <c r="W45316" s="123"/>
      <c r="AC45316" s="123"/>
    </row>
    <row r="45317" spans="5:29" s="2" customFormat="1">
      <c r="E45317" s="120"/>
      <c r="M45317" s="120"/>
      <c r="N45317" s="120"/>
      <c r="U45317" s="121"/>
      <c r="V45317" s="122"/>
      <c r="W45317" s="123"/>
      <c r="AC45317" s="123"/>
    </row>
    <row r="45318" spans="5:29" s="2" customFormat="1">
      <c r="E45318" s="120"/>
      <c r="M45318" s="120"/>
      <c r="N45318" s="120"/>
      <c r="U45318" s="121"/>
      <c r="V45318" s="122"/>
      <c r="W45318" s="123"/>
      <c r="AC45318" s="123"/>
    </row>
    <row r="45319" spans="5:29" s="2" customFormat="1">
      <c r="E45319" s="120"/>
      <c r="M45319" s="120"/>
      <c r="N45319" s="120"/>
      <c r="U45319" s="121"/>
      <c r="V45319" s="122"/>
      <c r="W45319" s="123"/>
      <c r="AC45319" s="123"/>
    </row>
    <row r="45320" spans="5:29" s="2" customFormat="1">
      <c r="E45320" s="120"/>
      <c r="M45320" s="120"/>
      <c r="N45320" s="120"/>
      <c r="U45320" s="121"/>
      <c r="V45320" s="122"/>
      <c r="W45320" s="123"/>
      <c r="AC45320" s="123"/>
    </row>
    <row r="45321" spans="5:29" s="2" customFormat="1">
      <c r="E45321" s="120"/>
      <c r="M45321" s="120"/>
      <c r="N45321" s="120"/>
      <c r="U45321" s="121"/>
      <c r="V45321" s="122"/>
      <c r="W45321" s="123"/>
      <c r="AC45321" s="123"/>
    </row>
    <row r="45322" spans="5:29" s="2" customFormat="1">
      <c r="E45322" s="120"/>
      <c r="M45322" s="120"/>
      <c r="N45322" s="120"/>
      <c r="U45322" s="121"/>
      <c r="V45322" s="122"/>
      <c r="W45322" s="123"/>
      <c r="AC45322" s="123"/>
    </row>
    <row r="45323" spans="5:29" s="2" customFormat="1">
      <c r="E45323" s="120"/>
      <c r="M45323" s="120"/>
      <c r="N45323" s="120"/>
      <c r="U45323" s="121"/>
      <c r="V45323" s="122"/>
      <c r="W45323" s="123"/>
      <c r="AC45323" s="123"/>
    </row>
    <row r="45324" spans="5:29" s="2" customFormat="1">
      <c r="E45324" s="120"/>
      <c r="M45324" s="120"/>
      <c r="N45324" s="120"/>
      <c r="U45324" s="121"/>
      <c r="V45324" s="122"/>
      <c r="W45324" s="123"/>
      <c r="AC45324" s="123"/>
    </row>
    <row r="45325" spans="5:29" s="2" customFormat="1">
      <c r="E45325" s="120"/>
      <c r="M45325" s="120"/>
      <c r="N45325" s="120"/>
      <c r="U45325" s="121"/>
      <c r="V45325" s="122"/>
      <c r="W45325" s="123"/>
      <c r="AC45325" s="123"/>
    </row>
    <row r="45326" spans="5:29" s="2" customFormat="1">
      <c r="E45326" s="120"/>
      <c r="M45326" s="120"/>
      <c r="N45326" s="120"/>
      <c r="U45326" s="121"/>
      <c r="V45326" s="122"/>
      <c r="W45326" s="123"/>
      <c r="AC45326" s="123"/>
    </row>
    <row r="45327" spans="5:29" s="2" customFormat="1">
      <c r="E45327" s="120"/>
      <c r="M45327" s="120"/>
      <c r="N45327" s="120"/>
      <c r="U45327" s="121"/>
      <c r="V45327" s="122"/>
      <c r="W45327" s="123"/>
      <c r="AC45327" s="123"/>
    </row>
    <row r="45328" spans="5:29" s="2" customFormat="1">
      <c r="E45328" s="120"/>
      <c r="M45328" s="120"/>
      <c r="N45328" s="120"/>
      <c r="U45328" s="121"/>
      <c r="V45328" s="122"/>
      <c r="W45328" s="123"/>
      <c r="AC45328" s="123"/>
    </row>
    <row r="45329" spans="5:29" s="2" customFormat="1">
      <c r="E45329" s="120"/>
      <c r="M45329" s="120"/>
      <c r="N45329" s="120"/>
      <c r="U45329" s="121"/>
      <c r="V45329" s="122"/>
      <c r="W45329" s="123"/>
      <c r="AC45329" s="123"/>
    </row>
    <row r="45330" spans="5:29" s="2" customFormat="1">
      <c r="E45330" s="120"/>
      <c r="M45330" s="120"/>
      <c r="N45330" s="120"/>
      <c r="U45330" s="121"/>
      <c r="V45330" s="122"/>
      <c r="W45330" s="123"/>
      <c r="AC45330" s="123"/>
    </row>
    <row r="45331" spans="5:29" s="2" customFormat="1">
      <c r="E45331" s="120"/>
      <c r="M45331" s="120"/>
      <c r="N45331" s="120"/>
      <c r="U45331" s="121"/>
      <c r="V45331" s="122"/>
      <c r="W45331" s="123"/>
      <c r="AC45331" s="123"/>
    </row>
    <row r="45332" spans="5:29" s="2" customFormat="1">
      <c r="E45332" s="120"/>
      <c r="M45332" s="120"/>
      <c r="N45332" s="120"/>
      <c r="U45332" s="121"/>
      <c r="V45332" s="122"/>
      <c r="W45332" s="123"/>
      <c r="AC45332" s="123"/>
    </row>
    <row r="45333" spans="5:29" s="2" customFormat="1">
      <c r="E45333" s="120"/>
      <c r="M45333" s="120"/>
      <c r="N45333" s="120"/>
      <c r="U45333" s="121"/>
      <c r="V45333" s="122"/>
      <c r="W45333" s="123"/>
      <c r="AC45333" s="123"/>
    </row>
    <row r="45334" spans="5:29" s="2" customFormat="1">
      <c r="E45334" s="120"/>
      <c r="M45334" s="120"/>
      <c r="N45334" s="120"/>
      <c r="U45334" s="121"/>
      <c r="V45334" s="122"/>
      <c r="W45334" s="123"/>
      <c r="AC45334" s="123"/>
    </row>
    <row r="45335" spans="5:29" s="2" customFormat="1">
      <c r="E45335" s="120"/>
      <c r="M45335" s="120"/>
      <c r="N45335" s="120"/>
      <c r="U45335" s="121"/>
      <c r="V45335" s="122"/>
      <c r="W45335" s="123"/>
      <c r="AC45335" s="123"/>
    </row>
    <row r="45336" spans="5:29" s="2" customFormat="1">
      <c r="E45336" s="120"/>
      <c r="M45336" s="120"/>
      <c r="N45336" s="120"/>
      <c r="U45336" s="121"/>
      <c r="V45336" s="122"/>
      <c r="W45336" s="123"/>
      <c r="AC45336" s="123"/>
    </row>
    <row r="45337" spans="5:29" s="2" customFormat="1">
      <c r="E45337" s="120"/>
      <c r="M45337" s="120"/>
      <c r="N45337" s="120"/>
      <c r="U45337" s="121"/>
      <c r="V45337" s="122"/>
      <c r="W45337" s="123"/>
      <c r="AC45337" s="123"/>
    </row>
    <row r="45338" spans="5:29" s="2" customFormat="1">
      <c r="E45338" s="120"/>
      <c r="M45338" s="120"/>
      <c r="N45338" s="120"/>
      <c r="U45338" s="121"/>
      <c r="V45338" s="122"/>
      <c r="W45338" s="123"/>
      <c r="AC45338" s="123"/>
    </row>
    <row r="45339" spans="5:29" s="2" customFormat="1">
      <c r="E45339" s="120"/>
      <c r="M45339" s="120"/>
      <c r="N45339" s="120"/>
      <c r="U45339" s="121"/>
      <c r="V45339" s="122"/>
      <c r="W45339" s="123"/>
      <c r="AC45339" s="123"/>
    </row>
    <row r="45340" spans="5:29" s="2" customFormat="1">
      <c r="E45340" s="120"/>
      <c r="M45340" s="120"/>
      <c r="N45340" s="120"/>
      <c r="U45340" s="121"/>
      <c r="V45340" s="122"/>
      <c r="W45340" s="123"/>
      <c r="AC45340" s="123"/>
    </row>
    <row r="45341" spans="5:29" s="2" customFormat="1">
      <c r="E45341" s="120"/>
      <c r="M45341" s="120"/>
      <c r="N45341" s="120"/>
      <c r="U45341" s="121"/>
      <c r="V45341" s="122"/>
      <c r="W45341" s="123"/>
      <c r="AC45341" s="123"/>
    </row>
    <row r="45342" spans="5:29" s="2" customFormat="1">
      <c r="E45342" s="120"/>
      <c r="M45342" s="120"/>
      <c r="N45342" s="120"/>
      <c r="U45342" s="121"/>
      <c r="V45342" s="122"/>
      <c r="W45342" s="123"/>
      <c r="AC45342" s="123"/>
    </row>
    <row r="45343" spans="5:29" s="2" customFormat="1">
      <c r="E45343" s="120"/>
      <c r="M45343" s="120"/>
      <c r="N45343" s="120"/>
      <c r="U45343" s="121"/>
      <c r="V45343" s="122"/>
      <c r="W45343" s="123"/>
      <c r="AC45343" s="123"/>
    </row>
    <row r="45344" spans="5:29" s="2" customFormat="1">
      <c r="E45344" s="120"/>
      <c r="M45344" s="120"/>
      <c r="N45344" s="120"/>
      <c r="U45344" s="121"/>
      <c r="V45344" s="122"/>
      <c r="W45344" s="123"/>
      <c r="AC45344" s="123"/>
    </row>
    <row r="45345" spans="5:29" s="2" customFormat="1">
      <c r="E45345" s="120"/>
      <c r="M45345" s="120"/>
      <c r="N45345" s="120"/>
      <c r="U45345" s="121"/>
      <c r="V45345" s="122"/>
      <c r="W45345" s="123"/>
      <c r="AC45345" s="123"/>
    </row>
    <row r="45346" spans="5:29" s="2" customFormat="1">
      <c r="E45346" s="120"/>
      <c r="M45346" s="120"/>
      <c r="N45346" s="120"/>
      <c r="U45346" s="121"/>
      <c r="V45346" s="122"/>
      <c r="W45346" s="123"/>
      <c r="AC45346" s="123"/>
    </row>
    <row r="45347" spans="5:29" s="2" customFormat="1">
      <c r="E45347" s="120"/>
      <c r="M45347" s="120"/>
      <c r="N45347" s="120"/>
      <c r="U45347" s="121"/>
      <c r="V45347" s="122"/>
      <c r="W45347" s="123"/>
      <c r="AC45347" s="123"/>
    </row>
    <row r="45348" spans="5:29" s="2" customFormat="1">
      <c r="E45348" s="120"/>
      <c r="M45348" s="120"/>
      <c r="N45348" s="120"/>
      <c r="U45348" s="121"/>
      <c r="V45348" s="122"/>
      <c r="W45348" s="123"/>
      <c r="AC45348" s="123"/>
    </row>
    <row r="45349" spans="5:29" s="2" customFormat="1">
      <c r="E45349" s="120"/>
      <c r="M45349" s="120"/>
      <c r="N45349" s="120"/>
      <c r="U45349" s="121"/>
      <c r="V45349" s="122"/>
      <c r="W45349" s="123"/>
      <c r="AC45349" s="123"/>
    </row>
    <row r="45350" spans="5:29" s="2" customFormat="1">
      <c r="E45350" s="120"/>
      <c r="M45350" s="120"/>
      <c r="N45350" s="120"/>
      <c r="U45350" s="121"/>
      <c r="V45350" s="122"/>
      <c r="W45350" s="123"/>
      <c r="AC45350" s="123"/>
    </row>
    <row r="45351" spans="5:29" s="2" customFormat="1">
      <c r="E45351" s="120"/>
      <c r="M45351" s="120"/>
      <c r="N45351" s="120"/>
      <c r="U45351" s="121"/>
      <c r="V45351" s="122"/>
      <c r="W45351" s="123"/>
      <c r="AC45351" s="123"/>
    </row>
    <row r="45352" spans="5:29" s="2" customFormat="1">
      <c r="E45352" s="120"/>
      <c r="M45352" s="120"/>
      <c r="N45352" s="120"/>
      <c r="U45352" s="121"/>
      <c r="V45352" s="122"/>
      <c r="W45352" s="123"/>
      <c r="AC45352" s="123"/>
    </row>
    <row r="45353" spans="5:29" s="2" customFormat="1">
      <c r="E45353" s="120"/>
      <c r="M45353" s="120"/>
      <c r="N45353" s="120"/>
      <c r="U45353" s="121"/>
      <c r="V45353" s="122"/>
      <c r="W45353" s="123"/>
      <c r="AC45353" s="123"/>
    </row>
    <row r="45354" spans="5:29" s="2" customFormat="1">
      <c r="E45354" s="120"/>
      <c r="M45354" s="120"/>
      <c r="N45354" s="120"/>
      <c r="U45354" s="121"/>
      <c r="V45354" s="122"/>
      <c r="W45354" s="123"/>
      <c r="AC45354" s="123"/>
    </row>
    <row r="45355" spans="5:29" s="2" customFormat="1">
      <c r="E45355" s="120"/>
      <c r="M45355" s="120"/>
      <c r="N45355" s="120"/>
      <c r="U45355" s="121"/>
      <c r="V45355" s="122"/>
      <c r="W45355" s="123"/>
      <c r="AC45355" s="123"/>
    </row>
    <row r="45356" spans="5:29" s="2" customFormat="1">
      <c r="E45356" s="120"/>
      <c r="M45356" s="120"/>
      <c r="N45356" s="120"/>
      <c r="U45356" s="121"/>
      <c r="V45356" s="122"/>
      <c r="W45356" s="123"/>
      <c r="AC45356" s="123"/>
    </row>
    <row r="45357" spans="5:29" s="2" customFormat="1">
      <c r="E45357" s="120"/>
      <c r="M45357" s="120"/>
      <c r="N45357" s="120"/>
      <c r="U45357" s="121"/>
      <c r="V45357" s="122"/>
      <c r="W45357" s="123"/>
      <c r="AC45357" s="123"/>
    </row>
    <row r="45358" spans="5:29" s="2" customFormat="1">
      <c r="E45358" s="120"/>
      <c r="M45358" s="120"/>
      <c r="N45358" s="120"/>
      <c r="U45358" s="121"/>
      <c r="V45358" s="122"/>
      <c r="W45358" s="123"/>
      <c r="AC45358" s="123"/>
    </row>
    <row r="45359" spans="5:29" s="2" customFormat="1">
      <c r="E45359" s="120"/>
      <c r="M45359" s="120"/>
      <c r="N45359" s="120"/>
      <c r="U45359" s="121"/>
      <c r="V45359" s="122"/>
      <c r="W45359" s="123"/>
      <c r="AC45359" s="123"/>
    </row>
    <row r="45360" spans="5:29" s="2" customFormat="1">
      <c r="E45360" s="120"/>
      <c r="M45360" s="120"/>
      <c r="N45360" s="120"/>
      <c r="U45360" s="121"/>
      <c r="V45360" s="122"/>
      <c r="W45360" s="123"/>
      <c r="AC45360" s="123"/>
    </row>
    <row r="45361" spans="5:29" s="2" customFormat="1">
      <c r="E45361" s="120"/>
      <c r="M45361" s="120"/>
      <c r="N45361" s="120"/>
      <c r="U45361" s="121"/>
      <c r="V45361" s="122"/>
      <c r="W45361" s="123"/>
      <c r="AC45361" s="123"/>
    </row>
    <row r="45362" spans="5:29" s="2" customFormat="1">
      <c r="E45362" s="120"/>
      <c r="M45362" s="120"/>
      <c r="N45362" s="120"/>
      <c r="U45362" s="121"/>
      <c r="V45362" s="122"/>
      <c r="W45362" s="123"/>
      <c r="AC45362" s="123"/>
    </row>
    <row r="45363" spans="5:29" s="2" customFormat="1">
      <c r="E45363" s="120"/>
      <c r="M45363" s="120"/>
      <c r="N45363" s="120"/>
      <c r="U45363" s="121"/>
      <c r="V45363" s="122"/>
      <c r="W45363" s="123"/>
      <c r="AC45363" s="123"/>
    </row>
    <row r="45364" spans="5:29" s="2" customFormat="1">
      <c r="E45364" s="120"/>
      <c r="M45364" s="120"/>
      <c r="N45364" s="120"/>
      <c r="U45364" s="121"/>
      <c r="V45364" s="122"/>
      <c r="W45364" s="123"/>
      <c r="AC45364" s="123"/>
    </row>
    <row r="45365" spans="5:29" s="2" customFormat="1">
      <c r="E45365" s="120"/>
      <c r="M45365" s="120"/>
      <c r="N45365" s="120"/>
      <c r="U45365" s="121"/>
      <c r="V45365" s="122"/>
      <c r="W45365" s="123"/>
      <c r="AC45365" s="123"/>
    </row>
    <row r="45366" spans="5:29" s="2" customFormat="1">
      <c r="E45366" s="120"/>
      <c r="M45366" s="120"/>
      <c r="N45366" s="120"/>
      <c r="U45366" s="121"/>
      <c r="V45366" s="122"/>
      <c r="W45366" s="123"/>
      <c r="AC45366" s="123"/>
    </row>
    <row r="45367" spans="5:29" s="2" customFormat="1">
      <c r="E45367" s="120"/>
      <c r="M45367" s="120"/>
      <c r="N45367" s="120"/>
      <c r="U45367" s="121"/>
      <c r="V45367" s="122"/>
      <c r="W45367" s="123"/>
      <c r="AC45367" s="123"/>
    </row>
    <row r="45368" spans="5:29" s="2" customFormat="1">
      <c r="E45368" s="120"/>
      <c r="M45368" s="120"/>
      <c r="N45368" s="120"/>
      <c r="U45368" s="121"/>
      <c r="V45368" s="122"/>
      <c r="W45368" s="123"/>
      <c r="AC45368" s="123"/>
    </row>
    <row r="45369" spans="5:29" s="2" customFormat="1">
      <c r="E45369" s="120"/>
      <c r="M45369" s="120"/>
      <c r="N45369" s="120"/>
      <c r="U45369" s="121"/>
      <c r="V45369" s="122"/>
      <c r="W45369" s="123"/>
      <c r="AC45369" s="123"/>
    </row>
    <row r="45370" spans="5:29" s="2" customFormat="1">
      <c r="E45370" s="120"/>
      <c r="M45370" s="120"/>
      <c r="N45370" s="120"/>
      <c r="U45370" s="121"/>
      <c r="V45370" s="122"/>
      <c r="W45370" s="123"/>
      <c r="AC45370" s="123"/>
    </row>
    <row r="45371" spans="5:29" s="2" customFormat="1">
      <c r="E45371" s="120"/>
      <c r="M45371" s="120"/>
      <c r="N45371" s="120"/>
      <c r="U45371" s="121"/>
      <c r="V45371" s="122"/>
      <c r="W45371" s="123"/>
      <c r="AC45371" s="123"/>
    </row>
    <row r="45372" spans="5:29" s="2" customFormat="1">
      <c r="E45372" s="120"/>
      <c r="M45372" s="120"/>
      <c r="N45372" s="120"/>
      <c r="U45372" s="121"/>
      <c r="V45372" s="122"/>
      <c r="W45372" s="123"/>
      <c r="AC45372" s="123"/>
    </row>
    <row r="45373" spans="5:29" s="2" customFormat="1">
      <c r="E45373" s="120"/>
      <c r="M45373" s="120"/>
      <c r="N45373" s="120"/>
      <c r="U45373" s="121"/>
      <c r="V45373" s="122"/>
      <c r="W45373" s="123"/>
      <c r="AC45373" s="123"/>
    </row>
    <row r="45374" spans="5:29" s="2" customFormat="1">
      <c r="E45374" s="120"/>
      <c r="M45374" s="120"/>
      <c r="N45374" s="120"/>
      <c r="U45374" s="121"/>
      <c r="V45374" s="122"/>
      <c r="W45374" s="123"/>
      <c r="AC45374" s="123"/>
    </row>
    <row r="45375" spans="5:29" s="2" customFormat="1">
      <c r="E45375" s="120"/>
      <c r="M45375" s="120"/>
      <c r="N45375" s="120"/>
      <c r="U45375" s="121"/>
      <c r="V45375" s="122"/>
      <c r="W45375" s="123"/>
      <c r="AC45375" s="123"/>
    </row>
    <row r="45376" spans="5:29" s="2" customFormat="1">
      <c r="E45376" s="120"/>
      <c r="M45376" s="120"/>
      <c r="N45376" s="120"/>
      <c r="U45376" s="121"/>
      <c r="V45376" s="122"/>
      <c r="W45376" s="123"/>
      <c r="AC45376" s="123"/>
    </row>
    <row r="45377" spans="5:29" s="2" customFormat="1">
      <c r="E45377" s="120"/>
      <c r="M45377" s="120"/>
      <c r="N45377" s="120"/>
      <c r="U45377" s="121"/>
      <c r="V45377" s="122"/>
      <c r="W45377" s="123"/>
      <c r="AC45377" s="123"/>
    </row>
    <row r="45378" spans="5:29" s="2" customFormat="1">
      <c r="E45378" s="120"/>
      <c r="M45378" s="120"/>
      <c r="N45378" s="120"/>
      <c r="U45378" s="121"/>
      <c r="V45378" s="122"/>
      <c r="W45378" s="123"/>
      <c r="AC45378" s="123"/>
    </row>
    <row r="45379" spans="5:29" s="2" customFormat="1">
      <c r="E45379" s="120"/>
      <c r="M45379" s="120"/>
      <c r="N45379" s="120"/>
      <c r="U45379" s="121"/>
      <c r="V45379" s="122"/>
      <c r="W45379" s="123"/>
      <c r="AC45379" s="123"/>
    </row>
    <row r="45380" spans="5:29" s="2" customFormat="1">
      <c r="E45380" s="120"/>
      <c r="M45380" s="120"/>
      <c r="N45380" s="120"/>
      <c r="U45380" s="121"/>
      <c r="V45380" s="122"/>
      <c r="W45380" s="123"/>
      <c r="AC45380" s="123"/>
    </row>
    <row r="45381" spans="5:29" s="2" customFormat="1">
      <c r="E45381" s="120"/>
      <c r="M45381" s="120"/>
      <c r="N45381" s="120"/>
      <c r="U45381" s="121"/>
      <c r="V45381" s="122"/>
      <c r="W45381" s="123"/>
      <c r="AC45381" s="123"/>
    </row>
    <row r="45382" spans="5:29" s="2" customFormat="1">
      <c r="E45382" s="120"/>
      <c r="M45382" s="120"/>
      <c r="N45382" s="120"/>
      <c r="U45382" s="121"/>
      <c r="V45382" s="122"/>
      <c r="W45382" s="123"/>
      <c r="AC45382" s="123"/>
    </row>
    <row r="45383" spans="5:29" s="2" customFormat="1">
      <c r="E45383" s="120"/>
      <c r="M45383" s="120"/>
      <c r="N45383" s="120"/>
      <c r="U45383" s="121"/>
      <c r="V45383" s="122"/>
      <c r="W45383" s="123"/>
      <c r="AC45383" s="123"/>
    </row>
    <row r="45384" spans="5:29" s="2" customFormat="1">
      <c r="E45384" s="120"/>
      <c r="M45384" s="120"/>
      <c r="N45384" s="120"/>
      <c r="U45384" s="121"/>
      <c r="V45384" s="122"/>
      <c r="W45384" s="123"/>
      <c r="AC45384" s="123"/>
    </row>
    <row r="45385" spans="5:29" s="2" customFormat="1">
      <c r="E45385" s="120"/>
      <c r="M45385" s="120"/>
      <c r="N45385" s="120"/>
      <c r="U45385" s="121"/>
      <c r="V45385" s="122"/>
      <c r="W45385" s="123"/>
      <c r="AC45385" s="123"/>
    </row>
    <row r="45386" spans="5:29" s="2" customFormat="1">
      <c r="E45386" s="120"/>
      <c r="M45386" s="120"/>
      <c r="N45386" s="120"/>
      <c r="U45386" s="121"/>
      <c r="V45386" s="122"/>
      <c r="W45386" s="123"/>
      <c r="AC45386" s="123"/>
    </row>
    <row r="45387" spans="5:29" s="2" customFormat="1">
      <c r="E45387" s="120"/>
      <c r="M45387" s="120"/>
      <c r="N45387" s="120"/>
      <c r="U45387" s="121"/>
      <c r="V45387" s="122"/>
      <c r="W45387" s="123"/>
      <c r="AC45387" s="123"/>
    </row>
    <row r="45388" spans="5:29" s="2" customFormat="1">
      <c r="E45388" s="120"/>
      <c r="M45388" s="120"/>
      <c r="N45388" s="120"/>
      <c r="U45388" s="121"/>
      <c r="V45388" s="122"/>
      <c r="W45388" s="123"/>
      <c r="AC45388" s="123"/>
    </row>
    <row r="45389" spans="5:29" s="2" customFormat="1">
      <c r="E45389" s="120"/>
      <c r="M45389" s="120"/>
      <c r="N45389" s="120"/>
      <c r="U45389" s="121"/>
      <c r="V45389" s="122"/>
      <c r="W45389" s="123"/>
      <c r="AC45389" s="123"/>
    </row>
    <row r="45390" spans="5:29" s="2" customFormat="1">
      <c r="E45390" s="120"/>
      <c r="M45390" s="120"/>
      <c r="N45390" s="120"/>
      <c r="U45390" s="121"/>
      <c r="V45390" s="122"/>
      <c r="W45390" s="123"/>
      <c r="AC45390" s="123"/>
    </row>
    <row r="45391" spans="5:29" s="2" customFormat="1">
      <c r="E45391" s="120"/>
      <c r="M45391" s="120"/>
      <c r="N45391" s="120"/>
      <c r="U45391" s="121"/>
      <c r="V45391" s="122"/>
      <c r="W45391" s="123"/>
      <c r="AC45391" s="123"/>
    </row>
    <row r="45392" spans="5:29" s="2" customFormat="1">
      <c r="E45392" s="120"/>
      <c r="M45392" s="120"/>
      <c r="N45392" s="120"/>
      <c r="U45392" s="121"/>
      <c r="V45392" s="122"/>
      <c r="W45392" s="123"/>
      <c r="AC45392" s="123"/>
    </row>
    <row r="45393" spans="5:29" s="2" customFormat="1">
      <c r="E45393" s="120"/>
      <c r="M45393" s="120"/>
      <c r="N45393" s="120"/>
      <c r="U45393" s="121"/>
      <c r="V45393" s="122"/>
      <c r="W45393" s="123"/>
      <c r="AC45393" s="123"/>
    </row>
    <row r="45394" spans="5:29" s="2" customFormat="1">
      <c r="E45394" s="120"/>
      <c r="M45394" s="120"/>
      <c r="N45394" s="120"/>
      <c r="U45394" s="121"/>
      <c r="V45394" s="122"/>
      <c r="W45394" s="123"/>
      <c r="AC45394" s="123"/>
    </row>
    <row r="45395" spans="5:29" s="2" customFormat="1">
      <c r="E45395" s="120"/>
      <c r="M45395" s="120"/>
      <c r="N45395" s="120"/>
      <c r="U45395" s="121"/>
      <c r="V45395" s="122"/>
      <c r="W45395" s="123"/>
      <c r="AC45395" s="123"/>
    </row>
    <row r="45396" spans="5:29" s="2" customFormat="1">
      <c r="E45396" s="120"/>
      <c r="M45396" s="120"/>
      <c r="N45396" s="120"/>
      <c r="U45396" s="121"/>
      <c r="V45396" s="122"/>
      <c r="W45396" s="123"/>
      <c r="AC45396" s="123"/>
    </row>
    <row r="45397" spans="5:29" s="2" customFormat="1">
      <c r="E45397" s="120"/>
      <c r="M45397" s="120"/>
      <c r="N45397" s="120"/>
      <c r="U45397" s="121"/>
      <c r="V45397" s="122"/>
      <c r="W45397" s="123"/>
      <c r="AC45397" s="123"/>
    </row>
    <row r="45398" spans="5:29" s="2" customFormat="1">
      <c r="E45398" s="120"/>
      <c r="M45398" s="120"/>
      <c r="N45398" s="120"/>
      <c r="U45398" s="121"/>
      <c r="V45398" s="122"/>
      <c r="W45398" s="123"/>
      <c r="AC45398" s="123"/>
    </row>
    <row r="45399" spans="5:29" s="2" customFormat="1">
      <c r="E45399" s="120"/>
      <c r="M45399" s="120"/>
      <c r="N45399" s="120"/>
      <c r="U45399" s="121"/>
      <c r="V45399" s="122"/>
      <c r="W45399" s="123"/>
      <c r="AC45399" s="123"/>
    </row>
    <row r="45400" spans="5:29" s="2" customFormat="1">
      <c r="E45400" s="120"/>
      <c r="M45400" s="120"/>
      <c r="N45400" s="120"/>
      <c r="U45400" s="121"/>
      <c r="V45400" s="122"/>
      <c r="W45400" s="123"/>
      <c r="AC45400" s="123"/>
    </row>
    <row r="45401" spans="5:29" s="2" customFormat="1">
      <c r="E45401" s="120"/>
      <c r="M45401" s="120"/>
      <c r="N45401" s="120"/>
      <c r="U45401" s="121"/>
      <c r="V45401" s="122"/>
      <c r="W45401" s="123"/>
      <c r="AC45401" s="123"/>
    </row>
    <row r="45402" spans="5:29" s="2" customFormat="1">
      <c r="E45402" s="120"/>
      <c r="M45402" s="120"/>
      <c r="N45402" s="120"/>
      <c r="U45402" s="121"/>
      <c r="V45402" s="122"/>
      <c r="W45402" s="123"/>
      <c r="AC45402" s="123"/>
    </row>
    <row r="45403" spans="5:29" s="2" customFormat="1">
      <c r="E45403" s="120"/>
      <c r="M45403" s="120"/>
      <c r="N45403" s="120"/>
      <c r="U45403" s="121"/>
      <c r="V45403" s="122"/>
      <c r="W45403" s="123"/>
      <c r="AC45403" s="123"/>
    </row>
    <row r="45404" spans="5:29" s="2" customFormat="1">
      <c r="E45404" s="120"/>
      <c r="M45404" s="120"/>
      <c r="N45404" s="120"/>
      <c r="U45404" s="121"/>
      <c r="V45404" s="122"/>
      <c r="W45404" s="123"/>
      <c r="AC45404" s="123"/>
    </row>
    <row r="45405" spans="5:29" s="2" customFormat="1">
      <c r="E45405" s="120"/>
      <c r="M45405" s="120"/>
      <c r="N45405" s="120"/>
      <c r="U45405" s="121"/>
      <c r="V45405" s="122"/>
      <c r="W45405" s="123"/>
      <c r="AC45405" s="123"/>
    </row>
    <row r="45406" spans="5:29" s="2" customFormat="1">
      <c r="E45406" s="120"/>
      <c r="M45406" s="120"/>
      <c r="N45406" s="120"/>
      <c r="U45406" s="121"/>
      <c r="V45406" s="122"/>
      <c r="W45406" s="123"/>
      <c r="AC45406" s="123"/>
    </row>
    <row r="45407" spans="5:29" s="2" customFormat="1">
      <c r="E45407" s="120"/>
      <c r="M45407" s="120"/>
      <c r="N45407" s="120"/>
      <c r="U45407" s="121"/>
      <c r="V45407" s="122"/>
      <c r="W45407" s="123"/>
      <c r="AC45407" s="123"/>
    </row>
    <row r="45408" spans="5:29" s="2" customFormat="1">
      <c r="E45408" s="120"/>
      <c r="M45408" s="120"/>
      <c r="N45408" s="120"/>
      <c r="U45408" s="121"/>
      <c r="V45408" s="122"/>
      <c r="W45408" s="123"/>
      <c r="AC45408" s="123"/>
    </row>
    <row r="45409" spans="5:29" s="2" customFormat="1">
      <c r="E45409" s="120"/>
      <c r="M45409" s="120"/>
      <c r="N45409" s="120"/>
      <c r="U45409" s="121"/>
      <c r="V45409" s="122"/>
      <c r="W45409" s="123"/>
      <c r="AC45409" s="123"/>
    </row>
    <row r="45410" spans="5:29" s="2" customFormat="1">
      <c r="E45410" s="120"/>
      <c r="M45410" s="120"/>
      <c r="N45410" s="120"/>
      <c r="U45410" s="121"/>
      <c r="V45410" s="122"/>
      <c r="W45410" s="123"/>
      <c r="AC45410" s="123"/>
    </row>
    <row r="45411" spans="5:29" s="2" customFormat="1">
      <c r="E45411" s="120"/>
      <c r="M45411" s="120"/>
      <c r="N45411" s="120"/>
      <c r="U45411" s="121"/>
      <c r="V45411" s="122"/>
      <c r="W45411" s="123"/>
      <c r="AC45411" s="123"/>
    </row>
    <row r="45412" spans="5:29" s="2" customFormat="1">
      <c r="E45412" s="120"/>
      <c r="M45412" s="120"/>
      <c r="N45412" s="120"/>
      <c r="U45412" s="121"/>
      <c r="V45412" s="122"/>
      <c r="W45412" s="123"/>
      <c r="AC45412" s="123"/>
    </row>
    <row r="45413" spans="5:29" s="2" customFormat="1">
      <c r="E45413" s="120"/>
      <c r="M45413" s="120"/>
      <c r="N45413" s="120"/>
      <c r="U45413" s="121"/>
      <c r="V45413" s="122"/>
      <c r="W45413" s="123"/>
      <c r="AC45413" s="123"/>
    </row>
    <row r="45414" spans="5:29" s="2" customFormat="1">
      <c r="E45414" s="120"/>
      <c r="M45414" s="120"/>
      <c r="N45414" s="120"/>
      <c r="U45414" s="121"/>
      <c r="V45414" s="122"/>
      <c r="W45414" s="123"/>
      <c r="AC45414" s="123"/>
    </row>
    <row r="45415" spans="5:29" s="2" customFormat="1">
      <c r="E45415" s="120"/>
      <c r="M45415" s="120"/>
      <c r="N45415" s="120"/>
      <c r="U45415" s="121"/>
      <c r="V45415" s="122"/>
      <c r="W45415" s="123"/>
      <c r="AC45415" s="123"/>
    </row>
    <row r="45416" spans="5:29" s="2" customFormat="1">
      <c r="E45416" s="120"/>
      <c r="M45416" s="120"/>
      <c r="N45416" s="120"/>
      <c r="U45416" s="121"/>
      <c r="V45416" s="122"/>
      <c r="W45416" s="123"/>
      <c r="AC45416" s="123"/>
    </row>
    <row r="45417" spans="5:29" s="2" customFormat="1">
      <c r="E45417" s="120"/>
      <c r="M45417" s="120"/>
      <c r="N45417" s="120"/>
      <c r="U45417" s="121"/>
      <c r="V45417" s="122"/>
      <c r="W45417" s="123"/>
      <c r="AC45417" s="123"/>
    </row>
    <row r="45418" spans="5:29" s="2" customFormat="1">
      <c r="E45418" s="120"/>
      <c r="M45418" s="120"/>
      <c r="N45418" s="120"/>
      <c r="U45418" s="121"/>
      <c r="V45418" s="122"/>
      <c r="W45418" s="123"/>
      <c r="AC45418" s="123"/>
    </row>
    <row r="45419" spans="5:29" s="2" customFormat="1">
      <c r="E45419" s="120"/>
      <c r="M45419" s="120"/>
      <c r="N45419" s="120"/>
      <c r="U45419" s="121"/>
      <c r="V45419" s="122"/>
      <c r="W45419" s="123"/>
      <c r="AC45419" s="123"/>
    </row>
    <row r="45420" spans="5:29" s="2" customFormat="1">
      <c r="E45420" s="120"/>
      <c r="M45420" s="120"/>
      <c r="N45420" s="120"/>
      <c r="U45420" s="121"/>
      <c r="V45420" s="122"/>
      <c r="W45420" s="123"/>
      <c r="AC45420" s="123"/>
    </row>
    <row r="45421" spans="5:29" s="2" customFormat="1">
      <c r="E45421" s="120"/>
      <c r="M45421" s="120"/>
      <c r="N45421" s="120"/>
      <c r="U45421" s="121"/>
      <c r="V45421" s="122"/>
      <c r="W45421" s="123"/>
      <c r="AC45421" s="123"/>
    </row>
    <row r="45422" spans="5:29" s="2" customFormat="1">
      <c r="E45422" s="120"/>
      <c r="M45422" s="120"/>
      <c r="N45422" s="120"/>
      <c r="U45422" s="121"/>
      <c r="V45422" s="122"/>
      <c r="W45422" s="123"/>
      <c r="AC45422" s="123"/>
    </row>
    <row r="45423" spans="5:29" s="2" customFormat="1">
      <c r="E45423" s="120"/>
      <c r="M45423" s="120"/>
      <c r="N45423" s="120"/>
      <c r="U45423" s="121"/>
      <c r="V45423" s="122"/>
      <c r="W45423" s="123"/>
      <c r="AC45423" s="123"/>
    </row>
    <row r="45424" spans="5:29" s="2" customFormat="1">
      <c r="E45424" s="120"/>
      <c r="M45424" s="120"/>
      <c r="N45424" s="120"/>
      <c r="U45424" s="121"/>
      <c r="V45424" s="122"/>
      <c r="W45424" s="123"/>
      <c r="AC45424" s="123"/>
    </row>
    <row r="45425" spans="5:29" s="2" customFormat="1">
      <c r="E45425" s="120"/>
      <c r="M45425" s="120"/>
      <c r="N45425" s="120"/>
      <c r="U45425" s="121"/>
      <c r="V45425" s="122"/>
      <c r="W45425" s="123"/>
      <c r="AC45425" s="123"/>
    </row>
    <row r="45426" spans="5:29" s="2" customFormat="1">
      <c r="E45426" s="120"/>
      <c r="M45426" s="120"/>
      <c r="N45426" s="120"/>
      <c r="U45426" s="121"/>
      <c r="V45426" s="122"/>
      <c r="W45426" s="123"/>
      <c r="AC45426" s="123"/>
    </row>
    <row r="45427" spans="5:29" s="2" customFormat="1">
      <c r="E45427" s="120"/>
      <c r="M45427" s="120"/>
      <c r="N45427" s="120"/>
      <c r="U45427" s="121"/>
      <c r="V45427" s="122"/>
      <c r="W45427" s="123"/>
      <c r="AC45427" s="123"/>
    </row>
    <row r="45428" spans="5:29" s="2" customFormat="1">
      <c r="E45428" s="120"/>
      <c r="M45428" s="120"/>
      <c r="N45428" s="120"/>
      <c r="U45428" s="121"/>
      <c r="V45428" s="122"/>
      <c r="W45428" s="123"/>
      <c r="AC45428" s="123"/>
    </row>
    <row r="45429" spans="5:29" s="2" customFormat="1">
      <c r="E45429" s="120"/>
      <c r="M45429" s="120"/>
      <c r="N45429" s="120"/>
      <c r="U45429" s="121"/>
      <c r="V45429" s="122"/>
      <c r="W45429" s="123"/>
      <c r="AC45429" s="123"/>
    </row>
    <row r="45430" spans="5:29" s="2" customFormat="1">
      <c r="E45430" s="120"/>
      <c r="M45430" s="120"/>
      <c r="N45430" s="120"/>
      <c r="U45430" s="121"/>
      <c r="V45430" s="122"/>
      <c r="W45430" s="123"/>
      <c r="AC45430" s="123"/>
    </row>
    <row r="45431" spans="5:29" s="2" customFormat="1">
      <c r="E45431" s="120"/>
      <c r="M45431" s="120"/>
      <c r="N45431" s="120"/>
      <c r="U45431" s="121"/>
      <c r="V45431" s="122"/>
      <c r="W45431" s="123"/>
      <c r="AC45431" s="123"/>
    </row>
    <row r="45432" spans="5:29" s="2" customFormat="1">
      <c r="E45432" s="120"/>
      <c r="M45432" s="120"/>
      <c r="N45432" s="120"/>
      <c r="U45432" s="121"/>
      <c r="V45432" s="122"/>
      <c r="W45432" s="123"/>
      <c r="AC45432" s="123"/>
    </row>
    <row r="45433" spans="5:29" s="2" customFormat="1">
      <c r="E45433" s="120"/>
      <c r="M45433" s="120"/>
      <c r="N45433" s="120"/>
      <c r="U45433" s="121"/>
      <c r="V45433" s="122"/>
      <c r="W45433" s="123"/>
      <c r="AC45433" s="123"/>
    </row>
    <row r="45434" spans="5:29" s="2" customFormat="1">
      <c r="E45434" s="120"/>
      <c r="M45434" s="120"/>
      <c r="N45434" s="120"/>
      <c r="U45434" s="121"/>
      <c r="V45434" s="122"/>
      <c r="W45434" s="123"/>
      <c r="AC45434" s="123"/>
    </row>
    <row r="45435" spans="5:29" s="2" customFormat="1">
      <c r="E45435" s="120"/>
      <c r="M45435" s="120"/>
      <c r="N45435" s="120"/>
      <c r="U45435" s="121"/>
      <c r="V45435" s="122"/>
      <c r="W45435" s="123"/>
      <c r="AC45435" s="123"/>
    </row>
    <row r="45436" spans="5:29" s="2" customFormat="1">
      <c r="E45436" s="120"/>
      <c r="M45436" s="120"/>
      <c r="N45436" s="120"/>
      <c r="U45436" s="121"/>
      <c r="V45436" s="122"/>
      <c r="W45436" s="123"/>
      <c r="AC45436" s="123"/>
    </row>
    <row r="45437" spans="5:29" s="2" customFormat="1">
      <c r="E45437" s="120"/>
      <c r="M45437" s="120"/>
      <c r="N45437" s="120"/>
      <c r="U45437" s="121"/>
      <c r="V45437" s="122"/>
      <c r="W45437" s="123"/>
      <c r="AC45437" s="123"/>
    </row>
    <row r="45438" spans="5:29" s="2" customFormat="1">
      <c r="E45438" s="120"/>
      <c r="M45438" s="120"/>
      <c r="N45438" s="120"/>
      <c r="U45438" s="121"/>
      <c r="V45438" s="122"/>
      <c r="W45438" s="123"/>
      <c r="AC45438" s="123"/>
    </row>
    <row r="45439" spans="5:29" s="2" customFormat="1">
      <c r="E45439" s="120"/>
      <c r="M45439" s="120"/>
      <c r="N45439" s="120"/>
      <c r="U45439" s="121"/>
      <c r="V45439" s="122"/>
      <c r="W45439" s="123"/>
      <c r="AC45439" s="123"/>
    </row>
    <row r="45440" spans="5:29" s="2" customFormat="1">
      <c r="E45440" s="120"/>
      <c r="M45440" s="120"/>
      <c r="N45440" s="120"/>
      <c r="U45440" s="121"/>
      <c r="V45440" s="122"/>
      <c r="W45440" s="123"/>
      <c r="AC45440" s="123"/>
    </row>
    <row r="45441" spans="5:29" s="2" customFormat="1">
      <c r="E45441" s="120"/>
      <c r="M45441" s="120"/>
      <c r="N45441" s="120"/>
      <c r="U45441" s="121"/>
      <c r="V45441" s="122"/>
      <c r="W45441" s="123"/>
      <c r="AC45441" s="123"/>
    </row>
    <row r="45442" spans="5:29" s="2" customFormat="1">
      <c r="E45442" s="120"/>
      <c r="M45442" s="120"/>
      <c r="N45442" s="120"/>
      <c r="U45442" s="121"/>
      <c r="V45442" s="122"/>
      <c r="W45442" s="123"/>
      <c r="AC45442" s="123"/>
    </row>
    <row r="45443" spans="5:29" s="2" customFormat="1">
      <c r="E45443" s="120"/>
      <c r="M45443" s="120"/>
      <c r="N45443" s="120"/>
      <c r="U45443" s="121"/>
      <c r="V45443" s="122"/>
      <c r="W45443" s="123"/>
      <c r="AC45443" s="123"/>
    </row>
    <row r="45444" spans="5:29" s="2" customFormat="1">
      <c r="E45444" s="120"/>
      <c r="M45444" s="120"/>
      <c r="N45444" s="120"/>
      <c r="U45444" s="121"/>
      <c r="V45444" s="122"/>
      <c r="W45444" s="123"/>
      <c r="AC45444" s="123"/>
    </row>
    <row r="45445" spans="5:29" s="2" customFormat="1">
      <c r="E45445" s="120"/>
      <c r="M45445" s="120"/>
      <c r="N45445" s="120"/>
      <c r="U45445" s="121"/>
      <c r="V45445" s="122"/>
      <c r="W45445" s="123"/>
      <c r="AC45445" s="123"/>
    </row>
    <row r="45446" spans="5:29" s="2" customFormat="1">
      <c r="E45446" s="120"/>
      <c r="M45446" s="120"/>
      <c r="N45446" s="120"/>
      <c r="U45446" s="121"/>
      <c r="V45446" s="122"/>
      <c r="W45446" s="123"/>
      <c r="AC45446" s="123"/>
    </row>
    <row r="45447" spans="5:29" s="2" customFormat="1">
      <c r="E45447" s="120"/>
      <c r="M45447" s="120"/>
      <c r="N45447" s="120"/>
      <c r="U45447" s="121"/>
      <c r="V45447" s="122"/>
      <c r="W45447" s="123"/>
      <c r="AC45447" s="123"/>
    </row>
    <row r="45448" spans="5:29" s="2" customFormat="1">
      <c r="E45448" s="120"/>
      <c r="M45448" s="120"/>
      <c r="N45448" s="120"/>
      <c r="U45448" s="121"/>
      <c r="V45448" s="122"/>
      <c r="W45448" s="123"/>
      <c r="AC45448" s="123"/>
    </row>
    <row r="45449" spans="5:29" s="2" customFormat="1">
      <c r="E45449" s="120"/>
      <c r="M45449" s="120"/>
      <c r="N45449" s="120"/>
      <c r="U45449" s="121"/>
      <c r="V45449" s="122"/>
      <c r="W45449" s="123"/>
      <c r="AC45449" s="123"/>
    </row>
    <row r="45450" spans="5:29" s="2" customFormat="1">
      <c r="E45450" s="120"/>
      <c r="M45450" s="120"/>
      <c r="N45450" s="120"/>
      <c r="U45450" s="121"/>
      <c r="V45450" s="122"/>
      <c r="W45450" s="123"/>
      <c r="AC45450" s="123"/>
    </row>
    <row r="45451" spans="5:29" s="2" customFormat="1">
      <c r="E45451" s="120"/>
      <c r="M45451" s="120"/>
      <c r="N45451" s="120"/>
      <c r="U45451" s="121"/>
      <c r="V45451" s="122"/>
      <c r="W45451" s="123"/>
      <c r="AC45451" s="123"/>
    </row>
    <row r="45452" spans="5:29" s="2" customFormat="1">
      <c r="E45452" s="120"/>
      <c r="M45452" s="120"/>
      <c r="N45452" s="120"/>
      <c r="U45452" s="121"/>
      <c r="V45452" s="122"/>
      <c r="W45452" s="123"/>
      <c r="AC45452" s="123"/>
    </row>
    <row r="45453" spans="5:29" s="2" customFormat="1">
      <c r="E45453" s="120"/>
      <c r="M45453" s="120"/>
      <c r="N45453" s="120"/>
      <c r="U45453" s="121"/>
      <c r="V45453" s="122"/>
      <c r="W45453" s="123"/>
      <c r="AC45453" s="123"/>
    </row>
    <row r="45454" spans="5:29" s="2" customFormat="1">
      <c r="E45454" s="120"/>
      <c r="M45454" s="120"/>
      <c r="N45454" s="120"/>
      <c r="U45454" s="121"/>
      <c r="V45454" s="122"/>
      <c r="W45454" s="123"/>
      <c r="AC45454" s="123"/>
    </row>
    <row r="45455" spans="5:29" s="2" customFormat="1">
      <c r="E45455" s="120"/>
      <c r="M45455" s="120"/>
      <c r="N45455" s="120"/>
      <c r="U45455" s="121"/>
      <c r="V45455" s="122"/>
      <c r="W45455" s="123"/>
      <c r="AC45455" s="123"/>
    </row>
    <row r="45456" spans="5:29" s="2" customFormat="1">
      <c r="E45456" s="120"/>
      <c r="M45456" s="120"/>
      <c r="N45456" s="120"/>
      <c r="U45456" s="121"/>
      <c r="V45456" s="122"/>
      <c r="W45456" s="123"/>
      <c r="AC45456" s="123"/>
    </row>
    <row r="45457" spans="5:29" s="2" customFormat="1">
      <c r="E45457" s="120"/>
      <c r="M45457" s="120"/>
      <c r="N45457" s="120"/>
      <c r="U45457" s="121"/>
      <c r="V45457" s="122"/>
      <c r="W45457" s="123"/>
      <c r="AC45457" s="123"/>
    </row>
    <row r="45458" spans="5:29" s="2" customFormat="1">
      <c r="E45458" s="120"/>
      <c r="M45458" s="120"/>
      <c r="N45458" s="120"/>
      <c r="U45458" s="121"/>
      <c r="V45458" s="122"/>
      <c r="W45458" s="123"/>
      <c r="AC45458" s="123"/>
    </row>
    <row r="45459" spans="5:29" s="2" customFormat="1">
      <c r="E45459" s="120"/>
      <c r="M45459" s="120"/>
      <c r="N45459" s="120"/>
      <c r="U45459" s="121"/>
      <c r="V45459" s="122"/>
      <c r="W45459" s="123"/>
      <c r="AC45459" s="123"/>
    </row>
    <row r="45460" spans="5:29" s="2" customFormat="1">
      <c r="E45460" s="120"/>
      <c r="M45460" s="120"/>
      <c r="N45460" s="120"/>
      <c r="U45460" s="121"/>
      <c r="V45460" s="122"/>
      <c r="W45460" s="123"/>
      <c r="AC45460" s="123"/>
    </row>
    <row r="45461" spans="5:29" s="2" customFormat="1">
      <c r="E45461" s="120"/>
      <c r="M45461" s="120"/>
      <c r="N45461" s="120"/>
      <c r="U45461" s="121"/>
      <c r="V45461" s="122"/>
      <c r="W45461" s="123"/>
      <c r="AC45461" s="123"/>
    </row>
    <row r="45462" spans="5:29" s="2" customFormat="1">
      <c r="E45462" s="120"/>
      <c r="M45462" s="120"/>
      <c r="N45462" s="120"/>
      <c r="U45462" s="121"/>
      <c r="V45462" s="122"/>
      <c r="W45462" s="123"/>
      <c r="AC45462" s="123"/>
    </row>
    <row r="45463" spans="5:29" s="2" customFormat="1">
      <c r="E45463" s="120"/>
      <c r="M45463" s="120"/>
      <c r="N45463" s="120"/>
      <c r="U45463" s="121"/>
      <c r="V45463" s="122"/>
      <c r="W45463" s="123"/>
      <c r="AC45463" s="123"/>
    </row>
    <row r="45464" spans="5:29" s="2" customFormat="1">
      <c r="E45464" s="120"/>
      <c r="M45464" s="120"/>
      <c r="N45464" s="120"/>
      <c r="U45464" s="121"/>
      <c r="V45464" s="122"/>
      <c r="W45464" s="123"/>
      <c r="AC45464" s="123"/>
    </row>
    <row r="45465" spans="5:29" s="2" customFormat="1">
      <c r="E45465" s="120"/>
      <c r="M45465" s="120"/>
      <c r="N45465" s="120"/>
      <c r="U45465" s="121"/>
      <c r="V45465" s="122"/>
      <c r="W45465" s="123"/>
      <c r="AC45465" s="123"/>
    </row>
    <row r="45466" spans="5:29" s="2" customFormat="1">
      <c r="E45466" s="120"/>
      <c r="M45466" s="120"/>
      <c r="N45466" s="120"/>
      <c r="U45466" s="121"/>
      <c r="V45466" s="122"/>
      <c r="W45466" s="123"/>
      <c r="AC45466" s="123"/>
    </row>
    <row r="45467" spans="5:29" s="2" customFormat="1">
      <c r="E45467" s="120"/>
      <c r="M45467" s="120"/>
      <c r="N45467" s="120"/>
      <c r="U45467" s="121"/>
      <c r="V45467" s="122"/>
      <c r="W45467" s="123"/>
      <c r="AC45467" s="123"/>
    </row>
    <row r="45468" spans="5:29" s="2" customFormat="1">
      <c r="E45468" s="120"/>
      <c r="M45468" s="120"/>
      <c r="N45468" s="120"/>
      <c r="U45468" s="121"/>
      <c r="V45468" s="122"/>
      <c r="W45468" s="123"/>
      <c r="AC45468" s="123"/>
    </row>
    <row r="45469" spans="5:29" s="2" customFormat="1">
      <c r="E45469" s="120"/>
      <c r="M45469" s="120"/>
      <c r="N45469" s="120"/>
      <c r="U45469" s="121"/>
      <c r="V45469" s="122"/>
      <c r="W45469" s="123"/>
      <c r="AC45469" s="123"/>
    </row>
    <row r="45470" spans="5:29" s="2" customFormat="1">
      <c r="E45470" s="120"/>
      <c r="M45470" s="120"/>
      <c r="N45470" s="120"/>
      <c r="U45470" s="121"/>
      <c r="V45470" s="122"/>
      <c r="W45470" s="123"/>
      <c r="AC45470" s="123"/>
    </row>
    <row r="45471" spans="5:29" s="2" customFormat="1">
      <c r="E45471" s="120"/>
      <c r="M45471" s="120"/>
      <c r="N45471" s="120"/>
      <c r="U45471" s="121"/>
      <c r="V45471" s="122"/>
      <c r="W45471" s="123"/>
      <c r="AC45471" s="123"/>
    </row>
    <row r="45472" spans="5:29" s="2" customFormat="1">
      <c r="E45472" s="120"/>
      <c r="M45472" s="120"/>
      <c r="N45472" s="120"/>
      <c r="U45472" s="121"/>
      <c r="V45472" s="122"/>
      <c r="W45472" s="123"/>
      <c r="AC45472" s="123"/>
    </row>
    <row r="45473" spans="5:29" s="2" customFormat="1">
      <c r="E45473" s="120"/>
      <c r="M45473" s="120"/>
      <c r="N45473" s="120"/>
      <c r="U45473" s="121"/>
      <c r="V45473" s="122"/>
      <c r="W45473" s="123"/>
      <c r="AC45473" s="123"/>
    </row>
    <row r="45474" spans="5:29" s="2" customFormat="1">
      <c r="E45474" s="120"/>
      <c r="M45474" s="120"/>
      <c r="N45474" s="120"/>
      <c r="U45474" s="121"/>
      <c r="V45474" s="122"/>
      <c r="W45474" s="123"/>
      <c r="AC45474" s="123"/>
    </row>
    <row r="45475" spans="5:29" s="2" customFormat="1">
      <c r="E45475" s="120"/>
      <c r="M45475" s="120"/>
      <c r="N45475" s="120"/>
      <c r="U45475" s="121"/>
      <c r="V45475" s="122"/>
      <c r="W45475" s="123"/>
      <c r="AC45475" s="123"/>
    </row>
    <row r="45476" spans="5:29" s="2" customFormat="1">
      <c r="E45476" s="120"/>
      <c r="M45476" s="120"/>
      <c r="N45476" s="120"/>
      <c r="U45476" s="121"/>
      <c r="V45476" s="122"/>
      <c r="W45476" s="123"/>
      <c r="AC45476" s="123"/>
    </row>
    <row r="45477" spans="5:29" s="2" customFormat="1">
      <c r="E45477" s="120"/>
      <c r="M45477" s="120"/>
      <c r="N45477" s="120"/>
      <c r="U45477" s="121"/>
      <c r="V45477" s="122"/>
      <c r="W45477" s="123"/>
      <c r="AC45477" s="123"/>
    </row>
    <row r="45478" spans="5:29" s="2" customFormat="1">
      <c r="E45478" s="120"/>
      <c r="M45478" s="120"/>
      <c r="N45478" s="120"/>
      <c r="U45478" s="121"/>
      <c r="V45478" s="122"/>
      <c r="W45478" s="123"/>
      <c r="AC45478" s="123"/>
    </row>
    <row r="45479" spans="5:29" s="2" customFormat="1">
      <c r="E45479" s="120"/>
      <c r="M45479" s="120"/>
      <c r="N45479" s="120"/>
      <c r="U45479" s="121"/>
      <c r="V45479" s="122"/>
      <c r="W45479" s="123"/>
      <c r="AC45479" s="123"/>
    </row>
    <row r="45480" spans="5:29" s="2" customFormat="1">
      <c r="E45480" s="120"/>
      <c r="M45480" s="120"/>
      <c r="N45480" s="120"/>
      <c r="U45480" s="121"/>
      <c r="V45480" s="122"/>
      <c r="W45480" s="123"/>
      <c r="AC45480" s="123"/>
    </row>
    <row r="45481" spans="5:29" s="2" customFormat="1">
      <c r="E45481" s="120"/>
      <c r="M45481" s="120"/>
      <c r="N45481" s="120"/>
      <c r="U45481" s="121"/>
      <c r="V45481" s="122"/>
      <c r="W45481" s="123"/>
      <c r="AC45481" s="123"/>
    </row>
    <row r="45482" spans="5:29" s="2" customFormat="1">
      <c r="E45482" s="120"/>
      <c r="M45482" s="120"/>
      <c r="N45482" s="120"/>
      <c r="U45482" s="121"/>
      <c r="V45482" s="122"/>
      <c r="W45482" s="123"/>
      <c r="AC45482" s="123"/>
    </row>
    <row r="45483" spans="5:29" s="2" customFormat="1">
      <c r="E45483" s="120"/>
      <c r="M45483" s="120"/>
      <c r="N45483" s="120"/>
      <c r="U45483" s="121"/>
      <c r="V45483" s="122"/>
      <c r="W45483" s="123"/>
      <c r="AC45483" s="123"/>
    </row>
    <row r="45484" spans="5:29" s="2" customFormat="1">
      <c r="E45484" s="120"/>
      <c r="M45484" s="120"/>
      <c r="N45484" s="120"/>
      <c r="U45484" s="121"/>
      <c r="V45484" s="122"/>
      <c r="W45484" s="123"/>
      <c r="AC45484" s="123"/>
    </row>
    <row r="45485" spans="5:29" s="2" customFormat="1">
      <c r="E45485" s="120"/>
      <c r="M45485" s="120"/>
      <c r="N45485" s="120"/>
      <c r="U45485" s="121"/>
      <c r="V45485" s="122"/>
      <c r="W45485" s="123"/>
      <c r="AC45485" s="123"/>
    </row>
    <row r="45486" spans="5:29" s="2" customFormat="1">
      <c r="E45486" s="120"/>
      <c r="M45486" s="120"/>
      <c r="N45486" s="120"/>
      <c r="U45486" s="121"/>
      <c r="V45486" s="122"/>
      <c r="W45486" s="123"/>
      <c r="AC45486" s="123"/>
    </row>
    <row r="45487" spans="5:29" s="2" customFormat="1">
      <c r="E45487" s="120"/>
      <c r="M45487" s="120"/>
      <c r="N45487" s="120"/>
      <c r="U45487" s="121"/>
      <c r="V45487" s="122"/>
      <c r="W45487" s="123"/>
      <c r="AC45487" s="123"/>
    </row>
    <row r="45488" spans="5:29" s="2" customFormat="1">
      <c r="E45488" s="120"/>
      <c r="M45488" s="120"/>
      <c r="N45488" s="120"/>
      <c r="U45488" s="121"/>
      <c r="V45488" s="122"/>
      <c r="W45488" s="123"/>
      <c r="AC45488" s="123"/>
    </row>
    <row r="45489" spans="5:29" s="2" customFormat="1">
      <c r="E45489" s="120"/>
      <c r="M45489" s="120"/>
      <c r="N45489" s="120"/>
      <c r="U45489" s="121"/>
      <c r="V45489" s="122"/>
      <c r="W45489" s="123"/>
      <c r="AC45489" s="123"/>
    </row>
    <row r="45490" spans="5:29" s="2" customFormat="1">
      <c r="E45490" s="120"/>
      <c r="M45490" s="120"/>
      <c r="N45490" s="120"/>
      <c r="U45490" s="121"/>
      <c r="V45490" s="122"/>
      <c r="W45490" s="123"/>
      <c r="AC45490" s="123"/>
    </row>
    <row r="45491" spans="5:29" s="2" customFormat="1">
      <c r="E45491" s="120"/>
      <c r="M45491" s="120"/>
      <c r="N45491" s="120"/>
      <c r="U45491" s="121"/>
      <c r="V45491" s="122"/>
      <c r="W45491" s="123"/>
      <c r="AC45491" s="123"/>
    </row>
    <row r="45492" spans="5:29" s="2" customFormat="1">
      <c r="E45492" s="120"/>
      <c r="M45492" s="120"/>
      <c r="N45492" s="120"/>
      <c r="U45492" s="121"/>
      <c r="V45492" s="122"/>
      <c r="W45492" s="123"/>
      <c r="AC45492" s="123"/>
    </row>
    <row r="45493" spans="5:29" s="2" customFormat="1">
      <c r="E45493" s="120"/>
      <c r="M45493" s="120"/>
      <c r="N45493" s="120"/>
      <c r="U45493" s="121"/>
      <c r="V45493" s="122"/>
      <c r="W45493" s="123"/>
      <c r="AC45493" s="123"/>
    </row>
    <row r="45494" spans="5:29" s="2" customFormat="1">
      <c r="E45494" s="120"/>
      <c r="M45494" s="120"/>
      <c r="N45494" s="120"/>
      <c r="U45494" s="121"/>
      <c r="V45494" s="122"/>
      <c r="W45494" s="123"/>
      <c r="AC45494" s="123"/>
    </row>
    <row r="45495" spans="5:29" s="2" customFormat="1">
      <c r="E45495" s="120"/>
      <c r="M45495" s="120"/>
      <c r="N45495" s="120"/>
      <c r="U45495" s="121"/>
      <c r="V45495" s="122"/>
      <c r="W45495" s="123"/>
      <c r="AC45495" s="123"/>
    </row>
    <row r="45496" spans="5:29" s="2" customFormat="1">
      <c r="E45496" s="120"/>
      <c r="M45496" s="120"/>
      <c r="N45496" s="120"/>
      <c r="U45496" s="121"/>
      <c r="V45496" s="122"/>
      <c r="W45496" s="123"/>
      <c r="AC45496" s="123"/>
    </row>
    <row r="45497" spans="5:29" s="2" customFormat="1">
      <c r="E45497" s="120"/>
      <c r="M45497" s="120"/>
      <c r="N45497" s="120"/>
      <c r="U45497" s="121"/>
      <c r="V45497" s="122"/>
      <c r="W45497" s="123"/>
      <c r="AC45497" s="123"/>
    </row>
    <row r="45498" spans="5:29" s="2" customFormat="1">
      <c r="E45498" s="120"/>
      <c r="M45498" s="120"/>
      <c r="N45498" s="120"/>
      <c r="U45498" s="121"/>
      <c r="V45498" s="122"/>
      <c r="W45498" s="123"/>
      <c r="AC45498" s="123"/>
    </row>
    <row r="45499" spans="5:29" s="2" customFormat="1">
      <c r="E45499" s="120"/>
      <c r="M45499" s="120"/>
      <c r="N45499" s="120"/>
      <c r="U45499" s="121"/>
      <c r="V45499" s="122"/>
      <c r="W45499" s="123"/>
      <c r="AC45499" s="123"/>
    </row>
    <row r="45500" spans="5:29" s="2" customFormat="1">
      <c r="E45500" s="120"/>
      <c r="M45500" s="120"/>
      <c r="N45500" s="120"/>
      <c r="U45500" s="121"/>
      <c r="V45500" s="122"/>
      <c r="W45500" s="123"/>
      <c r="AC45500" s="123"/>
    </row>
    <row r="45501" spans="5:29" s="2" customFormat="1">
      <c r="E45501" s="120"/>
      <c r="M45501" s="120"/>
      <c r="N45501" s="120"/>
      <c r="U45501" s="121"/>
      <c r="V45501" s="122"/>
      <c r="W45501" s="123"/>
      <c r="AC45501" s="123"/>
    </row>
    <row r="45502" spans="5:29" s="2" customFormat="1">
      <c r="E45502" s="120"/>
      <c r="M45502" s="120"/>
      <c r="N45502" s="120"/>
      <c r="U45502" s="121"/>
      <c r="V45502" s="122"/>
      <c r="W45502" s="123"/>
      <c r="AC45502" s="123"/>
    </row>
    <row r="45503" spans="5:29" s="2" customFormat="1">
      <c r="E45503" s="120"/>
      <c r="M45503" s="120"/>
      <c r="N45503" s="120"/>
      <c r="U45503" s="121"/>
      <c r="V45503" s="122"/>
      <c r="W45503" s="123"/>
      <c r="AC45503" s="123"/>
    </row>
    <row r="45504" spans="5:29" s="2" customFormat="1">
      <c r="E45504" s="120"/>
      <c r="M45504" s="120"/>
      <c r="N45504" s="120"/>
      <c r="U45504" s="121"/>
      <c r="V45504" s="122"/>
      <c r="W45504" s="123"/>
      <c r="AC45504" s="123"/>
    </row>
    <row r="45505" spans="5:29" s="2" customFormat="1">
      <c r="E45505" s="120"/>
      <c r="M45505" s="120"/>
      <c r="N45505" s="120"/>
      <c r="U45505" s="121"/>
      <c r="V45505" s="122"/>
      <c r="W45505" s="123"/>
      <c r="AC45505" s="123"/>
    </row>
    <row r="45506" spans="5:29" s="2" customFormat="1">
      <c r="E45506" s="120"/>
      <c r="M45506" s="120"/>
      <c r="N45506" s="120"/>
      <c r="U45506" s="121"/>
      <c r="V45506" s="122"/>
      <c r="W45506" s="123"/>
      <c r="AC45506" s="123"/>
    </row>
    <row r="45507" spans="5:29" s="2" customFormat="1">
      <c r="E45507" s="120"/>
      <c r="M45507" s="120"/>
      <c r="N45507" s="120"/>
      <c r="U45507" s="121"/>
      <c r="V45507" s="122"/>
      <c r="W45507" s="123"/>
      <c r="AC45507" s="123"/>
    </row>
    <row r="45508" spans="5:29" s="2" customFormat="1">
      <c r="E45508" s="120"/>
      <c r="M45508" s="120"/>
      <c r="N45508" s="120"/>
      <c r="U45508" s="121"/>
      <c r="V45508" s="122"/>
      <c r="W45508" s="123"/>
      <c r="AC45508" s="123"/>
    </row>
    <row r="45509" spans="5:29" s="2" customFormat="1">
      <c r="E45509" s="120"/>
      <c r="M45509" s="120"/>
      <c r="N45509" s="120"/>
      <c r="U45509" s="121"/>
      <c r="V45509" s="122"/>
      <c r="W45509" s="123"/>
      <c r="AC45509" s="123"/>
    </row>
    <row r="45510" spans="5:29" s="2" customFormat="1">
      <c r="E45510" s="120"/>
      <c r="M45510" s="120"/>
      <c r="N45510" s="120"/>
      <c r="U45510" s="121"/>
      <c r="V45510" s="122"/>
      <c r="W45510" s="123"/>
      <c r="AC45510" s="123"/>
    </row>
    <row r="45511" spans="5:29" s="2" customFormat="1">
      <c r="E45511" s="120"/>
      <c r="M45511" s="120"/>
      <c r="N45511" s="120"/>
      <c r="U45511" s="121"/>
      <c r="V45511" s="122"/>
      <c r="W45511" s="123"/>
      <c r="AC45511" s="123"/>
    </row>
    <row r="45512" spans="5:29" s="2" customFormat="1">
      <c r="E45512" s="120"/>
      <c r="M45512" s="120"/>
      <c r="N45512" s="120"/>
      <c r="U45512" s="121"/>
      <c r="V45512" s="122"/>
      <c r="W45512" s="123"/>
      <c r="AC45512" s="123"/>
    </row>
    <row r="45513" spans="5:29" s="2" customFormat="1">
      <c r="E45513" s="120"/>
      <c r="M45513" s="120"/>
      <c r="N45513" s="120"/>
      <c r="U45513" s="121"/>
      <c r="V45513" s="122"/>
      <c r="W45513" s="123"/>
      <c r="AC45513" s="123"/>
    </row>
    <row r="45514" spans="5:29" s="2" customFormat="1">
      <c r="E45514" s="120"/>
      <c r="M45514" s="120"/>
      <c r="N45514" s="120"/>
      <c r="U45514" s="121"/>
      <c r="V45514" s="122"/>
      <c r="W45514" s="123"/>
      <c r="AC45514" s="123"/>
    </row>
    <row r="45515" spans="5:29" s="2" customFormat="1">
      <c r="E45515" s="120"/>
      <c r="M45515" s="120"/>
      <c r="N45515" s="120"/>
      <c r="U45515" s="121"/>
      <c r="V45515" s="122"/>
      <c r="W45515" s="123"/>
      <c r="AC45515" s="123"/>
    </row>
    <row r="45516" spans="5:29" s="2" customFormat="1">
      <c r="E45516" s="120"/>
      <c r="M45516" s="120"/>
      <c r="N45516" s="120"/>
      <c r="U45516" s="121"/>
      <c r="V45516" s="122"/>
      <c r="W45516" s="123"/>
      <c r="AC45516" s="123"/>
    </row>
    <row r="45517" spans="5:29" s="2" customFormat="1">
      <c r="E45517" s="120"/>
      <c r="M45517" s="120"/>
      <c r="N45517" s="120"/>
      <c r="U45517" s="121"/>
      <c r="V45517" s="122"/>
      <c r="W45517" s="123"/>
      <c r="AC45517" s="123"/>
    </row>
    <row r="45518" spans="5:29" s="2" customFormat="1">
      <c r="E45518" s="120"/>
      <c r="M45518" s="120"/>
      <c r="N45518" s="120"/>
      <c r="U45518" s="121"/>
      <c r="V45518" s="122"/>
      <c r="W45518" s="123"/>
      <c r="AC45518" s="123"/>
    </row>
    <row r="45519" spans="5:29" s="2" customFormat="1">
      <c r="E45519" s="120"/>
      <c r="M45519" s="120"/>
      <c r="N45519" s="120"/>
      <c r="U45519" s="121"/>
      <c r="V45519" s="122"/>
      <c r="W45519" s="123"/>
      <c r="AC45519" s="123"/>
    </row>
    <row r="45520" spans="5:29" s="2" customFormat="1">
      <c r="E45520" s="120"/>
      <c r="M45520" s="120"/>
      <c r="N45520" s="120"/>
      <c r="U45520" s="121"/>
      <c r="V45520" s="122"/>
      <c r="W45520" s="123"/>
      <c r="AC45520" s="123"/>
    </row>
    <row r="45521" spans="5:29" s="2" customFormat="1">
      <c r="E45521" s="120"/>
      <c r="M45521" s="120"/>
      <c r="N45521" s="120"/>
      <c r="U45521" s="121"/>
      <c r="V45521" s="122"/>
      <c r="W45521" s="123"/>
      <c r="AC45521" s="123"/>
    </row>
    <row r="45522" spans="5:29" s="2" customFormat="1">
      <c r="E45522" s="120"/>
      <c r="M45522" s="120"/>
      <c r="N45522" s="120"/>
      <c r="U45522" s="121"/>
      <c r="V45522" s="122"/>
      <c r="W45522" s="123"/>
      <c r="AC45522" s="123"/>
    </row>
    <row r="45523" spans="5:29" s="2" customFormat="1">
      <c r="E45523" s="120"/>
      <c r="M45523" s="120"/>
      <c r="N45523" s="120"/>
      <c r="U45523" s="121"/>
      <c r="V45523" s="122"/>
      <c r="W45523" s="123"/>
      <c r="AC45523" s="123"/>
    </row>
    <row r="45524" spans="5:29" s="2" customFormat="1">
      <c r="E45524" s="120"/>
      <c r="M45524" s="120"/>
      <c r="N45524" s="120"/>
      <c r="U45524" s="121"/>
      <c r="V45524" s="122"/>
      <c r="W45524" s="123"/>
      <c r="AC45524" s="123"/>
    </row>
    <row r="45525" spans="5:29" s="2" customFormat="1">
      <c r="E45525" s="120"/>
      <c r="M45525" s="120"/>
      <c r="N45525" s="120"/>
      <c r="U45525" s="121"/>
      <c r="V45525" s="122"/>
      <c r="W45525" s="123"/>
      <c r="AC45525" s="123"/>
    </row>
    <row r="45526" spans="5:29" s="2" customFormat="1">
      <c r="E45526" s="120"/>
      <c r="M45526" s="120"/>
      <c r="N45526" s="120"/>
      <c r="U45526" s="121"/>
      <c r="V45526" s="122"/>
      <c r="W45526" s="123"/>
      <c r="AC45526" s="123"/>
    </row>
    <row r="45527" spans="5:29" s="2" customFormat="1">
      <c r="E45527" s="120"/>
      <c r="M45527" s="120"/>
      <c r="N45527" s="120"/>
      <c r="U45527" s="121"/>
      <c r="V45527" s="122"/>
      <c r="W45527" s="123"/>
      <c r="AC45527" s="123"/>
    </row>
    <row r="45528" spans="5:29" s="2" customFormat="1">
      <c r="E45528" s="120"/>
      <c r="M45528" s="120"/>
      <c r="N45528" s="120"/>
      <c r="U45528" s="121"/>
      <c r="V45528" s="122"/>
      <c r="W45528" s="123"/>
      <c r="AC45528" s="123"/>
    </row>
    <row r="45529" spans="5:29" s="2" customFormat="1">
      <c r="E45529" s="120"/>
      <c r="M45529" s="120"/>
      <c r="N45529" s="120"/>
      <c r="U45529" s="121"/>
      <c r="V45529" s="122"/>
      <c r="W45529" s="123"/>
      <c r="AC45529" s="123"/>
    </row>
    <row r="45530" spans="5:29" s="2" customFormat="1">
      <c r="E45530" s="120"/>
      <c r="M45530" s="120"/>
      <c r="N45530" s="120"/>
      <c r="U45530" s="121"/>
      <c r="V45530" s="122"/>
      <c r="W45530" s="123"/>
      <c r="AC45530" s="123"/>
    </row>
    <row r="45531" spans="5:29" s="2" customFormat="1">
      <c r="E45531" s="120"/>
      <c r="M45531" s="120"/>
      <c r="N45531" s="120"/>
      <c r="U45531" s="121"/>
      <c r="V45531" s="122"/>
      <c r="W45531" s="123"/>
      <c r="AC45531" s="123"/>
    </row>
    <row r="45532" spans="5:29" s="2" customFormat="1">
      <c r="E45532" s="120"/>
      <c r="M45532" s="120"/>
      <c r="N45532" s="120"/>
      <c r="U45532" s="121"/>
      <c r="V45532" s="122"/>
      <c r="W45532" s="123"/>
      <c r="AC45532" s="123"/>
    </row>
    <row r="45533" spans="5:29" s="2" customFormat="1">
      <c r="E45533" s="120"/>
      <c r="M45533" s="120"/>
      <c r="N45533" s="120"/>
      <c r="U45533" s="121"/>
      <c r="V45533" s="122"/>
      <c r="W45533" s="123"/>
      <c r="AC45533" s="123"/>
    </row>
    <row r="45534" spans="5:29" s="2" customFormat="1">
      <c r="E45534" s="120"/>
      <c r="M45534" s="120"/>
      <c r="N45534" s="120"/>
      <c r="U45534" s="121"/>
      <c r="V45534" s="122"/>
      <c r="W45534" s="123"/>
      <c r="AC45534" s="123"/>
    </row>
    <row r="45535" spans="5:29" s="2" customFormat="1">
      <c r="E45535" s="120"/>
      <c r="M45535" s="120"/>
      <c r="N45535" s="120"/>
      <c r="U45535" s="121"/>
      <c r="V45535" s="122"/>
      <c r="W45535" s="123"/>
      <c r="AC45535" s="123"/>
    </row>
    <row r="45536" spans="5:29" s="2" customFormat="1">
      <c r="E45536" s="120"/>
      <c r="M45536" s="120"/>
      <c r="N45536" s="120"/>
      <c r="U45536" s="121"/>
      <c r="V45536" s="122"/>
      <c r="W45536" s="123"/>
      <c r="AC45536" s="123"/>
    </row>
    <row r="45537" spans="5:29" s="2" customFormat="1">
      <c r="E45537" s="120"/>
      <c r="M45537" s="120"/>
      <c r="N45537" s="120"/>
      <c r="U45537" s="121"/>
      <c r="V45537" s="122"/>
      <c r="W45537" s="123"/>
      <c r="AC45537" s="123"/>
    </row>
    <row r="45538" spans="5:29" s="2" customFormat="1">
      <c r="E45538" s="120"/>
      <c r="M45538" s="120"/>
      <c r="N45538" s="120"/>
      <c r="U45538" s="121"/>
      <c r="V45538" s="122"/>
      <c r="W45538" s="123"/>
      <c r="AC45538" s="123"/>
    </row>
    <row r="45539" spans="5:29" s="2" customFormat="1">
      <c r="E45539" s="120"/>
      <c r="M45539" s="120"/>
      <c r="N45539" s="120"/>
      <c r="U45539" s="121"/>
      <c r="V45539" s="122"/>
      <c r="W45539" s="123"/>
      <c r="AC45539" s="123"/>
    </row>
    <row r="45540" spans="5:29" s="2" customFormat="1">
      <c r="E45540" s="120"/>
      <c r="M45540" s="120"/>
      <c r="N45540" s="120"/>
      <c r="U45540" s="121"/>
      <c r="V45540" s="122"/>
      <c r="W45540" s="123"/>
      <c r="AC45540" s="123"/>
    </row>
    <row r="45541" spans="5:29" s="2" customFormat="1">
      <c r="E45541" s="120"/>
      <c r="M45541" s="120"/>
      <c r="N45541" s="120"/>
      <c r="U45541" s="121"/>
      <c r="V45541" s="122"/>
      <c r="W45541" s="123"/>
      <c r="AC45541" s="123"/>
    </row>
    <row r="45542" spans="5:29" s="2" customFormat="1">
      <c r="E45542" s="120"/>
      <c r="M45542" s="120"/>
      <c r="N45542" s="120"/>
      <c r="U45542" s="121"/>
      <c r="V45542" s="122"/>
      <c r="W45542" s="123"/>
      <c r="AC45542" s="123"/>
    </row>
    <row r="45543" spans="5:29" s="2" customFormat="1">
      <c r="E45543" s="120"/>
      <c r="M45543" s="120"/>
      <c r="N45543" s="120"/>
      <c r="U45543" s="121"/>
      <c r="V45543" s="122"/>
      <c r="W45543" s="123"/>
      <c r="AC45543" s="123"/>
    </row>
    <row r="45544" spans="5:29" s="2" customFormat="1">
      <c r="E45544" s="120"/>
      <c r="M45544" s="120"/>
      <c r="N45544" s="120"/>
      <c r="U45544" s="121"/>
      <c r="V45544" s="122"/>
      <c r="W45544" s="123"/>
      <c r="AC45544" s="123"/>
    </row>
    <row r="45545" spans="5:29" s="2" customFormat="1">
      <c r="E45545" s="120"/>
      <c r="M45545" s="120"/>
      <c r="N45545" s="120"/>
      <c r="U45545" s="121"/>
      <c r="V45545" s="122"/>
      <c r="W45545" s="123"/>
      <c r="AC45545" s="123"/>
    </row>
    <row r="45546" spans="5:29" s="2" customFormat="1">
      <c r="E45546" s="120"/>
      <c r="M45546" s="120"/>
      <c r="N45546" s="120"/>
      <c r="U45546" s="121"/>
      <c r="V45546" s="122"/>
      <c r="W45546" s="123"/>
      <c r="AC45546" s="123"/>
    </row>
    <row r="45547" spans="5:29" s="2" customFormat="1">
      <c r="E45547" s="120"/>
      <c r="M45547" s="120"/>
      <c r="N45547" s="120"/>
      <c r="U45547" s="121"/>
      <c r="V45547" s="122"/>
      <c r="W45547" s="123"/>
      <c r="AC45547" s="123"/>
    </row>
    <row r="45548" spans="5:29" s="2" customFormat="1">
      <c r="E45548" s="120"/>
      <c r="M45548" s="120"/>
      <c r="N45548" s="120"/>
      <c r="U45548" s="121"/>
      <c r="V45548" s="122"/>
      <c r="W45548" s="123"/>
      <c r="AC45548" s="123"/>
    </row>
    <row r="45549" spans="5:29" s="2" customFormat="1">
      <c r="E45549" s="120"/>
      <c r="M45549" s="120"/>
      <c r="N45549" s="120"/>
      <c r="U45549" s="121"/>
      <c r="V45549" s="122"/>
      <c r="W45549" s="123"/>
      <c r="AC45549" s="123"/>
    </row>
    <row r="45550" spans="5:29" s="2" customFormat="1">
      <c r="E45550" s="120"/>
      <c r="M45550" s="120"/>
      <c r="N45550" s="120"/>
      <c r="U45550" s="121"/>
      <c r="V45550" s="122"/>
      <c r="W45550" s="123"/>
      <c r="AC45550" s="123"/>
    </row>
    <row r="45551" spans="5:29" s="2" customFormat="1">
      <c r="E45551" s="120"/>
      <c r="M45551" s="120"/>
      <c r="N45551" s="120"/>
      <c r="U45551" s="121"/>
      <c r="V45551" s="122"/>
      <c r="W45551" s="123"/>
      <c r="AC45551" s="123"/>
    </row>
    <row r="45552" spans="5:29" s="2" customFormat="1">
      <c r="E45552" s="120"/>
      <c r="M45552" s="120"/>
      <c r="N45552" s="120"/>
      <c r="U45552" s="121"/>
      <c r="V45552" s="122"/>
      <c r="W45552" s="123"/>
      <c r="AC45552" s="123"/>
    </row>
    <row r="45553" spans="5:29" s="2" customFormat="1">
      <c r="E45553" s="120"/>
      <c r="M45553" s="120"/>
      <c r="N45553" s="120"/>
      <c r="U45553" s="121"/>
      <c r="V45553" s="122"/>
      <c r="W45553" s="123"/>
      <c r="AC45553" s="123"/>
    </row>
    <row r="45554" spans="5:29" s="2" customFormat="1">
      <c r="E45554" s="120"/>
      <c r="M45554" s="120"/>
      <c r="N45554" s="120"/>
      <c r="U45554" s="121"/>
      <c r="V45554" s="122"/>
      <c r="W45554" s="123"/>
      <c r="AC45554" s="123"/>
    </row>
    <row r="45555" spans="5:29" s="2" customFormat="1">
      <c r="E45555" s="120"/>
      <c r="M45555" s="120"/>
      <c r="N45555" s="120"/>
      <c r="U45555" s="121"/>
      <c r="V45555" s="122"/>
      <c r="W45555" s="123"/>
      <c r="AC45555" s="123"/>
    </row>
    <row r="45556" spans="5:29" s="2" customFormat="1">
      <c r="E45556" s="120"/>
      <c r="M45556" s="120"/>
      <c r="N45556" s="120"/>
      <c r="U45556" s="121"/>
      <c r="V45556" s="122"/>
      <c r="W45556" s="123"/>
      <c r="AC45556" s="123"/>
    </row>
    <row r="45557" spans="5:29" s="2" customFormat="1">
      <c r="E45557" s="120"/>
      <c r="M45557" s="120"/>
      <c r="N45557" s="120"/>
      <c r="U45557" s="121"/>
      <c r="V45557" s="122"/>
      <c r="W45557" s="123"/>
      <c r="AC45557" s="123"/>
    </row>
    <row r="45558" spans="5:29" s="2" customFormat="1">
      <c r="E45558" s="120"/>
      <c r="M45558" s="120"/>
      <c r="N45558" s="120"/>
      <c r="U45558" s="121"/>
      <c r="V45558" s="122"/>
      <c r="W45558" s="123"/>
      <c r="AC45558" s="123"/>
    </row>
    <row r="45559" spans="5:29" s="2" customFormat="1">
      <c r="E45559" s="120"/>
      <c r="M45559" s="120"/>
      <c r="N45559" s="120"/>
      <c r="U45559" s="121"/>
      <c r="V45559" s="122"/>
      <c r="W45559" s="123"/>
      <c r="AC45559" s="123"/>
    </row>
    <row r="45560" spans="5:29" s="2" customFormat="1">
      <c r="E45560" s="120"/>
      <c r="M45560" s="120"/>
      <c r="N45560" s="120"/>
      <c r="U45560" s="121"/>
      <c r="V45560" s="122"/>
      <c r="W45560" s="123"/>
      <c r="AC45560" s="123"/>
    </row>
    <row r="45561" spans="5:29" s="2" customFormat="1">
      <c r="E45561" s="120"/>
      <c r="M45561" s="120"/>
      <c r="N45561" s="120"/>
      <c r="U45561" s="121"/>
      <c r="V45561" s="122"/>
      <c r="W45561" s="123"/>
      <c r="AC45561" s="123"/>
    </row>
    <row r="45562" spans="5:29" s="2" customFormat="1">
      <c r="E45562" s="120"/>
      <c r="M45562" s="120"/>
      <c r="N45562" s="120"/>
      <c r="U45562" s="121"/>
      <c r="V45562" s="122"/>
      <c r="W45562" s="123"/>
      <c r="AC45562" s="123"/>
    </row>
    <row r="45563" spans="5:29" s="2" customFormat="1">
      <c r="E45563" s="120"/>
      <c r="M45563" s="120"/>
      <c r="N45563" s="120"/>
      <c r="U45563" s="121"/>
      <c r="V45563" s="122"/>
      <c r="W45563" s="123"/>
      <c r="AC45563" s="123"/>
    </row>
    <row r="45564" spans="5:29" s="2" customFormat="1">
      <c r="E45564" s="120"/>
      <c r="M45564" s="120"/>
      <c r="N45564" s="120"/>
      <c r="U45564" s="121"/>
      <c r="V45564" s="122"/>
      <c r="W45564" s="123"/>
      <c r="AC45564" s="123"/>
    </row>
    <row r="45565" spans="5:29" s="2" customFormat="1">
      <c r="E45565" s="120"/>
      <c r="M45565" s="120"/>
      <c r="N45565" s="120"/>
      <c r="U45565" s="121"/>
      <c r="V45565" s="122"/>
      <c r="W45565" s="123"/>
      <c r="AC45565" s="123"/>
    </row>
    <row r="45566" spans="5:29" s="2" customFormat="1">
      <c r="E45566" s="120"/>
      <c r="M45566" s="120"/>
      <c r="N45566" s="120"/>
      <c r="U45566" s="121"/>
      <c r="V45566" s="122"/>
      <c r="W45566" s="123"/>
      <c r="AC45566" s="123"/>
    </row>
    <row r="45567" spans="5:29" s="2" customFormat="1">
      <c r="E45567" s="120"/>
      <c r="M45567" s="120"/>
      <c r="N45567" s="120"/>
      <c r="U45567" s="121"/>
      <c r="V45567" s="122"/>
      <c r="W45567" s="123"/>
      <c r="AC45567" s="123"/>
    </row>
    <row r="45568" spans="5:29" s="2" customFormat="1">
      <c r="E45568" s="120"/>
      <c r="M45568" s="120"/>
      <c r="N45568" s="120"/>
      <c r="U45568" s="121"/>
      <c r="V45568" s="122"/>
      <c r="W45568" s="123"/>
      <c r="AC45568" s="123"/>
    </row>
    <row r="45569" spans="5:29" s="2" customFormat="1">
      <c r="E45569" s="120"/>
      <c r="M45569" s="120"/>
      <c r="N45569" s="120"/>
      <c r="U45569" s="121"/>
      <c r="V45569" s="122"/>
      <c r="W45569" s="123"/>
      <c r="AC45569" s="123"/>
    </row>
    <row r="45570" spans="5:29" s="2" customFormat="1">
      <c r="E45570" s="120"/>
      <c r="M45570" s="120"/>
      <c r="N45570" s="120"/>
      <c r="U45570" s="121"/>
      <c r="V45570" s="122"/>
      <c r="W45570" s="123"/>
      <c r="AC45570" s="123"/>
    </row>
    <row r="45571" spans="5:29" s="2" customFormat="1">
      <c r="E45571" s="120"/>
      <c r="M45571" s="120"/>
      <c r="N45571" s="120"/>
      <c r="U45571" s="121"/>
      <c r="V45571" s="122"/>
      <c r="W45571" s="123"/>
      <c r="AC45571" s="123"/>
    </row>
    <row r="45572" spans="5:29" s="2" customFormat="1">
      <c r="E45572" s="120"/>
      <c r="M45572" s="120"/>
      <c r="N45572" s="120"/>
      <c r="U45572" s="121"/>
      <c r="V45572" s="122"/>
      <c r="W45572" s="123"/>
      <c r="AC45572" s="123"/>
    </row>
    <row r="45573" spans="5:29" s="2" customFormat="1">
      <c r="E45573" s="120"/>
      <c r="M45573" s="120"/>
      <c r="N45573" s="120"/>
      <c r="U45573" s="121"/>
      <c r="V45573" s="122"/>
      <c r="W45573" s="123"/>
      <c r="AC45573" s="123"/>
    </row>
    <row r="45574" spans="5:29" s="2" customFormat="1">
      <c r="E45574" s="120"/>
      <c r="M45574" s="120"/>
      <c r="N45574" s="120"/>
      <c r="U45574" s="121"/>
      <c r="V45574" s="122"/>
      <c r="W45574" s="123"/>
      <c r="AC45574" s="123"/>
    </row>
    <row r="45575" spans="5:29" s="2" customFormat="1">
      <c r="E45575" s="120"/>
      <c r="M45575" s="120"/>
      <c r="N45575" s="120"/>
      <c r="U45575" s="121"/>
      <c r="V45575" s="122"/>
      <c r="W45575" s="123"/>
      <c r="AC45575" s="123"/>
    </row>
    <row r="45576" spans="5:29" s="2" customFormat="1">
      <c r="E45576" s="120"/>
      <c r="M45576" s="120"/>
      <c r="N45576" s="120"/>
      <c r="U45576" s="121"/>
      <c r="V45576" s="122"/>
      <c r="W45576" s="123"/>
      <c r="AC45576" s="123"/>
    </row>
    <row r="45577" spans="5:29" s="2" customFormat="1">
      <c r="E45577" s="120"/>
      <c r="M45577" s="120"/>
      <c r="N45577" s="120"/>
      <c r="U45577" s="121"/>
      <c r="V45577" s="122"/>
      <c r="W45577" s="123"/>
      <c r="AC45577" s="123"/>
    </row>
    <row r="45578" spans="5:29" s="2" customFormat="1">
      <c r="E45578" s="120"/>
      <c r="M45578" s="120"/>
      <c r="N45578" s="120"/>
      <c r="U45578" s="121"/>
      <c r="V45578" s="122"/>
      <c r="W45578" s="123"/>
      <c r="AC45578" s="123"/>
    </row>
    <row r="45579" spans="5:29" s="2" customFormat="1">
      <c r="E45579" s="120"/>
      <c r="M45579" s="120"/>
      <c r="N45579" s="120"/>
      <c r="U45579" s="121"/>
      <c r="V45579" s="122"/>
      <c r="W45579" s="123"/>
      <c r="AC45579" s="123"/>
    </row>
    <row r="45580" spans="5:29" s="2" customFormat="1">
      <c r="E45580" s="120"/>
      <c r="M45580" s="120"/>
      <c r="N45580" s="120"/>
      <c r="U45580" s="121"/>
      <c r="V45580" s="122"/>
      <c r="W45580" s="123"/>
      <c r="AC45580" s="123"/>
    </row>
    <row r="45581" spans="5:29" s="2" customFormat="1">
      <c r="E45581" s="120"/>
      <c r="M45581" s="120"/>
      <c r="N45581" s="120"/>
      <c r="U45581" s="121"/>
      <c r="V45581" s="122"/>
      <c r="W45581" s="123"/>
      <c r="AC45581" s="123"/>
    </row>
    <row r="45582" spans="5:29" s="2" customFormat="1">
      <c r="E45582" s="120"/>
      <c r="M45582" s="120"/>
      <c r="N45582" s="120"/>
      <c r="U45582" s="121"/>
      <c r="V45582" s="122"/>
      <c r="W45582" s="123"/>
      <c r="AC45582" s="123"/>
    </row>
    <row r="45583" spans="5:29" s="2" customFormat="1">
      <c r="E45583" s="120"/>
      <c r="M45583" s="120"/>
      <c r="N45583" s="120"/>
      <c r="U45583" s="121"/>
      <c r="V45583" s="122"/>
      <c r="W45583" s="123"/>
      <c r="AC45583" s="123"/>
    </row>
    <row r="45584" spans="5:29" s="2" customFormat="1">
      <c r="E45584" s="120"/>
      <c r="M45584" s="120"/>
      <c r="N45584" s="120"/>
      <c r="U45584" s="121"/>
      <c r="V45584" s="122"/>
      <c r="W45584" s="123"/>
      <c r="AC45584" s="123"/>
    </row>
    <row r="45585" spans="5:29" s="2" customFormat="1">
      <c r="E45585" s="120"/>
      <c r="M45585" s="120"/>
      <c r="N45585" s="120"/>
      <c r="U45585" s="121"/>
      <c r="V45585" s="122"/>
      <c r="W45585" s="123"/>
      <c r="AC45585" s="123"/>
    </row>
    <row r="45586" spans="5:29" s="2" customFormat="1">
      <c r="E45586" s="120"/>
      <c r="M45586" s="120"/>
      <c r="N45586" s="120"/>
      <c r="U45586" s="121"/>
      <c r="V45586" s="122"/>
      <c r="W45586" s="123"/>
      <c r="AC45586" s="123"/>
    </row>
    <row r="45587" spans="5:29" s="2" customFormat="1">
      <c r="E45587" s="120"/>
      <c r="M45587" s="120"/>
      <c r="N45587" s="120"/>
      <c r="U45587" s="121"/>
      <c r="V45587" s="122"/>
      <c r="W45587" s="123"/>
      <c r="AC45587" s="123"/>
    </row>
    <row r="45588" spans="5:29" s="2" customFormat="1">
      <c r="E45588" s="120"/>
      <c r="M45588" s="120"/>
      <c r="N45588" s="120"/>
      <c r="U45588" s="121"/>
      <c r="V45588" s="122"/>
      <c r="W45588" s="123"/>
      <c r="AC45588" s="123"/>
    </row>
    <row r="45589" spans="5:29" s="2" customFormat="1">
      <c r="E45589" s="120"/>
      <c r="M45589" s="120"/>
      <c r="N45589" s="120"/>
      <c r="U45589" s="121"/>
      <c r="V45589" s="122"/>
      <c r="W45589" s="123"/>
      <c r="AC45589" s="123"/>
    </row>
    <row r="45590" spans="5:29" s="2" customFormat="1">
      <c r="E45590" s="120"/>
      <c r="M45590" s="120"/>
      <c r="N45590" s="120"/>
      <c r="U45590" s="121"/>
      <c r="V45590" s="122"/>
      <c r="W45590" s="123"/>
      <c r="AC45590" s="123"/>
    </row>
    <row r="45591" spans="5:29" s="2" customFormat="1">
      <c r="E45591" s="120"/>
      <c r="M45591" s="120"/>
      <c r="N45591" s="120"/>
      <c r="U45591" s="121"/>
      <c r="V45591" s="122"/>
      <c r="W45591" s="123"/>
      <c r="AC45591" s="123"/>
    </row>
    <row r="45592" spans="5:29" s="2" customFormat="1">
      <c r="E45592" s="120"/>
      <c r="M45592" s="120"/>
      <c r="N45592" s="120"/>
      <c r="U45592" s="121"/>
      <c r="V45592" s="122"/>
      <c r="W45592" s="123"/>
      <c r="AC45592" s="123"/>
    </row>
    <row r="45593" spans="5:29" s="2" customFormat="1">
      <c r="E45593" s="120"/>
      <c r="M45593" s="120"/>
      <c r="N45593" s="120"/>
      <c r="U45593" s="121"/>
      <c r="V45593" s="122"/>
      <c r="W45593" s="123"/>
      <c r="AC45593" s="123"/>
    </row>
    <row r="45594" spans="5:29" s="2" customFormat="1">
      <c r="E45594" s="120"/>
      <c r="M45594" s="120"/>
      <c r="N45594" s="120"/>
      <c r="U45594" s="121"/>
      <c r="V45594" s="122"/>
      <c r="W45594" s="123"/>
      <c r="AC45594" s="123"/>
    </row>
    <row r="45595" spans="5:29" s="2" customFormat="1">
      <c r="E45595" s="120"/>
      <c r="M45595" s="120"/>
      <c r="N45595" s="120"/>
      <c r="U45595" s="121"/>
      <c r="V45595" s="122"/>
      <c r="W45595" s="123"/>
      <c r="AC45595" s="123"/>
    </row>
    <row r="45596" spans="5:29" s="2" customFormat="1">
      <c r="E45596" s="120"/>
      <c r="M45596" s="120"/>
      <c r="N45596" s="120"/>
      <c r="U45596" s="121"/>
      <c r="V45596" s="122"/>
      <c r="W45596" s="123"/>
      <c r="AC45596" s="123"/>
    </row>
    <row r="45597" spans="5:29" s="2" customFormat="1">
      <c r="E45597" s="120"/>
      <c r="M45597" s="120"/>
      <c r="N45597" s="120"/>
      <c r="U45597" s="121"/>
      <c r="V45597" s="122"/>
      <c r="W45597" s="123"/>
      <c r="AC45597" s="123"/>
    </row>
    <row r="45598" spans="5:29" s="2" customFormat="1">
      <c r="E45598" s="120"/>
      <c r="M45598" s="120"/>
      <c r="N45598" s="120"/>
      <c r="U45598" s="121"/>
      <c r="V45598" s="122"/>
      <c r="W45598" s="123"/>
      <c r="AC45598" s="123"/>
    </row>
    <row r="45599" spans="5:29" s="2" customFormat="1">
      <c r="E45599" s="120"/>
      <c r="M45599" s="120"/>
      <c r="N45599" s="120"/>
      <c r="U45599" s="121"/>
      <c r="V45599" s="122"/>
      <c r="W45599" s="123"/>
      <c r="AC45599" s="123"/>
    </row>
    <row r="45600" spans="5:29" s="2" customFormat="1">
      <c r="E45600" s="120"/>
      <c r="M45600" s="120"/>
      <c r="N45600" s="120"/>
      <c r="U45600" s="121"/>
      <c r="V45600" s="122"/>
      <c r="W45600" s="123"/>
      <c r="AC45600" s="123"/>
    </row>
    <row r="45601" spans="5:29" s="2" customFormat="1">
      <c r="E45601" s="120"/>
      <c r="M45601" s="120"/>
      <c r="N45601" s="120"/>
      <c r="U45601" s="121"/>
      <c r="V45601" s="122"/>
      <c r="W45601" s="123"/>
      <c r="AC45601" s="123"/>
    </row>
    <row r="45602" spans="5:29" s="2" customFormat="1">
      <c r="E45602" s="120"/>
      <c r="M45602" s="120"/>
      <c r="N45602" s="120"/>
      <c r="U45602" s="121"/>
      <c r="V45602" s="122"/>
      <c r="W45602" s="123"/>
      <c r="AC45602" s="123"/>
    </row>
    <row r="45603" spans="5:29" s="2" customFormat="1">
      <c r="E45603" s="120"/>
      <c r="M45603" s="120"/>
      <c r="N45603" s="120"/>
      <c r="U45603" s="121"/>
      <c r="V45603" s="122"/>
      <c r="W45603" s="123"/>
      <c r="AC45603" s="123"/>
    </row>
    <row r="45604" spans="5:29" s="2" customFormat="1">
      <c r="E45604" s="120"/>
      <c r="M45604" s="120"/>
      <c r="N45604" s="120"/>
      <c r="U45604" s="121"/>
      <c r="V45604" s="122"/>
      <c r="W45604" s="123"/>
      <c r="AC45604" s="123"/>
    </row>
    <row r="45605" spans="5:29" s="2" customFormat="1">
      <c r="E45605" s="120"/>
      <c r="M45605" s="120"/>
      <c r="N45605" s="120"/>
      <c r="U45605" s="121"/>
      <c r="V45605" s="122"/>
      <c r="W45605" s="123"/>
      <c r="AC45605" s="123"/>
    </row>
    <row r="45606" spans="5:29" s="2" customFormat="1">
      <c r="E45606" s="120"/>
      <c r="M45606" s="120"/>
      <c r="N45606" s="120"/>
      <c r="U45606" s="121"/>
      <c r="V45606" s="122"/>
      <c r="W45606" s="123"/>
      <c r="AC45606" s="123"/>
    </row>
    <row r="45607" spans="5:29" s="2" customFormat="1">
      <c r="E45607" s="120"/>
      <c r="M45607" s="120"/>
      <c r="N45607" s="120"/>
      <c r="U45607" s="121"/>
      <c r="V45607" s="122"/>
      <c r="W45607" s="123"/>
      <c r="AC45607" s="123"/>
    </row>
    <row r="45608" spans="5:29" s="2" customFormat="1">
      <c r="E45608" s="120"/>
      <c r="M45608" s="120"/>
      <c r="N45608" s="120"/>
      <c r="U45608" s="121"/>
      <c r="V45608" s="122"/>
      <c r="W45608" s="123"/>
      <c r="AC45608" s="123"/>
    </row>
    <row r="45609" spans="5:29" s="2" customFormat="1">
      <c r="E45609" s="120"/>
      <c r="M45609" s="120"/>
      <c r="N45609" s="120"/>
      <c r="U45609" s="121"/>
      <c r="V45609" s="122"/>
      <c r="W45609" s="123"/>
      <c r="AC45609" s="123"/>
    </row>
    <row r="45610" spans="5:29" s="2" customFormat="1">
      <c r="E45610" s="120"/>
      <c r="M45610" s="120"/>
      <c r="N45610" s="120"/>
      <c r="U45610" s="121"/>
      <c r="V45610" s="122"/>
      <c r="W45610" s="123"/>
      <c r="AC45610" s="123"/>
    </row>
    <row r="45611" spans="5:29" s="2" customFormat="1">
      <c r="E45611" s="120"/>
      <c r="M45611" s="120"/>
      <c r="N45611" s="120"/>
      <c r="U45611" s="121"/>
      <c r="V45611" s="122"/>
      <c r="W45611" s="123"/>
      <c r="AC45611" s="123"/>
    </row>
    <row r="45612" spans="5:29" s="2" customFormat="1">
      <c r="E45612" s="120"/>
      <c r="M45612" s="120"/>
      <c r="N45612" s="120"/>
      <c r="U45612" s="121"/>
      <c r="V45612" s="122"/>
      <c r="W45612" s="123"/>
      <c r="AC45612" s="123"/>
    </row>
    <row r="45613" spans="5:29" s="2" customFormat="1">
      <c r="E45613" s="120"/>
      <c r="M45613" s="120"/>
      <c r="N45613" s="120"/>
      <c r="U45613" s="121"/>
      <c r="V45613" s="122"/>
      <c r="W45613" s="123"/>
      <c r="AC45613" s="123"/>
    </row>
    <row r="45614" spans="5:29" s="2" customFormat="1">
      <c r="E45614" s="120"/>
      <c r="M45614" s="120"/>
      <c r="N45614" s="120"/>
      <c r="U45614" s="121"/>
      <c r="V45614" s="122"/>
      <c r="W45614" s="123"/>
      <c r="AC45614" s="123"/>
    </row>
    <row r="45615" spans="5:29" s="2" customFormat="1">
      <c r="E45615" s="120"/>
      <c r="M45615" s="120"/>
      <c r="N45615" s="120"/>
      <c r="U45615" s="121"/>
      <c r="V45615" s="122"/>
      <c r="W45615" s="123"/>
      <c r="AC45615" s="123"/>
    </row>
    <row r="45616" spans="5:29" s="2" customFormat="1">
      <c r="E45616" s="120"/>
      <c r="M45616" s="120"/>
      <c r="N45616" s="120"/>
      <c r="U45616" s="121"/>
      <c r="V45616" s="122"/>
      <c r="W45616" s="123"/>
      <c r="AC45616" s="123"/>
    </row>
    <row r="45617" spans="5:29" s="2" customFormat="1">
      <c r="E45617" s="120"/>
      <c r="M45617" s="120"/>
      <c r="N45617" s="120"/>
      <c r="U45617" s="121"/>
      <c r="V45617" s="122"/>
      <c r="W45617" s="123"/>
      <c r="AC45617" s="123"/>
    </row>
    <row r="45618" spans="5:29" s="2" customFormat="1">
      <c r="E45618" s="120"/>
      <c r="M45618" s="120"/>
      <c r="N45618" s="120"/>
      <c r="U45618" s="121"/>
      <c r="V45618" s="122"/>
      <c r="W45618" s="123"/>
      <c r="AC45618" s="123"/>
    </row>
    <row r="45619" spans="5:29" s="2" customFormat="1">
      <c r="E45619" s="120"/>
      <c r="M45619" s="120"/>
      <c r="N45619" s="120"/>
      <c r="U45619" s="121"/>
      <c r="V45619" s="122"/>
      <c r="W45619" s="123"/>
      <c r="AC45619" s="123"/>
    </row>
    <row r="45620" spans="5:29" s="2" customFormat="1">
      <c r="E45620" s="120"/>
      <c r="M45620" s="120"/>
      <c r="N45620" s="120"/>
      <c r="U45620" s="121"/>
      <c r="V45620" s="122"/>
      <c r="W45620" s="123"/>
      <c r="AC45620" s="123"/>
    </row>
    <row r="45621" spans="5:29" s="2" customFormat="1">
      <c r="E45621" s="120"/>
      <c r="M45621" s="120"/>
      <c r="N45621" s="120"/>
      <c r="U45621" s="121"/>
      <c r="V45621" s="122"/>
      <c r="W45621" s="123"/>
      <c r="AC45621" s="123"/>
    </row>
    <row r="45622" spans="5:29" s="2" customFormat="1">
      <c r="E45622" s="120"/>
      <c r="M45622" s="120"/>
      <c r="N45622" s="120"/>
      <c r="U45622" s="121"/>
      <c r="V45622" s="122"/>
      <c r="W45622" s="123"/>
      <c r="AC45622" s="123"/>
    </row>
    <row r="45623" spans="5:29" s="2" customFormat="1">
      <c r="E45623" s="120"/>
      <c r="M45623" s="120"/>
      <c r="N45623" s="120"/>
      <c r="U45623" s="121"/>
      <c r="V45623" s="122"/>
      <c r="W45623" s="123"/>
      <c r="AC45623" s="123"/>
    </row>
    <row r="45624" spans="5:29" s="2" customFormat="1">
      <c r="E45624" s="120"/>
      <c r="M45624" s="120"/>
      <c r="N45624" s="120"/>
      <c r="U45624" s="121"/>
      <c r="V45624" s="122"/>
      <c r="W45624" s="123"/>
      <c r="AC45624" s="123"/>
    </row>
    <row r="45625" spans="5:29" s="2" customFormat="1">
      <c r="E45625" s="120"/>
      <c r="M45625" s="120"/>
      <c r="N45625" s="120"/>
      <c r="U45625" s="121"/>
      <c r="V45625" s="122"/>
      <c r="W45625" s="123"/>
      <c r="AC45625" s="123"/>
    </row>
    <row r="45626" spans="5:29" s="2" customFormat="1">
      <c r="E45626" s="120"/>
      <c r="M45626" s="120"/>
      <c r="N45626" s="120"/>
      <c r="U45626" s="121"/>
      <c r="V45626" s="122"/>
      <c r="W45626" s="123"/>
      <c r="AC45626" s="123"/>
    </row>
    <row r="45627" spans="5:29" s="2" customFormat="1">
      <c r="E45627" s="120"/>
      <c r="M45627" s="120"/>
      <c r="N45627" s="120"/>
      <c r="U45627" s="121"/>
      <c r="V45627" s="122"/>
      <c r="W45627" s="123"/>
      <c r="AC45627" s="123"/>
    </row>
    <row r="45628" spans="5:29" s="2" customFormat="1">
      <c r="E45628" s="120"/>
      <c r="M45628" s="120"/>
      <c r="N45628" s="120"/>
      <c r="U45628" s="121"/>
      <c r="V45628" s="122"/>
      <c r="W45628" s="123"/>
      <c r="AC45628" s="123"/>
    </row>
    <row r="45629" spans="5:29" s="2" customFormat="1">
      <c r="E45629" s="120"/>
      <c r="M45629" s="120"/>
      <c r="N45629" s="120"/>
      <c r="U45629" s="121"/>
      <c r="V45629" s="122"/>
      <c r="W45629" s="123"/>
      <c r="AC45629" s="123"/>
    </row>
    <row r="45630" spans="5:29" s="2" customFormat="1">
      <c r="E45630" s="120"/>
      <c r="M45630" s="120"/>
      <c r="N45630" s="120"/>
      <c r="U45630" s="121"/>
      <c r="V45630" s="122"/>
      <c r="W45630" s="123"/>
      <c r="AC45630" s="123"/>
    </row>
    <row r="45631" spans="5:29" s="2" customFormat="1">
      <c r="E45631" s="120"/>
      <c r="M45631" s="120"/>
      <c r="N45631" s="120"/>
      <c r="U45631" s="121"/>
      <c r="V45631" s="122"/>
      <c r="W45631" s="123"/>
      <c r="AC45631" s="123"/>
    </row>
    <row r="45632" spans="5:29" s="2" customFormat="1">
      <c r="E45632" s="120"/>
      <c r="M45632" s="120"/>
      <c r="N45632" s="120"/>
      <c r="U45632" s="121"/>
      <c r="V45632" s="122"/>
      <c r="W45632" s="123"/>
      <c r="AC45632" s="123"/>
    </row>
    <row r="45633" spans="5:29" s="2" customFormat="1">
      <c r="E45633" s="120"/>
      <c r="M45633" s="120"/>
      <c r="N45633" s="120"/>
      <c r="U45633" s="121"/>
      <c r="V45633" s="122"/>
      <c r="W45633" s="123"/>
      <c r="AC45633" s="123"/>
    </row>
    <row r="45634" spans="5:29" s="2" customFormat="1">
      <c r="E45634" s="120"/>
      <c r="M45634" s="120"/>
      <c r="N45634" s="120"/>
      <c r="U45634" s="121"/>
      <c r="V45634" s="122"/>
      <c r="W45634" s="123"/>
      <c r="AC45634" s="123"/>
    </row>
    <row r="45635" spans="5:29" s="2" customFormat="1">
      <c r="E45635" s="120"/>
      <c r="M45635" s="120"/>
      <c r="N45635" s="120"/>
      <c r="U45635" s="121"/>
      <c r="V45635" s="122"/>
      <c r="W45635" s="123"/>
      <c r="AC45635" s="123"/>
    </row>
    <row r="45636" spans="5:29" s="2" customFormat="1">
      <c r="E45636" s="120"/>
      <c r="M45636" s="120"/>
      <c r="N45636" s="120"/>
      <c r="U45636" s="121"/>
      <c r="V45636" s="122"/>
      <c r="W45636" s="123"/>
      <c r="AC45636" s="123"/>
    </row>
    <row r="45637" spans="5:29" s="2" customFormat="1">
      <c r="E45637" s="120"/>
      <c r="M45637" s="120"/>
      <c r="N45637" s="120"/>
      <c r="U45637" s="121"/>
      <c r="V45637" s="122"/>
      <c r="W45637" s="123"/>
      <c r="AC45637" s="123"/>
    </row>
    <row r="45638" spans="5:29" s="2" customFormat="1">
      <c r="E45638" s="120"/>
      <c r="M45638" s="120"/>
      <c r="N45638" s="120"/>
      <c r="U45638" s="121"/>
      <c r="V45638" s="122"/>
      <c r="W45638" s="123"/>
      <c r="AC45638" s="123"/>
    </row>
    <row r="45639" spans="5:29" s="2" customFormat="1">
      <c r="E45639" s="120"/>
      <c r="M45639" s="120"/>
      <c r="N45639" s="120"/>
      <c r="U45639" s="121"/>
      <c r="V45639" s="122"/>
      <c r="W45639" s="123"/>
      <c r="AC45639" s="123"/>
    </row>
    <row r="45640" spans="5:29" s="2" customFormat="1">
      <c r="E45640" s="120"/>
      <c r="M45640" s="120"/>
      <c r="N45640" s="120"/>
      <c r="U45640" s="121"/>
      <c r="V45640" s="122"/>
      <c r="W45640" s="123"/>
      <c r="AC45640" s="123"/>
    </row>
    <row r="45641" spans="5:29" s="2" customFormat="1">
      <c r="E45641" s="120"/>
      <c r="M45641" s="120"/>
      <c r="N45641" s="120"/>
      <c r="U45641" s="121"/>
      <c r="V45641" s="122"/>
      <c r="W45641" s="123"/>
      <c r="AC45641" s="123"/>
    </row>
    <row r="45642" spans="5:29" s="2" customFormat="1">
      <c r="E45642" s="120"/>
      <c r="M45642" s="120"/>
      <c r="N45642" s="120"/>
      <c r="U45642" s="121"/>
      <c r="V45642" s="122"/>
      <c r="W45642" s="123"/>
      <c r="AC45642" s="123"/>
    </row>
    <row r="45643" spans="5:29" s="2" customFormat="1">
      <c r="E45643" s="120"/>
      <c r="M45643" s="120"/>
      <c r="N45643" s="120"/>
      <c r="U45643" s="121"/>
      <c r="V45643" s="122"/>
      <c r="W45643" s="123"/>
      <c r="AC45643" s="123"/>
    </row>
    <row r="45644" spans="5:29" s="2" customFormat="1">
      <c r="E45644" s="120"/>
      <c r="M45644" s="120"/>
      <c r="N45644" s="120"/>
      <c r="U45644" s="121"/>
      <c r="V45644" s="122"/>
      <c r="W45644" s="123"/>
      <c r="AC45644" s="123"/>
    </row>
    <row r="45645" spans="5:29" s="2" customFormat="1">
      <c r="E45645" s="120"/>
      <c r="M45645" s="120"/>
      <c r="N45645" s="120"/>
      <c r="U45645" s="121"/>
      <c r="V45645" s="122"/>
      <c r="W45645" s="123"/>
      <c r="AC45645" s="123"/>
    </row>
    <row r="45646" spans="5:29" s="2" customFormat="1">
      <c r="E45646" s="120"/>
      <c r="M45646" s="120"/>
      <c r="N45646" s="120"/>
      <c r="U45646" s="121"/>
      <c r="V45646" s="122"/>
      <c r="W45646" s="123"/>
      <c r="AC45646" s="123"/>
    </row>
    <row r="45647" spans="5:29" s="2" customFormat="1">
      <c r="E45647" s="120"/>
      <c r="M45647" s="120"/>
      <c r="N45647" s="120"/>
      <c r="U45647" s="121"/>
      <c r="V45647" s="122"/>
      <c r="W45647" s="123"/>
      <c r="AC45647" s="123"/>
    </row>
    <row r="45648" spans="5:29" s="2" customFormat="1">
      <c r="E45648" s="120"/>
      <c r="M45648" s="120"/>
      <c r="N45648" s="120"/>
      <c r="U45648" s="121"/>
      <c r="V45648" s="122"/>
      <c r="W45648" s="123"/>
      <c r="AC45648" s="123"/>
    </row>
    <row r="45649" spans="5:29" s="2" customFormat="1">
      <c r="E45649" s="120"/>
      <c r="M45649" s="120"/>
      <c r="N45649" s="120"/>
      <c r="U45649" s="121"/>
      <c r="V45649" s="122"/>
      <c r="W45649" s="123"/>
      <c r="AC45649" s="123"/>
    </row>
    <row r="45650" spans="5:29" s="2" customFormat="1">
      <c r="E45650" s="120"/>
      <c r="M45650" s="120"/>
      <c r="N45650" s="120"/>
      <c r="U45650" s="121"/>
      <c r="V45650" s="122"/>
      <c r="W45650" s="123"/>
      <c r="AC45650" s="123"/>
    </row>
    <row r="45651" spans="5:29" s="2" customFormat="1">
      <c r="E45651" s="120"/>
      <c r="M45651" s="120"/>
      <c r="N45651" s="120"/>
      <c r="U45651" s="121"/>
      <c r="V45651" s="122"/>
      <c r="W45651" s="123"/>
      <c r="AC45651" s="123"/>
    </row>
    <row r="45652" spans="5:29" s="2" customFormat="1">
      <c r="E45652" s="120"/>
      <c r="M45652" s="120"/>
      <c r="N45652" s="120"/>
      <c r="U45652" s="121"/>
      <c r="V45652" s="122"/>
      <c r="W45652" s="123"/>
      <c r="AC45652" s="123"/>
    </row>
    <row r="45653" spans="5:29" s="2" customFormat="1">
      <c r="E45653" s="120"/>
      <c r="M45653" s="120"/>
      <c r="N45653" s="120"/>
      <c r="U45653" s="121"/>
      <c r="V45653" s="122"/>
      <c r="W45653" s="123"/>
      <c r="AC45653" s="123"/>
    </row>
    <row r="45654" spans="5:29" s="2" customFormat="1">
      <c r="E45654" s="120"/>
      <c r="M45654" s="120"/>
      <c r="N45654" s="120"/>
      <c r="U45654" s="121"/>
      <c r="V45654" s="122"/>
      <c r="W45654" s="123"/>
      <c r="AC45654" s="123"/>
    </row>
    <row r="45655" spans="5:29" s="2" customFormat="1">
      <c r="E45655" s="120"/>
      <c r="M45655" s="120"/>
      <c r="N45655" s="120"/>
      <c r="U45655" s="121"/>
      <c r="V45655" s="122"/>
      <c r="W45655" s="123"/>
      <c r="AC45655" s="123"/>
    </row>
    <row r="45656" spans="5:29" s="2" customFormat="1">
      <c r="E45656" s="120"/>
      <c r="M45656" s="120"/>
      <c r="N45656" s="120"/>
      <c r="U45656" s="121"/>
      <c r="V45656" s="122"/>
      <c r="W45656" s="123"/>
      <c r="AC45656" s="123"/>
    </row>
    <row r="45657" spans="5:29" s="2" customFormat="1">
      <c r="E45657" s="120"/>
      <c r="M45657" s="120"/>
      <c r="N45657" s="120"/>
      <c r="U45657" s="121"/>
      <c r="V45657" s="122"/>
      <c r="W45657" s="123"/>
      <c r="AC45657" s="123"/>
    </row>
    <row r="45658" spans="5:29" s="2" customFormat="1">
      <c r="E45658" s="120"/>
      <c r="M45658" s="120"/>
      <c r="N45658" s="120"/>
      <c r="U45658" s="121"/>
      <c r="V45658" s="122"/>
      <c r="W45658" s="123"/>
      <c r="AC45658" s="123"/>
    </row>
    <row r="45659" spans="5:29" s="2" customFormat="1">
      <c r="E45659" s="120"/>
      <c r="M45659" s="120"/>
      <c r="N45659" s="120"/>
      <c r="U45659" s="121"/>
      <c r="V45659" s="122"/>
      <c r="W45659" s="123"/>
      <c r="AC45659" s="123"/>
    </row>
    <row r="45660" spans="5:29" s="2" customFormat="1">
      <c r="E45660" s="120"/>
      <c r="M45660" s="120"/>
      <c r="N45660" s="120"/>
      <c r="U45660" s="121"/>
      <c r="V45660" s="122"/>
      <c r="W45660" s="123"/>
      <c r="AC45660" s="123"/>
    </row>
    <row r="45661" spans="5:29" s="2" customFormat="1">
      <c r="E45661" s="120"/>
      <c r="M45661" s="120"/>
      <c r="N45661" s="120"/>
      <c r="U45661" s="121"/>
      <c r="V45661" s="122"/>
      <c r="W45661" s="123"/>
      <c r="AC45661" s="123"/>
    </row>
    <row r="45662" spans="5:29" s="2" customFormat="1">
      <c r="E45662" s="120"/>
      <c r="M45662" s="120"/>
      <c r="N45662" s="120"/>
      <c r="U45662" s="121"/>
      <c r="V45662" s="122"/>
      <c r="W45662" s="123"/>
      <c r="AC45662" s="123"/>
    </row>
    <row r="45663" spans="5:29" s="2" customFormat="1">
      <c r="E45663" s="120"/>
      <c r="M45663" s="120"/>
      <c r="N45663" s="120"/>
      <c r="U45663" s="121"/>
      <c r="V45663" s="122"/>
      <c r="W45663" s="123"/>
      <c r="AC45663" s="123"/>
    </row>
    <row r="45664" spans="5:29" s="2" customFormat="1">
      <c r="E45664" s="120"/>
      <c r="M45664" s="120"/>
      <c r="N45664" s="120"/>
      <c r="U45664" s="121"/>
      <c r="V45664" s="122"/>
      <c r="W45664" s="123"/>
      <c r="AC45664" s="123"/>
    </row>
    <row r="45665" spans="5:29" s="2" customFormat="1">
      <c r="E45665" s="120"/>
      <c r="M45665" s="120"/>
      <c r="N45665" s="120"/>
      <c r="U45665" s="121"/>
      <c r="V45665" s="122"/>
      <c r="W45665" s="123"/>
      <c r="AC45665" s="123"/>
    </row>
    <row r="45666" spans="5:29" s="2" customFormat="1">
      <c r="E45666" s="120"/>
      <c r="M45666" s="120"/>
      <c r="N45666" s="120"/>
      <c r="U45666" s="121"/>
      <c r="V45666" s="122"/>
      <c r="W45666" s="123"/>
      <c r="AC45666" s="123"/>
    </row>
    <row r="45667" spans="5:29" s="2" customFormat="1">
      <c r="E45667" s="120"/>
      <c r="M45667" s="120"/>
      <c r="N45667" s="120"/>
      <c r="U45667" s="121"/>
      <c r="V45667" s="122"/>
      <c r="W45667" s="123"/>
      <c r="AC45667" s="123"/>
    </row>
    <row r="45668" spans="5:29" s="2" customFormat="1">
      <c r="E45668" s="120"/>
      <c r="M45668" s="120"/>
      <c r="N45668" s="120"/>
      <c r="U45668" s="121"/>
      <c r="V45668" s="122"/>
      <c r="W45668" s="123"/>
      <c r="AC45668" s="123"/>
    </row>
    <row r="45669" spans="5:29" s="2" customFormat="1">
      <c r="E45669" s="120"/>
      <c r="M45669" s="120"/>
      <c r="N45669" s="120"/>
      <c r="U45669" s="121"/>
      <c r="V45669" s="122"/>
      <c r="W45669" s="123"/>
      <c r="AC45669" s="123"/>
    </row>
    <row r="45670" spans="5:29" s="2" customFormat="1">
      <c r="E45670" s="120"/>
      <c r="M45670" s="120"/>
      <c r="N45670" s="120"/>
      <c r="U45670" s="121"/>
      <c r="V45670" s="122"/>
      <c r="W45670" s="123"/>
      <c r="AC45670" s="123"/>
    </row>
    <row r="45671" spans="5:29" s="2" customFormat="1">
      <c r="E45671" s="120"/>
      <c r="M45671" s="120"/>
      <c r="N45671" s="120"/>
      <c r="U45671" s="121"/>
      <c r="V45671" s="122"/>
      <c r="W45671" s="123"/>
      <c r="AC45671" s="123"/>
    </row>
    <row r="45672" spans="5:29" s="2" customFormat="1">
      <c r="E45672" s="120"/>
      <c r="M45672" s="120"/>
      <c r="N45672" s="120"/>
      <c r="U45672" s="121"/>
      <c r="V45672" s="122"/>
      <c r="W45672" s="123"/>
      <c r="AC45672" s="123"/>
    </row>
    <row r="45673" spans="5:29" s="2" customFormat="1">
      <c r="E45673" s="120"/>
      <c r="M45673" s="120"/>
      <c r="N45673" s="120"/>
      <c r="U45673" s="121"/>
      <c r="V45673" s="122"/>
      <c r="W45673" s="123"/>
      <c r="AC45673" s="123"/>
    </row>
    <row r="45674" spans="5:29" s="2" customFormat="1">
      <c r="E45674" s="120"/>
      <c r="M45674" s="120"/>
      <c r="N45674" s="120"/>
      <c r="U45674" s="121"/>
      <c r="V45674" s="122"/>
      <c r="W45674" s="123"/>
      <c r="AC45674" s="123"/>
    </row>
    <row r="45675" spans="5:29" s="2" customFormat="1">
      <c r="E45675" s="120"/>
      <c r="M45675" s="120"/>
      <c r="N45675" s="120"/>
      <c r="U45675" s="121"/>
      <c r="V45675" s="122"/>
      <c r="W45675" s="123"/>
      <c r="AC45675" s="123"/>
    </row>
    <row r="45676" spans="5:29" s="2" customFormat="1">
      <c r="E45676" s="120"/>
      <c r="M45676" s="120"/>
      <c r="N45676" s="120"/>
      <c r="U45676" s="121"/>
      <c r="V45676" s="122"/>
      <c r="W45676" s="123"/>
      <c r="AC45676" s="123"/>
    </row>
    <row r="45677" spans="5:29" s="2" customFormat="1">
      <c r="E45677" s="120"/>
      <c r="M45677" s="120"/>
      <c r="N45677" s="120"/>
      <c r="U45677" s="121"/>
      <c r="V45677" s="122"/>
      <c r="W45677" s="123"/>
      <c r="AC45677" s="123"/>
    </row>
    <row r="45678" spans="5:29" s="2" customFormat="1">
      <c r="E45678" s="120"/>
      <c r="M45678" s="120"/>
      <c r="N45678" s="120"/>
      <c r="U45678" s="121"/>
      <c r="V45678" s="122"/>
      <c r="W45678" s="123"/>
      <c r="AC45678" s="123"/>
    </row>
    <row r="45679" spans="5:29" s="2" customFormat="1">
      <c r="E45679" s="120"/>
      <c r="M45679" s="120"/>
      <c r="N45679" s="120"/>
      <c r="U45679" s="121"/>
      <c r="V45679" s="122"/>
      <c r="W45679" s="123"/>
      <c r="AC45679" s="123"/>
    </row>
    <row r="45680" spans="5:29" s="2" customFormat="1">
      <c r="E45680" s="120"/>
      <c r="M45680" s="120"/>
      <c r="N45680" s="120"/>
      <c r="U45680" s="121"/>
      <c r="V45680" s="122"/>
      <c r="W45680" s="123"/>
      <c r="AC45680" s="123"/>
    </row>
    <row r="45681" spans="5:29" s="2" customFormat="1">
      <c r="E45681" s="120"/>
      <c r="M45681" s="120"/>
      <c r="N45681" s="120"/>
      <c r="U45681" s="121"/>
      <c r="V45681" s="122"/>
      <c r="W45681" s="123"/>
      <c r="AC45681" s="123"/>
    </row>
    <row r="45682" spans="5:29" s="2" customFormat="1">
      <c r="E45682" s="120"/>
      <c r="M45682" s="120"/>
      <c r="N45682" s="120"/>
      <c r="U45682" s="121"/>
      <c r="V45682" s="122"/>
      <c r="W45682" s="123"/>
      <c r="AC45682" s="123"/>
    </row>
    <row r="45683" spans="5:29" s="2" customFormat="1">
      <c r="E45683" s="120"/>
      <c r="M45683" s="120"/>
      <c r="N45683" s="120"/>
      <c r="U45683" s="121"/>
      <c r="V45683" s="122"/>
      <c r="W45683" s="123"/>
      <c r="AC45683" s="123"/>
    </row>
    <row r="45684" spans="5:29" s="2" customFormat="1">
      <c r="E45684" s="120"/>
      <c r="M45684" s="120"/>
      <c r="N45684" s="120"/>
      <c r="U45684" s="121"/>
      <c r="V45684" s="122"/>
      <c r="W45684" s="123"/>
      <c r="AC45684" s="123"/>
    </row>
    <row r="45685" spans="5:29" s="2" customFormat="1">
      <c r="E45685" s="120"/>
      <c r="M45685" s="120"/>
      <c r="N45685" s="120"/>
      <c r="U45685" s="121"/>
      <c r="V45685" s="122"/>
      <c r="W45685" s="123"/>
      <c r="AC45685" s="123"/>
    </row>
    <row r="45686" spans="5:29" s="2" customFormat="1">
      <c r="E45686" s="120"/>
      <c r="M45686" s="120"/>
      <c r="N45686" s="120"/>
      <c r="U45686" s="121"/>
      <c r="V45686" s="122"/>
      <c r="W45686" s="123"/>
      <c r="AC45686" s="123"/>
    </row>
    <row r="45687" spans="5:29" s="2" customFormat="1">
      <c r="E45687" s="120"/>
      <c r="M45687" s="120"/>
      <c r="N45687" s="120"/>
      <c r="U45687" s="121"/>
      <c r="V45687" s="122"/>
      <c r="W45687" s="123"/>
      <c r="AC45687" s="123"/>
    </row>
    <row r="45688" spans="5:29" s="2" customFormat="1">
      <c r="E45688" s="120"/>
      <c r="M45688" s="120"/>
      <c r="N45688" s="120"/>
      <c r="U45688" s="121"/>
      <c r="V45688" s="122"/>
      <c r="W45688" s="123"/>
      <c r="AC45688" s="123"/>
    </row>
    <row r="45689" spans="5:29" s="2" customFormat="1">
      <c r="E45689" s="120"/>
      <c r="M45689" s="120"/>
      <c r="N45689" s="120"/>
      <c r="U45689" s="121"/>
      <c r="V45689" s="122"/>
      <c r="W45689" s="123"/>
      <c r="AC45689" s="123"/>
    </row>
    <row r="45690" spans="5:29" s="2" customFormat="1">
      <c r="E45690" s="120"/>
      <c r="M45690" s="120"/>
      <c r="N45690" s="120"/>
      <c r="U45690" s="121"/>
      <c r="V45690" s="122"/>
      <c r="W45690" s="123"/>
      <c r="AC45690" s="123"/>
    </row>
    <row r="45691" spans="5:29" s="2" customFormat="1">
      <c r="E45691" s="120"/>
      <c r="M45691" s="120"/>
      <c r="N45691" s="120"/>
      <c r="U45691" s="121"/>
      <c r="V45691" s="122"/>
      <c r="W45691" s="123"/>
      <c r="AC45691" s="123"/>
    </row>
    <row r="45692" spans="5:29" s="2" customFormat="1">
      <c r="E45692" s="120"/>
      <c r="M45692" s="120"/>
      <c r="N45692" s="120"/>
      <c r="U45692" s="121"/>
      <c r="V45692" s="122"/>
      <c r="W45692" s="123"/>
      <c r="AC45692" s="123"/>
    </row>
    <row r="45693" spans="5:29" s="2" customFormat="1">
      <c r="E45693" s="120"/>
      <c r="M45693" s="120"/>
      <c r="N45693" s="120"/>
      <c r="U45693" s="121"/>
      <c r="V45693" s="122"/>
      <c r="W45693" s="123"/>
      <c r="AC45693" s="123"/>
    </row>
    <row r="45694" spans="5:29" s="2" customFormat="1">
      <c r="E45694" s="120"/>
      <c r="M45694" s="120"/>
      <c r="N45694" s="120"/>
      <c r="U45694" s="121"/>
      <c r="V45694" s="122"/>
      <c r="W45694" s="123"/>
      <c r="AC45694" s="123"/>
    </row>
    <row r="45695" spans="5:29" s="2" customFormat="1">
      <c r="E45695" s="120"/>
      <c r="M45695" s="120"/>
      <c r="N45695" s="120"/>
      <c r="U45695" s="121"/>
      <c r="V45695" s="122"/>
      <c r="W45695" s="123"/>
      <c r="AC45695" s="123"/>
    </row>
    <row r="45696" spans="5:29" s="2" customFormat="1">
      <c r="E45696" s="120"/>
      <c r="M45696" s="120"/>
      <c r="N45696" s="120"/>
      <c r="U45696" s="121"/>
      <c r="V45696" s="122"/>
      <c r="W45696" s="123"/>
      <c r="AC45696" s="123"/>
    </row>
    <row r="45697" spans="5:29" s="2" customFormat="1">
      <c r="E45697" s="120"/>
      <c r="M45697" s="120"/>
      <c r="N45697" s="120"/>
      <c r="U45697" s="121"/>
      <c r="V45697" s="122"/>
      <c r="W45697" s="123"/>
      <c r="AC45697" s="123"/>
    </row>
    <row r="45698" spans="5:29" s="2" customFormat="1">
      <c r="E45698" s="120"/>
      <c r="M45698" s="120"/>
      <c r="N45698" s="120"/>
      <c r="U45698" s="121"/>
      <c r="V45698" s="122"/>
      <c r="W45698" s="123"/>
      <c r="AC45698" s="123"/>
    </row>
    <row r="45699" spans="5:29" s="2" customFormat="1">
      <c r="E45699" s="120"/>
      <c r="M45699" s="120"/>
      <c r="N45699" s="120"/>
      <c r="U45699" s="121"/>
      <c r="V45699" s="122"/>
      <c r="W45699" s="123"/>
      <c r="AC45699" s="123"/>
    </row>
    <row r="45700" spans="5:29" s="2" customFormat="1">
      <c r="E45700" s="120"/>
      <c r="M45700" s="120"/>
      <c r="N45700" s="120"/>
      <c r="U45700" s="121"/>
      <c r="V45700" s="122"/>
      <c r="W45700" s="123"/>
      <c r="AC45700" s="123"/>
    </row>
    <row r="45701" spans="5:29" s="2" customFormat="1">
      <c r="E45701" s="120"/>
      <c r="M45701" s="120"/>
      <c r="N45701" s="120"/>
      <c r="U45701" s="121"/>
      <c r="V45701" s="122"/>
      <c r="W45701" s="123"/>
      <c r="AC45701" s="123"/>
    </row>
    <row r="45702" spans="5:29" s="2" customFormat="1">
      <c r="E45702" s="120"/>
      <c r="M45702" s="120"/>
      <c r="N45702" s="120"/>
      <c r="U45702" s="121"/>
      <c r="V45702" s="122"/>
      <c r="W45702" s="123"/>
      <c r="AC45702" s="123"/>
    </row>
    <row r="45703" spans="5:29" s="2" customFormat="1">
      <c r="E45703" s="120"/>
      <c r="M45703" s="120"/>
      <c r="N45703" s="120"/>
      <c r="U45703" s="121"/>
      <c r="V45703" s="122"/>
      <c r="W45703" s="123"/>
      <c r="AC45703" s="123"/>
    </row>
    <row r="45704" spans="5:29" s="2" customFormat="1">
      <c r="E45704" s="120"/>
      <c r="M45704" s="120"/>
      <c r="N45704" s="120"/>
      <c r="U45704" s="121"/>
      <c r="V45704" s="122"/>
      <c r="W45704" s="123"/>
      <c r="AC45704" s="123"/>
    </row>
    <row r="45705" spans="5:29" s="2" customFormat="1">
      <c r="E45705" s="120"/>
      <c r="M45705" s="120"/>
      <c r="N45705" s="120"/>
      <c r="U45705" s="121"/>
      <c r="V45705" s="122"/>
      <c r="W45705" s="123"/>
      <c r="AC45705" s="123"/>
    </row>
    <row r="45706" spans="5:29" s="2" customFormat="1">
      <c r="E45706" s="120"/>
      <c r="M45706" s="120"/>
      <c r="N45706" s="120"/>
      <c r="U45706" s="121"/>
      <c r="V45706" s="122"/>
      <c r="W45706" s="123"/>
      <c r="AC45706" s="123"/>
    </row>
    <row r="45707" spans="5:29" s="2" customFormat="1">
      <c r="E45707" s="120"/>
      <c r="M45707" s="120"/>
      <c r="N45707" s="120"/>
      <c r="U45707" s="121"/>
      <c r="V45707" s="122"/>
      <c r="W45707" s="123"/>
      <c r="AC45707" s="123"/>
    </row>
    <row r="45708" spans="5:29" s="2" customFormat="1">
      <c r="E45708" s="120"/>
      <c r="M45708" s="120"/>
      <c r="N45708" s="120"/>
      <c r="U45708" s="121"/>
      <c r="V45708" s="122"/>
      <c r="W45708" s="123"/>
      <c r="AC45708" s="123"/>
    </row>
    <row r="45709" spans="5:29" s="2" customFormat="1">
      <c r="E45709" s="120"/>
      <c r="M45709" s="120"/>
      <c r="N45709" s="120"/>
      <c r="U45709" s="121"/>
      <c r="V45709" s="122"/>
      <c r="W45709" s="123"/>
      <c r="AC45709" s="123"/>
    </row>
    <row r="45710" spans="5:29" s="2" customFormat="1">
      <c r="E45710" s="120"/>
      <c r="M45710" s="120"/>
      <c r="N45710" s="120"/>
      <c r="U45710" s="121"/>
      <c r="V45710" s="122"/>
      <c r="W45710" s="123"/>
      <c r="AC45710" s="123"/>
    </row>
    <row r="45711" spans="5:29" s="2" customFormat="1">
      <c r="E45711" s="120"/>
      <c r="M45711" s="120"/>
      <c r="N45711" s="120"/>
      <c r="U45711" s="121"/>
      <c r="V45711" s="122"/>
      <c r="W45711" s="123"/>
      <c r="AC45711" s="123"/>
    </row>
    <row r="45712" spans="5:29" s="2" customFormat="1">
      <c r="E45712" s="120"/>
      <c r="M45712" s="120"/>
      <c r="N45712" s="120"/>
      <c r="U45712" s="121"/>
      <c r="V45712" s="122"/>
      <c r="W45712" s="123"/>
      <c r="AC45712" s="123"/>
    </row>
    <row r="45713" spans="5:29" s="2" customFormat="1">
      <c r="E45713" s="120"/>
      <c r="M45713" s="120"/>
      <c r="N45713" s="120"/>
      <c r="U45713" s="121"/>
      <c r="V45713" s="122"/>
      <c r="W45713" s="123"/>
      <c r="AC45713" s="123"/>
    </row>
    <row r="45714" spans="5:29" s="2" customFormat="1">
      <c r="E45714" s="120"/>
      <c r="M45714" s="120"/>
      <c r="N45714" s="120"/>
      <c r="U45714" s="121"/>
      <c r="V45714" s="122"/>
      <c r="W45714" s="123"/>
      <c r="AC45714" s="123"/>
    </row>
    <row r="45715" spans="5:29" s="2" customFormat="1">
      <c r="E45715" s="120"/>
      <c r="M45715" s="120"/>
      <c r="N45715" s="120"/>
      <c r="U45715" s="121"/>
      <c r="V45715" s="122"/>
      <c r="W45715" s="123"/>
      <c r="AC45715" s="123"/>
    </row>
    <row r="45716" spans="5:29" s="2" customFormat="1">
      <c r="E45716" s="120"/>
      <c r="M45716" s="120"/>
      <c r="N45716" s="120"/>
      <c r="U45716" s="121"/>
      <c r="V45716" s="122"/>
      <c r="W45716" s="123"/>
      <c r="AC45716" s="123"/>
    </row>
    <row r="45717" spans="5:29" s="2" customFormat="1">
      <c r="E45717" s="120"/>
      <c r="M45717" s="120"/>
      <c r="N45717" s="120"/>
      <c r="U45717" s="121"/>
      <c r="V45717" s="122"/>
      <c r="W45717" s="123"/>
      <c r="AC45717" s="123"/>
    </row>
    <row r="45718" spans="5:29" s="2" customFormat="1">
      <c r="E45718" s="120"/>
      <c r="M45718" s="120"/>
      <c r="N45718" s="120"/>
      <c r="U45718" s="121"/>
      <c r="V45718" s="122"/>
      <c r="W45718" s="123"/>
      <c r="AC45718" s="123"/>
    </row>
    <row r="45719" spans="5:29" s="2" customFormat="1">
      <c r="E45719" s="120"/>
      <c r="M45719" s="120"/>
      <c r="N45719" s="120"/>
      <c r="U45719" s="121"/>
      <c r="V45719" s="122"/>
      <c r="W45719" s="123"/>
      <c r="AC45719" s="123"/>
    </row>
    <row r="45720" spans="5:29" s="2" customFormat="1">
      <c r="E45720" s="120"/>
      <c r="M45720" s="120"/>
      <c r="N45720" s="120"/>
      <c r="U45720" s="121"/>
      <c r="V45720" s="122"/>
      <c r="W45720" s="123"/>
      <c r="AC45720" s="123"/>
    </row>
    <row r="45721" spans="5:29" s="2" customFormat="1">
      <c r="E45721" s="120"/>
      <c r="M45721" s="120"/>
      <c r="N45721" s="120"/>
      <c r="U45721" s="121"/>
      <c r="V45721" s="122"/>
      <c r="W45721" s="123"/>
      <c r="AC45721" s="123"/>
    </row>
    <row r="45722" spans="5:29" s="2" customFormat="1">
      <c r="E45722" s="120"/>
      <c r="M45722" s="120"/>
      <c r="N45722" s="120"/>
      <c r="U45722" s="121"/>
      <c r="V45722" s="122"/>
      <c r="W45722" s="123"/>
      <c r="AC45722" s="123"/>
    </row>
    <row r="45723" spans="5:29" s="2" customFormat="1">
      <c r="E45723" s="120"/>
      <c r="M45723" s="120"/>
      <c r="N45723" s="120"/>
      <c r="U45723" s="121"/>
      <c r="V45723" s="122"/>
      <c r="W45723" s="123"/>
      <c r="AC45723" s="123"/>
    </row>
    <row r="45724" spans="5:29" s="2" customFormat="1">
      <c r="E45724" s="120"/>
      <c r="M45724" s="120"/>
      <c r="N45724" s="120"/>
      <c r="U45724" s="121"/>
      <c r="V45724" s="122"/>
      <c r="W45724" s="123"/>
      <c r="AC45724" s="123"/>
    </row>
    <row r="45725" spans="5:29" s="2" customFormat="1">
      <c r="E45725" s="120"/>
      <c r="M45725" s="120"/>
      <c r="N45725" s="120"/>
      <c r="U45725" s="121"/>
      <c r="V45725" s="122"/>
      <c r="W45725" s="123"/>
      <c r="AC45725" s="123"/>
    </row>
    <row r="45726" spans="5:29" s="2" customFormat="1">
      <c r="E45726" s="120"/>
      <c r="M45726" s="120"/>
      <c r="N45726" s="120"/>
      <c r="U45726" s="121"/>
      <c r="V45726" s="122"/>
      <c r="W45726" s="123"/>
      <c r="AC45726" s="123"/>
    </row>
    <row r="45727" spans="5:29" s="2" customFormat="1">
      <c r="E45727" s="120"/>
      <c r="M45727" s="120"/>
      <c r="N45727" s="120"/>
      <c r="U45727" s="121"/>
      <c r="V45727" s="122"/>
      <c r="W45727" s="123"/>
      <c r="AC45727" s="123"/>
    </row>
    <row r="45728" spans="5:29" s="2" customFormat="1">
      <c r="E45728" s="120"/>
      <c r="M45728" s="120"/>
      <c r="N45728" s="120"/>
      <c r="U45728" s="121"/>
      <c r="V45728" s="122"/>
      <c r="W45728" s="123"/>
      <c r="AC45728" s="123"/>
    </row>
    <row r="45729" spans="5:29" s="2" customFormat="1">
      <c r="E45729" s="120"/>
      <c r="M45729" s="120"/>
      <c r="N45729" s="120"/>
      <c r="U45729" s="121"/>
      <c r="V45729" s="122"/>
      <c r="W45729" s="123"/>
      <c r="AC45729" s="123"/>
    </row>
    <row r="45730" spans="5:29" s="2" customFormat="1">
      <c r="E45730" s="120"/>
      <c r="M45730" s="120"/>
      <c r="N45730" s="120"/>
      <c r="U45730" s="121"/>
      <c r="V45730" s="122"/>
      <c r="W45730" s="123"/>
      <c r="AC45730" s="123"/>
    </row>
    <row r="45731" spans="5:29" s="2" customFormat="1">
      <c r="E45731" s="120"/>
      <c r="M45731" s="120"/>
      <c r="N45731" s="120"/>
      <c r="U45731" s="121"/>
      <c r="V45731" s="122"/>
      <c r="W45731" s="123"/>
      <c r="AC45731" s="123"/>
    </row>
    <row r="45732" spans="5:29" s="2" customFormat="1">
      <c r="E45732" s="120"/>
      <c r="M45732" s="120"/>
      <c r="N45732" s="120"/>
      <c r="U45732" s="121"/>
      <c r="V45732" s="122"/>
      <c r="W45732" s="123"/>
      <c r="AC45732" s="123"/>
    </row>
    <row r="45733" spans="5:29" s="2" customFormat="1">
      <c r="E45733" s="120"/>
      <c r="M45733" s="120"/>
      <c r="N45733" s="120"/>
      <c r="U45733" s="121"/>
      <c r="V45733" s="122"/>
      <c r="W45733" s="123"/>
      <c r="AC45733" s="123"/>
    </row>
    <row r="45734" spans="5:29" s="2" customFormat="1">
      <c r="E45734" s="120"/>
      <c r="M45734" s="120"/>
      <c r="N45734" s="120"/>
      <c r="U45734" s="121"/>
      <c r="V45734" s="122"/>
      <c r="W45734" s="123"/>
      <c r="AC45734" s="123"/>
    </row>
    <row r="45735" spans="5:29" s="2" customFormat="1">
      <c r="E45735" s="120"/>
      <c r="M45735" s="120"/>
      <c r="N45735" s="120"/>
      <c r="U45735" s="121"/>
      <c r="V45735" s="122"/>
      <c r="W45735" s="123"/>
      <c r="AC45735" s="123"/>
    </row>
    <row r="45736" spans="5:29" s="2" customFormat="1">
      <c r="E45736" s="120"/>
      <c r="M45736" s="120"/>
      <c r="N45736" s="120"/>
      <c r="U45736" s="121"/>
      <c r="V45736" s="122"/>
      <c r="W45736" s="123"/>
      <c r="AC45736" s="123"/>
    </row>
    <row r="45737" spans="5:29" s="2" customFormat="1">
      <c r="E45737" s="120"/>
      <c r="M45737" s="120"/>
      <c r="N45737" s="120"/>
      <c r="U45737" s="121"/>
      <c r="V45737" s="122"/>
      <c r="W45737" s="123"/>
      <c r="AC45737" s="123"/>
    </row>
    <row r="45738" spans="5:29" s="2" customFormat="1">
      <c r="E45738" s="120"/>
      <c r="M45738" s="120"/>
      <c r="N45738" s="120"/>
      <c r="U45738" s="121"/>
      <c r="V45738" s="122"/>
      <c r="W45738" s="123"/>
      <c r="AC45738" s="123"/>
    </row>
    <row r="45739" spans="5:29" s="2" customFormat="1">
      <c r="E45739" s="120"/>
      <c r="M45739" s="120"/>
      <c r="N45739" s="120"/>
      <c r="U45739" s="121"/>
      <c r="V45739" s="122"/>
      <c r="W45739" s="123"/>
      <c r="AC45739" s="123"/>
    </row>
    <row r="45740" spans="5:29" s="2" customFormat="1">
      <c r="E45740" s="120"/>
      <c r="M45740" s="120"/>
      <c r="N45740" s="120"/>
      <c r="U45740" s="121"/>
      <c r="V45740" s="122"/>
      <c r="W45740" s="123"/>
      <c r="AC45740" s="123"/>
    </row>
    <row r="45741" spans="5:29" s="2" customFormat="1">
      <c r="E45741" s="120"/>
      <c r="M45741" s="120"/>
      <c r="N45741" s="120"/>
      <c r="U45741" s="121"/>
      <c r="V45741" s="122"/>
      <c r="W45741" s="123"/>
      <c r="AC45741" s="123"/>
    </row>
    <row r="45742" spans="5:29" s="2" customFormat="1">
      <c r="E45742" s="120"/>
      <c r="M45742" s="120"/>
      <c r="N45742" s="120"/>
      <c r="U45742" s="121"/>
      <c r="V45742" s="122"/>
      <c r="W45742" s="123"/>
      <c r="AC45742" s="123"/>
    </row>
    <row r="45743" spans="5:29" s="2" customFormat="1">
      <c r="E45743" s="120"/>
      <c r="M45743" s="120"/>
      <c r="N45743" s="120"/>
      <c r="U45743" s="121"/>
      <c r="V45743" s="122"/>
      <c r="W45743" s="123"/>
      <c r="AC45743" s="123"/>
    </row>
    <row r="45744" spans="5:29" s="2" customFormat="1">
      <c r="E45744" s="120"/>
      <c r="M45744" s="120"/>
      <c r="N45744" s="120"/>
      <c r="U45744" s="121"/>
      <c r="V45744" s="122"/>
      <c r="W45744" s="123"/>
      <c r="AC45744" s="123"/>
    </row>
    <row r="45745" spans="5:29" s="2" customFormat="1">
      <c r="E45745" s="120"/>
      <c r="M45745" s="120"/>
      <c r="N45745" s="120"/>
      <c r="U45745" s="121"/>
      <c r="V45745" s="122"/>
      <c r="W45745" s="123"/>
      <c r="AC45745" s="123"/>
    </row>
    <row r="45746" spans="5:29" s="2" customFormat="1">
      <c r="E45746" s="120"/>
      <c r="M45746" s="120"/>
      <c r="N45746" s="120"/>
      <c r="U45746" s="121"/>
      <c r="V45746" s="122"/>
      <c r="W45746" s="123"/>
      <c r="AC45746" s="123"/>
    </row>
    <row r="45747" spans="5:29" s="2" customFormat="1">
      <c r="E45747" s="120"/>
      <c r="M45747" s="120"/>
      <c r="N45747" s="120"/>
      <c r="U45747" s="121"/>
      <c r="V45747" s="122"/>
      <c r="W45747" s="123"/>
      <c r="AC45747" s="123"/>
    </row>
    <row r="45748" spans="5:29" s="2" customFormat="1">
      <c r="E45748" s="120"/>
      <c r="M45748" s="120"/>
      <c r="N45748" s="120"/>
      <c r="U45748" s="121"/>
      <c r="V45748" s="122"/>
      <c r="W45748" s="123"/>
      <c r="AC45748" s="123"/>
    </row>
    <row r="45749" spans="5:29" s="2" customFormat="1">
      <c r="E45749" s="120"/>
      <c r="M45749" s="120"/>
      <c r="N45749" s="120"/>
      <c r="U45749" s="121"/>
      <c r="V45749" s="122"/>
      <c r="W45749" s="123"/>
      <c r="AC45749" s="123"/>
    </row>
    <row r="45750" spans="5:29" s="2" customFormat="1">
      <c r="E45750" s="120"/>
      <c r="M45750" s="120"/>
      <c r="N45750" s="120"/>
      <c r="U45750" s="121"/>
      <c r="V45750" s="122"/>
      <c r="W45750" s="123"/>
      <c r="AC45750" s="123"/>
    </row>
    <row r="45751" spans="5:29" s="2" customFormat="1">
      <c r="E45751" s="120"/>
      <c r="M45751" s="120"/>
      <c r="N45751" s="120"/>
      <c r="U45751" s="121"/>
      <c r="V45751" s="122"/>
      <c r="W45751" s="123"/>
      <c r="AC45751" s="123"/>
    </row>
    <row r="45752" spans="5:29" s="2" customFormat="1">
      <c r="E45752" s="120"/>
      <c r="M45752" s="120"/>
      <c r="N45752" s="120"/>
      <c r="U45752" s="121"/>
      <c r="V45752" s="122"/>
      <c r="W45752" s="123"/>
      <c r="AC45752" s="123"/>
    </row>
    <row r="45753" spans="5:29" s="2" customFormat="1">
      <c r="E45753" s="120"/>
      <c r="M45753" s="120"/>
      <c r="N45753" s="120"/>
      <c r="U45753" s="121"/>
      <c r="V45753" s="122"/>
      <c r="W45753" s="123"/>
      <c r="AC45753" s="123"/>
    </row>
    <row r="45754" spans="5:29" s="2" customFormat="1">
      <c r="E45754" s="120"/>
      <c r="M45754" s="120"/>
      <c r="N45754" s="120"/>
      <c r="U45754" s="121"/>
      <c r="V45754" s="122"/>
      <c r="W45754" s="123"/>
      <c r="AC45754" s="123"/>
    </row>
    <row r="45755" spans="5:29" s="2" customFormat="1">
      <c r="E45755" s="120"/>
      <c r="M45755" s="120"/>
      <c r="N45755" s="120"/>
      <c r="U45755" s="121"/>
      <c r="V45755" s="122"/>
      <c r="W45755" s="123"/>
      <c r="AC45755" s="123"/>
    </row>
    <row r="45756" spans="5:29" s="2" customFormat="1">
      <c r="E45756" s="120"/>
      <c r="M45756" s="120"/>
      <c r="N45756" s="120"/>
      <c r="U45756" s="121"/>
      <c r="V45756" s="122"/>
      <c r="W45756" s="123"/>
      <c r="AC45756" s="123"/>
    </row>
    <row r="45757" spans="5:29" s="2" customFormat="1">
      <c r="E45757" s="120"/>
      <c r="M45757" s="120"/>
      <c r="N45757" s="120"/>
      <c r="U45757" s="121"/>
      <c r="V45757" s="122"/>
      <c r="W45757" s="123"/>
      <c r="AC45757" s="123"/>
    </row>
    <row r="45758" spans="5:29" s="2" customFormat="1">
      <c r="E45758" s="120"/>
      <c r="M45758" s="120"/>
      <c r="N45758" s="120"/>
      <c r="U45758" s="121"/>
      <c r="V45758" s="122"/>
      <c r="W45758" s="123"/>
      <c r="AC45758" s="123"/>
    </row>
    <row r="45759" spans="5:29" s="2" customFormat="1">
      <c r="E45759" s="120"/>
      <c r="M45759" s="120"/>
      <c r="N45759" s="120"/>
      <c r="U45759" s="121"/>
      <c r="V45759" s="122"/>
      <c r="W45759" s="123"/>
      <c r="AC45759" s="123"/>
    </row>
    <row r="45760" spans="5:29" s="2" customFormat="1">
      <c r="E45760" s="120"/>
      <c r="M45760" s="120"/>
      <c r="N45760" s="120"/>
      <c r="U45760" s="121"/>
      <c r="V45760" s="122"/>
      <c r="W45760" s="123"/>
      <c r="AC45760" s="123"/>
    </row>
    <row r="45761" spans="5:29" s="2" customFormat="1">
      <c r="E45761" s="120"/>
      <c r="M45761" s="120"/>
      <c r="N45761" s="120"/>
      <c r="U45761" s="121"/>
      <c r="V45761" s="122"/>
      <c r="W45761" s="123"/>
      <c r="AC45761" s="123"/>
    </row>
    <row r="45762" spans="5:29" s="2" customFormat="1">
      <c r="E45762" s="120"/>
      <c r="M45762" s="120"/>
      <c r="N45762" s="120"/>
      <c r="U45762" s="121"/>
      <c r="V45762" s="122"/>
      <c r="W45762" s="123"/>
      <c r="AC45762" s="123"/>
    </row>
    <row r="45763" spans="5:29" s="2" customFormat="1">
      <c r="E45763" s="120"/>
      <c r="M45763" s="120"/>
      <c r="N45763" s="120"/>
      <c r="U45763" s="121"/>
      <c r="V45763" s="122"/>
      <c r="W45763" s="123"/>
      <c r="AC45763" s="123"/>
    </row>
    <row r="45764" spans="5:29" s="2" customFormat="1">
      <c r="E45764" s="120"/>
      <c r="M45764" s="120"/>
      <c r="N45764" s="120"/>
      <c r="U45764" s="121"/>
      <c r="V45764" s="122"/>
      <c r="W45764" s="123"/>
      <c r="AC45764" s="123"/>
    </row>
    <row r="45765" spans="5:29" s="2" customFormat="1">
      <c r="E45765" s="120"/>
      <c r="M45765" s="120"/>
      <c r="N45765" s="120"/>
      <c r="U45765" s="121"/>
      <c r="V45765" s="122"/>
      <c r="W45765" s="123"/>
      <c r="AC45765" s="123"/>
    </row>
    <row r="45766" spans="5:29" s="2" customFormat="1">
      <c r="E45766" s="120"/>
      <c r="M45766" s="120"/>
      <c r="N45766" s="120"/>
      <c r="U45766" s="121"/>
      <c r="V45766" s="122"/>
      <c r="W45766" s="123"/>
      <c r="AC45766" s="123"/>
    </row>
    <row r="45767" spans="5:29" s="2" customFormat="1">
      <c r="E45767" s="120"/>
      <c r="M45767" s="120"/>
      <c r="N45767" s="120"/>
      <c r="U45767" s="121"/>
      <c r="V45767" s="122"/>
      <c r="W45767" s="123"/>
      <c r="AC45767" s="123"/>
    </row>
    <row r="45768" spans="5:29" s="2" customFormat="1">
      <c r="E45768" s="120"/>
      <c r="M45768" s="120"/>
      <c r="N45768" s="120"/>
      <c r="U45768" s="121"/>
      <c r="V45768" s="122"/>
      <c r="W45768" s="123"/>
      <c r="AC45768" s="123"/>
    </row>
    <row r="45769" spans="5:29" s="2" customFormat="1">
      <c r="E45769" s="120"/>
      <c r="M45769" s="120"/>
      <c r="N45769" s="120"/>
      <c r="U45769" s="121"/>
      <c r="V45769" s="122"/>
      <c r="W45769" s="123"/>
      <c r="AC45769" s="123"/>
    </row>
    <row r="45770" spans="5:29" s="2" customFormat="1">
      <c r="E45770" s="120"/>
      <c r="M45770" s="120"/>
      <c r="N45770" s="120"/>
      <c r="U45770" s="121"/>
      <c r="V45770" s="122"/>
      <c r="W45770" s="123"/>
      <c r="AC45770" s="123"/>
    </row>
    <row r="45771" spans="5:29" s="2" customFormat="1">
      <c r="E45771" s="120"/>
      <c r="M45771" s="120"/>
      <c r="N45771" s="120"/>
      <c r="U45771" s="121"/>
      <c r="V45771" s="122"/>
      <c r="W45771" s="123"/>
      <c r="AC45771" s="123"/>
    </row>
    <row r="45772" spans="5:29" s="2" customFormat="1">
      <c r="E45772" s="120"/>
      <c r="M45772" s="120"/>
      <c r="N45772" s="120"/>
      <c r="U45772" s="121"/>
      <c r="V45772" s="122"/>
      <c r="W45772" s="123"/>
      <c r="AC45772" s="123"/>
    </row>
    <row r="45773" spans="5:29" s="2" customFormat="1">
      <c r="E45773" s="120"/>
      <c r="M45773" s="120"/>
      <c r="N45773" s="120"/>
      <c r="U45773" s="121"/>
      <c r="V45773" s="122"/>
      <c r="W45773" s="123"/>
      <c r="AC45773" s="123"/>
    </row>
    <row r="45774" spans="5:29" s="2" customFormat="1">
      <c r="E45774" s="120"/>
      <c r="M45774" s="120"/>
      <c r="N45774" s="120"/>
      <c r="U45774" s="121"/>
      <c r="V45774" s="122"/>
      <c r="W45774" s="123"/>
      <c r="AC45774" s="123"/>
    </row>
    <row r="45775" spans="5:29" s="2" customFormat="1">
      <c r="E45775" s="120"/>
      <c r="M45775" s="120"/>
      <c r="N45775" s="120"/>
      <c r="U45775" s="121"/>
      <c r="V45775" s="122"/>
      <c r="W45775" s="123"/>
      <c r="AC45775" s="123"/>
    </row>
    <row r="45776" spans="5:29" s="2" customFormat="1">
      <c r="E45776" s="120"/>
      <c r="M45776" s="120"/>
      <c r="N45776" s="120"/>
      <c r="U45776" s="121"/>
      <c r="V45776" s="122"/>
      <c r="W45776" s="123"/>
      <c r="AC45776" s="123"/>
    </row>
    <row r="45777" spans="5:29" s="2" customFormat="1">
      <c r="E45777" s="120"/>
      <c r="M45777" s="120"/>
      <c r="N45777" s="120"/>
      <c r="U45777" s="121"/>
      <c r="V45777" s="122"/>
      <c r="W45777" s="123"/>
      <c r="AC45777" s="123"/>
    </row>
    <row r="45778" spans="5:29" s="2" customFormat="1">
      <c r="E45778" s="120"/>
      <c r="M45778" s="120"/>
      <c r="N45778" s="120"/>
      <c r="U45778" s="121"/>
      <c r="V45778" s="122"/>
      <c r="W45778" s="123"/>
      <c r="AC45778" s="123"/>
    </row>
    <row r="45779" spans="5:29" s="2" customFormat="1">
      <c r="E45779" s="120"/>
      <c r="M45779" s="120"/>
      <c r="N45779" s="120"/>
      <c r="U45779" s="121"/>
      <c r="V45779" s="122"/>
      <c r="W45779" s="123"/>
      <c r="AC45779" s="123"/>
    </row>
    <row r="45780" spans="5:29" s="2" customFormat="1">
      <c r="E45780" s="120"/>
      <c r="M45780" s="120"/>
      <c r="N45780" s="120"/>
      <c r="U45780" s="121"/>
      <c r="V45780" s="122"/>
      <c r="W45780" s="123"/>
      <c r="AC45780" s="123"/>
    </row>
    <row r="45781" spans="5:29" s="2" customFormat="1">
      <c r="E45781" s="120"/>
      <c r="M45781" s="120"/>
      <c r="N45781" s="120"/>
      <c r="U45781" s="121"/>
      <c r="V45781" s="122"/>
      <c r="W45781" s="123"/>
      <c r="AC45781" s="123"/>
    </row>
    <row r="45782" spans="5:29" s="2" customFormat="1">
      <c r="E45782" s="120"/>
      <c r="M45782" s="120"/>
      <c r="N45782" s="120"/>
      <c r="U45782" s="121"/>
      <c r="V45782" s="122"/>
      <c r="W45782" s="123"/>
      <c r="AC45782" s="123"/>
    </row>
    <row r="45783" spans="5:29" s="2" customFormat="1">
      <c r="E45783" s="120"/>
      <c r="M45783" s="120"/>
      <c r="N45783" s="120"/>
      <c r="U45783" s="121"/>
      <c r="V45783" s="122"/>
      <c r="W45783" s="123"/>
      <c r="AC45783" s="123"/>
    </row>
    <row r="45784" spans="5:29" s="2" customFormat="1">
      <c r="E45784" s="120"/>
      <c r="M45784" s="120"/>
      <c r="N45784" s="120"/>
      <c r="U45784" s="121"/>
      <c r="V45784" s="122"/>
      <c r="W45784" s="123"/>
      <c r="AC45784" s="123"/>
    </row>
    <row r="45785" spans="5:29" s="2" customFormat="1">
      <c r="E45785" s="120"/>
      <c r="M45785" s="120"/>
      <c r="N45785" s="120"/>
      <c r="U45785" s="121"/>
      <c r="V45785" s="122"/>
      <c r="W45785" s="123"/>
      <c r="AC45785" s="123"/>
    </row>
    <row r="45786" spans="5:29" s="2" customFormat="1">
      <c r="E45786" s="120"/>
      <c r="M45786" s="120"/>
      <c r="N45786" s="120"/>
      <c r="U45786" s="121"/>
      <c r="V45786" s="122"/>
      <c r="W45786" s="123"/>
      <c r="AC45786" s="123"/>
    </row>
    <row r="45787" spans="5:29" s="2" customFormat="1">
      <c r="E45787" s="120"/>
      <c r="M45787" s="120"/>
      <c r="N45787" s="120"/>
      <c r="U45787" s="121"/>
      <c r="V45787" s="122"/>
      <c r="W45787" s="123"/>
      <c r="AC45787" s="123"/>
    </row>
    <row r="45788" spans="5:29" s="2" customFormat="1">
      <c r="E45788" s="120"/>
      <c r="M45788" s="120"/>
      <c r="N45788" s="120"/>
      <c r="U45788" s="121"/>
      <c r="V45788" s="122"/>
      <c r="W45788" s="123"/>
      <c r="AC45788" s="123"/>
    </row>
    <row r="45789" spans="5:29" s="2" customFormat="1">
      <c r="E45789" s="120"/>
      <c r="M45789" s="120"/>
      <c r="N45789" s="120"/>
      <c r="U45789" s="121"/>
      <c r="V45789" s="122"/>
      <c r="W45789" s="123"/>
      <c r="AC45789" s="123"/>
    </row>
    <row r="45790" spans="5:29" s="2" customFormat="1">
      <c r="E45790" s="120"/>
      <c r="M45790" s="120"/>
      <c r="N45790" s="120"/>
      <c r="U45790" s="121"/>
      <c r="V45790" s="122"/>
      <c r="W45790" s="123"/>
      <c r="AC45790" s="123"/>
    </row>
    <row r="45791" spans="5:29" s="2" customFormat="1">
      <c r="E45791" s="120"/>
      <c r="M45791" s="120"/>
      <c r="N45791" s="120"/>
      <c r="U45791" s="121"/>
      <c r="V45791" s="122"/>
      <c r="W45791" s="123"/>
      <c r="AC45791" s="123"/>
    </row>
    <row r="45792" spans="5:29" s="2" customFormat="1">
      <c r="E45792" s="120"/>
      <c r="M45792" s="120"/>
      <c r="N45792" s="120"/>
      <c r="U45792" s="121"/>
      <c r="V45792" s="122"/>
      <c r="W45792" s="123"/>
      <c r="AC45792" s="123"/>
    </row>
    <row r="45793" spans="5:29" s="2" customFormat="1">
      <c r="E45793" s="120"/>
      <c r="M45793" s="120"/>
      <c r="N45793" s="120"/>
      <c r="U45793" s="121"/>
      <c r="V45793" s="122"/>
      <c r="W45793" s="123"/>
      <c r="AC45793" s="123"/>
    </row>
    <row r="45794" spans="5:29" s="2" customFormat="1">
      <c r="E45794" s="120"/>
      <c r="M45794" s="120"/>
      <c r="N45794" s="120"/>
      <c r="U45794" s="121"/>
      <c r="V45794" s="122"/>
      <c r="W45794" s="123"/>
      <c r="AC45794" s="123"/>
    </row>
    <row r="45795" spans="5:29" s="2" customFormat="1">
      <c r="E45795" s="120"/>
      <c r="M45795" s="120"/>
      <c r="N45795" s="120"/>
      <c r="U45795" s="121"/>
      <c r="V45795" s="122"/>
      <c r="W45795" s="123"/>
      <c r="AC45795" s="123"/>
    </row>
    <row r="45796" spans="5:29" s="2" customFormat="1">
      <c r="E45796" s="120"/>
      <c r="M45796" s="120"/>
      <c r="N45796" s="120"/>
      <c r="U45796" s="121"/>
      <c r="V45796" s="122"/>
      <c r="W45796" s="123"/>
      <c r="AC45796" s="123"/>
    </row>
    <row r="45797" spans="5:29" s="2" customFormat="1">
      <c r="E45797" s="120"/>
      <c r="M45797" s="120"/>
      <c r="N45797" s="120"/>
      <c r="U45797" s="121"/>
      <c r="V45797" s="122"/>
      <c r="W45797" s="123"/>
      <c r="AC45797" s="123"/>
    </row>
    <row r="45798" spans="5:29" s="2" customFormat="1">
      <c r="E45798" s="120"/>
      <c r="M45798" s="120"/>
      <c r="N45798" s="120"/>
      <c r="U45798" s="121"/>
      <c r="V45798" s="122"/>
      <c r="W45798" s="123"/>
      <c r="AC45798" s="123"/>
    </row>
    <row r="45799" spans="5:29" s="2" customFormat="1">
      <c r="E45799" s="120"/>
      <c r="M45799" s="120"/>
      <c r="N45799" s="120"/>
      <c r="U45799" s="121"/>
      <c r="V45799" s="122"/>
      <c r="W45799" s="123"/>
      <c r="AC45799" s="123"/>
    </row>
    <row r="45800" spans="5:29" s="2" customFormat="1">
      <c r="E45800" s="120"/>
      <c r="M45800" s="120"/>
      <c r="N45800" s="120"/>
      <c r="U45800" s="121"/>
      <c r="V45800" s="122"/>
      <c r="W45800" s="123"/>
      <c r="AC45800" s="123"/>
    </row>
    <row r="45801" spans="5:29" s="2" customFormat="1">
      <c r="E45801" s="120"/>
      <c r="M45801" s="120"/>
      <c r="N45801" s="120"/>
      <c r="U45801" s="121"/>
      <c r="V45801" s="122"/>
      <c r="W45801" s="123"/>
      <c r="AC45801" s="123"/>
    </row>
    <row r="45802" spans="5:29" s="2" customFormat="1">
      <c r="E45802" s="120"/>
      <c r="M45802" s="120"/>
      <c r="N45802" s="120"/>
      <c r="U45802" s="121"/>
      <c r="V45802" s="122"/>
      <c r="W45802" s="123"/>
      <c r="AC45802" s="123"/>
    </row>
    <row r="45803" spans="5:29" s="2" customFormat="1">
      <c r="E45803" s="120"/>
      <c r="M45803" s="120"/>
      <c r="N45803" s="120"/>
      <c r="U45803" s="121"/>
      <c r="V45803" s="122"/>
      <c r="W45803" s="123"/>
      <c r="AC45803" s="123"/>
    </row>
    <row r="45804" spans="5:29" s="2" customFormat="1">
      <c r="E45804" s="120"/>
      <c r="M45804" s="120"/>
      <c r="N45804" s="120"/>
      <c r="U45804" s="121"/>
      <c r="V45804" s="122"/>
      <c r="W45804" s="123"/>
      <c r="AC45804" s="123"/>
    </row>
    <row r="45805" spans="5:29" s="2" customFormat="1">
      <c r="E45805" s="120"/>
      <c r="M45805" s="120"/>
      <c r="N45805" s="120"/>
      <c r="U45805" s="121"/>
      <c r="V45805" s="122"/>
      <c r="W45805" s="123"/>
      <c r="AC45805" s="123"/>
    </row>
    <row r="45806" spans="5:29" s="2" customFormat="1">
      <c r="E45806" s="120"/>
      <c r="M45806" s="120"/>
      <c r="N45806" s="120"/>
      <c r="U45806" s="121"/>
      <c r="V45806" s="122"/>
      <c r="W45806" s="123"/>
      <c r="AC45806" s="123"/>
    </row>
    <row r="45807" spans="5:29" s="2" customFormat="1">
      <c r="E45807" s="120"/>
      <c r="M45807" s="120"/>
      <c r="N45807" s="120"/>
      <c r="U45807" s="121"/>
      <c r="V45807" s="122"/>
      <c r="W45807" s="123"/>
      <c r="AC45807" s="123"/>
    </row>
    <row r="45808" spans="5:29" s="2" customFormat="1">
      <c r="E45808" s="120"/>
      <c r="M45808" s="120"/>
      <c r="N45808" s="120"/>
      <c r="U45808" s="121"/>
      <c r="V45808" s="122"/>
      <c r="W45808" s="123"/>
      <c r="AC45808" s="123"/>
    </row>
    <row r="45809" spans="5:29" s="2" customFormat="1">
      <c r="E45809" s="120"/>
      <c r="M45809" s="120"/>
      <c r="N45809" s="120"/>
      <c r="U45809" s="121"/>
      <c r="V45809" s="122"/>
      <c r="W45809" s="123"/>
      <c r="AC45809" s="123"/>
    </row>
    <row r="45810" spans="5:29" s="2" customFormat="1">
      <c r="E45810" s="120"/>
      <c r="M45810" s="120"/>
      <c r="N45810" s="120"/>
      <c r="U45810" s="121"/>
      <c r="V45810" s="122"/>
      <c r="W45810" s="123"/>
      <c r="AC45810" s="123"/>
    </row>
    <row r="45811" spans="5:29" s="2" customFormat="1">
      <c r="E45811" s="120"/>
      <c r="M45811" s="120"/>
      <c r="N45811" s="120"/>
      <c r="U45811" s="121"/>
      <c r="V45811" s="122"/>
      <c r="W45811" s="123"/>
      <c r="AC45811" s="123"/>
    </row>
    <row r="45812" spans="5:29" s="2" customFormat="1">
      <c r="E45812" s="120"/>
      <c r="M45812" s="120"/>
      <c r="N45812" s="120"/>
      <c r="U45812" s="121"/>
      <c r="V45812" s="122"/>
      <c r="W45812" s="123"/>
      <c r="AC45812" s="123"/>
    </row>
    <row r="45813" spans="5:29" s="2" customFormat="1">
      <c r="E45813" s="120"/>
      <c r="M45813" s="120"/>
      <c r="N45813" s="120"/>
      <c r="U45813" s="121"/>
      <c r="V45813" s="122"/>
      <c r="W45813" s="123"/>
      <c r="AC45813" s="123"/>
    </row>
    <row r="45814" spans="5:29" s="2" customFormat="1">
      <c r="E45814" s="120"/>
      <c r="M45814" s="120"/>
      <c r="N45814" s="120"/>
      <c r="U45814" s="121"/>
      <c r="V45814" s="122"/>
      <c r="W45814" s="123"/>
      <c r="AC45814" s="123"/>
    </row>
    <row r="45815" spans="5:29" s="2" customFormat="1">
      <c r="E45815" s="120"/>
      <c r="M45815" s="120"/>
      <c r="N45815" s="120"/>
      <c r="U45815" s="121"/>
      <c r="V45815" s="122"/>
      <c r="W45815" s="123"/>
      <c r="AC45815" s="123"/>
    </row>
    <row r="45816" spans="5:29" s="2" customFormat="1">
      <c r="E45816" s="120"/>
      <c r="M45816" s="120"/>
      <c r="N45816" s="120"/>
      <c r="U45816" s="121"/>
      <c r="V45816" s="122"/>
      <c r="W45816" s="123"/>
      <c r="AC45816" s="123"/>
    </row>
    <row r="45817" spans="5:29" s="2" customFormat="1">
      <c r="E45817" s="120"/>
      <c r="M45817" s="120"/>
      <c r="N45817" s="120"/>
      <c r="U45817" s="121"/>
      <c r="V45817" s="122"/>
      <c r="W45817" s="123"/>
      <c r="AC45817" s="123"/>
    </row>
    <row r="45818" spans="5:29" s="2" customFormat="1">
      <c r="E45818" s="120"/>
      <c r="M45818" s="120"/>
      <c r="N45818" s="120"/>
      <c r="U45818" s="121"/>
      <c r="V45818" s="122"/>
      <c r="W45818" s="123"/>
      <c r="AC45818" s="123"/>
    </row>
    <row r="45819" spans="5:29" s="2" customFormat="1">
      <c r="E45819" s="120"/>
      <c r="M45819" s="120"/>
      <c r="N45819" s="120"/>
      <c r="U45819" s="121"/>
      <c r="V45819" s="122"/>
      <c r="W45819" s="123"/>
      <c r="AC45819" s="123"/>
    </row>
    <row r="45820" spans="5:29" s="2" customFormat="1">
      <c r="E45820" s="120"/>
      <c r="M45820" s="120"/>
      <c r="N45820" s="120"/>
      <c r="U45820" s="121"/>
      <c r="V45820" s="122"/>
      <c r="W45820" s="123"/>
      <c r="AC45820" s="123"/>
    </row>
    <row r="45821" spans="5:29" s="2" customFormat="1">
      <c r="E45821" s="120"/>
      <c r="M45821" s="120"/>
      <c r="N45821" s="120"/>
      <c r="U45821" s="121"/>
      <c r="V45821" s="122"/>
      <c r="W45821" s="123"/>
      <c r="AC45821" s="123"/>
    </row>
    <row r="45822" spans="5:29" s="2" customFormat="1">
      <c r="E45822" s="120"/>
      <c r="M45822" s="120"/>
      <c r="N45822" s="120"/>
      <c r="U45822" s="121"/>
      <c r="V45822" s="122"/>
      <c r="W45822" s="123"/>
      <c r="AC45822" s="123"/>
    </row>
    <row r="45823" spans="5:29" s="2" customFormat="1">
      <c r="E45823" s="120"/>
      <c r="M45823" s="120"/>
      <c r="N45823" s="120"/>
      <c r="U45823" s="121"/>
      <c r="V45823" s="122"/>
      <c r="W45823" s="123"/>
      <c r="AC45823" s="123"/>
    </row>
    <row r="45824" spans="5:29" s="2" customFormat="1">
      <c r="E45824" s="120"/>
      <c r="M45824" s="120"/>
      <c r="N45824" s="120"/>
      <c r="U45824" s="121"/>
      <c r="V45824" s="122"/>
      <c r="W45824" s="123"/>
      <c r="AC45824" s="123"/>
    </row>
    <row r="45825" spans="5:29" s="2" customFormat="1">
      <c r="E45825" s="120"/>
      <c r="M45825" s="120"/>
      <c r="N45825" s="120"/>
      <c r="U45825" s="121"/>
      <c r="V45825" s="122"/>
      <c r="W45825" s="123"/>
      <c r="AC45825" s="123"/>
    </row>
    <row r="45826" spans="5:29" s="2" customFormat="1">
      <c r="E45826" s="120"/>
      <c r="M45826" s="120"/>
      <c r="N45826" s="120"/>
      <c r="U45826" s="121"/>
      <c r="V45826" s="122"/>
      <c r="W45826" s="123"/>
      <c r="AC45826" s="123"/>
    </row>
    <row r="45827" spans="5:29" s="2" customFormat="1">
      <c r="E45827" s="120"/>
      <c r="M45827" s="120"/>
      <c r="N45827" s="120"/>
      <c r="U45827" s="121"/>
      <c r="V45827" s="122"/>
      <c r="W45827" s="123"/>
      <c r="AC45827" s="123"/>
    </row>
    <row r="45828" spans="5:29" s="2" customFormat="1">
      <c r="E45828" s="120"/>
      <c r="M45828" s="120"/>
      <c r="N45828" s="120"/>
      <c r="U45828" s="121"/>
      <c r="V45828" s="122"/>
      <c r="W45828" s="123"/>
      <c r="AC45828" s="123"/>
    </row>
    <row r="45829" spans="5:29" s="2" customFormat="1">
      <c r="E45829" s="120"/>
      <c r="M45829" s="120"/>
      <c r="N45829" s="120"/>
      <c r="U45829" s="121"/>
      <c r="V45829" s="122"/>
      <c r="W45829" s="123"/>
      <c r="AC45829" s="123"/>
    </row>
    <row r="45830" spans="5:29" s="2" customFormat="1">
      <c r="E45830" s="120"/>
      <c r="M45830" s="120"/>
      <c r="N45830" s="120"/>
      <c r="U45830" s="121"/>
      <c r="V45830" s="122"/>
      <c r="W45830" s="123"/>
      <c r="AC45830" s="123"/>
    </row>
    <row r="45831" spans="5:29" s="2" customFormat="1">
      <c r="E45831" s="120"/>
      <c r="M45831" s="120"/>
      <c r="N45831" s="120"/>
      <c r="U45831" s="121"/>
      <c r="V45831" s="122"/>
      <c r="W45831" s="123"/>
      <c r="AC45831" s="123"/>
    </row>
    <row r="45832" spans="5:29" s="2" customFormat="1">
      <c r="E45832" s="120"/>
      <c r="M45832" s="120"/>
      <c r="N45832" s="120"/>
      <c r="U45832" s="121"/>
      <c r="V45832" s="122"/>
      <c r="W45832" s="123"/>
      <c r="AC45832" s="123"/>
    </row>
    <row r="45833" spans="5:29" s="2" customFormat="1">
      <c r="E45833" s="120"/>
      <c r="M45833" s="120"/>
      <c r="N45833" s="120"/>
      <c r="U45833" s="121"/>
      <c r="V45833" s="122"/>
      <c r="W45833" s="123"/>
      <c r="AC45833" s="123"/>
    </row>
    <row r="45834" spans="5:29" s="2" customFormat="1">
      <c r="E45834" s="120"/>
      <c r="M45834" s="120"/>
      <c r="N45834" s="120"/>
      <c r="U45834" s="121"/>
      <c r="V45834" s="122"/>
      <c r="W45834" s="123"/>
      <c r="AC45834" s="123"/>
    </row>
    <row r="45835" spans="5:29" s="2" customFormat="1">
      <c r="E45835" s="120"/>
      <c r="M45835" s="120"/>
      <c r="N45835" s="120"/>
      <c r="U45835" s="121"/>
      <c r="V45835" s="122"/>
      <c r="W45835" s="123"/>
      <c r="AC45835" s="123"/>
    </row>
    <row r="45836" spans="5:29" s="2" customFormat="1">
      <c r="E45836" s="120"/>
      <c r="M45836" s="120"/>
      <c r="N45836" s="120"/>
      <c r="U45836" s="121"/>
      <c r="V45836" s="122"/>
      <c r="W45836" s="123"/>
      <c r="AC45836" s="123"/>
    </row>
    <row r="45837" spans="5:29" s="2" customFormat="1">
      <c r="E45837" s="120"/>
      <c r="M45837" s="120"/>
      <c r="N45837" s="120"/>
      <c r="U45837" s="121"/>
      <c r="V45837" s="122"/>
      <c r="W45837" s="123"/>
      <c r="AC45837" s="123"/>
    </row>
    <row r="45838" spans="5:29" s="2" customFormat="1">
      <c r="E45838" s="120"/>
      <c r="M45838" s="120"/>
      <c r="N45838" s="120"/>
      <c r="U45838" s="121"/>
      <c r="V45838" s="122"/>
      <c r="W45838" s="123"/>
      <c r="AC45838" s="123"/>
    </row>
    <row r="45839" spans="5:29" s="2" customFormat="1">
      <c r="E45839" s="120"/>
      <c r="M45839" s="120"/>
      <c r="N45839" s="120"/>
      <c r="U45839" s="121"/>
      <c r="V45839" s="122"/>
      <c r="W45839" s="123"/>
      <c r="AC45839" s="123"/>
    </row>
    <row r="45840" spans="5:29" s="2" customFormat="1">
      <c r="E45840" s="120"/>
      <c r="M45840" s="120"/>
      <c r="N45840" s="120"/>
      <c r="U45840" s="121"/>
      <c r="V45840" s="122"/>
      <c r="W45840" s="123"/>
      <c r="AC45840" s="123"/>
    </row>
    <row r="45841" spans="5:29" s="2" customFormat="1">
      <c r="E45841" s="120"/>
      <c r="M45841" s="120"/>
      <c r="N45841" s="120"/>
      <c r="U45841" s="121"/>
      <c r="V45841" s="122"/>
      <c r="W45841" s="123"/>
      <c r="AC45841" s="123"/>
    </row>
    <row r="45842" spans="5:29" s="2" customFormat="1">
      <c r="E45842" s="120"/>
      <c r="M45842" s="120"/>
      <c r="N45842" s="120"/>
      <c r="U45842" s="121"/>
      <c r="V45842" s="122"/>
      <c r="W45842" s="123"/>
      <c r="AC45842" s="123"/>
    </row>
    <row r="45843" spans="5:29" s="2" customFormat="1">
      <c r="E45843" s="120"/>
      <c r="M45843" s="120"/>
      <c r="N45843" s="120"/>
      <c r="U45843" s="121"/>
      <c r="V45843" s="122"/>
      <c r="W45843" s="123"/>
      <c r="AC45843" s="123"/>
    </row>
    <row r="45844" spans="5:29" s="2" customFormat="1">
      <c r="E45844" s="120"/>
      <c r="M45844" s="120"/>
      <c r="N45844" s="120"/>
      <c r="U45844" s="121"/>
      <c r="V45844" s="122"/>
      <c r="W45844" s="123"/>
      <c r="AC45844" s="123"/>
    </row>
    <row r="45845" spans="5:29" s="2" customFormat="1">
      <c r="E45845" s="120"/>
      <c r="M45845" s="120"/>
      <c r="N45845" s="120"/>
      <c r="U45845" s="121"/>
      <c r="V45845" s="122"/>
      <c r="W45845" s="123"/>
      <c r="AC45845" s="123"/>
    </row>
    <row r="45846" spans="5:29" s="2" customFormat="1">
      <c r="E45846" s="120"/>
      <c r="M45846" s="120"/>
      <c r="N45846" s="120"/>
      <c r="U45846" s="121"/>
      <c r="V45846" s="122"/>
      <c r="W45846" s="123"/>
      <c r="AC45846" s="123"/>
    </row>
    <row r="45847" spans="5:29" s="2" customFormat="1">
      <c r="E45847" s="120"/>
      <c r="M45847" s="120"/>
      <c r="N45847" s="120"/>
      <c r="U45847" s="121"/>
      <c r="V45847" s="122"/>
      <c r="W45847" s="123"/>
      <c r="AC45847" s="123"/>
    </row>
    <row r="45848" spans="5:29" s="2" customFormat="1">
      <c r="E45848" s="120"/>
      <c r="M45848" s="120"/>
      <c r="N45848" s="120"/>
      <c r="U45848" s="121"/>
      <c r="V45848" s="122"/>
      <c r="W45848" s="123"/>
      <c r="AC45848" s="123"/>
    </row>
    <row r="45849" spans="5:29" s="2" customFormat="1">
      <c r="E45849" s="120"/>
      <c r="M45849" s="120"/>
      <c r="N45849" s="120"/>
      <c r="U45849" s="121"/>
      <c r="V45849" s="122"/>
      <c r="W45849" s="123"/>
      <c r="AC45849" s="123"/>
    </row>
    <row r="45850" spans="5:29" s="2" customFormat="1">
      <c r="E45850" s="120"/>
      <c r="M45850" s="120"/>
      <c r="N45850" s="120"/>
      <c r="U45850" s="121"/>
      <c r="V45850" s="122"/>
      <c r="W45850" s="123"/>
      <c r="AC45850" s="123"/>
    </row>
    <row r="45851" spans="5:29" s="2" customFormat="1">
      <c r="E45851" s="120"/>
      <c r="M45851" s="120"/>
      <c r="N45851" s="120"/>
      <c r="U45851" s="121"/>
      <c r="V45851" s="122"/>
      <c r="W45851" s="123"/>
      <c r="AC45851" s="123"/>
    </row>
    <row r="45852" spans="5:29" s="2" customFormat="1">
      <c r="E45852" s="120"/>
      <c r="M45852" s="120"/>
      <c r="N45852" s="120"/>
      <c r="U45852" s="121"/>
      <c r="V45852" s="122"/>
      <c r="W45852" s="123"/>
      <c r="AC45852" s="123"/>
    </row>
    <row r="45853" spans="5:29" s="2" customFormat="1">
      <c r="E45853" s="120"/>
      <c r="M45853" s="120"/>
      <c r="N45853" s="120"/>
      <c r="U45853" s="121"/>
      <c r="V45853" s="122"/>
      <c r="W45853" s="123"/>
      <c r="AC45853" s="123"/>
    </row>
    <row r="45854" spans="5:29" s="2" customFormat="1">
      <c r="E45854" s="120"/>
      <c r="M45854" s="120"/>
      <c r="N45854" s="120"/>
      <c r="U45854" s="121"/>
      <c r="V45854" s="122"/>
      <c r="W45854" s="123"/>
      <c r="AC45854" s="123"/>
    </row>
    <row r="45855" spans="5:29" s="2" customFormat="1">
      <c r="E45855" s="120"/>
      <c r="M45855" s="120"/>
      <c r="N45855" s="120"/>
      <c r="U45855" s="121"/>
      <c r="V45855" s="122"/>
      <c r="W45855" s="123"/>
      <c r="AC45855" s="123"/>
    </row>
    <row r="45856" spans="5:29" s="2" customFormat="1">
      <c r="E45856" s="120"/>
      <c r="M45856" s="120"/>
      <c r="N45856" s="120"/>
      <c r="U45856" s="121"/>
      <c r="V45856" s="122"/>
      <c r="W45856" s="123"/>
      <c r="AC45856" s="123"/>
    </row>
    <row r="45857" spans="5:29" s="2" customFormat="1">
      <c r="E45857" s="120"/>
      <c r="M45857" s="120"/>
      <c r="N45857" s="120"/>
      <c r="U45857" s="121"/>
      <c r="V45857" s="122"/>
      <c r="W45857" s="123"/>
      <c r="AC45857" s="123"/>
    </row>
    <row r="45858" spans="5:29" s="2" customFormat="1">
      <c r="E45858" s="120"/>
      <c r="M45858" s="120"/>
      <c r="N45858" s="120"/>
      <c r="U45858" s="121"/>
      <c r="V45858" s="122"/>
      <c r="W45858" s="123"/>
      <c r="AC45858" s="123"/>
    </row>
    <row r="45859" spans="5:29" s="2" customFormat="1">
      <c r="E45859" s="120"/>
      <c r="M45859" s="120"/>
      <c r="N45859" s="120"/>
      <c r="U45859" s="121"/>
      <c r="V45859" s="122"/>
      <c r="W45859" s="123"/>
      <c r="AC45859" s="123"/>
    </row>
    <row r="45860" spans="5:29" s="2" customFormat="1">
      <c r="E45860" s="120"/>
      <c r="M45860" s="120"/>
      <c r="N45860" s="120"/>
      <c r="U45860" s="121"/>
      <c r="V45860" s="122"/>
      <c r="W45860" s="123"/>
      <c r="AC45860" s="123"/>
    </row>
    <row r="45861" spans="5:29" s="2" customFormat="1">
      <c r="E45861" s="120"/>
      <c r="M45861" s="120"/>
      <c r="N45861" s="120"/>
      <c r="U45861" s="121"/>
      <c r="V45861" s="122"/>
      <c r="W45861" s="123"/>
      <c r="AC45861" s="123"/>
    </row>
    <row r="45862" spans="5:29" s="2" customFormat="1">
      <c r="E45862" s="120"/>
      <c r="M45862" s="120"/>
      <c r="N45862" s="120"/>
      <c r="U45862" s="121"/>
      <c r="V45862" s="122"/>
      <c r="W45862" s="123"/>
      <c r="AC45862" s="123"/>
    </row>
    <row r="45863" spans="5:29" s="2" customFormat="1">
      <c r="E45863" s="120"/>
      <c r="M45863" s="120"/>
      <c r="N45863" s="120"/>
      <c r="U45863" s="121"/>
      <c r="V45863" s="122"/>
      <c r="W45863" s="123"/>
      <c r="AC45863" s="123"/>
    </row>
    <row r="45864" spans="5:29" s="2" customFormat="1">
      <c r="E45864" s="120"/>
      <c r="M45864" s="120"/>
      <c r="N45864" s="120"/>
      <c r="U45864" s="121"/>
      <c r="V45864" s="122"/>
      <c r="W45864" s="123"/>
      <c r="AC45864" s="123"/>
    </row>
    <row r="45865" spans="5:29" s="2" customFormat="1">
      <c r="E45865" s="120"/>
      <c r="M45865" s="120"/>
      <c r="N45865" s="120"/>
      <c r="U45865" s="121"/>
      <c r="V45865" s="122"/>
      <c r="W45865" s="123"/>
      <c r="AC45865" s="123"/>
    </row>
    <row r="45866" spans="5:29" s="2" customFormat="1">
      <c r="E45866" s="120"/>
      <c r="M45866" s="120"/>
      <c r="N45866" s="120"/>
      <c r="U45866" s="121"/>
      <c r="V45866" s="122"/>
      <c r="W45866" s="123"/>
      <c r="AC45866" s="123"/>
    </row>
    <row r="45867" spans="5:29" s="2" customFormat="1">
      <c r="E45867" s="120"/>
      <c r="M45867" s="120"/>
      <c r="N45867" s="120"/>
      <c r="U45867" s="121"/>
      <c r="V45867" s="122"/>
      <c r="W45867" s="123"/>
      <c r="AC45867" s="123"/>
    </row>
    <row r="45868" spans="5:29" s="2" customFormat="1">
      <c r="E45868" s="120"/>
      <c r="M45868" s="120"/>
      <c r="N45868" s="120"/>
      <c r="U45868" s="121"/>
      <c r="V45868" s="122"/>
      <c r="W45868" s="123"/>
      <c r="AC45868" s="123"/>
    </row>
    <row r="45869" spans="5:29" s="2" customFormat="1">
      <c r="E45869" s="120"/>
      <c r="M45869" s="120"/>
      <c r="N45869" s="120"/>
      <c r="U45869" s="121"/>
      <c r="V45869" s="122"/>
      <c r="W45869" s="123"/>
      <c r="AC45869" s="123"/>
    </row>
    <row r="45870" spans="5:29" s="2" customFormat="1">
      <c r="E45870" s="120"/>
      <c r="M45870" s="120"/>
      <c r="N45870" s="120"/>
      <c r="U45870" s="121"/>
      <c r="V45870" s="122"/>
      <c r="W45870" s="123"/>
      <c r="AC45870" s="123"/>
    </row>
    <row r="45871" spans="5:29" s="2" customFormat="1">
      <c r="E45871" s="120"/>
      <c r="M45871" s="120"/>
      <c r="N45871" s="120"/>
      <c r="U45871" s="121"/>
      <c r="V45871" s="122"/>
      <c r="W45871" s="123"/>
      <c r="AC45871" s="123"/>
    </row>
    <row r="45872" spans="5:29" s="2" customFormat="1">
      <c r="E45872" s="120"/>
      <c r="M45872" s="120"/>
      <c r="N45872" s="120"/>
      <c r="U45872" s="121"/>
      <c r="V45872" s="122"/>
      <c r="W45872" s="123"/>
      <c r="AC45872" s="123"/>
    </row>
    <row r="45873" spans="5:29" s="2" customFormat="1">
      <c r="E45873" s="120"/>
      <c r="M45873" s="120"/>
      <c r="N45873" s="120"/>
      <c r="U45873" s="121"/>
      <c r="V45873" s="122"/>
      <c r="W45873" s="123"/>
      <c r="AC45873" s="123"/>
    </row>
    <row r="45874" spans="5:29" s="2" customFormat="1">
      <c r="E45874" s="120"/>
      <c r="M45874" s="120"/>
      <c r="N45874" s="120"/>
      <c r="U45874" s="121"/>
      <c r="V45874" s="122"/>
      <c r="W45874" s="123"/>
      <c r="AC45874" s="123"/>
    </row>
    <row r="45875" spans="5:29" s="2" customFormat="1">
      <c r="E45875" s="120"/>
      <c r="M45875" s="120"/>
      <c r="N45875" s="120"/>
      <c r="U45875" s="121"/>
      <c r="V45875" s="122"/>
      <c r="W45875" s="123"/>
      <c r="AC45875" s="123"/>
    </row>
    <row r="45876" spans="5:29" s="2" customFormat="1">
      <c r="E45876" s="120"/>
      <c r="M45876" s="120"/>
      <c r="N45876" s="120"/>
      <c r="U45876" s="121"/>
      <c r="V45876" s="122"/>
      <c r="W45876" s="123"/>
      <c r="AC45876" s="123"/>
    </row>
    <row r="45877" spans="5:29" s="2" customFormat="1">
      <c r="E45877" s="120"/>
      <c r="M45877" s="120"/>
      <c r="N45877" s="120"/>
      <c r="U45877" s="121"/>
      <c r="V45877" s="122"/>
      <c r="W45877" s="123"/>
      <c r="AC45877" s="123"/>
    </row>
    <row r="45878" spans="5:29" s="2" customFormat="1">
      <c r="E45878" s="120"/>
      <c r="M45878" s="120"/>
      <c r="N45878" s="120"/>
      <c r="U45878" s="121"/>
      <c r="V45878" s="122"/>
      <c r="W45878" s="123"/>
      <c r="AC45878" s="123"/>
    </row>
    <row r="45879" spans="5:29" s="2" customFormat="1">
      <c r="E45879" s="120"/>
      <c r="M45879" s="120"/>
      <c r="N45879" s="120"/>
      <c r="U45879" s="121"/>
      <c r="V45879" s="122"/>
      <c r="W45879" s="123"/>
      <c r="AC45879" s="123"/>
    </row>
    <row r="45880" spans="5:29" s="2" customFormat="1">
      <c r="E45880" s="120"/>
      <c r="M45880" s="120"/>
      <c r="N45880" s="120"/>
      <c r="U45880" s="121"/>
      <c r="V45880" s="122"/>
      <c r="W45880" s="123"/>
      <c r="AC45880" s="123"/>
    </row>
    <row r="45881" spans="5:29" s="2" customFormat="1">
      <c r="E45881" s="120"/>
      <c r="M45881" s="120"/>
      <c r="N45881" s="120"/>
      <c r="U45881" s="121"/>
      <c r="V45881" s="122"/>
      <c r="W45881" s="123"/>
      <c r="AC45881" s="123"/>
    </row>
    <row r="45882" spans="5:29" s="2" customFormat="1">
      <c r="E45882" s="120"/>
      <c r="M45882" s="120"/>
      <c r="N45882" s="120"/>
      <c r="U45882" s="121"/>
      <c r="V45882" s="122"/>
      <c r="W45882" s="123"/>
      <c r="AC45882" s="123"/>
    </row>
    <row r="45883" spans="5:29" s="2" customFormat="1">
      <c r="E45883" s="120"/>
      <c r="M45883" s="120"/>
      <c r="N45883" s="120"/>
      <c r="U45883" s="121"/>
      <c r="V45883" s="122"/>
      <c r="W45883" s="123"/>
      <c r="AC45883" s="123"/>
    </row>
    <row r="45884" spans="5:29" s="2" customFormat="1">
      <c r="E45884" s="120"/>
      <c r="M45884" s="120"/>
      <c r="N45884" s="120"/>
      <c r="U45884" s="121"/>
      <c r="V45884" s="122"/>
      <c r="W45884" s="123"/>
      <c r="AC45884" s="123"/>
    </row>
    <row r="45885" spans="5:29" s="2" customFormat="1">
      <c r="E45885" s="120"/>
      <c r="M45885" s="120"/>
      <c r="N45885" s="120"/>
      <c r="U45885" s="121"/>
      <c r="V45885" s="122"/>
      <c r="W45885" s="123"/>
      <c r="AC45885" s="123"/>
    </row>
    <row r="45886" spans="5:29" s="2" customFormat="1">
      <c r="E45886" s="120"/>
      <c r="M45886" s="120"/>
      <c r="N45886" s="120"/>
      <c r="U45886" s="121"/>
      <c r="V45886" s="122"/>
      <c r="W45886" s="123"/>
      <c r="AC45886" s="123"/>
    </row>
    <row r="45887" spans="5:29" s="2" customFormat="1">
      <c r="E45887" s="120"/>
      <c r="M45887" s="120"/>
      <c r="N45887" s="120"/>
      <c r="U45887" s="121"/>
      <c r="V45887" s="122"/>
      <c r="W45887" s="123"/>
      <c r="AC45887" s="123"/>
    </row>
    <row r="45888" spans="5:29" s="2" customFormat="1">
      <c r="E45888" s="120"/>
      <c r="M45888" s="120"/>
      <c r="N45888" s="120"/>
      <c r="U45888" s="121"/>
      <c r="V45888" s="122"/>
      <c r="W45888" s="123"/>
      <c r="AC45888" s="123"/>
    </row>
    <row r="45889" spans="5:29" s="2" customFormat="1">
      <c r="E45889" s="120"/>
      <c r="M45889" s="120"/>
      <c r="N45889" s="120"/>
      <c r="U45889" s="121"/>
      <c r="V45889" s="122"/>
      <c r="W45889" s="123"/>
      <c r="AC45889" s="123"/>
    </row>
    <row r="45890" spans="5:29" s="2" customFormat="1">
      <c r="E45890" s="120"/>
      <c r="M45890" s="120"/>
      <c r="N45890" s="120"/>
      <c r="U45890" s="121"/>
      <c r="V45890" s="122"/>
      <c r="W45890" s="123"/>
      <c r="AC45890" s="123"/>
    </row>
    <row r="45891" spans="5:29" s="2" customFormat="1">
      <c r="E45891" s="120"/>
      <c r="M45891" s="120"/>
      <c r="N45891" s="120"/>
      <c r="U45891" s="121"/>
      <c r="V45891" s="122"/>
      <c r="W45891" s="123"/>
      <c r="AC45891" s="123"/>
    </row>
    <row r="45892" spans="5:29" s="2" customFormat="1">
      <c r="E45892" s="120"/>
      <c r="M45892" s="120"/>
      <c r="N45892" s="120"/>
      <c r="U45892" s="121"/>
      <c r="V45892" s="122"/>
      <c r="W45892" s="123"/>
      <c r="AC45892" s="123"/>
    </row>
    <row r="45893" spans="5:29" s="2" customFormat="1">
      <c r="E45893" s="120"/>
      <c r="M45893" s="120"/>
      <c r="N45893" s="120"/>
      <c r="U45893" s="121"/>
      <c r="V45893" s="122"/>
      <c r="W45893" s="123"/>
      <c r="AC45893" s="123"/>
    </row>
    <row r="45894" spans="5:29" s="2" customFormat="1">
      <c r="E45894" s="120"/>
      <c r="M45894" s="120"/>
      <c r="N45894" s="120"/>
      <c r="U45894" s="121"/>
      <c r="V45894" s="122"/>
      <c r="W45894" s="123"/>
      <c r="AC45894" s="123"/>
    </row>
    <row r="45895" spans="5:29" s="2" customFormat="1">
      <c r="E45895" s="120"/>
      <c r="M45895" s="120"/>
      <c r="N45895" s="120"/>
      <c r="U45895" s="121"/>
      <c r="V45895" s="122"/>
      <c r="W45895" s="123"/>
      <c r="AC45895" s="123"/>
    </row>
    <row r="45896" spans="5:29" s="2" customFormat="1">
      <c r="E45896" s="120"/>
      <c r="M45896" s="120"/>
      <c r="N45896" s="120"/>
      <c r="U45896" s="121"/>
      <c r="V45896" s="122"/>
      <c r="W45896" s="123"/>
      <c r="AC45896" s="123"/>
    </row>
    <row r="45897" spans="5:29" s="2" customFormat="1">
      <c r="E45897" s="120"/>
      <c r="M45897" s="120"/>
      <c r="N45897" s="120"/>
      <c r="U45897" s="121"/>
      <c r="V45897" s="122"/>
      <c r="W45897" s="123"/>
      <c r="AC45897" s="123"/>
    </row>
    <row r="45898" spans="5:29" s="2" customFormat="1">
      <c r="E45898" s="120"/>
      <c r="M45898" s="120"/>
      <c r="N45898" s="120"/>
      <c r="U45898" s="121"/>
      <c r="V45898" s="122"/>
      <c r="W45898" s="123"/>
      <c r="AC45898" s="123"/>
    </row>
    <row r="45899" spans="5:29" s="2" customFormat="1">
      <c r="E45899" s="120"/>
      <c r="M45899" s="120"/>
      <c r="N45899" s="120"/>
      <c r="U45899" s="121"/>
      <c r="V45899" s="122"/>
      <c r="W45899" s="123"/>
      <c r="AC45899" s="123"/>
    </row>
    <row r="45900" spans="5:29" s="2" customFormat="1">
      <c r="E45900" s="120"/>
      <c r="M45900" s="120"/>
      <c r="N45900" s="120"/>
      <c r="U45900" s="121"/>
      <c r="V45900" s="122"/>
      <c r="W45900" s="123"/>
      <c r="AC45900" s="123"/>
    </row>
    <row r="45901" spans="5:29" s="2" customFormat="1">
      <c r="E45901" s="120"/>
      <c r="M45901" s="120"/>
      <c r="N45901" s="120"/>
      <c r="U45901" s="121"/>
      <c r="V45901" s="122"/>
      <c r="W45901" s="123"/>
      <c r="AC45901" s="123"/>
    </row>
    <row r="45902" spans="5:29" s="2" customFormat="1">
      <c r="E45902" s="120"/>
      <c r="M45902" s="120"/>
      <c r="N45902" s="120"/>
      <c r="U45902" s="121"/>
      <c r="V45902" s="122"/>
      <c r="W45902" s="123"/>
      <c r="AC45902" s="123"/>
    </row>
    <row r="45903" spans="5:29" s="2" customFormat="1">
      <c r="E45903" s="120"/>
      <c r="M45903" s="120"/>
      <c r="N45903" s="120"/>
      <c r="U45903" s="121"/>
      <c r="V45903" s="122"/>
      <c r="W45903" s="123"/>
      <c r="AC45903" s="123"/>
    </row>
    <row r="45904" spans="5:29" s="2" customFormat="1">
      <c r="E45904" s="120"/>
      <c r="M45904" s="120"/>
      <c r="N45904" s="120"/>
      <c r="U45904" s="121"/>
      <c r="V45904" s="122"/>
      <c r="W45904" s="123"/>
      <c r="AC45904" s="123"/>
    </row>
    <row r="45905" spans="5:29" s="2" customFormat="1">
      <c r="E45905" s="120"/>
      <c r="M45905" s="120"/>
      <c r="N45905" s="120"/>
      <c r="U45905" s="121"/>
      <c r="V45905" s="122"/>
      <c r="W45905" s="123"/>
      <c r="AC45905" s="123"/>
    </row>
    <row r="45906" spans="5:29" s="2" customFormat="1">
      <c r="E45906" s="120"/>
      <c r="M45906" s="120"/>
      <c r="N45906" s="120"/>
      <c r="U45906" s="121"/>
      <c r="V45906" s="122"/>
      <c r="W45906" s="123"/>
      <c r="AC45906" s="123"/>
    </row>
    <row r="45907" spans="5:29" s="2" customFormat="1">
      <c r="E45907" s="120"/>
      <c r="M45907" s="120"/>
      <c r="N45907" s="120"/>
      <c r="U45907" s="121"/>
      <c r="V45907" s="122"/>
      <c r="W45907" s="123"/>
      <c r="AC45907" s="123"/>
    </row>
    <row r="45908" spans="5:29" s="2" customFormat="1">
      <c r="E45908" s="120"/>
      <c r="M45908" s="120"/>
      <c r="N45908" s="120"/>
      <c r="U45908" s="121"/>
      <c r="V45908" s="122"/>
      <c r="W45908" s="123"/>
      <c r="AC45908" s="123"/>
    </row>
    <row r="45909" spans="5:29" s="2" customFormat="1">
      <c r="E45909" s="120"/>
      <c r="M45909" s="120"/>
      <c r="N45909" s="120"/>
      <c r="U45909" s="121"/>
      <c r="V45909" s="122"/>
      <c r="W45909" s="123"/>
      <c r="AC45909" s="123"/>
    </row>
    <row r="45910" spans="5:29" s="2" customFormat="1">
      <c r="E45910" s="120"/>
      <c r="M45910" s="120"/>
      <c r="N45910" s="120"/>
      <c r="U45910" s="121"/>
      <c r="V45910" s="122"/>
      <c r="W45910" s="123"/>
      <c r="AC45910" s="123"/>
    </row>
    <row r="45911" spans="5:29" s="2" customFormat="1">
      <c r="E45911" s="120"/>
      <c r="M45911" s="120"/>
      <c r="N45911" s="120"/>
      <c r="U45911" s="121"/>
      <c r="V45911" s="122"/>
      <c r="W45911" s="123"/>
      <c r="AC45911" s="123"/>
    </row>
    <row r="45912" spans="5:29" s="2" customFormat="1">
      <c r="E45912" s="120"/>
      <c r="M45912" s="120"/>
      <c r="N45912" s="120"/>
      <c r="U45912" s="121"/>
      <c r="V45912" s="122"/>
      <c r="W45912" s="123"/>
      <c r="AC45912" s="123"/>
    </row>
    <row r="45913" spans="5:29" s="2" customFormat="1">
      <c r="E45913" s="120"/>
      <c r="M45913" s="120"/>
      <c r="N45913" s="120"/>
      <c r="U45913" s="121"/>
      <c r="V45913" s="122"/>
      <c r="W45913" s="123"/>
      <c r="AC45913" s="123"/>
    </row>
    <row r="45914" spans="5:29" s="2" customFormat="1">
      <c r="E45914" s="120"/>
      <c r="M45914" s="120"/>
      <c r="N45914" s="120"/>
      <c r="U45914" s="121"/>
      <c r="V45914" s="122"/>
      <c r="W45914" s="123"/>
      <c r="AC45914" s="123"/>
    </row>
    <row r="45915" spans="5:29" s="2" customFormat="1">
      <c r="E45915" s="120"/>
      <c r="M45915" s="120"/>
      <c r="N45915" s="120"/>
      <c r="U45915" s="121"/>
      <c r="V45915" s="122"/>
      <c r="W45915" s="123"/>
      <c r="AC45915" s="123"/>
    </row>
    <row r="45916" spans="5:29" s="2" customFormat="1">
      <c r="E45916" s="120"/>
      <c r="M45916" s="120"/>
      <c r="N45916" s="120"/>
      <c r="U45916" s="121"/>
      <c r="V45916" s="122"/>
      <c r="W45916" s="123"/>
      <c r="AC45916" s="123"/>
    </row>
    <row r="45917" spans="5:29" s="2" customFormat="1">
      <c r="E45917" s="120"/>
      <c r="M45917" s="120"/>
      <c r="N45917" s="120"/>
      <c r="U45917" s="121"/>
      <c r="V45917" s="122"/>
      <c r="W45917" s="123"/>
      <c r="AC45917" s="123"/>
    </row>
    <row r="45918" spans="5:29" s="2" customFormat="1">
      <c r="E45918" s="120"/>
      <c r="M45918" s="120"/>
      <c r="N45918" s="120"/>
      <c r="U45918" s="121"/>
      <c r="V45918" s="122"/>
      <c r="W45918" s="123"/>
      <c r="AC45918" s="123"/>
    </row>
    <row r="45919" spans="5:29" s="2" customFormat="1">
      <c r="E45919" s="120"/>
      <c r="M45919" s="120"/>
      <c r="N45919" s="120"/>
      <c r="U45919" s="121"/>
      <c r="V45919" s="122"/>
      <c r="W45919" s="123"/>
      <c r="AC45919" s="123"/>
    </row>
    <row r="45920" spans="5:29" s="2" customFormat="1">
      <c r="E45920" s="120"/>
      <c r="M45920" s="120"/>
      <c r="N45920" s="120"/>
      <c r="U45920" s="121"/>
      <c r="V45920" s="122"/>
      <c r="W45920" s="123"/>
      <c r="AC45920" s="123"/>
    </row>
    <row r="45921" spans="5:29" s="2" customFormat="1">
      <c r="E45921" s="120"/>
      <c r="M45921" s="120"/>
      <c r="N45921" s="120"/>
      <c r="U45921" s="121"/>
      <c r="V45921" s="122"/>
      <c r="W45921" s="123"/>
      <c r="AC45921" s="123"/>
    </row>
    <row r="45922" spans="5:29" s="2" customFormat="1">
      <c r="E45922" s="120"/>
      <c r="M45922" s="120"/>
      <c r="N45922" s="120"/>
      <c r="U45922" s="121"/>
      <c r="V45922" s="122"/>
      <c r="W45922" s="123"/>
      <c r="AC45922" s="123"/>
    </row>
    <row r="45923" spans="5:29" s="2" customFormat="1">
      <c r="E45923" s="120"/>
      <c r="M45923" s="120"/>
      <c r="N45923" s="120"/>
      <c r="U45923" s="121"/>
      <c r="V45923" s="122"/>
      <c r="W45923" s="123"/>
      <c r="AC45923" s="123"/>
    </row>
    <row r="45924" spans="5:29" s="2" customFormat="1">
      <c r="E45924" s="120"/>
      <c r="M45924" s="120"/>
      <c r="N45924" s="120"/>
      <c r="U45924" s="121"/>
      <c r="V45924" s="122"/>
      <c r="W45924" s="123"/>
      <c r="AC45924" s="123"/>
    </row>
    <row r="45925" spans="5:29" s="2" customFormat="1">
      <c r="E45925" s="120"/>
      <c r="M45925" s="120"/>
      <c r="N45925" s="120"/>
      <c r="U45925" s="121"/>
      <c r="V45925" s="122"/>
      <c r="W45925" s="123"/>
      <c r="AC45925" s="123"/>
    </row>
    <row r="45926" spans="5:29" s="2" customFormat="1">
      <c r="E45926" s="120"/>
      <c r="M45926" s="120"/>
      <c r="N45926" s="120"/>
      <c r="U45926" s="121"/>
      <c r="V45926" s="122"/>
      <c r="W45926" s="123"/>
      <c r="AC45926" s="123"/>
    </row>
    <row r="45927" spans="5:29" s="2" customFormat="1">
      <c r="E45927" s="120"/>
      <c r="M45927" s="120"/>
      <c r="N45927" s="120"/>
      <c r="U45927" s="121"/>
      <c r="V45927" s="122"/>
      <c r="W45927" s="123"/>
      <c r="AC45927" s="123"/>
    </row>
    <row r="45928" spans="5:29" s="2" customFormat="1">
      <c r="E45928" s="120"/>
      <c r="M45928" s="120"/>
      <c r="N45928" s="120"/>
      <c r="U45928" s="121"/>
      <c r="V45928" s="122"/>
      <c r="W45928" s="123"/>
      <c r="AC45928" s="123"/>
    </row>
    <row r="45929" spans="5:29" s="2" customFormat="1">
      <c r="E45929" s="120"/>
      <c r="M45929" s="120"/>
      <c r="N45929" s="120"/>
      <c r="U45929" s="121"/>
      <c r="V45929" s="122"/>
      <c r="W45929" s="123"/>
      <c r="AC45929" s="123"/>
    </row>
    <row r="45930" spans="5:29" s="2" customFormat="1">
      <c r="E45930" s="120"/>
      <c r="M45930" s="120"/>
      <c r="N45930" s="120"/>
      <c r="U45930" s="121"/>
      <c r="V45930" s="122"/>
      <c r="W45930" s="123"/>
      <c r="AC45930" s="123"/>
    </row>
    <row r="45931" spans="5:29" s="2" customFormat="1">
      <c r="E45931" s="120"/>
      <c r="M45931" s="120"/>
      <c r="N45931" s="120"/>
      <c r="U45931" s="121"/>
      <c r="V45931" s="122"/>
      <c r="W45931" s="123"/>
      <c r="AC45931" s="123"/>
    </row>
    <row r="45932" spans="5:29" s="2" customFormat="1">
      <c r="E45932" s="120"/>
      <c r="M45932" s="120"/>
      <c r="N45932" s="120"/>
      <c r="U45932" s="121"/>
      <c r="V45932" s="122"/>
      <c r="W45932" s="123"/>
      <c r="AC45932" s="123"/>
    </row>
    <row r="45933" spans="5:29" s="2" customFormat="1">
      <c r="E45933" s="120"/>
      <c r="M45933" s="120"/>
      <c r="N45933" s="120"/>
      <c r="U45933" s="121"/>
      <c r="V45933" s="122"/>
      <c r="W45933" s="123"/>
      <c r="AC45933" s="123"/>
    </row>
    <row r="45934" spans="5:29" s="2" customFormat="1">
      <c r="E45934" s="120"/>
      <c r="M45934" s="120"/>
      <c r="N45934" s="120"/>
      <c r="U45934" s="121"/>
      <c r="V45934" s="122"/>
      <c r="W45934" s="123"/>
      <c r="AC45934" s="123"/>
    </row>
    <row r="45935" spans="5:29" s="2" customFormat="1">
      <c r="E45935" s="120"/>
      <c r="M45935" s="120"/>
      <c r="N45935" s="120"/>
      <c r="U45935" s="121"/>
      <c r="V45935" s="122"/>
      <c r="W45935" s="123"/>
      <c r="AC45935" s="123"/>
    </row>
    <row r="45936" spans="5:29" s="2" customFormat="1">
      <c r="E45936" s="120"/>
      <c r="M45936" s="120"/>
      <c r="N45936" s="120"/>
      <c r="U45936" s="121"/>
      <c r="V45936" s="122"/>
      <c r="W45936" s="123"/>
      <c r="AC45936" s="123"/>
    </row>
    <row r="45937" spans="5:29" s="2" customFormat="1">
      <c r="E45937" s="120"/>
      <c r="M45937" s="120"/>
      <c r="N45937" s="120"/>
      <c r="U45937" s="121"/>
      <c r="V45937" s="122"/>
      <c r="W45937" s="123"/>
      <c r="AC45937" s="123"/>
    </row>
    <row r="45938" spans="5:29" s="2" customFormat="1">
      <c r="E45938" s="120"/>
      <c r="M45938" s="120"/>
      <c r="N45938" s="120"/>
      <c r="U45938" s="121"/>
      <c r="V45938" s="122"/>
      <c r="W45938" s="123"/>
      <c r="AC45938" s="123"/>
    </row>
    <row r="45939" spans="5:29" s="2" customFormat="1">
      <c r="E45939" s="120"/>
      <c r="M45939" s="120"/>
      <c r="N45939" s="120"/>
      <c r="U45939" s="121"/>
      <c r="V45939" s="122"/>
      <c r="W45939" s="123"/>
      <c r="AC45939" s="123"/>
    </row>
    <row r="45940" spans="5:29" s="2" customFormat="1">
      <c r="E45940" s="120"/>
      <c r="M45940" s="120"/>
      <c r="N45940" s="120"/>
      <c r="U45940" s="121"/>
      <c r="V45940" s="122"/>
      <c r="W45940" s="123"/>
      <c r="AC45940" s="123"/>
    </row>
    <row r="45941" spans="5:29" s="2" customFormat="1">
      <c r="E45941" s="120"/>
      <c r="M45941" s="120"/>
      <c r="N45941" s="120"/>
      <c r="U45941" s="121"/>
      <c r="V45941" s="122"/>
      <c r="W45941" s="123"/>
      <c r="AC45941" s="123"/>
    </row>
    <row r="45942" spans="5:29" s="2" customFormat="1">
      <c r="E45942" s="120"/>
      <c r="M45942" s="120"/>
      <c r="N45942" s="120"/>
      <c r="U45942" s="121"/>
      <c r="V45942" s="122"/>
      <c r="W45942" s="123"/>
      <c r="AC45942" s="123"/>
    </row>
    <row r="45943" spans="5:29" s="2" customFormat="1">
      <c r="E45943" s="120"/>
      <c r="M45943" s="120"/>
      <c r="N45943" s="120"/>
      <c r="U45943" s="121"/>
      <c r="V45943" s="122"/>
      <c r="W45943" s="123"/>
      <c r="AC45943" s="123"/>
    </row>
    <row r="45944" spans="5:29" s="2" customFormat="1">
      <c r="E45944" s="120"/>
      <c r="M45944" s="120"/>
      <c r="N45944" s="120"/>
      <c r="U45944" s="121"/>
      <c r="V45944" s="122"/>
      <c r="W45944" s="123"/>
      <c r="AC45944" s="123"/>
    </row>
    <row r="45945" spans="5:29" s="2" customFormat="1">
      <c r="E45945" s="120"/>
      <c r="M45945" s="120"/>
      <c r="N45945" s="120"/>
      <c r="U45945" s="121"/>
      <c r="V45945" s="122"/>
      <c r="W45945" s="123"/>
      <c r="AC45945" s="123"/>
    </row>
    <row r="45946" spans="5:29" s="2" customFormat="1">
      <c r="E45946" s="120"/>
      <c r="M45946" s="120"/>
      <c r="N45946" s="120"/>
      <c r="U45946" s="121"/>
      <c r="V45946" s="122"/>
      <c r="W45946" s="123"/>
      <c r="AC45946" s="123"/>
    </row>
    <row r="45947" spans="5:29" s="2" customFormat="1">
      <c r="E45947" s="120"/>
      <c r="M45947" s="120"/>
      <c r="N45947" s="120"/>
      <c r="U45947" s="121"/>
      <c r="V45947" s="122"/>
      <c r="W45947" s="123"/>
      <c r="AC45947" s="123"/>
    </row>
    <row r="45948" spans="5:29" s="2" customFormat="1">
      <c r="E45948" s="120"/>
      <c r="M45948" s="120"/>
      <c r="N45948" s="120"/>
      <c r="U45948" s="121"/>
      <c r="V45948" s="122"/>
      <c r="W45948" s="123"/>
      <c r="AC45948" s="123"/>
    </row>
    <row r="45949" spans="5:29" s="2" customFormat="1">
      <c r="E45949" s="120"/>
      <c r="M45949" s="120"/>
      <c r="N45949" s="120"/>
      <c r="U45949" s="121"/>
      <c r="V45949" s="122"/>
      <c r="W45949" s="123"/>
      <c r="AC45949" s="123"/>
    </row>
    <row r="45950" spans="5:29" s="2" customFormat="1">
      <c r="E45950" s="120"/>
      <c r="M45950" s="120"/>
      <c r="N45950" s="120"/>
      <c r="U45950" s="121"/>
      <c r="V45950" s="122"/>
      <c r="W45950" s="123"/>
      <c r="AC45950" s="123"/>
    </row>
    <row r="45951" spans="5:29" s="2" customFormat="1">
      <c r="E45951" s="120"/>
      <c r="M45951" s="120"/>
      <c r="N45951" s="120"/>
      <c r="U45951" s="121"/>
      <c r="V45951" s="122"/>
      <c r="W45951" s="123"/>
      <c r="AC45951" s="123"/>
    </row>
    <row r="45952" spans="5:29" s="2" customFormat="1">
      <c r="E45952" s="120"/>
      <c r="M45952" s="120"/>
      <c r="N45952" s="120"/>
      <c r="U45952" s="121"/>
      <c r="V45952" s="122"/>
      <c r="W45952" s="123"/>
      <c r="AC45952" s="123"/>
    </row>
    <row r="45953" spans="5:29" s="2" customFormat="1">
      <c r="E45953" s="120"/>
      <c r="M45953" s="120"/>
      <c r="N45953" s="120"/>
      <c r="U45953" s="121"/>
      <c r="V45953" s="122"/>
      <c r="W45953" s="123"/>
      <c r="AC45953" s="123"/>
    </row>
    <row r="45954" spans="5:29" s="2" customFormat="1">
      <c r="E45954" s="120"/>
      <c r="M45954" s="120"/>
      <c r="N45954" s="120"/>
      <c r="U45954" s="121"/>
      <c r="V45954" s="122"/>
      <c r="W45954" s="123"/>
      <c r="AC45954" s="123"/>
    </row>
    <row r="45955" spans="5:29" s="2" customFormat="1">
      <c r="E45955" s="120"/>
      <c r="M45955" s="120"/>
      <c r="N45955" s="120"/>
      <c r="U45955" s="121"/>
      <c r="V45955" s="122"/>
      <c r="W45955" s="123"/>
      <c r="AC45955" s="123"/>
    </row>
    <row r="45956" spans="5:29" s="2" customFormat="1">
      <c r="E45956" s="120"/>
      <c r="M45956" s="120"/>
      <c r="N45956" s="120"/>
      <c r="U45956" s="121"/>
      <c r="V45956" s="122"/>
      <c r="W45956" s="123"/>
      <c r="AC45956" s="123"/>
    </row>
    <row r="45957" spans="5:29" s="2" customFormat="1">
      <c r="E45957" s="120"/>
      <c r="M45957" s="120"/>
      <c r="N45957" s="120"/>
      <c r="U45957" s="121"/>
      <c r="V45957" s="122"/>
      <c r="W45957" s="123"/>
      <c r="AC45957" s="123"/>
    </row>
    <row r="45958" spans="5:29" s="2" customFormat="1">
      <c r="E45958" s="120"/>
      <c r="M45958" s="120"/>
      <c r="N45958" s="120"/>
      <c r="U45958" s="121"/>
      <c r="V45958" s="122"/>
      <c r="W45958" s="123"/>
      <c r="AC45958" s="123"/>
    </row>
    <row r="45959" spans="5:29" s="2" customFormat="1">
      <c r="E45959" s="120"/>
      <c r="M45959" s="120"/>
      <c r="N45959" s="120"/>
      <c r="U45959" s="121"/>
      <c r="V45959" s="122"/>
      <c r="W45959" s="123"/>
      <c r="AC45959" s="123"/>
    </row>
    <row r="45960" spans="5:29" s="2" customFormat="1">
      <c r="E45960" s="120"/>
      <c r="M45960" s="120"/>
      <c r="N45960" s="120"/>
      <c r="U45960" s="121"/>
      <c r="V45960" s="122"/>
      <c r="W45960" s="123"/>
      <c r="AC45960" s="123"/>
    </row>
    <row r="45961" spans="5:29" s="2" customFormat="1">
      <c r="E45961" s="120"/>
      <c r="M45961" s="120"/>
      <c r="N45961" s="120"/>
      <c r="U45961" s="121"/>
      <c r="V45961" s="122"/>
      <c r="W45961" s="123"/>
      <c r="AC45961" s="123"/>
    </row>
    <row r="45962" spans="5:29" s="2" customFormat="1">
      <c r="E45962" s="120"/>
      <c r="M45962" s="120"/>
      <c r="N45962" s="120"/>
      <c r="U45962" s="121"/>
      <c r="V45962" s="122"/>
      <c r="W45962" s="123"/>
      <c r="AC45962" s="123"/>
    </row>
    <row r="45963" spans="5:29" s="2" customFormat="1">
      <c r="E45963" s="120"/>
      <c r="M45963" s="120"/>
      <c r="N45963" s="120"/>
      <c r="U45963" s="121"/>
      <c r="V45963" s="122"/>
      <c r="W45963" s="123"/>
      <c r="AC45963" s="123"/>
    </row>
    <row r="45964" spans="5:29" s="2" customFormat="1">
      <c r="E45964" s="120"/>
      <c r="M45964" s="120"/>
      <c r="N45964" s="120"/>
      <c r="U45964" s="121"/>
      <c r="V45964" s="122"/>
      <c r="W45964" s="123"/>
      <c r="AC45964" s="123"/>
    </row>
    <row r="45965" spans="5:29" s="2" customFormat="1">
      <c r="E45965" s="120"/>
      <c r="M45965" s="120"/>
      <c r="N45965" s="120"/>
      <c r="U45965" s="121"/>
      <c r="V45965" s="122"/>
      <c r="W45965" s="123"/>
      <c r="AC45965" s="123"/>
    </row>
    <row r="45966" spans="5:29" s="2" customFormat="1">
      <c r="E45966" s="120"/>
      <c r="M45966" s="120"/>
      <c r="N45966" s="120"/>
      <c r="U45966" s="121"/>
      <c r="V45966" s="122"/>
      <c r="W45966" s="123"/>
      <c r="AC45966" s="123"/>
    </row>
    <row r="45967" spans="5:29" s="2" customFormat="1">
      <c r="E45967" s="120"/>
      <c r="M45967" s="120"/>
      <c r="N45967" s="120"/>
      <c r="U45967" s="121"/>
      <c r="V45967" s="122"/>
      <c r="W45967" s="123"/>
      <c r="AC45967" s="123"/>
    </row>
    <row r="45968" spans="5:29" s="2" customFormat="1">
      <c r="E45968" s="120"/>
      <c r="M45968" s="120"/>
      <c r="N45968" s="120"/>
      <c r="U45968" s="121"/>
      <c r="V45968" s="122"/>
      <c r="W45968" s="123"/>
      <c r="AC45968" s="123"/>
    </row>
    <row r="45969" spans="5:29" s="2" customFormat="1">
      <c r="E45969" s="120"/>
      <c r="M45969" s="120"/>
      <c r="N45969" s="120"/>
      <c r="U45969" s="121"/>
      <c r="V45969" s="122"/>
      <c r="W45969" s="123"/>
      <c r="AC45969" s="123"/>
    </row>
    <row r="45970" spans="5:29" s="2" customFormat="1">
      <c r="E45970" s="120"/>
      <c r="M45970" s="120"/>
      <c r="N45970" s="120"/>
      <c r="U45970" s="121"/>
      <c r="V45970" s="122"/>
      <c r="W45970" s="123"/>
      <c r="AC45970" s="123"/>
    </row>
    <row r="45971" spans="5:29" s="2" customFormat="1">
      <c r="E45971" s="120"/>
      <c r="M45971" s="120"/>
      <c r="N45971" s="120"/>
      <c r="U45971" s="121"/>
      <c r="V45971" s="122"/>
      <c r="W45971" s="123"/>
      <c r="AC45971" s="123"/>
    </row>
    <row r="45972" spans="5:29" s="2" customFormat="1">
      <c r="E45972" s="120"/>
      <c r="M45972" s="120"/>
      <c r="N45972" s="120"/>
      <c r="U45972" s="121"/>
      <c r="V45972" s="122"/>
      <c r="W45972" s="123"/>
      <c r="AC45972" s="123"/>
    </row>
    <row r="45973" spans="5:29" s="2" customFormat="1">
      <c r="E45973" s="120"/>
      <c r="M45973" s="120"/>
      <c r="N45973" s="120"/>
      <c r="U45973" s="121"/>
      <c r="V45973" s="122"/>
      <c r="W45973" s="123"/>
      <c r="AC45973" s="123"/>
    </row>
    <row r="45974" spans="5:29" s="2" customFormat="1">
      <c r="E45974" s="120"/>
      <c r="M45974" s="120"/>
      <c r="N45974" s="120"/>
      <c r="U45974" s="121"/>
      <c r="V45974" s="122"/>
      <c r="W45974" s="123"/>
      <c r="AC45974" s="123"/>
    </row>
    <row r="45975" spans="5:29" s="2" customFormat="1">
      <c r="E45975" s="120"/>
      <c r="M45975" s="120"/>
      <c r="N45975" s="120"/>
      <c r="U45975" s="121"/>
      <c r="V45975" s="122"/>
      <c r="W45975" s="123"/>
      <c r="AC45975" s="123"/>
    </row>
    <row r="45976" spans="5:29" s="2" customFormat="1">
      <c r="E45976" s="120"/>
      <c r="M45976" s="120"/>
      <c r="N45976" s="120"/>
      <c r="U45976" s="121"/>
      <c r="V45976" s="122"/>
      <c r="W45976" s="123"/>
      <c r="AC45976" s="123"/>
    </row>
    <row r="45977" spans="5:29" s="2" customFormat="1">
      <c r="E45977" s="120"/>
      <c r="M45977" s="120"/>
      <c r="N45977" s="120"/>
      <c r="U45977" s="121"/>
      <c r="V45977" s="122"/>
      <c r="W45977" s="123"/>
      <c r="AC45977" s="123"/>
    </row>
    <row r="45978" spans="5:29" s="2" customFormat="1">
      <c r="E45978" s="120"/>
      <c r="M45978" s="120"/>
      <c r="N45978" s="120"/>
      <c r="U45978" s="121"/>
      <c r="V45978" s="122"/>
      <c r="W45978" s="123"/>
      <c r="AC45978" s="123"/>
    </row>
    <row r="45979" spans="5:29" s="2" customFormat="1">
      <c r="E45979" s="120"/>
      <c r="M45979" s="120"/>
      <c r="N45979" s="120"/>
      <c r="U45979" s="121"/>
      <c r="V45979" s="122"/>
      <c r="W45979" s="123"/>
      <c r="AC45979" s="123"/>
    </row>
    <row r="45980" spans="5:29" s="2" customFormat="1">
      <c r="E45980" s="120"/>
      <c r="M45980" s="120"/>
      <c r="N45980" s="120"/>
      <c r="U45980" s="121"/>
      <c r="V45980" s="122"/>
      <c r="W45980" s="123"/>
      <c r="AC45980" s="123"/>
    </row>
    <row r="45981" spans="5:29" s="2" customFormat="1">
      <c r="E45981" s="120"/>
      <c r="M45981" s="120"/>
      <c r="N45981" s="120"/>
      <c r="U45981" s="121"/>
      <c r="V45981" s="122"/>
      <c r="W45981" s="123"/>
      <c r="AC45981" s="123"/>
    </row>
    <row r="45982" spans="5:29" s="2" customFormat="1">
      <c r="E45982" s="120"/>
      <c r="M45982" s="120"/>
      <c r="N45982" s="120"/>
      <c r="U45982" s="121"/>
      <c r="V45982" s="122"/>
      <c r="W45982" s="123"/>
      <c r="AC45982" s="123"/>
    </row>
    <row r="45983" spans="5:29" s="2" customFormat="1">
      <c r="E45983" s="120"/>
      <c r="M45983" s="120"/>
      <c r="N45983" s="120"/>
      <c r="U45983" s="121"/>
      <c r="V45983" s="122"/>
      <c r="W45983" s="123"/>
      <c r="AC45983" s="123"/>
    </row>
    <row r="45984" spans="5:29" s="2" customFormat="1">
      <c r="E45984" s="120"/>
      <c r="M45984" s="120"/>
      <c r="N45984" s="120"/>
      <c r="U45984" s="121"/>
      <c r="V45984" s="122"/>
      <c r="W45984" s="123"/>
      <c r="AC45984" s="123"/>
    </row>
    <row r="45985" spans="5:29" s="2" customFormat="1">
      <c r="E45985" s="120"/>
      <c r="M45985" s="120"/>
      <c r="N45985" s="120"/>
      <c r="U45985" s="121"/>
      <c r="V45985" s="122"/>
      <c r="W45985" s="123"/>
      <c r="AC45985" s="123"/>
    </row>
    <row r="45986" spans="5:29" s="2" customFormat="1">
      <c r="E45986" s="120"/>
      <c r="M45986" s="120"/>
      <c r="N45986" s="120"/>
      <c r="U45986" s="121"/>
      <c r="V45986" s="122"/>
      <c r="W45986" s="123"/>
      <c r="AC45986" s="123"/>
    </row>
    <row r="45987" spans="5:29" s="2" customFormat="1">
      <c r="E45987" s="120"/>
      <c r="M45987" s="120"/>
      <c r="N45987" s="120"/>
      <c r="U45987" s="121"/>
      <c r="V45987" s="122"/>
      <c r="W45987" s="123"/>
      <c r="AC45987" s="123"/>
    </row>
    <row r="45988" spans="5:29" s="2" customFormat="1">
      <c r="E45988" s="120"/>
      <c r="M45988" s="120"/>
      <c r="N45988" s="120"/>
      <c r="U45988" s="121"/>
      <c r="V45988" s="122"/>
      <c r="W45988" s="123"/>
      <c r="AC45988" s="123"/>
    </row>
    <row r="45989" spans="5:29" s="2" customFormat="1">
      <c r="E45989" s="120"/>
      <c r="M45989" s="120"/>
      <c r="N45989" s="120"/>
      <c r="U45989" s="121"/>
      <c r="V45989" s="122"/>
      <c r="W45989" s="123"/>
      <c r="AC45989" s="123"/>
    </row>
    <row r="45990" spans="5:29" s="2" customFormat="1">
      <c r="E45990" s="120"/>
      <c r="M45990" s="120"/>
      <c r="N45990" s="120"/>
      <c r="U45990" s="121"/>
      <c r="V45990" s="122"/>
      <c r="W45990" s="123"/>
      <c r="AC45990" s="123"/>
    </row>
    <row r="45991" spans="5:29" s="2" customFormat="1">
      <c r="E45991" s="120"/>
      <c r="M45991" s="120"/>
      <c r="N45991" s="120"/>
      <c r="U45991" s="121"/>
      <c r="V45991" s="122"/>
      <c r="W45991" s="123"/>
      <c r="AC45991" s="123"/>
    </row>
    <row r="45992" spans="5:29" s="2" customFormat="1">
      <c r="E45992" s="120"/>
      <c r="M45992" s="120"/>
      <c r="N45992" s="120"/>
      <c r="U45992" s="121"/>
      <c r="V45992" s="122"/>
      <c r="W45992" s="123"/>
      <c r="AC45992" s="123"/>
    </row>
    <row r="45993" spans="5:29" s="2" customFormat="1">
      <c r="E45993" s="120"/>
      <c r="M45993" s="120"/>
      <c r="N45993" s="120"/>
      <c r="U45993" s="121"/>
      <c r="V45993" s="122"/>
      <c r="W45993" s="123"/>
      <c r="AC45993" s="123"/>
    </row>
    <row r="45994" spans="5:29" s="2" customFormat="1">
      <c r="E45994" s="120"/>
      <c r="M45994" s="120"/>
      <c r="N45994" s="120"/>
      <c r="U45994" s="121"/>
      <c r="V45994" s="122"/>
      <c r="W45994" s="123"/>
      <c r="AC45994" s="123"/>
    </row>
    <row r="45995" spans="5:29" s="2" customFormat="1">
      <c r="E45995" s="120"/>
      <c r="M45995" s="120"/>
      <c r="N45995" s="120"/>
      <c r="U45995" s="121"/>
      <c r="V45995" s="122"/>
      <c r="W45995" s="123"/>
      <c r="AC45995" s="123"/>
    </row>
    <row r="45996" spans="5:29" s="2" customFormat="1">
      <c r="E45996" s="120"/>
      <c r="M45996" s="120"/>
      <c r="N45996" s="120"/>
      <c r="U45996" s="121"/>
      <c r="V45996" s="122"/>
      <c r="W45996" s="123"/>
      <c r="AC45996" s="123"/>
    </row>
    <row r="45997" spans="5:29" s="2" customFormat="1">
      <c r="E45997" s="120"/>
      <c r="M45997" s="120"/>
      <c r="N45997" s="120"/>
      <c r="U45997" s="121"/>
      <c r="V45997" s="122"/>
      <c r="W45997" s="123"/>
      <c r="AC45997" s="123"/>
    </row>
    <row r="45998" spans="5:29" s="2" customFormat="1">
      <c r="E45998" s="120"/>
      <c r="M45998" s="120"/>
      <c r="N45998" s="120"/>
      <c r="U45998" s="121"/>
      <c r="V45998" s="122"/>
      <c r="W45998" s="123"/>
      <c r="AC45998" s="123"/>
    </row>
    <row r="45999" spans="5:29" s="2" customFormat="1">
      <c r="E45999" s="120"/>
      <c r="M45999" s="120"/>
      <c r="N45999" s="120"/>
      <c r="U45999" s="121"/>
      <c r="V45999" s="122"/>
      <c r="W45999" s="123"/>
      <c r="AC45999" s="123"/>
    </row>
    <row r="46000" spans="5:29" s="2" customFormat="1">
      <c r="E46000" s="120"/>
      <c r="M46000" s="120"/>
      <c r="N46000" s="120"/>
      <c r="U46000" s="121"/>
      <c r="V46000" s="122"/>
      <c r="W46000" s="123"/>
      <c r="AC46000" s="123"/>
    </row>
    <row r="46001" spans="5:29" s="2" customFormat="1">
      <c r="E46001" s="120"/>
      <c r="M46001" s="120"/>
      <c r="N46001" s="120"/>
      <c r="U46001" s="121"/>
      <c r="V46001" s="122"/>
      <c r="W46001" s="123"/>
      <c r="AC46001" s="123"/>
    </row>
    <row r="46002" spans="5:29" s="2" customFormat="1">
      <c r="E46002" s="120"/>
      <c r="M46002" s="120"/>
      <c r="N46002" s="120"/>
      <c r="U46002" s="121"/>
      <c r="V46002" s="122"/>
      <c r="W46002" s="123"/>
      <c r="AC46002" s="123"/>
    </row>
    <row r="46003" spans="5:29" s="2" customFormat="1">
      <c r="E46003" s="120"/>
      <c r="M46003" s="120"/>
      <c r="N46003" s="120"/>
      <c r="U46003" s="121"/>
      <c r="V46003" s="122"/>
      <c r="W46003" s="123"/>
      <c r="AC46003" s="123"/>
    </row>
    <row r="46004" spans="5:29" s="2" customFormat="1">
      <c r="E46004" s="120"/>
      <c r="M46004" s="120"/>
      <c r="N46004" s="120"/>
      <c r="U46004" s="121"/>
      <c r="V46004" s="122"/>
      <c r="W46004" s="123"/>
      <c r="AC46004" s="123"/>
    </row>
    <row r="46005" spans="5:29" s="2" customFormat="1">
      <c r="E46005" s="120"/>
      <c r="M46005" s="120"/>
      <c r="N46005" s="120"/>
      <c r="U46005" s="121"/>
      <c r="V46005" s="122"/>
      <c r="W46005" s="123"/>
      <c r="AC46005" s="123"/>
    </row>
    <row r="46006" spans="5:29" s="2" customFormat="1">
      <c r="E46006" s="120"/>
      <c r="M46006" s="120"/>
      <c r="N46006" s="120"/>
      <c r="U46006" s="121"/>
      <c r="V46006" s="122"/>
      <c r="W46006" s="123"/>
      <c r="AC46006" s="123"/>
    </row>
    <row r="46007" spans="5:29" s="2" customFormat="1">
      <c r="E46007" s="120"/>
      <c r="M46007" s="120"/>
      <c r="N46007" s="120"/>
      <c r="U46007" s="121"/>
      <c r="V46007" s="122"/>
      <c r="W46007" s="123"/>
      <c r="AC46007" s="123"/>
    </row>
    <row r="46008" spans="5:29" s="2" customFormat="1">
      <c r="E46008" s="120"/>
      <c r="M46008" s="120"/>
      <c r="N46008" s="120"/>
      <c r="U46008" s="121"/>
      <c r="V46008" s="122"/>
      <c r="W46008" s="123"/>
      <c r="AC46008" s="123"/>
    </row>
    <row r="46009" spans="5:29" s="2" customFormat="1">
      <c r="E46009" s="120"/>
      <c r="M46009" s="120"/>
      <c r="N46009" s="120"/>
      <c r="U46009" s="121"/>
      <c r="V46009" s="122"/>
      <c r="W46009" s="123"/>
      <c r="AC46009" s="123"/>
    </row>
    <row r="46010" spans="5:29" s="2" customFormat="1">
      <c r="E46010" s="120"/>
      <c r="M46010" s="120"/>
      <c r="N46010" s="120"/>
      <c r="U46010" s="121"/>
      <c r="V46010" s="122"/>
      <c r="W46010" s="123"/>
      <c r="AC46010" s="123"/>
    </row>
    <row r="46011" spans="5:29" s="2" customFormat="1">
      <c r="E46011" s="120"/>
      <c r="M46011" s="120"/>
      <c r="N46011" s="120"/>
      <c r="U46011" s="121"/>
      <c r="V46011" s="122"/>
      <c r="W46011" s="123"/>
      <c r="AC46011" s="123"/>
    </row>
    <row r="46012" spans="5:29" s="2" customFormat="1">
      <c r="E46012" s="120"/>
      <c r="M46012" s="120"/>
      <c r="N46012" s="120"/>
      <c r="U46012" s="121"/>
      <c r="V46012" s="122"/>
      <c r="W46012" s="123"/>
      <c r="AC46012" s="123"/>
    </row>
    <row r="46013" spans="5:29" s="2" customFormat="1">
      <c r="E46013" s="120"/>
      <c r="M46013" s="120"/>
      <c r="N46013" s="120"/>
      <c r="U46013" s="121"/>
      <c r="V46013" s="122"/>
      <c r="W46013" s="123"/>
      <c r="AC46013" s="123"/>
    </row>
    <row r="46014" spans="5:29" s="2" customFormat="1">
      <c r="E46014" s="120"/>
      <c r="M46014" s="120"/>
      <c r="N46014" s="120"/>
      <c r="U46014" s="121"/>
      <c r="V46014" s="122"/>
      <c r="W46014" s="123"/>
      <c r="AC46014" s="123"/>
    </row>
    <row r="46015" spans="5:29" s="2" customFormat="1">
      <c r="E46015" s="120"/>
      <c r="M46015" s="120"/>
      <c r="N46015" s="120"/>
      <c r="U46015" s="121"/>
      <c r="V46015" s="122"/>
      <c r="W46015" s="123"/>
      <c r="AC46015" s="123"/>
    </row>
    <row r="46016" spans="5:29" s="2" customFormat="1">
      <c r="E46016" s="120"/>
      <c r="M46016" s="120"/>
      <c r="N46016" s="120"/>
      <c r="U46016" s="121"/>
      <c r="V46016" s="122"/>
      <c r="W46016" s="123"/>
      <c r="AC46016" s="123"/>
    </row>
    <row r="46017" spans="5:29" s="2" customFormat="1">
      <c r="E46017" s="120"/>
      <c r="M46017" s="120"/>
      <c r="N46017" s="120"/>
      <c r="U46017" s="121"/>
      <c r="V46017" s="122"/>
      <c r="W46017" s="123"/>
      <c r="AC46017" s="123"/>
    </row>
    <row r="46018" spans="5:29" s="2" customFormat="1">
      <c r="E46018" s="120"/>
      <c r="M46018" s="120"/>
      <c r="N46018" s="120"/>
      <c r="U46018" s="121"/>
      <c r="V46018" s="122"/>
      <c r="W46018" s="123"/>
      <c r="AC46018" s="123"/>
    </row>
    <row r="46019" spans="5:29" s="2" customFormat="1">
      <c r="E46019" s="120"/>
      <c r="M46019" s="120"/>
      <c r="N46019" s="120"/>
      <c r="U46019" s="121"/>
      <c r="V46019" s="122"/>
      <c r="W46019" s="123"/>
      <c r="AC46019" s="123"/>
    </row>
    <row r="46020" spans="5:29" s="2" customFormat="1">
      <c r="E46020" s="120"/>
      <c r="M46020" s="120"/>
      <c r="N46020" s="120"/>
      <c r="U46020" s="121"/>
      <c r="V46020" s="122"/>
      <c r="W46020" s="123"/>
      <c r="AC46020" s="123"/>
    </row>
    <row r="46021" spans="5:29" s="2" customFormat="1">
      <c r="E46021" s="120"/>
      <c r="M46021" s="120"/>
      <c r="N46021" s="120"/>
      <c r="U46021" s="121"/>
      <c r="V46021" s="122"/>
      <c r="W46021" s="123"/>
      <c r="AC46021" s="123"/>
    </row>
    <row r="46022" spans="5:29" s="2" customFormat="1">
      <c r="E46022" s="120"/>
      <c r="M46022" s="120"/>
      <c r="N46022" s="120"/>
      <c r="U46022" s="121"/>
      <c r="V46022" s="122"/>
      <c r="W46022" s="123"/>
      <c r="AC46022" s="123"/>
    </row>
    <row r="46023" spans="5:29" s="2" customFormat="1">
      <c r="E46023" s="120"/>
      <c r="M46023" s="120"/>
      <c r="N46023" s="120"/>
      <c r="U46023" s="121"/>
      <c r="V46023" s="122"/>
      <c r="W46023" s="123"/>
      <c r="AC46023" s="123"/>
    </row>
    <row r="46024" spans="5:29" s="2" customFormat="1">
      <c r="E46024" s="120"/>
      <c r="M46024" s="120"/>
      <c r="N46024" s="120"/>
      <c r="U46024" s="121"/>
      <c r="V46024" s="122"/>
      <c r="W46024" s="123"/>
      <c r="AC46024" s="123"/>
    </row>
    <row r="46025" spans="5:29" s="2" customFormat="1">
      <c r="E46025" s="120"/>
      <c r="M46025" s="120"/>
      <c r="N46025" s="120"/>
      <c r="U46025" s="121"/>
      <c r="V46025" s="122"/>
      <c r="W46025" s="123"/>
      <c r="AC46025" s="123"/>
    </row>
    <row r="46026" spans="5:29" s="2" customFormat="1">
      <c r="E46026" s="120"/>
      <c r="M46026" s="120"/>
      <c r="N46026" s="120"/>
      <c r="U46026" s="121"/>
      <c r="V46026" s="122"/>
      <c r="W46026" s="123"/>
      <c r="AC46026" s="123"/>
    </row>
    <row r="46027" spans="5:29" s="2" customFormat="1">
      <c r="E46027" s="120"/>
      <c r="M46027" s="120"/>
      <c r="N46027" s="120"/>
      <c r="U46027" s="121"/>
      <c r="V46027" s="122"/>
      <c r="W46027" s="123"/>
      <c r="AC46027" s="123"/>
    </row>
    <row r="46028" spans="5:29" s="2" customFormat="1">
      <c r="E46028" s="120"/>
      <c r="M46028" s="120"/>
      <c r="N46028" s="120"/>
      <c r="U46028" s="121"/>
      <c r="V46028" s="122"/>
      <c r="W46028" s="123"/>
      <c r="AC46028" s="123"/>
    </row>
    <row r="46029" spans="5:29" s="2" customFormat="1">
      <c r="E46029" s="120"/>
      <c r="M46029" s="120"/>
      <c r="N46029" s="120"/>
      <c r="U46029" s="121"/>
      <c r="V46029" s="122"/>
      <c r="W46029" s="123"/>
      <c r="AC46029" s="123"/>
    </row>
    <row r="46030" spans="5:29" s="2" customFormat="1">
      <c r="E46030" s="120"/>
      <c r="M46030" s="120"/>
      <c r="N46030" s="120"/>
      <c r="U46030" s="121"/>
      <c r="V46030" s="122"/>
      <c r="W46030" s="123"/>
      <c r="AC46030" s="123"/>
    </row>
    <row r="46031" spans="5:29" s="2" customFormat="1">
      <c r="E46031" s="120"/>
      <c r="M46031" s="120"/>
      <c r="N46031" s="120"/>
      <c r="U46031" s="121"/>
      <c r="V46031" s="122"/>
      <c r="W46031" s="123"/>
      <c r="AC46031" s="123"/>
    </row>
    <row r="46032" spans="5:29" s="2" customFormat="1">
      <c r="E46032" s="120"/>
      <c r="M46032" s="120"/>
      <c r="N46032" s="120"/>
      <c r="U46032" s="121"/>
      <c r="V46032" s="122"/>
      <c r="W46032" s="123"/>
      <c r="AC46032" s="123"/>
    </row>
    <row r="46033" spans="5:29" s="2" customFormat="1">
      <c r="E46033" s="120"/>
      <c r="M46033" s="120"/>
      <c r="N46033" s="120"/>
      <c r="U46033" s="121"/>
      <c r="V46033" s="122"/>
      <c r="W46033" s="123"/>
      <c r="AC46033" s="123"/>
    </row>
    <row r="46034" spans="5:29" s="2" customFormat="1">
      <c r="E46034" s="120"/>
      <c r="M46034" s="120"/>
      <c r="N46034" s="120"/>
      <c r="U46034" s="121"/>
      <c r="V46034" s="122"/>
      <c r="W46034" s="123"/>
      <c r="AC46034" s="123"/>
    </row>
    <row r="46035" spans="5:29" s="2" customFormat="1">
      <c r="E46035" s="120"/>
      <c r="M46035" s="120"/>
      <c r="N46035" s="120"/>
      <c r="U46035" s="121"/>
      <c r="V46035" s="122"/>
      <c r="W46035" s="123"/>
      <c r="AC46035" s="123"/>
    </row>
    <row r="46036" spans="5:29" s="2" customFormat="1">
      <c r="E46036" s="120"/>
      <c r="M46036" s="120"/>
      <c r="N46036" s="120"/>
      <c r="U46036" s="121"/>
      <c r="V46036" s="122"/>
      <c r="W46036" s="123"/>
      <c r="AC46036" s="123"/>
    </row>
    <row r="46037" spans="5:29" s="2" customFormat="1">
      <c r="E46037" s="120"/>
      <c r="M46037" s="120"/>
      <c r="N46037" s="120"/>
      <c r="U46037" s="121"/>
      <c r="V46037" s="122"/>
      <c r="W46037" s="123"/>
      <c r="AC46037" s="123"/>
    </row>
    <row r="46038" spans="5:29" s="2" customFormat="1">
      <c r="E46038" s="120"/>
      <c r="M46038" s="120"/>
      <c r="N46038" s="120"/>
      <c r="U46038" s="121"/>
      <c r="V46038" s="122"/>
      <c r="W46038" s="123"/>
      <c r="AC46038" s="123"/>
    </row>
    <row r="46039" spans="5:29" s="2" customFormat="1">
      <c r="E46039" s="120"/>
      <c r="M46039" s="120"/>
      <c r="N46039" s="120"/>
      <c r="U46039" s="121"/>
      <c r="V46039" s="122"/>
      <c r="W46039" s="123"/>
      <c r="AC46039" s="123"/>
    </row>
    <row r="46040" spans="5:29" s="2" customFormat="1">
      <c r="E46040" s="120"/>
      <c r="M46040" s="120"/>
      <c r="N46040" s="120"/>
      <c r="U46040" s="121"/>
      <c r="V46040" s="122"/>
      <c r="W46040" s="123"/>
      <c r="AC46040" s="123"/>
    </row>
    <row r="46041" spans="5:29" s="2" customFormat="1">
      <c r="E46041" s="120"/>
      <c r="M46041" s="120"/>
      <c r="N46041" s="120"/>
      <c r="U46041" s="121"/>
      <c r="V46041" s="122"/>
      <c r="W46041" s="123"/>
      <c r="AC46041" s="123"/>
    </row>
    <row r="46042" spans="5:29" s="2" customFormat="1">
      <c r="E46042" s="120"/>
      <c r="M46042" s="120"/>
      <c r="N46042" s="120"/>
      <c r="U46042" s="121"/>
      <c r="V46042" s="122"/>
      <c r="W46042" s="123"/>
      <c r="AC46042" s="123"/>
    </row>
    <row r="46043" spans="5:29" s="2" customFormat="1">
      <c r="E46043" s="120"/>
      <c r="M46043" s="120"/>
      <c r="N46043" s="120"/>
      <c r="U46043" s="121"/>
      <c r="V46043" s="122"/>
      <c r="W46043" s="123"/>
      <c r="AC46043" s="123"/>
    </row>
    <row r="46044" spans="5:29" s="2" customFormat="1">
      <c r="E46044" s="120"/>
      <c r="M46044" s="120"/>
      <c r="N46044" s="120"/>
      <c r="U46044" s="121"/>
      <c r="V46044" s="122"/>
      <c r="W46044" s="123"/>
      <c r="AC46044" s="123"/>
    </row>
    <row r="46045" spans="5:29" s="2" customFormat="1">
      <c r="E46045" s="120"/>
      <c r="M46045" s="120"/>
      <c r="N46045" s="120"/>
      <c r="U46045" s="121"/>
      <c r="V46045" s="122"/>
      <c r="W46045" s="123"/>
      <c r="AC46045" s="123"/>
    </row>
    <row r="46046" spans="5:29" s="2" customFormat="1">
      <c r="E46046" s="120"/>
      <c r="M46046" s="120"/>
      <c r="N46046" s="120"/>
      <c r="U46046" s="121"/>
      <c r="V46046" s="122"/>
      <c r="W46046" s="123"/>
      <c r="AC46046" s="123"/>
    </row>
    <row r="46047" spans="5:29" s="2" customFormat="1">
      <c r="E46047" s="120"/>
      <c r="M46047" s="120"/>
      <c r="N46047" s="120"/>
      <c r="U46047" s="121"/>
      <c r="V46047" s="122"/>
      <c r="W46047" s="123"/>
      <c r="AC46047" s="123"/>
    </row>
    <row r="46048" spans="5:29" s="2" customFormat="1">
      <c r="E46048" s="120"/>
      <c r="M46048" s="120"/>
      <c r="N46048" s="120"/>
      <c r="U46048" s="121"/>
      <c r="V46048" s="122"/>
      <c r="W46048" s="123"/>
      <c r="AC46048" s="123"/>
    </row>
    <row r="46049" spans="5:29" s="2" customFormat="1">
      <c r="E46049" s="120"/>
      <c r="M46049" s="120"/>
      <c r="N46049" s="120"/>
      <c r="U46049" s="121"/>
      <c r="V46049" s="122"/>
      <c r="W46049" s="123"/>
      <c r="AC46049" s="123"/>
    </row>
    <row r="46050" spans="5:29" s="2" customFormat="1">
      <c r="E46050" s="120"/>
      <c r="M46050" s="120"/>
      <c r="N46050" s="120"/>
      <c r="U46050" s="121"/>
      <c r="V46050" s="122"/>
      <c r="W46050" s="123"/>
      <c r="AC46050" s="123"/>
    </row>
    <row r="46051" spans="5:29" s="2" customFormat="1">
      <c r="E46051" s="120"/>
      <c r="M46051" s="120"/>
      <c r="N46051" s="120"/>
      <c r="U46051" s="121"/>
      <c r="V46051" s="122"/>
      <c r="W46051" s="123"/>
      <c r="AC46051" s="123"/>
    </row>
    <row r="46052" spans="5:29" s="2" customFormat="1">
      <c r="E46052" s="120"/>
      <c r="M46052" s="120"/>
      <c r="N46052" s="120"/>
      <c r="U46052" s="121"/>
      <c r="V46052" s="122"/>
      <c r="W46052" s="123"/>
      <c r="AC46052" s="123"/>
    </row>
    <row r="46053" spans="5:29" s="2" customFormat="1">
      <c r="E46053" s="120"/>
      <c r="M46053" s="120"/>
      <c r="N46053" s="120"/>
      <c r="U46053" s="121"/>
      <c r="V46053" s="122"/>
      <c r="W46053" s="123"/>
      <c r="AC46053" s="123"/>
    </row>
    <row r="46054" spans="5:29" s="2" customFormat="1">
      <c r="E46054" s="120"/>
      <c r="M46054" s="120"/>
      <c r="N46054" s="120"/>
      <c r="U46054" s="121"/>
      <c r="V46054" s="122"/>
      <c r="W46054" s="123"/>
      <c r="AC46054" s="123"/>
    </row>
    <row r="46055" spans="5:29" s="2" customFormat="1">
      <c r="E46055" s="120"/>
      <c r="M46055" s="120"/>
      <c r="N46055" s="120"/>
      <c r="U46055" s="121"/>
      <c r="V46055" s="122"/>
      <c r="W46055" s="123"/>
      <c r="AC46055" s="123"/>
    </row>
    <row r="46056" spans="5:29" s="2" customFormat="1">
      <c r="E46056" s="120"/>
      <c r="M46056" s="120"/>
      <c r="N46056" s="120"/>
      <c r="U46056" s="121"/>
      <c r="V46056" s="122"/>
      <c r="W46056" s="123"/>
      <c r="AC46056" s="123"/>
    </row>
    <row r="46057" spans="5:29" s="2" customFormat="1">
      <c r="E46057" s="120"/>
      <c r="M46057" s="120"/>
      <c r="N46057" s="120"/>
      <c r="U46057" s="121"/>
      <c r="V46057" s="122"/>
      <c r="W46057" s="123"/>
      <c r="AC46057" s="123"/>
    </row>
    <row r="46058" spans="5:29" s="2" customFormat="1">
      <c r="E46058" s="120"/>
      <c r="M46058" s="120"/>
      <c r="N46058" s="120"/>
      <c r="U46058" s="121"/>
      <c r="V46058" s="122"/>
      <c r="W46058" s="123"/>
      <c r="AC46058" s="123"/>
    </row>
    <row r="46059" spans="5:29" s="2" customFormat="1">
      <c r="E46059" s="120"/>
      <c r="M46059" s="120"/>
      <c r="N46059" s="120"/>
      <c r="U46059" s="121"/>
      <c r="V46059" s="122"/>
      <c r="W46059" s="123"/>
      <c r="AC46059" s="123"/>
    </row>
    <row r="46060" spans="5:29" s="2" customFormat="1">
      <c r="E46060" s="120"/>
      <c r="M46060" s="120"/>
      <c r="N46060" s="120"/>
      <c r="U46060" s="121"/>
      <c r="V46060" s="122"/>
      <c r="W46060" s="123"/>
      <c r="AC46060" s="123"/>
    </row>
    <row r="46061" spans="5:29" s="2" customFormat="1">
      <c r="E46061" s="120"/>
      <c r="M46061" s="120"/>
      <c r="N46061" s="120"/>
      <c r="U46061" s="121"/>
      <c r="V46061" s="122"/>
      <c r="W46061" s="123"/>
      <c r="AC46061" s="123"/>
    </row>
    <row r="46062" spans="5:29" s="2" customFormat="1">
      <c r="E46062" s="120"/>
      <c r="M46062" s="120"/>
      <c r="N46062" s="120"/>
      <c r="U46062" s="121"/>
      <c r="V46062" s="122"/>
      <c r="W46062" s="123"/>
      <c r="AC46062" s="123"/>
    </row>
    <row r="46063" spans="5:29" s="2" customFormat="1">
      <c r="E46063" s="120"/>
      <c r="M46063" s="120"/>
      <c r="N46063" s="120"/>
      <c r="U46063" s="121"/>
      <c r="V46063" s="122"/>
      <c r="W46063" s="123"/>
      <c r="AC46063" s="123"/>
    </row>
    <row r="46064" spans="5:29" s="2" customFormat="1">
      <c r="E46064" s="120"/>
      <c r="M46064" s="120"/>
      <c r="N46064" s="120"/>
      <c r="U46064" s="121"/>
      <c r="V46064" s="122"/>
      <c r="W46064" s="123"/>
      <c r="AC46064" s="123"/>
    </row>
    <row r="46065" spans="5:29" s="2" customFormat="1">
      <c r="E46065" s="120"/>
      <c r="M46065" s="120"/>
      <c r="N46065" s="120"/>
      <c r="U46065" s="121"/>
      <c r="V46065" s="122"/>
      <c r="W46065" s="123"/>
      <c r="AC46065" s="123"/>
    </row>
    <row r="46066" spans="5:29" s="2" customFormat="1">
      <c r="E46066" s="120"/>
      <c r="M46066" s="120"/>
      <c r="N46066" s="120"/>
      <c r="U46066" s="121"/>
      <c r="V46066" s="122"/>
      <c r="W46066" s="123"/>
      <c r="AC46066" s="123"/>
    </row>
    <row r="46067" spans="5:29" s="2" customFormat="1">
      <c r="E46067" s="120"/>
      <c r="M46067" s="120"/>
      <c r="N46067" s="120"/>
      <c r="U46067" s="121"/>
      <c r="V46067" s="122"/>
      <c r="W46067" s="123"/>
      <c r="AC46067" s="123"/>
    </row>
    <row r="46068" spans="5:29" s="2" customFormat="1">
      <c r="E46068" s="120"/>
      <c r="M46068" s="120"/>
      <c r="N46068" s="120"/>
      <c r="U46068" s="121"/>
      <c r="V46068" s="122"/>
      <c r="W46068" s="123"/>
      <c r="AC46068" s="123"/>
    </row>
    <row r="46069" spans="5:29" s="2" customFormat="1">
      <c r="E46069" s="120"/>
      <c r="M46069" s="120"/>
      <c r="N46069" s="120"/>
      <c r="U46069" s="121"/>
      <c r="V46069" s="122"/>
      <c r="W46069" s="123"/>
      <c r="AC46069" s="123"/>
    </row>
    <row r="46070" spans="5:29" s="2" customFormat="1">
      <c r="E46070" s="120"/>
      <c r="M46070" s="120"/>
      <c r="N46070" s="120"/>
      <c r="U46070" s="121"/>
      <c r="V46070" s="122"/>
      <c r="W46070" s="123"/>
      <c r="AC46070" s="123"/>
    </row>
    <row r="46071" spans="5:29" s="2" customFormat="1">
      <c r="E46071" s="120"/>
      <c r="M46071" s="120"/>
      <c r="N46071" s="120"/>
      <c r="U46071" s="121"/>
      <c r="V46071" s="122"/>
      <c r="W46071" s="123"/>
      <c r="AC46071" s="123"/>
    </row>
    <row r="46072" spans="5:29" s="2" customFormat="1">
      <c r="E46072" s="120"/>
      <c r="M46072" s="120"/>
      <c r="N46072" s="120"/>
      <c r="U46072" s="121"/>
      <c r="V46072" s="122"/>
      <c r="W46072" s="123"/>
      <c r="AC46072" s="123"/>
    </row>
    <row r="46073" spans="5:29" s="2" customFormat="1">
      <c r="E46073" s="120"/>
      <c r="M46073" s="120"/>
      <c r="N46073" s="120"/>
      <c r="U46073" s="121"/>
      <c r="V46073" s="122"/>
      <c r="W46073" s="123"/>
      <c r="AC46073" s="123"/>
    </row>
    <row r="46074" spans="5:29" s="2" customFormat="1">
      <c r="E46074" s="120"/>
      <c r="M46074" s="120"/>
      <c r="N46074" s="120"/>
      <c r="U46074" s="121"/>
      <c r="V46074" s="122"/>
      <c r="W46074" s="123"/>
      <c r="AC46074" s="123"/>
    </row>
    <row r="46075" spans="5:29" s="2" customFormat="1">
      <c r="E46075" s="120"/>
      <c r="M46075" s="120"/>
      <c r="N46075" s="120"/>
      <c r="U46075" s="121"/>
      <c r="V46075" s="122"/>
      <c r="W46075" s="123"/>
      <c r="AC46075" s="123"/>
    </row>
    <row r="46076" spans="5:29" s="2" customFormat="1">
      <c r="E46076" s="120"/>
      <c r="M46076" s="120"/>
      <c r="N46076" s="120"/>
      <c r="U46076" s="121"/>
      <c r="V46076" s="122"/>
      <c r="W46076" s="123"/>
      <c r="AC46076" s="123"/>
    </row>
    <row r="46077" spans="5:29" s="2" customFormat="1">
      <c r="E46077" s="120"/>
      <c r="M46077" s="120"/>
      <c r="N46077" s="120"/>
      <c r="U46077" s="121"/>
      <c r="V46077" s="122"/>
      <c r="W46077" s="123"/>
      <c r="AC46077" s="123"/>
    </row>
    <row r="46078" spans="5:29" s="2" customFormat="1">
      <c r="E46078" s="120"/>
      <c r="M46078" s="120"/>
      <c r="N46078" s="120"/>
      <c r="U46078" s="121"/>
      <c r="V46078" s="122"/>
      <c r="W46078" s="123"/>
      <c r="AC46078" s="123"/>
    </row>
    <row r="46079" spans="5:29" s="2" customFormat="1">
      <c r="E46079" s="120"/>
      <c r="M46079" s="120"/>
      <c r="N46079" s="120"/>
      <c r="U46079" s="121"/>
      <c r="V46079" s="122"/>
      <c r="W46079" s="123"/>
      <c r="AC46079" s="123"/>
    </row>
    <row r="46080" spans="5:29" s="2" customFormat="1">
      <c r="E46080" s="120"/>
      <c r="M46080" s="120"/>
      <c r="N46080" s="120"/>
      <c r="U46080" s="121"/>
      <c r="V46080" s="122"/>
      <c r="W46080" s="123"/>
      <c r="AC46080" s="123"/>
    </row>
    <row r="46081" spans="5:29" s="2" customFormat="1">
      <c r="E46081" s="120"/>
      <c r="M46081" s="120"/>
      <c r="N46081" s="120"/>
      <c r="U46081" s="121"/>
      <c r="V46081" s="122"/>
      <c r="W46081" s="123"/>
      <c r="AC46081" s="123"/>
    </row>
    <row r="46082" spans="5:29" s="2" customFormat="1">
      <c r="E46082" s="120"/>
      <c r="M46082" s="120"/>
      <c r="N46082" s="120"/>
      <c r="U46082" s="121"/>
      <c r="V46082" s="122"/>
      <c r="W46082" s="123"/>
      <c r="AC46082" s="123"/>
    </row>
    <row r="46083" spans="5:29" s="2" customFormat="1">
      <c r="E46083" s="120"/>
      <c r="M46083" s="120"/>
      <c r="N46083" s="120"/>
      <c r="U46083" s="121"/>
      <c r="V46083" s="122"/>
      <c r="W46083" s="123"/>
      <c r="AC46083" s="123"/>
    </row>
    <row r="46084" spans="5:29" s="2" customFormat="1">
      <c r="E46084" s="120"/>
      <c r="M46084" s="120"/>
      <c r="N46084" s="120"/>
      <c r="U46084" s="121"/>
      <c r="V46084" s="122"/>
      <c r="W46084" s="123"/>
      <c r="AC46084" s="123"/>
    </row>
    <row r="46085" spans="5:29" s="2" customFormat="1">
      <c r="E46085" s="120"/>
      <c r="M46085" s="120"/>
      <c r="N46085" s="120"/>
      <c r="U46085" s="121"/>
      <c r="V46085" s="122"/>
      <c r="W46085" s="123"/>
      <c r="AC46085" s="123"/>
    </row>
    <row r="46086" spans="5:29" s="2" customFormat="1">
      <c r="E46086" s="120"/>
      <c r="M46086" s="120"/>
      <c r="N46086" s="120"/>
      <c r="U46086" s="121"/>
      <c r="V46086" s="122"/>
      <c r="W46086" s="123"/>
      <c r="AC46086" s="123"/>
    </row>
    <row r="46087" spans="5:29" s="2" customFormat="1">
      <c r="E46087" s="120"/>
      <c r="M46087" s="120"/>
      <c r="N46087" s="120"/>
      <c r="U46087" s="121"/>
      <c r="V46087" s="122"/>
      <c r="W46087" s="123"/>
      <c r="AC46087" s="123"/>
    </row>
    <row r="46088" spans="5:29" s="2" customFormat="1">
      <c r="E46088" s="120"/>
      <c r="M46088" s="120"/>
      <c r="N46088" s="120"/>
      <c r="U46088" s="121"/>
      <c r="V46088" s="122"/>
      <c r="W46088" s="123"/>
      <c r="AC46088" s="123"/>
    </row>
    <row r="46089" spans="5:29" s="2" customFormat="1">
      <c r="E46089" s="120"/>
      <c r="M46089" s="120"/>
      <c r="N46089" s="120"/>
      <c r="U46089" s="121"/>
      <c r="V46089" s="122"/>
      <c r="W46089" s="123"/>
      <c r="AC46089" s="123"/>
    </row>
    <row r="46090" spans="5:29" s="2" customFormat="1">
      <c r="E46090" s="120"/>
      <c r="M46090" s="120"/>
      <c r="N46090" s="120"/>
      <c r="U46090" s="121"/>
      <c r="V46090" s="122"/>
      <c r="W46090" s="123"/>
      <c r="AC46090" s="123"/>
    </row>
    <row r="46091" spans="5:29" s="2" customFormat="1">
      <c r="E46091" s="120"/>
      <c r="M46091" s="120"/>
      <c r="N46091" s="120"/>
      <c r="U46091" s="121"/>
      <c r="V46091" s="122"/>
      <c r="W46091" s="123"/>
      <c r="AC46091" s="123"/>
    </row>
    <row r="46092" spans="5:29" s="2" customFormat="1">
      <c r="E46092" s="120"/>
      <c r="M46092" s="120"/>
      <c r="N46092" s="120"/>
      <c r="U46092" s="121"/>
      <c r="V46092" s="122"/>
      <c r="W46092" s="123"/>
      <c r="AC46092" s="123"/>
    </row>
    <row r="46093" spans="5:29" s="2" customFormat="1">
      <c r="E46093" s="120"/>
      <c r="M46093" s="120"/>
      <c r="N46093" s="120"/>
      <c r="U46093" s="121"/>
      <c r="V46093" s="122"/>
      <c r="W46093" s="123"/>
      <c r="AC46093" s="123"/>
    </row>
    <row r="46094" spans="5:29" s="2" customFormat="1">
      <c r="E46094" s="120"/>
      <c r="M46094" s="120"/>
      <c r="N46094" s="120"/>
      <c r="U46094" s="121"/>
      <c r="V46094" s="122"/>
      <c r="W46094" s="123"/>
      <c r="AC46094" s="123"/>
    </row>
    <row r="46095" spans="5:29" s="2" customFormat="1">
      <c r="E46095" s="120"/>
      <c r="M46095" s="120"/>
      <c r="N46095" s="120"/>
      <c r="U46095" s="121"/>
      <c r="V46095" s="122"/>
      <c r="W46095" s="123"/>
      <c r="AC46095" s="123"/>
    </row>
    <row r="46096" spans="5:29" s="2" customFormat="1">
      <c r="E46096" s="120"/>
      <c r="M46096" s="120"/>
      <c r="N46096" s="120"/>
      <c r="U46096" s="121"/>
      <c r="V46096" s="122"/>
      <c r="W46096" s="123"/>
      <c r="AC46096" s="123"/>
    </row>
    <row r="46097" spans="5:29" s="2" customFormat="1">
      <c r="E46097" s="120"/>
      <c r="M46097" s="120"/>
      <c r="N46097" s="120"/>
      <c r="U46097" s="121"/>
      <c r="V46097" s="122"/>
      <c r="W46097" s="123"/>
      <c r="AC46097" s="123"/>
    </row>
    <row r="46098" spans="5:29" s="2" customFormat="1">
      <c r="E46098" s="120"/>
      <c r="M46098" s="120"/>
      <c r="N46098" s="120"/>
      <c r="U46098" s="121"/>
      <c r="V46098" s="122"/>
      <c r="W46098" s="123"/>
      <c r="AC46098" s="123"/>
    </row>
    <row r="46099" spans="5:29" s="2" customFormat="1">
      <c r="E46099" s="120"/>
      <c r="M46099" s="120"/>
      <c r="N46099" s="120"/>
      <c r="U46099" s="121"/>
      <c r="V46099" s="122"/>
      <c r="W46099" s="123"/>
      <c r="AC46099" s="123"/>
    </row>
    <row r="46100" spans="5:29" s="2" customFormat="1">
      <c r="E46100" s="120"/>
      <c r="M46100" s="120"/>
      <c r="N46100" s="120"/>
      <c r="U46100" s="121"/>
      <c r="V46100" s="122"/>
      <c r="W46100" s="123"/>
      <c r="AC46100" s="123"/>
    </row>
    <row r="46101" spans="5:29" s="2" customFormat="1">
      <c r="E46101" s="120"/>
      <c r="M46101" s="120"/>
      <c r="N46101" s="120"/>
      <c r="U46101" s="121"/>
      <c r="V46101" s="122"/>
      <c r="W46101" s="123"/>
      <c r="AC46101" s="123"/>
    </row>
    <row r="46102" spans="5:29" s="2" customFormat="1">
      <c r="E46102" s="120"/>
      <c r="M46102" s="120"/>
      <c r="N46102" s="120"/>
      <c r="U46102" s="121"/>
      <c r="V46102" s="122"/>
      <c r="W46102" s="123"/>
      <c r="AC46102" s="123"/>
    </row>
    <row r="46103" spans="5:29" s="2" customFormat="1">
      <c r="E46103" s="120"/>
      <c r="M46103" s="120"/>
      <c r="N46103" s="120"/>
      <c r="U46103" s="121"/>
      <c r="V46103" s="122"/>
      <c r="W46103" s="123"/>
      <c r="AC46103" s="123"/>
    </row>
    <row r="46104" spans="5:29" s="2" customFormat="1">
      <c r="E46104" s="120"/>
      <c r="M46104" s="120"/>
      <c r="N46104" s="120"/>
      <c r="U46104" s="121"/>
      <c r="V46104" s="122"/>
      <c r="W46104" s="123"/>
      <c r="AC46104" s="123"/>
    </row>
    <row r="46105" spans="5:29" s="2" customFormat="1">
      <c r="E46105" s="120"/>
      <c r="M46105" s="120"/>
      <c r="N46105" s="120"/>
      <c r="U46105" s="121"/>
      <c r="V46105" s="122"/>
      <c r="W46105" s="123"/>
      <c r="AC46105" s="123"/>
    </row>
    <row r="46106" spans="5:29" s="2" customFormat="1">
      <c r="E46106" s="120"/>
      <c r="M46106" s="120"/>
      <c r="N46106" s="120"/>
      <c r="U46106" s="121"/>
      <c r="V46106" s="122"/>
      <c r="W46106" s="123"/>
      <c r="AC46106" s="123"/>
    </row>
    <row r="46107" spans="5:29" s="2" customFormat="1">
      <c r="E46107" s="120"/>
      <c r="M46107" s="120"/>
      <c r="N46107" s="120"/>
      <c r="U46107" s="121"/>
      <c r="V46107" s="122"/>
      <c r="W46107" s="123"/>
      <c r="AC46107" s="123"/>
    </row>
    <row r="46108" spans="5:29" s="2" customFormat="1">
      <c r="E46108" s="120"/>
      <c r="M46108" s="120"/>
      <c r="N46108" s="120"/>
      <c r="U46108" s="121"/>
      <c r="V46108" s="122"/>
      <c r="W46108" s="123"/>
      <c r="AC46108" s="123"/>
    </row>
    <row r="46109" spans="5:29" s="2" customFormat="1">
      <c r="E46109" s="120"/>
      <c r="M46109" s="120"/>
      <c r="N46109" s="120"/>
      <c r="U46109" s="121"/>
      <c r="V46109" s="122"/>
      <c r="W46109" s="123"/>
      <c r="AC46109" s="123"/>
    </row>
    <row r="46110" spans="5:29" s="2" customFormat="1">
      <c r="E46110" s="120"/>
      <c r="M46110" s="120"/>
      <c r="N46110" s="120"/>
      <c r="U46110" s="121"/>
      <c r="V46110" s="122"/>
      <c r="W46110" s="123"/>
      <c r="AC46110" s="123"/>
    </row>
    <row r="46111" spans="5:29" s="2" customFormat="1">
      <c r="E46111" s="120"/>
      <c r="M46111" s="120"/>
      <c r="N46111" s="120"/>
      <c r="U46111" s="121"/>
      <c r="V46111" s="122"/>
      <c r="W46111" s="123"/>
      <c r="AC46111" s="123"/>
    </row>
    <row r="46112" spans="5:29" s="2" customFormat="1">
      <c r="E46112" s="120"/>
      <c r="M46112" s="120"/>
      <c r="N46112" s="120"/>
      <c r="U46112" s="121"/>
      <c r="V46112" s="122"/>
      <c r="W46112" s="123"/>
      <c r="AC46112" s="123"/>
    </row>
    <row r="46113" spans="5:29" s="2" customFormat="1">
      <c r="E46113" s="120"/>
      <c r="M46113" s="120"/>
      <c r="N46113" s="120"/>
      <c r="U46113" s="121"/>
      <c r="V46113" s="122"/>
      <c r="W46113" s="123"/>
      <c r="AC46113" s="123"/>
    </row>
    <row r="46114" spans="5:29" s="2" customFormat="1">
      <c r="E46114" s="120"/>
      <c r="M46114" s="120"/>
      <c r="N46114" s="120"/>
      <c r="U46114" s="121"/>
      <c r="V46114" s="122"/>
      <c r="W46114" s="123"/>
      <c r="AC46114" s="123"/>
    </row>
    <row r="46115" spans="5:29" s="2" customFormat="1">
      <c r="E46115" s="120"/>
      <c r="M46115" s="120"/>
      <c r="N46115" s="120"/>
      <c r="U46115" s="121"/>
      <c r="V46115" s="122"/>
      <c r="W46115" s="123"/>
      <c r="AC46115" s="123"/>
    </row>
    <row r="46116" spans="5:29" s="2" customFormat="1">
      <c r="E46116" s="120"/>
      <c r="M46116" s="120"/>
      <c r="N46116" s="120"/>
      <c r="U46116" s="121"/>
      <c r="V46116" s="122"/>
      <c r="W46116" s="123"/>
      <c r="AC46116" s="123"/>
    </row>
    <row r="46117" spans="5:29" s="2" customFormat="1">
      <c r="E46117" s="120"/>
      <c r="M46117" s="120"/>
      <c r="N46117" s="120"/>
      <c r="U46117" s="121"/>
      <c r="V46117" s="122"/>
      <c r="W46117" s="123"/>
      <c r="AC46117" s="123"/>
    </row>
    <row r="46118" spans="5:29" s="2" customFormat="1">
      <c r="E46118" s="120"/>
      <c r="M46118" s="120"/>
      <c r="N46118" s="120"/>
      <c r="U46118" s="121"/>
      <c r="V46118" s="122"/>
      <c r="W46118" s="123"/>
      <c r="AC46118" s="123"/>
    </row>
    <row r="46119" spans="5:29" s="2" customFormat="1">
      <c r="E46119" s="120"/>
      <c r="M46119" s="120"/>
      <c r="N46119" s="120"/>
      <c r="U46119" s="121"/>
      <c r="V46119" s="122"/>
      <c r="W46119" s="123"/>
      <c r="AC46119" s="123"/>
    </row>
    <row r="46120" spans="5:29" s="2" customFormat="1">
      <c r="E46120" s="120"/>
      <c r="M46120" s="120"/>
      <c r="N46120" s="120"/>
      <c r="U46120" s="121"/>
      <c r="V46120" s="122"/>
      <c r="W46120" s="123"/>
      <c r="AC46120" s="123"/>
    </row>
    <row r="46121" spans="5:29" s="2" customFormat="1">
      <c r="E46121" s="120"/>
      <c r="M46121" s="120"/>
      <c r="N46121" s="120"/>
      <c r="U46121" s="121"/>
      <c r="V46121" s="122"/>
      <c r="W46121" s="123"/>
      <c r="AC46121" s="123"/>
    </row>
    <row r="46122" spans="5:29" s="2" customFormat="1">
      <c r="E46122" s="120"/>
      <c r="M46122" s="120"/>
      <c r="N46122" s="120"/>
      <c r="U46122" s="121"/>
      <c r="V46122" s="122"/>
      <c r="W46122" s="123"/>
      <c r="AC46122" s="123"/>
    </row>
    <row r="46123" spans="5:29" s="2" customFormat="1">
      <c r="E46123" s="120"/>
      <c r="M46123" s="120"/>
      <c r="N46123" s="120"/>
      <c r="U46123" s="121"/>
      <c r="V46123" s="122"/>
      <c r="W46123" s="123"/>
      <c r="AC46123" s="123"/>
    </row>
    <row r="46124" spans="5:29" s="2" customFormat="1">
      <c r="E46124" s="120"/>
      <c r="M46124" s="120"/>
      <c r="N46124" s="120"/>
      <c r="U46124" s="121"/>
      <c r="V46124" s="122"/>
      <c r="W46124" s="123"/>
      <c r="AC46124" s="123"/>
    </row>
    <row r="46125" spans="5:29" s="2" customFormat="1">
      <c r="E46125" s="120"/>
      <c r="M46125" s="120"/>
      <c r="N46125" s="120"/>
      <c r="U46125" s="121"/>
      <c r="V46125" s="122"/>
      <c r="W46125" s="123"/>
      <c r="AC46125" s="123"/>
    </row>
    <row r="46126" spans="5:29" s="2" customFormat="1">
      <c r="E46126" s="120"/>
      <c r="M46126" s="120"/>
      <c r="N46126" s="120"/>
      <c r="U46126" s="121"/>
      <c r="V46126" s="122"/>
      <c r="W46126" s="123"/>
      <c r="AC46126" s="123"/>
    </row>
    <row r="46127" spans="5:29" s="2" customFormat="1">
      <c r="E46127" s="120"/>
      <c r="M46127" s="120"/>
      <c r="N46127" s="120"/>
      <c r="U46127" s="121"/>
      <c r="V46127" s="122"/>
      <c r="W46127" s="123"/>
      <c r="AC46127" s="123"/>
    </row>
    <row r="46128" spans="5:29" s="2" customFormat="1">
      <c r="E46128" s="120"/>
      <c r="M46128" s="120"/>
      <c r="N46128" s="120"/>
      <c r="U46128" s="121"/>
      <c r="V46128" s="122"/>
      <c r="W46128" s="123"/>
      <c r="AC46128" s="123"/>
    </row>
    <row r="46129" spans="5:29" s="2" customFormat="1">
      <c r="E46129" s="120"/>
      <c r="M46129" s="120"/>
      <c r="N46129" s="120"/>
      <c r="U46129" s="121"/>
      <c r="V46129" s="122"/>
      <c r="W46129" s="123"/>
      <c r="AC46129" s="123"/>
    </row>
    <row r="46130" spans="5:29" s="2" customFormat="1">
      <c r="E46130" s="120"/>
      <c r="M46130" s="120"/>
      <c r="N46130" s="120"/>
      <c r="U46130" s="121"/>
      <c r="V46130" s="122"/>
      <c r="W46130" s="123"/>
      <c r="AC46130" s="123"/>
    </row>
    <row r="46131" spans="5:29" s="2" customFormat="1">
      <c r="E46131" s="120"/>
      <c r="M46131" s="120"/>
      <c r="N46131" s="120"/>
      <c r="U46131" s="121"/>
      <c r="V46131" s="122"/>
      <c r="W46131" s="123"/>
      <c r="AC46131" s="123"/>
    </row>
    <row r="46132" spans="5:29" s="2" customFormat="1">
      <c r="E46132" s="120"/>
      <c r="M46132" s="120"/>
      <c r="N46132" s="120"/>
      <c r="U46132" s="121"/>
      <c r="V46132" s="122"/>
      <c r="W46132" s="123"/>
      <c r="AC46132" s="123"/>
    </row>
    <row r="46133" spans="5:29" s="2" customFormat="1">
      <c r="E46133" s="120"/>
      <c r="M46133" s="120"/>
      <c r="N46133" s="120"/>
      <c r="U46133" s="121"/>
      <c r="V46133" s="122"/>
      <c r="W46133" s="123"/>
      <c r="AC46133" s="123"/>
    </row>
    <row r="46134" spans="5:29" s="2" customFormat="1">
      <c r="E46134" s="120"/>
      <c r="M46134" s="120"/>
      <c r="N46134" s="120"/>
      <c r="U46134" s="121"/>
      <c r="V46134" s="122"/>
      <c r="W46134" s="123"/>
      <c r="AC46134" s="123"/>
    </row>
    <row r="46135" spans="5:29" s="2" customFormat="1">
      <c r="E46135" s="120"/>
      <c r="M46135" s="120"/>
      <c r="N46135" s="120"/>
      <c r="U46135" s="121"/>
      <c r="V46135" s="122"/>
      <c r="W46135" s="123"/>
      <c r="AC46135" s="123"/>
    </row>
    <row r="46136" spans="5:29" s="2" customFormat="1">
      <c r="E46136" s="120"/>
      <c r="M46136" s="120"/>
      <c r="N46136" s="120"/>
      <c r="U46136" s="121"/>
      <c r="V46136" s="122"/>
      <c r="W46136" s="123"/>
      <c r="AC46136" s="123"/>
    </row>
    <row r="46137" spans="5:29" s="2" customFormat="1">
      <c r="E46137" s="120"/>
      <c r="M46137" s="120"/>
      <c r="N46137" s="120"/>
      <c r="U46137" s="121"/>
      <c r="V46137" s="122"/>
      <c r="W46137" s="123"/>
      <c r="AC46137" s="123"/>
    </row>
    <row r="46138" spans="5:29" s="2" customFormat="1">
      <c r="E46138" s="120"/>
      <c r="M46138" s="120"/>
      <c r="N46138" s="120"/>
      <c r="U46138" s="121"/>
      <c r="V46138" s="122"/>
      <c r="W46138" s="123"/>
      <c r="AC46138" s="123"/>
    </row>
    <row r="46139" spans="5:29" s="2" customFormat="1">
      <c r="E46139" s="120"/>
      <c r="M46139" s="120"/>
      <c r="N46139" s="120"/>
      <c r="U46139" s="121"/>
      <c r="V46139" s="122"/>
      <c r="W46139" s="123"/>
      <c r="AC46139" s="123"/>
    </row>
    <row r="46140" spans="5:29" s="2" customFormat="1">
      <c r="E46140" s="120"/>
      <c r="M46140" s="120"/>
      <c r="N46140" s="120"/>
      <c r="U46140" s="121"/>
      <c r="V46140" s="122"/>
      <c r="W46140" s="123"/>
      <c r="AC46140" s="123"/>
    </row>
    <row r="46141" spans="5:29" s="2" customFormat="1">
      <c r="E46141" s="120"/>
      <c r="M46141" s="120"/>
      <c r="N46141" s="120"/>
      <c r="U46141" s="121"/>
      <c r="V46141" s="122"/>
      <c r="W46141" s="123"/>
      <c r="AC46141" s="123"/>
    </row>
    <row r="46142" spans="5:29" s="2" customFormat="1">
      <c r="E46142" s="120"/>
      <c r="M46142" s="120"/>
      <c r="N46142" s="120"/>
      <c r="U46142" s="121"/>
      <c r="V46142" s="122"/>
      <c r="W46142" s="123"/>
      <c r="AC46142" s="123"/>
    </row>
    <row r="46143" spans="5:29" s="2" customFormat="1">
      <c r="E46143" s="120"/>
      <c r="M46143" s="120"/>
      <c r="N46143" s="120"/>
      <c r="U46143" s="121"/>
      <c r="V46143" s="122"/>
      <c r="W46143" s="123"/>
      <c r="AC46143" s="123"/>
    </row>
    <row r="46144" spans="5:29" s="2" customFormat="1">
      <c r="E46144" s="120"/>
      <c r="M46144" s="120"/>
      <c r="N46144" s="120"/>
      <c r="U46144" s="121"/>
      <c r="V46144" s="122"/>
      <c r="W46144" s="123"/>
      <c r="AC46144" s="123"/>
    </row>
    <row r="46145" spans="5:29" s="2" customFormat="1">
      <c r="E46145" s="120"/>
      <c r="M46145" s="120"/>
      <c r="N46145" s="120"/>
      <c r="U46145" s="121"/>
      <c r="V46145" s="122"/>
      <c r="W46145" s="123"/>
      <c r="AC46145" s="123"/>
    </row>
    <row r="46146" spans="5:29" s="2" customFormat="1">
      <c r="E46146" s="120"/>
      <c r="M46146" s="120"/>
      <c r="N46146" s="120"/>
      <c r="U46146" s="121"/>
      <c r="V46146" s="122"/>
      <c r="W46146" s="123"/>
      <c r="AC46146" s="123"/>
    </row>
    <row r="46147" spans="5:29" s="2" customFormat="1">
      <c r="E46147" s="120"/>
      <c r="M46147" s="120"/>
      <c r="N46147" s="120"/>
      <c r="U46147" s="121"/>
      <c r="V46147" s="122"/>
      <c r="W46147" s="123"/>
      <c r="AC46147" s="123"/>
    </row>
    <row r="46148" spans="5:29" s="2" customFormat="1">
      <c r="E46148" s="120"/>
      <c r="M46148" s="120"/>
      <c r="N46148" s="120"/>
      <c r="U46148" s="121"/>
      <c r="V46148" s="122"/>
      <c r="W46148" s="123"/>
      <c r="AC46148" s="123"/>
    </row>
    <row r="46149" spans="5:29" s="2" customFormat="1">
      <c r="E46149" s="120"/>
      <c r="M46149" s="120"/>
      <c r="N46149" s="120"/>
      <c r="U46149" s="121"/>
      <c r="V46149" s="122"/>
      <c r="W46149" s="123"/>
      <c r="AC46149" s="123"/>
    </row>
    <row r="46150" spans="5:29" s="2" customFormat="1">
      <c r="E46150" s="120"/>
      <c r="M46150" s="120"/>
      <c r="N46150" s="120"/>
      <c r="U46150" s="121"/>
      <c r="V46150" s="122"/>
      <c r="W46150" s="123"/>
      <c r="AC46150" s="123"/>
    </row>
    <row r="46151" spans="5:29" s="2" customFormat="1">
      <c r="E46151" s="120"/>
      <c r="M46151" s="120"/>
      <c r="N46151" s="120"/>
      <c r="U46151" s="121"/>
      <c r="V46151" s="122"/>
      <c r="W46151" s="123"/>
      <c r="AC46151" s="123"/>
    </row>
    <row r="46152" spans="5:29" s="2" customFormat="1">
      <c r="E46152" s="120"/>
      <c r="M46152" s="120"/>
      <c r="N46152" s="120"/>
      <c r="U46152" s="121"/>
      <c r="V46152" s="122"/>
      <c r="W46152" s="123"/>
      <c r="AC46152" s="123"/>
    </row>
    <row r="46153" spans="5:29" s="2" customFormat="1">
      <c r="E46153" s="120"/>
      <c r="M46153" s="120"/>
      <c r="N46153" s="120"/>
      <c r="U46153" s="121"/>
      <c r="V46153" s="122"/>
      <c r="W46153" s="123"/>
      <c r="AC46153" s="123"/>
    </row>
    <row r="46154" spans="5:29" s="2" customFormat="1">
      <c r="E46154" s="120"/>
      <c r="M46154" s="120"/>
      <c r="N46154" s="120"/>
      <c r="U46154" s="121"/>
      <c r="V46154" s="122"/>
      <c r="W46154" s="123"/>
      <c r="AC46154" s="123"/>
    </row>
    <row r="46155" spans="5:29" s="2" customFormat="1">
      <c r="E46155" s="120"/>
      <c r="M46155" s="120"/>
      <c r="N46155" s="120"/>
      <c r="U46155" s="121"/>
      <c r="V46155" s="122"/>
      <c r="W46155" s="123"/>
      <c r="AC46155" s="123"/>
    </row>
    <row r="46156" spans="5:29" s="2" customFormat="1">
      <c r="E46156" s="120"/>
      <c r="M46156" s="120"/>
      <c r="N46156" s="120"/>
      <c r="U46156" s="121"/>
      <c r="V46156" s="122"/>
      <c r="W46156" s="123"/>
      <c r="AC46156" s="123"/>
    </row>
    <row r="46157" spans="5:29" s="2" customFormat="1">
      <c r="E46157" s="120"/>
      <c r="M46157" s="120"/>
      <c r="N46157" s="120"/>
      <c r="U46157" s="121"/>
      <c r="V46157" s="122"/>
      <c r="W46157" s="123"/>
      <c r="AC46157" s="123"/>
    </row>
    <row r="46158" spans="5:29" s="2" customFormat="1">
      <c r="E46158" s="120"/>
      <c r="M46158" s="120"/>
      <c r="N46158" s="120"/>
      <c r="U46158" s="121"/>
      <c r="V46158" s="122"/>
      <c r="W46158" s="123"/>
      <c r="AC46158" s="123"/>
    </row>
    <row r="46159" spans="5:29" s="2" customFormat="1">
      <c r="E46159" s="120"/>
      <c r="M46159" s="120"/>
      <c r="N46159" s="120"/>
      <c r="U46159" s="121"/>
      <c r="V46159" s="122"/>
      <c r="W46159" s="123"/>
      <c r="AC46159" s="123"/>
    </row>
    <row r="46160" spans="5:29" s="2" customFormat="1">
      <c r="E46160" s="120"/>
      <c r="M46160" s="120"/>
      <c r="N46160" s="120"/>
      <c r="U46160" s="121"/>
      <c r="V46160" s="122"/>
      <c r="W46160" s="123"/>
      <c r="AC46160" s="123"/>
    </row>
    <row r="46161" spans="5:29" s="2" customFormat="1">
      <c r="E46161" s="120"/>
      <c r="M46161" s="120"/>
      <c r="N46161" s="120"/>
      <c r="U46161" s="121"/>
      <c r="V46161" s="122"/>
      <c r="W46161" s="123"/>
      <c r="AC46161" s="123"/>
    </row>
    <row r="46162" spans="5:29" s="2" customFormat="1">
      <c r="E46162" s="120"/>
      <c r="M46162" s="120"/>
      <c r="N46162" s="120"/>
      <c r="U46162" s="121"/>
      <c r="V46162" s="122"/>
      <c r="W46162" s="123"/>
      <c r="AC46162" s="123"/>
    </row>
    <row r="46163" spans="5:29" s="2" customFormat="1">
      <c r="E46163" s="120"/>
      <c r="M46163" s="120"/>
      <c r="N46163" s="120"/>
      <c r="U46163" s="121"/>
      <c r="V46163" s="122"/>
      <c r="W46163" s="123"/>
      <c r="AC46163" s="123"/>
    </row>
    <row r="46164" spans="5:29" s="2" customFormat="1">
      <c r="E46164" s="120"/>
      <c r="M46164" s="120"/>
      <c r="N46164" s="120"/>
      <c r="U46164" s="121"/>
      <c r="V46164" s="122"/>
      <c r="W46164" s="123"/>
      <c r="AC46164" s="123"/>
    </row>
    <row r="46165" spans="5:29" s="2" customFormat="1">
      <c r="E46165" s="120"/>
      <c r="M46165" s="120"/>
      <c r="N46165" s="120"/>
      <c r="U46165" s="121"/>
      <c r="V46165" s="122"/>
      <c r="W46165" s="123"/>
      <c r="AC46165" s="123"/>
    </row>
    <row r="46166" spans="5:29" s="2" customFormat="1">
      <c r="E46166" s="120"/>
      <c r="M46166" s="120"/>
      <c r="N46166" s="120"/>
      <c r="U46166" s="121"/>
      <c r="V46166" s="122"/>
      <c r="W46166" s="123"/>
      <c r="AC46166" s="123"/>
    </row>
    <row r="46167" spans="5:29" s="2" customFormat="1">
      <c r="E46167" s="120"/>
      <c r="M46167" s="120"/>
      <c r="N46167" s="120"/>
      <c r="U46167" s="121"/>
      <c r="V46167" s="122"/>
      <c r="W46167" s="123"/>
      <c r="AC46167" s="123"/>
    </row>
    <row r="46168" spans="5:29" s="2" customFormat="1">
      <c r="E46168" s="120"/>
      <c r="M46168" s="120"/>
      <c r="N46168" s="120"/>
      <c r="U46168" s="121"/>
      <c r="V46168" s="122"/>
      <c r="W46168" s="123"/>
      <c r="AC46168" s="123"/>
    </row>
    <row r="46169" spans="5:29" s="2" customFormat="1">
      <c r="E46169" s="120"/>
      <c r="M46169" s="120"/>
      <c r="N46169" s="120"/>
      <c r="U46169" s="121"/>
      <c r="V46169" s="122"/>
      <c r="W46169" s="123"/>
      <c r="AC46169" s="123"/>
    </row>
    <row r="46170" spans="5:29" s="2" customFormat="1">
      <c r="E46170" s="120"/>
      <c r="M46170" s="120"/>
      <c r="N46170" s="120"/>
      <c r="U46170" s="121"/>
      <c r="V46170" s="122"/>
      <c r="W46170" s="123"/>
      <c r="AC46170" s="123"/>
    </row>
    <row r="46171" spans="5:29" s="2" customFormat="1">
      <c r="E46171" s="120"/>
      <c r="M46171" s="120"/>
      <c r="N46171" s="120"/>
      <c r="U46171" s="121"/>
      <c r="V46171" s="122"/>
      <c r="W46171" s="123"/>
      <c r="AC46171" s="123"/>
    </row>
    <row r="46172" spans="5:29" s="2" customFormat="1">
      <c r="E46172" s="120"/>
      <c r="M46172" s="120"/>
      <c r="N46172" s="120"/>
      <c r="U46172" s="121"/>
      <c r="V46172" s="122"/>
      <c r="W46172" s="123"/>
      <c r="AC46172" s="123"/>
    </row>
    <row r="46173" spans="5:29" s="2" customFormat="1">
      <c r="E46173" s="120"/>
      <c r="M46173" s="120"/>
      <c r="N46173" s="120"/>
      <c r="U46173" s="121"/>
      <c r="V46173" s="122"/>
      <c r="W46173" s="123"/>
      <c r="AC46173" s="123"/>
    </row>
    <row r="46174" spans="5:29" s="2" customFormat="1">
      <c r="E46174" s="120"/>
      <c r="M46174" s="120"/>
      <c r="N46174" s="120"/>
      <c r="U46174" s="121"/>
      <c r="V46174" s="122"/>
      <c r="W46174" s="123"/>
      <c r="AC46174" s="123"/>
    </row>
    <row r="46175" spans="5:29" s="2" customFormat="1">
      <c r="E46175" s="120"/>
      <c r="M46175" s="120"/>
      <c r="N46175" s="120"/>
      <c r="U46175" s="121"/>
      <c r="V46175" s="122"/>
      <c r="W46175" s="123"/>
      <c r="AC46175" s="123"/>
    </row>
    <row r="46176" spans="5:29" s="2" customFormat="1">
      <c r="E46176" s="120"/>
      <c r="M46176" s="120"/>
      <c r="N46176" s="120"/>
      <c r="U46176" s="121"/>
      <c r="V46176" s="122"/>
      <c r="W46176" s="123"/>
      <c r="AC46176" s="123"/>
    </row>
    <row r="46177" spans="5:29" s="2" customFormat="1">
      <c r="E46177" s="120"/>
      <c r="M46177" s="120"/>
      <c r="N46177" s="120"/>
      <c r="U46177" s="121"/>
      <c r="V46177" s="122"/>
      <c r="W46177" s="123"/>
      <c r="AC46177" s="123"/>
    </row>
    <row r="46178" spans="5:29" s="2" customFormat="1">
      <c r="E46178" s="120"/>
      <c r="M46178" s="120"/>
      <c r="N46178" s="120"/>
      <c r="U46178" s="121"/>
      <c r="V46178" s="122"/>
      <c r="W46178" s="123"/>
      <c r="AC46178" s="123"/>
    </row>
    <row r="46179" spans="5:29" s="2" customFormat="1">
      <c r="E46179" s="120"/>
      <c r="M46179" s="120"/>
      <c r="N46179" s="120"/>
      <c r="U46179" s="121"/>
      <c r="V46179" s="122"/>
      <c r="W46179" s="123"/>
      <c r="AC46179" s="123"/>
    </row>
    <row r="46180" spans="5:29" s="2" customFormat="1">
      <c r="E46180" s="120"/>
      <c r="M46180" s="120"/>
      <c r="N46180" s="120"/>
      <c r="U46180" s="121"/>
      <c r="V46180" s="122"/>
      <c r="W46180" s="123"/>
      <c r="AC46180" s="123"/>
    </row>
    <row r="46181" spans="5:29" s="2" customFormat="1">
      <c r="E46181" s="120"/>
      <c r="M46181" s="120"/>
      <c r="N46181" s="120"/>
      <c r="U46181" s="121"/>
      <c r="V46181" s="122"/>
      <c r="W46181" s="123"/>
      <c r="AC46181" s="123"/>
    </row>
    <row r="46182" spans="5:29" s="2" customFormat="1">
      <c r="E46182" s="120"/>
      <c r="M46182" s="120"/>
      <c r="N46182" s="120"/>
      <c r="U46182" s="121"/>
      <c r="V46182" s="122"/>
      <c r="W46182" s="123"/>
      <c r="AC46182" s="123"/>
    </row>
    <row r="46183" spans="5:29" s="2" customFormat="1">
      <c r="E46183" s="120"/>
      <c r="M46183" s="120"/>
      <c r="N46183" s="120"/>
      <c r="U46183" s="121"/>
      <c r="V46183" s="122"/>
      <c r="W46183" s="123"/>
      <c r="AC46183" s="123"/>
    </row>
    <row r="46184" spans="5:29" s="2" customFormat="1">
      <c r="E46184" s="120"/>
      <c r="M46184" s="120"/>
      <c r="N46184" s="120"/>
      <c r="U46184" s="121"/>
      <c r="V46184" s="122"/>
      <c r="W46184" s="123"/>
      <c r="AC46184" s="123"/>
    </row>
    <row r="46185" spans="5:29" s="2" customFormat="1">
      <c r="E46185" s="120"/>
      <c r="M46185" s="120"/>
      <c r="N46185" s="120"/>
      <c r="U46185" s="121"/>
      <c r="V46185" s="122"/>
      <c r="W46185" s="123"/>
      <c r="AC46185" s="123"/>
    </row>
    <row r="46186" spans="5:29" s="2" customFormat="1">
      <c r="E46186" s="120"/>
      <c r="M46186" s="120"/>
      <c r="N46186" s="120"/>
      <c r="U46186" s="121"/>
      <c r="V46186" s="122"/>
      <c r="W46186" s="123"/>
      <c r="AC46186" s="123"/>
    </row>
    <row r="46187" spans="5:29" s="2" customFormat="1">
      <c r="E46187" s="120"/>
      <c r="M46187" s="120"/>
      <c r="N46187" s="120"/>
      <c r="U46187" s="121"/>
      <c r="V46187" s="122"/>
      <c r="W46187" s="123"/>
      <c r="AC46187" s="123"/>
    </row>
    <row r="46188" spans="5:29" s="2" customFormat="1">
      <c r="E46188" s="120"/>
      <c r="M46188" s="120"/>
      <c r="N46188" s="120"/>
      <c r="U46188" s="121"/>
      <c r="V46188" s="122"/>
      <c r="W46188" s="123"/>
      <c r="AC46188" s="123"/>
    </row>
    <row r="46189" spans="5:29" s="2" customFormat="1">
      <c r="E46189" s="120"/>
      <c r="M46189" s="120"/>
      <c r="N46189" s="120"/>
      <c r="U46189" s="121"/>
      <c r="V46189" s="122"/>
      <c r="W46189" s="123"/>
      <c r="AC46189" s="123"/>
    </row>
    <row r="46190" spans="5:29" s="2" customFormat="1">
      <c r="E46190" s="120"/>
      <c r="M46190" s="120"/>
      <c r="N46190" s="120"/>
      <c r="U46190" s="121"/>
      <c r="V46190" s="122"/>
      <c r="W46190" s="123"/>
      <c r="AC46190" s="123"/>
    </row>
    <row r="46191" spans="5:29" s="2" customFormat="1">
      <c r="E46191" s="120"/>
      <c r="M46191" s="120"/>
      <c r="N46191" s="120"/>
      <c r="U46191" s="121"/>
      <c r="V46191" s="122"/>
      <c r="W46191" s="123"/>
      <c r="AC46191" s="123"/>
    </row>
    <row r="46192" spans="5:29" s="2" customFormat="1">
      <c r="E46192" s="120"/>
      <c r="M46192" s="120"/>
      <c r="N46192" s="120"/>
      <c r="U46192" s="121"/>
      <c r="V46192" s="122"/>
      <c r="W46192" s="123"/>
      <c r="AC46192" s="123"/>
    </row>
    <row r="46193" spans="5:29" s="2" customFormat="1">
      <c r="E46193" s="120"/>
      <c r="M46193" s="120"/>
      <c r="N46193" s="120"/>
      <c r="U46193" s="121"/>
      <c r="V46193" s="122"/>
      <c r="W46193" s="123"/>
      <c r="AC46193" s="123"/>
    </row>
    <row r="46194" spans="5:29" s="2" customFormat="1">
      <c r="E46194" s="120"/>
      <c r="M46194" s="120"/>
      <c r="N46194" s="120"/>
      <c r="U46194" s="121"/>
      <c r="V46194" s="122"/>
      <c r="W46194" s="123"/>
      <c r="AC46194" s="123"/>
    </row>
    <row r="46195" spans="5:29" s="2" customFormat="1">
      <c r="E46195" s="120"/>
      <c r="M46195" s="120"/>
      <c r="N46195" s="120"/>
      <c r="U46195" s="121"/>
      <c r="V46195" s="122"/>
      <c r="W46195" s="123"/>
      <c r="AC46195" s="123"/>
    </row>
    <row r="46196" spans="5:29" s="2" customFormat="1">
      <c r="E46196" s="120"/>
      <c r="M46196" s="120"/>
      <c r="N46196" s="120"/>
      <c r="U46196" s="121"/>
      <c r="V46196" s="122"/>
      <c r="W46196" s="123"/>
      <c r="AC46196" s="123"/>
    </row>
    <row r="46197" spans="5:29" s="2" customFormat="1">
      <c r="E46197" s="120"/>
      <c r="M46197" s="120"/>
      <c r="N46197" s="120"/>
      <c r="U46197" s="121"/>
      <c r="V46197" s="122"/>
      <c r="W46197" s="123"/>
      <c r="AC46197" s="123"/>
    </row>
    <row r="46198" spans="5:29" s="2" customFormat="1">
      <c r="E46198" s="120"/>
      <c r="M46198" s="120"/>
      <c r="N46198" s="120"/>
      <c r="U46198" s="121"/>
      <c r="V46198" s="122"/>
      <c r="W46198" s="123"/>
      <c r="AC46198" s="123"/>
    </row>
    <row r="46199" spans="5:29" s="2" customFormat="1">
      <c r="E46199" s="120"/>
      <c r="M46199" s="120"/>
      <c r="N46199" s="120"/>
      <c r="U46199" s="121"/>
      <c r="V46199" s="122"/>
      <c r="W46199" s="123"/>
      <c r="AC46199" s="123"/>
    </row>
    <row r="46200" spans="5:29" s="2" customFormat="1">
      <c r="E46200" s="120"/>
      <c r="M46200" s="120"/>
      <c r="N46200" s="120"/>
      <c r="U46200" s="121"/>
      <c r="V46200" s="122"/>
      <c r="W46200" s="123"/>
      <c r="AC46200" s="123"/>
    </row>
    <row r="46201" spans="5:29" s="2" customFormat="1">
      <c r="E46201" s="120"/>
      <c r="M46201" s="120"/>
      <c r="N46201" s="120"/>
      <c r="U46201" s="121"/>
      <c r="V46201" s="122"/>
      <c r="W46201" s="123"/>
      <c r="AC46201" s="123"/>
    </row>
    <row r="46202" spans="5:29" s="2" customFormat="1">
      <c r="E46202" s="120"/>
      <c r="M46202" s="120"/>
      <c r="N46202" s="120"/>
      <c r="U46202" s="121"/>
      <c r="V46202" s="122"/>
      <c r="W46202" s="123"/>
      <c r="AC46202" s="123"/>
    </row>
    <row r="46203" spans="5:29" s="2" customFormat="1">
      <c r="E46203" s="120"/>
      <c r="M46203" s="120"/>
      <c r="N46203" s="120"/>
      <c r="U46203" s="121"/>
      <c r="V46203" s="122"/>
      <c r="W46203" s="123"/>
      <c r="AC46203" s="123"/>
    </row>
    <row r="46204" spans="5:29" s="2" customFormat="1">
      <c r="E46204" s="120"/>
      <c r="M46204" s="120"/>
      <c r="N46204" s="120"/>
      <c r="U46204" s="121"/>
      <c r="V46204" s="122"/>
      <c r="W46204" s="123"/>
      <c r="AC46204" s="123"/>
    </row>
    <row r="46205" spans="5:29" s="2" customFormat="1">
      <c r="E46205" s="120"/>
      <c r="M46205" s="120"/>
      <c r="N46205" s="120"/>
      <c r="U46205" s="121"/>
      <c r="V46205" s="122"/>
      <c r="W46205" s="123"/>
      <c r="AC46205" s="123"/>
    </row>
    <row r="46206" spans="5:29" s="2" customFormat="1">
      <c r="E46206" s="120"/>
      <c r="M46206" s="120"/>
      <c r="N46206" s="120"/>
      <c r="U46206" s="121"/>
      <c r="V46206" s="122"/>
      <c r="W46206" s="123"/>
      <c r="AC46206" s="123"/>
    </row>
    <row r="46207" spans="5:29" s="2" customFormat="1">
      <c r="E46207" s="120"/>
      <c r="M46207" s="120"/>
      <c r="N46207" s="120"/>
      <c r="U46207" s="121"/>
      <c r="V46207" s="122"/>
      <c r="W46207" s="123"/>
      <c r="AC46207" s="123"/>
    </row>
    <row r="46208" spans="5:29" s="2" customFormat="1">
      <c r="E46208" s="120"/>
      <c r="M46208" s="120"/>
      <c r="N46208" s="120"/>
      <c r="U46208" s="121"/>
      <c r="V46208" s="122"/>
      <c r="W46208" s="123"/>
      <c r="AC46208" s="123"/>
    </row>
    <row r="46209" spans="5:29" s="2" customFormat="1">
      <c r="E46209" s="120"/>
      <c r="M46209" s="120"/>
      <c r="N46209" s="120"/>
      <c r="U46209" s="121"/>
      <c r="V46209" s="122"/>
      <c r="W46209" s="123"/>
      <c r="AC46209" s="123"/>
    </row>
    <row r="46210" spans="5:29" s="2" customFormat="1">
      <c r="E46210" s="120"/>
      <c r="M46210" s="120"/>
      <c r="N46210" s="120"/>
      <c r="U46210" s="121"/>
      <c r="V46210" s="122"/>
      <c r="W46210" s="123"/>
      <c r="AC46210" s="123"/>
    </row>
    <row r="46211" spans="5:29" s="2" customFormat="1">
      <c r="E46211" s="120"/>
      <c r="M46211" s="120"/>
      <c r="N46211" s="120"/>
      <c r="U46211" s="121"/>
      <c r="V46211" s="122"/>
      <c r="W46211" s="123"/>
      <c r="AC46211" s="123"/>
    </row>
    <row r="46212" spans="5:29" s="2" customFormat="1">
      <c r="E46212" s="120"/>
      <c r="M46212" s="120"/>
      <c r="N46212" s="120"/>
      <c r="U46212" s="121"/>
      <c r="V46212" s="122"/>
      <c r="W46212" s="123"/>
      <c r="AC46212" s="123"/>
    </row>
    <row r="46213" spans="5:29" s="2" customFormat="1">
      <c r="E46213" s="120"/>
      <c r="M46213" s="120"/>
      <c r="N46213" s="120"/>
      <c r="U46213" s="121"/>
      <c r="V46213" s="122"/>
      <c r="W46213" s="123"/>
      <c r="AC46213" s="123"/>
    </row>
    <row r="46214" spans="5:29" s="2" customFormat="1">
      <c r="E46214" s="120"/>
      <c r="M46214" s="120"/>
      <c r="N46214" s="120"/>
      <c r="U46214" s="121"/>
      <c r="V46214" s="122"/>
      <c r="W46214" s="123"/>
      <c r="AC46214" s="123"/>
    </row>
    <row r="46215" spans="5:29" s="2" customFormat="1">
      <c r="E46215" s="120"/>
      <c r="M46215" s="120"/>
      <c r="N46215" s="120"/>
      <c r="U46215" s="121"/>
      <c r="V46215" s="122"/>
      <c r="W46215" s="123"/>
      <c r="AC46215" s="123"/>
    </row>
    <row r="46216" spans="5:29" s="2" customFormat="1">
      <c r="E46216" s="120"/>
      <c r="M46216" s="120"/>
      <c r="N46216" s="120"/>
      <c r="U46216" s="121"/>
      <c r="V46216" s="122"/>
      <c r="W46216" s="123"/>
      <c r="AC46216" s="123"/>
    </row>
    <row r="46217" spans="5:29" s="2" customFormat="1">
      <c r="E46217" s="120"/>
      <c r="M46217" s="120"/>
      <c r="N46217" s="120"/>
      <c r="U46217" s="121"/>
      <c r="V46217" s="122"/>
      <c r="W46217" s="123"/>
      <c r="AC46217" s="123"/>
    </row>
    <row r="46218" spans="5:29" s="2" customFormat="1">
      <c r="E46218" s="120"/>
      <c r="M46218" s="120"/>
      <c r="N46218" s="120"/>
      <c r="U46218" s="121"/>
      <c r="V46218" s="122"/>
      <c r="W46218" s="123"/>
      <c r="AC46218" s="123"/>
    </row>
    <row r="46219" spans="5:29" s="2" customFormat="1">
      <c r="E46219" s="120"/>
      <c r="M46219" s="120"/>
      <c r="N46219" s="120"/>
      <c r="U46219" s="121"/>
      <c r="V46219" s="122"/>
      <c r="W46219" s="123"/>
      <c r="AC46219" s="123"/>
    </row>
    <row r="46220" spans="5:29" s="2" customFormat="1">
      <c r="E46220" s="120"/>
      <c r="M46220" s="120"/>
      <c r="N46220" s="120"/>
      <c r="U46220" s="121"/>
      <c r="V46220" s="122"/>
      <c r="W46220" s="123"/>
      <c r="AC46220" s="123"/>
    </row>
    <row r="46221" spans="5:29" s="2" customFormat="1">
      <c r="E46221" s="120"/>
      <c r="M46221" s="120"/>
      <c r="N46221" s="120"/>
      <c r="U46221" s="121"/>
      <c r="V46221" s="122"/>
      <c r="W46221" s="123"/>
      <c r="AC46221" s="123"/>
    </row>
    <row r="46222" spans="5:29" s="2" customFormat="1">
      <c r="E46222" s="120"/>
      <c r="M46222" s="120"/>
      <c r="N46222" s="120"/>
      <c r="U46222" s="121"/>
      <c r="V46222" s="122"/>
      <c r="W46222" s="123"/>
      <c r="AC46222" s="123"/>
    </row>
    <row r="46223" spans="5:29" s="2" customFormat="1">
      <c r="E46223" s="120"/>
      <c r="M46223" s="120"/>
      <c r="N46223" s="120"/>
      <c r="U46223" s="121"/>
      <c r="V46223" s="122"/>
      <c r="W46223" s="123"/>
      <c r="AC46223" s="123"/>
    </row>
    <row r="46224" spans="5:29" s="2" customFormat="1">
      <c r="E46224" s="120"/>
      <c r="M46224" s="120"/>
      <c r="N46224" s="120"/>
      <c r="U46224" s="121"/>
      <c r="V46224" s="122"/>
      <c r="W46224" s="123"/>
      <c r="AC46224" s="123"/>
    </row>
    <row r="46225" spans="5:29" s="2" customFormat="1">
      <c r="E46225" s="120"/>
      <c r="M46225" s="120"/>
      <c r="N46225" s="120"/>
      <c r="U46225" s="121"/>
      <c r="V46225" s="122"/>
      <c r="W46225" s="123"/>
      <c r="AC46225" s="123"/>
    </row>
    <row r="46226" spans="5:29" s="2" customFormat="1">
      <c r="E46226" s="120"/>
      <c r="M46226" s="120"/>
      <c r="N46226" s="120"/>
      <c r="U46226" s="121"/>
      <c r="V46226" s="122"/>
      <c r="W46226" s="123"/>
      <c r="AC46226" s="123"/>
    </row>
    <row r="46227" spans="5:29" s="2" customFormat="1">
      <c r="E46227" s="120"/>
      <c r="M46227" s="120"/>
      <c r="N46227" s="120"/>
      <c r="U46227" s="121"/>
      <c r="V46227" s="122"/>
      <c r="W46227" s="123"/>
      <c r="AC46227" s="123"/>
    </row>
    <row r="46228" spans="5:29" s="2" customFormat="1">
      <c r="E46228" s="120"/>
      <c r="M46228" s="120"/>
      <c r="N46228" s="120"/>
      <c r="U46228" s="121"/>
      <c r="V46228" s="122"/>
      <c r="W46228" s="123"/>
      <c r="AC46228" s="123"/>
    </row>
    <row r="46229" spans="5:29" s="2" customFormat="1">
      <c r="E46229" s="120"/>
      <c r="M46229" s="120"/>
      <c r="N46229" s="120"/>
      <c r="U46229" s="121"/>
      <c r="V46229" s="122"/>
      <c r="W46229" s="123"/>
      <c r="AC46229" s="123"/>
    </row>
    <row r="46230" spans="5:29" s="2" customFormat="1">
      <c r="E46230" s="120"/>
      <c r="M46230" s="120"/>
      <c r="N46230" s="120"/>
      <c r="U46230" s="121"/>
      <c r="V46230" s="122"/>
      <c r="W46230" s="123"/>
      <c r="AC46230" s="123"/>
    </row>
    <row r="46231" spans="5:29" s="2" customFormat="1">
      <c r="E46231" s="120"/>
      <c r="M46231" s="120"/>
      <c r="N46231" s="120"/>
      <c r="U46231" s="121"/>
      <c r="V46231" s="122"/>
      <c r="W46231" s="123"/>
      <c r="AC46231" s="123"/>
    </row>
    <row r="46232" spans="5:29" s="2" customFormat="1">
      <c r="E46232" s="120"/>
      <c r="M46232" s="120"/>
      <c r="N46232" s="120"/>
      <c r="U46232" s="121"/>
      <c r="V46232" s="122"/>
      <c r="W46232" s="123"/>
      <c r="AC46232" s="123"/>
    </row>
    <row r="46233" spans="5:29" s="2" customFormat="1">
      <c r="E46233" s="120"/>
      <c r="M46233" s="120"/>
      <c r="N46233" s="120"/>
      <c r="U46233" s="121"/>
      <c r="V46233" s="122"/>
      <c r="W46233" s="123"/>
      <c r="AC46233" s="123"/>
    </row>
    <row r="46234" spans="5:29" s="2" customFormat="1">
      <c r="E46234" s="120"/>
      <c r="M46234" s="120"/>
      <c r="N46234" s="120"/>
      <c r="U46234" s="121"/>
      <c r="V46234" s="122"/>
      <c r="W46234" s="123"/>
      <c r="AC46234" s="123"/>
    </row>
    <row r="46235" spans="5:29" s="2" customFormat="1">
      <c r="E46235" s="120"/>
      <c r="M46235" s="120"/>
      <c r="N46235" s="120"/>
      <c r="U46235" s="121"/>
      <c r="V46235" s="122"/>
      <c r="W46235" s="123"/>
      <c r="AC46235" s="123"/>
    </row>
    <row r="46236" spans="5:29" s="2" customFormat="1">
      <c r="E46236" s="120"/>
      <c r="M46236" s="120"/>
      <c r="N46236" s="120"/>
      <c r="U46236" s="121"/>
      <c r="V46236" s="122"/>
      <c r="W46236" s="123"/>
      <c r="AC46236" s="123"/>
    </row>
    <row r="46237" spans="5:29" s="2" customFormat="1">
      <c r="E46237" s="120"/>
      <c r="M46237" s="120"/>
      <c r="N46237" s="120"/>
      <c r="U46237" s="121"/>
      <c r="V46237" s="122"/>
      <c r="W46237" s="123"/>
      <c r="AC46237" s="123"/>
    </row>
    <row r="46238" spans="5:29" s="2" customFormat="1">
      <c r="E46238" s="120"/>
      <c r="M46238" s="120"/>
      <c r="N46238" s="120"/>
      <c r="U46238" s="121"/>
      <c r="V46238" s="122"/>
      <c r="W46238" s="123"/>
      <c r="AC46238" s="123"/>
    </row>
    <row r="46239" spans="5:29" s="2" customFormat="1">
      <c r="E46239" s="120"/>
      <c r="M46239" s="120"/>
      <c r="N46239" s="120"/>
      <c r="U46239" s="121"/>
      <c r="V46239" s="122"/>
      <c r="W46239" s="123"/>
      <c r="AC46239" s="123"/>
    </row>
    <row r="46240" spans="5:29" s="2" customFormat="1">
      <c r="E46240" s="120"/>
      <c r="M46240" s="120"/>
      <c r="N46240" s="120"/>
      <c r="U46240" s="121"/>
      <c r="V46240" s="122"/>
      <c r="W46240" s="123"/>
      <c r="AC46240" s="123"/>
    </row>
    <row r="46241" spans="5:29" s="2" customFormat="1">
      <c r="E46241" s="120"/>
      <c r="M46241" s="120"/>
      <c r="N46241" s="120"/>
      <c r="U46241" s="121"/>
      <c r="V46241" s="122"/>
      <c r="W46241" s="123"/>
      <c r="AC46241" s="123"/>
    </row>
    <row r="46242" spans="5:29" s="2" customFormat="1">
      <c r="E46242" s="120"/>
      <c r="M46242" s="120"/>
      <c r="N46242" s="120"/>
      <c r="U46242" s="121"/>
      <c r="V46242" s="122"/>
      <c r="W46242" s="123"/>
      <c r="AC46242" s="123"/>
    </row>
    <row r="46243" spans="5:29" s="2" customFormat="1">
      <c r="E46243" s="120"/>
      <c r="M46243" s="120"/>
      <c r="N46243" s="120"/>
      <c r="U46243" s="121"/>
      <c r="V46243" s="122"/>
      <c r="W46243" s="123"/>
      <c r="AC46243" s="123"/>
    </row>
    <row r="46244" spans="5:29" s="2" customFormat="1">
      <c r="E46244" s="120"/>
      <c r="M46244" s="120"/>
      <c r="N46244" s="120"/>
      <c r="U46244" s="121"/>
      <c r="V46244" s="122"/>
      <c r="W46244" s="123"/>
      <c r="AC46244" s="123"/>
    </row>
    <row r="46245" spans="5:29" s="2" customFormat="1">
      <c r="E46245" s="120"/>
      <c r="M46245" s="120"/>
      <c r="N46245" s="120"/>
      <c r="U46245" s="121"/>
      <c r="V46245" s="122"/>
      <c r="W46245" s="123"/>
      <c r="AC46245" s="123"/>
    </row>
    <row r="46246" spans="5:29" s="2" customFormat="1">
      <c r="E46246" s="120"/>
      <c r="M46246" s="120"/>
      <c r="N46246" s="120"/>
      <c r="U46246" s="121"/>
      <c r="V46246" s="122"/>
      <c r="W46246" s="123"/>
      <c r="AC46246" s="123"/>
    </row>
    <row r="46247" spans="5:29" s="2" customFormat="1">
      <c r="E46247" s="120"/>
      <c r="M46247" s="120"/>
      <c r="N46247" s="120"/>
      <c r="U46247" s="121"/>
      <c r="V46247" s="122"/>
      <c r="W46247" s="123"/>
      <c r="AC46247" s="123"/>
    </row>
    <row r="46248" spans="5:29" s="2" customFormat="1">
      <c r="E46248" s="120"/>
      <c r="M46248" s="120"/>
      <c r="N46248" s="120"/>
      <c r="U46248" s="121"/>
      <c r="V46248" s="122"/>
      <c r="W46248" s="123"/>
      <c r="AC46248" s="123"/>
    </row>
    <row r="46249" spans="5:29" s="2" customFormat="1">
      <c r="E46249" s="120"/>
      <c r="M46249" s="120"/>
      <c r="N46249" s="120"/>
      <c r="U46249" s="121"/>
      <c r="V46249" s="122"/>
      <c r="W46249" s="123"/>
      <c r="AC46249" s="123"/>
    </row>
    <row r="46250" spans="5:29" s="2" customFormat="1">
      <c r="E46250" s="120"/>
      <c r="M46250" s="120"/>
      <c r="N46250" s="120"/>
      <c r="U46250" s="121"/>
      <c r="V46250" s="122"/>
      <c r="W46250" s="123"/>
      <c r="AC46250" s="123"/>
    </row>
    <row r="46251" spans="5:29" s="2" customFormat="1">
      <c r="E46251" s="120"/>
      <c r="M46251" s="120"/>
      <c r="N46251" s="120"/>
      <c r="U46251" s="121"/>
      <c r="V46251" s="122"/>
      <c r="W46251" s="123"/>
      <c r="AC46251" s="123"/>
    </row>
    <row r="46252" spans="5:29" s="2" customFormat="1">
      <c r="E46252" s="120"/>
      <c r="M46252" s="120"/>
      <c r="N46252" s="120"/>
      <c r="U46252" s="121"/>
      <c r="V46252" s="122"/>
      <c r="W46252" s="123"/>
      <c r="AC46252" s="123"/>
    </row>
    <row r="46253" spans="5:29" s="2" customFormat="1">
      <c r="E46253" s="120"/>
      <c r="M46253" s="120"/>
      <c r="N46253" s="120"/>
      <c r="U46253" s="121"/>
      <c r="V46253" s="122"/>
      <c r="W46253" s="123"/>
      <c r="AC46253" s="123"/>
    </row>
    <row r="46254" spans="5:29" s="2" customFormat="1">
      <c r="E46254" s="120"/>
      <c r="M46254" s="120"/>
      <c r="N46254" s="120"/>
      <c r="U46254" s="121"/>
      <c r="V46254" s="122"/>
      <c r="W46254" s="123"/>
      <c r="AC46254" s="123"/>
    </row>
    <row r="46255" spans="5:29" s="2" customFormat="1">
      <c r="E46255" s="120"/>
      <c r="M46255" s="120"/>
      <c r="N46255" s="120"/>
      <c r="U46255" s="121"/>
      <c r="V46255" s="122"/>
      <c r="W46255" s="123"/>
      <c r="AC46255" s="123"/>
    </row>
    <row r="46256" spans="5:29" s="2" customFormat="1">
      <c r="E46256" s="120"/>
      <c r="M46256" s="120"/>
      <c r="N46256" s="120"/>
      <c r="U46256" s="121"/>
      <c r="V46256" s="122"/>
      <c r="W46256" s="123"/>
      <c r="AC46256" s="123"/>
    </row>
    <row r="46257" spans="5:29" s="2" customFormat="1">
      <c r="E46257" s="120"/>
      <c r="M46257" s="120"/>
      <c r="N46257" s="120"/>
      <c r="U46257" s="121"/>
      <c r="V46257" s="122"/>
      <c r="W46257" s="123"/>
      <c r="AC46257" s="123"/>
    </row>
    <row r="46258" spans="5:29" s="2" customFormat="1">
      <c r="E46258" s="120"/>
      <c r="M46258" s="120"/>
      <c r="N46258" s="120"/>
      <c r="U46258" s="121"/>
      <c r="V46258" s="122"/>
      <c r="W46258" s="123"/>
      <c r="AC46258" s="123"/>
    </row>
    <row r="46259" spans="5:29" s="2" customFormat="1">
      <c r="E46259" s="120"/>
      <c r="M46259" s="120"/>
      <c r="N46259" s="120"/>
      <c r="U46259" s="121"/>
      <c r="V46259" s="122"/>
      <c r="W46259" s="123"/>
      <c r="AC46259" s="123"/>
    </row>
    <row r="46260" spans="5:29" s="2" customFormat="1">
      <c r="E46260" s="120"/>
      <c r="M46260" s="120"/>
      <c r="N46260" s="120"/>
      <c r="U46260" s="121"/>
      <c r="V46260" s="122"/>
      <c r="W46260" s="123"/>
      <c r="AC46260" s="123"/>
    </row>
    <row r="46261" spans="5:29" s="2" customFormat="1">
      <c r="E46261" s="120"/>
      <c r="M46261" s="120"/>
      <c r="N46261" s="120"/>
      <c r="U46261" s="121"/>
      <c r="V46261" s="122"/>
      <c r="W46261" s="123"/>
      <c r="AC46261" s="123"/>
    </row>
    <row r="46262" spans="5:29" s="2" customFormat="1">
      <c r="E46262" s="120"/>
      <c r="M46262" s="120"/>
      <c r="N46262" s="120"/>
      <c r="U46262" s="121"/>
      <c r="V46262" s="122"/>
      <c r="W46262" s="123"/>
      <c r="AC46262" s="123"/>
    </row>
    <row r="46263" spans="5:29" s="2" customFormat="1">
      <c r="E46263" s="120"/>
      <c r="M46263" s="120"/>
      <c r="N46263" s="120"/>
      <c r="U46263" s="121"/>
      <c r="V46263" s="122"/>
      <c r="W46263" s="123"/>
      <c r="AC46263" s="123"/>
    </row>
    <row r="46264" spans="5:29" s="2" customFormat="1">
      <c r="E46264" s="120"/>
      <c r="M46264" s="120"/>
      <c r="N46264" s="120"/>
      <c r="U46264" s="121"/>
      <c r="V46264" s="122"/>
      <c r="W46264" s="123"/>
      <c r="AC46264" s="123"/>
    </row>
    <row r="46265" spans="5:29" s="2" customFormat="1">
      <c r="E46265" s="120"/>
      <c r="M46265" s="120"/>
      <c r="N46265" s="120"/>
      <c r="U46265" s="121"/>
      <c r="V46265" s="122"/>
      <c r="W46265" s="123"/>
      <c r="AC46265" s="123"/>
    </row>
    <row r="46266" spans="5:29" s="2" customFormat="1">
      <c r="E46266" s="120"/>
      <c r="M46266" s="120"/>
      <c r="N46266" s="120"/>
      <c r="U46266" s="121"/>
      <c r="V46266" s="122"/>
      <c r="W46266" s="123"/>
      <c r="AC46266" s="123"/>
    </row>
    <row r="46267" spans="5:29" s="2" customFormat="1">
      <c r="E46267" s="120"/>
      <c r="M46267" s="120"/>
      <c r="N46267" s="120"/>
      <c r="U46267" s="121"/>
      <c r="V46267" s="122"/>
      <c r="W46267" s="123"/>
      <c r="AC46267" s="123"/>
    </row>
    <row r="46268" spans="5:29" s="2" customFormat="1">
      <c r="E46268" s="120"/>
      <c r="M46268" s="120"/>
      <c r="N46268" s="120"/>
      <c r="U46268" s="121"/>
      <c r="V46268" s="122"/>
      <c r="W46268" s="123"/>
      <c r="AC46268" s="123"/>
    </row>
    <row r="46269" spans="5:29" s="2" customFormat="1">
      <c r="E46269" s="120"/>
      <c r="M46269" s="120"/>
      <c r="N46269" s="120"/>
      <c r="U46269" s="121"/>
      <c r="V46269" s="122"/>
      <c r="W46269" s="123"/>
      <c r="AC46269" s="123"/>
    </row>
    <row r="46270" spans="5:29" s="2" customFormat="1">
      <c r="E46270" s="120"/>
      <c r="M46270" s="120"/>
      <c r="N46270" s="120"/>
      <c r="U46270" s="121"/>
      <c r="V46270" s="122"/>
      <c r="W46270" s="123"/>
      <c r="AC46270" s="123"/>
    </row>
    <row r="46271" spans="5:29" s="2" customFormat="1">
      <c r="E46271" s="120"/>
      <c r="M46271" s="120"/>
      <c r="N46271" s="120"/>
      <c r="U46271" s="121"/>
      <c r="V46271" s="122"/>
      <c r="W46271" s="123"/>
      <c r="AC46271" s="123"/>
    </row>
    <row r="46272" spans="5:29" s="2" customFormat="1">
      <c r="E46272" s="120"/>
      <c r="M46272" s="120"/>
      <c r="N46272" s="120"/>
      <c r="U46272" s="121"/>
      <c r="V46272" s="122"/>
      <c r="W46272" s="123"/>
      <c r="AC46272" s="123"/>
    </row>
    <row r="46273" spans="5:29" s="2" customFormat="1">
      <c r="E46273" s="120"/>
      <c r="M46273" s="120"/>
      <c r="N46273" s="120"/>
      <c r="U46273" s="121"/>
      <c r="V46273" s="122"/>
      <c r="W46273" s="123"/>
      <c r="AC46273" s="123"/>
    </row>
    <row r="46274" spans="5:29" s="2" customFormat="1">
      <c r="E46274" s="120"/>
      <c r="M46274" s="120"/>
      <c r="N46274" s="120"/>
      <c r="U46274" s="121"/>
      <c r="V46274" s="122"/>
      <c r="W46274" s="123"/>
      <c r="AC46274" s="123"/>
    </row>
    <row r="46275" spans="5:29" s="2" customFormat="1">
      <c r="E46275" s="120"/>
      <c r="M46275" s="120"/>
      <c r="N46275" s="120"/>
      <c r="U46275" s="121"/>
      <c r="V46275" s="122"/>
      <c r="W46275" s="123"/>
      <c r="AC46275" s="123"/>
    </row>
    <row r="46276" spans="5:29" s="2" customFormat="1">
      <c r="E46276" s="120"/>
      <c r="M46276" s="120"/>
      <c r="N46276" s="120"/>
      <c r="U46276" s="121"/>
      <c r="V46276" s="122"/>
      <c r="W46276" s="123"/>
      <c r="AC46276" s="123"/>
    </row>
    <row r="46277" spans="5:29" s="2" customFormat="1">
      <c r="E46277" s="120"/>
      <c r="M46277" s="120"/>
      <c r="N46277" s="120"/>
      <c r="U46277" s="121"/>
      <c r="V46277" s="122"/>
      <c r="W46277" s="123"/>
      <c r="AC46277" s="123"/>
    </row>
    <row r="46278" spans="5:29" s="2" customFormat="1">
      <c r="E46278" s="120"/>
      <c r="M46278" s="120"/>
      <c r="N46278" s="120"/>
      <c r="U46278" s="121"/>
      <c r="V46278" s="122"/>
      <c r="W46278" s="123"/>
      <c r="AC46278" s="123"/>
    </row>
    <row r="46279" spans="5:29" s="2" customFormat="1">
      <c r="E46279" s="120"/>
      <c r="M46279" s="120"/>
      <c r="N46279" s="120"/>
      <c r="U46279" s="121"/>
      <c r="V46279" s="122"/>
      <c r="W46279" s="123"/>
      <c r="AC46279" s="123"/>
    </row>
    <row r="46280" spans="5:29" s="2" customFormat="1">
      <c r="E46280" s="120"/>
      <c r="M46280" s="120"/>
      <c r="N46280" s="120"/>
      <c r="U46280" s="121"/>
      <c r="V46280" s="122"/>
      <c r="W46280" s="123"/>
      <c r="AC46280" s="123"/>
    </row>
    <row r="46281" spans="5:29" s="2" customFormat="1">
      <c r="E46281" s="120"/>
      <c r="M46281" s="120"/>
      <c r="N46281" s="120"/>
      <c r="U46281" s="121"/>
      <c r="V46281" s="122"/>
      <c r="W46281" s="123"/>
      <c r="AC46281" s="123"/>
    </row>
    <row r="46282" spans="5:29" s="2" customFormat="1">
      <c r="E46282" s="120"/>
      <c r="M46282" s="120"/>
      <c r="N46282" s="120"/>
      <c r="U46282" s="121"/>
      <c r="V46282" s="122"/>
      <c r="W46282" s="123"/>
      <c r="AC46282" s="123"/>
    </row>
    <row r="46283" spans="5:29" s="2" customFormat="1">
      <c r="E46283" s="120"/>
      <c r="M46283" s="120"/>
      <c r="N46283" s="120"/>
      <c r="U46283" s="121"/>
      <c r="V46283" s="122"/>
      <c r="W46283" s="123"/>
      <c r="AC46283" s="123"/>
    </row>
    <row r="46284" spans="5:29" s="2" customFormat="1">
      <c r="E46284" s="120"/>
      <c r="M46284" s="120"/>
      <c r="N46284" s="120"/>
      <c r="U46284" s="121"/>
      <c r="V46284" s="122"/>
      <c r="W46284" s="123"/>
      <c r="AC46284" s="123"/>
    </row>
    <row r="46285" spans="5:29" s="2" customFormat="1">
      <c r="E46285" s="120"/>
      <c r="M46285" s="120"/>
      <c r="N46285" s="120"/>
      <c r="U46285" s="121"/>
      <c r="V46285" s="122"/>
      <c r="W46285" s="123"/>
      <c r="AC46285" s="123"/>
    </row>
    <row r="46286" spans="5:29" s="2" customFormat="1">
      <c r="E46286" s="120"/>
      <c r="M46286" s="120"/>
      <c r="N46286" s="120"/>
      <c r="U46286" s="121"/>
      <c r="V46286" s="122"/>
      <c r="W46286" s="123"/>
      <c r="AC46286" s="123"/>
    </row>
    <row r="46287" spans="5:29" s="2" customFormat="1">
      <c r="E46287" s="120"/>
      <c r="M46287" s="120"/>
      <c r="N46287" s="120"/>
      <c r="U46287" s="121"/>
      <c r="V46287" s="122"/>
      <c r="W46287" s="123"/>
      <c r="AC46287" s="123"/>
    </row>
    <row r="46288" spans="5:29" s="2" customFormat="1">
      <c r="E46288" s="120"/>
      <c r="M46288" s="120"/>
      <c r="N46288" s="120"/>
      <c r="U46288" s="121"/>
      <c r="V46288" s="122"/>
      <c r="W46288" s="123"/>
      <c r="AC46288" s="123"/>
    </row>
    <row r="46289" spans="5:29" s="2" customFormat="1">
      <c r="E46289" s="120"/>
      <c r="M46289" s="120"/>
      <c r="N46289" s="120"/>
      <c r="U46289" s="121"/>
      <c r="V46289" s="122"/>
      <c r="W46289" s="123"/>
      <c r="AC46289" s="123"/>
    </row>
    <row r="46290" spans="5:29" s="2" customFormat="1">
      <c r="E46290" s="120"/>
      <c r="M46290" s="120"/>
      <c r="N46290" s="120"/>
      <c r="U46290" s="121"/>
      <c r="V46290" s="122"/>
      <c r="W46290" s="123"/>
      <c r="AC46290" s="123"/>
    </row>
    <row r="46291" spans="5:29" s="2" customFormat="1">
      <c r="E46291" s="120"/>
      <c r="M46291" s="120"/>
      <c r="N46291" s="120"/>
      <c r="U46291" s="121"/>
      <c r="V46291" s="122"/>
      <c r="W46291" s="123"/>
      <c r="AC46291" s="123"/>
    </row>
    <row r="46292" spans="5:29" s="2" customFormat="1">
      <c r="E46292" s="120"/>
      <c r="M46292" s="120"/>
      <c r="N46292" s="120"/>
      <c r="U46292" s="121"/>
      <c r="V46292" s="122"/>
      <c r="W46292" s="123"/>
      <c r="AC46292" s="123"/>
    </row>
    <row r="46293" spans="5:29" s="2" customFormat="1">
      <c r="E46293" s="120"/>
      <c r="M46293" s="120"/>
      <c r="N46293" s="120"/>
      <c r="U46293" s="121"/>
      <c r="V46293" s="122"/>
      <c r="W46293" s="123"/>
      <c r="AC46293" s="123"/>
    </row>
    <row r="46294" spans="5:29" s="2" customFormat="1">
      <c r="E46294" s="120"/>
      <c r="M46294" s="120"/>
      <c r="N46294" s="120"/>
      <c r="U46294" s="121"/>
      <c r="V46294" s="122"/>
      <c r="W46294" s="123"/>
      <c r="AC46294" s="123"/>
    </row>
    <row r="46295" spans="5:29" s="2" customFormat="1">
      <c r="E46295" s="120"/>
      <c r="M46295" s="120"/>
      <c r="N46295" s="120"/>
      <c r="U46295" s="121"/>
      <c r="V46295" s="122"/>
      <c r="W46295" s="123"/>
      <c r="AC46295" s="123"/>
    </row>
    <row r="46296" spans="5:29" s="2" customFormat="1">
      <c r="E46296" s="120"/>
      <c r="M46296" s="120"/>
      <c r="N46296" s="120"/>
      <c r="U46296" s="121"/>
      <c r="V46296" s="122"/>
      <c r="W46296" s="123"/>
      <c r="AC46296" s="123"/>
    </row>
    <row r="46297" spans="5:29" s="2" customFormat="1">
      <c r="E46297" s="120"/>
      <c r="M46297" s="120"/>
      <c r="N46297" s="120"/>
      <c r="U46297" s="121"/>
      <c r="V46297" s="122"/>
      <c r="W46297" s="123"/>
      <c r="AC46297" s="123"/>
    </row>
    <row r="46298" spans="5:29" s="2" customFormat="1">
      <c r="E46298" s="120"/>
      <c r="M46298" s="120"/>
      <c r="N46298" s="120"/>
      <c r="U46298" s="121"/>
      <c r="V46298" s="122"/>
      <c r="W46298" s="123"/>
      <c r="AC46298" s="123"/>
    </row>
    <row r="46299" spans="5:29" s="2" customFormat="1">
      <c r="E46299" s="120"/>
      <c r="M46299" s="120"/>
      <c r="N46299" s="120"/>
      <c r="U46299" s="121"/>
      <c r="V46299" s="122"/>
      <c r="W46299" s="123"/>
      <c r="AC46299" s="123"/>
    </row>
    <row r="46300" spans="5:29" s="2" customFormat="1">
      <c r="E46300" s="120"/>
      <c r="M46300" s="120"/>
      <c r="N46300" s="120"/>
      <c r="U46300" s="121"/>
      <c r="V46300" s="122"/>
      <c r="W46300" s="123"/>
      <c r="AC46300" s="123"/>
    </row>
    <row r="46301" spans="5:29" s="2" customFormat="1">
      <c r="E46301" s="120"/>
      <c r="M46301" s="120"/>
      <c r="N46301" s="120"/>
      <c r="U46301" s="121"/>
      <c r="V46301" s="122"/>
      <c r="W46301" s="123"/>
      <c r="AC46301" s="123"/>
    </row>
    <row r="46302" spans="5:29" s="2" customFormat="1">
      <c r="E46302" s="120"/>
      <c r="M46302" s="120"/>
      <c r="N46302" s="120"/>
      <c r="U46302" s="121"/>
      <c r="V46302" s="122"/>
      <c r="W46302" s="123"/>
      <c r="AC46302" s="123"/>
    </row>
    <row r="46303" spans="5:29" s="2" customFormat="1">
      <c r="E46303" s="120"/>
      <c r="M46303" s="120"/>
      <c r="N46303" s="120"/>
      <c r="U46303" s="121"/>
      <c r="V46303" s="122"/>
      <c r="W46303" s="123"/>
      <c r="AC46303" s="123"/>
    </row>
    <row r="46304" spans="5:29" s="2" customFormat="1">
      <c r="E46304" s="120"/>
      <c r="M46304" s="120"/>
      <c r="N46304" s="120"/>
      <c r="U46304" s="121"/>
      <c r="V46304" s="122"/>
      <c r="W46304" s="123"/>
      <c r="AC46304" s="123"/>
    </row>
    <row r="46305" spans="5:29" s="2" customFormat="1">
      <c r="E46305" s="120"/>
      <c r="M46305" s="120"/>
      <c r="N46305" s="120"/>
      <c r="U46305" s="121"/>
      <c r="V46305" s="122"/>
      <c r="W46305" s="123"/>
      <c r="AC46305" s="123"/>
    </row>
    <row r="46306" spans="5:29" s="2" customFormat="1">
      <c r="E46306" s="120"/>
      <c r="M46306" s="120"/>
      <c r="N46306" s="120"/>
      <c r="U46306" s="121"/>
      <c r="V46306" s="122"/>
      <c r="W46306" s="123"/>
      <c r="AC46306" s="123"/>
    </row>
    <row r="46307" spans="5:29" s="2" customFormat="1">
      <c r="E46307" s="120"/>
      <c r="M46307" s="120"/>
      <c r="N46307" s="120"/>
      <c r="U46307" s="121"/>
      <c r="V46307" s="122"/>
      <c r="W46307" s="123"/>
      <c r="AC46307" s="123"/>
    </row>
    <row r="46308" spans="5:29" s="2" customFormat="1">
      <c r="E46308" s="120"/>
      <c r="M46308" s="120"/>
      <c r="N46308" s="120"/>
      <c r="U46308" s="121"/>
      <c r="V46308" s="122"/>
      <c r="W46308" s="123"/>
      <c r="AC46308" s="123"/>
    </row>
    <row r="46309" spans="5:29" s="2" customFormat="1">
      <c r="E46309" s="120"/>
      <c r="M46309" s="120"/>
      <c r="N46309" s="120"/>
      <c r="U46309" s="121"/>
      <c r="V46309" s="122"/>
      <c r="W46309" s="123"/>
      <c r="AC46309" s="123"/>
    </row>
    <row r="46310" spans="5:29" s="2" customFormat="1">
      <c r="E46310" s="120"/>
      <c r="M46310" s="120"/>
      <c r="N46310" s="120"/>
      <c r="U46310" s="121"/>
      <c r="V46310" s="122"/>
      <c r="W46310" s="123"/>
      <c r="AC46310" s="123"/>
    </row>
    <row r="46311" spans="5:29" s="2" customFormat="1">
      <c r="E46311" s="120"/>
      <c r="M46311" s="120"/>
      <c r="N46311" s="120"/>
      <c r="U46311" s="121"/>
      <c r="V46311" s="122"/>
      <c r="W46311" s="123"/>
      <c r="AC46311" s="123"/>
    </row>
    <row r="46312" spans="5:29" s="2" customFormat="1">
      <c r="E46312" s="120"/>
      <c r="M46312" s="120"/>
      <c r="N46312" s="120"/>
      <c r="U46312" s="121"/>
      <c r="V46312" s="122"/>
      <c r="W46312" s="123"/>
      <c r="AC46312" s="123"/>
    </row>
    <row r="46313" spans="5:29" s="2" customFormat="1">
      <c r="E46313" s="120"/>
      <c r="M46313" s="120"/>
      <c r="N46313" s="120"/>
      <c r="U46313" s="121"/>
      <c r="V46313" s="122"/>
      <c r="W46313" s="123"/>
      <c r="AC46313" s="123"/>
    </row>
    <row r="46314" spans="5:29" s="2" customFormat="1">
      <c r="E46314" s="120"/>
      <c r="M46314" s="120"/>
      <c r="N46314" s="120"/>
      <c r="U46314" s="121"/>
      <c r="V46314" s="122"/>
      <c r="W46314" s="123"/>
      <c r="AC46314" s="123"/>
    </row>
    <row r="46315" spans="5:29" s="2" customFormat="1">
      <c r="E46315" s="120"/>
      <c r="M46315" s="120"/>
      <c r="N46315" s="120"/>
      <c r="U46315" s="121"/>
      <c r="V46315" s="122"/>
      <c r="W46315" s="123"/>
      <c r="AC46315" s="123"/>
    </row>
    <row r="46316" spans="5:29" s="2" customFormat="1">
      <c r="E46316" s="120"/>
      <c r="M46316" s="120"/>
      <c r="N46316" s="120"/>
      <c r="U46316" s="121"/>
      <c r="V46316" s="122"/>
      <c r="W46316" s="123"/>
      <c r="AC46316" s="123"/>
    </row>
    <row r="46317" spans="5:29" s="2" customFormat="1">
      <c r="E46317" s="120"/>
      <c r="M46317" s="120"/>
      <c r="N46317" s="120"/>
      <c r="U46317" s="121"/>
      <c r="V46317" s="122"/>
      <c r="W46317" s="123"/>
      <c r="AC46317" s="123"/>
    </row>
    <row r="46318" spans="5:29" s="2" customFormat="1">
      <c r="E46318" s="120"/>
      <c r="M46318" s="120"/>
      <c r="N46318" s="120"/>
      <c r="U46318" s="121"/>
      <c r="V46318" s="122"/>
      <c r="W46318" s="123"/>
      <c r="AC46318" s="123"/>
    </row>
    <row r="46319" spans="5:29" s="2" customFormat="1">
      <c r="E46319" s="120"/>
      <c r="M46319" s="120"/>
      <c r="N46319" s="120"/>
      <c r="U46319" s="121"/>
      <c r="V46319" s="122"/>
      <c r="W46319" s="123"/>
      <c r="AC46319" s="123"/>
    </row>
    <row r="46320" spans="5:29" s="2" customFormat="1">
      <c r="E46320" s="120"/>
      <c r="M46320" s="120"/>
      <c r="N46320" s="120"/>
      <c r="U46320" s="121"/>
      <c r="V46320" s="122"/>
      <c r="W46320" s="123"/>
      <c r="AC46320" s="123"/>
    </row>
    <row r="46321" spans="5:29" s="2" customFormat="1">
      <c r="E46321" s="120"/>
      <c r="M46321" s="120"/>
      <c r="N46321" s="120"/>
      <c r="U46321" s="121"/>
      <c r="V46321" s="122"/>
      <c r="W46321" s="123"/>
      <c r="AC46321" s="123"/>
    </row>
    <row r="46322" spans="5:29" s="2" customFormat="1">
      <c r="E46322" s="120"/>
      <c r="M46322" s="120"/>
      <c r="N46322" s="120"/>
      <c r="U46322" s="121"/>
      <c r="V46322" s="122"/>
      <c r="W46322" s="123"/>
      <c r="AC46322" s="123"/>
    </row>
    <row r="46323" spans="5:29" s="2" customFormat="1">
      <c r="E46323" s="120"/>
      <c r="M46323" s="120"/>
      <c r="N46323" s="120"/>
      <c r="U46323" s="121"/>
      <c r="V46323" s="122"/>
      <c r="W46323" s="123"/>
      <c r="AC46323" s="123"/>
    </row>
    <row r="46324" spans="5:29" s="2" customFormat="1">
      <c r="E46324" s="120"/>
      <c r="M46324" s="120"/>
      <c r="N46324" s="120"/>
      <c r="U46324" s="121"/>
      <c r="V46324" s="122"/>
      <c r="W46324" s="123"/>
      <c r="AC46324" s="123"/>
    </row>
    <row r="46325" spans="5:29" s="2" customFormat="1">
      <c r="E46325" s="120"/>
      <c r="M46325" s="120"/>
      <c r="N46325" s="120"/>
      <c r="U46325" s="121"/>
      <c r="V46325" s="122"/>
      <c r="W46325" s="123"/>
      <c r="AC46325" s="123"/>
    </row>
    <row r="46326" spans="5:29" s="2" customFormat="1">
      <c r="E46326" s="120"/>
      <c r="M46326" s="120"/>
      <c r="N46326" s="120"/>
      <c r="U46326" s="121"/>
      <c r="V46326" s="122"/>
      <c r="W46326" s="123"/>
      <c r="AC46326" s="123"/>
    </row>
    <row r="46327" spans="5:29" s="2" customFormat="1">
      <c r="E46327" s="120"/>
      <c r="M46327" s="120"/>
      <c r="N46327" s="120"/>
      <c r="U46327" s="121"/>
      <c r="V46327" s="122"/>
      <c r="W46327" s="123"/>
      <c r="AC46327" s="123"/>
    </row>
    <row r="46328" spans="5:29" s="2" customFormat="1">
      <c r="E46328" s="120"/>
      <c r="M46328" s="120"/>
      <c r="N46328" s="120"/>
      <c r="U46328" s="121"/>
      <c r="V46328" s="122"/>
      <c r="W46328" s="123"/>
      <c r="AC46328" s="123"/>
    </row>
    <row r="46329" spans="5:29" s="2" customFormat="1">
      <c r="E46329" s="120"/>
      <c r="M46329" s="120"/>
      <c r="N46329" s="120"/>
      <c r="U46329" s="121"/>
      <c r="V46329" s="122"/>
      <c r="W46329" s="123"/>
      <c r="AC46329" s="123"/>
    </row>
    <row r="46330" spans="5:29" s="2" customFormat="1">
      <c r="E46330" s="120"/>
      <c r="M46330" s="120"/>
      <c r="N46330" s="120"/>
      <c r="U46330" s="121"/>
      <c r="V46330" s="122"/>
      <c r="W46330" s="123"/>
      <c r="AC46330" s="123"/>
    </row>
    <row r="46331" spans="5:29" s="2" customFormat="1">
      <c r="E46331" s="120"/>
      <c r="M46331" s="120"/>
      <c r="N46331" s="120"/>
      <c r="U46331" s="121"/>
      <c r="V46331" s="122"/>
      <c r="W46331" s="123"/>
      <c r="AC46331" s="123"/>
    </row>
    <row r="46332" spans="5:29" s="2" customFormat="1">
      <c r="E46332" s="120"/>
      <c r="M46332" s="120"/>
      <c r="N46332" s="120"/>
      <c r="U46332" s="121"/>
      <c r="V46332" s="122"/>
      <c r="W46332" s="123"/>
      <c r="AC46332" s="123"/>
    </row>
    <row r="46333" spans="5:29" s="2" customFormat="1">
      <c r="E46333" s="120"/>
      <c r="M46333" s="120"/>
      <c r="N46333" s="120"/>
      <c r="U46333" s="121"/>
      <c r="V46333" s="122"/>
      <c r="W46333" s="123"/>
      <c r="AC46333" s="123"/>
    </row>
    <row r="46334" spans="5:29" s="2" customFormat="1">
      <c r="E46334" s="120"/>
      <c r="M46334" s="120"/>
      <c r="N46334" s="120"/>
      <c r="U46334" s="121"/>
      <c r="V46334" s="122"/>
      <c r="W46334" s="123"/>
      <c r="AC46334" s="123"/>
    </row>
    <row r="46335" spans="5:29" s="2" customFormat="1">
      <c r="E46335" s="120"/>
      <c r="M46335" s="120"/>
      <c r="N46335" s="120"/>
      <c r="U46335" s="121"/>
      <c r="V46335" s="122"/>
      <c r="W46335" s="123"/>
      <c r="AC46335" s="123"/>
    </row>
    <row r="46336" spans="5:29" s="2" customFormat="1">
      <c r="E46336" s="120"/>
      <c r="M46336" s="120"/>
      <c r="N46336" s="120"/>
      <c r="U46336" s="121"/>
      <c r="V46336" s="122"/>
      <c r="W46336" s="123"/>
      <c r="AC46336" s="123"/>
    </row>
    <row r="46337" spans="5:29" s="2" customFormat="1">
      <c r="E46337" s="120"/>
      <c r="M46337" s="120"/>
      <c r="N46337" s="120"/>
      <c r="U46337" s="121"/>
      <c r="V46337" s="122"/>
      <c r="W46337" s="123"/>
      <c r="AC46337" s="123"/>
    </row>
    <row r="46338" spans="5:29" s="2" customFormat="1">
      <c r="E46338" s="120"/>
      <c r="M46338" s="120"/>
      <c r="N46338" s="120"/>
      <c r="U46338" s="121"/>
      <c r="V46338" s="122"/>
      <c r="W46338" s="123"/>
      <c r="AC46338" s="123"/>
    </row>
    <row r="46339" spans="5:29" s="2" customFormat="1">
      <c r="E46339" s="120"/>
      <c r="M46339" s="120"/>
      <c r="N46339" s="120"/>
      <c r="U46339" s="121"/>
      <c r="V46339" s="122"/>
      <c r="W46339" s="123"/>
      <c r="AC46339" s="123"/>
    </row>
    <row r="46340" spans="5:29" s="2" customFormat="1">
      <c r="E46340" s="120"/>
      <c r="M46340" s="120"/>
      <c r="N46340" s="120"/>
      <c r="U46340" s="121"/>
      <c r="V46340" s="122"/>
      <c r="W46340" s="123"/>
      <c r="AC46340" s="123"/>
    </row>
    <row r="46341" spans="5:29" s="2" customFormat="1">
      <c r="E46341" s="120"/>
      <c r="M46341" s="120"/>
      <c r="N46341" s="120"/>
      <c r="U46341" s="121"/>
      <c r="V46341" s="122"/>
      <c r="W46341" s="123"/>
      <c r="AC46341" s="123"/>
    </row>
    <row r="46342" spans="5:29" s="2" customFormat="1">
      <c r="E46342" s="120"/>
      <c r="M46342" s="120"/>
      <c r="N46342" s="120"/>
      <c r="U46342" s="121"/>
      <c r="V46342" s="122"/>
      <c r="W46342" s="123"/>
      <c r="AC46342" s="123"/>
    </row>
    <row r="46343" spans="5:29" s="2" customFormat="1">
      <c r="E46343" s="120"/>
      <c r="M46343" s="120"/>
      <c r="N46343" s="120"/>
      <c r="U46343" s="121"/>
      <c r="V46343" s="122"/>
      <c r="W46343" s="123"/>
      <c r="AC46343" s="123"/>
    </row>
    <row r="46344" spans="5:29" s="2" customFormat="1">
      <c r="E46344" s="120"/>
      <c r="M46344" s="120"/>
      <c r="N46344" s="120"/>
      <c r="U46344" s="121"/>
      <c r="V46344" s="122"/>
      <c r="W46344" s="123"/>
      <c r="AC46344" s="123"/>
    </row>
    <row r="46345" spans="5:29" s="2" customFormat="1">
      <c r="E46345" s="120"/>
      <c r="M46345" s="120"/>
      <c r="N46345" s="120"/>
      <c r="U46345" s="121"/>
      <c r="V46345" s="122"/>
      <c r="W46345" s="123"/>
      <c r="AC46345" s="123"/>
    </row>
    <row r="46346" spans="5:29" s="2" customFormat="1">
      <c r="E46346" s="120"/>
      <c r="M46346" s="120"/>
      <c r="N46346" s="120"/>
      <c r="U46346" s="121"/>
      <c r="V46346" s="122"/>
      <c r="W46346" s="123"/>
      <c r="AC46346" s="123"/>
    </row>
    <row r="46347" spans="5:29" s="2" customFormat="1">
      <c r="E46347" s="120"/>
      <c r="M46347" s="120"/>
      <c r="N46347" s="120"/>
      <c r="U46347" s="121"/>
      <c r="V46347" s="122"/>
      <c r="W46347" s="123"/>
      <c r="AC46347" s="123"/>
    </row>
    <row r="46348" spans="5:29" s="2" customFormat="1">
      <c r="E46348" s="120"/>
      <c r="M46348" s="120"/>
      <c r="N46348" s="120"/>
      <c r="U46348" s="121"/>
      <c r="V46348" s="122"/>
      <c r="W46348" s="123"/>
      <c r="AC46348" s="123"/>
    </row>
    <row r="46349" spans="5:29" s="2" customFormat="1">
      <c r="E46349" s="120"/>
      <c r="M46349" s="120"/>
      <c r="N46349" s="120"/>
      <c r="U46349" s="121"/>
      <c r="V46349" s="122"/>
      <c r="W46349" s="123"/>
      <c r="AC46349" s="123"/>
    </row>
    <row r="46350" spans="5:29" s="2" customFormat="1">
      <c r="E46350" s="120"/>
      <c r="M46350" s="120"/>
      <c r="N46350" s="120"/>
      <c r="U46350" s="121"/>
      <c r="V46350" s="122"/>
      <c r="W46350" s="123"/>
      <c r="AC46350" s="123"/>
    </row>
    <row r="46351" spans="5:29" s="2" customFormat="1">
      <c r="E46351" s="120"/>
      <c r="M46351" s="120"/>
      <c r="N46351" s="120"/>
      <c r="U46351" s="121"/>
      <c r="V46351" s="122"/>
      <c r="W46351" s="123"/>
      <c r="AC46351" s="123"/>
    </row>
    <row r="46352" spans="5:29" s="2" customFormat="1">
      <c r="E46352" s="120"/>
      <c r="M46352" s="120"/>
      <c r="N46352" s="120"/>
      <c r="U46352" s="121"/>
      <c r="V46352" s="122"/>
      <c r="W46352" s="123"/>
      <c r="AC46352" s="123"/>
    </row>
    <row r="46353" spans="5:29" s="2" customFormat="1">
      <c r="E46353" s="120"/>
      <c r="M46353" s="120"/>
      <c r="N46353" s="120"/>
      <c r="U46353" s="121"/>
      <c r="V46353" s="122"/>
      <c r="W46353" s="123"/>
      <c r="AC46353" s="123"/>
    </row>
    <row r="46354" spans="5:29" s="2" customFormat="1">
      <c r="E46354" s="120"/>
      <c r="M46354" s="120"/>
      <c r="N46354" s="120"/>
      <c r="U46354" s="121"/>
      <c r="V46354" s="122"/>
      <c r="W46354" s="123"/>
      <c r="AC46354" s="123"/>
    </row>
    <row r="46355" spans="5:29" s="2" customFormat="1">
      <c r="E46355" s="120"/>
      <c r="M46355" s="120"/>
      <c r="N46355" s="120"/>
      <c r="U46355" s="121"/>
      <c r="V46355" s="122"/>
      <c r="W46355" s="123"/>
      <c r="AC46355" s="123"/>
    </row>
    <row r="46356" spans="5:29" s="2" customFormat="1">
      <c r="E46356" s="120"/>
      <c r="M46356" s="120"/>
      <c r="N46356" s="120"/>
      <c r="U46356" s="121"/>
      <c r="V46356" s="122"/>
      <c r="W46356" s="123"/>
      <c r="AC46356" s="123"/>
    </row>
    <row r="46357" spans="5:29" s="2" customFormat="1">
      <c r="E46357" s="120"/>
      <c r="M46357" s="120"/>
      <c r="N46357" s="120"/>
      <c r="U46357" s="121"/>
      <c r="V46357" s="122"/>
      <c r="W46357" s="123"/>
      <c r="AC46357" s="123"/>
    </row>
    <row r="46358" spans="5:29" s="2" customFormat="1">
      <c r="E46358" s="120"/>
      <c r="M46358" s="120"/>
      <c r="N46358" s="120"/>
      <c r="U46358" s="121"/>
      <c r="V46358" s="122"/>
      <c r="W46358" s="123"/>
      <c r="AC46358" s="123"/>
    </row>
    <row r="46359" spans="5:29" s="2" customFormat="1">
      <c r="E46359" s="120"/>
      <c r="M46359" s="120"/>
      <c r="N46359" s="120"/>
      <c r="U46359" s="121"/>
      <c r="V46359" s="122"/>
      <c r="W46359" s="123"/>
      <c r="AC46359" s="123"/>
    </row>
    <row r="46360" spans="5:29" s="2" customFormat="1">
      <c r="E46360" s="120"/>
      <c r="M46360" s="120"/>
      <c r="N46360" s="120"/>
      <c r="U46360" s="121"/>
      <c r="V46360" s="122"/>
      <c r="W46360" s="123"/>
      <c r="AC46360" s="123"/>
    </row>
    <row r="46361" spans="5:29" s="2" customFormat="1">
      <c r="E46361" s="120"/>
      <c r="M46361" s="120"/>
      <c r="N46361" s="120"/>
      <c r="U46361" s="121"/>
      <c r="V46361" s="122"/>
      <c r="W46361" s="123"/>
      <c r="AC46361" s="123"/>
    </row>
    <row r="46362" spans="5:29" s="2" customFormat="1">
      <c r="E46362" s="120"/>
      <c r="M46362" s="120"/>
      <c r="N46362" s="120"/>
      <c r="U46362" s="121"/>
      <c r="V46362" s="122"/>
      <c r="W46362" s="123"/>
      <c r="AC46362" s="123"/>
    </row>
    <row r="46363" spans="5:29" s="2" customFormat="1">
      <c r="E46363" s="120"/>
      <c r="M46363" s="120"/>
      <c r="N46363" s="120"/>
      <c r="U46363" s="121"/>
      <c r="V46363" s="122"/>
      <c r="W46363" s="123"/>
      <c r="AC46363" s="123"/>
    </row>
    <row r="46364" spans="5:29" s="2" customFormat="1">
      <c r="E46364" s="120"/>
      <c r="M46364" s="120"/>
      <c r="N46364" s="120"/>
      <c r="U46364" s="121"/>
      <c r="V46364" s="122"/>
      <c r="W46364" s="123"/>
      <c r="AC46364" s="123"/>
    </row>
    <row r="46365" spans="5:29" s="2" customFormat="1">
      <c r="E46365" s="120"/>
      <c r="M46365" s="120"/>
      <c r="N46365" s="120"/>
      <c r="U46365" s="121"/>
      <c r="V46365" s="122"/>
      <c r="W46365" s="123"/>
      <c r="AC46365" s="123"/>
    </row>
    <row r="46366" spans="5:29" s="2" customFormat="1">
      <c r="E46366" s="120"/>
      <c r="M46366" s="120"/>
      <c r="N46366" s="120"/>
      <c r="U46366" s="121"/>
      <c r="V46366" s="122"/>
      <c r="W46366" s="123"/>
      <c r="AC46366" s="123"/>
    </row>
    <row r="46367" spans="5:29" s="2" customFormat="1">
      <c r="E46367" s="120"/>
      <c r="M46367" s="120"/>
      <c r="N46367" s="120"/>
      <c r="U46367" s="121"/>
      <c r="V46367" s="122"/>
      <c r="W46367" s="123"/>
      <c r="AC46367" s="123"/>
    </row>
    <row r="46368" spans="5:29" s="2" customFormat="1">
      <c r="E46368" s="120"/>
      <c r="M46368" s="120"/>
      <c r="N46368" s="120"/>
      <c r="U46368" s="121"/>
      <c r="V46368" s="122"/>
      <c r="W46368" s="123"/>
      <c r="AC46368" s="123"/>
    </row>
    <row r="46369" spans="5:29" s="2" customFormat="1">
      <c r="E46369" s="120"/>
      <c r="M46369" s="120"/>
      <c r="N46369" s="120"/>
      <c r="U46369" s="121"/>
      <c r="V46369" s="122"/>
      <c r="W46369" s="123"/>
      <c r="AC46369" s="123"/>
    </row>
    <row r="46370" spans="5:29" s="2" customFormat="1">
      <c r="E46370" s="120"/>
      <c r="M46370" s="120"/>
      <c r="N46370" s="120"/>
      <c r="U46370" s="121"/>
      <c r="V46370" s="122"/>
      <c r="W46370" s="123"/>
      <c r="AC46370" s="123"/>
    </row>
    <row r="46371" spans="5:29" s="2" customFormat="1">
      <c r="E46371" s="120"/>
      <c r="M46371" s="120"/>
      <c r="N46371" s="120"/>
      <c r="U46371" s="121"/>
      <c r="V46371" s="122"/>
      <c r="W46371" s="123"/>
      <c r="AC46371" s="123"/>
    </row>
    <row r="46372" spans="5:29" s="2" customFormat="1">
      <c r="E46372" s="120"/>
      <c r="M46372" s="120"/>
      <c r="N46372" s="120"/>
      <c r="U46372" s="121"/>
      <c r="V46372" s="122"/>
      <c r="W46372" s="123"/>
      <c r="AC46372" s="123"/>
    </row>
    <row r="46373" spans="5:29" s="2" customFormat="1">
      <c r="E46373" s="120"/>
      <c r="M46373" s="120"/>
      <c r="N46373" s="120"/>
      <c r="U46373" s="121"/>
      <c r="V46373" s="122"/>
      <c r="W46373" s="123"/>
      <c r="AC46373" s="123"/>
    </row>
    <row r="46374" spans="5:29" s="2" customFormat="1">
      <c r="E46374" s="120"/>
      <c r="M46374" s="120"/>
      <c r="N46374" s="120"/>
      <c r="U46374" s="121"/>
      <c r="V46374" s="122"/>
      <c r="W46374" s="123"/>
      <c r="AC46374" s="123"/>
    </row>
    <row r="46375" spans="5:29" s="2" customFormat="1">
      <c r="E46375" s="120"/>
      <c r="M46375" s="120"/>
      <c r="N46375" s="120"/>
      <c r="U46375" s="121"/>
      <c r="V46375" s="122"/>
      <c r="W46375" s="123"/>
      <c r="AC46375" s="123"/>
    </row>
    <row r="46376" spans="5:29" s="2" customFormat="1">
      <c r="E46376" s="120"/>
      <c r="M46376" s="120"/>
      <c r="N46376" s="120"/>
      <c r="U46376" s="121"/>
      <c r="V46376" s="122"/>
      <c r="W46376" s="123"/>
      <c r="AC46376" s="123"/>
    </row>
    <row r="46377" spans="5:29" s="2" customFormat="1">
      <c r="E46377" s="120"/>
      <c r="M46377" s="120"/>
      <c r="N46377" s="120"/>
      <c r="U46377" s="121"/>
      <c r="V46377" s="122"/>
      <c r="W46377" s="123"/>
      <c r="AC46377" s="123"/>
    </row>
    <row r="46378" spans="5:29" s="2" customFormat="1">
      <c r="E46378" s="120"/>
      <c r="M46378" s="120"/>
      <c r="N46378" s="120"/>
      <c r="U46378" s="121"/>
      <c r="V46378" s="122"/>
      <c r="W46378" s="123"/>
      <c r="AC46378" s="123"/>
    </row>
    <row r="46379" spans="5:29" s="2" customFormat="1">
      <c r="E46379" s="120"/>
      <c r="M46379" s="120"/>
      <c r="N46379" s="120"/>
      <c r="U46379" s="121"/>
      <c r="V46379" s="122"/>
      <c r="W46379" s="123"/>
      <c r="AC46379" s="123"/>
    </row>
    <row r="46380" spans="5:29" s="2" customFormat="1">
      <c r="E46380" s="120"/>
      <c r="M46380" s="120"/>
      <c r="N46380" s="120"/>
      <c r="U46380" s="121"/>
      <c r="V46380" s="122"/>
      <c r="W46380" s="123"/>
      <c r="AC46380" s="123"/>
    </row>
    <row r="46381" spans="5:29" s="2" customFormat="1">
      <c r="E46381" s="120"/>
      <c r="M46381" s="120"/>
      <c r="N46381" s="120"/>
      <c r="U46381" s="121"/>
      <c r="V46381" s="122"/>
      <c r="W46381" s="123"/>
      <c r="AC46381" s="123"/>
    </row>
    <row r="46382" spans="5:29" s="2" customFormat="1">
      <c r="E46382" s="120"/>
      <c r="M46382" s="120"/>
      <c r="N46382" s="120"/>
      <c r="U46382" s="121"/>
      <c r="V46382" s="122"/>
      <c r="W46382" s="123"/>
      <c r="AC46382" s="123"/>
    </row>
    <row r="46383" spans="5:29" s="2" customFormat="1">
      <c r="E46383" s="120"/>
      <c r="M46383" s="120"/>
      <c r="N46383" s="120"/>
      <c r="U46383" s="121"/>
      <c r="V46383" s="122"/>
      <c r="W46383" s="123"/>
      <c r="AC46383" s="123"/>
    </row>
    <row r="46384" spans="5:29" s="2" customFormat="1">
      <c r="E46384" s="120"/>
      <c r="M46384" s="120"/>
      <c r="N46384" s="120"/>
      <c r="U46384" s="121"/>
      <c r="V46384" s="122"/>
      <c r="W46384" s="123"/>
      <c r="AC46384" s="123"/>
    </row>
    <row r="46385" spans="5:29" s="2" customFormat="1">
      <c r="E46385" s="120"/>
      <c r="M46385" s="120"/>
      <c r="N46385" s="120"/>
      <c r="U46385" s="121"/>
      <c r="V46385" s="122"/>
      <c r="W46385" s="123"/>
      <c r="AC46385" s="123"/>
    </row>
    <row r="46386" spans="5:29" s="2" customFormat="1">
      <c r="E46386" s="120"/>
      <c r="M46386" s="120"/>
      <c r="N46386" s="120"/>
      <c r="U46386" s="121"/>
      <c r="V46386" s="122"/>
      <c r="W46386" s="123"/>
      <c r="AC46386" s="123"/>
    </row>
    <row r="46387" spans="5:29" s="2" customFormat="1">
      <c r="E46387" s="120"/>
      <c r="M46387" s="120"/>
      <c r="N46387" s="120"/>
      <c r="U46387" s="121"/>
      <c r="V46387" s="122"/>
      <c r="W46387" s="123"/>
      <c r="AC46387" s="123"/>
    </row>
    <row r="46388" spans="5:29" s="2" customFormat="1">
      <c r="E46388" s="120"/>
      <c r="M46388" s="120"/>
      <c r="N46388" s="120"/>
      <c r="U46388" s="121"/>
      <c r="V46388" s="122"/>
      <c r="W46388" s="123"/>
      <c r="AC46388" s="123"/>
    </row>
    <row r="46389" spans="5:29" s="2" customFormat="1">
      <c r="E46389" s="120"/>
      <c r="M46389" s="120"/>
      <c r="N46389" s="120"/>
      <c r="U46389" s="121"/>
      <c r="V46389" s="122"/>
      <c r="W46389" s="123"/>
      <c r="AC46389" s="123"/>
    </row>
    <row r="46390" spans="5:29" s="2" customFormat="1">
      <c r="E46390" s="120"/>
      <c r="M46390" s="120"/>
      <c r="N46390" s="120"/>
      <c r="U46390" s="121"/>
      <c r="V46390" s="122"/>
      <c r="W46390" s="123"/>
      <c r="AC46390" s="123"/>
    </row>
    <row r="46391" spans="5:29" s="2" customFormat="1">
      <c r="E46391" s="120"/>
      <c r="M46391" s="120"/>
      <c r="N46391" s="120"/>
      <c r="U46391" s="121"/>
      <c r="V46391" s="122"/>
      <c r="W46391" s="123"/>
      <c r="AC46391" s="123"/>
    </row>
    <row r="46392" spans="5:29" s="2" customFormat="1">
      <c r="E46392" s="120"/>
      <c r="M46392" s="120"/>
      <c r="N46392" s="120"/>
      <c r="U46392" s="121"/>
      <c r="V46392" s="122"/>
      <c r="W46392" s="123"/>
      <c r="AC46392" s="123"/>
    </row>
    <row r="46393" spans="5:29" s="2" customFormat="1">
      <c r="E46393" s="120"/>
      <c r="M46393" s="120"/>
      <c r="N46393" s="120"/>
      <c r="U46393" s="121"/>
      <c r="V46393" s="122"/>
      <c r="W46393" s="123"/>
      <c r="AC46393" s="123"/>
    </row>
    <row r="46394" spans="5:29" s="2" customFormat="1">
      <c r="E46394" s="120"/>
      <c r="M46394" s="120"/>
      <c r="N46394" s="120"/>
      <c r="U46394" s="121"/>
      <c r="V46394" s="122"/>
      <c r="W46394" s="123"/>
      <c r="AC46394" s="123"/>
    </row>
    <row r="46395" spans="5:29" s="2" customFormat="1">
      <c r="E46395" s="120"/>
      <c r="M46395" s="120"/>
      <c r="N46395" s="120"/>
      <c r="U46395" s="121"/>
      <c r="V46395" s="122"/>
      <c r="W46395" s="123"/>
      <c r="AC46395" s="123"/>
    </row>
    <row r="46396" spans="5:29" s="2" customFormat="1">
      <c r="E46396" s="120"/>
      <c r="M46396" s="120"/>
      <c r="N46396" s="120"/>
      <c r="U46396" s="121"/>
      <c r="V46396" s="122"/>
      <c r="W46396" s="123"/>
      <c r="AC46396" s="123"/>
    </row>
    <row r="46397" spans="5:29" s="2" customFormat="1">
      <c r="E46397" s="120"/>
      <c r="M46397" s="120"/>
      <c r="N46397" s="120"/>
      <c r="U46397" s="121"/>
      <c r="V46397" s="122"/>
      <c r="W46397" s="123"/>
      <c r="AC46397" s="123"/>
    </row>
    <row r="46398" spans="5:29" s="2" customFormat="1">
      <c r="E46398" s="120"/>
      <c r="M46398" s="120"/>
      <c r="N46398" s="120"/>
      <c r="U46398" s="121"/>
      <c r="V46398" s="122"/>
      <c r="W46398" s="123"/>
      <c r="AC46398" s="123"/>
    </row>
    <row r="46399" spans="5:29" s="2" customFormat="1">
      <c r="E46399" s="120"/>
      <c r="M46399" s="120"/>
      <c r="N46399" s="120"/>
      <c r="U46399" s="121"/>
      <c r="V46399" s="122"/>
      <c r="W46399" s="123"/>
      <c r="AC46399" s="123"/>
    </row>
    <row r="46400" spans="5:29" s="2" customFormat="1">
      <c r="E46400" s="120"/>
      <c r="M46400" s="120"/>
      <c r="N46400" s="120"/>
      <c r="U46400" s="121"/>
      <c r="V46400" s="122"/>
      <c r="W46400" s="123"/>
      <c r="AC46400" s="123"/>
    </row>
    <row r="46401" spans="5:29" s="2" customFormat="1">
      <c r="E46401" s="120"/>
      <c r="M46401" s="120"/>
      <c r="N46401" s="120"/>
      <c r="U46401" s="121"/>
      <c r="V46401" s="122"/>
      <c r="W46401" s="123"/>
      <c r="AC46401" s="123"/>
    </row>
    <row r="46402" spans="5:29" s="2" customFormat="1">
      <c r="E46402" s="120"/>
      <c r="M46402" s="120"/>
      <c r="N46402" s="120"/>
      <c r="U46402" s="121"/>
      <c r="V46402" s="122"/>
      <c r="W46402" s="123"/>
      <c r="AC46402" s="123"/>
    </row>
    <row r="46403" spans="5:29" s="2" customFormat="1">
      <c r="E46403" s="120"/>
      <c r="M46403" s="120"/>
      <c r="N46403" s="120"/>
      <c r="U46403" s="121"/>
      <c r="V46403" s="122"/>
      <c r="W46403" s="123"/>
      <c r="AC46403" s="123"/>
    </row>
    <row r="46404" spans="5:29" s="2" customFormat="1">
      <c r="E46404" s="120"/>
      <c r="M46404" s="120"/>
      <c r="N46404" s="120"/>
      <c r="U46404" s="121"/>
      <c r="V46404" s="122"/>
      <c r="W46404" s="123"/>
      <c r="AC46404" s="123"/>
    </row>
    <row r="46405" spans="5:29" s="2" customFormat="1">
      <c r="E46405" s="120"/>
      <c r="M46405" s="120"/>
      <c r="N46405" s="120"/>
      <c r="U46405" s="121"/>
      <c r="V46405" s="122"/>
      <c r="W46405" s="123"/>
      <c r="AC46405" s="123"/>
    </row>
    <row r="46406" spans="5:29" s="2" customFormat="1">
      <c r="E46406" s="120"/>
      <c r="M46406" s="120"/>
      <c r="N46406" s="120"/>
      <c r="U46406" s="121"/>
      <c r="V46406" s="122"/>
      <c r="W46406" s="123"/>
      <c r="AC46406" s="123"/>
    </row>
    <row r="46407" spans="5:29" s="2" customFormat="1">
      <c r="E46407" s="120"/>
      <c r="M46407" s="120"/>
      <c r="N46407" s="120"/>
      <c r="U46407" s="121"/>
      <c r="V46407" s="122"/>
      <c r="W46407" s="123"/>
      <c r="AC46407" s="123"/>
    </row>
    <row r="46408" spans="5:29" s="2" customFormat="1">
      <c r="E46408" s="120"/>
      <c r="M46408" s="120"/>
      <c r="N46408" s="120"/>
      <c r="U46408" s="121"/>
      <c r="V46408" s="122"/>
      <c r="W46408" s="123"/>
      <c r="AC46408" s="123"/>
    </row>
    <row r="46409" spans="5:29" s="2" customFormat="1">
      <c r="E46409" s="120"/>
      <c r="M46409" s="120"/>
      <c r="N46409" s="120"/>
      <c r="U46409" s="121"/>
      <c r="V46409" s="122"/>
      <c r="W46409" s="123"/>
      <c r="AC46409" s="123"/>
    </row>
    <row r="46410" spans="5:29" s="2" customFormat="1">
      <c r="E46410" s="120"/>
      <c r="M46410" s="120"/>
      <c r="N46410" s="120"/>
      <c r="U46410" s="121"/>
      <c r="V46410" s="122"/>
      <c r="W46410" s="123"/>
      <c r="AC46410" s="123"/>
    </row>
    <row r="46411" spans="5:29" s="2" customFormat="1">
      <c r="E46411" s="120"/>
      <c r="M46411" s="120"/>
      <c r="N46411" s="120"/>
      <c r="U46411" s="121"/>
      <c r="V46411" s="122"/>
      <c r="W46411" s="123"/>
      <c r="AC46411" s="123"/>
    </row>
    <row r="46412" spans="5:29" s="2" customFormat="1">
      <c r="E46412" s="120"/>
      <c r="M46412" s="120"/>
      <c r="N46412" s="120"/>
      <c r="U46412" s="121"/>
      <c r="V46412" s="122"/>
      <c r="W46412" s="123"/>
      <c r="AC46412" s="123"/>
    </row>
    <row r="46413" spans="5:29" s="2" customFormat="1">
      <c r="E46413" s="120"/>
      <c r="M46413" s="120"/>
      <c r="N46413" s="120"/>
      <c r="U46413" s="121"/>
      <c r="V46413" s="122"/>
      <c r="W46413" s="123"/>
      <c r="AC46413" s="123"/>
    </row>
    <row r="46414" spans="5:29" s="2" customFormat="1">
      <c r="E46414" s="120"/>
      <c r="M46414" s="120"/>
      <c r="N46414" s="120"/>
      <c r="U46414" s="121"/>
      <c r="V46414" s="122"/>
      <c r="W46414" s="123"/>
      <c r="AC46414" s="123"/>
    </row>
    <row r="46415" spans="5:29" s="2" customFormat="1">
      <c r="E46415" s="120"/>
      <c r="M46415" s="120"/>
      <c r="N46415" s="120"/>
      <c r="U46415" s="121"/>
      <c r="V46415" s="122"/>
      <c r="W46415" s="123"/>
      <c r="AC46415" s="123"/>
    </row>
    <row r="46416" spans="5:29" s="2" customFormat="1">
      <c r="E46416" s="120"/>
      <c r="M46416" s="120"/>
      <c r="N46416" s="120"/>
      <c r="U46416" s="121"/>
      <c r="V46416" s="122"/>
      <c r="W46416" s="123"/>
      <c r="AC46416" s="123"/>
    </row>
    <row r="46417" spans="5:29" s="2" customFormat="1">
      <c r="E46417" s="120"/>
      <c r="M46417" s="120"/>
      <c r="N46417" s="120"/>
      <c r="U46417" s="121"/>
      <c r="V46417" s="122"/>
      <c r="W46417" s="123"/>
      <c r="AC46417" s="123"/>
    </row>
    <row r="46418" spans="5:29" s="2" customFormat="1">
      <c r="E46418" s="120"/>
      <c r="M46418" s="120"/>
      <c r="N46418" s="120"/>
      <c r="U46418" s="121"/>
      <c r="V46418" s="122"/>
      <c r="W46418" s="123"/>
      <c r="AC46418" s="123"/>
    </row>
    <row r="46419" spans="5:29" s="2" customFormat="1">
      <c r="E46419" s="120"/>
      <c r="M46419" s="120"/>
      <c r="N46419" s="120"/>
      <c r="U46419" s="121"/>
      <c r="V46419" s="122"/>
      <c r="W46419" s="123"/>
      <c r="AC46419" s="123"/>
    </row>
    <row r="46420" spans="5:29" s="2" customFormat="1">
      <c r="E46420" s="120"/>
      <c r="M46420" s="120"/>
      <c r="N46420" s="120"/>
      <c r="U46420" s="121"/>
      <c r="V46420" s="122"/>
      <c r="W46420" s="123"/>
      <c r="AC46420" s="123"/>
    </row>
    <row r="46421" spans="5:29" s="2" customFormat="1">
      <c r="E46421" s="120"/>
      <c r="M46421" s="120"/>
      <c r="N46421" s="120"/>
      <c r="U46421" s="121"/>
      <c r="V46421" s="122"/>
      <c r="W46421" s="123"/>
      <c r="AC46421" s="123"/>
    </row>
    <row r="46422" spans="5:29" s="2" customFormat="1">
      <c r="E46422" s="120"/>
      <c r="M46422" s="120"/>
      <c r="N46422" s="120"/>
      <c r="U46422" s="121"/>
      <c r="V46422" s="122"/>
      <c r="W46422" s="123"/>
      <c r="AC46422" s="123"/>
    </row>
    <row r="46423" spans="5:29" s="2" customFormat="1">
      <c r="E46423" s="120"/>
      <c r="M46423" s="120"/>
      <c r="N46423" s="120"/>
      <c r="U46423" s="121"/>
      <c r="V46423" s="122"/>
      <c r="W46423" s="123"/>
      <c r="AC46423" s="123"/>
    </row>
    <row r="46424" spans="5:29" s="2" customFormat="1">
      <c r="E46424" s="120"/>
      <c r="M46424" s="120"/>
      <c r="N46424" s="120"/>
      <c r="U46424" s="121"/>
      <c r="V46424" s="122"/>
      <c r="W46424" s="123"/>
      <c r="AC46424" s="123"/>
    </row>
    <row r="46425" spans="5:29" s="2" customFormat="1">
      <c r="E46425" s="120"/>
      <c r="M46425" s="120"/>
      <c r="N46425" s="120"/>
      <c r="U46425" s="121"/>
      <c r="V46425" s="122"/>
      <c r="W46425" s="123"/>
      <c r="AC46425" s="123"/>
    </row>
    <row r="46426" spans="5:29" s="2" customFormat="1">
      <c r="E46426" s="120"/>
      <c r="M46426" s="120"/>
      <c r="N46426" s="120"/>
      <c r="U46426" s="121"/>
      <c r="V46426" s="122"/>
      <c r="W46426" s="123"/>
      <c r="AC46426" s="123"/>
    </row>
    <row r="46427" spans="5:29" s="2" customFormat="1">
      <c r="E46427" s="120"/>
      <c r="M46427" s="120"/>
      <c r="N46427" s="120"/>
      <c r="U46427" s="121"/>
      <c r="V46427" s="122"/>
      <c r="W46427" s="123"/>
      <c r="AC46427" s="123"/>
    </row>
    <row r="46428" spans="5:29" s="2" customFormat="1">
      <c r="E46428" s="120"/>
      <c r="M46428" s="120"/>
      <c r="N46428" s="120"/>
      <c r="U46428" s="121"/>
      <c r="V46428" s="122"/>
      <c r="W46428" s="123"/>
      <c r="AC46428" s="123"/>
    </row>
    <row r="46429" spans="5:29" s="2" customFormat="1">
      <c r="E46429" s="120"/>
      <c r="M46429" s="120"/>
      <c r="N46429" s="120"/>
      <c r="U46429" s="121"/>
      <c r="V46429" s="122"/>
      <c r="W46429" s="123"/>
      <c r="AC46429" s="123"/>
    </row>
    <row r="46430" spans="5:29" s="2" customFormat="1">
      <c r="E46430" s="120"/>
      <c r="M46430" s="120"/>
      <c r="N46430" s="120"/>
      <c r="U46430" s="121"/>
      <c r="V46430" s="122"/>
      <c r="W46430" s="123"/>
      <c r="AC46430" s="123"/>
    </row>
    <row r="46431" spans="5:29" s="2" customFormat="1">
      <c r="E46431" s="120"/>
      <c r="M46431" s="120"/>
      <c r="N46431" s="120"/>
      <c r="U46431" s="121"/>
      <c r="V46431" s="122"/>
      <c r="W46431" s="123"/>
      <c r="AC46431" s="123"/>
    </row>
    <row r="46432" spans="5:29" s="2" customFormat="1">
      <c r="E46432" s="120"/>
      <c r="M46432" s="120"/>
      <c r="N46432" s="120"/>
      <c r="U46432" s="121"/>
      <c r="V46432" s="122"/>
      <c r="W46432" s="123"/>
      <c r="AC46432" s="123"/>
    </row>
    <row r="46433" spans="5:29" s="2" customFormat="1">
      <c r="E46433" s="120"/>
      <c r="M46433" s="120"/>
      <c r="N46433" s="120"/>
      <c r="U46433" s="121"/>
      <c r="V46433" s="122"/>
      <c r="W46433" s="123"/>
      <c r="AC46433" s="123"/>
    </row>
    <row r="46434" spans="5:29" s="2" customFormat="1">
      <c r="E46434" s="120"/>
      <c r="M46434" s="120"/>
      <c r="N46434" s="120"/>
      <c r="U46434" s="121"/>
      <c r="V46434" s="122"/>
      <c r="W46434" s="123"/>
      <c r="AC46434" s="123"/>
    </row>
    <row r="46435" spans="5:29" s="2" customFormat="1">
      <c r="E46435" s="120"/>
      <c r="M46435" s="120"/>
      <c r="N46435" s="120"/>
      <c r="U46435" s="121"/>
      <c r="V46435" s="122"/>
      <c r="W46435" s="123"/>
      <c r="AC46435" s="123"/>
    </row>
    <row r="46436" spans="5:29" s="2" customFormat="1">
      <c r="E46436" s="120"/>
      <c r="M46436" s="120"/>
      <c r="N46436" s="120"/>
      <c r="U46436" s="121"/>
      <c r="V46436" s="122"/>
      <c r="W46436" s="123"/>
      <c r="AC46436" s="123"/>
    </row>
    <row r="46437" spans="5:29" s="2" customFormat="1">
      <c r="E46437" s="120"/>
      <c r="M46437" s="120"/>
      <c r="N46437" s="120"/>
      <c r="U46437" s="121"/>
      <c r="V46437" s="122"/>
      <c r="W46437" s="123"/>
      <c r="AC46437" s="123"/>
    </row>
    <row r="46438" spans="5:29" s="2" customFormat="1">
      <c r="E46438" s="120"/>
      <c r="M46438" s="120"/>
      <c r="N46438" s="120"/>
      <c r="U46438" s="121"/>
      <c r="V46438" s="122"/>
      <c r="W46438" s="123"/>
      <c r="AC46438" s="123"/>
    </row>
    <row r="46439" spans="5:29" s="2" customFormat="1">
      <c r="E46439" s="120"/>
      <c r="M46439" s="120"/>
      <c r="N46439" s="120"/>
      <c r="U46439" s="121"/>
      <c r="V46439" s="122"/>
      <c r="W46439" s="123"/>
      <c r="AC46439" s="123"/>
    </row>
    <row r="46440" spans="5:29" s="2" customFormat="1">
      <c r="E46440" s="120"/>
      <c r="M46440" s="120"/>
      <c r="N46440" s="120"/>
      <c r="U46440" s="121"/>
      <c r="V46440" s="122"/>
      <c r="W46440" s="123"/>
      <c r="AC46440" s="123"/>
    </row>
    <row r="46441" spans="5:29" s="2" customFormat="1">
      <c r="E46441" s="120"/>
      <c r="M46441" s="120"/>
      <c r="N46441" s="120"/>
      <c r="U46441" s="121"/>
      <c r="V46441" s="122"/>
      <c r="W46441" s="123"/>
      <c r="AC46441" s="123"/>
    </row>
    <row r="46442" spans="5:29" s="2" customFormat="1">
      <c r="E46442" s="120"/>
      <c r="M46442" s="120"/>
      <c r="N46442" s="120"/>
      <c r="U46442" s="121"/>
      <c r="V46442" s="122"/>
      <c r="W46442" s="123"/>
      <c r="AC46442" s="123"/>
    </row>
    <row r="46443" spans="5:29" s="2" customFormat="1">
      <c r="E46443" s="120"/>
      <c r="M46443" s="120"/>
      <c r="N46443" s="120"/>
      <c r="U46443" s="121"/>
      <c r="V46443" s="122"/>
      <c r="W46443" s="123"/>
      <c r="AC46443" s="123"/>
    </row>
    <row r="46444" spans="5:29" s="2" customFormat="1">
      <c r="E46444" s="120"/>
      <c r="M46444" s="120"/>
      <c r="N46444" s="120"/>
      <c r="U46444" s="121"/>
      <c r="V46444" s="122"/>
      <c r="W46444" s="123"/>
      <c r="AC46444" s="123"/>
    </row>
    <row r="46445" spans="5:29" s="2" customFormat="1">
      <c r="E46445" s="120"/>
      <c r="M46445" s="120"/>
      <c r="N46445" s="120"/>
      <c r="U46445" s="121"/>
      <c r="V46445" s="122"/>
      <c r="W46445" s="123"/>
      <c r="AC46445" s="123"/>
    </row>
    <row r="46446" spans="5:29" s="2" customFormat="1">
      <c r="E46446" s="120"/>
      <c r="M46446" s="120"/>
      <c r="N46446" s="120"/>
      <c r="U46446" s="121"/>
      <c r="V46446" s="122"/>
      <c r="W46446" s="123"/>
      <c r="AC46446" s="123"/>
    </row>
    <row r="46447" spans="5:29" s="2" customFormat="1">
      <c r="E46447" s="120"/>
      <c r="M46447" s="120"/>
      <c r="N46447" s="120"/>
      <c r="U46447" s="121"/>
      <c r="V46447" s="122"/>
      <c r="W46447" s="123"/>
      <c r="AC46447" s="123"/>
    </row>
    <row r="46448" spans="5:29" s="2" customFormat="1">
      <c r="E46448" s="120"/>
      <c r="M46448" s="120"/>
      <c r="N46448" s="120"/>
      <c r="U46448" s="121"/>
      <c r="V46448" s="122"/>
      <c r="W46448" s="123"/>
      <c r="AC46448" s="123"/>
    </row>
    <row r="46449" spans="5:29" s="2" customFormat="1">
      <c r="E46449" s="120"/>
      <c r="M46449" s="120"/>
      <c r="N46449" s="120"/>
      <c r="U46449" s="121"/>
      <c r="V46449" s="122"/>
      <c r="W46449" s="123"/>
      <c r="AC46449" s="123"/>
    </row>
    <row r="46450" spans="5:29" s="2" customFormat="1">
      <c r="E46450" s="120"/>
      <c r="M46450" s="120"/>
      <c r="N46450" s="120"/>
      <c r="U46450" s="121"/>
      <c r="V46450" s="122"/>
      <c r="W46450" s="123"/>
      <c r="AC46450" s="123"/>
    </row>
    <row r="46451" spans="5:29" s="2" customFormat="1">
      <c r="E46451" s="120"/>
      <c r="M46451" s="120"/>
      <c r="N46451" s="120"/>
      <c r="U46451" s="121"/>
      <c r="V46451" s="122"/>
      <c r="W46451" s="123"/>
      <c r="AC46451" s="123"/>
    </row>
    <row r="46452" spans="5:29" s="2" customFormat="1">
      <c r="E46452" s="120"/>
      <c r="M46452" s="120"/>
      <c r="N46452" s="120"/>
      <c r="U46452" s="121"/>
      <c r="V46452" s="122"/>
      <c r="W46452" s="123"/>
      <c r="AC46452" s="123"/>
    </row>
    <row r="46453" spans="5:29" s="2" customFormat="1">
      <c r="E46453" s="120"/>
      <c r="M46453" s="120"/>
      <c r="N46453" s="120"/>
      <c r="U46453" s="121"/>
      <c r="V46453" s="122"/>
      <c r="W46453" s="123"/>
      <c r="AC46453" s="123"/>
    </row>
    <row r="46454" spans="5:29" s="2" customFormat="1">
      <c r="E46454" s="120"/>
      <c r="M46454" s="120"/>
      <c r="N46454" s="120"/>
      <c r="U46454" s="121"/>
      <c r="V46454" s="122"/>
      <c r="W46454" s="123"/>
      <c r="AC46454" s="123"/>
    </row>
    <row r="46455" spans="5:29" s="2" customFormat="1">
      <c r="E46455" s="120"/>
      <c r="M46455" s="120"/>
      <c r="N46455" s="120"/>
      <c r="U46455" s="121"/>
      <c r="V46455" s="122"/>
      <c r="W46455" s="123"/>
      <c r="AC46455" s="123"/>
    </row>
    <row r="46456" spans="5:29" s="2" customFormat="1">
      <c r="E46456" s="120"/>
      <c r="M46456" s="120"/>
      <c r="N46456" s="120"/>
      <c r="U46456" s="121"/>
      <c r="V46456" s="122"/>
      <c r="W46456" s="123"/>
      <c r="AC46456" s="123"/>
    </row>
    <row r="46457" spans="5:29" s="2" customFormat="1">
      <c r="E46457" s="120"/>
      <c r="M46457" s="120"/>
      <c r="N46457" s="120"/>
      <c r="U46457" s="121"/>
      <c r="V46457" s="122"/>
      <c r="W46457" s="123"/>
      <c r="AC46457" s="123"/>
    </row>
    <row r="46458" spans="5:29" s="2" customFormat="1">
      <c r="E46458" s="120"/>
      <c r="M46458" s="120"/>
      <c r="N46458" s="120"/>
      <c r="U46458" s="121"/>
      <c r="V46458" s="122"/>
      <c r="W46458" s="123"/>
      <c r="AC46458" s="123"/>
    </row>
    <row r="46459" spans="5:29" s="2" customFormat="1">
      <c r="E46459" s="120"/>
      <c r="M46459" s="120"/>
      <c r="N46459" s="120"/>
      <c r="U46459" s="121"/>
      <c r="V46459" s="122"/>
      <c r="W46459" s="123"/>
      <c r="AC46459" s="123"/>
    </row>
    <row r="46460" spans="5:29" s="2" customFormat="1">
      <c r="E46460" s="120"/>
      <c r="M46460" s="120"/>
      <c r="N46460" s="120"/>
      <c r="U46460" s="121"/>
      <c r="V46460" s="122"/>
      <c r="W46460" s="123"/>
      <c r="AC46460" s="123"/>
    </row>
    <row r="46461" spans="5:29" s="2" customFormat="1">
      <c r="E46461" s="120"/>
      <c r="M46461" s="120"/>
      <c r="N46461" s="120"/>
      <c r="U46461" s="121"/>
      <c r="V46461" s="122"/>
      <c r="W46461" s="123"/>
      <c r="AC46461" s="123"/>
    </row>
    <row r="46462" spans="5:29" s="2" customFormat="1">
      <c r="E46462" s="120"/>
      <c r="M46462" s="120"/>
      <c r="N46462" s="120"/>
      <c r="U46462" s="121"/>
      <c r="V46462" s="122"/>
      <c r="W46462" s="123"/>
      <c r="AC46462" s="123"/>
    </row>
    <row r="46463" spans="5:29" s="2" customFormat="1">
      <c r="E46463" s="120"/>
      <c r="M46463" s="120"/>
      <c r="N46463" s="120"/>
      <c r="U46463" s="121"/>
      <c r="V46463" s="122"/>
      <c r="W46463" s="123"/>
      <c r="AC46463" s="123"/>
    </row>
    <row r="46464" spans="5:29" s="2" customFormat="1">
      <c r="E46464" s="120"/>
      <c r="M46464" s="120"/>
      <c r="N46464" s="120"/>
      <c r="U46464" s="121"/>
      <c r="V46464" s="122"/>
      <c r="W46464" s="123"/>
      <c r="AC46464" s="123"/>
    </row>
    <row r="46465" spans="5:29" s="2" customFormat="1">
      <c r="E46465" s="120"/>
      <c r="M46465" s="120"/>
      <c r="N46465" s="120"/>
      <c r="U46465" s="121"/>
      <c r="V46465" s="122"/>
      <c r="W46465" s="123"/>
      <c r="AC46465" s="123"/>
    </row>
    <row r="46466" spans="5:29" s="2" customFormat="1">
      <c r="E46466" s="120"/>
      <c r="M46466" s="120"/>
      <c r="N46466" s="120"/>
      <c r="U46466" s="121"/>
      <c r="V46466" s="122"/>
      <c r="W46466" s="123"/>
      <c r="AC46466" s="123"/>
    </row>
    <row r="46467" spans="5:29" s="2" customFormat="1">
      <c r="E46467" s="120"/>
      <c r="M46467" s="120"/>
      <c r="N46467" s="120"/>
      <c r="U46467" s="121"/>
      <c r="V46467" s="122"/>
      <c r="W46467" s="123"/>
      <c r="AC46467" s="123"/>
    </row>
    <row r="46468" spans="5:29" s="2" customFormat="1">
      <c r="E46468" s="120"/>
      <c r="M46468" s="120"/>
      <c r="N46468" s="120"/>
      <c r="U46468" s="121"/>
      <c r="V46468" s="122"/>
      <c r="W46468" s="123"/>
      <c r="AC46468" s="123"/>
    </row>
    <row r="46469" spans="5:29" s="2" customFormat="1">
      <c r="E46469" s="120"/>
      <c r="M46469" s="120"/>
      <c r="N46469" s="120"/>
      <c r="U46469" s="121"/>
      <c r="V46469" s="122"/>
      <c r="W46469" s="123"/>
      <c r="AC46469" s="123"/>
    </row>
    <row r="46470" spans="5:29" s="2" customFormat="1">
      <c r="E46470" s="120"/>
      <c r="M46470" s="120"/>
      <c r="N46470" s="120"/>
      <c r="U46470" s="121"/>
      <c r="V46470" s="122"/>
      <c r="W46470" s="123"/>
      <c r="AC46470" s="123"/>
    </row>
    <row r="46471" spans="5:29" s="2" customFormat="1">
      <c r="E46471" s="120"/>
      <c r="M46471" s="120"/>
      <c r="N46471" s="120"/>
      <c r="U46471" s="121"/>
      <c r="V46471" s="122"/>
      <c r="W46471" s="123"/>
      <c r="AC46471" s="123"/>
    </row>
    <row r="46472" spans="5:29" s="2" customFormat="1">
      <c r="E46472" s="120"/>
      <c r="M46472" s="120"/>
      <c r="N46472" s="120"/>
      <c r="U46472" s="121"/>
      <c r="V46472" s="122"/>
      <c r="W46472" s="123"/>
      <c r="AC46472" s="123"/>
    </row>
    <row r="46473" spans="5:29" s="2" customFormat="1">
      <c r="E46473" s="120"/>
      <c r="M46473" s="120"/>
      <c r="N46473" s="120"/>
      <c r="U46473" s="121"/>
      <c r="V46473" s="122"/>
      <c r="W46473" s="123"/>
      <c r="AC46473" s="123"/>
    </row>
    <row r="46474" spans="5:29" s="2" customFormat="1">
      <c r="E46474" s="120"/>
      <c r="M46474" s="120"/>
      <c r="N46474" s="120"/>
      <c r="U46474" s="121"/>
      <c r="V46474" s="122"/>
      <c r="W46474" s="123"/>
      <c r="AC46474" s="123"/>
    </row>
    <row r="46475" spans="5:29" s="2" customFormat="1">
      <c r="E46475" s="120"/>
      <c r="M46475" s="120"/>
      <c r="N46475" s="120"/>
      <c r="U46475" s="121"/>
      <c r="V46475" s="122"/>
      <c r="W46475" s="123"/>
      <c r="AC46475" s="123"/>
    </row>
    <row r="46476" spans="5:29" s="2" customFormat="1">
      <c r="E46476" s="120"/>
      <c r="M46476" s="120"/>
      <c r="N46476" s="120"/>
      <c r="U46476" s="121"/>
      <c r="V46476" s="122"/>
      <c r="W46476" s="123"/>
      <c r="AC46476" s="123"/>
    </row>
    <row r="46477" spans="5:29" s="2" customFormat="1">
      <c r="E46477" s="120"/>
      <c r="M46477" s="120"/>
      <c r="N46477" s="120"/>
      <c r="U46477" s="121"/>
      <c r="V46477" s="122"/>
      <c r="W46477" s="123"/>
      <c r="AC46477" s="123"/>
    </row>
    <row r="46478" spans="5:29" s="2" customFormat="1">
      <c r="E46478" s="120"/>
      <c r="M46478" s="120"/>
      <c r="N46478" s="120"/>
      <c r="U46478" s="121"/>
      <c r="V46478" s="122"/>
      <c r="W46478" s="123"/>
      <c r="AC46478" s="123"/>
    </row>
    <row r="46479" spans="5:29" s="2" customFormat="1">
      <c r="E46479" s="120"/>
      <c r="M46479" s="120"/>
      <c r="N46479" s="120"/>
      <c r="U46479" s="121"/>
      <c r="V46479" s="122"/>
      <c r="W46479" s="123"/>
      <c r="AC46479" s="123"/>
    </row>
    <row r="46480" spans="5:29" s="2" customFormat="1">
      <c r="E46480" s="120"/>
      <c r="M46480" s="120"/>
      <c r="N46480" s="120"/>
      <c r="U46480" s="121"/>
      <c r="V46480" s="122"/>
      <c r="W46480" s="123"/>
      <c r="AC46480" s="123"/>
    </row>
    <row r="46481" spans="5:29" s="2" customFormat="1">
      <c r="E46481" s="120"/>
      <c r="M46481" s="120"/>
      <c r="N46481" s="120"/>
      <c r="U46481" s="121"/>
      <c r="V46481" s="122"/>
      <c r="W46481" s="123"/>
      <c r="AC46481" s="123"/>
    </row>
    <row r="46482" spans="5:29" s="2" customFormat="1">
      <c r="E46482" s="120"/>
      <c r="M46482" s="120"/>
      <c r="N46482" s="120"/>
      <c r="U46482" s="121"/>
      <c r="V46482" s="122"/>
      <c r="W46482" s="123"/>
      <c r="AC46482" s="123"/>
    </row>
    <row r="46483" spans="5:29" s="2" customFormat="1">
      <c r="E46483" s="120"/>
      <c r="M46483" s="120"/>
      <c r="N46483" s="120"/>
      <c r="U46483" s="121"/>
      <c r="V46483" s="122"/>
      <c r="W46483" s="123"/>
      <c r="AC46483" s="123"/>
    </row>
    <row r="46484" spans="5:29" s="2" customFormat="1">
      <c r="E46484" s="120"/>
      <c r="M46484" s="120"/>
      <c r="N46484" s="120"/>
      <c r="U46484" s="121"/>
      <c r="V46484" s="122"/>
      <c r="W46484" s="123"/>
      <c r="AC46484" s="123"/>
    </row>
    <row r="46485" spans="5:29" s="2" customFormat="1">
      <c r="E46485" s="120"/>
      <c r="M46485" s="120"/>
      <c r="N46485" s="120"/>
      <c r="U46485" s="121"/>
      <c r="V46485" s="122"/>
      <c r="W46485" s="123"/>
      <c r="AC46485" s="123"/>
    </row>
    <row r="46486" spans="5:29" s="2" customFormat="1">
      <c r="E46486" s="120"/>
      <c r="M46486" s="120"/>
      <c r="N46486" s="120"/>
      <c r="U46486" s="121"/>
      <c r="V46486" s="122"/>
      <c r="W46486" s="123"/>
      <c r="AC46486" s="123"/>
    </row>
    <row r="46487" spans="5:29" s="2" customFormat="1">
      <c r="E46487" s="120"/>
      <c r="M46487" s="120"/>
      <c r="N46487" s="120"/>
      <c r="U46487" s="121"/>
      <c r="V46487" s="122"/>
      <c r="W46487" s="123"/>
      <c r="AC46487" s="123"/>
    </row>
    <row r="46488" spans="5:29" s="2" customFormat="1">
      <c r="E46488" s="120"/>
      <c r="M46488" s="120"/>
      <c r="N46488" s="120"/>
      <c r="U46488" s="121"/>
      <c r="V46488" s="122"/>
      <c r="W46488" s="123"/>
      <c r="AC46488" s="123"/>
    </row>
    <row r="46489" spans="5:29" s="2" customFormat="1">
      <c r="E46489" s="120"/>
      <c r="M46489" s="120"/>
      <c r="N46489" s="120"/>
      <c r="U46489" s="121"/>
      <c r="V46489" s="122"/>
      <c r="W46489" s="123"/>
      <c r="AC46489" s="123"/>
    </row>
    <row r="46490" spans="5:29" s="2" customFormat="1">
      <c r="E46490" s="120"/>
      <c r="M46490" s="120"/>
      <c r="N46490" s="120"/>
      <c r="U46490" s="121"/>
      <c r="V46490" s="122"/>
      <c r="W46490" s="123"/>
      <c r="AC46490" s="123"/>
    </row>
    <row r="46491" spans="5:29" s="2" customFormat="1">
      <c r="E46491" s="120"/>
      <c r="M46491" s="120"/>
      <c r="N46491" s="120"/>
      <c r="U46491" s="121"/>
      <c r="V46491" s="122"/>
      <c r="W46491" s="123"/>
      <c r="AC46491" s="123"/>
    </row>
    <row r="46492" spans="5:29" s="2" customFormat="1">
      <c r="E46492" s="120"/>
      <c r="M46492" s="120"/>
      <c r="N46492" s="120"/>
      <c r="U46492" s="121"/>
      <c r="V46492" s="122"/>
      <c r="W46492" s="123"/>
      <c r="AC46492" s="123"/>
    </row>
    <row r="46493" spans="5:29" s="2" customFormat="1">
      <c r="E46493" s="120"/>
      <c r="M46493" s="120"/>
      <c r="N46493" s="120"/>
      <c r="U46493" s="121"/>
      <c r="V46493" s="122"/>
      <c r="W46493" s="123"/>
      <c r="AC46493" s="123"/>
    </row>
    <row r="46494" spans="5:29" s="2" customFormat="1">
      <c r="E46494" s="120"/>
      <c r="M46494" s="120"/>
      <c r="N46494" s="120"/>
      <c r="U46494" s="121"/>
      <c r="V46494" s="122"/>
      <c r="W46494" s="123"/>
      <c r="AC46494" s="123"/>
    </row>
    <row r="46495" spans="5:29" s="2" customFormat="1">
      <c r="E46495" s="120"/>
      <c r="M46495" s="120"/>
      <c r="N46495" s="120"/>
      <c r="U46495" s="121"/>
      <c r="V46495" s="122"/>
      <c r="W46495" s="123"/>
      <c r="AC46495" s="123"/>
    </row>
    <row r="46496" spans="5:29" s="2" customFormat="1">
      <c r="E46496" s="120"/>
      <c r="M46496" s="120"/>
      <c r="N46496" s="120"/>
      <c r="U46496" s="121"/>
      <c r="V46496" s="122"/>
      <c r="W46496" s="123"/>
      <c r="AC46496" s="123"/>
    </row>
    <row r="46497" spans="5:29" s="2" customFormat="1">
      <c r="E46497" s="120"/>
      <c r="M46497" s="120"/>
      <c r="N46497" s="120"/>
      <c r="U46497" s="121"/>
      <c r="V46497" s="122"/>
      <c r="W46497" s="123"/>
      <c r="AC46497" s="123"/>
    </row>
    <row r="46498" spans="5:29" s="2" customFormat="1">
      <c r="E46498" s="120"/>
      <c r="M46498" s="120"/>
      <c r="N46498" s="120"/>
      <c r="U46498" s="121"/>
      <c r="V46498" s="122"/>
      <c r="W46498" s="123"/>
      <c r="AC46498" s="123"/>
    </row>
    <row r="46499" spans="5:29" s="2" customFormat="1">
      <c r="E46499" s="120"/>
      <c r="M46499" s="120"/>
      <c r="N46499" s="120"/>
      <c r="U46499" s="121"/>
      <c r="V46499" s="122"/>
      <c r="W46499" s="123"/>
      <c r="AC46499" s="123"/>
    </row>
    <row r="46500" spans="5:29" s="2" customFormat="1">
      <c r="E46500" s="120"/>
      <c r="M46500" s="120"/>
      <c r="N46500" s="120"/>
      <c r="U46500" s="121"/>
      <c r="V46500" s="122"/>
      <c r="W46500" s="123"/>
      <c r="AC46500" s="123"/>
    </row>
    <row r="46501" spans="5:29" s="2" customFormat="1">
      <c r="E46501" s="120"/>
      <c r="M46501" s="120"/>
      <c r="N46501" s="120"/>
      <c r="U46501" s="121"/>
      <c r="V46501" s="122"/>
      <c r="W46501" s="123"/>
      <c r="AC46501" s="123"/>
    </row>
    <row r="46502" spans="5:29" s="2" customFormat="1">
      <c r="E46502" s="120"/>
      <c r="M46502" s="120"/>
      <c r="N46502" s="120"/>
      <c r="U46502" s="121"/>
      <c r="V46502" s="122"/>
      <c r="W46502" s="123"/>
      <c r="AC46502" s="123"/>
    </row>
    <row r="46503" spans="5:29" s="2" customFormat="1">
      <c r="E46503" s="120"/>
      <c r="M46503" s="120"/>
      <c r="N46503" s="120"/>
      <c r="U46503" s="121"/>
      <c r="V46503" s="122"/>
      <c r="W46503" s="123"/>
      <c r="AC46503" s="123"/>
    </row>
    <row r="46504" spans="5:29" s="2" customFormat="1">
      <c r="E46504" s="120"/>
      <c r="M46504" s="120"/>
      <c r="N46504" s="120"/>
      <c r="U46504" s="121"/>
      <c r="V46504" s="122"/>
      <c r="W46504" s="123"/>
      <c r="AC46504" s="123"/>
    </row>
    <row r="46505" spans="5:29" s="2" customFormat="1">
      <c r="E46505" s="120"/>
      <c r="M46505" s="120"/>
      <c r="N46505" s="120"/>
      <c r="U46505" s="121"/>
      <c r="V46505" s="122"/>
      <c r="W46505" s="123"/>
      <c r="AC46505" s="123"/>
    </row>
    <row r="46506" spans="5:29" s="2" customFormat="1">
      <c r="E46506" s="120"/>
      <c r="M46506" s="120"/>
      <c r="N46506" s="120"/>
      <c r="U46506" s="121"/>
      <c r="V46506" s="122"/>
      <c r="W46506" s="123"/>
      <c r="AC46506" s="123"/>
    </row>
    <row r="46507" spans="5:29" s="2" customFormat="1">
      <c r="E46507" s="120"/>
      <c r="M46507" s="120"/>
      <c r="N46507" s="120"/>
      <c r="U46507" s="121"/>
      <c r="V46507" s="122"/>
      <c r="W46507" s="123"/>
      <c r="AC46507" s="123"/>
    </row>
    <row r="46508" spans="5:29" s="2" customFormat="1">
      <c r="E46508" s="120"/>
      <c r="M46508" s="120"/>
      <c r="N46508" s="120"/>
      <c r="U46508" s="121"/>
      <c r="V46508" s="122"/>
      <c r="W46508" s="123"/>
      <c r="AC46508" s="123"/>
    </row>
    <row r="46509" spans="5:29" s="2" customFormat="1">
      <c r="E46509" s="120"/>
      <c r="M46509" s="120"/>
      <c r="N46509" s="120"/>
      <c r="U46509" s="121"/>
      <c r="V46509" s="122"/>
      <c r="W46509" s="123"/>
      <c r="AC46509" s="123"/>
    </row>
    <row r="46510" spans="5:29" s="2" customFormat="1">
      <c r="E46510" s="120"/>
      <c r="M46510" s="120"/>
      <c r="N46510" s="120"/>
      <c r="U46510" s="121"/>
      <c r="V46510" s="122"/>
      <c r="W46510" s="123"/>
      <c r="AC46510" s="123"/>
    </row>
    <row r="46511" spans="5:29" s="2" customFormat="1">
      <c r="E46511" s="120"/>
      <c r="M46511" s="120"/>
      <c r="N46511" s="120"/>
      <c r="U46511" s="121"/>
      <c r="V46511" s="122"/>
      <c r="W46511" s="123"/>
      <c r="AC46511" s="123"/>
    </row>
    <row r="46512" spans="5:29" s="2" customFormat="1">
      <c r="E46512" s="120"/>
      <c r="M46512" s="120"/>
      <c r="N46512" s="120"/>
      <c r="U46512" s="121"/>
      <c r="V46512" s="122"/>
      <c r="W46512" s="123"/>
      <c r="AC46512" s="123"/>
    </row>
    <row r="46513" spans="5:29" s="2" customFormat="1">
      <c r="E46513" s="120"/>
      <c r="M46513" s="120"/>
      <c r="N46513" s="120"/>
      <c r="U46513" s="121"/>
      <c r="V46513" s="122"/>
      <c r="W46513" s="123"/>
      <c r="AC46513" s="123"/>
    </row>
    <row r="46514" spans="5:29" s="2" customFormat="1">
      <c r="E46514" s="120"/>
      <c r="M46514" s="120"/>
      <c r="N46514" s="120"/>
      <c r="U46514" s="121"/>
      <c r="V46514" s="122"/>
      <c r="W46514" s="123"/>
      <c r="AC46514" s="123"/>
    </row>
    <row r="46515" spans="5:29" s="2" customFormat="1">
      <c r="E46515" s="120"/>
      <c r="M46515" s="120"/>
      <c r="N46515" s="120"/>
      <c r="U46515" s="121"/>
      <c r="V46515" s="122"/>
      <c r="W46515" s="123"/>
      <c r="AC46515" s="123"/>
    </row>
    <row r="46516" spans="5:29" s="2" customFormat="1">
      <c r="E46516" s="120"/>
      <c r="M46516" s="120"/>
      <c r="N46516" s="120"/>
      <c r="U46516" s="121"/>
      <c r="V46516" s="122"/>
      <c r="W46516" s="123"/>
      <c r="AC46516" s="123"/>
    </row>
    <row r="46517" spans="5:29" s="2" customFormat="1">
      <c r="E46517" s="120"/>
      <c r="M46517" s="120"/>
      <c r="N46517" s="120"/>
      <c r="U46517" s="121"/>
      <c r="V46517" s="122"/>
      <c r="W46517" s="123"/>
      <c r="AC46517" s="123"/>
    </row>
    <row r="46518" spans="5:29" s="2" customFormat="1">
      <c r="E46518" s="120"/>
      <c r="M46518" s="120"/>
      <c r="N46518" s="120"/>
      <c r="U46518" s="121"/>
      <c r="V46518" s="122"/>
      <c r="W46518" s="123"/>
      <c r="AC46518" s="123"/>
    </row>
    <row r="46519" spans="5:29" s="2" customFormat="1">
      <c r="E46519" s="120"/>
      <c r="M46519" s="120"/>
      <c r="N46519" s="120"/>
      <c r="U46519" s="121"/>
      <c r="V46519" s="122"/>
      <c r="W46519" s="123"/>
      <c r="AC46519" s="123"/>
    </row>
    <row r="46520" spans="5:29" s="2" customFormat="1">
      <c r="E46520" s="120"/>
      <c r="M46520" s="120"/>
      <c r="N46520" s="120"/>
      <c r="U46520" s="121"/>
      <c r="V46520" s="122"/>
      <c r="W46520" s="123"/>
      <c r="AC46520" s="123"/>
    </row>
    <row r="46521" spans="5:29" s="2" customFormat="1">
      <c r="E46521" s="120"/>
      <c r="M46521" s="120"/>
      <c r="N46521" s="120"/>
      <c r="U46521" s="121"/>
      <c r="V46521" s="122"/>
      <c r="W46521" s="123"/>
      <c r="AC46521" s="123"/>
    </row>
    <row r="46522" spans="5:29" s="2" customFormat="1">
      <c r="E46522" s="120"/>
      <c r="M46522" s="120"/>
      <c r="N46522" s="120"/>
      <c r="U46522" s="121"/>
      <c r="V46522" s="122"/>
      <c r="W46522" s="123"/>
      <c r="AC46522" s="123"/>
    </row>
    <row r="46523" spans="5:29" s="2" customFormat="1">
      <c r="E46523" s="120"/>
      <c r="M46523" s="120"/>
      <c r="N46523" s="120"/>
      <c r="U46523" s="121"/>
      <c r="V46523" s="122"/>
      <c r="W46523" s="123"/>
      <c r="AC46523" s="123"/>
    </row>
    <row r="46524" spans="5:29" s="2" customFormat="1">
      <c r="E46524" s="120"/>
      <c r="M46524" s="120"/>
      <c r="N46524" s="120"/>
      <c r="U46524" s="121"/>
      <c r="V46524" s="122"/>
      <c r="W46524" s="123"/>
      <c r="AC46524" s="123"/>
    </row>
    <row r="46525" spans="5:29" s="2" customFormat="1">
      <c r="E46525" s="120"/>
      <c r="M46525" s="120"/>
      <c r="N46525" s="120"/>
      <c r="U46525" s="121"/>
      <c r="V46525" s="122"/>
      <c r="W46525" s="123"/>
      <c r="AC46525" s="123"/>
    </row>
    <row r="46526" spans="5:29" s="2" customFormat="1">
      <c r="E46526" s="120"/>
      <c r="M46526" s="120"/>
      <c r="N46526" s="120"/>
      <c r="U46526" s="121"/>
      <c r="V46526" s="122"/>
      <c r="W46526" s="123"/>
      <c r="AC46526" s="123"/>
    </row>
    <row r="46527" spans="5:29" s="2" customFormat="1">
      <c r="E46527" s="120"/>
      <c r="M46527" s="120"/>
      <c r="N46527" s="120"/>
      <c r="U46527" s="121"/>
      <c r="V46527" s="122"/>
      <c r="W46527" s="123"/>
      <c r="AC46527" s="123"/>
    </row>
    <row r="46528" spans="5:29" s="2" customFormat="1">
      <c r="E46528" s="120"/>
      <c r="M46528" s="120"/>
      <c r="N46528" s="120"/>
      <c r="U46528" s="121"/>
      <c r="V46528" s="122"/>
      <c r="W46528" s="123"/>
      <c r="AC46528" s="123"/>
    </row>
    <row r="46529" spans="5:29" s="2" customFormat="1">
      <c r="E46529" s="120"/>
      <c r="M46529" s="120"/>
      <c r="N46529" s="120"/>
      <c r="U46529" s="121"/>
      <c r="V46529" s="122"/>
      <c r="W46529" s="123"/>
      <c r="AC46529" s="123"/>
    </row>
    <row r="46530" spans="5:29" s="2" customFormat="1">
      <c r="E46530" s="120"/>
      <c r="M46530" s="120"/>
      <c r="N46530" s="120"/>
      <c r="U46530" s="121"/>
      <c r="V46530" s="122"/>
      <c r="W46530" s="123"/>
      <c r="AC46530" s="123"/>
    </row>
    <row r="46531" spans="5:29" s="2" customFormat="1">
      <c r="E46531" s="120"/>
      <c r="M46531" s="120"/>
      <c r="N46531" s="120"/>
      <c r="U46531" s="121"/>
      <c r="V46531" s="122"/>
      <c r="W46531" s="123"/>
      <c r="AC46531" s="123"/>
    </row>
    <row r="46532" spans="5:29" s="2" customFormat="1">
      <c r="E46532" s="120"/>
      <c r="M46532" s="120"/>
      <c r="N46532" s="120"/>
      <c r="U46532" s="121"/>
      <c r="V46532" s="122"/>
      <c r="W46532" s="123"/>
      <c r="AC46532" s="123"/>
    </row>
    <row r="46533" spans="5:29" s="2" customFormat="1">
      <c r="E46533" s="120"/>
      <c r="M46533" s="120"/>
      <c r="N46533" s="120"/>
      <c r="U46533" s="121"/>
      <c r="V46533" s="122"/>
      <c r="W46533" s="123"/>
      <c r="AC46533" s="123"/>
    </row>
    <row r="46534" spans="5:29" s="2" customFormat="1">
      <c r="E46534" s="120"/>
      <c r="M46534" s="120"/>
      <c r="N46534" s="120"/>
      <c r="U46534" s="121"/>
      <c r="V46534" s="122"/>
      <c r="W46534" s="123"/>
      <c r="AC46534" s="123"/>
    </row>
    <row r="46535" spans="5:29" s="2" customFormat="1">
      <c r="E46535" s="120"/>
      <c r="M46535" s="120"/>
      <c r="N46535" s="120"/>
      <c r="U46535" s="121"/>
      <c r="V46535" s="122"/>
      <c r="W46535" s="123"/>
      <c r="AC46535" s="123"/>
    </row>
    <row r="46536" spans="5:29" s="2" customFormat="1">
      <c r="E46536" s="120"/>
      <c r="M46536" s="120"/>
      <c r="N46536" s="120"/>
      <c r="U46536" s="121"/>
      <c r="V46536" s="122"/>
      <c r="W46536" s="123"/>
      <c r="AC46536" s="123"/>
    </row>
    <row r="46537" spans="5:29" s="2" customFormat="1">
      <c r="E46537" s="120"/>
      <c r="M46537" s="120"/>
      <c r="N46537" s="120"/>
      <c r="U46537" s="121"/>
      <c r="V46537" s="122"/>
      <c r="W46537" s="123"/>
      <c r="AC46537" s="123"/>
    </row>
    <row r="46538" spans="5:29" s="2" customFormat="1">
      <c r="E46538" s="120"/>
      <c r="M46538" s="120"/>
      <c r="N46538" s="120"/>
      <c r="U46538" s="121"/>
      <c r="V46538" s="122"/>
      <c r="W46538" s="123"/>
      <c r="AC46538" s="123"/>
    </row>
    <row r="46539" spans="5:29" s="2" customFormat="1">
      <c r="E46539" s="120"/>
      <c r="M46539" s="120"/>
      <c r="N46539" s="120"/>
      <c r="U46539" s="121"/>
      <c r="V46539" s="122"/>
      <c r="W46539" s="123"/>
      <c r="AC46539" s="123"/>
    </row>
    <row r="46540" spans="5:29" s="2" customFormat="1">
      <c r="E46540" s="120"/>
      <c r="M46540" s="120"/>
      <c r="N46540" s="120"/>
      <c r="U46540" s="121"/>
      <c r="V46540" s="122"/>
      <c r="W46540" s="123"/>
      <c r="AC46540" s="123"/>
    </row>
    <row r="46541" spans="5:29" s="2" customFormat="1">
      <c r="E46541" s="120"/>
      <c r="M46541" s="120"/>
      <c r="N46541" s="120"/>
      <c r="U46541" s="121"/>
      <c r="V46541" s="122"/>
      <c r="W46541" s="123"/>
      <c r="AC46541" s="123"/>
    </row>
    <row r="46542" spans="5:29" s="2" customFormat="1">
      <c r="E46542" s="120"/>
      <c r="M46542" s="120"/>
      <c r="N46542" s="120"/>
      <c r="U46542" s="121"/>
      <c r="V46542" s="122"/>
      <c r="W46542" s="123"/>
      <c r="AC46542" s="123"/>
    </row>
    <row r="46543" spans="5:29" s="2" customFormat="1">
      <c r="E46543" s="120"/>
      <c r="M46543" s="120"/>
      <c r="N46543" s="120"/>
      <c r="U46543" s="121"/>
      <c r="V46543" s="122"/>
      <c r="W46543" s="123"/>
      <c r="AC46543" s="123"/>
    </row>
    <row r="46544" spans="5:29" s="2" customFormat="1">
      <c r="E46544" s="120"/>
      <c r="M46544" s="120"/>
      <c r="N46544" s="120"/>
      <c r="U46544" s="121"/>
      <c r="V46544" s="122"/>
      <c r="W46544" s="123"/>
      <c r="AC46544" s="123"/>
    </row>
    <row r="46545" spans="5:29" s="2" customFormat="1">
      <c r="E46545" s="120"/>
      <c r="M46545" s="120"/>
      <c r="N46545" s="120"/>
      <c r="U46545" s="121"/>
      <c r="V46545" s="122"/>
      <c r="W46545" s="123"/>
      <c r="AC46545" s="123"/>
    </row>
    <row r="46546" spans="5:29" s="2" customFormat="1">
      <c r="E46546" s="120"/>
      <c r="M46546" s="120"/>
      <c r="N46546" s="120"/>
      <c r="U46546" s="121"/>
      <c r="V46546" s="122"/>
      <c r="W46546" s="123"/>
      <c r="AC46546" s="123"/>
    </row>
    <row r="46547" spans="5:29" s="2" customFormat="1">
      <c r="E46547" s="120"/>
      <c r="M46547" s="120"/>
      <c r="N46547" s="120"/>
      <c r="U46547" s="121"/>
      <c r="V46547" s="122"/>
      <c r="W46547" s="123"/>
      <c r="AC46547" s="123"/>
    </row>
    <row r="46548" spans="5:29" s="2" customFormat="1">
      <c r="E46548" s="120"/>
      <c r="M46548" s="120"/>
      <c r="N46548" s="120"/>
      <c r="U46548" s="121"/>
      <c r="V46548" s="122"/>
      <c r="W46548" s="123"/>
      <c r="AC46548" s="123"/>
    </row>
    <row r="46549" spans="5:29" s="2" customFormat="1">
      <c r="E46549" s="120"/>
      <c r="M46549" s="120"/>
      <c r="N46549" s="120"/>
      <c r="U46549" s="121"/>
      <c r="V46549" s="122"/>
      <c r="W46549" s="123"/>
      <c r="AC46549" s="123"/>
    </row>
    <row r="46550" spans="5:29" s="2" customFormat="1">
      <c r="E46550" s="120"/>
      <c r="M46550" s="120"/>
      <c r="N46550" s="120"/>
      <c r="U46550" s="121"/>
      <c r="V46550" s="122"/>
      <c r="W46550" s="123"/>
      <c r="AC46550" s="123"/>
    </row>
    <row r="46551" spans="5:29" s="2" customFormat="1">
      <c r="E46551" s="120"/>
      <c r="M46551" s="120"/>
      <c r="N46551" s="120"/>
      <c r="U46551" s="121"/>
      <c r="V46551" s="122"/>
      <c r="W46551" s="123"/>
      <c r="AC46551" s="123"/>
    </row>
    <row r="46552" spans="5:29" s="2" customFormat="1">
      <c r="E46552" s="120"/>
      <c r="M46552" s="120"/>
      <c r="N46552" s="120"/>
      <c r="U46552" s="121"/>
      <c r="V46552" s="122"/>
      <c r="W46552" s="123"/>
      <c r="AC46552" s="123"/>
    </row>
    <row r="46553" spans="5:29" s="2" customFormat="1">
      <c r="E46553" s="120"/>
      <c r="M46553" s="120"/>
      <c r="N46553" s="120"/>
      <c r="U46553" s="121"/>
      <c r="V46553" s="122"/>
      <c r="W46553" s="123"/>
      <c r="AC46553" s="123"/>
    </row>
    <row r="46554" spans="5:29" s="2" customFormat="1">
      <c r="E46554" s="120"/>
      <c r="M46554" s="120"/>
      <c r="N46554" s="120"/>
      <c r="U46554" s="121"/>
      <c r="V46554" s="122"/>
      <c r="W46554" s="123"/>
      <c r="AC46554" s="123"/>
    </row>
    <row r="46555" spans="5:29" s="2" customFormat="1">
      <c r="E46555" s="120"/>
      <c r="M46555" s="120"/>
      <c r="N46555" s="120"/>
      <c r="U46555" s="121"/>
      <c r="V46555" s="122"/>
      <c r="W46555" s="123"/>
      <c r="AC46555" s="123"/>
    </row>
    <row r="46556" spans="5:29" s="2" customFormat="1">
      <c r="E46556" s="120"/>
      <c r="M46556" s="120"/>
      <c r="N46556" s="120"/>
      <c r="U46556" s="121"/>
      <c r="V46556" s="122"/>
      <c r="W46556" s="123"/>
      <c r="AC46556" s="123"/>
    </row>
    <row r="46557" spans="5:29" s="2" customFormat="1">
      <c r="E46557" s="120"/>
      <c r="M46557" s="120"/>
      <c r="N46557" s="120"/>
      <c r="U46557" s="121"/>
      <c r="V46557" s="122"/>
      <c r="W46557" s="123"/>
      <c r="AC46557" s="123"/>
    </row>
    <row r="46558" spans="5:29" s="2" customFormat="1">
      <c r="E46558" s="120"/>
      <c r="M46558" s="120"/>
      <c r="N46558" s="120"/>
      <c r="U46558" s="121"/>
      <c r="V46558" s="122"/>
      <c r="W46558" s="123"/>
      <c r="AC46558" s="123"/>
    </row>
    <row r="46559" spans="5:29" s="2" customFormat="1">
      <c r="E46559" s="120"/>
      <c r="M46559" s="120"/>
      <c r="N46559" s="120"/>
      <c r="U46559" s="121"/>
      <c r="V46559" s="122"/>
      <c r="W46559" s="123"/>
      <c r="AC46559" s="123"/>
    </row>
    <row r="46560" spans="5:29" s="2" customFormat="1">
      <c r="E46560" s="120"/>
      <c r="M46560" s="120"/>
      <c r="N46560" s="120"/>
      <c r="U46560" s="121"/>
      <c r="V46560" s="122"/>
      <c r="W46560" s="123"/>
      <c r="AC46560" s="123"/>
    </row>
    <row r="46561" spans="5:29" s="2" customFormat="1">
      <c r="E46561" s="120"/>
      <c r="M46561" s="120"/>
      <c r="N46561" s="120"/>
      <c r="U46561" s="121"/>
      <c r="V46561" s="122"/>
      <c r="W46561" s="123"/>
      <c r="AC46561" s="123"/>
    </row>
    <row r="46562" spans="5:29" s="2" customFormat="1">
      <c r="E46562" s="120"/>
      <c r="M46562" s="120"/>
      <c r="N46562" s="120"/>
      <c r="U46562" s="121"/>
      <c r="V46562" s="122"/>
      <c r="W46562" s="123"/>
      <c r="AC46562" s="123"/>
    </row>
    <row r="46563" spans="5:29" s="2" customFormat="1">
      <c r="E46563" s="120"/>
      <c r="M46563" s="120"/>
      <c r="N46563" s="120"/>
      <c r="U46563" s="121"/>
      <c r="V46563" s="122"/>
      <c r="W46563" s="123"/>
      <c r="AC46563" s="123"/>
    </row>
    <row r="46564" spans="5:29" s="2" customFormat="1">
      <c r="E46564" s="120"/>
      <c r="M46564" s="120"/>
      <c r="N46564" s="120"/>
      <c r="U46564" s="121"/>
      <c r="V46564" s="122"/>
      <c r="W46564" s="123"/>
      <c r="AC46564" s="123"/>
    </row>
    <row r="46565" spans="5:29" s="2" customFormat="1">
      <c r="E46565" s="120"/>
      <c r="M46565" s="120"/>
      <c r="N46565" s="120"/>
      <c r="U46565" s="121"/>
      <c r="V46565" s="122"/>
      <c r="W46565" s="123"/>
      <c r="AC46565" s="123"/>
    </row>
    <row r="46566" spans="5:29" s="2" customFormat="1">
      <c r="E46566" s="120"/>
      <c r="M46566" s="120"/>
      <c r="N46566" s="120"/>
      <c r="U46566" s="121"/>
      <c r="V46566" s="122"/>
      <c r="W46566" s="123"/>
      <c r="AC46566" s="123"/>
    </row>
    <row r="46567" spans="5:29" s="2" customFormat="1">
      <c r="E46567" s="120"/>
      <c r="M46567" s="120"/>
      <c r="N46567" s="120"/>
      <c r="U46567" s="121"/>
      <c r="V46567" s="122"/>
      <c r="W46567" s="123"/>
      <c r="AC46567" s="123"/>
    </row>
    <row r="46568" spans="5:29" s="2" customFormat="1">
      <c r="E46568" s="120"/>
      <c r="M46568" s="120"/>
      <c r="N46568" s="120"/>
      <c r="U46568" s="121"/>
      <c r="V46568" s="122"/>
      <c r="W46568" s="123"/>
      <c r="AC46568" s="123"/>
    </row>
    <row r="46569" spans="5:29" s="2" customFormat="1">
      <c r="E46569" s="120"/>
      <c r="M46569" s="120"/>
      <c r="N46569" s="120"/>
      <c r="U46569" s="121"/>
      <c r="V46569" s="122"/>
      <c r="W46569" s="123"/>
      <c r="AC46569" s="123"/>
    </row>
    <row r="46570" spans="5:29" s="2" customFormat="1">
      <c r="E46570" s="120"/>
      <c r="M46570" s="120"/>
      <c r="N46570" s="120"/>
      <c r="U46570" s="121"/>
      <c r="V46570" s="122"/>
      <c r="W46570" s="123"/>
      <c r="AC46570" s="123"/>
    </row>
    <row r="46571" spans="5:29" s="2" customFormat="1">
      <c r="E46571" s="120"/>
      <c r="M46571" s="120"/>
      <c r="N46571" s="120"/>
      <c r="U46571" s="121"/>
      <c r="V46571" s="122"/>
      <c r="W46571" s="123"/>
      <c r="AC46571" s="123"/>
    </row>
    <row r="46572" spans="5:29" s="2" customFormat="1">
      <c r="E46572" s="120"/>
      <c r="M46572" s="120"/>
      <c r="N46572" s="120"/>
      <c r="U46572" s="121"/>
      <c r="V46572" s="122"/>
      <c r="W46572" s="123"/>
      <c r="AC46572" s="123"/>
    </row>
    <row r="46573" spans="5:29" s="2" customFormat="1">
      <c r="E46573" s="120"/>
      <c r="M46573" s="120"/>
      <c r="N46573" s="120"/>
      <c r="U46573" s="121"/>
      <c r="V46573" s="122"/>
      <c r="W46573" s="123"/>
      <c r="AC46573" s="123"/>
    </row>
    <row r="46574" spans="5:29" s="2" customFormat="1">
      <c r="E46574" s="120"/>
      <c r="M46574" s="120"/>
      <c r="N46574" s="120"/>
      <c r="U46574" s="121"/>
      <c r="V46574" s="122"/>
      <c r="W46574" s="123"/>
      <c r="AC46574" s="123"/>
    </row>
    <row r="46575" spans="5:29" s="2" customFormat="1">
      <c r="E46575" s="120"/>
      <c r="M46575" s="120"/>
      <c r="N46575" s="120"/>
      <c r="U46575" s="121"/>
      <c r="V46575" s="122"/>
      <c r="W46575" s="123"/>
      <c r="AC46575" s="123"/>
    </row>
    <row r="46576" spans="5:29" s="2" customFormat="1">
      <c r="E46576" s="120"/>
      <c r="M46576" s="120"/>
      <c r="N46576" s="120"/>
      <c r="U46576" s="121"/>
      <c r="V46576" s="122"/>
      <c r="W46576" s="123"/>
      <c r="AC46576" s="123"/>
    </row>
    <row r="46577" spans="5:29" s="2" customFormat="1">
      <c r="E46577" s="120"/>
      <c r="M46577" s="120"/>
      <c r="N46577" s="120"/>
      <c r="U46577" s="121"/>
      <c r="V46577" s="122"/>
      <c r="W46577" s="123"/>
      <c r="AC46577" s="123"/>
    </row>
    <row r="46578" spans="5:29" s="2" customFormat="1">
      <c r="E46578" s="120"/>
      <c r="M46578" s="120"/>
      <c r="N46578" s="120"/>
      <c r="U46578" s="121"/>
      <c r="V46578" s="122"/>
      <c r="W46578" s="123"/>
      <c r="AC46578" s="123"/>
    </row>
    <row r="46579" spans="5:29" s="2" customFormat="1">
      <c r="E46579" s="120"/>
      <c r="M46579" s="120"/>
      <c r="N46579" s="120"/>
      <c r="U46579" s="121"/>
      <c r="V46579" s="122"/>
      <c r="W46579" s="123"/>
      <c r="AC46579" s="123"/>
    </row>
    <row r="46580" spans="5:29" s="2" customFormat="1">
      <c r="E46580" s="120"/>
      <c r="M46580" s="120"/>
      <c r="N46580" s="120"/>
      <c r="U46580" s="121"/>
      <c r="V46580" s="122"/>
      <c r="W46580" s="123"/>
      <c r="AC46580" s="123"/>
    </row>
    <row r="46581" spans="5:29" s="2" customFormat="1">
      <c r="E46581" s="120"/>
      <c r="M46581" s="120"/>
      <c r="N46581" s="120"/>
      <c r="U46581" s="121"/>
      <c r="V46581" s="122"/>
      <c r="W46581" s="123"/>
      <c r="AC46581" s="123"/>
    </row>
    <row r="46582" spans="5:29" s="2" customFormat="1">
      <c r="E46582" s="120"/>
      <c r="M46582" s="120"/>
      <c r="N46582" s="120"/>
      <c r="U46582" s="121"/>
      <c r="V46582" s="122"/>
      <c r="W46582" s="123"/>
      <c r="AC46582" s="123"/>
    </row>
    <row r="46583" spans="5:29" s="2" customFormat="1">
      <c r="E46583" s="120"/>
      <c r="M46583" s="120"/>
      <c r="N46583" s="120"/>
      <c r="U46583" s="121"/>
      <c r="V46583" s="122"/>
      <c r="W46583" s="123"/>
      <c r="AC46583" s="123"/>
    </row>
    <row r="46584" spans="5:29" s="2" customFormat="1">
      <c r="E46584" s="120"/>
      <c r="M46584" s="120"/>
      <c r="N46584" s="120"/>
      <c r="U46584" s="121"/>
      <c r="V46584" s="122"/>
      <c r="W46584" s="123"/>
      <c r="AC46584" s="123"/>
    </row>
    <row r="46585" spans="5:29" s="2" customFormat="1">
      <c r="E46585" s="120"/>
      <c r="M46585" s="120"/>
      <c r="N46585" s="120"/>
      <c r="U46585" s="121"/>
      <c r="V46585" s="122"/>
      <c r="W46585" s="123"/>
      <c r="AC46585" s="123"/>
    </row>
    <row r="46586" spans="5:29" s="2" customFormat="1">
      <c r="E46586" s="120"/>
      <c r="M46586" s="120"/>
      <c r="N46586" s="120"/>
      <c r="U46586" s="121"/>
      <c r="V46586" s="122"/>
      <c r="W46586" s="123"/>
      <c r="AC46586" s="123"/>
    </row>
    <row r="46587" spans="5:29" s="2" customFormat="1">
      <c r="E46587" s="120"/>
      <c r="M46587" s="120"/>
      <c r="N46587" s="120"/>
      <c r="U46587" s="121"/>
      <c r="V46587" s="122"/>
      <c r="W46587" s="123"/>
      <c r="AC46587" s="123"/>
    </row>
    <row r="46588" spans="5:29" s="2" customFormat="1">
      <c r="E46588" s="120"/>
      <c r="M46588" s="120"/>
      <c r="N46588" s="120"/>
      <c r="U46588" s="121"/>
      <c r="V46588" s="122"/>
      <c r="W46588" s="123"/>
      <c r="AC46588" s="123"/>
    </row>
    <row r="46589" spans="5:29" s="2" customFormat="1">
      <c r="E46589" s="120"/>
      <c r="M46589" s="120"/>
      <c r="N46589" s="120"/>
      <c r="U46589" s="121"/>
      <c r="V46589" s="122"/>
      <c r="W46589" s="123"/>
      <c r="AC46589" s="123"/>
    </row>
    <row r="46590" spans="5:29" s="2" customFormat="1">
      <c r="E46590" s="120"/>
      <c r="M46590" s="120"/>
      <c r="N46590" s="120"/>
      <c r="U46590" s="121"/>
      <c r="V46590" s="122"/>
      <c r="W46590" s="123"/>
      <c r="AC46590" s="123"/>
    </row>
    <row r="46591" spans="5:29" s="2" customFormat="1">
      <c r="E46591" s="120"/>
      <c r="M46591" s="120"/>
      <c r="N46591" s="120"/>
      <c r="U46591" s="121"/>
      <c r="V46591" s="122"/>
      <c r="W46591" s="123"/>
      <c r="AC46591" s="123"/>
    </row>
    <row r="46592" spans="5:29" s="2" customFormat="1">
      <c r="E46592" s="120"/>
      <c r="M46592" s="120"/>
      <c r="N46592" s="120"/>
      <c r="U46592" s="121"/>
      <c r="V46592" s="122"/>
      <c r="W46592" s="123"/>
      <c r="AC46592" s="123"/>
    </row>
    <row r="46593" spans="5:29" s="2" customFormat="1">
      <c r="E46593" s="120"/>
      <c r="M46593" s="120"/>
      <c r="N46593" s="120"/>
      <c r="U46593" s="121"/>
      <c r="V46593" s="122"/>
      <c r="W46593" s="123"/>
      <c r="AC46593" s="123"/>
    </row>
    <row r="46594" spans="5:29" s="2" customFormat="1">
      <c r="E46594" s="120"/>
      <c r="M46594" s="120"/>
      <c r="N46594" s="120"/>
      <c r="U46594" s="121"/>
      <c r="V46594" s="122"/>
      <c r="W46594" s="123"/>
      <c r="AC46594" s="123"/>
    </row>
    <row r="46595" spans="5:29" s="2" customFormat="1">
      <c r="E46595" s="120"/>
      <c r="M46595" s="120"/>
      <c r="N46595" s="120"/>
      <c r="U46595" s="121"/>
      <c r="V46595" s="122"/>
      <c r="W46595" s="123"/>
      <c r="AC46595" s="123"/>
    </row>
    <row r="46596" spans="5:29" s="2" customFormat="1">
      <c r="E46596" s="120"/>
      <c r="M46596" s="120"/>
      <c r="N46596" s="120"/>
      <c r="U46596" s="121"/>
      <c r="V46596" s="122"/>
      <c r="W46596" s="123"/>
      <c r="AC46596" s="123"/>
    </row>
    <row r="46597" spans="5:29" s="2" customFormat="1">
      <c r="E46597" s="120"/>
      <c r="M46597" s="120"/>
      <c r="N46597" s="120"/>
      <c r="U46597" s="121"/>
      <c r="V46597" s="122"/>
      <c r="W46597" s="123"/>
      <c r="AC46597" s="123"/>
    </row>
    <row r="46598" spans="5:29" s="2" customFormat="1">
      <c r="E46598" s="120"/>
      <c r="M46598" s="120"/>
      <c r="N46598" s="120"/>
      <c r="U46598" s="121"/>
      <c r="V46598" s="122"/>
      <c r="W46598" s="123"/>
      <c r="AC46598" s="123"/>
    </row>
    <row r="46599" spans="5:29" s="2" customFormat="1">
      <c r="E46599" s="120"/>
      <c r="M46599" s="120"/>
      <c r="N46599" s="120"/>
      <c r="U46599" s="121"/>
      <c r="V46599" s="122"/>
      <c r="W46599" s="123"/>
      <c r="AC46599" s="123"/>
    </row>
    <row r="46600" spans="5:29" s="2" customFormat="1">
      <c r="E46600" s="120"/>
      <c r="M46600" s="120"/>
      <c r="N46600" s="120"/>
      <c r="U46600" s="121"/>
      <c r="V46600" s="122"/>
      <c r="W46600" s="123"/>
      <c r="AC46600" s="123"/>
    </row>
    <row r="46601" spans="5:29" s="2" customFormat="1">
      <c r="E46601" s="120"/>
      <c r="M46601" s="120"/>
      <c r="N46601" s="120"/>
      <c r="U46601" s="121"/>
      <c r="V46601" s="122"/>
      <c r="W46601" s="123"/>
      <c r="AC46601" s="123"/>
    </row>
    <row r="46602" spans="5:29" s="2" customFormat="1">
      <c r="E46602" s="120"/>
      <c r="M46602" s="120"/>
      <c r="N46602" s="120"/>
      <c r="U46602" s="121"/>
      <c r="V46602" s="122"/>
      <c r="W46602" s="123"/>
      <c r="AC46602" s="123"/>
    </row>
    <row r="46603" spans="5:29" s="2" customFormat="1">
      <c r="E46603" s="120"/>
      <c r="M46603" s="120"/>
      <c r="N46603" s="120"/>
      <c r="U46603" s="121"/>
      <c r="V46603" s="122"/>
      <c r="W46603" s="123"/>
      <c r="AC46603" s="123"/>
    </row>
    <row r="46604" spans="5:29" s="2" customFormat="1">
      <c r="E46604" s="120"/>
      <c r="M46604" s="120"/>
      <c r="N46604" s="120"/>
      <c r="U46604" s="121"/>
      <c r="V46604" s="122"/>
      <c r="W46604" s="123"/>
      <c r="AC46604" s="123"/>
    </row>
    <row r="46605" spans="5:29" s="2" customFormat="1">
      <c r="E46605" s="120"/>
      <c r="M46605" s="120"/>
      <c r="N46605" s="120"/>
      <c r="U46605" s="121"/>
      <c r="V46605" s="122"/>
      <c r="W46605" s="123"/>
      <c r="AC46605" s="123"/>
    </row>
    <row r="46606" spans="5:29" s="2" customFormat="1">
      <c r="E46606" s="120"/>
      <c r="M46606" s="120"/>
      <c r="N46606" s="120"/>
      <c r="U46606" s="121"/>
      <c r="V46606" s="122"/>
      <c r="W46606" s="123"/>
      <c r="AC46606" s="123"/>
    </row>
    <row r="46607" spans="5:29" s="2" customFormat="1">
      <c r="E46607" s="120"/>
      <c r="M46607" s="120"/>
      <c r="N46607" s="120"/>
      <c r="U46607" s="121"/>
      <c r="V46607" s="122"/>
      <c r="W46607" s="123"/>
      <c r="AC46607" s="123"/>
    </row>
    <row r="46608" spans="5:29" s="2" customFormat="1">
      <c r="E46608" s="120"/>
      <c r="M46608" s="120"/>
      <c r="N46608" s="120"/>
      <c r="U46608" s="121"/>
      <c r="V46608" s="122"/>
      <c r="W46608" s="123"/>
      <c r="AC46608" s="123"/>
    </row>
    <row r="46609" spans="5:29" s="2" customFormat="1">
      <c r="E46609" s="120"/>
      <c r="M46609" s="120"/>
      <c r="N46609" s="120"/>
      <c r="U46609" s="121"/>
      <c r="V46609" s="122"/>
      <c r="W46609" s="123"/>
      <c r="AC46609" s="123"/>
    </row>
    <row r="46610" spans="5:29" s="2" customFormat="1">
      <c r="E46610" s="120"/>
      <c r="M46610" s="120"/>
      <c r="N46610" s="120"/>
      <c r="U46610" s="121"/>
      <c r="V46610" s="122"/>
      <c r="W46610" s="123"/>
      <c r="AC46610" s="123"/>
    </row>
    <row r="46611" spans="5:29" s="2" customFormat="1">
      <c r="E46611" s="120"/>
      <c r="M46611" s="120"/>
      <c r="N46611" s="120"/>
      <c r="U46611" s="121"/>
      <c r="V46611" s="122"/>
      <c r="W46611" s="123"/>
      <c r="AC46611" s="123"/>
    </row>
    <row r="46612" spans="5:29" s="2" customFormat="1">
      <c r="E46612" s="120"/>
      <c r="M46612" s="120"/>
      <c r="N46612" s="120"/>
      <c r="U46612" s="121"/>
      <c r="V46612" s="122"/>
      <c r="W46612" s="123"/>
      <c r="AC46612" s="123"/>
    </row>
    <row r="46613" spans="5:29" s="2" customFormat="1">
      <c r="E46613" s="120"/>
      <c r="M46613" s="120"/>
      <c r="N46613" s="120"/>
      <c r="U46613" s="121"/>
      <c r="V46613" s="122"/>
      <c r="W46613" s="123"/>
      <c r="AC46613" s="123"/>
    </row>
    <row r="46614" spans="5:29" s="2" customFormat="1">
      <c r="E46614" s="120"/>
      <c r="M46614" s="120"/>
      <c r="N46614" s="120"/>
      <c r="U46614" s="121"/>
      <c r="V46614" s="122"/>
      <c r="W46614" s="123"/>
      <c r="AC46614" s="123"/>
    </row>
    <row r="46615" spans="5:29" s="2" customFormat="1">
      <c r="E46615" s="120"/>
      <c r="M46615" s="120"/>
      <c r="N46615" s="120"/>
      <c r="U46615" s="121"/>
      <c r="V46615" s="122"/>
      <c r="W46615" s="123"/>
      <c r="AC46615" s="123"/>
    </row>
    <row r="46616" spans="5:29" s="2" customFormat="1">
      <c r="E46616" s="120"/>
      <c r="M46616" s="120"/>
      <c r="N46616" s="120"/>
      <c r="U46616" s="121"/>
      <c r="V46616" s="122"/>
      <c r="W46616" s="123"/>
      <c r="AC46616" s="123"/>
    </row>
    <row r="46617" spans="5:29" s="2" customFormat="1">
      <c r="E46617" s="120"/>
      <c r="M46617" s="120"/>
      <c r="N46617" s="120"/>
      <c r="U46617" s="121"/>
      <c r="V46617" s="122"/>
      <c r="W46617" s="123"/>
      <c r="AC46617" s="123"/>
    </row>
    <row r="46618" spans="5:29" s="2" customFormat="1">
      <c r="E46618" s="120"/>
      <c r="M46618" s="120"/>
      <c r="N46618" s="120"/>
      <c r="U46618" s="121"/>
      <c r="V46618" s="122"/>
      <c r="W46618" s="123"/>
      <c r="AC46618" s="123"/>
    </row>
    <row r="46619" spans="5:29" s="2" customFormat="1">
      <c r="E46619" s="120"/>
      <c r="M46619" s="120"/>
      <c r="N46619" s="120"/>
      <c r="U46619" s="121"/>
      <c r="V46619" s="122"/>
      <c r="W46619" s="123"/>
      <c r="AC46619" s="123"/>
    </row>
    <row r="46620" spans="5:29" s="2" customFormat="1">
      <c r="E46620" s="120"/>
      <c r="M46620" s="120"/>
      <c r="N46620" s="120"/>
      <c r="U46620" s="121"/>
      <c r="V46620" s="122"/>
      <c r="W46620" s="123"/>
      <c r="AC46620" s="123"/>
    </row>
    <row r="46621" spans="5:29" s="2" customFormat="1">
      <c r="E46621" s="120"/>
      <c r="M46621" s="120"/>
      <c r="N46621" s="120"/>
      <c r="U46621" s="121"/>
      <c r="V46621" s="122"/>
      <c r="W46621" s="123"/>
      <c r="AC46621" s="123"/>
    </row>
    <row r="46622" spans="5:29" s="2" customFormat="1">
      <c r="E46622" s="120"/>
      <c r="M46622" s="120"/>
      <c r="N46622" s="120"/>
      <c r="U46622" s="121"/>
      <c r="V46622" s="122"/>
      <c r="W46622" s="123"/>
      <c r="AC46622" s="123"/>
    </row>
    <row r="46623" spans="5:29" s="2" customFormat="1">
      <c r="E46623" s="120"/>
      <c r="M46623" s="120"/>
      <c r="N46623" s="120"/>
      <c r="U46623" s="121"/>
      <c r="V46623" s="122"/>
      <c r="W46623" s="123"/>
      <c r="AC46623" s="123"/>
    </row>
    <row r="46624" spans="5:29" s="2" customFormat="1">
      <c r="E46624" s="120"/>
      <c r="M46624" s="120"/>
      <c r="N46624" s="120"/>
      <c r="U46624" s="121"/>
      <c r="V46624" s="122"/>
      <c r="W46624" s="123"/>
      <c r="AC46624" s="123"/>
    </row>
    <row r="46625" spans="5:29" s="2" customFormat="1">
      <c r="E46625" s="120"/>
      <c r="M46625" s="120"/>
      <c r="N46625" s="120"/>
      <c r="U46625" s="121"/>
      <c r="V46625" s="122"/>
      <c r="W46625" s="123"/>
      <c r="AC46625" s="123"/>
    </row>
    <row r="46626" spans="5:29" s="2" customFormat="1">
      <c r="E46626" s="120"/>
      <c r="M46626" s="120"/>
      <c r="N46626" s="120"/>
      <c r="U46626" s="121"/>
      <c r="V46626" s="122"/>
      <c r="W46626" s="123"/>
      <c r="AC46626" s="123"/>
    </row>
    <row r="46627" spans="5:29" s="2" customFormat="1">
      <c r="E46627" s="120"/>
      <c r="M46627" s="120"/>
      <c r="N46627" s="120"/>
      <c r="U46627" s="121"/>
      <c r="V46627" s="122"/>
      <c r="W46627" s="123"/>
      <c r="AC46627" s="123"/>
    </row>
    <row r="46628" spans="5:29" s="2" customFormat="1">
      <c r="E46628" s="120"/>
      <c r="M46628" s="120"/>
      <c r="N46628" s="120"/>
      <c r="U46628" s="121"/>
      <c r="V46628" s="122"/>
      <c r="W46628" s="123"/>
      <c r="AC46628" s="123"/>
    </row>
    <row r="46629" spans="5:29" s="2" customFormat="1">
      <c r="E46629" s="120"/>
      <c r="M46629" s="120"/>
      <c r="N46629" s="120"/>
      <c r="U46629" s="121"/>
      <c r="V46629" s="122"/>
      <c r="W46629" s="123"/>
      <c r="AC46629" s="123"/>
    </row>
    <row r="46630" spans="5:29" s="2" customFormat="1">
      <c r="E46630" s="120"/>
      <c r="M46630" s="120"/>
      <c r="N46630" s="120"/>
      <c r="U46630" s="121"/>
      <c r="V46630" s="122"/>
      <c r="W46630" s="123"/>
      <c r="AC46630" s="123"/>
    </row>
    <row r="46631" spans="5:29" s="2" customFormat="1">
      <c r="E46631" s="120"/>
      <c r="M46631" s="120"/>
      <c r="N46631" s="120"/>
      <c r="U46631" s="121"/>
      <c r="V46631" s="122"/>
      <c r="W46631" s="123"/>
      <c r="AC46631" s="123"/>
    </row>
    <row r="46632" spans="5:29" s="2" customFormat="1">
      <c r="E46632" s="120"/>
      <c r="M46632" s="120"/>
      <c r="N46632" s="120"/>
      <c r="U46632" s="121"/>
      <c r="V46632" s="122"/>
      <c r="W46632" s="123"/>
      <c r="AC46632" s="123"/>
    </row>
    <row r="46633" spans="5:29" s="2" customFormat="1">
      <c r="E46633" s="120"/>
      <c r="M46633" s="120"/>
      <c r="N46633" s="120"/>
      <c r="U46633" s="121"/>
      <c r="V46633" s="122"/>
      <c r="W46633" s="123"/>
      <c r="AC46633" s="123"/>
    </row>
    <row r="46634" spans="5:29" s="2" customFormat="1">
      <c r="E46634" s="120"/>
      <c r="M46634" s="120"/>
      <c r="N46634" s="120"/>
      <c r="U46634" s="121"/>
      <c r="V46634" s="122"/>
      <c r="W46634" s="123"/>
      <c r="AC46634" s="123"/>
    </row>
    <row r="46635" spans="5:29" s="2" customFormat="1">
      <c r="E46635" s="120"/>
      <c r="M46635" s="120"/>
      <c r="N46635" s="120"/>
      <c r="U46635" s="121"/>
      <c r="V46635" s="122"/>
      <c r="W46635" s="123"/>
      <c r="AC46635" s="123"/>
    </row>
    <row r="46636" spans="5:29" s="2" customFormat="1">
      <c r="E46636" s="120"/>
      <c r="M46636" s="120"/>
      <c r="N46636" s="120"/>
      <c r="U46636" s="121"/>
      <c r="V46636" s="122"/>
      <c r="W46636" s="123"/>
      <c r="AC46636" s="123"/>
    </row>
    <row r="46637" spans="5:29" s="2" customFormat="1">
      <c r="E46637" s="120"/>
      <c r="M46637" s="120"/>
      <c r="N46637" s="120"/>
      <c r="U46637" s="121"/>
      <c r="V46637" s="122"/>
      <c r="W46637" s="123"/>
      <c r="AC46637" s="123"/>
    </row>
    <row r="46638" spans="5:29" s="2" customFormat="1">
      <c r="E46638" s="120"/>
      <c r="M46638" s="120"/>
      <c r="N46638" s="120"/>
      <c r="U46638" s="121"/>
      <c r="V46638" s="122"/>
      <c r="W46638" s="123"/>
      <c r="AC46638" s="123"/>
    </row>
    <row r="46639" spans="5:29" s="2" customFormat="1">
      <c r="E46639" s="120"/>
      <c r="M46639" s="120"/>
      <c r="N46639" s="120"/>
      <c r="U46639" s="121"/>
      <c r="V46639" s="122"/>
      <c r="W46639" s="123"/>
      <c r="AC46639" s="123"/>
    </row>
    <row r="46640" spans="5:29" s="2" customFormat="1">
      <c r="E46640" s="120"/>
      <c r="M46640" s="120"/>
      <c r="N46640" s="120"/>
      <c r="U46640" s="121"/>
      <c r="V46640" s="122"/>
      <c r="W46640" s="123"/>
      <c r="AC46640" s="123"/>
    </row>
    <row r="46641" spans="5:29" s="2" customFormat="1">
      <c r="E46641" s="120"/>
      <c r="M46641" s="120"/>
      <c r="N46641" s="120"/>
      <c r="U46641" s="121"/>
      <c r="V46641" s="122"/>
      <c r="W46641" s="123"/>
      <c r="AC46641" s="123"/>
    </row>
    <row r="46642" spans="5:29" s="2" customFormat="1">
      <c r="E46642" s="120"/>
      <c r="M46642" s="120"/>
      <c r="N46642" s="120"/>
      <c r="U46642" s="121"/>
      <c r="V46642" s="122"/>
      <c r="W46642" s="123"/>
      <c r="AC46642" s="123"/>
    </row>
    <row r="46643" spans="5:29" s="2" customFormat="1">
      <c r="E46643" s="120"/>
      <c r="M46643" s="120"/>
      <c r="N46643" s="120"/>
      <c r="U46643" s="121"/>
      <c r="V46643" s="122"/>
      <c r="W46643" s="123"/>
      <c r="AC46643" s="123"/>
    </row>
    <row r="46644" spans="5:29" s="2" customFormat="1">
      <c r="E46644" s="120"/>
      <c r="M46644" s="120"/>
      <c r="N46644" s="120"/>
      <c r="U46644" s="121"/>
      <c r="V46644" s="122"/>
      <c r="W46644" s="123"/>
      <c r="AC46644" s="123"/>
    </row>
    <row r="46645" spans="5:29" s="2" customFormat="1">
      <c r="E46645" s="120"/>
      <c r="M46645" s="120"/>
      <c r="N46645" s="120"/>
      <c r="U46645" s="121"/>
      <c r="V46645" s="122"/>
      <c r="W46645" s="123"/>
      <c r="AC46645" s="123"/>
    </row>
    <row r="46646" spans="5:29" s="2" customFormat="1">
      <c r="E46646" s="120"/>
      <c r="M46646" s="120"/>
      <c r="N46646" s="120"/>
      <c r="U46646" s="121"/>
      <c r="V46646" s="122"/>
      <c r="W46646" s="123"/>
      <c r="AC46646" s="123"/>
    </row>
    <row r="46647" spans="5:29" s="2" customFormat="1">
      <c r="E46647" s="120"/>
      <c r="M46647" s="120"/>
      <c r="N46647" s="120"/>
      <c r="U46647" s="121"/>
      <c r="V46647" s="122"/>
      <c r="W46647" s="123"/>
      <c r="AC46647" s="123"/>
    </row>
    <row r="46648" spans="5:29" s="2" customFormat="1">
      <c r="E46648" s="120"/>
      <c r="M46648" s="120"/>
      <c r="N46648" s="120"/>
      <c r="U46648" s="121"/>
      <c r="V46648" s="122"/>
      <c r="W46648" s="123"/>
      <c r="AC46648" s="123"/>
    </row>
    <row r="46649" spans="5:29" s="2" customFormat="1">
      <c r="E46649" s="120"/>
      <c r="M46649" s="120"/>
      <c r="N46649" s="120"/>
      <c r="U46649" s="121"/>
      <c r="V46649" s="122"/>
      <c r="W46649" s="123"/>
      <c r="AC46649" s="123"/>
    </row>
    <row r="46650" spans="5:29" s="2" customFormat="1">
      <c r="E46650" s="120"/>
      <c r="M46650" s="120"/>
      <c r="N46650" s="120"/>
      <c r="U46650" s="121"/>
      <c r="V46650" s="122"/>
      <c r="W46650" s="123"/>
      <c r="AC46650" s="123"/>
    </row>
    <row r="46651" spans="5:29" s="2" customFormat="1">
      <c r="E46651" s="120"/>
      <c r="M46651" s="120"/>
      <c r="N46651" s="120"/>
      <c r="U46651" s="121"/>
      <c r="V46651" s="122"/>
      <c r="W46651" s="123"/>
      <c r="AC46651" s="123"/>
    </row>
    <row r="46652" spans="5:29" s="2" customFormat="1">
      <c r="E46652" s="120"/>
      <c r="M46652" s="120"/>
      <c r="N46652" s="120"/>
      <c r="U46652" s="121"/>
      <c r="V46652" s="122"/>
      <c r="W46652" s="123"/>
      <c r="AC46652" s="123"/>
    </row>
    <row r="46653" spans="5:29" s="2" customFormat="1">
      <c r="E46653" s="120"/>
      <c r="M46653" s="120"/>
      <c r="N46653" s="120"/>
      <c r="U46653" s="121"/>
      <c r="V46653" s="122"/>
      <c r="W46653" s="123"/>
      <c r="AC46653" s="123"/>
    </row>
    <row r="46654" spans="5:29" s="2" customFormat="1">
      <c r="E46654" s="120"/>
      <c r="M46654" s="120"/>
      <c r="N46654" s="120"/>
      <c r="U46654" s="121"/>
      <c r="V46654" s="122"/>
      <c r="W46654" s="123"/>
      <c r="AC46654" s="123"/>
    </row>
    <row r="46655" spans="5:29" s="2" customFormat="1">
      <c r="E46655" s="120"/>
      <c r="M46655" s="120"/>
      <c r="N46655" s="120"/>
      <c r="U46655" s="121"/>
      <c r="V46655" s="122"/>
      <c r="W46655" s="123"/>
      <c r="AC46655" s="123"/>
    </row>
    <row r="46656" spans="5:29" s="2" customFormat="1">
      <c r="E46656" s="120"/>
      <c r="M46656" s="120"/>
      <c r="N46656" s="120"/>
      <c r="U46656" s="121"/>
      <c r="V46656" s="122"/>
      <c r="W46656" s="123"/>
      <c r="AC46656" s="123"/>
    </row>
    <row r="46657" spans="5:29" s="2" customFormat="1">
      <c r="E46657" s="120"/>
      <c r="M46657" s="120"/>
      <c r="N46657" s="120"/>
      <c r="U46657" s="121"/>
      <c r="V46657" s="122"/>
      <c r="W46657" s="123"/>
      <c r="AC46657" s="123"/>
    </row>
    <row r="46658" spans="5:29" s="2" customFormat="1">
      <c r="E46658" s="120"/>
      <c r="M46658" s="120"/>
      <c r="N46658" s="120"/>
      <c r="U46658" s="121"/>
      <c r="V46658" s="122"/>
      <c r="W46658" s="123"/>
      <c r="AC46658" s="123"/>
    </row>
    <row r="46659" spans="5:29" s="2" customFormat="1">
      <c r="E46659" s="120"/>
      <c r="M46659" s="120"/>
      <c r="N46659" s="120"/>
      <c r="U46659" s="121"/>
      <c r="V46659" s="122"/>
      <c r="W46659" s="123"/>
      <c r="AC46659" s="123"/>
    </row>
    <row r="46660" spans="5:29" s="2" customFormat="1">
      <c r="E46660" s="120"/>
      <c r="M46660" s="120"/>
      <c r="N46660" s="120"/>
      <c r="U46660" s="121"/>
      <c r="V46660" s="122"/>
      <c r="W46660" s="123"/>
      <c r="AC46660" s="123"/>
    </row>
    <row r="46661" spans="5:29" s="2" customFormat="1">
      <c r="E46661" s="120"/>
      <c r="M46661" s="120"/>
      <c r="N46661" s="120"/>
      <c r="U46661" s="121"/>
      <c r="V46661" s="122"/>
      <c r="W46661" s="123"/>
      <c r="AC46661" s="123"/>
    </row>
    <row r="46662" spans="5:29" s="2" customFormat="1">
      <c r="E46662" s="120"/>
      <c r="M46662" s="120"/>
      <c r="N46662" s="120"/>
      <c r="U46662" s="121"/>
      <c r="V46662" s="122"/>
      <c r="W46662" s="123"/>
      <c r="AC46662" s="123"/>
    </row>
    <row r="46663" spans="5:29" s="2" customFormat="1">
      <c r="E46663" s="120"/>
      <c r="M46663" s="120"/>
      <c r="N46663" s="120"/>
      <c r="U46663" s="121"/>
      <c r="V46663" s="122"/>
      <c r="W46663" s="123"/>
      <c r="AC46663" s="123"/>
    </row>
    <row r="46664" spans="5:29" s="2" customFormat="1">
      <c r="E46664" s="120"/>
      <c r="M46664" s="120"/>
      <c r="N46664" s="120"/>
      <c r="U46664" s="121"/>
      <c r="V46664" s="122"/>
      <c r="W46664" s="123"/>
      <c r="AC46664" s="123"/>
    </row>
    <row r="46665" spans="5:29" s="2" customFormat="1">
      <c r="E46665" s="120"/>
      <c r="M46665" s="120"/>
      <c r="N46665" s="120"/>
      <c r="U46665" s="121"/>
      <c r="V46665" s="122"/>
      <c r="W46665" s="123"/>
      <c r="AC46665" s="123"/>
    </row>
    <row r="46666" spans="5:29" s="2" customFormat="1">
      <c r="E46666" s="120"/>
      <c r="M46666" s="120"/>
      <c r="N46666" s="120"/>
      <c r="U46666" s="121"/>
      <c r="V46666" s="122"/>
      <c r="W46666" s="123"/>
      <c r="AC46666" s="123"/>
    </row>
    <row r="46667" spans="5:29" s="2" customFormat="1">
      <c r="E46667" s="120"/>
      <c r="M46667" s="120"/>
      <c r="N46667" s="120"/>
      <c r="U46667" s="121"/>
      <c r="V46667" s="122"/>
      <c r="W46667" s="123"/>
      <c r="AC46667" s="123"/>
    </row>
    <row r="46668" spans="5:29" s="2" customFormat="1">
      <c r="E46668" s="120"/>
      <c r="M46668" s="120"/>
      <c r="N46668" s="120"/>
      <c r="U46668" s="121"/>
      <c r="V46668" s="122"/>
      <c r="W46668" s="123"/>
      <c r="AC46668" s="123"/>
    </row>
    <row r="46669" spans="5:29" s="2" customFormat="1">
      <c r="E46669" s="120"/>
      <c r="M46669" s="120"/>
      <c r="N46669" s="120"/>
      <c r="U46669" s="121"/>
      <c r="V46669" s="122"/>
      <c r="W46669" s="123"/>
      <c r="AC46669" s="123"/>
    </row>
    <row r="46670" spans="5:29" s="2" customFormat="1">
      <c r="E46670" s="120"/>
      <c r="M46670" s="120"/>
      <c r="N46670" s="120"/>
      <c r="U46670" s="121"/>
      <c r="V46670" s="122"/>
      <c r="W46670" s="123"/>
      <c r="AC46670" s="123"/>
    </row>
    <row r="46671" spans="5:29" s="2" customFormat="1">
      <c r="E46671" s="120"/>
      <c r="M46671" s="120"/>
      <c r="N46671" s="120"/>
      <c r="U46671" s="121"/>
      <c r="V46671" s="122"/>
      <c r="W46671" s="123"/>
      <c r="AC46671" s="123"/>
    </row>
    <row r="46672" spans="5:29" s="2" customFormat="1">
      <c r="E46672" s="120"/>
      <c r="M46672" s="120"/>
      <c r="N46672" s="120"/>
      <c r="U46672" s="121"/>
      <c r="V46672" s="122"/>
      <c r="W46672" s="123"/>
      <c r="AC46672" s="123"/>
    </row>
    <row r="46673" spans="5:29" s="2" customFormat="1">
      <c r="E46673" s="120"/>
      <c r="M46673" s="120"/>
      <c r="N46673" s="120"/>
      <c r="U46673" s="121"/>
      <c r="V46673" s="122"/>
      <c r="W46673" s="123"/>
      <c r="AC46673" s="123"/>
    </row>
    <row r="46674" spans="5:29" s="2" customFormat="1">
      <c r="E46674" s="120"/>
      <c r="M46674" s="120"/>
      <c r="N46674" s="120"/>
      <c r="U46674" s="121"/>
      <c r="V46674" s="122"/>
      <c r="W46674" s="123"/>
      <c r="AC46674" s="123"/>
    </row>
    <row r="46675" spans="5:29" s="2" customFormat="1">
      <c r="E46675" s="120"/>
      <c r="M46675" s="120"/>
      <c r="N46675" s="120"/>
      <c r="U46675" s="121"/>
      <c r="V46675" s="122"/>
      <c r="W46675" s="123"/>
      <c r="AC46675" s="123"/>
    </row>
    <row r="46676" spans="5:29" s="2" customFormat="1">
      <c r="E46676" s="120"/>
      <c r="M46676" s="120"/>
      <c r="N46676" s="120"/>
      <c r="U46676" s="121"/>
      <c r="V46676" s="122"/>
      <c r="W46676" s="123"/>
      <c r="AC46676" s="123"/>
    </row>
    <row r="46677" spans="5:29" s="2" customFormat="1">
      <c r="E46677" s="120"/>
      <c r="M46677" s="120"/>
      <c r="N46677" s="120"/>
      <c r="U46677" s="121"/>
      <c r="V46677" s="122"/>
      <c r="W46677" s="123"/>
      <c r="AC46677" s="123"/>
    </row>
    <row r="46678" spans="5:29" s="2" customFormat="1">
      <c r="E46678" s="120"/>
      <c r="M46678" s="120"/>
      <c r="N46678" s="120"/>
      <c r="U46678" s="121"/>
      <c r="V46678" s="122"/>
      <c r="W46678" s="123"/>
      <c r="AC46678" s="123"/>
    </row>
    <row r="46679" spans="5:29" s="2" customFormat="1">
      <c r="E46679" s="120"/>
      <c r="M46679" s="120"/>
      <c r="N46679" s="120"/>
      <c r="U46679" s="121"/>
      <c r="V46679" s="122"/>
      <c r="W46679" s="123"/>
      <c r="AC46679" s="123"/>
    </row>
    <row r="46680" spans="5:29" s="2" customFormat="1">
      <c r="E46680" s="120"/>
      <c r="M46680" s="120"/>
      <c r="N46680" s="120"/>
      <c r="U46680" s="121"/>
      <c r="V46680" s="122"/>
      <c r="W46680" s="123"/>
      <c r="AC46680" s="123"/>
    </row>
    <row r="46681" spans="5:29" s="2" customFormat="1">
      <c r="E46681" s="120"/>
      <c r="M46681" s="120"/>
      <c r="N46681" s="120"/>
      <c r="U46681" s="121"/>
      <c r="V46681" s="122"/>
      <c r="W46681" s="123"/>
      <c r="AC46681" s="123"/>
    </row>
    <row r="46682" spans="5:29" s="2" customFormat="1">
      <c r="E46682" s="120"/>
      <c r="M46682" s="120"/>
      <c r="N46682" s="120"/>
      <c r="U46682" s="121"/>
      <c r="V46682" s="122"/>
      <c r="W46682" s="123"/>
      <c r="AC46682" s="123"/>
    </row>
    <row r="46683" spans="5:29" s="2" customFormat="1">
      <c r="E46683" s="120"/>
      <c r="M46683" s="120"/>
      <c r="N46683" s="120"/>
      <c r="U46683" s="121"/>
      <c r="V46683" s="122"/>
      <c r="W46683" s="123"/>
      <c r="AC46683" s="123"/>
    </row>
    <row r="46684" spans="5:29" s="2" customFormat="1">
      <c r="E46684" s="120"/>
      <c r="M46684" s="120"/>
      <c r="N46684" s="120"/>
      <c r="U46684" s="121"/>
      <c r="V46684" s="122"/>
      <c r="W46684" s="123"/>
      <c r="AC46684" s="123"/>
    </row>
    <row r="46685" spans="5:29" s="2" customFormat="1">
      <c r="E46685" s="120"/>
      <c r="M46685" s="120"/>
      <c r="N46685" s="120"/>
      <c r="U46685" s="121"/>
      <c r="V46685" s="122"/>
      <c r="W46685" s="123"/>
      <c r="AC46685" s="123"/>
    </row>
    <row r="46686" spans="5:29" s="2" customFormat="1">
      <c r="E46686" s="120"/>
      <c r="M46686" s="120"/>
      <c r="N46686" s="120"/>
      <c r="U46686" s="121"/>
      <c r="V46686" s="122"/>
      <c r="W46686" s="123"/>
      <c r="AC46686" s="123"/>
    </row>
    <row r="46687" spans="5:29" s="2" customFormat="1">
      <c r="E46687" s="120"/>
      <c r="M46687" s="120"/>
      <c r="N46687" s="120"/>
      <c r="U46687" s="121"/>
      <c r="V46687" s="122"/>
      <c r="W46687" s="123"/>
      <c r="AC46687" s="123"/>
    </row>
    <row r="46688" spans="5:29" s="2" customFormat="1">
      <c r="E46688" s="120"/>
      <c r="M46688" s="120"/>
      <c r="N46688" s="120"/>
      <c r="U46688" s="121"/>
      <c r="V46688" s="122"/>
      <c r="W46688" s="123"/>
      <c r="AC46688" s="123"/>
    </row>
    <row r="46689" spans="5:29" s="2" customFormat="1">
      <c r="E46689" s="120"/>
      <c r="M46689" s="120"/>
      <c r="N46689" s="120"/>
      <c r="U46689" s="121"/>
      <c r="V46689" s="122"/>
      <c r="W46689" s="123"/>
      <c r="AC46689" s="123"/>
    </row>
    <row r="46690" spans="5:29" s="2" customFormat="1">
      <c r="E46690" s="120"/>
      <c r="M46690" s="120"/>
      <c r="N46690" s="120"/>
      <c r="U46690" s="121"/>
      <c r="V46690" s="122"/>
      <c r="W46690" s="123"/>
      <c r="AC46690" s="123"/>
    </row>
    <row r="46691" spans="5:29" s="2" customFormat="1">
      <c r="E46691" s="120"/>
      <c r="M46691" s="120"/>
      <c r="N46691" s="120"/>
      <c r="U46691" s="121"/>
      <c r="V46691" s="122"/>
      <c r="W46691" s="123"/>
      <c r="AC46691" s="123"/>
    </row>
    <row r="46692" spans="5:29" s="2" customFormat="1">
      <c r="E46692" s="120"/>
      <c r="M46692" s="120"/>
      <c r="N46692" s="120"/>
      <c r="U46692" s="121"/>
      <c r="V46692" s="122"/>
      <c r="W46692" s="123"/>
      <c r="AC46692" s="123"/>
    </row>
    <row r="46693" spans="5:29" s="2" customFormat="1">
      <c r="E46693" s="120"/>
      <c r="M46693" s="120"/>
      <c r="N46693" s="120"/>
      <c r="U46693" s="121"/>
      <c r="V46693" s="122"/>
      <c r="W46693" s="123"/>
      <c r="AC46693" s="123"/>
    </row>
    <row r="46694" spans="5:29" s="2" customFormat="1">
      <c r="E46694" s="120"/>
      <c r="M46694" s="120"/>
      <c r="N46694" s="120"/>
      <c r="U46694" s="121"/>
      <c r="V46694" s="122"/>
      <c r="W46694" s="123"/>
      <c r="AC46694" s="123"/>
    </row>
    <row r="46695" spans="5:29" s="2" customFormat="1">
      <c r="E46695" s="120"/>
      <c r="M46695" s="120"/>
      <c r="N46695" s="120"/>
      <c r="U46695" s="121"/>
      <c r="V46695" s="122"/>
      <c r="W46695" s="123"/>
      <c r="AC46695" s="123"/>
    </row>
    <row r="46696" spans="5:29" s="2" customFormat="1">
      <c r="E46696" s="120"/>
      <c r="M46696" s="120"/>
      <c r="N46696" s="120"/>
      <c r="U46696" s="121"/>
      <c r="V46696" s="122"/>
      <c r="W46696" s="123"/>
      <c r="AC46696" s="123"/>
    </row>
    <row r="46697" spans="5:29" s="2" customFormat="1">
      <c r="E46697" s="120"/>
      <c r="M46697" s="120"/>
      <c r="N46697" s="120"/>
      <c r="U46697" s="121"/>
      <c r="V46697" s="122"/>
      <c r="W46697" s="123"/>
      <c r="AC46697" s="123"/>
    </row>
    <row r="46698" spans="5:29" s="2" customFormat="1">
      <c r="E46698" s="120"/>
      <c r="M46698" s="120"/>
      <c r="N46698" s="120"/>
      <c r="U46698" s="121"/>
      <c r="V46698" s="122"/>
      <c r="W46698" s="123"/>
      <c r="AC46698" s="123"/>
    </row>
    <row r="46699" spans="5:29" s="2" customFormat="1">
      <c r="E46699" s="120"/>
      <c r="M46699" s="120"/>
      <c r="N46699" s="120"/>
      <c r="U46699" s="121"/>
      <c r="V46699" s="122"/>
      <c r="W46699" s="123"/>
      <c r="AC46699" s="123"/>
    </row>
    <row r="46700" spans="5:29" s="2" customFormat="1">
      <c r="E46700" s="120"/>
      <c r="M46700" s="120"/>
      <c r="N46700" s="120"/>
      <c r="U46700" s="121"/>
      <c r="V46700" s="122"/>
      <c r="W46700" s="123"/>
      <c r="AC46700" s="123"/>
    </row>
    <row r="46701" spans="5:29" s="2" customFormat="1">
      <c r="E46701" s="120"/>
      <c r="M46701" s="120"/>
      <c r="N46701" s="120"/>
      <c r="U46701" s="121"/>
      <c r="V46701" s="122"/>
      <c r="W46701" s="123"/>
      <c r="AC46701" s="123"/>
    </row>
    <row r="46702" spans="5:29" s="2" customFormat="1">
      <c r="E46702" s="120"/>
      <c r="M46702" s="120"/>
      <c r="N46702" s="120"/>
      <c r="U46702" s="121"/>
      <c r="V46702" s="122"/>
      <c r="W46702" s="123"/>
      <c r="AC46702" s="123"/>
    </row>
    <row r="46703" spans="5:29" s="2" customFormat="1">
      <c r="E46703" s="120"/>
      <c r="M46703" s="120"/>
      <c r="N46703" s="120"/>
      <c r="U46703" s="121"/>
      <c r="V46703" s="122"/>
      <c r="W46703" s="123"/>
      <c r="AC46703" s="123"/>
    </row>
    <row r="46704" spans="5:29" s="2" customFormat="1">
      <c r="E46704" s="120"/>
      <c r="M46704" s="120"/>
      <c r="N46704" s="120"/>
      <c r="U46704" s="121"/>
      <c r="V46704" s="122"/>
      <c r="W46704" s="123"/>
      <c r="AC46704" s="123"/>
    </row>
    <row r="46705" spans="5:29" s="2" customFormat="1">
      <c r="E46705" s="120"/>
      <c r="M46705" s="120"/>
      <c r="N46705" s="120"/>
      <c r="U46705" s="121"/>
      <c r="V46705" s="122"/>
      <c r="W46705" s="123"/>
      <c r="AC46705" s="123"/>
    </row>
    <row r="46706" spans="5:29" s="2" customFormat="1">
      <c r="E46706" s="120"/>
      <c r="M46706" s="120"/>
      <c r="N46706" s="120"/>
      <c r="U46706" s="121"/>
      <c r="V46706" s="122"/>
      <c r="W46706" s="123"/>
      <c r="AC46706" s="123"/>
    </row>
    <row r="46707" spans="5:29" s="2" customFormat="1">
      <c r="E46707" s="120"/>
      <c r="M46707" s="120"/>
      <c r="N46707" s="120"/>
      <c r="U46707" s="121"/>
      <c r="V46707" s="122"/>
      <c r="W46707" s="123"/>
      <c r="AC46707" s="123"/>
    </row>
    <row r="46708" spans="5:29" s="2" customFormat="1">
      <c r="E46708" s="120"/>
      <c r="M46708" s="120"/>
      <c r="N46708" s="120"/>
      <c r="U46708" s="121"/>
      <c r="V46708" s="122"/>
      <c r="W46708" s="123"/>
      <c r="AC46708" s="123"/>
    </row>
    <row r="46709" spans="5:29" s="2" customFormat="1">
      <c r="E46709" s="120"/>
      <c r="M46709" s="120"/>
      <c r="N46709" s="120"/>
      <c r="U46709" s="121"/>
      <c r="V46709" s="122"/>
      <c r="W46709" s="123"/>
      <c r="AC46709" s="123"/>
    </row>
    <row r="46710" spans="5:29" s="2" customFormat="1">
      <c r="E46710" s="120"/>
      <c r="M46710" s="120"/>
      <c r="N46710" s="120"/>
      <c r="U46710" s="121"/>
      <c r="V46710" s="122"/>
      <c r="W46710" s="123"/>
      <c r="AC46710" s="123"/>
    </row>
    <row r="46711" spans="5:29" s="2" customFormat="1">
      <c r="E46711" s="120"/>
      <c r="M46711" s="120"/>
      <c r="N46711" s="120"/>
      <c r="U46711" s="121"/>
      <c r="V46711" s="122"/>
      <c r="W46711" s="123"/>
      <c r="AC46711" s="123"/>
    </row>
    <row r="46712" spans="5:29" s="2" customFormat="1">
      <c r="E46712" s="120"/>
      <c r="M46712" s="120"/>
      <c r="N46712" s="120"/>
      <c r="U46712" s="121"/>
      <c r="V46712" s="122"/>
      <c r="W46712" s="123"/>
      <c r="AC46712" s="123"/>
    </row>
    <row r="46713" spans="5:29" s="2" customFormat="1">
      <c r="E46713" s="120"/>
      <c r="M46713" s="120"/>
      <c r="N46713" s="120"/>
      <c r="U46713" s="121"/>
      <c r="V46713" s="122"/>
      <c r="W46713" s="123"/>
      <c r="AC46713" s="123"/>
    </row>
    <row r="46714" spans="5:29" s="2" customFormat="1">
      <c r="E46714" s="120"/>
      <c r="M46714" s="120"/>
      <c r="N46714" s="120"/>
      <c r="U46714" s="121"/>
      <c r="V46714" s="122"/>
      <c r="W46714" s="123"/>
      <c r="AC46714" s="123"/>
    </row>
    <row r="46715" spans="5:29" s="2" customFormat="1">
      <c r="E46715" s="120"/>
      <c r="M46715" s="120"/>
      <c r="N46715" s="120"/>
      <c r="U46715" s="121"/>
      <c r="V46715" s="122"/>
      <c r="W46715" s="123"/>
      <c r="AC46715" s="123"/>
    </row>
    <row r="46716" spans="5:29" s="2" customFormat="1">
      <c r="E46716" s="120"/>
      <c r="M46716" s="120"/>
      <c r="N46716" s="120"/>
      <c r="U46716" s="121"/>
      <c r="V46716" s="122"/>
      <c r="W46716" s="123"/>
      <c r="AC46716" s="123"/>
    </row>
    <row r="46717" spans="5:29" s="2" customFormat="1">
      <c r="E46717" s="120"/>
      <c r="M46717" s="120"/>
      <c r="N46717" s="120"/>
      <c r="U46717" s="121"/>
      <c r="V46717" s="122"/>
      <c r="W46717" s="123"/>
      <c r="AC46717" s="123"/>
    </row>
    <row r="46718" spans="5:29" s="2" customFormat="1">
      <c r="E46718" s="120"/>
      <c r="M46718" s="120"/>
      <c r="N46718" s="120"/>
      <c r="U46718" s="121"/>
      <c r="V46718" s="122"/>
      <c r="W46718" s="123"/>
      <c r="AC46718" s="123"/>
    </row>
    <row r="46719" spans="5:29" s="2" customFormat="1">
      <c r="E46719" s="120"/>
      <c r="M46719" s="120"/>
      <c r="N46719" s="120"/>
      <c r="U46719" s="121"/>
      <c r="V46719" s="122"/>
      <c r="W46719" s="123"/>
      <c r="AC46719" s="123"/>
    </row>
    <row r="46720" spans="5:29" s="2" customFormat="1">
      <c r="E46720" s="120"/>
      <c r="M46720" s="120"/>
      <c r="N46720" s="120"/>
      <c r="U46720" s="121"/>
      <c r="V46720" s="122"/>
      <c r="W46720" s="123"/>
      <c r="AC46720" s="123"/>
    </row>
    <row r="46721" spans="5:29" s="2" customFormat="1">
      <c r="E46721" s="120"/>
      <c r="M46721" s="120"/>
      <c r="N46721" s="120"/>
      <c r="U46721" s="121"/>
      <c r="V46721" s="122"/>
      <c r="W46721" s="123"/>
      <c r="AC46721" s="123"/>
    </row>
    <row r="46722" spans="5:29" s="2" customFormat="1">
      <c r="E46722" s="120"/>
      <c r="M46722" s="120"/>
      <c r="N46722" s="120"/>
      <c r="U46722" s="121"/>
      <c r="V46722" s="122"/>
      <c r="W46722" s="123"/>
      <c r="AC46722" s="123"/>
    </row>
    <row r="46723" spans="5:29" s="2" customFormat="1">
      <c r="E46723" s="120"/>
      <c r="M46723" s="120"/>
      <c r="N46723" s="120"/>
      <c r="U46723" s="121"/>
      <c r="V46723" s="122"/>
      <c r="W46723" s="123"/>
      <c r="AC46723" s="123"/>
    </row>
    <row r="46724" spans="5:29" s="2" customFormat="1">
      <c r="E46724" s="120"/>
      <c r="M46724" s="120"/>
      <c r="N46724" s="120"/>
      <c r="U46724" s="121"/>
      <c r="V46724" s="122"/>
      <c r="W46724" s="123"/>
      <c r="AC46724" s="123"/>
    </row>
    <row r="46725" spans="5:29" s="2" customFormat="1">
      <c r="E46725" s="120"/>
      <c r="M46725" s="120"/>
      <c r="N46725" s="120"/>
      <c r="U46725" s="121"/>
      <c r="V46725" s="122"/>
      <c r="W46725" s="123"/>
      <c r="AC46725" s="123"/>
    </row>
    <row r="46726" spans="5:29" s="2" customFormat="1">
      <c r="E46726" s="120"/>
      <c r="M46726" s="120"/>
      <c r="N46726" s="120"/>
      <c r="U46726" s="121"/>
      <c r="V46726" s="122"/>
      <c r="W46726" s="123"/>
      <c r="AC46726" s="123"/>
    </row>
    <row r="46727" spans="5:29" s="2" customFormat="1">
      <c r="E46727" s="120"/>
      <c r="M46727" s="120"/>
      <c r="N46727" s="120"/>
      <c r="U46727" s="121"/>
      <c r="V46727" s="122"/>
      <c r="W46727" s="123"/>
      <c r="AC46727" s="123"/>
    </row>
    <row r="46728" spans="5:29" s="2" customFormat="1">
      <c r="E46728" s="120"/>
      <c r="M46728" s="120"/>
      <c r="N46728" s="120"/>
      <c r="U46728" s="121"/>
      <c r="V46728" s="122"/>
      <c r="W46728" s="123"/>
      <c r="AC46728" s="123"/>
    </row>
    <row r="46729" spans="5:29" s="2" customFormat="1">
      <c r="E46729" s="120"/>
      <c r="M46729" s="120"/>
      <c r="N46729" s="120"/>
      <c r="U46729" s="121"/>
      <c r="V46729" s="122"/>
      <c r="W46729" s="123"/>
      <c r="AC46729" s="123"/>
    </row>
    <row r="46730" spans="5:29" s="2" customFormat="1">
      <c r="E46730" s="120"/>
      <c r="M46730" s="120"/>
      <c r="N46730" s="120"/>
      <c r="U46730" s="121"/>
      <c r="V46730" s="122"/>
      <c r="W46730" s="123"/>
      <c r="AC46730" s="123"/>
    </row>
    <row r="46731" spans="5:29" s="2" customFormat="1">
      <c r="E46731" s="120"/>
      <c r="M46731" s="120"/>
      <c r="N46731" s="120"/>
      <c r="U46731" s="121"/>
      <c r="V46731" s="122"/>
      <c r="W46731" s="123"/>
      <c r="AC46731" s="123"/>
    </row>
    <row r="46732" spans="5:29" s="2" customFormat="1">
      <c r="E46732" s="120"/>
      <c r="M46732" s="120"/>
      <c r="N46732" s="120"/>
      <c r="U46732" s="121"/>
      <c r="V46732" s="122"/>
      <c r="W46732" s="123"/>
      <c r="AC46732" s="123"/>
    </row>
    <row r="46733" spans="5:29" s="2" customFormat="1">
      <c r="E46733" s="120"/>
      <c r="M46733" s="120"/>
      <c r="N46733" s="120"/>
      <c r="U46733" s="121"/>
      <c r="V46733" s="122"/>
      <c r="W46733" s="123"/>
      <c r="AC46733" s="123"/>
    </row>
    <row r="46734" spans="5:29" s="2" customFormat="1">
      <c r="E46734" s="120"/>
      <c r="M46734" s="120"/>
      <c r="N46734" s="120"/>
      <c r="U46734" s="121"/>
      <c r="V46734" s="122"/>
      <c r="W46734" s="123"/>
      <c r="AC46734" s="123"/>
    </row>
    <row r="46735" spans="5:29" s="2" customFormat="1">
      <c r="E46735" s="120"/>
      <c r="M46735" s="120"/>
      <c r="N46735" s="120"/>
      <c r="U46735" s="121"/>
      <c r="V46735" s="122"/>
      <c r="W46735" s="123"/>
      <c r="AC46735" s="123"/>
    </row>
    <row r="46736" spans="5:29" s="2" customFormat="1">
      <c r="E46736" s="120"/>
      <c r="M46736" s="120"/>
      <c r="N46736" s="120"/>
      <c r="U46736" s="121"/>
      <c r="V46736" s="122"/>
      <c r="W46736" s="123"/>
      <c r="AC46736" s="123"/>
    </row>
    <row r="46737" spans="5:29" s="2" customFormat="1">
      <c r="E46737" s="120"/>
      <c r="M46737" s="120"/>
      <c r="N46737" s="120"/>
      <c r="U46737" s="121"/>
      <c r="V46737" s="122"/>
      <c r="W46737" s="123"/>
      <c r="AC46737" s="123"/>
    </row>
    <row r="46738" spans="5:29" s="2" customFormat="1">
      <c r="E46738" s="120"/>
      <c r="M46738" s="120"/>
      <c r="N46738" s="120"/>
      <c r="U46738" s="121"/>
      <c r="V46738" s="122"/>
      <c r="W46738" s="123"/>
      <c r="AC46738" s="123"/>
    </row>
    <row r="46739" spans="5:29" s="2" customFormat="1">
      <c r="E46739" s="120"/>
      <c r="M46739" s="120"/>
      <c r="N46739" s="120"/>
      <c r="U46739" s="121"/>
      <c r="V46739" s="122"/>
      <c r="W46739" s="123"/>
      <c r="AC46739" s="123"/>
    </row>
    <row r="46740" spans="5:29" s="2" customFormat="1">
      <c r="E46740" s="120"/>
      <c r="M46740" s="120"/>
      <c r="N46740" s="120"/>
      <c r="U46740" s="121"/>
      <c r="V46740" s="122"/>
      <c r="W46740" s="123"/>
      <c r="AC46740" s="123"/>
    </row>
    <row r="46741" spans="5:29" s="2" customFormat="1">
      <c r="E46741" s="120"/>
      <c r="M46741" s="120"/>
      <c r="N46741" s="120"/>
      <c r="U46741" s="121"/>
      <c r="V46741" s="122"/>
      <c r="W46741" s="123"/>
      <c r="AC46741" s="123"/>
    </row>
    <row r="46742" spans="5:29" s="2" customFormat="1">
      <c r="E46742" s="120"/>
      <c r="M46742" s="120"/>
      <c r="N46742" s="120"/>
      <c r="U46742" s="121"/>
      <c r="V46742" s="122"/>
      <c r="W46742" s="123"/>
      <c r="AC46742" s="123"/>
    </row>
    <row r="46743" spans="5:29" s="2" customFormat="1">
      <c r="E46743" s="120"/>
      <c r="M46743" s="120"/>
      <c r="N46743" s="120"/>
      <c r="U46743" s="121"/>
      <c r="V46743" s="122"/>
      <c r="W46743" s="123"/>
      <c r="AC46743" s="123"/>
    </row>
    <row r="46744" spans="5:29" s="2" customFormat="1">
      <c r="E46744" s="120"/>
      <c r="M46744" s="120"/>
      <c r="N46744" s="120"/>
      <c r="U46744" s="121"/>
      <c r="V46744" s="122"/>
      <c r="W46744" s="123"/>
      <c r="AC46744" s="123"/>
    </row>
    <row r="46745" spans="5:29" s="2" customFormat="1">
      <c r="E46745" s="120"/>
      <c r="M46745" s="120"/>
      <c r="N46745" s="120"/>
      <c r="U46745" s="121"/>
      <c r="V46745" s="122"/>
      <c r="W46745" s="123"/>
      <c r="AC46745" s="123"/>
    </row>
    <row r="46746" spans="5:29" s="2" customFormat="1">
      <c r="E46746" s="120"/>
      <c r="M46746" s="120"/>
      <c r="N46746" s="120"/>
      <c r="U46746" s="121"/>
      <c r="V46746" s="122"/>
      <c r="W46746" s="123"/>
      <c r="AC46746" s="123"/>
    </row>
    <row r="46747" spans="5:29" s="2" customFormat="1">
      <c r="E46747" s="120"/>
      <c r="M46747" s="120"/>
      <c r="N46747" s="120"/>
      <c r="U46747" s="121"/>
      <c r="V46747" s="122"/>
      <c r="W46747" s="123"/>
      <c r="AC46747" s="123"/>
    </row>
    <row r="46748" spans="5:29" s="2" customFormat="1">
      <c r="E46748" s="120"/>
      <c r="M46748" s="120"/>
      <c r="N46748" s="120"/>
      <c r="U46748" s="121"/>
      <c r="V46748" s="122"/>
      <c r="W46748" s="123"/>
      <c r="AC46748" s="123"/>
    </row>
    <row r="46749" spans="5:29" s="2" customFormat="1">
      <c r="E46749" s="120"/>
      <c r="M46749" s="120"/>
      <c r="N46749" s="120"/>
      <c r="U46749" s="121"/>
      <c r="V46749" s="122"/>
      <c r="W46749" s="123"/>
      <c r="AC46749" s="123"/>
    </row>
    <row r="46750" spans="5:29" s="2" customFormat="1">
      <c r="E46750" s="120"/>
      <c r="M46750" s="120"/>
      <c r="N46750" s="120"/>
      <c r="U46750" s="121"/>
      <c r="V46750" s="122"/>
      <c r="W46750" s="123"/>
      <c r="AC46750" s="123"/>
    </row>
    <row r="46751" spans="5:29" s="2" customFormat="1">
      <c r="E46751" s="120"/>
      <c r="M46751" s="120"/>
      <c r="N46751" s="120"/>
      <c r="U46751" s="121"/>
      <c r="V46751" s="122"/>
      <c r="W46751" s="123"/>
      <c r="AC46751" s="123"/>
    </row>
    <row r="46752" spans="5:29" s="2" customFormat="1">
      <c r="E46752" s="120"/>
      <c r="M46752" s="120"/>
      <c r="N46752" s="120"/>
      <c r="U46752" s="121"/>
      <c r="V46752" s="122"/>
      <c r="W46752" s="123"/>
      <c r="AC46752" s="123"/>
    </row>
    <row r="46753" spans="5:29" s="2" customFormat="1">
      <c r="E46753" s="120"/>
      <c r="M46753" s="120"/>
      <c r="N46753" s="120"/>
      <c r="U46753" s="121"/>
      <c r="V46753" s="122"/>
      <c r="W46753" s="123"/>
      <c r="AC46753" s="123"/>
    </row>
    <row r="46754" spans="5:29" s="2" customFormat="1">
      <c r="E46754" s="120"/>
      <c r="M46754" s="120"/>
      <c r="N46754" s="120"/>
      <c r="U46754" s="121"/>
      <c r="V46754" s="122"/>
      <c r="W46754" s="123"/>
      <c r="AC46754" s="123"/>
    </row>
    <row r="46755" spans="5:29" s="2" customFormat="1">
      <c r="E46755" s="120"/>
      <c r="M46755" s="120"/>
      <c r="N46755" s="120"/>
      <c r="U46755" s="121"/>
      <c r="V46755" s="122"/>
      <c r="W46755" s="123"/>
      <c r="AC46755" s="123"/>
    </row>
    <row r="46756" spans="5:29" s="2" customFormat="1">
      <c r="E46756" s="120"/>
      <c r="M46756" s="120"/>
      <c r="N46756" s="120"/>
      <c r="U46756" s="121"/>
      <c r="V46756" s="122"/>
      <c r="W46756" s="123"/>
      <c r="AC46756" s="123"/>
    </row>
    <row r="46757" spans="5:29" s="2" customFormat="1">
      <c r="E46757" s="120"/>
      <c r="M46757" s="120"/>
      <c r="N46757" s="120"/>
      <c r="U46757" s="121"/>
      <c r="V46757" s="122"/>
      <c r="W46757" s="123"/>
      <c r="AC46757" s="123"/>
    </row>
    <row r="46758" spans="5:29" s="2" customFormat="1">
      <c r="E46758" s="120"/>
      <c r="M46758" s="120"/>
      <c r="N46758" s="120"/>
      <c r="U46758" s="121"/>
      <c r="V46758" s="122"/>
      <c r="W46758" s="123"/>
      <c r="AC46758" s="123"/>
    </row>
    <row r="46759" spans="5:29" s="2" customFormat="1">
      <c r="E46759" s="120"/>
      <c r="M46759" s="120"/>
      <c r="N46759" s="120"/>
      <c r="U46759" s="121"/>
      <c r="V46759" s="122"/>
      <c r="W46759" s="123"/>
      <c r="AC46759" s="123"/>
    </row>
    <row r="46760" spans="5:29" s="2" customFormat="1">
      <c r="E46760" s="120"/>
      <c r="M46760" s="120"/>
      <c r="N46760" s="120"/>
      <c r="U46760" s="121"/>
      <c r="V46760" s="122"/>
      <c r="W46760" s="123"/>
      <c r="AC46760" s="123"/>
    </row>
    <row r="46761" spans="5:29" s="2" customFormat="1">
      <c r="E46761" s="120"/>
      <c r="M46761" s="120"/>
      <c r="N46761" s="120"/>
      <c r="U46761" s="121"/>
      <c r="V46761" s="122"/>
      <c r="W46761" s="123"/>
      <c r="AC46761" s="123"/>
    </row>
    <row r="46762" spans="5:29" s="2" customFormat="1">
      <c r="E46762" s="120"/>
      <c r="M46762" s="120"/>
      <c r="N46762" s="120"/>
      <c r="U46762" s="121"/>
      <c r="V46762" s="122"/>
      <c r="W46762" s="123"/>
      <c r="AC46762" s="123"/>
    </row>
    <row r="46763" spans="5:29" s="2" customFormat="1">
      <c r="E46763" s="120"/>
      <c r="M46763" s="120"/>
      <c r="N46763" s="120"/>
      <c r="U46763" s="121"/>
      <c r="V46763" s="122"/>
      <c r="W46763" s="123"/>
      <c r="AC46763" s="123"/>
    </row>
    <row r="46764" spans="5:29" s="2" customFormat="1">
      <c r="E46764" s="120"/>
      <c r="M46764" s="120"/>
      <c r="N46764" s="120"/>
      <c r="U46764" s="121"/>
      <c r="V46764" s="122"/>
      <c r="W46764" s="123"/>
      <c r="AC46764" s="123"/>
    </row>
    <row r="46765" spans="5:29" s="2" customFormat="1">
      <c r="E46765" s="120"/>
      <c r="M46765" s="120"/>
      <c r="N46765" s="120"/>
      <c r="U46765" s="121"/>
      <c r="V46765" s="122"/>
      <c r="W46765" s="123"/>
      <c r="AC46765" s="123"/>
    </row>
    <row r="46766" spans="5:29" s="2" customFormat="1">
      <c r="E46766" s="120"/>
      <c r="M46766" s="120"/>
      <c r="N46766" s="120"/>
      <c r="U46766" s="121"/>
      <c r="V46766" s="122"/>
      <c r="W46766" s="123"/>
      <c r="AC46766" s="123"/>
    </row>
    <row r="46767" spans="5:29" s="2" customFormat="1">
      <c r="E46767" s="120"/>
      <c r="M46767" s="120"/>
      <c r="N46767" s="120"/>
      <c r="U46767" s="121"/>
      <c r="V46767" s="122"/>
      <c r="W46767" s="123"/>
      <c r="AC46767" s="123"/>
    </row>
    <row r="46768" spans="5:29" s="2" customFormat="1">
      <c r="E46768" s="120"/>
      <c r="M46768" s="120"/>
      <c r="N46768" s="120"/>
      <c r="U46768" s="121"/>
      <c r="V46768" s="122"/>
      <c r="W46768" s="123"/>
      <c r="AC46768" s="123"/>
    </row>
    <row r="46769" spans="5:29" s="2" customFormat="1">
      <c r="E46769" s="120"/>
      <c r="M46769" s="120"/>
      <c r="N46769" s="120"/>
      <c r="U46769" s="121"/>
      <c r="V46769" s="122"/>
      <c r="W46769" s="123"/>
      <c r="AC46769" s="123"/>
    </row>
    <row r="46770" spans="5:29" s="2" customFormat="1">
      <c r="E46770" s="120"/>
      <c r="M46770" s="120"/>
      <c r="N46770" s="120"/>
      <c r="U46770" s="121"/>
      <c r="V46770" s="122"/>
      <c r="W46770" s="123"/>
      <c r="AC46770" s="123"/>
    </row>
    <row r="46771" spans="5:29" s="2" customFormat="1">
      <c r="E46771" s="120"/>
      <c r="M46771" s="120"/>
      <c r="N46771" s="120"/>
      <c r="U46771" s="121"/>
      <c r="V46771" s="122"/>
      <c r="W46771" s="123"/>
      <c r="AC46771" s="123"/>
    </row>
    <row r="46772" spans="5:29" s="2" customFormat="1">
      <c r="E46772" s="120"/>
      <c r="M46772" s="120"/>
      <c r="N46772" s="120"/>
      <c r="U46772" s="121"/>
      <c r="V46772" s="122"/>
      <c r="W46772" s="123"/>
      <c r="AC46772" s="123"/>
    </row>
    <row r="46773" spans="5:29" s="2" customFormat="1">
      <c r="E46773" s="120"/>
      <c r="M46773" s="120"/>
      <c r="N46773" s="120"/>
      <c r="U46773" s="121"/>
      <c r="V46773" s="122"/>
      <c r="W46773" s="123"/>
      <c r="AC46773" s="123"/>
    </row>
    <row r="46774" spans="5:29" s="2" customFormat="1">
      <c r="E46774" s="120"/>
      <c r="M46774" s="120"/>
      <c r="N46774" s="120"/>
      <c r="U46774" s="121"/>
      <c r="V46774" s="122"/>
      <c r="W46774" s="123"/>
      <c r="AC46774" s="123"/>
    </row>
    <row r="46775" spans="5:29" s="2" customFormat="1">
      <c r="E46775" s="120"/>
      <c r="M46775" s="120"/>
      <c r="N46775" s="120"/>
      <c r="U46775" s="121"/>
      <c r="V46775" s="122"/>
      <c r="W46775" s="123"/>
      <c r="AC46775" s="123"/>
    </row>
    <row r="46776" spans="5:29" s="2" customFormat="1">
      <c r="E46776" s="120"/>
      <c r="M46776" s="120"/>
      <c r="N46776" s="120"/>
      <c r="U46776" s="121"/>
      <c r="V46776" s="122"/>
      <c r="W46776" s="123"/>
      <c r="AC46776" s="123"/>
    </row>
    <row r="46777" spans="5:29" s="2" customFormat="1">
      <c r="E46777" s="120"/>
      <c r="M46777" s="120"/>
      <c r="N46777" s="120"/>
      <c r="U46777" s="121"/>
      <c r="V46777" s="122"/>
      <c r="W46777" s="123"/>
      <c r="AC46777" s="123"/>
    </row>
    <row r="46778" spans="5:29" s="2" customFormat="1">
      <c r="E46778" s="120"/>
      <c r="M46778" s="120"/>
      <c r="N46778" s="120"/>
      <c r="U46778" s="121"/>
      <c r="V46778" s="122"/>
      <c r="W46778" s="123"/>
      <c r="AC46778" s="123"/>
    </row>
    <row r="46779" spans="5:29" s="2" customFormat="1">
      <c r="E46779" s="120"/>
      <c r="M46779" s="120"/>
      <c r="N46779" s="120"/>
      <c r="U46779" s="121"/>
      <c r="V46779" s="122"/>
      <c r="W46779" s="123"/>
      <c r="AC46779" s="123"/>
    </row>
    <row r="46780" spans="5:29" s="2" customFormat="1">
      <c r="E46780" s="120"/>
      <c r="M46780" s="120"/>
      <c r="N46780" s="120"/>
      <c r="U46780" s="121"/>
      <c r="V46780" s="122"/>
      <c r="W46780" s="123"/>
      <c r="AC46780" s="123"/>
    </row>
    <row r="46781" spans="5:29" s="2" customFormat="1">
      <c r="E46781" s="120"/>
      <c r="M46781" s="120"/>
      <c r="N46781" s="120"/>
      <c r="U46781" s="121"/>
      <c r="V46781" s="122"/>
      <c r="W46781" s="123"/>
      <c r="AC46781" s="123"/>
    </row>
    <row r="46782" spans="5:29" s="2" customFormat="1">
      <c r="E46782" s="120"/>
      <c r="M46782" s="120"/>
      <c r="N46782" s="120"/>
      <c r="U46782" s="121"/>
      <c r="V46782" s="122"/>
      <c r="W46782" s="123"/>
      <c r="AC46782" s="123"/>
    </row>
    <row r="46783" spans="5:29" s="2" customFormat="1">
      <c r="E46783" s="120"/>
      <c r="M46783" s="120"/>
      <c r="N46783" s="120"/>
      <c r="U46783" s="121"/>
      <c r="V46783" s="122"/>
      <c r="W46783" s="123"/>
      <c r="AC46783" s="123"/>
    </row>
    <row r="46784" spans="5:29" s="2" customFormat="1">
      <c r="E46784" s="120"/>
      <c r="M46784" s="120"/>
      <c r="N46784" s="120"/>
      <c r="U46784" s="121"/>
      <c r="V46784" s="122"/>
      <c r="W46784" s="123"/>
      <c r="AC46784" s="123"/>
    </row>
    <row r="46785" spans="5:29" s="2" customFormat="1">
      <c r="E46785" s="120"/>
      <c r="M46785" s="120"/>
      <c r="N46785" s="120"/>
      <c r="U46785" s="121"/>
      <c r="V46785" s="122"/>
      <c r="W46785" s="123"/>
      <c r="AC46785" s="123"/>
    </row>
    <row r="46786" spans="5:29" s="2" customFormat="1">
      <c r="E46786" s="120"/>
      <c r="M46786" s="120"/>
      <c r="N46786" s="120"/>
      <c r="U46786" s="121"/>
      <c r="V46786" s="122"/>
      <c r="W46786" s="123"/>
      <c r="AC46786" s="123"/>
    </row>
    <row r="46787" spans="5:29" s="2" customFormat="1">
      <c r="E46787" s="120"/>
      <c r="M46787" s="120"/>
      <c r="N46787" s="120"/>
      <c r="U46787" s="121"/>
      <c r="V46787" s="122"/>
      <c r="W46787" s="123"/>
      <c r="AC46787" s="123"/>
    </row>
    <row r="46788" spans="5:29" s="2" customFormat="1">
      <c r="E46788" s="120"/>
      <c r="M46788" s="120"/>
      <c r="N46788" s="120"/>
      <c r="U46788" s="121"/>
      <c r="V46788" s="122"/>
      <c r="W46788" s="123"/>
      <c r="AC46788" s="123"/>
    </row>
    <row r="46789" spans="5:29" s="2" customFormat="1">
      <c r="E46789" s="120"/>
      <c r="M46789" s="120"/>
      <c r="N46789" s="120"/>
      <c r="U46789" s="121"/>
      <c r="V46789" s="122"/>
      <c r="W46789" s="123"/>
      <c r="AC46789" s="123"/>
    </row>
    <row r="46790" spans="5:29" s="2" customFormat="1">
      <c r="E46790" s="120"/>
      <c r="M46790" s="120"/>
      <c r="N46790" s="120"/>
      <c r="U46790" s="121"/>
      <c r="V46790" s="122"/>
      <c r="W46790" s="123"/>
      <c r="AC46790" s="123"/>
    </row>
    <row r="46791" spans="5:29" s="2" customFormat="1">
      <c r="E46791" s="120"/>
      <c r="M46791" s="120"/>
      <c r="N46791" s="120"/>
      <c r="U46791" s="121"/>
      <c r="V46791" s="122"/>
      <c r="W46791" s="123"/>
      <c r="AC46791" s="123"/>
    </row>
    <row r="46792" spans="5:29" s="2" customFormat="1">
      <c r="E46792" s="120"/>
      <c r="M46792" s="120"/>
      <c r="N46792" s="120"/>
      <c r="U46792" s="121"/>
      <c r="V46792" s="122"/>
      <c r="W46792" s="123"/>
      <c r="AC46792" s="123"/>
    </row>
    <row r="46793" spans="5:29" s="2" customFormat="1">
      <c r="E46793" s="120"/>
      <c r="M46793" s="120"/>
      <c r="N46793" s="120"/>
      <c r="U46793" s="121"/>
      <c r="V46793" s="122"/>
      <c r="W46793" s="123"/>
      <c r="AC46793" s="123"/>
    </row>
    <row r="46794" spans="5:29" s="2" customFormat="1">
      <c r="E46794" s="120"/>
      <c r="M46794" s="120"/>
      <c r="N46794" s="120"/>
      <c r="U46794" s="121"/>
      <c r="V46794" s="122"/>
      <c r="W46794" s="123"/>
      <c r="AC46794" s="123"/>
    </row>
    <row r="46795" spans="5:29" s="2" customFormat="1">
      <c r="E46795" s="120"/>
      <c r="M46795" s="120"/>
      <c r="N46795" s="120"/>
      <c r="U46795" s="121"/>
      <c r="V46795" s="122"/>
      <c r="W46795" s="123"/>
      <c r="AC46795" s="123"/>
    </row>
    <row r="46796" spans="5:29" s="2" customFormat="1">
      <c r="E46796" s="120"/>
      <c r="M46796" s="120"/>
      <c r="N46796" s="120"/>
      <c r="U46796" s="121"/>
      <c r="V46796" s="122"/>
      <c r="W46796" s="123"/>
      <c r="AC46796" s="123"/>
    </row>
    <row r="46797" spans="5:29" s="2" customFormat="1">
      <c r="E46797" s="120"/>
      <c r="M46797" s="120"/>
      <c r="N46797" s="120"/>
      <c r="U46797" s="121"/>
      <c r="V46797" s="122"/>
      <c r="W46797" s="123"/>
      <c r="AC46797" s="123"/>
    </row>
    <row r="46798" spans="5:29" s="2" customFormat="1">
      <c r="E46798" s="120"/>
      <c r="M46798" s="120"/>
      <c r="N46798" s="120"/>
      <c r="U46798" s="121"/>
      <c r="V46798" s="122"/>
      <c r="W46798" s="123"/>
      <c r="AC46798" s="123"/>
    </row>
    <row r="46799" spans="5:29" s="2" customFormat="1">
      <c r="E46799" s="120"/>
      <c r="M46799" s="120"/>
      <c r="N46799" s="120"/>
      <c r="U46799" s="121"/>
      <c r="V46799" s="122"/>
      <c r="W46799" s="123"/>
      <c r="AC46799" s="123"/>
    </row>
    <row r="46800" spans="5:29" s="2" customFormat="1">
      <c r="E46800" s="120"/>
      <c r="M46800" s="120"/>
      <c r="N46800" s="120"/>
      <c r="U46800" s="121"/>
      <c r="V46800" s="122"/>
      <c r="W46800" s="123"/>
      <c r="AC46800" s="123"/>
    </row>
    <row r="46801" spans="5:29" s="2" customFormat="1">
      <c r="E46801" s="120"/>
      <c r="M46801" s="120"/>
      <c r="N46801" s="120"/>
      <c r="U46801" s="121"/>
      <c r="V46801" s="122"/>
      <c r="W46801" s="123"/>
      <c r="AC46801" s="123"/>
    </row>
    <row r="46802" spans="5:29" s="2" customFormat="1">
      <c r="E46802" s="120"/>
      <c r="M46802" s="120"/>
      <c r="N46802" s="120"/>
      <c r="U46802" s="121"/>
      <c r="V46802" s="122"/>
      <c r="W46802" s="123"/>
      <c r="AC46802" s="123"/>
    </row>
    <row r="46803" spans="5:29" s="2" customFormat="1">
      <c r="E46803" s="120"/>
      <c r="M46803" s="120"/>
      <c r="N46803" s="120"/>
      <c r="U46803" s="121"/>
      <c r="V46803" s="122"/>
      <c r="W46803" s="123"/>
      <c r="AC46803" s="123"/>
    </row>
    <row r="46804" spans="5:29" s="2" customFormat="1">
      <c r="E46804" s="120"/>
      <c r="M46804" s="120"/>
      <c r="N46804" s="120"/>
      <c r="U46804" s="121"/>
      <c r="V46804" s="122"/>
      <c r="W46804" s="123"/>
      <c r="AC46804" s="123"/>
    </row>
    <row r="46805" spans="5:29" s="2" customFormat="1">
      <c r="E46805" s="120"/>
      <c r="M46805" s="120"/>
      <c r="N46805" s="120"/>
      <c r="U46805" s="121"/>
      <c r="V46805" s="122"/>
      <c r="W46805" s="123"/>
      <c r="AC46805" s="123"/>
    </row>
    <row r="46806" spans="5:29" s="2" customFormat="1">
      <c r="E46806" s="120"/>
      <c r="M46806" s="120"/>
      <c r="N46806" s="120"/>
      <c r="U46806" s="121"/>
      <c r="V46806" s="122"/>
      <c r="W46806" s="123"/>
      <c r="AC46806" s="123"/>
    </row>
    <row r="46807" spans="5:29" s="2" customFormat="1">
      <c r="E46807" s="120"/>
      <c r="M46807" s="120"/>
      <c r="N46807" s="120"/>
      <c r="U46807" s="121"/>
      <c r="V46807" s="122"/>
      <c r="W46807" s="123"/>
      <c r="AC46807" s="123"/>
    </row>
    <row r="46808" spans="5:29" s="2" customFormat="1">
      <c r="E46808" s="120"/>
      <c r="M46808" s="120"/>
      <c r="N46808" s="120"/>
      <c r="U46808" s="121"/>
      <c r="V46808" s="122"/>
      <c r="W46808" s="123"/>
      <c r="AC46808" s="123"/>
    </row>
    <row r="46809" spans="5:29" s="2" customFormat="1">
      <c r="E46809" s="120"/>
      <c r="M46809" s="120"/>
      <c r="N46809" s="120"/>
      <c r="U46809" s="121"/>
      <c r="V46809" s="122"/>
      <c r="W46809" s="123"/>
      <c r="AC46809" s="123"/>
    </row>
    <row r="46810" spans="5:29" s="2" customFormat="1">
      <c r="E46810" s="120"/>
      <c r="M46810" s="120"/>
      <c r="N46810" s="120"/>
      <c r="U46810" s="121"/>
      <c r="V46810" s="122"/>
      <c r="W46810" s="123"/>
      <c r="AC46810" s="123"/>
    </row>
    <row r="46811" spans="5:29" s="2" customFormat="1">
      <c r="E46811" s="120"/>
      <c r="M46811" s="120"/>
      <c r="N46811" s="120"/>
      <c r="U46811" s="121"/>
      <c r="V46811" s="122"/>
      <c r="W46811" s="123"/>
      <c r="AC46811" s="123"/>
    </row>
    <row r="46812" spans="5:29" s="2" customFormat="1">
      <c r="E46812" s="120"/>
      <c r="M46812" s="120"/>
      <c r="N46812" s="120"/>
      <c r="U46812" s="121"/>
      <c r="V46812" s="122"/>
      <c r="W46812" s="123"/>
      <c r="AC46812" s="123"/>
    </row>
    <row r="46813" spans="5:29" s="2" customFormat="1">
      <c r="E46813" s="120"/>
      <c r="M46813" s="120"/>
      <c r="N46813" s="120"/>
      <c r="U46813" s="121"/>
      <c r="V46813" s="122"/>
      <c r="W46813" s="123"/>
      <c r="AC46813" s="123"/>
    </row>
    <row r="46814" spans="5:29" s="2" customFormat="1">
      <c r="E46814" s="120"/>
      <c r="M46814" s="120"/>
      <c r="N46814" s="120"/>
      <c r="U46814" s="121"/>
      <c r="V46814" s="122"/>
      <c r="W46814" s="123"/>
      <c r="AC46814" s="123"/>
    </row>
    <row r="46815" spans="5:29" s="2" customFormat="1">
      <c r="E46815" s="120"/>
      <c r="M46815" s="120"/>
      <c r="N46815" s="120"/>
      <c r="U46815" s="121"/>
      <c r="V46815" s="122"/>
      <c r="W46815" s="123"/>
      <c r="AC46815" s="123"/>
    </row>
    <row r="46816" spans="5:29" s="2" customFormat="1">
      <c r="E46816" s="120"/>
      <c r="M46816" s="120"/>
      <c r="N46816" s="120"/>
      <c r="U46816" s="121"/>
      <c r="V46816" s="122"/>
      <c r="W46816" s="123"/>
      <c r="AC46816" s="123"/>
    </row>
    <row r="46817" spans="5:29" s="2" customFormat="1">
      <c r="E46817" s="120"/>
      <c r="M46817" s="120"/>
      <c r="N46817" s="120"/>
      <c r="U46817" s="121"/>
      <c r="V46817" s="122"/>
      <c r="W46817" s="123"/>
      <c r="AC46817" s="123"/>
    </row>
    <row r="46818" spans="5:29" s="2" customFormat="1">
      <c r="E46818" s="120"/>
      <c r="M46818" s="120"/>
      <c r="N46818" s="120"/>
      <c r="U46818" s="121"/>
      <c r="V46818" s="122"/>
      <c r="W46818" s="123"/>
      <c r="AC46818" s="123"/>
    </row>
    <row r="46819" spans="5:29" s="2" customFormat="1">
      <c r="E46819" s="120"/>
      <c r="M46819" s="120"/>
      <c r="N46819" s="120"/>
      <c r="U46819" s="121"/>
      <c r="V46819" s="122"/>
      <c r="W46819" s="123"/>
      <c r="AC46819" s="123"/>
    </row>
    <row r="46820" spans="5:29" s="2" customFormat="1">
      <c r="E46820" s="120"/>
      <c r="M46820" s="120"/>
      <c r="N46820" s="120"/>
      <c r="U46820" s="121"/>
      <c r="V46820" s="122"/>
      <c r="W46820" s="123"/>
      <c r="AC46820" s="123"/>
    </row>
    <row r="46821" spans="5:29" s="2" customFormat="1">
      <c r="E46821" s="120"/>
      <c r="M46821" s="120"/>
      <c r="N46821" s="120"/>
      <c r="U46821" s="121"/>
      <c r="V46821" s="122"/>
      <c r="W46821" s="123"/>
      <c r="AC46821" s="123"/>
    </row>
    <row r="46822" spans="5:29" s="2" customFormat="1">
      <c r="E46822" s="120"/>
      <c r="M46822" s="120"/>
      <c r="N46822" s="120"/>
      <c r="U46822" s="121"/>
      <c r="V46822" s="122"/>
      <c r="W46822" s="123"/>
      <c r="AC46822" s="123"/>
    </row>
    <row r="46823" spans="5:29" s="2" customFormat="1">
      <c r="E46823" s="120"/>
      <c r="M46823" s="120"/>
      <c r="N46823" s="120"/>
      <c r="U46823" s="121"/>
      <c r="V46823" s="122"/>
      <c r="W46823" s="123"/>
      <c r="AC46823" s="123"/>
    </row>
    <row r="46824" spans="5:29" s="2" customFormat="1">
      <c r="E46824" s="120"/>
      <c r="M46824" s="120"/>
      <c r="N46824" s="120"/>
      <c r="U46824" s="121"/>
      <c r="V46824" s="122"/>
      <c r="W46824" s="123"/>
      <c r="AC46824" s="123"/>
    </row>
    <row r="46825" spans="5:29" s="2" customFormat="1">
      <c r="E46825" s="120"/>
      <c r="M46825" s="120"/>
      <c r="N46825" s="120"/>
      <c r="U46825" s="121"/>
      <c r="V46825" s="122"/>
      <c r="W46825" s="123"/>
      <c r="AC46825" s="123"/>
    </row>
    <row r="46826" spans="5:29" s="2" customFormat="1">
      <c r="E46826" s="120"/>
      <c r="M46826" s="120"/>
      <c r="N46826" s="120"/>
      <c r="U46826" s="121"/>
      <c r="V46826" s="122"/>
      <c r="W46826" s="123"/>
      <c r="AC46826" s="123"/>
    </row>
    <row r="46827" spans="5:29" s="2" customFormat="1">
      <c r="E46827" s="120"/>
      <c r="M46827" s="120"/>
      <c r="N46827" s="120"/>
      <c r="U46827" s="121"/>
      <c r="V46827" s="122"/>
      <c r="W46827" s="123"/>
      <c r="AC46827" s="123"/>
    </row>
    <row r="46828" spans="5:29" s="2" customFormat="1">
      <c r="E46828" s="120"/>
      <c r="M46828" s="120"/>
      <c r="N46828" s="120"/>
      <c r="U46828" s="121"/>
      <c r="V46828" s="122"/>
      <c r="W46828" s="123"/>
      <c r="AC46828" s="123"/>
    </row>
    <row r="46829" spans="5:29" s="2" customFormat="1">
      <c r="E46829" s="120"/>
      <c r="M46829" s="120"/>
      <c r="N46829" s="120"/>
      <c r="U46829" s="121"/>
      <c r="V46829" s="122"/>
      <c r="W46829" s="123"/>
      <c r="AC46829" s="123"/>
    </row>
    <row r="46830" spans="5:29" s="2" customFormat="1">
      <c r="E46830" s="120"/>
      <c r="M46830" s="120"/>
      <c r="N46830" s="120"/>
      <c r="U46830" s="121"/>
      <c r="V46830" s="122"/>
      <c r="W46830" s="123"/>
      <c r="AC46830" s="123"/>
    </row>
    <row r="46831" spans="5:29" s="2" customFormat="1">
      <c r="E46831" s="120"/>
      <c r="M46831" s="120"/>
      <c r="N46831" s="120"/>
      <c r="U46831" s="121"/>
      <c r="V46831" s="122"/>
      <c r="W46831" s="123"/>
      <c r="AC46831" s="123"/>
    </row>
    <row r="46832" spans="5:29" s="2" customFormat="1">
      <c r="E46832" s="120"/>
      <c r="M46832" s="120"/>
      <c r="N46832" s="120"/>
      <c r="U46832" s="121"/>
      <c r="V46832" s="122"/>
      <c r="W46832" s="123"/>
      <c r="AC46832" s="123"/>
    </row>
    <row r="46833" spans="5:29" s="2" customFormat="1">
      <c r="E46833" s="120"/>
      <c r="M46833" s="120"/>
      <c r="N46833" s="120"/>
      <c r="U46833" s="121"/>
      <c r="V46833" s="122"/>
      <c r="W46833" s="123"/>
      <c r="AC46833" s="123"/>
    </row>
    <row r="46834" spans="5:29" s="2" customFormat="1">
      <c r="E46834" s="120"/>
      <c r="M46834" s="120"/>
      <c r="N46834" s="120"/>
      <c r="U46834" s="121"/>
      <c r="V46834" s="122"/>
      <c r="W46834" s="123"/>
      <c r="AC46834" s="123"/>
    </row>
    <row r="46835" spans="5:29" s="2" customFormat="1">
      <c r="E46835" s="120"/>
      <c r="M46835" s="120"/>
      <c r="N46835" s="120"/>
      <c r="U46835" s="121"/>
      <c r="V46835" s="122"/>
      <c r="W46835" s="123"/>
      <c r="AC46835" s="123"/>
    </row>
    <row r="46836" spans="5:29" s="2" customFormat="1">
      <c r="E46836" s="120"/>
      <c r="M46836" s="120"/>
      <c r="N46836" s="120"/>
      <c r="U46836" s="121"/>
      <c r="V46836" s="122"/>
      <c r="W46836" s="123"/>
      <c r="AC46836" s="123"/>
    </row>
    <row r="46837" spans="5:29" s="2" customFormat="1">
      <c r="E46837" s="120"/>
      <c r="M46837" s="120"/>
      <c r="N46837" s="120"/>
      <c r="U46837" s="121"/>
      <c r="V46837" s="122"/>
      <c r="W46837" s="123"/>
      <c r="AC46837" s="123"/>
    </row>
    <row r="46838" spans="5:29" s="2" customFormat="1">
      <c r="E46838" s="120"/>
      <c r="M46838" s="120"/>
      <c r="N46838" s="120"/>
      <c r="U46838" s="121"/>
      <c r="V46838" s="122"/>
      <c r="W46838" s="123"/>
      <c r="AC46838" s="123"/>
    </row>
    <row r="46839" spans="5:29" s="2" customFormat="1">
      <c r="E46839" s="120"/>
      <c r="M46839" s="120"/>
      <c r="N46839" s="120"/>
      <c r="U46839" s="121"/>
      <c r="V46839" s="122"/>
      <c r="W46839" s="123"/>
      <c r="AC46839" s="123"/>
    </row>
    <row r="46840" spans="5:29" s="2" customFormat="1">
      <c r="E46840" s="120"/>
      <c r="M46840" s="120"/>
      <c r="N46840" s="120"/>
      <c r="U46840" s="121"/>
      <c r="V46840" s="122"/>
      <c r="W46840" s="123"/>
      <c r="AC46840" s="123"/>
    </row>
    <row r="46841" spans="5:29" s="2" customFormat="1">
      <c r="E46841" s="120"/>
      <c r="M46841" s="120"/>
      <c r="N46841" s="120"/>
      <c r="U46841" s="121"/>
      <c r="V46841" s="122"/>
      <c r="W46841" s="123"/>
      <c r="AC46841" s="123"/>
    </row>
    <row r="46842" spans="5:29" s="2" customFormat="1">
      <c r="E46842" s="120"/>
      <c r="M46842" s="120"/>
      <c r="N46842" s="120"/>
      <c r="U46842" s="121"/>
      <c r="V46842" s="122"/>
      <c r="W46842" s="123"/>
      <c r="AC46842" s="123"/>
    </row>
    <row r="46843" spans="5:29" s="2" customFormat="1">
      <c r="E46843" s="120"/>
      <c r="M46843" s="120"/>
      <c r="N46843" s="120"/>
      <c r="U46843" s="121"/>
      <c r="V46843" s="122"/>
      <c r="W46843" s="123"/>
      <c r="AC46843" s="123"/>
    </row>
    <row r="46844" spans="5:29" s="2" customFormat="1">
      <c r="E46844" s="120"/>
      <c r="M46844" s="120"/>
      <c r="N46844" s="120"/>
      <c r="U46844" s="121"/>
      <c r="V46844" s="122"/>
      <c r="W46844" s="123"/>
      <c r="AC46844" s="123"/>
    </row>
    <row r="46845" spans="5:29" s="2" customFormat="1">
      <c r="E46845" s="120"/>
      <c r="M46845" s="120"/>
      <c r="N46845" s="120"/>
      <c r="U46845" s="121"/>
      <c r="V46845" s="122"/>
      <c r="W46845" s="123"/>
      <c r="AC46845" s="123"/>
    </row>
    <row r="46846" spans="5:29" s="2" customFormat="1">
      <c r="E46846" s="120"/>
      <c r="M46846" s="120"/>
      <c r="N46846" s="120"/>
      <c r="U46846" s="121"/>
      <c r="V46846" s="122"/>
      <c r="W46846" s="123"/>
      <c r="AC46846" s="123"/>
    </row>
    <row r="46847" spans="5:29" s="2" customFormat="1">
      <c r="E46847" s="120"/>
      <c r="M46847" s="120"/>
      <c r="N46847" s="120"/>
      <c r="U46847" s="121"/>
      <c r="V46847" s="122"/>
      <c r="W46847" s="123"/>
      <c r="AC46847" s="123"/>
    </row>
    <row r="46848" spans="5:29" s="2" customFormat="1">
      <c r="E46848" s="120"/>
      <c r="M46848" s="120"/>
      <c r="N46848" s="120"/>
      <c r="U46848" s="121"/>
      <c r="V46848" s="122"/>
      <c r="W46848" s="123"/>
      <c r="AC46848" s="123"/>
    </row>
    <row r="46849" spans="5:29" s="2" customFormat="1">
      <c r="E46849" s="120"/>
      <c r="M46849" s="120"/>
      <c r="N46849" s="120"/>
      <c r="U46849" s="121"/>
      <c r="V46849" s="122"/>
      <c r="W46849" s="123"/>
      <c r="AC46849" s="123"/>
    </row>
    <row r="46850" spans="5:29" s="2" customFormat="1">
      <c r="E46850" s="120"/>
      <c r="M46850" s="120"/>
      <c r="N46850" s="120"/>
      <c r="U46850" s="121"/>
      <c r="V46850" s="122"/>
      <c r="W46850" s="123"/>
      <c r="AC46850" s="123"/>
    </row>
    <row r="46851" spans="5:29" s="2" customFormat="1">
      <c r="E46851" s="120"/>
      <c r="M46851" s="120"/>
      <c r="N46851" s="120"/>
      <c r="U46851" s="121"/>
      <c r="V46851" s="122"/>
      <c r="W46851" s="123"/>
      <c r="AC46851" s="123"/>
    </row>
    <row r="46852" spans="5:29" s="2" customFormat="1">
      <c r="E46852" s="120"/>
      <c r="M46852" s="120"/>
      <c r="N46852" s="120"/>
      <c r="U46852" s="121"/>
      <c r="V46852" s="122"/>
      <c r="W46852" s="123"/>
      <c r="AC46852" s="123"/>
    </row>
    <row r="46853" spans="5:29" s="2" customFormat="1">
      <c r="E46853" s="120"/>
      <c r="M46853" s="120"/>
      <c r="N46853" s="120"/>
      <c r="U46853" s="121"/>
      <c r="V46853" s="122"/>
      <c r="W46853" s="123"/>
      <c r="AC46853" s="123"/>
    </row>
    <row r="46854" spans="5:29" s="2" customFormat="1">
      <c r="E46854" s="120"/>
      <c r="M46854" s="120"/>
      <c r="N46854" s="120"/>
      <c r="U46854" s="121"/>
      <c r="V46854" s="122"/>
      <c r="W46854" s="123"/>
      <c r="AC46854" s="123"/>
    </row>
    <row r="46855" spans="5:29" s="2" customFormat="1">
      <c r="E46855" s="120"/>
      <c r="M46855" s="120"/>
      <c r="N46855" s="120"/>
      <c r="U46855" s="121"/>
      <c r="V46855" s="122"/>
      <c r="W46855" s="123"/>
      <c r="AC46855" s="123"/>
    </row>
    <row r="46856" spans="5:29" s="2" customFormat="1">
      <c r="E46856" s="120"/>
      <c r="M46856" s="120"/>
      <c r="N46856" s="120"/>
      <c r="U46856" s="121"/>
      <c r="V46856" s="122"/>
      <c r="W46856" s="123"/>
      <c r="AC46856" s="123"/>
    </row>
    <row r="46857" spans="5:29" s="2" customFormat="1">
      <c r="E46857" s="120"/>
      <c r="M46857" s="120"/>
      <c r="N46857" s="120"/>
      <c r="U46857" s="121"/>
      <c r="V46857" s="122"/>
      <c r="W46857" s="123"/>
      <c r="AC46857" s="123"/>
    </row>
    <row r="46858" spans="5:29" s="2" customFormat="1">
      <c r="E46858" s="120"/>
      <c r="M46858" s="120"/>
      <c r="N46858" s="120"/>
      <c r="U46858" s="121"/>
      <c r="V46858" s="122"/>
      <c r="W46858" s="123"/>
      <c r="AC46858" s="123"/>
    </row>
    <row r="46859" spans="5:29" s="2" customFormat="1">
      <c r="E46859" s="120"/>
      <c r="M46859" s="120"/>
      <c r="N46859" s="120"/>
      <c r="U46859" s="121"/>
      <c r="V46859" s="122"/>
      <c r="W46859" s="123"/>
      <c r="AC46859" s="123"/>
    </row>
    <row r="46860" spans="5:29" s="2" customFormat="1">
      <c r="E46860" s="120"/>
      <c r="M46860" s="120"/>
      <c r="N46860" s="120"/>
      <c r="U46860" s="121"/>
      <c r="V46860" s="122"/>
      <c r="W46860" s="123"/>
      <c r="AC46860" s="123"/>
    </row>
    <row r="46861" spans="5:29" s="2" customFormat="1">
      <c r="E46861" s="120"/>
      <c r="M46861" s="120"/>
      <c r="N46861" s="120"/>
      <c r="U46861" s="121"/>
      <c r="V46861" s="122"/>
      <c r="W46861" s="123"/>
      <c r="AC46861" s="123"/>
    </row>
    <row r="46862" spans="5:29" s="2" customFormat="1">
      <c r="E46862" s="120"/>
      <c r="M46862" s="120"/>
      <c r="N46862" s="120"/>
      <c r="U46862" s="121"/>
      <c r="V46862" s="122"/>
      <c r="W46862" s="123"/>
      <c r="AC46862" s="123"/>
    </row>
    <row r="46863" spans="5:29" s="2" customFormat="1">
      <c r="E46863" s="120"/>
      <c r="M46863" s="120"/>
      <c r="N46863" s="120"/>
      <c r="U46863" s="121"/>
      <c r="V46863" s="122"/>
      <c r="W46863" s="123"/>
      <c r="AC46863" s="123"/>
    </row>
    <row r="46864" spans="5:29" s="2" customFormat="1">
      <c r="E46864" s="120"/>
      <c r="M46864" s="120"/>
      <c r="N46864" s="120"/>
      <c r="U46864" s="121"/>
      <c r="V46864" s="122"/>
      <c r="W46864" s="123"/>
      <c r="AC46864" s="123"/>
    </row>
    <row r="46865" spans="5:29" s="2" customFormat="1">
      <c r="E46865" s="120"/>
      <c r="M46865" s="120"/>
      <c r="N46865" s="120"/>
      <c r="U46865" s="121"/>
      <c r="V46865" s="122"/>
      <c r="W46865" s="123"/>
      <c r="AC46865" s="123"/>
    </row>
    <row r="46866" spans="5:29" s="2" customFormat="1">
      <c r="E46866" s="120"/>
      <c r="M46866" s="120"/>
      <c r="N46866" s="120"/>
      <c r="U46866" s="121"/>
      <c r="V46866" s="122"/>
      <c r="W46866" s="123"/>
      <c r="AC46866" s="123"/>
    </row>
    <row r="46867" spans="5:29" s="2" customFormat="1">
      <c r="E46867" s="120"/>
      <c r="M46867" s="120"/>
      <c r="N46867" s="120"/>
      <c r="U46867" s="121"/>
      <c r="V46867" s="122"/>
      <c r="W46867" s="123"/>
      <c r="AC46867" s="123"/>
    </row>
    <row r="46868" spans="5:29" s="2" customFormat="1">
      <c r="E46868" s="120"/>
      <c r="M46868" s="120"/>
      <c r="N46868" s="120"/>
      <c r="U46868" s="121"/>
      <c r="V46868" s="122"/>
      <c r="W46868" s="123"/>
      <c r="AC46868" s="123"/>
    </row>
    <row r="46869" spans="5:29" s="2" customFormat="1">
      <c r="E46869" s="120"/>
      <c r="M46869" s="120"/>
      <c r="N46869" s="120"/>
      <c r="U46869" s="121"/>
      <c r="V46869" s="122"/>
      <c r="W46869" s="123"/>
      <c r="AC46869" s="123"/>
    </row>
    <row r="46870" spans="5:29" s="2" customFormat="1">
      <c r="E46870" s="120"/>
      <c r="M46870" s="120"/>
      <c r="N46870" s="120"/>
      <c r="U46870" s="121"/>
      <c r="V46870" s="122"/>
      <c r="W46870" s="123"/>
      <c r="AC46870" s="123"/>
    </row>
    <row r="46871" spans="5:29" s="2" customFormat="1">
      <c r="E46871" s="120"/>
      <c r="M46871" s="120"/>
      <c r="N46871" s="120"/>
      <c r="U46871" s="121"/>
      <c r="V46871" s="122"/>
      <c r="W46871" s="123"/>
      <c r="AC46871" s="123"/>
    </row>
    <row r="46872" spans="5:29" s="2" customFormat="1">
      <c r="E46872" s="120"/>
      <c r="M46872" s="120"/>
      <c r="N46872" s="120"/>
      <c r="U46872" s="121"/>
      <c r="V46872" s="122"/>
      <c r="W46872" s="123"/>
      <c r="AC46872" s="123"/>
    </row>
    <row r="46873" spans="5:29" s="2" customFormat="1">
      <c r="E46873" s="120"/>
      <c r="M46873" s="120"/>
      <c r="N46873" s="120"/>
      <c r="U46873" s="121"/>
      <c r="V46873" s="122"/>
      <c r="W46873" s="123"/>
      <c r="AC46873" s="123"/>
    </row>
    <row r="46874" spans="5:29" s="2" customFormat="1">
      <c r="E46874" s="120"/>
      <c r="M46874" s="120"/>
      <c r="N46874" s="120"/>
      <c r="U46874" s="121"/>
      <c r="V46874" s="122"/>
      <c r="W46874" s="123"/>
      <c r="AC46874" s="123"/>
    </row>
    <row r="46875" spans="5:29" s="2" customFormat="1">
      <c r="E46875" s="120"/>
      <c r="M46875" s="120"/>
      <c r="N46875" s="120"/>
      <c r="U46875" s="121"/>
      <c r="V46875" s="122"/>
      <c r="W46875" s="123"/>
      <c r="AC46875" s="123"/>
    </row>
    <row r="46876" spans="5:29" s="2" customFormat="1">
      <c r="E46876" s="120"/>
      <c r="M46876" s="120"/>
      <c r="N46876" s="120"/>
      <c r="U46876" s="121"/>
      <c r="V46876" s="122"/>
      <c r="W46876" s="123"/>
      <c r="AC46876" s="123"/>
    </row>
    <row r="46877" spans="5:29" s="2" customFormat="1">
      <c r="E46877" s="120"/>
      <c r="M46877" s="120"/>
      <c r="N46877" s="120"/>
      <c r="U46877" s="121"/>
      <c r="V46877" s="122"/>
      <c r="W46877" s="123"/>
      <c r="AC46877" s="123"/>
    </row>
    <row r="46878" spans="5:29" s="2" customFormat="1">
      <c r="E46878" s="120"/>
      <c r="M46878" s="120"/>
      <c r="N46878" s="120"/>
      <c r="U46878" s="121"/>
      <c r="V46878" s="122"/>
      <c r="W46878" s="123"/>
      <c r="AC46878" s="123"/>
    </row>
    <row r="46879" spans="5:29" s="2" customFormat="1">
      <c r="E46879" s="120"/>
      <c r="M46879" s="120"/>
      <c r="N46879" s="120"/>
      <c r="U46879" s="121"/>
      <c r="V46879" s="122"/>
      <c r="W46879" s="123"/>
      <c r="AC46879" s="123"/>
    </row>
    <row r="46880" spans="5:29" s="2" customFormat="1">
      <c r="E46880" s="120"/>
      <c r="M46880" s="120"/>
      <c r="N46880" s="120"/>
      <c r="U46880" s="121"/>
      <c r="V46880" s="122"/>
      <c r="W46880" s="123"/>
      <c r="AC46880" s="123"/>
    </row>
    <row r="46881" spans="5:29" s="2" customFormat="1">
      <c r="E46881" s="120"/>
      <c r="M46881" s="120"/>
      <c r="N46881" s="120"/>
      <c r="U46881" s="121"/>
      <c r="V46881" s="122"/>
      <c r="W46881" s="123"/>
      <c r="AC46881" s="123"/>
    </row>
    <row r="46882" spans="5:29" s="2" customFormat="1">
      <c r="E46882" s="120"/>
      <c r="M46882" s="120"/>
      <c r="N46882" s="120"/>
      <c r="U46882" s="121"/>
      <c r="V46882" s="122"/>
      <c r="W46882" s="123"/>
      <c r="AC46882" s="123"/>
    </row>
    <row r="46883" spans="5:29" s="2" customFormat="1">
      <c r="E46883" s="120"/>
      <c r="M46883" s="120"/>
      <c r="N46883" s="120"/>
      <c r="U46883" s="121"/>
      <c r="V46883" s="122"/>
      <c r="W46883" s="123"/>
      <c r="AC46883" s="123"/>
    </row>
    <row r="46884" spans="5:29" s="2" customFormat="1">
      <c r="E46884" s="120"/>
      <c r="M46884" s="120"/>
      <c r="N46884" s="120"/>
      <c r="U46884" s="121"/>
      <c r="V46884" s="122"/>
      <c r="W46884" s="123"/>
      <c r="AC46884" s="123"/>
    </row>
    <row r="46885" spans="5:29" s="2" customFormat="1">
      <c r="E46885" s="120"/>
      <c r="M46885" s="120"/>
      <c r="N46885" s="120"/>
      <c r="U46885" s="121"/>
      <c r="V46885" s="122"/>
      <c r="W46885" s="123"/>
      <c r="AC46885" s="123"/>
    </row>
    <row r="46886" spans="5:29" s="2" customFormat="1">
      <c r="E46886" s="120"/>
      <c r="M46886" s="120"/>
      <c r="N46886" s="120"/>
      <c r="U46886" s="121"/>
      <c r="V46886" s="122"/>
      <c r="W46886" s="123"/>
      <c r="AC46886" s="123"/>
    </row>
    <row r="46887" spans="5:29" s="2" customFormat="1">
      <c r="E46887" s="120"/>
      <c r="M46887" s="120"/>
      <c r="N46887" s="120"/>
      <c r="U46887" s="121"/>
      <c r="V46887" s="122"/>
      <c r="W46887" s="123"/>
      <c r="AC46887" s="123"/>
    </row>
    <row r="46888" spans="5:29" s="2" customFormat="1">
      <c r="E46888" s="120"/>
      <c r="M46888" s="120"/>
      <c r="N46888" s="120"/>
      <c r="U46888" s="121"/>
      <c r="V46888" s="122"/>
      <c r="W46888" s="123"/>
      <c r="AC46888" s="123"/>
    </row>
    <row r="46889" spans="5:29" s="2" customFormat="1">
      <c r="E46889" s="120"/>
      <c r="M46889" s="120"/>
      <c r="N46889" s="120"/>
      <c r="U46889" s="121"/>
      <c r="V46889" s="122"/>
      <c r="W46889" s="123"/>
      <c r="AC46889" s="123"/>
    </row>
    <row r="46890" spans="5:29" s="2" customFormat="1">
      <c r="E46890" s="120"/>
      <c r="M46890" s="120"/>
      <c r="N46890" s="120"/>
      <c r="U46890" s="121"/>
      <c r="V46890" s="122"/>
      <c r="W46890" s="123"/>
      <c r="AC46890" s="123"/>
    </row>
    <row r="46891" spans="5:29" s="2" customFormat="1">
      <c r="E46891" s="120"/>
      <c r="M46891" s="120"/>
      <c r="N46891" s="120"/>
      <c r="U46891" s="121"/>
      <c r="V46891" s="122"/>
      <c r="W46891" s="123"/>
      <c r="AC46891" s="123"/>
    </row>
    <row r="46892" spans="5:29" s="2" customFormat="1">
      <c r="E46892" s="120"/>
      <c r="M46892" s="120"/>
      <c r="N46892" s="120"/>
      <c r="U46892" s="121"/>
      <c r="V46892" s="122"/>
      <c r="W46892" s="123"/>
      <c r="AC46892" s="123"/>
    </row>
    <row r="46893" spans="5:29" s="2" customFormat="1">
      <c r="E46893" s="120"/>
      <c r="M46893" s="120"/>
      <c r="N46893" s="120"/>
      <c r="U46893" s="121"/>
      <c r="V46893" s="122"/>
      <c r="W46893" s="123"/>
      <c r="AC46893" s="123"/>
    </row>
    <row r="46894" spans="5:29" s="2" customFormat="1">
      <c r="E46894" s="120"/>
      <c r="M46894" s="120"/>
      <c r="N46894" s="120"/>
      <c r="U46894" s="121"/>
      <c r="V46894" s="122"/>
      <c r="W46894" s="123"/>
      <c r="AC46894" s="123"/>
    </row>
    <row r="46895" spans="5:29" s="2" customFormat="1">
      <c r="E46895" s="120"/>
      <c r="M46895" s="120"/>
      <c r="N46895" s="120"/>
      <c r="U46895" s="121"/>
      <c r="V46895" s="122"/>
      <c r="W46895" s="123"/>
      <c r="AC46895" s="123"/>
    </row>
    <row r="46896" spans="5:29" s="2" customFormat="1">
      <c r="E46896" s="120"/>
      <c r="M46896" s="120"/>
      <c r="N46896" s="120"/>
      <c r="U46896" s="121"/>
      <c r="V46896" s="122"/>
      <c r="W46896" s="123"/>
      <c r="AC46896" s="123"/>
    </row>
    <row r="46897" spans="5:29" s="2" customFormat="1">
      <c r="E46897" s="120"/>
      <c r="M46897" s="120"/>
      <c r="N46897" s="120"/>
      <c r="U46897" s="121"/>
      <c r="V46897" s="122"/>
      <c r="W46897" s="123"/>
      <c r="AC46897" s="123"/>
    </row>
    <row r="46898" spans="5:29" s="2" customFormat="1">
      <c r="E46898" s="120"/>
      <c r="M46898" s="120"/>
      <c r="N46898" s="120"/>
      <c r="U46898" s="121"/>
      <c r="V46898" s="122"/>
      <c r="W46898" s="123"/>
      <c r="AC46898" s="123"/>
    </row>
    <row r="46899" spans="5:29" s="2" customFormat="1">
      <c r="E46899" s="120"/>
      <c r="M46899" s="120"/>
      <c r="N46899" s="120"/>
      <c r="U46899" s="121"/>
      <c r="V46899" s="122"/>
      <c r="W46899" s="123"/>
      <c r="AC46899" s="123"/>
    </row>
    <row r="46900" spans="5:29" s="2" customFormat="1">
      <c r="E46900" s="120"/>
      <c r="M46900" s="120"/>
      <c r="N46900" s="120"/>
      <c r="U46900" s="121"/>
      <c r="V46900" s="122"/>
      <c r="W46900" s="123"/>
      <c r="AC46900" s="123"/>
    </row>
    <row r="46901" spans="5:29" s="2" customFormat="1">
      <c r="E46901" s="120"/>
      <c r="M46901" s="120"/>
      <c r="N46901" s="120"/>
      <c r="U46901" s="121"/>
      <c r="V46901" s="122"/>
      <c r="W46901" s="123"/>
      <c r="AC46901" s="123"/>
    </row>
    <row r="46902" spans="5:29" s="2" customFormat="1">
      <c r="E46902" s="120"/>
      <c r="M46902" s="120"/>
      <c r="N46902" s="120"/>
      <c r="U46902" s="121"/>
      <c r="V46902" s="122"/>
      <c r="W46902" s="123"/>
      <c r="AC46902" s="123"/>
    </row>
    <row r="46903" spans="5:29" s="2" customFormat="1">
      <c r="E46903" s="120"/>
      <c r="M46903" s="120"/>
      <c r="N46903" s="120"/>
      <c r="U46903" s="121"/>
      <c r="V46903" s="122"/>
      <c r="W46903" s="123"/>
      <c r="AC46903" s="123"/>
    </row>
    <row r="46904" spans="5:29" s="2" customFormat="1">
      <c r="E46904" s="120"/>
      <c r="M46904" s="120"/>
      <c r="N46904" s="120"/>
      <c r="U46904" s="121"/>
      <c r="V46904" s="122"/>
      <c r="W46904" s="123"/>
      <c r="AC46904" s="123"/>
    </row>
    <row r="46905" spans="5:29" s="2" customFormat="1">
      <c r="E46905" s="120"/>
      <c r="M46905" s="120"/>
      <c r="N46905" s="120"/>
      <c r="U46905" s="121"/>
      <c r="V46905" s="122"/>
      <c r="W46905" s="123"/>
      <c r="AC46905" s="123"/>
    </row>
    <row r="46906" spans="5:29" s="2" customFormat="1">
      <c r="E46906" s="120"/>
      <c r="M46906" s="120"/>
      <c r="N46906" s="120"/>
      <c r="U46906" s="121"/>
      <c r="V46906" s="122"/>
      <c r="W46906" s="123"/>
      <c r="AC46906" s="123"/>
    </row>
    <row r="46907" spans="5:29" s="2" customFormat="1">
      <c r="E46907" s="120"/>
      <c r="M46907" s="120"/>
      <c r="N46907" s="120"/>
      <c r="U46907" s="121"/>
      <c r="V46907" s="122"/>
      <c r="W46907" s="123"/>
      <c r="AC46907" s="123"/>
    </row>
    <row r="46908" spans="5:29" s="2" customFormat="1">
      <c r="E46908" s="120"/>
      <c r="M46908" s="120"/>
      <c r="N46908" s="120"/>
      <c r="U46908" s="121"/>
      <c r="V46908" s="122"/>
      <c r="W46908" s="123"/>
      <c r="AC46908" s="123"/>
    </row>
    <row r="46909" spans="5:29" s="2" customFormat="1">
      <c r="E46909" s="120"/>
      <c r="M46909" s="120"/>
      <c r="N46909" s="120"/>
      <c r="U46909" s="121"/>
      <c r="V46909" s="122"/>
      <c r="W46909" s="123"/>
      <c r="AC46909" s="123"/>
    </row>
    <row r="46910" spans="5:29" s="2" customFormat="1">
      <c r="E46910" s="120"/>
      <c r="M46910" s="120"/>
      <c r="N46910" s="120"/>
      <c r="U46910" s="121"/>
      <c r="V46910" s="122"/>
      <c r="W46910" s="123"/>
      <c r="AC46910" s="123"/>
    </row>
    <row r="46911" spans="5:29" s="2" customFormat="1">
      <c r="E46911" s="120"/>
      <c r="M46911" s="120"/>
      <c r="N46911" s="120"/>
      <c r="U46911" s="121"/>
      <c r="V46911" s="122"/>
      <c r="W46911" s="123"/>
      <c r="AC46911" s="123"/>
    </row>
    <row r="46912" spans="5:29" s="2" customFormat="1">
      <c r="E46912" s="120"/>
      <c r="M46912" s="120"/>
      <c r="N46912" s="120"/>
      <c r="U46912" s="121"/>
      <c r="V46912" s="122"/>
      <c r="W46912" s="123"/>
      <c r="AC46912" s="123"/>
    </row>
    <row r="46913" spans="5:29" s="2" customFormat="1">
      <c r="E46913" s="120"/>
      <c r="M46913" s="120"/>
      <c r="N46913" s="120"/>
      <c r="U46913" s="121"/>
      <c r="V46913" s="122"/>
      <c r="W46913" s="123"/>
      <c r="AC46913" s="123"/>
    </row>
    <row r="46914" spans="5:29" s="2" customFormat="1">
      <c r="E46914" s="120"/>
      <c r="M46914" s="120"/>
      <c r="N46914" s="120"/>
      <c r="U46914" s="121"/>
      <c r="V46914" s="122"/>
      <c r="W46914" s="123"/>
      <c r="AC46914" s="123"/>
    </row>
    <row r="46915" spans="5:29" s="2" customFormat="1">
      <c r="E46915" s="120"/>
      <c r="M46915" s="120"/>
      <c r="N46915" s="120"/>
      <c r="U46915" s="121"/>
      <c r="V46915" s="122"/>
      <c r="W46915" s="123"/>
      <c r="AC46915" s="123"/>
    </row>
    <row r="46916" spans="5:29" s="2" customFormat="1">
      <c r="E46916" s="120"/>
      <c r="M46916" s="120"/>
      <c r="N46916" s="120"/>
      <c r="U46916" s="121"/>
      <c r="V46916" s="122"/>
      <c r="W46916" s="123"/>
      <c r="AC46916" s="123"/>
    </row>
    <row r="46917" spans="5:29" s="2" customFormat="1">
      <c r="E46917" s="120"/>
      <c r="M46917" s="120"/>
      <c r="N46917" s="120"/>
      <c r="U46917" s="121"/>
      <c r="V46917" s="122"/>
      <c r="W46917" s="123"/>
      <c r="AC46917" s="123"/>
    </row>
    <row r="46918" spans="5:29" s="2" customFormat="1">
      <c r="E46918" s="120"/>
      <c r="M46918" s="120"/>
      <c r="N46918" s="120"/>
      <c r="U46918" s="121"/>
      <c r="V46918" s="122"/>
      <c r="W46918" s="123"/>
      <c r="AC46918" s="123"/>
    </row>
    <row r="46919" spans="5:29" s="2" customFormat="1">
      <c r="E46919" s="120"/>
      <c r="M46919" s="120"/>
      <c r="N46919" s="120"/>
      <c r="U46919" s="121"/>
      <c r="V46919" s="122"/>
      <c r="W46919" s="123"/>
      <c r="AC46919" s="123"/>
    </row>
    <row r="46920" spans="5:29" s="2" customFormat="1">
      <c r="E46920" s="120"/>
      <c r="M46920" s="120"/>
      <c r="N46920" s="120"/>
      <c r="U46920" s="121"/>
      <c r="V46920" s="122"/>
      <c r="W46920" s="123"/>
      <c r="AC46920" s="123"/>
    </row>
    <row r="46921" spans="5:29" s="2" customFormat="1">
      <c r="E46921" s="120"/>
      <c r="M46921" s="120"/>
      <c r="N46921" s="120"/>
      <c r="U46921" s="121"/>
      <c r="V46921" s="122"/>
      <c r="W46921" s="123"/>
      <c r="AC46921" s="123"/>
    </row>
    <row r="46922" spans="5:29" s="2" customFormat="1">
      <c r="E46922" s="120"/>
      <c r="M46922" s="120"/>
      <c r="N46922" s="120"/>
      <c r="U46922" s="121"/>
      <c r="V46922" s="122"/>
      <c r="W46922" s="123"/>
      <c r="AC46922" s="123"/>
    </row>
    <row r="46923" spans="5:29" s="2" customFormat="1">
      <c r="E46923" s="120"/>
      <c r="M46923" s="120"/>
      <c r="N46923" s="120"/>
      <c r="U46923" s="121"/>
      <c r="V46923" s="122"/>
      <c r="W46923" s="123"/>
      <c r="AC46923" s="123"/>
    </row>
    <row r="46924" spans="5:29" s="2" customFormat="1">
      <c r="E46924" s="120"/>
      <c r="M46924" s="120"/>
      <c r="N46924" s="120"/>
      <c r="U46924" s="121"/>
      <c r="V46924" s="122"/>
      <c r="W46924" s="123"/>
      <c r="AC46924" s="123"/>
    </row>
    <row r="46925" spans="5:29" s="2" customFormat="1">
      <c r="E46925" s="120"/>
      <c r="M46925" s="120"/>
      <c r="N46925" s="120"/>
      <c r="U46925" s="121"/>
      <c r="V46925" s="122"/>
      <c r="W46925" s="123"/>
      <c r="AC46925" s="123"/>
    </row>
    <row r="46926" spans="5:29" s="2" customFormat="1">
      <c r="E46926" s="120"/>
      <c r="M46926" s="120"/>
      <c r="N46926" s="120"/>
      <c r="U46926" s="121"/>
      <c r="V46926" s="122"/>
      <c r="W46926" s="123"/>
      <c r="AC46926" s="123"/>
    </row>
    <row r="46927" spans="5:29" s="2" customFormat="1">
      <c r="E46927" s="120"/>
      <c r="M46927" s="120"/>
      <c r="N46927" s="120"/>
      <c r="U46927" s="121"/>
      <c r="V46927" s="122"/>
      <c r="W46927" s="123"/>
      <c r="AC46927" s="123"/>
    </row>
    <row r="46928" spans="5:29" s="2" customFormat="1">
      <c r="E46928" s="120"/>
      <c r="M46928" s="120"/>
      <c r="N46928" s="120"/>
      <c r="U46928" s="121"/>
      <c r="V46928" s="122"/>
      <c r="W46928" s="123"/>
      <c r="AC46928" s="123"/>
    </row>
    <row r="46929" spans="5:29" s="2" customFormat="1">
      <c r="E46929" s="120"/>
      <c r="M46929" s="120"/>
      <c r="N46929" s="120"/>
      <c r="U46929" s="121"/>
      <c r="V46929" s="122"/>
      <c r="W46929" s="123"/>
      <c r="AC46929" s="123"/>
    </row>
    <row r="46930" spans="5:29" s="2" customFormat="1">
      <c r="E46930" s="120"/>
      <c r="M46930" s="120"/>
      <c r="N46930" s="120"/>
      <c r="U46930" s="121"/>
      <c r="V46930" s="122"/>
      <c r="W46930" s="123"/>
      <c r="AC46930" s="123"/>
    </row>
    <row r="46931" spans="5:29" s="2" customFormat="1">
      <c r="E46931" s="120"/>
      <c r="M46931" s="120"/>
      <c r="N46931" s="120"/>
      <c r="U46931" s="121"/>
      <c r="V46931" s="122"/>
      <c r="W46931" s="123"/>
      <c r="AC46931" s="123"/>
    </row>
    <row r="46932" spans="5:29" s="2" customFormat="1">
      <c r="E46932" s="120"/>
      <c r="M46932" s="120"/>
      <c r="N46932" s="120"/>
      <c r="U46932" s="121"/>
      <c r="V46932" s="122"/>
      <c r="W46932" s="123"/>
      <c r="AC46932" s="123"/>
    </row>
    <row r="46933" spans="5:29" s="2" customFormat="1">
      <c r="E46933" s="120"/>
      <c r="M46933" s="120"/>
      <c r="N46933" s="120"/>
      <c r="U46933" s="121"/>
      <c r="V46933" s="122"/>
      <c r="W46933" s="123"/>
      <c r="AC46933" s="123"/>
    </row>
    <row r="46934" spans="5:29" s="2" customFormat="1">
      <c r="E46934" s="120"/>
      <c r="M46934" s="120"/>
      <c r="N46934" s="120"/>
      <c r="U46934" s="121"/>
      <c r="V46934" s="122"/>
      <c r="W46934" s="123"/>
      <c r="AC46934" s="123"/>
    </row>
    <row r="46935" spans="5:29" s="2" customFormat="1">
      <c r="E46935" s="120"/>
      <c r="M46935" s="120"/>
      <c r="N46935" s="120"/>
      <c r="U46935" s="121"/>
      <c r="V46935" s="122"/>
      <c r="W46935" s="123"/>
      <c r="AC46935" s="123"/>
    </row>
    <row r="46936" spans="5:29" s="2" customFormat="1">
      <c r="E46936" s="120"/>
      <c r="M46936" s="120"/>
      <c r="N46936" s="120"/>
      <c r="U46936" s="121"/>
      <c r="V46936" s="122"/>
      <c r="W46936" s="123"/>
      <c r="AC46936" s="123"/>
    </row>
    <row r="46937" spans="5:29" s="2" customFormat="1">
      <c r="E46937" s="120"/>
      <c r="M46937" s="120"/>
      <c r="N46937" s="120"/>
      <c r="U46937" s="121"/>
      <c r="V46937" s="122"/>
      <c r="W46937" s="123"/>
      <c r="AC46937" s="123"/>
    </row>
    <row r="46938" spans="5:29" s="2" customFormat="1">
      <c r="E46938" s="120"/>
      <c r="M46938" s="120"/>
      <c r="N46938" s="120"/>
      <c r="U46938" s="121"/>
      <c r="V46938" s="122"/>
      <c r="W46938" s="123"/>
      <c r="AC46938" s="123"/>
    </row>
    <row r="46939" spans="5:29" s="2" customFormat="1">
      <c r="E46939" s="120"/>
      <c r="M46939" s="120"/>
      <c r="N46939" s="120"/>
      <c r="U46939" s="121"/>
      <c r="V46939" s="122"/>
      <c r="W46939" s="123"/>
      <c r="AC46939" s="123"/>
    </row>
    <row r="46940" spans="5:29" s="2" customFormat="1">
      <c r="E46940" s="120"/>
      <c r="M46940" s="120"/>
      <c r="N46940" s="120"/>
      <c r="U46940" s="121"/>
      <c r="V46940" s="122"/>
      <c r="W46940" s="123"/>
      <c r="AC46940" s="123"/>
    </row>
    <row r="46941" spans="5:29" s="2" customFormat="1">
      <c r="E46941" s="120"/>
      <c r="M46941" s="120"/>
      <c r="N46941" s="120"/>
      <c r="U46941" s="121"/>
      <c r="V46941" s="122"/>
      <c r="W46941" s="123"/>
      <c r="AC46941" s="123"/>
    </row>
    <row r="46942" spans="5:29" s="2" customFormat="1">
      <c r="E46942" s="120"/>
      <c r="M46942" s="120"/>
      <c r="N46942" s="120"/>
      <c r="U46942" s="121"/>
      <c r="V46942" s="122"/>
      <c r="W46942" s="123"/>
      <c r="AC46942" s="123"/>
    </row>
    <row r="46943" spans="5:29" s="2" customFormat="1">
      <c r="E46943" s="120"/>
      <c r="M46943" s="120"/>
      <c r="N46943" s="120"/>
      <c r="U46943" s="121"/>
      <c r="V46943" s="122"/>
      <c r="W46943" s="123"/>
      <c r="AC46943" s="123"/>
    </row>
    <row r="46944" spans="5:29" s="2" customFormat="1">
      <c r="E46944" s="120"/>
      <c r="M46944" s="120"/>
      <c r="N46944" s="120"/>
      <c r="U46944" s="121"/>
      <c r="V46944" s="122"/>
      <c r="W46944" s="123"/>
      <c r="AC46944" s="123"/>
    </row>
    <row r="46945" spans="5:29" s="2" customFormat="1">
      <c r="E46945" s="120"/>
      <c r="M46945" s="120"/>
      <c r="N46945" s="120"/>
      <c r="U46945" s="121"/>
      <c r="V46945" s="122"/>
      <c r="W46945" s="123"/>
      <c r="AC46945" s="123"/>
    </row>
    <row r="46946" spans="5:29" s="2" customFormat="1">
      <c r="E46946" s="120"/>
      <c r="M46946" s="120"/>
      <c r="N46946" s="120"/>
      <c r="U46946" s="121"/>
      <c r="V46946" s="122"/>
      <c r="W46946" s="123"/>
      <c r="AC46946" s="123"/>
    </row>
    <row r="46947" spans="5:29" s="2" customFormat="1">
      <c r="E46947" s="120"/>
      <c r="M46947" s="120"/>
      <c r="N46947" s="120"/>
      <c r="U46947" s="121"/>
      <c r="V46947" s="122"/>
      <c r="W46947" s="123"/>
      <c r="AC46947" s="123"/>
    </row>
    <row r="46948" spans="5:29" s="2" customFormat="1">
      <c r="E46948" s="120"/>
      <c r="M46948" s="120"/>
      <c r="N46948" s="120"/>
      <c r="U46948" s="121"/>
      <c r="V46948" s="122"/>
      <c r="W46948" s="123"/>
      <c r="AC46948" s="123"/>
    </row>
    <row r="46949" spans="5:29" s="2" customFormat="1">
      <c r="E46949" s="120"/>
      <c r="M46949" s="120"/>
      <c r="N46949" s="120"/>
      <c r="U46949" s="121"/>
      <c r="V46949" s="122"/>
      <c r="W46949" s="123"/>
      <c r="AC46949" s="123"/>
    </row>
    <row r="46950" spans="5:29" s="2" customFormat="1">
      <c r="E46950" s="120"/>
      <c r="M46950" s="120"/>
      <c r="N46950" s="120"/>
      <c r="U46950" s="121"/>
      <c r="V46950" s="122"/>
      <c r="W46950" s="123"/>
      <c r="AC46950" s="123"/>
    </row>
    <row r="46951" spans="5:29" s="2" customFormat="1">
      <c r="E46951" s="120"/>
      <c r="M46951" s="120"/>
      <c r="N46951" s="120"/>
      <c r="U46951" s="121"/>
      <c r="V46951" s="122"/>
      <c r="W46951" s="123"/>
      <c r="AC46951" s="123"/>
    </row>
    <row r="46952" spans="5:29" s="2" customFormat="1">
      <c r="E46952" s="120"/>
      <c r="M46952" s="120"/>
      <c r="N46952" s="120"/>
      <c r="U46952" s="121"/>
      <c r="V46952" s="122"/>
      <c r="W46952" s="123"/>
      <c r="AC46952" s="123"/>
    </row>
    <row r="46953" spans="5:29" s="2" customFormat="1">
      <c r="E46953" s="120"/>
      <c r="M46953" s="120"/>
      <c r="N46953" s="120"/>
      <c r="U46953" s="121"/>
      <c r="V46953" s="122"/>
      <c r="W46953" s="123"/>
      <c r="AC46953" s="123"/>
    </row>
    <row r="46954" spans="5:29" s="2" customFormat="1">
      <c r="E46954" s="120"/>
      <c r="M46954" s="120"/>
      <c r="N46954" s="120"/>
      <c r="U46954" s="121"/>
      <c r="V46954" s="122"/>
      <c r="W46954" s="123"/>
      <c r="AC46954" s="123"/>
    </row>
    <row r="46955" spans="5:29" s="2" customFormat="1">
      <c r="E46955" s="120"/>
      <c r="M46955" s="120"/>
      <c r="N46955" s="120"/>
      <c r="U46955" s="121"/>
      <c r="V46955" s="122"/>
      <c r="W46955" s="123"/>
      <c r="AC46955" s="123"/>
    </row>
    <row r="46956" spans="5:29" s="2" customFormat="1">
      <c r="E46956" s="120"/>
      <c r="M46956" s="120"/>
      <c r="N46956" s="120"/>
      <c r="U46956" s="121"/>
      <c r="V46956" s="122"/>
      <c r="W46956" s="123"/>
      <c r="AC46956" s="123"/>
    </row>
    <row r="46957" spans="5:29" s="2" customFormat="1">
      <c r="E46957" s="120"/>
      <c r="M46957" s="120"/>
      <c r="N46957" s="120"/>
      <c r="U46957" s="121"/>
      <c r="V46957" s="122"/>
      <c r="W46957" s="123"/>
      <c r="AC46957" s="123"/>
    </row>
    <row r="46958" spans="5:29" s="2" customFormat="1">
      <c r="E46958" s="120"/>
      <c r="M46958" s="120"/>
      <c r="N46958" s="120"/>
      <c r="U46958" s="121"/>
      <c r="V46958" s="122"/>
      <c r="W46958" s="123"/>
      <c r="AC46958" s="123"/>
    </row>
    <row r="46959" spans="5:29" s="2" customFormat="1">
      <c r="E46959" s="120"/>
      <c r="M46959" s="120"/>
      <c r="N46959" s="120"/>
      <c r="U46959" s="121"/>
      <c r="V46959" s="122"/>
      <c r="W46959" s="123"/>
      <c r="AC46959" s="123"/>
    </row>
    <row r="46960" spans="5:29" s="2" customFormat="1">
      <c r="E46960" s="120"/>
      <c r="M46960" s="120"/>
      <c r="N46960" s="120"/>
      <c r="U46960" s="121"/>
      <c r="V46960" s="122"/>
      <c r="W46960" s="123"/>
      <c r="AC46960" s="123"/>
    </row>
    <row r="46961" spans="5:29" s="2" customFormat="1">
      <c r="E46961" s="120"/>
      <c r="M46961" s="120"/>
      <c r="N46961" s="120"/>
      <c r="U46961" s="121"/>
      <c r="V46961" s="122"/>
      <c r="W46961" s="123"/>
      <c r="AC46961" s="123"/>
    </row>
    <row r="46962" spans="5:29" s="2" customFormat="1">
      <c r="E46962" s="120"/>
      <c r="M46962" s="120"/>
      <c r="N46962" s="120"/>
      <c r="U46962" s="121"/>
      <c r="V46962" s="122"/>
      <c r="W46962" s="123"/>
      <c r="AC46962" s="123"/>
    </row>
    <row r="46963" spans="5:29" s="2" customFormat="1">
      <c r="E46963" s="120"/>
      <c r="M46963" s="120"/>
      <c r="N46963" s="120"/>
      <c r="U46963" s="121"/>
      <c r="V46963" s="122"/>
      <c r="W46963" s="123"/>
      <c r="AC46963" s="123"/>
    </row>
    <row r="46964" spans="5:29" s="2" customFormat="1">
      <c r="E46964" s="120"/>
      <c r="M46964" s="120"/>
      <c r="N46964" s="120"/>
      <c r="U46964" s="121"/>
      <c r="V46964" s="122"/>
      <c r="W46964" s="123"/>
      <c r="AC46964" s="123"/>
    </row>
    <row r="46965" spans="5:29" s="2" customFormat="1">
      <c r="E46965" s="120"/>
      <c r="M46965" s="120"/>
      <c r="N46965" s="120"/>
      <c r="U46965" s="121"/>
      <c r="V46965" s="122"/>
      <c r="W46965" s="123"/>
      <c r="AC46965" s="123"/>
    </row>
    <row r="46966" spans="5:29" s="2" customFormat="1">
      <c r="E46966" s="120"/>
      <c r="M46966" s="120"/>
      <c r="N46966" s="120"/>
      <c r="U46966" s="121"/>
      <c r="V46966" s="122"/>
      <c r="W46966" s="123"/>
      <c r="AC46966" s="123"/>
    </row>
    <row r="46967" spans="5:29" s="2" customFormat="1">
      <c r="E46967" s="120"/>
      <c r="M46967" s="120"/>
      <c r="N46967" s="120"/>
      <c r="U46967" s="121"/>
      <c r="V46967" s="122"/>
      <c r="W46967" s="123"/>
      <c r="AC46967" s="123"/>
    </row>
    <row r="46968" spans="5:29" s="2" customFormat="1">
      <c r="E46968" s="120"/>
      <c r="M46968" s="120"/>
      <c r="N46968" s="120"/>
      <c r="U46968" s="121"/>
      <c r="V46968" s="122"/>
      <c r="W46968" s="123"/>
      <c r="AC46968" s="123"/>
    </row>
    <row r="46969" spans="5:29" s="2" customFormat="1">
      <c r="E46969" s="120"/>
      <c r="M46969" s="120"/>
      <c r="N46969" s="120"/>
      <c r="U46969" s="121"/>
      <c r="V46969" s="122"/>
      <c r="W46969" s="123"/>
      <c r="AC46969" s="123"/>
    </row>
    <row r="46970" spans="5:29" s="2" customFormat="1">
      <c r="E46970" s="120"/>
      <c r="M46970" s="120"/>
      <c r="N46970" s="120"/>
      <c r="U46970" s="121"/>
      <c r="V46970" s="122"/>
      <c r="W46970" s="123"/>
      <c r="AC46970" s="123"/>
    </row>
    <row r="46971" spans="5:29" s="2" customFormat="1">
      <c r="E46971" s="120"/>
      <c r="M46971" s="120"/>
      <c r="N46971" s="120"/>
      <c r="U46971" s="121"/>
      <c r="V46971" s="122"/>
      <c r="W46971" s="123"/>
      <c r="AC46971" s="123"/>
    </row>
    <row r="46972" spans="5:29" s="2" customFormat="1">
      <c r="E46972" s="120"/>
      <c r="M46972" s="120"/>
      <c r="N46972" s="120"/>
      <c r="U46972" s="121"/>
      <c r="V46972" s="122"/>
      <c r="W46972" s="123"/>
      <c r="AC46972" s="123"/>
    </row>
    <row r="46973" spans="5:29" s="2" customFormat="1">
      <c r="E46973" s="120"/>
      <c r="M46973" s="120"/>
      <c r="N46973" s="120"/>
      <c r="U46973" s="121"/>
      <c r="V46973" s="122"/>
      <c r="W46973" s="123"/>
      <c r="AC46973" s="123"/>
    </row>
    <row r="46974" spans="5:29" s="2" customFormat="1">
      <c r="E46974" s="120"/>
      <c r="M46974" s="120"/>
      <c r="N46974" s="120"/>
      <c r="U46974" s="121"/>
      <c r="V46974" s="122"/>
      <c r="W46974" s="123"/>
      <c r="AC46974" s="123"/>
    </row>
    <row r="46975" spans="5:29" s="2" customFormat="1">
      <c r="E46975" s="120"/>
      <c r="M46975" s="120"/>
      <c r="N46975" s="120"/>
      <c r="U46975" s="121"/>
      <c r="V46975" s="122"/>
      <c r="W46975" s="123"/>
      <c r="AC46975" s="123"/>
    </row>
    <row r="46976" spans="5:29" s="2" customFormat="1">
      <c r="E46976" s="120"/>
      <c r="M46976" s="120"/>
      <c r="N46976" s="120"/>
      <c r="U46976" s="121"/>
      <c r="V46976" s="122"/>
      <c r="W46976" s="123"/>
      <c r="AC46976" s="123"/>
    </row>
    <row r="46977" spans="5:29" s="2" customFormat="1">
      <c r="E46977" s="120"/>
      <c r="M46977" s="120"/>
      <c r="N46977" s="120"/>
      <c r="U46977" s="121"/>
      <c r="V46977" s="122"/>
      <c r="W46977" s="123"/>
      <c r="AC46977" s="123"/>
    </row>
    <row r="46978" spans="5:29" s="2" customFormat="1">
      <c r="E46978" s="120"/>
      <c r="M46978" s="120"/>
      <c r="N46978" s="120"/>
      <c r="U46978" s="121"/>
      <c r="V46978" s="122"/>
      <c r="W46978" s="123"/>
      <c r="AC46978" s="123"/>
    </row>
    <row r="46979" spans="5:29" s="2" customFormat="1">
      <c r="E46979" s="120"/>
      <c r="M46979" s="120"/>
      <c r="N46979" s="120"/>
      <c r="U46979" s="121"/>
      <c r="V46979" s="122"/>
      <c r="W46979" s="123"/>
      <c r="AC46979" s="123"/>
    </row>
    <row r="46980" spans="5:29" s="2" customFormat="1">
      <c r="E46980" s="120"/>
      <c r="M46980" s="120"/>
      <c r="N46980" s="120"/>
      <c r="U46980" s="121"/>
      <c r="V46980" s="122"/>
      <c r="W46980" s="123"/>
      <c r="AC46980" s="123"/>
    </row>
    <row r="46981" spans="5:29" s="2" customFormat="1">
      <c r="E46981" s="120"/>
      <c r="M46981" s="120"/>
      <c r="N46981" s="120"/>
      <c r="U46981" s="121"/>
      <c r="V46981" s="122"/>
      <c r="W46981" s="123"/>
      <c r="AC46981" s="123"/>
    </row>
    <row r="46982" spans="5:29" s="2" customFormat="1">
      <c r="E46982" s="120"/>
      <c r="M46982" s="120"/>
      <c r="N46982" s="120"/>
      <c r="U46982" s="121"/>
      <c r="V46982" s="122"/>
      <c r="W46982" s="123"/>
      <c r="AC46982" s="123"/>
    </row>
    <row r="46983" spans="5:29" s="2" customFormat="1">
      <c r="E46983" s="120"/>
      <c r="M46983" s="120"/>
      <c r="N46983" s="120"/>
      <c r="U46983" s="121"/>
      <c r="V46983" s="122"/>
      <c r="W46983" s="123"/>
      <c r="AC46983" s="123"/>
    </row>
    <row r="46984" spans="5:29" s="2" customFormat="1">
      <c r="E46984" s="120"/>
      <c r="M46984" s="120"/>
      <c r="N46984" s="120"/>
      <c r="U46984" s="121"/>
      <c r="V46984" s="122"/>
      <c r="W46984" s="123"/>
      <c r="AC46984" s="123"/>
    </row>
    <row r="46985" spans="5:29" s="2" customFormat="1">
      <c r="E46985" s="120"/>
      <c r="M46985" s="120"/>
      <c r="N46985" s="120"/>
      <c r="U46985" s="121"/>
      <c r="V46985" s="122"/>
      <c r="W46985" s="123"/>
      <c r="AC46985" s="123"/>
    </row>
    <row r="46986" spans="5:29" s="2" customFormat="1">
      <c r="E46986" s="120"/>
      <c r="M46986" s="120"/>
      <c r="N46986" s="120"/>
      <c r="U46986" s="121"/>
      <c r="V46986" s="122"/>
      <c r="W46986" s="123"/>
      <c r="AC46986" s="123"/>
    </row>
    <row r="46987" spans="5:29" s="2" customFormat="1">
      <c r="E46987" s="120"/>
      <c r="M46987" s="120"/>
      <c r="N46987" s="120"/>
      <c r="U46987" s="121"/>
      <c r="V46987" s="122"/>
      <c r="W46987" s="123"/>
      <c r="AC46987" s="123"/>
    </row>
    <row r="46988" spans="5:29" s="2" customFormat="1">
      <c r="E46988" s="120"/>
      <c r="M46988" s="120"/>
      <c r="N46988" s="120"/>
      <c r="U46988" s="121"/>
      <c r="V46988" s="122"/>
      <c r="W46988" s="123"/>
      <c r="AC46988" s="123"/>
    </row>
    <row r="46989" spans="5:29" s="2" customFormat="1">
      <c r="E46989" s="120"/>
      <c r="M46989" s="120"/>
      <c r="N46989" s="120"/>
      <c r="U46989" s="121"/>
      <c r="V46989" s="122"/>
      <c r="W46989" s="123"/>
      <c r="AC46989" s="123"/>
    </row>
    <row r="46990" spans="5:29" s="2" customFormat="1">
      <c r="E46990" s="120"/>
      <c r="M46990" s="120"/>
      <c r="N46990" s="120"/>
      <c r="U46990" s="121"/>
      <c r="V46990" s="122"/>
      <c r="W46990" s="123"/>
      <c r="AC46990" s="123"/>
    </row>
    <row r="46991" spans="5:29" s="2" customFormat="1">
      <c r="E46991" s="120"/>
      <c r="M46991" s="120"/>
      <c r="N46991" s="120"/>
      <c r="U46991" s="121"/>
      <c r="V46991" s="122"/>
      <c r="W46991" s="123"/>
      <c r="AC46991" s="123"/>
    </row>
    <row r="46992" spans="5:29" s="2" customFormat="1">
      <c r="E46992" s="120"/>
      <c r="M46992" s="120"/>
      <c r="N46992" s="120"/>
      <c r="U46992" s="121"/>
      <c r="V46992" s="122"/>
      <c r="W46992" s="123"/>
      <c r="AC46992" s="123"/>
    </row>
    <row r="46993" spans="5:29" s="2" customFormat="1">
      <c r="E46993" s="120"/>
      <c r="M46993" s="120"/>
      <c r="N46993" s="120"/>
      <c r="U46993" s="121"/>
      <c r="V46993" s="122"/>
      <c r="W46993" s="123"/>
      <c r="AC46993" s="123"/>
    </row>
    <row r="46994" spans="5:29" s="2" customFormat="1">
      <c r="E46994" s="120"/>
      <c r="M46994" s="120"/>
      <c r="N46994" s="120"/>
      <c r="U46994" s="121"/>
      <c r="V46994" s="122"/>
      <c r="W46994" s="123"/>
      <c r="AC46994" s="123"/>
    </row>
    <row r="46995" spans="5:29" s="2" customFormat="1">
      <c r="E46995" s="120"/>
      <c r="M46995" s="120"/>
      <c r="N46995" s="120"/>
      <c r="U46995" s="121"/>
      <c r="V46995" s="122"/>
      <c r="W46995" s="123"/>
      <c r="AC46995" s="123"/>
    </row>
    <row r="46996" spans="5:29" s="2" customFormat="1">
      <c r="E46996" s="120"/>
      <c r="M46996" s="120"/>
      <c r="N46996" s="120"/>
      <c r="U46996" s="121"/>
      <c r="V46996" s="122"/>
      <c r="W46996" s="123"/>
      <c r="AC46996" s="123"/>
    </row>
    <row r="46997" spans="5:29" s="2" customFormat="1">
      <c r="E46997" s="120"/>
      <c r="M46997" s="120"/>
      <c r="N46997" s="120"/>
      <c r="U46997" s="121"/>
      <c r="V46997" s="122"/>
      <c r="W46997" s="123"/>
      <c r="AC46997" s="123"/>
    </row>
    <row r="46998" spans="5:29" s="2" customFormat="1">
      <c r="E46998" s="120"/>
      <c r="M46998" s="120"/>
      <c r="N46998" s="120"/>
      <c r="U46998" s="121"/>
      <c r="V46998" s="122"/>
      <c r="W46998" s="123"/>
      <c r="AC46998" s="123"/>
    </row>
    <row r="46999" spans="5:29" s="2" customFormat="1">
      <c r="E46999" s="120"/>
      <c r="M46999" s="120"/>
      <c r="N46999" s="120"/>
      <c r="U46999" s="121"/>
      <c r="V46999" s="122"/>
      <c r="W46999" s="123"/>
      <c r="AC46999" s="123"/>
    </row>
    <row r="47000" spans="5:29" s="2" customFormat="1">
      <c r="E47000" s="120"/>
      <c r="M47000" s="120"/>
      <c r="N47000" s="120"/>
      <c r="U47000" s="121"/>
      <c r="V47000" s="122"/>
      <c r="W47000" s="123"/>
      <c r="AC47000" s="123"/>
    </row>
    <row r="47001" spans="5:29" s="2" customFormat="1">
      <c r="E47001" s="120"/>
      <c r="M47001" s="120"/>
      <c r="N47001" s="120"/>
      <c r="U47001" s="121"/>
      <c r="V47001" s="122"/>
      <c r="W47001" s="123"/>
      <c r="AC47001" s="123"/>
    </row>
    <row r="47002" spans="5:29" s="2" customFormat="1">
      <c r="E47002" s="120"/>
      <c r="M47002" s="120"/>
      <c r="N47002" s="120"/>
      <c r="U47002" s="121"/>
      <c r="V47002" s="122"/>
      <c r="W47002" s="123"/>
      <c r="AC47002" s="123"/>
    </row>
    <row r="47003" spans="5:29" s="2" customFormat="1">
      <c r="E47003" s="120"/>
      <c r="M47003" s="120"/>
      <c r="N47003" s="120"/>
      <c r="U47003" s="121"/>
      <c r="V47003" s="122"/>
      <c r="W47003" s="123"/>
      <c r="AC47003" s="123"/>
    </row>
    <row r="47004" spans="5:29" s="2" customFormat="1">
      <c r="E47004" s="120"/>
      <c r="M47004" s="120"/>
      <c r="N47004" s="120"/>
      <c r="U47004" s="121"/>
      <c r="V47004" s="122"/>
      <c r="W47004" s="123"/>
      <c r="AC47004" s="123"/>
    </row>
    <row r="47005" spans="5:29" s="2" customFormat="1">
      <c r="E47005" s="120"/>
      <c r="M47005" s="120"/>
      <c r="N47005" s="120"/>
      <c r="U47005" s="121"/>
      <c r="V47005" s="122"/>
      <c r="W47005" s="123"/>
      <c r="AC47005" s="123"/>
    </row>
    <row r="47006" spans="5:29" s="2" customFormat="1">
      <c r="E47006" s="120"/>
      <c r="M47006" s="120"/>
      <c r="N47006" s="120"/>
      <c r="U47006" s="121"/>
      <c r="V47006" s="122"/>
      <c r="W47006" s="123"/>
      <c r="AC47006" s="123"/>
    </row>
    <row r="47007" spans="5:29" s="2" customFormat="1">
      <c r="E47007" s="120"/>
      <c r="M47007" s="120"/>
      <c r="N47007" s="120"/>
      <c r="U47007" s="121"/>
      <c r="V47007" s="122"/>
      <c r="W47007" s="123"/>
      <c r="AC47007" s="123"/>
    </row>
    <row r="47008" spans="5:29" s="2" customFormat="1">
      <c r="E47008" s="120"/>
      <c r="M47008" s="120"/>
      <c r="N47008" s="120"/>
      <c r="U47008" s="121"/>
      <c r="V47008" s="122"/>
      <c r="W47008" s="123"/>
      <c r="AC47008" s="123"/>
    </row>
    <row r="47009" spans="5:29" s="2" customFormat="1">
      <c r="E47009" s="120"/>
      <c r="M47009" s="120"/>
      <c r="N47009" s="120"/>
      <c r="U47009" s="121"/>
      <c r="V47009" s="122"/>
      <c r="W47009" s="123"/>
      <c r="AC47009" s="123"/>
    </row>
    <row r="47010" spans="5:29" s="2" customFormat="1">
      <c r="E47010" s="120"/>
      <c r="M47010" s="120"/>
      <c r="N47010" s="120"/>
      <c r="U47010" s="121"/>
      <c r="V47010" s="122"/>
      <c r="W47010" s="123"/>
      <c r="AC47010" s="123"/>
    </row>
    <row r="47011" spans="5:29" s="2" customFormat="1">
      <c r="E47011" s="120"/>
      <c r="M47011" s="120"/>
      <c r="N47011" s="120"/>
      <c r="U47011" s="121"/>
      <c r="V47011" s="122"/>
      <c r="W47011" s="123"/>
      <c r="AC47011" s="123"/>
    </row>
    <row r="47012" spans="5:29" s="2" customFormat="1">
      <c r="E47012" s="120"/>
      <c r="M47012" s="120"/>
      <c r="N47012" s="120"/>
      <c r="U47012" s="121"/>
      <c r="V47012" s="122"/>
      <c r="W47012" s="123"/>
      <c r="AC47012" s="123"/>
    </row>
    <row r="47013" spans="5:29" s="2" customFormat="1">
      <c r="E47013" s="120"/>
      <c r="M47013" s="120"/>
      <c r="N47013" s="120"/>
      <c r="U47013" s="121"/>
      <c r="V47013" s="122"/>
      <c r="W47013" s="123"/>
      <c r="AC47013" s="123"/>
    </row>
    <row r="47014" spans="5:29" s="2" customFormat="1">
      <c r="E47014" s="120"/>
      <c r="M47014" s="120"/>
      <c r="N47014" s="120"/>
      <c r="U47014" s="121"/>
      <c r="V47014" s="122"/>
      <c r="W47014" s="123"/>
      <c r="AC47014" s="123"/>
    </row>
    <row r="47015" spans="5:29" s="2" customFormat="1">
      <c r="E47015" s="120"/>
      <c r="M47015" s="120"/>
      <c r="N47015" s="120"/>
      <c r="U47015" s="121"/>
      <c r="V47015" s="122"/>
      <c r="W47015" s="123"/>
      <c r="AC47015" s="123"/>
    </row>
    <row r="47016" spans="5:29" s="2" customFormat="1">
      <c r="E47016" s="120"/>
      <c r="M47016" s="120"/>
      <c r="N47016" s="120"/>
      <c r="U47016" s="121"/>
      <c r="V47016" s="122"/>
      <c r="W47016" s="123"/>
      <c r="AC47016" s="123"/>
    </row>
    <row r="47017" spans="5:29" s="2" customFormat="1">
      <c r="E47017" s="120"/>
      <c r="M47017" s="120"/>
      <c r="N47017" s="120"/>
      <c r="U47017" s="121"/>
      <c r="V47017" s="122"/>
      <c r="W47017" s="123"/>
      <c r="AC47017" s="123"/>
    </row>
    <row r="47018" spans="5:29" s="2" customFormat="1">
      <c r="E47018" s="120"/>
      <c r="M47018" s="120"/>
      <c r="N47018" s="120"/>
      <c r="U47018" s="121"/>
      <c r="V47018" s="122"/>
      <c r="W47018" s="123"/>
      <c r="AC47018" s="123"/>
    </row>
    <row r="47019" spans="5:29" s="2" customFormat="1">
      <c r="E47019" s="120"/>
      <c r="M47019" s="120"/>
      <c r="N47019" s="120"/>
      <c r="U47019" s="121"/>
      <c r="V47019" s="122"/>
      <c r="W47019" s="123"/>
      <c r="AC47019" s="123"/>
    </row>
    <row r="47020" spans="5:29" s="2" customFormat="1">
      <c r="E47020" s="120"/>
      <c r="M47020" s="120"/>
      <c r="N47020" s="120"/>
      <c r="U47020" s="121"/>
      <c r="V47020" s="122"/>
      <c r="W47020" s="123"/>
      <c r="AC47020" s="123"/>
    </row>
    <row r="47021" spans="5:29" s="2" customFormat="1">
      <c r="E47021" s="120"/>
      <c r="M47021" s="120"/>
      <c r="N47021" s="120"/>
      <c r="U47021" s="121"/>
      <c r="V47021" s="122"/>
      <c r="W47021" s="123"/>
      <c r="AC47021" s="123"/>
    </row>
    <row r="47022" spans="5:29" s="2" customFormat="1">
      <c r="E47022" s="120"/>
      <c r="M47022" s="120"/>
      <c r="N47022" s="120"/>
      <c r="U47022" s="121"/>
      <c r="V47022" s="122"/>
      <c r="W47022" s="123"/>
      <c r="AC47022" s="123"/>
    </row>
    <row r="47023" spans="5:29" s="2" customFormat="1">
      <c r="E47023" s="120"/>
      <c r="M47023" s="120"/>
      <c r="N47023" s="120"/>
      <c r="U47023" s="121"/>
      <c r="V47023" s="122"/>
      <c r="W47023" s="123"/>
      <c r="AC47023" s="123"/>
    </row>
    <row r="47024" spans="5:29" s="2" customFormat="1">
      <c r="E47024" s="120"/>
      <c r="M47024" s="120"/>
      <c r="N47024" s="120"/>
      <c r="U47024" s="121"/>
      <c r="V47024" s="122"/>
      <c r="W47024" s="123"/>
      <c r="AC47024" s="123"/>
    </row>
    <row r="47025" spans="5:29" s="2" customFormat="1">
      <c r="E47025" s="120"/>
      <c r="M47025" s="120"/>
      <c r="N47025" s="120"/>
      <c r="U47025" s="121"/>
      <c r="V47025" s="122"/>
      <c r="W47025" s="123"/>
      <c r="AC47025" s="123"/>
    </row>
    <row r="47026" spans="5:29" s="2" customFormat="1">
      <c r="E47026" s="120"/>
      <c r="M47026" s="120"/>
      <c r="N47026" s="120"/>
      <c r="U47026" s="121"/>
      <c r="V47026" s="122"/>
      <c r="W47026" s="123"/>
      <c r="AC47026" s="123"/>
    </row>
    <row r="47027" spans="5:29" s="2" customFormat="1">
      <c r="E47027" s="120"/>
      <c r="M47027" s="120"/>
      <c r="N47027" s="120"/>
      <c r="U47027" s="121"/>
      <c r="V47027" s="122"/>
      <c r="W47027" s="123"/>
      <c r="AC47027" s="123"/>
    </row>
    <row r="47028" spans="5:29" s="2" customFormat="1">
      <c r="E47028" s="120"/>
      <c r="M47028" s="120"/>
      <c r="N47028" s="120"/>
      <c r="U47028" s="121"/>
      <c r="V47028" s="122"/>
      <c r="W47028" s="123"/>
      <c r="AC47028" s="123"/>
    </row>
    <row r="47029" spans="5:29" s="2" customFormat="1">
      <c r="E47029" s="120"/>
      <c r="M47029" s="120"/>
      <c r="N47029" s="120"/>
      <c r="U47029" s="121"/>
      <c r="V47029" s="122"/>
      <c r="W47029" s="123"/>
      <c r="AC47029" s="123"/>
    </row>
    <row r="47030" spans="5:29" s="2" customFormat="1">
      <c r="E47030" s="120"/>
      <c r="M47030" s="120"/>
      <c r="N47030" s="120"/>
      <c r="U47030" s="121"/>
      <c r="V47030" s="122"/>
      <c r="W47030" s="123"/>
      <c r="AC47030" s="123"/>
    </row>
    <row r="47031" spans="5:29" s="2" customFormat="1">
      <c r="E47031" s="120"/>
      <c r="M47031" s="120"/>
      <c r="N47031" s="120"/>
      <c r="U47031" s="121"/>
      <c r="V47031" s="122"/>
      <c r="W47031" s="123"/>
      <c r="AC47031" s="123"/>
    </row>
    <row r="47032" spans="5:29" s="2" customFormat="1">
      <c r="E47032" s="120"/>
      <c r="M47032" s="120"/>
      <c r="N47032" s="120"/>
      <c r="U47032" s="121"/>
      <c r="V47032" s="122"/>
      <c r="W47032" s="123"/>
      <c r="AC47032" s="123"/>
    </row>
    <row r="47033" spans="5:29" s="2" customFormat="1">
      <c r="E47033" s="120"/>
      <c r="M47033" s="120"/>
      <c r="N47033" s="120"/>
      <c r="U47033" s="121"/>
      <c r="V47033" s="122"/>
      <c r="W47033" s="123"/>
      <c r="AC47033" s="123"/>
    </row>
    <row r="47034" spans="5:29" s="2" customFormat="1">
      <c r="E47034" s="120"/>
      <c r="M47034" s="120"/>
      <c r="N47034" s="120"/>
      <c r="U47034" s="121"/>
      <c r="V47034" s="122"/>
      <c r="W47034" s="123"/>
      <c r="AC47034" s="123"/>
    </row>
    <row r="47035" spans="5:29" s="2" customFormat="1">
      <c r="E47035" s="120"/>
      <c r="M47035" s="120"/>
      <c r="N47035" s="120"/>
      <c r="U47035" s="121"/>
      <c r="V47035" s="122"/>
      <c r="W47035" s="123"/>
      <c r="AC47035" s="123"/>
    </row>
    <row r="47036" spans="5:29" s="2" customFormat="1">
      <c r="E47036" s="120"/>
      <c r="M47036" s="120"/>
      <c r="N47036" s="120"/>
      <c r="U47036" s="121"/>
      <c r="V47036" s="122"/>
      <c r="W47036" s="123"/>
      <c r="AC47036" s="123"/>
    </row>
    <row r="47037" spans="5:29" s="2" customFormat="1">
      <c r="E47037" s="120"/>
      <c r="M47037" s="120"/>
      <c r="N47037" s="120"/>
      <c r="U47037" s="121"/>
      <c r="V47037" s="122"/>
      <c r="W47037" s="123"/>
      <c r="AC47037" s="123"/>
    </row>
    <row r="47038" spans="5:29" s="2" customFormat="1">
      <c r="E47038" s="120"/>
      <c r="M47038" s="120"/>
      <c r="N47038" s="120"/>
      <c r="U47038" s="121"/>
      <c r="V47038" s="122"/>
      <c r="W47038" s="123"/>
      <c r="AC47038" s="123"/>
    </row>
    <row r="47039" spans="5:29" s="2" customFormat="1">
      <c r="E47039" s="120"/>
      <c r="M47039" s="120"/>
      <c r="N47039" s="120"/>
      <c r="U47039" s="121"/>
      <c r="V47039" s="122"/>
      <c r="W47039" s="123"/>
      <c r="AC47039" s="123"/>
    </row>
    <row r="47040" spans="5:29" s="2" customFormat="1">
      <c r="E47040" s="120"/>
      <c r="M47040" s="120"/>
      <c r="N47040" s="120"/>
      <c r="U47040" s="121"/>
      <c r="V47040" s="122"/>
      <c r="W47040" s="123"/>
      <c r="AC47040" s="123"/>
    </row>
    <row r="47041" spans="5:29" s="2" customFormat="1">
      <c r="E47041" s="120"/>
      <c r="M47041" s="120"/>
      <c r="N47041" s="120"/>
      <c r="U47041" s="121"/>
      <c r="V47041" s="122"/>
      <c r="W47041" s="123"/>
      <c r="AC47041" s="123"/>
    </row>
    <row r="47042" spans="5:29" s="2" customFormat="1">
      <c r="E47042" s="120"/>
      <c r="M47042" s="120"/>
      <c r="N47042" s="120"/>
      <c r="U47042" s="121"/>
      <c r="V47042" s="122"/>
      <c r="W47042" s="123"/>
      <c r="AC47042" s="123"/>
    </row>
    <row r="47043" spans="5:29" s="2" customFormat="1">
      <c r="E47043" s="120"/>
      <c r="M47043" s="120"/>
      <c r="N47043" s="120"/>
      <c r="U47043" s="121"/>
      <c r="V47043" s="122"/>
      <c r="W47043" s="123"/>
      <c r="AC47043" s="123"/>
    </row>
    <row r="47044" spans="5:29" s="2" customFormat="1">
      <c r="E47044" s="120"/>
      <c r="M47044" s="120"/>
      <c r="N47044" s="120"/>
      <c r="U47044" s="121"/>
      <c r="V47044" s="122"/>
      <c r="W47044" s="123"/>
      <c r="AC47044" s="123"/>
    </row>
    <row r="47045" spans="5:29" s="2" customFormat="1">
      <c r="E47045" s="120"/>
      <c r="M47045" s="120"/>
      <c r="N47045" s="120"/>
      <c r="U47045" s="121"/>
      <c r="V47045" s="122"/>
      <c r="W47045" s="123"/>
      <c r="AC47045" s="123"/>
    </row>
    <row r="47046" spans="5:29" s="2" customFormat="1">
      <c r="E47046" s="120"/>
      <c r="M47046" s="120"/>
      <c r="N47046" s="120"/>
      <c r="U47046" s="121"/>
      <c r="V47046" s="122"/>
      <c r="W47046" s="123"/>
      <c r="AC47046" s="123"/>
    </row>
    <row r="47047" spans="5:29" s="2" customFormat="1">
      <c r="E47047" s="120"/>
      <c r="M47047" s="120"/>
      <c r="N47047" s="120"/>
      <c r="U47047" s="121"/>
      <c r="V47047" s="122"/>
      <c r="W47047" s="123"/>
      <c r="AC47047" s="123"/>
    </row>
    <row r="47048" spans="5:29" s="2" customFormat="1">
      <c r="E47048" s="120"/>
      <c r="M47048" s="120"/>
      <c r="N47048" s="120"/>
      <c r="U47048" s="121"/>
      <c r="V47048" s="122"/>
      <c r="W47048" s="123"/>
      <c r="AC47048" s="123"/>
    </row>
    <row r="47049" spans="5:29" s="2" customFormat="1">
      <c r="E47049" s="120"/>
      <c r="M47049" s="120"/>
      <c r="N47049" s="120"/>
      <c r="U47049" s="121"/>
      <c r="V47049" s="122"/>
      <c r="W47049" s="123"/>
      <c r="AC47049" s="123"/>
    </row>
    <row r="47050" spans="5:29" s="2" customFormat="1">
      <c r="E47050" s="120"/>
      <c r="M47050" s="120"/>
      <c r="N47050" s="120"/>
      <c r="U47050" s="121"/>
      <c r="V47050" s="122"/>
      <c r="W47050" s="123"/>
      <c r="AC47050" s="123"/>
    </row>
    <row r="47051" spans="5:29" s="2" customFormat="1">
      <c r="E47051" s="120"/>
      <c r="M47051" s="120"/>
      <c r="N47051" s="120"/>
      <c r="U47051" s="121"/>
      <c r="V47051" s="122"/>
      <c r="W47051" s="123"/>
      <c r="AC47051" s="123"/>
    </row>
    <row r="47052" spans="5:29" s="2" customFormat="1">
      <c r="E47052" s="120"/>
      <c r="M47052" s="120"/>
      <c r="N47052" s="120"/>
      <c r="U47052" s="121"/>
      <c r="V47052" s="122"/>
      <c r="W47052" s="123"/>
      <c r="AC47052" s="123"/>
    </row>
    <row r="47053" spans="5:29" s="2" customFormat="1">
      <c r="E47053" s="120"/>
      <c r="M47053" s="120"/>
      <c r="N47053" s="120"/>
      <c r="U47053" s="121"/>
      <c r="V47053" s="122"/>
      <c r="W47053" s="123"/>
      <c r="AC47053" s="123"/>
    </row>
    <row r="47054" spans="5:29" s="2" customFormat="1">
      <c r="E47054" s="120"/>
      <c r="M47054" s="120"/>
      <c r="N47054" s="120"/>
      <c r="U47054" s="121"/>
      <c r="V47054" s="122"/>
      <c r="W47054" s="123"/>
      <c r="AC47054" s="123"/>
    </row>
    <row r="47055" spans="5:29" s="2" customFormat="1">
      <c r="E47055" s="120"/>
      <c r="M47055" s="120"/>
      <c r="N47055" s="120"/>
      <c r="U47055" s="121"/>
      <c r="V47055" s="122"/>
      <c r="W47055" s="123"/>
      <c r="AC47055" s="123"/>
    </row>
    <row r="47056" spans="5:29" s="2" customFormat="1">
      <c r="E47056" s="120"/>
      <c r="M47056" s="120"/>
      <c r="N47056" s="120"/>
      <c r="U47056" s="121"/>
      <c r="V47056" s="122"/>
      <c r="W47056" s="123"/>
      <c r="AC47056" s="123"/>
    </row>
    <row r="47057" spans="5:29" s="2" customFormat="1">
      <c r="E47057" s="120"/>
      <c r="M47057" s="120"/>
      <c r="N47057" s="120"/>
      <c r="U47057" s="121"/>
      <c r="V47057" s="122"/>
      <c r="W47057" s="123"/>
      <c r="AC47057" s="123"/>
    </row>
    <row r="47058" spans="5:29" s="2" customFormat="1">
      <c r="E47058" s="120"/>
      <c r="M47058" s="120"/>
      <c r="N47058" s="120"/>
      <c r="U47058" s="121"/>
      <c r="V47058" s="122"/>
      <c r="W47058" s="123"/>
      <c r="AC47058" s="123"/>
    </row>
    <row r="47059" spans="5:29" s="2" customFormat="1">
      <c r="E47059" s="120"/>
      <c r="M47059" s="120"/>
      <c r="N47059" s="120"/>
      <c r="U47059" s="121"/>
      <c r="V47059" s="122"/>
      <c r="W47059" s="123"/>
      <c r="AC47059" s="123"/>
    </row>
    <row r="47060" spans="5:29" s="2" customFormat="1">
      <c r="E47060" s="120"/>
      <c r="M47060" s="120"/>
      <c r="N47060" s="120"/>
      <c r="U47060" s="121"/>
      <c r="V47060" s="122"/>
      <c r="W47060" s="123"/>
      <c r="AC47060" s="123"/>
    </row>
    <row r="47061" spans="5:29" s="2" customFormat="1">
      <c r="E47061" s="120"/>
      <c r="M47061" s="120"/>
      <c r="N47061" s="120"/>
      <c r="U47061" s="121"/>
      <c r="V47061" s="122"/>
      <c r="W47061" s="123"/>
      <c r="AC47061" s="123"/>
    </row>
    <row r="47062" spans="5:29" s="2" customFormat="1">
      <c r="E47062" s="120"/>
      <c r="M47062" s="120"/>
      <c r="N47062" s="120"/>
      <c r="U47062" s="121"/>
      <c r="V47062" s="122"/>
      <c r="W47062" s="123"/>
      <c r="AC47062" s="123"/>
    </row>
    <row r="47063" spans="5:29" s="2" customFormat="1">
      <c r="E47063" s="120"/>
      <c r="M47063" s="120"/>
      <c r="N47063" s="120"/>
      <c r="U47063" s="121"/>
      <c r="V47063" s="122"/>
      <c r="W47063" s="123"/>
      <c r="AC47063" s="123"/>
    </row>
    <row r="47064" spans="5:29" s="2" customFormat="1">
      <c r="E47064" s="120"/>
      <c r="M47064" s="120"/>
      <c r="N47064" s="120"/>
      <c r="U47064" s="121"/>
      <c r="V47064" s="122"/>
      <c r="W47064" s="123"/>
      <c r="AC47064" s="123"/>
    </row>
    <row r="47065" spans="5:29" s="2" customFormat="1">
      <c r="E47065" s="120"/>
      <c r="M47065" s="120"/>
      <c r="N47065" s="120"/>
      <c r="U47065" s="121"/>
      <c r="V47065" s="122"/>
      <c r="W47065" s="123"/>
      <c r="AC47065" s="123"/>
    </row>
    <row r="47066" spans="5:29" s="2" customFormat="1">
      <c r="E47066" s="120"/>
      <c r="M47066" s="120"/>
      <c r="N47066" s="120"/>
      <c r="U47066" s="121"/>
      <c r="V47066" s="122"/>
      <c r="W47066" s="123"/>
      <c r="AC47066" s="123"/>
    </row>
    <row r="47067" spans="5:29" s="2" customFormat="1">
      <c r="E47067" s="120"/>
      <c r="M47067" s="120"/>
      <c r="N47067" s="120"/>
      <c r="U47067" s="121"/>
      <c r="V47067" s="122"/>
      <c r="W47067" s="123"/>
      <c r="AC47067" s="123"/>
    </row>
    <row r="47068" spans="5:29" s="2" customFormat="1">
      <c r="E47068" s="120"/>
      <c r="M47068" s="120"/>
      <c r="N47068" s="120"/>
      <c r="U47068" s="121"/>
      <c r="V47068" s="122"/>
      <c r="W47068" s="123"/>
      <c r="AC47068" s="123"/>
    </row>
    <row r="47069" spans="5:29" s="2" customFormat="1">
      <c r="E47069" s="120"/>
      <c r="M47069" s="120"/>
      <c r="N47069" s="120"/>
      <c r="U47069" s="121"/>
      <c r="V47069" s="122"/>
      <c r="W47069" s="123"/>
      <c r="AC47069" s="123"/>
    </row>
    <row r="47070" spans="5:29" s="2" customFormat="1">
      <c r="E47070" s="120"/>
      <c r="M47070" s="120"/>
      <c r="N47070" s="120"/>
      <c r="U47070" s="121"/>
      <c r="V47070" s="122"/>
      <c r="W47070" s="123"/>
      <c r="AC47070" s="123"/>
    </row>
    <row r="47071" spans="5:29" s="2" customFormat="1">
      <c r="E47071" s="120"/>
      <c r="M47071" s="120"/>
      <c r="N47071" s="120"/>
      <c r="U47071" s="121"/>
      <c r="V47071" s="122"/>
      <c r="W47071" s="123"/>
      <c r="AC47071" s="123"/>
    </row>
    <row r="47072" spans="5:29" s="2" customFormat="1">
      <c r="E47072" s="120"/>
      <c r="M47072" s="120"/>
      <c r="N47072" s="120"/>
      <c r="U47072" s="121"/>
      <c r="V47072" s="122"/>
      <c r="W47072" s="123"/>
      <c r="AC47072" s="123"/>
    </row>
    <row r="47073" spans="5:29" s="2" customFormat="1">
      <c r="E47073" s="120"/>
      <c r="M47073" s="120"/>
      <c r="N47073" s="120"/>
      <c r="U47073" s="121"/>
      <c r="V47073" s="122"/>
      <c r="W47073" s="123"/>
      <c r="AC47073" s="123"/>
    </row>
    <row r="47074" spans="5:29" s="2" customFormat="1">
      <c r="E47074" s="120"/>
      <c r="M47074" s="120"/>
      <c r="N47074" s="120"/>
      <c r="U47074" s="121"/>
      <c r="V47074" s="122"/>
      <c r="W47074" s="123"/>
      <c r="AC47074" s="123"/>
    </row>
    <row r="47075" spans="5:29" s="2" customFormat="1">
      <c r="E47075" s="120"/>
      <c r="M47075" s="120"/>
      <c r="N47075" s="120"/>
      <c r="U47075" s="121"/>
      <c r="V47075" s="122"/>
      <c r="W47075" s="123"/>
      <c r="AC47075" s="123"/>
    </row>
    <row r="47076" spans="5:29" s="2" customFormat="1">
      <c r="E47076" s="120"/>
      <c r="M47076" s="120"/>
      <c r="N47076" s="120"/>
      <c r="U47076" s="121"/>
      <c r="V47076" s="122"/>
      <c r="W47076" s="123"/>
      <c r="AC47076" s="123"/>
    </row>
    <row r="47077" spans="5:29" s="2" customFormat="1">
      <c r="E47077" s="120"/>
      <c r="M47077" s="120"/>
      <c r="N47077" s="120"/>
      <c r="U47077" s="121"/>
      <c r="V47077" s="122"/>
      <c r="W47077" s="123"/>
      <c r="AC47077" s="123"/>
    </row>
    <row r="47078" spans="5:29" s="2" customFormat="1">
      <c r="E47078" s="120"/>
      <c r="M47078" s="120"/>
      <c r="N47078" s="120"/>
      <c r="U47078" s="121"/>
      <c r="V47078" s="122"/>
      <c r="W47078" s="123"/>
      <c r="AC47078" s="123"/>
    </row>
    <row r="47079" spans="5:29" s="2" customFormat="1">
      <c r="E47079" s="120"/>
      <c r="M47079" s="120"/>
      <c r="N47079" s="120"/>
      <c r="U47079" s="121"/>
      <c r="V47079" s="122"/>
      <c r="W47079" s="123"/>
      <c r="AC47079" s="123"/>
    </row>
    <row r="47080" spans="5:29" s="2" customFormat="1">
      <c r="E47080" s="120"/>
      <c r="M47080" s="120"/>
      <c r="N47080" s="120"/>
      <c r="U47080" s="121"/>
      <c r="V47080" s="122"/>
      <c r="W47080" s="123"/>
      <c r="AC47080" s="123"/>
    </row>
    <row r="47081" spans="5:29" s="2" customFormat="1">
      <c r="E47081" s="120"/>
      <c r="M47081" s="120"/>
      <c r="N47081" s="120"/>
      <c r="U47081" s="121"/>
      <c r="V47081" s="122"/>
      <c r="W47081" s="123"/>
      <c r="AC47081" s="123"/>
    </row>
    <row r="47082" spans="5:29" s="2" customFormat="1">
      <c r="E47082" s="120"/>
      <c r="M47082" s="120"/>
      <c r="N47082" s="120"/>
      <c r="U47082" s="121"/>
      <c r="V47082" s="122"/>
      <c r="W47082" s="123"/>
      <c r="AC47082" s="123"/>
    </row>
    <row r="47083" spans="5:29" s="2" customFormat="1">
      <c r="E47083" s="120"/>
      <c r="M47083" s="120"/>
      <c r="N47083" s="120"/>
      <c r="U47083" s="121"/>
      <c r="V47083" s="122"/>
      <c r="W47083" s="123"/>
      <c r="AC47083" s="123"/>
    </row>
    <row r="47084" spans="5:29" s="2" customFormat="1">
      <c r="E47084" s="120"/>
      <c r="M47084" s="120"/>
      <c r="N47084" s="120"/>
      <c r="U47084" s="121"/>
      <c r="V47084" s="122"/>
      <c r="W47084" s="123"/>
      <c r="AC47084" s="123"/>
    </row>
    <row r="47085" spans="5:29" s="2" customFormat="1">
      <c r="E47085" s="120"/>
      <c r="M47085" s="120"/>
      <c r="N47085" s="120"/>
      <c r="U47085" s="121"/>
      <c r="V47085" s="122"/>
      <c r="W47085" s="123"/>
      <c r="AC47085" s="123"/>
    </row>
    <row r="47086" spans="5:29" s="2" customFormat="1">
      <c r="E47086" s="120"/>
      <c r="M47086" s="120"/>
      <c r="N47086" s="120"/>
      <c r="U47086" s="121"/>
      <c r="V47086" s="122"/>
      <c r="W47086" s="123"/>
      <c r="AC47086" s="123"/>
    </row>
    <row r="47087" spans="5:29" s="2" customFormat="1">
      <c r="E47087" s="120"/>
      <c r="M47087" s="120"/>
      <c r="N47087" s="120"/>
      <c r="U47087" s="121"/>
      <c r="V47087" s="122"/>
      <c r="W47087" s="123"/>
      <c r="AC47087" s="123"/>
    </row>
    <row r="47088" spans="5:29" s="2" customFormat="1">
      <c r="E47088" s="120"/>
      <c r="M47088" s="120"/>
      <c r="N47088" s="120"/>
      <c r="U47088" s="121"/>
      <c r="V47088" s="122"/>
      <c r="W47088" s="123"/>
      <c r="AC47088" s="123"/>
    </row>
    <row r="47089" spans="5:29" s="2" customFormat="1">
      <c r="E47089" s="120"/>
      <c r="M47089" s="120"/>
      <c r="N47089" s="120"/>
      <c r="U47089" s="121"/>
      <c r="V47089" s="122"/>
      <c r="W47089" s="123"/>
      <c r="AC47089" s="123"/>
    </row>
    <row r="47090" spans="5:29" s="2" customFormat="1">
      <c r="E47090" s="120"/>
      <c r="M47090" s="120"/>
      <c r="N47090" s="120"/>
      <c r="U47090" s="121"/>
      <c r="V47090" s="122"/>
      <c r="W47090" s="123"/>
      <c r="AC47090" s="123"/>
    </row>
    <row r="47091" spans="5:29" s="2" customFormat="1">
      <c r="E47091" s="120"/>
      <c r="M47091" s="120"/>
      <c r="N47091" s="120"/>
      <c r="U47091" s="121"/>
      <c r="V47091" s="122"/>
      <c r="W47091" s="123"/>
      <c r="AC47091" s="123"/>
    </row>
    <row r="47092" spans="5:29" s="2" customFormat="1">
      <c r="E47092" s="120"/>
      <c r="M47092" s="120"/>
      <c r="N47092" s="120"/>
      <c r="U47092" s="121"/>
      <c r="V47092" s="122"/>
      <c r="W47092" s="123"/>
      <c r="AC47092" s="123"/>
    </row>
    <row r="47093" spans="5:29" s="2" customFormat="1">
      <c r="E47093" s="120"/>
      <c r="M47093" s="120"/>
      <c r="N47093" s="120"/>
      <c r="U47093" s="121"/>
      <c r="V47093" s="122"/>
      <c r="W47093" s="123"/>
      <c r="AC47093" s="123"/>
    </row>
    <row r="47094" spans="5:29" s="2" customFormat="1">
      <c r="E47094" s="120"/>
      <c r="M47094" s="120"/>
      <c r="N47094" s="120"/>
      <c r="U47094" s="121"/>
      <c r="V47094" s="122"/>
      <c r="W47094" s="123"/>
      <c r="AC47094" s="123"/>
    </row>
    <row r="47095" spans="5:29" s="2" customFormat="1">
      <c r="E47095" s="120"/>
      <c r="M47095" s="120"/>
      <c r="N47095" s="120"/>
      <c r="U47095" s="121"/>
      <c r="V47095" s="122"/>
      <c r="W47095" s="123"/>
      <c r="AC47095" s="123"/>
    </row>
    <row r="47096" spans="5:29" s="2" customFormat="1">
      <c r="E47096" s="120"/>
      <c r="M47096" s="120"/>
      <c r="N47096" s="120"/>
      <c r="U47096" s="121"/>
      <c r="V47096" s="122"/>
      <c r="W47096" s="123"/>
      <c r="AC47096" s="123"/>
    </row>
    <row r="47097" spans="5:29" s="2" customFormat="1">
      <c r="E47097" s="120"/>
      <c r="M47097" s="120"/>
      <c r="N47097" s="120"/>
      <c r="U47097" s="121"/>
      <c r="V47097" s="122"/>
      <c r="W47097" s="123"/>
      <c r="AC47097" s="123"/>
    </row>
    <row r="47098" spans="5:29" s="2" customFormat="1">
      <c r="E47098" s="120"/>
      <c r="M47098" s="120"/>
      <c r="N47098" s="120"/>
      <c r="U47098" s="121"/>
      <c r="V47098" s="122"/>
      <c r="W47098" s="123"/>
      <c r="AC47098" s="123"/>
    </row>
    <row r="47099" spans="5:29" s="2" customFormat="1">
      <c r="E47099" s="120"/>
      <c r="M47099" s="120"/>
      <c r="N47099" s="120"/>
      <c r="U47099" s="121"/>
      <c r="V47099" s="122"/>
      <c r="W47099" s="123"/>
      <c r="AC47099" s="123"/>
    </row>
    <row r="47100" spans="5:29" s="2" customFormat="1">
      <c r="E47100" s="120"/>
      <c r="M47100" s="120"/>
      <c r="N47100" s="120"/>
      <c r="U47100" s="121"/>
      <c r="V47100" s="122"/>
      <c r="W47100" s="123"/>
      <c r="AC47100" s="123"/>
    </row>
    <row r="47101" spans="5:29" s="2" customFormat="1">
      <c r="E47101" s="120"/>
      <c r="M47101" s="120"/>
      <c r="N47101" s="120"/>
      <c r="U47101" s="121"/>
      <c r="V47101" s="122"/>
      <c r="W47101" s="123"/>
      <c r="AC47101" s="123"/>
    </row>
    <row r="47102" spans="5:29" s="2" customFormat="1">
      <c r="E47102" s="120"/>
      <c r="M47102" s="120"/>
      <c r="N47102" s="120"/>
      <c r="U47102" s="121"/>
      <c r="V47102" s="122"/>
      <c r="W47102" s="123"/>
      <c r="AC47102" s="123"/>
    </row>
    <row r="47103" spans="5:29" s="2" customFormat="1">
      <c r="E47103" s="120"/>
      <c r="M47103" s="120"/>
      <c r="N47103" s="120"/>
      <c r="U47103" s="121"/>
      <c r="V47103" s="122"/>
      <c r="W47103" s="123"/>
      <c r="AC47103" s="123"/>
    </row>
    <row r="47104" spans="5:29" s="2" customFormat="1">
      <c r="E47104" s="120"/>
      <c r="M47104" s="120"/>
      <c r="N47104" s="120"/>
      <c r="U47104" s="121"/>
      <c r="V47104" s="122"/>
      <c r="W47104" s="123"/>
      <c r="AC47104" s="123"/>
    </row>
    <row r="47105" spans="5:29" s="2" customFormat="1">
      <c r="E47105" s="120"/>
      <c r="M47105" s="120"/>
      <c r="N47105" s="120"/>
      <c r="U47105" s="121"/>
      <c r="V47105" s="122"/>
      <c r="W47105" s="123"/>
      <c r="AC47105" s="123"/>
    </row>
    <row r="47106" spans="5:29" s="2" customFormat="1">
      <c r="E47106" s="120"/>
      <c r="M47106" s="120"/>
      <c r="N47106" s="120"/>
      <c r="U47106" s="121"/>
      <c r="V47106" s="122"/>
      <c r="W47106" s="123"/>
      <c r="AC47106" s="123"/>
    </row>
    <row r="47107" spans="5:29" s="2" customFormat="1">
      <c r="E47107" s="120"/>
      <c r="M47107" s="120"/>
      <c r="N47107" s="120"/>
      <c r="U47107" s="121"/>
      <c r="V47107" s="122"/>
      <c r="W47107" s="123"/>
      <c r="AC47107" s="123"/>
    </row>
    <row r="47108" spans="5:29" s="2" customFormat="1">
      <c r="E47108" s="120"/>
      <c r="M47108" s="120"/>
      <c r="N47108" s="120"/>
      <c r="U47108" s="121"/>
      <c r="V47108" s="122"/>
      <c r="W47108" s="123"/>
      <c r="AC47108" s="123"/>
    </row>
    <row r="47109" spans="5:29" s="2" customFormat="1">
      <c r="E47109" s="120"/>
      <c r="M47109" s="120"/>
      <c r="N47109" s="120"/>
      <c r="U47109" s="121"/>
      <c r="V47109" s="122"/>
      <c r="W47109" s="123"/>
      <c r="AC47109" s="123"/>
    </row>
    <row r="47110" spans="5:29" s="2" customFormat="1">
      <c r="E47110" s="120"/>
      <c r="M47110" s="120"/>
      <c r="N47110" s="120"/>
      <c r="U47110" s="121"/>
      <c r="V47110" s="122"/>
      <c r="W47110" s="123"/>
      <c r="AC47110" s="123"/>
    </row>
    <row r="47111" spans="5:29" s="2" customFormat="1">
      <c r="E47111" s="120"/>
      <c r="M47111" s="120"/>
      <c r="N47111" s="120"/>
      <c r="U47111" s="121"/>
      <c r="V47111" s="122"/>
      <c r="W47111" s="123"/>
      <c r="AC47111" s="123"/>
    </row>
    <row r="47112" spans="5:29" s="2" customFormat="1">
      <c r="E47112" s="120"/>
      <c r="M47112" s="120"/>
      <c r="N47112" s="120"/>
      <c r="U47112" s="121"/>
      <c r="V47112" s="122"/>
      <c r="W47112" s="123"/>
      <c r="AC47112" s="123"/>
    </row>
    <row r="47113" spans="5:29" s="2" customFormat="1">
      <c r="E47113" s="120"/>
      <c r="M47113" s="120"/>
      <c r="N47113" s="120"/>
      <c r="U47113" s="121"/>
      <c r="V47113" s="122"/>
      <c r="W47113" s="123"/>
      <c r="AC47113" s="123"/>
    </row>
    <row r="47114" spans="5:29" s="2" customFormat="1">
      <c r="E47114" s="120"/>
      <c r="M47114" s="120"/>
      <c r="N47114" s="120"/>
      <c r="U47114" s="121"/>
      <c r="V47114" s="122"/>
      <c r="W47114" s="123"/>
      <c r="AC47114" s="123"/>
    </row>
    <row r="47115" spans="5:29" s="2" customFormat="1">
      <c r="E47115" s="120"/>
      <c r="M47115" s="120"/>
      <c r="N47115" s="120"/>
      <c r="U47115" s="121"/>
      <c r="V47115" s="122"/>
      <c r="W47115" s="123"/>
      <c r="AC47115" s="123"/>
    </row>
    <row r="47116" spans="5:29" s="2" customFormat="1">
      <c r="E47116" s="120"/>
      <c r="M47116" s="120"/>
      <c r="N47116" s="120"/>
      <c r="U47116" s="121"/>
      <c r="V47116" s="122"/>
      <c r="W47116" s="123"/>
      <c r="AC47116" s="123"/>
    </row>
    <row r="47117" spans="5:29" s="2" customFormat="1">
      <c r="E47117" s="120"/>
      <c r="M47117" s="120"/>
      <c r="N47117" s="120"/>
      <c r="U47117" s="121"/>
      <c r="V47117" s="122"/>
      <c r="W47117" s="123"/>
      <c r="AC47117" s="123"/>
    </row>
    <row r="47118" spans="5:29" s="2" customFormat="1">
      <c r="E47118" s="120"/>
      <c r="M47118" s="120"/>
      <c r="N47118" s="120"/>
      <c r="U47118" s="121"/>
      <c r="V47118" s="122"/>
      <c r="W47118" s="123"/>
      <c r="AC47118" s="123"/>
    </row>
    <row r="47119" spans="5:29" s="2" customFormat="1">
      <c r="E47119" s="120"/>
      <c r="M47119" s="120"/>
      <c r="N47119" s="120"/>
      <c r="U47119" s="121"/>
      <c r="V47119" s="122"/>
      <c r="W47119" s="123"/>
      <c r="AC47119" s="123"/>
    </row>
    <row r="47120" spans="5:29" s="2" customFormat="1">
      <c r="E47120" s="120"/>
      <c r="M47120" s="120"/>
      <c r="N47120" s="120"/>
      <c r="U47120" s="121"/>
      <c r="V47120" s="122"/>
      <c r="W47120" s="123"/>
      <c r="AC47120" s="123"/>
    </row>
    <row r="47121" spans="5:29" s="2" customFormat="1">
      <c r="E47121" s="120"/>
      <c r="M47121" s="120"/>
      <c r="N47121" s="120"/>
      <c r="U47121" s="121"/>
      <c r="V47121" s="122"/>
      <c r="W47121" s="123"/>
      <c r="AC47121" s="123"/>
    </row>
    <row r="47122" spans="5:29" s="2" customFormat="1">
      <c r="E47122" s="120"/>
      <c r="M47122" s="120"/>
      <c r="N47122" s="120"/>
      <c r="U47122" s="121"/>
      <c r="V47122" s="122"/>
      <c r="W47122" s="123"/>
      <c r="AC47122" s="123"/>
    </row>
    <row r="47123" spans="5:29" s="2" customFormat="1">
      <c r="E47123" s="120"/>
      <c r="M47123" s="120"/>
      <c r="N47123" s="120"/>
      <c r="U47123" s="121"/>
      <c r="V47123" s="122"/>
      <c r="W47123" s="123"/>
      <c r="AC47123" s="123"/>
    </row>
    <row r="47124" spans="5:29" s="2" customFormat="1">
      <c r="E47124" s="120"/>
      <c r="M47124" s="120"/>
      <c r="N47124" s="120"/>
      <c r="U47124" s="121"/>
      <c r="V47124" s="122"/>
      <c r="W47124" s="123"/>
      <c r="AC47124" s="123"/>
    </row>
    <row r="47125" spans="5:29" s="2" customFormat="1">
      <c r="E47125" s="120"/>
      <c r="M47125" s="120"/>
      <c r="N47125" s="120"/>
      <c r="U47125" s="121"/>
      <c r="V47125" s="122"/>
      <c r="W47125" s="123"/>
      <c r="AC47125" s="123"/>
    </row>
    <row r="47126" spans="5:29" s="2" customFormat="1">
      <c r="E47126" s="120"/>
      <c r="M47126" s="120"/>
      <c r="N47126" s="120"/>
      <c r="U47126" s="121"/>
      <c r="V47126" s="122"/>
      <c r="W47126" s="123"/>
      <c r="AC47126" s="123"/>
    </row>
    <row r="47127" spans="5:29" s="2" customFormat="1">
      <c r="E47127" s="120"/>
      <c r="M47127" s="120"/>
      <c r="N47127" s="120"/>
      <c r="U47127" s="121"/>
      <c r="V47127" s="122"/>
      <c r="W47127" s="123"/>
      <c r="AC47127" s="123"/>
    </row>
    <row r="47128" spans="5:29" s="2" customFormat="1">
      <c r="E47128" s="120"/>
      <c r="M47128" s="120"/>
      <c r="N47128" s="120"/>
      <c r="U47128" s="121"/>
      <c r="V47128" s="122"/>
      <c r="W47128" s="123"/>
      <c r="AC47128" s="123"/>
    </row>
    <row r="47129" spans="5:29" s="2" customFormat="1">
      <c r="E47129" s="120"/>
      <c r="M47129" s="120"/>
      <c r="N47129" s="120"/>
      <c r="U47129" s="121"/>
      <c r="V47129" s="122"/>
      <c r="W47129" s="123"/>
      <c r="AC47129" s="123"/>
    </row>
    <row r="47130" spans="5:29" s="2" customFormat="1">
      <c r="E47130" s="120"/>
      <c r="M47130" s="120"/>
      <c r="N47130" s="120"/>
      <c r="U47130" s="121"/>
      <c r="V47130" s="122"/>
      <c r="W47130" s="123"/>
      <c r="AC47130" s="123"/>
    </row>
    <row r="47131" spans="5:29" s="2" customFormat="1">
      <c r="E47131" s="120"/>
      <c r="M47131" s="120"/>
      <c r="N47131" s="120"/>
      <c r="U47131" s="121"/>
      <c r="V47131" s="122"/>
      <c r="W47131" s="123"/>
      <c r="AC47131" s="123"/>
    </row>
    <row r="47132" spans="5:29" s="2" customFormat="1">
      <c r="E47132" s="120"/>
      <c r="M47132" s="120"/>
      <c r="N47132" s="120"/>
      <c r="U47132" s="121"/>
      <c r="V47132" s="122"/>
      <c r="W47132" s="123"/>
      <c r="AC47132" s="123"/>
    </row>
    <row r="47133" spans="5:29" s="2" customFormat="1">
      <c r="E47133" s="120"/>
      <c r="M47133" s="120"/>
      <c r="N47133" s="120"/>
      <c r="U47133" s="121"/>
      <c r="V47133" s="122"/>
      <c r="W47133" s="123"/>
      <c r="AC47133" s="123"/>
    </row>
    <row r="47134" spans="5:29" s="2" customFormat="1">
      <c r="E47134" s="120"/>
      <c r="M47134" s="120"/>
      <c r="N47134" s="120"/>
      <c r="U47134" s="121"/>
      <c r="V47134" s="122"/>
      <c r="W47134" s="123"/>
      <c r="AC47134" s="123"/>
    </row>
    <row r="47135" spans="5:29" s="2" customFormat="1">
      <c r="E47135" s="120"/>
      <c r="M47135" s="120"/>
      <c r="N47135" s="120"/>
      <c r="U47135" s="121"/>
      <c r="V47135" s="122"/>
      <c r="W47135" s="123"/>
      <c r="AC47135" s="123"/>
    </row>
    <row r="47136" spans="5:29" s="2" customFormat="1">
      <c r="E47136" s="120"/>
      <c r="M47136" s="120"/>
      <c r="N47136" s="120"/>
      <c r="U47136" s="121"/>
      <c r="V47136" s="122"/>
      <c r="W47136" s="123"/>
      <c r="AC47136" s="123"/>
    </row>
    <row r="47137" spans="5:29" s="2" customFormat="1">
      <c r="E47137" s="120"/>
      <c r="M47137" s="120"/>
      <c r="N47137" s="120"/>
      <c r="U47137" s="121"/>
      <c r="V47137" s="122"/>
      <c r="W47137" s="123"/>
      <c r="AC47137" s="123"/>
    </row>
    <row r="47138" spans="5:29" s="2" customFormat="1">
      <c r="E47138" s="120"/>
      <c r="M47138" s="120"/>
      <c r="N47138" s="120"/>
      <c r="U47138" s="121"/>
      <c r="V47138" s="122"/>
      <c r="W47138" s="123"/>
      <c r="AC47138" s="123"/>
    </row>
    <row r="47139" spans="5:29" s="2" customFormat="1">
      <c r="E47139" s="120"/>
      <c r="M47139" s="120"/>
      <c r="N47139" s="120"/>
      <c r="U47139" s="121"/>
      <c r="V47139" s="122"/>
      <c r="W47139" s="123"/>
      <c r="AC47139" s="123"/>
    </row>
    <row r="47140" spans="5:29" s="2" customFormat="1">
      <c r="E47140" s="120"/>
      <c r="M47140" s="120"/>
      <c r="N47140" s="120"/>
      <c r="U47140" s="121"/>
      <c r="V47140" s="122"/>
      <c r="W47140" s="123"/>
      <c r="AC47140" s="123"/>
    </row>
    <row r="47141" spans="5:29" s="2" customFormat="1">
      <c r="E47141" s="120"/>
      <c r="M47141" s="120"/>
      <c r="N47141" s="120"/>
      <c r="U47141" s="121"/>
      <c r="V47141" s="122"/>
      <c r="W47141" s="123"/>
      <c r="AC47141" s="123"/>
    </row>
    <row r="47142" spans="5:29" s="2" customFormat="1">
      <c r="E47142" s="120"/>
      <c r="M47142" s="120"/>
      <c r="N47142" s="120"/>
      <c r="U47142" s="121"/>
      <c r="V47142" s="122"/>
      <c r="W47142" s="123"/>
      <c r="AC47142" s="123"/>
    </row>
    <row r="47143" spans="5:29" s="2" customFormat="1">
      <c r="E47143" s="120"/>
      <c r="M47143" s="120"/>
      <c r="N47143" s="120"/>
      <c r="U47143" s="121"/>
      <c r="V47143" s="122"/>
      <c r="W47143" s="123"/>
      <c r="AC47143" s="123"/>
    </row>
    <row r="47144" spans="5:29" s="2" customFormat="1">
      <c r="E47144" s="120"/>
      <c r="M47144" s="120"/>
      <c r="N47144" s="120"/>
      <c r="U47144" s="121"/>
      <c r="V47144" s="122"/>
      <c r="W47144" s="123"/>
      <c r="AC47144" s="123"/>
    </row>
    <row r="47145" spans="5:29" s="2" customFormat="1">
      <c r="E47145" s="120"/>
      <c r="M47145" s="120"/>
      <c r="N47145" s="120"/>
      <c r="U47145" s="121"/>
      <c r="V47145" s="122"/>
      <c r="W47145" s="123"/>
      <c r="AC47145" s="123"/>
    </row>
    <row r="47146" spans="5:29" s="2" customFormat="1">
      <c r="E47146" s="120"/>
      <c r="M47146" s="120"/>
      <c r="N47146" s="120"/>
      <c r="U47146" s="121"/>
      <c r="V47146" s="122"/>
      <c r="W47146" s="123"/>
      <c r="AC47146" s="123"/>
    </row>
    <row r="47147" spans="5:29" s="2" customFormat="1">
      <c r="E47147" s="120"/>
      <c r="M47147" s="120"/>
      <c r="N47147" s="120"/>
      <c r="U47147" s="121"/>
      <c r="V47147" s="122"/>
      <c r="W47147" s="123"/>
      <c r="AC47147" s="123"/>
    </row>
    <row r="47148" spans="5:29" s="2" customFormat="1">
      <c r="E47148" s="120"/>
      <c r="M47148" s="120"/>
      <c r="N47148" s="120"/>
      <c r="U47148" s="121"/>
      <c r="V47148" s="122"/>
      <c r="W47148" s="123"/>
      <c r="AC47148" s="123"/>
    </row>
    <row r="47149" spans="5:29" s="2" customFormat="1">
      <c r="E47149" s="120"/>
      <c r="M47149" s="120"/>
      <c r="N47149" s="120"/>
      <c r="U47149" s="121"/>
      <c r="V47149" s="122"/>
      <c r="W47149" s="123"/>
      <c r="AC47149" s="123"/>
    </row>
    <row r="47150" spans="5:29" s="2" customFormat="1">
      <c r="E47150" s="120"/>
      <c r="M47150" s="120"/>
      <c r="N47150" s="120"/>
      <c r="U47150" s="121"/>
      <c r="V47150" s="122"/>
      <c r="W47150" s="123"/>
      <c r="AC47150" s="123"/>
    </row>
    <row r="47151" spans="5:29" s="2" customFormat="1">
      <c r="E47151" s="120"/>
      <c r="M47151" s="120"/>
      <c r="N47151" s="120"/>
      <c r="U47151" s="121"/>
      <c r="V47151" s="122"/>
      <c r="W47151" s="123"/>
      <c r="AC47151" s="123"/>
    </row>
    <row r="47152" spans="5:29" s="2" customFormat="1">
      <c r="E47152" s="120"/>
      <c r="M47152" s="120"/>
      <c r="N47152" s="120"/>
      <c r="U47152" s="121"/>
      <c r="V47152" s="122"/>
      <c r="W47152" s="123"/>
      <c r="AC47152" s="123"/>
    </row>
    <row r="47153" spans="5:29" s="2" customFormat="1">
      <c r="E47153" s="120"/>
      <c r="M47153" s="120"/>
      <c r="N47153" s="120"/>
      <c r="U47153" s="121"/>
      <c r="V47153" s="122"/>
      <c r="W47153" s="123"/>
      <c r="AC47153" s="123"/>
    </row>
    <row r="47154" spans="5:29" s="2" customFormat="1">
      <c r="E47154" s="120"/>
      <c r="M47154" s="120"/>
      <c r="N47154" s="120"/>
      <c r="U47154" s="121"/>
      <c r="V47154" s="122"/>
      <c r="W47154" s="123"/>
      <c r="AC47154" s="123"/>
    </row>
    <row r="47155" spans="5:29" s="2" customFormat="1">
      <c r="E47155" s="120"/>
      <c r="M47155" s="120"/>
      <c r="N47155" s="120"/>
      <c r="U47155" s="121"/>
      <c r="V47155" s="122"/>
      <c r="W47155" s="123"/>
      <c r="AC47155" s="123"/>
    </row>
    <row r="47156" spans="5:29" s="2" customFormat="1">
      <c r="E47156" s="120"/>
      <c r="M47156" s="120"/>
      <c r="N47156" s="120"/>
      <c r="U47156" s="121"/>
      <c r="V47156" s="122"/>
      <c r="W47156" s="123"/>
      <c r="AC47156" s="123"/>
    </row>
    <row r="47157" spans="5:29" s="2" customFormat="1">
      <c r="E47157" s="120"/>
      <c r="M47157" s="120"/>
      <c r="N47157" s="120"/>
      <c r="U47157" s="121"/>
      <c r="V47157" s="122"/>
      <c r="W47157" s="123"/>
      <c r="AC47157" s="123"/>
    </row>
    <row r="47158" spans="5:29" s="2" customFormat="1">
      <c r="E47158" s="120"/>
      <c r="M47158" s="120"/>
      <c r="N47158" s="120"/>
      <c r="U47158" s="121"/>
      <c r="V47158" s="122"/>
      <c r="W47158" s="123"/>
      <c r="AC47158" s="123"/>
    </row>
    <row r="47159" spans="5:29" s="2" customFormat="1">
      <c r="E47159" s="120"/>
      <c r="M47159" s="120"/>
      <c r="N47159" s="120"/>
      <c r="U47159" s="121"/>
      <c r="V47159" s="122"/>
      <c r="W47159" s="123"/>
      <c r="AC47159" s="123"/>
    </row>
    <row r="47160" spans="5:29" s="2" customFormat="1">
      <c r="E47160" s="120"/>
      <c r="M47160" s="120"/>
      <c r="N47160" s="120"/>
      <c r="U47160" s="121"/>
      <c r="V47160" s="122"/>
      <c r="W47160" s="123"/>
      <c r="AC47160" s="123"/>
    </row>
    <row r="47161" spans="5:29" s="2" customFormat="1">
      <c r="E47161" s="120"/>
      <c r="M47161" s="120"/>
      <c r="N47161" s="120"/>
      <c r="U47161" s="121"/>
      <c r="V47161" s="122"/>
      <c r="W47161" s="123"/>
      <c r="AC47161" s="123"/>
    </row>
    <row r="47162" spans="5:29" s="2" customFormat="1">
      <c r="E47162" s="120"/>
      <c r="M47162" s="120"/>
      <c r="N47162" s="120"/>
      <c r="U47162" s="121"/>
      <c r="V47162" s="122"/>
      <c r="W47162" s="123"/>
      <c r="AC47162" s="123"/>
    </row>
    <row r="47163" spans="5:29" s="2" customFormat="1">
      <c r="E47163" s="120"/>
      <c r="M47163" s="120"/>
      <c r="N47163" s="120"/>
      <c r="U47163" s="121"/>
      <c r="V47163" s="122"/>
      <c r="W47163" s="123"/>
      <c r="AC47163" s="123"/>
    </row>
    <row r="47164" spans="5:29" s="2" customFormat="1">
      <c r="E47164" s="120"/>
      <c r="M47164" s="120"/>
      <c r="N47164" s="120"/>
      <c r="U47164" s="121"/>
      <c r="V47164" s="122"/>
      <c r="W47164" s="123"/>
      <c r="AC47164" s="123"/>
    </row>
    <row r="47165" spans="5:29" s="2" customFormat="1">
      <c r="E47165" s="120"/>
      <c r="M47165" s="120"/>
      <c r="N47165" s="120"/>
      <c r="U47165" s="121"/>
      <c r="V47165" s="122"/>
      <c r="W47165" s="123"/>
      <c r="AC47165" s="123"/>
    </row>
    <row r="47166" spans="5:29" s="2" customFormat="1">
      <c r="E47166" s="120"/>
      <c r="M47166" s="120"/>
      <c r="N47166" s="120"/>
      <c r="U47166" s="121"/>
      <c r="V47166" s="122"/>
      <c r="W47166" s="123"/>
      <c r="AC47166" s="123"/>
    </row>
    <row r="47167" spans="5:29" s="2" customFormat="1">
      <c r="E47167" s="120"/>
      <c r="M47167" s="120"/>
      <c r="N47167" s="120"/>
      <c r="U47167" s="121"/>
      <c r="V47167" s="122"/>
      <c r="W47167" s="123"/>
      <c r="AC47167" s="123"/>
    </row>
    <row r="47168" spans="5:29" s="2" customFormat="1">
      <c r="E47168" s="120"/>
      <c r="M47168" s="120"/>
      <c r="N47168" s="120"/>
      <c r="U47168" s="121"/>
      <c r="V47168" s="122"/>
      <c r="W47168" s="123"/>
      <c r="AC47168" s="123"/>
    </row>
    <row r="47169" spans="5:29" s="2" customFormat="1">
      <c r="E47169" s="120"/>
      <c r="M47169" s="120"/>
      <c r="N47169" s="120"/>
      <c r="U47169" s="121"/>
      <c r="V47169" s="122"/>
      <c r="W47169" s="123"/>
      <c r="AC47169" s="123"/>
    </row>
    <row r="47170" spans="5:29" s="2" customFormat="1">
      <c r="E47170" s="120"/>
      <c r="M47170" s="120"/>
      <c r="N47170" s="120"/>
      <c r="U47170" s="121"/>
      <c r="V47170" s="122"/>
      <c r="W47170" s="123"/>
      <c r="AC47170" s="123"/>
    </row>
    <row r="47171" spans="5:29" s="2" customFormat="1">
      <c r="E47171" s="120"/>
      <c r="M47171" s="120"/>
      <c r="N47171" s="120"/>
      <c r="U47171" s="121"/>
      <c r="V47171" s="122"/>
      <c r="W47171" s="123"/>
      <c r="AC47171" s="123"/>
    </row>
    <row r="47172" spans="5:29" s="2" customFormat="1">
      <c r="E47172" s="120"/>
      <c r="M47172" s="120"/>
      <c r="N47172" s="120"/>
      <c r="U47172" s="121"/>
      <c r="V47172" s="122"/>
      <c r="W47172" s="123"/>
      <c r="AC47172" s="123"/>
    </row>
    <row r="47173" spans="5:29" s="2" customFormat="1">
      <c r="E47173" s="120"/>
      <c r="M47173" s="120"/>
      <c r="N47173" s="120"/>
      <c r="U47173" s="121"/>
      <c r="V47173" s="122"/>
      <c r="W47173" s="123"/>
      <c r="AC47173" s="123"/>
    </row>
    <row r="47174" spans="5:29" s="2" customFormat="1">
      <c r="E47174" s="120"/>
      <c r="M47174" s="120"/>
      <c r="N47174" s="120"/>
      <c r="U47174" s="121"/>
      <c r="V47174" s="122"/>
      <c r="W47174" s="123"/>
      <c r="AC47174" s="123"/>
    </row>
    <row r="47175" spans="5:29" s="2" customFormat="1">
      <c r="E47175" s="120"/>
      <c r="M47175" s="120"/>
      <c r="N47175" s="120"/>
      <c r="U47175" s="121"/>
      <c r="V47175" s="122"/>
      <c r="W47175" s="123"/>
      <c r="AC47175" s="123"/>
    </row>
    <row r="47176" spans="5:29" s="2" customFormat="1">
      <c r="E47176" s="120"/>
      <c r="M47176" s="120"/>
      <c r="N47176" s="120"/>
      <c r="U47176" s="121"/>
      <c r="V47176" s="122"/>
      <c r="W47176" s="123"/>
      <c r="AC47176" s="123"/>
    </row>
    <row r="47177" spans="5:29" s="2" customFormat="1">
      <c r="E47177" s="120"/>
      <c r="M47177" s="120"/>
      <c r="N47177" s="120"/>
      <c r="U47177" s="121"/>
      <c r="V47177" s="122"/>
      <c r="W47177" s="123"/>
      <c r="AC47177" s="123"/>
    </row>
    <row r="47178" spans="5:29" s="2" customFormat="1">
      <c r="E47178" s="120"/>
      <c r="M47178" s="120"/>
      <c r="N47178" s="120"/>
      <c r="U47178" s="121"/>
      <c r="V47178" s="122"/>
      <c r="W47178" s="123"/>
      <c r="AC47178" s="123"/>
    </row>
    <row r="47179" spans="5:29" s="2" customFormat="1">
      <c r="E47179" s="120"/>
      <c r="M47179" s="120"/>
      <c r="N47179" s="120"/>
      <c r="U47179" s="121"/>
      <c r="V47179" s="122"/>
      <c r="W47179" s="123"/>
      <c r="AC47179" s="123"/>
    </row>
    <row r="47180" spans="5:29" s="2" customFormat="1">
      <c r="E47180" s="120"/>
      <c r="M47180" s="120"/>
      <c r="N47180" s="120"/>
      <c r="U47180" s="121"/>
      <c r="V47180" s="122"/>
      <c r="W47180" s="123"/>
      <c r="AC47180" s="123"/>
    </row>
    <row r="47181" spans="5:29" s="2" customFormat="1">
      <c r="E47181" s="120"/>
      <c r="M47181" s="120"/>
      <c r="N47181" s="120"/>
      <c r="U47181" s="121"/>
      <c r="V47181" s="122"/>
      <c r="W47181" s="123"/>
      <c r="AC47181" s="123"/>
    </row>
    <row r="47182" spans="5:29" s="2" customFormat="1">
      <c r="E47182" s="120"/>
      <c r="M47182" s="120"/>
      <c r="N47182" s="120"/>
      <c r="U47182" s="121"/>
      <c r="V47182" s="122"/>
      <c r="W47182" s="123"/>
      <c r="AC47182" s="123"/>
    </row>
    <row r="47183" spans="5:29" s="2" customFormat="1">
      <c r="E47183" s="120"/>
      <c r="M47183" s="120"/>
      <c r="N47183" s="120"/>
      <c r="U47183" s="121"/>
      <c r="V47183" s="122"/>
      <c r="W47183" s="123"/>
      <c r="AC47183" s="123"/>
    </row>
    <row r="47184" spans="5:29" s="2" customFormat="1">
      <c r="E47184" s="120"/>
      <c r="M47184" s="120"/>
      <c r="N47184" s="120"/>
      <c r="U47184" s="121"/>
      <c r="V47184" s="122"/>
      <c r="W47184" s="123"/>
      <c r="AC47184" s="123"/>
    </row>
    <row r="47185" spans="5:29" s="2" customFormat="1">
      <c r="E47185" s="120"/>
      <c r="M47185" s="120"/>
      <c r="N47185" s="120"/>
      <c r="U47185" s="121"/>
      <c r="V47185" s="122"/>
      <c r="W47185" s="123"/>
      <c r="AC47185" s="123"/>
    </row>
    <row r="47186" spans="5:29" s="2" customFormat="1">
      <c r="E47186" s="120"/>
      <c r="M47186" s="120"/>
      <c r="N47186" s="120"/>
      <c r="U47186" s="121"/>
      <c r="V47186" s="122"/>
      <c r="W47186" s="123"/>
      <c r="AC47186" s="123"/>
    </row>
    <row r="47187" spans="5:29" s="2" customFormat="1">
      <c r="E47187" s="120"/>
      <c r="M47187" s="120"/>
      <c r="N47187" s="120"/>
      <c r="U47187" s="121"/>
      <c r="V47187" s="122"/>
      <c r="W47187" s="123"/>
      <c r="AC47187" s="123"/>
    </row>
    <row r="47188" spans="5:29" s="2" customFormat="1">
      <c r="E47188" s="120"/>
      <c r="M47188" s="120"/>
      <c r="N47188" s="120"/>
      <c r="U47188" s="121"/>
      <c r="V47188" s="122"/>
      <c r="W47188" s="123"/>
      <c r="AC47188" s="123"/>
    </row>
    <row r="47189" spans="5:29" s="2" customFormat="1">
      <c r="E47189" s="120"/>
      <c r="M47189" s="120"/>
      <c r="N47189" s="120"/>
      <c r="U47189" s="121"/>
      <c r="V47189" s="122"/>
      <c r="W47189" s="123"/>
      <c r="AC47189" s="123"/>
    </row>
    <row r="47190" spans="5:29" s="2" customFormat="1">
      <c r="E47190" s="120"/>
      <c r="M47190" s="120"/>
      <c r="N47190" s="120"/>
      <c r="U47190" s="121"/>
      <c r="V47190" s="122"/>
      <c r="W47190" s="123"/>
      <c r="AC47190" s="123"/>
    </row>
    <row r="47191" spans="5:29" s="2" customFormat="1">
      <c r="E47191" s="120"/>
      <c r="M47191" s="120"/>
      <c r="N47191" s="120"/>
      <c r="U47191" s="121"/>
      <c r="V47191" s="122"/>
      <c r="W47191" s="123"/>
      <c r="AC47191" s="123"/>
    </row>
    <row r="47192" spans="5:29" s="2" customFormat="1">
      <c r="E47192" s="120"/>
      <c r="M47192" s="120"/>
      <c r="N47192" s="120"/>
      <c r="U47192" s="121"/>
      <c r="V47192" s="122"/>
      <c r="W47192" s="123"/>
      <c r="AC47192" s="123"/>
    </row>
    <row r="47193" spans="5:29" s="2" customFormat="1">
      <c r="E47193" s="120"/>
      <c r="M47193" s="120"/>
      <c r="N47193" s="120"/>
      <c r="U47193" s="121"/>
      <c r="V47193" s="122"/>
      <c r="W47193" s="123"/>
      <c r="AC47193" s="123"/>
    </row>
    <row r="47194" spans="5:29" s="2" customFormat="1">
      <c r="E47194" s="120"/>
      <c r="M47194" s="120"/>
      <c r="N47194" s="120"/>
      <c r="U47194" s="121"/>
      <c r="V47194" s="122"/>
      <c r="W47194" s="123"/>
      <c r="AC47194" s="123"/>
    </row>
    <row r="47195" spans="5:29" s="2" customFormat="1">
      <c r="E47195" s="120"/>
      <c r="M47195" s="120"/>
      <c r="N47195" s="120"/>
      <c r="U47195" s="121"/>
      <c r="V47195" s="122"/>
      <c r="W47195" s="123"/>
      <c r="AC47195" s="123"/>
    </row>
    <row r="47196" spans="5:29" s="2" customFormat="1">
      <c r="E47196" s="120"/>
      <c r="M47196" s="120"/>
      <c r="N47196" s="120"/>
      <c r="U47196" s="121"/>
      <c r="V47196" s="122"/>
      <c r="W47196" s="123"/>
      <c r="AC47196" s="123"/>
    </row>
    <row r="47197" spans="5:29" s="2" customFormat="1">
      <c r="E47197" s="120"/>
      <c r="M47197" s="120"/>
      <c r="N47197" s="120"/>
      <c r="U47197" s="121"/>
      <c r="V47197" s="122"/>
      <c r="W47197" s="123"/>
      <c r="AC47197" s="123"/>
    </row>
    <row r="47198" spans="5:29" s="2" customFormat="1">
      <c r="E47198" s="120"/>
      <c r="M47198" s="120"/>
      <c r="N47198" s="120"/>
      <c r="U47198" s="121"/>
      <c r="V47198" s="122"/>
      <c r="W47198" s="123"/>
      <c r="AC47198" s="123"/>
    </row>
    <row r="47199" spans="5:29" s="2" customFormat="1">
      <c r="E47199" s="120"/>
      <c r="M47199" s="120"/>
      <c r="N47199" s="120"/>
      <c r="U47199" s="121"/>
      <c r="V47199" s="122"/>
      <c r="W47199" s="123"/>
      <c r="AC47199" s="123"/>
    </row>
    <row r="47200" spans="5:29" s="2" customFormat="1">
      <c r="E47200" s="120"/>
      <c r="M47200" s="120"/>
      <c r="N47200" s="120"/>
      <c r="U47200" s="121"/>
      <c r="V47200" s="122"/>
      <c r="W47200" s="123"/>
      <c r="AC47200" s="123"/>
    </row>
    <row r="47201" spans="5:29" s="2" customFormat="1">
      <c r="E47201" s="120"/>
      <c r="M47201" s="120"/>
      <c r="N47201" s="120"/>
      <c r="U47201" s="121"/>
      <c r="V47201" s="122"/>
      <c r="W47201" s="123"/>
      <c r="AC47201" s="123"/>
    </row>
    <row r="47202" spans="5:29" s="2" customFormat="1">
      <c r="E47202" s="120"/>
      <c r="M47202" s="120"/>
      <c r="N47202" s="120"/>
      <c r="U47202" s="121"/>
      <c r="V47202" s="122"/>
      <c r="W47202" s="123"/>
      <c r="AC47202" s="123"/>
    </row>
    <row r="47203" spans="5:29" s="2" customFormat="1">
      <c r="E47203" s="120"/>
      <c r="M47203" s="120"/>
      <c r="N47203" s="120"/>
      <c r="U47203" s="121"/>
      <c r="V47203" s="122"/>
      <c r="W47203" s="123"/>
      <c r="AC47203" s="123"/>
    </row>
    <row r="47204" spans="5:29" s="2" customFormat="1">
      <c r="E47204" s="120"/>
      <c r="M47204" s="120"/>
      <c r="N47204" s="120"/>
      <c r="U47204" s="121"/>
      <c r="V47204" s="122"/>
      <c r="W47204" s="123"/>
      <c r="AC47204" s="123"/>
    </row>
    <row r="47205" spans="5:29" s="2" customFormat="1">
      <c r="E47205" s="120"/>
      <c r="M47205" s="120"/>
      <c r="N47205" s="120"/>
      <c r="U47205" s="121"/>
      <c r="V47205" s="122"/>
      <c r="W47205" s="123"/>
      <c r="AC47205" s="123"/>
    </row>
    <row r="47206" spans="5:29" s="2" customFormat="1">
      <c r="E47206" s="120"/>
      <c r="M47206" s="120"/>
      <c r="N47206" s="120"/>
      <c r="U47206" s="121"/>
      <c r="V47206" s="122"/>
      <c r="W47206" s="123"/>
      <c r="AC47206" s="123"/>
    </row>
    <row r="47207" spans="5:29" s="2" customFormat="1">
      <c r="E47207" s="120"/>
      <c r="M47207" s="120"/>
      <c r="N47207" s="120"/>
      <c r="U47207" s="121"/>
      <c r="V47207" s="122"/>
      <c r="W47207" s="123"/>
      <c r="AC47207" s="123"/>
    </row>
    <row r="47208" spans="5:29" s="2" customFormat="1">
      <c r="E47208" s="120"/>
      <c r="M47208" s="120"/>
      <c r="N47208" s="120"/>
      <c r="U47208" s="121"/>
      <c r="V47208" s="122"/>
      <c r="W47208" s="123"/>
      <c r="AC47208" s="123"/>
    </row>
    <row r="47209" spans="5:29" s="2" customFormat="1">
      <c r="E47209" s="120"/>
      <c r="M47209" s="120"/>
      <c r="N47209" s="120"/>
      <c r="U47209" s="121"/>
      <c r="V47209" s="122"/>
      <c r="W47209" s="123"/>
      <c r="AC47209" s="123"/>
    </row>
    <row r="47210" spans="5:29" s="2" customFormat="1">
      <c r="E47210" s="120"/>
      <c r="M47210" s="120"/>
      <c r="N47210" s="120"/>
      <c r="U47210" s="121"/>
      <c r="V47210" s="122"/>
      <c r="W47210" s="123"/>
      <c r="AC47210" s="123"/>
    </row>
    <row r="47211" spans="5:29" s="2" customFormat="1">
      <c r="E47211" s="120"/>
      <c r="M47211" s="120"/>
      <c r="N47211" s="120"/>
      <c r="U47211" s="121"/>
      <c r="V47211" s="122"/>
      <c r="W47211" s="123"/>
      <c r="AC47211" s="123"/>
    </row>
    <row r="47212" spans="5:29" s="2" customFormat="1">
      <c r="E47212" s="120"/>
      <c r="M47212" s="120"/>
      <c r="N47212" s="120"/>
      <c r="U47212" s="121"/>
      <c r="V47212" s="122"/>
      <c r="W47212" s="123"/>
      <c r="AC47212" s="123"/>
    </row>
    <row r="47213" spans="5:29" s="2" customFormat="1">
      <c r="E47213" s="120"/>
      <c r="M47213" s="120"/>
      <c r="N47213" s="120"/>
      <c r="U47213" s="121"/>
      <c r="V47213" s="122"/>
      <c r="W47213" s="123"/>
      <c r="AC47213" s="123"/>
    </row>
    <row r="47214" spans="5:29" s="2" customFormat="1">
      <c r="E47214" s="120"/>
      <c r="M47214" s="120"/>
      <c r="N47214" s="120"/>
      <c r="U47214" s="121"/>
      <c r="V47214" s="122"/>
      <c r="W47214" s="123"/>
      <c r="AC47214" s="123"/>
    </row>
    <row r="47215" spans="5:29" s="2" customFormat="1">
      <c r="E47215" s="120"/>
      <c r="M47215" s="120"/>
      <c r="N47215" s="120"/>
      <c r="U47215" s="121"/>
      <c r="V47215" s="122"/>
      <c r="W47215" s="123"/>
      <c r="AC47215" s="123"/>
    </row>
    <row r="47216" spans="5:29" s="2" customFormat="1">
      <c r="E47216" s="120"/>
      <c r="M47216" s="120"/>
      <c r="N47216" s="120"/>
      <c r="U47216" s="121"/>
      <c r="V47216" s="122"/>
      <c r="W47216" s="123"/>
      <c r="AC47216" s="123"/>
    </row>
    <row r="47217" spans="5:29" s="2" customFormat="1">
      <c r="E47217" s="120"/>
      <c r="M47217" s="120"/>
      <c r="N47217" s="120"/>
      <c r="U47217" s="121"/>
      <c r="V47217" s="122"/>
      <c r="W47217" s="123"/>
      <c r="AC47217" s="123"/>
    </row>
    <row r="47218" spans="5:29" s="2" customFormat="1">
      <c r="E47218" s="120"/>
      <c r="M47218" s="120"/>
      <c r="N47218" s="120"/>
      <c r="U47218" s="121"/>
      <c r="V47218" s="122"/>
      <c r="W47218" s="123"/>
      <c r="AC47218" s="123"/>
    </row>
    <row r="47219" spans="5:29" s="2" customFormat="1">
      <c r="E47219" s="120"/>
      <c r="M47219" s="120"/>
      <c r="N47219" s="120"/>
      <c r="U47219" s="121"/>
      <c r="V47219" s="122"/>
      <c r="W47219" s="123"/>
      <c r="AC47219" s="123"/>
    </row>
    <row r="47220" spans="5:29" s="2" customFormat="1">
      <c r="E47220" s="120"/>
      <c r="M47220" s="120"/>
      <c r="N47220" s="120"/>
      <c r="U47220" s="121"/>
      <c r="V47220" s="122"/>
      <c r="W47220" s="123"/>
      <c r="AC47220" s="123"/>
    </row>
    <row r="47221" spans="5:29" s="2" customFormat="1">
      <c r="E47221" s="120"/>
      <c r="M47221" s="120"/>
      <c r="N47221" s="120"/>
      <c r="U47221" s="121"/>
      <c r="V47221" s="122"/>
      <c r="W47221" s="123"/>
      <c r="AC47221" s="123"/>
    </row>
    <row r="47222" spans="5:29" s="2" customFormat="1">
      <c r="E47222" s="120"/>
      <c r="M47222" s="120"/>
      <c r="N47222" s="120"/>
      <c r="U47222" s="121"/>
      <c r="V47222" s="122"/>
      <c r="W47222" s="123"/>
      <c r="AC47222" s="123"/>
    </row>
    <row r="47223" spans="5:29" s="2" customFormat="1">
      <c r="E47223" s="120"/>
      <c r="M47223" s="120"/>
      <c r="N47223" s="120"/>
      <c r="U47223" s="121"/>
      <c r="V47223" s="122"/>
      <c r="W47223" s="123"/>
      <c r="AC47223" s="123"/>
    </row>
    <row r="47224" spans="5:29" s="2" customFormat="1">
      <c r="E47224" s="120"/>
      <c r="M47224" s="120"/>
      <c r="N47224" s="120"/>
      <c r="U47224" s="121"/>
      <c r="V47224" s="122"/>
      <c r="W47224" s="123"/>
      <c r="AC47224" s="123"/>
    </row>
    <row r="47225" spans="5:29" s="2" customFormat="1">
      <c r="E47225" s="120"/>
      <c r="M47225" s="120"/>
      <c r="N47225" s="120"/>
      <c r="U47225" s="121"/>
      <c r="V47225" s="122"/>
      <c r="W47225" s="123"/>
      <c r="AC47225" s="123"/>
    </row>
    <row r="47226" spans="5:29" s="2" customFormat="1">
      <c r="E47226" s="120"/>
      <c r="M47226" s="120"/>
      <c r="N47226" s="120"/>
      <c r="U47226" s="121"/>
      <c r="V47226" s="122"/>
      <c r="W47226" s="123"/>
      <c r="AC47226" s="123"/>
    </row>
    <row r="47227" spans="5:29" s="2" customFormat="1">
      <c r="E47227" s="120"/>
      <c r="M47227" s="120"/>
      <c r="N47227" s="120"/>
      <c r="U47227" s="121"/>
      <c r="V47227" s="122"/>
      <c r="W47227" s="123"/>
      <c r="AC47227" s="123"/>
    </row>
    <row r="47228" spans="5:29" s="2" customFormat="1">
      <c r="E47228" s="120"/>
      <c r="M47228" s="120"/>
      <c r="N47228" s="120"/>
      <c r="U47228" s="121"/>
      <c r="V47228" s="122"/>
      <c r="W47228" s="123"/>
      <c r="AC47228" s="123"/>
    </row>
    <row r="47229" spans="5:29" s="2" customFormat="1">
      <c r="E47229" s="120"/>
      <c r="M47229" s="120"/>
      <c r="N47229" s="120"/>
      <c r="U47229" s="121"/>
      <c r="V47229" s="122"/>
      <c r="W47229" s="123"/>
      <c r="AC47229" s="123"/>
    </row>
    <row r="47230" spans="5:29" s="2" customFormat="1">
      <c r="E47230" s="120"/>
      <c r="M47230" s="120"/>
      <c r="N47230" s="120"/>
      <c r="U47230" s="121"/>
      <c r="V47230" s="122"/>
      <c r="W47230" s="123"/>
      <c r="AC47230" s="123"/>
    </row>
    <row r="47231" spans="5:29" s="2" customFormat="1">
      <c r="E47231" s="120"/>
      <c r="M47231" s="120"/>
      <c r="N47231" s="120"/>
      <c r="U47231" s="121"/>
      <c r="V47231" s="122"/>
      <c r="W47231" s="123"/>
      <c r="AC47231" s="123"/>
    </row>
    <row r="47232" spans="5:29" s="2" customFormat="1">
      <c r="E47232" s="120"/>
      <c r="M47232" s="120"/>
      <c r="N47232" s="120"/>
      <c r="U47232" s="121"/>
      <c r="V47232" s="122"/>
      <c r="W47232" s="123"/>
      <c r="AC47232" s="123"/>
    </row>
    <row r="47233" spans="5:29" s="2" customFormat="1">
      <c r="E47233" s="120"/>
      <c r="M47233" s="120"/>
      <c r="N47233" s="120"/>
      <c r="U47233" s="121"/>
      <c r="V47233" s="122"/>
      <c r="W47233" s="123"/>
      <c r="AC47233" s="123"/>
    </row>
    <row r="47234" spans="5:29" s="2" customFormat="1">
      <c r="E47234" s="120"/>
      <c r="M47234" s="120"/>
      <c r="N47234" s="120"/>
      <c r="U47234" s="121"/>
      <c r="V47234" s="122"/>
      <c r="W47234" s="123"/>
      <c r="AC47234" s="123"/>
    </row>
    <row r="47235" spans="5:29" s="2" customFormat="1">
      <c r="E47235" s="120"/>
      <c r="M47235" s="120"/>
      <c r="N47235" s="120"/>
      <c r="U47235" s="121"/>
      <c r="V47235" s="122"/>
      <c r="W47235" s="123"/>
      <c r="AC47235" s="123"/>
    </row>
    <row r="47236" spans="5:29" s="2" customFormat="1">
      <c r="E47236" s="120"/>
      <c r="M47236" s="120"/>
      <c r="N47236" s="120"/>
      <c r="U47236" s="121"/>
      <c r="V47236" s="122"/>
      <c r="W47236" s="123"/>
      <c r="AC47236" s="123"/>
    </row>
    <row r="47237" spans="5:29" s="2" customFormat="1">
      <c r="E47237" s="120"/>
      <c r="M47237" s="120"/>
      <c r="N47237" s="120"/>
      <c r="U47237" s="121"/>
      <c r="V47237" s="122"/>
      <c r="W47237" s="123"/>
      <c r="AC47237" s="123"/>
    </row>
    <row r="47238" spans="5:29" s="2" customFormat="1">
      <c r="E47238" s="120"/>
      <c r="M47238" s="120"/>
      <c r="N47238" s="120"/>
      <c r="U47238" s="121"/>
      <c r="V47238" s="122"/>
      <c r="W47238" s="123"/>
      <c r="AC47238" s="123"/>
    </row>
    <row r="47239" spans="5:29" s="2" customFormat="1">
      <c r="E47239" s="120"/>
      <c r="M47239" s="120"/>
      <c r="N47239" s="120"/>
      <c r="U47239" s="121"/>
      <c r="V47239" s="122"/>
      <c r="W47239" s="123"/>
      <c r="AC47239" s="123"/>
    </row>
    <row r="47240" spans="5:29" s="2" customFormat="1">
      <c r="E47240" s="120"/>
      <c r="M47240" s="120"/>
      <c r="N47240" s="120"/>
      <c r="U47240" s="121"/>
      <c r="V47240" s="122"/>
      <c r="W47240" s="123"/>
      <c r="AC47240" s="123"/>
    </row>
    <row r="47241" spans="5:29" s="2" customFormat="1">
      <c r="E47241" s="120"/>
      <c r="M47241" s="120"/>
      <c r="N47241" s="120"/>
      <c r="U47241" s="121"/>
      <c r="V47241" s="122"/>
      <c r="W47241" s="123"/>
      <c r="AC47241" s="123"/>
    </row>
    <row r="47242" spans="5:29" s="2" customFormat="1">
      <c r="E47242" s="120"/>
      <c r="M47242" s="120"/>
      <c r="N47242" s="120"/>
      <c r="U47242" s="121"/>
      <c r="V47242" s="122"/>
      <c r="W47242" s="123"/>
      <c r="AC47242" s="123"/>
    </row>
    <row r="47243" spans="5:29" s="2" customFormat="1">
      <c r="E47243" s="120"/>
      <c r="M47243" s="120"/>
      <c r="N47243" s="120"/>
      <c r="U47243" s="121"/>
      <c r="V47243" s="122"/>
      <c r="W47243" s="123"/>
      <c r="AC47243" s="123"/>
    </row>
    <row r="47244" spans="5:29" s="2" customFormat="1">
      <c r="E47244" s="120"/>
      <c r="M47244" s="120"/>
      <c r="N47244" s="120"/>
      <c r="U47244" s="121"/>
      <c r="V47244" s="122"/>
      <c r="W47244" s="123"/>
      <c r="AC47244" s="123"/>
    </row>
    <row r="47245" spans="5:29" s="2" customFormat="1">
      <c r="E47245" s="120"/>
      <c r="M47245" s="120"/>
      <c r="N47245" s="120"/>
      <c r="U47245" s="121"/>
      <c r="V47245" s="122"/>
      <c r="W47245" s="123"/>
      <c r="AC47245" s="123"/>
    </row>
    <row r="47246" spans="5:29" s="2" customFormat="1">
      <c r="E47246" s="120"/>
      <c r="M47246" s="120"/>
      <c r="N47246" s="120"/>
      <c r="U47246" s="121"/>
      <c r="V47246" s="122"/>
      <c r="W47246" s="123"/>
      <c r="AC47246" s="123"/>
    </row>
    <row r="47247" spans="5:29" s="2" customFormat="1">
      <c r="E47247" s="120"/>
      <c r="M47247" s="120"/>
      <c r="N47247" s="120"/>
      <c r="U47247" s="121"/>
      <c r="V47247" s="122"/>
      <c r="W47247" s="123"/>
      <c r="AC47247" s="123"/>
    </row>
    <row r="47248" spans="5:29" s="2" customFormat="1">
      <c r="E47248" s="120"/>
      <c r="M47248" s="120"/>
      <c r="N47248" s="120"/>
      <c r="U47248" s="121"/>
      <c r="V47248" s="122"/>
      <c r="W47248" s="123"/>
      <c r="AC47248" s="123"/>
    </row>
    <row r="47249" spans="5:29" s="2" customFormat="1">
      <c r="E47249" s="120"/>
      <c r="M47249" s="120"/>
      <c r="N47249" s="120"/>
      <c r="U47249" s="121"/>
      <c r="V47249" s="122"/>
      <c r="W47249" s="123"/>
      <c r="AC47249" s="123"/>
    </row>
    <row r="47250" spans="5:29" s="2" customFormat="1">
      <c r="E47250" s="120"/>
      <c r="M47250" s="120"/>
      <c r="N47250" s="120"/>
      <c r="U47250" s="121"/>
      <c r="V47250" s="122"/>
      <c r="W47250" s="123"/>
      <c r="AC47250" s="123"/>
    </row>
    <row r="47251" spans="5:29" s="2" customFormat="1">
      <c r="E47251" s="120"/>
      <c r="M47251" s="120"/>
      <c r="N47251" s="120"/>
      <c r="U47251" s="121"/>
      <c r="V47251" s="122"/>
      <c r="W47251" s="123"/>
      <c r="AC47251" s="123"/>
    </row>
    <row r="47252" spans="5:29" s="2" customFormat="1">
      <c r="E47252" s="120"/>
      <c r="M47252" s="120"/>
      <c r="N47252" s="120"/>
      <c r="U47252" s="121"/>
      <c r="V47252" s="122"/>
      <c r="W47252" s="123"/>
      <c r="AC47252" s="123"/>
    </row>
    <row r="47253" spans="5:29" s="2" customFormat="1">
      <c r="E47253" s="120"/>
      <c r="M47253" s="120"/>
      <c r="N47253" s="120"/>
      <c r="U47253" s="121"/>
      <c r="V47253" s="122"/>
      <c r="W47253" s="123"/>
      <c r="AC47253" s="123"/>
    </row>
    <row r="47254" spans="5:29" s="2" customFormat="1">
      <c r="E47254" s="120"/>
      <c r="M47254" s="120"/>
      <c r="N47254" s="120"/>
      <c r="U47254" s="121"/>
      <c r="V47254" s="122"/>
      <c r="W47254" s="123"/>
      <c r="AC47254" s="123"/>
    </row>
    <row r="47255" spans="5:29" s="2" customFormat="1">
      <c r="E47255" s="120"/>
      <c r="M47255" s="120"/>
      <c r="N47255" s="120"/>
      <c r="U47255" s="121"/>
      <c r="V47255" s="122"/>
      <c r="W47255" s="123"/>
      <c r="AC47255" s="123"/>
    </row>
    <row r="47256" spans="5:29" s="2" customFormat="1">
      <c r="E47256" s="120"/>
      <c r="M47256" s="120"/>
      <c r="N47256" s="120"/>
      <c r="U47256" s="121"/>
      <c r="V47256" s="122"/>
      <c r="W47256" s="123"/>
      <c r="AC47256" s="123"/>
    </row>
    <row r="47257" spans="5:29" s="2" customFormat="1">
      <c r="E47257" s="120"/>
      <c r="M47257" s="120"/>
      <c r="N47257" s="120"/>
      <c r="U47257" s="121"/>
      <c r="V47257" s="122"/>
      <c r="W47257" s="123"/>
      <c r="AC47257" s="123"/>
    </row>
    <row r="47258" spans="5:29" s="2" customFormat="1">
      <c r="E47258" s="120"/>
      <c r="M47258" s="120"/>
      <c r="N47258" s="120"/>
      <c r="U47258" s="121"/>
      <c r="V47258" s="122"/>
      <c r="W47258" s="123"/>
      <c r="AC47258" s="123"/>
    </row>
    <row r="47259" spans="5:29" s="2" customFormat="1">
      <c r="E47259" s="120"/>
      <c r="M47259" s="120"/>
      <c r="N47259" s="120"/>
      <c r="U47259" s="121"/>
      <c r="V47259" s="122"/>
      <c r="W47259" s="123"/>
      <c r="AC47259" s="123"/>
    </row>
    <row r="47260" spans="5:29" s="2" customFormat="1">
      <c r="E47260" s="120"/>
      <c r="M47260" s="120"/>
      <c r="N47260" s="120"/>
      <c r="U47260" s="121"/>
      <c r="V47260" s="122"/>
      <c r="W47260" s="123"/>
      <c r="AC47260" s="123"/>
    </row>
    <row r="47261" spans="5:29" s="2" customFormat="1">
      <c r="E47261" s="120"/>
      <c r="M47261" s="120"/>
      <c r="N47261" s="120"/>
      <c r="U47261" s="121"/>
      <c r="V47261" s="122"/>
      <c r="W47261" s="123"/>
      <c r="AC47261" s="123"/>
    </row>
    <row r="47262" spans="5:29" s="2" customFormat="1">
      <c r="E47262" s="120"/>
      <c r="M47262" s="120"/>
      <c r="N47262" s="120"/>
      <c r="U47262" s="121"/>
      <c r="V47262" s="122"/>
      <c r="W47262" s="123"/>
      <c r="AC47262" s="123"/>
    </row>
    <row r="47263" spans="5:29" s="2" customFormat="1">
      <c r="E47263" s="120"/>
      <c r="M47263" s="120"/>
      <c r="N47263" s="120"/>
      <c r="U47263" s="121"/>
      <c r="V47263" s="122"/>
      <c r="W47263" s="123"/>
      <c r="AC47263" s="123"/>
    </row>
    <row r="47264" spans="5:29" s="2" customFormat="1">
      <c r="E47264" s="120"/>
      <c r="M47264" s="120"/>
      <c r="N47264" s="120"/>
      <c r="U47264" s="121"/>
      <c r="V47264" s="122"/>
      <c r="W47264" s="123"/>
      <c r="AC47264" s="123"/>
    </row>
    <row r="47265" spans="5:29" s="2" customFormat="1">
      <c r="E47265" s="120"/>
      <c r="M47265" s="120"/>
      <c r="N47265" s="120"/>
      <c r="U47265" s="121"/>
      <c r="V47265" s="122"/>
      <c r="W47265" s="123"/>
      <c r="AC47265" s="123"/>
    </row>
    <row r="47266" spans="5:29" s="2" customFormat="1">
      <c r="E47266" s="120"/>
      <c r="M47266" s="120"/>
      <c r="N47266" s="120"/>
      <c r="U47266" s="121"/>
      <c r="V47266" s="122"/>
      <c r="W47266" s="123"/>
      <c r="AC47266" s="123"/>
    </row>
    <row r="47267" spans="5:29" s="2" customFormat="1">
      <c r="E47267" s="120"/>
      <c r="M47267" s="120"/>
      <c r="N47267" s="120"/>
      <c r="U47267" s="121"/>
      <c r="V47267" s="122"/>
      <c r="W47267" s="123"/>
      <c r="AC47267" s="123"/>
    </row>
    <row r="47268" spans="5:29" s="2" customFormat="1">
      <c r="E47268" s="120"/>
      <c r="M47268" s="120"/>
      <c r="N47268" s="120"/>
      <c r="U47268" s="121"/>
      <c r="V47268" s="122"/>
      <c r="W47268" s="123"/>
      <c r="AC47268" s="123"/>
    </row>
    <row r="47269" spans="5:29" s="2" customFormat="1">
      <c r="E47269" s="120"/>
      <c r="M47269" s="120"/>
      <c r="N47269" s="120"/>
      <c r="U47269" s="121"/>
      <c r="V47269" s="122"/>
      <c r="W47269" s="123"/>
      <c r="AC47269" s="123"/>
    </row>
    <row r="47270" spans="5:29" s="2" customFormat="1">
      <c r="E47270" s="120"/>
      <c r="M47270" s="120"/>
      <c r="N47270" s="120"/>
      <c r="U47270" s="121"/>
      <c r="V47270" s="122"/>
      <c r="W47270" s="123"/>
      <c r="AC47270" s="123"/>
    </row>
    <row r="47271" spans="5:29" s="2" customFormat="1">
      <c r="E47271" s="120"/>
      <c r="M47271" s="120"/>
      <c r="N47271" s="120"/>
      <c r="U47271" s="121"/>
      <c r="V47271" s="122"/>
      <c r="W47271" s="123"/>
      <c r="AC47271" s="123"/>
    </row>
    <row r="47272" spans="5:29" s="2" customFormat="1">
      <c r="E47272" s="120"/>
      <c r="M47272" s="120"/>
      <c r="N47272" s="120"/>
      <c r="U47272" s="121"/>
      <c r="V47272" s="122"/>
      <c r="W47272" s="123"/>
      <c r="AC47272" s="123"/>
    </row>
    <row r="47273" spans="5:29" s="2" customFormat="1">
      <c r="E47273" s="120"/>
      <c r="M47273" s="120"/>
      <c r="N47273" s="120"/>
      <c r="U47273" s="121"/>
      <c r="V47273" s="122"/>
      <c r="W47273" s="123"/>
      <c r="AC47273" s="123"/>
    </row>
    <row r="47274" spans="5:29" s="2" customFormat="1">
      <c r="E47274" s="120"/>
      <c r="M47274" s="120"/>
      <c r="N47274" s="120"/>
      <c r="U47274" s="121"/>
      <c r="V47274" s="122"/>
      <c r="W47274" s="123"/>
      <c r="AC47274" s="123"/>
    </row>
    <row r="47275" spans="5:29" s="2" customFormat="1">
      <c r="E47275" s="120"/>
      <c r="M47275" s="120"/>
      <c r="N47275" s="120"/>
      <c r="U47275" s="121"/>
      <c r="V47275" s="122"/>
      <c r="W47275" s="123"/>
      <c r="AC47275" s="123"/>
    </row>
    <row r="47276" spans="5:29" s="2" customFormat="1">
      <c r="E47276" s="120"/>
      <c r="M47276" s="120"/>
      <c r="N47276" s="120"/>
      <c r="U47276" s="121"/>
      <c r="V47276" s="122"/>
      <c r="W47276" s="123"/>
      <c r="AC47276" s="123"/>
    </row>
    <row r="47277" spans="5:29" s="2" customFormat="1">
      <c r="E47277" s="120"/>
      <c r="M47277" s="120"/>
      <c r="N47277" s="120"/>
      <c r="U47277" s="121"/>
      <c r="V47277" s="122"/>
      <c r="W47277" s="123"/>
      <c r="AC47277" s="123"/>
    </row>
    <row r="47278" spans="5:29" s="2" customFormat="1">
      <c r="E47278" s="120"/>
      <c r="M47278" s="120"/>
      <c r="N47278" s="120"/>
      <c r="U47278" s="121"/>
      <c r="V47278" s="122"/>
      <c r="W47278" s="123"/>
      <c r="AC47278" s="123"/>
    </row>
    <row r="47279" spans="5:29" s="2" customFormat="1">
      <c r="E47279" s="120"/>
      <c r="M47279" s="120"/>
      <c r="N47279" s="120"/>
      <c r="U47279" s="121"/>
      <c r="V47279" s="122"/>
      <c r="W47279" s="123"/>
      <c r="AC47279" s="123"/>
    </row>
    <row r="47280" spans="5:29" s="2" customFormat="1">
      <c r="E47280" s="120"/>
      <c r="M47280" s="120"/>
      <c r="N47280" s="120"/>
      <c r="U47280" s="121"/>
      <c r="V47280" s="122"/>
      <c r="W47280" s="123"/>
      <c r="AC47280" s="123"/>
    </row>
    <row r="47281" spans="5:29" s="2" customFormat="1">
      <c r="E47281" s="120"/>
      <c r="M47281" s="120"/>
      <c r="N47281" s="120"/>
      <c r="U47281" s="121"/>
      <c r="V47281" s="122"/>
      <c r="W47281" s="123"/>
      <c r="AC47281" s="123"/>
    </row>
    <row r="47282" spans="5:29" s="2" customFormat="1">
      <c r="E47282" s="120"/>
      <c r="M47282" s="120"/>
      <c r="N47282" s="120"/>
      <c r="U47282" s="121"/>
      <c r="V47282" s="122"/>
      <c r="W47282" s="123"/>
      <c r="AC47282" s="123"/>
    </row>
    <row r="47283" spans="5:29" s="2" customFormat="1">
      <c r="E47283" s="120"/>
      <c r="M47283" s="120"/>
      <c r="N47283" s="120"/>
      <c r="U47283" s="121"/>
      <c r="V47283" s="122"/>
      <c r="W47283" s="123"/>
      <c r="AC47283" s="123"/>
    </row>
    <row r="47284" spans="5:29" s="2" customFormat="1">
      <c r="E47284" s="120"/>
      <c r="M47284" s="120"/>
      <c r="N47284" s="120"/>
      <c r="U47284" s="121"/>
      <c r="V47284" s="122"/>
      <c r="W47284" s="123"/>
      <c r="AC47284" s="123"/>
    </row>
    <row r="47285" spans="5:29" s="2" customFormat="1">
      <c r="E47285" s="120"/>
      <c r="M47285" s="120"/>
      <c r="N47285" s="120"/>
      <c r="U47285" s="121"/>
      <c r="V47285" s="122"/>
      <c r="W47285" s="123"/>
      <c r="AC47285" s="123"/>
    </row>
    <row r="47286" spans="5:29" s="2" customFormat="1">
      <c r="E47286" s="120"/>
      <c r="M47286" s="120"/>
      <c r="N47286" s="120"/>
      <c r="U47286" s="121"/>
      <c r="V47286" s="122"/>
      <c r="W47286" s="123"/>
      <c r="AC47286" s="123"/>
    </row>
    <row r="47287" spans="5:29" s="2" customFormat="1">
      <c r="E47287" s="120"/>
      <c r="M47287" s="120"/>
      <c r="N47287" s="120"/>
      <c r="U47287" s="121"/>
      <c r="V47287" s="122"/>
      <c r="W47287" s="123"/>
      <c r="AC47287" s="123"/>
    </row>
    <row r="47288" spans="5:29" s="2" customFormat="1">
      <c r="E47288" s="120"/>
      <c r="M47288" s="120"/>
      <c r="N47288" s="120"/>
      <c r="U47288" s="121"/>
      <c r="V47288" s="122"/>
      <c r="W47288" s="123"/>
      <c r="AC47288" s="123"/>
    </row>
    <row r="47289" spans="5:29" s="2" customFormat="1">
      <c r="E47289" s="120"/>
      <c r="M47289" s="120"/>
      <c r="N47289" s="120"/>
      <c r="U47289" s="121"/>
      <c r="V47289" s="122"/>
      <c r="W47289" s="123"/>
      <c r="AC47289" s="123"/>
    </row>
    <row r="47290" spans="5:29" s="2" customFormat="1">
      <c r="E47290" s="120"/>
      <c r="M47290" s="120"/>
      <c r="N47290" s="120"/>
      <c r="U47290" s="121"/>
      <c r="V47290" s="122"/>
      <c r="W47290" s="123"/>
      <c r="AC47290" s="123"/>
    </row>
    <row r="47291" spans="5:29" s="2" customFormat="1">
      <c r="E47291" s="120"/>
      <c r="M47291" s="120"/>
      <c r="N47291" s="120"/>
      <c r="U47291" s="121"/>
      <c r="V47291" s="122"/>
      <c r="W47291" s="123"/>
      <c r="AC47291" s="123"/>
    </row>
    <row r="47292" spans="5:29" s="2" customFormat="1">
      <c r="E47292" s="120"/>
      <c r="M47292" s="120"/>
      <c r="N47292" s="120"/>
      <c r="U47292" s="121"/>
      <c r="V47292" s="122"/>
      <c r="W47292" s="123"/>
      <c r="AC47292" s="123"/>
    </row>
    <row r="47293" spans="5:29" s="2" customFormat="1">
      <c r="E47293" s="120"/>
      <c r="M47293" s="120"/>
      <c r="N47293" s="120"/>
      <c r="U47293" s="121"/>
      <c r="V47293" s="122"/>
      <c r="W47293" s="123"/>
      <c r="AC47293" s="123"/>
    </row>
    <row r="47294" spans="5:29" s="2" customFormat="1">
      <c r="E47294" s="120"/>
      <c r="M47294" s="120"/>
      <c r="N47294" s="120"/>
      <c r="U47294" s="121"/>
      <c r="V47294" s="122"/>
      <c r="W47294" s="123"/>
      <c r="AC47294" s="123"/>
    </row>
    <row r="47295" spans="5:29" s="2" customFormat="1">
      <c r="E47295" s="120"/>
      <c r="M47295" s="120"/>
      <c r="N47295" s="120"/>
      <c r="U47295" s="121"/>
      <c r="V47295" s="122"/>
      <c r="W47295" s="123"/>
      <c r="AC47295" s="123"/>
    </row>
    <row r="47296" spans="5:29" s="2" customFormat="1">
      <c r="E47296" s="120"/>
      <c r="M47296" s="120"/>
      <c r="N47296" s="120"/>
      <c r="U47296" s="121"/>
      <c r="V47296" s="122"/>
      <c r="W47296" s="123"/>
      <c r="AC47296" s="123"/>
    </row>
    <row r="47297" spans="5:29" s="2" customFormat="1">
      <c r="E47297" s="120"/>
      <c r="M47297" s="120"/>
      <c r="N47297" s="120"/>
      <c r="U47297" s="121"/>
      <c r="V47297" s="122"/>
      <c r="W47297" s="123"/>
      <c r="AC47297" s="123"/>
    </row>
    <row r="47298" spans="5:29" s="2" customFormat="1">
      <c r="E47298" s="120"/>
      <c r="M47298" s="120"/>
      <c r="N47298" s="120"/>
      <c r="U47298" s="121"/>
      <c r="V47298" s="122"/>
      <c r="W47298" s="123"/>
      <c r="AC47298" s="123"/>
    </row>
    <row r="47299" spans="5:29" s="2" customFormat="1">
      <c r="E47299" s="120"/>
      <c r="M47299" s="120"/>
      <c r="N47299" s="120"/>
      <c r="U47299" s="121"/>
      <c r="V47299" s="122"/>
      <c r="W47299" s="123"/>
      <c r="AC47299" s="123"/>
    </row>
    <row r="47300" spans="5:29" s="2" customFormat="1">
      <c r="E47300" s="120"/>
      <c r="M47300" s="120"/>
      <c r="N47300" s="120"/>
      <c r="U47300" s="121"/>
      <c r="V47300" s="122"/>
      <c r="W47300" s="123"/>
      <c r="AC47300" s="123"/>
    </row>
    <row r="47301" spans="5:29" s="2" customFormat="1">
      <c r="E47301" s="120"/>
      <c r="M47301" s="120"/>
      <c r="N47301" s="120"/>
      <c r="U47301" s="121"/>
      <c r="V47301" s="122"/>
      <c r="W47301" s="123"/>
      <c r="AC47301" s="123"/>
    </row>
    <row r="47302" spans="5:29" s="2" customFormat="1">
      <c r="E47302" s="120"/>
      <c r="M47302" s="120"/>
      <c r="N47302" s="120"/>
      <c r="U47302" s="121"/>
      <c r="V47302" s="122"/>
      <c r="W47302" s="123"/>
      <c r="AC47302" s="123"/>
    </row>
    <row r="47303" spans="5:29" s="2" customFormat="1">
      <c r="E47303" s="120"/>
      <c r="M47303" s="120"/>
      <c r="N47303" s="120"/>
      <c r="U47303" s="121"/>
      <c r="V47303" s="122"/>
      <c r="W47303" s="123"/>
      <c r="AC47303" s="123"/>
    </row>
    <row r="47304" spans="5:29" s="2" customFormat="1">
      <c r="E47304" s="120"/>
      <c r="M47304" s="120"/>
      <c r="N47304" s="120"/>
      <c r="U47304" s="121"/>
      <c r="V47304" s="122"/>
      <c r="W47304" s="123"/>
      <c r="AC47304" s="123"/>
    </row>
    <row r="47305" spans="5:29" s="2" customFormat="1">
      <c r="E47305" s="120"/>
      <c r="M47305" s="120"/>
      <c r="N47305" s="120"/>
      <c r="U47305" s="121"/>
      <c r="V47305" s="122"/>
      <c r="W47305" s="123"/>
      <c r="AC47305" s="123"/>
    </row>
    <row r="47306" spans="5:29" s="2" customFormat="1">
      <c r="E47306" s="120"/>
      <c r="M47306" s="120"/>
      <c r="N47306" s="120"/>
      <c r="U47306" s="121"/>
      <c r="V47306" s="122"/>
      <c r="W47306" s="123"/>
      <c r="AC47306" s="123"/>
    </row>
    <row r="47307" spans="5:29" s="2" customFormat="1">
      <c r="E47307" s="120"/>
      <c r="M47307" s="120"/>
      <c r="N47307" s="120"/>
      <c r="U47307" s="121"/>
      <c r="V47307" s="122"/>
      <c r="W47307" s="123"/>
      <c r="AC47307" s="123"/>
    </row>
    <row r="47308" spans="5:29" s="2" customFormat="1">
      <c r="E47308" s="120"/>
      <c r="M47308" s="120"/>
      <c r="N47308" s="120"/>
      <c r="U47308" s="121"/>
      <c r="V47308" s="122"/>
      <c r="W47308" s="123"/>
      <c r="AC47308" s="123"/>
    </row>
    <row r="47309" spans="5:29" s="2" customFormat="1">
      <c r="E47309" s="120"/>
      <c r="M47309" s="120"/>
      <c r="N47309" s="120"/>
      <c r="U47309" s="121"/>
      <c r="V47309" s="122"/>
      <c r="W47309" s="123"/>
      <c r="AC47309" s="123"/>
    </row>
    <row r="47310" spans="5:29" s="2" customFormat="1">
      <c r="E47310" s="120"/>
      <c r="M47310" s="120"/>
      <c r="N47310" s="120"/>
      <c r="U47310" s="121"/>
      <c r="V47310" s="122"/>
      <c r="W47310" s="123"/>
      <c r="AC47310" s="123"/>
    </row>
    <row r="47311" spans="5:29" s="2" customFormat="1">
      <c r="E47311" s="120"/>
      <c r="M47311" s="120"/>
      <c r="N47311" s="120"/>
      <c r="U47311" s="121"/>
      <c r="V47311" s="122"/>
      <c r="W47311" s="123"/>
      <c r="AC47311" s="123"/>
    </row>
    <row r="47312" spans="5:29" s="2" customFormat="1">
      <c r="E47312" s="120"/>
      <c r="M47312" s="120"/>
      <c r="N47312" s="120"/>
      <c r="U47312" s="121"/>
      <c r="V47312" s="122"/>
      <c r="W47312" s="123"/>
      <c r="AC47312" s="123"/>
    </row>
    <row r="47313" spans="5:29" s="2" customFormat="1">
      <c r="E47313" s="120"/>
      <c r="M47313" s="120"/>
      <c r="N47313" s="120"/>
      <c r="U47313" s="121"/>
      <c r="V47313" s="122"/>
      <c r="W47313" s="123"/>
      <c r="AC47313" s="123"/>
    </row>
    <row r="47314" spans="5:29" s="2" customFormat="1">
      <c r="E47314" s="120"/>
      <c r="M47314" s="120"/>
      <c r="N47314" s="120"/>
      <c r="U47314" s="121"/>
      <c r="V47314" s="122"/>
      <c r="W47314" s="123"/>
      <c r="AC47314" s="123"/>
    </row>
    <row r="47315" spans="5:29" s="2" customFormat="1">
      <c r="E47315" s="120"/>
      <c r="M47315" s="120"/>
      <c r="N47315" s="120"/>
      <c r="U47315" s="121"/>
      <c r="V47315" s="122"/>
      <c r="W47315" s="123"/>
      <c r="AC47315" s="123"/>
    </row>
    <row r="47316" spans="5:29" s="2" customFormat="1">
      <c r="E47316" s="120"/>
      <c r="M47316" s="120"/>
      <c r="N47316" s="120"/>
      <c r="U47316" s="121"/>
      <c r="V47316" s="122"/>
      <c r="W47316" s="123"/>
      <c r="AC47316" s="123"/>
    </row>
    <row r="47317" spans="5:29" s="2" customFormat="1">
      <c r="E47317" s="120"/>
      <c r="M47317" s="120"/>
      <c r="N47317" s="120"/>
      <c r="U47317" s="121"/>
      <c r="V47317" s="122"/>
      <c r="W47317" s="123"/>
      <c r="AC47317" s="123"/>
    </row>
    <row r="47318" spans="5:29" s="2" customFormat="1">
      <c r="E47318" s="120"/>
      <c r="M47318" s="120"/>
      <c r="N47318" s="120"/>
      <c r="U47318" s="121"/>
      <c r="V47318" s="122"/>
      <c r="W47318" s="123"/>
      <c r="AC47318" s="123"/>
    </row>
    <row r="47319" spans="5:29" s="2" customFormat="1">
      <c r="E47319" s="120"/>
      <c r="M47319" s="120"/>
      <c r="N47319" s="120"/>
      <c r="U47319" s="121"/>
      <c r="V47319" s="122"/>
      <c r="W47319" s="123"/>
      <c r="AC47319" s="123"/>
    </row>
    <row r="47320" spans="5:29" s="2" customFormat="1">
      <c r="E47320" s="120"/>
      <c r="M47320" s="120"/>
      <c r="N47320" s="120"/>
      <c r="U47320" s="121"/>
      <c r="V47320" s="122"/>
      <c r="W47320" s="123"/>
      <c r="AC47320" s="123"/>
    </row>
    <row r="47321" spans="5:29" s="2" customFormat="1">
      <c r="E47321" s="120"/>
      <c r="M47321" s="120"/>
      <c r="N47321" s="120"/>
      <c r="U47321" s="121"/>
      <c r="V47321" s="122"/>
      <c r="W47321" s="123"/>
      <c r="AC47321" s="123"/>
    </row>
    <row r="47322" spans="5:29" s="2" customFormat="1">
      <c r="E47322" s="120"/>
      <c r="M47322" s="120"/>
      <c r="N47322" s="120"/>
      <c r="U47322" s="121"/>
      <c r="V47322" s="122"/>
      <c r="W47322" s="123"/>
      <c r="AC47322" s="123"/>
    </row>
    <row r="47323" spans="5:29" s="2" customFormat="1">
      <c r="E47323" s="120"/>
      <c r="M47323" s="120"/>
      <c r="N47323" s="120"/>
      <c r="U47323" s="121"/>
      <c r="V47323" s="122"/>
      <c r="W47323" s="123"/>
      <c r="AC47323" s="123"/>
    </row>
    <row r="47324" spans="5:29" s="2" customFormat="1">
      <c r="E47324" s="120"/>
      <c r="M47324" s="120"/>
      <c r="N47324" s="120"/>
      <c r="U47324" s="121"/>
      <c r="V47324" s="122"/>
      <c r="W47324" s="123"/>
      <c r="AC47324" s="123"/>
    </row>
    <row r="47325" spans="5:29" s="2" customFormat="1">
      <c r="E47325" s="120"/>
      <c r="M47325" s="120"/>
      <c r="N47325" s="120"/>
      <c r="U47325" s="121"/>
      <c r="V47325" s="122"/>
      <c r="W47325" s="123"/>
      <c r="AC47325" s="123"/>
    </row>
    <row r="47326" spans="5:29" s="2" customFormat="1">
      <c r="E47326" s="120"/>
      <c r="M47326" s="120"/>
      <c r="N47326" s="120"/>
      <c r="U47326" s="121"/>
      <c r="V47326" s="122"/>
      <c r="W47326" s="123"/>
      <c r="AC47326" s="123"/>
    </row>
    <row r="47327" spans="5:29" s="2" customFormat="1">
      <c r="E47327" s="120"/>
      <c r="M47327" s="120"/>
      <c r="N47327" s="120"/>
      <c r="U47327" s="121"/>
      <c r="V47327" s="122"/>
      <c r="W47327" s="123"/>
      <c r="AC47327" s="123"/>
    </row>
    <row r="47328" spans="5:29" s="2" customFormat="1">
      <c r="E47328" s="120"/>
      <c r="M47328" s="120"/>
      <c r="N47328" s="120"/>
      <c r="U47328" s="121"/>
      <c r="V47328" s="122"/>
      <c r="W47328" s="123"/>
      <c r="AC47328" s="123"/>
    </row>
    <row r="47329" spans="5:29" s="2" customFormat="1">
      <c r="E47329" s="120"/>
      <c r="M47329" s="120"/>
      <c r="N47329" s="120"/>
      <c r="U47329" s="121"/>
      <c r="V47329" s="122"/>
      <c r="W47329" s="123"/>
      <c r="AC47329" s="123"/>
    </row>
    <row r="47330" spans="5:29" s="2" customFormat="1">
      <c r="E47330" s="120"/>
      <c r="M47330" s="120"/>
      <c r="N47330" s="120"/>
      <c r="U47330" s="121"/>
      <c r="V47330" s="122"/>
      <c r="W47330" s="123"/>
      <c r="AC47330" s="123"/>
    </row>
    <row r="47331" spans="5:29" s="2" customFormat="1">
      <c r="E47331" s="120"/>
      <c r="M47331" s="120"/>
      <c r="N47331" s="120"/>
      <c r="U47331" s="121"/>
      <c r="V47331" s="122"/>
      <c r="W47331" s="123"/>
      <c r="AC47331" s="123"/>
    </row>
    <row r="47332" spans="5:29" s="2" customFormat="1">
      <c r="E47332" s="120"/>
      <c r="M47332" s="120"/>
      <c r="N47332" s="120"/>
      <c r="U47332" s="121"/>
      <c r="V47332" s="122"/>
      <c r="W47332" s="123"/>
      <c r="AC47332" s="123"/>
    </row>
    <row r="47333" spans="5:29" s="2" customFormat="1">
      <c r="E47333" s="120"/>
      <c r="M47333" s="120"/>
      <c r="N47333" s="120"/>
      <c r="U47333" s="121"/>
      <c r="V47333" s="122"/>
      <c r="W47333" s="123"/>
      <c r="AC47333" s="123"/>
    </row>
    <row r="47334" spans="5:29" s="2" customFormat="1">
      <c r="E47334" s="120"/>
      <c r="M47334" s="120"/>
      <c r="N47334" s="120"/>
      <c r="U47334" s="121"/>
      <c r="V47334" s="122"/>
      <c r="W47334" s="123"/>
      <c r="AC47334" s="123"/>
    </row>
    <row r="47335" spans="5:29" s="2" customFormat="1">
      <c r="E47335" s="120"/>
      <c r="M47335" s="120"/>
      <c r="N47335" s="120"/>
      <c r="U47335" s="121"/>
      <c r="V47335" s="122"/>
      <c r="W47335" s="123"/>
      <c r="AC47335" s="123"/>
    </row>
    <row r="47336" spans="5:29" s="2" customFormat="1">
      <c r="E47336" s="120"/>
      <c r="M47336" s="120"/>
      <c r="N47336" s="120"/>
      <c r="U47336" s="121"/>
      <c r="V47336" s="122"/>
      <c r="W47336" s="123"/>
      <c r="AC47336" s="123"/>
    </row>
    <row r="47337" spans="5:29" s="2" customFormat="1">
      <c r="E47337" s="120"/>
      <c r="M47337" s="120"/>
      <c r="N47337" s="120"/>
      <c r="U47337" s="121"/>
      <c r="V47337" s="122"/>
      <c r="W47337" s="123"/>
      <c r="AC47337" s="123"/>
    </row>
    <row r="47338" spans="5:29" s="2" customFormat="1">
      <c r="E47338" s="120"/>
      <c r="M47338" s="120"/>
      <c r="N47338" s="120"/>
      <c r="U47338" s="121"/>
      <c r="V47338" s="122"/>
      <c r="W47338" s="123"/>
      <c r="AC47338" s="123"/>
    </row>
    <row r="47339" spans="5:29" s="2" customFormat="1">
      <c r="E47339" s="120"/>
      <c r="M47339" s="120"/>
      <c r="N47339" s="120"/>
      <c r="U47339" s="121"/>
      <c r="V47339" s="122"/>
      <c r="W47339" s="123"/>
      <c r="AC47339" s="123"/>
    </row>
    <row r="47340" spans="5:29" s="2" customFormat="1">
      <c r="E47340" s="120"/>
      <c r="M47340" s="120"/>
      <c r="N47340" s="120"/>
      <c r="U47340" s="121"/>
      <c r="V47340" s="122"/>
      <c r="W47340" s="123"/>
      <c r="AC47340" s="123"/>
    </row>
    <row r="47341" spans="5:29" s="2" customFormat="1">
      <c r="E47341" s="120"/>
      <c r="M47341" s="120"/>
      <c r="N47341" s="120"/>
      <c r="U47341" s="121"/>
      <c r="V47341" s="122"/>
      <c r="W47341" s="123"/>
      <c r="AC47341" s="123"/>
    </row>
    <row r="47342" spans="5:29" s="2" customFormat="1">
      <c r="E47342" s="120"/>
      <c r="M47342" s="120"/>
      <c r="N47342" s="120"/>
      <c r="U47342" s="121"/>
      <c r="V47342" s="122"/>
      <c r="W47342" s="123"/>
      <c r="AC47342" s="123"/>
    </row>
    <row r="47343" spans="5:29" s="2" customFormat="1">
      <c r="E47343" s="120"/>
      <c r="M47343" s="120"/>
      <c r="N47343" s="120"/>
      <c r="U47343" s="121"/>
      <c r="V47343" s="122"/>
      <c r="W47343" s="123"/>
      <c r="AC47343" s="123"/>
    </row>
    <row r="47344" spans="5:29" s="2" customFormat="1">
      <c r="E47344" s="120"/>
      <c r="M47344" s="120"/>
      <c r="N47344" s="120"/>
      <c r="U47344" s="121"/>
      <c r="V47344" s="122"/>
      <c r="W47344" s="123"/>
      <c r="AC47344" s="123"/>
    </row>
    <row r="47345" spans="5:29" s="2" customFormat="1">
      <c r="E47345" s="120"/>
      <c r="M47345" s="120"/>
      <c r="N47345" s="120"/>
      <c r="U47345" s="121"/>
      <c r="V47345" s="122"/>
      <c r="W47345" s="123"/>
      <c r="AC47345" s="123"/>
    </row>
    <row r="47346" spans="5:29" s="2" customFormat="1">
      <c r="E47346" s="120"/>
      <c r="M47346" s="120"/>
      <c r="N47346" s="120"/>
      <c r="U47346" s="121"/>
      <c r="V47346" s="122"/>
      <c r="W47346" s="123"/>
      <c r="AC47346" s="123"/>
    </row>
    <row r="47347" spans="5:29" s="2" customFormat="1">
      <c r="E47347" s="120"/>
      <c r="M47347" s="120"/>
      <c r="N47347" s="120"/>
      <c r="U47347" s="121"/>
      <c r="V47347" s="122"/>
      <c r="W47347" s="123"/>
      <c r="AC47347" s="123"/>
    </row>
    <row r="47348" spans="5:29" s="2" customFormat="1">
      <c r="E47348" s="120"/>
      <c r="M47348" s="120"/>
      <c r="N47348" s="120"/>
      <c r="U47348" s="121"/>
      <c r="V47348" s="122"/>
      <c r="W47348" s="123"/>
      <c r="AC47348" s="123"/>
    </row>
    <row r="47349" spans="5:29" s="2" customFormat="1">
      <c r="E47349" s="120"/>
      <c r="M47349" s="120"/>
      <c r="N47349" s="120"/>
      <c r="U47349" s="121"/>
      <c r="V47349" s="122"/>
      <c r="W47349" s="123"/>
      <c r="AC47349" s="123"/>
    </row>
    <row r="47350" spans="5:29" s="2" customFormat="1">
      <c r="E47350" s="120"/>
      <c r="M47350" s="120"/>
      <c r="N47350" s="120"/>
      <c r="U47350" s="121"/>
      <c r="V47350" s="122"/>
      <c r="W47350" s="123"/>
      <c r="AC47350" s="123"/>
    </row>
    <row r="47351" spans="5:29" s="2" customFormat="1">
      <c r="E47351" s="120"/>
      <c r="M47351" s="120"/>
      <c r="N47351" s="120"/>
      <c r="U47351" s="121"/>
      <c r="V47351" s="122"/>
      <c r="W47351" s="123"/>
      <c r="AC47351" s="123"/>
    </row>
    <row r="47352" spans="5:29" s="2" customFormat="1">
      <c r="E47352" s="120"/>
      <c r="M47352" s="120"/>
      <c r="N47352" s="120"/>
      <c r="U47352" s="121"/>
      <c r="V47352" s="122"/>
      <c r="W47352" s="123"/>
      <c r="AC47352" s="123"/>
    </row>
    <row r="47353" spans="5:29" s="2" customFormat="1">
      <c r="E47353" s="120"/>
      <c r="M47353" s="120"/>
      <c r="N47353" s="120"/>
      <c r="U47353" s="121"/>
      <c r="V47353" s="122"/>
      <c r="W47353" s="123"/>
      <c r="AC47353" s="123"/>
    </row>
    <row r="47354" spans="5:29" s="2" customFormat="1">
      <c r="E47354" s="120"/>
      <c r="M47354" s="120"/>
      <c r="N47354" s="120"/>
      <c r="U47354" s="121"/>
      <c r="V47354" s="122"/>
      <c r="W47354" s="123"/>
      <c r="AC47354" s="123"/>
    </row>
    <row r="47355" spans="5:29" s="2" customFormat="1">
      <c r="E47355" s="120"/>
      <c r="M47355" s="120"/>
      <c r="N47355" s="120"/>
      <c r="U47355" s="121"/>
      <c r="V47355" s="122"/>
      <c r="W47355" s="123"/>
      <c r="AC47355" s="123"/>
    </row>
    <row r="47356" spans="5:29" s="2" customFormat="1">
      <c r="E47356" s="120"/>
      <c r="M47356" s="120"/>
      <c r="N47356" s="120"/>
      <c r="U47356" s="121"/>
      <c r="V47356" s="122"/>
      <c r="W47356" s="123"/>
      <c r="AC47356" s="123"/>
    </row>
    <row r="47357" spans="5:29" s="2" customFormat="1">
      <c r="E47357" s="120"/>
      <c r="M47357" s="120"/>
      <c r="N47357" s="120"/>
      <c r="U47357" s="121"/>
      <c r="V47357" s="122"/>
      <c r="W47357" s="123"/>
      <c r="AC47357" s="123"/>
    </row>
    <row r="47358" spans="5:29" s="2" customFormat="1">
      <c r="E47358" s="120"/>
      <c r="M47358" s="120"/>
      <c r="N47358" s="120"/>
      <c r="U47358" s="121"/>
      <c r="V47358" s="122"/>
      <c r="W47358" s="123"/>
      <c r="AC47358" s="123"/>
    </row>
    <row r="47359" spans="5:29" s="2" customFormat="1">
      <c r="E47359" s="120"/>
      <c r="M47359" s="120"/>
      <c r="N47359" s="120"/>
      <c r="U47359" s="121"/>
      <c r="V47359" s="122"/>
      <c r="W47359" s="123"/>
      <c r="AC47359" s="123"/>
    </row>
    <row r="47360" spans="5:29" s="2" customFormat="1">
      <c r="E47360" s="120"/>
      <c r="M47360" s="120"/>
      <c r="N47360" s="120"/>
      <c r="U47360" s="121"/>
      <c r="V47360" s="122"/>
      <c r="W47360" s="123"/>
      <c r="AC47360" s="123"/>
    </row>
    <row r="47361" spans="5:29" s="2" customFormat="1">
      <c r="E47361" s="120"/>
      <c r="M47361" s="120"/>
      <c r="N47361" s="120"/>
      <c r="U47361" s="121"/>
      <c r="V47361" s="122"/>
      <c r="W47361" s="123"/>
      <c r="AC47361" s="123"/>
    </row>
    <row r="47362" spans="5:29" s="2" customFormat="1">
      <c r="E47362" s="120"/>
      <c r="M47362" s="120"/>
      <c r="N47362" s="120"/>
      <c r="U47362" s="121"/>
      <c r="V47362" s="122"/>
      <c r="W47362" s="123"/>
      <c r="AC47362" s="123"/>
    </row>
    <row r="47363" spans="5:29" s="2" customFormat="1">
      <c r="E47363" s="120"/>
      <c r="M47363" s="120"/>
      <c r="N47363" s="120"/>
      <c r="U47363" s="121"/>
      <c r="V47363" s="122"/>
      <c r="W47363" s="123"/>
      <c r="AC47363" s="123"/>
    </row>
    <row r="47364" spans="5:29" s="2" customFormat="1">
      <c r="E47364" s="120"/>
      <c r="M47364" s="120"/>
      <c r="N47364" s="120"/>
      <c r="U47364" s="121"/>
      <c r="V47364" s="122"/>
      <c r="W47364" s="123"/>
      <c r="AC47364" s="123"/>
    </row>
    <row r="47365" spans="5:29" s="2" customFormat="1">
      <c r="E47365" s="120"/>
      <c r="M47365" s="120"/>
      <c r="N47365" s="120"/>
      <c r="U47365" s="121"/>
      <c r="V47365" s="122"/>
      <c r="W47365" s="123"/>
      <c r="AC47365" s="123"/>
    </row>
    <row r="47366" spans="5:29" s="2" customFormat="1">
      <c r="E47366" s="120"/>
      <c r="M47366" s="120"/>
      <c r="N47366" s="120"/>
      <c r="U47366" s="121"/>
      <c r="V47366" s="122"/>
      <c r="W47366" s="123"/>
      <c r="AC47366" s="123"/>
    </row>
    <row r="47367" spans="5:29" s="2" customFormat="1">
      <c r="E47367" s="120"/>
      <c r="M47367" s="120"/>
      <c r="N47367" s="120"/>
      <c r="U47367" s="121"/>
      <c r="V47367" s="122"/>
      <c r="W47367" s="123"/>
      <c r="AC47367" s="123"/>
    </row>
    <row r="47368" spans="5:29" s="2" customFormat="1">
      <c r="E47368" s="120"/>
      <c r="M47368" s="120"/>
      <c r="N47368" s="120"/>
      <c r="U47368" s="121"/>
      <c r="V47368" s="122"/>
      <c r="W47368" s="123"/>
      <c r="AC47368" s="123"/>
    </row>
    <row r="47369" spans="5:29" s="2" customFormat="1">
      <c r="E47369" s="120"/>
      <c r="M47369" s="120"/>
      <c r="N47369" s="120"/>
      <c r="U47369" s="121"/>
      <c r="V47369" s="122"/>
      <c r="W47369" s="123"/>
      <c r="AC47369" s="123"/>
    </row>
    <row r="47370" spans="5:29" s="2" customFormat="1">
      <c r="E47370" s="120"/>
      <c r="M47370" s="120"/>
      <c r="N47370" s="120"/>
      <c r="U47370" s="121"/>
      <c r="V47370" s="122"/>
      <c r="W47370" s="123"/>
      <c r="AC47370" s="123"/>
    </row>
    <row r="47371" spans="5:29" s="2" customFormat="1">
      <c r="E47371" s="120"/>
      <c r="M47371" s="120"/>
      <c r="N47371" s="120"/>
      <c r="U47371" s="121"/>
      <c r="V47371" s="122"/>
      <c r="W47371" s="123"/>
      <c r="AC47371" s="123"/>
    </row>
    <row r="47372" spans="5:29" s="2" customFormat="1">
      <c r="E47372" s="120"/>
      <c r="M47372" s="120"/>
      <c r="N47372" s="120"/>
      <c r="U47372" s="121"/>
      <c r="V47372" s="122"/>
      <c r="W47372" s="123"/>
      <c r="AC47372" s="123"/>
    </row>
    <row r="47373" spans="5:29" s="2" customFormat="1">
      <c r="E47373" s="120"/>
      <c r="M47373" s="120"/>
      <c r="N47373" s="120"/>
      <c r="U47373" s="121"/>
      <c r="V47373" s="122"/>
      <c r="W47373" s="123"/>
      <c r="AC47373" s="123"/>
    </row>
    <row r="47374" spans="5:29" s="2" customFormat="1">
      <c r="E47374" s="120"/>
      <c r="M47374" s="120"/>
      <c r="N47374" s="120"/>
      <c r="U47374" s="121"/>
      <c r="V47374" s="122"/>
      <c r="W47374" s="123"/>
      <c r="AC47374" s="123"/>
    </row>
    <row r="47375" spans="5:29" s="2" customFormat="1">
      <c r="E47375" s="120"/>
      <c r="M47375" s="120"/>
      <c r="N47375" s="120"/>
      <c r="U47375" s="121"/>
      <c r="V47375" s="122"/>
      <c r="W47375" s="123"/>
      <c r="AC47375" s="123"/>
    </row>
    <row r="47376" spans="5:29" s="2" customFormat="1">
      <c r="E47376" s="120"/>
      <c r="M47376" s="120"/>
      <c r="N47376" s="120"/>
      <c r="U47376" s="121"/>
      <c r="V47376" s="122"/>
      <c r="W47376" s="123"/>
      <c r="AC47376" s="123"/>
    </row>
    <row r="47377" spans="5:29" s="2" customFormat="1">
      <c r="E47377" s="120"/>
      <c r="M47377" s="120"/>
      <c r="N47377" s="120"/>
      <c r="U47377" s="121"/>
      <c r="V47377" s="122"/>
      <c r="W47377" s="123"/>
      <c r="AC47377" s="123"/>
    </row>
    <row r="47378" spans="5:29" s="2" customFormat="1">
      <c r="E47378" s="120"/>
      <c r="M47378" s="120"/>
      <c r="N47378" s="120"/>
      <c r="U47378" s="121"/>
      <c r="V47378" s="122"/>
      <c r="W47378" s="123"/>
      <c r="AC47378" s="123"/>
    </row>
    <row r="47379" spans="5:29" s="2" customFormat="1">
      <c r="E47379" s="120"/>
      <c r="M47379" s="120"/>
      <c r="N47379" s="120"/>
      <c r="U47379" s="121"/>
      <c r="V47379" s="122"/>
      <c r="W47379" s="123"/>
      <c r="AC47379" s="123"/>
    </row>
    <row r="47380" spans="5:29" s="2" customFormat="1">
      <c r="E47380" s="120"/>
      <c r="M47380" s="120"/>
      <c r="N47380" s="120"/>
      <c r="U47380" s="121"/>
      <c r="V47380" s="122"/>
      <c r="W47380" s="123"/>
      <c r="AC47380" s="123"/>
    </row>
    <row r="47381" spans="5:29" s="2" customFormat="1">
      <c r="E47381" s="120"/>
      <c r="M47381" s="120"/>
      <c r="N47381" s="120"/>
      <c r="U47381" s="121"/>
      <c r="V47381" s="122"/>
      <c r="W47381" s="123"/>
      <c r="AC47381" s="123"/>
    </row>
    <row r="47382" spans="5:29" s="2" customFormat="1">
      <c r="E47382" s="120"/>
      <c r="M47382" s="120"/>
      <c r="N47382" s="120"/>
      <c r="U47382" s="121"/>
      <c r="V47382" s="122"/>
      <c r="W47382" s="123"/>
      <c r="AC47382" s="123"/>
    </row>
    <row r="47383" spans="5:29" s="2" customFormat="1">
      <c r="E47383" s="120"/>
      <c r="M47383" s="120"/>
      <c r="N47383" s="120"/>
      <c r="U47383" s="121"/>
      <c r="V47383" s="122"/>
      <c r="W47383" s="123"/>
      <c r="AC47383" s="123"/>
    </row>
    <row r="47384" spans="5:29" s="2" customFormat="1">
      <c r="E47384" s="120"/>
      <c r="M47384" s="120"/>
      <c r="N47384" s="120"/>
      <c r="U47384" s="121"/>
      <c r="V47384" s="122"/>
      <c r="W47384" s="123"/>
      <c r="AC47384" s="123"/>
    </row>
    <row r="47385" spans="5:29" s="2" customFormat="1">
      <c r="E47385" s="120"/>
      <c r="M47385" s="120"/>
      <c r="N47385" s="120"/>
      <c r="U47385" s="121"/>
      <c r="V47385" s="122"/>
      <c r="W47385" s="123"/>
      <c r="AC47385" s="123"/>
    </row>
    <row r="47386" spans="5:29" s="2" customFormat="1">
      <c r="E47386" s="120"/>
      <c r="M47386" s="120"/>
      <c r="N47386" s="120"/>
      <c r="U47386" s="121"/>
      <c r="V47386" s="122"/>
      <c r="W47386" s="123"/>
      <c r="AC47386" s="123"/>
    </row>
    <row r="47387" spans="5:29" s="2" customFormat="1">
      <c r="E47387" s="120"/>
      <c r="M47387" s="120"/>
      <c r="N47387" s="120"/>
      <c r="U47387" s="121"/>
      <c r="V47387" s="122"/>
      <c r="W47387" s="123"/>
      <c r="AC47387" s="123"/>
    </row>
    <row r="47388" spans="5:29" s="2" customFormat="1">
      <c r="E47388" s="120"/>
      <c r="M47388" s="120"/>
      <c r="N47388" s="120"/>
      <c r="U47388" s="121"/>
      <c r="V47388" s="122"/>
      <c r="W47388" s="123"/>
      <c r="AC47388" s="123"/>
    </row>
    <row r="47389" spans="5:29" s="2" customFormat="1">
      <c r="E47389" s="120"/>
      <c r="M47389" s="120"/>
      <c r="N47389" s="120"/>
      <c r="U47389" s="121"/>
      <c r="V47389" s="122"/>
      <c r="W47389" s="123"/>
      <c r="AC47389" s="123"/>
    </row>
    <row r="47390" spans="5:29" s="2" customFormat="1">
      <c r="E47390" s="120"/>
      <c r="M47390" s="120"/>
      <c r="N47390" s="120"/>
      <c r="U47390" s="121"/>
      <c r="V47390" s="122"/>
      <c r="W47390" s="123"/>
      <c r="AC47390" s="123"/>
    </row>
    <row r="47391" spans="5:29" s="2" customFormat="1">
      <c r="E47391" s="120"/>
      <c r="M47391" s="120"/>
      <c r="N47391" s="120"/>
      <c r="U47391" s="121"/>
      <c r="V47391" s="122"/>
      <c r="W47391" s="123"/>
      <c r="AC47391" s="123"/>
    </row>
    <row r="47392" spans="5:29" s="2" customFormat="1">
      <c r="E47392" s="120"/>
      <c r="M47392" s="120"/>
      <c r="N47392" s="120"/>
      <c r="U47392" s="121"/>
      <c r="V47392" s="122"/>
      <c r="W47392" s="123"/>
      <c r="AC47392" s="123"/>
    </row>
    <row r="47393" spans="5:29" s="2" customFormat="1">
      <c r="E47393" s="120"/>
      <c r="M47393" s="120"/>
      <c r="N47393" s="120"/>
      <c r="U47393" s="121"/>
      <c r="V47393" s="122"/>
      <c r="W47393" s="123"/>
      <c r="AC47393" s="123"/>
    </row>
    <row r="47394" spans="5:29" s="2" customFormat="1">
      <c r="E47394" s="120"/>
      <c r="M47394" s="120"/>
      <c r="N47394" s="120"/>
      <c r="U47394" s="121"/>
      <c r="V47394" s="122"/>
      <c r="W47394" s="123"/>
      <c r="AC47394" s="123"/>
    </row>
    <row r="47395" spans="5:29" s="2" customFormat="1">
      <c r="E47395" s="120"/>
      <c r="M47395" s="120"/>
      <c r="N47395" s="120"/>
      <c r="U47395" s="121"/>
      <c r="V47395" s="122"/>
      <c r="W47395" s="123"/>
      <c r="AC47395" s="123"/>
    </row>
    <row r="47396" spans="5:29" s="2" customFormat="1">
      <c r="E47396" s="120"/>
      <c r="M47396" s="120"/>
      <c r="N47396" s="120"/>
      <c r="U47396" s="121"/>
      <c r="V47396" s="122"/>
      <c r="W47396" s="123"/>
      <c r="AC47396" s="123"/>
    </row>
    <row r="47397" spans="5:29" s="2" customFormat="1">
      <c r="E47397" s="120"/>
      <c r="M47397" s="120"/>
      <c r="N47397" s="120"/>
      <c r="U47397" s="121"/>
      <c r="V47397" s="122"/>
      <c r="W47397" s="123"/>
      <c r="AC47397" s="123"/>
    </row>
    <row r="47398" spans="5:29" s="2" customFormat="1">
      <c r="E47398" s="120"/>
      <c r="M47398" s="120"/>
      <c r="N47398" s="120"/>
      <c r="U47398" s="121"/>
      <c r="V47398" s="122"/>
      <c r="W47398" s="123"/>
      <c r="AC47398" s="123"/>
    </row>
    <row r="47399" spans="5:29" s="2" customFormat="1">
      <c r="E47399" s="120"/>
      <c r="M47399" s="120"/>
      <c r="N47399" s="120"/>
      <c r="U47399" s="121"/>
      <c r="V47399" s="122"/>
      <c r="W47399" s="123"/>
      <c r="AC47399" s="123"/>
    </row>
    <row r="47400" spans="5:29" s="2" customFormat="1">
      <c r="E47400" s="120"/>
      <c r="M47400" s="120"/>
      <c r="N47400" s="120"/>
      <c r="U47400" s="121"/>
      <c r="V47400" s="122"/>
      <c r="W47400" s="123"/>
      <c r="AC47400" s="123"/>
    </row>
    <row r="47401" spans="5:29" s="2" customFormat="1">
      <c r="E47401" s="120"/>
      <c r="M47401" s="120"/>
      <c r="N47401" s="120"/>
      <c r="U47401" s="121"/>
      <c r="V47401" s="122"/>
      <c r="W47401" s="123"/>
      <c r="AC47401" s="123"/>
    </row>
    <row r="47402" spans="5:29" s="2" customFormat="1">
      <c r="E47402" s="120"/>
      <c r="M47402" s="120"/>
      <c r="N47402" s="120"/>
      <c r="U47402" s="121"/>
      <c r="V47402" s="122"/>
      <c r="W47402" s="123"/>
      <c r="AC47402" s="123"/>
    </row>
    <row r="47403" spans="5:29" s="2" customFormat="1">
      <c r="E47403" s="120"/>
      <c r="M47403" s="120"/>
      <c r="N47403" s="120"/>
      <c r="U47403" s="121"/>
      <c r="V47403" s="122"/>
      <c r="W47403" s="123"/>
      <c r="AC47403" s="123"/>
    </row>
    <row r="47404" spans="5:29" s="2" customFormat="1">
      <c r="E47404" s="120"/>
      <c r="M47404" s="120"/>
      <c r="N47404" s="120"/>
      <c r="U47404" s="121"/>
      <c r="V47404" s="122"/>
      <c r="W47404" s="123"/>
      <c r="AC47404" s="123"/>
    </row>
    <row r="47405" spans="5:29" s="2" customFormat="1">
      <c r="E47405" s="120"/>
      <c r="M47405" s="120"/>
      <c r="N47405" s="120"/>
      <c r="U47405" s="121"/>
      <c r="V47405" s="122"/>
      <c r="W47405" s="123"/>
      <c r="AC47405" s="123"/>
    </row>
    <row r="47406" spans="5:29" s="2" customFormat="1">
      <c r="E47406" s="120"/>
      <c r="M47406" s="120"/>
      <c r="N47406" s="120"/>
      <c r="U47406" s="121"/>
      <c r="V47406" s="122"/>
      <c r="W47406" s="123"/>
      <c r="AC47406" s="123"/>
    </row>
    <row r="47407" spans="5:29" s="2" customFormat="1">
      <c r="E47407" s="120"/>
      <c r="M47407" s="120"/>
      <c r="N47407" s="120"/>
      <c r="U47407" s="121"/>
      <c r="V47407" s="122"/>
      <c r="W47407" s="123"/>
      <c r="AC47407" s="123"/>
    </row>
    <row r="47408" spans="5:29" s="2" customFormat="1">
      <c r="E47408" s="120"/>
      <c r="M47408" s="120"/>
      <c r="N47408" s="120"/>
      <c r="U47408" s="121"/>
      <c r="V47408" s="122"/>
      <c r="W47408" s="123"/>
      <c r="AC47408" s="123"/>
    </row>
    <row r="47409" spans="5:29" s="2" customFormat="1">
      <c r="E47409" s="120"/>
      <c r="M47409" s="120"/>
      <c r="N47409" s="120"/>
      <c r="U47409" s="121"/>
      <c r="V47409" s="122"/>
      <c r="W47409" s="123"/>
      <c r="AC47409" s="123"/>
    </row>
    <row r="47410" spans="5:29" s="2" customFormat="1">
      <c r="E47410" s="120"/>
      <c r="M47410" s="120"/>
      <c r="N47410" s="120"/>
      <c r="U47410" s="121"/>
      <c r="V47410" s="122"/>
      <c r="W47410" s="123"/>
      <c r="AC47410" s="123"/>
    </row>
    <row r="47411" spans="5:29" s="2" customFormat="1">
      <c r="E47411" s="120"/>
      <c r="M47411" s="120"/>
      <c r="N47411" s="120"/>
      <c r="U47411" s="121"/>
      <c r="V47411" s="122"/>
      <c r="W47411" s="123"/>
      <c r="AC47411" s="123"/>
    </row>
    <row r="47412" spans="5:29" s="2" customFormat="1">
      <c r="E47412" s="120"/>
      <c r="M47412" s="120"/>
      <c r="N47412" s="120"/>
      <c r="U47412" s="121"/>
      <c r="V47412" s="122"/>
      <c r="W47412" s="123"/>
      <c r="AC47412" s="123"/>
    </row>
    <row r="47413" spans="5:29" s="2" customFormat="1">
      <c r="E47413" s="120"/>
      <c r="M47413" s="120"/>
      <c r="N47413" s="120"/>
      <c r="U47413" s="121"/>
      <c r="V47413" s="122"/>
      <c r="W47413" s="123"/>
      <c r="AC47413" s="123"/>
    </row>
    <row r="47414" spans="5:29" s="2" customFormat="1">
      <c r="E47414" s="120"/>
      <c r="M47414" s="120"/>
      <c r="N47414" s="120"/>
      <c r="U47414" s="121"/>
      <c r="V47414" s="122"/>
      <c r="W47414" s="123"/>
      <c r="AC47414" s="123"/>
    </row>
    <row r="47415" spans="5:29" s="2" customFormat="1">
      <c r="E47415" s="120"/>
      <c r="M47415" s="120"/>
      <c r="N47415" s="120"/>
      <c r="U47415" s="121"/>
      <c r="V47415" s="122"/>
      <c r="W47415" s="123"/>
      <c r="AC47415" s="123"/>
    </row>
    <row r="47416" spans="5:29" s="2" customFormat="1">
      <c r="E47416" s="120"/>
      <c r="M47416" s="120"/>
      <c r="N47416" s="120"/>
      <c r="U47416" s="121"/>
      <c r="V47416" s="122"/>
      <c r="W47416" s="123"/>
      <c r="AC47416" s="123"/>
    </row>
    <row r="47417" spans="5:29" s="2" customFormat="1">
      <c r="E47417" s="120"/>
      <c r="M47417" s="120"/>
      <c r="N47417" s="120"/>
      <c r="U47417" s="121"/>
      <c r="V47417" s="122"/>
      <c r="W47417" s="123"/>
      <c r="AC47417" s="123"/>
    </row>
    <row r="47418" spans="5:29" s="2" customFormat="1">
      <c r="E47418" s="120"/>
      <c r="M47418" s="120"/>
      <c r="N47418" s="120"/>
      <c r="U47418" s="121"/>
      <c r="V47418" s="122"/>
      <c r="W47418" s="123"/>
      <c r="AC47418" s="123"/>
    </row>
    <row r="47419" spans="5:29" s="2" customFormat="1">
      <c r="E47419" s="120"/>
      <c r="M47419" s="120"/>
      <c r="N47419" s="120"/>
      <c r="U47419" s="121"/>
      <c r="V47419" s="122"/>
      <c r="W47419" s="123"/>
      <c r="AC47419" s="123"/>
    </row>
    <row r="47420" spans="5:29" s="2" customFormat="1">
      <c r="E47420" s="120"/>
      <c r="M47420" s="120"/>
      <c r="N47420" s="120"/>
      <c r="U47420" s="121"/>
      <c r="V47420" s="122"/>
      <c r="W47420" s="123"/>
      <c r="AC47420" s="123"/>
    </row>
    <row r="47421" spans="5:29" s="2" customFormat="1">
      <c r="E47421" s="120"/>
      <c r="M47421" s="120"/>
      <c r="N47421" s="120"/>
      <c r="U47421" s="121"/>
      <c r="V47421" s="122"/>
      <c r="W47421" s="123"/>
      <c r="AC47421" s="123"/>
    </row>
    <row r="47422" spans="5:29" s="2" customFormat="1">
      <c r="E47422" s="120"/>
      <c r="M47422" s="120"/>
      <c r="N47422" s="120"/>
      <c r="U47422" s="121"/>
      <c r="V47422" s="122"/>
      <c r="W47422" s="123"/>
      <c r="AC47422" s="123"/>
    </row>
    <row r="47423" spans="5:29" s="2" customFormat="1">
      <c r="E47423" s="120"/>
      <c r="M47423" s="120"/>
      <c r="N47423" s="120"/>
      <c r="U47423" s="121"/>
      <c r="V47423" s="122"/>
      <c r="W47423" s="123"/>
      <c r="AC47423" s="123"/>
    </row>
    <row r="47424" spans="5:29" s="2" customFormat="1">
      <c r="E47424" s="120"/>
      <c r="M47424" s="120"/>
      <c r="N47424" s="120"/>
      <c r="U47424" s="121"/>
      <c r="V47424" s="122"/>
      <c r="W47424" s="123"/>
      <c r="AC47424" s="123"/>
    </row>
    <row r="47425" spans="5:29" s="2" customFormat="1">
      <c r="E47425" s="120"/>
      <c r="M47425" s="120"/>
      <c r="N47425" s="120"/>
      <c r="U47425" s="121"/>
      <c r="V47425" s="122"/>
      <c r="W47425" s="123"/>
      <c r="AC47425" s="123"/>
    </row>
    <row r="47426" spans="5:29" s="2" customFormat="1">
      <c r="E47426" s="120"/>
      <c r="M47426" s="120"/>
      <c r="N47426" s="120"/>
      <c r="U47426" s="121"/>
      <c r="V47426" s="122"/>
      <c r="W47426" s="123"/>
      <c r="AC47426" s="123"/>
    </row>
    <row r="47427" spans="5:29" s="2" customFormat="1">
      <c r="E47427" s="120"/>
      <c r="M47427" s="120"/>
      <c r="N47427" s="120"/>
      <c r="U47427" s="121"/>
      <c r="V47427" s="122"/>
      <c r="W47427" s="123"/>
      <c r="AC47427" s="123"/>
    </row>
    <row r="47428" spans="5:29" s="2" customFormat="1">
      <c r="E47428" s="120"/>
      <c r="M47428" s="120"/>
      <c r="N47428" s="120"/>
      <c r="U47428" s="121"/>
      <c r="V47428" s="122"/>
      <c r="W47428" s="123"/>
      <c r="AC47428" s="123"/>
    </row>
    <row r="47429" spans="5:29" s="2" customFormat="1">
      <c r="E47429" s="120"/>
      <c r="M47429" s="120"/>
      <c r="N47429" s="120"/>
      <c r="U47429" s="121"/>
      <c r="V47429" s="122"/>
      <c r="W47429" s="123"/>
      <c r="AC47429" s="123"/>
    </row>
    <row r="47430" spans="5:29" s="2" customFormat="1">
      <c r="E47430" s="120"/>
      <c r="M47430" s="120"/>
      <c r="N47430" s="120"/>
      <c r="U47430" s="121"/>
      <c r="V47430" s="122"/>
      <c r="W47430" s="123"/>
      <c r="AC47430" s="123"/>
    </row>
    <row r="47431" spans="5:29" s="2" customFormat="1">
      <c r="E47431" s="120"/>
      <c r="M47431" s="120"/>
      <c r="N47431" s="120"/>
      <c r="U47431" s="121"/>
      <c r="V47431" s="122"/>
      <c r="W47431" s="123"/>
      <c r="AC47431" s="123"/>
    </row>
    <row r="47432" spans="5:29" s="2" customFormat="1">
      <c r="E47432" s="120"/>
      <c r="M47432" s="120"/>
      <c r="N47432" s="120"/>
      <c r="U47432" s="121"/>
      <c r="V47432" s="122"/>
      <c r="W47432" s="123"/>
      <c r="AC47432" s="123"/>
    </row>
    <row r="47433" spans="5:29" s="2" customFormat="1">
      <c r="E47433" s="120"/>
      <c r="M47433" s="120"/>
      <c r="N47433" s="120"/>
      <c r="U47433" s="121"/>
      <c r="V47433" s="122"/>
      <c r="W47433" s="123"/>
      <c r="AC47433" s="123"/>
    </row>
    <row r="47434" spans="5:29" s="2" customFormat="1">
      <c r="E47434" s="120"/>
      <c r="M47434" s="120"/>
      <c r="N47434" s="120"/>
      <c r="U47434" s="121"/>
      <c r="V47434" s="122"/>
      <c r="W47434" s="123"/>
      <c r="AC47434" s="123"/>
    </row>
    <row r="47435" spans="5:29" s="2" customFormat="1">
      <c r="E47435" s="120"/>
      <c r="M47435" s="120"/>
      <c r="N47435" s="120"/>
      <c r="U47435" s="121"/>
      <c r="V47435" s="122"/>
      <c r="W47435" s="123"/>
      <c r="AC47435" s="123"/>
    </row>
    <row r="47436" spans="5:29" s="2" customFormat="1">
      <c r="E47436" s="120"/>
      <c r="M47436" s="120"/>
      <c r="N47436" s="120"/>
      <c r="U47436" s="121"/>
      <c r="V47436" s="122"/>
      <c r="W47436" s="123"/>
      <c r="AC47436" s="123"/>
    </row>
    <row r="47437" spans="5:29" s="2" customFormat="1">
      <c r="E47437" s="120"/>
      <c r="M47437" s="120"/>
      <c r="N47437" s="120"/>
      <c r="U47437" s="121"/>
      <c r="V47437" s="122"/>
      <c r="W47437" s="123"/>
      <c r="AC47437" s="123"/>
    </row>
    <row r="47438" spans="5:29" s="2" customFormat="1">
      <c r="E47438" s="120"/>
      <c r="M47438" s="120"/>
      <c r="N47438" s="120"/>
      <c r="U47438" s="121"/>
      <c r="V47438" s="122"/>
      <c r="W47438" s="123"/>
      <c r="AC47438" s="123"/>
    </row>
    <row r="47439" spans="5:29" s="2" customFormat="1">
      <c r="E47439" s="120"/>
      <c r="M47439" s="120"/>
      <c r="N47439" s="120"/>
      <c r="U47439" s="121"/>
      <c r="V47439" s="122"/>
      <c r="W47439" s="123"/>
      <c r="AC47439" s="123"/>
    </row>
    <row r="47440" spans="5:29" s="2" customFormat="1">
      <c r="E47440" s="120"/>
      <c r="M47440" s="120"/>
      <c r="N47440" s="120"/>
      <c r="U47440" s="121"/>
      <c r="V47440" s="122"/>
      <c r="W47440" s="123"/>
      <c r="AC47440" s="123"/>
    </row>
    <row r="47441" spans="5:29" s="2" customFormat="1">
      <c r="E47441" s="120"/>
      <c r="M47441" s="120"/>
      <c r="N47441" s="120"/>
      <c r="U47441" s="121"/>
      <c r="V47441" s="122"/>
      <c r="W47441" s="123"/>
      <c r="AC47441" s="123"/>
    </row>
    <row r="47442" spans="5:29" s="2" customFormat="1">
      <c r="E47442" s="120"/>
      <c r="M47442" s="120"/>
      <c r="N47442" s="120"/>
      <c r="U47442" s="121"/>
      <c r="V47442" s="122"/>
      <c r="W47442" s="123"/>
      <c r="AC47442" s="123"/>
    </row>
    <row r="47443" spans="5:29" s="2" customFormat="1">
      <c r="E47443" s="120"/>
      <c r="M47443" s="120"/>
      <c r="N47443" s="120"/>
      <c r="U47443" s="121"/>
      <c r="V47443" s="122"/>
      <c r="W47443" s="123"/>
      <c r="AC47443" s="123"/>
    </row>
    <row r="47444" spans="5:29" s="2" customFormat="1">
      <c r="E47444" s="120"/>
      <c r="M47444" s="120"/>
      <c r="N47444" s="120"/>
      <c r="U47444" s="121"/>
      <c r="V47444" s="122"/>
      <c r="W47444" s="123"/>
      <c r="AC47444" s="123"/>
    </row>
    <row r="47445" spans="5:29" s="2" customFormat="1">
      <c r="E47445" s="120"/>
      <c r="M47445" s="120"/>
      <c r="N47445" s="120"/>
      <c r="U47445" s="121"/>
      <c r="V47445" s="122"/>
      <c r="W47445" s="123"/>
      <c r="AC47445" s="123"/>
    </row>
    <row r="47446" spans="5:29" s="2" customFormat="1">
      <c r="E47446" s="120"/>
      <c r="M47446" s="120"/>
      <c r="N47446" s="120"/>
      <c r="U47446" s="121"/>
      <c r="V47446" s="122"/>
      <c r="W47446" s="123"/>
      <c r="AC47446" s="123"/>
    </row>
    <row r="47447" spans="5:29" s="2" customFormat="1">
      <c r="E47447" s="120"/>
      <c r="M47447" s="120"/>
      <c r="N47447" s="120"/>
      <c r="U47447" s="121"/>
      <c r="V47447" s="122"/>
      <c r="W47447" s="123"/>
      <c r="AC47447" s="123"/>
    </row>
    <row r="47448" spans="5:29" s="2" customFormat="1">
      <c r="E47448" s="120"/>
      <c r="M47448" s="120"/>
      <c r="N47448" s="120"/>
      <c r="U47448" s="121"/>
      <c r="V47448" s="122"/>
      <c r="W47448" s="123"/>
      <c r="AC47448" s="123"/>
    </row>
    <row r="47449" spans="5:29" s="2" customFormat="1">
      <c r="E47449" s="120"/>
      <c r="M47449" s="120"/>
      <c r="N47449" s="120"/>
      <c r="U47449" s="121"/>
      <c r="V47449" s="122"/>
      <c r="W47449" s="123"/>
      <c r="AC47449" s="123"/>
    </row>
    <row r="47450" spans="5:29" s="2" customFormat="1">
      <c r="E47450" s="120"/>
      <c r="M47450" s="120"/>
      <c r="N47450" s="120"/>
      <c r="U47450" s="121"/>
      <c r="V47450" s="122"/>
      <c r="W47450" s="123"/>
      <c r="AC47450" s="123"/>
    </row>
    <row r="47451" spans="5:29" s="2" customFormat="1">
      <c r="E47451" s="120"/>
      <c r="M47451" s="120"/>
      <c r="N47451" s="120"/>
      <c r="U47451" s="121"/>
      <c r="V47451" s="122"/>
      <c r="W47451" s="123"/>
      <c r="AC47451" s="123"/>
    </row>
    <row r="47452" spans="5:29" s="2" customFormat="1">
      <c r="E47452" s="120"/>
      <c r="M47452" s="120"/>
      <c r="N47452" s="120"/>
      <c r="U47452" s="121"/>
      <c r="V47452" s="122"/>
      <c r="W47452" s="123"/>
      <c r="AC47452" s="123"/>
    </row>
    <row r="47453" spans="5:29" s="2" customFormat="1">
      <c r="E47453" s="120"/>
      <c r="M47453" s="120"/>
      <c r="N47453" s="120"/>
      <c r="U47453" s="121"/>
      <c r="V47453" s="122"/>
      <c r="W47453" s="123"/>
      <c r="AC47453" s="123"/>
    </row>
    <row r="47454" spans="5:29" s="2" customFormat="1">
      <c r="E47454" s="120"/>
      <c r="M47454" s="120"/>
      <c r="N47454" s="120"/>
      <c r="U47454" s="121"/>
      <c r="V47454" s="122"/>
      <c r="W47454" s="123"/>
      <c r="AC47454" s="123"/>
    </row>
    <row r="47455" spans="5:29" s="2" customFormat="1">
      <c r="E47455" s="120"/>
      <c r="M47455" s="120"/>
      <c r="N47455" s="120"/>
      <c r="U47455" s="121"/>
      <c r="V47455" s="122"/>
      <c r="W47455" s="123"/>
      <c r="AC47455" s="123"/>
    </row>
    <row r="47456" spans="5:29" s="2" customFormat="1">
      <c r="E47456" s="120"/>
      <c r="M47456" s="120"/>
      <c r="N47456" s="120"/>
      <c r="U47456" s="121"/>
      <c r="V47456" s="122"/>
      <c r="W47456" s="123"/>
      <c r="AC47456" s="123"/>
    </row>
    <row r="47457" spans="5:29" s="2" customFormat="1">
      <c r="E47457" s="120"/>
      <c r="M47457" s="120"/>
      <c r="N47457" s="120"/>
      <c r="U47457" s="121"/>
      <c r="V47457" s="122"/>
      <c r="W47457" s="123"/>
      <c r="AC47457" s="123"/>
    </row>
    <row r="47458" spans="5:29" s="2" customFormat="1">
      <c r="E47458" s="120"/>
      <c r="M47458" s="120"/>
      <c r="N47458" s="120"/>
      <c r="U47458" s="121"/>
      <c r="V47458" s="122"/>
      <c r="W47458" s="123"/>
      <c r="AC47458" s="123"/>
    </row>
    <row r="47459" spans="5:29" s="2" customFormat="1">
      <c r="E47459" s="120"/>
      <c r="M47459" s="120"/>
      <c r="N47459" s="120"/>
      <c r="U47459" s="121"/>
      <c r="V47459" s="122"/>
      <c r="W47459" s="123"/>
      <c r="AC47459" s="123"/>
    </row>
    <row r="47460" spans="5:29" s="2" customFormat="1">
      <c r="E47460" s="120"/>
      <c r="M47460" s="120"/>
      <c r="N47460" s="120"/>
      <c r="U47460" s="121"/>
      <c r="V47460" s="122"/>
      <c r="W47460" s="123"/>
      <c r="AC47460" s="123"/>
    </row>
    <row r="47461" spans="5:29" s="2" customFormat="1">
      <c r="E47461" s="120"/>
      <c r="M47461" s="120"/>
      <c r="N47461" s="120"/>
      <c r="U47461" s="121"/>
      <c r="V47461" s="122"/>
      <c r="W47461" s="123"/>
      <c r="AC47461" s="123"/>
    </row>
    <row r="47462" spans="5:29" s="2" customFormat="1">
      <c r="E47462" s="120"/>
      <c r="M47462" s="120"/>
      <c r="N47462" s="120"/>
      <c r="U47462" s="121"/>
      <c r="V47462" s="122"/>
      <c r="W47462" s="123"/>
      <c r="AC47462" s="123"/>
    </row>
    <row r="47463" spans="5:29" s="2" customFormat="1">
      <c r="E47463" s="120"/>
      <c r="M47463" s="120"/>
      <c r="N47463" s="120"/>
      <c r="U47463" s="121"/>
      <c r="V47463" s="122"/>
      <c r="W47463" s="123"/>
      <c r="AC47463" s="123"/>
    </row>
    <row r="47464" spans="5:29" s="2" customFormat="1">
      <c r="E47464" s="120"/>
      <c r="M47464" s="120"/>
      <c r="N47464" s="120"/>
      <c r="U47464" s="121"/>
      <c r="V47464" s="122"/>
      <c r="W47464" s="123"/>
      <c r="AC47464" s="123"/>
    </row>
    <row r="47465" spans="5:29" s="2" customFormat="1">
      <c r="E47465" s="120"/>
      <c r="M47465" s="120"/>
      <c r="N47465" s="120"/>
      <c r="U47465" s="121"/>
      <c r="V47465" s="122"/>
      <c r="W47465" s="123"/>
      <c r="AC47465" s="123"/>
    </row>
    <row r="47466" spans="5:29" s="2" customFormat="1">
      <c r="E47466" s="120"/>
      <c r="M47466" s="120"/>
      <c r="N47466" s="120"/>
      <c r="U47466" s="121"/>
      <c r="V47466" s="122"/>
      <c r="W47466" s="123"/>
      <c r="AC47466" s="123"/>
    </row>
    <row r="47467" spans="5:29" s="2" customFormat="1">
      <c r="E47467" s="120"/>
      <c r="M47467" s="120"/>
      <c r="N47467" s="120"/>
      <c r="U47467" s="121"/>
      <c r="V47467" s="122"/>
      <c r="W47467" s="123"/>
      <c r="AC47467" s="123"/>
    </row>
    <row r="47468" spans="5:29" s="2" customFormat="1">
      <c r="E47468" s="120"/>
      <c r="M47468" s="120"/>
      <c r="N47468" s="120"/>
      <c r="U47468" s="121"/>
      <c r="V47468" s="122"/>
      <c r="W47468" s="123"/>
      <c r="AC47468" s="123"/>
    </row>
    <row r="47469" spans="5:29" s="2" customFormat="1">
      <c r="E47469" s="120"/>
      <c r="M47469" s="120"/>
      <c r="N47469" s="120"/>
      <c r="U47469" s="121"/>
      <c r="V47469" s="122"/>
      <c r="W47469" s="123"/>
      <c r="AC47469" s="123"/>
    </row>
    <row r="47470" spans="5:29" s="2" customFormat="1">
      <c r="E47470" s="120"/>
      <c r="M47470" s="120"/>
      <c r="N47470" s="120"/>
      <c r="U47470" s="121"/>
      <c r="V47470" s="122"/>
      <c r="W47470" s="123"/>
      <c r="AC47470" s="123"/>
    </row>
    <row r="47471" spans="5:29" s="2" customFormat="1">
      <c r="E47471" s="120"/>
      <c r="M47471" s="120"/>
      <c r="N47471" s="120"/>
      <c r="U47471" s="121"/>
      <c r="V47471" s="122"/>
      <c r="W47471" s="123"/>
      <c r="AC47471" s="123"/>
    </row>
    <row r="47472" spans="5:29" s="2" customFormat="1">
      <c r="E47472" s="120"/>
      <c r="M47472" s="120"/>
      <c r="N47472" s="120"/>
      <c r="U47472" s="121"/>
      <c r="V47472" s="122"/>
      <c r="W47472" s="123"/>
      <c r="AC47472" s="123"/>
    </row>
    <row r="47473" spans="5:29" s="2" customFormat="1">
      <c r="E47473" s="120"/>
      <c r="M47473" s="120"/>
      <c r="N47473" s="120"/>
      <c r="U47473" s="121"/>
      <c r="V47473" s="122"/>
      <c r="W47473" s="123"/>
      <c r="AC47473" s="123"/>
    </row>
    <row r="47474" spans="5:29" s="2" customFormat="1">
      <c r="E47474" s="120"/>
      <c r="M47474" s="120"/>
      <c r="N47474" s="120"/>
      <c r="U47474" s="121"/>
      <c r="V47474" s="122"/>
      <c r="W47474" s="123"/>
      <c r="AC47474" s="123"/>
    </row>
    <row r="47475" spans="5:29" s="2" customFormat="1">
      <c r="E47475" s="120"/>
      <c r="M47475" s="120"/>
      <c r="N47475" s="120"/>
      <c r="U47475" s="121"/>
      <c r="V47475" s="122"/>
      <c r="W47475" s="123"/>
      <c r="AC47475" s="123"/>
    </row>
    <row r="47476" spans="5:29" s="2" customFormat="1">
      <c r="E47476" s="120"/>
      <c r="M47476" s="120"/>
      <c r="N47476" s="120"/>
      <c r="U47476" s="121"/>
      <c r="V47476" s="122"/>
      <c r="W47476" s="123"/>
      <c r="AC47476" s="123"/>
    </row>
    <row r="47477" spans="5:29" s="2" customFormat="1">
      <c r="E47477" s="120"/>
      <c r="M47477" s="120"/>
      <c r="N47477" s="120"/>
      <c r="U47477" s="121"/>
      <c r="V47477" s="122"/>
      <c r="W47477" s="123"/>
      <c r="AC47477" s="123"/>
    </row>
    <row r="47478" spans="5:29" s="2" customFormat="1">
      <c r="E47478" s="120"/>
      <c r="M47478" s="120"/>
      <c r="N47478" s="120"/>
      <c r="U47478" s="121"/>
      <c r="V47478" s="122"/>
      <c r="W47478" s="123"/>
      <c r="AC47478" s="123"/>
    </row>
    <row r="47479" spans="5:29" s="2" customFormat="1">
      <c r="E47479" s="120"/>
      <c r="M47479" s="120"/>
      <c r="N47479" s="120"/>
      <c r="U47479" s="121"/>
      <c r="V47479" s="122"/>
      <c r="W47479" s="123"/>
      <c r="AC47479" s="123"/>
    </row>
    <row r="47480" spans="5:29" s="2" customFormat="1">
      <c r="E47480" s="120"/>
      <c r="M47480" s="120"/>
      <c r="N47480" s="120"/>
      <c r="U47480" s="121"/>
      <c r="V47480" s="122"/>
      <c r="W47480" s="123"/>
      <c r="AC47480" s="123"/>
    </row>
    <row r="47481" spans="5:29" s="2" customFormat="1">
      <c r="E47481" s="120"/>
      <c r="M47481" s="120"/>
      <c r="N47481" s="120"/>
      <c r="U47481" s="121"/>
      <c r="V47481" s="122"/>
      <c r="W47481" s="123"/>
      <c r="AC47481" s="123"/>
    </row>
    <row r="47482" spans="5:29" s="2" customFormat="1">
      <c r="E47482" s="120"/>
      <c r="M47482" s="120"/>
      <c r="N47482" s="120"/>
      <c r="U47482" s="121"/>
      <c r="V47482" s="122"/>
      <c r="W47482" s="123"/>
      <c r="AC47482" s="123"/>
    </row>
    <row r="47483" spans="5:29" s="2" customFormat="1">
      <c r="E47483" s="120"/>
      <c r="M47483" s="120"/>
      <c r="N47483" s="120"/>
      <c r="U47483" s="121"/>
      <c r="V47483" s="122"/>
      <c r="W47483" s="123"/>
      <c r="AC47483" s="123"/>
    </row>
    <row r="47484" spans="5:29" s="2" customFormat="1">
      <c r="E47484" s="120"/>
      <c r="M47484" s="120"/>
      <c r="N47484" s="120"/>
      <c r="U47484" s="121"/>
      <c r="V47484" s="122"/>
      <c r="W47484" s="123"/>
      <c r="AC47484" s="123"/>
    </row>
    <row r="47485" spans="5:29" s="2" customFormat="1">
      <c r="E47485" s="120"/>
      <c r="M47485" s="120"/>
      <c r="N47485" s="120"/>
      <c r="U47485" s="121"/>
      <c r="V47485" s="122"/>
      <c r="W47485" s="123"/>
      <c r="AC47485" s="123"/>
    </row>
    <row r="47486" spans="5:29" s="2" customFormat="1">
      <c r="E47486" s="120"/>
      <c r="M47486" s="120"/>
      <c r="N47486" s="120"/>
      <c r="U47486" s="121"/>
      <c r="V47486" s="122"/>
      <c r="W47486" s="123"/>
      <c r="AC47486" s="123"/>
    </row>
    <row r="47487" spans="5:29" s="2" customFormat="1">
      <c r="E47487" s="120"/>
      <c r="M47487" s="120"/>
      <c r="N47487" s="120"/>
      <c r="U47487" s="121"/>
      <c r="V47487" s="122"/>
      <c r="W47487" s="123"/>
      <c r="AC47487" s="123"/>
    </row>
    <row r="47488" spans="5:29" s="2" customFormat="1">
      <c r="E47488" s="120"/>
      <c r="M47488" s="120"/>
      <c r="N47488" s="120"/>
      <c r="U47488" s="121"/>
      <c r="V47488" s="122"/>
      <c r="W47488" s="123"/>
      <c r="AC47488" s="123"/>
    </row>
    <row r="47489" spans="5:29" s="2" customFormat="1">
      <c r="E47489" s="120"/>
      <c r="M47489" s="120"/>
      <c r="N47489" s="120"/>
      <c r="U47489" s="121"/>
      <c r="V47489" s="122"/>
      <c r="W47489" s="123"/>
      <c r="AC47489" s="123"/>
    </row>
    <row r="47490" spans="5:29" s="2" customFormat="1">
      <c r="E47490" s="120"/>
      <c r="M47490" s="120"/>
      <c r="N47490" s="120"/>
      <c r="U47490" s="121"/>
      <c r="V47490" s="122"/>
      <c r="W47490" s="123"/>
      <c r="AC47490" s="123"/>
    </row>
    <row r="47491" spans="5:29" s="2" customFormat="1">
      <c r="E47491" s="120"/>
      <c r="M47491" s="120"/>
      <c r="N47491" s="120"/>
      <c r="U47491" s="121"/>
      <c r="V47491" s="122"/>
      <c r="W47491" s="123"/>
      <c r="AC47491" s="123"/>
    </row>
    <row r="47492" spans="5:29" s="2" customFormat="1">
      <c r="E47492" s="120"/>
      <c r="M47492" s="120"/>
      <c r="N47492" s="120"/>
      <c r="U47492" s="121"/>
      <c r="V47492" s="122"/>
      <c r="W47492" s="123"/>
      <c r="AC47492" s="123"/>
    </row>
    <row r="47493" spans="5:29" s="2" customFormat="1">
      <c r="E47493" s="120"/>
      <c r="M47493" s="120"/>
      <c r="N47493" s="120"/>
      <c r="U47493" s="121"/>
      <c r="V47493" s="122"/>
      <c r="W47493" s="123"/>
      <c r="AC47493" s="123"/>
    </row>
    <row r="47494" spans="5:29" s="2" customFormat="1">
      <c r="E47494" s="120"/>
      <c r="M47494" s="120"/>
      <c r="N47494" s="120"/>
      <c r="U47494" s="121"/>
      <c r="V47494" s="122"/>
      <c r="W47494" s="123"/>
      <c r="AC47494" s="123"/>
    </row>
    <row r="47495" spans="5:29" s="2" customFormat="1">
      <c r="E47495" s="120"/>
      <c r="M47495" s="120"/>
      <c r="N47495" s="120"/>
      <c r="U47495" s="121"/>
      <c r="V47495" s="122"/>
      <c r="W47495" s="123"/>
      <c r="AC47495" s="123"/>
    </row>
    <row r="47496" spans="5:29" s="2" customFormat="1">
      <c r="E47496" s="120"/>
      <c r="M47496" s="120"/>
      <c r="N47496" s="120"/>
      <c r="U47496" s="121"/>
      <c r="V47496" s="122"/>
      <c r="W47496" s="123"/>
      <c r="AC47496" s="123"/>
    </row>
    <row r="47497" spans="5:29" s="2" customFormat="1">
      <c r="E47497" s="120"/>
      <c r="M47497" s="120"/>
      <c r="N47497" s="120"/>
      <c r="U47497" s="121"/>
      <c r="V47497" s="122"/>
      <c r="W47497" s="123"/>
      <c r="AC47497" s="123"/>
    </row>
    <row r="47498" spans="5:29" s="2" customFormat="1">
      <c r="E47498" s="120"/>
      <c r="M47498" s="120"/>
      <c r="N47498" s="120"/>
      <c r="U47498" s="121"/>
      <c r="V47498" s="122"/>
      <c r="W47498" s="123"/>
      <c r="AC47498" s="123"/>
    </row>
    <row r="47499" spans="5:29" s="2" customFormat="1">
      <c r="E47499" s="120"/>
      <c r="M47499" s="120"/>
      <c r="N47499" s="120"/>
      <c r="U47499" s="121"/>
      <c r="V47499" s="122"/>
      <c r="W47499" s="123"/>
      <c r="AC47499" s="123"/>
    </row>
    <row r="47500" spans="5:29" s="2" customFormat="1">
      <c r="E47500" s="120"/>
      <c r="M47500" s="120"/>
      <c r="N47500" s="120"/>
      <c r="U47500" s="121"/>
      <c r="V47500" s="122"/>
      <c r="W47500" s="123"/>
      <c r="AC47500" s="123"/>
    </row>
    <row r="47501" spans="5:29" s="2" customFormat="1">
      <c r="E47501" s="120"/>
      <c r="M47501" s="120"/>
      <c r="N47501" s="120"/>
      <c r="U47501" s="121"/>
      <c r="V47501" s="122"/>
      <c r="W47501" s="123"/>
      <c r="AC47501" s="123"/>
    </row>
    <row r="47502" spans="5:29" s="2" customFormat="1">
      <c r="E47502" s="120"/>
      <c r="M47502" s="120"/>
      <c r="N47502" s="120"/>
      <c r="U47502" s="121"/>
      <c r="V47502" s="122"/>
      <c r="W47502" s="123"/>
      <c r="AC47502" s="123"/>
    </row>
    <row r="47503" spans="5:29" s="2" customFormat="1">
      <c r="E47503" s="120"/>
      <c r="M47503" s="120"/>
      <c r="N47503" s="120"/>
      <c r="U47503" s="121"/>
      <c r="V47503" s="122"/>
      <c r="W47503" s="123"/>
      <c r="AC47503" s="123"/>
    </row>
    <row r="47504" spans="5:29" s="2" customFormat="1">
      <c r="E47504" s="120"/>
      <c r="M47504" s="120"/>
      <c r="N47504" s="120"/>
      <c r="U47504" s="121"/>
      <c r="V47504" s="122"/>
      <c r="W47504" s="123"/>
      <c r="AC47504" s="123"/>
    </row>
    <row r="47505" spans="5:29" s="2" customFormat="1">
      <c r="E47505" s="120"/>
      <c r="M47505" s="120"/>
      <c r="N47505" s="120"/>
      <c r="U47505" s="121"/>
      <c r="V47505" s="122"/>
      <c r="W47505" s="123"/>
      <c r="AC47505" s="123"/>
    </row>
    <row r="47506" spans="5:29" s="2" customFormat="1">
      <c r="E47506" s="120"/>
      <c r="M47506" s="120"/>
      <c r="N47506" s="120"/>
      <c r="U47506" s="121"/>
      <c r="V47506" s="122"/>
      <c r="W47506" s="123"/>
      <c r="AC47506" s="123"/>
    </row>
    <row r="47507" spans="5:29" s="2" customFormat="1">
      <c r="E47507" s="120"/>
      <c r="M47507" s="120"/>
      <c r="N47507" s="120"/>
      <c r="U47507" s="121"/>
      <c r="V47507" s="122"/>
      <c r="W47507" s="123"/>
      <c r="AC47507" s="123"/>
    </row>
    <row r="47508" spans="5:29" s="2" customFormat="1">
      <c r="E47508" s="120"/>
      <c r="M47508" s="120"/>
      <c r="N47508" s="120"/>
      <c r="U47508" s="121"/>
      <c r="V47508" s="122"/>
      <c r="W47508" s="123"/>
      <c r="AC47508" s="123"/>
    </row>
    <row r="47509" spans="5:29" s="2" customFormat="1">
      <c r="E47509" s="120"/>
      <c r="M47509" s="120"/>
      <c r="N47509" s="120"/>
      <c r="U47509" s="121"/>
      <c r="V47509" s="122"/>
      <c r="W47509" s="123"/>
      <c r="AC47509" s="123"/>
    </row>
    <row r="47510" spans="5:29" s="2" customFormat="1">
      <c r="E47510" s="120"/>
      <c r="M47510" s="120"/>
      <c r="N47510" s="120"/>
      <c r="U47510" s="121"/>
      <c r="V47510" s="122"/>
      <c r="W47510" s="123"/>
      <c r="AC47510" s="123"/>
    </row>
    <row r="47511" spans="5:29" s="2" customFormat="1">
      <c r="E47511" s="120"/>
      <c r="M47511" s="120"/>
      <c r="N47511" s="120"/>
      <c r="U47511" s="121"/>
      <c r="V47511" s="122"/>
      <c r="W47511" s="123"/>
      <c r="AC47511" s="123"/>
    </row>
    <row r="47512" spans="5:29" s="2" customFormat="1">
      <c r="E47512" s="120"/>
      <c r="M47512" s="120"/>
      <c r="N47512" s="120"/>
      <c r="U47512" s="121"/>
      <c r="V47512" s="122"/>
      <c r="W47512" s="123"/>
      <c r="AC47512" s="123"/>
    </row>
    <row r="47513" spans="5:29" s="2" customFormat="1">
      <c r="E47513" s="120"/>
      <c r="M47513" s="120"/>
      <c r="N47513" s="120"/>
      <c r="U47513" s="121"/>
      <c r="V47513" s="122"/>
      <c r="W47513" s="123"/>
      <c r="AC47513" s="123"/>
    </row>
    <row r="47514" spans="5:29" s="2" customFormat="1">
      <c r="E47514" s="120"/>
      <c r="M47514" s="120"/>
      <c r="N47514" s="120"/>
      <c r="U47514" s="121"/>
      <c r="V47514" s="122"/>
      <c r="W47514" s="123"/>
      <c r="AC47514" s="123"/>
    </row>
    <row r="47515" spans="5:29" s="2" customFormat="1">
      <c r="E47515" s="120"/>
      <c r="M47515" s="120"/>
      <c r="N47515" s="120"/>
      <c r="U47515" s="121"/>
      <c r="V47515" s="122"/>
      <c r="W47515" s="123"/>
      <c r="AC47515" s="123"/>
    </row>
    <row r="47516" spans="5:29" s="2" customFormat="1">
      <c r="E47516" s="120"/>
      <c r="M47516" s="120"/>
      <c r="N47516" s="120"/>
      <c r="U47516" s="121"/>
      <c r="V47516" s="122"/>
      <c r="W47516" s="123"/>
      <c r="AC47516" s="123"/>
    </row>
    <row r="47517" spans="5:29" s="2" customFormat="1">
      <c r="E47517" s="120"/>
      <c r="M47517" s="120"/>
      <c r="N47517" s="120"/>
      <c r="U47517" s="121"/>
      <c r="V47517" s="122"/>
      <c r="W47517" s="123"/>
      <c r="AC47517" s="123"/>
    </row>
    <row r="47518" spans="5:29" s="2" customFormat="1">
      <c r="E47518" s="120"/>
      <c r="M47518" s="120"/>
      <c r="N47518" s="120"/>
      <c r="U47518" s="121"/>
      <c r="V47518" s="122"/>
      <c r="W47518" s="123"/>
      <c r="AC47518" s="123"/>
    </row>
    <row r="47519" spans="5:29" s="2" customFormat="1">
      <c r="E47519" s="120"/>
      <c r="M47519" s="120"/>
      <c r="N47519" s="120"/>
      <c r="U47519" s="121"/>
      <c r="V47519" s="122"/>
      <c r="W47519" s="123"/>
      <c r="AC47519" s="123"/>
    </row>
    <row r="47520" spans="5:29" s="2" customFormat="1">
      <c r="E47520" s="120"/>
      <c r="M47520" s="120"/>
      <c r="N47520" s="120"/>
      <c r="U47520" s="121"/>
      <c r="V47520" s="122"/>
      <c r="W47520" s="123"/>
      <c r="AC47520" s="123"/>
    </row>
    <row r="47521" spans="5:29" s="2" customFormat="1">
      <c r="E47521" s="120"/>
      <c r="M47521" s="120"/>
      <c r="N47521" s="120"/>
      <c r="U47521" s="121"/>
      <c r="V47521" s="122"/>
      <c r="W47521" s="123"/>
      <c r="AC47521" s="123"/>
    </row>
    <row r="47522" spans="5:29" s="2" customFormat="1">
      <c r="E47522" s="120"/>
      <c r="M47522" s="120"/>
      <c r="N47522" s="120"/>
      <c r="U47522" s="121"/>
      <c r="V47522" s="122"/>
      <c r="W47522" s="123"/>
      <c r="AC47522" s="123"/>
    </row>
    <row r="47523" spans="5:29" s="2" customFormat="1">
      <c r="E47523" s="120"/>
      <c r="M47523" s="120"/>
      <c r="N47523" s="120"/>
      <c r="U47523" s="121"/>
      <c r="V47523" s="122"/>
      <c r="W47523" s="123"/>
      <c r="AC47523" s="123"/>
    </row>
    <row r="47524" spans="5:29" s="2" customFormat="1">
      <c r="E47524" s="120"/>
      <c r="M47524" s="120"/>
      <c r="N47524" s="120"/>
      <c r="U47524" s="121"/>
      <c r="V47524" s="122"/>
      <c r="W47524" s="123"/>
      <c r="AC47524" s="123"/>
    </row>
    <row r="47525" spans="5:29" s="2" customFormat="1">
      <c r="E47525" s="120"/>
      <c r="M47525" s="120"/>
      <c r="N47525" s="120"/>
      <c r="U47525" s="121"/>
      <c r="V47525" s="122"/>
      <c r="W47525" s="123"/>
      <c r="AC47525" s="123"/>
    </row>
    <row r="47526" spans="5:29" s="2" customFormat="1">
      <c r="E47526" s="120"/>
      <c r="M47526" s="120"/>
      <c r="N47526" s="120"/>
      <c r="U47526" s="121"/>
      <c r="V47526" s="122"/>
      <c r="W47526" s="123"/>
      <c r="AC47526" s="123"/>
    </row>
    <row r="47527" spans="5:29" s="2" customFormat="1">
      <c r="E47527" s="120"/>
      <c r="M47527" s="120"/>
      <c r="N47527" s="120"/>
      <c r="U47527" s="121"/>
      <c r="V47527" s="122"/>
      <c r="W47527" s="123"/>
      <c r="AC47527" s="123"/>
    </row>
    <row r="47528" spans="5:29" s="2" customFormat="1">
      <c r="E47528" s="120"/>
      <c r="M47528" s="120"/>
      <c r="N47528" s="120"/>
      <c r="U47528" s="121"/>
      <c r="V47528" s="122"/>
      <c r="W47528" s="123"/>
      <c r="AC47528" s="123"/>
    </row>
    <row r="47529" spans="5:29" s="2" customFormat="1">
      <c r="E47529" s="120"/>
      <c r="M47529" s="120"/>
      <c r="N47529" s="120"/>
      <c r="U47529" s="121"/>
      <c r="V47529" s="122"/>
      <c r="W47529" s="123"/>
      <c r="AC47529" s="123"/>
    </row>
    <row r="47530" spans="5:29" s="2" customFormat="1">
      <c r="E47530" s="120"/>
      <c r="M47530" s="120"/>
      <c r="N47530" s="120"/>
      <c r="U47530" s="121"/>
      <c r="V47530" s="122"/>
      <c r="W47530" s="123"/>
      <c r="AC47530" s="123"/>
    </row>
    <row r="47531" spans="5:29" s="2" customFormat="1">
      <c r="E47531" s="120"/>
      <c r="M47531" s="120"/>
      <c r="N47531" s="120"/>
      <c r="U47531" s="121"/>
      <c r="V47531" s="122"/>
      <c r="W47531" s="123"/>
      <c r="AC47531" s="123"/>
    </row>
    <row r="47532" spans="5:29" s="2" customFormat="1">
      <c r="E47532" s="120"/>
      <c r="M47532" s="120"/>
      <c r="N47532" s="120"/>
      <c r="U47532" s="121"/>
      <c r="V47532" s="122"/>
      <c r="W47532" s="123"/>
      <c r="AC47532" s="123"/>
    </row>
    <row r="47533" spans="5:29" s="2" customFormat="1">
      <c r="E47533" s="120"/>
      <c r="M47533" s="120"/>
      <c r="N47533" s="120"/>
      <c r="U47533" s="121"/>
      <c r="V47533" s="122"/>
      <c r="W47533" s="123"/>
      <c r="AC47533" s="123"/>
    </row>
    <row r="47534" spans="5:29" s="2" customFormat="1">
      <c r="E47534" s="120"/>
      <c r="M47534" s="120"/>
      <c r="N47534" s="120"/>
      <c r="U47534" s="121"/>
      <c r="V47534" s="122"/>
      <c r="W47534" s="123"/>
      <c r="AC47534" s="123"/>
    </row>
    <row r="47535" spans="5:29" s="2" customFormat="1">
      <c r="E47535" s="120"/>
      <c r="M47535" s="120"/>
      <c r="N47535" s="120"/>
      <c r="U47535" s="121"/>
      <c r="V47535" s="122"/>
      <c r="W47535" s="123"/>
      <c r="AC47535" s="123"/>
    </row>
    <row r="47536" spans="5:29" s="2" customFormat="1">
      <c r="E47536" s="120"/>
      <c r="M47536" s="120"/>
      <c r="N47536" s="120"/>
      <c r="U47536" s="121"/>
      <c r="V47536" s="122"/>
      <c r="W47536" s="123"/>
      <c r="AC47536" s="123"/>
    </row>
    <row r="47537" spans="5:29" s="2" customFormat="1">
      <c r="E47537" s="120"/>
      <c r="M47537" s="120"/>
      <c r="N47537" s="120"/>
      <c r="U47537" s="121"/>
      <c r="V47537" s="122"/>
      <c r="W47537" s="123"/>
      <c r="AC47537" s="123"/>
    </row>
    <row r="47538" spans="5:29" s="2" customFormat="1">
      <c r="E47538" s="120"/>
      <c r="M47538" s="120"/>
      <c r="N47538" s="120"/>
      <c r="U47538" s="121"/>
      <c r="V47538" s="122"/>
      <c r="W47538" s="123"/>
      <c r="AC47538" s="123"/>
    </row>
    <row r="47539" spans="5:29" s="2" customFormat="1">
      <c r="E47539" s="120"/>
      <c r="M47539" s="120"/>
      <c r="N47539" s="120"/>
      <c r="U47539" s="121"/>
      <c r="V47539" s="122"/>
      <c r="W47539" s="123"/>
      <c r="AC47539" s="123"/>
    </row>
    <row r="47540" spans="5:29" s="2" customFormat="1">
      <c r="E47540" s="120"/>
      <c r="M47540" s="120"/>
      <c r="N47540" s="120"/>
      <c r="U47540" s="121"/>
      <c r="V47540" s="122"/>
      <c r="W47540" s="123"/>
      <c r="AC47540" s="123"/>
    </row>
    <row r="47541" spans="5:29" s="2" customFormat="1">
      <c r="E47541" s="120"/>
      <c r="M47541" s="120"/>
      <c r="N47541" s="120"/>
      <c r="U47541" s="121"/>
      <c r="V47541" s="122"/>
      <c r="W47541" s="123"/>
      <c r="AC47541" s="123"/>
    </row>
    <row r="47542" spans="5:29" s="2" customFormat="1">
      <c r="E47542" s="120"/>
      <c r="M47542" s="120"/>
      <c r="N47542" s="120"/>
      <c r="U47542" s="121"/>
      <c r="V47542" s="122"/>
      <c r="W47542" s="123"/>
      <c r="AC47542" s="123"/>
    </row>
    <row r="47543" spans="5:29" s="2" customFormat="1">
      <c r="E47543" s="120"/>
      <c r="M47543" s="120"/>
      <c r="N47543" s="120"/>
      <c r="U47543" s="121"/>
      <c r="V47543" s="122"/>
      <c r="W47543" s="123"/>
      <c r="AC47543" s="123"/>
    </row>
    <row r="47544" spans="5:29" s="2" customFormat="1">
      <c r="E47544" s="120"/>
      <c r="M47544" s="120"/>
      <c r="N47544" s="120"/>
      <c r="U47544" s="121"/>
      <c r="V47544" s="122"/>
      <c r="W47544" s="123"/>
      <c r="AC47544" s="123"/>
    </row>
    <row r="47545" spans="5:29" s="2" customFormat="1">
      <c r="E47545" s="120"/>
      <c r="M47545" s="120"/>
      <c r="N47545" s="120"/>
      <c r="U47545" s="121"/>
      <c r="V47545" s="122"/>
      <c r="W47545" s="123"/>
      <c r="AC47545" s="123"/>
    </row>
    <row r="47546" spans="5:29" s="2" customFormat="1">
      <c r="E47546" s="120"/>
      <c r="M47546" s="120"/>
      <c r="N47546" s="120"/>
      <c r="U47546" s="121"/>
      <c r="V47546" s="122"/>
      <c r="W47546" s="123"/>
      <c r="AC47546" s="123"/>
    </row>
    <row r="47547" spans="5:29" s="2" customFormat="1">
      <c r="E47547" s="120"/>
      <c r="M47547" s="120"/>
      <c r="N47547" s="120"/>
      <c r="U47547" s="121"/>
      <c r="V47547" s="122"/>
      <c r="W47547" s="123"/>
      <c r="AC47547" s="123"/>
    </row>
    <row r="47548" spans="5:29" s="2" customFormat="1">
      <c r="E47548" s="120"/>
      <c r="M47548" s="120"/>
      <c r="N47548" s="120"/>
      <c r="U47548" s="121"/>
      <c r="V47548" s="122"/>
      <c r="W47548" s="123"/>
      <c r="AC47548" s="123"/>
    </row>
    <row r="47549" spans="5:29" s="2" customFormat="1">
      <c r="E47549" s="120"/>
      <c r="M47549" s="120"/>
      <c r="N47549" s="120"/>
      <c r="U47549" s="121"/>
      <c r="V47549" s="122"/>
      <c r="W47549" s="123"/>
      <c r="AC47549" s="123"/>
    </row>
    <row r="47550" spans="5:29" s="2" customFormat="1">
      <c r="E47550" s="120"/>
      <c r="M47550" s="120"/>
      <c r="N47550" s="120"/>
      <c r="U47550" s="121"/>
      <c r="V47550" s="122"/>
      <c r="W47550" s="123"/>
      <c r="AC47550" s="123"/>
    </row>
    <row r="47551" spans="5:29" s="2" customFormat="1">
      <c r="E47551" s="120"/>
      <c r="M47551" s="120"/>
      <c r="N47551" s="120"/>
      <c r="U47551" s="121"/>
      <c r="V47551" s="122"/>
      <c r="W47551" s="123"/>
      <c r="AC47551" s="123"/>
    </row>
    <row r="47552" spans="5:29" s="2" customFormat="1">
      <c r="E47552" s="120"/>
      <c r="M47552" s="120"/>
      <c r="N47552" s="120"/>
      <c r="U47552" s="121"/>
      <c r="V47552" s="122"/>
      <c r="W47552" s="123"/>
      <c r="AC47552" s="123"/>
    </row>
    <row r="47553" spans="5:29" s="2" customFormat="1">
      <c r="E47553" s="120"/>
      <c r="M47553" s="120"/>
      <c r="N47553" s="120"/>
      <c r="U47553" s="121"/>
      <c r="V47553" s="122"/>
      <c r="W47553" s="123"/>
      <c r="AC47553" s="123"/>
    </row>
    <row r="47554" spans="5:29" s="2" customFormat="1">
      <c r="E47554" s="120"/>
      <c r="M47554" s="120"/>
      <c r="N47554" s="120"/>
      <c r="U47554" s="121"/>
      <c r="V47554" s="122"/>
      <c r="W47554" s="123"/>
      <c r="AC47554" s="123"/>
    </row>
    <row r="47555" spans="5:29" s="2" customFormat="1">
      <c r="E47555" s="120"/>
      <c r="M47555" s="120"/>
      <c r="N47555" s="120"/>
      <c r="U47555" s="121"/>
      <c r="V47555" s="122"/>
      <c r="W47555" s="123"/>
      <c r="AC47555" s="123"/>
    </row>
    <row r="47556" spans="5:29" s="2" customFormat="1">
      <c r="E47556" s="120"/>
      <c r="M47556" s="120"/>
      <c r="N47556" s="120"/>
      <c r="U47556" s="121"/>
      <c r="V47556" s="122"/>
      <c r="W47556" s="123"/>
      <c r="AC47556" s="123"/>
    </row>
    <row r="47557" spans="5:29" s="2" customFormat="1">
      <c r="E47557" s="120"/>
      <c r="M47557" s="120"/>
      <c r="N47557" s="120"/>
      <c r="U47557" s="121"/>
      <c r="V47557" s="122"/>
      <c r="W47557" s="123"/>
      <c r="AC47557" s="123"/>
    </row>
    <row r="47558" spans="5:29" s="2" customFormat="1">
      <c r="E47558" s="120"/>
      <c r="M47558" s="120"/>
      <c r="N47558" s="120"/>
      <c r="U47558" s="121"/>
      <c r="V47558" s="122"/>
      <c r="W47558" s="123"/>
      <c r="AC47558" s="123"/>
    </row>
    <row r="47559" spans="5:29" s="2" customFormat="1">
      <c r="E47559" s="120"/>
      <c r="M47559" s="120"/>
      <c r="N47559" s="120"/>
      <c r="U47559" s="121"/>
      <c r="V47559" s="122"/>
      <c r="W47559" s="123"/>
      <c r="AC47559" s="123"/>
    </row>
    <row r="47560" spans="5:29" s="2" customFormat="1">
      <c r="E47560" s="120"/>
      <c r="M47560" s="120"/>
      <c r="N47560" s="120"/>
      <c r="U47560" s="121"/>
      <c r="V47560" s="122"/>
      <c r="W47560" s="123"/>
      <c r="AC47560" s="123"/>
    </row>
    <row r="47561" spans="5:29" s="2" customFormat="1">
      <c r="E47561" s="120"/>
      <c r="M47561" s="120"/>
      <c r="N47561" s="120"/>
      <c r="U47561" s="121"/>
      <c r="V47561" s="122"/>
      <c r="W47561" s="123"/>
      <c r="AC47561" s="123"/>
    </row>
    <row r="47562" spans="5:29" s="2" customFormat="1">
      <c r="E47562" s="120"/>
      <c r="M47562" s="120"/>
      <c r="N47562" s="120"/>
      <c r="U47562" s="121"/>
      <c r="V47562" s="122"/>
      <c r="W47562" s="123"/>
      <c r="AC47562" s="123"/>
    </row>
    <row r="47563" spans="5:29" s="2" customFormat="1">
      <c r="E47563" s="120"/>
      <c r="M47563" s="120"/>
      <c r="N47563" s="120"/>
      <c r="U47563" s="121"/>
      <c r="V47563" s="122"/>
      <c r="W47563" s="123"/>
      <c r="AC47563" s="123"/>
    </row>
    <row r="47564" spans="5:29" s="2" customFormat="1">
      <c r="E47564" s="120"/>
      <c r="M47564" s="120"/>
      <c r="N47564" s="120"/>
      <c r="U47564" s="121"/>
      <c r="V47564" s="122"/>
      <c r="W47564" s="123"/>
      <c r="AC47564" s="123"/>
    </row>
    <row r="47565" spans="5:29" s="2" customFormat="1">
      <c r="E47565" s="120"/>
      <c r="M47565" s="120"/>
      <c r="N47565" s="120"/>
      <c r="U47565" s="121"/>
      <c r="V47565" s="122"/>
      <c r="W47565" s="123"/>
      <c r="AC47565" s="123"/>
    </row>
    <row r="47566" spans="5:29" s="2" customFormat="1">
      <c r="E47566" s="120"/>
      <c r="M47566" s="120"/>
      <c r="N47566" s="120"/>
      <c r="U47566" s="121"/>
      <c r="V47566" s="122"/>
      <c r="W47566" s="123"/>
      <c r="AC47566" s="123"/>
    </row>
    <row r="47567" spans="5:29" s="2" customFormat="1">
      <c r="E47567" s="120"/>
      <c r="M47567" s="120"/>
      <c r="N47567" s="120"/>
      <c r="U47567" s="121"/>
      <c r="V47567" s="122"/>
      <c r="W47567" s="123"/>
      <c r="AC47567" s="123"/>
    </row>
    <row r="47568" spans="5:29" s="2" customFormat="1">
      <c r="E47568" s="120"/>
      <c r="M47568" s="120"/>
      <c r="N47568" s="120"/>
      <c r="U47568" s="121"/>
      <c r="V47568" s="122"/>
      <c r="W47568" s="123"/>
      <c r="AC47568" s="123"/>
    </row>
    <row r="47569" spans="5:29" s="2" customFormat="1">
      <c r="E47569" s="120"/>
      <c r="M47569" s="120"/>
      <c r="N47569" s="120"/>
      <c r="U47569" s="121"/>
      <c r="V47569" s="122"/>
      <c r="W47569" s="123"/>
      <c r="AC47569" s="123"/>
    </row>
    <row r="47570" spans="5:29" s="2" customFormat="1">
      <c r="E47570" s="120"/>
      <c r="M47570" s="120"/>
      <c r="N47570" s="120"/>
      <c r="U47570" s="121"/>
      <c r="V47570" s="122"/>
      <c r="W47570" s="123"/>
      <c r="AC47570" s="123"/>
    </row>
    <row r="47571" spans="5:29" s="2" customFormat="1">
      <c r="E47571" s="120"/>
      <c r="M47571" s="120"/>
      <c r="N47571" s="120"/>
      <c r="U47571" s="121"/>
      <c r="V47571" s="122"/>
      <c r="W47571" s="123"/>
      <c r="AC47571" s="123"/>
    </row>
    <row r="47572" spans="5:29" s="2" customFormat="1">
      <c r="E47572" s="120"/>
      <c r="M47572" s="120"/>
      <c r="N47572" s="120"/>
      <c r="U47572" s="121"/>
      <c r="V47572" s="122"/>
      <c r="W47572" s="123"/>
      <c r="AC47572" s="123"/>
    </row>
    <row r="47573" spans="5:29" s="2" customFormat="1">
      <c r="E47573" s="120"/>
      <c r="M47573" s="120"/>
      <c r="N47573" s="120"/>
      <c r="U47573" s="121"/>
      <c r="V47573" s="122"/>
      <c r="W47573" s="123"/>
      <c r="AC47573" s="123"/>
    </row>
    <row r="47574" spans="5:29" s="2" customFormat="1">
      <c r="E47574" s="120"/>
      <c r="M47574" s="120"/>
      <c r="N47574" s="120"/>
      <c r="U47574" s="121"/>
      <c r="V47574" s="122"/>
      <c r="W47574" s="123"/>
      <c r="AC47574" s="123"/>
    </row>
    <row r="47575" spans="5:29" s="2" customFormat="1">
      <c r="E47575" s="120"/>
      <c r="M47575" s="120"/>
      <c r="N47575" s="120"/>
      <c r="U47575" s="121"/>
      <c r="V47575" s="122"/>
      <c r="W47575" s="123"/>
      <c r="AC47575" s="123"/>
    </row>
    <row r="47576" spans="5:29" s="2" customFormat="1">
      <c r="E47576" s="120"/>
      <c r="M47576" s="120"/>
      <c r="N47576" s="120"/>
      <c r="U47576" s="121"/>
      <c r="V47576" s="122"/>
      <c r="W47576" s="123"/>
      <c r="AC47576" s="123"/>
    </row>
    <row r="47577" spans="5:29" s="2" customFormat="1">
      <c r="E47577" s="120"/>
      <c r="M47577" s="120"/>
      <c r="N47577" s="120"/>
      <c r="U47577" s="121"/>
      <c r="V47577" s="122"/>
      <c r="W47577" s="123"/>
      <c r="AC47577" s="123"/>
    </row>
    <row r="47578" spans="5:29" s="2" customFormat="1">
      <c r="E47578" s="120"/>
      <c r="M47578" s="120"/>
      <c r="N47578" s="120"/>
      <c r="U47578" s="121"/>
      <c r="V47578" s="122"/>
      <c r="W47578" s="123"/>
      <c r="AC47578" s="123"/>
    </row>
    <row r="47579" spans="5:29" s="2" customFormat="1">
      <c r="E47579" s="120"/>
      <c r="M47579" s="120"/>
      <c r="N47579" s="120"/>
      <c r="U47579" s="121"/>
      <c r="V47579" s="122"/>
      <c r="W47579" s="123"/>
      <c r="AC47579" s="123"/>
    </row>
    <row r="47580" spans="5:29" s="2" customFormat="1">
      <c r="E47580" s="120"/>
      <c r="M47580" s="120"/>
      <c r="N47580" s="120"/>
      <c r="U47580" s="121"/>
      <c r="V47580" s="122"/>
      <c r="W47580" s="123"/>
      <c r="AC47580" s="123"/>
    </row>
    <row r="47581" spans="5:29" s="2" customFormat="1">
      <c r="E47581" s="120"/>
      <c r="M47581" s="120"/>
      <c r="N47581" s="120"/>
      <c r="U47581" s="121"/>
      <c r="V47581" s="122"/>
      <c r="W47581" s="123"/>
      <c r="AC47581" s="123"/>
    </row>
    <row r="47582" spans="5:29" s="2" customFormat="1">
      <c r="E47582" s="120"/>
      <c r="M47582" s="120"/>
      <c r="N47582" s="120"/>
      <c r="U47582" s="121"/>
      <c r="V47582" s="122"/>
      <c r="W47582" s="123"/>
      <c r="AC47582" s="123"/>
    </row>
    <row r="47583" spans="5:29" s="2" customFormat="1">
      <c r="E47583" s="120"/>
      <c r="M47583" s="120"/>
      <c r="N47583" s="120"/>
      <c r="U47583" s="121"/>
      <c r="V47583" s="122"/>
      <c r="W47583" s="123"/>
      <c r="AC47583" s="123"/>
    </row>
    <row r="47584" spans="5:29" s="2" customFormat="1">
      <c r="E47584" s="120"/>
      <c r="M47584" s="120"/>
      <c r="N47584" s="120"/>
      <c r="U47584" s="121"/>
      <c r="V47584" s="122"/>
      <c r="W47584" s="123"/>
      <c r="AC47584" s="123"/>
    </row>
    <row r="47585" spans="5:29" s="2" customFormat="1">
      <c r="E47585" s="120"/>
      <c r="M47585" s="120"/>
      <c r="N47585" s="120"/>
      <c r="U47585" s="121"/>
      <c r="V47585" s="122"/>
      <c r="W47585" s="123"/>
      <c r="AC47585" s="123"/>
    </row>
    <row r="47586" spans="5:29" s="2" customFormat="1">
      <c r="E47586" s="120"/>
      <c r="M47586" s="120"/>
      <c r="N47586" s="120"/>
      <c r="U47586" s="121"/>
      <c r="V47586" s="122"/>
      <c r="W47586" s="123"/>
      <c r="AC47586" s="123"/>
    </row>
    <row r="47587" spans="5:29" s="2" customFormat="1">
      <c r="E47587" s="120"/>
      <c r="M47587" s="120"/>
      <c r="N47587" s="120"/>
      <c r="U47587" s="121"/>
      <c r="V47587" s="122"/>
      <c r="W47587" s="123"/>
      <c r="AC47587" s="123"/>
    </row>
    <row r="47588" spans="5:29" s="2" customFormat="1">
      <c r="E47588" s="120"/>
      <c r="M47588" s="120"/>
      <c r="N47588" s="120"/>
      <c r="U47588" s="121"/>
      <c r="V47588" s="122"/>
      <c r="W47588" s="123"/>
      <c r="AC47588" s="123"/>
    </row>
    <row r="47589" spans="5:29" s="2" customFormat="1">
      <c r="E47589" s="120"/>
      <c r="M47589" s="120"/>
      <c r="N47589" s="120"/>
      <c r="U47589" s="121"/>
      <c r="V47589" s="122"/>
      <c r="W47589" s="123"/>
      <c r="AC47589" s="123"/>
    </row>
    <row r="47590" spans="5:29" s="2" customFormat="1">
      <c r="E47590" s="120"/>
      <c r="M47590" s="120"/>
      <c r="N47590" s="120"/>
      <c r="U47590" s="121"/>
      <c r="V47590" s="122"/>
      <c r="W47590" s="123"/>
      <c r="AC47590" s="123"/>
    </row>
    <row r="47591" spans="5:29" s="2" customFormat="1">
      <c r="E47591" s="120"/>
      <c r="M47591" s="120"/>
      <c r="N47591" s="120"/>
      <c r="U47591" s="121"/>
      <c r="V47591" s="122"/>
      <c r="W47591" s="123"/>
      <c r="AC47591" s="123"/>
    </row>
    <row r="47592" spans="5:29" s="2" customFormat="1">
      <c r="E47592" s="120"/>
      <c r="M47592" s="120"/>
      <c r="N47592" s="120"/>
      <c r="U47592" s="121"/>
      <c r="V47592" s="122"/>
      <c r="W47592" s="123"/>
      <c r="AC47592" s="123"/>
    </row>
    <row r="47593" spans="5:29" s="2" customFormat="1">
      <c r="E47593" s="120"/>
      <c r="M47593" s="120"/>
      <c r="N47593" s="120"/>
      <c r="U47593" s="121"/>
      <c r="V47593" s="122"/>
      <c r="W47593" s="123"/>
      <c r="AC47593" s="123"/>
    </row>
    <row r="47594" spans="5:29" s="2" customFormat="1">
      <c r="E47594" s="120"/>
      <c r="M47594" s="120"/>
      <c r="N47594" s="120"/>
      <c r="U47594" s="121"/>
      <c r="V47594" s="122"/>
      <c r="W47594" s="123"/>
      <c r="AC47594" s="123"/>
    </row>
    <row r="47595" spans="5:29" s="2" customFormat="1">
      <c r="E47595" s="120"/>
      <c r="M47595" s="120"/>
      <c r="N47595" s="120"/>
      <c r="U47595" s="121"/>
      <c r="V47595" s="122"/>
      <c r="W47595" s="123"/>
      <c r="AC47595" s="123"/>
    </row>
    <row r="47596" spans="5:29" s="2" customFormat="1">
      <c r="E47596" s="120"/>
      <c r="M47596" s="120"/>
      <c r="N47596" s="120"/>
      <c r="U47596" s="121"/>
      <c r="V47596" s="122"/>
      <c r="W47596" s="123"/>
      <c r="AC47596" s="123"/>
    </row>
    <row r="47597" spans="5:29" s="2" customFormat="1">
      <c r="E47597" s="120"/>
      <c r="M47597" s="120"/>
      <c r="N47597" s="120"/>
      <c r="U47597" s="121"/>
      <c r="V47597" s="122"/>
      <c r="W47597" s="123"/>
      <c r="AC47597" s="123"/>
    </row>
    <row r="47598" spans="5:29" s="2" customFormat="1">
      <c r="E47598" s="120"/>
      <c r="M47598" s="120"/>
      <c r="N47598" s="120"/>
      <c r="U47598" s="121"/>
      <c r="V47598" s="122"/>
      <c r="W47598" s="123"/>
      <c r="AC47598" s="123"/>
    </row>
    <row r="47599" spans="5:29" s="2" customFormat="1">
      <c r="E47599" s="120"/>
      <c r="M47599" s="120"/>
      <c r="N47599" s="120"/>
      <c r="U47599" s="121"/>
      <c r="V47599" s="122"/>
      <c r="W47599" s="123"/>
      <c r="AC47599" s="123"/>
    </row>
    <row r="47600" spans="5:29" s="2" customFormat="1">
      <c r="E47600" s="120"/>
      <c r="M47600" s="120"/>
      <c r="N47600" s="120"/>
      <c r="U47600" s="121"/>
      <c r="V47600" s="122"/>
      <c r="W47600" s="123"/>
      <c r="AC47600" s="123"/>
    </row>
    <row r="47601" spans="5:29" s="2" customFormat="1">
      <c r="E47601" s="120"/>
      <c r="M47601" s="120"/>
      <c r="N47601" s="120"/>
      <c r="U47601" s="121"/>
      <c r="V47601" s="122"/>
      <c r="W47601" s="123"/>
      <c r="AC47601" s="123"/>
    </row>
    <row r="47602" spans="5:29" s="2" customFormat="1">
      <c r="E47602" s="120"/>
      <c r="M47602" s="120"/>
      <c r="N47602" s="120"/>
      <c r="U47602" s="121"/>
      <c r="V47602" s="122"/>
      <c r="W47602" s="123"/>
      <c r="AC47602" s="123"/>
    </row>
    <row r="47603" spans="5:29" s="2" customFormat="1">
      <c r="E47603" s="120"/>
      <c r="M47603" s="120"/>
      <c r="N47603" s="120"/>
      <c r="U47603" s="121"/>
      <c r="V47603" s="122"/>
      <c r="W47603" s="123"/>
      <c r="AC47603" s="123"/>
    </row>
    <row r="47604" spans="5:29" s="2" customFormat="1">
      <c r="E47604" s="120"/>
      <c r="M47604" s="120"/>
      <c r="N47604" s="120"/>
      <c r="U47604" s="121"/>
      <c r="V47604" s="122"/>
      <c r="W47604" s="123"/>
      <c r="AC47604" s="123"/>
    </row>
    <row r="47605" spans="5:29" s="2" customFormat="1">
      <c r="E47605" s="120"/>
      <c r="M47605" s="120"/>
      <c r="N47605" s="120"/>
      <c r="U47605" s="121"/>
      <c r="V47605" s="122"/>
      <c r="W47605" s="123"/>
      <c r="AC47605" s="123"/>
    </row>
    <row r="47606" spans="5:29" s="2" customFormat="1">
      <c r="E47606" s="120"/>
      <c r="M47606" s="120"/>
      <c r="N47606" s="120"/>
      <c r="U47606" s="121"/>
      <c r="V47606" s="122"/>
      <c r="W47606" s="123"/>
      <c r="AC47606" s="123"/>
    </row>
    <row r="47607" spans="5:29" s="2" customFormat="1">
      <c r="E47607" s="120"/>
      <c r="M47607" s="120"/>
      <c r="N47607" s="120"/>
      <c r="U47607" s="121"/>
      <c r="V47607" s="122"/>
      <c r="W47607" s="123"/>
      <c r="AC47607" s="123"/>
    </row>
    <row r="47608" spans="5:29" s="2" customFormat="1">
      <c r="E47608" s="120"/>
      <c r="M47608" s="120"/>
      <c r="N47608" s="120"/>
      <c r="U47608" s="121"/>
      <c r="V47608" s="122"/>
      <c r="W47608" s="123"/>
      <c r="AC47608" s="123"/>
    </row>
    <row r="47609" spans="5:29" s="2" customFormat="1">
      <c r="E47609" s="120"/>
      <c r="M47609" s="120"/>
      <c r="N47609" s="120"/>
      <c r="U47609" s="121"/>
      <c r="V47609" s="122"/>
      <c r="W47609" s="123"/>
      <c r="AC47609" s="123"/>
    </row>
    <row r="47610" spans="5:29" s="2" customFormat="1">
      <c r="E47610" s="120"/>
      <c r="M47610" s="120"/>
      <c r="N47610" s="120"/>
      <c r="U47610" s="121"/>
      <c r="V47610" s="122"/>
      <c r="W47610" s="123"/>
      <c r="AC47610" s="123"/>
    </row>
    <row r="47611" spans="5:29" s="2" customFormat="1">
      <c r="E47611" s="120"/>
      <c r="M47611" s="120"/>
      <c r="N47611" s="120"/>
      <c r="U47611" s="121"/>
      <c r="V47611" s="122"/>
      <c r="W47611" s="123"/>
      <c r="AC47611" s="123"/>
    </row>
    <row r="47612" spans="5:29" s="2" customFormat="1">
      <c r="E47612" s="120"/>
      <c r="M47612" s="120"/>
      <c r="N47612" s="120"/>
      <c r="U47612" s="121"/>
      <c r="V47612" s="122"/>
      <c r="W47612" s="123"/>
      <c r="AC47612" s="123"/>
    </row>
    <row r="47613" spans="5:29" s="2" customFormat="1">
      <c r="E47613" s="120"/>
      <c r="M47613" s="120"/>
      <c r="N47613" s="120"/>
      <c r="U47613" s="121"/>
      <c r="V47613" s="122"/>
      <c r="W47613" s="123"/>
      <c r="AC47613" s="123"/>
    </row>
    <row r="47614" spans="5:29" s="2" customFormat="1">
      <c r="E47614" s="120"/>
      <c r="M47614" s="120"/>
      <c r="N47614" s="120"/>
      <c r="U47614" s="121"/>
      <c r="V47614" s="122"/>
      <c r="W47614" s="123"/>
      <c r="AC47614" s="123"/>
    </row>
    <row r="47615" spans="5:29" s="2" customFormat="1">
      <c r="E47615" s="120"/>
      <c r="M47615" s="120"/>
      <c r="N47615" s="120"/>
      <c r="U47615" s="121"/>
      <c r="V47615" s="122"/>
      <c r="W47615" s="123"/>
      <c r="AC47615" s="123"/>
    </row>
    <row r="47616" spans="5:29" s="2" customFormat="1">
      <c r="E47616" s="120"/>
      <c r="M47616" s="120"/>
      <c r="N47616" s="120"/>
      <c r="U47616" s="121"/>
      <c r="V47616" s="122"/>
      <c r="W47616" s="123"/>
      <c r="AC47616" s="123"/>
    </row>
    <row r="47617" spans="5:29" s="2" customFormat="1">
      <c r="E47617" s="120"/>
      <c r="M47617" s="120"/>
      <c r="N47617" s="120"/>
      <c r="U47617" s="121"/>
      <c r="V47617" s="122"/>
      <c r="W47617" s="123"/>
      <c r="AC47617" s="123"/>
    </row>
    <row r="47618" spans="5:29" s="2" customFormat="1">
      <c r="E47618" s="120"/>
      <c r="M47618" s="120"/>
      <c r="N47618" s="120"/>
      <c r="U47618" s="121"/>
      <c r="V47618" s="122"/>
      <c r="W47618" s="123"/>
      <c r="AC47618" s="123"/>
    </row>
    <row r="47619" spans="5:29" s="2" customFormat="1">
      <c r="E47619" s="120"/>
      <c r="M47619" s="120"/>
      <c r="N47619" s="120"/>
      <c r="U47619" s="121"/>
      <c r="V47619" s="122"/>
      <c r="W47619" s="123"/>
      <c r="AC47619" s="123"/>
    </row>
    <row r="47620" spans="5:29" s="2" customFormat="1">
      <c r="E47620" s="120"/>
      <c r="M47620" s="120"/>
      <c r="N47620" s="120"/>
      <c r="U47620" s="121"/>
      <c r="V47620" s="122"/>
      <c r="W47620" s="123"/>
      <c r="AC47620" s="123"/>
    </row>
    <row r="47621" spans="5:29" s="2" customFormat="1">
      <c r="E47621" s="120"/>
      <c r="M47621" s="120"/>
      <c r="N47621" s="120"/>
      <c r="U47621" s="121"/>
      <c r="V47621" s="122"/>
      <c r="W47621" s="123"/>
      <c r="AC47621" s="123"/>
    </row>
    <row r="47622" spans="5:29" s="2" customFormat="1">
      <c r="E47622" s="120"/>
      <c r="M47622" s="120"/>
      <c r="N47622" s="120"/>
      <c r="U47622" s="121"/>
      <c r="V47622" s="122"/>
      <c r="W47622" s="123"/>
      <c r="AC47622" s="123"/>
    </row>
    <row r="47623" spans="5:29" s="2" customFormat="1">
      <c r="E47623" s="120"/>
      <c r="M47623" s="120"/>
      <c r="N47623" s="120"/>
      <c r="U47623" s="121"/>
      <c r="V47623" s="122"/>
      <c r="W47623" s="123"/>
      <c r="AC47623" s="123"/>
    </row>
    <row r="47624" spans="5:29" s="2" customFormat="1">
      <c r="E47624" s="120"/>
      <c r="M47624" s="120"/>
      <c r="N47624" s="120"/>
      <c r="U47624" s="121"/>
      <c r="V47624" s="122"/>
      <c r="W47624" s="123"/>
      <c r="AC47624" s="123"/>
    </row>
    <row r="47625" spans="5:29" s="2" customFormat="1">
      <c r="E47625" s="120"/>
      <c r="M47625" s="120"/>
      <c r="N47625" s="120"/>
      <c r="U47625" s="121"/>
      <c r="V47625" s="122"/>
      <c r="W47625" s="123"/>
      <c r="AC47625" s="123"/>
    </row>
    <row r="47626" spans="5:29" s="2" customFormat="1">
      <c r="E47626" s="120"/>
      <c r="M47626" s="120"/>
      <c r="N47626" s="120"/>
      <c r="U47626" s="121"/>
      <c r="V47626" s="122"/>
      <c r="W47626" s="123"/>
      <c r="AC47626" s="123"/>
    </row>
    <row r="47627" spans="5:29" s="2" customFormat="1">
      <c r="E47627" s="120"/>
      <c r="M47627" s="120"/>
      <c r="N47627" s="120"/>
      <c r="U47627" s="121"/>
      <c r="V47627" s="122"/>
      <c r="W47627" s="123"/>
      <c r="AC47627" s="123"/>
    </row>
    <row r="47628" spans="5:29" s="2" customFormat="1">
      <c r="E47628" s="120"/>
      <c r="M47628" s="120"/>
      <c r="N47628" s="120"/>
      <c r="U47628" s="121"/>
      <c r="V47628" s="122"/>
      <c r="W47628" s="123"/>
      <c r="AC47628" s="123"/>
    </row>
    <row r="47629" spans="5:29" s="2" customFormat="1">
      <c r="E47629" s="120"/>
      <c r="M47629" s="120"/>
      <c r="N47629" s="120"/>
      <c r="U47629" s="121"/>
      <c r="V47629" s="122"/>
      <c r="W47629" s="123"/>
      <c r="AC47629" s="123"/>
    </row>
    <row r="47630" spans="5:29" s="2" customFormat="1">
      <c r="E47630" s="120"/>
      <c r="M47630" s="120"/>
      <c r="N47630" s="120"/>
      <c r="U47630" s="121"/>
      <c r="V47630" s="122"/>
      <c r="W47630" s="123"/>
      <c r="AC47630" s="123"/>
    </row>
    <row r="47631" spans="5:29" s="2" customFormat="1">
      <c r="E47631" s="120"/>
      <c r="M47631" s="120"/>
      <c r="N47631" s="120"/>
      <c r="U47631" s="121"/>
      <c r="V47631" s="122"/>
      <c r="W47631" s="123"/>
      <c r="AC47631" s="123"/>
    </row>
    <row r="47632" spans="5:29" s="2" customFormat="1">
      <c r="E47632" s="120"/>
      <c r="M47632" s="120"/>
      <c r="N47632" s="120"/>
      <c r="U47632" s="121"/>
      <c r="V47632" s="122"/>
      <c r="W47632" s="123"/>
      <c r="AC47632" s="123"/>
    </row>
    <row r="47633" spans="5:29" s="2" customFormat="1">
      <c r="E47633" s="120"/>
      <c r="M47633" s="120"/>
      <c r="N47633" s="120"/>
      <c r="U47633" s="121"/>
      <c r="V47633" s="122"/>
      <c r="W47633" s="123"/>
      <c r="AC47633" s="123"/>
    </row>
    <row r="47634" spans="5:29" s="2" customFormat="1">
      <c r="E47634" s="120"/>
      <c r="M47634" s="120"/>
      <c r="N47634" s="120"/>
      <c r="U47634" s="121"/>
      <c r="V47634" s="122"/>
      <c r="W47634" s="123"/>
      <c r="AC47634" s="123"/>
    </row>
    <row r="47635" spans="5:29" s="2" customFormat="1">
      <c r="E47635" s="120"/>
      <c r="M47635" s="120"/>
      <c r="N47635" s="120"/>
      <c r="U47635" s="121"/>
      <c r="V47635" s="122"/>
      <c r="W47635" s="123"/>
      <c r="AC47635" s="123"/>
    </row>
    <row r="47636" spans="5:29" s="2" customFormat="1">
      <c r="E47636" s="120"/>
      <c r="M47636" s="120"/>
      <c r="N47636" s="120"/>
      <c r="U47636" s="121"/>
      <c r="V47636" s="122"/>
      <c r="W47636" s="123"/>
      <c r="AC47636" s="123"/>
    </row>
    <row r="47637" spans="5:29" s="2" customFormat="1">
      <c r="E47637" s="120"/>
      <c r="M47637" s="120"/>
      <c r="N47637" s="120"/>
      <c r="U47637" s="121"/>
      <c r="V47637" s="122"/>
      <c r="W47637" s="123"/>
      <c r="AC47637" s="123"/>
    </row>
    <row r="47638" spans="5:29" s="2" customFormat="1">
      <c r="E47638" s="120"/>
      <c r="M47638" s="120"/>
      <c r="N47638" s="120"/>
      <c r="U47638" s="121"/>
      <c r="V47638" s="122"/>
      <c r="W47638" s="123"/>
      <c r="AC47638" s="123"/>
    </row>
    <row r="47639" spans="5:29" s="2" customFormat="1">
      <c r="E47639" s="120"/>
      <c r="M47639" s="120"/>
      <c r="N47639" s="120"/>
      <c r="U47639" s="121"/>
      <c r="V47639" s="122"/>
      <c r="W47639" s="123"/>
      <c r="AC47639" s="123"/>
    </row>
    <row r="47640" spans="5:29" s="2" customFormat="1">
      <c r="E47640" s="120"/>
      <c r="M47640" s="120"/>
      <c r="N47640" s="120"/>
      <c r="U47640" s="121"/>
      <c r="V47640" s="122"/>
      <c r="W47640" s="123"/>
      <c r="AC47640" s="123"/>
    </row>
    <row r="47641" spans="5:29" s="2" customFormat="1">
      <c r="E47641" s="120"/>
      <c r="M47641" s="120"/>
      <c r="N47641" s="120"/>
      <c r="U47641" s="121"/>
      <c r="V47641" s="122"/>
      <c r="W47641" s="123"/>
      <c r="AC47641" s="123"/>
    </row>
    <row r="47642" spans="5:29" s="2" customFormat="1">
      <c r="E47642" s="120"/>
      <c r="M47642" s="120"/>
      <c r="N47642" s="120"/>
      <c r="U47642" s="121"/>
      <c r="V47642" s="122"/>
      <c r="W47642" s="123"/>
      <c r="AC47642" s="123"/>
    </row>
    <row r="47643" spans="5:29" s="2" customFormat="1">
      <c r="E47643" s="120"/>
      <c r="M47643" s="120"/>
      <c r="N47643" s="120"/>
      <c r="U47643" s="121"/>
      <c r="V47643" s="122"/>
      <c r="W47643" s="123"/>
      <c r="AC47643" s="123"/>
    </row>
    <row r="47644" spans="5:29" s="2" customFormat="1">
      <c r="E47644" s="120"/>
      <c r="M47644" s="120"/>
      <c r="N47644" s="120"/>
      <c r="U47644" s="121"/>
      <c r="V47644" s="122"/>
      <c r="W47644" s="123"/>
      <c r="AC47644" s="123"/>
    </row>
    <row r="47645" spans="5:29" s="2" customFormat="1">
      <c r="E47645" s="120"/>
      <c r="M47645" s="120"/>
      <c r="N47645" s="120"/>
      <c r="U47645" s="121"/>
      <c r="V47645" s="122"/>
      <c r="W47645" s="123"/>
      <c r="AC47645" s="123"/>
    </row>
    <row r="47646" spans="5:29" s="2" customFormat="1">
      <c r="E47646" s="120"/>
      <c r="M47646" s="120"/>
      <c r="N47646" s="120"/>
      <c r="U47646" s="121"/>
      <c r="V47646" s="122"/>
      <c r="W47646" s="123"/>
      <c r="AC47646" s="123"/>
    </row>
    <row r="47647" spans="5:29" s="2" customFormat="1">
      <c r="E47647" s="120"/>
      <c r="M47647" s="120"/>
      <c r="N47647" s="120"/>
      <c r="U47647" s="121"/>
      <c r="V47647" s="122"/>
      <c r="W47647" s="123"/>
      <c r="AC47647" s="123"/>
    </row>
    <row r="47648" spans="5:29" s="2" customFormat="1">
      <c r="E47648" s="120"/>
      <c r="M47648" s="120"/>
      <c r="N47648" s="120"/>
      <c r="U47648" s="121"/>
      <c r="V47648" s="122"/>
      <c r="W47648" s="123"/>
      <c r="AC47648" s="123"/>
    </row>
    <row r="47649" spans="5:29" s="2" customFormat="1">
      <c r="E47649" s="120"/>
      <c r="M47649" s="120"/>
      <c r="N47649" s="120"/>
      <c r="U47649" s="121"/>
      <c r="V47649" s="122"/>
      <c r="W47649" s="123"/>
      <c r="AC47649" s="123"/>
    </row>
    <row r="47650" spans="5:29" s="2" customFormat="1">
      <c r="E47650" s="120"/>
      <c r="M47650" s="120"/>
      <c r="N47650" s="120"/>
      <c r="U47650" s="121"/>
      <c r="V47650" s="122"/>
      <c r="W47650" s="123"/>
      <c r="AC47650" s="123"/>
    </row>
    <row r="47651" spans="5:29" s="2" customFormat="1">
      <c r="E47651" s="120"/>
      <c r="M47651" s="120"/>
      <c r="N47651" s="120"/>
      <c r="U47651" s="121"/>
      <c r="V47651" s="122"/>
      <c r="W47651" s="123"/>
      <c r="AC47651" s="123"/>
    </row>
    <row r="47652" spans="5:29" s="2" customFormat="1">
      <c r="E47652" s="120"/>
      <c r="M47652" s="120"/>
      <c r="N47652" s="120"/>
      <c r="U47652" s="121"/>
      <c r="V47652" s="122"/>
      <c r="W47652" s="123"/>
      <c r="AC47652" s="123"/>
    </row>
    <row r="47653" spans="5:29" s="2" customFormat="1">
      <c r="E47653" s="120"/>
      <c r="M47653" s="120"/>
      <c r="N47653" s="120"/>
      <c r="U47653" s="121"/>
      <c r="V47653" s="122"/>
      <c r="W47653" s="123"/>
      <c r="AC47653" s="123"/>
    </row>
    <row r="47654" spans="5:29" s="2" customFormat="1">
      <c r="E47654" s="120"/>
      <c r="M47654" s="120"/>
      <c r="N47654" s="120"/>
      <c r="U47654" s="121"/>
      <c r="V47654" s="122"/>
      <c r="W47654" s="123"/>
      <c r="AC47654" s="123"/>
    </row>
    <row r="47655" spans="5:29" s="2" customFormat="1">
      <c r="E47655" s="120"/>
      <c r="M47655" s="120"/>
      <c r="N47655" s="120"/>
      <c r="U47655" s="121"/>
      <c r="V47655" s="122"/>
      <c r="W47655" s="123"/>
      <c r="AC47655" s="123"/>
    </row>
    <row r="47656" spans="5:29" s="2" customFormat="1">
      <c r="E47656" s="120"/>
      <c r="M47656" s="120"/>
      <c r="N47656" s="120"/>
      <c r="U47656" s="121"/>
      <c r="V47656" s="122"/>
      <c r="W47656" s="123"/>
      <c r="AC47656" s="123"/>
    </row>
    <row r="47657" spans="5:29" s="2" customFormat="1">
      <c r="E47657" s="120"/>
      <c r="M47657" s="120"/>
      <c r="N47657" s="120"/>
      <c r="U47657" s="121"/>
      <c r="V47657" s="122"/>
      <c r="W47657" s="123"/>
      <c r="AC47657" s="123"/>
    </row>
    <row r="47658" spans="5:29" s="2" customFormat="1">
      <c r="E47658" s="120"/>
      <c r="M47658" s="120"/>
      <c r="N47658" s="120"/>
      <c r="U47658" s="121"/>
      <c r="V47658" s="122"/>
      <c r="W47658" s="123"/>
      <c r="AC47658" s="123"/>
    </row>
    <row r="47659" spans="5:29" s="2" customFormat="1">
      <c r="E47659" s="120"/>
      <c r="M47659" s="120"/>
      <c r="N47659" s="120"/>
      <c r="U47659" s="121"/>
      <c r="V47659" s="122"/>
      <c r="W47659" s="123"/>
      <c r="AC47659" s="123"/>
    </row>
    <row r="47660" spans="5:29" s="2" customFormat="1">
      <c r="E47660" s="120"/>
      <c r="M47660" s="120"/>
      <c r="N47660" s="120"/>
      <c r="U47660" s="121"/>
      <c r="V47660" s="122"/>
      <c r="W47660" s="123"/>
      <c r="AC47660" s="123"/>
    </row>
    <row r="47661" spans="5:29" s="2" customFormat="1">
      <c r="E47661" s="120"/>
      <c r="M47661" s="120"/>
      <c r="N47661" s="120"/>
      <c r="U47661" s="121"/>
      <c r="V47661" s="122"/>
      <c r="W47661" s="123"/>
      <c r="AC47661" s="123"/>
    </row>
    <row r="47662" spans="5:29" s="2" customFormat="1">
      <c r="E47662" s="120"/>
      <c r="M47662" s="120"/>
      <c r="N47662" s="120"/>
      <c r="U47662" s="121"/>
      <c r="V47662" s="122"/>
      <c r="W47662" s="123"/>
      <c r="AC47662" s="123"/>
    </row>
    <row r="47663" spans="5:29" s="2" customFormat="1">
      <c r="E47663" s="120"/>
      <c r="M47663" s="120"/>
      <c r="N47663" s="120"/>
      <c r="U47663" s="121"/>
      <c r="V47663" s="122"/>
      <c r="W47663" s="123"/>
      <c r="AC47663" s="123"/>
    </row>
    <row r="47664" spans="5:29" s="2" customFormat="1">
      <c r="E47664" s="120"/>
      <c r="M47664" s="120"/>
      <c r="N47664" s="120"/>
      <c r="U47664" s="121"/>
      <c r="V47664" s="122"/>
      <c r="W47664" s="123"/>
      <c r="AC47664" s="123"/>
    </row>
    <row r="47665" spans="5:29" s="2" customFormat="1">
      <c r="E47665" s="120"/>
      <c r="M47665" s="120"/>
      <c r="N47665" s="120"/>
      <c r="U47665" s="121"/>
      <c r="V47665" s="122"/>
      <c r="W47665" s="123"/>
      <c r="AC47665" s="123"/>
    </row>
    <row r="47666" spans="5:29" s="2" customFormat="1">
      <c r="E47666" s="120"/>
      <c r="M47666" s="120"/>
      <c r="N47666" s="120"/>
      <c r="U47666" s="121"/>
      <c r="V47666" s="122"/>
      <c r="W47666" s="123"/>
      <c r="AC47666" s="123"/>
    </row>
    <row r="47667" spans="5:29" s="2" customFormat="1">
      <c r="E47667" s="120"/>
      <c r="M47667" s="120"/>
      <c r="N47667" s="120"/>
      <c r="U47667" s="121"/>
      <c r="V47667" s="122"/>
      <c r="W47667" s="123"/>
      <c r="AC47667" s="123"/>
    </row>
    <row r="47668" spans="5:29" s="2" customFormat="1">
      <c r="E47668" s="120"/>
      <c r="M47668" s="120"/>
      <c r="N47668" s="120"/>
      <c r="U47668" s="121"/>
      <c r="V47668" s="122"/>
      <c r="W47668" s="123"/>
      <c r="AC47668" s="123"/>
    </row>
    <row r="47669" spans="5:29" s="2" customFormat="1">
      <c r="E47669" s="120"/>
      <c r="M47669" s="120"/>
      <c r="N47669" s="120"/>
      <c r="U47669" s="121"/>
      <c r="V47669" s="122"/>
      <c r="W47669" s="123"/>
      <c r="AC47669" s="123"/>
    </row>
    <row r="47670" spans="5:29" s="2" customFormat="1">
      <c r="E47670" s="120"/>
      <c r="M47670" s="120"/>
      <c r="N47670" s="120"/>
      <c r="U47670" s="121"/>
      <c r="V47670" s="122"/>
      <c r="W47670" s="123"/>
      <c r="AC47670" s="123"/>
    </row>
    <row r="47671" spans="5:29" s="2" customFormat="1">
      <c r="E47671" s="120"/>
      <c r="M47671" s="120"/>
      <c r="N47671" s="120"/>
      <c r="U47671" s="121"/>
      <c r="V47671" s="122"/>
      <c r="W47671" s="123"/>
      <c r="AC47671" s="123"/>
    </row>
    <row r="47672" spans="5:29" s="2" customFormat="1">
      <c r="E47672" s="120"/>
      <c r="M47672" s="120"/>
      <c r="N47672" s="120"/>
      <c r="U47672" s="121"/>
      <c r="V47672" s="122"/>
      <c r="W47672" s="123"/>
      <c r="AC47672" s="123"/>
    </row>
    <row r="47673" spans="5:29" s="2" customFormat="1">
      <c r="E47673" s="120"/>
      <c r="M47673" s="120"/>
      <c r="N47673" s="120"/>
      <c r="U47673" s="121"/>
      <c r="V47673" s="122"/>
      <c r="W47673" s="123"/>
      <c r="AC47673" s="123"/>
    </row>
    <row r="47674" spans="5:29" s="2" customFormat="1">
      <c r="E47674" s="120"/>
      <c r="M47674" s="120"/>
      <c r="N47674" s="120"/>
      <c r="U47674" s="121"/>
      <c r="V47674" s="122"/>
      <c r="W47674" s="123"/>
      <c r="AC47674" s="123"/>
    </row>
    <row r="47675" spans="5:29" s="2" customFormat="1">
      <c r="E47675" s="120"/>
      <c r="M47675" s="120"/>
      <c r="N47675" s="120"/>
      <c r="U47675" s="121"/>
      <c r="V47675" s="122"/>
      <c r="W47675" s="123"/>
      <c r="AC47675" s="123"/>
    </row>
    <row r="47676" spans="5:29" s="2" customFormat="1">
      <c r="E47676" s="120"/>
      <c r="M47676" s="120"/>
      <c r="N47676" s="120"/>
      <c r="U47676" s="121"/>
      <c r="V47676" s="122"/>
      <c r="W47676" s="123"/>
      <c r="AC47676" s="123"/>
    </row>
    <row r="47677" spans="5:29" s="2" customFormat="1">
      <c r="E47677" s="120"/>
      <c r="M47677" s="120"/>
      <c r="N47677" s="120"/>
      <c r="U47677" s="121"/>
      <c r="V47677" s="122"/>
      <c r="W47677" s="123"/>
      <c r="AC47677" s="123"/>
    </row>
    <row r="47678" spans="5:29" s="2" customFormat="1">
      <c r="E47678" s="120"/>
      <c r="M47678" s="120"/>
      <c r="N47678" s="120"/>
      <c r="U47678" s="121"/>
      <c r="V47678" s="122"/>
      <c r="W47678" s="123"/>
      <c r="AC47678" s="123"/>
    </row>
    <row r="47679" spans="5:29" s="2" customFormat="1">
      <c r="E47679" s="120"/>
      <c r="M47679" s="120"/>
      <c r="N47679" s="120"/>
      <c r="U47679" s="121"/>
      <c r="V47679" s="122"/>
      <c r="W47679" s="123"/>
      <c r="AC47679" s="123"/>
    </row>
    <row r="47680" spans="5:29" s="2" customFormat="1">
      <c r="E47680" s="120"/>
      <c r="M47680" s="120"/>
      <c r="N47680" s="120"/>
      <c r="U47680" s="121"/>
      <c r="V47680" s="122"/>
      <c r="W47680" s="123"/>
      <c r="AC47680" s="123"/>
    </row>
    <row r="47681" spans="5:29" s="2" customFormat="1">
      <c r="E47681" s="120"/>
      <c r="M47681" s="120"/>
      <c r="N47681" s="120"/>
      <c r="U47681" s="121"/>
      <c r="V47681" s="122"/>
      <c r="W47681" s="123"/>
      <c r="AC47681" s="123"/>
    </row>
    <row r="47682" spans="5:29" s="2" customFormat="1">
      <c r="E47682" s="120"/>
      <c r="M47682" s="120"/>
      <c r="N47682" s="120"/>
      <c r="U47682" s="121"/>
      <c r="V47682" s="122"/>
      <c r="W47682" s="123"/>
      <c r="AC47682" s="123"/>
    </row>
    <row r="47683" spans="5:29" s="2" customFormat="1">
      <c r="E47683" s="120"/>
      <c r="M47683" s="120"/>
      <c r="N47683" s="120"/>
      <c r="U47683" s="121"/>
      <c r="V47683" s="122"/>
      <c r="W47683" s="123"/>
      <c r="AC47683" s="123"/>
    </row>
    <row r="47684" spans="5:29" s="2" customFormat="1">
      <c r="E47684" s="120"/>
      <c r="M47684" s="120"/>
      <c r="N47684" s="120"/>
      <c r="U47684" s="121"/>
      <c r="V47684" s="122"/>
      <c r="W47684" s="123"/>
      <c r="AC47684" s="123"/>
    </row>
    <row r="47685" spans="5:29" s="2" customFormat="1">
      <c r="E47685" s="120"/>
      <c r="M47685" s="120"/>
      <c r="N47685" s="120"/>
      <c r="U47685" s="121"/>
      <c r="V47685" s="122"/>
      <c r="W47685" s="123"/>
      <c r="AC47685" s="123"/>
    </row>
    <row r="47686" spans="5:29" s="2" customFormat="1">
      <c r="E47686" s="120"/>
      <c r="M47686" s="120"/>
      <c r="N47686" s="120"/>
      <c r="U47686" s="121"/>
      <c r="V47686" s="122"/>
      <c r="W47686" s="123"/>
      <c r="AC47686" s="123"/>
    </row>
    <row r="47687" spans="5:29" s="2" customFormat="1">
      <c r="E47687" s="120"/>
      <c r="M47687" s="120"/>
      <c r="N47687" s="120"/>
      <c r="U47687" s="121"/>
      <c r="V47687" s="122"/>
      <c r="W47687" s="123"/>
      <c r="AC47687" s="123"/>
    </row>
    <row r="47688" spans="5:29" s="2" customFormat="1">
      <c r="E47688" s="120"/>
      <c r="M47688" s="120"/>
      <c r="N47688" s="120"/>
      <c r="U47688" s="121"/>
      <c r="V47688" s="122"/>
      <c r="W47688" s="123"/>
      <c r="AC47688" s="123"/>
    </row>
    <row r="47689" spans="5:29" s="2" customFormat="1">
      <c r="E47689" s="120"/>
      <c r="M47689" s="120"/>
      <c r="N47689" s="120"/>
      <c r="U47689" s="121"/>
      <c r="V47689" s="122"/>
      <c r="W47689" s="123"/>
      <c r="AC47689" s="123"/>
    </row>
    <row r="47690" spans="5:29" s="2" customFormat="1">
      <c r="E47690" s="120"/>
      <c r="M47690" s="120"/>
      <c r="N47690" s="120"/>
      <c r="U47690" s="121"/>
      <c r="V47690" s="122"/>
      <c r="W47690" s="123"/>
      <c r="AC47690" s="123"/>
    </row>
    <row r="47691" spans="5:29" s="2" customFormat="1">
      <c r="E47691" s="120"/>
      <c r="M47691" s="120"/>
      <c r="N47691" s="120"/>
      <c r="U47691" s="121"/>
      <c r="V47691" s="122"/>
      <c r="W47691" s="123"/>
      <c r="AC47691" s="123"/>
    </row>
    <row r="47692" spans="5:29" s="2" customFormat="1">
      <c r="E47692" s="120"/>
      <c r="M47692" s="120"/>
      <c r="N47692" s="120"/>
      <c r="U47692" s="121"/>
      <c r="V47692" s="122"/>
      <c r="W47692" s="123"/>
      <c r="AC47692" s="123"/>
    </row>
    <row r="47693" spans="5:29" s="2" customFormat="1">
      <c r="E47693" s="120"/>
      <c r="M47693" s="120"/>
      <c r="N47693" s="120"/>
      <c r="U47693" s="121"/>
      <c r="V47693" s="122"/>
      <c r="W47693" s="123"/>
      <c r="AC47693" s="123"/>
    </row>
    <row r="47694" spans="5:29" s="2" customFormat="1">
      <c r="E47694" s="120"/>
      <c r="M47694" s="120"/>
      <c r="N47694" s="120"/>
      <c r="U47694" s="121"/>
      <c r="V47694" s="122"/>
      <c r="W47694" s="123"/>
      <c r="AC47694" s="123"/>
    </row>
    <row r="47695" spans="5:29" s="2" customFormat="1">
      <c r="E47695" s="120"/>
      <c r="M47695" s="120"/>
      <c r="N47695" s="120"/>
      <c r="U47695" s="121"/>
      <c r="V47695" s="122"/>
      <c r="W47695" s="123"/>
      <c r="AC47695" s="123"/>
    </row>
    <row r="47696" spans="5:29" s="2" customFormat="1">
      <c r="E47696" s="120"/>
      <c r="M47696" s="120"/>
      <c r="N47696" s="120"/>
      <c r="U47696" s="121"/>
      <c r="V47696" s="122"/>
      <c r="W47696" s="123"/>
      <c r="AC47696" s="123"/>
    </row>
    <row r="47697" spans="5:29" s="2" customFormat="1">
      <c r="E47697" s="120"/>
      <c r="M47697" s="120"/>
      <c r="N47697" s="120"/>
      <c r="U47697" s="121"/>
      <c r="V47697" s="122"/>
      <c r="W47697" s="123"/>
      <c r="AC47697" s="123"/>
    </row>
    <row r="47698" spans="5:29" s="2" customFormat="1">
      <c r="E47698" s="120"/>
      <c r="M47698" s="120"/>
      <c r="N47698" s="120"/>
      <c r="U47698" s="121"/>
      <c r="V47698" s="122"/>
      <c r="W47698" s="123"/>
      <c r="AC47698" s="123"/>
    </row>
    <row r="47699" spans="5:29" s="2" customFormat="1">
      <c r="E47699" s="120"/>
      <c r="M47699" s="120"/>
      <c r="N47699" s="120"/>
      <c r="U47699" s="121"/>
      <c r="V47699" s="122"/>
      <c r="W47699" s="123"/>
      <c r="AC47699" s="123"/>
    </row>
    <row r="47700" spans="5:29" s="2" customFormat="1">
      <c r="E47700" s="120"/>
      <c r="M47700" s="120"/>
      <c r="N47700" s="120"/>
      <c r="U47700" s="121"/>
      <c r="V47700" s="122"/>
      <c r="W47700" s="123"/>
      <c r="AC47700" s="123"/>
    </row>
    <row r="47701" spans="5:29" s="2" customFormat="1">
      <c r="E47701" s="120"/>
      <c r="M47701" s="120"/>
      <c r="N47701" s="120"/>
      <c r="U47701" s="121"/>
      <c r="V47701" s="122"/>
      <c r="W47701" s="123"/>
      <c r="AC47701" s="123"/>
    </row>
    <row r="47702" spans="5:29" s="2" customFormat="1">
      <c r="E47702" s="120"/>
      <c r="M47702" s="120"/>
      <c r="N47702" s="120"/>
      <c r="U47702" s="121"/>
      <c r="V47702" s="122"/>
      <c r="W47702" s="123"/>
      <c r="AC47702" s="123"/>
    </row>
    <row r="47703" spans="5:29" s="2" customFormat="1">
      <c r="E47703" s="120"/>
      <c r="M47703" s="120"/>
      <c r="N47703" s="120"/>
      <c r="U47703" s="121"/>
      <c r="V47703" s="122"/>
      <c r="W47703" s="123"/>
      <c r="AC47703" s="123"/>
    </row>
    <row r="47704" spans="5:29" s="2" customFormat="1">
      <c r="E47704" s="120"/>
      <c r="M47704" s="120"/>
      <c r="N47704" s="120"/>
      <c r="U47704" s="121"/>
      <c r="V47704" s="122"/>
      <c r="W47704" s="123"/>
      <c r="AC47704" s="123"/>
    </row>
    <row r="47705" spans="5:29" s="2" customFormat="1">
      <c r="E47705" s="120"/>
      <c r="M47705" s="120"/>
      <c r="N47705" s="120"/>
      <c r="U47705" s="121"/>
      <c r="V47705" s="122"/>
      <c r="W47705" s="123"/>
      <c r="AC47705" s="123"/>
    </row>
    <row r="47706" spans="5:29" s="2" customFormat="1">
      <c r="E47706" s="120"/>
      <c r="M47706" s="120"/>
      <c r="N47706" s="120"/>
      <c r="U47706" s="121"/>
      <c r="V47706" s="122"/>
      <c r="W47706" s="123"/>
      <c r="AC47706" s="123"/>
    </row>
    <row r="47707" spans="5:29" s="2" customFormat="1">
      <c r="E47707" s="120"/>
      <c r="M47707" s="120"/>
      <c r="N47707" s="120"/>
      <c r="U47707" s="121"/>
      <c r="V47707" s="122"/>
      <c r="W47707" s="123"/>
      <c r="AC47707" s="123"/>
    </row>
    <row r="47708" spans="5:29" s="2" customFormat="1">
      <c r="E47708" s="120"/>
      <c r="M47708" s="120"/>
      <c r="N47708" s="120"/>
      <c r="U47708" s="121"/>
      <c r="V47708" s="122"/>
      <c r="W47708" s="123"/>
      <c r="AC47708" s="123"/>
    </row>
    <row r="47709" spans="5:29" s="2" customFormat="1">
      <c r="E47709" s="120"/>
      <c r="M47709" s="120"/>
      <c r="N47709" s="120"/>
      <c r="U47709" s="121"/>
      <c r="V47709" s="122"/>
      <c r="W47709" s="123"/>
      <c r="AC47709" s="123"/>
    </row>
    <row r="47710" spans="5:29" s="2" customFormat="1">
      <c r="E47710" s="120"/>
      <c r="M47710" s="120"/>
      <c r="N47710" s="120"/>
      <c r="U47710" s="121"/>
      <c r="V47710" s="122"/>
      <c r="W47710" s="123"/>
      <c r="AC47710" s="123"/>
    </row>
    <row r="47711" spans="5:29" s="2" customFormat="1">
      <c r="E47711" s="120"/>
      <c r="M47711" s="120"/>
      <c r="N47711" s="120"/>
      <c r="U47711" s="121"/>
      <c r="V47711" s="122"/>
      <c r="W47711" s="123"/>
      <c r="AC47711" s="123"/>
    </row>
    <row r="47712" spans="5:29" s="2" customFormat="1">
      <c r="E47712" s="120"/>
      <c r="M47712" s="120"/>
      <c r="N47712" s="120"/>
      <c r="U47712" s="121"/>
      <c r="V47712" s="122"/>
      <c r="W47712" s="123"/>
      <c r="AC47712" s="123"/>
    </row>
    <row r="47713" spans="5:29" s="2" customFormat="1">
      <c r="E47713" s="120"/>
      <c r="M47713" s="120"/>
      <c r="N47713" s="120"/>
      <c r="U47713" s="121"/>
      <c r="V47713" s="122"/>
      <c r="W47713" s="123"/>
      <c r="AC47713" s="123"/>
    </row>
    <row r="47714" spans="5:29" s="2" customFormat="1">
      <c r="E47714" s="120"/>
      <c r="M47714" s="120"/>
      <c r="N47714" s="120"/>
      <c r="U47714" s="121"/>
      <c r="V47714" s="122"/>
      <c r="W47714" s="123"/>
      <c r="AC47714" s="123"/>
    </row>
    <row r="47715" spans="5:29" s="2" customFormat="1">
      <c r="E47715" s="120"/>
      <c r="M47715" s="120"/>
      <c r="N47715" s="120"/>
      <c r="U47715" s="121"/>
      <c r="V47715" s="122"/>
      <c r="W47715" s="123"/>
      <c r="AC47715" s="123"/>
    </row>
    <row r="47716" spans="5:29" s="2" customFormat="1">
      <c r="E47716" s="120"/>
      <c r="M47716" s="120"/>
      <c r="N47716" s="120"/>
      <c r="U47716" s="121"/>
      <c r="V47716" s="122"/>
      <c r="W47716" s="123"/>
      <c r="AC47716" s="123"/>
    </row>
    <row r="47717" spans="5:29" s="2" customFormat="1">
      <c r="E47717" s="120"/>
      <c r="M47717" s="120"/>
      <c r="N47717" s="120"/>
      <c r="U47717" s="121"/>
      <c r="V47717" s="122"/>
      <c r="W47717" s="123"/>
      <c r="AC47717" s="123"/>
    </row>
    <row r="47718" spans="5:29" s="2" customFormat="1">
      <c r="E47718" s="120"/>
      <c r="M47718" s="120"/>
      <c r="N47718" s="120"/>
      <c r="U47718" s="121"/>
      <c r="V47718" s="122"/>
      <c r="W47718" s="123"/>
      <c r="AC47718" s="123"/>
    </row>
    <row r="47719" spans="5:29" s="2" customFormat="1">
      <c r="E47719" s="120"/>
      <c r="M47719" s="120"/>
      <c r="N47719" s="120"/>
      <c r="U47719" s="121"/>
      <c r="V47719" s="122"/>
      <c r="W47719" s="123"/>
      <c r="AC47719" s="123"/>
    </row>
    <row r="47720" spans="5:29" s="2" customFormat="1">
      <c r="E47720" s="120"/>
      <c r="M47720" s="120"/>
      <c r="N47720" s="120"/>
      <c r="U47720" s="121"/>
      <c r="V47720" s="122"/>
      <c r="W47720" s="123"/>
      <c r="AC47720" s="123"/>
    </row>
    <row r="47721" spans="5:29" s="2" customFormat="1">
      <c r="E47721" s="120"/>
      <c r="M47721" s="120"/>
      <c r="N47721" s="120"/>
      <c r="U47721" s="121"/>
      <c r="V47721" s="122"/>
      <c r="W47721" s="123"/>
      <c r="AC47721" s="123"/>
    </row>
    <row r="47722" spans="5:29" s="2" customFormat="1">
      <c r="E47722" s="120"/>
      <c r="M47722" s="120"/>
      <c r="N47722" s="120"/>
      <c r="U47722" s="121"/>
      <c r="V47722" s="122"/>
      <c r="W47722" s="123"/>
      <c r="AC47722" s="123"/>
    </row>
    <row r="47723" spans="5:29" s="2" customFormat="1">
      <c r="E47723" s="120"/>
      <c r="M47723" s="120"/>
      <c r="N47723" s="120"/>
      <c r="U47723" s="121"/>
      <c r="V47723" s="122"/>
      <c r="W47723" s="123"/>
      <c r="AC47723" s="123"/>
    </row>
    <row r="47724" spans="5:29" s="2" customFormat="1">
      <c r="E47724" s="120"/>
      <c r="M47724" s="120"/>
      <c r="N47724" s="120"/>
      <c r="U47724" s="121"/>
      <c r="V47724" s="122"/>
      <c r="W47724" s="123"/>
      <c r="AC47724" s="123"/>
    </row>
    <row r="47725" spans="5:29" s="2" customFormat="1">
      <c r="E47725" s="120"/>
      <c r="M47725" s="120"/>
      <c r="N47725" s="120"/>
      <c r="U47725" s="121"/>
      <c r="V47725" s="122"/>
      <c r="W47725" s="123"/>
      <c r="AC47725" s="123"/>
    </row>
    <row r="47726" spans="5:29" s="2" customFormat="1">
      <c r="E47726" s="120"/>
      <c r="M47726" s="120"/>
      <c r="N47726" s="120"/>
      <c r="U47726" s="121"/>
      <c r="V47726" s="122"/>
      <c r="W47726" s="123"/>
      <c r="AC47726" s="123"/>
    </row>
    <row r="47727" spans="5:29" s="2" customFormat="1">
      <c r="E47727" s="120"/>
      <c r="M47727" s="120"/>
      <c r="N47727" s="120"/>
      <c r="U47727" s="121"/>
      <c r="V47727" s="122"/>
      <c r="W47727" s="123"/>
      <c r="AC47727" s="123"/>
    </row>
    <row r="47728" spans="5:29" s="2" customFormat="1">
      <c r="E47728" s="120"/>
      <c r="M47728" s="120"/>
      <c r="N47728" s="120"/>
      <c r="U47728" s="121"/>
      <c r="V47728" s="122"/>
      <c r="W47728" s="123"/>
      <c r="AC47728" s="123"/>
    </row>
    <row r="47729" spans="5:29" s="2" customFormat="1">
      <c r="E47729" s="120"/>
      <c r="M47729" s="120"/>
      <c r="N47729" s="120"/>
      <c r="U47729" s="121"/>
      <c r="V47729" s="122"/>
      <c r="W47729" s="123"/>
      <c r="AC47729" s="123"/>
    </row>
    <row r="47730" spans="5:29" s="2" customFormat="1">
      <c r="E47730" s="120"/>
      <c r="M47730" s="120"/>
      <c r="N47730" s="120"/>
      <c r="U47730" s="121"/>
      <c r="V47730" s="122"/>
      <c r="W47730" s="123"/>
      <c r="AC47730" s="123"/>
    </row>
    <row r="47731" spans="5:29" s="2" customFormat="1">
      <c r="E47731" s="120"/>
      <c r="M47731" s="120"/>
      <c r="N47731" s="120"/>
      <c r="U47731" s="121"/>
      <c r="V47731" s="122"/>
      <c r="W47731" s="123"/>
      <c r="AC47731" s="123"/>
    </row>
    <row r="47732" spans="5:29" s="2" customFormat="1">
      <c r="E47732" s="120"/>
      <c r="M47732" s="120"/>
      <c r="N47732" s="120"/>
      <c r="U47732" s="121"/>
      <c r="V47732" s="122"/>
      <c r="W47732" s="123"/>
      <c r="AC47732" s="123"/>
    </row>
    <row r="47733" spans="5:29" s="2" customFormat="1">
      <c r="E47733" s="120"/>
      <c r="M47733" s="120"/>
      <c r="N47733" s="120"/>
      <c r="U47733" s="121"/>
      <c r="V47733" s="122"/>
      <c r="W47733" s="123"/>
      <c r="AC47733" s="123"/>
    </row>
    <row r="47734" spans="5:29" s="2" customFormat="1">
      <c r="E47734" s="120"/>
      <c r="M47734" s="120"/>
      <c r="N47734" s="120"/>
      <c r="U47734" s="121"/>
      <c r="V47734" s="122"/>
      <c r="W47734" s="123"/>
      <c r="AC47734" s="123"/>
    </row>
    <row r="47735" spans="5:29" s="2" customFormat="1">
      <c r="E47735" s="120"/>
      <c r="M47735" s="120"/>
      <c r="N47735" s="120"/>
      <c r="U47735" s="121"/>
      <c r="V47735" s="122"/>
      <c r="W47735" s="123"/>
      <c r="AC47735" s="123"/>
    </row>
    <row r="47736" spans="5:29" s="2" customFormat="1">
      <c r="E47736" s="120"/>
      <c r="M47736" s="120"/>
      <c r="N47736" s="120"/>
      <c r="U47736" s="121"/>
      <c r="V47736" s="122"/>
      <c r="W47736" s="123"/>
      <c r="AC47736" s="123"/>
    </row>
    <row r="47737" spans="5:29" s="2" customFormat="1">
      <c r="E47737" s="120"/>
      <c r="M47737" s="120"/>
      <c r="N47737" s="120"/>
      <c r="U47737" s="121"/>
      <c r="V47737" s="122"/>
      <c r="W47737" s="123"/>
      <c r="AC47737" s="123"/>
    </row>
    <row r="47738" spans="5:29" s="2" customFormat="1">
      <c r="E47738" s="120"/>
      <c r="M47738" s="120"/>
      <c r="N47738" s="120"/>
      <c r="U47738" s="121"/>
      <c r="V47738" s="122"/>
      <c r="W47738" s="123"/>
      <c r="AC47738" s="123"/>
    </row>
    <row r="47739" spans="5:29" s="2" customFormat="1">
      <c r="E47739" s="120"/>
      <c r="M47739" s="120"/>
      <c r="N47739" s="120"/>
      <c r="U47739" s="121"/>
      <c r="V47739" s="122"/>
      <c r="W47739" s="123"/>
      <c r="AC47739" s="123"/>
    </row>
    <row r="47740" spans="5:29" s="2" customFormat="1">
      <c r="E47740" s="120"/>
      <c r="M47740" s="120"/>
      <c r="N47740" s="120"/>
      <c r="U47740" s="121"/>
      <c r="V47740" s="122"/>
      <c r="W47740" s="123"/>
      <c r="AC47740" s="123"/>
    </row>
    <row r="47741" spans="5:29" s="2" customFormat="1">
      <c r="E47741" s="120"/>
      <c r="M47741" s="120"/>
      <c r="N47741" s="120"/>
      <c r="U47741" s="121"/>
      <c r="V47741" s="122"/>
      <c r="W47741" s="123"/>
      <c r="AC47741" s="123"/>
    </row>
    <row r="47742" spans="5:29" s="2" customFormat="1">
      <c r="E47742" s="120"/>
      <c r="M47742" s="120"/>
      <c r="N47742" s="120"/>
      <c r="U47742" s="121"/>
      <c r="V47742" s="122"/>
      <c r="W47742" s="123"/>
      <c r="AC47742" s="123"/>
    </row>
    <row r="47743" spans="5:29" s="2" customFormat="1">
      <c r="E47743" s="120"/>
      <c r="M47743" s="120"/>
      <c r="N47743" s="120"/>
      <c r="U47743" s="121"/>
      <c r="V47743" s="122"/>
      <c r="W47743" s="123"/>
      <c r="AC47743" s="123"/>
    </row>
    <row r="47744" spans="5:29" s="2" customFormat="1">
      <c r="E47744" s="120"/>
      <c r="M47744" s="120"/>
      <c r="N47744" s="120"/>
      <c r="U47744" s="121"/>
      <c r="V47744" s="122"/>
      <c r="W47744" s="123"/>
      <c r="AC47744" s="123"/>
    </row>
    <row r="47745" spans="5:29" s="2" customFormat="1">
      <c r="E47745" s="120"/>
      <c r="M47745" s="120"/>
      <c r="N47745" s="120"/>
      <c r="U47745" s="121"/>
      <c r="V47745" s="122"/>
      <c r="W47745" s="123"/>
      <c r="AC47745" s="123"/>
    </row>
    <row r="47746" spans="5:29" s="2" customFormat="1">
      <c r="E47746" s="120"/>
      <c r="M47746" s="120"/>
      <c r="N47746" s="120"/>
      <c r="U47746" s="121"/>
      <c r="V47746" s="122"/>
      <c r="W47746" s="123"/>
      <c r="AC47746" s="123"/>
    </row>
    <row r="47747" spans="5:29" s="2" customFormat="1">
      <c r="E47747" s="120"/>
      <c r="M47747" s="120"/>
      <c r="N47747" s="120"/>
      <c r="U47747" s="121"/>
      <c r="V47747" s="122"/>
      <c r="W47747" s="123"/>
      <c r="AC47747" s="123"/>
    </row>
    <row r="47748" spans="5:29" s="2" customFormat="1">
      <c r="E47748" s="120"/>
      <c r="M47748" s="120"/>
      <c r="N47748" s="120"/>
      <c r="U47748" s="121"/>
      <c r="V47748" s="122"/>
      <c r="W47748" s="123"/>
      <c r="AC47748" s="123"/>
    </row>
    <row r="47749" spans="5:29" s="2" customFormat="1">
      <c r="E47749" s="120"/>
      <c r="M47749" s="120"/>
      <c r="N47749" s="120"/>
      <c r="U47749" s="121"/>
      <c r="V47749" s="122"/>
      <c r="W47749" s="123"/>
      <c r="AC47749" s="123"/>
    </row>
    <row r="47750" spans="5:29" s="2" customFormat="1">
      <c r="E47750" s="120"/>
      <c r="M47750" s="120"/>
      <c r="N47750" s="120"/>
      <c r="U47750" s="121"/>
      <c r="V47750" s="122"/>
      <c r="W47750" s="123"/>
      <c r="AC47750" s="123"/>
    </row>
    <row r="47751" spans="5:29" s="2" customFormat="1">
      <c r="E47751" s="120"/>
      <c r="M47751" s="120"/>
      <c r="N47751" s="120"/>
      <c r="U47751" s="121"/>
      <c r="V47751" s="122"/>
      <c r="W47751" s="123"/>
      <c r="AC47751" s="123"/>
    </row>
    <row r="47752" spans="5:29" s="2" customFormat="1">
      <c r="E47752" s="120"/>
      <c r="M47752" s="120"/>
      <c r="N47752" s="120"/>
      <c r="U47752" s="121"/>
      <c r="V47752" s="122"/>
      <c r="W47752" s="123"/>
      <c r="AC47752" s="123"/>
    </row>
    <row r="47753" spans="5:29" s="2" customFormat="1">
      <c r="E47753" s="120"/>
      <c r="M47753" s="120"/>
      <c r="N47753" s="120"/>
      <c r="U47753" s="121"/>
      <c r="V47753" s="122"/>
      <c r="W47753" s="123"/>
      <c r="AC47753" s="123"/>
    </row>
    <row r="47754" spans="5:29" s="2" customFormat="1">
      <c r="E47754" s="120"/>
      <c r="M47754" s="120"/>
      <c r="N47754" s="120"/>
      <c r="U47754" s="121"/>
      <c r="V47754" s="122"/>
      <c r="W47754" s="123"/>
      <c r="AC47754" s="123"/>
    </row>
    <row r="47755" spans="5:29" s="2" customFormat="1">
      <c r="E47755" s="120"/>
      <c r="M47755" s="120"/>
      <c r="N47755" s="120"/>
      <c r="U47755" s="121"/>
      <c r="V47755" s="122"/>
      <c r="W47755" s="123"/>
      <c r="AC47755" s="123"/>
    </row>
    <row r="47756" spans="5:29" s="2" customFormat="1">
      <c r="E47756" s="120"/>
      <c r="M47756" s="120"/>
      <c r="N47756" s="120"/>
      <c r="U47756" s="121"/>
      <c r="V47756" s="122"/>
      <c r="W47756" s="123"/>
      <c r="AC47756" s="123"/>
    </row>
    <row r="47757" spans="5:29" s="2" customFormat="1">
      <c r="E47757" s="120"/>
      <c r="M47757" s="120"/>
      <c r="N47757" s="120"/>
      <c r="U47757" s="121"/>
      <c r="V47757" s="122"/>
      <c r="W47757" s="123"/>
      <c r="AC47757" s="123"/>
    </row>
    <row r="47758" spans="5:29" s="2" customFormat="1">
      <c r="E47758" s="120"/>
      <c r="M47758" s="120"/>
      <c r="N47758" s="120"/>
      <c r="U47758" s="121"/>
      <c r="V47758" s="122"/>
      <c r="W47758" s="123"/>
      <c r="AC47758" s="123"/>
    </row>
    <row r="47759" spans="5:29" s="2" customFormat="1">
      <c r="E47759" s="120"/>
      <c r="M47759" s="120"/>
      <c r="N47759" s="120"/>
      <c r="U47759" s="121"/>
      <c r="V47759" s="122"/>
      <c r="W47759" s="123"/>
      <c r="AC47759" s="123"/>
    </row>
    <row r="47760" spans="5:29" s="2" customFormat="1">
      <c r="E47760" s="120"/>
      <c r="M47760" s="120"/>
      <c r="N47760" s="120"/>
      <c r="U47760" s="121"/>
      <c r="V47760" s="122"/>
      <c r="W47760" s="123"/>
      <c r="AC47760" s="123"/>
    </row>
    <row r="47761" spans="5:29" s="2" customFormat="1">
      <c r="E47761" s="120"/>
      <c r="M47761" s="120"/>
      <c r="N47761" s="120"/>
      <c r="U47761" s="121"/>
      <c r="V47761" s="122"/>
      <c r="W47761" s="123"/>
      <c r="AC47761" s="123"/>
    </row>
    <row r="47762" spans="5:29" s="2" customFormat="1">
      <c r="E47762" s="120"/>
      <c r="M47762" s="120"/>
      <c r="N47762" s="120"/>
      <c r="U47762" s="121"/>
      <c r="V47762" s="122"/>
      <c r="W47762" s="123"/>
      <c r="AC47762" s="123"/>
    </row>
    <row r="47763" spans="5:29" s="2" customFormat="1">
      <c r="E47763" s="120"/>
      <c r="M47763" s="120"/>
      <c r="N47763" s="120"/>
      <c r="U47763" s="121"/>
      <c r="V47763" s="122"/>
      <c r="W47763" s="123"/>
      <c r="AC47763" s="123"/>
    </row>
    <row r="47764" spans="5:29" s="2" customFormat="1">
      <c r="E47764" s="120"/>
      <c r="M47764" s="120"/>
      <c r="N47764" s="120"/>
      <c r="U47764" s="121"/>
      <c r="V47764" s="122"/>
      <c r="W47764" s="123"/>
      <c r="AC47764" s="123"/>
    </row>
    <row r="47765" spans="5:29" s="2" customFormat="1">
      <c r="E47765" s="120"/>
      <c r="M47765" s="120"/>
      <c r="N47765" s="120"/>
      <c r="U47765" s="121"/>
      <c r="V47765" s="122"/>
      <c r="W47765" s="123"/>
      <c r="AC47765" s="123"/>
    </row>
    <row r="47766" spans="5:29" s="2" customFormat="1">
      <c r="E47766" s="120"/>
      <c r="M47766" s="120"/>
      <c r="N47766" s="120"/>
      <c r="U47766" s="121"/>
      <c r="V47766" s="122"/>
      <c r="W47766" s="123"/>
      <c r="AC47766" s="123"/>
    </row>
    <row r="47767" spans="5:29" s="2" customFormat="1">
      <c r="E47767" s="120"/>
      <c r="M47767" s="120"/>
      <c r="N47767" s="120"/>
      <c r="U47767" s="121"/>
      <c r="V47767" s="122"/>
      <c r="W47767" s="123"/>
      <c r="AC47767" s="123"/>
    </row>
    <row r="47768" spans="5:29" s="2" customFormat="1">
      <c r="E47768" s="120"/>
      <c r="M47768" s="120"/>
      <c r="N47768" s="120"/>
      <c r="U47768" s="121"/>
      <c r="V47768" s="122"/>
      <c r="W47768" s="123"/>
      <c r="AC47768" s="123"/>
    </row>
    <row r="47769" spans="5:29" s="2" customFormat="1">
      <c r="E47769" s="120"/>
      <c r="M47769" s="120"/>
      <c r="N47769" s="120"/>
      <c r="U47769" s="121"/>
      <c r="V47769" s="122"/>
      <c r="W47769" s="123"/>
      <c r="AC47769" s="123"/>
    </row>
    <row r="47770" spans="5:29" s="2" customFormat="1">
      <c r="E47770" s="120"/>
      <c r="M47770" s="120"/>
      <c r="N47770" s="120"/>
      <c r="U47770" s="121"/>
      <c r="V47770" s="122"/>
      <c r="W47770" s="123"/>
      <c r="AC47770" s="123"/>
    </row>
    <row r="47771" spans="5:29" s="2" customFormat="1">
      <c r="E47771" s="120"/>
      <c r="M47771" s="120"/>
      <c r="N47771" s="120"/>
      <c r="U47771" s="121"/>
      <c r="V47771" s="122"/>
      <c r="W47771" s="123"/>
      <c r="AC47771" s="123"/>
    </row>
    <row r="47772" spans="5:29" s="2" customFormat="1">
      <c r="E47772" s="120"/>
      <c r="M47772" s="120"/>
      <c r="N47772" s="120"/>
      <c r="U47772" s="121"/>
      <c r="V47772" s="122"/>
      <c r="W47772" s="123"/>
      <c r="AC47772" s="123"/>
    </row>
    <row r="47773" spans="5:29" s="2" customFormat="1">
      <c r="E47773" s="120"/>
      <c r="M47773" s="120"/>
      <c r="N47773" s="120"/>
      <c r="U47773" s="121"/>
      <c r="V47773" s="122"/>
      <c r="W47773" s="123"/>
      <c r="AC47773" s="123"/>
    </row>
    <row r="47774" spans="5:29" s="2" customFormat="1">
      <c r="E47774" s="120"/>
      <c r="M47774" s="120"/>
      <c r="N47774" s="120"/>
      <c r="U47774" s="121"/>
      <c r="V47774" s="122"/>
      <c r="W47774" s="123"/>
      <c r="AC47774" s="123"/>
    </row>
    <row r="47775" spans="5:29" s="2" customFormat="1">
      <c r="E47775" s="120"/>
      <c r="M47775" s="120"/>
      <c r="N47775" s="120"/>
      <c r="U47775" s="121"/>
      <c r="V47775" s="122"/>
      <c r="W47775" s="123"/>
      <c r="AC47775" s="123"/>
    </row>
    <row r="47776" spans="5:29" s="2" customFormat="1">
      <c r="E47776" s="120"/>
      <c r="M47776" s="120"/>
      <c r="N47776" s="120"/>
      <c r="U47776" s="121"/>
      <c r="V47776" s="122"/>
      <c r="W47776" s="123"/>
      <c r="AC47776" s="123"/>
    </row>
    <row r="47777" spans="5:29" s="2" customFormat="1">
      <c r="E47777" s="120"/>
      <c r="M47777" s="120"/>
      <c r="N47777" s="120"/>
      <c r="U47777" s="121"/>
      <c r="V47777" s="122"/>
      <c r="W47777" s="123"/>
      <c r="AC47777" s="123"/>
    </row>
    <row r="47778" spans="5:29" s="2" customFormat="1">
      <c r="E47778" s="120"/>
      <c r="M47778" s="120"/>
      <c r="N47778" s="120"/>
      <c r="U47778" s="121"/>
      <c r="V47778" s="122"/>
      <c r="W47778" s="123"/>
      <c r="AC47778" s="123"/>
    </row>
    <row r="47779" spans="5:29" s="2" customFormat="1">
      <c r="E47779" s="120"/>
      <c r="M47779" s="120"/>
      <c r="N47779" s="120"/>
      <c r="U47779" s="121"/>
      <c r="V47779" s="122"/>
      <c r="W47779" s="123"/>
      <c r="AC47779" s="123"/>
    </row>
    <row r="47780" spans="5:29" s="2" customFormat="1">
      <c r="E47780" s="120"/>
      <c r="M47780" s="120"/>
      <c r="N47780" s="120"/>
      <c r="U47780" s="121"/>
      <c r="V47780" s="122"/>
      <c r="W47780" s="123"/>
      <c r="AC47780" s="123"/>
    </row>
    <row r="47781" spans="5:29" s="2" customFormat="1">
      <c r="E47781" s="120"/>
      <c r="M47781" s="120"/>
      <c r="N47781" s="120"/>
      <c r="U47781" s="121"/>
      <c r="V47781" s="122"/>
      <c r="W47781" s="123"/>
      <c r="AC47781" s="123"/>
    </row>
    <row r="47782" spans="5:29" s="2" customFormat="1">
      <c r="E47782" s="120"/>
      <c r="M47782" s="120"/>
      <c r="N47782" s="120"/>
      <c r="U47782" s="121"/>
      <c r="V47782" s="122"/>
      <c r="W47782" s="123"/>
      <c r="AC47782" s="123"/>
    </row>
    <row r="47783" spans="5:29" s="2" customFormat="1">
      <c r="E47783" s="120"/>
      <c r="M47783" s="120"/>
      <c r="N47783" s="120"/>
      <c r="U47783" s="121"/>
      <c r="V47783" s="122"/>
      <c r="W47783" s="123"/>
      <c r="AC47783" s="123"/>
    </row>
    <row r="47784" spans="5:29" s="2" customFormat="1">
      <c r="E47784" s="120"/>
      <c r="M47784" s="120"/>
      <c r="N47784" s="120"/>
      <c r="U47784" s="121"/>
      <c r="V47784" s="122"/>
      <c r="W47784" s="123"/>
      <c r="AC47784" s="123"/>
    </row>
    <row r="47785" spans="5:29" s="2" customFormat="1">
      <c r="E47785" s="120"/>
      <c r="M47785" s="120"/>
      <c r="N47785" s="120"/>
      <c r="U47785" s="121"/>
      <c r="V47785" s="122"/>
      <c r="W47785" s="123"/>
      <c r="AC47785" s="123"/>
    </row>
    <row r="47786" spans="5:29" s="2" customFormat="1">
      <c r="E47786" s="120"/>
      <c r="M47786" s="120"/>
      <c r="N47786" s="120"/>
      <c r="U47786" s="121"/>
      <c r="V47786" s="122"/>
      <c r="W47786" s="123"/>
      <c r="AC47786" s="123"/>
    </row>
    <row r="47787" spans="5:29" s="2" customFormat="1">
      <c r="E47787" s="120"/>
      <c r="M47787" s="120"/>
      <c r="N47787" s="120"/>
      <c r="U47787" s="121"/>
      <c r="V47787" s="122"/>
      <c r="W47787" s="123"/>
      <c r="AC47787" s="123"/>
    </row>
    <row r="47788" spans="5:29" s="2" customFormat="1">
      <c r="E47788" s="120"/>
      <c r="M47788" s="120"/>
      <c r="N47788" s="120"/>
      <c r="U47788" s="121"/>
      <c r="V47788" s="122"/>
      <c r="W47788" s="123"/>
      <c r="AC47788" s="123"/>
    </row>
    <row r="47789" spans="5:29" s="2" customFormat="1">
      <c r="E47789" s="120"/>
      <c r="M47789" s="120"/>
      <c r="N47789" s="120"/>
      <c r="U47789" s="121"/>
      <c r="V47789" s="122"/>
      <c r="W47789" s="123"/>
      <c r="AC47789" s="123"/>
    </row>
    <row r="47790" spans="5:29" s="2" customFormat="1">
      <c r="E47790" s="120"/>
      <c r="M47790" s="120"/>
      <c r="N47790" s="120"/>
      <c r="U47790" s="121"/>
      <c r="V47790" s="122"/>
      <c r="W47790" s="123"/>
      <c r="AC47790" s="123"/>
    </row>
    <row r="47791" spans="5:29" s="2" customFormat="1">
      <c r="E47791" s="120"/>
      <c r="M47791" s="120"/>
      <c r="N47791" s="120"/>
      <c r="U47791" s="121"/>
      <c r="V47791" s="122"/>
      <c r="W47791" s="123"/>
      <c r="AC47791" s="123"/>
    </row>
    <row r="47792" spans="5:29" s="2" customFormat="1">
      <c r="E47792" s="120"/>
      <c r="M47792" s="120"/>
      <c r="N47792" s="120"/>
      <c r="U47792" s="121"/>
      <c r="V47792" s="122"/>
      <c r="W47792" s="123"/>
      <c r="AC47792" s="123"/>
    </row>
    <row r="47793" spans="5:29" s="2" customFormat="1">
      <c r="E47793" s="120"/>
      <c r="M47793" s="120"/>
      <c r="N47793" s="120"/>
      <c r="U47793" s="121"/>
      <c r="V47793" s="122"/>
      <c r="W47793" s="123"/>
      <c r="AC47793" s="123"/>
    </row>
    <row r="47794" spans="5:29" s="2" customFormat="1">
      <c r="E47794" s="120"/>
      <c r="M47794" s="120"/>
      <c r="N47794" s="120"/>
      <c r="U47794" s="121"/>
      <c r="V47794" s="122"/>
      <c r="W47794" s="123"/>
      <c r="AC47794" s="123"/>
    </row>
    <row r="47795" spans="5:29" s="2" customFormat="1">
      <c r="E47795" s="120"/>
      <c r="M47795" s="120"/>
      <c r="N47795" s="120"/>
      <c r="U47795" s="121"/>
      <c r="V47795" s="122"/>
      <c r="W47795" s="123"/>
      <c r="AC47795" s="123"/>
    </row>
    <row r="47796" spans="5:29" s="2" customFormat="1">
      <c r="E47796" s="120"/>
      <c r="M47796" s="120"/>
      <c r="N47796" s="120"/>
      <c r="U47796" s="121"/>
      <c r="V47796" s="122"/>
      <c r="W47796" s="123"/>
      <c r="AC47796" s="123"/>
    </row>
    <row r="47797" spans="5:29" s="2" customFormat="1">
      <c r="E47797" s="120"/>
      <c r="M47797" s="120"/>
      <c r="N47797" s="120"/>
      <c r="U47797" s="121"/>
      <c r="V47797" s="122"/>
      <c r="W47797" s="123"/>
      <c r="AC47797" s="123"/>
    </row>
    <row r="47798" spans="5:29" s="2" customFormat="1">
      <c r="E47798" s="120"/>
      <c r="M47798" s="120"/>
      <c r="N47798" s="120"/>
      <c r="U47798" s="121"/>
      <c r="V47798" s="122"/>
      <c r="W47798" s="123"/>
      <c r="AC47798" s="123"/>
    </row>
    <row r="47799" spans="5:29" s="2" customFormat="1">
      <c r="E47799" s="120"/>
      <c r="M47799" s="120"/>
      <c r="N47799" s="120"/>
      <c r="U47799" s="121"/>
      <c r="V47799" s="122"/>
      <c r="W47799" s="123"/>
      <c r="AC47799" s="123"/>
    </row>
    <row r="47800" spans="5:29" s="2" customFormat="1">
      <c r="E47800" s="120"/>
      <c r="M47800" s="120"/>
      <c r="N47800" s="120"/>
      <c r="U47800" s="121"/>
      <c r="V47800" s="122"/>
      <c r="W47800" s="123"/>
      <c r="AC47800" s="123"/>
    </row>
    <row r="47801" spans="5:29" s="2" customFormat="1">
      <c r="E47801" s="120"/>
      <c r="M47801" s="120"/>
      <c r="N47801" s="120"/>
      <c r="U47801" s="121"/>
      <c r="V47801" s="122"/>
      <c r="W47801" s="123"/>
      <c r="AC47801" s="123"/>
    </row>
    <row r="47802" spans="5:29" s="2" customFormat="1">
      <c r="E47802" s="120"/>
      <c r="M47802" s="120"/>
      <c r="N47802" s="120"/>
      <c r="U47802" s="121"/>
      <c r="V47802" s="122"/>
      <c r="W47802" s="123"/>
      <c r="AC47802" s="123"/>
    </row>
    <row r="47803" spans="5:29" s="2" customFormat="1">
      <c r="E47803" s="120"/>
      <c r="M47803" s="120"/>
      <c r="N47803" s="120"/>
      <c r="U47803" s="121"/>
      <c r="V47803" s="122"/>
      <c r="W47803" s="123"/>
      <c r="AC47803" s="123"/>
    </row>
    <row r="47804" spans="5:29" s="2" customFormat="1">
      <c r="E47804" s="120"/>
      <c r="M47804" s="120"/>
      <c r="N47804" s="120"/>
      <c r="U47804" s="121"/>
      <c r="V47804" s="122"/>
      <c r="W47804" s="123"/>
      <c r="AC47804" s="123"/>
    </row>
    <row r="47805" spans="5:29" s="2" customFormat="1">
      <c r="E47805" s="120"/>
      <c r="M47805" s="120"/>
      <c r="N47805" s="120"/>
      <c r="U47805" s="121"/>
      <c r="V47805" s="122"/>
      <c r="W47805" s="123"/>
      <c r="AC47805" s="123"/>
    </row>
    <row r="47806" spans="5:29" s="2" customFormat="1">
      <c r="E47806" s="120"/>
      <c r="M47806" s="120"/>
      <c r="N47806" s="120"/>
      <c r="U47806" s="121"/>
      <c r="V47806" s="122"/>
      <c r="W47806" s="123"/>
      <c r="AC47806" s="123"/>
    </row>
    <row r="47807" spans="5:29" s="2" customFormat="1">
      <c r="E47807" s="120"/>
      <c r="M47807" s="120"/>
      <c r="N47807" s="120"/>
      <c r="U47807" s="121"/>
      <c r="V47807" s="122"/>
      <c r="W47807" s="123"/>
      <c r="AC47807" s="123"/>
    </row>
    <row r="47808" spans="5:29" s="2" customFormat="1">
      <c r="E47808" s="120"/>
      <c r="M47808" s="120"/>
      <c r="N47808" s="120"/>
      <c r="U47808" s="121"/>
      <c r="V47808" s="122"/>
      <c r="W47808" s="123"/>
      <c r="AC47808" s="123"/>
    </row>
    <row r="47809" spans="5:29" s="2" customFormat="1">
      <c r="E47809" s="120"/>
      <c r="M47809" s="120"/>
      <c r="N47809" s="120"/>
      <c r="U47809" s="121"/>
      <c r="V47809" s="122"/>
      <c r="W47809" s="123"/>
      <c r="AC47809" s="123"/>
    </row>
    <row r="47810" spans="5:29" s="2" customFormat="1">
      <c r="E47810" s="120"/>
      <c r="M47810" s="120"/>
      <c r="N47810" s="120"/>
      <c r="U47810" s="121"/>
      <c r="V47810" s="122"/>
      <c r="W47810" s="123"/>
      <c r="AC47810" s="123"/>
    </row>
    <row r="47811" spans="5:29" s="2" customFormat="1">
      <c r="E47811" s="120"/>
      <c r="M47811" s="120"/>
      <c r="N47811" s="120"/>
      <c r="U47811" s="121"/>
      <c r="V47811" s="122"/>
      <c r="W47811" s="123"/>
      <c r="AC47811" s="123"/>
    </row>
    <row r="47812" spans="5:29" s="2" customFormat="1">
      <c r="E47812" s="120"/>
      <c r="M47812" s="120"/>
      <c r="N47812" s="120"/>
      <c r="U47812" s="121"/>
      <c r="V47812" s="122"/>
      <c r="W47812" s="123"/>
      <c r="AC47812" s="123"/>
    </row>
    <row r="47813" spans="5:29" s="2" customFormat="1">
      <c r="E47813" s="120"/>
      <c r="M47813" s="120"/>
      <c r="N47813" s="120"/>
      <c r="U47813" s="121"/>
      <c r="V47813" s="122"/>
      <c r="W47813" s="123"/>
      <c r="AC47813" s="123"/>
    </row>
    <row r="47814" spans="5:29" s="2" customFormat="1">
      <c r="E47814" s="120"/>
      <c r="M47814" s="120"/>
      <c r="N47814" s="120"/>
      <c r="U47814" s="121"/>
      <c r="V47814" s="122"/>
      <c r="W47814" s="123"/>
      <c r="AC47814" s="123"/>
    </row>
    <row r="47815" spans="5:29" s="2" customFormat="1">
      <c r="E47815" s="120"/>
      <c r="M47815" s="120"/>
      <c r="N47815" s="120"/>
      <c r="U47815" s="121"/>
      <c r="V47815" s="122"/>
      <c r="W47815" s="123"/>
      <c r="AC47815" s="123"/>
    </row>
    <row r="47816" spans="5:29" s="2" customFormat="1">
      <c r="E47816" s="120"/>
      <c r="M47816" s="120"/>
      <c r="N47816" s="120"/>
      <c r="U47816" s="121"/>
      <c r="V47816" s="122"/>
      <c r="W47816" s="123"/>
      <c r="AC47816" s="123"/>
    </row>
    <row r="47817" spans="5:29" s="2" customFormat="1">
      <c r="E47817" s="120"/>
      <c r="M47817" s="120"/>
      <c r="N47817" s="120"/>
      <c r="U47817" s="121"/>
      <c r="V47817" s="122"/>
      <c r="W47817" s="123"/>
      <c r="AC47817" s="123"/>
    </row>
    <row r="47818" spans="5:29" s="2" customFormat="1">
      <c r="E47818" s="120"/>
      <c r="M47818" s="120"/>
      <c r="N47818" s="120"/>
      <c r="U47818" s="121"/>
      <c r="V47818" s="122"/>
      <c r="W47818" s="123"/>
      <c r="AC47818" s="123"/>
    </row>
    <row r="47819" spans="5:29" s="2" customFormat="1">
      <c r="E47819" s="120"/>
      <c r="M47819" s="120"/>
      <c r="N47819" s="120"/>
      <c r="U47819" s="121"/>
      <c r="V47819" s="122"/>
      <c r="W47819" s="123"/>
      <c r="AC47819" s="123"/>
    </row>
    <row r="47820" spans="5:29" s="2" customFormat="1">
      <c r="E47820" s="120"/>
      <c r="M47820" s="120"/>
      <c r="N47820" s="120"/>
      <c r="U47820" s="121"/>
      <c r="V47820" s="122"/>
      <c r="W47820" s="123"/>
      <c r="AC47820" s="123"/>
    </row>
    <row r="47821" spans="5:29" s="2" customFormat="1">
      <c r="E47821" s="120"/>
      <c r="M47821" s="120"/>
      <c r="N47821" s="120"/>
      <c r="U47821" s="121"/>
      <c r="V47821" s="122"/>
      <c r="W47821" s="123"/>
      <c r="AC47821" s="123"/>
    </row>
    <row r="47822" spans="5:29" s="2" customFormat="1">
      <c r="E47822" s="120"/>
      <c r="M47822" s="120"/>
      <c r="N47822" s="120"/>
      <c r="U47822" s="121"/>
      <c r="V47822" s="122"/>
      <c r="W47822" s="123"/>
      <c r="AC47822" s="123"/>
    </row>
    <row r="47823" spans="5:29" s="2" customFormat="1">
      <c r="E47823" s="120"/>
      <c r="M47823" s="120"/>
      <c r="N47823" s="120"/>
      <c r="U47823" s="121"/>
      <c r="V47823" s="122"/>
      <c r="W47823" s="123"/>
      <c r="AC47823" s="123"/>
    </row>
    <row r="47824" spans="5:29" s="2" customFormat="1">
      <c r="E47824" s="120"/>
      <c r="M47824" s="120"/>
      <c r="N47824" s="120"/>
      <c r="U47824" s="121"/>
      <c r="V47824" s="122"/>
      <c r="W47824" s="123"/>
      <c r="AC47824" s="123"/>
    </row>
    <row r="47825" spans="5:29" s="2" customFormat="1">
      <c r="E47825" s="120"/>
      <c r="M47825" s="120"/>
      <c r="N47825" s="120"/>
      <c r="U47825" s="121"/>
      <c r="V47825" s="122"/>
      <c r="W47825" s="123"/>
      <c r="AC47825" s="123"/>
    </row>
    <row r="47826" spans="5:29" s="2" customFormat="1">
      <c r="E47826" s="120"/>
      <c r="M47826" s="120"/>
      <c r="N47826" s="120"/>
      <c r="U47826" s="121"/>
      <c r="V47826" s="122"/>
      <c r="W47826" s="123"/>
      <c r="AC47826" s="123"/>
    </row>
    <row r="47827" spans="5:29" s="2" customFormat="1">
      <c r="E47827" s="120"/>
      <c r="M47827" s="120"/>
      <c r="N47827" s="120"/>
      <c r="U47827" s="121"/>
      <c r="V47827" s="122"/>
      <c r="W47827" s="123"/>
      <c r="AC47827" s="123"/>
    </row>
    <row r="47828" spans="5:29" s="2" customFormat="1">
      <c r="E47828" s="120"/>
      <c r="M47828" s="120"/>
      <c r="N47828" s="120"/>
      <c r="U47828" s="121"/>
      <c r="V47828" s="122"/>
      <c r="W47828" s="123"/>
      <c r="AC47828" s="123"/>
    </row>
    <row r="47829" spans="5:29" s="2" customFormat="1">
      <c r="E47829" s="120"/>
      <c r="M47829" s="120"/>
      <c r="N47829" s="120"/>
      <c r="U47829" s="121"/>
      <c r="V47829" s="122"/>
      <c r="W47829" s="123"/>
      <c r="AC47829" s="123"/>
    </row>
    <row r="47830" spans="5:29" s="2" customFormat="1">
      <c r="E47830" s="120"/>
      <c r="M47830" s="120"/>
      <c r="N47830" s="120"/>
      <c r="U47830" s="121"/>
      <c r="V47830" s="122"/>
      <c r="W47830" s="123"/>
      <c r="AC47830" s="123"/>
    </row>
    <row r="47831" spans="5:29" s="2" customFormat="1">
      <c r="E47831" s="120"/>
      <c r="M47831" s="120"/>
      <c r="N47831" s="120"/>
      <c r="U47831" s="121"/>
      <c r="V47831" s="122"/>
      <c r="W47831" s="123"/>
      <c r="AC47831" s="123"/>
    </row>
    <row r="47832" spans="5:29" s="2" customFormat="1">
      <c r="E47832" s="120"/>
      <c r="M47832" s="120"/>
      <c r="N47832" s="120"/>
      <c r="U47832" s="121"/>
      <c r="V47832" s="122"/>
      <c r="W47832" s="123"/>
      <c r="AC47832" s="123"/>
    </row>
    <row r="47833" spans="5:29" s="2" customFormat="1">
      <c r="E47833" s="120"/>
      <c r="M47833" s="120"/>
      <c r="N47833" s="120"/>
      <c r="U47833" s="121"/>
      <c r="V47833" s="122"/>
      <c r="W47833" s="123"/>
      <c r="AC47833" s="123"/>
    </row>
    <row r="47834" spans="5:29" s="2" customFormat="1">
      <c r="E47834" s="120"/>
      <c r="M47834" s="120"/>
      <c r="N47834" s="120"/>
      <c r="U47834" s="121"/>
      <c r="V47834" s="122"/>
      <c r="W47834" s="123"/>
      <c r="AC47834" s="123"/>
    </row>
    <row r="47835" spans="5:29" s="2" customFormat="1">
      <c r="E47835" s="120"/>
      <c r="M47835" s="120"/>
      <c r="N47835" s="120"/>
      <c r="U47835" s="121"/>
      <c r="V47835" s="122"/>
      <c r="W47835" s="123"/>
      <c r="AC47835" s="123"/>
    </row>
    <row r="47836" spans="5:29" s="2" customFormat="1">
      <c r="E47836" s="120"/>
      <c r="M47836" s="120"/>
      <c r="N47836" s="120"/>
      <c r="U47836" s="121"/>
      <c r="V47836" s="122"/>
      <c r="W47836" s="123"/>
      <c r="AC47836" s="123"/>
    </row>
    <row r="47837" spans="5:29" s="2" customFormat="1">
      <c r="E47837" s="120"/>
      <c r="M47837" s="120"/>
      <c r="N47837" s="120"/>
      <c r="U47837" s="121"/>
      <c r="V47837" s="122"/>
      <c r="W47837" s="123"/>
      <c r="AC47837" s="123"/>
    </row>
    <row r="47838" spans="5:29" s="2" customFormat="1">
      <c r="E47838" s="120"/>
      <c r="M47838" s="120"/>
      <c r="N47838" s="120"/>
      <c r="U47838" s="121"/>
      <c r="V47838" s="122"/>
      <c r="W47838" s="123"/>
      <c r="AC47838" s="123"/>
    </row>
    <row r="47839" spans="5:29" s="2" customFormat="1">
      <c r="E47839" s="120"/>
      <c r="M47839" s="120"/>
      <c r="N47839" s="120"/>
      <c r="U47839" s="121"/>
      <c r="V47839" s="122"/>
      <c r="W47839" s="123"/>
      <c r="AC47839" s="123"/>
    </row>
    <row r="47840" spans="5:29" s="2" customFormat="1">
      <c r="E47840" s="120"/>
      <c r="M47840" s="120"/>
      <c r="N47840" s="120"/>
      <c r="U47840" s="121"/>
      <c r="V47840" s="122"/>
      <c r="W47840" s="123"/>
      <c r="AC47840" s="123"/>
    </row>
    <row r="47841" spans="5:29" s="2" customFormat="1">
      <c r="E47841" s="120"/>
      <c r="M47841" s="120"/>
      <c r="N47841" s="120"/>
      <c r="U47841" s="121"/>
      <c r="V47841" s="122"/>
      <c r="W47841" s="123"/>
      <c r="AC47841" s="123"/>
    </row>
    <row r="47842" spans="5:29" s="2" customFormat="1">
      <c r="E47842" s="120"/>
      <c r="M47842" s="120"/>
      <c r="N47842" s="120"/>
      <c r="U47842" s="121"/>
      <c r="V47842" s="122"/>
      <c r="W47842" s="123"/>
      <c r="AC47842" s="123"/>
    </row>
    <row r="47843" spans="5:29" s="2" customFormat="1">
      <c r="E47843" s="120"/>
      <c r="M47843" s="120"/>
      <c r="N47843" s="120"/>
      <c r="U47843" s="121"/>
      <c r="V47843" s="122"/>
      <c r="W47843" s="123"/>
      <c r="AC47843" s="123"/>
    </row>
    <row r="47844" spans="5:29" s="2" customFormat="1">
      <c r="E47844" s="120"/>
      <c r="M47844" s="120"/>
      <c r="N47844" s="120"/>
      <c r="U47844" s="121"/>
      <c r="V47844" s="122"/>
      <c r="W47844" s="123"/>
      <c r="AC47844" s="123"/>
    </row>
    <row r="47845" spans="5:29" s="2" customFormat="1">
      <c r="E47845" s="120"/>
      <c r="M47845" s="120"/>
      <c r="N47845" s="120"/>
      <c r="U47845" s="121"/>
      <c r="V47845" s="122"/>
      <c r="W47845" s="123"/>
      <c r="AC47845" s="123"/>
    </row>
    <row r="47846" spans="5:29" s="2" customFormat="1">
      <c r="E47846" s="120"/>
      <c r="M47846" s="120"/>
      <c r="N47846" s="120"/>
      <c r="U47846" s="121"/>
      <c r="V47846" s="122"/>
      <c r="W47846" s="123"/>
      <c r="AC47846" s="123"/>
    </row>
    <row r="47847" spans="5:29" s="2" customFormat="1">
      <c r="E47847" s="120"/>
      <c r="M47847" s="120"/>
      <c r="N47847" s="120"/>
      <c r="U47847" s="121"/>
      <c r="V47847" s="122"/>
      <c r="W47847" s="123"/>
      <c r="AC47847" s="123"/>
    </row>
    <row r="47848" spans="5:29" s="2" customFormat="1">
      <c r="E47848" s="120"/>
      <c r="M47848" s="120"/>
      <c r="N47848" s="120"/>
      <c r="U47848" s="121"/>
      <c r="V47848" s="122"/>
      <c r="W47848" s="123"/>
      <c r="AC47848" s="123"/>
    </row>
    <row r="47849" spans="5:29" s="2" customFormat="1">
      <c r="E47849" s="120"/>
      <c r="M47849" s="120"/>
      <c r="N47849" s="120"/>
      <c r="U47849" s="121"/>
      <c r="V47849" s="122"/>
      <c r="W47849" s="123"/>
      <c r="AC47849" s="123"/>
    </row>
    <row r="47850" spans="5:29" s="2" customFormat="1">
      <c r="E47850" s="120"/>
      <c r="M47850" s="120"/>
      <c r="N47850" s="120"/>
      <c r="U47850" s="121"/>
      <c r="V47850" s="122"/>
      <c r="W47850" s="123"/>
      <c r="AC47850" s="123"/>
    </row>
    <row r="47851" spans="5:29" s="2" customFormat="1">
      <c r="E47851" s="120"/>
      <c r="M47851" s="120"/>
      <c r="N47851" s="120"/>
      <c r="U47851" s="121"/>
      <c r="V47851" s="122"/>
      <c r="W47851" s="123"/>
      <c r="AC47851" s="123"/>
    </row>
    <row r="47852" spans="5:29" s="2" customFormat="1">
      <c r="E47852" s="120"/>
      <c r="M47852" s="120"/>
      <c r="N47852" s="120"/>
      <c r="U47852" s="121"/>
      <c r="V47852" s="122"/>
      <c r="W47852" s="123"/>
      <c r="AC47852" s="123"/>
    </row>
    <row r="47853" spans="5:29" s="2" customFormat="1">
      <c r="E47853" s="120"/>
      <c r="M47853" s="120"/>
      <c r="N47853" s="120"/>
      <c r="U47853" s="121"/>
      <c r="V47853" s="122"/>
      <c r="W47853" s="123"/>
      <c r="AC47853" s="123"/>
    </row>
    <row r="47854" spans="5:29" s="2" customFormat="1">
      <c r="E47854" s="120"/>
      <c r="M47854" s="120"/>
      <c r="N47854" s="120"/>
      <c r="U47854" s="121"/>
      <c r="V47854" s="122"/>
      <c r="W47854" s="123"/>
      <c r="AC47854" s="123"/>
    </row>
    <row r="47855" spans="5:29" s="2" customFormat="1">
      <c r="E47855" s="120"/>
      <c r="M47855" s="120"/>
      <c r="N47855" s="120"/>
      <c r="U47855" s="121"/>
      <c r="V47855" s="122"/>
      <c r="W47855" s="123"/>
      <c r="AC47855" s="123"/>
    </row>
    <row r="47856" spans="5:29" s="2" customFormat="1">
      <c r="E47856" s="120"/>
      <c r="M47856" s="120"/>
      <c r="N47856" s="120"/>
      <c r="U47856" s="121"/>
      <c r="V47856" s="122"/>
      <c r="W47856" s="123"/>
      <c r="AC47856" s="123"/>
    </row>
    <row r="47857" spans="5:29" s="2" customFormat="1">
      <c r="E47857" s="120"/>
      <c r="M47857" s="120"/>
      <c r="N47857" s="120"/>
      <c r="U47857" s="121"/>
      <c r="V47857" s="122"/>
      <c r="W47857" s="123"/>
      <c r="AC47857" s="123"/>
    </row>
    <row r="47858" spans="5:29" s="2" customFormat="1">
      <c r="E47858" s="120"/>
      <c r="M47858" s="120"/>
      <c r="N47858" s="120"/>
      <c r="U47858" s="121"/>
      <c r="V47858" s="122"/>
      <c r="W47858" s="123"/>
      <c r="AC47858" s="123"/>
    </row>
    <row r="47859" spans="5:29" s="2" customFormat="1">
      <c r="E47859" s="120"/>
      <c r="M47859" s="120"/>
      <c r="N47859" s="120"/>
      <c r="U47859" s="121"/>
      <c r="V47859" s="122"/>
      <c r="W47859" s="123"/>
      <c r="AC47859" s="123"/>
    </row>
    <row r="47860" spans="5:29" s="2" customFormat="1">
      <c r="E47860" s="120"/>
      <c r="M47860" s="120"/>
      <c r="N47860" s="120"/>
      <c r="U47860" s="121"/>
      <c r="V47860" s="122"/>
      <c r="W47860" s="123"/>
      <c r="AC47860" s="123"/>
    </row>
    <row r="47861" spans="5:29" s="2" customFormat="1">
      <c r="E47861" s="120"/>
      <c r="M47861" s="120"/>
      <c r="N47861" s="120"/>
      <c r="U47861" s="121"/>
      <c r="V47861" s="122"/>
      <c r="W47861" s="123"/>
      <c r="AC47861" s="123"/>
    </row>
    <row r="47862" spans="5:29" s="2" customFormat="1">
      <c r="E47862" s="120"/>
      <c r="M47862" s="120"/>
      <c r="N47862" s="120"/>
      <c r="U47862" s="121"/>
      <c r="V47862" s="122"/>
      <c r="W47862" s="123"/>
      <c r="AC47862" s="123"/>
    </row>
    <row r="47863" spans="5:29" s="2" customFormat="1">
      <c r="E47863" s="120"/>
      <c r="M47863" s="120"/>
      <c r="N47863" s="120"/>
      <c r="U47863" s="121"/>
      <c r="V47863" s="122"/>
      <c r="W47863" s="123"/>
      <c r="AC47863" s="123"/>
    </row>
    <row r="47864" spans="5:29" s="2" customFormat="1">
      <c r="E47864" s="120"/>
      <c r="M47864" s="120"/>
      <c r="N47864" s="120"/>
      <c r="U47864" s="121"/>
      <c r="V47864" s="122"/>
      <c r="W47864" s="123"/>
      <c r="AC47864" s="123"/>
    </row>
    <row r="47865" spans="5:29" s="2" customFormat="1">
      <c r="E47865" s="120"/>
      <c r="M47865" s="120"/>
      <c r="N47865" s="120"/>
      <c r="U47865" s="121"/>
      <c r="V47865" s="122"/>
      <c r="W47865" s="123"/>
      <c r="AC47865" s="123"/>
    </row>
    <row r="47866" spans="5:29" s="2" customFormat="1">
      <c r="E47866" s="120"/>
      <c r="M47866" s="120"/>
      <c r="N47866" s="120"/>
      <c r="U47866" s="121"/>
      <c r="V47866" s="122"/>
      <c r="W47866" s="123"/>
      <c r="AC47866" s="123"/>
    </row>
    <row r="47867" spans="5:29" s="2" customFormat="1">
      <c r="E47867" s="120"/>
      <c r="M47867" s="120"/>
      <c r="N47867" s="120"/>
      <c r="U47867" s="121"/>
      <c r="V47867" s="122"/>
      <c r="W47867" s="123"/>
      <c r="AC47867" s="123"/>
    </row>
    <row r="47868" spans="5:29" s="2" customFormat="1">
      <c r="E47868" s="120"/>
      <c r="M47868" s="120"/>
      <c r="N47868" s="120"/>
      <c r="U47868" s="121"/>
      <c r="V47868" s="122"/>
      <c r="W47868" s="123"/>
      <c r="AC47868" s="123"/>
    </row>
    <row r="47869" spans="5:29" s="2" customFormat="1">
      <c r="E47869" s="120"/>
      <c r="M47869" s="120"/>
      <c r="N47869" s="120"/>
      <c r="U47869" s="121"/>
      <c r="V47869" s="122"/>
      <c r="W47869" s="123"/>
      <c r="AC47869" s="123"/>
    </row>
    <row r="47870" spans="5:29" s="2" customFormat="1">
      <c r="E47870" s="120"/>
      <c r="M47870" s="120"/>
      <c r="N47870" s="120"/>
      <c r="U47870" s="121"/>
      <c r="V47870" s="122"/>
      <c r="W47870" s="123"/>
      <c r="AC47870" s="123"/>
    </row>
    <row r="47871" spans="5:29" s="2" customFormat="1">
      <c r="E47871" s="120"/>
      <c r="M47871" s="120"/>
      <c r="N47871" s="120"/>
      <c r="U47871" s="121"/>
      <c r="V47871" s="122"/>
      <c r="W47871" s="123"/>
      <c r="AC47871" s="123"/>
    </row>
    <row r="47872" spans="5:29" s="2" customFormat="1">
      <c r="E47872" s="120"/>
      <c r="M47872" s="120"/>
      <c r="N47872" s="120"/>
      <c r="U47872" s="121"/>
      <c r="V47872" s="122"/>
      <c r="W47872" s="123"/>
      <c r="AC47872" s="123"/>
    </row>
    <row r="47873" spans="5:29" s="2" customFormat="1">
      <c r="E47873" s="120"/>
      <c r="M47873" s="120"/>
      <c r="N47873" s="120"/>
      <c r="U47873" s="121"/>
      <c r="V47873" s="122"/>
      <c r="W47873" s="123"/>
      <c r="AC47873" s="123"/>
    </row>
    <row r="47874" spans="5:29" s="2" customFormat="1">
      <c r="E47874" s="120"/>
      <c r="M47874" s="120"/>
      <c r="N47874" s="120"/>
      <c r="U47874" s="121"/>
      <c r="V47874" s="122"/>
      <c r="W47874" s="123"/>
      <c r="AC47874" s="123"/>
    </row>
    <row r="47875" spans="5:29" s="2" customFormat="1">
      <c r="E47875" s="120"/>
      <c r="M47875" s="120"/>
      <c r="N47875" s="120"/>
      <c r="U47875" s="121"/>
      <c r="V47875" s="122"/>
      <c r="W47875" s="123"/>
      <c r="AC47875" s="123"/>
    </row>
    <row r="47876" spans="5:29" s="2" customFormat="1">
      <c r="E47876" s="120"/>
      <c r="M47876" s="120"/>
      <c r="N47876" s="120"/>
      <c r="U47876" s="121"/>
      <c r="V47876" s="122"/>
      <c r="W47876" s="123"/>
      <c r="AC47876" s="123"/>
    </row>
    <row r="47877" spans="5:29" s="2" customFormat="1">
      <c r="E47877" s="120"/>
      <c r="M47877" s="120"/>
      <c r="N47877" s="120"/>
      <c r="U47877" s="121"/>
      <c r="V47877" s="122"/>
      <c r="W47877" s="123"/>
      <c r="AC47877" s="123"/>
    </row>
    <row r="47878" spans="5:29" s="2" customFormat="1">
      <c r="E47878" s="120"/>
      <c r="M47878" s="120"/>
      <c r="N47878" s="120"/>
      <c r="U47878" s="121"/>
      <c r="V47878" s="122"/>
      <c r="W47878" s="123"/>
      <c r="AC47878" s="123"/>
    </row>
    <row r="47879" spans="5:29" s="2" customFormat="1">
      <c r="E47879" s="120"/>
      <c r="M47879" s="120"/>
      <c r="N47879" s="120"/>
      <c r="U47879" s="121"/>
      <c r="V47879" s="122"/>
      <c r="W47879" s="123"/>
      <c r="AC47879" s="123"/>
    </row>
    <row r="47880" spans="5:29" s="2" customFormat="1">
      <c r="E47880" s="120"/>
      <c r="M47880" s="120"/>
      <c r="N47880" s="120"/>
      <c r="U47880" s="121"/>
      <c r="V47880" s="122"/>
      <c r="W47880" s="123"/>
      <c r="AC47880" s="123"/>
    </row>
    <row r="47881" spans="5:29" s="2" customFormat="1">
      <c r="E47881" s="120"/>
      <c r="M47881" s="120"/>
      <c r="N47881" s="120"/>
      <c r="U47881" s="121"/>
      <c r="V47881" s="122"/>
      <c r="W47881" s="123"/>
      <c r="AC47881" s="123"/>
    </row>
    <row r="47882" spans="5:29" s="2" customFormat="1">
      <c r="E47882" s="120"/>
      <c r="M47882" s="120"/>
      <c r="N47882" s="120"/>
      <c r="U47882" s="121"/>
      <c r="V47882" s="122"/>
      <c r="W47882" s="123"/>
      <c r="AC47882" s="123"/>
    </row>
    <row r="47883" spans="5:29" s="2" customFormat="1">
      <c r="E47883" s="120"/>
      <c r="M47883" s="120"/>
      <c r="N47883" s="120"/>
      <c r="U47883" s="121"/>
      <c r="V47883" s="122"/>
      <c r="W47883" s="123"/>
      <c r="AC47883" s="123"/>
    </row>
    <row r="47884" spans="5:29" s="2" customFormat="1">
      <c r="E47884" s="120"/>
      <c r="M47884" s="120"/>
      <c r="N47884" s="120"/>
      <c r="U47884" s="121"/>
      <c r="V47884" s="122"/>
      <c r="W47884" s="123"/>
      <c r="AC47884" s="123"/>
    </row>
    <row r="47885" spans="5:29" s="2" customFormat="1">
      <c r="E47885" s="120"/>
      <c r="M47885" s="120"/>
      <c r="N47885" s="120"/>
      <c r="U47885" s="121"/>
      <c r="V47885" s="122"/>
      <c r="W47885" s="123"/>
      <c r="AC47885" s="123"/>
    </row>
    <row r="47886" spans="5:29" s="2" customFormat="1">
      <c r="E47886" s="120"/>
      <c r="M47886" s="120"/>
      <c r="N47886" s="120"/>
      <c r="U47886" s="121"/>
      <c r="V47886" s="122"/>
      <c r="W47886" s="123"/>
      <c r="AC47886" s="123"/>
    </row>
    <row r="47887" spans="5:29" s="2" customFormat="1">
      <c r="E47887" s="120"/>
      <c r="M47887" s="120"/>
      <c r="N47887" s="120"/>
      <c r="U47887" s="121"/>
      <c r="V47887" s="122"/>
      <c r="W47887" s="123"/>
      <c r="AC47887" s="123"/>
    </row>
    <row r="47888" spans="5:29" s="2" customFormat="1">
      <c r="E47888" s="120"/>
      <c r="M47888" s="120"/>
      <c r="N47888" s="120"/>
      <c r="U47888" s="121"/>
      <c r="V47888" s="122"/>
      <c r="W47888" s="123"/>
      <c r="AC47888" s="123"/>
    </row>
    <row r="47889" spans="5:29" s="2" customFormat="1">
      <c r="E47889" s="120"/>
      <c r="M47889" s="120"/>
      <c r="N47889" s="120"/>
      <c r="U47889" s="121"/>
      <c r="V47889" s="122"/>
      <c r="W47889" s="123"/>
      <c r="AC47889" s="123"/>
    </row>
    <row r="47890" spans="5:29" s="2" customFormat="1">
      <c r="E47890" s="120"/>
      <c r="M47890" s="120"/>
      <c r="N47890" s="120"/>
      <c r="U47890" s="121"/>
      <c r="V47890" s="122"/>
      <c r="W47890" s="123"/>
      <c r="AC47890" s="123"/>
    </row>
    <row r="47891" spans="5:29" s="2" customFormat="1">
      <c r="E47891" s="120"/>
      <c r="M47891" s="120"/>
      <c r="N47891" s="120"/>
      <c r="U47891" s="121"/>
      <c r="V47891" s="122"/>
      <c r="W47891" s="123"/>
      <c r="AC47891" s="123"/>
    </row>
    <row r="47892" spans="5:29" s="2" customFormat="1">
      <c r="E47892" s="120"/>
      <c r="M47892" s="120"/>
      <c r="N47892" s="120"/>
      <c r="U47892" s="121"/>
      <c r="V47892" s="122"/>
      <c r="W47892" s="123"/>
      <c r="AC47892" s="123"/>
    </row>
    <row r="47893" spans="5:29" s="2" customFormat="1">
      <c r="E47893" s="120"/>
      <c r="M47893" s="120"/>
      <c r="N47893" s="120"/>
      <c r="U47893" s="121"/>
      <c r="V47893" s="122"/>
      <c r="W47893" s="123"/>
      <c r="AC47893" s="123"/>
    </row>
    <row r="47894" spans="5:29" s="2" customFormat="1">
      <c r="E47894" s="120"/>
      <c r="M47894" s="120"/>
      <c r="N47894" s="120"/>
      <c r="U47894" s="121"/>
      <c r="V47894" s="122"/>
      <c r="W47894" s="123"/>
      <c r="AC47894" s="123"/>
    </row>
    <row r="47895" spans="5:29" s="2" customFormat="1">
      <c r="E47895" s="120"/>
      <c r="M47895" s="120"/>
      <c r="N47895" s="120"/>
      <c r="U47895" s="121"/>
      <c r="V47895" s="122"/>
      <c r="W47895" s="123"/>
      <c r="AC47895" s="123"/>
    </row>
    <row r="47896" spans="5:29" s="2" customFormat="1">
      <c r="E47896" s="120"/>
      <c r="M47896" s="120"/>
      <c r="N47896" s="120"/>
      <c r="U47896" s="121"/>
      <c r="V47896" s="122"/>
      <c r="W47896" s="123"/>
      <c r="AC47896" s="123"/>
    </row>
    <row r="47897" spans="5:29" s="2" customFormat="1">
      <c r="E47897" s="120"/>
      <c r="M47897" s="120"/>
      <c r="N47897" s="120"/>
      <c r="U47897" s="121"/>
      <c r="V47897" s="122"/>
      <c r="W47897" s="123"/>
      <c r="AC47897" s="123"/>
    </row>
    <row r="47898" spans="5:29" s="2" customFormat="1">
      <c r="E47898" s="120"/>
      <c r="M47898" s="120"/>
      <c r="N47898" s="120"/>
      <c r="U47898" s="121"/>
      <c r="V47898" s="122"/>
      <c r="W47898" s="123"/>
      <c r="AC47898" s="123"/>
    </row>
    <row r="47899" spans="5:29" s="2" customFormat="1">
      <c r="E47899" s="120"/>
      <c r="M47899" s="120"/>
      <c r="N47899" s="120"/>
      <c r="U47899" s="121"/>
      <c r="V47899" s="122"/>
      <c r="W47899" s="123"/>
      <c r="AC47899" s="123"/>
    </row>
    <row r="47900" spans="5:29" s="2" customFormat="1">
      <c r="E47900" s="120"/>
      <c r="M47900" s="120"/>
      <c r="N47900" s="120"/>
      <c r="U47900" s="121"/>
      <c r="V47900" s="122"/>
      <c r="W47900" s="123"/>
      <c r="AC47900" s="123"/>
    </row>
    <row r="47901" spans="5:29" s="2" customFormat="1">
      <c r="E47901" s="120"/>
      <c r="M47901" s="120"/>
      <c r="N47901" s="120"/>
      <c r="U47901" s="121"/>
      <c r="V47901" s="122"/>
      <c r="W47901" s="123"/>
      <c r="AC47901" s="123"/>
    </row>
    <row r="47902" spans="5:29" s="2" customFormat="1">
      <c r="E47902" s="120"/>
      <c r="M47902" s="120"/>
      <c r="N47902" s="120"/>
      <c r="U47902" s="121"/>
      <c r="V47902" s="122"/>
      <c r="W47902" s="123"/>
      <c r="AC47902" s="123"/>
    </row>
    <row r="47903" spans="5:29" s="2" customFormat="1">
      <c r="E47903" s="120"/>
      <c r="M47903" s="120"/>
      <c r="N47903" s="120"/>
      <c r="U47903" s="121"/>
      <c r="V47903" s="122"/>
      <c r="W47903" s="123"/>
      <c r="AC47903" s="123"/>
    </row>
    <row r="47904" spans="5:29" s="2" customFormat="1">
      <c r="E47904" s="120"/>
      <c r="M47904" s="120"/>
      <c r="N47904" s="120"/>
      <c r="U47904" s="121"/>
      <c r="V47904" s="122"/>
      <c r="W47904" s="123"/>
      <c r="AC47904" s="123"/>
    </row>
    <row r="47905" spans="5:29" s="2" customFormat="1">
      <c r="E47905" s="120"/>
      <c r="M47905" s="120"/>
      <c r="N47905" s="120"/>
      <c r="U47905" s="121"/>
      <c r="V47905" s="122"/>
      <c r="W47905" s="123"/>
      <c r="AC47905" s="123"/>
    </row>
    <row r="47906" spans="5:29" s="2" customFormat="1">
      <c r="E47906" s="120"/>
      <c r="M47906" s="120"/>
      <c r="N47906" s="120"/>
      <c r="U47906" s="121"/>
      <c r="V47906" s="122"/>
      <c r="W47906" s="123"/>
      <c r="AC47906" s="123"/>
    </row>
    <row r="47907" spans="5:29" s="2" customFormat="1">
      <c r="E47907" s="120"/>
      <c r="M47907" s="120"/>
      <c r="N47907" s="120"/>
      <c r="U47907" s="121"/>
      <c r="V47907" s="122"/>
      <c r="W47907" s="123"/>
      <c r="AC47907" s="123"/>
    </row>
    <row r="47908" spans="5:29" s="2" customFormat="1">
      <c r="E47908" s="120"/>
      <c r="M47908" s="120"/>
      <c r="N47908" s="120"/>
      <c r="U47908" s="121"/>
      <c r="V47908" s="122"/>
      <c r="W47908" s="123"/>
      <c r="AC47908" s="123"/>
    </row>
    <row r="47909" spans="5:29" s="2" customFormat="1">
      <c r="E47909" s="120"/>
      <c r="M47909" s="120"/>
      <c r="N47909" s="120"/>
      <c r="U47909" s="121"/>
      <c r="V47909" s="122"/>
      <c r="W47909" s="123"/>
      <c r="AC47909" s="123"/>
    </row>
    <row r="47910" spans="5:29" s="2" customFormat="1">
      <c r="E47910" s="120"/>
      <c r="M47910" s="120"/>
      <c r="N47910" s="120"/>
      <c r="U47910" s="121"/>
      <c r="V47910" s="122"/>
      <c r="W47910" s="123"/>
      <c r="AC47910" s="123"/>
    </row>
    <row r="47911" spans="5:29" s="2" customFormat="1">
      <c r="E47911" s="120"/>
      <c r="M47911" s="120"/>
      <c r="N47911" s="120"/>
      <c r="U47911" s="121"/>
      <c r="V47911" s="122"/>
      <c r="W47911" s="123"/>
      <c r="AC47911" s="123"/>
    </row>
    <row r="47912" spans="5:29" s="2" customFormat="1">
      <c r="E47912" s="120"/>
      <c r="M47912" s="120"/>
      <c r="N47912" s="120"/>
      <c r="U47912" s="121"/>
      <c r="V47912" s="122"/>
      <c r="W47912" s="123"/>
      <c r="AC47912" s="123"/>
    </row>
    <row r="47913" spans="5:29" s="2" customFormat="1">
      <c r="E47913" s="120"/>
      <c r="M47913" s="120"/>
      <c r="N47913" s="120"/>
      <c r="U47913" s="121"/>
      <c r="V47913" s="122"/>
      <c r="W47913" s="123"/>
      <c r="AC47913" s="123"/>
    </row>
    <row r="47914" spans="5:29" s="2" customFormat="1">
      <c r="E47914" s="120"/>
      <c r="M47914" s="120"/>
      <c r="N47914" s="120"/>
      <c r="U47914" s="121"/>
      <c r="V47914" s="122"/>
      <c r="W47914" s="123"/>
      <c r="AC47914" s="123"/>
    </row>
    <row r="47915" spans="5:29" s="2" customFormat="1">
      <c r="E47915" s="120"/>
      <c r="M47915" s="120"/>
      <c r="N47915" s="120"/>
      <c r="U47915" s="121"/>
      <c r="V47915" s="122"/>
      <c r="W47915" s="123"/>
      <c r="AC47915" s="123"/>
    </row>
    <row r="47916" spans="5:29" s="2" customFormat="1">
      <c r="E47916" s="120"/>
      <c r="M47916" s="120"/>
      <c r="N47916" s="120"/>
      <c r="U47916" s="121"/>
      <c r="V47916" s="122"/>
      <c r="W47916" s="123"/>
      <c r="AC47916" s="123"/>
    </row>
    <row r="47917" spans="5:29" s="2" customFormat="1">
      <c r="E47917" s="120"/>
      <c r="M47917" s="120"/>
      <c r="N47917" s="120"/>
      <c r="U47917" s="121"/>
      <c r="V47917" s="122"/>
      <c r="W47917" s="123"/>
      <c r="AC47917" s="123"/>
    </row>
    <row r="47918" spans="5:29" s="2" customFormat="1">
      <c r="E47918" s="120"/>
      <c r="M47918" s="120"/>
      <c r="N47918" s="120"/>
      <c r="U47918" s="121"/>
      <c r="V47918" s="122"/>
      <c r="W47918" s="123"/>
      <c r="AC47918" s="123"/>
    </row>
    <row r="47919" spans="5:29" s="2" customFormat="1">
      <c r="E47919" s="120"/>
      <c r="M47919" s="120"/>
      <c r="N47919" s="120"/>
      <c r="U47919" s="121"/>
      <c r="V47919" s="122"/>
      <c r="W47919" s="123"/>
      <c r="AC47919" s="123"/>
    </row>
    <row r="47920" spans="5:29" s="2" customFormat="1">
      <c r="E47920" s="120"/>
      <c r="M47920" s="120"/>
      <c r="N47920" s="120"/>
      <c r="U47920" s="121"/>
      <c r="V47920" s="122"/>
      <c r="W47920" s="123"/>
      <c r="AC47920" s="123"/>
    </row>
    <row r="47921" spans="5:29" s="2" customFormat="1">
      <c r="E47921" s="120"/>
      <c r="M47921" s="120"/>
      <c r="N47921" s="120"/>
      <c r="U47921" s="121"/>
      <c r="V47921" s="122"/>
      <c r="W47921" s="123"/>
      <c r="AC47921" s="123"/>
    </row>
    <row r="47922" spans="5:29" s="2" customFormat="1">
      <c r="E47922" s="120"/>
      <c r="M47922" s="120"/>
      <c r="N47922" s="120"/>
      <c r="U47922" s="121"/>
      <c r="V47922" s="122"/>
      <c r="W47922" s="123"/>
      <c r="AC47922" s="123"/>
    </row>
    <row r="47923" spans="5:29" s="2" customFormat="1">
      <c r="E47923" s="120"/>
      <c r="M47923" s="120"/>
      <c r="N47923" s="120"/>
      <c r="U47923" s="121"/>
      <c r="V47923" s="122"/>
      <c r="W47923" s="123"/>
      <c r="AC47923" s="123"/>
    </row>
    <row r="47924" spans="5:29" s="2" customFormat="1">
      <c r="E47924" s="120"/>
      <c r="M47924" s="120"/>
      <c r="N47924" s="120"/>
      <c r="U47924" s="121"/>
      <c r="V47924" s="122"/>
      <c r="W47924" s="123"/>
      <c r="AC47924" s="123"/>
    </row>
    <row r="47925" spans="5:29" s="2" customFormat="1">
      <c r="E47925" s="120"/>
      <c r="M47925" s="120"/>
      <c r="N47925" s="120"/>
      <c r="U47925" s="121"/>
      <c r="V47925" s="122"/>
      <c r="W47925" s="123"/>
      <c r="AC47925" s="123"/>
    </row>
    <row r="47926" spans="5:29" s="2" customFormat="1">
      <c r="E47926" s="120"/>
      <c r="M47926" s="120"/>
      <c r="N47926" s="120"/>
      <c r="U47926" s="121"/>
      <c r="V47926" s="122"/>
      <c r="W47926" s="123"/>
      <c r="AC47926" s="123"/>
    </row>
    <row r="47927" spans="5:29" s="2" customFormat="1">
      <c r="E47927" s="120"/>
      <c r="M47927" s="120"/>
      <c r="N47927" s="120"/>
      <c r="U47927" s="121"/>
      <c r="V47927" s="122"/>
      <c r="W47927" s="123"/>
      <c r="AC47927" s="123"/>
    </row>
    <row r="47928" spans="5:29" s="2" customFormat="1">
      <c r="E47928" s="120"/>
      <c r="M47928" s="120"/>
      <c r="N47928" s="120"/>
      <c r="U47928" s="121"/>
      <c r="V47928" s="122"/>
      <c r="W47928" s="123"/>
      <c r="AC47928" s="123"/>
    </row>
    <row r="47929" spans="5:29" s="2" customFormat="1">
      <c r="E47929" s="120"/>
      <c r="M47929" s="120"/>
      <c r="N47929" s="120"/>
      <c r="U47929" s="121"/>
      <c r="V47929" s="122"/>
      <c r="W47929" s="123"/>
      <c r="AC47929" s="123"/>
    </row>
    <row r="47930" spans="5:29" s="2" customFormat="1">
      <c r="E47930" s="120"/>
      <c r="M47930" s="120"/>
      <c r="N47930" s="120"/>
      <c r="U47930" s="121"/>
      <c r="V47930" s="122"/>
      <c r="W47930" s="123"/>
      <c r="AC47930" s="123"/>
    </row>
    <row r="47931" spans="5:29" s="2" customFormat="1">
      <c r="E47931" s="120"/>
      <c r="M47931" s="120"/>
      <c r="N47931" s="120"/>
      <c r="U47931" s="121"/>
      <c r="V47931" s="122"/>
      <c r="W47931" s="123"/>
      <c r="AC47931" s="123"/>
    </row>
    <row r="47932" spans="5:29" s="2" customFormat="1">
      <c r="E47932" s="120"/>
      <c r="M47932" s="120"/>
      <c r="N47932" s="120"/>
      <c r="U47932" s="121"/>
      <c r="V47932" s="122"/>
      <c r="W47932" s="123"/>
      <c r="AC47932" s="123"/>
    </row>
    <row r="47933" spans="5:29" s="2" customFormat="1">
      <c r="E47933" s="120"/>
      <c r="M47933" s="120"/>
      <c r="N47933" s="120"/>
      <c r="U47933" s="121"/>
      <c r="V47933" s="122"/>
      <c r="W47933" s="123"/>
      <c r="AC47933" s="123"/>
    </row>
    <row r="47934" spans="5:29" s="2" customFormat="1">
      <c r="E47934" s="120"/>
      <c r="M47934" s="120"/>
      <c r="N47934" s="120"/>
      <c r="U47934" s="121"/>
      <c r="V47934" s="122"/>
      <c r="W47934" s="123"/>
      <c r="AC47934" s="123"/>
    </row>
    <row r="47935" spans="5:29" s="2" customFormat="1">
      <c r="E47935" s="120"/>
      <c r="M47935" s="120"/>
      <c r="N47935" s="120"/>
      <c r="U47935" s="121"/>
      <c r="V47935" s="122"/>
      <c r="W47935" s="123"/>
      <c r="AC47935" s="123"/>
    </row>
    <row r="47936" spans="5:29" s="2" customFormat="1">
      <c r="E47936" s="120"/>
      <c r="M47936" s="120"/>
      <c r="N47936" s="120"/>
      <c r="U47936" s="121"/>
      <c r="V47936" s="122"/>
      <c r="W47936" s="123"/>
      <c r="AC47936" s="123"/>
    </row>
    <row r="47937" spans="5:29" s="2" customFormat="1">
      <c r="E47937" s="120"/>
      <c r="M47937" s="120"/>
      <c r="N47937" s="120"/>
      <c r="U47937" s="121"/>
      <c r="V47937" s="122"/>
      <c r="W47937" s="123"/>
      <c r="AC47937" s="123"/>
    </row>
    <row r="47938" spans="5:29" s="2" customFormat="1">
      <c r="E47938" s="120"/>
      <c r="M47938" s="120"/>
      <c r="N47938" s="120"/>
      <c r="U47938" s="121"/>
      <c r="V47938" s="122"/>
      <c r="W47938" s="123"/>
      <c r="AC47938" s="123"/>
    </row>
    <row r="47939" spans="5:29" s="2" customFormat="1">
      <c r="E47939" s="120"/>
      <c r="M47939" s="120"/>
      <c r="N47939" s="120"/>
      <c r="U47939" s="121"/>
      <c r="V47939" s="122"/>
      <c r="W47939" s="123"/>
      <c r="AC47939" s="123"/>
    </row>
    <row r="47940" spans="5:29" s="2" customFormat="1">
      <c r="E47940" s="120"/>
      <c r="M47940" s="120"/>
      <c r="N47940" s="120"/>
      <c r="U47940" s="121"/>
      <c r="V47940" s="122"/>
      <c r="W47940" s="123"/>
      <c r="AC47940" s="123"/>
    </row>
    <row r="47941" spans="5:29" s="2" customFormat="1">
      <c r="E47941" s="120"/>
      <c r="M47941" s="120"/>
      <c r="N47941" s="120"/>
      <c r="U47941" s="121"/>
      <c r="V47941" s="122"/>
      <c r="W47941" s="123"/>
      <c r="AC47941" s="123"/>
    </row>
    <row r="47942" spans="5:29" s="2" customFormat="1">
      <c r="E47942" s="120"/>
      <c r="M47942" s="120"/>
      <c r="N47942" s="120"/>
      <c r="U47942" s="121"/>
      <c r="V47942" s="122"/>
      <c r="W47942" s="123"/>
      <c r="AC47942" s="123"/>
    </row>
    <row r="47943" spans="5:29" s="2" customFormat="1">
      <c r="E47943" s="120"/>
      <c r="M47943" s="120"/>
      <c r="N47943" s="120"/>
      <c r="U47943" s="121"/>
      <c r="V47943" s="122"/>
      <c r="W47943" s="123"/>
      <c r="AC47943" s="123"/>
    </row>
    <row r="47944" spans="5:29" s="2" customFormat="1">
      <c r="E47944" s="120"/>
      <c r="M47944" s="120"/>
      <c r="N47944" s="120"/>
      <c r="U47944" s="121"/>
      <c r="V47944" s="122"/>
      <c r="W47944" s="123"/>
      <c r="AC47944" s="123"/>
    </row>
    <row r="47945" spans="5:29" s="2" customFormat="1">
      <c r="E47945" s="120"/>
      <c r="M47945" s="120"/>
      <c r="N47945" s="120"/>
      <c r="U47945" s="121"/>
      <c r="V47945" s="122"/>
      <c r="W47945" s="123"/>
      <c r="AC47945" s="123"/>
    </row>
    <row r="47946" spans="5:29" s="2" customFormat="1">
      <c r="E47946" s="120"/>
      <c r="M47946" s="120"/>
      <c r="N47946" s="120"/>
      <c r="U47946" s="121"/>
      <c r="V47946" s="122"/>
      <c r="W47946" s="123"/>
      <c r="AC47946" s="123"/>
    </row>
    <row r="47947" spans="5:29" s="2" customFormat="1">
      <c r="E47947" s="120"/>
      <c r="M47947" s="120"/>
      <c r="N47947" s="120"/>
      <c r="U47947" s="121"/>
      <c r="V47947" s="122"/>
      <c r="W47947" s="123"/>
      <c r="AC47947" s="123"/>
    </row>
    <row r="47948" spans="5:29" s="2" customFormat="1">
      <c r="E47948" s="120"/>
      <c r="M47948" s="120"/>
      <c r="N47948" s="120"/>
      <c r="U47948" s="121"/>
      <c r="V47948" s="122"/>
      <c r="W47948" s="123"/>
      <c r="AC47948" s="123"/>
    </row>
    <row r="47949" spans="5:29" s="2" customFormat="1">
      <c r="E47949" s="120"/>
      <c r="M47949" s="120"/>
      <c r="N47949" s="120"/>
      <c r="U47949" s="121"/>
      <c r="V47949" s="122"/>
      <c r="W47949" s="123"/>
      <c r="AC47949" s="123"/>
    </row>
    <row r="47950" spans="5:29" s="2" customFormat="1">
      <c r="E47950" s="120"/>
      <c r="M47950" s="120"/>
      <c r="N47950" s="120"/>
      <c r="U47950" s="121"/>
      <c r="V47950" s="122"/>
      <c r="W47950" s="123"/>
      <c r="AC47950" s="123"/>
    </row>
    <row r="47951" spans="5:29" s="2" customFormat="1">
      <c r="E47951" s="120"/>
      <c r="M47951" s="120"/>
      <c r="N47951" s="120"/>
      <c r="U47951" s="121"/>
      <c r="V47951" s="122"/>
      <c r="W47951" s="123"/>
      <c r="AC47951" s="123"/>
    </row>
    <row r="47952" spans="5:29" s="2" customFormat="1">
      <c r="E47952" s="120"/>
      <c r="M47952" s="120"/>
      <c r="N47952" s="120"/>
      <c r="U47952" s="121"/>
      <c r="V47952" s="122"/>
      <c r="W47952" s="123"/>
      <c r="AC47952" s="123"/>
    </row>
    <row r="47953" spans="5:29" s="2" customFormat="1">
      <c r="E47953" s="120"/>
      <c r="M47953" s="120"/>
      <c r="N47953" s="120"/>
      <c r="U47953" s="121"/>
      <c r="V47953" s="122"/>
      <c r="W47953" s="123"/>
      <c r="AC47953" s="123"/>
    </row>
    <row r="47954" spans="5:29" s="2" customFormat="1">
      <c r="E47954" s="120"/>
      <c r="M47954" s="120"/>
      <c r="N47954" s="120"/>
      <c r="U47954" s="121"/>
      <c r="V47954" s="122"/>
      <c r="W47954" s="123"/>
      <c r="AC47954" s="123"/>
    </row>
    <row r="47955" spans="5:29" s="2" customFormat="1">
      <c r="E47955" s="120"/>
      <c r="M47955" s="120"/>
      <c r="N47955" s="120"/>
      <c r="U47955" s="121"/>
      <c r="V47955" s="122"/>
      <c r="W47955" s="123"/>
      <c r="AC47955" s="123"/>
    </row>
    <row r="47956" spans="5:29" s="2" customFormat="1">
      <c r="E47956" s="120"/>
      <c r="M47956" s="120"/>
      <c r="N47956" s="120"/>
      <c r="U47956" s="121"/>
      <c r="V47956" s="122"/>
      <c r="W47956" s="123"/>
      <c r="AC47956" s="123"/>
    </row>
    <row r="47957" spans="5:29" s="2" customFormat="1">
      <c r="E47957" s="120"/>
      <c r="M47957" s="120"/>
      <c r="N47957" s="120"/>
      <c r="U47957" s="121"/>
      <c r="V47957" s="122"/>
      <c r="W47957" s="123"/>
      <c r="AC47957" s="123"/>
    </row>
    <row r="47958" spans="5:29" s="2" customFormat="1">
      <c r="E47958" s="120"/>
      <c r="M47958" s="120"/>
      <c r="N47958" s="120"/>
      <c r="U47958" s="121"/>
      <c r="V47958" s="122"/>
      <c r="W47958" s="123"/>
      <c r="AC47958" s="123"/>
    </row>
    <row r="47959" spans="5:29" s="2" customFormat="1">
      <c r="E47959" s="120"/>
      <c r="M47959" s="120"/>
      <c r="N47959" s="120"/>
      <c r="U47959" s="121"/>
      <c r="V47959" s="122"/>
      <c r="W47959" s="123"/>
      <c r="AC47959" s="123"/>
    </row>
    <row r="47960" spans="5:29" s="2" customFormat="1">
      <c r="E47960" s="120"/>
      <c r="M47960" s="120"/>
      <c r="N47960" s="120"/>
      <c r="U47960" s="121"/>
      <c r="V47960" s="122"/>
      <c r="W47960" s="123"/>
      <c r="AC47960" s="123"/>
    </row>
    <row r="47961" spans="5:29" s="2" customFormat="1">
      <c r="E47961" s="120"/>
      <c r="M47961" s="120"/>
      <c r="N47961" s="120"/>
      <c r="U47961" s="121"/>
      <c r="V47961" s="122"/>
      <c r="W47961" s="123"/>
      <c r="AC47961" s="123"/>
    </row>
    <row r="47962" spans="5:29" s="2" customFormat="1">
      <c r="E47962" s="120"/>
      <c r="M47962" s="120"/>
      <c r="N47962" s="120"/>
      <c r="U47962" s="121"/>
      <c r="V47962" s="122"/>
      <c r="W47962" s="123"/>
      <c r="AC47962" s="123"/>
    </row>
    <row r="47963" spans="5:29" s="2" customFormat="1">
      <c r="E47963" s="120"/>
      <c r="M47963" s="120"/>
      <c r="N47963" s="120"/>
      <c r="U47963" s="121"/>
      <c r="V47963" s="122"/>
      <c r="W47963" s="123"/>
      <c r="AC47963" s="123"/>
    </row>
    <row r="47964" spans="5:29" s="2" customFormat="1">
      <c r="E47964" s="120"/>
      <c r="M47964" s="120"/>
      <c r="N47964" s="120"/>
      <c r="U47964" s="121"/>
      <c r="V47964" s="122"/>
      <c r="W47964" s="123"/>
      <c r="AC47964" s="123"/>
    </row>
    <row r="47965" spans="5:29" s="2" customFormat="1">
      <c r="E47965" s="120"/>
      <c r="M47965" s="120"/>
      <c r="N47965" s="120"/>
      <c r="U47965" s="121"/>
      <c r="V47965" s="122"/>
      <c r="W47965" s="123"/>
      <c r="AC47965" s="123"/>
    </row>
    <row r="47966" spans="5:29" s="2" customFormat="1">
      <c r="E47966" s="120"/>
      <c r="M47966" s="120"/>
      <c r="N47966" s="120"/>
      <c r="U47966" s="121"/>
      <c r="V47966" s="122"/>
      <c r="W47966" s="123"/>
      <c r="AC47966" s="123"/>
    </row>
    <row r="47967" spans="5:29" s="2" customFormat="1">
      <c r="E47967" s="120"/>
      <c r="M47967" s="120"/>
      <c r="N47967" s="120"/>
      <c r="U47967" s="121"/>
      <c r="V47967" s="122"/>
      <c r="W47967" s="123"/>
      <c r="AC47967" s="123"/>
    </row>
    <row r="47968" spans="5:29" s="2" customFormat="1">
      <c r="E47968" s="120"/>
      <c r="M47968" s="120"/>
      <c r="N47968" s="120"/>
      <c r="U47968" s="121"/>
      <c r="V47968" s="122"/>
      <c r="W47968" s="123"/>
      <c r="AC47968" s="123"/>
    </row>
    <row r="47969" spans="5:29" s="2" customFormat="1">
      <c r="E47969" s="120"/>
      <c r="M47969" s="120"/>
      <c r="N47969" s="120"/>
      <c r="U47969" s="121"/>
      <c r="V47969" s="122"/>
      <c r="W47969" s="123"/>
      <c r="AC47969" s="123"/>
    </row>
    <row r="47970" spans="5:29" s="2" customFormat="1">
      <c r="E47970" s="120"/>
      <c r="M47970" s="120"/>
      <c r="N47970" s="120"/>
      <c r="U47970" s="121"/>
      <c r="V47970" s="122"/>
      <c r="W47970" s="123"/>
      <c r="AC47970" s="123"/>
    </row>
    <row r="47971" spans="5:29" s="2" customFormat="1">
      <c r="E47971" s="120"/>
      <c r="M47971" s="120"/>
      <c r="N47971" s="120"/>
      <c r="U47971" s="121"/>
      <c r="V47971" s="122"/>
      <c r="W47971" s="123"/>
      <c r="AC47971" s="123"/>
    </row>
    <row r="47972" spans="5:29" s="2" customFormat="1">
      <c r="E47972" s="120"/>
      <c r="M47972" s="120"/>
      <c r="N47972" s="120"/>
      <c r="U47972" s="121"/>
      <c r="V47972" s="122"/>
      <c r="W47972" s="123"/>
      <c r="AC47972" s="123"/>
    </row>
    <row r="47973" spans="5:29" s="2" customFormat="1">
      <c r="E47973" s="120"/>
      <c r="M47973" s="120"/>
      <c r="N47973" s="120"/>
      <c r="U47973" s="121"/>
      <c r="V47973" s="122"/>
      <c r="W47973" s="123"/>
      <c r="AC47973" s="123"/>
    </row>
    <row r="47974" spans="5:29" s="2" customFormat="1">
      <c r="E47974" s="120"/>
      <c r="M47974" s="120"/>
      <c r="N47974" s="120"/>
      <c r="U47974" s="121"/>
      <c r="V47974" s="122"/>
      <c r="W47974" s="123"/>
      <c r="AC47974" s="123"/>
    </row>
    <row r="47975" spans="5:29" s="2" customFormat="1">
      <c r="E47975" s="120"/>
      <c r="M47975" s="120"/>
      <c r="N47975" s="120"/>
      <c r="U47975" s="121"/>
      <c r="V47975" s="122"/>
      <c r="W47975" s="123"/>
      <c r="AC47975" s="123"/>
    </row>
    <row r="47976" spans="5:29" s="2" customFormat="1">
      <c r="E47976" s="120"/>
      <c r="M47976" s="120"/>
      <c r="N47976" s="120"/>
      <c r="U47976" s="121"/>
      <c r="V47976" s="122"/>
      <c r="W47976" s="123"/>
      <c r="AC47976" s="123"/>
    </row>
    <row r="47977" spans="5:29" s="2" customFormat="1">
      <c r="E47977" s="120"/>
      <c r="M47977" s="120"/>
      <c r="N47977" s="120"/>
      <c r="U47977" s="121"/>
      <c r="V47977" s="122"/>
      <c r="W47977" s="123"/>
      <c r="AC47977" s="123"/>
    </row>
    <row r="47978" spans="5:29" s="2" customFormat="1">
      <c r="E47978" s="120"/>
      <c r="M47978" s="120"/>
      <c r="N47978" s="120"/>
      <c r="U47978" s="121"/>
      <c r="V47978" s="122"/>
      <c r="W47978" s="123"/>
      <c r="AC47978" s="123"/>
    </row>
    <row r="47979" spans="5:29" s="2" customFormat="1">
      <c r="E47979" s="120"/>
      <c r="M47979" s="120"/>
      <c r="N47979" s="120"/>
      <c r="U47979" s="121"/>
      <c r="V47979" s="122"/>
      <c r="W47979" s="123"/>
      <c r="AC47979" s="123"/>
    </row>
    <row r="47980" spans="5:29" s="2" customFormat="1">
      <c r="E47980" s="120"/>
      <c r="M47980" s="120"/>
      <c r="N47980" s="120"/>
      <c r="U47980" s="121"/>
      <c r="V47980" s="122"/>
      <c r="W47980" s="123"/>
      <c r="AC47980" s="123"/>
    </row>
    <row r="47981" spans="5:29" s="2" customFormat="1">
      <c r="E47981" s="120"/>
      <c r="M47981" s="120"/>
      <c r="N47981" s="120"/>
      <c r="U47981" s="121"/>
      <c r="V47981" s="122"/>
      <c r="W47981" s="123"/>
      <c r="AC47981" s="123"/>
    </row>
    <row r="47982" spans="5:29" s="2" customFormat="1">
      <c r="E47982" s="120"/>
      <c r="M47982" s="120"/>
      <c r="N47982" s="120"/>
      <c r="U47982" s="121"/>
      <c r="V47982" s="122"/>
      <c r="W47982" s="123"/>
      <c r="AC47982" s="123"/>
    </row>
    <row r="47983" spans="5:29" s="2" customFormat="1">
      <c r="E47983" s="120"/>
      <c r="M47983" s="120"/>
      <c r="N47983" s="120"/>
      <c r="U47983" s="121"/>
      <c r="V47983" s="122"/>
      <c r="W47983" s="123"/>
      <c r="AC47983" s="123"/>
    </row>
    <row r="47984" spans="5:29" s="2" customFormat="1">
      <c r="E47984" s="120"/>
      <c r="M47984" s="120"/>
      <c r="N47984" s="120"/>
      <c r="U47984" s="121"/>
      <c r="V47984" s="122"/>
      <c r="W47984" s="123"/>
      <c r="AC47984" s="123"/>
    </row>
    <row r="47985" spans="5:29" s="2" customFormat="1">
      <c r="E47985" s="120"/>
      <c r="M47985" s="120"/>
      <c r="N47985" s="120"/>
      <c r="U47985" s="121"/>
      <c r="V47985" s="122"/>
      <c r="W47985" s="123"/>
      <c r="AC47985" s="123"/>
    </row>
    <row r="47986" spans="5:29" s="2" customFormat="1">
      <c r="E47986" s="120"/>
      <c r="M47986" s="120"/>
      <c r="N47986" s="120"/>
      <c r="U47986" s="121"/>
      <c r="V47986" s="122"/>
      <c r="W47986" s="123"/>
      <c r="AC47986" s="123"/>
    </row>
    <row r="47987" spans="5:29" s="2" customFormat="1">
      <c r="E47987" s="120"/>
      <c r="M47987" s="120"/>
      <c r="N47987" s="120"/>
      <c r="U47987" s="121"/>
      <c r="V47987" s="122"/>
      <c r="W47987" s="123"/>
      <c r="AC47987" s="123"/>
    </row>
    <row r="47988" spans="5:29" s="2" customFormat="1">
      <c r="E47988" s="120"/>
      <c r="M47988" s="120"/>
      <c r="N47988" s="120"/>
      <c r="U47988" s="121"/>
      <c r="V47988" s="122"/>
      <c r="W47988" s="123"/>
      <c r="AC47988" s="123"/>
    </row>
    <row r="47989" spans="5:29" s="2" customFormat="1">
      <c r="E47989" s="120"/>
      <c r="M47989" s="120"/>
      <c r="N47989" s="120"/>
      <c r="U47989" s="121"/>
      <c r="V47989" s="122"/>
      <c r="W47989" s="123"/>
      <c r="AC47989" s="123"/>
    </row>
    <row r="47990" spans="5:29" s="2" customFormat="1">
      <c r="E47990" s="120"/>
      <c r="M47990" s="120"/>
      <c r="N47990" s="120"/>
      <c r="U47990" s="121"/>
      <c r="V47990" s="122"/>
      <c r="W47990" s="123"/>
      <c r="AC47990" s="123"/>
    </row>
    <row r="47991" spans="5:29" s="2" customFormat="1">
      <c r="E47991" s="120"/>
      <c r="M47991" s="120"/>
      <c r="N47991" s="120"/>
      <c r="U47991" s="121"/>
      <c r="V47991" s="122"/>
      <c r="W47991" s="123"/>
      <c r="AC47991" s="123"/>
    </row>
    <row r="47992" spans="5:29" s="2" customFormat="1">
      <c r="E47992" s="120"/>
      <c r="M47992" s="120"/>
      <c r="N47992" s="120"/>
      <c r="U47992" s="121"/>
      <c r="V47992" s="122"/>
      <c r="W47992" s="123"/>
      <c r="AC47992" s="123"/>
    </row>
    <row r="47993" spans="5:29" s="2" customFormat="1">
      <c r="E47993" s="120"/>
      <c r="M47993" s="120"/>
      <c r="N47993" s="120"/>
      <c r="U47993" s="121"/>
      <c r="V47993" s="122"/>
      <c r="W47993" s="123"/>
      <c r="AC47993" s="123"/>
    </row>
    <row r="47994" spans="5:29" s="2" customFormat="1">
      <c r="E47994" s="120"/>
      <c r="M47994" s="120"/>
      <c r="N47994" s="120"/>
      <c r="U47994" s="121"/>
      <c r="V47994" s="122"/>
      <c r="W47994" s="123"/>
      <c r="AC47994" s="123"/>
    </row>
    <row r="47995" spans="5:29" s="2" customFormat="1">
      <c r="E47995" s="120"/>
      <c r="M47995" s="120"/>
      <c r="N47995" s="120"/>
      <c r="U47995" s="121"/>
      <c r="V47995" s="122"/>
      <c r="W47995" s="123"/>
      <c r="AC47995" s="123"/>
    </row>
    <row r="47996" spans="5:29" s="2" customFormat="1">
      <c r="E47996" s="120"/>
      <c r="M47996" s="120"/>
      <c r="N47996" s="120"/>
      <c r="U47996" s="121"/>
      <c r="V47996" s="122"/>
      <c r="W47996" s="123"/>
      <c r="AC47996" s="123"/>
    </row>
    <row r="47997" spans="5:29" s="2" customFormat="1">
      <c r="E47997" s="120"/>
      <c r="M47997" s="120"/>
      <c r="N47997" s="120"/>
      <c r="U47997" s="121"/>
      <c r="V47997" s="122"/>
      <c r="W47997" s="123"/>
      <c r="AC47997" s="123"/>
    </row>
    <row r="47998" spans="5:29" s="2" customFormat="1">
      <c r="E47998" s="120"/>
      <c r="M47998" s="120"/>
      <c r="N47998" s="120"/>
      <c r="U47998" s="121"/>
      <c r="V47998" s="122"/>
      <c r="W47998" s="123"/>
      <c r="AC47998" s="123"/>
    </row>
    <row r="47999" spans="5:29" s="2" customFormat="1">
      <c r="E47999" s="120"/>
      <c r="M47999" s="120"/>
      <c r="N47999" s="120"/>
      <c r="U47999" s="121"/>
      <c r="V47999" s="122"/>
      <c r="W47999" s="123"/>
      <c r="AC47999" s="123"/>
    </row>
    <row r="48000" spans="5:29" s="2" customFormat="1">
      <c r="E48000" s="120"/>
      <c r="M48000" s="120"/>
      <c r="N48000" s="120"/>
      <c r="U48000" s="121"/>
      <c r="V48000" s="122"/>
      <c r="W48000" s="123"/>
      <c r="AC48000" s="123"/>
    </row>
    <row r="48001" spans="5:29" s="2" customFormat="1">
      <c r="E48001" s="120"/>
      <c r="M48001" s="120"/>
      <c r="N48001" s="120"/>
      <c r="U48001" s="121"/>
      <c r="V48001" s="122"/>
      <c r="W48001" s="123"/>
      <c r="AC48001" s="123"/>
    </row>
    <row r="48002" spans="5:29" s="2" customFormat="1">
      <c r="E48002" s="120"/>
      <c r="M48002" s="120"/>
      <c r="N48002" s="120"/>
      <c r="U48002" s="121"/>
      <c r="V48002" s="122"/>
      <c r="W48002" s="123"/>
      <c r="AC48002" s="123"/>
    </row>
    <row r="48003" spans="5:29" s="2" customFormat="1">
      <c r="E48003" s="120"/>
      <c r="M48003" s="120"/>
      <c r="N48003" s="120"/>
      <c r="U48003" s="121"/>
      <c r="V48003" s="122"/>
      <c r="W48003" s="123"/>
      <c r="AC48003" s="123"/>
    </row>
    <row r="48004" spans="5:29" s="2" customFormat="1">
      <c r="E48004" s="120"/>
      <c r="M48004" s="120"/>
      <c r="N48004" s="120"/>
      <c r="U48004" s="121"/>
      <c r="V48004" s="122"/>
      <c r="W48004" s="123"/>
      <c r="AC48004" s="123"/>
    </row>
    <row r="48005" spans="5:29" s="2" customFormat="1">
      <c r="E48005" s="120"/>
      <c r="M48005" s="120"/>
      <c r="N48005" s="120"/>
      <c r="U48005" s="121"/>
      <c r="V48005" s="122"/>
      <c r="W48005" s="123"/>
      <c r="AC48005" s="123"/>
    </row>
    <row r="48006" spans="5:29" s="2" customFormat="1">
      <c r="E48006" s="120"/>
      <c r="M48006" s="120"/>
      <c r="N48006" s="120"/>
      <c r="U48006" s="121"/>
      <c r="V48006" s="122"/>
      <c r="W48006" s="123"/>
      <c r="AC48006" s="123"/>
    </row>
    <row r="48007" spans="5:29" s="2" customFormat="1">
      <c r="E48007" s="120"/>
      <c r="M48007" s="120"/>
      <c r="N48007" s="120"/>
      <c r="U48007" s="121"/>
      <c r="V48007" s="122"/>
      <c r="W48007" s="123"/>
      <c r="AC48007" s="123"/>
    </row>
    <row r="48008" spans="5:29" s="2" customFormat="1">
      <c r="E48008" s="120"/>
      <c r="M48008" s="120"/>
      <c r="N48008" s="120"/>
      <c r="U48008" s="121"/>
      <c r="V48008" s="122"/>
      <c r="W48008" s="123"/>
      <c r="AC48008" s="123"/>
    </row>
    <row r="48009" spans="5:29" s="2" customFormat="1">
      <c r="E48009" s="120"/>
      <c r="M48009" s="120"/>
      <c r="N48009" s="120"/>
      <c r="U48009" s="121"/>
      <c r="V48009" s="122"/>
      <c r="W48009" s="123"/>
      <c r="AC48009" s="123"/>
    </row>
    <row r="48010" spans="5:29" s="2" customFormat="1">
      <c r="E48010" s="120"/>
      <c r="M48010" s="120"/>
      <c r="N48010" s="120"/>
      <c r="U48010" s="121"/>
      <c r="V48010" s="122"/>
      <c r="W48010" s="123"/>
      <c r="AC48010" s="123"/>
    </row>
    <row r="48011" spans="5:29" s="2" customFormat="1">
      <c r="E48011" s="120"/>
      <c r="M48011" s="120"/>
      <c r="N48011" s="120"/>
      <c r="U48011" s="121"/>
      <c r="V48011" s="122"/>
      <c r="W48011" s="123"/>
      <c r="AC48011" s="123"/>
    </row>
    <row r="48012" spans="5:29" s="2" customFormat="1">
      <c r="E48012" s="120"/>
      <c r="M48012" s="120"/>
      <c r="N48012" s="120"/>
      <c r="U48012" s="121"/>
      <c r="V48012" s="122"/>
      <c r="W48012" s="123"/>
      <c r="AC48012" s="123"/>
    </row>
    <row r="48013" spans="5:29" s="2" customFormat="1">
      <c r="E48013" s="120"/>
      <c r="M48013" s="120"/>
      <c r="N48013" s="120"/>
      <c r="U48013" s="121"/>
      <c r="V48013" s="122"/>
      <c r="W48013" s="123"/>
      <c r="AC48013" s="123"/>
    </row>
    <row r="48014" spans="5:29" s="2" customFormat="1">
      <c r="E48014" s="120"/>
      <c r="M48014" s="120"/>
      <c r="N48014" s="120"/>
      <c r="U48014" s="121"/>
      <c r="V48014" s="122"/>
      <c r="W48014" s="123"/>
      <c r="AC48014" s="123"/>
    </row>
    <row r="48015" spans="5:29" s="2" customFormat="1">
      <c r="E48015" s="120"/>
      <c r="M48015" s="120"/>
      <c r="N48015" s="120"/>
      <c r="U48015" s="121"/>
      <c r="V48015" s="122"/>
      <c r="W48015" s="123"/>
      <c r="AC48015" s="123"/>
    </row>
    <row r="48016" spans="5:29" s="2" customFormat="1">
      <c r="E48016" s="120"/>
      <c r="M48016" s="120"/>
      <c r="N48016" s="120"/>
      <c r="U48016" s="121"/>
      <c r="V48016" s="122"/>
      <c r="W48016" s="123"/>
      <c r="AC48016" s="123"/>
    </row>
    <row r="48017" spans="5:29" s="2" customFormat="1">
      <c r="E48017" s="120"/>
      <c r="M48017" s="120"/>
      <c r="N48017" s="120"/>
      <c r="U48017" s="121"/>
      <c r="V48017" s="122"/>
      <c r="W48017" s="123"/>
      <c r="AC48017" s="123"/>
    </row>
    <row r="48018" spans="5:29" s="2" customFormat="1">
      <c r="E48018" s="120"/>
      <c r="M48018" s="120"/>
      <c r="N48018" s="120"/>
      <c r="U48018" s="121"/>
      <c r="V48018" s="122"/>
      <c r="W48018" s="123"/>
      <c r="AC48018" s="123"/>
    </row>
    <row r="48019" spans="5:29" s="2" customFormat="1">
      <c r="E48019" s="120"/>
      <c r="M48019" s="120"/>
      <c r="N48019" s="120"/>
      <c r="U48019" s="121"/>
      <c r="V48019" s="122"/>
      <c r="W48019" s="123"/>
      <c r="AC48019" s="123"/>
    </row>
    <row r="48020" spans="5:29" s="2" customFormat="1">
      <c r="E48020" s="120"/>
      <c r="M48020" s="120"/>
      <c r="N48020" s="120"/>
      <c r="U48020" s="121"/>
      <c r="V48020" s="122"/>
      <c r="W48020" s="123"/>
      <c r="AC48020" s="123"/>
    </row>
    <row r="48021" spans="5:29" s="2" customFormat="1">
      <c r="E48021" s="120"/>
      <c r="M48021" s="120"/>
      <c r="N48021" s="120"/>
      <c r="U48021" s="121"/>
      <c r="V48021" s="122"/>
      <c r="W48021" s="123"/>
      <c r="AC48021" s="123"/>
    </row>
    <row r="48022" spans="5:29" s="2" customFormat="1">
      <c r="E48022" s="120"/>
      <c r="M48022" s="120"/>
      <c r="N48022" s="120"/>
      <c r="U48022" s="121"/>
      <c r="V48022" s="122"/>
      <c r="W48022" s="123"/>
      <c r="AC48022" s="123"/>
    </row>
    <row r="48023" spans="5:29" s="2" customFormat="1">
      <c r="E48023" s="120"/>
      <c r="M48023" s="120"/>
      <c r="N48023" s="120"/>
      <c r="U48023" s="121"/>
      <c r="V48023" s="122"/>
      <c r="W48023" s="123"/>
      <c r="AC48023" s="123"/>
    </row>
    <row r="48024" spans="5:29" s="2" customFormat="1">
      <c r="E48024" s="120"/>
      <c r="M48024" s="120"/>
      <c r="N48024" s="120"/>
      <c r="U48024" s="121"/>
      <c r="V48024" s="122"/>
      <c r="W48024" s="123"/>
      <c r="AC48024" s="123"/>
    </row>
    <row r="48025" spans="5:29" s="2" customFormat="1">
      <c r="E48025" s="120"/>
      <c r="M48025" s="120"/>
      <c r="N48025" s="120"/>
      <c r="U48025" s="121"/>
      <c r="V48025" s="122"/>
      <c r="W48025" s="123"/>
      <c r="AC48025" s="123"/>
    </row>
    <row r="48026" spans="5:29" s="2" customFormat="1">
      <c r="E48026" s="120"/>
      <c r="M48026" s="120"/>
      <c r="N48026" s="120"/>
      <c r="U48026" s="121"/>
      <c r="V48026" s="122"/>
      <c r="W48026" s="123"/>
      <c r="AC48026" s="123"/>
    </row>
    <row r="48027" spans="5:29" s="2" customFormat="1">
      <c r="E48027" s="120"/>
      <c r="M48027" s="120"/>
      <c r="N48027" s="120"/>
      <c r="U48027" s="121"/>
      <c r="V48027" s="122"/>
      <c r="W48027" s="123"/>
      <c r="AC48027" s="123"/>
    </row>
    <row r="48028" spans="5:29" s="2" customFormat="1">
      <c r="E48028" s="120"/>
      <c r="M48028" s="120"/>
      <c r="N48028" s="120"/>
      <c r="U48028" s="121"/>
      <c r="V48028" s="122"/>
      <c r="W48028" s="123"/>
      <c r="AC48028" s="123"/>
    </row>
    <row r="48029" spans="5:29" s="2" customFormat="1">
      <c r="E48029" s="120"/>
      <c r="M48029" s="120"/>
      <c r="N48029" s="120"/>
      <c r="U48029" s="121"/>
      <c r="V48029" s="122"/>
      <c r="W48029" s="123"/>
      <c r="AC48029" s="123"/>
    </row>
    <row r="48030" spans="5:29" s="2" customFormat="1">
      <c r="E48030" s="120"/>
      <c r="M48030" s="120"/>
      <c r="N48030" s="120"/>
      <c r="U48030" s="121"/>
      <c r="V48030" s="122"/>
      <c r="W48030" s="123"/>
      <c r="AC48030" s="123"/>
    </row>
    <row r="48031" spans="5:29" s="2" customFormat="1">
      <c r="E48031" s="120"/>
      <c r="M48031" s="120"/>
      <c r="N48031" s="120"/>
      <c r="U48031" s="121"/>
      <c r="V48031" s="122"/>
      <c r="W48031" s="123"/>
      <c r="AC48031" s="123"/>
    </row>
    <row r="48032" spans="5:29" s="2" customFormat="1">
      <c r="E48032" s="120"/>
      <c r="M48032" s="120"/>
      <c r="N48032" s="120"/>
      <c r="U48032" s="121"/>
      <c r="V48032" s="122"/>
      <c r="W48032" s="123"/>
      <c r="AC48032" s="123"/>
    </row>
    <row r="48033" spans="5:29" s="2" customFormat="1">
      <c r="E48033" s="120"/>
      <c r="M48033" s="120"/>
      <c r="N48033" s="120"/>
      <c r="U48033" s="121"/>
      <c r="V48033" s="122"/>
      <c r="W48033" s="123"/>
      <c r="AC48033" s="123"/>
    </row>
    <row r="48034" spans="5:29" s="2" customFormat="1">
      <c r="E48034" s="120"/>
      <c r="M48034" s="120"/>
      <c r="N48034" s="120"/>
      <c r="U48034" s="121"/>
      <c r="V48034" s="122"/>
      <c r="W48034" s="123"/>
      <c r="AC48034" s="123"/>
    </row>
    <row r="48035" spans="5:29" s="2" customFormat="1">
      <c r="E48035" s="120"/>
      <c r="M48035" s="120"/>
      <c r="N48035" s="120"/>
      <c r="U48035" s="121"/>
      <c r="V48035" s="122"/>
      <c r="W48035" s="123"/>
      <c r="AC48035" s="123"/>
    </row>
    <row r="48036" spans="5:29" s="2" customFormat="1">
      <c r="E48036" s="120"/>
      <c r="M48036" s="120"/>
      <c r="N48036" s="120"/>
      <c r="U48036" s="121"/>
      <c r="V48036" s="122"/>
      <c r="W48036" s="123"/>
      <c r="AC48036" s="123"/>
    </row>
    <row r="48037" spans="5:29" s="2" customFormat="1">
      <c r="E48037" s="120"/>
      <c r="M48037" s="120"/>
      <c r="N48037" s="120"/>
      <c r="U48037" s="121"/>
      <c r="V48037" s="122"/>
      <c r="W48037" s="123"/>
      <c r="AC48037" s="123"/>
    </row>
    <row r="48038" spans="5:29" s="2" customFormat="1">
      <c r="E48038" s="120"/>
      <c r="M48038" s="120"/>
      <c r="N48038" s="120"/>
      <c r="U48038" s="121"/>
      <c r="V48038" s="122"/>
      <c r="W48038" s="123"/>
      <c r="AC48038" s="123"/>
    </row>
    <row r="48039" spans="5:29" s="2" customFormat="1">
      <c r="E48039" s="120"/>
      <c r="M48039" s="120"/>
      <c r="N48039" s="120"/>
      <c r="U48039" s="121"/>
      <c r="V48039" s="122"/>
      <c r="W48039" s="123"/>
      <c r="AC48039" s="123"/>
    </row>
    <row r="48040" spans="5:29" s="2" customFormat="1">
      <c r="E48040" s="120"/>
      <c r="M48040" s="120"/>
      <c r="N48040" s="120"/>
      <c r="U48040" s="121"/>
      <c r="V48040" s="122"/>
      <c r="W48040" s="123"/>
      <c r="AC48040" s="123"/>
    </row>
    <row r="48041" spans="5:29" s="2" customFormat="1">
      <c r="E48041" s="120"/>
      <c r="M48041" s="120"/>
      <c r="N48041" s="120"/>
      <c r="U48041" s="121"/>
      <c r="V48041" s="122"/>
      <c r="W48041" s="123"/>
      <c r="AC48041" s="123"/>
    </row>
    <row r="48042" spans="5:29" s="2" customFormat="1">
      <c r="E48042" s="120"/>
      <c r="M48042" s="120"/>
      <c r="N48042" s="120"/>
      <c r="U48042" s="121"/>
      <c r="V48042" s="122"/>
      <c r="W48042" s="123"/>
      <c r="AC48042" s="123"/>
    </row>
    <row r="48043" spans="5:29" s="2" customFormat="1">
      <c r="E48043" s="120"/>
      <c r="M48043" s="120"/>
      <c r="N48043" s="120"/>
      <c r="U48043" s="121"/>
      <c r="V48043" s="122"/>
      <c r="W48043" s="123"/>
      <c r="AC48043" s="123"/>
    </row>
    <row r="48044" spans="5:29" s="2" customFormat="1">
      <c r="E48044" s="120"/>
      <c r="M48044" s="120"/>
      <c r="N48044" s="120"/>
      <c r="U48044" s="121"/>
      <c r="V48044" s="122"/>
      <c r="W48044" s="123"/>
      <c r="AC48044" s="123"/>
    </row>
    <row r="48045" spans="5:29" s="2" customFormat="1">
      <c r="E48045" s="120"/>
      <c r="M48045" s="120"/>
      <c r="N48045" s="120"/>
      <c r="U48045" s="121"/>
      <c r="V48045" s="122"/>
      <c r="W48045" s="123"/>
      <c r="AC48045" s="123"/>
    </row>
    <row r="48046" spans="5:29" s="2" customFormat="1">
      <c r="E48046" s="120"/>
      <c r="M48046" s="120"/>
      <c r="N48046" s="120"/>
      <c r="U48046" s="121"/>
      <c r="V48046" s="122"/>
      <c r="W48046" s="123"/>
      <c r="AC48046" s="123"/>
    </row>
    <row r="48047" spans="5:29" s="2" customFormat="1">
      <c r="E48047" s="120"/>
      <c r="M48047" s="120"/>
      <c r="N48047" s="120"/>
      <c r="U48047" s="121"/>
      <c r="V48047" s="122"/>
      <c r="W48047" s="123"/>
      <c r="AC48047" s="123"/>
    </row>
    <row r="48048" spans="5:29" s="2" customFormat="1">
      <c r="E48048" s="120"/>
      <c r="M48048" s="120"/>
      <c r="N48048" s="120"/>
      <c r="U48048" s="121"/>
      <c r="V48048" s="122"/>
      <c r="W48048" s="123"/>
      <c r="AC48048" s="123"/>
    </row>
    <row r="48049" spans="5:29" s="2" customFormat="1">
      <c r="E48049" s="120"/>
      <c r="M48049" s="120"/>
      <c r="N48049" s="120"/>
      <c r="U48049" s="121"/>
      <c r="V48049" s="122"/>
      <c r="W48049" s="123"/>
      <c r="AC48049" s="123"/>
    </row>
    <row r="48050" spans="5:29" s="2" customFormat="1">
      <c r="E48050" s="120"/>
      <c r="M48050" s="120"/>
      <c r="N48050" s="120"/>
      <c r="U48050" s="121"/>
      <c r="V48050" s="122"/>
      <c r="W48050" s="123"/>
      <c r="AC48050" s="123"/>
    </row>
    <row r="48051" spans="5:29" s="2" customFormat="1">
      <c r="E48051" s="120"/>
      <c r="M48051" s="120"/>
      <c r="N48051" s="120"/>
      <c r="U48051" s="121"/>
      <c r="V48051" s="122"/>
      <c r="W48051" s="123"/>
      <c r="AC48051" s="123"/>
    </row>
    <row r="48052" spans="5:29" s="2" customFormat="1">
      <c r="E48052" s="120"/>
      <c r="M48052" s="120"/>
      <c r="N48052" s="120"/>
      <c r="U48052" s="121"/>
      <c r="V48052" s="122"/>
      <c r="W48052" s="123"/>
      <c r="AC48052" s="123"/>
    </row>
    <row r="48053" spans="5:29" s="2" customFormat="1">
      <c r="E48053" s="120"/>
      <c r="M48053" s="120"/>
      <c r="N48053" s="120"/>
      <c r="U48053" s="121"/>
      <c r="V48053" s="122"/>
      <c r="W48053" s="123"/>
      <c r="AC48053" s="123"/>
    </row>
    <row r="48054" spans="5:29" s="2" customFormat="1">
      <c r="E48054" s="120"/>
      <c r="M48054" s="120"/>
      <c r="N48054" s="120"/>
      <c r="U48054" s="121"/>
      <c r="V48054" s="122"/>
      <c r="W48054" s="123"/>
      <c r="AC48054" s="123"/>
    </row>
    <row r="48055" spans="5:29" s="2" customFormat="1">
      <c r="E48055" s="120"/>
      <c r="M48055" s="120"/>
      <c r="N48055" s="120"/>
      <c r="U48055" s="121"/>
      <c r="V48055" s="122"/>
      <c r="W48055" s="123"/>
      <c r="AC48055" s="123"/>
    </row>
    <row r="48056" spans="5:29" s="2" customFormat="1">
      <c r="E48056" s="120"/>
      <c r="M48056" s="120"/>
      <c r="N48056" s="120"/>
      <c r="U48056" s="121"/>
      <c r="V48056" s="122"/>
      <c r="W48056" s="123"/>
      <c r="AC48056" s="123"/>
    </row>
    <row r="48057" spans="5:29" s="2" customFormat="1">
      <c r="E48057" s="120"/>
      <c r="M48057" s="120"/>
      <c r="N48057" s="120"/>
      <c r="U48057" s="121"/>
      <c r="V48057" s="122"/>
      <c r="W48057" s="123"/>
      <c r="AC48057" s="123"/>
    </row>
    <row r="48058" spans="5:29" s="2" customFormat="1">
      <c r="E48058" s="120"/>
      <c r="M48058" s="120"/>
      <c r="N48058" s="120"/>
      <c r="U48058" s="121"/>
      <c r="V48058" s="122"/>
      <c r="W48058" s="123"/>
      <c r="AC48058" s="123"/>
    </row>
    <row r="48059" spans="5:29" s="2" customFormat="1">
      <c r="E48059" s="120"/>
      <c r="M48059" s="120"/>
      <c r="N48059" s="120"/>
      <c r="U48059" s="121"/>
      <c r="V48059" s="122"/>
      <c r="W48059" s="123"/>
      <c r="AC48059" s="123"/>
    </row>
    <row r="48060" spans="5:29" s="2" customFormat="1">
      <c r="E48060" s="120"/>
      <c r="M48060" s="120"/>
      <c r="N48060" s="120"/>
      <c r="U48060" s="121"/>
      <c r="V48060" s="122"/>
      <c r="W48060" s="123"/>
      <c r="AC48060" s="123"/>
    </row>
    <row r="48061" spans="5:29" s="2" customFormat="1">
      <c r="E48061" s="120"/>
      <c r="M48061" s="120"/>
      <c r="N48061" s="120"/>
      <c r="U48061" s="121"/>
      <c r="V48061" s="122"/>
      <c r="W48061" s="123"/>
      <c r="AC48061" s="123"/>
    </row>
    <row r="48062" spans="5:29" s="2" customFormat="1">
      <c r="E48062" s="120"/>
      <c r="M48062" s="120"/>
      <c r="N48062" s="120"/>
      <c r="U48062" s="121"/>
      <c r="V48062" s="122"/>
      <c r="W48062" s="123"/>
      <c r="AC48062" s="123"/>
    </row>
    <row r="48063" spans="5:29" s="2" customFormat="1">
      <c r="E48063" s="120"/>
      <c r="M48063" s="120"/>
      <c r="N48063" s="120"/>
      <c r="U48063" s="121"/>
      <c r="V48063" s="122"/>
      <c r="W48063" s="123"/>
      <c r="AC48063" s="123"/>
    </row>
    <row r="48064" spans="5:29" s="2" customFormat="1">
      <c r="E48064" s="120"/>
      <c r="M48064" s="120"/>
      <c r="N48064" s="120"/>
      <c r="U48064" s="121"/>
      <c r="V48064" s="122"/>
      <c r="W48064" s="123"/>
      <c r="AC48064" s="123"/>
    </row>
    <row r="48065" spans="5:29" s="2" customFormat="1">
      <c r="E48065" s="120"/>
      <c r="M48065" s="120"/>
      <c r="N48065" s="120"/>
      <c r="U48065" s="121"/>
      <c r="V48065" s="122"/>
      <c r="W48065" s="123"/>
      <c r="AC48065" s="123"/>
    </row>
    <row r="48066" spans="5:29" s="2" customFormat="1">
      <c r="E48066" s="120"/>
      <c r="M48066" s="120"/>
      <c r="N48066" s="120"/>
      <c r="U48066" s="121"/>
      <c r="V48066" s="122"/>
      <c r="W48066" s="123"/>
      <c r="AC48066" s="123"/>
    </row>
    <row r="48067" spans="5:29" s="2" customFormat="1">
      <c r="E48067" s="120"/>
      <c r="M48067" s="120"/>
      <c r="N48067" s="120"/>
      <c r="U48067" s="121"/>
      <c r="V48067" s="122"/>
      <c r="W48067" s="123"/>
      <c r="AC48067" s="123"/>
    </row>
    <row r="48068" spans="5:29" s="2" customFormat="1">
      <c r="E48068" s="120"/>
      <c r="M48068" s="120"/>
      <c r="N48068" s="120"/>
      <c r="U48068" s="121"/>
      <c r="V48068" s="122"/>
      <c r="W48068" s="123"/>
      <c r="AC48068" s="123"/>
    </row>
    <row r="48069" spans="5:29" s="2" customFormat="1">
      <c r="E48069" s="120"/>
      <c r="M48069" s="120"/>
      <c r="N48069" s="120"/>
      <c r="U48069" s="121"/>
      <c r="V48069" s="122"/>
      <c r="W48069" s="123"/>
      <c r="AC48069" s="123"/>
    </row>
    <row r="48070" spans="5:29" s="2" customFormat="1">
      <c r="E48070" s="120"/>
      <c r="M48070" s="120"/>
      <c r="N48070" s="120"/>
      <c r="U48070" s="121"/>
      <c r="V48070" s="122"/>
      <c r="W48070" s="123"/>
      <c r="AC48070" s="123"/>
    </row>
    <row r="48071" spans="5:29" s="2" customFormat="1">
      <c r="E48071" s="120"/>
      <c r="M48071" s="120"/>
      <c r="N48071" s="120"/>
      <c r="U48071" s="121"/>
      <c r="V48071" s="122"/>
      <c r="W48071" s="123"/>
      <c r="AC48071" s="123"/>
    </row>
    <row r="48072" spans="5:29" s="2" customFormat="1">
      <c r="E48072" s="120"/>
      <c r="M48072" s="120"/>
      <c r="N48072" s="120"/>
      <c r="U48072" s="121"/>
      <c r="V48072" s="122"/>
      <c r="W48072" s="123"/>
      <c r="AC48072" s="123"/>
    </row>
    <row r="48073" spans="5:29" s="2" customFormat="1">
      <c r="E48073" s="120"/>
      <c r="M48073" s="120"/>
      <c r="N48073" s="120"/>
      <c r="U48073" s="121"/>
      <c r="V48073" s="122"/>
      <c r="W48073" s="123"/>
      <c r="AC48073" s="123"/>
    </row>
    <row r="48074" spans="5:29" s="2" customFormat="1">
      <c r="E48074" s="120"/>
      <c r="M48074" s="120"/>
      <c r="N48074" s="120"/>
      <c r="U48074" s="121"/>
      <c r="V48074" s="122"/>
      <c r="W48074" s="123"/>
      <c r="AC48074" s="123"/>
    </row>
    <row r="48075" spans="5:29" s="2" customFormat="1">
      <c r="E48075" s="120"/>
      <c r="M48075" s="120"/>
      <c r="N48075" s="120"/>
      <c r="U48075" s="121"/>
      <c r="V48075" s="122"/>
      <c r="W48075" s="123"/>
      <c r="AC48075" s="123"/>
    </row>
    <row r="48076" spans="5:29" s="2" customFormat="1">
      <c r="E48076" s="120"/>
      <c r="M48076" s="120"/>
      <c r="N48076" s="120"/>
      <c r="U48076" s="121"/>
      <c r="V48076" s="122"/>
      <c r="W48076" s="123"/>
      <c r="AC48076" s="123"/>
    </row>
    <row r="48077" spans="5:29" s="2" customFormat="1">
      <c r="E48077" s="120"/>
      <c r="M48077" s="120"/>
      <c r="N48077" s="120"/>
      <c r="U48077" s="121"/>
      <c r="V48077" s="122"/>
      <c r="W48077" s="123"/>
      <c r="AC48077" s="123"/>
    </row>
    <row r="48078" spans="5:29" s="2" customFormat="1">
      <c r="E48078" s="120"/>
      <c r="M48078" s="120"/>
      <c r="N48078" s="120"/>
      <c r="U48078" s="121"/>
      <c r="V48078" s="122"/>
      <c r="W48078" s="123"/>
      <c r="AC48078" s="123"/>
    </row>
    <row r="48079" spans="5:29" s="2" customFormat="1">
      <c r="E48079" s="120"/>
      <c r="M48079" s="120"/>
      <c r="N48079" s="120"/>
      <c r="U48079" s="121"/>
      <c r="V48079" s="122"/>
      <c r="W48079" s="123"/>
      <c r="AC48079" s="123"/>
    </row>
    <row r="48080" spans="5:29" s="2" customFormat="1">
      <c r="E48080" s="120"/>
      <c r="M48080" s="120"/>
      <c r="N48080" s="120"/>
      <c r="U48080" s="121"/>
      <c r="V48080" s="122"/>
      <c r="W48080" s="123"/>
      <c r="AC48080" s="123"/>
    </row>
    <row r="48081" spans="5:29" s="2" customFormat="1">
      <c r="E48081" s="120"/>
      <c r="M48081" s="120"/>
      <c r="N48081" s="120"/>
      <c r="U48081" s="121"/>
      <c r="V48081" s="122"/>
      <c r="W48081" s="123"/>
      <c r="AC48081" s="123"/>
    </row>
    <row r="48082" spans="5:29" s="2" customFormat="1">
      <c r="E48082" s="120"/>
      <c r="M48082" s="120"/>
      <c r="N48082" s="120"/>
      <c r="U48082" s="121"/>
      <c r="V48082" s="122"/>
      <c r="W48082" s="123"/>
      <c r="AC48082" s="123"/>
    </row>
    <row r="48083" spans="5:29" s="2" customFormat="1">
      <c r="E48083" s="120"/>
      <c r="M48083" s="120"/>
      <c r="N48083" s="120"/>
      <c r="U48083" s="121"/>
      <c r="V48083" s="122"/>
      <c r="W48083" s="123"/>
      <c r="AC48083" s="123"/>
    </row>
    <row r="48084" spans="5:29" s="2" customFormat="1">
      <c r="E48084" s="120"/>
      <c r="M48084" s="120"/>
      <c r="N48084" s="120"/>
      <c r="U48084" s="121"/>
      <c r="V48084" s="122"/>
      <c r="W48084" s="123"/>
      <c r="AC48084" s="123"/>
    </row>
    <row r="48085" spans="5:29" s="2" customFormat="1">
      <c r="E48085" s="120"/>
      <c r="M48085" s="120"/>
      <c r="N48085" s="120"/>
      <c r="U48085" s="121"/>
      <c r="V48085" s="122"/>
      <c r="W48085" s="123"/>
      <c r="AC48085" s="123"/>
    </row>
    <row r="48086" spans="5:29" s="2" customFormat="1">
      <c r="E48086" s="120"/>
      <c r="M48086" s="120"/>
      <c r="N48086" s="120"/>
      <c r="U48086" s="121"/>
      <c r="V48086" s="122"/>
      <c r="W48086" s="123"/>
      <c r="AC48086" s="123"/>
    </row>
    <row r="48087" spans="5:29" s="2" customFormat="1">
      <c r="E48087" s="120"/>
      <c r="M48087" s="120"/>
      <c r="N48087" s="120"/>
      <c r="U48087" s="121"/>
      <c r="V48087" s="122"/>
      <c r="W48087" s="123"/>
      <c r="AC48087" s="123"/>
    </row>
    <row r="48088" spans="5:29" s="2" customFormat="1">
      <c r="E48088" s="120"/>
      <c r="M48088" s="120"/>
      <c r="N48088" s="120"/>
      <c r="U48088" s="121"/>
      <c r="V48088" s="122"/>
      <c r="W48088" s="123"/>
      <c r="AC48088" s="123"/>
    </row>
    <row r="48089" spans="5:29" s="2" customFormat="1">
      <c r="E48089" s="120"/>
      <c r="M48089" s="120"/>
      <c r="N48089" s="120"/>
      <c r="U48089" s="121"/>
      <c r="V48089" s="122"/>
      <c r="W48089" s="123"/>
      <c r="AC48089" s="123"/>
    </row>
    <row r="48090" spans="5:29" s="2" customFormat="1">
      <c r="E48090" s="120"/>
      <c r="M48090" s="120"/>
      <c r="N48090" s="120"/>
      <c r="U48090" s="121"/>
      <c r="V48090" s="122"/>
      <c r="W48090" s="123"/>
      <c r="AC48090" s="123"/>
    </row>
    <row r="48091" spans="5:29" s="2" customFormat="1">
      <c r="E48091" s="120"/>
      <c r="M48091" s="120"/>
      <c r="N48091" s="120"/>
      <c r="U48091" s="121"/>
      <c r="V48091" s="122"/>
      <c r="W48091" s="123"/>
      <c r="AC48091" s="123"/>
    </row>
    <row r="48092" spans="5:29" s="2" customFormat="1">
      <c r="E48092" s="120"/>
      <c r="M48092" s="120"/>
      <c r="N48092" s="120"/>
      <c r="U48092" s="121"/>
      <c r="V48092" s="122"/>
      <c r="W48092" s="123"/>
      <c r="AC48092" s="123"/>
    </row>
    <row r="48093" spans="5:29" s="2" customFormat="1">
      <c r="E48093" s="120"/>
      <c r="M48093" s="120"/>
      <c r="N48093" s="120"/>
      <c r="U48093" s="121"/>
      <c r="V48093" s="122"/>
      <c r="W48093" s="123"/>
      <c r="AC48093" s="123"/>
    </row>
    <row r="48094" spans="5:29" s="2" customFormat="1">
      <c r="E48094" s="120"/>
      <c r="M48094" s="120"/>
      <c r="N48094" s="120"/>
      <c r="U48094" s="121"/>
      <c r="V48094" s="122"/>
      <c r="W48094" s="123"/>
      <c r="AC48094" s="123"/>
    </row>
    <row r="48095" spans="5:29" s="2" customFormat="1">
      <c r="E48095" s="120"/>
      <c r="M48095" s="120"/>
      <c r="N48095" s="120"/>
      <c r="U48095" s="121"/>
      <c r="V48095" s="122"/>
      <c r="W48095" s="123"/>
      <c r="AC48095" s="123"/>
    </row>
    <row r="48096" spans="5:29" s="2" customFormat="1">
      <c r="E48096" s="120"/>
      <c r="M48096" s="120"/>
      <c r="N48096" s="120"/>
      <c r="U48096" s="121"/>
      <c r="V48096" s="122"/>
      <c r="W48096" s="123"/>
      <c r="AC48096" s="123"/>
    </row>
    <row r="48097" spans="5:29" s="2" customFormat="1">
      <c r="E48097" s="120"/>
      <c r="M48097" s="120"/>
      <c r="N48097" s="120"/>
      <c r="U48097" s="121"/>
      <c r="V48097" s="122"/>
      <c r="W48097" s="123"/>
      <c r="AC48097" s="123"/>
    </row>
    <row r="48098" spans="5:29" s="2" customFormat="1">
      <c r="E48098" s="120"/>
      <c r="M48098" s="120"/>
      <c r="N48098" s="120"/>
      <c r="U48098" s="121"/>
      <c r="V48098" s="122"/>
      <c r="W48098" s="123"/>
      <c r="AC48098" s="123"/>
    </row>
    <row r="48099" spans="5:29" s="2" customFormat="1">
      <c r="E48099" s="120"/>
      <c r="M48099" s="120"/>
      <c r="N48099" s="120"/>
      <c r="U48099" s="121"/>
      <c r="V48099" s="122"/>
      <c r="W48099" s="123"/>
      <c r="AC48099" s="123"/>
    </row>
    <row r="48100" spans="5:29" s="2" customFormat="1">
      <c r="E48100" s="120"/>
      <c r="M48100" s="120"/>
      <c r="N48100" s="120"/>
      <c r="U48100" s="121"/>
      <c r="V48100" s="122"/>
      <c r="W48100" s="123"/>
      <c r="AC48100" s="123"/>
    </row>
    <row r="48101" spans="5:29" s="2" customFormat="1">
      <c r="E48101" s="120"/>
      <c r="M48101" s="120"/>
      <c r="N48101" s="120"/>
      <c r="U48101" s="121"/>
      <c r="V48101" s="122"/>
      <c r="W48101" s="123"/>
      <c r="AC48101" s="123"/>
    </row>
    <row r="48102" spans="5:29" s="2" customFormat="1">
      <c r="E48102" s="120"/>
      <c r="M48102" s="120"/>
      <c r="N48102" s="120"/>
      <c r="U48102" s="121"/>
      <c r="V48102" s="122"/>
      <c r="W48102" s="123"/>
      <c r="AC48102" s="123"/>
    </row>
    <row r="48103" spans="5:29" s="2" customFormat="1">
      <c r="E48103" s="120"/>
      <c r="M48103" s="120"/>
      <c r="N48103" s="120"/>
      <c r="U48103" s="121"/>
      <c r="V48103" s="122"/>
      <c r="W48103" s="123"/>
      <c r="AC48103" s="123"/>
    </row>
    <row r="48104" spans="5:29" s="2" customFormat="1">
      <c r="E48104" s="120"/>
      <c r="M48104" s="120"/>
      <c r="N48104" s="120"/>
      <c r="U48104" s="121"/>
      <c r="V48104" s="122"/>
      <c r="W48104" s="123"/>
      <c r="AC48104" s="123"/>
    </row>
    <row r="48105" spans="5:29" s="2" customFormat="1">
      <c r="E48105" s="120"/>
      <c r="M48105" s="120"/>
      <c r="N48105" s="120"/>
      <c r="U48105" s="121"/>
      <c r="V48105" s="122"/>
      <c r="W48105" s="123"/>
      <c r="AC48105" s="123"/>
    </row>
    <row r="48106" spans="5:29" s="2" customFormat="1">
      <c r="E48106" s="120"/>
      <c r="M48106" s="120"/>
      <c r="N48106" s="120"/>
      <c r="U48106" s="121"/>
      <c r="V48106" s="122"/>
      <c r="W48106" s="123"/>
      <c r="AC48106" s="123"/>
    </row>
    <row r="48107" spans="5:29" s="2" customFormat="1">
      <c r="E48107" s="120"/>
      <c r="M48107" s="120"/>
      <c r="N48107" s="120"/>
      <c r="U48107" s="121"/>
      <c r="V48107" s="122"/>
      <c r="W48107" s="123"/>
      <c r="AC48107" s="123"/>
    </row>
    <row r="48108" spans="5:29" s="2" customFormat="1">
      <c r="E48108" s="120"/>
      <c r="M48108" s="120"/>
      <c r="N48108" s="120"/>
      <c r="U48108" s="121"/>
      <c r="V48108" s="122"/>
      <c r="W48108" s="123"/>
      <c r="AC48108" s="123"/>
    </row>
    <row r="48109" spans="5:29" s="2" customFormat="1">
      <c r="E48109" s="120"/>
      <c r="M48109" s="120"/>
      <c r="N48109" s="120"/>
      <c r="U48109" s="121"/>
      <c r="V48109" s="122"/>
      <c r="W48109" s="123"/>
      <c r="AC48109" s="123"/>
    </row>
    <row r="48110" spans="5:29" s="2" customFormat="1">
      <c r="E48110" s="120"/>
      <c r="M48110" s="120"/>
      <c r="N48110" s="120"/>
      <c r="U48110" s="121"/>
      <c r="V48110" s="122"/>
      <c r="W48110" s="123"/>
      <c r="AC48110" s="123"/>
    </row>
    <row r="48111" spans="5:29" s="2" customFormat="1">
      <c r="E48111" s="120"/>
      <c r="M48111" s="120"/>
      <c r="N48111" s="120"/>
      <c r="U48111" s="121"/>
      <c r="V48111" s="122"/>
      <c r="W48111" s="123"/>
      <c r="AC48111" s="123"/>
    </row>
    <row r="48112" spans="5:29" s="2" customFormat="1">
      <c r="E48112" s="120"/>
      <c r="M48112" s="120"/>
      <c r="N48112" s="120"/>
      <c r="U48112" s="121"/>
      <c r="V48112" s="122"/>
      <c r="W48112" s="123"/>
      <c r="AC48112" s="123"/>
    </row>
    <row r="48113" spans="5:29" s="2" customFormat="1">
      <c r="E48113" s="120"/>
      <c r="M48113" s="120"/>
      <c r="N48113" s="120"/>
      <c r="U48113" s="121"/>
      <c r="V48113" s="122"/>
      <c r="W48113" s="123"/>
      <c r="AC48113" s="123"/>
    </row>
    <row r="48114" spans="5:29" s="2" customFormat="1">
      <c r="E48114" s="120"/>
      <c r="M48114" s="120"/>
      <c r="N48114" s="120"/>
      <c r="U48114" s="121"/>
      <c r="V48114" s="122"/>
      <c r="W48114" s="123"/>
      <c r="AC48114" s="123"/>
    </row>
    <row r="48115" spans="5:29" s="2" customFormat="1">
      <c r="E48115" s="120"/>
      <c r="M48115" s="120"/>
      <c r="N48115" s="120"/>
      <c r="U48115" s="121"/>
      <c r="V48115" s="122"/>
      <c r="W48115" s="123"/>
      <c r="AC48115" s="123"/>
    </row>
    <row r="48116" spans="5:29" s="2" customFormat="1">
      <c r="E48116" s="120"/>
      <c r="M48116" s="120"/>
      <c r="N48116" s="120"/>
      <c r="U48116" s="121"/>
      <c r="V48116" s="122"/>
      <c r="W48116" s="123"/>
      <c r="AC48116" s="123"/>
    </row>
    <row r="48117" spans="5:29" s="2" customFormat="1">
      <c r="E48117" s="120"/>
      <c r="M48117" s="120"/>
      <c r="N48117" s="120"/>
      <c r="U48117" s="121"/>
      <c r="V48117" s="122"/>
      <c r="W48117" s="123"/>
      <c r="AC48117" s="123"/>
    </row>
    <row r="48118" spans="5:29" s="2" customFormat="1">
      <c r="E48118" s="120"/>
      <c r="M48118" s="120"/>
      <c r="N48118" s="120"/>
      <c r="U48118" s="121"/>
      <c r="V48118" s="122"/>
      <c r="W48118" s="123"/>
      <c r="AC48118" s="123"/>
    </row>
    <row r="48119" spans="5:29" s="2" customFormat="1">
      <c r="E48119" s="120"/>
      <c r="M48119" s="120"/>
      <c r="N48119" s="120"/>
      <c r="U48119" s="121"/>
      <c r="V48119" s="122"/>
      <c r="W48119" s="123"/>
      <c r="AC48119" s="123"/>
    </row>
    <row r="48120" spans="5:29" s="2" customFormat="1">
      <c r="E48120" s="120"/>
      <c r="M48120" s="120"/>
      <c r="N48120" s="120"/>
      <c r="U48120" s="121"/>
      <c r="V48120" s="122"/>
      <c r="W48120" s="123"/>
      <c r="AC48120" s="123"/>
    </row>
    <row r="48121" spans="5:29" s="2" customFormat="1">
      <c r="E48121" s="120"/>
      <c r="M48121" s="120"/>
      <c r="N48121" s="120"/>
      <c r="U48121" s="121"/>
      <c r="V48121" s="122"/>
      <c r="W48121" s="123"/>
      <c r="AC48121" s="123"/>
    </row>
    <row r="48122" spans="5:29" s="2" customFormat="1">
      <c r="E48122" s="120"/>
      <c r="M48122" s="120"/>
      <c r="N48122" s="120"/>
      <c r="U48122" s="121"/>
      <c r="V48122" s="122"/>
      <c r="W48122" s="123"/>
      <c r="AC48122" s="123"/>
    </row>
    <row r="48123" spans="5:29" s="2" customFormat="1">
      <c r="E48123" s="120"/>
      <c r="M48123" s="120"/>
      <c r="N48123" s="120"/>
      <c r="U48123" s="121"/>
      <c r="V48123" s="122"/>
      <c r="W48123" s="123"/>
      <c r="AC48123" s="123"/>
    </row>
    <row r="48124" spans="5:29" s="2" customFormat="1">
      <c r="E48124" s="120"/>
      <c r="M48124" s="120"/>
      <c r="N48124" s="120"/>
      <c r="U48124" s="121"/>
      <c r="V48124" s="122"/>
      <c r="W48124" s="123"/>
      <c r="AC48124" s="123"/>
    </row>
    <row r="48125" spans="5:29" s="2" customFormat="1">
      <c r="E48125" s="120"/>
      <c r="M48125" s="120"/>
      <c r="N48125" s="120"/>
      <c r="U48125" s="121"/>
      <c r="V48125" s="122"/>
      <c r="W48125" s="123"/>
      <c r="AC48125" s="123"/>
    </row>
    <row r="48126" spans="5:29" s="2" customFormat="1">
      <c r="E48126" s="120"/>
      <c r="M48126" s="120"/>
      <c r="N48126" s="120"/>
      <c r="U48126" s="121"/>
      <c r="V48126" s="122"/>
      <c r="W48126" s="123"/>
      <c r="AC48126" s="123"/>
    </row>
    <row r="48127" spans="5:29" s="2" customFormat="1">
      <c r="E48127" s="120"/>
      <c r="M48127" s="120"/>
      <c r="N48127" s="120"/>
      <c r="U48127" s="121"/>
      <c r="V48127" s="122"/>
      <c r="W48127" s="123"/>
      <c r="AC48127" s="123"/>
    </row>
    <row r="48128" spans="5:29" s="2" customFormat="1">
      <c r="E48128" s="120"/>
      <c r="M48128" s="120"/>
      <c r="N48128" s="120"/>
      <c r="U48128" s="121"/>
      <c r="V48128" s="122"/>
      <c r="W48128" s="123"/>
      <c r="AC48128" s="123"/>
    </row>
    <row r="48129" spans="5:29" s="2" customFormat="1">
      <c r="E48129" s="120"/>
      <c r="M48129" s="120"/>
      <c r="N48129" s="120"/>
      <c r="U48129" s="121"/>
      <c r="V48129" s="122"/>
      <c r="W48129" s="123"/>
      <c r="AC48129" s="123"/>
    </row>
    <row r="48130" spans="5:29" s="2" customFormat="1">
      <c r="E48130" s="120"/>
      <c r="M48130" s="120"/>
      <c r="N48130" s="120"/>
      <c r="U48130" s="121"/>
      <c r="V48130" s="122"/>
      <c r="W48130" s="123"/>
      <c r="AC48130" s="123"/>
    </row>
    <row r="48131" spans="5:29" s="2" customFormat="1">
      <c r="E48131" s="120"/>
      <c r="M48131" s="120"/>
      <c r="N48131" s="120"/>
      <c r="U48131" s="121"/>
      <c r="V48131" s="122"/>
      <c r="W48131" s="123"/>
      <c r="AC48131" s="123"/>
    </row>
    <row r="48132" spans="5:29" s="2" customFormat="1">
      <c r="E48132" s="120"/>
      <c r="M48132" s="120"/>
      <c r="N48132" s="120"/>
      <c r="U48132" s="121"/>
      <c r="V48132" s="122"/>
      <c r="W48132" s="123"/>
      <c r="AC48132" s="123"/>
    </row>
    <row r="48133" spans="5:29" s="2" customFormat="1">
      <c r="E48133" s="120"/>
      <c r="M48133" s="120"/>
      <c r="N48133" s="120"/>
      <c r="U48133" s="121"/>
      <c r="V48133" s="122"/>
      <c r="W48133" s="123"/>
      <c r="AC48133" s="123"/>
    </row>
    <row r="48134" spans="5:29" s="2" customFormat="1">
      <c r="E48134" s="120"/>
      <c r="M48134" s="120"/>
      <c r="N48134" s="120"/>
      <c r="U48134" s="121"/>
      <c r="V48134" s="122"/>
      <c r="W48134" s="123"/>
      <c r="AC48134" s="123"/>
    </row>
    <row r="48135" spans="5:29" s="2" customFormat="1">
      <c r="E48135" s="120"/>
      <c r="M48135" s="120"/>
      <c r="N48135" s="120"/>
      <c r="U48135" s="121"/>
      <c r="V48135" s="122"/>
      <c r="W48135" s="123"/>
      <c r="AC48135" s="123"/>
    </row>
    <row r="48136" spans="5:29" s="2" customFormat="1">
      <c r="E48136" s="120"/>
      <c r="M48136" s="120"/>
      <c r="N48136" s="120"/>
      <c r="U48136" s="121"/>
      <c r="V48136" s="122"/>
      <c r="W48136" s="123"/>
      <c r="AC48136" s="123"/>
    </row>
    <row r="48137" spans="5:29" s="2" customFormat="1">
      <c r="E48137" s="120"/>
      <c r="M48137" s="120"/>
      <c r="N48137" s="120"/>
      <c r="U48137" s="121"/>
      <c r="V48137" s="122"/>
      <c r="W48137" s="123"/>
      <c r="AC48137" s="123"/>
    </row>
    <row r="48138" spans="5:29" s="2" customFormat="1">
      <c r="E48138" s="120"/>
      <c r="M48138" s="120"/>
      <c r="N48138" s="120"/>
      <c r="U48138" s="121"/>
      <c r="V48138" s="122"/>
      <c r="W48138" s="123"/>
      <c r="AC48138" s="123"/>
    </row>
    <row r="48139" spans="5:29" s="2" customFormat="1">
      <c r="E48139" s="120"/>
      <c r="M48139" s="120"/>
      <c r="N48139" s="120"/>
      <c r="U48139" s="121"/>
      <c r="V48139" s="122"/>
      <c r="W48139" s="123"/>
      <c r="AC48139" s="123"/>
    </row>
    <row r="48140" spans="5:29" s="2" customFormat="1">
      <c r="E48140" s="120"/>
      <c r="M48140" s="120"/>
      <c r="N48140" s="120"/>
      <c r="U48140" s="121"/>
      <c r="V48140" s="122"/>
      <c r="W48140" s="123"/>
      <c r="AC48140" s="123"/>
    </row>
    <row r="48141" spans="5:29" s="2" customFormat="1">
      <c r="E48141" s="120"/>
      <c r="M48141" s="120"/>
      <c r="N48141" s="120"/>
      <c r="U48141" s="121"/>
      <c r="V48141" s="122"/>
      <c r="W48141" s="123"/>
      <c r="AC48141" s="123"/>
    </row>
    <row r="48142" spans="5:29" s="2" customFormat="1">
      <c r="E48142" s="120"/>
      <c r="M48142" s="120"/>
      <c r="N48142" s="120"/>
      <c r="U48142" s="121"/>
      <c r="V48142" s="122"/>
      <c r="W48142" s="123"/>
      <c r="AC48142" s="123"/>
    </row>
    <row r="48143" spans="5:29" s="2" customFormat="1">
      <c r="E48143" s="120"/>
      <c r="M48143" s="120"/>
      <c r="N48143" s="120"/>
      <c r="U48143" s="121"/>
      <c r="V48143" s="122"/>
      <c r="W48143" s="123"/>
      <c r="AC48143" s="123"/>
    </row>
    <row r="48144" spans="5:29" s="2" customFormat="1">
      <c r="E48144" s="120"/>
      <c r="M48144" s="120"/>
      <c r="N48144" s="120"/>
      <c r="U48144" s="121"/>
      <c r="V48144" s="122"/>
      <c r="W48144" s="123"/>
      <c r="AC48144" s="123"/>
    </row>
    <row r="48145" spans="5:29" s="2" customFormat="1">
      <c r="E48145" s="120"/>
      <c r="M48145" s="120"/>
      <c r="N48145" s="120"/>
      <c r="U48145" s="121"/>
      <c r="V48145" s="122"/>
      <c r="W48145" s="123"/>
      <c r="AC48145" s="123"/>
    </row>
    <row r="48146" spans="5:29" s="2" customFormat="1">
      <c r="E48146" s="120"/>
      <c r="M48146" s="120"/>
      <c r="N48146" s="120"/>
      <c r="U48146" s="121"/>
      <c r="V48146" s="122"/>
      <c r="W48146" s="123"/>
      <c r="AC48146" s="123"/>
    </row>
    <row r="48147" spans="5:29" s="2" customFormat="1">
      <c r="E48147" s="120"/>
      <c r="M48147" s="120"/>
      <c r="N48147" s="120"/>
      <c r="U48147" s="121"/>
      <c r="V48147" s="122"/>
      <c r="W48147" s="123"/>
      <c r="AC48147" s="123"/>
    </row>
    <row r="48148" spans="5:29" s="2" customFormat="1">
      <c r="E48148" s="120"/>
      <c r="M48148" s="120"/>
      <c r="N48148" s="120"/>
      <c r="U48148" s="121"/>
      <c r="V48148" s="122"/>
      <c r="W48148" s="123"/>
      <c r="AC48148" s="123"/>
    </row>
    <row r="48149" spans="5:29" s="2" customFormat="1">
      <c r="E48149" s="120"/>
      <c r="M48149" s="120"/>
      <c r="N48149" s="120"/>
      <c r="U48149" s="121"/>
      <c r="V48149" s="122"/>
      <c r="W48149" s="123"/>
      <c r="AC48149" s="123"/>
    </row>
    <row r="48150" spans="5:29" s="2" customFormat="1">
      <c r="E48150" s="120"/>
      <c r="M48150" s="120"/>
      <c r="N48150" s="120"/>
      <c r="U48150" s="121"/>
      <c r="V48150" s="122"/>
      <c r="W48150" s="123"/>
      <c r="AC48150" s="123"/>
    </row>
    <row r="48151" spans="5:29" s="2" customFormat="1">
      <c r="E48151" s="120"/>
      <c r="M48151" s="120"/>
      <c r="N48151" s="120"/>
      <c r="U48151" s="121"/>
      <c r="V48151" s="122"/>
      <c r="W48151" s="123"/>
      <c r="AC48151" s="123"/>
    </row>
    <row r="48152" spans="5:29" s="2" customFormat="1">
      <c r="E48152" s="120"/>
      <c r="M48152" s="120"/>
      <c r="N48152" s="120"/>
      <c r="U48152" s="121"/>
      <c r="V48152" s="122"/>
      <c r="W48152" s="123"/>
      <c r="AC48152" s="123"/>
    </row>
    <row r="48153" spans="5:29" s="2" customFormat="1">
      <c r="E48153" s="120"/>
      <c r="M48153" s="120"/>
      <c r="N48153" s="120"/>
      <c r="U48153" s="121"/>
      <c r="V48153" s="122"/>
      <c r="W48153" s="123"/>
      <c r="AC48153" s="123"/>
    </row>
    <row r="48154" spans="5:29" s="2" customFormat="1">
      <c r="E48154" s="120"/>
      <c r="M48154" s="120"/>
      <c r="N48154" s="120"/>
      <c r="U48154" s="121"/>
      <c r="V48154" s="122"/>
      <c r="W48154" s="123"/>
      <c r="AC48154" s="123"/>
    </row>
    <row r="48155" spans="5:29" s="2" customFormat="1">
      <c r="E48155" s="120"/>
      <c r="M48155" s="120"/>
      <c r="N48155" s="120"/>
      <c r="U48155" s="121"/>
      <c r="V48155" s="122"/>
      <c r="W48155" s="123"/>
      <c r="AC48155" s="123"/>
    </row>
    <row r="48156" spans="5:29" s="2" customFormat="1">
      <c r="E48156" s="120"/>
      <c r="M48156" s="120"/>
      <c r="N48156" s="120"/>
      <c r="U48156" s="121"/>
      <c r="V48156" s="122"/>
      <c r="W48156" s="123"/>
      <c r="AC48156" s="123"/>
    </row>
    <row r="48157" spans="5:29" s="2" customFormat="1">
      <c r="E48157" s="120"/>
      <c r="M48157" s="120"/>
      <c r="N48157" s="120"/>
      <c r="U48157" s="121"/>
      <c r="V48157" s="122"/>
      <c r="W48157" s="123"/>
      <c r="AC48157" s="123"/>
    </row>
    <row r="48158" spans="5:29" s="2" customFormat="1">
      <c r="E48158" s="120"/>
      <c r="M48158" s="120"/>
      <c r="N48158" s="120"/>
      <c r="U48158" s="121"/>
      <c r="V48158" s="122"/>
      <c r="W48158" s="123"/>
      <c r="AC48158" s="123"/>
    </row>
    <row r="48159" spans="5:29" s="2" customFormat="1">
      <c r="E48159" s="120"/>
      <c r="M48159" s="120"/>
      <c r="N48159" s="120"/>
      <c r="U48159" s="121"/>
      <c r="V48159" s="122"/>
      <c r="W48159" s="123"/>
      <c r="AC48159" s="123"/>
    </row>
    <row r="48160" spans="5:29" s="2" customFormat="1">
      <c r="E48160" s="120"/>
      <c r="M48160" s="120"/>
      <c r="N48160" s="120"/>
      <c r="U48160" s="121"/>
      <c r="V48160" s="122"/>
      <c r="W48160" s="123"/>
      <c r="AC48160" s="123"/>
    </row>
    <row r="48161" spans="5:29" s="2" customFormat="1">
      <c r="E48161" s="120"/>
      <c r="M48161" s="120"/>
      <c r="N48161" s="120"/>
      <c r="U48161" s="121"/>
      <c r="V48161" s="122"/>
      <c r="W48161" s="123"/>
      <c r="AC48161" s="123"/>
    </row>
    <row r="48162" spans="5:29" s="2" customFormat="1">
      <c r="E48162" s="120"/>
      <c r="M48162" s="120"/>
      <c r="N48162" s="120"/>
      <c r="U48162" s="121"/>
      <c r="V48162" s="122"/>
      <c r="W48162" s="123"/>
      <c r="AC48162" s="123"/>
    </row>
    <row r="48163" spans="5:29" s="2" customFormat="1">
      <c r="E48163" s="120"/>
      <c r="M48163" s="120"/>
      <c r="N48163" s="120"/>
      <c r="U48163" s="121"/>
      <c r="V48163" s="122"/>
      <c r="W48163" s="123"/>
      <c r="AC48163" s="123"/>
    </row>
    <row r="48164" spans="5:29" s="2" customFormat="1">
      <c r="E48164" s="120"/>
      <c r="M48164" s="120"/>
      <c r="N48164" s="120"/>
      <c r="U48164" s="121"/>
      <c r="V48164" s="122"/>
      <c r="W48164" s="123"/>
      <c r="AC48164" s="123"/>
    </row>
    <row r="48165" spans="5:29" s="2" customFormat="1">
      <c r="E48165" s="120"/>
      <c r="M48165" s="120"/>
      <c r="N48165" s="120"/>
      <c r="U48165" s="121"/>
      <c r="V48165" s="122"/>
      <c r="W48165" s="123"/>
      <c r="AC48165" s="123"/>
    </row>
    <row r="48166" spans="5:29" s="2" customFormat="1">
      <c r="E48166" s="120"/>
      <c r="M48166" s="120"/>
      <c r="N48166" s="120"/>
      <c r="U48166" s="121"/>
      <c r="V48166" s="122"/>
      <c r="W48166" s="123"/>
      <c r="AC48166" s="123"/>
    </row>
    <row r="48167" spans="5:29" s="2" customFormat="1">
      <c r="E48167" s="120"/>
      <c r="M48167" s="120"/>
      <c r="N48167" s="120"/>
      <c r="U48167" s="121"/>
      <c r="V48167" s="122"/>
      <c r="W48167" s="123"/>
      <c r="AC48167" s="123"/>
    </row>
    <row r="48168" spans="5:29" s="2" customFormat="1">
      <c r="E48168" s="120"/>
      <c r="M48168" s="120"/>
      <c r="N48168" s="120"/>
      <c r="U48168" s="121"/>
      <c r="V48168" s="122"/>
      <c r="W48168" s="123"/>
      <c r="AC48168" s="123"/>
    </row>
    <row r="48169" spans="5:29" s="2" customFormat="1">
      <c r="E48169" s="120"/>
      <c r="M48169" s="120"/>
      <c r="N48169" s="120"/>
      <c r="U48169" s="121"/>
      <c r="V48169" s="122"/>
      <c r="W48169" s="123"/>
      <c r="AC48169" s="123"/>
    </row>
    <row r="48170" spans="5:29" s="2" customFormat="1">
      <c r="E48170" s="120"/>
      <c r="M48170" s="120"/>
      <c r="N48170" s="120"/>
      <c r="U48170" s="121"/>
      <c r="V48170" s="122"/>
      <c r="W48170" s="123"/>
      <c r="AC48170" s="123"/>
    </row>
    <row r="48171" spans="5:29" s="2" customFormat="1">
      <c r="E48171" s="120"/>
      <c r="M48171" s="120"/>
      <c r="N48171" s="120"/>
      <c r="U48171" s="121"/>
      <c r="V48171" s="122"/>
      <c r="W48171" s="123"/>
      <c r="AC48171" s="123"/>
    </row>
    <row r="48172" spans="5:29" s="2" customFormat="1">
      <c r="E48172" s="120"/>
      <c r="M48172" s="120"/>
      <c r="N48172" s="120"/>
      <c r="U48172" s="121"/>
      <c r="V48172" s="122"/>
      <c r="W48172" s="123"/>
      <c r="AC48172" s="123"/>
    </row>
    <row r="48173" spans="5:29" s="2" customFormat="1">
      <c r="E48173" s="120"/>
      <c r="M48173" s="120"/>
      <c r="N48173" s="120"/>
      <c r="U48173" s="121"/>
      <c r="V48173" s="122"/>
      <c r="W48173" s="123"/>
      <c r="AC48173" s="123"/>
    </row>
    <row r="48174" spans="5:29" s="2" customFormat="1">
      <c r="E48174" s="120"/>
      <c r="M48174" s="120"/>
      <c r="N48174" s="120"/>
      <c r="U48174" s="121"/>
      <c r="V48174" s="122"/>
      <c r="W48174" s="123"/>
      <c r="AC48174" s="123"/>
    </row>
    <row r="48175" spans="5:29" s="2" customFormat="1">
      <c r="E48175" s="120"/>
      <c r="M48175" s="120"/>
      <c r="N48175" s="120"/>
      <c r="U48175" s="121"/>
      <c r="V48175" s="122"/>
      <c r="W48175" s="123"/>
      <c r="AC48175" s="123"/>
    </row>
    <row r="48176" spans="5:29" s="2" customFormat="1">
      <c r="E48176" s="120"/>
      <c r="M48176" s="120"/>
      <c r="N48176" s="120"/>
      <c r="U48176" s="121"/>
      <c r="V48176" s="122"/>
      <c r="W48176" s="123"/>
      <c r="AC48176" s="123"/>
    </row>
    <row r="48177" spans="5:29" s="2" customFormat="1">
      <c r="E48177" s="120"/>
      <c r="M48177" s="120"/>
      <c r="N48177" s="120"/>
      <c r="U48177" s="121"/>
      <c r="V48177" s="122"/>
      <c r="W48177" s="123"/>
      <c r="AC48177" s="123"/>
    </row>
    <row r="48178" spans="5:29" s="2" customFormat="1">
      <c r="E48178" s="120"/>
      <c r="M48178" s="120"/>
      <c r="N48178" s="120"/>
      <c r="U48178" s="121"/>
      <c r="V48178" s="122"/>
      <c r="W48178" s="123"/>
      <c r="AC48178" s="123"/>
    </row>
    <row r="48179" spans="5:29" s="2" customFormat="1">
      <c r="E48179" s="120"/>
      <c r="M48179" s="120"/>
      <c r="N48179" s="120"/>
      <c r="U48179" s="121"/>
      <c r="V48179" s="122"/>
      <c r="W48179" s="123"/>
      <c r="AC48179" s="123"/>
    </row>
    <row r="48180" spans="5:29" s="2" customFormat="1">
      <c r="E48180" s="120"/>
      <c r="M48180" s="120"/>
      <c r="N48180" s="120"/>
      <c r="U48180" s="121"/>
      <c r="V48180" s="122"/>
      <c r="W48180" s="123"/>
      <c r="AC48180" s="123"/>
    </row>
    <row r="48181" spans="5:29" s="2" customFormat="1">
      <c r="E48181" s="120"/>
      <c r="M48181" s="120"/>
      <c r="N48181" s="120"/>
      <c r="U48181" s="121"/>
      <c r="V48181" s="122"/>
      <c r="W48181" s="123"/>
      <c r="AC48181" s="123"/>
    </row>
    <row r="48182" spans="5:29" s="2" customFormat="1">
      <c r="E48182" s="120"/>
      <c r="M48182" s="120"/>
      <c r="N48182" s="120"/>
      <c r="U48182" s="121"/>
      <c r="V48182" s="122"/>
      <c r="W48182" s="123"/>
      <c r="AC48182" s="123"/>
    </row>
    <row r="48183" spans="5:29" s="2" customFormat="1">
      <c r="E48183" s="120"/>
      <c r="M48183" s="120"/>
      <c r="N48183" s="120"/>
      <c r="U48183" s="121"/>
      <c r="V48183" s="122"/>
      <c r="W48183" s="123"/>
      <c r="AC48183" s="123"/>
    </row>
    <row r="48184" spans="5:29" s="2" customFormat="1">
      <c r="E48184" s="120"/>
      <c r="M48184" s="120"/>
      <c r="N48184" s="120"/>
      <c r="U48184" s="121"/>
      <c r="V48184" s="122"/>
      <c r="W48184" s="123"/>
      <c r="AC48184" s="123"/>
    </row>
    <row r="48185" spans="5:29" s="2" customFormat="1">
      <c r="E48185" s="120"/>
      <c r="M48185" s="120"/>
      <c r="N48185" s="120"/>
      <c r="U48185" s="121"/>
      <c r="V48185" s="122"/>
      <c r="W48185" s="123"/>
      <c r="AC48185" s="123"/>
    </row>
    <row r="48186" spans="5:29" s="2" customFormat="1">
      <c r="E48186" s="120"/>
      <c r="M48186" s="120"/>
      <c r="N48186" s="120"/>
      <c r="U48186" s="121"/>
      <c r="V48186" s="122"/>
      <c r="W48186" s="123"/>
      <c r="AC48186" s="123"/>
    </row>
    <row r="48187" spans="5:29" s="2" customFormat="1">
      <c r="E48187" s="120"/>
      <c r="M48187" s="120"/>
      <c r="N48187" s="120"/>
      <c r="U48187" s="121"/>
      <c r="V48187" s="122"/>
      <c r="W48187" s="123"/>
      <c r="AC48187" s="123"/>
    </row>
    <row r="48188" spans="5:29" s="2" customFormat="1">
      <c r="E48188" s="120"/>
      <c r="M48188" s="120"/>
      <c r="N48188" s="120"/>
      <c r="U48188" s="121"/>
      <c r="V48188" s="122"/>
      <c r="W48188" s="123"/>
      <c r="AC48188" s="123"/>
    </row>
    <row r="48189" spans="5:29" s="2" customFormat="1">
      <c r="E48189" s="120"/>
      <c r="M48189" s="120"/>
      <c r="N48189" s="120"/>
      <c r="U48189" s="121"/>
      <c r="V48189" s="122"/>
      <c r="W48189" s="123"/>
      <c r="AC48189" s="123"/>
    </row>
    <row r="48190" spans="5:29" s="2" customFormat="1">
      <c r="E48190" s="120"/>
      <c r="M48190" s="120"/>
      <c r="N48190" s="120"/>
      <c r="U48190" s="121"/>
      <c r="V48190" s="122"/>
      <c r="W48190" s="123"/>
      <c r="AC48190" s="123"/>
    </row>
    <row r="48191" spans="5:29" s="2" customFormat="1">
      <c r="E48191" s="120"/>
      <c r="M48191" s="120"/>
      <c r="N48191" s="120"/>
      <c r="U48191" s="121"/>
      <c r="V48191" s="122"/>
      <c r="W48191" s="123"/>
      <c r="AC48191" s="123"/>
    </row>
    <row r="48192" spans="5:29" s="2" customFormat="1">
      <c r="E48192" s="120"/>
      <c r="M48192" s="120"/>
      <c r="N48192" s="120"/>
      <c r="U48192" s="121"/>
      <c r="V48192" s="122"/>
      <c r="W48192" s="123"/>
      <c r="AC48192" s="123"/>
    </row>
    <row r="48193" spans="5:29" s="2" customFormat="1">
      <c r="E48193" s="120"/>
      <c r="M48193" s="120"/>
      <c r="N48193" s="120"/>
      <c r="U48193" s="121"/>
      <c r="V48193" s="122"/>
      <c r="W48193" s="123"/>
      <c r="AC48193" s="123"/>
    </row>
    <row r="48194" spans="5:29" s="2" customFormat="1">
      <c r="E48194" s="120"/>
      <c r="M48194" s="120"/>
      <c r="N48194" s="120"/>
      <c r="U48194" s="121"/>
      <c r="V48194" s="122"/>
      <c r="W48194" s="123"/>
      <c r="AC48194" s="123"/>
    </row>
    <row r="48195" spans="5:29" s="2" customFormat="1">
      <c r="E48195" s="120"/>
      <c r="M48195" s="120"/>
      <c r="N48195" s="120"/>
      <c r="U48195" s="121"/>
      <c r="V48195" s="122"/>
      <c r="W48195" s="123"/>
      <c r="AC48195" s="123"/>
    </row>
    <row r="48196" spans="5:29" s="2" customFormat="1">
      <c r="E48196" s="120"/>
      <c r="M48196" s="120"/>
      <c r="N48196" s="120"/>
      <c r="U48196" s="121"/>
      <c r="V48196" s="122"/>
      <c r="W48196" s="123"/>
      <c r="AC48196" s="123"/>
    </row>
    <row r="48197" spans="5:29" s="2" customFormat="1">
      <c r="E48197" s="120"/>
      <c r="M48197" s="120"/>
      <c r="N48197" s="120"/>
      <c r="U48197" s="121"/>
      <c r="V48197" s="122"/>
      <c r="W48197" s="123"/>
      <c r="AC48197" s="123"/>
    </row>
    <row r="48198" spans="5:29" s="2" customFormat="1">
      <c r="E48198" s="120"/>
      <c r="M48198" s="120"/>
      <c r="N48198" s="120"/>
      <c r="U48198" s="121"/>
      <c r="V48198" s="122"/>
      <c r="W48198" s="123"/>
      <c r="AC48198" s="123"/>
    </row>
    <row r="48199" spans="5:29" s="2" customFormat="1">
      <c r="E48199" s="120"/>
      <c r="M48199" s="120"/>
      <c r="N48199" s="120"/>
      <c r="U48199" s="121"/>
      <c r="V48199" s="122"/>
      <c r="W48199" s="123"/>
      <c r="AC48199" s="123"/>
    </row>
    <row r="48200" spans="5:29" s="2" customFormat="1">
      <c r="E48200" s="120"/>
      <c r="M48200" s="120"/>
      <c r="N48200" s="120"/>
      <c r="U48200" s="121"/>
      <c r="V48200" s="122"/>
      <c r="W48200" s="123"/>
      <c r="AC48200" s="123"/>
    </row>
    <row r="48201" spans="5:29" s="2" customFormat="1">
      <c r="E48201" s="120"/>
      <c r="M48201" s="120"/>
      <c r="N48201" s="120"/>
      <c r="U48201" s="121"/>
      <c r="V48201" s="122"/>
      <c r="W48201" s="123"/>
      <c r="AC48201" s="123"/>
    </row>
    <row r="48202" spans="5:29" s="2" customFormat="1">
      <c r="E48202" s="120"/>
      <c r="M48202" s="120"/>
      <c r="N48202" s="120"/>
      <c r="U48202" s="121"/>
      <c r="V48202" s="122"/>
      <c r="W48202" s="123"/>
      <c r="AC48202" s="123"/>
    </row>
    <row r="48203" spans="5:29" s="2" customFormat="1">
      <c r="E48203" s="120"/>
      <c r="M48203" s="120"/>
      <c r="N48203" s="120"/>
      <c r="U48203" s="121"/>
      <c r="V48203" s="122"/>
      <c r="W48203" s="123"/>
      <c r="AC48203" s="123"/>
    </row>
    <row r="48204" spans="5:29" s="2" customFormat="1">
      <c r="E48204" s="120"/>
      <c r="M48204" s="120"/>
      <c r="N48204" s="120"/>
      <c r="U48204" s="121"/>
      <c r="V48204" s="122"/>
      <c r="W48204" s="123"/>
      <c r="AC48204" s="123"/>
    </row>
    <row r="48205" spans="5:29" s="2" customFormat="1">
      <c r="E48205" s="120"/>
      <c r="M48205" s="120"/>
      <c r="N48205" s="120"/>
      <c r="U48205" s="121"/>
      <c r="V48205" s="122"/>
      <c r="W48205" s="123"/>
      <c r="AC48205" s="123"/>
    </row>
    <row r="48206" spans="5:29" s="2" customFormat="1">
      <c r="E48206" s="120"/>
      <c r="M48206" s="120"/>
      <c r="N48206" s="120"/>
      <c r="U48206" s="121"/>
      <c r="V48206" s="122"/>
      <c r="W48206" s="123"/>
      <c r="AC48206" s="123"/>
    </row>
    <row r="48207" spans="5:29" s="2" customFormat="1">
      <c r="E48207" s="120"/>
      <c r="M48207" s="120"/>
      <c r="N48207" s="120"/>
      <c r="U48207" s="121"/>
      <c r="V48207" s="122"/>
      <c r="W48207" s="123"/>
      <c r="AC48207" s="123"/>
    </row>
    <row r="48208" spans="5:29" s="2" customFormat="1">
      <c r="E48208" s="120"/>
      <c r="M48208" s="120"/>
      <c r="N48208" s="120"/>
      <c r="U48208" s="121"/>
      <c r="V48208" s="122"/>
      <c r="W48208" s="123"/>
      <c r="AC48208" s="123"/>
    </row>
    <row r="48209" spans="5:29" s="2" customFormat="1">
      <c r="E48209" s="120"/>
      <c r="M48209" s="120"/>
      <c r="N48209" s="120"/>
      <c r="U48209" s="121"/>
      <c r="V48209" s="122"/>
      <c r="W48209" s="123"/>
      <c r="AC48209" s="123"/>
    </row>
    <row r="48210" spans="5:29" s="2" customFormat="1">
      <c r="E48210" s="120"/>
      <c r="M48210" s="120"/>
      <c r="N48210" s="120"/>
      <c r="U48210" s="121"/>
      <c r="V48210" s="122"/>
      <c r="W48210" s="123"/>
      <c r="AC48210" s="123"/>
    </row>
    <row r="48211" spans="5:29" s="2" customFormat="1">
      <c r="E48211" s="120"/>
      <c r="M48211" s="120"/>
      <c r="N48211" s="120"/>
      <c r="U48211" s="121"/>
      <c r="V48211" s="122"/>
      <c r="W48211" s="123"/>
      <c r="AC48211" s="123"/>
    </row>
    <row r="48212" spans="5:29" s="2" customFormat="1">
      <c r="E48212" s="120"/>
      <c r="M48212" s="120"/>
      <c r="N48212" s="120"/>
      <c r="U48212" s="121"/>
      <c r="V48212" s="122"/>
      <c r="W48212" s="123"/>
      <c r="AC48212" s="123"/>
    </row>
    <row r="48213" spans="5:29" s="2" customFormat="1">
      <c r="E48213" s="120"/>
      <c r="M48213" s="120"/>
      <c r="N48213" s="120"/>
      <c r="U48213" s="121"/>
      <c r="V48213" s="122"/>
      <c r="W48213" s="123"/>
      <c r="AC48213" s="123"/>
    </row>
    <row r="48214" spans="5:29" s="2" customFormat="1">
      <c r="E48214" s="120"/>
      <c r="M48214" s="120"/>
      <c r="N48214" s="120"/>
      <c r="U48214" s="121"/>
      <c r="V48214" s="122"/>
      <c r="W48214" s="123"/>
      <c r="AC48214" s="123"/>
    </row>
    <row r="48215" spans="5:29" s="2" customFormat="1">
      <c r="E48215" s="120"/>
      <c r="M48215" s="120"/>
      <c r="N48215" s="120"/>
      <c r="U48215" s="121"/>
      <c r="V48215" s="122"/>
      <c r="W48215" s="123"/>
      <c r="AC48215" s="123"/>
    </row>
    <row r="48216" spans="5:29" s="2" customFormat="1">
      <c r="E48216" s="120"/>
      <c r="M48216" s="120"/>
      <c r="N48216" s="120"/>
      <c r="U48216" s="121"/>
      <c r="V48216" s="122"/>
      <c r="W48216" s="123"/>
      <c r="AC48216" s="123"/>
    </row>
    <row r="48217" spans="5:29" s="2" customFormat="1">
      <c r="E48217" s="120"/>
      <c r="M48217" s="120"/>
      <c r="N48217" s="120"/>
      <c r="U48217" s="121"/>
      <c r="V48217" s="122"/>
      <c r="W48217" s="123"/>
      <c r="AC48217" s="123"/>
    </row>
    <row r="48218" spans="5:29" s="2" customFormat="1">
      <c r="E48218" s="120"/>
      <c r="M48218" s="120"/>
      <c r="N48218" s="120"/>
      <c r="U48218" s="121"/>
      <c r="V48218" s="122"/>
      <c r="W48218" s="123"/>
      <c r="AC48218" s="123"/>
    </row>
    <row r="48219" spans="5:29" s="2" customFormat="1">
      <c r="E48219" s="120"/>
      <c r="M48219" s="120"/>
      <c r="N48219" s="120"/>
      <c r="U48219" s="121"/>
      <c r="V48219" s="122"/>
      <c r="W48219" s="123"/>
      <c r="AC48219" s="123"/>
    </row>
    <row r="48220" spans="5:29" s="2" customFormat="1">
      <c r="E48220" s="120"/>
      <c r="M48220" s="120"/>
      <c r="N48220" s="120"/>
      <c r="U48220" s="121"/>
      <c r="V48220" s="122"/>
      <c r="W48220" s="123"/>
      <c r="AC48220" s="123"/>
    </row>
    <row r="48221" spans="5:29" s="2" customFormat="1">
      <c r="E48221" s="120"/>
      <c r="M48221" s="120"/>
      <c r="N48221" s="120"/>
      <c r="U48221" s="121"/>
      <c r="V48221" s="122"/>
      <c r="W48221" s="123"/>
      <c r="AC48221" s="123"/>
    </row>
    <row r="48222" spans="5:29" s="2" customFormat="1">
      <c r="E48222" s="120"/>
      <c r="M48222" s="120"/>
      <c r="N48222" s="120"/>
      <c r="U48222" s="121"/>
      <c r="V48222" s="122"/>
      <c r="W48222" s="123"/>
      <c r="AC48222" s="123"/>
    </row>
    <row r="48223" spans="5:29" s="2" customFormat="1">
      <c r="E48223" s="120"/>
      <c r="M48223" s="120"/>
      <c r="N48223" s="120"/>
      <c r="U48223" s="121"/>
      <c r="V48223" s="122"/>
      <c r="W48223" s="123"/>
      <c r="AC48223" s="123"/>
    </row>
    <row r="48224" spans="5:29" s="2" customFormat="1">
      <c r="E48224" s="120"/>
      <c r="M48224" s="120"/>
      <c r="N48224" s="120"/>
      <c r="U48224" s="121"/>
      <c r="V48224" s="122"/>
      <c r="W48224" s="123"/>
      <c r="AC48224" s="123"/>
    </row>
    <row r="48225" spans="5:29" s="2" customFormat="1">
      <c r="E48225" s="120"/>
      <c r="M48225" s="120"/>
      <c r="N48225" s="120"/>
      <c r="U48225" s="121"/>
      <c r="V48225" s="122"/>
      <c r="W48225" s="123"/>
      <c r="AC48225" s="123"/>
    </row>
    <row r="48226" spans="5:29" s="2" customFormat="1">
      <c r="E48226" s="120"/>
      <c r="M48226" s="120"/>
      <c r="N48226" s="120"/>
      <c r="U48226" s="121"/>
      <c r="V48226" s="122"/>
      <c r="W48226" s="123"/>
      <c r="AC48226" s="123"/>
    </row>
    <row r="48227" spans="5:29" s="2" customFormat="1">
      <c r="E48227" s="120"/>
      <c r="M48227" s="120"/>
      <c r="N48227" s="120"/>
      <c r="U48227" s="121"/>
      <c r="V48227" s="122"/>
      <c r="W48227" s="123"/>
      <c r="AC48227" s="123"/>
    </row>
    <row r="48228" spans="5:29" s="2" customFormat="1">
      <c r="E48228" s="120"/>
      <c r="M48228" s="120"/>
      <c r="N48228" s="120"/>
      <c r="U48228" s="121"/>
      <c r="V48228" s="122"/>
      <c r="W48228" s="123"/>
      <c r="AC48228" s="123"/>
    </row>
    <row r="48229" spans="5:29" s="2" customFormat="1">
      <c r="E48229" s="120"/>
      <c r="M48229" s="120"/>
      <c r="N48229" s="120"/>
      <c r="U48229" s="121"/>
      <c r="V48229" s="122"/>
      <c r="W48229" s="123"/>
      <c r="AC48229" s="123"/>
    </row>
    <row r="48230" spans="5:29" s="2" customFormat="1">
      <c r="E48230" s="120"/>
      <c r="M48230" s="120"/>
      <c r="N48230" s="120"/>
      <c r="U48230" s="121"/>
      <c r="V48230" s="122"/>
      <c r="W48230" s="123"/>
      <c r="AC48230" s="123"/>
    </row>
    <row r="48231" spans="5:29" s="2" customFormat="1">
      <c r="E48231" s="120"/>
      <c r="M48231" s="120"/>
      <c r="N48231" s="120"/>
      <c r="U48231" s="121"/>
      <c r="V48231" s="122"/>
      <c r="W48231" s="123"/>
      <c r="AC48231" s="123"/>
    </row>
    <row r="48232" spans="5:29" s="2" customFormat="1">
      <c r="E48232" s="120"/>
      <c r="M48232" s="120"/>
      <c r="N48232" s="120"/>
      <c r="U48232" s="121"/>
      <c r="V48232" s="122"/>
      <c r="W48232" s="123"/>
      <c r="AC48232" s="123"/>
    </row>
    <row r="48233" spans="5:29" s="2" customFormat="1">
      <c r="E48233" s="120"/>
      <c r="M48233" s="120"/>
      <c r="N48233" s="120"/>
      <c r="U48233" s="121"/>
      <c r="V48233" s="122"/>
      <c r="W48233" s="123"/>
      <c r="AC48233" s="123"/>
    </row>
    <row r="48234" spans="5:29" s="2" customFormat="1">
      <c r="E48234" s="120"/>
      <c r="M48234" s="120"/>
      <c r="N48234" s="120"/>
      <c r="U48234" s="121"/>
      <c r="V48234" s="122"/>
      <c r="W48234" s="123"/>
      <c r="AC48234" s="123"/>
    </row>
    <row r="48235" spans="5:29" s="2" customFormat="1">
      <c r="E48235" s="120"/>
      <c r="M48235" s="120"/>
      <c r="N48235" s="120"/>
      <c r="U48235" s="121"/>
      <c r="V48235" s="122"/>
      <c r="W48235" s="123"/>
      <c r="AC48235" s="123"/>
    </row>
    <row r="48236" spans="5:29" s="2" customFormat="1">
      <c r="E48236" s="120"/>
      <c r="M48236" s="120"/>
      <c r="N48236" s="120"/>
      <c r="U48236" s="121"/>
      <c r="V48236" s="122"/>
      <c r="W48236" s="123"/>
      <c r="AC48236" s="123"/>
    </row>
    <row r="48237" spans="5:29" s="2" customFormat="1">
      <c r="E48237" s="120"/>
      <c r="M48237" s="120"/>
      <c r="N48237" s="120"/>
      <c r="U48237" s="121"/>
      <c r="V48237" s="122"/>
      <c r="W48237" s="123"/>
      <c r="AC48237" s="123"/>
    </row>
    <row r="48238" spans="5:29" s="2" customFormat="1">
      <c r="E48238" s="120"/>
      <c r="M48238" s="120"/>
      <c r="N48238" s="120"/>
      <c r="U48238" s="121"/>
      <c r="V48238" s="122"/>
      <c r="W48238" s="123"/>
      <c r="AC48238" s="123"/>
    </row>
    <row r="48239" spans="5:29" s="2" customFormat="1">
      <c r="E48239" s="120"/>
      <c r="M48239" s="120"/>
      <c r="N48239" s="120"/>
      <c r="U48239" s="121"/>
      <c r="V48239" s="122"/>
      <c r="W48239" s="123"/>
      <c r="AC48239" s="123"/>
    </row>
    <row r="48240" spans="5:29" s="2" customFormat="1">
      <c r="E48240" s="120"/>
      <c r="M48240" s="120"/>
      <c r="N48240" s="120"/>
      <c r="U48240" s="121"/>
      <c r="V48240" s="122"/>
      <c r="W48240" s="123"/>
      <c r="AC48240" s="123"/>
    </row>
    <row r="48241" spans="5:29" s="2" customFormat="1">
      <c r="E48241" s="120"/>
      <c r="M48241" s="120"/>
      <c r="N48241" s="120"/>
      <c r="U48241" s="121"/>
      <c r="V48241" s="122"/>
      <c r="W48241" s="123"/>
      <c r="AC48241" s="123"/>
    </row>
    <row r="48242" spans="5:29" s="2" customFormat="1">
      <c r="E48242" s="120"/>
      <c r="M48242" s="120"/>
      <c r="N48242" s="120"/>
      <c r="U48242" s="121"/>
      <c r="V48242" s="122"/>
      <c r="W48242" s="123"/>
      <c r="AC48242" s="123"/>
    </row>
    <row r="48243" spans="5:29" s="2" customFormat="1">
      <c r="E48243" s="120"/>
      <c r="M48243" s="120"/>
      <c r="N48243" s="120"/>
      <c r="U48243" s="121"/>
      <c r="V48243" s="122"/>
      <c r="W48243" s="123"/>
      <c r="AC48243" s="123"/>
    </row>
    <row r="48244" spans="5:29" s="2" customFormat="1">
      <c r="E48244" s="120"/>
      <c r="M48244" s="120"/>
      <c r="N48244" s="120"/>
      <c r="U48244" s="121"/>
      <c r="V48244" s="122"/>
      <c r="W48244" s="123"/>
      <c r="AC48244" s="123"/>
    </row>
    <row r="48245" spans="5:29" s="2" customFormat="1">
      <c r="E48245" s="120"/>
      <c r="M48245" s="120"/>
      <c r="N48245" s="120"/>
      <c r="U48245" s="121"/>
      <c r="V48245" s="122"/>
      <c r="W48245" s="123"/>
      <c r="AC48245" s="123"/>
    </row>
    <row r="48246" spans="5:29" s="2" customFormat="1">
      <c r="E48246" s="120"/>
      <c r="M48246" s="120"/>
      <c r="N48246" s="120"/>
      <c r="U48246" s="121"/>
      <c r="V48246" s="122"/>
      <c r="W48246" s="123"/>
      <c r="AC48246" s="123"/>
    </row>
    <row r="48247" spans="5:29" s="2" customFormat="1">
      <c r="E48247" s="120"/>
      <c r="M48247" s="120"/>
      <c r="N48247" s="120"/>
      <c r="U48247" s="121"/>
      <c r="V48247" s="122"/>
      <c r="W48247" s="123"/>
      <c r="AC48247" s="123"/>
    </row>
    <row r="48248" spans="5:29" s="2" customFormat="1">
      <c r="E48248" s="120"/>
      <c r="M48248" s="120"/>
      <c r="N48248" s="120"/>
      <c r="U48248" s="121"/>
      <c r="V48248" s="122"/>
      <c r="W48248" s="123"/>
      <c r="AC48248" s="123"/>
    </row>
    <row r="48249" spans="5:29" s="2" customFormat="1">
      <c r="E48249" s="120"/>
      <c r="M48249" s="120"/>
      <c r="N48249" s="120"/>
      <c r="U48249" s="121"/>
      <c r="V48249" s="122"/>
      <c r="W48249" s="123"/>
      <c r="AC48249" s="123"/>
    </row>
    <row r="48250" spans="5:29" s="2" customFormat="1">
      <c r="E48250" s="120"/>
      <c r="M48250" s="120"/>
      <c r="N48250" s="120"/>
      <c r="U48250" s="121"/>
      <c r="V48250" s="122"/>
      <c r="W48250" s="123"/>
      <c r="AC48250" s="123"/>
    </row>
    <row r="48251" spans="5:29" s="2" customFormat="1">
      <c r="E48251" s="120"/>
      <c r="M48251" s="120"/>
      <c r="N48251" s="120"/>
      <c r="U48251" s="121"/>
      <c r="V48251" s="122"/>
      <c r="W48251" s="123"/>
      <c r="AC48251" s="123"/>
    </row>
    <row r="48252" spans="5:29" s="2" customFormat="1">
      <c r="E48252" s="120"/>
      <c r="M48252" s="120"/>
      <c r="N48252" s="120"/>
      <c r="U48252" s="121"/>
      <c r="V48252" s="122"/>
      <c r="W48252" s="123"/>
      <c r="AC48252" s="123"/>
    </row>
    <row r="48253" spans="5:29" s="2" customFormat="1">
      <c r="E48253" s="120"/>
      <c r="M48253" s="120"/>
      <c r="N48253" s="120"/>
      <c r="U48253" s="121"/>
      <c r="V48253" s="122"/>
      <c r="W48253" s="123"/>
      <c r="AC48253" s="123"/>
    </row>
    <row r="48254" spans="5:29" s="2" customFormat="1">
      <c r="E48254" s="120"/>
      <c r="M48254" s="120"/>
      <c r="N48254" s="120"/>
      <c r="U48254" s="121"/>
      <c r="V48254" s="122"/>
      <c r="W48254" s="123"/>
      <c r="AC48254" s="123"/>
    </row>
    <row r="48255" spans="5:29" s="2" customFormat="1">
      <c r="E48255" s="120"/>
      <c r="M48255" s="120"/>
      <c r="N48255" s="120"/>
      <c r="U48255" s="121"/>
      <c r="V48255" s="122"/>
      <c r="W48255" s="123"/>
      <c r="AC48255" s="123"/>
    </row>
    <row r="48256" spans="5:29" s="2" customFormat="1">
      <c r="E48256" s="120"/>
      <c r="M48256" s="120"/>
      <c r="N48256" s="120"/>
      <c r="U48256" s="121"/>
      <c r="V48256" s="122"/>
      <c r="W48256" s="123"/>
      <c r="AC48256" s="123"/>
    </row>
    <row r="48257" spans="5:29" s="2" customFormat="1">
      <c r="E48257" s="120"/>
      <c r="M48257" s="120"/>
      <c r="N48257" s="120"/>
      <c r="U48257" s="121"/>
      <c r="V48257" s="122"/>
      <c r="W48257" s="123"/>
      <c r="AC48257" s="123"/>
    </row>
    <row r="48258" spans="5:29" s="2" customFormat="1">
      <c r="E48258" s="120"/>
      <c r="M48258" s="120"/>
      <c r="N48258" s="120"/>
      <c r="U48258" s="121"/>
      <c r="V48258" s="122"/>
      <c r="W48258" s="123"/>
      <c r="AC48258" s="123"/>
    </row>
    <row r="48259" spans="5:29" s="2" customFormat="1">
      <c r="E48259" s="120"/>
      <c r="M48259" s="120"/>
      <c r="N48259" s="120"/>
      <c r="U48259" s="121"/>
      <c r="V48259" s="122"/>
      <c r="W48259" s="123"/>
      <c r="AC48259" s="123"/>
    </row>
    <row r="48260" spans="5:29" s="2" customFormat="1">
      <c r="E48260" s="120"/>
      <c r="M48260" s="120"/>
      <c r="N48260" s="120"/>
      <c r="U48260" s="121"/>
      <c r="V48260" s="122"/>
      <c r="W48260" s="123"/>
      <c r="AC48260" s="123"/>
    </row>
    <row r="48261" spans="5:29" s="2" customFormat="1">
      <c r="E48261" s="120"/>
      <c r="M48261" s="120"/>
      <c r="N48261" s="120"/>
      <c r="U48261" s="121"/>
      <c r="V48261" s="122"/>
      <c r="W48261" s="123"/>
      <c r="AC48261" s="123"/>
    </row>
    <row r="48262" spans="5:29" s="2" customFormat="1">
      <c r="E48262" s="120"/>
      <c r="M48262" s="120"/>
      <c r="N48262" s="120"/>
      <c r="U48262" s="121"/>
      <c r="V48262" s="122"/>
      <c r="W48262" s="123"/>
      <c r="AC48262" s="123"/>
    </row>
    <row r="48263" spans="5:29" s="2" customFormat="1">
      <c r="E48263" s="120"/>
      <c r="M48263" s="120"/>
      <c r="N48263" s="120"/>
      <c r="U48263" s="121"/>
      <c r="V48263" s="122"/>
      <c r="W48263" s="123"/>
      <c r="AC48263" s="123"/>
    </row>
    <row r="48264" spans="5:29" s="2" customFormat="1">
      <c r="E48264" s="120"/>
      <c r="M48264" s="120"/>
      <c r="N48264" s="120"/>
      <c r="U48264" s="121"/>
      <c r="V48264" s="122"/>
      <c r="W48264" s="123"/>
      <c r="AC48264" s="123"/>
    </row>
    <row r="48265" spans="5:29" s="2" customFormat="1">
      <c r="E48265" s="120"/>
      <c r="M48265" s="120"/>
      <c r="N48265" s="120"/>
      <c r="U48265" s="121"/>
      <c r="V48265" s="122"/>
      <c r="W48265" s="123"/>
      <c r="AC48265" s="123"/>
    </row>
    <row r="48266" spans="5:29" s="2" customFormat="1">
      <c r="E48266" s="120"/>
      <c r="M48266" s="120"/>
      <c r="N48266" s="120"/>
      <c r="U48266" s="121"/>
      <c r="V48266" s="122"/>
      <c r="W48266" s="123"/>
      <c r="AC48266" s="123"/>
    </row>
    <row r="48267" spans="5:29" s="2" customFormat="1">
      <c r="E48267" s="120"/>
      <c r="M48267" s="120"/>
      <c r="N48267" s="120"/>
      <c r="U48267" s="121"/>
      <c r="V48267" s="122"/>
      <c r="W48267" s="123"/>
      <c r="AC48267" s="123"/>
    </row>
    <row r="48268" spans="5:29" s="2" customFormat="1">
      <c r="E48268" s="120"/>
      <c r="M48268" s="120"/>
      <c r="N48268" s="120"/>
      <c r="U48268" s="121"/>
      <c r="V48268" s="122"/>
      <c r="W48268" s="123"/>
      <c r="AC48268" s="123"/>
    </row>
    <row r="48269" spans="5:29" s="2" customFormat="1">
      <c r="E48269" s="120"/>
      <c r="M48269" s="120"/>
      <c r="N48269" s="120"/>
      <c r="U48269" s="121"/>
      <c r="V48269" s="122"/>
      <c r="W48269" s="123"/>
      <c r="AC48269" s="123"/>
    </row>
    <row r="48270" spans="5:29" s="2" customFormat="1">
      <c r="E48270" s="120"/>
      <c r="M48270" s="120"/>
      <c r="N48270" s="120"/>
      <c r="U48270" s="121"/>
      <c r="V48270" s="122"/>
      <c r="W48270" s="123"/>
      <c r="AC48270" s="123"/>
    </row>
    <row r="48271" spans="5:29" s="2" customFormat="1">
      <c r="E48271" s="120"/>
      <c r="M48271" s="120"/>
      <c r="N48271" s="120"/>
      <c r="U48271" s="121"/>
      <c r="V48271" s="122"/>
      <c r="W48271" s="123"/>
      <c r="AC48271" s="123"/>
    </row>
    <row r="48272" spans="5:29" s="2" customFormat="1">
      <c r="E48272" s="120"/>
      <c r="M48272" s="120"/>
      <c r="N48272" s="120"/>
      <c r="U48272" s="121"/>
      <c r="V48272" s="122"/>
      <c r="W48272" s="123"/>
      <c r="AC48272" s="123"/>
    </row>
    <row r="48273" spans="5:29" s="2" customFormat="1">
      <c r="E48273" s="120"/>
      <c r="M48273" s="120"/>
      <c r="N48273" s="120"/>
      <c r="U48273" s="121"/>
      <c r="V48273" s="122"/>
      <c r="W48273" s="123"/>
      <c r="AC48273" s="123"/>
    </row>
    <row r="48274" spans="5:29" s="2" customFormat="1">
      <c r="E48274" s="120"/>
      <c r="M48274" s="120"/>
      <c r="N48274" s="120"/>
      <c r="U48274" s="121"/>
      <c r="V48274" s="122"/>
      <c r="W48274" s="123"/>
      <c r="AC48274" s="123"/>
    </row>
    <row r="48275" spans="5:29" s="2" customFormat="1">
      <c r="E48275" s="120"/>
      <c r="M48275" s="120"/>
      <c r="N48275" s="120"/>
      <c r="U48275" s="121"/>
      <c r="V48275" s="122"/>
      <c r="W48275" s="123"/>
      <c r="AC48275" s="123"/>
    </row>
    <row r="48276" spans="5:29" s="2" customFormat="1">
      <c r="E48276" s="120"/>
      <c r="M48276" s="120"/>
      <c r="N48276" s="120"/>
      <c r="U48276" s="121"/>
      <c r="V48276" s="122"/>
      <c r="W48276" s="123"/>
      <c r="AC48276" s="123"/>
    </row>
    <row r="48277" spans="5:29" s="2" customFormat="1">
      <c r="E48277" s="120"/>
      <c r="M48277" s="120"/>
      <c r="N48277" s="120"/>
      <c r="U48277" s="121"/>
      <c r="V48277" s="122"/>
      <c r="W48277" s="123"/>
      <c r="AC48277" s="123"/>
    </row>
    <row r="48278" spans="5:29" s="2" customFormat="1">
      <c r="E48278" s="120"/>
      <c r="M48278" s="120"/>
      <c r="N48278" s="120"/>
      <c r="U48278" s="121"/>
      <c r="V48278" s="122"/>
      <c r="W48278" s="123"/>
      <c r="AC48278" s="123"/>
    </row>
    <row r="48279" spans="5:29" s="2" customFormat="1">
      <c r="E48279" s="120"/>
      <c r="M48279" s="120"/>
      <c r="N48279" s="120"/>
      <c r="U48279" s="121"/>
      <c r="V48279" s="122"/>
      <c r="W48279" s="123"/>
      <c r="AC48279" s="123"/>
    </row>
    <row r="48280" spans="5:29" s="2" customFormat="1">
      <c r="E48280" s="120"/>
      <c r="M48280" s="120"/>
      <c r="N48280" s="120"/>
      <c r="U48280" s="121"/>
      <c r="V48280" s="122"/>
      <c r="W48280" s="123"/>
      <c r="AC48280" s="123"/>
    </row>
    <row r="48281" spans="5:29" s="2" customFormat="1">
      <c r="E48281" s="120"/>
      <c r="M48281" s="120"/>
      <c r="N48281" s="120"/>
      <c r="U48281" s="121"/>
      <c r="V48281" s="122"/>
      <c r="W48281" s="123"/>
      <c r="AC48281" s="123"/>
    </row>
    <row r="48282" spans="5:29" s="2" customFormat="1">
      <c r="E48282" s="120"/>
      <c r="M48282" s="120"/>
      <c r="N48282" s="120"/>
      <c r="U48282" s="121"/>
      <c r="V48282" s="122"/>
      <c r="W48282" s="123"/>
      <c r="AC48282" s="123"/>
    </row>
    <row r="48283" spans="5:29" s="2" customFormat="1">
      <c r="E48283" s="120"/>
      <c r="M48283" s="120"/>
      <c r="N48283" s="120"/>
      <c r="U48283" s="121"/>
      <c r="V48283" s="122"/>
      <c r="W48283" s="123"/>
      <c r="AC48283" s="123"/>
    </row>
    <row r="48284" spans="5:29" s="2" customFormat="1">
      <c r="E48284" s="120"/>
      <c r="M48284" s="120"/>
      <c r="N48284" s="120"/>
      <c r="U48284" s="121"/>
      <c r="V48284" s="122"/>
      <c r="W48284" s="123"/>
      <c r="AC48284" s="123"/>
    </row>
    <row r="48285" spans="5:29" s="2" customFormat="1">
      <c r="E48285" s="120"/>
      <c r="M48285" s="120"/>
      <c r="N48285" s="120"/>
      <c r="U48285" s="121"/>
      <c r="V48285" s="122"/>
      <c r="W48285" s="123"/>
      <c r="AC48285" s="123"/>
    </row>
    <row r="48286" spans="5:29" s="2" customFormat="1">
      <c r="E48286" s="120"/>
      <c r="M48286" s="120"/>
      <c r="N48286" s="120"/>
      <c r="U48286" s="121"/>
      <c r="V48286" s="122"/>
      <c r="W48286" s="123"/>
      <c r="AC48286" s="123"/>
    </row>
    <row r="48287" spans="5:29" s="2" customFormat="1">
      <c r="E48287" s="120"/>
      <c r="M48287" s="120"/>
      <c r="N48287" s="120"/>
      <c r="U48287" s="121"/>
      <c r="V48287" s="122"/>
      <c r="W48287" s="123"/>
      <c r="AC48287" s="123"/>
    </row>
    <row r="48288" spans="5:29" s="2" customFormat="1">
      <c r="E48288" s="120"/>
      <c r="M48288" s="120"/>
      <c r="N48288" s="120"/>
      <c r="U48288" s="121"/>
      <c r="V48288" s="122"/>
      <c r="W48288" s="123"/>
      <c r="AC48288" s="123"/>
    </row>
    <row r="48289" spans="5:29" s="2" customFormat="1">
      <c r="E48289" s="120"/>
      <c r="M48289" s="120"/>
      <c r="N48289" s="120"/>
      <c r="U48289" s="121"/>
      <c r="V48289" s="122"/>
      <c r="W48289" s="123"/>
      <c r="AC48289" s="123"/>
    </row>
    <row r="48290" spans="5:29" s="2" customFormat="1">
      <c r="E48290" s="120"/>
      <c r="M48290" s="120"/>
      <c r="N48290" s="120"/>
      <c r="U48290" s="121"/>
      <c r="V48290" s="122"/>
      <c r="W48290" s="123"/>
      <c r="AC48290" s="123"/>
    </row>
    <row r="48291" spans="5:29" s="2" customFormat="1">
      <c r="E48291" s="120"/>
      <c r="M48291" s="120"/>
      <c r="N48291" s="120"/>
      <c r="U48291" s="121"/>
      <c r="V48291" s="122"/>
      <c r="W48291" s="123"/>
      <c r="AC48291" s="123"/>
    </row>
    <row r="48292" spans="5:29" s="2" customFormat="1">
      <c r="E48292" s="120"/>
      <c r="M48292" s="120"/>
      <c r="N48292" s="120"/>
      <c r="U48292" s="121"/>
      <c r="V48292" s="122"/>
      <c r="W48292" s="123"/>
      <c r="AC48292" s="123"/>
    </row>
    <row r="48293" spans="5:29" s="2" customFormat="1">
      <c r="E48293" s="120"/>
      <c r="M48293" s="120"/>
      <c r="N48293" s="120"/>
      <c r="U48293" s="121"/>
      <c r="V48293" s="122"/>
      <c r="W48293" s="123"/>
      <c r="AC48293" s="123"/>
    </row>
    <row r="48294" spans="5:29" s="2" customFormat="1">
      <c r="E48294" s="120"/>
      <c r="M48294" s="120"/>
      <c r="N48294" s="120"/>
      <c r="U48294" s="121"/>
      <c r="V48294" s="122"/>
      <c r="W48294" s="123"/>
      <c r="AC48294" s="123"/>
    </row>
    <row r="48295" spans="5:29" s="2" customFormat="1">
      <c r="E48295" s="120"/>
      <c r="M48295" s="120"/>
      <c r="N48295" s="120"/>
      <c r="U48295" s="121"/>
      <c r="V48295" s="122"/>
      <c r="W48295" s="123"/>
      <c r="AC48295" s="123"/>
    </row>
    <row r="48296" spans="5:29" s="2" customFormat="1">
      <c r="E48296" s="120"/>
      <c r="M48296" s="120"/>
      <c r="N48296" s="120"/>
      <c r="U48296" s="121"/>
      <c r="V48296" s="122"/>
      <c r="W48296" s="123"/>
      <c r="AC48296" s="123"/>
    </row>
    <row r="48297" spans="5:29" s="2" customFormat="1">
      <c r="E48297" s="120"/>
      <c r="M48297" s="120"/>
      <c r="N48297" s="120"/>
      <c r="U48297" s="121"/>
      <c r="V48297" s="122"/>
      <c r="W48297" s="123"/>
      <c r="AC48297" s="123"/>
    </row>
    <row r="48298" spans="5:29" s="2" customFormat="1">
      <c r="E48298" s="120"/>
      <c r="M48298" s="120"/>
      <c r="N48298" s="120"/>
      <c r="U48298" s="121"/>
      <c r="V48298" s="122"/>
      <c r="W48298" s="123"/>
      <c r="AC48298" s="123"/>
    </row>
    <row r="48299" spans="5:29" s="2" customFormat="1">
      <c r="E48299" s="120"/>
      <c r="M48299" s="120"/>
      <c r="N48299" s="120"/>
      <c r="U48299" s="121"/>
      <c r="V48299" s="122"/>
      <c r="W48299" s="123"/>
      <c r="AC48299" s="123"/>
    </row>
    <row r="48300" spans="5:29" s="2" customFormat="1">
      <c r="E48300" s="120"/>
      <c r="M48300" s="120"/>
      <c r="N48300" s="120"/>
      <c r="U48300" s="121"/>
      <c r="V48300" s="122"/>
      <c r="W48300" s="123"/>
      <c r="AC48300" s="123"/>
    </row>
    <row r="48301" spans="5:29" s="2" customFormat="1">
      <c r="E48301" s="120"/>
      <c r="M48301" s="120"/>
      <c r="N48301" s="120"/>
      <c r="U48301" s="121"/>
      <c r="V48301" s="122"/>
      <c r="W48301" s="123"/>
      <c r="AC48301" s="123"/>
    </row>
    <row r="48302" spans="5:29" s="2" customFormat="1">
      <c r="E48302" s="120"/>
      <c r="M48302" s="120"/>
      <c r="N48302" s="120"/>
      <c r="U48302" s="121"/>
      <c r="V48302" s="122"/>
      <c r="W48302" s="123"/>
      <c r="AC48302" s="123"/>
    </row>
    <row r="48303" spans="5:29" s="2" customFormat="1">
      <c r="E48303" s="120"/>
      <c r="M48303" s="120"/>
      <c r="N48303" s="120"/>
      <c r="U48303" s="121"/>
      <c r="V48303" s="122"/>
      <c r="W48303" s="123"/>
      <c r="AC48303" s="123"/>
    </row>
    <row r="48304" spans="5:29" s="2" customFormat="1">
      <c r="E48304" s="120"/>
      <c r="M48304" s="120"/>
      <c r="N48304" s="120"/>
      <c r="U48304" s="121"/>
      <c r="V48304" s="122"/>
      <c r="W48304" s="123"/>
      <c r="AC48304" s="123"/>
    </row>
    <row r="48305" spans="5:29" s="2" customFormat="1">
      <c r="E48305" s="120"/>
      <c r="M48305" s="120"/>
      <c r="N48305" s="120"/>
      <c r="U48305" s="121"/>
      <c r="V48305" s="122"/>
      <c r="W48305" s="123"/>
      <c r="AC48305" s="123"/>
    </row>
    <row r="48306" spans="5:29" s="2" customFormat="1">
      <c r="E48306" s="120"/>
      <c r="M48306" s="120"/>
      <c r="N48306" s="120"/>
      <c r="U48306" s="121"/>
      <c r="V48306" s="122"/>
      <c r="W48306" s="123"/>
      <c r="AC48306" s="123"/>
    </row>
    <row r="48307" spans="5:29" s="2" customFormat="1">
      <c r="E48307" s="120"/>
      <c r="M48307" s="120"/>
      <c r="N48307" s="120"/>
      <c r="U48307" s="121"/>
      <c r="V48307" s="122"/>
      <c r="W48307" s="123"/>
      <c r="AC48307" s="123"/>
    </row>
    <row r="48308" spans="5:29" s="2" customFormat="1">
      <c r="E48308" s="120"/>
      <c r="M48308" s="120"/>
      <c r="N48308" s="120"/>
      <c r="U48308" s="121"/>
      <c r="V48308" s="122"/>
      <c r="W48308" s="123"/>
      <c r="AC48308" s="123"/>
    </row>
    <row r="48309" spans="5:29" s="2" customFormat="1">
      <c r="E48309" s="120"/>
      <c r="M48309" s="120"/>
      <c r="N48309" s="120"/>
      <c r="U48309" s="121"/>
      <c r="V48309" s="122"/>
      <c r="W48309" s="123"/>
      <c r="AC48309" s="123"/>
    </row>
    <row r="48310" spans="5:29" s="2" customFormat="1">
      <c r="E48310" s="120"/>
      <c r="M48310" s="120"/>
      <c r="N48310" s="120"/>
      <c r="U48310" s="121"/>
      <c r="V48310" s="122"/>
      <c r="W48310" s="123"/>
      <c r="AC48310" s="123"/>
    </row>
    <row r="48311" spans="5:29" s="2" customFormat="1">
      <c r="E48311" s="120"/>
      <c r="M48311" s="120"/>
      <c r="N48311" s="120"/>
      <c r="U48311" s="121"/>
      <c r="V48311" s="122"/>
      <c r="W48311" s="123"/>
      <c r="AC48311" s="123"/>
    </row>
    <row r="48312" spans="5:29" s="2" customFormat="1">
      <c r="E48312" s="120"/>
      <c r="M48312" s="120"/>
      <c r="N48312" s="120"/>
      <c r="U48312" s="121"/>
      <c r="V48312" s="122"/>
      <c r="W48312" s="123"/>
      <c r="AC48312" s="123"/>
    </row>
    <row r="48313" spans="5:29" s="2" customFormat="1">
      <c r="E48313" s="120"/>
      <c r="M48313" s="120"/>
      <c r="N48313" s="120"/>
      <c r="U48313" s="121"/>
      <c r="V48313" s="122"/>
      <c r="W48313" s="123"/>
      <c r="AC48313" s="123"/>
    </row>
    <row r="48314" spans="5:29" s="2" customFormat="1">
      <c r="E48314" s="120"/>
      <c r="M48314" s="120"/>
      <c r="N48314" s="120"/>
      <c r="U48314" s="121"/>
      <c r="V48314" s="122"/>
      <c r="W48314" s="123"/>
      <c r="AC48314" s="123"/>
    </row>
    <row r="48315" spans="5:29" s="2" customFormat="1">
      <c r="E48315" s="120"/>
      <c r="M48315" s="120"/>
      <c r="N48315" s="120"/>
      <c r="U48315" s="121"/>
      <c r="V48315" s="122"/>
      <c r="W48315" s="123"/>
      <c r="AC48315" s="123"/>
    </row>
    <row r="48316" spans="5:29" s="2" customFormat="1">
      <c r="E48316" s="120"/>
      <c r="M48316" s="120"/>
      <c r="N48316" s="120"/>
      <c r="U48316" s="121"/>
      <c r="V48316" s="122"/>
      <c r="W48316" s="123"/>
      <c r="AC48316" s="123"/>
    </row>
    <row r="48317" spans="5:29" s="2" customFormat="1">
      <c r="E48317" s="120"/>
      <c r="M48317" s="120"/>
      <c r="N48317" s="120"/>
      <c r="U48317" s="121"/>
      <c r="V48317" s="122"/>
      <c r="W48317" s="123"/>
      <c r="AC48317" s="123"/>
    </row>
    <row r="48318" spans="5:29" s="2" customFormat="1">
      <c r="E48318" s="120"/>
      <c r="M48318" s="120"/>
      <c r="N48318" s="120"/>
      <c r="U48318" s="121"/>
      <c r="V48318" s="122"/>
      <c r="W48318" s="123"/>
      <c r="AC48318" s="123"/>
    </row>
    <row r="48319" spans="5:29" s="2" customFormat="1">
      <c r="E48319" s="120"/>
      <c r="M48319" s="120"/>
      <c r="N48319" s="120"/>
      <c r="U48319" s="121"/>
      <c r="V48319" s="122"/>
      <c r="W48319" s="123"/>
      <c r="AC48319" s="123"/>
    </row>
    <row r="48320" spans="5:29" s="2" customFormat="1">
      <c r="E48320" s="120"/>
      <c r="M48320" s="120"/>
      <c r="N48320" s="120"/>
      <c r="U48320" s="121"/>
      <c r="V48320" s="122"/>
      <c r="W48320" s="123"/>
      <c r="AC48320" s="123"/>
    </row>
    <row r="48321" spans="5:29" s="2" customFormat="1">
      <c r="E48321" s="120"/>
      <c r="M48321" s="120"/>
      <c r="N48321" s="120"/>
      <c r="U48321" s="121"/>
      <c r="V48321" s="122"/>
      <c r="W48321" s="123"/>
      <c r="AC48321" s="123"/>
    </row>
    <row r="48322" spans="5:29" s="2" customFormat="1">
      <c r="E48322" s="120"/>
      <c r="M48322" s="120"/>
      <c r="N48322" s="120"/>
      <c r="U48322" s="121"/>
      <c r="V48322" s="122"/>
      <c r="W48322" s="123"/>
      <c r="AC48322" s="123"/>
    </row>
    <row r="48323" spans="5:29" s="2" customFormat="1">
      <c r="E48323" s="120"/>
      <c r="M48323" s="120"/>
      <c r="N48323" s="120"/>
      <c r="U48323" s="121"/>
      <c r="V48323" s="122"/>
      <c r="W48323" s="123"/>
      <c r="AC48323" s="123"/>
    </row>
    <row r="48324" spans="5:29" s="2" customFormat="1">
      <c r="E48324" s="120"/>
      <c r="M48324" s="120"/>
      <c r="N48324" s="120"/>
      <c r="U48324" s="121"/>
      <c r="V48324" s="122"/>
      <c r="W48324" s="123"/>
      <c r="AC48324" s="123"/>
    </row>
    <row r="48325" spans="5:29" s="2" customFormat="1">
      <c r="E48325" s="120"/>
      <c r="M48325" s="120"/>
      <c r="N48325" s="120"/>
      <c r="U48325" s="121"/>
      <c r="V48325" s="122"/>
      <c r="W48325" s="123"/>
      <c r="AC48325" s="123"/>
    </row>
    <row r="48326" spans="5:29" s="2" customFormat="1">
      <c r="E48326" s="120"/>
      <c r="M48326" s="120"/>
      <c r="N48326" s="120"/>
      <c r="U48326" s="121"/>
      <c r="V48326" s="122"/>
      <c r="W48326" s="123"/>
      <c r="AC48326" s="123"/>
    </row>
    <row r="48327" spans="5:29" s="2" customFormat="1">
      <c r="E48327" s="120"/>
      <c r="M48327" s="120"/>
      <c r="N48327" s="120"/>
      <c r="U48327" s="121"/>
      <c r="V48327" s="122"/>
      <c r="W48327" s="123"/>
      <c r="AC48327" s="123"/>
    </row>
    <row r="48328" spans="5:29" s="2" customFormat="1">
      <c r="E48328" s="120"/>
      <c r="M48328" s="120"/>
      <c r="N48328" s="120"/>
      <c r="U48328" s="121"/>
      <c r="V48328" s="122"/>
      <c r="W48328" s="123"/>
      <c r="AC48328" s="123"/>
    </row>
    <row r="48329" spans="5:29" s="2" customFormat="1">
      <c r="E48329" s="120"/>
      <c r="M48329" s="120"/>
      <c r="N48329" s="120"/>
      <c r="U48329" s="121"/>
      <c r="V48329" s="122"/>
      <c r="W48329" s="123"/>
      <c r="AC48329" s="123"/>
    </row>
    <row r="48330" spans="5:29" s="2" customFormat="1">
      <c r="E48330" s="120"/>
      <c r="M48330" s="120"/>
      <c r="N48330" s="120"/>
      <c r="U48330" s="121"/>
      <c r="V48330" s="122"/>
      <c r="W48330" s="123"/>
      <c r="AC48330" s="123"/>
    </row>
    <row r="48331" spans="5:29" s="2" customFormat="1">
      <c r="E48331" s="120"/>
      <c r="M48331" s="120"/>
      <c r="N48331" s="120"/>
      <c r="U48331" s="121"/>
      <c r="V48331" s="122"/>
      <c r="W48331" s="123"/>
      <c r="AC48331" s="123"/>
    </row>
    <row r="48332" spans="5:29" s="2" customFormat="1">
      <c r="E48332" s="120"/>
      <c r="M48332" s="120"/>
      <c r="N48332" s="120"/>
      <c r="U48332" s="121"/>
      <c r="V48332" s="122"/>
      <c r="W48332" s="123"/>
      <c r="AC48332" s="123"/>
    </row>
    <row r="48333" spans="5:29" s="2" customFormat="1">
      <c r="E48333" s="120"/>
      <c r="M48333" s="120"/>
      <c r="N48333" s="120"/>
      <c r="U48333" s="121"/>
      <c r="V48333" s="122"/>
      <c r="W48333" s="123"/>
      <c r="AC48333" s="123"/>
    </row>
    <row r="48334" spans="5:29" s="2" customFormat="1">
      <c r="E48334" s="120"/>
      <c r="M48334" s="120"/>
      <c r="N48334" s="120"/>
      <c r="U48334" s="121"/>
      <c r="V48334" s="122"/>
      <c r="W48334" s="123"/>
      <c r="AC48334" s="123"/>
    </row>
    <row r="48335" spans="5:29" s="2" customFormat="1">
      <c r="E48335" s="120"/>
      <c r="M48335" s="120"/>
      <c r="N48335" s="120"/>
      <c r="U48335" s="121"/>
      <c r="V48335" s="122"/>
      <c r="W48335" s="123"/>
      <c r="AC48335" s="123"/>
    </row>
    <row r="48336" spans="5:29" s="2" customFormat="1">
      <c r="E48336" s="120"/>
      <c r="M48336" s="120"/>
      <c r="N48336" s="120"/>
      <c r="U48336" s="121"/>
      <c r="V48336" s="122"/>
      <c r="W48336" s="123"/>
      <c r="AC48336" s="123"/>
    </row>
    <row r="48337" spans="5:29" s="2" customFormat="1">
      <c r="E48337" s="120"/>
      <c r="M48337" s="120"/>
      <c r="N48337" s="120"/>
      <c r="U48337" s="121"/>
      <c r="V48337" s="122"/>
      <c r="W48337" s="123"/>
      <c r="AC48337" s="123"/>
    </row>
    <row r="48338" spans="5:29" s="2" customFormat="1">
      <c r="E48338" s="120"/>
      <c r="M48338" s="120"/>
      <c r="N48338" s="120"/>
      <c r="U48338" s="121"/>
      <c r="V48338" s="122"/>
      <c r="W48338" s="123"/>
      <c r="AC48338" s="123"/>
    </row>
    <row r="48339" spans="5:29" s="2" customFormat="1">
      <c r="E48339" s="120"/>
      <c r="M48339" s="120"/>
      <c r="N48339" s="120"/>
      <c r="U48339" s="121"/>
      <c r="V48339" s="122"/>
      <c r="W48339" s="123"/>
      <c r="AC48339" s="123"/>
    </row>
    <row r="48340" spans="5:29" s="2" customFormat="1">
      <c r="E48340" s="120"/>
      <c r="M48340" s="120"/>
      <c r="N48340" s="120"/>
      <c r="U48340" s="121"/>
      <c r="V48340" s="122"/>
      <c r="W48340" s="123"/>
      <c r="AC48340" s="123"/>
    </row>
    <row r="48341" spans="5:29" s="2" customFormat="1">
      <c r="E48341" s="120"/>
      <c r="M48341" s="120"/>
      <c r="N48341" s="120"/>
      <c r="U48341" s="121"/>
      <c r="V48341" s="122"/>
      <c r="W48341" s="123"/>
      <c r="AC48341" s="123"/>
    </row>
    <row r="48342" spans="5:29" s="2" customFormat="1">
      <c r="E48342" s="120"/>
      <c r="M48342" s="120"/>
      <c r="N48342" s="120"/>
      <c r="U48342" s="121"/>
      <c r="V48342" s="122"/>
      <c r="W48342" s="123"/>
      <c r="AC48342" s="123"/>
    </row>
    <row r="48343" spans="5:29" s="2" customFormat="1">
      <c r="E48343" s="120"/>
      <c r="M48343" s="120"/>
      <c r="N48343" s="120"/>
      <c r="U48343" s="121"/>
      <c r="V48343" s="122"/>
      <c r="W48343" s="123"/>
      <c r="AC48343" s="123"/>
    </row>
    <row r="48344" spans="5:29" s="2" customFormat="1">
      <c r="E48344" s="120"/>
      <c r="M48344" s="120"/>
      <c r="N48344" s="120"/>
      <c r="U48344" s="121"/>
      <c r="V48344" s="122"/>
      <c r="W48344" s="123"/>
      <c r="AC48344" s="123"/>
    </row>
    <row r="48345" spans="5:29" s="2" customFormat="1">
      <c r="E48345" s="120"/>
      <c r="M48345" s="120"/>
      <c r="N48345" s="120"/>
      <c r="U48345" s="121"/>
      <c r="V48345" s="122"/>
      <c r="W48345" s="123"/>
      <c r="AC48345" s="123"/>
    </row>
    <row r="48346" spans="5:29" s="2" customFormat="1">
      <c r="E48346" s="120"/>
      <c r="M48346" s="120"/>
      <c r="N48346" s="120"/>
      <c r="U48346" s="121"/>
      <c r="V48346" s="122"/>
      <c r="W48346" s="123"/>
      <c r="AC48346" s="123"/>
    </row>
    <row r="48347" spans="5:29" s="2" customFormat="1">
      <c r="E48347" s="120"/>
      <c r="M48347" s="120"/>
      <c r="N48347" s="120"/>
      <c r="U48347" s="121"/>
      <c r="V48347" s="122"/>
      <c r="W48347" s="123"/>
      <c r="AC48347" s="123"/>
    </row>
    <row r="48348" spans="5:29" s="2" customFormat="1">
      <c r="E48348" s="120"/>
      <c r="M48348" s="120"/>
      <c r="N48348" s="120"/>
      <c r="U48348" s="121"/>
      <c r="V48348" s="122"/>
      <c r="W48348" s="123"/>
      <c r="AC48348" s="123"/>
    </row>
    <row r="48349" spans="5:29" s="2" customFormat="1">
      <c r="E48349" s="120"/>
      <c r="M48349" s="120"/>
      <c r="N48349" s="120"/>
      <c r="U48349" s="121"/>
      <c r="V48349" s="122"/>
      <c r="W48349" s="123"/>
      <c r="AC48349" s="123"/>
    </row>
    <row r="48350" spans="5:29" s="2" customFormat="1">
      <c r="E48350" s="120"/>
      <c r="M48350" s="120"/>
      <c r="N48350" s="120"/>
      <c r="U48350" s="121"/>
      <c r="V48350" s="122"/>
      <c r="W48350" s="123"/>
      <c r="AC48350" s="123"/>
    </row>
    <row r="48351" spans="5:29" s="2" customFormat="1">
      <c r="E48351" s="120"/>
      <c r="M48351" s="120"/>
      <c r="N48351" s="120"/>
      <c r="U48351" s="121"/>
      <c r="V48351" s="122"/>
      <c r="W48351" s="123"/>
      <c r="AC48351" s="123"/>
    </row>
    <row r="48352" spans="5:29" s="2" customFormat="1">
      <c r="E48352" s="120"/>
      <c r="M48352" s="120"/>
      <c r="N48352" s="120"/>
      <c r="U48352" s="121"/>
      <c r="V48352" s="122"/>
      <c r="W48352" s="123"/>
      <c r="AC48352" s="123"/>
    </row>
    <row r="48353" spans="5:29" s="2" customFormat="1">
      <c r="E48353" s="120"/>
      <c r="M48353" s="120"/>
      <c r="N48353" s="120"/>
      <c r="U48353" s="121"/>
      <c r="V48353" s="122"/>
      <c r="W48353" s="123"/>
      <c r="AC48353" s="123"/>
    </row>
    <row r="48354" spans="5:29" s="2" customFormat="1">
      <c r="E48354" s="120"/>
      <c r="M48354" s="120"/>
      <c r="N48354" s="120"/>
      <c r="U48354" s="121"/>
      <c r="V48354" s="122"/>
      <c r="W48354" s="123"/>
      <c r="AC48354" s="123"/>
    </row>
    <row r="48355" spans="5:29" s="2" customFormat="1">
      <c r="E48355" s="120"/>
      <c r="M48355" s="120"/>
      <c r="N48355" s="120"/>
      <c r="U48355" s="121"/>
      <c r="V48355" s="122"/>
      <c r="W48355" s="123"/>
      <c r="AC48355" s="123"/>
    </row>
    <row r="48356" spans="5:29" s="2" customFormat="1">
      <c r="E48356" s="120"/>
      <c r="M48356" s="120"/>
      <c r="N48356" s="120"/>
      <c r="U48356" s="121"/>
      <c r="V48356" s="122"/>
      <c r="W48356" s="123"/>
      <c r="AC48356" s="123"/>
    </row>
    <row r="48357" spans="5:29" s="2" customFormat="1">
      <c r="E48357" s="120"/>
      <c r="M48357" s="120"/>
      <c r="N48357" s="120"/>
      <c r="U48357" s="121"/>
      <c r="V48357" s="122"/>
      <c r="W48357" s="123"/>
      <c r="AC48357" s="123"/>
    </row>
    <row r="48358" spans="5:29" s="2" customFormat="1">
      <c r="E48358" s="120"/>
      <c r="M48358" s="120"/>
      <c r="N48358" s="120"/>
      <c r="U48358" s="121"/>
      <c r="V48358" s="122"/>
      <c r="W48358" s="123"/>
      <c r="AC48358" s="123"/>
    </row>
    <row r="48359" spans="5:29" s="2" customFormat="1">
      <c r="E48359" s="120"/>
      <c r="M48359" s="120"/>
      <c r="N48359" s="120"/>
      <c r="U48359" s="121"/>
      <c r="V48359" s="122"/>
      <c r="W48359" s="123"/>
      <c r="AC48359" s="123"/>
    </row>
    <row r="48360" spans="5:29" s="2" customFormat="1">
      <c r="E48360" s="120"/>
      <c r="M48360" s="120"/>
      <c r="N48360" s="120"/>
      <c r="U48360" s="121"/>
      <c r="V48360" s="122"/>
      <c r="W48360" s="123"/>
      <c r="AC48360" s="123"/>
    </row>
    <row r="48361" spans="5:29" s="2" customFormat="1">
      <c r="E48361" s="120"/>
      <c r="M48361" s="120"/>
      <c r="N48361" s="120"/>
      <c r="U48361" s="121"/>
      <c r="V48361" s="122"/>
      <c r="W48361" s="123"/>
      <c r="AC48361" s="123"/>
    </row>
    <row r="48362" spans="5:29" s="2" customFormat="1">
      <c r="E48362" s="120"/>
      <c r="M48362" s="120"/>
      <c r="N48362" s="120"/>
      <c r="U48362" s="121"/>
      <c r="V48362" s="122"/>
      <c r="W48362" s="123"/>
      <c r="AC48362" s="123"/>
    </row>
    <row r="48363" spans="5:29" s="2" customFormat="1">
      <c r="E48363" s="120"/>
      <c r="M48363" s="120"/>
      <c r="N48363" s="120"/>
      <c r="U48363" s="121"/>
      <c r="V48363" s="122"/>
      <c r="W48363" s="123"/>
      <c r="AC48363" s="123"/>
    </row>
    <row r="48364" spans="5:29" s="2" customFormat="1">
      <c r="E48364" s="120"/>
      <c r="M48364" s="120"/>
      <c r="N48364" s="120"/>
      <c r="U48364" s="121"/>
      <c r="V48364" s="122"/>
      <c r="W48364" s="123"/>
      <c r="AC48364" s="123"/>
    </row>
    <row r="48365" spans="5:29" s="2" customFormat="1">
      <c r="E48365" s="120"/>
      <c r="M48365" s="120"/>
      <c r="N48365" s="120"/>
      <c r="U48365" s="121"/>
      <c r="V48365" s="122"/>
      <c r="W48365" s="123"/>
      <c r="AC48365" s="123"/>
    </row>
    <row r="48366" spans="5:29" s="2" customFormat="1">
      <c r="E48366" s="120"/>
      <c r="M48366" s="120"/>
      <c r="N48366" s="120"/>
      <c r="U48366" s="121"/>
      <c r="V48366" s="122"/>
      <c r="W48366" s="123"/>
      <c r="AC48366" s="123"/>
    </row>
    <row r="48367" spans="5:29" s="2" customFormat="1">
      <c r="E48367" s="120"/>
      <c r="M48367" s="120"/>
      <c r="N48367" s="120"/>
      <c r="U48367" s="121"/>
      <c r="V48367" s="122"/>
      <c r="W48367" s="123"/>
      <c r="AC48367" s="123"/>
    </row>
    <row r="48368" spans="5:29" s="2" customFormat="1">
      <c r="E48368" s="120"/>
      <c r="M48368" s="120"/>
      <c r="N48368" s="120"/>
      <c r="U48368" s="121"/>
      <c r="V48368" s="122"/>
      <c r="W48368" s="123"/>
      <c r="AC48368" s="123"/>
    </row>
    <row r="48369" spans="5:29" s="2" customFormat="1">
      <c r="E48369" s="120"/>
      <c r="M48369" s="120"/>
      <c r="N48369" s="120"/>
      <c r="U48369" s="121"/>
      <c r="V48369" s="122"/>
      <c r="W48369" s="123"/>
      <c r="AC48369" s="123"/>
    </row>
    <row r="48370" spans="5:29" s="2" customFormat="1">
      <c r="E48370" s="120"/>
      <c r="M48370" s="120"/>
      <c r="N48370" s="120"/>
      <c r="U48370" s="121"/>
      <c r="V48370" s="122"/>
      <c r="W48370" s="123"/>
      <c r="AC48370" s="123"/>
    </row>
    <row r="48371" spans="5:29" s="2" customFormat="1">
      <c r="E48371" s="120"/>
      <c r="M48371" s="120"/>
      <c r="N48371" s="120"/>
      <c r="U48371" s="121"/>
      <c r="V48371" s="122"/>
      <c r="W48371" s="123"/>
      <c r="AC48371" s="123"/>
    </row>
    <row r="48372" spans="5:29" s="2" customFormat="1">
      <c r="E48372" s="120"/>
      <c r="M48372" s="120"/>
      <c r="N48372" s="120"/>
      <c r="U48372" s="121"/>
      <c r="V48372" s="122"/>
      <c r="W48372" s="123"/>
      <c r="AC48372" s="123"/>
    </row>
    <row r="48373" spans="5:29" s="2" customFormat="1">
      <c r="E48373" s="120"/>
      <c r="M48373" s="120"/>
      <c r="N48373" s="120"/>
      <c r="U48373" s="121"/>
      <c r="V48373" s="122"/>
      <c r="W48373" s="123"/>
      <c r="AC48373" s="123"/>
    </row>
    <row r="48374" spans="5:29" s="2" customFormat="1">
      <c r="E48374" s="120"/>
      <c r="M48374" s="120"/>
      <c r="N48374" s="120"/>
      <c r="U48374" s="121"/>
      <c r="V48374" s="122"/>
      <c r="W48374" s="123"/>
      <c r="AC48374" s="123"/>
    </row>
    <row r="48375" spans="5:29" s="2" customFormat="1">
      <c r="E48375" s="120"/>
      <c r="M48375" s="120"/>
      <c r="N48375" s="120"/>
      <c r="U48375" s="121"/>
      <c r="V48375" s="122"/>
      <c r="W48375" s="123"/>
      <c r="AC48375" s="123"/>
    </row>
    <row r="48376" spans="5:29" s="2" customFormat="1">
      <c r="E48376" s="120"/>
      <c r="M48376" s="120"/>
      <c r="N48376" s="120"/>
      <c r="U48376" s="121"/>
      <c r="V48376" s="122"/>
      <c r="W48376" s="123"/>
      <c r="AC48376" s="123"/>
    </row>
    <row r="48377" spans="5:29" s="2" customFormat="1">
      <c r="E48377" s="120"/>
      <c r="M48377" s="120"/>
      <c r="N48377" s="120"/>
      <c r="U48377" s="121"/>
      <c r="V48377" s="122"/>
      <c r="W48377" s="123"/>
      <c r="AC48377" s="123"/>
    </row>
    <row r="48378" spans="5:29" s="2" customFormat="1">
      <c r="E48378" s="120"/>
      <c r="M48378" s="120"/>
      <c r="N48378" s="120"/>
      <c r="U48378" s="121"/>
      <c r="V48378" s="122"/>
      <c r="W48378" s="123"/>
      <c r="AC48378" s="123"/>
    </row>
    <row r="48379" spans="5:29" s="2" customFormat="1">
      <c r="E48379" s="120"/>
      <c r="M48379" s="120"/>
      <c r="N48379" s="120"/>
      <c r="U48379" s="121"/>
      <c r="V48379" s="122"/>
      <c r="W48379" s="123"/>
      <c r="AC48379" s="123"/>
    </row>
    <row r="48380" spans="5:29" s="2" customFormat="1">
      <c r="E48380" s="120"/>
      <c r="M48380" s="120"/>
      <c r="N48380" s="120"/>
      <c r="U48380" s="121"/>
      <c r="V48380" s="122"/>
      <c r="W48380" s="123"/>
      <c r="AC48380" s="123"/>
    </row>
    <row r="48381" spans="5:29" s="2" customFormat="1">
      <c r="E48381" s="120"/>
      <c r="M48381" s="120"/>
      <c r="N48381" s="120"/>
      <c r="U48381" s="121"/>
      <c r="V48381" s="122"/>
      <c r="W48381" s="123"/>
      <c r="AC48381" s="123"/>
    </row>
    <row r="48382" spans="5:29" s="2" customFormat="1">
      <c r="E48382" s="120"/>
      <c r="M48382" s="120"/>
      <c r="N48382" s="120"/>
      <c r="U48382" s="121"/>
      <c r="V48382" s="122"/>
      <c r="W48382" s="123"/>
      <c r="AC48382" s="123"/>
    </row>
    <row r="48383" spans="5:29" s="2" customFormat="1">
      <c r="E48383" s="120"/>
      <c r="M48383" s="120"/>
      <c r="N48383" s="120"/>
      <c r="U48383" s="121"/>
      <c r="V48383" s="122"/>
      <c r="W48383" s="123"/>
      <c r="AC48383" s="123"/>
    </row>
    <row r="48384" spans="5:29" s="2" customFormat="1">
      <c r="E48384" s="120"/>
      <c r="M48384" s="120"/>
      <c r="N48384" s="120"/>
      <c r="U48384" s="121"/>
      <c r="V48384" s="122"/>
      <c r="W48384" s="123"/>
      <c r="AC48384" s="123"/>
    </row>
    <row r="48385" spans="5:29" s="2" customFormat="1">
      <c r="E48385" s="120"/>
      <c r="M48385" s="120"/>
      <c r="N48385" s="120"/>
      <c r="U48385" s="121"/>
      <c r="V48385" s="122"/>
      <c r="W48385" s="123"/>
      <c r="AC48385" s="123"/>
    </row>
    <row r="48386" spans="5:29" s="2" customFormat="1">
      <c r="E48386" s="120"/>
      <c r="M48386" s="120"/>
      <c r="N48386" s="120"/>
      <c r="U48386" s="121"/>
      <c r="V48386" s="122"/>
      <c r="W48386" s="123"/>
      <c r="AC48386" s="123"/>
    </row>
    <row r="48387" spans="5:29" s="2" customFormat="1">
      <c r="E48387" s="120"/>
      <c r="M48387" s="120"/>
      <c r="N48387" s="120"/>
      <c r="U48387" s="121"/>
      <c r="V48387" s="122"/>
      <c r="W48387" s="123"/>
      <c r="AC48387" s="123"/>
    </row>
    <row r="48388" spans="5:29" s="2" customFormat="1">
      <c r="E48388" s="120"/>
      <c r="M48388" s="120"/>
      <c r="N48388" s="120"/>
      <c r="U48388" s="121"/>
      <c r="V48388" s="122"/>
      <c r="W48388" s="123"/>
      <c r="AC48388" s="123"/>
    </row>
    <row r="48389" spans="5:29" s="2" customFormat="1">
      <c r="E48389" s="120"/>
      <c r="M48389" s="120"/>
      <c r="N48389" s="120"/>
      <c r="U48389" s="121"/>
      <c r="V48389" s="122"/>
      <c r="W48389" s="123"/>
      <c r="AC48389" s="123"/>
    </row>
    <row r="48390" spans="5:29" s="2" customFormat="1">
      <c r="E48390" s="120"/>
      <c r="M48390" s="120"/>
      <c r="N48390" s="120"/>
      <c r="U48390" s="121"/>
      <c r="V48390" s="122"/>
      <c r="W48390" s="123"/>
      <c r="AC48390" s="123"/>
    </row>
    <row r="48391" spans="5:29" s="2" customFormat="1">
      <c r="E48391" s="120"/>
      <c r="M48391" s="120"/>
      <c r="N48391" s="120"/>
      <c r="U48391" s="121"/>
      <c r="V48391" s="122"/>
      <c r="W48391" s="123"/>
      <c r="AC48391" s="123"/>
    </row>
    <row r="48392" spans="5:29" s="2" customFormat="1">
      <c r="E48392" s="120"/>
      <c r="M48392" s="120"/>
      <c r="N48392" s="120"/>
      <c r="U48392" s="121"/>
      <c r="V48392" s="122"/>
      <c r="W48392" s="123"/>
      <c r="AC48392" s="123"/>
    </row>
    <row r="48393" spans="5:29" s="2" customFormat="1">
      <c r="E48393" s="120"/>
      <c r="M48393" s="120"/>
      <c r="N48393" s="120"/>
      <c r="U48393" s="121"/>
      <c r="V48393" s="122"/>
      <c r="W48393" s="123"/>
      <c r="AC48393" s="123"/>
    </row>
    <row r="48394" spans="5:29" s="2" customFormat="1">
      <c r="E48394" s="120"/>
      <c r="M48394" s="120"/>
      <c r="N48394" s="120"/>
      <c r="U48394" s="121"/>
      <c r="V48394" s="122"/>
      <c r="W48394" s="123"/>
      <c r="AC48394" s="123"/>
    </row>
    <row r="48395" spans="5:29" s="2" customFormat="1">
      <c r="E48395" s="120"/>
      <c r="M48395" s="120"/>
      <c r="N48395" s="120"/>
      <c r="U48395" s="121"/>
      <c r="V48395" s="122"/>
      <c r="W48395" s="123"/>
      <c r="AC48395" s="123"/>
    </row>
    <row r="48396" spans="5:29" s="2" customFormat="1">
      <c r="E48396" s="120"/>
      <c r="M48396" s="120"/>
      <c r="N48396" s="120"/>
      <c r="U48396" s="121"/>
      <c r="V48396" s="122"/>
      <c r="W48396" s="123"/>
      <c r="AC48396" s="123"/>
    </row>
    <row r="48397" spans="5:29" s="2" customFormat="1">
      <c r="E48397" s="120"/>
      <c r="M48397" s="120"/>
      <c r="N48397" s="120"/>
      <c r="U48397" s="121"/>
      <c r="V48397" s="122"/>
      <c r="W48397" s="123"/>
      <c r="AC48397" s="123"/>
    </row>
    <row r="48398" spans="5:29" s="2" customFormat="1">
      <c r="E48398" s="120"/>
      <c r="M48398" s="120"/>
      <c r="N48398" s="120"/>
      <c r="U48398" s="121"/>
      <c r="V48398" s="122"/>
      <c r="W48398" s="123"/>
      <c r="AC48398" s="123"/>
    </row>
    <row r="48399" spans="5:29" s="2" customFormat="1">
      <c r="E48399" s="120"/>
      <c r="M48399" s="120"/>
      <c r="N48399" s="120"/>
      <c r="U48399" s="121"/>
      <c r="V48399" s="122"/>
      <c r="W48399" s="123"/>
      <c r="AC48399" s="123"/>
    </row>
    <row r="48400" spans="5:29" s="2" customFormat="1">
      <c r="E48400" s="120"/>
      <c r="M48400" s="120"/>
      <c r="N48400" s="120"/>
      <c r="U48400" s="121"/>
      <c r="V48400" s="122"/>
      <c r="W48400" s="123"/>
      <c r="AC48400" s="123"/>
    </row>
    <row r="48401" spans="5:29" s="2" customFormat="1">
      <c r="E48401" s="120"/>
      <c r="M48401" s="120"/>
      <c r="N48401" s="120"/>
      <c r="U48401" s="121"/>
      <c r="V48401" s="122"/>
      <c r="W48401" s="123"/>
      <c r="AC48401" s="123"/>
    </row>
    <row r="48402" spans="5:29" s="2" customFormat="1">
      <c r="E48402" s="120"/>
      <c r="M48402" s="120"/>
      <c r="N48402" s="120"/>
      <c r="U48402" s="121"/>
      <c r="V48402" s="122"/>
      <c r="W48402" s="123"/>
      <c r="AC48402" s="123"/>
    </row>
    <row r="48403" spans="5:29" s="2" customFormat="1">
      <c r="E48403" s="120"/>
      <c r="M48403" s="120"/>
      <c r="N48403" s="120"/>
      <c r="U48403" s="121"/>
      <c r="V48403" s="122"/>
      <c r="W48403" s="123"/>
      <c r="AC48403" s="123"/>
    </row>
    <row r="48404" spans="5:29" s="2" customFormat="1">
      <c r="E48404" s="120"/>
      <c r="M48404" s="120"/>
      <c r="N48404" s="120"/>
      <c r="U48404" s="121"/>
      <c r="V48404" s="122"/>
      <c r="W48404" s="123"/>
      <c r="AC48404" s="123"/>
    </row>
    <row r="48405" spans="5:29" s="2" customFormat="1">
      <c r="E48405" s="120"/>
      <c r="M48405" s="120"/>
      <c r="N48405" s="120"/>
      <c r="U48405" s="121"/>
      <c r="V48405" s="122"/>
      <c r="W48405" s="123"/>
      <c r="AC48405" s="123"/>
    </row>
    <row r="48406" spans="5:29" s="2" customFormat="1">
      <c r="E48406" s="120"/>
      <c r="M48406" s="120"/>
      <c r="N48406" s="120"/>
      <c r="U48406" s="121"/>
      <c r="V48406" s="122"/>
      <c r="W48406" s="123"/>
      <c r="AC48406" s="123"/>
    </row>
    <row r="48407" spans="5:29" s="2" customFormat="1">
      <c r="E48407" s="120"/>
      <c r="M48407" s="120"/>
      <c r="N48407" s="120"/>
      <c r="U48407" s="121"/>
      <c r="V48407" s="122"/>
      <c r="W48407" s="123"/>
      <c r="AC48407" s="123"/>
    </row>
    <row r="48408" spans="5:29" s="2" customFormat="1">
      <c r="E48408" s="120"/>
      <c r="M48408" s="120"/>
      <c r="N48408" s="120"/>
      <c r="U48408" s="121"/>
      <c r="V48408" s="122"/>
      <c r="W48408" s="123"/>
      <c r="AC48408" s="123"/>
    </row>
    <row r="48409" spans="5:29" s="2" customFormat="1">
      <c r="E48409" s="120"/>
      <c r="M48409" s="120"/>
      <c r="N48409" s="120"/>
      <c r="U48409" s="121"/>
      <c r="V48409" s="122"/>
      <c r="W48409" s="123"/>
      <c r="AC48409" s="123"/>
    </row>
    <row r="48410" spans="5:29" s="2" customFormat="1">
      <c r="E48410" s="120"/>
      <c r="M48410" s="120"/>
      <c r="N48410" s="120"/>
      <c r="U48410" s="121"/>
      <c r="V48410" s="122"/>
      <c r="W48410" s="123"/>
      <c r="AC48410" s="123"/>
    </row>
    <row r="48411" spans="5:29" s="2" customFormat="1">
      <c r="E48411" s="120"/>
      <c r="M48411" s="120"/>
      <c r="N48411" s="120"/>
      <c r="U48411" s="121"/>
      <c r="V48411" s="122"/>
      <c r="W48411" s="123"/>
      <c r="AC48411" s="123"/>
    </row>
    <row r="48412" spans="5:29" s="2" customFormat="1">
      <c r="E48412" s="120"/>
      <c r="M48412" s="120"/>
      <c r="N48412" s="120"/>
      <c r="U48412" s="121"/>
      <c r="V48412" s="122"/>
      <c r="W48412" s="123"/>
      <c r="AC48412" s="123"/>
    </row>
    <row r="48413" spans="5:29" s="2" customFormat="1">
      <c r="E48413" s="120"/>
      <c r="M48413" s="120"/>
      <c r="N48413" s="120"/>
      <c r="U48413" s="121"/>
      <c r="V48413" s="122"/>
      <c r="W48413" s="123"/>
      <c r="AC48413" s="123"/>
    </row>
    <row r="48414" spans="5:29" s="2" customFormat="1">
      <c r="E48414" s="120"/>
      <c r="M48414" s="120"/>
      <c r="N48414" s="120"/>
      <c r="U48414" s="121"/>
      <c r="V48414" s="122"/>
      <c r="W48414" s="123"/>
      <c r="AC48414" s="123"/>
    </row>
    <row r="48415" spans="5:29" s="2" customFormat="1">
      <c r="E48415" s="120"/>
      <c r="M48415" s="120"/>
      <c r="N48415" s="120"/>
      <c r="U48415" s="121"/>
      <c r="V48415" s="122"/>
      <c r="W48415" s="123"/>
      <c r="AC48415" s="123"/>
    </row>
    <row r="48416" spans="5:29" s="2" customFormat="1">
      <c r="E48416" s="120"/>
      <c r="M48416" s="120"/>
      <c r="N48416" s="120"/>
      <c r="U48416" s="121"/>
      <c r="V48416" s="122"/>
      <c r="W48416" s="123"/>
      <c r="AC48416" s="123"/>
    </row>
    <row r="48417" spans="5:29" s="2" customFormat="1">
      <c r="E48417" s="120"/>
      <c r="M48417" s="120"/>
      <c r="N48417" s="120"/>
      <c r="U48417" s="121"/>
      <c r="V48417" s="122"/>
      <c r="W48417" s="123"/>
      <c r="AC48417" s="123"/>
    </row>
    <row r="48418" spans="5:29" s="2" customFormat="1">
      <c r="E48418" s="120"/>
      <c r="M48418" s="120"/>
      <c r="N48418" s="120"/>
      <c r="U48418" s="121"/>
      <c r="V48418" s="122"/>
      <c r="W48418" s="123"/>
      <c r="AC48418" s="123"/>
    </row>
    <row r="48419" spans="5:29" s="2" customFormat="1">
      <c r="E48419" s="120"/>
      <c r="M48419" s="120"/>
      <c r="N48419" s="120"/>
      <c r="U48419" s="121"/>
      <c r="V48419" s="122"/>
      <c r="W48419" s="123"/>
      <c r="AC48419" s="123"/>
    </row>
    <row r="48420" spans="5:29" s="2" customFormat="1">
      <c r="E48420" s="120"/>
      <c r="M48420" s="120"/>
      <c r="N48420" s="120"/>
      <c r="U48420" s="121"/>
      <c r="V48420" s="122"/>
      <c r="W48420" s="123"/>
      <c r="AC48420" s="123"/>
    </row>
    <row r="48421" spans="5:29" s="2" customFormat="1">
      <c r="E48421" s="120"/>
      <c r="M48421" s="120"/>
      <c r="N48421" s="120"/>
      <c r="U48421" s="121"/>
      <c r="V48421" s="122"/>
      <c r="W48421" s="123"/>
      <c r="AC48421" s="123"/>
    </row>
    <row r="48422" spans="5:29" s="2" customFormat="1">
      <c r="E48422" s="120"/>
      <c r="M48422" s="120"/>
      <c r="N48422" s="120"/>
      <c r="U48422" s="121"/>
      <c r="V48422" s="122"/>
      <c r="W48422" s="123"/>
      <c r="AC48422" s="123"/>
    </row>
    <row r="48423" spans="5:29" s="2" customFormat="1">
      <c r="E48423" s="120"/>
      <c r="M48423" s="120"/>
      <c r="N48423" s="120"/>
      <c r="U48423" s="121"/>
      <c r="V48423" s="122"/>
      <c r="W48423" s="123"/>
      <c r="AC48423" s="123"/>
    </row>
    <row r="48424" spans="5:29" s="2" customFormat="1">
      <c r="E48424" s="120"/>
      <c r="M48424" s="120"/>
      <c r="N48424" s="120"/>
      <c r="U48424" s="121"/>
      <c r="V48424" s="122"/>
      <c r="W48424" s="123"/>
      <c r="AC48424" s="123"/>
    </row>
    <row r="48425" spans="5:29" s="2" customFormat="1">
      <c r="E48425" s="120"/>
      <c r="M48425" s="120"/>
      <c r="N48425" s="120"/>
      <c r="U48425" s="121"/>
      <c r="V48425" s="122"/>
      <c r="W48425" s="123"/>
      <c r="AC48425" s="123"/>
    </row>
    <row r="48426" spans="5:29" s="2" customFormat="1">
      <c r="E48426" s="120"/>
      <c r="M48426" s="120"/>
      <c r="N48426" s="120"/>
      <c r="U48426" s="121"/>
      <c r="V48426" s="122"/>
      <c r="W48426" s="123"/>
      <c r="AC48426" s="123"/>
    </row>
    <row r="48427" spans="5:29" s="2" customFormat="1">
      <c r="E48427" s="120"/>
      <c r="M48427" s="120"/>
      <c r="N48427" s="120"/>
      <c r="U48427" s="121"/>
      <c r="V48427" s="122"/>
      <c r="W48427" s="123"/>
      <c r="AC48427" s="123"/>
    </row>
    <row r="48428" spans="5:29" s="2" customFormat="1">
      <c r="E48428" s="120"/>
      <c r="M48428" s="120"/>
      <c r="N48428" s="120"/>
      <c r="U48428" s="121"/>
      <c r="V48428" s="122"/>
      <c r="W48428" s="123"/>
      <c r="AC48428" s="123"/>
    </row>
    <row r="48429" spans="5:29" s="2" customFormat="1">
      <c r="E48429" s="120"/>
      <c r="M48429" s="120"/>
      <c r="N48429" s="120"/>
      <c r="U48429" s="121"/>
      <c r="V48429" s="122"/>
      <c r="W48429" s="123"/>
      <c r="AC48429" s="123"/>
    </row>
    <row r="48430" spans="5:29" s="2" customFormat="1">
      <c r="E48430" s="120"/>
      <c r="M48430" s="120"/>
      <c r="N48430" s="120"/>
      <c r="U48430" s="121"/>
      <c r="V48430" s="122"/>
      <c r="W48430" s="123"/>
      <c r="AC48430" s="123"/>
    </row>
    <row r="48431" spans="5:29" s="2" customFormat="1">
      <c r="E48431" s="120"/>
      <c r="M48431" s="120"/>
      <c r="N48431" s="120"/>
      <c r="U48431" s="121"/>
      <c r="V48431" s="122"/>
      <c r="W48431" s="123"/>
      <c r="AC48431" s="123"/>
    </row>
    <row r="48432" spans="5:29" s="2" customFormat="1">
      <c r="E48432" s="120"/>
      <c r="M48432" s="120"/>
      <c r="N48432" s="120"/>
      <c r="U48432" s="121"/>
      <c r="V48432" s="122"/>
      <c r="W48432" s="123"/>
      <c r="AC48432" s="123"/>
    </row>
    <row r="48433" spans="5:29" s="2" customFormat="1">
      <c r="E48433" s="120"/>
      <c r="M48433" s="120"/>
      <c r="N48433" s="120"/>
      <c r="U48433" s="121"/>
      <c r="V48433" s="122"/>
      <c r="W48433" s="123"/>
      <c r="AC48433" s="123"/>
    </row>
    <row r="48434" spans="5:29" s="2" customFormat="1">
      <c r="E48434" s="120"/>
      <c r="M48434" s="120"/>
      <c r="N48434" s="120"/>
      <c r="U48434" s="121"/>
      <c r="V48434" s="122"/>
      <c r="W48434" s="123"/>
      <c r="AC48434" s="123"/>
    </row>
    <row r="48435" spans="5:29" s="2" customFormat="1">
      <c r="E48435" s="120"/>
      <c r="M48435" s="120"/>
      <c r="N48435" s="120"/>
      <c r="U48435" s="121"/>
      <c r="V48435" s="122"/>
      <c r="W48435" s="123"/>
      <c r="AC48435" s="123"/>
    </row>
    <row r="48436" spans="5:29" s="2" customFormat="1">
      <c r="E48436" s="120"/>
      <c r="M48436" s="120"/>
      <c r="N48436" s="120"/>
      <c r="U48436" s="121"/>
      <c r="V48436" s="122"/>
      <c r="W48436" s="123"/>
      <c r="AC48436" s="123"/>
    </row>
    <row r="48437" spans="5:29" s="2" customFormat="1">
      <c r="E48437" s="120"/>
      <c r="M48437" s="120"/>
      <c r="N48437" s="120"/>
      <c r="U48437" s="121"/>
      <c r="V48437" s="122"/>
      <c r="W48437" s="123"/>
      <c r="AC48437" s="123"/>
    </row>
    <row r="48438" spans="5:29" s="2" customFormat="1">
      <c r="E48438" s="120"/>
      <c r="M48438" s="120"/>
      <c r="N48438" s="120"/>
      <c r="U48438" s="121"/>
      <c r="V48438" s="122"/>
      <c r="W48438" s="123"/>
      <c r="AC48438" s="123"/>
    </row>
    <row r="48439" spans="5:29" s="2" customFormat="1">
      <c r="E48439" s="120"/>
      <c r="M48439" s="120"/>
      <c r="N48439" s="120"/>
      <c r="U48439" s="121"/>
      <c r="V48439" s="122"/>
      <c r="W48439" s="123"/>
      <c r="AC48439" s="123"/>
    </row>
    <row r="48440" spans="5:29" s="2" customFormat="1">
      <c r="E48440" s="120"/>
      <c r="M48440" s="120"/>
      <c r="N48440" s="120"/>
      <c r="U48440" s="121"/>
      <c r="V48440" s="122"/>
      <c r="W48440" s="123"/>
      <c r="AC48440" s="123"/>
    </row>
    <row r="48441" spans="5:29" s="2" customFormat="1">
      <c r="E48441" s="120"/>
      <c r="M48441" s="120"/>
      <c r="N48441" s="120"/>
      <c r="U48441" s="121"/>
      <c r="V48441" s="122"/>
      <c r="W48441" s="123"/>
      <c r="AC48441" s="123"/>
    </row>
    <row r="48442" spans="5:29" s="2" customFormat="1">
      <c r="E48442" s="120"/>
      <c r="M48442" s="120"/>
      <c r="N48442" s="120"/>
      <c r="U48442" s="121"/>
      <c r="V48442" s="122"/>
      <c r="W48442" s="123"/>
      <c r="AC48442" s="123"/>
    </row>
    <row r="48443" spans="5:29" s="2" customFormat="1">
      <c r="E48443" s="120"/>
      <c r="M48443" s="120"/>
      <c r="N48443" s="120"/>
      <c r="U48443" s="121"/>
      <c r="V48443" s="122"/>
      <c r="W48443" s="123"/>
      <c r="AC48443" s="123"/>
    </row>
    <row r="48444" spans="5:29" s="2" customFormat="1">
      <c r="E48444" s="120"/>
      <c r="M48444" s="120"/>
      <c r="N48444" s="120"/>
      <c r="U48444" s="121"/>
      <c r="V48444" s="122"/>
      <c r="W48444" s="123"/>
      <c r="AC48444" s="123"/>
    </row>
    <row r="48445" spans="5:29" s="2" customFormat="1">
      <c r="E48445" s="120"/>
      <c r="M48445" s="120"/>
      <c r="N48445" s="120"/>
      <c r="U48445" s="121"/>
      <c r="V48445" s="122"/>
      <c r="W48445" s="123"/>
      <c r="AC48445" s="123"/>
    </row>
    <row r="48446" spans="5:29" s="2" customFormat="1">
      <c r="E48446" s="120"/>
      <c r="M48446" s="120"/>
      <c r="N48446" s="120"/>
      <c r="U48446" s="121"/>
      <c r="V48446" s="122"/>
      <c r="W48446" s="123"/>
      <c r="AC48446" s="123"/>
    </row>
    <row r="48447" spans="5:29" s="2" customFormat="1">
      <c r="E48447" s="120"/>
      <c r="M48447" s="120"/>
      <c r="N48447" s="120"/>
      <c r="U48447" s="121"/>
      <c r="V48447" s="122"/>
      <c r="W48447" s="123"/>
      <c r="AC48447" s="123"/>
    </row>
    <row r="48448" spans="5:29" s="2" customFormat="1">
      <c r="E48448" s="120"/>
      <c r="M48448" s="120"/>
      <c r="N48448" s="120"/>
      <c r="U48448" s="121"/>
      <c r="V48448" s="122"/>
      <c r="W48448" s="123"/>
      <c r="AC48448" s="123"/>
    </row>
    <row r="48449" spans="5:29" s="2" customFormat="1">
      <c r="E48449" s="120"/>
      <c r="M48449" s="120"/>
      <c r="N48449" s="120"/>
      <c r="U48449" s="121"/>
      <c r="V48449" s="122"/>
      <c r="W48449" s="123"/>
      <c r="AC48449" s="123"/>
    </row>
    <row r="48450" spans="5:29" s="2" customFormat="1">
      <c r="E48450" s="120"/>
      <c r="M48450" s="120"/>
      <c r="N48450" s="120"/>
      <c r="U48450" s="121"/>
      <c r="V48450" s="122"/>
      <c r="W48450" s="123"/>
      <c r="AC48450" s="123"/>
    </row>
    <row r="48451" spans="5:29" s="2" customFormat="1">
      <c r="E48451" s="120"/>
      <c r="M48451" s="120"/>
      <c r="N48451" s="120"/>
      <c r="U48451" s="121"/>
      <c r="V48451" s="122"/>
      <c r="W48451" s="123"/>
      <c r="AC48451" s="123"/>
    </row>
    <row r="48452" spans="5:29" s="2" customFormat="1">
      <c r="E48452" s="120"/>
      <c r="M48452" s="120"/>
      <c r="N48452" s="120"/>
      <c r="U48452" s="121"/>
      <c r="V48452" s="122"/>
      <c r="W48452" s="123"/>
      <c r="AC48452" s="123"/>
    </row>
    <row r="48453" spans="5:29" s="2" customFormat="1">
      <c r="E48453" s="120"/>
      <c r="M48453" s="120"/>
      <c r="N48453" s="120"/>
      <c r="U48453" s="121"/>
      <c r="V48453" s="122"/>
      <c r="W48453" s="123"/>
      <c r="AC48453" s="123"/>
    </row>
    <row r="48454" spans="5:29" s="2" customFormat="1">
      <c r="E48454" s="120"/>
      <c r="M48454" s="120"/>
      <c r="N48454" s="120"/>
      <c r="U48454" s="121"/>
      <c r="V48454" s="122"/>
      <c r="W48454" s="123"/>
      <c r="AC48454" s="123"/>
    </row>
    <row r="48455" spans="5:29" s="2" customFormat="1">
      <c r="E48455" s="120"/>
      <c r="M48455" s="120"/>
      <c r="N48455" s="120"/>
      <c r="U48455" s="121"/>
      <c r="V48455" s="122"/>
      <c r="W48455" s="123"/>
      <c r="AC48455" s="123"/>
    </row>
    <row r="48456" spans="5:29" s="2" customFormat="1">
      <c r="E48456" s="120"/>
      <c r="M48456" s="120"/>
      <c r="N48456" s="120"/>
      <c r="U48456" s="121"/>
      <c r="V48456" s="122"/>
      <c r="W48456" s="123"/>
      <c r="AC48456" s="123"/>
    </row>
    <row r="48457" spans="5:29" s="2" customFormat="1">
      <c r="E48457" s="120"/>
      <c r="M48457" s="120"/>
      <c r="N48457" s="120"/>
      <c r="U48457" s="121"/>
      <c r="V48457" s="122"/>
      <c r="W48457" s="123"/>
      <c r="AC48457" s="123"/>
    </row>
    <row r="48458" spans="5:29" s="2" customFormat="1">
      <c r="E48458" s="120"/>
      <c r="M48458" s="120"/>
      <c r="N48458" s="120"/>
      <c r="U48458" s="121"/>
      <c r="V48458" s="122"/>
      <c r="W48458" s="123"/>
      <c r="AC48458" s="123"/>
    </row>
    <row r="48459" spans="5:29" s="2" customFormat="1">
      <c r="E48459" s="120"/>
      <c r="M48459" s="120"/>
      <c r="N48459" s="120"/>
      <c r="U48459" s="121"/>
      <c r="V48459" s="122"/>
      <c r="W48459" s="123"/>
      <c r="AC48459" s="123"/>
    </row>
    <row r="48460" spans="5:29" s="2" customFormat="1">
      <c r="E48460" s="120"/>
      <c r="M48460" s="120"/>
      <c r="N48460" s="120"/>
      <c r="U48460" s="121"/>
      <c r="V48460" s="122"/>
      <c r="W48460" s="123"/>
      <c r="AC48460" s="123"/>
    </row>
    <row r="48461" spans="5:29" s="2" customFormat="1">
      <c r="E48461" s="120"/>
      <c r="M48461" s="120"/>
      <c r="N48461" s="120"/>
      <c r="U48461" s="121"/>
      <c r="V48461" s="122"/>
      <c r="W48461" s="123"/>
      <c r="AC48461" s="123"/>
    </row>
    <row r="48462" spans="5:29" s="2" customFormat="1">
      <c r="E48462" s="120"/>
      <c r="M48462" s="120"/>
      <c r="N48462" s="120"/>
      <c r="U48462" s="121"/>
      <c r="V48462" s="122"/>
      <c r="W48462" s="123"/>
      <c r="AC48462" s="123"/>
    </row>
    <row r="48463" spans="5:29" s="2" customFormat="1">
      <c r="E48463" s="120"/>
      <c r="M48463" s="120"/>
      <c r="N48463" s="120"/>
      <c r="U48463" s="121"/>
      <c r="V48463" s="122"/>
      <c r="W48463" s="123"/>
      <c r="AC48463" s="123"/>
    </row>
    <row r="48464" spans="5:29" s="2" customFormat="1">
      <c r="E48464" s="120"/>
      <c r="M48464" s="120"/>
      <c r="N48464" s="120"/>
      <c r="U48464" s="121"/>
      <c r="V48464" s="122"/>
      <c r="W48464" s="123"/>
      <c r="AC48464" s="123"/>
    </row>
    <row r="48465" spans="5:29" s="2" customFormat="1">
      <c r="E48465" s="120"/>
      <c r="M48465" s="120"/>
      <c r="N48465" s="120"/>
      <c r="U48465" s="121"/>
      <c r="V48465" s="122"/>
      <c r="W48465" s="123"/>
      <c r="AC48465" s="123"/>
    </row>
    <row r="48466" spans="5:29" s="2" customFormat="1">
      <c r="E48466" s="120"/>
      <c r="M48466" s="120"/>
      <c r="N48466" s="120"/>
      <c r="U48466" s="121"/>
      <c r="V48466" s="122"/>
      <c r="W48466" s="123"/>
      <c r="AC48466" s="123"/>
    </row>
    <row r="48467" spans="5:29" s="2" customFormat="1">
      <c r="E48467" s="120"/>
      <c r="M48467" s="120"/>
      <c r="N48467" s="120"/>
      <c r="U48467" s="121"/>
      <c r="V48467" s="122"/>
      <c r="W48467" s="123"/>
      <c r="AC48467" s="123"/>
    </row>
    <row r="48468" spans="5:29" s="2" customFormat="1">
      <c r="E48468" s="120"/>
      <c r="M48468" s="120"/>
      <c r="N48468" s="120"/>
      <c r="U48468" s="121"/>
      <c r="V48468" s="122"/>
      <c r="W48468" s="123"/>
      <c r="AC48468" s="123"/>
    </row>
    <row r="48469" spans="5:29" s="2" customFormat="1">
      <c r="E48469" s="120"/>
      <c r="M48469" s="120"/>
      <c r="N48469" s="120"/>
      <c r="U48469" s="121"/>
      <c r="V48469" s="122"/>
      <c r="W48469" s="123"/>
      <c r="AC48469" s="123"/>
    </row>
    <row r="48470" spans="5:29" s="2" customFormat="1">
      <c r="E48470" s="120"/>
      <c r="M48470" s="120"/>
      <c r="N48470" s="120"/>
      <c r="U48470" s="121"/>
      <c r="V48470" s="122"/>
      <c r="W48470" s="123"/>
      <c r="AC48470" s="123"/>
    </row>
    <row r="48471" spans="5:29" s="2" customFormat="1">
      <c r="E48471" s="120"/>
      <c r="M48471" s="120"/>
      <c r="N48471" s="120"/>
      <c r="U48471" s="121"/>
      <c r="V48471" s="122"/>
      <c r="W48471" s="123"/>
      <c r="AC48471" s="123"/>
    </row>
    <row r="48472" spans="5:29" s="2" customFormat="1">
      <c r="E48472" s="120"/>
      <c r="M48472" s="120"/>
      <c r="N48472" s="120"/>
      <c r="U48472" s="121"/>
      <c r="V48472" s="122"/>
      <c r="W48472" s="123"/>
      <c r="AC48472" s="123"/>
    </row>
    <row r="48473" spans="5:29" s="2" customFormat="1">
      <c r="E48473" s="120"/>
      <c r="M48473" s="120"/>
      <c r="N48473" s="120"/>
      <c r="U48473" s="121"/>
      <c r="V48473" s="122"/>
      <c r="W48473" s="123"/>
      <c r="AC48473" s="123"/>
    </row>
    <row r="48474" spans="5:29" s="2" customFormat="1">
      <c r="E48474" s="120"/>
      <c r="M48474" s="120"/>
      <c r="N48474" s="120"/>
      <c r="U48474" s="121"/>
      <c r="V48474" s="122"/>
      <c r="W48474" s="123"/>
      <c r="AC48474" s="123"/>
    </row>
    <row r="48475" spans="5:29" s="2" customFormat="1">
      <c r="E48475" s="120"/>
      <c r="M48475" s="120"/>
      <c r="N48475" s="120"/>
      <c r="U48475" s="121"/>
      <c r="V48475" s="122"/>
      <c r="W48475" s="123"/>
      <c r="AC48475" s="123"/>
    </row>
    <row r="48476" spans="5:29" s="2" customFormat="1">
      <c r="E48476" s="120"/>
      <c r="M48476" s="120"/>
      <c r="N48476" s="120"/>
      <c r="U48476" s="121"/>
      <c r="V48476" s="122"/>
      <c r="W48476" s="123"/>
      <c r="AC48476" s="123"/>
    </row>
    <row r="48477" spans="5:29" s="2" customFormat="1">
      <c r="E48477" s="120"/>
      <c r="M48477" s="120"/>
      <c r="N48477" s="120"/>
      <c r="U48477" s="121"/>
      <c r="V48477" s="122"/>
      <c r="W48477" s="123"/>
      <c r="AC48477" s="123"/>
    </row>
    <row r="48478" spans="5:29" s="2" customFormat="1">
      <c r="E48478" s="120"/>
      <c r="M48478" s="120"/>
      <c r="N48478" s="120"/>
      <c r="U48478" s="121"/>
      <c r="V48478" s="122"/>
      <c r="W48478" s="123"/>
      <c r="AC48478" s="123"/>
    </row>
    <row r="48479" spans="5:29" s="2" customFormat="1">
      <c r="E48479" s="120"/>
      <c r="M48479" s="120"/>
      <c r="N48479" s="120"/>
      <c r="U48479" s="121"/>
      <c r="V48479" s="122"/>
      <c r="W48479" s="123"/>
      <c r="AC48479" s="123"/>
    </row>
    <row r="48480" spans="5:29" s="2" customFormat="1">
      <c r="E48480" s="120"/>
      <c r="M48480" s="120"/>
      <c r="N48480" s="120"/>
      <c r="U48480" s="121"/>
      <c r="V48480" s="122"/>
      <c r="W48480" s="123"/>
      <c r="AC48480" s="123"/>
    </row>
    <row r="48481" spans="5:29" s="2" customFormat="1">
      <c r="E48481" s="120"/>
      <c r="M48481" s="120"/>
      <c r="N48481" s="120"/>
      <c r="U48481" s="121"/>
      <c r="V48481" s="122"/>
      <c r="W48481" s="123"/>
      <c r="AC48481" s="123"/>
    </row>
    <row r="48482" spans="5:29" s="2" customFormat="1">
      <c r="E48482" s="120"/>
      <c r="M48482" s="120"/>
      <c r="N48482" s="120"/>
      <c r="U48482" s="121"/>
      <c r="V48482" s="122"/>
      <c r="W48482" s="123"/>
      <c r="AC48482" s="123"/>
    </row>
    <row r="48483" spans="5:29" s="2" customFormat="1">
      <c r="E48483" s="120"/>
      <c r="M48483" s="120"/>
      <c r="N48483" s="120"/>
      <c r="U48483" s="121"/>
      <c r="V48483" s="122"/>
      <c r="W48483" s="123"/>
      <c r="AC48483" s="123"/>
    </row>
    <row r="48484" spans="5:29" s="2" customFormat="1">
      <c r="E48484" s="120"/>
      <c r="M48484" s="120"/>
      <c r="N48484" s="120"/>
      <c r="U48484" s="121"/>
      <c r="V48484" s="122"/>
      <c r="W48484" s="123"/>
      <c r="AC48484" s="123"/>
    </row>
    <row r="48485" spans="5:29" s="2" customFormat="1">
      <c r="E48485" s="120"/>
      <c r="M48485" s="120"/>
      <c r="N48485" s="120"/>
      <c r="U48485" s="121"/>
      <c r="V48485" s="122"/>
      <c r="W48485" s="123"/>
      <c r="AC48485" s="123"/>
    </row>
    <row r="48486" spans="5:29" s="2" customFormat="1">
      <c r="E48486" s="120"/>
      <c r="M48486" s="120"/>
      <c r="N48486" s="120"/>
      <c r="U48486" s="121"/>
      <c r="V48486" s="122"/>
      <c r="W48486" s="123"/>
      <c r="AC48486" s="123"/>
    </row>
    <row r="48487" spans="5:29" s="2" customFormat="1">
      <c r="E48487" s="120"/>
      <c r="M48487" s="120"/>
      <c r="N48487" s="120"/>
      <c r="U48487" s="121"/>
      <c r="V48487" s="122"/>
      <c r="W48487" s="123"/>
      <c r="AC48487" s="123"/>
    </row>
    <row r="48488" spans="5:29" s="2" customFormat="1">
      <c r="E48488" s="120"/>
      <c r="M48488" s="120"/>
      <c r="N48488" s="120"/>
      <c r="U48488" s="121"/>
      <c r="V48488" s="122"/>
      <c r="W48488" s="123"/>
      <c r="AC48488" s="123"/>
    </row>
    <row r="48489" spans="5:29" s="2" customFormat="1">
      <c r="E48489" s="120"/>
      <c r="M48489" s="120"/>
      <c r="N48489" s="120"/>
      <c r="U48489" s="121"/>
      <c r="V48489" s="122"/>
      <c r="W48489" s="123"/>
      <c r="AC48489" s="123"/>
    </row>
    <row r="48490" spans="5:29" s="2" customFormat="1">
      <c r="E48490" s="120"/>
      <c r="M48490" s="120"/>
      <c r="N48490" s="120"/>
      <c r="U48490" s="121"/>
      <c r="V48490" s="122"/>
      <c r="W48490" s="123"/>
      <c r="AC48490" s="123"/>
    </row>
    <row r="48491" spans="5:29" s="2" customFormat="1">
      <c r="E48491" s="120"/>
      <c r="M48491" s="120"/>
      <c r="N48491" s="120"/>
      <c r="U48491" s="121"/>
      <c r="V48491" s="122"/>
      <c r="W48491" s="123"/>
      <c r="AC48491" s="123"/>
    </row>
    <row r="48492" spans="5:29" s="2" customFormat="1">
      <c r="E48492" s="120"/>
      <c r="M48492" s="120"/>
      <c r="N48492" s="120"/>
      <c r="U48492" s="121"/>
      <c r="V48492" s="122"/>
      <c r="W48492" s="123"/>
      <c r="AC48492" s="123"/>
    </row>
    <row r="48493" spans="5:29" s="2" customFormat="1">
      <c r="E48493" s="120"/>
      <c r="M48493" s="120"/>
      <c r="N48493" s="120"/>
      <c r="U48493" s="121"/>
      <c r="V48493" s="122"/>
      <c r="W48493" s="123"/>
      <c r="AC48493" s="123"/>
    </row>
    <row r="48494" spans="5:29" s="2" customFormat="1">
      <c r="E48494" s="120"/>
      <c r="M48494" s="120"/>
      <c r="N48494" s="120"/>
      <c r="U48494" s="121"/>
      <c r="V48494" s="122"/>
      <c r="W48494" s="123"/>
      <c r="AC48494" s="123"/>
    </row>
    <row r="48495" spans="5:29" s="2" customFormat="1">
      <c r="E48495" s="120"/>
      <c r="M48495" s="120"/>
      <c r="N48495" s="120"/>
      <c r="U48495" s="121"/>
      <c r="V48495" s="122"/>
      <c r="W48495" s="123"/>
      <c r="AC48495" s="123"/>
    </row>
    <row r="48496" spans="5:29" s="2" customFormat="1">
      <c r="E48496" s="120"/>
      <c r="M48496" s="120"/>
      <c r="N48496" s="120"/>
      <c r="U48496" s="121"/>
      <c r="V48496" s="122"/>
      <c r="W48496" s="123"/>
      <c r="AC48496" s="123"/>
    </row>
    <row r="48497" spans="5:29" s="2" customFormat="1">
      <c r="E48497" s="120"/>
      <c r="M48497" s="120"/>
      <c r="N48497" s="120"/>
      <c r="U48497" s="121"/>
      <c r="V48497" s="122"/>
      <c r="W48497" s="123"/>
      <c r="AC48497" s="123"/>
    </row>
    <row r="48498" spans="5:29" s="2" customFormat="1">
      <c r="E48498" s="120"/>
      <c r="M48498" s="120"/>
      <c r="N48498" s="120"/>
      <c r="U48498" s="121"/>
      <c r="V48498" s="122"/>
      <c r="W48498" s="123"/>
      <c r="AC48498" s="123"/>
    </row>
    <row r="48499" spans="5:29" s="2" customFormat="1">
      <c r="E48499" s="120"/>
      <c r="M48499" s="120"/>
      <c r="N48499" s="120"/>
      <c r="U48499" s="121"/>
      <c r="V48499" s="122"/>
      <c r="W48499" s="123"/>
      <c r="AC48499" s="123"/>
    </row>
    <row r="48500" spans="5:29" s="2" customFormat="1">
      <c r="E48500" s="120"/>
      <c r="M48500" s="120"/>
      <c r="N48500" s="120"/>
      <c r="U48500" s="121"/>
      <c r="V48500" s="122"/>
      <c r="W48500" s="123"/>
      <c r="AC48500" s="123"/>
    </row>
    <row r="48501" spans="5:29" s="2" customFormat="1">
      <c r="E48501" s="120"/>
      <c r="M48501" s="120"/>
      <c r="N48501" s="120"/>
      <c r="U48501" s="121"/>
      <c r="V48501" s="122"/>
      <c r="W48501" s="123"/>
      <c r="AC48501" s="123"/>
    </row>
    <row r="48502" spans="5:29" s="2" customFormat="1">
      <c r="E48502" s="120"/>
      <c r="M48502" s="120"/>
      <c r="N48502" s="120"/>
      <c r="U48502" s="121"/>
      <c r="V48502" s="122"/>
      <c r="W48502" s="123"/>
      <c r="AC48502" s="123"/>
    </row>
    <row r="48503" spans="5:29" s="2" customFormat="1">
      <c r="E48503" s="120"/>
      <c r="M48503" s="120"/>
      <c r="N48503" s="120"/>
      <c r="U48503" s="121"/>
      <c r="V48503" s="122"/>
      <c r="W48503" s="123"/>
      <c r="AC48503" s="123"/>
    </row>
    <row r="48504" spans="5:29" s="2" customFormat="1">
      <c r="E48504" s="120"/>
      <c r="M48504" s="120"/>
      <c r="N48504" s="120"/>
      <c r="U48504" s="121"/>
      <c r="V48504" s="122"/>
      <c r="W48504" s="123"/>
      <c r="AC48504" s="123"/>
    </row>
    <row r="48505" spans="5:29" s="2" customFormat="1">
      <c r="E48505" s="120"/>
      <c r="M48505" s="120"/>
      <c r="N48505" s="120"/>
      <c r="U48505" s="121"/>
      <c r="V48505" s="122"/>
      <c r="W48505" s="123"/>
      <c r="AC48505" s="123"/>
    </row>
    <row r="48506" spans="5:29" s="2" customFormat="1">
      <c r="E48506" s="120"/>
      <c r="M48506" s="120"/>
      <c r="N48506" s="120"/>
      <c r="U48506" s="121"/>
      <c r="V48506" s="122"/>
      <c r="W48506" s="123"/>
      <c r="AC48506" s="123"/>
    </row>
    <row r="48507" spans="5:29" s="2" customFormat="1">
      <c r="E48507" s="120"/>
      <c r="M48507" s="120"/>
      <c r="N48507" s="120"/>
      <c r="U48507" s="121"/>
      <c r="V48507" s="122"/>
      <c r="W48507" s="123"/>
      <c r="AC48507" s="123"/>
    </row>
    <row r="48508" spans="5:29" s="2" customFormat="1">
      <c r="E48508" s="120"/>
      <c r="M48508" s="120"/>
      <c r="N48508" s="120"/>
      <c r="U48508" s="121"/>
      <c r="V48508" s="122"/>
      <c r="W48508" s="123"/>
      <c r="AC48508" s="123"/>
    </row>
    <row r="48509" spans="5:29" s="2" customFormat="1">
      <c r="E48509" s="120"/>
      <c r="M48509" s="120"/>
      <c r="N48509" s="120"/>
      <c r="U48509" s="121"/>
      <c r="V48509" s="122"/>
      <c r="W48509" s="123"/>
      <c r="AC48509" s="123"/>
    </row>
    <row r="48510" spans="5:29" s="2" customFormat="1">
      <c r="E48510" s="120"/>
      <c r="M48510" s="120"/>
      <c r="N48510" s="120"/>
      <c r="U48510" s="121"/>
      <c r="V48510" s="122"/>
      <c r="W48510" s="123"/>
      <c r="AC48510" s="123"/>
    </row>
    <row r="48511" spans="5:29" s="2" customFormat="1">
      <c r="E48511" s="120"/>
      <c r="M48511" s="120"/>
      <c r="N48511" s="120"/>
      <c r="U48511" s="121"/>
      <c r="V48511" s="122"/>
      <c r="W48511" s="123"/>
      <c r="AC48511" s="123"/>
    </row>
    <row r="48512" spans="5:29" s="2" customFormat="1">
      <c r="E48512" s="120"/>
      <c r="M48512" s="120"/>
      <c r="N48512" s="120"/>
      <c r="U48512" s="121"/>
      <c r="V48512" s="122"/>
      <c r="W48512" s="123"/>
      <c r="AC48512" s="123"/>
    </row>
    <row r="48513" spans="5:29" s="2" customFormat="1">
      <c r="E48513" s="120"/>
      <c r="M48513" s="120"/>
      <c r="N48513" s="120"/>
      <c r="U48513" s="121"/>
      <c r="V48513" s="122"/>
      <c r="W48513" s="123"/>
      <c r="AC48513" s="123"/>
    </row>
    <row r="48514" spans="5:29" s="2" customFormat="1">
      <c r="E48514" s="120"/>
      <c r="M48514" s="120"/>
      <c r="N48514" s="120"/>
      <c r="U48514" s="121"/>
      <c r="V48514" s="122"/>
      <c r="W48514" s="123"/>
      <c r="AC48514" s="123"/>
    </row>
    <row r="48515" spans="5:29" s="2" customFormat="1">
      <c r="E48515" s="120"/>
      <c r="M48515" s="120"/>
      <c r="N48515" s="120"/>
      <c r="U48515" s="121"/>
      <c r="V48515" s="122"/>
      <c r="W48515" s="123"/>
      <c r="AC48515" s="123"/>
    </row>
    <row r="48516" spans="5:29" s="2" customFormat="1">
      <c r="E48516" s="120"/>
      <c r="M48516" s="120"/>
      <c r="N48516" s="120"/>
      <c r="U48516" s="121"/>
      <c r="V48516" s="122"/>
      <c r="W48516" s="123"/>
      <c r="AC48516" s="123"/>
    </row>
    <row r="48517" spans="5:29" s="2" customFormat="1">
      <c r="E48517" s="120"/>
      <c r="M48517" s="120"/>
      <c r="N48517" s="120"/>
      <c r="U48517" s="121"/>
      <c r="V48517" s="122"/>
      <c r="W48517" s="123"/>
      <c r="AC48517" s="123"/>
    </row>
    <row r="48518" spans="5:29" s="2" customFormat="1">
      <c r="E48518" s="120"/>
      <c r="M48518" s="120"/>
      <c r="N48518" s="120"/>
      <c r="U48518" s="121"/>
      <c r="V48518" s="122"/>
      <c r="W48518" s="123"/>
      <c r="AC48518" s="123"/>
    </row>
    <row r="48519" spans="5:29" s="2" customFormat="1">
      <c r="E48519" s="120"/>
      <c r="M48519" s="120"/>
      <c r="N48519" s="120"/>
      <c r="U48519" s="121"/>
      <c r="V48519" s="122"/>
      <c r="W48519" s="123"/>
      <c r="AC48519" s="123"/>
    </row>
    <row r="48520" spans="5:29" s="2" customFormat="1">
      <c r="E48520" s="120"/>
      <c r="M48520" s="120"/>
      <c r="N48520" s="120"/>
      <c r="U48520" s="121"/>
      <c r="V48520" s="122"/>
      <c r="W48520" s="123"/>
      <c r="AC48520" s="123"/>
    </row>
    <row r="48521" spans="5:29" s="2" customFormat="1">
      <c r="E48521" s="120"/>
      <c r="M48521" s="120"/>
      <c r="N48521" s="120"/>
      <c r="U48521" s="121"/>
      <c r="V48521" s="122"/>
      <c r="W48521" s="123"/>
      <c r="AC48521" s="123"/>
    </row>
    <row r="48522" spans="5:29" s="2" customFormat="1">
      <c r="E48522" s="120"/>
      <c r="M48522" s="120"/>
      <c r="N48522" s="120"/>
      <c r="U48522" s="121"/>
      <c r="V48522" s="122"/>
      <c r="W48522" s="123"/>
      <c r="AC48522" s="123"/>
    </row>
    <row r="48523" spans="5:29" s="2" customFormat="1">
      <c r="E48523" s="120"/>
      <c r="M48523" s="120"/>
      <c r="N48523" s="120"/>
      <c r="U48523" s="121"/>
      <c r="V48523" s="122"/>
      <c r="W48523" s="123"/>
      <c r="AC48523" s="123"/>
    </row>
    <row r="48524" spans="5:29" s="2" customFormat="1">
      <c r="E48524" s="120"/>
      <c r="M48524" s="120"/>
      <c r="N48524" s="120"/>
      <c r="U48524" s="121"/>
      <c r="V48524" s="122"/>
      <c r="W48524" s="123"/>
      <c r="AC48524" s="123"/>
    </row>
    <row r="48525" spans="5:29" s="2" customFormat="1">
      <c r="E48525" s="120"/>
      <c r="M48525" s="120"/>
      <c r="N48525" s="120"/>
      <c r="U48525" s="121"/>
      <c r="V48525" s="122"/>
      <c r="W48525" s="123"/>
      <c r="AC48525" s="123"/>
    </row>
    <row r="48526" spans="5:29" s="2" customFormat="1">
      <c r="E48526" s="120"/>
      <c r="M48526" s="120"/>
      <c r="N48526" s="120"/>
      <c r="U48526" s="121"/>
      <c r="V48526" s="122"/>
      <c r="W48526" s="123"/>
      <c r="AC48526" s="123"/>
    </row>
    <row r="48527" spans="5:29" s="2" customFormat="1">
      <c r="E48527" s="120"/>
      <c r="M48527" s="120"/>
      <c r="N48527" s="120"/>
      <c r="U48527" s="121"/>
      <c r="V48527" s="122"/>
      <c r="W48527" s="123"/>
      <c r="AC48527" s="123"/>
    </row>
    <row r="48528" spans="5:29" s="2" customFormat="1">
      <c r="E48528" s="120"/>
      <c r="M48528" s="120"/>
      <c r="N48528" s="120"/>
      <c r="U48528" s="121"/>
      <c r="V48528" s="122"/>
      <c r="W48528" s="123"/>
      <c r="AC48528" s="123"/>
    </row>
    <row r="48529" spans="5:29" s="2" customFormat="1">
      <c r="E48529" s="120"/>
      <c r="M48529" s="120"/>
      <c r="N48529" s="120"/>
      <c r="U48529" s="121"/>
      <c r="V48529" s="122"/>
      <c r="W48529" s="123"/>
      <c r="AC48529" s="123"/>
    </row>
    <row r="48530" spans="5:29" s="2" customFormat="1">
      <c r="E48530" s="120"/>
      <c r="M48530" s="120"/>
      <c r="N48530" s="120"/>
      <c r="U48530" s="121"/>
      <c r="V48530" s="122"/>
      <c r="W48530" s="123"/>
      <c r="AC48530" s="123"/>
    </row>
    <row r="48531" spans="5:29" s="2" customFormat="1">
      <c r="E48531" s="120"/>
      <c r="M48531" s="120"/>
      <c r="N48531" s="120"/>
      <c r="U48531" s="121"/>
      <c r="V48531" s="122"/>
      <c r="W48531" s="123"/>
      <c r="AC48531" s="123"/>
    </row>
    <row r="48532" spans="5:29" s="2" customFormat="1">
      <c r="E48532" s="120"/>
      <c r="M48532" s="120"/>
      <c r="N48532" s="120"/>
      <c r="U48532" s="121"/>
      <c r="V48532" s="122"/>
      <c r="W48532" s="123"/>
      <c r="AC48532" s="123"/>
    </row>
    <row r="48533" spans="5:29" s="2" customFormat="1">
      <c r="E48533" s="120"/>
      <c r="M48533" s="120"/>
      <c r="N48533" s="120"/>
      <c r="U48533" s="121"/>
      <c r="V48533" s="122"/>
      <c r="W48533" s="123"/>
      <c r="AC48533" s="123"/>
    </row>
    <row r="48534" spans="5:29" s="2" customFormat="1">
      <c r="E48534" s="120"/>
      <c r="M48534" s="120"/>
      <c r="N48534" s="120"/>
      <c r="U48534" s="121"/>
      <c r="V48534" s="122"/>
      <c r="W48534" s="123"/>
      <c r="AC48534" s="123"/>
    </row>
    <row r="48535" spans="5:29" s="2" customFormat="1">
      <c r="E48535" s="120"/>
      <c r="M48535" s="120"/>
      <c r="N48535" s="120"/>
      <c r="U48535" s="121"/>
      <c r="V48535" s="122"/>
      <c r="W48535" s="123"/>
      <c r="AC48535" s="123"/>
    </row>
    <row r="48536" spans="5:29" s="2" customFormat="1">
      <c r="E48536" s="120"/>
      <c r="M48536" s="120"/>
      <c r="N48536" s="120"/>
      <c r="U48536" s="121"/>
      <c r="V48536" s="122"/>
      <c r="W48536" s="123"/>
      <c r="AC48536" s="123"/>
    </row>
    <row r="48537" spans="5:29" s="2" customFormat="1">
      <c r="E48537" s="120"/>
      <c r="M48537" s="120"/>
      <c r="N48537" s="120"/>
      <c r="U48537" s="121"/>
      <c r="V48537" s="122"/>
      <c r="W48537" s="123"/>
      <c r="AC48537" s="123"/>
    </row>
    <row r="48538" spans="5:29" s="2" customFormat="1">
      <c r="E48538" s="120"/>
      <c r="M48538" s="120"/>
      <c r="N48538" s="120"/>
      <c r="U48538" s="121"/>
      <c r="V48538" s="122"/>
      <c r="W48538" s="123"/>
      <c r="AC48538" s="123"/>
    </row>
    <row r="48539" spans="5:29" s="2" customFormat="1">
      <c r="E48539" s="120"/>
      <c r="M48539" s="120"/>
      <c r="N48539" s="120"/>
      <c r="U48539" s="121"/>
      <c r="V48539" s="122"/>
      <c r="W48539" s="123"/>
      <c r="AC48539" s="123"/>
    </row>
    <row r="48540" spans="5:29" s="2" customFormat="1">
      <c r="E48540" s="120"/>
      <c r="M48540" s="120"/>
      <c r="N48540" s="120"/>
      <c r="U48540" s="121"/>
      <c r="V48540" s="122"/>
      <c r="W48540" s="123"/>
      <c r="AC48540" s="123"/>
    </row>
    <row r="48541" spans="5:29" s="2" customFormat="1">
      <c r="E48541" s="120"/>
      <c r="M48541" s="120"/>
      <c r="N48541" s="120"/>
      <c r="U48541" s="121"/>
      <c r="V48541" s="122"/>
      <c r="W48541" s="123"/>
      <c r="AC48541" s="123"/>
    </row>
    <row r="48542" spans="5:29" s="2" customFormat="1">
      <c r="E48542" s="120"/>
      <c r="M48542" s="120"/>
      <c r="N48542" s="120"/>
      <c r="U48542" s="121"/>
      <c r="V48542" s="122"/>
      <c r="W48542" s="123"/>
      <c r="AC48542" s="123"/>
    </row>
    <row r="48543" spans="5:29" s="2" customFormat="1">
      <c r="E48543" s="120"/>
      <c r="M48543" s="120"/>
      <c r="N48543" s="120"/>
      <c r="U48543" s="121"/>
      <c r="V48543" s="122"/>
      <c r="W48543" s="123"/>
      <c r="AC48543" s="123"/>
    </row>
    <row r="48544" spans="5:29" s="2" customFormat="1">
      <c r="E48544" s="120"/>
      <c r="M48544" s="120"/>
      <c r="N48544" s="120"/>
      <c r="U48544" s="121"/>
      <c r="V48544" s="122"/>
      <c r="W48544" s="123"/>
      <c r="AC48544" s="123"/>
    </row>
    <row r="48545" spans="5:29" s="2" customFormat="1">
      <c r="E48545" s="120"/>
      <c r="M48545" s="120"/>
      <c r="N48545" s="120"/>
      <c r="U48545" s="121"/>
      <c r="V48545" s="122"/>
      <c r="W48545" s="123"/>
      <c r="AC48545" s="123"/>
    </row>
    <row r="48546" spans="5:29" s="2" customFormat="1">
      <c r="E48546" s="120"/>
      <c r="M48546" s="120"/>
      <c r="N48546" s="120"/>
      <c r="U48546" s="121"/>
      <c r="V48546" s="122"/>
      <c r="W48546" s="123"/>
      <c r="AC48546" s="123"/>
    </row>
    <row r="48547" spans="5:29" s="2" customFormat="1">
      <c r="E48547" s="120"/>
      <c r="M48547" s="120"/>
      <c r="N48547" s="120"/>
      <c r="U48547" s="121"/>
      <c r="V48547" s="122"/>
      <c r="W48547" s="123"/>
      <c r="AC48547" s="123"/>
    </row>
    <row r="48548" spans="5:29" s="2" customFormat="1">
      <c r="E48548" s="120"/>
      <c r="M48548" s="120"/>
      <c r="N48548" s="120"/>
      <c r="U48548" s="121"/>
      <c r="V48548" s="122"/>
      <c r="W48548" s="123"/>
      <c r="AC48548" s="123"/>
    </row>
    <row r="48549" spans="5:29" s="2" customFormat="1">
      <c r="E48549" s="120"/>
      <c r="M48549" s="120"/>
      <c r="N48549" s="120"/>
      <c r="U48549" s="121"/>
      <c r="V48549" s="122"/>
      <c r="W48549" s="123"/>
      <c r="AC48549" s="123"/>
    </row>
    <row r="48550" spans="5:29" s="2" customFormat="1">
      <c r="E48550" s="120"/>
      <c r="M48550" s="120"/>
      <c r="N48550" s="120"/>
      <c r="U48550" s="121"/>
      <c r="V48550" s="122"/>
      <c r="W48550" s="123"/>
      <c r="AC48550" s="123"/>
    </row>
    <row r="48551" spans="5:29" s="2" customFormat="1">
      <c r="E48551" s="120"/>
      <c r="M48551" s="120"/>
      <c r="N48551" s="120"/>
      <c r="U48551" s="121"/>
      <c r="V48551" s="122"/>
      <c r="W48551" s="123"/>
      <c r="AC48551" s="123"/>
    </row>
    <row r="48552" spans="5:29" s="2" customFormat="1">
      <c r="E48552" s="120"/>
      <c r="M48552" s="120"/>
      <c r="N48552" s="120"/>
      <c r="U48552" s="121"/>
      <c r="V48552" s="122"/>
      <c r="W48552" s="123"/>
      <c r="AC48552" s="123"/>
    </row>
    <row r="48553" spans="5:29" s="2" customFormat="1">
      <c r="E48553" s="120"/>
      <c r="M48553" s="120"/>
      <c r="N48553" s="120"/>
      <c r="U48553" s="121"/>
      <c r="V48553" s="122"/>
      <c r="W48553" s="123"/>
      <c r="AC48553" s="123"/>
    </row>
    <row r="48554" spans="5:29" s="2" customFormat="1">
      <c r="E48554" s="120"/>
      <c r="M48554" s="120"/>
      <c r="N48554" s="120"/>
      <c r="U48554" s="121"/>
      <c r="V48554" s="122"/>
      <c r="W48554" s="123"/>
      <c r="AC48554" s="123"/>
    </row>
    <row r="48555" spans="5:29" s="2" customFormat="1">
      <c r="E48555" s="120"/>
      <c r="M48555" s="120"/>
      <c r="N48555" s="120"/>
      <c r="U48555" s="121"/>
      <c r="V48555" s="122"/>
      <c r="W48555" s="123"/>
      <c r="AC48555" s="123"/>
    </row>
    <row r="48556" spans="5:29" s="2" customFormat="1">
      <c r="E48556" s="120"/>
      <c r="M48556" s="120"/>
      <c r="N48556" s="120"/>
      <c r="U48556" s="121"/>
      <c r="V48556" s="122"/>
      <c r="W48556" s="123"/>
      <c r="AC48556" s="123"/>
    </row>
    <row r="48557" spans="5:29" s="2" customFormat="1">
      <c r="E48557" s="120"/>
      <c r="M48557" s="120"/>
      <c r="N48557" s="120"/>
      <c r="U48557" s="121"/>
      <c r="V48557" s="122"/>
      <c r="W48557" s="123"/>
      <c r="AC48557" s="123"/>
    </row>
    <row r="48558" spans="5:29" s="2" customFormat="1">
      <c r="E48558" s="120"/>
      <c r="M48558" s="120"/>
      <c r="N48558" s="120"/>
      <c r="U48558" s="121"/>
      <c r="V48558" s="122"/>
      <c r="W48558" s="123"/>
      <c r="AC48558" s="123"/>
    </row>
    <row r="48559" spans="5:29" s="2" customFormat="1">
      <c r="E48559" s="120"/>
      <c r="M48559" s="120"/>
      <c r="N48559" s="120"/>
      <c r="U48559" s="121"/>
      <c r="V48559" s="122"/>
      <c r="W48559" s="123"/>
      <c r="AC48559" s="123"/>
    </row>
    <row r="48560" spans="5:29" s="2" customFormat="1">
      <c r="E48560" s="120"/>
      <c r="M48560" s="120"/>
      <c r="N48560" s="120"/>
      <c r="U48560" s="121"/>
      <c r="V48560" s="122"/>
      <c r="W48560" s="123"/>
      <c r="AC48560" s="123"/>
    </row>
    <row r="48561" spans="5:29" s="2" customFormat="1">
      <c r="E48561" s="120"/>
      <c r="M48561" s="120"/>
      <c r="N48561" s="120"/>
      <c r="U48561" s="121"/>
      <c r="V48561" s="122"/>
      <c r="W48561" s="123"/>
      <c r="AC48561" s="123"/>
    </row>
    <row r="48562" spans="5:29" s="2" customFormat="1">
      <c r="E48562" s="120"/>
      <c r="M48562" s="120"/>
      <c r="N48562" s="120"/>
      <c r="U48562" s="121"/>
      <c r="V48562" s="122"/>
      <c r="W48562" s="123"/>
      <c r="AC48562" s="123"/>
    </row>
    <row r="48563" spans="5:29" s="2" customFormat="1">
      <c r="E48563" s="120"/>
      <c r="M48563" s="120"/>
      <c r="N48563" s="120"/>
      <c r="U48563" s="121"/>
      <c r="V48563" s="122"/>
      <c r="W48563" s="123"/>
      <c r="AC48563" s="123"/>
    </row>
    <row r="48564" spans="5:29" s="2" customFormat="1">
      <c r="E48564" s="120"/>
      <c r="M48564" s="120"/>
      <c r="N48564" s="120"/>
      <c r="U48564" s="121"/>
      <c r="V48564" s="122"/>
      <c r="W48564" s="123"/>
      <c r="AC48564" s="123"/>
    </row>
    <row r="48565" spans="5:29" s="2" customFormat="1">
      <c r="E48565" s="120"/>
      <c r="M48565" s="120"/>
      <c r="N48565" s="120"/>
      <c r="U48565" s="121"/>
      <c r="V48565" s="122"/>
      <c r="W48565" s="123"/>
      <c r="AC48565" s="123"/>
    </row>
    <row r="48566" spans="5:29" s="2" customFormat="1">
      <c r="E48566" s="120"/>
      <c r="M48566" s="120"/>
      <c r="N48566" s="120"/>
      <c r="U48566" s="121"/>
      <c r="V48566" s="122"/>
      <c r="W48566" s="123"/>
      <c r="AC48566" s="123"/>
    </row>
    <row r="48567" spans="5:29" s="2" customFormat="1">
      <c r="E48567" s="120"/>
      <c r="M48567" s="120"/>
      <c r="N48567" s="120"/>
      <c r="U48567" s="121"/>
      <c r="V48567" s="122"/>
      <c r="W48567" s="123"/>
      <c r="AC48567" s="123"/>
    </row>
    <row r="48568" spans="5:29" s="2" customFormat="1">
      <c r="E48568" s="120"/>
      <c r="M48568" s="120"/>
      <c r="N48568" s="120"/>
      <c r="U48568" s="121"/>
      <c r="V48568" s="122"/>
      <c r="W48568" s="123"/>
      <c r="AC48568" s="123"/>
    </row>
    <row r="48569" spans="5:29" s="2" customFormat="1">
      <c r="E48569" s="120"/>
      <c r="M48569" s="120"/>
      <c r="N48569" s="120"/>
      <c r="U48569" s="121"/>
      <c r="V48569" s="122"/>
      <c r="W48569" s="123"/>
      <c r="AC48569" s="123"/>
    </row>
    <row r="48570" spans="5:29" s="2" customFormat="1">
      <c r="E48570" s="120"/>
      <c r="M48570" s="120"/>
      <c r="N48570" s="120"/>
      <c r="U48570" s="121"/>
      <c r="V48570" s="122"/>
      <c r="W48570" s="123"/>
      <c r="AC48570" s="123"/>
    </row>
    <row r="48571" spans="5:29" s="2" customFormat="1">
      <c r="E48571" s="120"/>
      <c r="M48571" s="120"/>
      <c r="N48571" s="120"/>
      <c r="U48571" s="121"/>
      <c r="V48571" s="122"/>
      <c r="W48571" s="123"/>
      <c r="AC48571" s="123"/>
    </row>
    <row r="48572" spans="5:29" s="2" customFormat="1">
      <c r="E48572" s="120"/>
      <c r="M48572" s="120"/>
      <c r="N48572" s="120"/>
      <c r="U48572" s="121"/>
      <c r="V48572" s="122"/>
      <c r="W48572" s="123"/>
      <c r="AC48572" s="123"/>
    </row>
    <row r="48573" spans="5:29" s="2" customFormat="1">
      <c r="E48573" s="120"/>
      <c r="M48573" s="120"/>
      <c r="N48573" s="120"/>
      <c r="U48573" s="121"/>
      <c r="V48573" s="122"/>
      <c r="W48573" s="123"/>
      <c r="AC48573" s="123"/>
    </row>
    <row r="48574" spans="5:29" s="2" customFormat="1">
      <c r="E48574" s="120"/>
      <c r="M48574" s="120"/>
      <c r="N48574" s="120"/>
      <c r="U48574" s="121"/>
      <c r="V48574" s="122"/>
      <c r="W48574" s="123"/>
      <c r="AC48574" s="123"/>
    </row>
    <row r="48575" spans="5:29" s="2" customFormat="1">
      <c r="E48575" s="120"/>
      <c r="M48575" s="120"/>
      <c r="N48575" s="120"/>
      <c r="U48575" s="121"/>
      <c r="V48575" s="122"/>
      <c r="W48575" s="123"/>
      <c r="AC48575" s="123"/>
    </row>
    <row r="48576" spans="5:29" s="2" customFormat="1">
      <c r="E48576" s="120"/>
      <c r="M48576" s="120"/>
      <c r="N48576" s="120"/>
      <c r="U48576" s="121"/>
      <c r="V48576" s="122"/>
      <c r="W48576" s="123"/>
      <c r="AC48576" s="123"/>
    </row>
    <row r="48577" spans="5:29" s="2" customFormat="1">
      <c r="E48577" s="120"/>
      <c r="M48577" s="120"/>
      <c r="N48577" s="120"/>
      <c r="U48577" s="121"/>
      <c r="V48577" s="122"/>
      <c r="W48577" s="123"/>
      <c r="AC48577" s="123"/>
    </row>
    <row r="48578" spans="5:29" s="2" customFormat="1">
      <c r="E48578" s="120"/>
      <c r="M48578" s="120"/>
      <c r="N48578" s="120"/>
      <c r="U48578" s="121"/>
      <c r="V48578" s="122"/>
      <c r="W48578" s="123"/>
      <c r="AC48578" s="123"/>
    </row>
    <row r="48579" spans="5:29" s="2" customFormat="1">
      <c r="E48579" s="120"/>
      <c r="M48579" s="120"/>
      <c r="N48579" s="120"/>
      <c r="U48579" s="121"/>
      <c r="V48579" s="122"/>
      <c r="W48579" s="123"/>
      <c r="AC48579" s="123"/>
    </row>
    <row r="48580" spans="5:29" s="2" customFormat="1">
      <c r="E48580" s="120"/>
      <c r="M48580" s="120"/>
      <c r="N48580" s="120"/>
      <c r="U48580" s="121"/>
      <c r="V48580" s="122"/>
      <c r="W48580" s="123"/>
      <c r="AC48580" s="123"/>
    </row>
    <row r="48581" spans="5:29" s="2" customFormat="1">
      <c r="E48581" s="120"/>
      <c r="M48581" s="120"/>
      <c r="N48581" s="120"/>
      <c r="U48581" s="121"/>
      <c r="V48581" s="122"/>
      <c r="W48581" s="123"/>
      <c r="AC48581" s="123"/>
    </row>
    <row r="48582" spans="5:29" s="2" customFormat="1">
      <c r="E48582" s="120"/>
      <c r="M48582" s="120"/>
      <c r="N48582" s="120"/>
      <c r="U48582" s="121"/>
      <c r="V48582" s="122"/>
      <c r="W48582" s="123"/>
      <c r="AC48582" s="123"/>
    </row>
    <row r="48583" spans="5:29" s="2" customFormat="1">
      <c r="E48583" s="120"/>
      <c r="M48583" s="120"/>
      <c r="N48583" s="120"/>
      <c r="U48583" s="121"/>
      <c r="V48583" s="122"/>
      <c r="W48583" s="123"/>
      <c r="AC48583" s="123"/>
    </row>
    <row r="48584" spans="5:29" s="2" customFormat="1">
      <c r="E48584" s="120"/>
      <c r="M48584" s="120"/>
      <c r="N48584" s="120"/>
      <c r="U48584" s="121"/>
      <c r="V48584" s="122"/>
      <c r="W48584" s="123"/>
      <c r="AC48584" s="123"/>
    </row>
    <row r="48585" spans="5:29" s="2" customFormat="1">
      <c r="E48585" s="120"/>
      <c r="M48585" s="120"/>
      <c r="N48585" s="120"/>
      <c r="U48585" s="121"/>
      <c r="V48585" s="122"/>
      <c r="W48585" s="123"/>
      <c r="AC48585" s="123"/>
    </row>
    <row r="48586" spans="5:29" s="2" customFormat="1">
      <c r="E48586" s="120"/>
      <c r="M48586" s="120"/>
      <c r="N48586" s="120"/>
      <c r="U48586" s="121"/>
      <c r="V48586" s="122"/>
      <c r="W48586" s="123"/>
      <c r="AC48586" s="123"/>
    </row>
    <row r="48587" spans="5:29" s="2" customFormat="1">
      <c r="E48587" s="120"/>
      <c r="M48587" s="120"/>
      <c r="N48587" s="120"/>
      <c r="U48587" s="121"/>
      <c r="V48587" s="122"/>
      <c r="W48587" s="123"/>
      <c r="AC48587" s="123"/>
    </row>
    <row r="48588" spans="5:29" s="2" customFormat="1">
      <c r="E48588" s="120"/>
      <c r="M48588" s="120"/>
      <c r="N48588" s="120"/>
      <c r="U48588" s="121"/>
      <c r="V48588" s="122"/>
      <c r="W48588" s="123"/>
      <c r="AC48588" s="123"/>
    </row>
    <row r="48589" spans="5:29" s="2" customFormat="1">
      <c r="E48589" s="120"/>
      <c r="M48589" s="120"/>
      <c r="N48589" s="120"/>
      <c r="U48589" s="121"/>
      <c r="V48589" s="122"/>
      <c r="W48589" s="123"/>
      <c r="AC48589" s="123"/>
    </row>
    <row r="48590" spans="5:29" s="2" customFormat="1">
      <c r="E48590" s="120"/>
      <c r="M48590" s="120"/>
      <c r="N48590" s="120"/>
      <c r="U48590" s="121"/>
      <c r="V48590" s="122"/>
      <c r="W48590" s="123"/>
      <c r="AC48590" s="123"/>
    </row>
    <row r="48591" spans="5:29" s="2" customFormat="1">
      <c r="E48591" s="120"/>
      <c r="M48591" s="120"/>
      <c r="N48591" s="120"/>
      <c r="U48591" s="121"/>
      <c r="V48591" s="122"/>
      <c r="W48591" s="123"/>
      <c r="AC48591" s="123"/>
    </row>
    <row r="48592" spans="5:29" s="2" customFormat="1">
      <c r="E48592" s="120"/>
      <c r="M48592" s="120"/>
      <c r="N48592" s="120"/>
      <c r="U48592" s="121"/>
      <c r="V48592" s="122"/>
      <c r="W48592" s="123"/>
      <c r="AC48592" s="123"/>
    </row>
    <row r="48593" spans="5:29" s="2" customFormat="1">
      <c r="E48593" s="120"/>
      <c r="M48593" s="120"/>
      <c r="N48593" s="120"/>
      <c r="U48593" s="121"/>
      <c r="V48593" s="122"/>
      <c r="W48593" s="123"/>
      <c r="AC48593" s="123"/>
    </row>
    <row r="48594" spans="5:29" s="2" customFormat="1">
      <c r="E48594" s="120"/>
      <c r="M48594" s="120"/>
      <c r="N48594" s="120"/>
      <c r="U48594" s="121"/>
      <c r="V48594" s="122"/>
      <c r="W48594" s="123"/>
      <c r="AC48594" s="123"/>
    </row>
    <row r="48595" spans="5:29" s="2" customFormat="1">
      <c r="E48595" s="120"/>
      <c r="M48595" s="120"/>
      <c r="N48595" s="120"/>
      <c r="U48595" s="121"/>
      <c r="V48595" s="122"/>
      <c r="W48595" s="123"/>
      <c r="AC48595" s="123"/>
    </row>
    <row r="48596" spans="5:29" s="2" customFormat="1">
      <c r="E48596" s="120"/>
      <c r="M48596" s="120"/>
      <c r="N48596" s="120"/>
      <c r="U48596" s="121"/>
      <c r="V48596" s="122"/>
      <c r="W48596" s="123"/>
      <c r="AC48596" s="123"/>
    </row>
    <row r="48597" spans="5:29" s="2" customFormat="1">
      <c r="E48597" s="120"/>
      <c r="M48597" s="120"/>
      <c r="N48597" s="120"/>
      <c r="U48597" s="121"/>
      <c r="V48597" s="122"/>
      <c r="W48597" s="123"/>
      <c r="AC48597" s="123"/>
    </row>
    <row r="48598" spans="5:29" s="2" customFormat="1">
      <c r="E48598" s="120"/>
      <c r="M48598" s="120"/>
      <c r="N48598" s="120"/>
      <c r="U48598" s="121"/>
      <c r="V48598" s="122"/>
      <c r="W48598" s="123"/>
      <c r="AC48598" s="123"/>
    </row>
    <row r="48599" spans="5:29" s="2" customFormat="1">
      <c r="E48599" s="120"/>
      <c r="M48599" s="120"/>
      <c r="N48599" s="120"/>
      <c r="U48599" s="121"/>
      <c r="V48599" s="122"/>
      <c r="W48599" s="123"/>
      <c r="AC48599" s="123"/>
    </row>
    <row r="48600" spans="5:29" s="2" customFormat="1">
      <c r="E48600" s="120"/>
      <c r="M48600" s="120"/>
      <c r="N48600" s="120"/>
      <c r="U48600" s="121"/>
      <c r="V48600" s="122"/>
      <c r="W48600" s="123"/>
      <c r="AC48600" s="123"/>
    </row>
    <row r="48601" spans="5:29" s="2" customFormat="1">
      <c r="E48601" s="120"/>
      <c r="M48601" s="120"/>
      <c r="N48601" s="120"/>
      <c r="U48601" s="121"/>
      <c r="V48601" s="122"/>
      <c r="W48601" s="123"/>
      <c r="AC48601" s="123"/>
    </row>
    <row r="48602" spans="5:29" s="2" customFormat="1">
      <c r="E48602" s="120"/>
      <c r="M48602" s="120"/>
      <c r="N48602" s="120"/>
      <c r="U48602" s="121"/>
      <c r="V48602" s="122"/>
      <c r="W48602" s="123"/>
      <c r="AC48602" s="123"/>
    </row>
    <row r="48603" spans="5:29" s="2" customFormat="1">
      <c r="E48603" s="120"/>
      <c r="M48603" s="120"/>
      <c r="N48603" s="120"/>
      <c r="U48603" s="121"/>
      <c r="V48603" s="122"/>
      <c r="W48603" s="123"/>
      <c r="AC48603" s="123"/>
    </row>
    <row r="48604" spans="5:29" s="2" customFormat="1">
      <c r="E48604" s="120"/>
      <c r="M48604" s="120"/>
      <c r="N48604" s="120"/>
      <c r="U48604" s="121"/>
      <c r="V48604" s="122"/>
      <c r="W48604" s="123"/>
      <c r="AC48604" s="123"/>
    </row>
    <row r="48605" spans="5:29" s="2" customFormat="1">
      <c r="E48605" s="120"/>
      <c r="M48605" s="120"/>
      <c r="N48605" s="120"/>
      <c r="U48605" s="121"/>
      <c r="V48605" s="122"/>
      <c r="W48605" s="123"/>
      <c r="AC48605" s="123"/>
    </row>
    <row r="48606" spans="5:29" s="2" customFormat="1">
      <c r="E48606" s="120"/>
      <c r="M48606" s="120"/>
      <c r="N48606" s="120"/>
      <c r="U48606" s="121"/>
      <c r="V48606" s="122"/>
      <c r="W48606" s="123"/>
      <c r="AC48606" s="123"/>
    </row>
    <row r="48607" spans="5:29" s="2" customFormat="1">
      <c r="E48607" s="120"/>
      <c r="M48607" s="120"/>
      <c r="N48607" s="120"/>
      <c r="U48607" s="121"/>
      <c r="V48607" s="122"/>
      <c r="W48607" s="123"/>
      <c r="AC48607" s="123"/>
    </row>
    <row r="48608" spans="5:29" s="2" customFormat="1">
      <c r="E48608" s="120"/>
      <c r="M48608" s="120"/>
      <c r="N48608" s="120"/>
      <c r="U48608" s="121"/>
      <c r="V48608" s="122"/>
      <c r="W48608" s="123"/>
      <c r="AC48608" s="123"/>
    </row>
    <row r="48609" spans="5:29" s="2" customFormat="1">
      <c r="E48609" s="120"/>
      <c r="M48609" s="120"/>
      <c r="N48609" s="120"/>
      <c r="U48609" s="121"/>
      <c r="V48609" s="122"/>
      <c r="W48609" s="123"/>
      <c r="AC48609" s="123"/>
    </row>
    <row r="48610" spans="5:29" s="2" customFormat="1">
      <c r="E48610" s="120"/>
      <c r="M48610" s="120"/>
      <c r="N48610" s="120"/>
      <c r="U48610" s="121"/>
      <c r="V48610" s="122"/>
      <c r="W48610" s="123"/>
      <c r="AC48610" s="123"/>
    </row>
    <row r="48611" spans="5:29" s="2" customFormat="1">
      <c r="E48611" s="120"/>
      <c r="M48611" s="120"/>
      <c r="N48611" s="120"/>
      <c r="U48611" s="121"/>
      <c r="V48611" s="122"/>
      <c r="W48611" s="123"/>
      <c r="AC48611" s="123"/>
    </row>
    <row r="48612" spans="5:29" s="2" customFormat="1">
      <c r="E48612" s="120"/>
      <c r="M48612" s="120"/>
      <c r="N48612" s="120"/>
      <c r="U48612" s="121"/>
      <c r="V48612" s="122"/>
      <c r="W48612" s="123"/>
      <c r="AC48612" s="123"/>
    </row>
    <row r="48613" spans="5:29" s="2" customFormat="1">
      <c r="E48613" s="120"/>
      <c r="M48613" s="120"/>
      <c r="N48613" s="120"/>
      <c r="U48613" s="121"/>
      <c r="V48613" s="122"/>
      <c r="W48613" s="123"/>
      <c r="AC48613" s="123"/>
    </row>
    <row r="48614" spans="5:29" s="2" customFormat="1">
      <c r="E48614" s="120"/>
      <c r="M48614" s="120"/>
      <c r="N48614" s="120"/>
      <c r="U48614" s="121"/>
      <c r="V48614" s="122"/>
      <c r="W48614" s="123"/>
      <c r="AC48614" s="123"/>
    </row>
    <row r="48615" spans="5:29" s="2" customFormat="1">
      <c r="E48615" s="120"/>
      <c r="M48615" s="120"/>
      <c r="N48615" s="120"/>
      <c r="U48615" s="121"/>
      <c r="V48615" s="122"/>
      <c r="W48615" s="123"/>
      <c r="AC48615" s="123"/>
    </row>
    <row r="48616" spans="5:29" s="2" customFormat="1">
      <c r="E48616" s="120"/>
      <c r="M48616" s="120"/>
      <c r="N48616" s="120"/>
      <c r="U48616" s="121"/>
      <c r="V48616" s="122"/>
      <c r="W48616" s="123"/>
      <c r="AC48616" s="123"/>
    </row>
    <row r="48617" spans="5:29" s="2" customFormat="1">
      <c r="E48617" s="120"/>
      <c r="M48617" s="120"/>
      <c r="N48617" s="120"/>
      <c r="U48617" s="121"/>
      <c r="V48617" s="122"/>
      <c r="W48617" s="123"/>
      <c r="AC48617" s="123"/>
    </row>
    <row r="48618" spans="5:29" s="2" customFormat="1">
      <c r="E48618" s="120"/>
      <c r="M48618" s="120"/>
      <c r="N48618" s="120"/>
      <c r="U48618" s="121"/>
      <c r="V48618" s="122"/>
      <c r="W48618" s="123"/>
      <c r="AC48618" s="123"/>
    </row>
    <row r="48619" spans="5:29" s="2" customFormat="1">
      <c r="E48619" s="120"/>
      <c r="M48619" s="120"/>
      <c r="N48619" s="120"/>
      <c r="U48619" s="121"/>
      <c r="V48619" s="122"/>
      <c r="W48619" s="123"/>
      <c r="AC48619" s="123"/>
    </row>
    <row r="48620" spans="5:29" s="2" customFormat="1">
      <c r="E48620" s="120"/>
      <c r="M48620" s="120"/>
      <c r="N48620" s="120"/>
      <c r="U48620" s="121"/>
      <c r="V48620" s="122"/>
      <c r="W48620" s="123"/>
      <c r="AC48620" s="123"/>
    </row>
    <row r="48621" spans="5:29" s="2" customFormat="1">
      <c r="E48621" s="120"/>
      <c r="M48621" s="120"/>
      <c r="N48621" s="120"/>
      <c r="U48621" s="121"/>
      <c r="V48621" s="122"/>
      <c r="W48621" s="123"/>
      <c r="AC48621" s="123"/>
    </row>
    <row r="48622" spans="5:29" s="2" customFormat="1">
      <c r="E48622" s="120"/>
      <c r="M48622" s="120"/>
      <c r="N48622" s="120"/>
      <c r="U48622" s="121"/>
      <c r="V48622" s="122"/>
      <c r="W48622" s="123"/>
      <c r="AC48622" s="123"/>
    </row>
    <row r="48623" spans="5:29" s="2" customFormat="1">
      <c r="E48623" s="120"/>
      <c r="M48623" s="120"/>
      <c r="N48623" s="120"/>
      <c r="U48623" s="121"/>
      <c r="V48623" s="122"/>
      <c r="W48623" s="123"/>
      <c r="AC48623" s="123"/>
    </row>
    <row r="48624" spans="5:29" s="2" customFormat="1">
      <c r="E48624" s="120"/>
      <c r="M48624" s="120"/>
      <c r="N48624" s="120"/>
      <c r="U48624" s="121"/>
      <c r="V48624" s="122"/>
      <c r="W48624" s="123"/>
      <c r="AC48624" s="123"/>
    </row>
    <row r="48625" spans="5:29" s="2" customFormat="1">
      <c r="E48625" s="120"/>
      <c r="M48625" s="120"/>
      <c r="N48625" s="120"/>
      <c r="U48625" s="121"/>
      <c r="V48625" s="122"/>
      <c r="W48625" s="123"/>
      <c r="AC48625" s="123"/>
    </row>
    <row r="48626" spans="5:29" s="2" customFormat="1">
      <c r="E48626" s="120"/>
      <c r="M48626" s="120"/>
      <c r="N48626" s="120"/>
      <c r="U48626" s="121"/>
      <c r="V48626" s="122"/>
      <c r="W48626" s="123"/>
      <c r="AC48626" s="123"/>
    </row>
    <row r="48627" spans="5:29" s="2" customFormat="1">
      <c r="E48627" s="120"/>
      <c r="M48627" s="120"/>
      <c r="N48627" s="120"/>
      <c r="U48627" s="121"/>
      <c r="V48627" s="122"/>
      <c r="W48627" s="123"/>
      <c r="AC48627" s="123"/>
    </row>
    <row r="48628" spans="5:29" s="2" customFormat="1">
      <c r="E48628" s="120"/>
      <c r="M48628" s="120"/>
      <c r="N48628" s="120"/>
      <c r="U48628" s="121"/>
      <c r="V48628" s="122"/>
      <c r="W48628" s="123"/>
      <c r="AC48628" s="123"/>
    </row>
    <row r="48629" spans="5:29" s="2" customFormat="1">
      <c r="E48629" s="120"/>
      <c r="M48629" s="120"/>
      <c r="N48629" s="120"/>
      <c r="U48629" s="121"/>
      <c r="V48629" s="122"/>
      <c r="W48629" s="123"/>
      <c r="AC48629" s="123"/>
    </row>
    <row r="48630" spans="5:29" s="2" customFormat="1">
      <c r="E48630" s="120"/>
      <c r="M48630" s="120"/>
      <c r="N48630" s="120"/>
      <c r="U48630" s="121"/>
      <c r="V48630" s="122"/>
      <c r="W48630" s="123"/>
      <c r="AC48630" s="123"/>
    </row>
    <row r="48631" spans="5:29" s="2" customFormat="1">
      <c r="E48631" s="120"/>
      <c r="M48631" s="120"/>
      <c r="N48631" s="120"/>
      <c r="U48631" s="121"/>
      <c r="V48631" s="122"/>
      <c r="W48631" s="123"/>
      <c r="AC48631" s="123"/>
    </row>
    <row r="48632" spans="5:29" s="2" customFormat="1">
      <c r="E48632" s="120"/>
      <c r="M48632" s="120"/>
      <c r="N48632" s="120"/>
      <c r="U48632" s="121"/>
      <c r="V48632" s="122"/>
      <c r="W48632" s="123"/>
      <c r="AC48632" s="123"/>
    </row>
    <row r="48633" spans="5:29" s="2" customFormat="1">
      <c r="E48633" s="120"/>
      <c r="M48633" s="120"/>
      <c r="N48633" s="120"/>
      <c r="U48633" s="121"/>
      <c r="V48633" s="122"/>
      <c r="W48633" s="123"/>
      <c r="AC48633" s="123"/>
    </row>
    <row r="48634" spans="5:29" s="2" customFormat="1">
      <c r="E48634" s="120"/>
      <c r="M48634" s="120"/>
      <c r="N48634" s="120"/>
      <c r="U48634" s="121"/>
      <c r="V48634" s="122"/>
      <c r="W48634" s="123"/>
      <c r="AC48634" s="123"/>
    </row>
    <row r="48635" spans="5:29" s="2" customFormat="1">
      <c r="E48635" s="120"/>
      <c r="M48635" s="120"/>
      <c r="N48635" s="120"/>
      <c r="U48635" s="121"/>
      <c r="V48635" s="122"/>
      <c r="W48635" s="123"/>
      <c r="AC48635" s="123"/>
    </row>
    <row r="48636" spans="5:29" s="2" customFormat="1">
      <c r="E48636" s="120"/>
      <c r="M48636" s="120"/>
      <c r="N48636" s="120"/>
      <c r="U48636" s="121"/>
      <c r="V48636" s="122"/>
      <c r="W48636" s="123"/>
      <c r="AC48636" s="123"/>
    </row>
    <row r="48637" spans="5:29" s="2" customFormat="1">
      <c r="E48637" s="120"/>
      <c r="M48637" s="120"/>
      <c r="N48637" s="120"/>
      <c r="U48637" s="121"/>
      <c r="V48637" s="122"/>
      <c r="W48637" s="123"/>
      <c r="AC48637" s="123"/>
    </row>
    <row r="48638" spans="5:29" s="2" customFormat="1">
      <c r="E48638" s="120"/>
      <c r="M48638" s="120"/>
      <c r="N48638" s="120"/>
      <c r="U48638" s="121"/>
      <c r="V48638" s="122"/>
      <c r="W48638" s="123"/>
      <c r="AC48638" s="123"/>
    </row>
    <row r="48639" spans="5:29" s="2" customFormat="1">
      <c r="E48639" s="120"/>
      <c r="M48639" s="120"/>
      <c r="N48639" s="120"/>
      <c r="U48639" s="121"/>
      <c r="V48639" s="122"/>
      <c r="W48639" s="123"/>
      <c r="AC48639" s="123"/>
    </row>
    <row r="48640" spans="5:29" s="2" customFormat="1">
      <c r="E48640" s="120"/>
      <c r="M48640" s="120"/>
      <c r="N48640" s="120"/>
      <c r="U48640" s="121"/>
      <c r="V48640" s="122"/>
      <c r="W48640" s="123"/>
      <c r="AC48640" s="123"/>
    </row>
    <row r="48641" spans="5:29" s="2" customFormat="1">
      <c r="E48641" s="120"/>
      <c r="M48641" s="120"/>
      <c r="N48641" s="120"/>
      <c r="U48641" s="121"/>
      <c r="V48641" s="122"/>
      <c r="W48641" s="123"/>
      <c r="AC48641" s="123"/>
    </row>
    <row r="48642" spans="5:29" s="2" customFormat="1">
      <c r="E48642" s="120"/>
      <c r="M48642" s="120"/>
      <c r="N48642" s="120"/>
      <c r="U48642" s="121"/>
      <c r="V48642" s="122"/>
      <c r="W48642" s="123"/>
      <c r="AC48642" s="123"/>
    </row>
    <row r="48643" spans="5:29" s="2" customFormat="1">
      <c r="E48643" s="120"/>
      <c r="M48643" s="120"/>
      <c r="N48643" s="120"/>
      <c r="U48643" s="121"/>
      <c r="V48643" s="122"/>
      <c r="W48643" s="123"/>
      <c r="AC48643" s="123"/>
    </row>
    <row r="48644" spans="5:29" s="2" customFormat="1">
      <c r="E48644" s="120"/>
      <c r="M48644" s="120"/>
      <c r="N48644" s="120"/>
      <c r="U48644" s="121"/>
      <c r="V48644" s="122"/>
      <c r="W48644" s="123"/>
      <c r="AC48644" s="123"/>
    </row>
    <row r="48645" spans="5:29" s="2" customFormat="1">
      <c r="E48645" s="120"/>
      <c r="M48645" s="120"/>
      <c r="N48645" s="120"/>
      <c r="U48645" s="121"/>
      <c r="V48645" s="122"/>
      <c r="W48645" s="123"/>
      <c r="AC48645" s="123"/>
    </row>
    <row r="48646" spans="5:29" s="2" customFormat="1">
      <c r="E48646" s="120"/>
      <c r="M48646" s="120"/>
      <c r="N48646" s="120"/>
      <c r="U48646" s="121"/>
      <c r="V48646" s="122"/>
      <c r="W48646" s="123"/>
      <c r="AC48646" s="123"/>
    </row>
    <row r="48647" spans="5:29" s="2" customFormat="1">
      <c r="E48647" s="120"/>
      <c r="M48647" s="120"/>
      <c r="N48647" s="120"/>
      <c r="U48647" s="121"/>
      <c r="V48647" s="122"/>
      <c r="W48647" s="123"/>
      <c r="AC48647" s="123"/>
    </row>
    <row r="48648" spans="5:29" s="2" customFormat="1">
      <c r="E48648" s="120"/>
      <c r="M48648" s="120"/>
      <c r="N48648" s="120"/>
      <c r="U48648" s="121"/>
      <c r="V48648" s="122"/>
      <c r="W48648" s="123"/>
      <c r="AC48648" s="123"/>
    </row>
    <row r="48649" spans="5:29" s="2" customFormat="1">
      <c r="E48649" s="120"/>
      <c r="M48649" s="120"/>
      <c r="N48649" s="120"/>
      <c r="U48649" s="121"/>
      <c r="V48649" s="122"/>
      <c r="W48649" s="123"/>
      <c r="AC48649" s="123"/>
    </row>
    <row r="48650" spans="5:29" s="2" customFormat="1">
      <c r="E48650" s="120"/>
      <c r="M48650" s="120"/>
      <c r="N48650" s="120"/>
      <c r="U48650" s="121"/>
      <c r="V48650" s="122"/>
      <c r="W48650" s="123"/>
      <c r="AC48650" s="123"/>
    </row>
    <row r="48651" spans="5:29" s="2" customFormat="1">
      <c r="E48651" s="120"/>
      <c r="M48651" s="120"/>
      <c r="N48651" s="120"/>
      <c r="U48651" s="121"/>
      <c r="V48651" s="122"/>
      <c r="W48651" s="123"/>
      <c r="AC48651" s="123"/>
    </row>
    <row r="48652" spans="5:29" s="2" customFormat="1">
      <c r="E48652" s="120"/>
      <c r="M48652" s="120"/>
      <c r="N48652" s="120"/>
      <c r="U48652" s="121"/>
      <c r="V48652" s="122"/>
      <c r="W48652" s="123"/>
      <c r="AC48652" s="123"/>
    </row>
    <row r="48653" spans="5:29" s="2" customFormat="1">
      <c r="E48653" s="120"/>
      <c r="M48653" s="120"/>
      <c r="N48653" s="120"/>
      <c r="U48653" s="121"/>
      <c r="V48653" s="122"/>
      <c r="W48653" s="123"/>
      <c r="AC48653" s="123"/>
    </row>
    <row r="48654" spans="5:29" s="2" customFormat="1">
      <c r="E48654" s="120"/>
      <c r="M48654" s="120"/>
      <c r="N48654" s="120"/>
      <c r="U48654" s="121"/>
      <c r="V48654" s="122"/>
      <c r="W48654" s="123"/>
      <c r="AC48654" s="123"/>
    </row>
    <row r="48655" spans="5:29" s="2" customFormat="1">
      <c r="E48655" s="120"/>
      <c r="M48655" s="120"/>
      <c r="N48655" s="120"/>
      <c r="U48655" s="121"/>
      <c r="V48655" s="122"/>
      <c r="W48655" s="123"/>
      <c r="AC48655" s="123"/>
    </row>
    <row r="48656" spans="5:29" s="2" customFormat="1">
      <c r="E48656" s="120"/>
      <c r="M48656" s="120"/>
      <c r="N48656" s="120"/>
      <c r="U48656" s="121"/>
      <c r="V48656" s="122"/>
      <c r="W48656" s="123"/>
      <c r="AC48656" s="123"/>
    </row>
    <row r="48657" spans="5:29" s="2" customFormat="1">
      <c r="E48657" s="120"/>
      <c r="M48657" s="120"/>
      <c r="N48657" s="120"/>
      <c r="U48657" s="121"/>
      <c r="V48657" s="122"/>
      <c r="W48657" s="123"/>
      <c r="AC48657" s="123"/>
    </row>
    <row r="48658" spans="5:29" s="2" customFormat="1">
      <c r="E48658" s="120"/>
      <c r="M48658" s="120"/>
      <c r="N48658" s="120"/>
      <c r="U48658" s="121"/>
      <c r="V48658" s="122"/>
      <c r="W48658" s="123"/>
      <c r="AC48658" s="123"/>
    </row>
    <row r="48659" spans="5:29" s="2" customFormat="1">
      <c r="E48659" s="120"/>
      <c r="M48659" s="120"/>
      <c r="N48659" s="120"/>
      <c r="U48659" s="121"/>
      <c r="V48659" s="122"/>
      <c r="W48659" s="123"/>
      <c r="AC48659" s="123"/>
    </row>
    <row r="48660" spans="5:29" s="2" customFormat="1">
      <c r="E48660" s="120"/>
      <c r="M48660" s="120"/>
      <c r="N48660" s="120"/>
      <c r="U48660" s="121"/>
      <c r="V48660" s="122"/>
      <c r="W48660" s="123"/>
      <c r="AC48660" s="123"/>
    </row>
    <row r="48661" spans="5:29" s="2" customFormat="1">
      <c r="E48661" s="120"/>
      <c r="M48661" s="120"/>
      <c r="N48661" s="120"/>
      <c r="U48661" s="121"/>
      <c r="V48661" s="122"/>
      <c r="W48661" s="123"/>
      <c r="AC48661" s="123"/>
    </row>
    <row r="48662" spans="5:29" s="2" customFormat="1">
      <c r="E48662" s="120"/>
      <c r="M48662" s="120"/>
      <c r="N48662" s="120"/>
      <c r="U48662" s="121"/>
      <c r="V48662" s="122"/>
      <c r="W48662" s="123"/>
      <c r="AC48662" s="123"/>
    </row>
    <row r="48663" spans="5:29" s="2" customFormat="1">
      <c r="E48663" s="120"/>
      <c r="M48663" s="120"/>
      <c r="N48663" s="120"/>
      <c r="U48663" s="121"/>
      <c r="V48663" s="122"/>
      <c r="W48663" s="123"/>
      <c r="AC48663" s="123"/>
    </row>
    <row r="48664" spans="5:29" s="2" customFormat="1">
      <c r="E48664" s="120"/>
      <c r="M48664" s="120"/>
      <c r="N48664" s="120"/>
      <c r="U48664" s="121"/>
      <c r="V48664" s="122"/>
      <c r="W48664" s="123"/>
      <c r="AC48664" s="123"/>
    </row>
    <row r="48665" spans="5:29" s="2" customFormat="1">
      <c r="E48665" s="120"/>
      <c r="M48665" s="120"/>
      <c r="N48665" s="120"/>
      <c r="U48665" s="121"/>
      <c r="V48665" s="122"/>
      <c r="W48665" s="123"/>
      <c r="AC48665" s="123"/>
    </row>
    <row r="48666" spans="5:29" s="2" customFormat="1">
      <c r="E48666" s="120"/>
      <c r="M48666" s="120"/>
      <c r="N48666" s="120"/>
      <c r="U48666" s="121"/>
      <c r="V48666" s="122"/>
      <c r="W48666" s="123"/>
      <c r="AC48666" s="123"/>
    </row>
    <row r="48667" spans="5:29" s="2" customFormat="1">
      <c r="E48667" s="120"/>
      <c r="M48667" s="120"/>
      <c r="N48667" s="120"/>
      <c r="U48667" s="121"/>
      <c r="V48667" s="122"/>
      <c r="W48667" s="123"/>
      <c r="AC48667" s="123"/>
    </row>
    <row r="48668" spans="5:29" s="2" customFormat="1">
      <c r="E48668" s="120"/>
      <c r="M48668" s="120"/>
      <c r="N48668" s="120"/>
      <c r="U48668" s="121"/>
      <c r="V48668" s="122"/>
      <c r="W48668" s="123"/>
      <c r="AC48668" s="123"/>
    </row>
    <row r="48669" spans="5:29" s="2" customFormat="1">
      <c r="E48669" s="120"/>
      <c r="M48669" s="120"/>
      <c r="N48669" s="120"/>
      <c r="U48669" s="121"/>
      <c r="V48669" s="122"/>
      <c r="W48669" s="123"/>
      <c r="AC48669" s="123"/>
    </row>
    <row r="48670" spans="5:29" s="2" customFormat="1">
      <c r="E48670" s="120"/>
      <c r="M48670" s="120"/>
      <c r="N48670" s="120"/>
      <c r="U48670" s="121"/>
      <c r="V48670" s="122"/>
      <c r="W48670" s="123"/>
      <c r="AC48670" s="123"/>
    </row>
    <row r="48671" spans="5:29" s="2" customFormat="1">
      <c r="E48671" s="120"/>
      <c r="M48671" s="120"/>
      <c r="N48671" s="120"/>
      <c r="U48671" s="121"/>
      <c r="V48671" s="122"/>
      <c r="W48671" s="123"/>
      <c r="AC48671" s="123"/>
    </row>
    <row r="48672" spans="5:29" s="2" customFormat="1">
      <c r="E48672" s="120"/>
      <c r="M48672" s="120"/>
      <c r="N48672" s="120"/>
      <c r="U48672" s="121"/>
      <c r="V48672" s="122"/>
      <c r="W48672" s="123"/>
      <c r="AC48672" s="123"/>
    </row>
    <row r="48673" spans="5:29" s="2" customFormat="1">
      <c r="E48673" s="120"/>
      <c r="M48673" s="120"/>
      <c r="N48673" s="120"/>
      <c r="U48673" s="121"/>
      <c r="V48673" s="122"/>
      <c r="W48673" s="123"/>
      <c r="AC48673" s="123"/>
    </row>
    <row r="48674" spans="5:29" s="2" customFormat="1">
      <c r="E48674" s="120"/>
      <c r="M48674" s="120"/>
      <c r="N48674" s="120"/>
      <c r="U48674" s="121"/>
      <c r="V48674" s="122"/>
      <c r="W48674" s="123"/>
      <c r="AC48674" s="123"/>
    </row>
    <row r="48675" spans="5:29" s="2" customFormat="1">
      <c r="E48675" s="120"/>
      <c r="M48675" s="120"/>
      <c r="N48675" s="120"/>
      <c r="U48675" s="121"/>
      <c r="V48675" s="122"/>
      <c r="W48675" s="123"/>
      <c r="AC48675" s="123"/>
    </row>
    <row r="48676" spans="5:29" s="2" customFormat="1">
      <c r="E48676" s="120"/>
      <c r="M48676" s="120"/>
      <c r="N48676" s="120"/>
      <c r="U48676" s="121"/>
      <c r="V48676" s="122"/>
      <c r="W48676" s="123"/>
      <c r="AC48676" s="123"/>
    </row>
    <row r="48677" spans="5:29" s="2" customFormat="1">
      <c r="E48677" s="120"/>
      <c r="M48677" s="120"/>
      <c r="N48677" s="120"/>
      <c r="U48677" s="121"/>
      <c r="V48677" s="122"/>
      <c r="W48677" s="123"/>
      <c r="AC48677" s="123"/>
    </row>
    <row r="48678" spans="5:29" s="2" customFormat="1">
      <c r="E48678" s="120"/>
      <c r="M48678" s="120"/>
      <c r="N48678" s="120"/>
      <c r="U48678" s="121"/>
      <c r="V48678" s="122"/>
      <c r="W48678" s="123"/>
      <c r="AC48678" s="123"/>
    </row>
    <row r="48679" spans="5:29" s="2" customFormat="1">
      <c r="E48679" s="120"/>
      <c r="M48679" s="120"/>
      <c r="N48679" s="120"/>
      <c r="U48679" s="121"/>
      <c r="V48679" s="122"/>
      <c r="W48679" s="123"/>
      <c r="AC48679" s="123"/>
    </row>
    <row r="48680" spans="5:29" s="2" customFormat="1">
      <c r="E48680" s="120"/>
      <c r="M48680" s="120"/>
      <c r="N48680" s="120"/>
      <c r="U48680" s="121"/>
      <c r="V48680" s="122"/>
      <c r="W48680" s="123"/>
      <c r="AC48680" s="123"/>
    </row>
    <row r="48681" spans="5:29" s="2" customFormat="1">
      <c r="E48681" s="120"/>
      <c r="M48681" s="120"/>
      <c r="N48681" s="120"/>
      <c r="U48681" s="121"/>
      <c r="V48681" s="122"/>
      <c r="W48681" s="123"/>
      <c r="AC48681" s="123"/>
    </row>
    <row r="48682" spans="5:29" s="2" customFormat="1">
      <c r="E48682" s="120"/>
      <c r="M48682" s="120"/>
      <c r="N48682" s="120"/>
      <c r="U48682" s="121"/>
      <c r="V48682" s="122"/>
      <c r="W48682" s="123"/>
      <c r="AC48682" s="123"/>
    </row>
    <row r="48683" spans="5:29" s="2" customFormat="1">
      <c r="E48683" s="120"/>
      <c r="M48683" s="120"/>
      <c r="N48683" s="120"/>
      <c r="U48683" s="121"/>
      <c r="V48683" s="122"/>
      <c r="W48683" s="123"/>
      <c r="AC48683" s="123"/>
    </row>
    <row r="48684" spans="5:29" s="2" customFormat="1">
      <c r="E48684" s="120"/>
      <c r="M48684" s="120"/>
      <c r="N48684" s="120"/>
      <c r="U48684" s="121"/>
      <c r="V48684" s="122"/>
      <c r="W48684" s="123"/>
      <c r="AC48684" s="123"/>
    </row>
    <row r="48685" spans="5:29" s="2" customFormat="1">
      <c r="E48685" s="120"/>
      <c r="M48685" s="120"/>
      <c r="N48685" s="120"/>
      <c r="U48685" s="121"/>
      <c r="V48685" s="122"/>
      <c r="W48685" s="123"/>
      <c r="AC48685" s="123"/>
    </row>
    <row r="48686" spans="5:29" s="2" customFormat="1">
      <c r="E48686" s="120"/>
      <c r="M48686" s="120"/>
      <c r="N48686" s="120"/>
      <c r="U48686" s="121"/>
      <c r="V48686" s="122"/>
      <c r="W48686" s="123"/>
      <c r="AC48686" s="123"/>
    </row>
    <row r="48687" spans="5:29" s="2" customFormat="1">
      <c r="E48687" s="120"/>
      <c r="M48687" s="120"/>
      <c r="N48687" s="120"/>
      <c r="U48687" s="121"/>
      <c r="V48687" s="122"/>
      <c r="W48687" s="123"/>
      <c r="AC48687" s="123"/>
    </row>
    <row r="48688" spans="5:29" s="2" customFormat="1">
      <c r="E48688" s="120"/>
      <c r="M48688" s="120"/>
      <c r="N48688" s="120"/>
      <c r="U48688" s="121"/>
      <c r="V48688" s="122"/>
      <c r="W48688" s="123"/>
      <c r="AC48688" s="123"/>
    </row>
    <row r="48689" spans="5:29" s="2" customFormat="1">
      <c r="E48689" s="120"/>
      <c r="M48689" s="120"/>
      <c r="N48689" s="120"/>
      <c r="U48689" s="121"/>
      <c r="V48689" s="122"/>
      <c r="W48689" s="123"/>
      <c r="AC48689" s="123"/>
    </row>
    <row r="48690" spans="5:29" s="2" customFormat="1">
      <c r="E48690" s="120"/>
      <c r="M48690" s="120"/>
      <c r="N48690" s="120"/>
      <c r="U48690" s="121"/>
      <c r="V48690" s="122"/>
      <c r="W48690" s="123"/>
      <c r="AC48690" s="123"/>
    </row>
    <row r="48691" spans="5:29" s="2" customFormat="1">
      <c r="E48691" s="120"/>
      <c r="M48691" s="120"/>
      <c r="N48691" s="120"/>
      <c r="U48691" s="121"/>
      <c r="V48691" s="122"/>
      <c r="W48691" s="123"/>
      <c r="AC48691" s="123"/>
    </row>
    <row r="48692" spans="5:29" s="2" customFormat="1">
      <c r="E48692" s="120"/>
      <c r="M48692" s="120"/>
      <c r="N48692" s="120"/>
      <c r="U48692" s="121"/>
      <c r="V48692" s="122"/>
      <c r="W48692" s="123"/>
      <c r="AC48692" s="123"/>
    </row>
    <row r="48693" spans="5:29" s="2" customFormat="1">
      <c r="E48693" s="120"/>
      <c r="M48693" s="120"/>
      <c r="N48693" s="120"/>
      <c r="U48693" s="121"/>
      <c r="V48693" s="122"/>
      <c r="W48693" s="123"/>
      <c r="AC48693" s="123"/>
    </row>
    <row r="48694" spans="5:29" s="2" customFormat="1">
      <c r="E48694" s="120"/>
      <c r="M48694" s="120"/>
      <c r="N48694" s="120"/>
      <c r="U48694" s="121"/>
      <c r="V48694" s="122"/>
      <c r="W48694" s="123"/>
      <c r="AC48694" s="123"/>
    </row>
    <row r="48695" spans="5:29" s="2" customFormat="1">
      <c r="E48695" s="120"/>
      <c r="M48695" s="120"/>
      <c r="N48695" s="120"/>
      <c r="U48695" s="121"/>
      <c r="V48695" s="122"/>
      <c r="W48695" s="123"/>
      <c r="AC48695" s="123"/>
    </row>
    <row r="48696" spans="5:29" s="2" customFormat="1">
      <c r="E48696" s="120"/>
      <c r="M48696" s="120"/>
      <c r="N48696" s="120"/>
      <c r="U48696" s="121"/>
      <c r="V48696" s="122"/>
      <c r="W48696" s="123"/>
      <c r="AC48696" s="123"/>
    </row>
    <row r="48697" spans="5:29" s="2" customFormat="1">
      <c r="E48697" s="120"/>
      <c r="M48697" s="120"/>
      <c r="N48697" s="120"/>
      <c r="U48697" s="121"/>
      <c r="V48697" s="122"/>
      <c r="W48697" s="123"/>
      <c r="AC48697" s="123"/>
    </row>
    <row r="48698" spans="5:29" s="2" customFormat="1">
      <c r="E48698" s="120"/>
      <c r="M48698" s="120"/>
      <c r="N48698" s="120"/>
      <c r="U48698" s="121"/>
      <c r="V48698" s="122"/>
      <c r="W48698" s="123"/>
      <c r="AC48698" s="123"/>
    </row>
    <row r="48699" spans="5:29" s="2" customFormat="1">
      <c r="E48699" s="120"/>
      <c r="M48699" s="120"/>
      <c r="N48699" s="120"/>
      <c r="U48699" s="121"/>
      <c r="V48699" s="122"/>
      <c r="W48699" s="123"/>
      <c r="AC48699" s="123"/>
    </row>
    <row r="48700" spans="5:29" s="2" customFormat="1">
      <c r="E48700" s="120"/>
      <c r="M48700" s="120"/>
      <c r="N48700" s="120"/>
      <c r="U48700" s="121"/>
      <c r="V48700" s="122"/>
      <c r="W48700" s="123"/>
      <c r="AC48700" s="123"/>
    </row>
    <row r="48701" spans="5:29" s="2" customFormat="1">
      <c r="E48701" s="120"/>
      <c r="M48701" s="120"/>
      <c r="N48701" s="120"/>
      <c r="U48701" s="121"/>
      <c r="V48701" s="122"/>
      <c r="W48701" s="123"/>
      <c r="AC48701" s="123"/>
    </row>
    <row r="48702" spans="5:29" s="2" customFormat="1">
      <c r="E48702" s="120"/>
      <c r="M48702" s="120"/>
      <c r="N48702" s="120"/>
      <c r="U48702" s="121"/>
      <c r="V48702" s="122"/>
      <c r="W48702" s="123"/>
      <c r="AC48702" s="123"/>
    </row>
    <row r="48703" spans="5:29" s="2" customFormat="1">
      <c r="E48703" s="120"/>
      <c r="M48703" s="120"/>
      <c r="N48703" s="120"/>
      <c r="U48703" s="121"/>
      <c r="V48703" s="122"/>
      <c r="W48703" s="123"/>
      <c r="AC48703" s="123"/>
    </row>
    <row r="48704" spans="5:29" s="2" customFormat="1">
      <c r="E48704" s="120"/>
      <c r="M48704" s="120"/>
      <c r="N48704" s="120"/>
      <c r="U48704" s="121"/>
      <c r="V48704" s="122"/>
      <c r="W48704" s="123"/>
      <c r="AC48704" s="123"/>
    </row>
    <row r="48705" spans="5:29" s="2" customFormat="1">
      <c r="E48705" s="120"/>
      <c r="M48705" s="120"/>
      <c r="N48705" s="120"/>
      <c r="U48705" s="121"/>
      <c r="V48705" s="122"/>
      <c r="W48705" s="123"/>
      <c r="AC48705" s="123"/>
    </row>
    <row r="48706" spans="5:29" s="2" customFormat="1">
      <c r="E48706" s="120"/>
      <c r="M48706" s="120"/>
      <c r="N48706" s="120"/>
      <c r="U48706" s="121"/>
      <c r="V48706" s="122"/>
      <c r="W48706" s="123"/>
      <c r="AC48706" s="123"/>
    </row>
    <row r="48707" spans="5:29" s="2" customFormat="1">
      <c r="E48707" s="120"/>
      <c r="M48707" s="120"/>
      <c r="N48707" s="120"/>
      <c r="U48707" s="121"/>
      <c r="V48707" s="122"/>
      <c r="W48707" s="123"/>
      <c r="AC48707" s="123"/>
    </row>
    <row r="48708" spans="5:29" s="2" customFormat="1">
      <c r="E48708" s="120"/>
      <c r="M48708" s="120"/>
      <c r="N48708" s="120"/>
      <c r="U48708" s="121"/>
      <c r="V48708" s="122"/>
      <c r="W48708" s="123"/>
      <c r="AC48708" s="123"/>
    </row>
    <row r="48709" spans="5:29" s="2" customFormat="1">
      <c r="E48709" s="120"/>
      <c r="M48709" s="120"/>
      <c r="N48709" s="120"/>
      <c r="U48709" s="121"/>
      <c r="V48709" s="122"/>
      <c r="W48709" s="123"/>
      <c r="AC48709" s="123"/>
    </row>
    <row r="48710" spans="5:29" s="2" customFormat="1">
      <c r="E48710" s="120"/>
      <c r="M48710" s="120"/>
      <c r="N48710" s="120"/>
      <c r="U48710" s="121"/>
      <c r="V48710" s="122"/>
      <c r="W48710" s="123"/>
      <c r="AC48710" s="123"/>
    </row>
    <row r="48711" spans="5:29" s="2" customFormat="1">
      <c r="E48711" s="120"/>
      <c r="M48711" s="120"/>
      <c r="N48711" s="120"/>
      <c r="U48711" s="121"/>
      <c r="V48711" s="122"/>
      <c r="W48711" s="123"/>
      <c r="AC48711" s="123"/>
    </row>
    <row r="48712" spans="5:29" s="2" customFormat="1">
      <c r="E48712" s="120"/>
      <c r="M48712" s="120"/>
      <c r="N48712" s="120"/>
      <c r="U48712" s="121"/>
      <c r="V48712" s="122"/>
      <c r="W48712" s="123"/>
      <c r="AC48712" s="123"/>
    </row>
    <row r="48713" spans="5:29" s="2" customFormat="1">
      <c r="E48713" s="120"/>
      <c r="M48713" s="120"/>
      <c r="N48713" s="120"/>
      <c r="U48713" s="121"/>
      <c r="V48713" s="122"/>
      <c r="W48713" s="123"/>
      <c r="AC48713" s="123"/>
    </row>
    <row r="48714" spans="5:29" s="2" customFormat="1">
      <c r="E48714" s="120"/>
      <c r="M48714" s="120"/>
      <c r="N48714" s="120"/>
      <c r="U48714" s="121"/>
      <c r="V48714" s="122"/>
      <c r="W48714" s="123"/>
      <c r="AC48714" s="123"/>
    </row>
    <row r="48715" spans="5:29" s="2" customFormat="1">
      <c r="E48715" s="120"/>
      <c r="M48715" s="120"/>
      <c r="N48715" s="120"/>
      <c r="U48715" s="121"/>
      <c r="V48715" s="122"/>
      <c r="W48715" s="123"/>
      <c r="AC48715" s="123"/>
    </row>
    <row r="48716" spans="5:29" s="2" customFormat="1">
      <c r="E48716" s="120"/>
      <c r="M48716" s="120"/>
      <c r="N48716" s="120"/>
      <c r="U48716" s="121"/>
      <c r="V48716" s="122"/>
      <c r="W48716" s="123"/>
      <c r="AC48716" s="123"/>
    </row>
    <row r="48717" spans="5:29" s="2" customFormat="1">
      <c r="E48717" s="120"/>
      <c r="M48717" s="120"/>
      <c r="N48717" s="120"/>
      <c r="U48717" s="121"/>
      <c r="V48717" s="122"/>
      <c r="W48717" s="123"/>
      <c r="AC48717" s="123"/>
    </row>
    <row r="48718" spans="5:29" s="2" customFormat="1">
      <c r="E48718" s="120"/>
      <c r="M48718" s="120"/>
      <c r="N48718" s="120"/>
      <c r="U48718" s="121"/>
      <c r="V48718" s="122"/>
      <c r="W48718" s="123"/>
      <c r="AC48718" s="123"/>
    </row>
    <row r="48719" spans="5:29" s="2" customFormat="1">
      <c r="E48719" s="120"/>
      <c r="M48719" s="120"/>
      <c r="N48719" s="120"/>
      <c r="U48719" s="121"/>
      <c r="V48719" s="122"/>
      <c r="W48719" s="123"/>
      <c r="AC48719" s="123"/>
    </row>
    <row r="48720" spans="5:29" s="2" customFormat="1">
      <c r="E48720" s="120"/>
      <c r="M48720" s="120"/>
      <c r="N48720" s="120"/>
      <c r="U48720" s="121"/>
      <c r="V48720" s="122"/>
      <c r="W48720" s="123"/>
      <c r="AC48720" s="123"/>
    </row>
    <row r="48721" spans="5:29" s="2" customFormat="1">
      <c r="E48721" s="120"/>
      <c r="M48721" s="120"/>
      <c r="N48721" s="120"/>
      <c r="U48721" s="121"/>
      <c r="V48721" s="122"/>
      <c r="W48721" s="123"/>
      <c r="AC48721" s="123"/>
    </row>
    <row r="48722" spans="5:29" s="2" customFormat="1">
      <c r="E48722" s="120"/>
      <c r="M48722" s="120"/>
      <c r="N48722" s="120"/>
      <c r="U48722" s="121"/>
      <c r="V48722" s="122"/>
      <c r="W48722" s="123"/>
      <c r="AC48722" s="123"/>
    </row>
    <row r="48723" spans="5:29" s="2" customFormat="1">
      <c r="E48723" s="120"/>
      <c r="M48723" s="120"/>
      <c r="N48723" s="120"/>
      <c r="U48723" s="121"/>
      <c r="V48723" s="122"/>
      <c r="W48723" s="123"/>
      <c r="AC48723" s="123"/>
    </row>
    <row r="48724" spans="5:29" s="2" customFormat="1">
      <c r="E48724" s="120"/>
      <c r="M48724" s="120"/>
      <c r="N48724" s="120"/>
      <c r="U48724" s="121"/>
      <c r="V48724" s="122"/>
      <c r="W48724" s="123"/>
      <c r="AC48724" s="123"/>
    </row>
    <row r="48725" spans="5:29" s="2" customFormat="1">
      <c r="E48725" s="120"/>
      <c r="M48725" s="120"/>
      <c r="N48725" s="120"/>
      <c r="U48725" s="121"/>
      <c r="V48725" s="122"/>
      <c r="W48725" s="123"/>
      <c r="AC48725" s="123"/>
    </row>
    <row r="48726" spans="5:29" s="2" customFormat="1">
      <c r="E48726" s="120"/>
      <c r="M48726" s="120"/>
      <c r="N48726" s="120"/>
      <c r="U48726" s="121"/>
      <c r="V48726" s="122"/>
      <c r="W48726" s="123"/>
      <c r="AC48726" s="123"/>
    </row>
    <row r="48727" spans="5:29" s="2" customFormat="1">
      <c r="E48727" s="120"/>
      <c r="M48727" s="120"/>
      <c r="N48727" s="120"/>
      <c r="U48727" s="121"/>
      <c r="V48727" s="122"/>
      <c r="W48727" s="123"/>
      <c r="AC48727" s="123"/>
    </row>
    <row r="48728" spans="5:29" s="2" customFormat="1">
      <c r="E48728" s="120"/>
      <c r="M48728" s="120"/>
      <c r="N48728" s="120"/>
      <c r="U48728" s="121"/>
      <c r="V48728" s="122"/>
      <c r="W48728" s="123"/>
      <c r="AC48728" s="123"/>
    </row>
    <row r="48729" spans="5:29" s="2" customFormat="1">
      <c r="E48729" s="120"/>
      <c r="M48729" s="120"/>
      <c r="N48729" s="120"/>
      <c r="U48729" s="121"/>
      <c r="V48729" s="122"/>
      <c r="W48729" s="123"/>
      <c r="AC48729" s="123"/>
    </row>
    <row r="48730" spans="5:29" s="2" customFormat="1">
      <c r="E48730" s="120"/>
      <c r="M48730" s="120"/>
      <c r="N48730" s="120"/>
      <c r="U48730" s="121"/>
      <c r="V48730" s="122"/>
      <c r="W48730" s="123"/>
      <c r="AC48730" s="123"/>
    </row>
    <row r="48731" spans="5:29" s="2" customFormat="1">
      <c r="E48731" s="120"/>
      <c r="M48731" s="120"/>
      <c r="N48731" s="120"/>
      <c r="U48731" s="121"/>
      <c r="V48731" s="122"/>
      <c r="W48731" s="123"/>
      <c r="AC48731" s="123"/>
    </row>
    <row r="48732" spans="5:29" s="2" customFormat="1">
      <c r="E48732" s="120"/>
      <c r="M48732" s="120"/>
      <c r="N48732" s="120"/>
      <c r="U48732" s="121"/>
      <c r="V48732" s="122"/>
      <c r="W48732" s="123"/>
      <c r="AC48732" s="123"/>
    </row>
    <row r="48733" spans="5:29" s="2" customFormat="1">
      <c r="E48733" s="120"/>
      <c r="M48733" s="120"/>
      <c r="N48733" s="120"/>
      <c r="U48733" s="121"/>
      <c r="V48733" s="122"/>
      <c r="W48733" s="123"/>
      <c r="AC48733" s="123"/>
    </row>
    <row r="48734" spans="5:29" s="2" customFormat="1">
      <c r="E48734" s="120"/>
      <c r="M48734" s="120"/>
      <c r="N48734" s="120"/>
      <c r="U48734" s="121"/>
      <c r="V48734" s="122"/>
      <c r="W48734" s="123"/>
      <c r="AC48734" s="123"/>
    </row>
    <row r="48735" spans="5:29" s="2" customFormat="1">
      <c r="E48735" s="120"/>
      <c r="M48735" s="120"/>
      <c r="N48735" s="120"/>
      <c r="U48735" s="121"/>
      <c r="V48735" s="122"/>
      <c r="W48735" s="123"/>
      <c r="AC48735" s="123"/>
    </row>
    <row r="48736" spans="5:29" s="2" customFormat="1">
      <c r="E48736" s="120"/>
      <c r="M48736" s="120"/>
      <c r="N48736" s="120"/>
      <c r="U48736" s="121"/>
      <c r="V48736" s="122"/>
      <c r="W48736" s="123"/>
      <c r="AC48736" s="123"/>
    </row>
    <row r="48737" spans="5:29" s="2" customFormat="1">
      <c r="E48737" s="120"/>
      <c r="M48737" s="120"/>
      <c r="N48737" s="120"/>
      <c r="U48737" s="121"/>
      <c r="V48737" s="122"/>
      <c r="W48737" s="123"/>
      <c r="AC48737" s="123"/>
    </row>
    <row r="48738" spans="5:29" s="2" customFormat="1">
      <c r="E48738" s="120"/>
      <c r="M48738" s="120"/>
      <c r="N48738" s="120"/>
      <c r="U48738" s="121"/>
      <c r="V48738" s="122"/>
      <c r="W48738" s="123"/>
      <c r="AC48738" s="123"/>
    </row>
    <row r="48739" spans="5:29" s="2" customFormat="1">
      <c r="E48739" s="120"/>
      <c r="M48739" s="120"/>
      <c r="N48739" s="120"/>
      <c r="U48739" s="121"/>
      <c r="V48739" s="122"/>
      <c r="W48739" s="123"/>
      <c r="AC48739" s="123"/>
    </row>
    <row r="48740" spans="5:29" s="2" customFormat="1">
      <c r="E48740" s="120"/>
      <c r="M48740" s="120"/>
      <c r="N48740" s="120"/>
      <c r="U48740" s="121"/>
      <c r="V48740" s="122"/>
      <c r="W48740" s="123"/>
      <c r="AC48740" s="123"/>
    </row>
    <row r="48741" spans="5:29" s="2" customFormat="1">
      <c r="E48741" s="120"/>
      <c r="M48741" s="120"/>
      <c r="N48741" s="120"/>
      <c r="U48741" s="121"/>
      <c r="V48741" s="122"/>
      <c r="W48741" s="123"/>
      <c r="AC48741" s="123"/>
    </row>
    <row r="48742" spans="5:29" s="2" customFormat="1">
      <c r="E48742" s="120"/>
      <c r="M48742" s="120"/>
      <c r="N48742" s="120"/>
      <c r="U48742" s="121"/>
      <c r="V48742" s="122"/>
      <c r="W48742" s="123"/>
      <c r="AC48742" s="123"/>
    </row>
    <row r="48743" spans="5:29" s="2" customFormat="1">
      <c r="E48743" s="120"/>
      <c r="M48743" s="120"/>
      <c r="N48743" s="120"/>
      <c r="U48743" s="121"/>
      <c r="V48743" s="122"/>
      <c r="W48743" s="123"/>
      <c r="AC48743" s="123"/>
    </row>
    <row r="48744" spans="5:29" s="2" customFormat="1">
      <c r="E48744" s="120"/>
      <c r="M48744" s="120"/>
      <c r="N48744" s="120"/>
      <c r="U48744" s="121"/>
      <c r="V48744" s="122"/>
      <c r="W48744" s="123"/>
      <c r="AC48744" s="123"/>
    </row>
    <row r="48745" spans="5:29" s="2" customFormat="1">
      <c r="E48745" s="120"/>
      <c r="M48745" s="120"/>
      <c r="N48745" s="120"/>
      <c r="U48745" s="121"/>
      <c r="V48745" s="122"/>
      <c r="W48745" s="123"/>
      <c r="AC48745" s="123"/>
    </row>
    <row r="48746" spans="5:29" s="2" customFormat="1">
      <c r="E48746" s="120"/>
      <c r="M48746" s="120"/>
      <c r="N48746" s="120"/>
      <c r="U48746" s="121"/>
      <c r="V48746" s="122"/>
      <c r="W48746" s="123"/>
      <c r="AC48746" s="123"/>
    </row>
    <row r="48747" spans="5:29" s="2" customFormat="1">
      <c r="E48747" s="120"/>
      <c r="M48747" s="120"/>
      <c r="N48747" s="120"/>
      <c r="U48747" s="121"/>
      <c r="V48747" s="122"/>
      <c r="W48747" s="123"/>
      <c r="AC48747" s="123"/>
    </row>
    <row r="48748" spans="5:29" s="2" customFormat="1">
      <c r="E48748" s="120"/>
      <c r="M48748" s="120"/>
      <c r="N48748" s="120"/>
      <c r="U48748" s="121"/>
      <c r="V48748" s="122"/>
      <c r="W48748" s="123"/>
      <c r="AC48748" s="123"/>
    </row>
    <row r="48749" spans="5:29" s="2" customFormat="1">
      <c r="E48749" s="120"/>
      <c r="M48749" s="120"/>
      <c r="N48749" s="120"/>
      <c r="U48749" s="121"/>
      <c r="V48749" s="122"/>
      <c r="W48749" s="123"/>
      <c r="AC48749" s="123"/>
    </row>
    <row r="48750" spans="5:29" s="2" customFormat="1">
      <c r="E48750" s="120"/>
      <c r="M48750" s="120"/>
      <c r="N48750" s="120"/>
      <c r="U48750" s="121"/>
      <c r="V48750" s="122"/>
      <c r="W48750" s="123"/>
      <c r="AC48750" s="123"/>
    </row>
    <row r="48751" spans="5:29" s="2" customFormat="1">
      <c r="E48751" s="120"/>
      <c r="M48751" s="120"/>
      <c r="N48751" s="120"/>
      <c r="U48751" s="121"/>
      <c r="V48751" s="122"/>
      <c r="W48751" s="123"/>
      <c r="AC48751" s="123"/>
    </row>
    <row r="48752" spans="5:29" s="2" customFormat="1">
      <c r="E48752" s="120"/>
      <c r="M48752" s="120"/>
      <c r="N48752" s="120"/>
      <c r="U48752" s="121"/>
      <c r="V48752" s="122"/>
      <c r="W48752" s="123"/>
      <c r="AC48752" s="123"/>
    </row>
    <row r="48753" spans="5:29" s="2" customFormat="1">
      <c r="E48753" s="120"/>
      <c r="M48753" s="120"/>
      <c r="N48753" s="120"/>
      <c r="U48753" s="121"/>
      <c r="V48753" s="122"/>
      <c r="W48753" s="123"/>
      <c r="AC48753" s="123"/>
    </row>
    <row r="48754" spans="5:29" s="2" customFormat="1">
      <c r="E48754" s="120"/>
      <c r="M48754" s="120"/>
      <c r="N48754" s="120"/>
      <c r="U48754" s="121"/>
      <c r="V48754" s="122"/>
      <c r="W48754" s="123"/>
      <c r="AC48754" s="123"/>
    </row>
    <row r="48755" spans="5:29" s="2" customFormat="1">
      <c r="E48755" s="120"/>
      <c r="M48755" s="120"/>
      <c r="N48755" s="120"/>
      <c r="U48755" s="121"/>
      <c r="V48755" s="122"/>
      <c r="W48755" s="123"/>
      <c r="AC48755" s="123"/>
    </row>
    <row r="48756" spans="5:29" s="2" customFormat="1">
      <c r="E48756" s="120"/>
      <c r="M48756" s="120"/>
      <c r="N48756" s="120"/>
      <c r="U48756" s="121"/>
      <c r="V48756" s="122"/>
      <c r="W48756" s="123"/>
      <c r="AC48756" s="123"/>
    </row>
    <row r="48757" spans="5:29" s="2" customFormat="1">
      <c r="E48757" s="120"/>
      <c r="M48757" s="120"/>
      <c r="N48757" s="120"/>
      <c r="U48757" s="121"/>
      <c r="V48757" s="122"/>
      <c r="W48757" s="123"/>
      <c r="AC48757" s="123"/>
    </row>
    <row r="48758" spans="5:29" s="2" customFormat="1">
      <c r="E48758" s="120"/>
      <c r="M48758" s="120"/>
      <c r="N48758" s="120"/>
      <c r="U48758" s="121"/>
      <c r="V48758" s="122"/>
      <c r="W48758" s="123"/>
      <c r="AC48758" s="123"/>
    </row>
    <row r="48759" spans="5:29" s="2" customFormat="1">
      <c r="E48759" s="120"/>
      <c r="M48759" s="120"/>
      <c r="N48759" s="120"/>
      <c r="U48759" s="121"/>
      <c r="V48759" s="122"/>
      <c r="W48759" s="123"/>
      <c r="AC48759" s="123"/>
    </row>
    <row r="48760" spans="5:29" s="2" customFormat="1">
      <c r="E48760" s="120"/>
      <c r="M48760" s="120"/>
      <c r="N48760" s="120"/>
      <c r="U48760" s="121"/>
      <c r="V48760" s="122"/>
      <c r="W48760" s="123"/>
      <c r="AC48760" s="123"/>
    </row>
    <row r="48761" spans="5:29" s="2" customFormat="1">
      <c r="E48761" s="120"/>
      <c r="M48761" s="120"/>
      <c r="N48761" s="120"/>
      <c r="U48761" s="121"/>
      <c r="V48761" s="122"/>
      <c r="W48761" s="123"/>
      <c r="AC48761" s="123"/>
    </row>
    <row r="48762" spans="5:29" s="2" customFormat="1">
      <c r="E48762" s="120"/>
      <c r="M48762" s="120"/>
      <c r="N48762" s="120"/>
      <c r="U48762" s="121"/>
      <c r="V48762" s="122"/>
      <c r="W48762" s="123"/>
      <c r="AC48762" s="123"/>
    </row>
    <row r="48763" spans="5:29" s="2" customFormat="1">
      <c r="E48763" s="120"/>
      <c r="M48763" s="120"/>
      <c r="N48763" s="120"/>
      <c r="U48763" s="121"/>
      <c r="V48763" s="122"/>
      <c r="W48763" s="123"/>
      <c r="AC48763" s="123"/>
    </row>
    <row r="48764" spans="5:29" s="2" customFormat="1">
      <c r="E48764" s="120"/>
      <c r="M48764" s="120"/>
      <c r="N48764" s="120"/>
      <c r="U48764" s="121"/>
      <c r="V48764" s="122"/>
      <c r="W48764" s="123"/>
      <c r="AC48764" s="123"/>
    </row>
    <row r="48765" spans="5:29" s="2" customFormat="1">
      <c r="E48765" s="120"/>
      <c r="M48765" s="120"/>
      <c r="N48765" s="120"/>
      <c r="U48765" s="121"/>
      <c r="V48765" s="122"/>
      <c r="W48765" s="123"/>
      <c r="AC48765" s="123"/>
    </row>
    <row r="48766" spans="5:29" s="2" customFormat="1">
      <c r="E48766" s="120"/>
      <c r="M48766" s="120"/>
      <c r="N48766" s="120"/>
      <c r="U48766" s="121"/>
      <c r="V48766" s="122"/>
      <c r="W48766" s="123"/>
      <c r="AC48766" s="123"/>
    </row>
    <row r="48767" spans="5:29" s="2" customFormat="1">
      <c r="E48767" s="120"/>
      <c r="M48767" s="120"/>
      <c r="N48767" s="120"/>
      <c r="U48767" s="121"/>
      <c r="V48767" s="122"/>
      <c r="W48767" s="123"/>
      <c r="AC48767" s="123"/>
    </row>
    <row r="48768" spans="5:29" s="2" customFormat="1">
      <c r="E48768" s="120"/>
      <c r="M48768" s="120"/>
      <c r="N48768" s="120"/>
      <c r="U48768" s="121"/>
      <c r="V48768" s="122"/>
      <c r="W48768" s="123"/>
      <c r="AC48768" s="123"/>
    </row>
    <row r="48769" spans="5:29" s="2" customFormat="1">
      <c r="E48769" s="120"/>
      <c r="M48769" s="120"/>
      <c r="N48769" s="120"/>
      <c r="U48769" s="121"/>
      <c r="V48769" s="122"/>
      <c r="W48769" s="123"/>
      <c r="AC48769" s="123"/>
    </row>
    <row r="48770" spans="5:29" s="2" customFormat="1">
      <c r="E48770" s="120"/>
      <c r="M48770" s="120"/>
      <c r="N48770" s="120"/>
      <c r="U48770" s="121"/>
      <c r="V48770" s="122"/>
      <c r="W48770" s="123"/>
      <c r="AC48770" s="123"/>
    </row>
    <row r="48771" spans="5:29" s="2" customFormat="1">
      <c r="E48771" s="120"/>
      <c r="M48771" s="120"/>
      <c r="N48771" s="120"/>
      <c r="U48771" s="121"/>
      <c r="V48771" s="122"/>
      <c r="W48771" s="123"/>
      <c r="AC48771" s="123"/>
    </row>
    <row r="48772" spans="5:29" s="2" customFormat="1">
      <c r="E48772" s="120"/>
      <c r="M48772" s="120"/>
      <c r="N48772" s="120"/>
      <c r="U48772" s="121"/>
      <c r="V48772" s="122"/>
      <c r="W48772" s="123"/>
      <c r="AC48772" s="123"/>
    </row>
    <row r="48773" spans="5:29" s="2" customFormat="1">
      <c r="E48773" s="120"/>
      <c r="M48773" s="120"/>
      <c r="N48773" s="120"/>
      <c r="U48773" s="121"/>
      <c r="V48773" s="122"/>
      <c r="W48773" s="123"/>
      <c r="AC48773" s="123"/>
    </row>
    <row r="48774" spans="5:29" s="2" customFormat="1">
      <c r="E48774" s="120"/>
      <c r="M48774" s="120"/>
      <c r="N48774" s="120"/>
      <c r="U48774" s="121"/>
      <c r="V48774" s="122"/>
      <c r="W48774" s="123"/>
      <c r="AC48774" s="123"/>
    </row>
    <row r="48775" spans="5:29" s="2" customFormat="1">
      <c r="E48775" s="120"/>
      <c r="M48775" s="120"/>
      <c r="N48775" s="120"/>
      <c r="U48775" s="121"/>
      <c r="V48775" s="122"/>
      <c r="W48775" s="123"/>
      <c r="AC48775" s="123"/>
    </row>
    <row r="48776" spans="5:29" s="2" customFormat="1">
      <c r="E48776" s="120"/>
      <c r="M48776" s="120"/>
      <c r="N48776" s="120"/>
      <c r="U48776" s="121"/>
      <c r="V48776" s="122"/>
      <c r="W48776" s="123"/>
      <c r="AC48776" s="123"/>
    </row>
    <row r="48777" spans="5:29" s="2" customFormat="1">
      <c r="E48777" s="120"/>
      <c r="M48777" s="120"/>
      <c r="N48777" s="120"/>
      <c r="U48777" s="121"/>
      <c r="V48777" s="122"/>
      <c r="W48777" s="123"/>
      <c r="AC48777" s="123"/>
    </row>
    <row r="48778" spans="5:29" s="2" customFormat="1">
      <c r="E48778" s="120"/>
      <c r="M48778" s="120"/>
      <c r="N48778" s="120"/>
      <c r="U48778" s="121"/>
      <c r="V48778" s="122"/>
      <c r="W48778" s="123"/>
      <c r="AC48778" s="123"/>
    </row>
    <row r="48779" spans="5:29" s="2" customFormat="1">
      <c r="E48779" s="120"/>
      <c r="M48779" s="120"/>
      <c r="N48779" s="120"/>
      <c r="U48779" s="121"/>
      <c r="V48779" s="122"/>
      <c r="W48779" s="123"/>
      <c r="AC48779" s="123"/>
    </row>
    <row r="48780" spans="5:29" s="2" customFormat="1">
      <c r="E48780" s="120"/>
      <c r="M48780" s="120"/>
      <c r="N48780" s="120"/>
      <c r="U48780" s="121"/>
      <c r="V48780" s="122"/>
      <c r="W48780" s="123"/>
      <c r="AC48780" s="123"/>
    </row>
    <row r="48781" spans="5:29" s="2" customFormat="1">
      <c r="E48781" s="120"/>
      <c r="M48781" s="120"/>
      <c r="N48781" s="120"/>
      <c r="U48781" s="121"/>
      <c r="V48781" s="122"/>
      <c r="W48781" s="123"/>
      <c r="AC48781" s="123"/>
    </row>
    <row r="48782" spans="5:29" s="2" customFormat="1">
      <c r="E48782" s="120"/>
      <c r="M48782" s="120"/>
      <c r="N48782" s="120"/>
      <c r="U48782" s="121"/>
      <c r="V48782" s="122"/>
      <c r="W48782" s="123"/>
      <c r="AC48782" s="123"/>
    </row>
    <row r="48783" spans="5:29" s="2" customFormat="1">
      <c r="E48783" s="120"/>
      <c r="M48783" s="120"/>
      <c r="N48783" s="120"/>
      <c r="U48783" s="121"/>
      <c r="V48783" s="122"/>
      <c r="W48783" s="123"/>
      <c r="AC48783" s="123"/>
    </row>
    <row r="48784" spans="5:29" s="2" customFormat="1">
      <c r="E48784" s="120"/>
      <c r="M48784" s="120"/>
      <c r="N48784" s="120"/>
      <c r="U48784" s="121"/>
      <c r="V48784" s="122"/>
      <c r="W48784" s="123"/>
      <c r="AC48784" s="123"/>
    </row>
    <row r="48785" spans="5:29" s="2" customFormat="1">
      <c r="E48785" s="120"/>
      <c r="M48785" s="120"/>
      <c r="N48785" s="120"/>
      <c r="U48785" s="121"/>
      <c r="V48785" s="122"/>
      <c r="W48785" s="123"/>
      <c r="AC48785" s="123"/>
    </row>
    <row r="48786" spans="5:29" s="2" customFormat="1">
      <c r="E48786" s="120"/>
      <c r="M48786" s="120"/>
      <c r="N48786" s="120"/>
      <c r="U48786" s="121"/>
      <c r="V48786" s="122"/>
      <c r="W48786" s="123"/>
      <c r="AC48786" s="123"/>
    </row>
    <row r="48787" spans="5:29" s="2" customFormat="1">
      <c r="E48787" s="120"/>
      <c r="M48787" s="120"/>
      <c r="N48787" s="120"/>
      <c r="U48787" s="121"/>
      <c r="V48787" s="122"/>
      <c r="W48787" s="123"/>
      <c r="AC48787" s="123"/>
    </row>
    <row r="48788" spans="5:29" s="2" customFormat="1">
      <c r="E48788" s="120"/>
      <c r="M48788" s="120"/>
      <c r="N48788" s="120"/>
      <c r="U48788" s="121"/>
      <c r="V48788" s="122"/>
      <c r="W48788" s="123"/>
      <c r="AC48788" s="123"/>
    </row>
    <row r="48789" spans="5:29" s="2" customFormat="1">
      <c r="E48789" s="120"/>
      <c r="M48789" s="120"/>
      <c r="N48789" s="120"/>
      <c r="U48789" s="121"/>
      <c r="V48789" s="122"/>
      <c r="W48789" s="123"/>
      <c r="AC48789" s="123"/>
    </row>
    <row r="48790" spans="5:29" s="2" customFormat="1">
      <c r="E48790" s="120"/>
      <c r="M48790" s="120"/>
      <c r="N48790" s="120"/>
      <c r="U48790" s="121"/>
      <c r="V48790" s="122"/>
      <c r="W48790" s="123"/>
      <c r="AC48790" s="123"/>
    </row>
    <row r="48791" spans="5:29" s="2" customFormat="1">
      <c r="E48791" s="120"/>
      <c r="M48791" s="120"/>
      <c r="N48791" s="120"/>
      <c r="U48791" s="121"/>
      <c r="V48791" s="122"/>
      <c r="W48791" s="123"/>
      <c r="AC48791" s="123"/>
    </row>
    <row r="48792" spans="5:29" s="2" customFormat="1">
      <c r="E48792" s="120"/>
      <c r="M48792" s="120"/>
      <c r="N48792" s="120"/>
      <c r="U48792" s="121"/>
      <c r="V48792" s="122"/>
      <c r="W48792" s="123"/>
      <c r="AC48792" s="123"/>
    </row>
    <row r="48793" spans="5:29" s="2" customFormat="1">
      <c r="E48793" s="120"/>
      <c r="M48793" s="120"/>
      <c r="N48793" s="120"/>
      <c r="U48793" s="121"/>
      <c r="V48793" s="122"/>
      <c r="W48793" s="123"/>
      <c r="AC48793" s="123"/>
    </row>
    <row r="48794" spans="5:29" s="2" customFormat="1">
      <c r="E48794" s="120"/>
      <c r="M48794" s="120"/>
      <c r="N48794" s="120"/>
      <c r="U48794" s="121"/>
      <c r="V48794" s="122"/>
      <c r="W48794" s="123"/>
      <c r="AC48794" s="123"/>
    </row>
    <row r="48795" spans="5:29" s="2" customFormat="1">
      <c r="E48795" s="120"/>
      <c r="M48795" s="120"/>
      <c r="N48795" s="120"/>
      <c r="U48795" s="121"/>
      <c r="V48795" s="122"/>
      <c r="W48795" s="123"/>
      <c r="AC48795" s="123"/>
    </row>
    <row r="48796" spans="5:29" s="2" customFormat="1">
      <c r="E48796" s="120"/>
      <c r="M48796" s="120"/>
      <c r="N48796" s="120"/>
      <c r="U48796" s="121"/>
      <c r="V48796" s="122"/>
      <c r="W48796" s="123"/>
      <c r="AC48796" s="123"/>
    </row>
    <row r="48797" spans="5:29" s="2" customFormat="1">
      <c r="E48797" s="120"/>
      <c r="M48797" s="120"/>
      <c r="N48797" s="120"/>
      <c r="U48797" s="121"/>
      <c r="V48797" s="122"/>
      <c r="W48797" s="123"/>
      <c r="AC48797" s="123"/>
    </row>
    <row r="48798" spans="5:29" s="2" customFormat="1">
      <c r="E48798" s="120"/>
      <c r="M48798" s="120"/>
      <c r="N48798" s="120"/>
      <c r="U48798" s="121"/>
      <c r="V48798" s="122"/>
      <c r="W48798" s="123"/>
      <c r="AC48798" s="123"/>
    </row>
    <row r="48799" spans="5:29" s="2" customFormat="1">
      <c r="E48799" s="120"/>
      <c r="M48799" s="120"/>
      <c r="N48799" s="120"/>
      <c r="U48799" s="121"/>
      <c r="V48799" s="122"/>
      <c r="W48799" s="123"/>
      <c r="AC48799" s="123"/>
    </row>
    <row r="48800" spans="5:29" s="2" customFormat="1">
      <c r="E48800" s="120"/>
      <c r="M48800" s="120"/>
      <c r="N48800" s="120"/>
      <c r="U48800" s="121"/>
      <c r="V48800" s="122"/>
      <c r="W48800" s="123"/>
      <c r="AC48800" s="123"/>
    </row>
    <row r="48801" spans="5:29" s="2" customFormat="1">
      <c r="E48801" s="120"/>
      <c r="M48801" s="120"/>
      <c r="N48801" s="120"/>
      <c r="U48801" s="121"/>
      <c r="V48801" s="122"/>
      <c r="W48801" s="123"/>
      <c r="AC48801" s="123"/>
    </row>
    <row r="48802" spans="5:29" s="2" customFormat="1">
      <c r="E48802" s="120"/>
      <c r="M48802" s="120"/>
      <c r="N48802" s="120"/>
      <c r="U48802" s="121"/>
      <c r="V48802" s="122"/>
      <c r="W48802" s="123"/>
      <c r="AC48802" s="123"/>
    </row>
    <row r="48803" spans="5:29" s="2" customFormat="1">
      <c r="E48803" s="120"/>
      <c r="M48803" s="120"/>
      <c r="N48803" s="120"/>
      <c r="U48803" s="121"/>
      <c r="V48803" s="122"/>
      <c r="W48803" s="123"/>
      <c r="AC48803" s="123"/>
    </row>
    <row r="48804" spans="5:29" s="2" customFormat="1">
      <c r="E48804" s="120"/>
      <c r="M48804" s="120"/>
      <c r="N48804" s="120"/>
      <c r="U48804" s="121"/>
      <c r="V48804" s="122"/>
      <c r="W48804" s="123"/>
      <c r="AC48804" s="123"/>
    </row>
    <row r="48805" spans="5:29" s="2" customFormat="1">
      <c r="E48805" s="120"/>
      <c r="M48805" s="120"/>
      <c r="N48805" s="120"/>
      <c r="U48805" s="121"/>
      <c r="V48805" s="122"/>
      <c r="W48805" s="123"/>
      <c r="AC48805" s="123"/>
    </row>
    <row r="48806" spans="5:29" s="2" customFormat="1">
      <c r="E48806" s="120"/>
      <c r="M48806" s="120"/>
      <c r="N48806" s="120"/>
      <c r="U48806" s="121"/>
      <c r="V48806" s="122"/>
      <c r="W48806" s="123"/>
      <c r="AC48806" s="123"/>
    </row>
    <row r="48807" spans="5:29" s="2" customFormat="1">
      <c r="E48807" s="120"/>
      <c r="M48807" s="120"/>
      <c r="N48807" s="120"/>
      <c r="U48807" s="121"/>
      <c r="V48807" s="122"/>
      <c r="W48807" s="123"/>
      <c r="AC48807" s="123"/>
    </row>
    <row r="48808" spans="5:29" s="2" customFormat="1">
      <c r="E48808" s="120"/>
      <c r="M48808" s="120"/>
      <c r="N48808" s="120"/>
      <c r="U48808" s="121"/>
      <c r="V48808" s="122"/>
      <c r="W48808" s="123"/>
      <c r="AC48808" s="123"/>
    </row>
    <row r="48809" spans="5:29" s="2" customFormat="1">
      <c r="E48809" s="120"/>
      <c r="M48809" s="120"/>
      <c r="N48809" s="120"/>
      <c r="U48809" s="121"/>
      <c r="V48809" s="122"/>
      <c r="W48809" s="123"/>
      <c r="AC48809" s="123"/>
    </row>
    <row r="48810" spans="5:29" s="2" customFormat="1">
      <c r="E48810" s="120"/>
      <c r="M48810" s="120"/>
      <c r="N48810" s="120"/>
      <c r="U48810" s="121"/>
      <c r="V48810" s="122"/>
      <c r="W48810" s="123"/>
      <c r="AC48810" s="123"/>
    </row>
    <row r="48811" spans="5:29" s="2" customFormat="1">
      <c r="E48811" s="120"/>
      <c r="M48811" s="120"/>
      <c r="N48811" s="120"/>
      <c r="U48811" s="121"/>
      <c r="V48811" s="122"/>
      <c r="W48811" s="123"/>
      <c r="AC48811" s="123"/>
    </row>
    <row r="48812" spans="5:29" s="2" customFormat="1">
      <c r="E48812" s="120"/>
      <c r="M48812" s="120"/>
      <c r="N48812" s="120"/>
      <c r="U48812" s="121"/>
      <c r="V48812" s="122"/>
      <c r="W48812" s="123"/>
      <c r="AC48812" s="123"/>
    </row>
    <row r="48813" spans="5:29" s="2" customFormat="1">
      <c r="E48813" s="120"/>
      <c r="M48813" s="120"/>
      <c r="N48813" s="120"/>
      <c r="U48813" s="121"/>
      <c r="V48813" s="122"/>
      <c r="W48813" s="123"/>
      <c r="AC48813" s="123"/>
    </row>
    <row r="48814" spans="5:29" s="2" customFormat="1">
      <c r="E48814" s="120"/>
      <c r="M48814" s="120"/>
      <c r="N48814" s="120"/>
      <c r="U48814" s="121"/>
      <c r="V48814" s="122"/>
      <c r="W48814" s="123"/>
      <c r="AC48814" s="123"/>
    </row>
    <row r="48815" spans="5:29" s="2" customFormat="1">
      <c r="E48815" s="120"/>
      <c r="M48815" s="120"/>
      <c r="N48815" s="120"/>
      <c r="U48815" s="121"/>
      <c r="V48815" s="122"/>
      <c r="W48815" s="123"/>
      <c r="AC48815" s="123"/>
    </row>
    <row r="48816" spans="5:29" s="2" customFormat="1">
      <c r="E48816" s="120"/>
      <c r="M48816" s="120"/>
      <c r="N48816" s="120"/>
      <c r="U48816" s="121"/>
      <c r="V48816" s="122"/>
      <c r="W48816" s="123"/>
      <c r="AC48816" s="123"/>
    </row>
    <row r="48817" spans="5:29" s="2" customFormat="1">
      <c r="E48817" s="120"/>
      <c r="M48817" s="120"/>
      <c r="N48817" s="120"/>
      <c r="U48817" s="121"/>
      <c r="V48817" s="122"/>
      <c r="W48817" s="123"/>
      <c r="AC48817" s="123"/>
    </row>
    <row r="48818" spans="5:29" s="2" customFormat="1">
      <c r="E48818" s="120"/>
      <c r="M48818" s="120"/>
      <c r="N48818" s="120"/>
      <c r="U48818" s="121"/>
      <c r="V48818" s="122"/>
      <c r="W48818" s="123"/>
      <c r="AC48818" s="123"/>
    </row>
    <row r="48819" spans="5:29" s="2" customFormat="1">
      <c r="E48819" s="120"/>
      <c r="M48819" s="120"/>
      <c r="N48819" s="120"/>
      <c r="U48819" s="121"/>
      <c r="V48819" s="122"/>
      <c r="W48819" s="123"/>
      <c r="AC48819" s="123"/>
    </row>
    <row r="48820" spans="5:29" s="2" customFormat="1">
      <c r="E48820" s="120"/>
      <c r="M48820" s="120"/>
      <c r="N48820" s="120"/>
      <c r="U48820" s="121"/>
      <c r="V48820" s="122"/>
      <c r="W48820" s="123"/>
      <c r="AC48820" s="123"/>
    </row>
    <row r="48821" spans="5:29" s="2" customFormat="1">
      <c r="E48821" s="120"/>
      <c r="M48821" s="120"/>
      <c r="N48821" s="120"/>
      <c r="U48821" s="121"/>
      <c r="V48821" s="122"/>
      <c r="W48821" s="123"/>
      <c r="AC48821" s="123"/>
    </row>
    <row r="48822" spans="5:29" s="2" customFormat="1">
      <c r="E48822" s="120"/>
      <c r="M48822" s="120"/>
      <c r="N48822" s="120"/>
      <c r="U48822" s="121"/>
      <c r="V48822" s="122"/>
      <c r="W48822" s="123"/>
      <c r="AC48822" s="123"/>
    </row>
    <row r="48823" spans="5:29" s="2" customFormat="1">
      <c r="E48823" s="120"/>
      <c r="M48823" s="120"/>
      <c r="N48823" s="120"/>
      <c r="U48823" s="121"/>
      <c r="V48823" s="122"/>
      <c r="W48823" s="123"/>
      <c r="AC48823" s="123"/>
    </row>
    <row r="48824" spans="5:29" s="2" customFormat="1">
      <c r="E48824" s="120"/>
      <c r="M48824" s="120"/>
      <c r="N48824" s="120"/>
      <c r="U48824" s="121"/>
      <c r="V48824" s="122"/>
      <c r="W48824" s="123"/>
      <c r="AC48824" s="123"/>
    </row>
    <row r="48825" spans="5:29" s="2" customFormat="1">
      <c r="E48825" s="120"/>
      <c r="M48825" s="120"/>
      <c r="N48825" s="120"/>
      <c r="U48825" s="121"/>
      <c r="V48825" s="122"/>
      <c r="W48825" s="123"/>
      <c r="AC48825" s="123"/>
    </row>
    <row r="48826" spans="5:29" s="2" customFormat="1">
      <c r="E48826" s="120"/>
      <c r="M48826" s="120"/>
      <c r="N48826" s="120"/>
      <c r="U48826" s="121"/>
      <c r="V48826" s="122"/>
      <c r="W48826" s="123"/>
      <c r="AC48826" s="123"/>
    </row>
    <row r="48827" spans="5:29" s="2" customFormat="1">
      <c r="E48827" s="120"/>
      <c r="M48827" s="120"/>
      <c r="N48827" s="120"/>
      <c r="U48827" s="121"/>
      <c r="V48827" s="122"/>
      <c r="W48827" s="123"/>
      <c r="AC48827" s="123"/>
    </row>
    <row r="48828" spans="5:29" s="2" customFormat="1">
      <c r="E48828" s="120"/>
      <c r="M48828" s="120"/>
      <c r="N48828" s="120"/>
      <c r="U48828" s="121"/>
      <c r="V48828" s="122"/>
      <c r="W48828" s="123"/>
      <c r="AC48828" s="123"/>
    </row>
    <row r="48829" spans="5:29" s="2" customFormat="1">
      <c r="E48829" s="120"/>
      <c r="M48829" s="120"/>
      <c r="N48829" s="120"/>
      <c r="U48829" s="121"/>
      <c r="V48829" s="122"/>
      <c r="W48829" s="123"/>
      <c r="AC48829" s="123"/>
    </row>
    <row r="48830" spans="5:29" s="2" customFormat="1">
      <c r="E48830" s="120"/>
      <c r="M48830" s="120"/>
      <c r="N48830" s="120"/>
      <c r="U48830" s="121"/>
      <c r="V48830" s="122"/>
      <c r="W48830" s="123"/>
      <c r="AC48830" s="123"/>
    </row>
    <row r="48831" spans="5:29" s="2" customFormat="1">
      <c r="E48831" s="120"/>
      <c r="M48831" s="120"/>
      <c r="N48831" s="120"/>
      <c r="U48831" s="121"/>
      <c r="V48831" s="122"/>
      <c r="W48831" s="123"/>
      <c r="AC48831" s="123"/>
    </row>
    <row r="48832" spans="5:29" s="2" customFormat="1">
      <c r="E48832" s="120"/>
      <c r="M48832" s="120"/>
      <c r="N48832" s="120"/>
      <c r="U48832" s="121"/>
      <c r="V48832" s="122"/>
      <c r="W48832" s="123"/>
      <c r="AC48832" s="123"/>
    </row>
    <row r="48833" spans="5:29" s="2" customFormat="1">
      <c r="E48833" s="120"/>
      <c r="M48833" s="120"/>
      <c r="N48833" s="120"/>
      <c r="U48833" s="121"/>
      <c r="V48833" s="122"/>
      <c r="W48833" s="123"/>
      <c r="AC48833" s="123"/>
    </row>
    <row r="48834" spans="5:29" s="2" customFormat="1">
      <c r="E48834" s="120"/>
      <c r="M48834" s="120"/>
      <c r="N48834" s="120"/>
      <c r="U48834" s="121"/>
      <c r="V48834" s="122"/>
      <c r="W48834" s="123"/>
      <c r="AC48834" s="123"/>
    </row>
    <row r="48835" spans="5:29" s="2" customFormat="1">
      <c r="E48835" s="120"/>
      <c r="M48835" s="120"/>
      <c r="N48835" s="120"/>
      <c r="U48835" s="121"/>
      <c r="V48835" s="122"/>
      <c r="W48835" s="123"/>
      <c r="AC48835" s="123"/>
    </row>
    <row r="48836" spans="5:29" s="2" customFormat="1">
      <c r="E48836" s="120"/>
      <c r="M48836" s="120"/>
      <c r="N48836" s="120"/>
      <c r="U48836" s="121"/>
      <c r="V48836" s="122"/>
      <c r="W48836" s="123"/>
      <c r="AC48836" s="123"/>
    </row>
    <row r="48837" spans="5:29" s="2" customFormat="1">
      <c r="E48837" s="120"/>
      <c r="M48837" s="120"/>
      <c r="N48837" s="120"/>
      <c r="U48837" s="121"/>
      <c r="V48837" s="122"/>
      <c r="W48837" s="123"/>
      <c r="AC48837" s="123"/>
    </row>
    <row r="48838" spans="5:29" s="2" customFormat="1">
      <c r="E48838" s="120"/>
      <c r="M48838" s="120"/>
      <c r="N48838" s="120"/>
      <c r="U48838" s="121"/>
      <c r="V48838" s="122"/>
      <c r="W48838" s="123"/>
      <c r="AC48838" s="123"/>
    </row>
    <row r="48839" spans="5:29" s="2" customFormat="1">
      <c r="E48839" s="120"/>
      <c r="M48839" s="120"/>
      <c r="N48839" s="120"/>
      <c r="U48839" s="121"/>
      <c r="V48839" s="122"/>
      <c r="W48839" s="123"/>
      <c r="AC48839" s="123"/>
    </row>
    <row r="48840" spans="5:29" s="2" customFormat="1">
      <c r="E48840" s="120"/>
      <c r="M48840" s="120"/>
      <c r="N48840" s="120"/>
      <c r="U48840" s="121"/>
      <c r="V48840" s="122"/>
      <c r="W48840" s="123"/>
      <c r="AC48840" s="123"/>
    </row>
    <row r="48841" spans="5:29" s="2" customFormat="1">
      <c r="E48841" s="120"/>
      <c r="M48841" s="120"/>
      <c r="N48841" s="120"/>
      <c r="U48841" s="121"/>
      <c r="V48841" s="122"/>
      <c r="W48841" s="123"/>
      <c r="AC48841" s="123"/>
    </row>
    <row r="48842" spans="5:29" s="2" customFormat="1">
      <c r="E48842" s="120"/>
      <c r="M48842" s="120"/>
      <c r="N48842" s="120"/>
      <c r="U48842" s="121"/>
      <c r="V48842" s="122"/>
      <c r="W48842" s="123"/>
      <c r="AC48842" s="123"/>
    </row>
    <row r="48843" spans="5:29" s="2" customFormat="1">
      <c r="E48843" s="120"/>
      <c r="M48843" s="120"/>
      <c r="N48843" s="120"/>
      <c r="U48843" s="121"/>
      <c r="V48843" s="122"/>
      <c r="W48843" s="123"/>
      <c r="AC48843" s="123"/>
    </row>
    <row r="48844" spans="5:29" s="2" customFormat="1">
      <c r="E48844" s="120"/>
      <c r="M48844" s="120"/>
      <c r="N48844" s="120"/>
      <c r="U48844" s="121"/>
      <c r="V48844" s="122"/>
      <c r="W48844" s="123"/>
      <c r="AC48844" s="123"/>
    </row>
    <row r="48845" spans="5:29" s="2" customFormat="1">
      <c r="E48845" s="120"/>
      <c r="M48845" s="120"/>
      <c r="N48845" s="120"/>
      <c r="U48845" s="121"/>
      <c r="V48845" s="122"/>
      <c r="W48845" s="123"/>
      <c r="AC48845" s="123"/>
    </row>
    <row r="48846" spans="5:29" s="2" customFormat="1">
      <c r="E48846" s="120"/>
      <c r="M48846" s="120"/>
      <c r="N48846" s="120"/>
      <c r="U48846" s="121"/>
      <c r="V48846" s="122"/>
      <c r="W48846" s="123"/>
      <c r="AC48846" s="123"/>
    </row>
    <row r="48847" spans="5:29" s="2" customFormat="1">
      <c r="E48847" s="120"/>
      <c r="M48847" s="120"/>
      <c r="N48847" s="120"/>
      <c r="U48847" s="121"/>
      <c r="V48847" s="122"/>
      <c r="W48847" s="123"/>
      <c r="AC48847" s="123"/>
    </row>
    <row r="48848" spans="5:29" s="2" customFormat="1">
      <c r="E48848" s="120"/>
      <c r="M48848" s="120"/>
      <c r="N48848" s="120"/>
      <c r="U48848" s="121"/>
      <c r="V48848" s="122"/>
      <c r="W48848" s="123"/>
      <c r="AC48848" s="123"/>
    </row>
    <row r="48849" spans="5:29" s="2" customFormat="1">
      <c r="E48849" s="120"/>
      <c r="M48849" s="120"/>
      <c r="N48849" s="120"/>
      <c r="U48849" s="121"/>
      <c r="V48849" s="122"/>
      <c r="W48849" s="123"/>
      <c r="AC48849" s="123"/>
    </row>
    <row r="48850" spans="5:29" s="2" customFormat="1">
      <c r="E48850" s="120"/>
      <c r="M48850" s="120"/>
      <c r="N48850" s="120"/>
      <c r="U48850" s="121"/>
      <c r="V48850" s="122"/>
      <c r="W48850" s="123"/>
      <c r="AC48850" s="123"/>
    </row>
    <row r="48851" spans="5:29" s="2" customFormat="1">
      <c r="E48851" s="120"/>
      <c r="M48851" s="120"/>
      <c r="N48851" s="120"/>
      <c r="U48851" s="121"/>
      <c r="V48851" s="122"/>
      <c r="W48851" s="123"/>
      <c r="AC48851" s="123"/>
    </row>
    <row r="48852" spans="5:29" s="2" customFormat="1">
      <c r="E48852" s="120"/>
      <c r="M48852" s="120"/>
      <c r="N48852" s="120"/>
      <c r="U48852" s="121"/>
      <c r="V48852" s="122"/>
      <c r="W48852" s="123"/>
      <c r="AC48852" s="123"/>
    </row>
    <row r="48853" spans="5:29" s="2" customFormat="1">
      <c r="E48853" s="120"/>
      <c r="M48853" s="120"/>
      <c r="N48853" s="120"/>
      <c r="U48853" s="121"/>
      <c r="V48853" s="122"/>
      <c r="W48853" s="123"/>
      <c r="AC48853" s="123"/>
    </row>
    <row r="48854" spans="5:29" s="2" customFormat="1">
      <c r="E48854" s="120"/>
      <c r="M48854" s="120"/>
      <c r="N48854" s="120"/>
      <c r="U48854" s="121"/>
      <c r="V48854" s="122"/>
      <c r="W48854" s="123"/>
      <c r="AC48854" s="123"/>
    </row>
    <row r="48855" spans="5:29" s="2" customFormat="1">
      <c r="E48855" s="120"/>
      <c r="M48855" s="120"/>
      <c r="N48855" s="120"/>
      <c r="U48855" s="121"/>
      <c r="V48855" s="122"/>
      <c r="W48855" s="123"/>
      <c r="AC48855" s="123"/>
    </row>
    <row r="48856" spans="5:29" s="2" customFormat="1">
      <c r="E48856" s="120"/>
      <c r="M48856" s="120"/>
      <c r="N48856" s="120"/>
      <c r="U48856" s="121"/>
      <c r="V48856" s="122"/>
      <c r="W48856" s="123"/>
      <c r="AC48856" s="123"/>
    </row>
    <row r="48857" spans="5:29" s="2" customFormat="1">
      <c r="E48857" s="120"/>
      <c r="M48857" s="120"/>
      <c r="N48857" s="120"/>
      <c r="U48857" s="121"/>
      <c r="V48857" s="122"/>
      <c r="W48857" s="123"/>
      <c r="AC48857" s="123"/>
    </row>
    <row r="48858" spans="5:29" s="2" customFormat="1">
      <c r="E48858" s="120"/>
      <c r="M48858" s="120"/>
      <c r="N48858" s="120"/>
      <c r="U48858" s="121"/>
      <c r="V48858" s="122"/>
      <c r="W48858" s="123"/>
      <c r="AC48858" s="123"/>
    </row>
    <row r="48859" spans="5:29" s="2" customFormat="1">
      <c r="E48859" s="120"/>
      <c r="M48859" s="120"/>
      <c r="N48859" s="120"/>
      <c r="U48859" s="121"/>
      <c r="V48859" s="122"/>
      <c r="W48859" s="123"/>
      <c r="AC48859" s="123"/>
    </row>
    <row r="48860" spans="5:29" s="2" customFormat="1">
      <c r="E48860" s="120"/>
      <c r="M48860" s="120"/>
      <c r="N48860" s="120"/>
      <c r="U48860" s="121"/>
      <c r="V48860" s="122"/>
      <c r="W48860" s="123"/>
      <c r="AC48860" s="123"/>
    </row>
    <row r="48861" spans="5:29" s="2" customFormat="1">
      <c r="E48861" s="120"/>
      <c r="M48861" s="120"/>
      <c r="N48861" s="120"/>
      <c r="U48861" s="121"/>
      <c r="V48861" s="122"/>
      <c r="W48861" s="123"/>
      <c r="AC48861" s="123"/>
    </row>
    <row r="48862" spans="5:29" s="2" customFormat="1">
      <c r="E48862" s="120"/>
      <c r="M48862" s="120"/>
      <c r="N48862" s="120"/>
      <c r="U48862" s="121"/>
      <c r="V48862" s="122"/>
      <c r="W48862" s="123"/>
      <c r="AC48862" s="123"/>
    </row>
    <row r="48863" spans="5:29" s="2" customFormat="1">
      <c r="E48863" s="120"/>
      <c r="M48863" s="120"/>
      <c r="N48863" s="120"/>
      <c r="U48863" s="121"/>
      <c r="V48863" s="122"/>
      <c r="W48863" s="123"/>
      <c r="AC48863" s="123"/>
    </row>
    <row r="48864" spans="5:29" s="2" customFormat="1">
      <c r="E48864" s="120"/>
      <c r="M48864" s="120"/>
      <c r="N48864" s="120"/>
      <c r="U48864" s="121"/>
      <c r="V48864" s="122"/>
      <c r="W48864" s="123"/>
      <c r="AC48864" s="123"/>
    </row>
    <row r="48865" spans="5:29" s="2" customFormat="1">
      <c r="E48865" s="120"/>
      <c r="M48865" s="120"/>
      <c r="N48865" s="120"/>
      <c r="U48865" s="121"/>
      <c r="V48865" s="122"/>
      <c r="W48865" s="123"/>
      <c r="AC48865" s="123"/>
    </row>
    <row r="48866" spans="5:29" s="2" customFormat="1">
      <c r="E48866" s="120"/>
      <c r="M48866" s="120"/>
      <c r="N48866" s="120"/>
      <c r="U48866" s="121"/>
      <c r="V48866" s="122"/>
      <c r="W48866" s="123"/>
      <c r="AC48866" s="123"/>
    </row>
    <row r="48867" spans="5:29" s="2" customFormat="1">
      <c r="E48867" s="120"/>
      <c r="M48867" s="120"/>
      <c r="N48867" s="120"/>
      <c r="U48867" s="121"/>
      <c r="V48867" s="122"/>
      <c r="W48867" s="123"/>
      <c r="AC48867" s="123"/>
    </row>
    <row r="48868" spans="5:29" s="2" customFormat="1">
      <c r="E48868" s="120"/>
      <c r="M48868" s="120"/>
      <c r="N48868" s="120"/>
      <c r="U48868" s="121"/>
      <c r="V48868" s="122"/>
      <c r="W48868" s="123"/>
      <c r="AC48868" s="123"/>
    </row>
    <row r="48869" spans="5:29" s="2" customFormat="1">
      <c r="E48869" s="120"/>
      <c r="M48869" s="120"/>
      <c r="N48869" s="120"/>
      <c r="U48869" s="121"/>
      <c r="V48869" s="122"/>
      <c r="W48869" s="123"/>
      <c r="AC48869" s="123"/>
    </row>
    <row r="48870" spans="5:29" s="2" customFormat="1">
      <c r="E48870" s="120"/>
      <c r="M48870" s="120"/>
      <c r="N48870" s="120"/>
      <c r="U48870" s="121"/>
      <c r="V48870" s="122"/>
      <c r="W48870" s="123"/>
      <c r="AC48870" s="123"/>
    </row>
    <row r="48871" spans="5:29" s="2" customFormat="1">
      <c r="E48871" s="120"/>
      <c r="M48871" s="120"/>
      <c r="N48871" s="120"/>
      <c r="U48871" s="121"/>
      <c r="V48871" s="122"/>
      <c r="W48871" s="123"/>
      <c r="AC48871" s="123"/>
    </row>
    <row r="48872" spans="5:29" s="2" customFormat="1">
      <c r="E48872" s="120"/>
      <c r="M48872" s="120"/>
      <c r="N48872" s="120"/>
      <c r="U48872" s="121"/>
      <c r="V48872" s="122"/>
      <c r="W48872" s="123"/>
      <c r="AC48872" s="123"/>
    </row>
    <row r="48873" spans="5:29" s="2" customFormat="1">
      <c r="E48873" s="120"/>
      <c r="M48873" s="120"/>
      <c r="N48873" s="120"/>
      <c r="U48873" s="121"/>
      <c r="V48873" s="122"/>
      <c r="W48873" s="123"/>
      <c r="AC48873" s="123"/>
    </row>
    <row r="48874" spans="5:29" s="2" customFormat="1">
      <c r="E48874" s="120"/>
      <c r="M48874" s="120"/>
      <c r="N48874" s="120"/>
      <c r="U48874" s="121"/>
      <c r="V48874" s="122"/>
      <c r="W48874" s="123"/>
      <c r="AC48874" s="123"/>
    </row>
    <row r="48875" spans="5:29" s="2" customFormat="1">
      <c r="E48875" s="120"/>
      <c r="M48875" s="120"/>
      <c r="N48875" s="120"/>
      <c r="U48875" s="121"/>
      <c r="V48875" s="122"/>
      <c r="W48875" s="123"/>
      <c r="AC48875" s="123"/>
    </row>
    <row r="48876" spans="5:29" s="2" customFormat="1">
      <c r="E48876" s="120"/>
      <c r="M48876" s="120"/>
      <c r="N48876" s="120"/>
      <c r="U48876" s="121"/>
      <c r="V48876" s="122"/>
      <c r="W48876" s="123"/>
      <c r="AC48876" s="123"/>
    </row>
    <row r="48877" spans="5:29" s="2" customFormat="1">
      <c r="E48877" s="120"/>
      <c r="M48877" s="120"/>
      <c r="N48877" s="120"/>
      <c r="U48877" s="121"/>
      <c r="V48877" s="122"/>
      <c r="W48877" s="123"/>
      <c r="AC48877" s="123"/>
    </row>
    <row r="48878" spans="5:29" s="2" customFormat="1">
      <c r="E48878" s="120"/>
      <c r="M48878" s="120"/>
      <c r="N48878" s="120"/>
      <c r="U48878" s="121"/>
      <c r="V48878" s="122"/>
      <c r="W48878" s="123"/>
      <c r="AC48878" s="123"/>
    </row>
    <row r="48879" spans="5:29" s="2" customFormat="1">
      <c r="E48879" s="120"/>
      <c r="M48879" s="120"/>
      <c r="N48879" s="120"/>
      <c r="U48879" s="121"/>
      <c r="V48879" s="122"/>
      <c r="W48879" s="123"/>
      <c r="AC48879" s="123"/>
    </row>
    <row r="48880" spans="5:29" s="2" customFormat="1">
      <c r="E48880" s="120"/>
      <c r="M48880" s="120"/>
      <c r="N48880" s="120"/>
      <c r="U48880" s="121"/>
      <c r="V48880" s="122"/>
      <c r="W48880" s="123"/>
      <c r="AC48880" s="123"/>
    </row>
    <row r="48881" spans="5:29" s="2" customFormat="1">
      <c r="E48881" s="120"/>
      <c r="M48881" s="120"/>
      <c r="N48881" s="120"/>
      <c r="U48881" s="121"/>
      <c r="V48881" s="122"/>
      <c r="W48881" s="123"/>
      <c r="AC48881" s="123"/>
    </row>
    <row r="48882" spans="5:29" s="2" customFormat="1">
      <c r="E48882" s="120"/>
      <c r="M48882" s="120"/>
      <c r="N48882" s="120"/>
      <c r="U48882" s="121"/>
      <c r="V48882" s="122"/>
      <c r="W48882" s="123"/>
      <c r="AC48882" s="123"/>
    </row>
    <row r="48883" spans="5:29" s="2" customFormat="1">
      <c r="E48883" s="120"/>
      <c r="M48883" s="120"/>
      <c r="N48883" s="120"/>
      <c r="U48883" s="121"/>
      <c r="V48883" s="122"/>
      <c r="W48883" s="123"/>
      <c r="AC48883" s="123"/>
    </row>
    <row r="48884" spans="5:29" s="2" customFormat="1">
      <c r="E48884" s="120"/>
      <c r="M48884" s="120"/>
      <c r="N48884" s="120"/>
      <c r="U48884" s="121"/>
      <c r="V48884" s="122"/>
      <c r="W48884" s="123"/>
      <c r="AC48884" s="123"/>
    </row>
    <row r="48885" spans="5:29" s="2" customFormat="1">
      <c r="E48885" s="120"/>
      <c r="M48885" s="120"/>
      <c r="N48885" s="120"/>
      <c r="U48885" s="121"/>
      <c r="V48885" s="122"/>
      <c r="W48885" s="123"/>
      <c r="AC48885" s="123"/>
    </row>
    <row r="48886" spans="5:29" s="2" customFormat="1">
      <c r="E48886" s="120"/>
      <c r="M48886" s="120"/>
      <c r="N48886" s="120"/>
      <c r="U48886" s="121"/>
      <c r="V48886" s="122"/>
      <c r="W48886" s="123"/>
      <c r="AC48886" s="123"/>
    </row>
    <row r="48887" spans="5:29" s="2" customFormat="1">
      <c r="E48887" s="120"/>
      <c r="M48887" s="120"/>
      <c r="N48887" s="120"/>
      <c r="U48887" s="121"/>
      <c r="V48887" s="122"/>
      <c r="W48887" s="123"/>
      <c r="AC48887" s="123"/>
    </row>
    <row r="48888" spans="5:29" s="2" customFormat="1">
      <c r="E48888" s="120"/>
      <c r="M48888" s="120"/>
      <c r="N48888" s="120"/>
      <c r="U48888" s="121"/>
      <c r="V48888" s="122"/>
      <c r="W48888" s="123"/>
      <c r="AC48888" s="123"/>
    </row>
    <row r="48889" spans="5:29" s="2" customFormat="1">
      <c r="E48889" s="120"/>
      <c r="M48889" s="120"/>
      <c r="N48889" s="120"/>
      <c r="U48889" s="121"/>
      <c r="V48889" s="122"/>
      <c r="W48889" s="123"/>
      <c r="AC48889" s="123"/>
    </row>
    <row r="48890" spans="5:29" s="2" customFormat="1">
      <c r="E48890" s="120"/>
      <c r="M48890" s="120"/>
      <c r="N48890" s="120"/>
      <c r="U48890" s="121"/>
      <c r="V48890" s="122"/>
      <c r="W48890" s="123"/>
      <c r="AC48890" s="123"/>
    </row>
    <row r="48891" spans="5:29" s="2" customFormat="1">
      <c r="E48891" s="120"/>
      <c r="M48891" s="120"/>
      <c r="N48891" s="120"/>
      <c r="U48891" s="121"/>
      <c r="V48891" s="122"/>
      <c r="W48891" s="123"/>
      <c r="AC48891" s="123"/>
    </row>
    <row r="48892" spans="5:29" s="2" customFormat="1">
      <c r="E48892" s="120"/>
      <c r="M48892" s="120"/>
      <c r="N48892" s="120"/>
      <c r="U48892" s="121"/>
      <c r="V48892" s="122"/>
      <c r="W48892" s="123"/>
      <c r="AC48892" s="123"/>
    </row>
    <row r="48893" spans="5:29" s="2" customFormat="1">
      <c r="E48893" s="120"/>
      <c r="M48893" s="120"/>
      <c r="N48893" s="120"/>
      <c r="U48893" s="121"/>
      <c r="V48893" s="122"/>
      <c r="W48893" s="123"/>
      <c r="AC48893" s="123"/>
    </row>
    <row r="48894" spans="5:29" s="2" customFormat="1">
      <c r="E48894" s="120"/>
      <c r="M48894" s="120"/>
      <c r="N48894" s="120"/>
      <c r="U48894" s="121"/>
      <c r="V48894" s="122"/>
      <c r="W48894" s="123"/>
      <c r="AC48894" s="123"/>
    </row>
    <row r="48895" spans="5:29" s="2" customFormat="1">
      <c r="E48895" s="120"/>
      <c r="M48895" s="120"/>
      <c r="N48895" s="120"/>
      <c r="U48895" s="121"/>
      <c r="V48895" s="122"/>
      <c r="W48895" s="123"/>
      <c r="AC48895" s="123"/>
    </row>
    <row r="48896" spans="5:29" s="2" customFormat="1">
      <c r="E48896" s="120"/>
      <c r="M48896" s="120"/>
      <c r="N48896" s="120"/>
      <c r="U48896" s="121"/>
      <c r="V48896" s="122"/>
      <c r="W48896" s="123"/>
      <c r="AC48896" s="123"/>
    </row>
    <row r="48897" spans="5:29" s="2" customFormat="1">
      <c r="E48897" s="120"/>
      <c r="M48897" s="120"/>
      <c r="N48897" s="120"/>
      <c r="U48897" s="121"/>
      <c r="V48897" s="122"/>
      <c r="W48897" s="123"/>
      <c r="AC48897" s="123"/>
    </row>
    <row r="48898" spans="5:29" s="2" customFormat="1">
      <c r="E48898" s="120"/>
      <c r="M48898" s="120"/>
      <c r="N48898" s="120"/>
      <c r="U48898" s="121"/>
      <c r="V48898" s="122"/>
      <c r="W48898" s="123"/>
      <c r="AC48898" s="123"/>
    </row>
    <row r="48899" spans="5:29" s="2" customFormat="1">
      <c r="E48899" s="120"/>
      <c r="M48899" s="120"/>
      <c r="N48899" s="120"/>
      <c r="U48899" s="121"/>
      <c r="V48899" s="122"/>
      <c r="W48899" s="123"/>
      <c r="AC48899" s="123"/>
    </row>
    <row r="48900" spans="5:29" s="2" customFormat="1">
      <c r="E48900" s="120"/>
      <c r="M48900" s="120"/>
      <c r="N48900" s="120"/>
      <c r="U48900" s="121"/>
      <c r="V48900" s="122"/>
      <c r="W48900" s="123"/>
      <c r="AC48900" s="123"/>
    </row>
    <row r="48901" spans="5:29" s="2" customFormat="1">
      <c r="E48901" s="120"/>
      <c r="M48901" s="120"/>
      <c r="N48901" s="120"/>
      <c r="U48901" s="121"/>
      <c r="V48901" s="122"/>
      <c r="W48901" s="123"/>
      <c r="AC48901" s="123"/>
    </row>
    <row r="48902" spans="5:29" s="2" customFormat="1">
      <c r="E48902" s="120"/>
      <c r="M48902" s="120"/>
      <c r="N48902" s="120"/>
      <c r="U48902" s="121"/>
      <c r="V48902" s="122"/>
      <c r="W48902" s="123"/>
      <c r="AC48902" s="123"/>
    </row>
    <row r="48903" spans="5:29" s="2" customFormat="1">
      <c r="E48903" s="120"/>
      <c r="M48903" s="120"/>
      <c r="N48903" s="120"/>
      <c r="U48903" s="121"/>
      <c r="V48903" s="122"/>
      <c r="W48903" s="123"/>
      <c r="AC48903" s="123"/>
    </row>
    <row r="48904" spans="5:29" s="2" customFormat="1">
      <c r="E48904" s="120"/>
      <c r="M48904" s="120"/>
      <c r="N48904" s="120"/>
      <c r="U48904" s="121"/>
      <c r="V48904" s="122"/>
      <c r="W48904" s="123"/>
      <c r="AC48904" s="123"/>
    </row>
    <row r="48905" spans="5:29" s="2" customFormat="1">
      <c r="E48905" s="120"/>
      <c r="M48905" s="120"/>
      <c r="N48905" s="120"/>
      <c r="U48905" s="121"/>
      <c r="V48905" s="122"/>
      <c r="W48905" s="123"/>
      <c r="AC48905" s="123"/>
    </row>
    <row r="48906" spans="5:29" s="2" customFormat="1">
      <c r="E48906" s="120"/>
      <c r="M48906" s="120"/>
      <c r="N48906" s="120"/>
      <c r="U48906" s="121"/>
      <c r="V48906" s="122"/>
      <c r="W48906" s="123"/>
      <c r="AC48906" s="123"/>
    </row>
    <row r="48907" spans="5:29" s="2" customFormat="1">
      <c r="E48907" s="120"/>
      <c r="M48907" s="120"/>
      <c r="N48907" s="120"/>
      <c r="U48907" s="121"/>
      <c r="V48907" s="122"/>
      <c r="W48907" s="123"/>
      <c r="AC48907" s="123"/>
    </row>
    <row r="48908" spans="5:29" s="2" customFormat="1">
      <c r="E48908" s="120"/>
      <c r="M48908" s="120"/>
      <c r="N48908" s="120"/>
      <c r="U48908" s="121"/>
      <c r="V48908" s="122"/>
      <c r="W48908" s="123"/>
      <c r="AC48908" s="123"/>
    </row>
    <row r="48909" spans="5:29" s="2" customFormat="1">
      <c r="E48909" s="120"/>
      <c r="M48909" s="120"/>
      <c r="N48909" s="120"/>
      <c r="U48909" s="121"/>
      <c r="V48909" s="122"/>
      <c r="W48909" s="123"/>
      <c r="AC48909" s="123"/>
    </row>
    <row r="48910" spans="5:29" s="2" customFormat="1">
      <c r="E48910" s="120"/>
      <c r="M48910" s="120"/>
      <c r="N48910" s="120"/>
      <c r="U48910" s="121"/>
      <c r="V48910" s="122"/>
      <c r="W48910" s="123"/>
      <c r="AC48910" s="123"/>
    </row>
    <row r="48911" spans="5:29" s="2" customFormat="1">
      <c r="E48911" s="120"/>
      <c r="M48911" s="120"/>
      <c r="N48911" s="120"/>
      <c r="U48911" s="121"/>
      <c r="V48911" s="122"/>
      <c r="W48911" s="123"/>
      <c r="AC48911" s="123"/>
    </row>
    <row r="48912" spans="5:29" s="2" customFormat="1">
      <c r="E48912" s="120"/>
      <c r="M48912" s="120"/>
      <c r="N48912" s="120"/>
      <c r="U48912" s="121"/>
      <c r="V48912" s="122"/>
      <c r="W48912" s="123"/>
      <c r="AC48912" s="123"/>
    </row>
    <row r="48913" spans="5:29" s="2" customFormat="1">
      <c r="E48913" s="120"/>
      <c r="M48913" s="120"/>
      <c r="N48913" s="120"/>
      <c r="U48913" s="121"/>
      <c r="V48913" s="122"/>
      <c r="W48913" s="123"/>
      <c r="AC48913" s="123"/>
    </row>
    <row r="48914" spans="5:29" s="2" customFormat="1">
      <c r="E48914" s="120"/>
      <c r="M48914" s="120"/>
      <c r="N48914" s="120"/>
      <c r="U48914" s="121"/>
      <c r="V48914" s="122"/>
      <c r="W48914" s="123"/>
      <c r="AC48914" s="123"/>
    </row>
    <row r="48915" spans="5:29" s="2" customFormat="1">
      <c r="E48915" s="120"/>
      <c r="M48915" s="120"/>
      <c r="N48915" s="120"/>
      <c r="U48915" s="121"/>
      <c r="V48915" s="122"/>
      <c r="W48915" s="123"/>
      <c r="AC48915" s="123"/>
    </row>
    <row r="48916" spans="5:29" s="2" customFormat="1">
      <c r="E48916" s="120"/>
      <c r="M48916" s="120"/>
      <c r="N48916" s="120"/>
      <c r="U48916" s="121"/>
      <c r="V48916" s="122"/>
      <c r="W48916" s="123"/>
      <c r="AC48916" s="123"/>
    </row>
    <row r="48917" spans="5:29" s="2" customFormat="1">
      <c r="E48917" s="120"/>
      <c r="M48917" s="120"/>
      <c r="N48917" s="120"/>
      <c r="U48917" s="121"/>
      <c r="V48917" s="122"/>
      <c r="W48917" s="123"/>
      <c r="AC48917" s="123"/>
    </row>
    <row r="48918" spans="5:29" s="2" customFormat="1">
      <c r="E48918" s="120"/>
      <c r="M48918" s="120"/>
      <c r="N48918" s="120"/>
      <c r="U48918" s="121"/>
      <c r="V48918" s="122"/>
      <c r="W48918" s="123"/>
      <c r="AC48918" s="123"/>
    </row>
    <row r="48919" spans="5:29" s="2" customFormat="1">
      <c r="E48919" s="120"/>
      <c r="M48919" s="120"/>
      <c r="N48919" s="120"/>
      <c r="U48919" s="121"/>
      <c r="V48919" s="122"/>
      <c r="W48919" s="123"/>
      <c r="AC48919" s="123"/>
    </row>
    <row r="48920" spans="5:29" s="2" customFormat="1">
      <c r="E48920" s="120"/>
      <c r="M48920" s="120"/>
      <c r="N48920" s="120"/>
      <c r="U48920" s="121"/>
      <c r="V48920" s="122"/>
      <c r="W48920" s="123"/>
      <c r="AC48920" s="123"/>
    </row>
    <row r="48921" spans="5:29" s="2" customFormat="1">
      <c r="E48921" s="120"/>
      <c r="M48921" s="120"/>
      <c r="N48921" s="120"/>
      <c r="U48921" s="121"/>
      <c r="V48921" s="122"/>
      <c r="W48921" s="123"/>
      <c r="AC48921" s="123"/>
    </row>
    <row r="48922" spans="5:29" s="2" customFormat="1">
      <c r="E48922" s="120"/>
      <c r="M48922" s="120"/>
      <c r="N48922" s="120"/>
      <c r="U48922" s="121"/>
      <c r="V48922" s="122"/>
      <c r="W48922" s="123"/>
      <c r="AC48922" s="123"/>
    </row>
    <row r="48923" spans="5:29" s="2" customFormat="1">
      <c r="E48923" s="120"/>
      <c r="M48923" s="120"/>
      <c r="N48923" s="120"/>
      <c r="U48923" s="121"/>
      <c r="V48923" s="122"/>
      <c r="W48923" s="123"/>
      <c r="AC48923" s="123"/>
    </row>
    <row r="48924" spans="5:29" s="2" customFormat="1">
      <c r="E48924" s="120"/>
      <c r="M48924" s="120"/>
      <c r="N48924" s="120"/>
      <c r="U48924" s="121"/>
      <c r="V48924" s="122"/>
      <c r="W48924" s="123"/>
      <c r="AC48924" s="123"/>
    </row>
    <row r="48925" spans="5:29" s="2" customFormat="1">
      <c r="E48925" s="120"/>
      <c r="M48925" s="120"/>
      <c r="N48925" s="120"/>
      <c r="U48925" s="121"/>
      <c r="V48925" s="122"/>
      <c r="W48925" s="123"/>
      <c r="AC48925" s="123"/>
    </row>
    <row r="48926" spans="5:29" s="2" customFormat="1">
      <c r="E48926" s="120"/>
      <c r="M48926" s="120"/>
      <c r="N48926" s="120"/>
      <c r="U48926" s="121"/>
      <c r="V48926" s="122"/>
      <c r="W48926" s="123"/>
      <c r="AC48926" s="123"/>
    </row>
    <row r="48927" spans="5:29" s="2" customFormat="1">
      <c r="E48927" s="120"/>
      <c r="M48927" s="120"/>
      <c r="N48927" s="120"/>
      <c r="U48927" s="121"/>
      <c r="V48927" s="122"/>
      <c r="W48927" s="123"/>
      <c r="AC48927" s="123"/>
    </row>
    <row r="48928" spans="5:29" s="2" customFormat="1">
      <c r="E48928" s="120"/>
      <c r="M48928" s="120"/>
      <c r="N48928" s="120"/>
      <c r="U48928" s="121"/>
      <c r="V48928" s="122"/>
      <c r="W48928" s="123"/>
      <c r="AC48928" s="123"/>
    </row>
    <row r="48929" spans="5:29" s="2" customFormat="1">
      <c r="E48929" s="120"/>
      <c r="M48929" s="120"/>
      <c r="N48929" s="120"/>
      <c r="U48929" s="121"/>
      <c r="V48929" s="122"/>
      <c r="W48929" s="123"/>
      <c r="AC48929" s="123"/>
    </row>
    <row r="48930" spans="5:29" s="2" customFormat="1">
      <c r="E48930" s="120"/>
      <c r="M48930" s="120"/>
      <c r="N48930" s="120"/>
      <c r="U48930" s="121"/>
      <c r="V48930" s="122"/>
      <c r="W48930" s="123"/>
      <c r="AC48930" s="123"/>
    </row>
    <row r="48931" spans="5:29" s="2" customFormat="1">
      <c r="E48931" s="120"/>
      <c r="M48931" s="120"/>
      <c r="N48931" s="120"/>
      <c r="U48931" s="121"/>
      <c r="V48931" s="122"/>
      <c r="W48931" s="123"/>
      <c r="AC48931" s="123"/>
    </row>
    <row r="48932" spans="5:29" s="2" customFormat="1">
      <c r="E48932" s="120"/>
      <c r="M48932" s="120"/>
      <c r="N48932" s="120"/>
      <c r="U48932" s="121"/>
      <c r="V48932" s="122"/>
      <c r="W48932" s="123"/>
      <c r="AC48932" s="123"/>
    </row>
    <row r="48933" spans="5:29" s="2" customFormat="1">
      <c r="E48933" s="120"/>
      <c r="M48933" s="120"/>
      <c r="N48933" s="120"/>
      <c r="U48933" s="121"/>
      <c r="V48933" s="122"/>
      <c r="W48933" s="123"/>
      <c r="AC48933" s="123"/>
    </row>
    <row r="48934" spans="5:29" s="2" customFormat="1">
      <c r="E48934" s="120"/>
      <c r="M48934" s="120"/>
      <c r="N48934" s="120"/>
      <c r="U48934" s="121"/>
      <c r="V48934" s="122"/>
      <c r="W48934" s="123"/>
      <c r="AC48934" s="123"/>
    </row>
    <row r="48935" spans="5:29" s="2" customFormat="1">
      <c r="E48935" s="120"/>
      <c r="M48935" s="120"/>
      <c r="N48935" s="120"/>
      <c r="U48935" s="121"/>
      <c r="V48935" s="122"/>
      <c r="W48935" s="123"/>
      <c r="AC48935" s="123"/>
    </row>
    <row r="48936" spans="5:29" s="2" customFormat="1">
      <c r="E48936" s="120"/>
      <c r="M48936" s="120"/>
      <c r="N48936" s="120"/>
      <c r="U48936" s="121"/>
      <c r="V48936" s="122"/>
      <c r="W48936" s="123"/>
      <c r="AC48936" s="123"/>
    </row>
    <row r="48937" spans="5:29" s="2" customFormat="1">
      <c r="E48937" s="120"/>
      <c r="M48937" s="120"/>
      <c r="N48937" s="120"/>
      <c r="U48937" s="121"/>
      <c r="V48937" s="122"/>
      <c r="W48937" s="123"/>
      <c r="AC48937" s="123"/>
    </row>
    <row r="48938" spans="5:29" s="2" customFormat="1">
      <c r="E48938" s="120"/>
      <c r="M48938" s="120"/>
      <c r="N48938" s="120"/>
      <c r="U48938" s="121"/>
      <c r="V48938" s="122"/>
      <c r="W48938" s="123"/>
      <c r="AC48938" s="123"/>
    </row>
    <row r="48939" spans="5:29" s="2" customFormat="1">
      <c r="E48939" s="120"/>
      <c r="M48939" s="120"/>
      <c r="N48939" s="120"/>
      <c r="U48939" s="121"/>
      <c r="V48939" s="122"/>
      <c r="W48939" s="123"/>
      <c r="AC48939" s="123"/>
    </row>
    <row r="48940" spans="5:29" s="2" customFormat="1">
      <c r="E48940" s="120"/>
      <c r="M48940" s="120"/>
      <c r="N48940" s="120"/>
      <c r="U48940" s="121"/>
      <c r="V48940" s="122"/>
      <c r="W48940" s="123"/>
      <c r="AC48940" s="123"/>
    </row>
    <row r="48941" spans="5:29" s="2" customFormat="1">
      <c r="E48941" s="120"/>
      <c r="M48941" s="120"/>
      <c r="N48941" s="120"/>
      <c r="U48941" s="121"/>
      <c r="V48941" s="122"/>
      <c r="W48941" s="123"/>
      <c r="AC48941" s="123"/>
    </row>
    <row r="48942" spans="5:29" s="2" customFormat="1">
      <c r="E48942" s="120"/>
      <c r="M48942" s="120"/>
      <c r="N48942" s="120"/>
      <c r="U48942" s="121"/>
      <c r="V48942" s="122"/>
      <c r="W48942" s="123"/>
      <c r="AC48942" s="123"/>
    </row>
    <row r="48943" spans="5:29" s="2" customFormat="1">
      <c r="E48943" s="120"/>
      <c r="M48943" s="120"/>
      <c r="N48943" s="120"/>
      <c r="U48943" s="121"/>
      <c r="V48943" s="122"/>
      <c r="W48943" s="123"/>
      <c r="AC48943" s="123"/>
    </row>
    <row r="48944" spans="5:29" s="2" customFormat="1">
      <c r="E48944" s="120"/>
      <c r="M48944" s="120"/>
      <c r="N48944" s="120"/>
      <c r="U48944" s="121"/>
      <c r="V48944" s="122"/>
      <c r="W48944" s="123"/>
      <c r="AC48944" s="123"/>
    </row>
    <row r="48945" spans="5:29" s="2" customFormat="1">
      <c r="E48945" s="120"/>
      <c r="M48945" s="120"/>
      <c r="N48945" s="120"/>
      <c r="U48945" s="121"/>
      <c r="V48945" s="122"/>
      <c r="W48945" s="123"/>
      <c r="AC48945" s="123"/>
    </row>
    <row r="48946" spans="5:29" s="2" customFormat="1">
      <c r="E48946" s="120"/>
      <c r="M48946" s="120"/>
      <c r="N48946" s="120"/>
      <c r="U48946" s="121"/>
      <c r="V48946" s="122"/>
      <c r="W48946" s="123"/>
      <c r="AC48946" s="123"/>
    </row>
    <row r="48947" spans="5:29" s="2" customFormat="1">
      <c r="E48947" s="120"/>
      <c r="M48947" s="120"/>
      <c r="N48947" s="120"/>
      <c r="U48947" s="121"/>
      <c r="V48947" s="122"/>
      <c r="W48947" s="123"/>
      <c r="AC48947" s="123"/>
    </row>
    <row r="48948" spans="5:29" s="2" customFormat="1">
      <c r="E48948" s="120"/>
      <c r="M48948" s="120"/>
      <c r="N48948" s="120"/>
      <c r="U48948" s="121"/>
      <c r="V48948" s="122"/>
      <c r="W48948" s="123"/>
      <c r="AC48948" s="123"/>
    </row>
    <row r="48949" spans="5:29" s="2" customFormat="1">
      <c r="E48949" s="120"/>
      <c r="M48949" s="120"/>
      <c r="N48949" s="120"/>
      <c r="U48949" s="121"/>
      <c r="V48949" s="122"/>
      <c r="W48949" s="123"/>
      <c r="AC48949" s="123"/>
    </row>
    <row r="48950" spans="5:29" s="2" customFormat="1">
      <c r="E48950" s="120"/>
      <c r="M48950" s="120"/>
      <c r="N48950" s="120"/>
      <c r="U48950" s="121"/>
      <c r="V48950" s="122"/>
      <c r="W48950" s="123"/>
      <c r="AC48950" s="123"/>
    </row>
    <row r="48951" spans="5:29" s="2" customFormat="1">
      <c r="E48951" s="120"/>
      <c r="M48951" s="120"/>
      <c r="N48951" s="120"/>
      <c r="U48951" s="121"/>
      <c r="V48951" s="122"/>
      <c r="W48951" s="123"/>
      <c r="AC48951" s="123"/>
    </row>
    <row r="48952" spans="5:29" s="2" customFormat="1">
      <c r="E48952" s="120"/>
      <c r="M48952" s="120"/>
      <c r="N48952" s="120"/>
      <c r="U48952" s="121"/>
      <c r="V48952" s="122"/>
      <c r="W48952" s="123"/>
      <c r="AC48952" s="123"/>
    </row>
    <row r="48953" spans="5:29" s="2" customFormat="1">
      <c r="E48953" s="120"/>
      <c r="M48953" s="120"/>
      <c r="N48953" s="120"/>
      <c r="U48953" s="121"/>
      <c r="V48953" s="122"/>
      <c r="W48953" s="123"/>
      <c r="AC48953" s="123"/>
    </row>
    <row r="48954" spans="5:29" s="2" customFormat="1">
      <c r="E48954" s="120"/>
      <c r="M48954" s="120"/>
      <c r="N48954" s="120"/>
      <c r="U48954" s="121"/>
      <c r="V48954" s="122"/>
      <c r="W48954" s="123"/>
      <c r="AC48954" s="123"/>
    </row>
    <row r="48955" spans="5:29" s="2" customFormat="1">
      <c r="E48955" s="120"/>
      <c r="M48955" s="120"/>
      <c r="N48955" s="120"/>
      <c r="U48955" s="121"/>
      <c r="V48955" s="122"/>
      <c r="W48955" s="123"/>
      <c r="AC48955" s="123"/>
    </row>
    <row r="48956" spans="5:29" s="2" customFormat="1">
      <c r="E48956" s="120"/>
      <c r="M48956" s="120"/>
      <c r="N48956" s="120"/>
      <c r="U48956" s="121"/>
      <c r="V48956" s="122"/>
      <c r="W48956" s="123"/>
      <c r="AC48956" s="123"/>
    </row>
    <row r="48957" spans="5:29" s="2" customFormat="1">
      <c r="E48957" s="120"/>
      <c r="M48957" s="120"/>
      <c r="N48957" s="120"/>
      <c r="U48957" s="121"/>
      <c r="V48957" s="122"/>
      <c r="W48957" s="123"/>
      <c r="AC48957" s="123"/>
    </row>
    <row r="48958" spans="5:29" s="2" customFormat="1">
      <c r="E48958" s="120"/>
      <c r="M48958" s="120"/>
      <c r="N48958" s="120"/>
      <c r="U48958" s="121"/>
      <c r="V48958" s="122"/>
      <c r="W48958" s="123"/>
      <c r="AC48958" s="123"/>
    </row>
    <row r="48959" spans="5:29" s="2" customFormat="1">
      <c r="E48959" s="120"/>
      <c r="M48959" s="120"/>
      <c r="N48959" s="120"/>
      <c r="U48959" s="121"/>
      <c r="V48959" s="122"/>
      <c r="W48959" s="123"/>
      <c r="AC48959" s="123"/>
    </row>
    <row r="48960" spans="5:29" s="2" customFormat="1">
      <c r="E48960" s="120"/>
      <c r="M48960" s="120"/>
      <c r="N48960" s="120"/>
      <c r="U48960" s="121"/>
      <c r="V48960" s="122"/>
      <c r="W48960" s="123"/>
      <c r="AC48960" s="123"/>
    </row>
    <row r="48961" spans="5:29" s="2" customFormat="1">
      <c r="E48961" s="120"/>
      <c r="M48961" s="120"/>
      <c r="N48961" s="120"/>
      <c r="U48961" s="121"/>
      <c r="V48961" s="122"/>
      <c r="W48961" s="123"/>
      <c r="AC48961" s="123"/>
    </row>
    <row r="48962" spans="5:29" s="2" customFormat="1">
      <c r="E48962" s="120"/>
      <c r="M48962" s="120"/>
      <c r="N48962" s="120"/>
      <c r="U48962" s="121"/>
      <c r="V48962" s="122"/>
      <c r="W48962" s="123"/>
      <c r="AC48962" s="123"/>
    </row>
    <row r="48963" spans="5:29" s="2" customFormat="1">
      <c r="E48963" s="120"/>
      <c r="M48963" s="120"/>
      <c r="N48963" s="120"/>
      <c r="U48963" s="121"/>
      <c r="V48963" s="122"/>
      <c r="W48963" s="123"/>
      <c r="AC48963" s="123"/>
    </row>
    <row r="48964" spans="5:29" s="2" customFormat="1">
      <c r="E48964" s="120"/>
      <c r="M48964" s="120"/>
      <c r="N48964" s="120"/>
      <c r="U48964" s="121"/>
      <c r="V48964" s="122"/>
      <c r="W48964" s="123"/>
      <c r="AC48964" s="123"/>
    </row>
    <row r="48965" spans="5:29" s="2" customFormat="1">
      <c r="E48965" s="120"/>
      <c r="M48965" s="120"/>
      <c r="N48965" s="120"/>
      <c r="U48965" s="121"/>
      <c r="V48965" s="122"/>
      <c r="W48965" s="123"/>
      <c r="AC48965" s="123"/>
    </row>
    <row r="48966" spans="5:29" s="2" customFormat="1">
      <c r="E48966" s="120"/>
      <c r="M48966" s="120"/>
      <c r="N48966" s="120"/>
      <c r="U48966" s="121"/>
      <c r="V48966" s="122"/>
      <c r="W48966" s="123"/>
      <c r="AC48966" s="123"/>
    </row>
    <row r="48967" spans="5:29" s="2" customFormat="1">
      <c r="E48967" s="120"/>
      <c r="M48967" s="120"/>
      <c r="N48967" s="120"/>
      <c r="U48967" s="121"/>
      <c r="V48967" s="122"/>
      <c r="W48967" s="123"/>
      <c r="AC48967" s="123"/>
    </row>
    <row r="48968" spans="5:29" s="2" customFormat="1">
      <c r="E48968" s="120"/>
      <c r="M48968" s="120"/>
      <c r="N48968" s="120"/>
      <c r="U48968" s="121"/>
      <c r="V48968" s="122"/>
      <c r="W48968" s="123"/>
      <c r="AC48968" s="123"/>
    </row>
    <row r="48969" spans="5:29" s="2" customFormat="1">
      <c r="E48969" s="120"/>
      <c r="M48969" s="120"/>
      <c r="N48969" s="120"/>
      <c r="U48969" s="121"/>
      <c r="V48969" s="122"/>
      <c r="W48969" s="123"/>
      <c r="AC48969" s="123"/>
    </row>
    <row r="48970" spans="5:29" s="2" customFormat="1">
      <c r="E48970" s="120"/>
      <c r="M48970" s="120"/>
      <c r="N48970" s="120"/>
      <c r="U48970" s="121"/>
      <c r="V48970" s="122"/>
      <c r="W48970" s="123"/>
      <c r="AC48970" s="123"/>
    </row>
    <row r="48971" spans="5:29" s="2" customFormat="1">
      <c r="E48971" s="120"/>
      <c r="M48971" s="120"/>
      <c r="N48971" s="120"/>
      <c r="U48971" s="121"/>
      <c r="V48971" s="122"/>
      <c r="W48971" s="123"/>
      <c r="AC48971" s="123"/>
    </row>
    <row r="48972" spans="5:29" s="2" customFormat="1">
      <c r="E48972" s="120"/>
      <c r="M48972" s="120"/>
      <c r="N48972" s="120"/>
      <c r="U48972" s="121"/>
      <c r="V48972" s="122"/>
      <c r="W48972" s="123"/>
      <c r="AC48972" s="123"/>
    </row>
    <row r="48973" spans="5:29" s="2" customFormat="1">
      <c r="E48973" s="120"/>
      <c r="M48973" s="120"/>
      <c r="N48973" s="120"/>
      <c r="U48973" s="121"/>
      <c r="V48973" s="122"/>
      <c r="W48973" s="123"/>
      <c r="AC48973" s="123"/>
    </row>
    <row r="48974" spans="5:29" s="2" customFormat="1">
      <c r="E48974" s="120"/>
      <c r="M48974" s="120"/>
      <c r="N48974" s="120"/>
      <c r="U48974" s="121"/>
      <c r="V48974" s="122"/>
      <c r="W48974" s="123"/>
      <c r="AC48974" s="123"/>
    </row>
    <row r="48975" spans="5:29" s="2" customFormat="1">
      <c r="E48975" s="120"/>
      <c r="M48975" s="120"/>
      <c r="N48975" s="120"/>
      <c r="U48975" s="121"/>
      <c r="V48975" s="122"/>
      <c r="W48975" s="123"/>
      <c r="AC48975" s="123"/>
    </row>
    <row r="48976" spans="5:29" s="2" customFormat="1">
      <c r="E48976" s="120"/>
      <c r="M48976" s="120"/>
      <c r="N48976" s="120"/>
      <c r="U48976" s="121"/>
      <c r="V48976" s="122"/>
      <c r="W48976" s="123"/>
      <c r="AC48976" s="123"/>
    </row>
    <row r="48977" spans="5:29" s="2" customFormat="1">
      <c r="E48977" s="120"/>
      <c r="M48977" s="120"/>
      <c r="N48977" s="120"/>
      <c r="U48977" s="121"/>
      <c r="V48977" s="122"/>
      <c r="W48977" s="123"/>
      <c r="AC48977" s="123"/>
    </row>
    <row r="48978" spans="5:29" s="2" customFormat="1">
      <c r="E48978" s="120"/>
      <c r="M48978" s="120"/>
      <c r="N48978" s="120"/>
      <c r="U48978" s="121"/>
      <c r="V48978" s="122"/>
      <c r="W48978" s="123"/>
      <c r="AC48978" s="123"/>
    </row>
    <row r="48979" spans="5:29" s="2" customFormat="1">
      <c r="E48979" s="120"/>
      <c r="M48979" s="120"/>
      <c r="N48979" s="120"/>
      <c r="U48979" s="121"/>
      <c r="V48979" s="122"/>
      <c r="W48979" s="123"/>
      <c r="AC48979" s="123"/>
    </row>
    <row r="48980" spans="5:29" s="2" customFormat="1">
      <c r="E48980" s="120"/>
      <c r="M48980" s="120"/>
      <c r="N48980" s="120"/>
      <c r="U48980" s="121"/>
      <c r="V48980" s="122"/>
      <c r="W48980" s="123"/>
      <c r="AC48980" s="123"/>
    </row>
    <row r="48981" spans="5:29" s="2" customFormat="1">
      <c r="E48981" s="120"/>
      <c r="M48981" s="120"/>
      <c r="N48981" s="120"/>
      <c r="U48981" s="121"/>
      <c r="V48981" s="122"/>
      <c r="W48981" s="123"/>
      <c r="AC48981" s="123"/>
    </row>
    <row r="48982" spans="5:29" s="2" customFormat="1">
      <c r="E48982" s="120"/>
      <c r="M48982" s="120"/>
      <c r="N48982" s="120"/>
      <c r="U48982" s="121"/>
      <c r="V48982" s="122"/>
      <c r="W48982" s="123"/>
      <c r="AC48982" s="123"/>
    </row>
    <row r="48983" spans="5:29" s="2" customFormat="1">
      <c r="E48983" s="120"/>
      <c r="M48983" s="120"/>
      <c r="N48983" s="120"/>
      <c r="U48983" s="121"/>
      <c r="V48983" s="122"/>
      <c r="W48983" s="123"/>
      <c r="AC48983" s="123"/>
    </row>
    <row r="48984" spans="5:29" s="2" customFormat="1">
      <c r="E48984" s="120"/>
      <c r="M48984" s="120"/>
      <c r="N48984" s="120"/>
      <c r="U48984" s="121"/>
      <c r="V48984" s="122"/>
      <c r="W48984" s="123"/>
      <c r="AC48984" s="123"/>
    </row>
    <row r="48985" spans="5:29" s="2" customFormat="1">
      <c r="E48985" s="120"/>
      <c r="M48985" s="120"/>
      <c r="N48985" s="120"/>
      <c r="U48985" s="121"/>
      <c r="V48985" s="122"/>
      <c r="W48985" s="123"/>
      <c r="AC48985" s="123"/>
    </row>
    <row r="48986" spans="5:29" s="2" customFormat="1">
      <c r="E48986" s="120"/>
      <c r="M48986" s="120"/>
      <c r="N48986" s="120"/>
      <c r="U48986" s="121"/>
      <c r="V48986" s="122"/>
      <c r="W48986" s="123"/>
      <c r="AC48986" s="123"/>
    </row>
    <row r="48987" spans="5:29" s="2" customFormat="1">
      <c r="E48987" s="120"/>
      <c r="M48987" s="120"/>
      <c r="N48987" s="120"/>
      <c r="U48987" s="121"/>
      <c r="V48987" s="122"/>
      <c r="W48987" s="123"/>
      <c r="AC48987" s="123"/>
    </row>
    <row r="48988" spans="5:29" s="2" customFormat="1">
      <c r="E48988" s="120"/>
      <c r="M48988" s="120"/>
      <c r="N48988" s="120"/>
      <c r="U48988" s="121"/>
      <c r="V48988" s="122"/>
      <c r="W48988" s="123"/>
      <c r="AC48988" s="123"/>
    </row>
    <row r="48989" spans="5:29" s="2" customFormat="1">
      <c r="E48989" s="120"/>
      <c r="M48989" s="120"/>
      <c r="N48989" s="120"/>
      <c r="U48989" s="121"/>
      <c r="V48989" s="122"/>
      <c r="W48989" s="123"/>
      <c r="AC48989" s="123"/>
    </row>
    <row r="48990" spans="5:29" s="2" customFormat="1">
      <c r="E48990" s="120"/>
      <c r="M48990" s="120"/>
      <c r="N48990" s="120"/>
      <c r="U48990" s="121"/>
      <c r="V48990" s="122"/>
      <c r="W48990" s="123"/>
      <c r="AC48990" s="123"/>
    </row>
    <row r="48991" spans="5:29" s="2" customFormat="1">
      <c r="E48991" s="120"/>
      <c r="M48991" s="120"/>
      <c r="N48991" s="120"/>
      <c r="U48991" s="121"/>
      <c r="V48991" s="122"/>
      <c r="W48991" s="123"/>
      <c r="AC48991" s="123"/>
    </row>
    <row r="48992" spans="5:29" s="2" customFormat="1">
      <c r="E48992" s="120"/>
      <c r="M48992" s="120"/>
      <c r="N48992" s="120"/>
      <c r="U48992" s="121"/>
      <c r="V48992" s="122"/>
      <c r="W48992" s="123"/>
      <c r="AC48992" s="123"/>
    </row>
    <row r="48993" spans="5:29" s="2" customFormat="1">
      <c r="E48993" s="120"/>
      <c r="M48993" s="120"/>
      <c r="N48993" s="120"/>
      <c r="U48993" s="121"/>
      <c r="V48993" s="122"/>
      <c r="W48993" s="123"/>
      <c r="AC48993" s="123"/>
    </row>
    <row r="48994" spans="5:29" s="2" customFormat="1">
      <c r="E48994" s="120"/>
      <c r="M48994" s="120"/>
      <c r="N48994" s="120"/>
      <c r="U48994" s="121"/>
      <c r="V48994" s="122"/>
      <c r="W48994" s="123"/>
      <c r="AC48994" s="123"/>
    </row>
    <row r="48995" spans="5:29" s="2" customFormat="1">
      <c r="E48995" s="120"/>
      <c r="M48995" s="120"/>
      <c r="N48995" s="120"/>
      <c r="U48995" s="121"/>
      <c r="V48995" s="122"/>
      <c r="W48995" s="123"/>
      <c r="AC48995" s="123"/>
    </row>
    <row r="48996" spans="5:29" s="2" customFormat="1">
      <c r="E48996" s="120"/>
      <c r="M48996" s="120"/>
      <c r="N48996" s="120"/>
      <c r="U48996" s="121"/>
      <c r="V48996" s="122"/>
      <c r="W48996" s="123"/>
      <c r="AC48996" s="123"/>
    </row>
    <row r="48997" spans="5:29" s="2" customFormat="1">
      <c r="E48997" s="120"/>
      <c r="M48997" s="120"/>
      <c r="N48997" s="120"/>
      <c r="U48997" s="121"/>
      <c r="V48997" s="122"/>
      <c r="W48997" s="123"/>
      <c r="AC48997" s="123"/>
    </row>
    <row r="48998" spans="5:29" s="2" customFormat="1">
      <c r="E48998" s="120"/>
      <c r="M48998" s="120"/>
      <c r="N48998" s="120"/>
      <c r="U48998" s="121"/>
      <c r="V48998" s="122"/>
      <c r="W48998" s="123"/>
      <c r="AC48998" s="123"/>
    </row>
    <row r="48999" spans="5:29" s="2" customFormat="1">
      <c r="E48999" s="120"/>
      <c r="M48999" s="120"/>
      <c r="N48999" s="120"/>
      <c r="U48999" s="121"/>
      <c r="V48999" s="122"/>
      <c r="W48999" s="123"/>
      <c r="AC48999" s="123"/>
    </row>
    <row r="49000" spans="5:29" s="2" customFormat="1">
      <c r="E49000" s="120"/>
      <c r="M49000" s="120"/>
      <c r="N49000" s="120"/>
      <c r="U49000" s="121"/>
      <c r="V49000" s="122"/>
      <c r="W49000" s="123"/>
      <c r="AC49000" s="123"/>
    </row>
    <row r="49001" spans="5:29" s="2" customFormat="1">
      <c r="E49001" s="120"/>
      <c r="M49001" s="120"/>
      <c r="N49001" s="120"/>
      <c r="U49001" s="121"/>
      <c r="V49001" s="122"/>
      <c r="W49001" s="123"/>
      <c r="AC49001" s="123"/>
    </row>
    <row r="49002" spans="5:29" s="2" customFormat="1">
      <c r="E49002" s="120"/>
      <c r="M49002" s="120"/>
      <c r="N49002" s="120"/>
      <c r="U49002" s="121"/>
      <c r="V49002" s="122"/>
      <c r="W49002" s="123"/>
      <c r="AC49002" s="123"/>
    </row>
    <row r="49003" spans="5:29" s="2" customFormat="1">
      <c r="E49003" s="120"/>
      <c r="M49003" s="120"/>
      <c r="N49003" s="120"/>
      <c r="U49003" s="121"/>
      <c r="V49003" s="122"/>
      <c r="W49003" s="123"/>
      <c r="AC49003" s="123"/>
    </row>
    <row r="49004" spans="5:29" s="2" customFormat="1">
      <c r="E49004" s="120"/>
      <c r="M49004" s="120"/>
      <c r="N49004" s="120"/>
      <c r="U49004" s="121"/>
      <c r="V49004" s="122"/>
      <c r="W49004" s="123"/>
      <c r="AC49004" s="123"/>
    </row>
    <row r="49005" spans="5:29" s="2" customFormat="1">
      <c r="E49005" s="120"/>
      <c r="M49005" s="120"/>
      <c r="N49005" s="120"/>
      <c r="U49005" s="121"/>
      <c r="V49005" s="122"/>
      <c r="W49005" s="123"/>
      <c r="AC49005" s="123"/>
    </row>
    <row r="49006" spans="5:29" s="2" customFormat="1">
      <c r="E49006" s="120"/>
      <c r="M49006" s="120"/>
      <c r="N49006" s="120"/>
      <c r="U49006" s="121"/>
      <c r="V49006" s="122"/>
      <c r="W49006" s="123"/>
      <c r="AC49006" s="123"/>
    </row>
    <row r="49007" spans="5:29" s="2" customFormat="1">
      <c r="E49007" s="120"/>
      <c r="M49007" s="120"/>
      <c r="N49007" s="120"/>
      <c r="U49007" s="121"/>
      <c r="V49007" s="122"/>
      <c r="W49007" s="123"/>
      <c r="AC49007" s="123"/>
    </row>
    <row r="49008" spans="5:29" s="2" customFormat="1">
      <c r="E49008" s="120"/>
      <c r="M49008" s="120"/>
      <c r="N49008" s="120"/>
      <c r="U49008" s="121"/>
      <c r="V49008" s="122"/>
      <c r="W49008" s="123"/>
      <c r="AC49008" s="123"/>
    </row>
    <row r="49009" spans="5:29" s="2" customFormat="1">
      <c r="E49009" s="120"/>
      <c r="M49009" s="120"/>
      <c r="N49009" s="120"/>
      <c r="U49009" s="121"/>
      <c r="V49009" s="122"/>
      <c r="W49009" s="123"/>
      <c r="AC49009" s="123"/>
    </row>
    <row r="49010" spans="5:29" s="2" customFormat="1">
      <c r="E49010" s="120"/>
      <c r="M49010" s="120"/>
      <c r="N49010" s="120"/>
      <c r="U49010" s="121"/>
      <c r="V49010" s="122"/>
      <c r="W49010" s="123"/>
      <c r="AC49010" s="123"/>
    </row>
    <row r="49011" spans="5:29" s="2" customFormat="1">
      <c r="E49011" s="120"/>
      <c r="M49011" s="120"/>
      <c r="N49011" s="120"/>
      <c r="U49011" s="121"/>
      <c r="V49011" s="122"/>
      <c r="W49011" s="123"/>
      <c r="AC49011" s="123"/>
    </row>
    <row r="49012" spans="5:29" s="2" customFormat="1">
      <c r="E49012" s="120"/>
      <c r="M49012" s="120"/>
      <c r="N49012" s="120"/>
      <c r="U49012" s="121"/>
      <c r="V49012" s="122"/>
      <c r="W49012" s="123"/>
      <c r="AC49012" s="123"/>
    </row>
    <row r="49013" spans="5:29" s="2" customFormat="1">
      <c r="E49013" s="120"/>
      <c r="M49013" s="120"/>
      <c r="N49013" s="120"/>
      <c r="U49013" s="121"/>
      <c r="V49013" s="122"/>
      <c r="W49013" s="123"/>
      <c r="AC49013" s="123"/>
    </row>
    <row r="49014" spans="5:29" s="2" customFormat="1">
      <c r="E49014" s="120"/>
      <c r="M49014" s="120"/>
      <c r="N49014" s="120"/>
      <c r="U49014" s="121"/>
      <c r="V49014" s="122"/>
      <c r="W49014" s="123"/>
      <c r="AC49014" s="123"/>
    </row>
    <row r="49015" spans="5:29" s="2" customFormat="1">
      <c r="E49015" s="120"/>
      <c r="M49015" s="120"/>
      <c r="N49015" s="120"/>
      <c r="U49015" s="121"/>
      <c r="V49015" s="122"/>
      <c r="W49015" s="123"/>
      <c r="AC49015" s="123"/>
    </row>
    <row r="49016" spans="5:29" s="2" customFormat="1">
      <c r="E49016" s="120"/>
      <c r="M49016" s="120"/>
      <c r="N49016" s="120"/>
      <c r="U49016" s="121"/>
      <c r="V49016" s="122"/>
      <c r="W49016" s="123"/>
      <c r="AC49016" s="123"/>
    </row>
    <row r="49017" spans="5:29" s="2" customFormat="1">
      <c r="E49017" s="120"/>
      <c r="M49017" s="120"/>
      <c r="N49017" s="120"/>
      <c r="U49017" s="121"/>
      <c r="V49017" s="122"/>
      <c r="W49017" s="123"/>
      <c r="AC49017" s="123"/>
    </row>
    <row r="49018" spans="5:29" s="2" customFormat="1">
      <c r="E49018" s="120"/>
      <c r="M49018" s="120"/>
      <c r="N49018" s="120"/>
      <c r="U49018" s="121"/>
      <c r="V49018" s="122"/>
      <c r="W49018" s="123"/>
      <c r="AC49018" s="123"/>
    </row>
    <row r="49019" spans="5:29" s="2" customFormat="1">
      <c r="E49019" s="120"/>
      <c r="M49019" s="120"/>
      <c r="N49019" s="120"/>
      <c r="U49019" s="121"/>
      <c r="V49019" s="122"/>
      <c r="W49019" s="123"/>
      <c r="AC49019" s="123"/>
    </row>
    <row r="49020" spans="5:29" s="2" customFormat="1">
      <c r="E49020" s="120"/>
      <c r="M49020" s="120"/>
      <c r="N49020" s="120"/>
      <c r="U49020" s="121"/>
      <c r="V49020" s="122"/>
      <c r="W49020" s="123"/>
      <c r="AC49020" s="123"/>
    </row>
    <row r="49021" spans="5:29" s="2" customFormat="1">
      <c r="E49021" s="120"/>
      <c r="M49021" s="120"/>
      <c r="N49021" s="120"/>
      <c r="U49021" s="121"/>
      <c r="V49021" s="122"/>
      <c r="W49021" s="123"/>
      <c r="AC49021" s="123"/>
    </row>
    <row r="49022" spans="5:29" s="2" customFormat="1">
      <c r="E49022" s="120"/>
      <c r="M49022" s="120"/>
      <c r="N49022" s="120"/>
      <c r="U49022" s="121"/>
      <c r="V49022" s="122"/>
      <c r="W49022" s="123"/>
      <c r="AC49022" s="123"/>
    </row>
    <row r="49023" spans="5:29" s="2" customFormat="1">
      <c r="E49023" s="120"/>
      <c r="M49023" s="120"/>
      <c r="N49023" s="120"/>
      <c r="U49023" s="121"/>
      <c r="V49023" s="122"/>
      <c r="W49023" s="123"/>
      <c r="AC49023" s="123"/>
    </row>
    <row r="49024" spans="5:29" s="2" customFormat="1">
      <c r="E49024" s="120"/>
      <c r="M49024" s="120"/>
      <c r="N49024" s="120"/>
      <c r="U49024" s="121"/>
      <c r="V49024" s="122"/>
      <c r="W49024" s="123"/>
      <c r="AC49024" s="123"/>
    </row>
    <row r="49025" spans="5:29" s="2" customFormat="1">
      <c r="E49025" s="120"/>
      <c r="M49025" s="120"/>
      <c r="N49025" s="120"/>
      <c r="U49025" s="121"/>
      <c r="V49025" s="122"/>
      <c r="W49025" s="123"/>
      <c r="AC49025" s="123"/>
    </row>
    <row r="49026" spans="5:29" s="2" customFormat="1">
      <c r="E49026" s="120"/>
      <c r="M49026" s="120"/>
      <c r="N49026" s="120"/>
      <c r="U49026" s="121"/>
      <c r="V49026" s="122"/>
      <c r="W49026" s="123"/>
      <c r="AC49026" s="123"/>
    </row>
    <row r="49027" spans="5:29" s="2" customFormat="1">
      <c r="E49027" s="120"/>
      <c r="M49027" s="120"/>
      <c r="N49027" s="120"/>
      <c r="U49027" s="121"/>
      <c r="V49027" s="122"/>
      <c r="W49027" s="123"/>
      <c r="AC49027" s="123"/>
    </row>
    <row r="49028" spans="5:29" s="2" customFormat="1">
      <c r="E49028" s="120"/>
      <c r="M49028" s="120"/>
      <c r="N49028" s="120"/>
      <c r="U49028" s="121"/>
      <c r="V49028" s="122"/>
      <c r="W49028" s="123"/>
      <c r="AC49028" s="123"/>
    </row>
    <row r="49029" spans="5:29" s="2" customFormat="1">
      <c r="E49029" s="120"/>
      <c r="M49029" s="120"/>
      <c r="N49029" s="120"/>
      <c r="U49029" s="121"/>
      <c r="V49029" s="122"/>
      <c r="W49029" s="123"/>
      <c r="AC49029" s="123"/>
    </row>
    <row r="49030" spans="5:29" s="2" customFormat="1">
      <c r="E49030" s="120"/>
      <c r="M49030" s="120"/>
      <c r="N49030" s="120"/>
      <c r="U49030" s="121"/>
      <c r="V49030" s="122"/>
      <c r="W49030" s="123"/>
      <c r="AC49030" s="123"/>
    </row>
    <row r="49031" spans="5:29" s="2" customFormat="1">
      <c r="E49031" s="120"/>
      <c r="M49031" s="120"/>
      <c r="N49031" s="120"/>
      <c r="U49031" s="121"/>
      <c r="V49031" s="122"/>
      <c r="W49031" s="123"/>
      <c r="AC49031" s="123"/>
    </row>
    <row r="49032" spans="5:29" s="2" customFormat="1">
      <c r="E49032" s="120"/>
      <c r="M49032" s="120"/>
      <c r="N49032" s="120"/>
      <c r="U49032" s="121"/>
      <c r="V49032" s="122"/>
      <c r="W49032" s="123"/>
      <c r="AC49032" s="123"/>
    </row>
    <row r="49033" spans="5:29" s="2" customFormat="1">
      <c r="E49033" s="120"/>
      <c r="M49033" s="120"/>
      <c r="N49033" s="120"/>
      <c r="U49033" s="121"/>
      <c r="V49033" s="122"/>
      <c r="W49033" s="123"/>
      <c r="AC49033" s="123"/>
    </row>
    <row r="49034" spans="5:29" s="2" customFormat="1">
      <c r="E49034" s="120"/>
      <c r="M49034" s="120"/>
      <c r="N49034" s="120"/>
      <c r="U49034" s="121"/>
      <c r="V49034" s="122"/>
      <c r="W49034" s="123"/>
      <c r="AC49034" s="123"/>
    </row>
    <row r="49035" spans="5:29" s="2" customFormat="1">
      <c r="E49035" s="120"/>
      <c r="M49035" s="120"/>
      <c r="N49035" s="120"/>
      <c r="U49035" s="121"/>
      <c r="V49035" s="122"/>
      <c r="W49035" s="123"/>
      <c r="AC49035" s="123"/>
    </row>
    <row r="49036" spans="5:29" s="2" customFormat="1">
      <c r="E49036" s="120"/>
      <c r="M49036" s="120"/>
      <c r="N49036" s="120"/>
      <c r="U49036" s="121"/>
      <c r="V49036" s="122"/>
      <c r="W49036" s="123"/>
      <c r="AC49036" s="123"/>
    </row>
    <row r="49037" spans="5:29" s="2" customFormat="1">
      <c r="E49037" s="120"/>
      <c r="M49037" s="120"/>
      <c r="N49037" s="120"/>
      <c r="U49037" s="121"/>
      <c r="V49037" s="122"/>
      <c r="W49037" s="123"/>
      <c r="AC49037" s="123"/>
    </row>
    <row r="49038" spans="5:29" s="2" customFormat="1">
      <c r="E49038" s="120"/>
      <c r="M49038" s="120"/>
      <c r="N49038" s="120"/>
      <c r="U49038" s="121"/>
      <c r="V49038" s="122"/>
      <c r="W49038" s="123"/>
      <c r="AC49038" s="123"/>
    </row>
    <row r="49039" spans="5:29" s="2" customFormat="1">
      <c r="E49039" s="120"/>
      <c r="M49039" s="120"/>
      <c r="N49039" s="120"/>
      <c r="U49039" s="121"/>
      <c r="V49039" s="122"/>
      <c r="W49039" s="123"/>
      <c r="AC49039" s="123"/>
    </row>
    <row r="49040" spans="5:29" s="2" customFormat="1">
      <c r="E49040" s="120"/>
      <c r="M49040" s="120"/>
      <c r="N49040" s="120"/>
      <c r="U49040" s="121"/>
      <c r="V49040" s="122"/>
      <c r="W49040" s="123"/>
      <c r="AC49040" s="123"/>
    </row>
    <row r="49041" spans="5:29" s="2" customFormat="1">
      <c r="E49041" s="120"/>
      <c r="M49041" s="120"/>
      <c r="N49041" s="120"/>
      <c r="U49041" s="121"/>
      <c r="V49041" s="122"/>
      <c r="W49041" s="123"/>
      <c r="AC49041" s="123"/>
    </row>
    <row r="49042" spans="5:29" s="2" customFormat="1">
      <c r="E49042" s="120"/>
      <c r="M49042" s="120"/>
      <c r="N49042" s="120"/>
      <c r="U49042" s="121"/>
      <c r="V49042" s="122"/>
      <c r="W49042" s="123"/>
      <c r="AC49042" s="123"/>
    </row>
    <row r="49043" spans="5:29" s="2" customFormat="1">
      <c r="E49043" s="120"/>
      <c r="M49043" s="120"/>
      <c r="N49043" s="120"/>
      <c r="U49043" s="121"/>
      <c r="V49043" s="122"/>
      <c r="W49043" s="123"/>
      <c r="AC49043" s="123"/>
    </row>
    <row r="49044" spans="5:29" s="2" customFormat="1">
      <c r="E49044" s="120"/>
      <c r="M49044" s="120"/>
      <c r="N49044" s="120"/>
      <c r="U49044" s="121"/>
      <c r="V49044" s="122"/>
      <c r="W49044" s="123"/>
      <c r="AC49044" s="123"/>
    </row>
    <row r="49045" spans="5:29" s="2" customFormat="1">
      <c r="E49045" s="120"/>
      <c r="M49045" s="120"/>
      <c r="N49045" s="120"/>
      <c r="U49045" s="121"/>
      <c r="V49045" s="122"/>
      <c r="W49045" s="123"/>
      <c r="AC49045" s="123"/>
    </row>
    <row r="49046" spans="5:29" s="2" customFormat="1">
      <c r="E49046" s="120"/>
      <c r="M49046" s="120"/>
      <c r="N49046" s="120"/>
      <c r="U49046" s="121"/>
      <c r="V49046" s="122"/>
      <c r="W49046" s="123"/>
      <c r="AC49046" s="123"/>
    </row>
    <row r="49047" spans="5:29" s="2" customFormat="1">
      <c r="E49047" s="120"/>
      <c r="M49047" s="120"/>
      <c r="N49047" s="120"/>
      <c r="U49047" s="121"/>
      <c r="V49047" s="122"/>
      <c r="W49047" s="123"/>
      <c r="AC49047" s="123"/>
    </row>
    <row r="49048" spans="5:29" s="2" customFormat="1">
      <c r="E49048" s="120"/>
      <c r="M49048" s="120"/>
      <c r="N49048" s="120"/>
      <c r="U49048" s="121"/>
      <c r="V49048" s="122"/>
      <c r="W49048" s="123"/>
      <c r="AC49048" s="123"/>
    </row>
    <row r="49049" spans="5:29" s="2" customFormat="1">
      <c r="E49049" s="120"/>
      <c r="M49049" s="120"/>
      <c r="N49049" s="120"/>
      <c r="U49049" s="121"/>
      <c r="V49049" s="122"/>
      <c r="W49049" s="123"/>
      <c r="AC49049" s="123"/>
    </row>
    <row r="49050" spans="5:29" s="2" customFormat="1">
      <c r="E49050" s="120"/>
      <c r="M49050" s="120"/>
      <c r="N49050" s="120"/>
      <c r="U49050" s="121"/>
      <c r="V49050" s="122"/>
      <c r="W49050" s="123"/>
      <c r="AC49050" s="123"/>
    </row>
    <row r="49051" spans="5:29" s="2" customFormat="1">
      <c r="E49051" s="120"/>
      <c r="M49051" s="120"/>
      <c r="N49051" s="120"/>
      <c r="U49051" s="121"/>
      <c r="V49051" s="122"/>
      <c r="W49051" s="123"/>
      <c r="AC49051" s="123"/>
    </row>
    <row r="49052" spans="5:29" s="2" customFormat="1">
      <c r="E49052" s="120"/>
      <c r="M49052" s="120"/>
      <c r="N49052" s="120"/>
      <c r="U49052" s="121"/>
      <c r="V49052" s="122"/>
      <c r="W49052" s="123"/>
      <c r="AC49052" s="123"/>
    </row>
    <row r="49053" spans="5:29" s="2" customFormat="1">
      <c r="E49053" s="120"/>
      <c r="M49053" s="120"/>
      <c r="N49053" s="120"/>
      <c r="U49053" s="121"/>
      <c r="V49053" s="122"/>
      <c r="W49053" s="123"/>
      <c r="AC49053" s="123"/>
    </row>
    <row r="49054" spans="5:29" s="2" customFormat="1">
      <c r="E49054" s="120"/>
      <c r="M49054" s="120"/>
      <c r="N49054" s="120"/>
      <c r="U49054" s="121"/>
      <c r="V49054" s="122"/>
      <c r="W49054" s="123"/>
      <c r="AC49054" s="123"/>
    </row>
    <row r="49055" spans="5:29" s="2" customFormat="1">
      <c r="E49055" s="120"/>
      <c r="M49055" s="120"/>
      <c r="N49055" s="120"/>
      <c r="U49055" s="121"/>
      <c r="V49055" s="122"/>
      <c r="W49055" s="123"/>
      <c r="AC49055" s="123"/>
    </row>
    <row r="49056" spans="5:29" s="2" customFormat="1">
      <c r="E49056" s="120"/>
      <c r="M49056" s="120"/>
      <c r="N49056" s="120"/>
      <c r="U49056" s="121"/>
      <c r="V49056" s="122"/>
      <c r="W49056" s="123"/>
      <c r="AC49056" s="123"/>
    </row>
    <row r="49057" spans="5:29" s="2" customFormat="1">
      <c r="E49057" s="120"/>
      <c r="M49057" s="120"/>
      <c r="N49057" s="120"/>
      <c r="U49057" s="121"/>
      <c r="V49057" s="122"/>
      <c r="W49057" s="123"/>
      <c r="AC49057" s="123"/>
    </row>
    <row r="49058" spans="5:29" s="2" customFormat="1">
      <c r="E49058" s="120"/>
      <c r="M49058" s="120"/>
      <c r="N49058" s="120"/>
      <c r="U49058" s="121"/>
      <c r="V49058" s="122"/>
      <c r="W49058" s="123"/>
      <c r="AC49058" s="123"/>
    </row>
    <row r="49059" spans="5:29" s="2" customFormat="1">
      <c r="E49059" s="120"/>
      <c r="M49059" s="120"/>
      <c r="N49059" s="120"/>
      <c r="U49059" s="121"/>
      <c r="V49059" s="122"/>
      <c r="W49059" s="123"/>
      <c r="AC49059" s="123"/>
    </row>
    <row r="49060" spans="5:29" s="2" customFormat="1">
      <c r="E49060" s="120"/>
      <c r="M49060" s="120"/>
      <c r="N49060" s="120"/>
      <c r="U49060" s="121"/>
      <c r="V49060" s="122"/>
      <c r="W49060" s="123"/>
      <c r="AC49060" s="123"/>
    </row>
    <row r="49061" spans="5:29" s="2" customFormat="1">
      <c r="E49061" s="120"/>
      <c r="M49061" s="120"/>
      <c r="N49061" s="120"/>
      <c r="U49061" s="121"/>
      <c r="V49061" s="122"/>
      <c r="W49061" s="123"/>
      <c r="AC49061" s="123"/>
    </row>
    <row r="49062" spans="5:29" s="2" customFormat="1">
      <c r="E49062" s="120"/>
      <c r="M49062" s="120"/>
      <c r="N49062" s="120"/>
      <c r="U49062" s="121"/>
      <c r="V49062" s="122"/>
      <c r="W49062" s="123"/>
      <c r="AC49062" s="123"/>
    </row>
    <row r="49063" spans="5:29" s="2" customFormat="1">
      <c r="E49063" s="120"/>
      <c r="M49063" s="120"/>
      <c r="N49063" s="120"/>
      <c r="U49063" s="121"/>
      <c r="V49063" s="122"/>
      <c r="W49063" s="123"/>
      <c r="AC49063" s="123"/>
    </row>
    <row r="49064" spans="5:29" s="2" customFormat="1">
      <c r="E49064" s="120"/>
      <c r="M49064" s="120"/>
      <c r="N49064" s="120"/>
      <c r="U49064" s="121"/>
      <c r="V49064" s="122"/>
      <c r="W49064" s="123"/>
      <c r="AC49064" s="123"/>
    </row>
    <row r="49065" spans="5:29" s="2" customFormat="1">
      <c r="E49065" s="120"/>
      <c r="M49065" s="120"/>
      <c r="N49065" s="120"/>
      <c r="U49065" s="121"/>
      <c r="V49065" s="122"/>
      <c r="W49065" s="123"/>
      <c r="AC49065" s="123"/>
    </row>
    <row r="49066" spans="5:29" s="2" customFormat="1">
      <c r="E49066" s="120"/>
      <c r="M49066" s="120"/>
      <c r="N49066" s="120"/>
      <c r="U49066" s="121"/>
      <c r="V49066" s="122"/>
      <c r="W49066" s="123"/>
      <c r="AC49066" s="123"/>
    </row>
    <row r="49067" spans="5:29" s="2" customFormat="1">
      <c r="E49067" s="120"/>
      <c r="M49067" s="120"/>
      <c r="N49067" s="120"/>
      <c r="U49067" s="121"/>
      <c r="V49067" s="122"/>
      <c r="W49067" s="123"/>
      <c r="AC49067" s="123"/>
    </row>
    <row r="49068" spans="5:29" s="2" customFormat="1">
      <c r="E49068" s="120"/>
      <c r="M49068" s="120"/>
      <c r="N49068" s="120"/>
      <c r="U49068" s="121"/>
      <c r="V49068" s="122"/>
      <c r="W49068" s="123"/>
      <c r="AC49068" s="123"/>
    </row>
    <row r="49069" spans="5:29" s="2" customFormat="1">
      <c r="E49069" s="120"/>
      <c r="M49069" s="120"/>
      <c r="N49069" s="120"/>
      <c r="U49069" s="121"/>
      <c r="V49069" s="122"/>
      <c r="W49069" s="123"/>
      <c r="AC49069" s="123"/>
    </row>
    <row r="49070" spans="5:29" s="2" customFormat="1">
      <c r="E49070" s="120"/>
      <c r="M49070" s="120"/>
      <c r="N49070" s="120"/>
      <c r="U49070" s="121"/>
      <c r="V49070" s="122"/>
      <c r="W49070" s="123"/>
      <c r="AC49070" s="123"/>
    </row>
    <row r="49071" spans="5:29" s="2" customFormat="1">
      <c r="E49071" s="120"/>
      <c r="M49071" s="120"/>
      <c r="N49071" s="120"/>
      <c r="U49071" s="121"/>
      <c r="V49071" s="122"/>
      <c r="W49071" s="123"/>
      <c r="AC49071" s="123"/>
    </row>
    <row r="49072" spans="5:29" s="2" customFormat="1">
      <c r="E49072" s="120"/>
      <c r="M49072" s="120"/>
      <c r="N49072" s="120"/>
      <c r="U49072" s="121"/>
      <c r="V49072" s="122"/>
      <c r="W49072" s="123"/>
      <c r="AC49072" s="123"/>
    </row>
    <row r="49073" spans="5:29" s="2" customFormat="1">
      <c r="E49073" s="120"/>
      <c r="M49073" s="120"/>
      <c r="N49073" s="120"/>
      <c r="U49073" s="121"/>
      <c r="V49073" s="122"/>
      <c r="W49073" s="123"/>
      <c r="AC49073" s="123"/>
    </row>
    <row r="49074" spans="5:29" s="2" customFormat="1">
      <c r="E49074" s="120"/>
      <c r="M49074" s="120"/>
      <c r="N49074" s="120"/>
      <c r="U49074" s="121"/>
      <c r="V49074" s="122"/>
      <c r="W49074" s="123"/>
      <c r="AC49074" s="123"/>
    </row>
    <row r="49075" spans="5:29" s="2" customFormat="1">
      <c r="E49075" s="120"/>
      <c r="M49075" s="120"/>
      <c r="N49075" s="120"/>
      <c r="U49075" s="121"/>
      <c r="V49075" s="122"/>
      <c r="W49075" s="123"/>
      <c r="AC49075" s="123"/>
    </row>
    <row r="49076" spans="5:29" s="2" customFormat="1">
      <c r="E49076" s="120"/>
      <c r="M49076" s="120"/>
      <c r="N49076" s="120"/>
      <c r="U49076" s="121"/>
      <c r="V49076" s="122"/>
      <c r="W49076" s="123"/>
      <c r="AC49076" s="123"/>
    </row>
    <row r="49077" spans="5:29" s="2" customFormat="1">
      <c r="E49077" s="120"/>
      <c r="M49077" s="120"/>
      <c r="N49077" s="120"/>
      <c r="U49077" s="121"/>
      <c r="V49077" s="122"/>
      <c r="W49077" s="123"/>
      <c r="AC49077" s="123"/>
    </row>
    <row r="49078" spans="5:29" s="2" customFormat="1">
      <c r="E49078" s="120"/>
      <c r="M49078" s="120"/>
      <c r="N49078" s="120"/>
      <c r="U49078" s="121"/>
      <c r="V49078" s="122"/>
      <c r="W49078" s="123"/>
      <c r="AC49078" s="123"/>
    </row>
    <row r="49079" spans="5:29" s="2" customFormat="1">
      <c r="E49079" s="120"/>
      <c r="M49079" s="120"/>
      <c r="N49079" s="120"/>
      <c r="U49079" s="121"/>
      <c r="V49079" s="122"/>
      <c r="W49079" s="123"/>
      <c r="AC49079" s="123"/>
    </row>
    <row r="49080" spans="5:29" s="2" customFormat="1">
      <c r="E49080" s="120"/>
      <c r="M49080" s="120"/>
      <c r="N49080" s="120"/>
      <c r="U49080" s="121"/>
      <c r="V49080" s="122"/>
      <c r="W49080" s="123"/>
      <c r="AC49080" s="123"/>
    </row>
    <row r="49081" spans="5:29" s="2" customFormat="1">
      <c r="E49081" s="120"/>
      <c r="M49081" s="120"/>
      <c r="N49081" s="120"/>
      <c r="U49081" s="121"/>
      <c r="V49081" s="122"/>
      <c r="W49081" s="123"/>
      <c r="AC49081" s="123"/>
    </row>
    <row r="49082" spans="5:29" s="2" customFormat="1">
      <c r="E49082" s="120"/>
      <c r="M49082" s="120"/>
      <c r="N49082" s="120"/>
      <c r="U49082" s="121"/>
      <c r="V49082" s="122"/>
      <c r="W49082" s="123"/>
      <c r="AC49082" s="123"/>
    </row>
    <row r="49083" spans="5:29" s="2" customFormat="1">
      <c r="E49083" s="120"/>
      <c r="M49083" s="120"/>
      <c r="N49083" s="120"/>
      <c r="U49083" s="121"/>
      <c r="V49083" s="122"/>
      <c r="W49083" s="123"/>
      <c r="AC49083" s="123"/>
    </row>
    <row r="49084" spans="5:29" s="2" customFormat="1">
      <c r="E49084" s="120"/>
      <c r="M49084" s="120"/>
      <c r="N49084" s="120"/>
      <c r="U49084" s="121"/>
      <c r="V49084" s="122"/>
      <c r="W49084" s="123"/>
      <c r="AC49084" s="123"/>
    </row>
    <row r="49085" spans="5:29" s="2" customFormat="1">
      <c r="E49085" s="120"/>
      <c r="M49085" s="120"/>
      <c r="N49085" s="120"/>
      <c r="U49085" s="121"/>
      <c r="V49085" s="122"/>
      <c r="W49085" s="123"/>
      <c r="AC49085" s="123"/>
    </row>
    <row r="49086" spans="5:29" s="2" customFormat="1">
      <c r="E49086" s="120"/>
      <c r="M49086" s="120"/>
      <c r="N49086" s="120"/>
      <c r="U49086" s="121"/>
      <c r="V49086" s="122"/>
      <c r="W49086" s="123"/>
      <c r="AC49086" s="123"/>
    </row>
    <row r="49087" spans="5:29" s="2" customFormat="1">
      <c r="E49087" s="120"/>
      <c r="M49087" s="120"/>
      <c r="N49087" s="120"/>
      <c r="U49087" s="121"/>
      <c r="V49087" s="122"/>
      <c r="W49087" s="123"/>
      <c r="AC49087" s="123"/>
    </row>
    <row r="49088" spans="5:29" s="2" customFormat="1">
      <c r="E49088" s="120"/>
      <c r="M49088" s="120"/>
      <c r="N49088" s="120"/>
      <c r="U49088" s="121"/>
      <c r="V49088" s="122"/>
      <c r="W49088" s="123"/>
      <c r="AC49088" s="123"/>
    </row>
    <row r="49089" spans="5:29" s="2" customFormat="1">
      <c r="E49089" s="120"/>
      <c r="M49089" s="120"/>
      <c r="N49089" s="120"/>
      <c r="U49089" s="121"/>
      <c r="V49089" s="122"/>
      <c r="W49089" s="123"/>
      <c r="AC49089" s="123"/>
    </row>
    <row r="49090" spans="5:29" s="2" customFormat="1">
      <c r="E49090" s="120"/>
      <c r="M49090" s="120"/>
      <c r="N49090" s="120"/>
      <c r="U49090" s="121"/>
      <c r="V49090" s="122"/>
      <c r="W49090" s="123"/>
      <c r="AC49090" s="123"/>
    </row>
    <row r="49091" spans="5:29" s="2" customFormat="1">
      <c r="E49091" s="120"/>
      <c r="M49091" s="120"/>
      <c r="N49091" s="120"/>
      <c r="U49091" s="121"/>
      <c r="V49091" s="122"/>
      <c r="W49091" s="123"/>
      <c r="AC49091" s="123"/>
    </row>
    <row r="49092" spans="5:29" s="2" customFormat="1">
      <c r="E49092" s="120"/>
      <c r="M49092" s="120"/>
      <c r="N49092" s="120"/>
      <c r="U49092" s="121"/>
      <c r="V49092" s="122"/>
      <c r="W49092" s="123"/>
      <c r="AC49092" s="123"/>
    </row>
    <row r="49093" spans="5:29" s="2" customFormat="1">
      <c r="E49093" s="120"/>
      <c r="M49093" s="120"/>
      <c r="N49093" s="120"/>
      <c r="U49093" s="121"/>
      <c r="V49093" s="122"/>
      <c r="W49093" s="123"/>
      <c r="AC49093" s="123"/>
    </row>
    <row r="49094" spans="5:29" s="2" customFormat="1">
      <c r="E49094" s="120"/>
      <c r="M49094" s="120"/>
      <c r="N49094" s="120"/>
      <c r="U49094" s="121"/>
      <c r="V49094" s="122"/>
      <c r="W49094" s="123"/>
      <c r="AC49094" s="123"/>
    </row>
    <row r="49095" spans="5:29" s="2" customFormat="1">
      <c r="E49095" s="120"/>
      <c r="M49095" s="120"/>
      <c r="N49095" s="120"/>
      <c r="U49095" s="121"/>
      <c r="V49095" s="122"/>
      <c r="W49095" s="123"/>
      <c r="AC49095" s="123"/>
    </row>
    <row r="49096" spans="5:29" s="2" customFormat="1">
      <c r="E49096" s="120"/>
      <c r="M49096" s="120"/>
      <c r="N49096" s="120"/>
      <c r="U49096" s="121"/>
      <c r="V49096" s="122"/>
      <c r="W49096" s="123"/>
      <c r="AC49096" s="123"/>
    </row>
    <row r="49097" spans="5:29" s="2" customFormat="1">
      <c r="E49097" s="120"/>
      <c r="M49097" s="120"/>
      <c r="N49097" s="120"/>
      <c r="U49097" s="121"/>
      <c r="V49097" s="122"/>
      <c r="W49097" s="123"/>
      <c r="AC49097" s="123"/>
    </row>
    <row r="49098" spans="5:29" s="2" customFormat="1">
      <c r="E49098" s="120"/>
      <c r="M49098" s="120"/>
      <c r="N49098" s="120"/>
      <c r="U49098" s="121"/>
      <c r="V49098" s="122"/>
      <c r="W49098" s="123"/>
      <c r="AC49098" s="123"/>
    </row>
    <row r="49099" spans="5:29" s="2" customFormat="1">
      <c r="E49099" s="120"/>
      <c r="M49099" s="120"/>
      <c r="N49099" s="120"/>
      <c r="U49099" s="121"/>
      <c r="V49099" s="122"/>
      <c r="W49099" s="123"/>
      <c r="AC49099" s="123"/>
    </row>
    <row r="49100" spans="5:29" s="2" customFormat="1">
      <c r="E49100" s="120"/>
      <c r="M49100" s="120"/>
      <c r="N49100" s="120"/>
      <c r="U49100" s="121"/>
      <c r="V49100" s="122"/>
      <c r="W49100" s="123"/>
      <c r="AC49100" s="123"/>
    </row>
    <row r="49101" spans="5:29" s="2" customFormat="1">
      <c r="E49101" s="120"/>
      <c r="M49101" s="120"/>
      <c r="N49101" s="120"/>
      <c r="U49101" s="121"/>
      <c r="V49101" s="122"/>
      <c r="W49101" s="123"/>
      <c r="AC49101" s="123"/>
    </row>
    <row r="49102" spans="5:29" s="2" customFormat="1">
      <c r="E49102" s="120"/>
      <c r="M49102" s="120"/>
      <c r="N49102" s="120"/>
      <c r="U49102" s="121"/>
      <c r="V49102" s="122"/>
      <c r="W49102" s="123"/>
      <c r="AC49102" s="123"/>
    </row>
    <row r="49103" spans="5:29" s="2" customFormat="1">
      <c r="E49103" s="120"/>
      <c r="M49103" s="120"/>
      <c r="N49103" s="120"/>
      <c r="U49103" s="121"/>
      <c r="V49103" s="122"/>
      <c r="W49103" s="123"/>
      <c r="AC49103" s="123"/>
    </row>
    <row r="49104" spans="5:29" s="2" customFormat="1">
      <c r="E49104" s="120"/>
      <c r="M49104" s="120"/>
      <c r="N49104" s="120"/>
      <c r="U49104" s="121"/>
      <c r="V49104" s="122"/>
      <c r="W49104" s="123"/>
      <c r="AC49104" s="123"/>
    </row>
    <row r="49105" spans="5:29" s="2" customFormat="1">
      <c r="E49105" s="120"/>
      <c r="M49105" s="120"/>
      <c r="N49105" s="120"/>
      <c r="U49105" s="121"/>
      <c r="V49105" s="122"/>
      <c r="W49105" s="123"/>
      <c r="AC49105" s="123"/>
    </row>
    <row r="49106" spans="5:29" s="2" customFormat="1">
      <c r="E49106" s="120"/>
      <c r="M49106" s="120"/>
      <c r="N49106" s="120"/>
      <c r="U49106" s="121"/>
      <c r="V49106" s="122"/>
      <c r="W49106" s="123"/>
      <c r="AC49106" s="123"/>
    </row>
    <row r="49107" spans="5:29" s="2" customFormat="1">
      <c r="E49107" s="120"/>
      <c r="M49107" s="120"/>
      <c r="N49107" s="120"/>
      <c r="U49107" s="121"/>
      <c r="V49107" s="122"/>
      <c r="W49107" s="123"/>
      <c r="AC49107" s="123"/>
    </row>
    <row r="49108" spans="5:29" s="2" customFormat="1">
      <c r="E49108" s="120"/>
      <c r="M49108" s="120"/>
      <c r="N49108" s="120"/>
      <c r="U49108" s="121"/>
      <c r="V49108" s="122"/>
      <c r="W49108" s="123"/>
      <c r="AC49108" s="123"/>
    </row>
    <row r="49109" spans="5:29" s="2" customFormat="1">
      <c r="E49109" s="120"/>
      <c r="M49109" s="120"/>
      <c r="N49109" s="120"/>
      <c r="U49109" s="121"/>
      <c r="V49109" s="122"/>
      <c r="W49109" s="123"/>
      <c r="AC49109" s="123"/>
    </row>
    <row r="49110" spans="5:29" s="2" customFormat="1">
      <c r="E49110" s="120"/>
      <c r="M49110" s="120"/>
      <c r="N49110" s="120"/>
      <c r="U49110" s="121"/>
      <c r="V49110" s="122"/>
      <c r="W49110" s="123"/>
      <c r="AC49110" s="123"/>
    </row>
    <row r="49111" spans="5:29" s="2" customFormat="1">
      <c r="E49111" s="120"/>
      <c r="M49111" s="120"/>
      <c r="N49111" s="120"/>
      <c r="U49111" s="121"/>
      <c r="V49111" s="122"/>
      <c r="W49111" s="123"/>
      <c r="AC49111" s="123"/>
    </row>
    <row r="49112" spans="5:29" s="2" customFormat="1">
      <c r="E49112" s="120"/>
      <c r="M49112" s="120"/>
      <c r="N49112" s="120"/>
      <c r="U49112" s="121"/>
      <c r="V49112" s="122"/>
      <c r="W49112" s="123"/>
      <c r="AC49112" s="123"/>
    </row>
    <row r="49113" spans="5:29" s="2" customFormat="1">
      <c r="E49113" s="120"/>
      <c r="M49113" s="120"/>
      <c r="N49113" s="120"/>
      <c r="U49113" s="121"/>
      <c r="V49113" s="122"/>
      <c r="W49113" s="123"/>
      <c r="AC49113" s="123"/>
    </row>
    <row r="49114" spans="5:29" s="2" customFormat="1">
      <c r="E49114" s="120"/>
      <c r="M49114" s="120"/>
      <c r="N49114" s="120"/>
      <c r="U49114" s="121"/>
      <c r="V49114" s="122"/>
      <c r="W49114" s="123"/>
      <c r="AC49114" s="123"/>
    </row>
    <row r="49115" spans="5:29" s="2" customFormat="1">
      <c r="E49115" s="120"/>
      <c r="M49115" s="120"/>
      <c r="N49115" s="120"/>
      <c r="U49115" s="121"/>
      <c r="V49115" s="122"/>
      <c r="W49115" s="123"/>
      <c r="AC49115" s="123"/>
    </row>
    <row r="49116" spans="5:29" s="2" customFormat="1">
      <c r="E49116" s="120"/>
      <c r="M49116" s="120"/>
      <c r="N49116" s="120"/>
      <c r="U49116" s="121"/>
      <c r="V49116" s="122"/>
      <c r="W49116" s="123"/>
      <c r="AC49116" s="123"/>
    </row>
    <row r="49117" spans="5:29" s="2" customFormat="1">
      <c r="E49117" s="120"/>
      <c r="M49117" s="120"/>
      <c r="N49117" s="120"/>
      <c r="U49117" s="121"/>
      <c r="V49117" s="122"/>
      <c r="W49117" s="123"/>
      <c r="AC49117" s="123"/>
    </row>
    <row r="49118" spans="5:29" s="2" customFormat="1">
      <c r="E49118" s="120"/>
      <c r="M49118" s="120"/>
      <c r="N49118" s="120"/>
      <c r="U49118" s="121"/>
      <c r="V49118" s="122"/>
      <c r="W49118" s="123"/>
      <c r="AC49118" s="123"/>
    </row>
    <row r="49119" spans="5:29" s="2" customFormat="1">
      <c r="E49119" s="120"/>
      <c r="M49119" s="120"/>
      <c r="N49119" s="120"/>
      <c r="U49119" s="121"/>
      <c r="V49119" s="122"/>
      <c r="W49119" s="123"/>
      <c r="AC49119" s="123"/>
    </row>
    <row r="49120" spans="5:29" s="2" customFormat="1">
      <c r="E49120" s="120"/>
      <c r="M49120" s="120"/>
      <c r="N49120" s="120"/>
      <c r="U49120" s="121"/>
      <c r="V49120" s="122"/>
      <c r="W49120" s="123"/>
      <c r="AC49120" s="123"/>
    </row>
    <row r="49121" spans="5:29" s="2" customFormat="1">
      <c r="E49121" s="120"/>
      <c r="M49121" s="120"/>
      <c r="N49121" s="120"/>
      <c r="U49121" s="121"/>
      <c r="V49121" s="122"/>
      <c r="W49121" s="123"/>
      <c r="AC49121" s="123"/>
    </row>
    <row r="49122" spans="5:29" s="2" customFormat="1">
      <c r="E49122" s="120"/>
      <c r="M49122" s="120"/>
      <c r="N49122" s="120"/>
      <c r="U49122" s="121"/>
      <c r="V49122" s="122"/>
      <c r="W49122" s="123"/>
      <c r="AC49122" s="123"/>
    </row>
    <row r="49123" spans="5:29" s="2" customFormat="1">
      <c r="E49123" s="120"/>
      <c r="M49123" s="120"/>
      <c r="N49123" s="120"/>
      <c r="U49123" s="121"/>
      <c r="V49123" s="122"/>
      <c r="W49123" s="123"/>
      <c r="AC49123" s="123"/>
    </row>
    <row r="49124" spans="5:29" s="2" customFormat="1">
      <c r="E49124" s="120"/>
      <c r="M49124" s="120"/>
      <c r="N49124" s="120"/>
      <c r="U49124" s="121"/>
      <c r="V49124" s="122"/>
      <c r="W49124" s="123"/>
      <c r="AC49124" s="123"/>
    </row>
    <row r="49125" spans="5:29" s="2" customFormat="1">
      <c r="E49125" s="120"/>
      <c r="M49125" s="120"/>
      <c r="N49125" s="120"/>
      <c r="U49125" s="121"/>
      <c r="V49125" s="122"/>
      <c r="W49125" s="123"/>
      <c r="AC49125" s="123"/>
    </row>
    <row r="49126" spans="5:29" s="2" customFormat="1">
      <c r="E49126" s="120"/>
      <c r="M49126" s="120"/>
      <c r="N49126" s="120"/>
      <c r="U49126" s="121"/>
      <c r="V49126" s="122"/>
      <c r="W49126" s="123"/>
      <c r="AC49126" s="123"/>
    </row>
    <row r="49127" spans="5:29" s="2" customFormat="1">
      <c r="E49127" s="120"/>
      <c r="M49127" s="120"/>
      <c r="N49127" s="120"/>
      <c r="U49127" s="121"/>
      <c r="V49127" s="122"/>
      <c r="W49127" s="123"/>
      <c r="AC49127" s="123"/>
    </row>
    <row r="49128" spans="5:29" s="2" customFormat="1">
      <c r="E49128" s="120"/>
      <c r="M49128" s="120"/>
      <c r="N49128" s="120"/>
      <c r="U49128" s="121"/>
      <c r="V49128" s="122"/>
      <c r="W49128" s="123"/>
      <c r="AC49128" s="123"/>
    </row>
    <row r="49129" spans="5:29" s="2" customFormat="1">
      <c r="E49129" s="120"/>
      <c r="M49129" s="120"/>
      <c r="N49129" s="120"/>
      <c r="U49129" s="121"/>
      <c r="V49129" s="122"/>
      <c r="W49129" s="123"/>
      <c r="AC49129" s="123"/>
    </row>
    <row r="49130" spans="5:29" s="2" customFormat="1">
      <c r="E49130" s="120"/>
      <c r="M49130" s="120"/>
      <c r="N49130" s="120"/>
      <c r="U49130" s="121"/>
      <c r="V49130" s="122"/>
      <c r="W49130" s="123"/>
      <c r="AC49130" s="123"/>
    </row>
    <row r="49131" spans="5:29" s="2" customFormat="1">
      <c r="E49131" s="120"/>
      <c r="M49131" s="120"/>
      <c r="N49131" s="120"/>
      <c r="U49131" s="121"/>
      <c r="V49131" s="122"/>
      <c r="W49131" s="123"/>
      <c r="AC49131" s="123"/>
    </row>
    <row r="49132" spans="5:29" s="2" customFormat="1">
      <c r="E49132" s="120"/>
      <c r="M49132" s="120"/>
      <c r="N49132" s="120"/>
      <c r="U49132" s="121"/>
      <c r="V49132" s="122"/>
      <c r="W49132" s="123"/>
      <c r="AC49132" s="123"/>
    </row>
    <row r="49133" spans="5:29" s="2" customFormat="1">
      <c r="E49133" s="120"/>
      <c r="M49133" s="120"/>
      <c r="N49133" s="120"/>
      <c r="U49133" s="121"/>
      <c r="V49133" s="122"/>
      <c r="W49133" s="123"/>
      <c r="AC49133" s="123"/>
    </row>
    <row r="49134" spans="5:29" s="2" customFormat="1">
      <c r="E49134" s="120"/>
      <c r="M49134" s="120"/>
      <c r="N49134" s="120"/>
      <c r="U49134" s="121"/>
      <c r="V49134" s="122"/>
      <c r="W49134" s="123"/>
      <c r="AC49134" s="123"/>
    </row>
    <row r="49135" spans="5:29" s="2" customFormat="1">
      <c r="E49135" s="120"/>
      <c r="M49135" s="120"/>
      <c r="N49135" s="120"/>
      <c r="U49135" s="121"/>
      <c r="V49135" s="122"/>
      <c r="W49135" s="123"/>
      <c r="AC49135" s="123"/>
    </row>
    <row r="49136" spans="5:29" s="2" customFormat="1">
      <c r="E49136" s="120"/>
      <c r="M49136" s="120"/>
      <c r="N49136" s="120"/>
      <c r="U49136" s="121"/>
      <c r="V49136" s="122"/>
      <c r="W49136" s="123"/>
      <c r="AC49136" s="123"/>
    </row>
    <row r="49137" spans="5:29" s="2" customFormat="1">
      <c r="E49137" s="120"/>
      <c r="M49137" s="120"/>
      <c r="N49137" s="120"/>
      <c r="U49137" s="121"/>
      <c r="V49137" s="122"/>
      <c r="W49137" s="123"/>
      <c r="AC49137" s="123"/>
    </row>
    <row r="49138" spans="5:29" s="2" customFormat="1">
      <c r="E49138" s="120"/>
      <c r="M49138" s="120"/>
      <c r="N49138" s="120"/>
      <c r="U49138" s="121"/>
      <c r="V49138" s="122"/>
      <c r="W49138" s="123"/>
      <c r="AC49138" s="123"/>
    </row>
    <row r="49139" spans="5:29" s="2" customFormat="1">
      <c r="E49139" s="120"/>
      <c r="M49139" s="120"/>
      <c r="N49139" s="120"/>
      <c r="U49139" s="121"/>
      <c r="V49139" s="122"/>
      <c r="W49139" s="123"/>
      <c r="AC49139" s="123"/>
    </row>
    <row r="49140" spans="5:29" s="2" customFormat="1">
      <c r="E49140" s="120"/>
      <c r="M49140" s="120"/>
      <c r="N49140" s="120"/>
      <c r="U49140" s="121"/>
      <c r="V49140" s="122"/>
      <c r="W49140" s="123"/>
      <c r="AC49140" s="123"/>
    </row>
    <row r="49141" spans="5:29" s="2" customFormat="1">
      <c r="E49141" s="120"/>
      <c r="M49141" s="120"/>
      <c r="N49141" s="120"/>
      <c r="U49141" s="121"/>
      <c r="V49141" s="122"/>
      <c r="W49141" s="123"/>
      <c r="AC49141" s="123"/>
    </row>
    <row r="49142" spans="5:29" s="2" customFormat="1">
      <c r="E49142" s="120"/>
      <c r="M49142" s="120"/>
      <c r="N49142" s="120"/>
      <c r="U49142" s="121"/>
      <c r="V49142" s="122"/>
      <c r="W49142" s="123"/>
      <c r="AC49142" s="123"/>
    </row>
    <row r="49143" spans="5:29" s="2" customFormat="1">
      <c r="E49143" s="120"/>
      <c r="M49143" s="120"/>
      <c r="N49143" s="120"/>
      <c r="U49143" s="121"/>
      <c r="V49143" s="122"/>
      <c r="W49143" s="123"/>
      <c r="AC49143" s="123"/>
    </row>
    <row r="49144" spans="5:29" s="2" customFormat="1">
      <c r="E49144" s="120"/>
      <c r="M49144" s="120"/>
      <c r="N49144" s="120"/>
      <c r="U49144" s="121"/>
      <c r="V49144" s="122"/>
      <c r="W49144" s="123"/>
      <c r="AC49144" s="123"/>
    </row>
    <row r="49145" spans="5:29" s="2" customFormat="1">
      <c r="E49145" s="120"/>
      <c r="M49145" s="120"/>
      <c r="N49145" s="120"/>
      <c r="U49145" s="121"/>
      <c r="V49145" s="122"/>
      <c r="W49145" s="123"/>
      <c r="AC49145" s="123"/>
    </row>
    <row r="49146" spans="5:29" s="2" customFormat="1">
      <c r="E49146" s="120"/>
      <c r="M49146" s="120"/>
      <c r="N49146" s="120"/>
      <c r="U49146" s="121"/>
      <c r="V49146" s="122"/>
      <c r="W49146" s="123"/>
      <c r="AC49146" s="123"/>
    </row>
    <row r="49147" spans="5:29" s="2" customFormat="1">
      <c r="E49147" s="120"/>
      <c r="M49147" s="120"/>
      <c r="N49147" s="120"/>
      <c r="U49147" s="121"/>
      <c r="V49147" s="122"/>
      <c r="W49147" s="123"/>
      <c r="AC49147" s="123"/>
    </row>
    <row r="49148" spans="5:29" s="2" customFormat="1">
      <c r="E49148" s="120"/>
      <c r="M49148" s="120"/>
      <c r="N49148" s="120"/>
      <c r="U49148" s="121"/>
      <c r="V49148" s="122"/>
      <c r="W49148" s="123"/>
      <c r="AC49148" s="123"/>
    </row>
    <row r="49149" spans="5:29" s="2" customFormat="1">
      <c r="E49149" s="120"/>
      <c r="M49149" s="120"/>
      <c r="N49149" s="120"/>
      <c r="U49149" s="121"/>
      <c r="V49149" s="122"/>
      <c r="W49149" s="123"/>
      <c r="AC49149" s="123"/>
    </row>
    <row r="49150" spans="5:29" s="2" customFormat="1">
      <c r="E49150" s="120"/>
      <c r="M49150" s="120"/>
      <c r="N49150" s="120"/>
      <c r="U49150" s="121"/>
      <c r="V49150" s="122"/>
      <c r="W49150" s="123"/>
      <c r="AC49150" s="123"/>
    </row>
    <row r="49151" spans="5:29" s="2" customFormat="1">
      <c r="E49151" s="120"/>
      <c r="M49151" s="120"/>
      <c r="N49151" s="120"/>
      <c r="U49151" s="121"/>
      <c r="V49151" s="122"/>
      <c r="W49151" s="123"/>
      <c r="AC49151" s="123"/>
    </row>
    <row r="49152" spans="5:29" s="2" customFormat="1">
      <c r="E49152" s="120"/>
      <c r="M49152" s="120"/>
      <c r="N49152" s="120"/>
      <c r="U49152" s="121"/>
      <c r="V49152" s="122"/>
      <c r="W49152" s="123"/>
      <c r="AC49152" s="123"/>
    </row>
    <row r="49153" spans="5:29" s="2" customFormat="1">
      <c r="E49153" s="120"/>
      <c r="M49153" s="120"/>
      <c r="N49153" s="120"/>
      <c r="U49153" s="121"/>
      <c r="V49153" s="122"/>
      <c r="W49153" s="123"/>
      <c r="AC49153" s="123"/>
    </row>
    <row r="49154" spans="5:29" s="2" customFormat="1">
      <c r="E49154" s="120"/>
      <c r="M49154" s="120"/>
      <c r="N49154" s="120"/>
      <c r="U49154" s="121"/>
      <c r="V49154" s="122"/>
      <c r="W49154" s="123"/>
      <c r="AC49154" s="123"/>
    </row>
    <row r="49155" spans="5:29" s="2" customFormat="1">
      <c r="E49155" s="120"/>
      <c r="M49155" s="120"/>
      <c r="N49155" s="120"/>
      <c r="U49155" s="121"/>
      <c r="V49155" s="122"/>
      <c r="W49155" s="123"/>
      <c r="AC49155" s="123"/>
    </row>
    <row r="49156" spans="5:29" s="2" customFormat="1">
      <c r="E49156" s="120"/>
      <c r="M49156" s="120"/>
      <c r="N49156" s="120"/>
      <c r="U49156" s="121"/>
      <c r="V49156" s="122"/>
      <c r="W49156" s="123"/>
      <c r="AC49156" s="123"/>
    </row>
    <row r="49157" spans="5:29" s="2" customFormat="1">
      <c r="E49157" s="120"/>
      <c r="M49157" s="120"/>
      <c r="N49157" s="120"/>
      <c r="U49157" s="121"/>
      <c r="V49157" s="122"/>
      <c r="W49157" s="123"/>
      <c r="AC49157" s="123"/>
    </row>
    <row r="49158" spans="5:29" s="2" customFormat="1">
      <c r="E49158" s="120"/>
      <c r="M49158" s="120"/>
      <c r="N49158" s="120"/>
      <c r="U49158" s="121"/>
      <c r="V49158" s="122"/>
      <c r="W49158" s="123"/>
      <c r="AC49158" s="123"/>
    </row>
    <row r="49159" spans="5:29" s="2" customFormat="1">
      <c r="E49159" s="120"/>
      <c r="M49159" s="120"/>
      <c r="N49159" s="120"/>
      <c r="U49159" s="121"/>
      <c r="V49159" s="122"/>
      <c r="W49159" s="123"/>
      <c r="AC49159" s="123"/>
    </row>
    <row r="49160" spans="5:29" s="2" customFormat="1">
      <c r="E49160" s="120"/>
      <c r="M49160" s="120"/>
      <c r="N49160" s="120"/>
      <c r="U49160" s="121"/>
      <c r="V49160" s="122"/>
      <c r="W49160" s="123"/>
      <c r="AC49160" s="123"/>
    </row>
    <row r="49161" spans="5:29" s="2" customFormat="1">
      <c r="E49161" s="120"/>
      <c r="M49161" s="120"/>
      <c r="N49161" s="120"/>
      <c r="U49161" s="121"/>
      <c r="V49161" s="122"/>
      <c r="W49161" s="123"/>
      <c r="AC49161" s="123"/>
    </row>
    <row r="49162" spans="5:29" s="2" customFormat="1">
      <c r="E49162" s="120"/>
      <c r="M49162" s="120"/>
      <c r="N49162" s="120"/>
      <c r="U49162" s="121"/>
      <c r="V49162" s="122"/>
      <c r="W49162" s="123"/>
      <c r="AC49162" s="123"/>
    </row>
    <row r="49163" spans="5:29" s="2" customFormat="1">
      <c r="E49163" s="120"/>
      <c r="M49163" s="120"/>
      <c r="N49163" s="120"/>
      <c r="U49163" s="121"/>
      <c r="V49163" s="122"/>
      <c r="W49163" s="123"/>
      <c r="AC49163" s="123"/>
    </row>
    <row r="49164" spans="5:29" s="2" customFormat="1">
      <c r="E49164" s="120"/>
      <c r="M49164" s="120"/>
      <c r="N49164" s="120"/>
      <c r="U49164" s="121"/>
      <c r="V49164" s="122"/>
      <c r="W49164" s="123"/>
      <c r="AC49164" s="123"/>
    </row>
    <row r="49165" spans="5:29" s="2" customFormat="1">
      <c r="E49165" s="120"/>
      <c r="M49165" s="120"/>
      <c r="N49165" s="120"/>
      <c r="U49165" s="121"/>
      <c r="V49165" s="122"/>
      <c r="W49165" s="123"/>
      <c r="AC49165" s="123"/>
    </row>
    <row r="49166" spans="5:29" s="2" customFormat="1">
      <c r="E49166" s="120"/>
      <c r="M49166" s="120"/>
      <c r="N49166" s="120"/>
      <c r="U49166" s="121"/>
      <c r="V49166" s="122"/>
      <c r="W49166" s="123"/>
      <c r="AC49166" s="123"/>
    </row>
    <row r="49167" spans="5:29" s="2" customFormat="1">
      <c r="E49167" s="120"/>
      <c r="M49167" s="120"/>
      <c r="N49167" s="120"/>
      <c r="U49167" s="121"/>
      <c r="V49167" s="122"/>
      <c r="W49167" s="123"/>
      <c r="AC49167" s="123"/>
    </row>
    <row r="49168" spans="5:29" s="2" customFormat="1">
      <c r="E49168" s="120"/>
      <c r="M49168" s="120"/>
      <c r="N49168" s="120"/>
      <c r="U49168" s="121"/>
      <c r="V49168" s="122"/>
      <c r="W49168" s="123"/>
      <c r="AC49168" s="123"/>
    </row>
    <row r="49169" spans="5:29" s="2" customFormat="1">
      <c r="E49169" s="120"/>
      <c r="M49169" s="120"/>
      <c r="N49169" s="120"/>
      <c r="U49169" s="121"/>
      <c r="V49169" s="122"/>
      <c r="W49169" s="123"/>
      <c r="AC49169" s="123"/>
    </row>
    <row r="49170" spans="5:29" s="2" customFormat="1">
      <c r="E49170" s="120"/>
      <c r="M49170" s="120"/>
      <c r="N49170" s="120"/>
      <c r="U49170" s="121"/>
      <c r="V49170" s="122"/>
      <c r="W49170" s="123"/>
      <c r="AC49170" s="123"/>
    </row>
    <row r="49171" spans="5:29" s="2" customFormat="1">
      <c r="E49171" s="120"/>
      <c r="M49171" s="120"/>
      <c r="N49171" s="120"/>
      <c r="U49171" s="121"/>
      <c r="V49171" s="122"/>
      <c r="W49171" s="123"/>
      <c r="AC49171" s="123"/>
    </row>
    <row r="49172" spans="5:29" s="2" customFormat="1">
      <c r="E49172" s="120"/>
      <c r="M49172" s="120"/>
      <c r="N49172" s="120"/>
      <c r="U49172" s="121"/>
      <c r="V49172" s="122"/>
      <c r="W49172" s="123"/>
      <c r="AC49172" s="123"/>
    </row>
    <row r="49173" spans="5:29" s="2" customFormat="1">
      <c r="E49173" s="120"/>
      <c r="M49173" s="120"/>
      <c r="N49173" s="120"/>
      <c r="U49173" s="121"/>
      <c r="V49173" s="122"/>
      <c r="W49173" s="123"/>
      <c r="AC49173" s="123"/>
    </row>
    <row r="49174" spans="5:29" s="2" customFormat="1">
      <c r="E49174" s="120"/>
      <c r="M49174" s="120"/>
      <c r="N49174" s="120"/>
      <c r="U49174" s="121"/>
      <c r="V49174" s="122"/>
      <c r="W49174" s="123"/>
      <c r="AC49174" s="123"/>
    </row>
    <row r="49175" spans="5:29" s="2" customFormat="1">
      <c r="E49175" s="120"/>
      <c r="M49175" s="120"/>
      <c r="N49175" s="120"/>
      <c r="U49175" s="121"/>
      <c r="V49175" s="122"/>
      <c r="W49175" s="123"/>
      <c r="AC49175" s="123"/>
    </row>
    <row r="49176" spans="5:29" s="2" customFormat="1">
      <c r="E49176" s="120"/>
      <c r="M49176" s="120"/>
      <c r="N49176" s="120"/>
      <c r="U49176" s="121"/>
      <c r="V49176" s="122"/>
      <c r="W49176" s="123"/>
      <c r="AC49176" s="123"/>
    </row>
    <row r="49177" spans="5:29" s="2" customFormat="1">
      <c r="E49177" s="120"/>
      <c r="M49177" s="120"/>
      <c r="N49177" s="120"/>
      <c r="U49177" s="121"/>
      <c r="V49177" s="122"/>
      <c r="W49177" s="123"/>
      <c r="AC49177" s="123"/>
    </row>
    <row r="49178" spans="5:29" s="2" customFormat="1">
      <c r="E49178" s="120"/>
      <c r="M49178" s="120"/>
      <c r="N49178" s="120"/>
      <c r="U49178" s="121"/>
      <c r="V49178" s="122"/>
      <c r="W49178" s="123"/>
      <c r="AC49178" s="123"/>
    </row>
    <row r="49179" spans="5:29" s="2" customFormat="1">
      <c r="E49179" s="120"/>
      <c r="M49179" s="120"/>
      <c r="N49179" s="120"/>
      <c r="U49179" s="121"/>
      <c r="V49179" s="122"/>
      <c r="W49179" s="123"/>
      <c r="AC49179" s="123"/>
    </row>
    <row r="49180" spans="5:29" s="2" customFormat="1">
      <c r="E49180" s="120"/>
      <c r="M49180" s="120"/>
      <c r="N49180" s="120"/>
      <c r="U49180" s="121"/>
      <c r="V49180" s="122"/>
      <c r="W49180" s="123"/>
      <c r="AC49180" s="123"/>
    </row>
    <row r="49181" spans="5:29" s="2" customFormat="1">
      <c r="E49181" s="120"/>
      <c r="M49181" s="120"/>
      <c r="N49181" s="120"/>
      <c r="U49181" s="121"/>
      <c r="V49181" s="122"/>
      <c r="W49181" s="123"/>
      <c r="AC49181" s="123"/>
    </row>
    <row r="49182" spans="5:29" s="2" customFormat="1">
      <c r="E49182" s="120"/>
      <c r="M49182" s="120"/>
      <c r="N49182" s="120"/>
      <c r="U49182" s="121"/>
      <c r="V49182" s="122"/>
      <c r="W49182" s="123"/>
      <c r="AC49182" s="123"/>
    </row>
    <row r="49183" spans="5:29" s="2" customFormat="1">
      <c r="E49183" s="120"/>
      <c r="M49183" s="120"/>
      <c r="N49183" s="120"/>
      <c r="U49183" s="121"/>
      <c r="V49183" s="122"/>
      <c r="W49183" s="123"/>
      <c r="AC49183" s="123"/>
    </row>
    <row r="49184" spans="5:29" s="2" customFormat="1">
      <c r="E49184" s="120"/>
      <c r="M49184" s="120"/>
      <c r="N49184" s="120"/>
      <c r="U49184" s="121"/>
      <c r="V49184" s="122"/>
      <c r="W49184" s="123"/>
      <c r="AC49184" s="123"/>
    </row>
    <row r="49185" spans="5:29" s="2" customFormat="1">
      <c r="E49185" s="120"/>
      <c r="M49185" s="120"/>
      <c r="N49185" s="120"/>
      <c r="U49185" s="121"/>
      <c r="V49185" s="122"/>
      <c r="W49185" s="123"/>
      <c r="AC49185" s="123"/>
    </row>
    <row r="49186" spans="5:29" s="2" customFormat="1">
      <c r="E49186" s="120"/>
      <c r="M49186" s="120"/>
      <c r="N49186" s="120"/>
      <c r="U49186" s="121"/>
      <c r="V49186" s="122"/>
      <c r="W49186" s="123"/>
      <c r="AC49186" s="123"/>
    </row>
    <row r="49187" spans="5:29" s="2" customFormat="1">
      <c r="E49187" s="120"/>
      <c r="M49187" s="120"/>
      <c r="N49187" s="120"/>
      <c r="U49187" s="121"/>
      <c r="V49187" s="122"/>
      <c r="W49187" s="123"/>
      <c r="AC49187" s="123"/>
    </row>
    <row r="49188" spans="5:29" s="2" customFormat="1">
      <c r="E49188" s="120"/>
      <c r="M49188" s="120"/>
      <c r="N49188" s="120"/>
      <c r="U49188" s="121"/>
      <c r="V49188" s="122"/>
      <c r="W49188" s="123"/>
      <c r="AC49188" s="123"/>
    </row>
    <row r="49189" spans="5:29" s="2" customFormat="1">
      <c r="E49189" s="120"/>
      <c r="M49189" s="120"/>
      <c r="N49189" s="120"/>
      <c r="U49189" s="121"/>
      <c r="V49189" s="122"/>
      <c r="W49189" s="123"/>
      <c r="AC49189" s="123"/>
    </row>
    <row r="49190" spans="5:29" s="2" customFormat="1">
      <c r="E49190" s="120"/>
      <c r="M49190" s="120"/>
      <c r="N49190" s="120"/>
      <c r="U49190" s="121"/>
      <c r="V49190" s="122"/>
      <c r="W49190" s="123"/>
      <c r="AC49190" s="123"/>
    </row>
    <row r="49191" spans="5:29" s="2" customFormat="1">
      <c r="E49191" s="120"/>
      <c r="M49191" s="120"/>
      <c r="N49191" s="120"/>
      <c r="U49191" s="121"/>
      <c r="V49191" s="122"/>
      <c r="W49191" s="123"/>
      <c r="AC49191" s="123"/>
    </row>
    <row r="49192" spans="5:29" s="2" customFormat="1">
      <c r="E49192" s="120"/>
      <c r="M49192" s="120"/>
      <c r="N49192" s="120"/>
      <c r="U49192" s="121"/>
      <c r="V49192" s="122"/>
      <c r="W49192" s="123"/>
      <c r="AC49192" s="123"/>
    </row>
    <row r="49193" spans="5:29" s="2" customFormat="1">
      <c r="E49193" s="120"/>
      <c r="M49193" s="120"/>
      <c r="N49193" s="120"/>
      <c r="U49193" s="121"/>
      <c r="V49193" s="122"/>
      <c r="W49193" s="123"/>
      <c r="AC49193" s="123"/>
    </row>
    <row r="49194" spans="5:29" s="2" customFormat="1">
      <c r="E49194" s="120"/>
      <c r="M49194" s="120"/>
      <c r="N49194" s="120"/>
      <c r="U49194" s="121"/>
      <c r="V49194" s="122"/>
      <c r="W49194" s="123"/>
      <c r="AC49194" s="123"/>
    </row>
    <row r="49195" spans="5:29" s="2" customFormat="1">
      <c r="E49195" s="120"/>
      <c r="M49195" s="120"/>
      <c r="N49195" s="120"/>
      <c r="U49195" s="121"/>
      <c r="V49195" s="122"/>
      <c r="W49195" s="123"/>
      <c r="AC49195" s="123"/>
    </row>
    <row r="49196" spans="5:29" s="2" customFormat="1">
      <c r="E49196" s="120"/>
      <c r="M49196" s="120"/>
      <c r="N49196" s="120"/>
      <c r="U49196" s="121"/>
      <c r="V49196" s="122"/>
      <c r="W49196" s="123"/>
      <c r="AC49196" s="123"/>
    </row>
    <row r="49197" spans="5:29" s="2" customFormat="1">
      <c r="E49197" s="120"/>
      <c r="M49197" s="120"/>
      <c r="N49197" s="120"/>
      <c r="U49197" s="121"/>
      <c r="V49197" s="122"/>
      <c r="W49197" s="123"/>
      <c r="AC49197" s="123"/>
    </row>
    <row r="49198" spans="5:29" s="2" customFormat="1">
      <c r="E49198" s="120"/>
      <c r="M49198" s="120"/>
      <c r="N49198" s="120"/>
      <c r="U49198" s="121"/>
      <c r="V49198" s="122"/>
      <c r="W49198" s="123"/>
      <c r="AC49198" s="123"/>
    </row>
    <row r="49199" spans="5:29" s="2" customFormat="1">
      <c r="E49199" s="120"/>
      <c r="M49199" s="120"/>
      <c r="N49199" s="120"/>
      <c r="U49199" s="121"/>
      <c r="V49199" s="122"/>
      <c r="W49199" s="123"/>
      <c r="AC49199" s="123"/>
    </row>
    <row r="49200" spans="5:29" s="2" customFormat="1">
      <c r="E49200" s="120"/>
      <c r="M49200" s="120"/>
      <c r="N49200" s="120"/>
      <c r="U49200" s="121"/>
      <c r="V49200" s="122"/>
      <c r="W49200" s="123"/>
      <c r="AC49200" s="123"/>
    </row>
    <row r="49201" spans="5:29" s="2" customFormat="1">
      <c r="E49201" s="120"/>
      <c r="M49201" s="120"/>
      <c r="N49201" s="120"/>
      <c r="U49201" s="121"/>
      <c r="V49201" s="122"/>
      <c r="W49201" s="123"/>
      <c r="AC49201" s="123"/>
    </row>
    <row r="49202" spans="5:29" s="2" customFormat="1">
      <c r="E49202" s="120"/>
      <c r="M49202" s="120"/>
      <c r="N49202" s="120"/>
      <c r="U49202" s="121"/>
      <c r="V49202" s="122"/>
      <c r="W49202" s="123"/>
      <c r="AC49202" s="123"/>
    </row>
    <row r="49203" spans="5:29" s="2" customFormat="1">
      <c r="E49203" s="120"/>
      <c r="M49203" s="120"/>
      <c r="N49203" s="120"/>
      <c r="U49203" s="121"/>
      <c r="V49203" s="122"/>
      <c r="W49203" s="123"/>
      <c r="AC49203" s="123"/>
    </row>
    <row r="49204" spans="5:29" s="2" customFormat="1">
      <c r="E49204" s="120"/>
      <c r="M49204" s="120"/>
      <c r="N49204" s="120"/>
      <c r="U49204" s="121"/>
      <c r="V49204" s="122"/>
      <c r="W49204" s="123"/>
      <c r="AC49204" s="123"/>
    </row>
    <row r="49205" spans="5:29" s="2" customFormat="1">
      <c r="E49205" s="120"/>
      <c r="M49205" s="120"/>
      <c r="N49205" s="120"/>
      <c r="U49205" s="121"/>
      <c r="V49205" s="122"/>
      <c r="W49205" s="123"/>
      <c r="AC49205" s="123"/>
    </row>
    <row r="49206" spans="5:29" s="2" customFormat="1">
      <c r="E49206" s="120"/>
      <c r="M49206" s="120"/>
      <c r="N49206" s="120"/>
      <c r="U49206" s="121"/>
      <c r="V49206" s="122"/>
      <c r="W49206" s="123"/>
      <c r="AC49206" s="123"/>
    </row>
    <row r="49207" spans="5:29" s="2" customFormat="1">
      <c r="E49207" s="120"/>
      <c r="M49207" s="120"/>
      <c r="N49207" s="120"/>
      <c r="U49207" s="121"/>
      <c r="V49207" s="122"/>
      <c r="W49207" s="123"/>
      <c r="AC49207" s="123"/>
    </row>
    <row r="49208" spans="5:29" s="2" customFormat="1">
      <c r="E49208" s="120"/>
      <c r="M49208" s="120"/>
      <c r="N49208" s="120"/>
      <c r="U49208" s="121"/>
      <c r="V49208" s="122"/>
      <c r="W49208" s="123"/>
      <c r="AC49208" s="123"/>
    </row>
    <row r="49209" spans="5:29" s="2" customFormat="1">
      <c r="E49209" s="120"/>
      <c r="M49209" s="120"/>
      <c r="N49209" s="120"/>
      <c r="U49209" s="121"/>
      <c r="V49209" s="122"/>
      <c r="W49209" s="123"/>
      <c r="AC49209" s="123"/>
    </row>
    <row r="49210" spans="5:29" s="2" customFormat="1">
      <c r="E49210" s="120"/>
      <c r="M49210" s="120"/>
      <c r="N49210" s="120"/>
      <c r="U49210" s="121"/>
      <c r="V49210" s="122"/>
      <c r="W49210" s="123"/>
      <c r="AC49210" s="123"/>
    </row>
    <row r="49211" spans="5:29" s="2" customFormat="1">
      <c r="E49211" s="120"/>
      <c r="M49211" s="120"/>
      <c r="N49211" s="120"/>
      <c r="U49211" s="121"/>
      <c r="V49211" s="122"/>
      <c r="W49211" s="123"/>
      <c r="AC49211" s="123"/>
    </row>
    <row r="49212" spans="5:29" s="2" customFormat="1">
      <c r="E49212" s="120"/>
      <c r="M49212" s="120"/>
      <c r="N49212" s="120"/>
      <c r="U49212" s="121"/>
      <c r="V49212" s="122"/>
      <c r="W49212" s="123"/>
      <c r="AC49212" s="123"/>
    </row>
    <row r="49213" spans="5:29" s="2" customFormat="1">
      <c r="E49213" s="120"/>
      <c r="M49213" s="120"/>
      <c r="N49213" s="120"/>
      <c r="U49213" s="121"/>
      <c r="V49213" s="122"/>
      <c r="W49213" s="123"/>
      <c r="AC49213" s="123"/>
    </row>
    <row r="49214" spans="5:29" s="2" customFormat="1">
      <c r="E49214" s="120"/>
      <c r="M49214" s="120"/>
      <c r="N49214" s="120"/>
      <c r="U49214" s="121"/>
      <c r="V49214" s="122"/>
      <c r="W49214" s="123"/>
      <c r="AC49214" s="123"/>
    </row>
    <row r="49215" spans="5:29" s="2" customFormat="1">
      <c r="E49215" s="120"/>
      <c r="M49215" s="120"/>
      <c r="N49215" s="120"/>
      <c r="U49215" s="121"/>
      <c r="V49215" s="122"/>
      <c r="W49215" s="123"/>
      <c r="AC49215" s="123"/>
    </row>
    <row r="49216" spans="5:29" s="2" customFormat="1">
      <c r="E49216" s="120"/>
      <c r="M49216" s="120"/>
      <c r="N49216" s="120"/>
      <c r="U49216" s="121"/>
      <c r="V49216" s="122"/>
      <c r="W49216" s="123"/>
      <c r="AC49216" s="123"/>
    </row>
    <row r="49217" spans="5:29" s="2" customFormat="1">
      <c r="E49217" s="120"/>
      <c r="M49217" s="120"/>
      <c r="N49217" s="120"/>
      <c r="U49217" s="121"/>
      <c r="V49217" s="122"/>
      <c r="W49217" s="123"/>
      <c r="AC49217" s="123"/>
    </row>
    <row r="49218" spans="5:29" s="2" customFormat="1">
      <c r="E49218" s="120"/>
      <c r="M49218" s="120"/>
      <c r="N49218" s="120"/>
      <c r="U49218" s="121"/>
      <c r="V49218" s="122"/>
      <c r="W49218" s="123"/>
      <c r="AC49218" s="123"/>
    </row>
    <row r="49219" spans="5:29" s="2" customFormat="1">
      <c r="E49219" s="120"/>
      <c r="M49219" s="120"/>
      <c r="N49219" s="120"/>
      <c r="U49219" s="121"/>
      <c r="V49219" s="122"/>
      <c r="W49219" s="123"/>
      <c r="AC49219" s="123"/>
    </row>
    <row r="49220" spans="5:29" s="2" customFormat="1">
      <c r="E49220" s="120"/>
      <c r="M49220" s="120"/>
      <c r="N49220" s="120"/>
      <c r="U49220" s="121"/>
      <c r="V49220" s="122"/>
      <c r="W49220" s="123"/>
      <c r="AC49220" s="123"/>
    </row>
    <row r="49221" spans="5:29" s="2" customFormat="1">
      <c r="E49221" s="120"/>
      <c r="M49221" s="120"/>
      <c r="N49221" s="120"/>
      <c r="U49221" s="121"/>
      <c r="V49221" s="122"/>
      <c r="W49221" s="123"/>
      <c r="AC49221" s="123"/>
    </row>
    <row r="49222" spans="5:29" s="2" customFormat="1">
      <c r="E49222" s="120"/>
      <c r="M49222" s="120"/>
      <c r="N49222" s="120"/>
      <c r="U49222" s="121"/>
      <c r="V49222" s="122"/>
      <c r="W49222" s="123"/>
      <c r="AC49222" s="123"/>
    </row>
    <row r="49223" spans="5:29" s="2" customFormat="1">
      <c r="E49223" s="120"/>
      <c r="M49223" s="120"/>
      <c r="N49223" s="120"/>
      <c r="U49223" s="121"/>
      <c r="V49223" s="122"/>
      <c r="W49223" s="123"/>
      <c r="AC49223" s="123"/>
    </row>
    <row r="49224" spans="5:29" s="2" customFormat="1">
      <c r="E49224" s="120"/>
      <c r="M49224" s="120"/>
      <c r="N49224" s="120"/>
      <c r="U49224" s="121"/>
      <c r="V49224" s="122"/>
      <c r="W49224" s="123"/>
      <c r="AC49224" s="123"/>
    </row>
    <row r="49225" spans="5:29" s="2" customFormat="1">
      <c r="E49225" s="120"/>
      <c r="M49225" s="120"/>
      <c r="N49225" s="120"/>
      <c r="U49225" s="121"/>
      <c r="V49225" s="122"/>
      <c r="W49225" s="123"/>
      <c r="AC49225" s="123"/>
    </row>
    <row r="49226" spans="5:29" s="2" customFormat="1">
      <c r="E49226" s="120"/>
      <c r="M49226" s="120"/>
      <c r="N49226" s="120"/>
      <c r="U49226" s="121"/>
      <c r="V49226" s="122"/>
      <c r="W49226" s="123"/>
      <c r="AC49226" s="123"/>
    </row>
    <row r="49227" spans="5:29" s="2" customFormat="1">
      <c r="E49227" s="120"/>
      <c r="M49227" s="120"/>
      <c r="N49227" s="120"/>
      <c r="U49227" s="121"/>
      <c r="V49227" s="122"/>
      <c r="W49227" s="123"/>
      <c r="AC49227" s="123"/>
    </row>
    <row r="49228" spans="5:29" s="2" customFormat="1">
      <c r="E49228" s="120"/>
      <c r="M49228" s="120"/>
      <c r="N49228" s="120"/>
      <c r="U49228" s="121"/>
      <c r="V49228" s="122"/>
      <c r="W49228" s="123"/>
      <c r="AC49228" s="123"/>
    </row>
    <row r="49229" spans="5:29" s="2" customFormat="1">
      <c r="E49229" s="120"/>
      <c r="M49229" s="120"/>
      <c r="N49229" s="120"/>
      <c r="U49229" s="121"/>
      <c r="V49229" s="122"/>
      <c r="W49229" s="123"/>
      <c r="AC49229" s="123"/>
    </row>
    <row r="49230" spans="5:29" s="2" customFormat="1">
      <c r="E49230" s="120"/>
      <c r="M49230" s="120"/>
      <c r="N49230" s="120"/>
      <c r="U49230" s="121"/>
      <c r="V49230" s="122"/>
      <c r="W49230" s="123"/>
      <c r="AC49230" s="123"/>
    </row>
    <row r="49231" spans="5:29" s="2" customFormat="1">
      <c r="E49231" s="120"/>
      <c r="M49231" s="120"/>
      <c r="N49231" s="120"/>
      <c r="U49231" s="121"/>
      <c r="V49231" s="122"/>
      <c r="W49231" s="123"/>
      <c r="AC49231" s="123"/>
    </row>
    <row r="49232" spans="5:29" s="2" customFormat="1">
      <c r="E49232" s="120"/>
      <c r="M49232" s="120"/>
      <c r="N49232" s="120"/>
      <c r="U49232" s="121"/>
      <c r="V49232" s="122"/>
      <c r="W49232" s="123"/>
      <c r="AC49232" s="123"/>
    </row>
    <row r="49233" spans="5:29" s="2" customFormat="1">
      <c r="E49233" s="120"/>
      <c r="M49233" s="120"/>
      <c r="N49233" s="120"/>
      <c r="U49233" s="121"/>
      <c r="V49233" s="122"/>
      <c r="W49233" s="123"/>
      <c r="AC49233" s="123"/>
    </row>
    <row r="49234" spans="5:29" s="2" customFormat="1">
      <c r="E49234" s="120"/>
      <c r="M49234" s="120"/>
      <c r="N49234" s="120"/>
      <c r="U49234" s="121"/>
      <c r="V49234" s="122"/>
      <c r="W49234" s="123"/>
      <c r="AC49234" s="123"/>
    </row>
    <row r="49235" spans="5:29" s="2" customFormat="1">
      <c r="E49235" s="120"/>
      <c r="M49235" s="120"/>
      <c r="N49235" s="120"/>
      <c r="U49235" s="121"/>
      <c r="V49235" s="122"/>
      <c r="W49235" s="123"/>
      <c r="AC49235" s="123"/>
    </row>
    <row r="49236" spans="5:29" s="2" customFormat="1">
      <c r="E49236" s="120"/>
      <c r="M49236" s="120"/>
      <c r="N49236" s="120"/>
      <c r="U49236" s="121"/>
      <c r="V49236" s="122"/>
      <c r="W49236" s="123"/>
      <c r="AC49236" s="123"/>
    </row>
    <row r="49237" spans="5:29" s="2" customFormat="1">
      <c r="E49237" s="120"/>
      <c r="M49237" s="120"/>
      <c r="N49237" s="120"/>
      <c r="U49237" s="121"/>
      <c r="V49237" s="122"/>
      <c r="W49237" s="123"/>
      <c r="AC49237" s="123"/>
    </row>
    <row r="49238" spans="5:29" s="2" customFormat="1">
      <c r="E49238" s="120"/>
      <c r="M49238" s="120"/>
      <c r="N49238" s="120"/>
      <c r="U49238" s="121"/>
      <c r="V49238" s="122"/>
      <c r="W49238" s="123"/>
      <c r="AC49238" s="123"/>
    </row>
    <row r="49239" spans="5:29" s="2" customFormat="1">
      <c r="E49239" s="120"/>
      <c r="M49239" s="120"/>
      <c r="N49239" s="120"/>
      <c r="U49239" s="121"/>
      <c r="V49239" s="122"/>
      <c r="W49239" s="123"/>
      <c r="AC49239" s="123"/>
    </row>
    <row r="49240" spans="5:29" s="2" customFormat="1">
      <c r="E49240" s="120"/>
      <c r="M49240" s="120"/>
      <c r="N49240" s="120"/>
      <c r="U49240" s="121"/>
      <c r="V49240" s="122"/>
      <c r="W49240" s="123"/>
      <c r="AC49240" s="123"/>
    </row>
    <row r="49241" spans="5:29" s="2" customFormat="1">
      <c r="E49241" s="120"/>
      <c r="M49241" s="120"/>
      <c r="N49241" s="120"/>
      <c r="U49241" s="121"/>
      <c r="V49241" s="122"/>
      <c r="W49241" s="123"/>
      <c r="AC49241" s="123"/>
    </row>
    <row r="49242" spans="5:29" s="2" customFormat="1">
      <c r="E49242" s="120"/>
      <c r="M49242" s="120"/>
      <c r="N49242" s="120"/>
      <c r="U49242" s="121"/>
      <c r="V49242" s="122"/>
      <c r="W49242" s="123"/>
      <c r="AC49242" s="123"/>
    </row>
    <row r="49243" spans="5:29" s="2" customFormat="1">
      <c r="E49243" s="120"/>
      <c r="M49243" s="120"/>
      <c r="N49243" s="120"/>
      <c r="U49243" s="121"/>
      <c r="V49243" s="122"/>
      <c r="W49243" s="123"/>
      <c r="AC49243" s="123"/>
    </row>
    <row r="49244" spans="5:29" s="2" customFormat="1">
      <c r="E49244" s="120"/>
      <c r="M49244" s="120"/>
      <c r="N49244" s="120"/>
      <c r="U49244" s="121"/>
      <c r="V49244" s="122"/>
      <c r="W49244" s="123"/>
      <c r="AC49244" s="123"/>
    </row>
    <row r="49245" spans="5:29" s="2" customFormat="1">
      <c r="E49245" s="120"/>
      <c r="M49245" s="120"/>
      <c r="N49245" s="120"/>
      <c r="U49245" s="121"/>
      <c r="V49245" s="122"/>
      <c r="W49245" s="123"/>
      <c r="AC49245" s="123"/>
    </row>
    <row r="49246" spans="5:29" s="2" customFormat="1">
      <c r="E49246" s="120"/>
      <c r="M49246" s="120"/>
      <c r="N49246" s="120"/>
      <c r="U49246" s="121"/>
      <c r="V49246" s="122"/>
      <c r="W49246" s="123"/>
      <c r="AC49246" s="123"/>
    </row>
    <row r="49247" spans="5:29" s="2" customFormat="1">
      <c r="E49247" s="120"/>
      <c r="M49247" s="120"/>
      <c r="N49247" s="120"/>
      <c r="U49247" s="121"/>
      <c r="V49247" s="122"/>
      <c r="W49247" s="123"/>
      <c r="AC49247" s="123"/>
    </row>
    <row r="49248" spans="5:29" s="2" customFormat="1">
      <c r="E49248" s="120"/>
      <c r="M49248" s="120"/>
      <c r="N49248" s="120"/>
      <c r="U49248" s="121"/>
      <c r="V49248" s="122"/>
      <c r="W49248" s="123"/>
      <c r="AC49248" s="123"/>
    </row>
    <row r="49249" spans="5:29" s="2" customFormat="1">
      <c r="E49249" s="120"/>
      <c r="M49249" s="120"/>
      <c r="N49249" s="120"/>
      <c r="U49249" s="121"/>
      <c r="V49249" s="122"/>
      <c r="W49249" s="123"/>
      <c r="AC49249" s="123"/>
    </row>
    <row r="49250" spans="5:29" s="2" customFormat="1">
      <c r="E49250" s="120"/>
      <c r="M49250" s="120"/>
      <c r="N49250" s="120"/>
      <c r="U49250" s="121"/>
      <c r="V49250" s="122"/>
      <c r="W49250" s="123"/>
      <c r="AC49250" s="123"/>
    </row>
    <row r="49251" spans="5:29" s="2" customFormat="1">
      <c r="E49251" s="120"/>
      <c r="M49251" s="120"/>
      <c r="N49251" s="120"/>
      <c r="U49251" s="121"/>
      <c r="V49251" s="122"/>
      <c r="W49251" s="123"/>
      <c r="AC49251" s="123"/>
    </row>
    <row r="49252" spans="5:29" s="2" customFormat="1">
      <c r="E49252" s="120"/>
      <c r="M49252" s="120"/>
      <c r="N49252" s="120"/>
      <c r="U49252" s="121"/>
      <c r="V49252" s="122"/>
      <c r="W49252" s="123"/>
      <c r="AC49252" s="123"/>
    </row>
    <row r="49253" spans="5:29" s="2" customFormat="1">
      <c r="E49253" s="120"/>
      <c r="M49253" s="120"/>
      <c r="N49253" s="120"/>
      <c r="U49253" s="121"/>
      <c r="V49253" s="122"/>
      <c r="W49253" s="123"/>
      <c r="AC49253" s="123"/>
    </row>
    <row r="49254" spans="5:29" s="2" customFormat="1">
      <c r="E49254" s="120"/>
      <c r="M49254" s="120"/>
      <c r="N49254" s="120"/>
      <c r="U49254" s="121"/>
      <c r="V49254" s="122"/>
      <c r="W49254" s="123"/>
      <c r="AC49254" s="123"/>
    </row>
    <row r="49255" spans="5:29" s="2" customFormat="1">
      <c r="E49255" s="120"/>
      <c r="M49255" s="120"/>
      <c r="N49255" s="120"/>
      <c r="U49255" s="121"/>
      <c r="V49255" s="122"/>
      <c r="W49255" s="123"/>
      <c r="AC49255" s="123"/>
    </row>
    <row r="49256" spans="5:29" s="2" customFormat="1">
      <c r="E49256" s="120"/>
      <c r="M49256" s="120"/>
      <c r="N49256" s="120"/>
      <c r="U49256" s="121"/>
      <c r="V49256" s="122"/>
      <c r="W49256" s="123"/>
      <c r="AC49256" s="123"/>
    </row>
    <row r="49257" spans="5:29" s="2" customFormat="1">
      <c r="E49257" s="120"/>
      <c r="M49257" s="120"/>
      <c r="N49257" s="120"/>
      <c r="U49257" s="121"/>
      <c r="V49257" s="122"/>
      <c r="W49257" s="123"/>
      <c r="AC49257" s="123"/>
    </row>
    <row r="49258" spans="5:29" s="2" customFormat="1">
      <c r="E49258" s="120"/>
      <c r="M49258" s="120"/>
      <c r="N49258" s="120"/>
      <c r="U49258" s="121"/>
      <c r="V49258" s="122"/>
      <c r="W49258" s="123"/>
      <c r="AC49258" s="123"/>
    </row>
    <row r="49259" spans="5:29" s="2" customFormat="1">
      <c r="E49259" s="120"/>
      <c r="M49259" s="120"/>
      <c r="N49259" s="120"/>
      <c r="U49259" s="121"/>
      <c r="V49259" s="122"/>
      <c r="W49259" s="123"/>
      <c r="AC49259" s="123"/>
    </row>
    <row r="49260" spans="5:29" s="2" customFormat="1">
      <c r="E49260" s="120"/>
      <c r="M49260" s="120"/>
      <c r="N49260" s="120"/>
      <c r="U49260" s="121"/>
      <c r="V49260" s="122"/>
      <c r="W49260" s="123"/>
      <c r="AC49260" s="123"/>
    </row>
    <row r="49261" spans="5:29" s="2" customFormat="1">
      <c r="E49261" s="120"/>
      <c r="M49261" s="120"/>
      <c r="N49261" s="120"/>
      <c r="U49261" s="121"/>
      <c r="V49261" s="122"/>
      <c r="W49261" s="123"/>
      <c r="AC49261" s="123"/>
    </row>
    <row r="49262" spans="5:29" s="2" customFormat="1">
      <c r="E49262" s="120"/>
      <c r="M49262" s="120"/>
      <c r="N49262" s="120"/>
      <c r="U49262" s="121"/>
      <c r="V49262" s="122"/>
      <c r="W49262" s="123"/>
      <c r="AC49262" s="123"/>
    </row>
    <row r="49263" spans="5:29" s="2" customFormat="1">
      <c r="E49263" s="120"/>
      <c r="M49263" s="120"/>
      <c r="N49263" s="120"/>
      <c r="U49263" s="121"/>
      <c r="V49263" s="122"/>
      <c r="W49263" s="123"/>
      <c r="AC49263" s="123"/>
    </row>
    <row r="49264" spans="5:29" s="2" customFormat="1">
      <c r="E49264" s="120"/>
      <c r="M49264" s="120"/>
      <c r="N49264" s="120"/>
      <c r="U49264" s="121"/>
      <c r="V49264" s="122"/>
      <c r="W49264" s="123"/>
      <c r="AC49264" s="123"/>
    </row>
    <row r="49265" spans="5:29" s="2" customFormat="1">
      <c r="E49265" s="120"/>
      <c r="M49265" s="120"/>
      <c r="N49265" s="120"/>
      <c r="U49265" s="121"/>
      <c r="V49265" s="122"/>
      <c r="W49265" s="123"/>
      <c r="AC49265" s="123"/>
    </row>
    <row r="49266" spans="5:29" s="2" customFormat="1">
      <c r="E49266" s="120"/>
      <c r="M49266" s="120"/>
      <c r="N49266" s="120"/>
      <c r="U49266" s="121"/>
      <c r="V49266" s="122"/>
      <c r="W49266" s="123"/>
      <c r="AC49266" s="123"/>
    </row>
    <row r="49267" spans="5:29" s="2" customFormat="1">
      <c r="E49267" s="120"/>
      <c r="M49267" s="120"/>
      <c r="N49267" s="120"/>
      <c r="U49267" s="121"/>
      <c r="V49267" s="122"/>
      <c r="W49267" s="123"/>
      <c r="AC49267" s="123"/>
    </row>
    <row r="49268" spans="5:29" s="2" customFormat="1">
      <c r="E49268" s="120"/>
      <c r="M49268" s="120"/>
      <c r="N49268" s="120"/>
      <c r="U49268" s="121"/>
      <c r="V49268" s="122"/>
      <c r="W49268" s="123"/>
      <c r="AC49268" s="123"/>
    </row>
    <row r="49269" spans="5:29" s="2" customFormat="1">
      <c r="E49269" s="120"/>
      <c r="M49269" s="120"/>
      <c r="N49269" s="120"/>
      <c r="U49269" s="121"/>
      <c r="V49269" s="122"/>
      <c r="W49269" s="123"/>
      <c r="AC49269" s="123"/>
    </row>
    <row r="49270" spans="5:29" s="2" customFormat="1">
      <c r="E49270" s="120"/>
      <c r="M49270" s="120"/>
      <c r="N49270" s="120"/>
      <c r="U49270" s="121"/>
      <c r="V49270" s="122"/>
      <c r="W49270" s="123"/>
      <c r="AC49270" s="123"/>
    </row>
    <row r="49271" spans="5:29" s="2" customFormat="1">
      <c r="E49271" s="120"/>
      <c r="M49271" s="120"/>
      <c r="N49271" s="120"/>
      <c r="U49271" s="121"/>
      <c r="V49271" s="122"/>
      <c r="W49271" s="123"/>
      <c r="AC49271" s="123"/>
    </row>
    <row r="49272" spans="5:29" s="2" customFormat="1">
      <c r="E49272" s="120"/>
      <c r="M49272" s="120"/>
      <c r="N49272" s="120"/>
      <c r="U49272" s="121"/>
      <c r="V49272" s="122"/>
      <c r="W49272" s="123"/>
      <c r="AC49272" s="123"/>
    </row>
    <row r="49273" spans="5:29" s="2" customFormat="1">
      <c r="E49273" s="120"/>
      <c r="M49273" s="120"/>
      <c r="N49273" s="120"/>
      <c r="U49273" s="121"/>
      <c r="V49273" s="122"/>
      <c r="W49273" s="123"/>
      <c r="AC49273" s="123"/>
    </row>
    <row r="49274" spans="5:29" s="2" customFormat="1">
      <c r="E49274" s="120"/>
      <c r="M49274" s="120"/>
      <c r="N49274" s="120"/>
      <c r="U49274" s="121"/>
      <c r="V49274" s="122"/>
      <c r="W49274" s="123"/>
      <c r="AC49274" s="123"/>
    </row>
    <row r="49275" spans="5:29" s="2" customFormat="1">
      <c r="E49275" s="120"/>
      <c r="M49275" s="120"/>
      <c r="N49275" s="120"/>
      <c r="U49275" s="121"/>
      <c r="V49275" s="122"/>
      <c r="W49275" s="123"/>
      <c r="AC49275" s="123"/>
    </row>
    <row r="49276" spans="5:29" s="2" customFormat="1">
      <c r="E49276" s="120"/>
      <c r="M49276" s="120"/>
      <c r="N49276" s="120"/>
      <c r="U49276" s="121"/>
      <c r="V49276" s="122"/>
      <c r="W49276" s="123"/>
      <c r="AC49276" s="123"/>
    </row>
    <row r="49277" spans="5:29" s="2" customFormat="1">
      <c r="E49277" s="120"/>
      <c r="M49277" s="120"/>
      <c r="N49277" s="120"/>
      <c r="U49277" s="121"/>
      <c r="V49277" s="122"/>
      <c r="W49277" s="123"/>
      <c r="AC49277" s="123"/>
    </row>
    <row r="49278" spans="5:29" s="2" customFormat="1">
      <c r="E49278" s="120"/>
      <c r="M49278" s="120"/>
      <c r="N49278" s="120"/>
      <c r="U49278" s="121"/>
      <c r="V49278" s="122"/>
      <c r="W49278" s="123"/>
      <c r="AC49278" s="123"/>
    </row>
    <row r="49279" spans="5:29" s="2" customFormat="1">
      <c r="E49279" s="120"/>
      <c r="M49279" s="120"/>
      <c r="N49279" s="120"/>
      <c r="U49279" s="121"/>
      <c r="V49279" s="122"/>
      <c r="W49279" s="123"/>
      <c r="AC49279" s="123"/>
    </row>
    <row r="49280" spans="5:29" s="2" customFormat="1">
      <c r="E49280" s="120"/>
      <c r="M49280" s="120"/>
      <c r="N49280" s="120"/>
      <c r="U49280" s="121"/>
      <c r="V49280" s="122"/>
      <c r="W49280" s="123"/>
      <c r="AC49280" s="123"/>
    </row>
    <row r="49281" spans="5:29" s="2" customFormat="1">
      <c r="E49281" s="120"/>
      <c r="M49281" s="120"/>
      <c r="N49281" s="120"/>
      <c r="U49281" s="121"/>
      <c r="V49281" s="122"/>
      <c r="W49281" s="123"/>
      <c r="AC49281" s="123"/>
    </row>
    <row r="49282" spans="5:29" s="2" customFormat="1">
      <c r="E49282" s="120"/>
      <c r="M49282" s="120"/>
      <c r="N49282" s="120"/>
      <c r="U49282" s="121"/>
      <c r="V49282" s="122"/>
      <c r="W49282" s="123"/>
      <c r="AC49282" s="123"/>
    </row>
    <row r="49283" spans="5:29" s="2" customFormat="1">
      <c r="E49283" s="120"/>
      <c r="M49283" s="120"/>
      <c r="N49283" s="120"/>
      <c r="U49283" s="121"/>
      <c r="V49283" s="122"/>
      <c r="W49283" s="123"/>
      <c r="AC49283" s="123"/>
    </row>
    <row r="49284" spans="5:29" s="2" customFormat="1">
      <c r="E49284" s="120"/>
      <c r="M49284" s="120"/>
      <c r="N49284" s="120"/>
      <c r="U49284" s="121"/>
      <c r="V49284" s="122"/>
      <c r="W49284" s="123"/>
      <c r="AC49284" s="123"/>
    </row>
    <row r="49285" spans="5:29" s="2" customFormat="1">
      <c r="E49285" s="120"/>
      <c r="M49285" s="120"/>
      <c r="N49285" s="120"/>
      <c r="U49285" s="121"/>
      <c r="V49285" s="122"/>
      <c r="W49285" s="123"/>
      <c r="AC49285" s="123"/>
    </row>
    <row r="49286" spans="5:29" s="2" customFormat="1">
      <c r="E49286" s="120"/>
      <c r="M49286" s="120"/>
      <c r="N49286" s="120"/>
      <c r="U49286" s="121"/>
      <c r="V49286" s="122"/>
      <c r="W49286" s="123"/>
      <c r="AC49286" s="123"/>
    </row>
    <row r="49287" spans="5:29" s="2" customFormat="1">
      <c r="E49287" s="120"/>
      <c r="M49287" s="120"/>
      <c r="N49287" s="120"/>
      <c r="U49287" s="121"/>
      <c r="V49287" s="122"/>
      <c r="W49287" s="123"/>
      <c r="AC49287" s="123"/>
    </row>
    <row r="49288" spans="5:29" s="2" customFormat="1">
      <c r="E49288" s="120"/>
      <c r="M49288" s="120"/>
      <c r="N49288" s="120"/>
      <c r="U49288" s="121"/>
      <c r="V49288" s="122"/>
      <c r="W49288" s="123"/>
      <c r="AC49288" s="123"/>
    </row>
    <row r="49289" spans="5:29" s="2" customFormat="1">
      <c r="E49289" s="120"/>
      <c r="M49289" s="120"/>
      <c r="N49289" s="120"/>
      <c r="U49289" s="121"/>
      <c r="V49289" s="122"/>
      <c r="W49289" s="123"/>
      <c r="AC49289" s="123"/>
    </row>
    <row r="49290" spans="5:29" s="2" customFormat="1">
      <c r="E49290" s="120"/>
      <c r="M49290" s="120"/>
      <c r="N49290" s="120"/>
      <c r="U49290" s="121"/>
      <c r="V49290" s="122"/>
      <c r="W49290" s="123"/>
      <c r="AC49290" s="123"/>
    </row>
    <row r="49291" spans="5:29" s="2" customFormat="1">
      <c r="E49291" s="120"/>
      <c r="M49291" s="120"/>
      <c r="N49291" s="120"/>
      <c r="U49291" s="121"/>
      <c r="V49291" s="122"/>
      <c r="W49291" s="123"/>
      <c r="AC49291" s="123"/>
    </row>
    <row r="49292" spans="5:29" s="2" customFormat="1">
      <c r="E49292" s="120"/>
      <c r="M49292" s="120"/>
      <c r="N49292" s="120"/>
      <c r="U49292" s="121"/>
      <c r="V49292" s="122"/>
      <c r="W49292" s="123"/>
      <c r="AC49292" s="123"/>
    </row>
    <row r="49293" spans="5:29" s="2" customFormat="1">
      <c r="E49293" s="120"/>
      <c r="M49293" s="120"/>
      <c r="N49293" s="120"/>
      <c r="U49293" s="121"/>
      <c r="V49293" s="122"/>
      <c r="W49293" s="123"/>
      <c r="AC49293" s="123"/>
    </row>
    <row r="49294" spans="5:29" s="2" customFormat="1">
      <c r="E49294" s="120"/>
      <c r="M49294" s="120"/>
      <c r="N49294" s="120"/>
      <c r="U49294" s="121"/>
      <c r="V49294" s="122"/>
      <c r="W49294" s="123"/>
      <c r="AC49294" s="123"/>
    </row>
    <row r="49295" spans="5:29" s="2" customFormat="1">
      <c r="E49295" s="120"/>
      <c r="M49295" s="120"/>
      <c r="N49295" s="120"/>
      <c r="U49295" s="121"/>
      <c r="V49295" s="122"/>
      <c r="W49295" s="123"/>
      <c r="AC49295" s="123"/>
    </row>
    <row r="49296" spans="5:29" s="2" customFormat="1">
      <c r="E49296" s="120"/>
      <c r="M49296" s="120"/>
      <c r="N49296" s="120"/>
      <c r="U49296" s="121"/>
      <c r="V49296" s="122"/>
      <c r="W49296" s="123"/>
      <c r="AC49296" s="123"/>
    </row>
    <row r="49297" spans="5:29" s="2" customFormat="1">
      <c r="E49297" s="120"/>
      <c r="M49297" s="120"/>
      <c r="N49297" s="120"/>
      <c r="U49297" s="121"/>
      <c r="V49297" s="122"/>
      <c r="W49297" s="123"/>
      <c r="AC49297" s="123"/>
    </row>
    <row r="49298" spans="5:29" s="2" customFormat="1">
      <c r="E49298" s="120"/>
      <c r="M49298" s="120"/>
      <c r="N49298" s="120"/>
      <c r="U49298" s="121"/>
      <c r="V49298" s="122"/>
      <c r="W49298" s="123"/>
      <c r="AC49298" s="123"/>
    </row>
    <row r="49299" spans="5:29" s="2" customFormat="1">
      <c r="E49299" s="120"/>
      <c r="M49299" s="120"/>
      <c r="N49299" s="120"/>
      <c r="U49299" s="121"/>
      <c r="V49299" s="122"/>
      <c r="W49299" s="123"/>
      <c r="AC49299" s="123"/>
    </row>
    <row r="49300" spans="5:29" s="2" customFormat="1">
      <c r="E49300" s="120"/>
      <c r="M49300" s="120"/>
      <c r="N49300" s="120"/>
      <c r="U49300" s="121"/>
      <c r="V49300" s="122"/>
      <c r="W49300" s="123"/>
      <c r="AC49300" s="123"/>
    </row>
    <row r="49301" spans="5:29" s="2" customFormat="1">
      <c r="E49301" s="120"/>
      <c r="M49301" s="120"/>
      <c r="N49301" s="120"/>
      <c r="U49301" s="121"/>
      <c r="V49301" s="122"/>
      <c r="W49301" s="123"/>
      <c r="AC49301" s="123"/>
    </row>
    <row r="49302" spans="5:29" s="2" customFormat="1">
      <c r="E49302" s="120"/>
      <c r="M49302" s="120"/>
      <c r="N49302" s="120"/>
      <c r="U49302" s="121"/>
      <c r="V49302" s="122"/>
      <c r="W49302" s="123"/>
      <c r="AC49302" s="123"/>
    </row>
    <row r="49303" spans="5:29" s="2" customFormat="1">
      <c r="E49303" s="120"/>
      <c r="M49303" s="120"/>
      <c r="N49303" s="120"/>
      <c r="U49303" s="121"/>
      <c r="V49303" s="122"/>
      <c r="W49303" s="123"/>
      <c r="AC49303" s="123"/>
    </row>
    <row r="49304" spans="5:29" s="2" customFormat="1">
      <c r="E49304" s="120"/>
      <c r="M49304" s="120"/>
      <c r="N49304" s="120"/>
      <c r="U49304" s="121"/>
      <c r="V49304" s="122"/>
      <c r="W49304" s="123"/>
      <c r="AC49304" s="123"/>
    </row>
    <row r="49305" spans="5:29" s="2" customFormat="1">
      <c r="E49305" s="120"/>
      <c r="M49305" s="120"/>
      <c r="N49305" s="120"/>
      <c r="U49305" s="121"/>
      <c r="V49305" s="122"/>
      <c r="W49305" s="123"/>
      <c r="AC49305" s="123"/>
    </row>
    <row r="49306" spans="5:29" s="2" customFormat="1">
      <c r="E49306" s="120"/>
      <c r="M49306" s="120"/>
      <c r="N49306" s="120"/>
      <c r="U49306" s="121"/>
      <c r="V49306" s="122"/>
      <c r="W49306" s="123"/>
      <c r="AC49306" s="123"/>
    </row>
    <row r="49307" spans="5:29" s="2" customFormat="1">
      <c r="E49307" s="120"/>
      <c r="M49307" s="120"/>
      <c r="N49307" s="120"/>
      <c r="U49307" s="121"/>
      <c r="V49307" s="122"/>
      <c r="W49307" s="123"/>
      <c r="AC49307" s="123"/>
    </row>
    <row r="49308" spans="5:29" s="2" customFormat="1">
      <c r="E49308" s="120"/>
      <c r="M49308" s="120"/>
      <c r="N49308" s="120"/>
      <c r="U49308" s="121"/>
      <c r="V49308" s="122"/>
      <c r="W49308" s="123"/>
      <c r="AC49308" s="123"/>
    </row>
    <row r="49309" spans="5:29" s="2" customFormat="1">
      <c r="E49309" s="120"/>
      <c r="M49309" s="120"/>
      <c r="N49309" s="120"/>
      <c r="U49309" s="121"/>
      <c r="V49309" s="122"/>
      <c r="W49309" s="123"/>
      <c r="AC49309" s="123"/>
    </row>
    <row r="49310" spans="5:29" s="2" customFormat="1">
      <c r="E49310" s="120"/>
      <c r="M49310" s="120"/>
      <c r="N49310" s="120"/>
      <c r="U49310" s="121"/>
      <c r="V49310" s="122"/>
      <c r="W49310" s="123"/>
      <c r="AC49310" s="123"/>
    </row>
    <row r="49311" spans="5:29" s="2" customFormat="1">
      <c r="E49311" s="120"/>
      <c r="M49311" s="120"/>
      <c r="N49311" s="120"/>
      <c r="U49311" s="121"/>
      <c r="V49311" s="122"/>
      <c r="W49311" s="123"/>
      <c r="AC49311" s="123"/>
    </row>
    <row r="49312" spans="5:29" s="2" customFormat="1">
      <c r="E49312" s="120"/>
      <c r="M49312" s="120"/>
      <c r="N49312" s="120"/>
      <c r="U49312" s="121"/>
      <c r="V49312" s="122"/>
      <c r="W49312" s="123"/>
      <c r="AC49312" s="123"/>
    </row>
    <row r="49313" spans="5:29" s="2" customFormat="1">
      <c r="E49313" s="120"/>
      <c r="M49313" s="120"/>
      <c r="N49313" s="120"/>
      <c r="U49313" s="121"/>
      <c r="V49313" s="122"/>
      <c r="W49313" s="123"/>
      <c r="AC49313" s="123"/>
    </row>
    <row r="49314" spans="5:29" s="2" customFormat="1">
      <c r="E49314" s="120"/>
      <c r="M49314" s="120"/>
      <c r="N49314" s="120"/>
      <c r="U49314" s="121"/>
      <c r="V49314" s="122"/>
      <c r="W49314" s="123"/>
      <c r="AC49314" s="123"/>
    </row>
    <row r="49315" spans="5:29" s="2" customFormat="1">
      <c r="E49315" s="120"/>
      <c r="M49315" s="120"/>
      <c r="N49315" s="120"/>
      <c r="U49315" s="121"/>
      <c r="V49315" s="122"/>
      <c r="W49315" s="123"/>
      <c r="AC49315" s="123"/>
    </row>
    <row r="49316" spans="5:29" s="2" customFormat="1">
      <c r="E49316" s="120"/>
      <c r="M49316" s="120"/>
      <c r="N49316" s="120"/>
      <c r="U49316" s="121"/>
      <c r="V49316" s="122"/>
      <c r="W49316" s="123"/>
      <c r="AC49316" s="123"/>
    </row>
    <row r="49317" spans="5:29" s="2" customFormat="1">
      <c r="E49317" s="120"/>
      <c r="M49317" s="120"/>
      <c r="N49317" s="120"/>
      <c r="U49317" s="121"/>
      <c r="V49317" s="122"/>
      <c r="W49317" s="123"/>
      <c r="AC49317" s="123"/>
    </row>
    <row r="49318" spans="5:29" s="2" customFormat="1">
      <c r="E49318" s="120"/>
      <c r="M49318" s="120"/>
      <c r="N49318" s="120"/>
      <c r="U49318" s="121"/>
      <c r="V49318" s="122"/>
      <c r="W49318" s="123"/>
      <c r="AC49318" s="123"/>
    </row>
    <row r="49319" spans="5:29" s="2" customFormat="1">
      <c r="E49319" s="120"/>
      <c r="M49319" s="120"/>
      <c r="N49319" s="120"/>
      <c r="U49319" s="121"/>
      <c r="V49319" s="122"/>
      <c r="W49319" s="123"/>
      <c r="AC49319" s="123"/>
    </row>
    <row r="49320" spans="5:29" s="2" customFormat="1">
      <c r="E49320" s="120"/>
      <c r="M49320" s="120"/>
      <c r="N49320" s="120"/>
      <c r="U49320" s="121"/>
      <c r="V49320" s="122"/>
      <c r="W49320" s="123"/>
      <c r="AC49320" s="123"/>
    </row>
    <row r="49321" spans="5:29" s="2" customFormat="1">
      <c r="E49321" s="120"/>
      <c r="M49321" s="120"/>
      <c r="N49321" s="120"/>
      <c r="U49321" s="121"/>
      <c r="V49321" s="122"/>
      <c r="W49321" s="123"/>
      <c r="AC49321" s="123"/>
    </row>
    <row r="49322" spans="5:29" s="2" customFormat="1">
      <c r="E49322" s="120"/>
      <c r="M49322" s="120"/>
      <c r="N49322" s="120"/>
      <c r="U49322" s="121"/>
      <c r="V49322" s="122"/>
      <c r="W49322" s="123"/>
      <c r="AC49322" s="123"/>
    </row>
    <row r="49323" spans="5:29" s="2" customFormat="1">
      <c r="E49323" s="120"/>
      <c r="M49323" s="120"/>
      <c r="N49323" s="120"/>
      <c r="U49323" s="121"/>
      <c r="V49323" s="122"/>
      <c r="W49323" s="123"/>
      <c r="AC49323" s="123"/>
    </row>
    <row r="49324" spans="5:29" s="2" customFormat="1">
      <c r="E49324" s="120"/>
      <c r="M49324" s="120"/>
      <c r="N49324" s="120"/>
      <c r="U49324" s="121"/>
      <c r="V49324" s="122"/>
      <c r="W49324" s="123"/>
      <c r="AC49324" s="123"/>
    </row>
    <row r="49325" spans="5:29" s="2" customFormat="1">
      <c r="E49325" s="120"/>
      <c r="M49325" s="120"/>
      <c r="N49325" s="120"/>
      <c r="U49325" s="121"/>
      <c r="V49325" s="122"/>
      <c r="W49325" s="123"/>
      <c r="AC49325" s="123"/>
    </row>
    <row r="49326" spans="5:29" s="2" customFormat="1">
      <c r="E49326" s="120"/>
      <c r="M49326" s="120"/>
      <c r="N49326" s="120"/>
      <c r="U49326" s="121"/>
      <c r="V49326" s="122"/>
      <c r="W49326" s="123"/>
      <c r="AC49326" s="123"/>
    </row>
    <row r="49327" spans="5:29" s="2" customFormat="1">
      <c r="E49327" s="120"/>
      <c r="M49327" s="120"/>
      <c r="N49327" s="120"/>
      <c r="U49327" s="121"/>
      <c r="V49327" s="122"/>
      <c r="W49327" s="123"/>
      <c r="AC49327" s="123"/>
    </row>
    <row r="49328" spans="5:29" s="2" customFormat="1">
      <c r="E49328" s="120"/>
      <c r="M49328" s="120"/>
      <c r="N49328" s="120"/>
      <c r="U49328" s="121"/>
      <c r="V49328" s="122"/>
      <c r="W49328" s="123"/>
      <c r="AC49328" s="123"/>
    </row>
    <row r="49329" spans="5:29" s="2" customFormat="1">
      <c r="E49329" s="120"/>
      <c r="M49329" s="120"/>
      <c r="N49329" s="120"/>
      <c r="U49329" s="121"/>
      <c r="V49329" s="122"/>
      <c r="W49329" s="123"/>
      <c r="AC49329" s="123"/>
    </row>
    <row r="49330" spans="5:29" s="2" customFormat="1">
      <c r="E49330" s="120"/>
      <c r="M49330" s="120"/>
      <c r="N49330" s="120"/>
      <c r="U49330" s="121"/>
      <c r="V49330" s="122"/>
      <c r="W49330" s="123"/>
      <c r="AC49330" s="123"/>
    </row>
    <row r="49331" spans="5:29" s="2" customFormat="1">
      <c r="E49331" s="120"/>
      <c r="M49331" s="120"/>
      <c r="N49331" s="120"/>
      <c r="U49331" s="121"/>
      <c r="V49331" s="122"/>
      <c r="W49331" s="123"/>
      <c r="AC49331" s="123"/>
    </row>
    <row r="49332" spans="5:29" s="2" customFormat="1">
      <c r="E49332" s="120"/>
      <c r="M49332" s="120"/>
      <c r="N49332" s="120"/>
      <c r="U49332" s="121"/>
      <c r="V49332" s="122"/>
      <c r="W49332" s="123"/>
      <c r="AC49332" s="123"/>
    </row>
    <row r="49333" spans="5:29" s="2" customFormat="1">
      <c r="E49333" s="120"/>
      <c r="M49333" s="120"/>
      <c r="N49333" s="120"/>
      <c r="U49333" s="121"/>
      <c r="V49333" s="122"/>
      <c r="W49333" s="123"/>
      <c r="AC49333" s="123"/>
    </row>
    <row r="49334" spans="5:29" s="2" customFormat="1">
      <c r="E49334" s="120"/>
      <c r="M49334" s="120"/>
      <c r="N49334" s="120"/>
      <c r="U49334" s="121"/>
      <c r="V49334" s="122"/>
      <c r="W49334" s="123"/>
      <c r="AC49334" s="123"/>
    </row>
    <row r="49335" spans="5:29" s="2" customFormat="1">
      <c r="E49335" s="120"/>
      <c r="M49335" s="120"/>
      <c r="N49335" s="120"/>
      <c r="U49335" s="121"/>
      <c r="V49335" s="122"/>
      <c r="W49335" s="123"/>
      <c r="AC49335" s="123"/>
    </row>
    <row r="49336" spans="5:29" s="2" customFormat="1">
      <c r="E49336" s="120"/>
      <c r="M49336" s="120"/>
      <c r="N49336" s="120"/>
      <c r="U49336" s="121"/>
      <c r="V49336" s="122"/>
      <c r="W49336" s="123"/>
      <c r="AC49336" s="123"/>
    </row>
    <row r="49337" spans="5:29" s="2" customFormat="1">
      <c r="E49337" s="120"/>
      <c r="M49337" s="120"/>
      <c r="N49337" s="120"/>
      <c r="U49337" s="121"/>
      <c r="V49337" s="122"/>
      <c r="W49337" s="123"/>
      <c r="AC49337" s="123"/>
    </row>
    <row r="49338" spans="5:29" s="2" customFormat="1">
      <c r="E49338" s="120"/>
      <c r="M49338" s="120"/>
      <c r="N49338" s="120"/>
      <c r="U49338" s="121"/>
      <c r="V49338" s="122"/>
      <c r="W49338" s="123"/>
      <c r="AC49338" s="123"/>
    </row>
    <row r="49339" spans="5:29" s="2" customFormat="1">
      <c r="E49339" s="120"/>
      <c r="M49339" s="120"/>
      <c r="N49339" s="120"/>
      <c r="U49339" s="121"/>
      <c r="V49339" s="122"/>
      <c r="W49339" s="123"/>
      <c r="AC49339" s="123"/>
    </row>
    <row r="49340" spans="5:29" s="2" customFormat="1">
      <c r="E49340" s="120"/>
      <c r="M49340" s="120"/>
      <c r="N49340" s="120"/>
      <c r="U49340" s="121"/>
      <c r="V49340" s="122"/>
      <c r="W49340" s="123"/>
      <c r="AC49340" s="123"/>
    </row>
    <row r="49341" spans="5:29" s="2" customFormat="1">
      <c r="E49341" s="120"/>
      <c r="M49341" s="120"/>
      <c r="N49341" s="120"/>
      <c r="U49341" s="121"/>
      <c r="V49341" s="122"/>
      <c r="W49341" s="123"/>
      <c r="AC49341" s="123"/>
    </row>
    <row r="49342" spans="5:29" s="2" customFormat="1">
      <c r="E49342" s="120"/>
      <c r="M49342" s="120"/>
      <c r="N49342" s="120"/>
      <c r="U49342" s="121"/>
      <c r="V49342" s="122"/>
      <c r="W49342" s="123"/>
      <c r="AC49342" s="123"/>
    </row>
    <row r="49343" spans="5:29" s="2" customFormat="1">
      <c r="E49343" s="120"/>
      <c r="M49343" s="120"/>
      <c r="N49343" s="120"/>
      <c r="U49343" s="121"/>
      <c r="V49343" s="122"/>
      <c r="W49343" s="123"/>
      <c r="AC49343" s="123"/>
    </row>
    <row r="49344" spans="5:29" s="2" customFormat="1">
      <c r="E49344" s="120"/>
      <c r="M49344" s="120"/>
      <c r="N49344" s="120"/>
      <c r="U49344" s="121"/>
      <c r="V49344" s="122"/>
      <c r="W49344" s="123"/>
      <c r="AC49344" s="123"/>
    </row>
    <row r="49345" spans="5:29" s="2" customFormat="1">
      <c r="E49345" s="120"/>
      <c r="M49345" s="120"/>
      <c r="N49345" s="120"/>
      <c r="U49345" s="121"/>
      <c r="V49345" s="122"/>
      <c r="W49345" s="123"/>
      <c r="AC49345" s="123"/>
    </row>
    <row r="49346" spans="5:29" s="2" customFormat="1">
      <c r="E49346" s="120"/>
      <c r="M49346" s="120"/>
      <c r="N49346" s="120"/>
      <c r="U49346" s="121"/>
      <c r="V49346" s="122"/>
      <c r="W49346" s="123"/>
      <c r="AC49346" s="123"/>
    </row>
    <row r="49347" spans="5:29" s="2" customFormat="1">
      <c r="E49347" s="120"/>
      <c r="M49347" s="120"/>
      <c r="N49347" s="120"/>
      <c r="U49347" s="121"/>
      <c r="V49347" s="122"/>
      <c r="W49347" s="123"/>
      <c r="AC49347" s="123"/>
    </row>
    <row r="49348" spans="5:29" s="2" customFormat="1">
      <c r="E49348" s="120"/>
      <c r="M49348" s="120"/>
      <c r="N49348" s="120"/>
      <c r="U49348" s="121"/>
      <c r="V49348" s="122"/>
      <c r="W49348" s="123"/>
      <c r="AC49348" s="123"/>
    </row>
    <row r="49349" spans="5:29" s="2" customFormat="1">
      <c r="E49349" s="120"/>
      <c r="M49349" s="120"/>
      <c r="N49349" s="120"/>
      <c r="U49349" s="121"/>
      <c r="V49349" s="122"/>
      <c r="W49349" s="123"/>
      <c r="AC49349" s="123"/>
    </row>
    <row r="49350" spans="5:29" s="2" customFormat="1">
      <c r="E49350" s="120"/>
      <c r="M49350" s="120"/>
      <c r="N49350" s="120"/>
      <c r="U49350" s="121"/>
      <c r="V49350" s="122"/>
      <c r="W49350" s="123"/>
      <c r="AC49350" s="123"/>
    </row>
    <row r="49351" spans="5:29" s="2" customFormat="1">
      <c r="E49351" s="120"/>
      <c r="M49351" s="120"/>
      <c r="N49351" s="120"/>
      <c r="U49351" s="121"/>
      <c r="V49351" s="122"/>
      <c r="W49351" s="123"/>
      <c r="AC49351" s="123"/>
    </row>
    <row r="49352" spans="5:29" s="2" customFormat="1">
      <c r="E49352" s="120"/>
      <c r="M49352" s="120"/>
      <c r="N49352" s="120"/>
      <c r="U49352" s="121"/>
      <c r="V49352" s="122"/>
      <c r="W49352" s="123"/>
      <c r="AC49352" s="123"/>
    </row>
    <row r="49353" spans="5:29" s="2" customFormat="1">
      <c r="E49353" s="120"/>
      <c r="M49353" s="120"/>
      <c r="N49353" s="120"/>
      <c r="U49353" s="121"/>
      <c r="V49353" s="122"/>
      <c r="W49353" s="123"/>
      <c r="AC49353" s="123"/>
    </row>
    <row r="49354" spans="5:29" s="2" customFormat="1">
      <c r="E49354" s="120"/>
      <c r="M49354" s="120"/>
      <c r="N49354" s="120"/>
      <c r="U49354" s="121"/>
      <c r="V49354" s="122"/>
      <c r="W49354" s="123"/>
      <c r="AC49354" s="123"/>
    </row>
    <row r="49355" spans="5:29" s="2" customFormat="1">
      <c r="E49355" s="120"/>
      <c r="M49355" s="120"/>
      <c r="N49355" s="120"/>
      <c r="U49355" s="121"/>
      <c r="V49355" s="122"/>
      <c r="W49355" s="123"/>
      <c r="AC49355" s="123"/>
    </row>
    <row r="49356" spans="5:29" s="2" customFormat="1">
      <c r="E49356" s="120"/>
      <c r="M49356" s="120"/>
      <c r="N49356" s="120"/>
      <c r="U49356" s="121"/>
      <c r="V49356" s="122"/>
      <c r="W49356" s="123"/>
      <c r="AC49356" s="123"/>
    </row>
    <row r="49357" spans="5:29" s="2" customFormat="1">
      <c r="E49357" s="120"/>
      <c r="M49357" s="120"/>
      <c r="N49357" s="120"/>
      <c r="U49357" s="121"/>
      <c r="V49357" s="122"/>
      <c r="W49357" s="123"/>
      <c r="AC49357" s="123"/>
    </row>
    <row r="49358" spans="5:29" s="2" customFormat="1">
      <c r="E49358" s="120"/>
      <c r="M49358" s="120"/>
      <c r="N49358" s="120"/>
      <c r="U49358" s="121"/>
      <c r="V49358" s="122"/>
      <c r="W49358" s="123"/>
      <c r="AC49358" s="123"/>
    </row>
    <row r="49359" spans="5:29" s="2" customFormat="1">
      <c r="E49359" s="120"/>
      <c r="M49359" s="120"/>
      <c r="N49359" s="120"/>
      <c r="U49359" s="121"/>
      <c r="V49359" s="122"/>
      <c r="W49359" s="123"/>
      <c r="AC49359" s="123"/>
    </row>
    <row r="49360" spans="5:29" s="2" customFormat="1">
      <c r="E49360" s="120"/>
      <c r="M49360" s="120"/>
      <c r="N49360" s="120"/>
      <c r="U49360" s="121"/>
      <c r="V49360" s="122"/>
      <c r="W49360" s="123"/>
      <c r="AC49360" s="123"/>
    </row>
    <row r="49361" spans="5:29" s="2" customFormat="1">
      <c r="E49361" s="120"/>
      <c r="M49361" s="120"/>
      <c r="N49361" s="120"/>
      <c r="U49361" s="121"/>
      <c r="V49361" s="122"/>
      <c r="W49361" s="123"/>
      <c r="AC49361" s="123"/>
    </row>
    <row r="49362" spans="5:29" s="2" customFormat="1">
      <c r="E49362" s="120"/>
      <c r="M49362" s="120"/>
      <c r="N49362" s="120"/>
      <c r="U49362" s="121"/>
      <c r="V49362" s="122"/>
      <c r="W49362" s="123"/>
      <c r="AC49362" s="123"/>
    </row>
    <row r="49363" spans="5:29" s="2" customFormat="1">
      <c r="E49363" s="120"/>
      <c r="M49363" s="120"/>
      <c r="N49363" s="120"/>
      <c r="U49363" s="121"/>
      <c r="V49363" s="122"/>
      <c r="W49363" s="123"/>
      <c r="AC49363" s="123"/>
    </row>
    <row r="49364" spans="5:29" s="2" customFormat="1">
      <c r="E49364" s="120"/>
      <c r="M49364" s="120"/>
      <c r="N49364" s="120"/>
      <c r="U49364" s="121"/>
      <c r="V49364" s="122"/>
      <c r="W49364" s="123"/>
      <c r="AC49364" s="123"/>
    </row>
    <row r="49365" spans="5:29" s="2" customFormat="1">
      <c r="E49365" s="120"/>
      <c r="M49365" s="120"/>
      <c r="N49365" s="120"/>
      <c r="U49365" s="121"/>
      <c r="V49365" s="122"/>
      <c r="W49365" s="123"/>
      <c r="AC49365" s="123"/>
    </row>
    <row r="49366" spans="5:29" s="2" customFormat="1">
      <c r="E49366" s="120"/>
      <c r="M49366" s="120"/>
      <c r="N49366" s="120"/>
      <c r="U49366" s="121"/>
      <c r="V49366" s="122"/>
      <c r="W49366" s="123"/>
      <c r="AC49366" s="123"/>
    </row>
    <row r="49367" spans="5:29" s="2" customFormat="1">
      <c r="E49367" s="120"/>
      <c r="M49367" s="120"/>
      <c r="N49367" s="120"/>
      <c r="U49367" s="121"/>
      <c r="V49367" s="122"/>
      <c r="W49367" s="123"/>
      <c r="AC49367" s="123"/>
    </row>
    <row r="49368" spans="5:29" s="2" customFormat="1">
      <c r="E49368" s="120"/>
      <c r="M49368" s="120"/>
      <c r="N49368" s="120"/>
      <c r="U49368" s="121"/>
      <c r="V49368" s="122"/>
      <c r="W49368" s="123"/>
      <c r="AC49368" s="123"/>
    </row>
    <row r="49369" spans="5:29" s="2" customFormat="1">
      <c r="E49369" s="120"/>
      <c r="M49369" s="120"/>
      <c r="N49369" s="120"/>
      <c r="U49369" s="121"/>
      <c r="V49369" s="122"/>
      <c r="W49369" s="123"/>
      <c r="AC49369" s="123"/>
    </row>
    <row r="49370" spans="5:29" s="2" customFormat="1">
      <c r="E49370" s="120"/>
      <c r="M49370" s="120"/>
      <c r="N49370" s="120"/>
      <c r="U49370" s="121"/>
      <c r="V49370" s="122"/>
      <c r="W49370" s="123"/>
      <c r="AC49370" s="123"/>
    </row>
    <row r="49371" spans="5:29" s="2" customFormat="1">
      <c r="E49371" s="120"/>
      <c r="M49371" s="120"/>
      <c r="N49371" s="120"/>
      <c r="U49371" s="121"/>
      <c r="V49371" s="122"/>
      <c r="W49371" s="123"/>
      <c r="AC49371" s="123"/>
    </row>
    <row r="49372" spans="5:29" s="2" customFormat="1">
      <c r="E49372" s="120"/>
      <c r="M49372" s="120"/>
      <c r="N49372" s="120"/>
      <c r="U49372" s="121"/>
      <c r="V49372" s="122"/>
      <c r="W49372" s="123"/>
      <c r="AC49372" s="123"/>
    </row>
    <row r="49373" spans="5:29" s="2" customFormat="1">
      <c r="E49373" s="120"/>
      <c r="M49373" s="120"/>
      <c r="N49373" s="120"/>
      <c r="U49373" s="121"/>
      <c r="V49373" s="122"/>
      <c r="W49373" s="123"/>
      <c r="AC49373" s="123"/>
    </row>
    <row r="49374" spans="5:29" s="2" customFormat="1">
      <c r="E49374" s="120"/>
      <c r="M49374" s="120"/>
      <c r="N49374" s="120"/>
      <c r="U49374" s="121"/>
      <c r="V49374" s="122"/>
      <c r="W49374" s="123"/>
      <c r="AC49374" s="123"/>
    </row>
    <row r="49375" spans="5:29" s="2" customFormat="1">
      <c r="E49375" s="120"/>
      <c r="M49375" s="120"/>
      <c r="N49375" s="120"/>
      <c r="U49375" s="121"/>
      <c r="V49375" s="122"/>
      <c r="W49375" s="123"/>
      <c r="AC49375" s="123"/>
    </row>
    <row r="49376" spans="5:29" s="2" customFormat="1">
      <c r="E49376" s="120"/>
      <c r="M49376" s="120"/>
      <c r="N49376" s="120"/>
      <c r="U49376" s="121"/>
      <c r="V49376" s="122"/>
      <c r="W49376" s="123"/>
      <c r="AC49376" s="123"/>
    </row>
    <row r="49377" spans="5:29" s="2" customFormat="1">
      <c r="E49377" s="120"/>
      <c r="M49377" s="120"/>
      <c r="N49377" s="120"/>
      <c r="U49377" s="121"/>
      <c r="V49377" s="122"/>
      <c r="W49377" s="123"/>
      <c r="AC49377" s="123"/>
    </row>
    <row r="49378" spans="5:29" s="2" customFormat="1">
      <c r="E49378" s="120"/>
      <c r="M49378" s="120"/>
      <c r="N49378" s="120"/>
      <c r="U49378" s="121"/>
      <c r="V49378" s="122"/>
      <c r="W49378" s="123"/>
      <c r="AC49378" s="123"/>
    </row>
    <row r="49379" spans="5:29" s="2" customFormat="1">
      <c r="E49379" s="120"/>
      <c r="M49379" s="120"/>
      <c r="N49379" s="120"/>
      <c r="U49379" s="121"/>
      <c r="V49379" s="122"/>
      <c r="W49379" s="123"/>
      <c r="AC49379" s="123"/>
    </row>
    <row r="49380" spans="5:29" s="2" customFormat="1">
      <c r="E49380" s="120"/>
      <c r="M49380" s="120"/>
      <c r="N49380" s="120"/>
      <c r="U49380" s="121"/>
      <c r="V49380" s="122"/>
      <c r="W49380" s="123"/>
      <c r="AC49380" s="123"/>
    </row>
    <row r="49381" spans="5:29" s="2" customFormat="1">
      <c r="E49381" s="120"/>
      <c r="M49381" s="120"/>
      <c r="N49381" s="120"/>
      <c r="U49381" s="121"/>
      <c r="V49381" s="122"/>
      <c r="W49381" s="123"/>
      <c r="AC49381" s="123"/>
    </row>
    <row r="49382" spans="5:29" s="2" customFormat="1">
      <c r="E49382" s="120"/>
      <c r="M49382" s="120"/>
      <c r="N49382" s="120"/>
      <c r="U49382" s="121"/>
      <c r="V49382" s="122"/>
      <c r="W49382" s="123"/>
      <c r="AC49382" s="123"/>
    </row>
    <row r="49383" spans="5:29" s="2" customFormat="1">
      <c r="E49383" s="120"/>
      <c r="M49383" s="120"/>
      <c r="N49383" s="120"/>
      <c r="U49383" s="121"/>
      <c r="V49383" s="122"/>
      <c r="W49383" s="123"/>
      <c r="AC49383" s="123"/>
    </row>
    <row r="49384" spans="5:29" s="2" customFormat="1">
      <c r="E49384" s="120"/>
      <c r="M49384" s="120"/>
      <c r="N49384" s="120"/>
      <c r="U49384" s="121"/>
      <c r="V49384" s="122"/>
      <c r="W49384" s="123"/>
      <c r="AC49384" s="123"/>
    </row>
    <row r="49385" spans="5:29" s="2" customFormat="1">
      <c r="E49385" s="120"/>
      <c r="M49385" s="120"/>
      <c r="N49385" s="120"/>
      <c r="U49385" s="121"/>
      <c r="V49385" s="122"/>
      <c r="W49385" s="123"/>
      <c r="AC49385" s="123"/>
    </row>
    <row r="49386" spans="5:29" s="2" customFormat="1">
      <c r="E49386" s="120"/>
      <c r="M49386" s="120"/>
      <c r="N49386" s="120"/>
      <c r="U49386" s="121"/>
      <c r="V49386" s="122"/>
      <c r="W49386" s="123"/>
      <c r="AC49386" s="123"/>
    </row>
    <row r="49387" spans="5:29" s="2" customFormat="1">
      <c r="E49387" s="120"/>
      <c r="M49387" s="120"/>
      <c r="N49387" s="120"/>
      <c r="U49387" s="121"/>
      <c r="V49387" s="122"/>
      <c r="W49387" s="123"/>
      <c r="AC49387" s="123"/>
    </row>
    <row r="49388" spans="5:29" s="2" customFormat="1">
      <c r="E49388" s="120"/>
      <c r="M49388" s="120"/>
      <c r="N49388" s="120"/>
      <c r="U49388" s="121"/>
      <c r="V49388" s="122"/>
      <c r="W49388" s="123"/>
      <c r="AC49388" s="123"/>
    </row>
    <row r="49389" spans="5:29" s="2" customFormat="1">
      <c r="E49389" s="120"/>
      <c r="M49389" s="120"/>
      <c r="N49389" s="120"/>
      <c r="U49389" s="121"/>
      <c r="V49389" s="122"/>
      <c r="W49389" s="123"/>
      <c r="AC49389" s="123"/>
    </row>
    <row r="49390" spans="5:29" s="2" customFormat="1">
      <c r="E49390" s="120"/>
      <c r="M49390" s="120"/>
      <c r="N49390" s="120"/>
      <c r="U49390" s="121"/>
      <c r="V49390" s="122"/>
      <c r="W49390" s="123"/>
      <c r="AC49390" s="123"/>
    </row>
    <row r="49391" spans="5:29" s="2" customFormat="1">
      <c r="E49391" s="120"/>
      <c r="M49391" s="120"/>
      <c r="N49391" s="120"/>
      <c r="U49391" s="121"/>
      <c r="V49391" s="122"/>
      <c r="W49391" s="123"/>
      <c r="AC49391" s="123"/>
    </row>
    <row r="49392" spans="5:29" s="2" customFormat="1">
      <c r="E49392" s="120"/>
      <c r="M49392" s="120"/>
      <c r="N49392" s="120"/>
      <c r="U49392" s="121"/>
      <c r="V49392" s="122"/>
      <c r="W49392" s="123"/>
      <c r="AC49392" s="123"/>
    </row>
    <row r="49393" spans="5:29" s="2" customFormat="1">
      <c r="E49393" s="120"/>
      <c r="M49393" s="120"/>
      <c r="N49393" s="120"/>
      <c r="U49393" s="121"/>
      <c r="V49393" s="122"/>
      <c r="W49393" s="123"/>
      <c r="AC49393" s="123"/>
    </row>
    <row r="49394" spans="5:29" s="2" customFormat="1">
      <c r="E49394" s="120"/>
      <c r="M49394" s="120"/>
      <c r="N49394" s="120"/>
      <c r="U49394" s="121"/>
      <c r="V49394" s="122"/>
      <c r="W49394" s="123"/>
      <c r="AC49394" s="123"/>
    </row>
    <row r="49395" spans="5:29" s="2" customFormat="1">
      <c r="E49395" s="120"/>
      <c r="M49395" s="120"/>
      <c r="N49395" s="120"/>
      <c r="U49395" s="121"/>
      <c r="V49395" s="122"/>
      <c r="W49395" s="123"/>
      <c r="AC49395" s="123"/>
    </row>
    <row r="49396" spans="5:29" s="2" customFormat="1">
      <c r="E49396" s="120"/>
      <c r="M49396" s="120"/>
      <c r="N49396" s="120"/>
      <c r="U49396" s="121"/>
      <c r="V49396" s="122"/>
      <c r="W49396" s="123"/>
      <c r="AC49396" s="123"/>
    </row>
    <row r="49397" spans="5:29" s="2" customFormat="1">
      <c r="E49397" s="120"/>
      <c r="M49397" s="120"/>
      <c r="N49397" s="120"/>
      <c r="U49397" s="121"/>
      <c r="V49397" s="122"/>
      <c r="W49397" s="123"/>
      <c r="AC49397" s="123"/>
    </row>
    <row r="49398" spans="5:29" s="2" customFormat="1">
      <c r="E49398" s="120"/>
      <c r="M49398" s="120"/>
      <c r="N49398" s="120"/>
      <c r="U49398" s="121"/>
      <c r="V49398" s="122"/>
      <c r="W49398" s="123"/>
      <c r="AC49398" s="123"/>
    </row>
    <row r="49399" spans="5:29" s="2" customFormat="1">
      <c r="E49399" s="120"/>
      <c r="M49399" s="120"/>
      <c r="N49399" s="120"/>
      <c r="U49399" s="121"/>
      <c r="V49399" s="122"/>
      <c r="W49399" s="123"/>
      <c r="AC49399" s="123"/>
    </row>
    <row r="49400" spans="5:29" s="2" customFormat="1">
      <c r="E49400" s="120"/>
      <c r="M49400" s="120"/>
      <c r="N49400" s="120"/>
      <c r="U49400" s="121"/>
      <c r="V49400" s="122"/>
      <c r="W49400" s="123"/>
      <c r="AC49400" s="123"/>
    </row>
    <row r="49401" spans="5:29" s="2" customFormat="1">
      <c r="E49401" s="120"/>
      <c r="M49401" s="120"/>
      <c r="N49401" s="120"/>
      <c r="U49401" s="121"/>
      <c r="V49401" s="122"/>
      <c r="W49401" s="123"/>
      <c r="AC49401" s="123"/>
    </row>
    <row r="49402" spans="5:29" s="2" customFormat="1">
      <c r="E49402" s="120"/>
      <c r="M49402" s="120"/>
      <c r="N49402" s="120"/>
      <c r="U49402" s="121"/>
      <c r="V49402" s="122"/>
      <c r="W49402" s="123"/>
      <c r="AC49402" s="123"/>
    </row>
    <row r="49403" spans="5:29" s="2" customFormat="1">
      <c r="E49403" s="120"/>
      <c r="M49403" s="120"/>
      <c r="N49403" s="120"/>
      <c r="U49403" s="121"/>
      <c r="V49403" s="122"/>
      <c r="W49403" s="123"/>
      <c r="AC49403" s="123"/>
    </row>
    <row r="49404" spans="5:29" s="2" customFormat="1">
      <c r="E49404" s="120"/>
      <c r="M49404" s="120"/>
      <c r="N49404" s="120"/>
      <c r="U49404" s="121"/>
      <c r="V49404" s="122"/>
      <c r="W49404" s="123"/>
      <c r="AC49404" s="123"/>
    </row>
    <row r="49405" spans="5:29" s="2" customFormat="1">
      <c r="E49405" s="120"/>
      <c r="M49405" s="120"/>
      <c r="N49405" s="120"/>
      <c r="U49405" s="121"/>
      <c r="V49405" s="122"/>
      <c r="W49405" s="123"/>
      <c r="AC49405" s="123"/>
    </row>
    <row r="49406" spans="5:29" s="2" customFormat="1">
      <c r="E49406" s="120"/>
      <c r="M49406" s="120"/>
      <c r="N49406" s="120"/>
      <c r="U49406" s="121"/>
      <c r="V49406" s="122"/>
      <c r="W49406" s="123"/>
      <c r="AC49406" s="123"/>
    </row>
    <row r="49407" spans="5:29" s="2" customFormat="1">
      <c r="E49407" s="120"/>
      <c r="M49407" s="120"/>
      <c r="N49407" s="120"/>
      <c r="U49407" s="121"/>
      <c r="V49407" s="122"/>
      <c r="W49407" s="123"/>
      <c r="AC49407" s="123"/>
    </row>
    <row r="49408" spans="5:29" s="2" customFormat="1">
      <c r="E49408" s="120"/>
      <c r="M49408" s="120"/>
      <c r="N49408" s="120"/>
      <c r="U49408" s="121"/>
      <c r="V49408" s="122"/>
      <c r="W49408" s="123"/>
      <c r="AC49408" s="123"/>
    </row>
    <row r="49409" spans="5:29" s="2" customFormat="1">
      <c r="E49409" s="120"/>
      <c r="M49409" s="120"/>
      <c r="N49409" s="120"/>
      <c r="U49409" s="121"/>
      <c r="V49409" s="122"/>
      <c r="W49409" s="123"/>
      <c r="AC49409" s="123"/>
    </row>
    <row r="49410" spans="5:29" s="2" customFormat="1">
      <c r="E49410" s="120"/>
      <c r="M49410" s="120"/>
      <c r="N49410" s="120"/>
      <c r="U49410" s="121"/>
      <c r="V49410" s="122"/>
      <c r="W49410" s="123"/>
      <c r="AC49410" s="123"/>
    </row>
    <row r="49411" spans="5:29" s="2" customFormat="1">
      <c r="E49411" s="120"/>
      <c r="M49411" s="120"/>
      <c r="N49411" s="120"/>
      <c r="U49411" s="121"/>
      <c r="V49411" s="122"/>
      <c r="W49411" s="123"/>
      <c r="AC49411" s="123"/>
    </row>
    <row r="49412" spans="5:29" s="2" customFormat="1">
      <c r="E49412" s="120"/>
      <c r="M49412" s="120"/>
      <c r="N49412" s="120"/>
      <c r="U49412" s="121"/>
      <c r="V49412" s="122"/>
      <c r="W49412" s="123"/>
      <c r="AC49412" s="123"/>
    </row>
    <row r="49413" spans="5:29" s="2" customFormat="1">
      <c r="E49413" s="120"/>
      <c r="M49413" s="120"/>
      <c r="N49413" s="120"/>
      <c r="U49413" s="121"/>
      <c r="V49413" s="122"/>
      <c r="W49413" s="123"/>
      <c r="AC49413" s="123"/>
    </row>
    <row r="49414" spans="5:29" s="2" customFormat="1">
      <c r="E49414" s="120"/>
      <c r="M49414" s="120"/>
      <c r="N49414" s="120"/>
      <c r="U49414" s="121"/>
      <c r="V49414" s="122"/>
      <c r="W49414" s="123"/>
      <c r="AC49414" s="123"/>
    </row>
    <row r="49415" spans="5:29" s="2" customFormat="1">
      <c r="E49415" s="120"/>
      <c r="M49415" s="120"/>
      <c r="N49415" s="120"/>
      <c r="U49415" s="121"/>
      <c r="V49415" s="122"/>
      <c r="W49415" s="123"/>
      <c r="AC49415" s="123"/>
    </row>
    <row r="49416" spans="5:29" s="2" customFormat="1">
      <c r="E49416" s="120"/>
      <c r="M49416" s="120"/>
      <c r="N49416" s="120"/>
      <c r="U49416" s="121"/>
      <c r="V49416" s="122"/>
      <c r="W49416" s="123"/>
      <c r="AC49416" s="123"/>
    </row>
    <row r="49417" spans="5:29" s="2" customFormat="1">
      <c r="E49417" s="120"/>
      <c r="M49417" s="120"/>
      <c r="N49417" s="120"/>
      <c r="U49417" s="121"/>
      <c r="V49417" s="122"/>
      <c r="W49417" s="123"/>
      <c r="AC49417" s="123"/>
    </row>
    <row r="49418" spans="5:29" s="2" customFormat="1">
      <c r="E49418" s="120"/>
      <c r="M49418" s="120"/>
      <c r="N49418" s="120"/>
      <c r="U49418" s="121"/>
      <c r="V49418" s="122"/>
      <c r="W49418" s="123"/>
      <c r="AC49418" s="123"/>
    </row>
    <row r="49419" spans="5:29" s="2" customFormat="1">
      <c r="E49419" s="120"/>
      <c r="M49419" s="120"/>
      <c r="N49419" s="120"/>
      <c r="U49419" s="121"/>
      <c r="V49419" s="122"/>
      <c r="W49419" s="123"/>
      <c r="AC49419" s="123"/>
    </row>
    <row r="49420" spans="5:29" s="2" customFormat="1">
      <c r="E49420" s="120"/>
      <c r="M49420" s="120"/>
      <c r="N49420" s="120"/>
      <c r="U49420" s="121"/>
      <c r="V49420" s="122"/>
      <c r="W49420" s="123"/>
      <c r="AC49420" s="123"/>
    </row>
    <row r="49421" spans="5:29" s="2" customFormat="1">
      <c r="E49421" s="120"/>
      <c r="M49421" s="120"/>
      <c r="N49421" s="120"/>
      <c r="U49421" s="121"/>
      <c r="V49421" s="122"/>
      <c r="W49421" s="123"/>
      <c r="AC49421" s="123"/>
    </row>
    <row r="49422" spans="5:29" s="2" customFormat="1">
      <c r="E49422" s="120"/>
      <c r="M49422" s="120"/>
      <c r="N49422" s="120"/>
      <c r="U49422" s="121"/>
      <c r="V49422" s="122"/>
      <c r="W49422" s="123"/>
      <c r="AC49422" s="123"/>
    </row>
    <row r="49423" spans="5:29" s="2" customFormat="1">
      <c r="E49423" s="120"/>
      <c r="M49423" s="120"/>
      <c r="N49423" s="120"/>
      <c r="U49423" s="121"/>
      <c r="V49423" s="122"/>
      <c r="W49423" s="123"/>
      <c r="AC49423" s="123"/>
    </row>
    <row r="49424" spans="5:29" s="2" customFormat="1">
      <c r="E49424" s="120"/>
      <c r="M49424" s="120"/>
      <c r="N49424" s="120"/>
      <c r="U49424" s="121"/>
      <c r="V49424" s="122"/>
      <c r="W49424" s="123"/>
      <c r="AC49424" s="123"/>
    </row>
    <row r="49425" spans="5:29" s="2" customFormat="1">
      <c r="E49425" s="120"/>
      <c r="M49425" s="120"/>
      <c r="N49425" s="120"/>
      <c r="U49425" s="121"/>
      <c r="V49425" s="122"/>
      <c r="W49425" s="123"/>
      <c r="AC49425" s="123"/>
    </row>
    <row r="49426" spans="5:29" s="2" customFormat="1">
      <c r="E49426" s="120"/>
      <c r="M49426" s="120"/>
      <c r="N49426" s="120"/>
      <c r="U49426" s="121"/>
      <c r="V49426" s="122"/>
      <c r="W49426" s="123"/>
      <c r="AC49426" s="123"/>
    </row>
    <row r="49427" spans="5:29" s="2" customFormat="1">
      <c r="E49427" s="120"/>
      <c r="M49427" s="120"/>
      <c r="N49427" s="120"/>
      <c r="U49427" s="121"/>
      <c r="V49427" s="122"/>
      <c r="W49427" s="123"/>
      <c r="AC49427" s="123"/>
    </row>
    <row r="49428" spans="5:29" s="2" customFormat="1">
      <c r="E49428" s="120"/>
      <c r="M49428" s="120"/>
      <c r="N49428" s="120"/>
      <c r="U49428" s="121"/>
      <c r="V49428" s="122"/>
      <c r="W49428" s="123"/>
      <c r="AC49428" s="123"/>
    </row>
    <row r="49429" spans="5:29" s="2" customFormat="1">
      <c r="E49429" s="120"/>
      <c r="M49429" s="120"/>
      <c r="N49429" s="120"/>
      <c r="U49429" s="121"/>
      <c r="V49429" s="122"/>
      <c r="W49429" s="123"/>
      <c r="AC49429" s="123"/>
    </row>
    <row r="49430" spans="5:29" s="2" customFormat="1">
      <c r="E49430" s="120"/>
      <c r="M49430" s="120"/>
      <c r="N49430" s="120"/>
      <c r="U49430" s="121"/>
      <c r="V49430" s="122"/>
      <c r="W49430" s="123"/>
      <c r="AC49430" s="123"/>
    </row>
    <row r="49431" spans="5:29" s="2" customFormat="1">
      <c r="E49431" s="120"/>
      <c r="M49431" s="120"/>
      <c r="N49431" s="120"/>
      <c r="U49431" s="121"/>
      <c r="V49431" s="122"/>
      <c r="W49431" s="123"/>
      <c r="AC49431" s="123"/>
    </row>
    <row r="49432" spans="5:29" s="2" customFormat="1">
      <c r="E49432" s="120"/>
      <c r="M49432" s="120"/>
      <c r="N49432" s="120"/>
      <c r="U49432" s="121"/>
      <c r="V49432" s="122"/>
      <c r="W49432" s="123"/>
      <c r="AC49432" s="123"/>
    </row>
    <row r="49433" spans="5:29" s="2" customFormat="1">
      <c r="E49433" s="120"/>
      <c r="M49433" s="120"/>
      <c r="N49433" s="120"/>
      <c r="U49433" s="121"/>
      <c r="V49433" s="122"/>
      <c r="W49433" s="123"/>
      <c r="AC49433" s="123"/>
    </row>
    <row r="49434" spans="5:29" s="2" customFormat="1">
      <c r="E49434" s="120"/>
      <c r="M49434" s="120"/>
      <c r="N49434" s="120"/>
      <c r="U49434" s="121"/>
      <c r="V49434" s="122"/>
      <c r="W49434" s="123"/>
      <c r="AC49434" s="123"/>
    </row>
    <row r="49435" spans="5:29" s="2" customFormat="1">
      <c r="E49435" s="120"/>
      <c r="M49435" s="120"/>
      <c r="N49435" s="120"/>
      <c r="U49435" s="121"/>
      <c r="V49435" s="122"/>
      <c r="W49435" s="123"/>
      <c r="AC49435" s="123"/>
    </row>
    <row r="49436" spans="5:29" s="2" customFormat="1">
      <c r="E49436" s="120"/>
      <c r="M49436" s="120"/>
      <c r="N49436" s="120"/>
      <c r="U49436" s="121"/>
      <c r="V49436" s="122"/>
      <c r="W49436" s="123"/>
      <c r="AC49436" s="123"/>
    </row>
    <row r="49437" spans="5:29" s="2" customFormat="1">
      <c r="E49437" s="120"/>
      <c r="M49437" s="120"/>
      <c r="N49437" s="120"/>
      <c r="U49437" s="121"/>
      <c r="V49437" s="122"/>
      <c r="W49437" s="123"/>
      <c r="AC49437" s="123"/>
    </row>
    <row r="49438" spans="5:29" s="2" customFormat="1">
      <c r="E49438" s="120"/>
      <c r="M49438" s="120"/>
      <c r="N49438" s="120"/>
      <c r="U49438" s="121"/>
      <c r="V49438" s="122"/>
      <c r="W49438" s="123"/>
      <c r="AC49438" s="123"/>
    </row>
    <row r="49439" spans="5:29" s="2" customFormat="1">
      <c r="E49439" s="120"/>
      <c r="M49439" s="120"/>
      <c r="N49439" s="120"/>
      <c r="U49439" s="121"/>
      <c r="V49439" s="122"/>
      <c r="W49439" s="123"/>
      <c r="AC49439" s="123"/>
    </row>
    <row r="49440" spans="5:29" s="2" customFormat="1">
      <c r="E49440" s="120"/>
      <c r="M49440" s="120"/>
      <c r="N49440" s="120"/>
      <c r="U49440" s="121"/>
      <c r="V49440" s="122"/>
      <c r="W49440" s="123"/>
      <c r="AC49440" s="123"/>
    </row>
    <row r="49441" spans="5:29" s="2" customFormat="1">
      <c r="E49441" s="120"/>
      <c r="M49441" s="120"/>
      <c r="N49441" s="120"/>
      <c r="U49441" s="121"/>
      <c r="V49441" s="122"/>
      <c r="W49441" s="123"/>
      <c r="AC49441" s="123"/>
    </row>
    <row r="49442" spans="5:29" s="2" customFormat="1">
      <c r="E49442" s="120"/>
      <c r="M49442" s="120"/>
      <c r="N49442" s="120"/>
      <c r="U49442" s="121"/>
      <c r="V49442" s="122"/>
      <c r="W49442" s="123"/>
      <c r="AC49442" s="123"/>
    </row>
    <row r="49443" spans="5:29" s="2" customFormat="1">
      <c r="E49443" s="120"/>
      <c r="M49443" s="120"/>
      <c r="N49443" s="120"/>
      <c r="U49443" s="121"/>
      <c r="V49443" s="122"/>
      <c r="W49443" s="123"/>
      <c r="AC49443" s="123"/>
    </row>
    <row r="49444" spans="5:29" s="2" customFormat="1">
      <c r="E49444" s="120"/>
      <c r="M49444" s="120"/>
      <c r="N49444" s="120"/>
      <c r="U49444" s="121"/>
      <c r="V49444" s="122"/>
      <c r="W49444" s="123"/>
      <c r="AC49444" s="123"/>
    </row>
    <row r="49445" spans="5:29" s="2" customFormat="1">
      <c r="E49445" s="120"/>
      <c r="M49445" s="120"/>
      <c r="N49445" s="120"/>
      <c r="U49445" s="121"/>
      <c r="V49445" s="122"/>
      <c r="W49445" s="123"/>
      <c r="AC49445" s="123"/>
    </row>
    <row r="49446" spans="5:29" s="2" customFormat="1">
      <c r="E49446" s="120"/>
      <c r="M49446" s="120"/>
      <c r="N49446" s="120"/>
      <c r="U49446" s="121"/>
      <c r="V49446" s="122"/>
      <c r="W49446" s="123"/>
      <c r="AC49446" s="123"/>
    </row>
    <row r="49447" spans="5:29" s="2" customFormat="1">
      <c r="E49447" s="120"/>
      <c r="M49447" s="120"/>
      <c r="N49447" s="120"/>
      <c r="U49447" s="121"/>
      <c r="V49447" s="122"/>
      <c r="W49447" s="123"/>
      <c r="AC49447" s="123"/>
    </row>
    <row r="49448" spans="5:29" s="2" customFormat="1">
      <c r="E49448" s="120"/>
      <c r="M49448" s="120"/>
      <c r="N49448" s="120"/>
      <c r="U49448" s="121"/>
      <c r="V49448" s="122"/>
      <c r="W49448" s="123"/>
      <c r="AC49448" s="123"/>
    </row>
    <row r="49449" spans="5:29" s="2" customFormat="1">
      <c r="E49449" s="120"/>
      <c r="M49449" s="120"/>
      <c r="N49449" s="120"/>
      <c r="U49449" s="121"/>
      <c r="V49449" s="122"/>
      <c r="W49449" s="123"/>
      <c r="AC49449" s="123"/>
    </row>
    <row r="49450" spans="5:29" s="2" customFormat="1">
      <c r="E49450" s="120"/>
      <c r="M49450" s="120"/>
      <c r="N49450" s="120"/>
      <c r="U49450" s="121"/>
      <c r="V49450" s="122"/>
      <c r="W49450" s="123"/>
      <c r="AC49450" s="123"/>
    </row>
    <row r="49451" spans="5:29" s="2" customFormat="1">
      <c r="E49451" s="120"/>
      <c r="M49451" s="120"/>
      <c r="N49451" s="120"/>
      <c r="U49451" s="121"/>
      <c r="V49451" s="122"/>
      <c r="W49451" s="123"/>
      <c r="AC49451" s="123"/>
    </row>
    <row r="49452" spans="5:29" s="2" customFormat="1">
      <c r="E49452" s="120"/>
      <c r="M49452" s="120"/>
      <c r="N49452" s="120"/>
      <c r="U49452" s="121"/>
      <c r="V49452" s="122"/>
      <c r="W49452" s="123"/>
      <c r="AC49452" s="123"/>
    </row>
    <row r="49453" spans="5:29" s="2" customFormat="1">
      <c r="E49453" s="120"/>
      <c r="M49453" s="120"/>
      <c r="N49453" s="120"/>
      <c r="U49453" s="121"/>
      <c r="V49453" s="122"/>
      <c r="W49453" s="123"/>
      <c r="AC49453" s="123"/>
    </row>
    <row r="49454" spans="5:29" s="2" customFormat="1">
      <c r="E49454" s="120"/>
      <c r="M49454" s="120"/>
      <c r="N49454" s="120"/>
      <c r="U49454" s="121"/>
      <c r="V49454" s="122"/>
      <c r="W49454" s="123"/>
      <c r="AC49454" s="123"/>
    </row>
    <row r="49455" spans="5:29" s="2" customFormat="1">
      <c r="E49455" s="120"/>
      <c r="M49455" s="120"/>
      <c r="N49455" s="120"/>
      <c r="U49455" s="121"/>
      <c r="V49455" s="122"/>
      <c r="W49455" s="123"/>
      <c r="AC49455" s="123"/>
    </row>
    <row r="49456" spans="5:29" s="2" customFormat="1">
      <c r="E49456" s="120"/>
      <c r="M49456" s="120"/>
      <c r="N49456" s="120"/>
      <c r="U49456" s="121"/>
      <c r="V49456" s="122"/>
      <c r="W49456" s="123"/>
      <c r="AC49456" s="123"/>
    </row>
    <row r="49457" spans="5:29" s="2" customFormat="1">
      <c r="E49457" s="120"/>
      <c r="M49457" s="120"/>
      <c r="N49457" s="120"/>
      <c r="U49457" s="121"/>
      <c r="V49457" s="122"/>
      <c r="W49457" s="123"/>
      <c r="AC49457" s="123"/>
    </row>
    <row r="49458" spans="5:29" s="2" customFormat="1">
      <c r="E49458" s="120"/>
      <c r="M49458" s="120"/>
      <c r="N49458" s="120"/>
      <c r="U49458" s="121"/>
      <c r="V49458" s="122"/>
      <c r="W49458" s="123"/>
      <c r="AC49458" s="123"/>
    </row>
    <row r="49459" spans="5:29" s="2" customFormat="1">
      <c r="E49459" s="120"/>
      <c r="M49459" s="120"/>
      <c r="N49459" s="120"/>
      <c r="U49459" s="121"/>
      <c r="V49459" s="122"/>
      <c r="W49459" s="123"/>
      <c r="AC49459" s="123"/>
    </row>
    <row r="49460" spans="5:29" s="2" customFormat="1">
      <c r="E49460" s="120"/>
      <c r="M49460" s="120"/>
      <c r="N49460" s="120"/>
      <c r="U49460" s="121"/>
      <c r="V49460" s="122"/>
      <c r="W49460" s="123"/>
      <c r="AC49460" s="123"/>
    </row>
    <row r="49461" spans="5:29" s="2" customFormat="1">
      <c r="E49461" s="120"/>
      <c r="M49461" s="120"/>
      <c r="N49461" s="120"/>
      <c r="U49461" s="121"/>
      <c r="V49461" s="122"/>
      <c r="W49461" s="123"/>
      <c r="AC49461" s="123"/>
    </row>
    <row r="49462" spans="5:29" s="2" customFormat="1">
      <c r="E49462" s="120"/>
      <c r="M49462" s="120"/>
      <c r="N49462" s="120"/>
      <c r="U49462" s="121"/>
      <c r="V49462" s="122"/>
      <c r="W49462" s="123"/>
      <c r="AC49462" s="123"/>
    </row>
    <row r="49463" spans="5:29" s="2" customFormat="1">
      <c r="E49463" s="120"/>
      <c r="M49463" s="120"/>
      <c r="N49463" s="120"/>
      <c r="U49463" s="121"/>
      <c r="V49463" s="122"/>
      <c r="W49463" s="123"/>
      <c r="AC49463" s="123"/>
    </row>
    <row r="49464" spans="5:29" s="2" customFormat="1">
      <c r="E49464" s="120"/>
      <c r="M49464" s="120"/>
      <c r="N49464" s="120"/>
      <c r="U49464" s="121"/>
      <c r="V49464" s="122"/>
      <c r="W49464" s="123"/>
      <c r="AC49464" s="123"/>
    </row>
    <row r="49465" spans="5:29" s="2" customFormat="1">
      <c r="E49465" s="120"/>
      <c r="M49465" s="120"/>
      <c r="N49465" s="120"/>
      <c r="U49465" s="121"/>
      <c r="V49465" s="122"/>
      <c r="W49465" s="123"/>
      <c r="AC49465" s="123"/>
    </row>
    <row r="49466" spans="5:29" s="2" customFormat="1">
      <c r="E49466" s="120"/>
      <c r="M49466" s="120"/>
      <c r="N49466" s="120"/>
      <c r="U49466" s="121"/>
      <c r="V49466" s="122"/>
      <c r="W49466" s="123"/>
      <c r="AC49466" s="123"/>
    </row>
    <row r="49467" spans="5:29" s="2" customFormat="1">
      <c r="E49467" s="120"/>
      <c r="M49467" s="120"/>
      <c r="N49467" s="120"/>
      <c r="U49467" s="121"/>
      <c r="V49467" s="122"/>
      <c r="W49467" s="123"/>
      <c r="AC49467" s="123"/>
    </row>
    <row r="49468" spans="5:29" s="2" customFormat="1">
      <c r="E49468" s="120"/>
      <c r="M49468" s="120"/>
      <c r="N49468" s="120"/>
      <c r="U49468" s="121"/>
      <c r="V49468" s="122"/>
      <c r="W49468" s="123"/>
      <c r="AC49468" s="123"/>
    </row>
    <row r="49469" spans="5:29" s="2" customFormat="1">
      <c r="E49469" s="120"/>
      <c r="M49469" s="120"/>
      <c r="N49469" s="120"/>
      <c r="U49469" s="121"/>
      <c r="V49469" s="122"/>
      <c r="W49469" s="123"/>
      <c r="AC49469" s="123"/>
    </row>
    <row r="49470" spans="5:29" s="2" customFormat="1">
      <c r="E49470" s="120"/>
      <c r="M49470" s="120"/>
      <c r="N49470" s="120"/>
      <c r="U49470" s="121"/>
      <c r="V49470" s="122"/>
      <c r="W49470" s="123"/>
      <c r="AC49470" s="123"/>
    </row>
    <row r="49471" spans="5:29" s="2" customFormat="1">
      <c r="E49471" s="120"/>
      <c r="M49471" s="120"/>
      <c r="N49471" s="120"/>
      <c r="U49471" s="121"/>
      <c r="V49471" s="122"/>
      <c r="W49471" s="123"/>
      <c r="AC49471" s="123"/>
    </row>
    <row r="49472" spans="5:29" s="2" customFormat="1">
      <c r="E49472" s="120"/>
      <c r="M49472" s="120"/>
      <c r="N49472" s="120"/>
      <c r="U49472" s="121"/>
      <c r="V49472" s="122"/>
      <c r="W49472" s="123"/>
      <c r="AC49472" s="123"/>
    </row>
    <row r="49473" spans="5:29" s="2" customFormat="1">
      <c r="E49473" s="120"/>
      <c r="M49473" s="120"/>
      <c r="N49473" s="120"/>
      <c r="U49473" s="121"/>
      <c r="V49473" s="122"/>
      <c r="W49473" s="123"/>
      <c r="AC49473" s="123"/>
    </row>
    <row r="49474" spans="5:29" s="2" customFormat="1">
      <c r="E49474" s="120"/>
      <c r="M49474" s="120"/>
      <c r="N49474" s="120"/>
      <c r="U49474" s="121"/>
      <c r="V49474" s="122"/>
      <c r="W49474" s="123"/>
      <c r="AC49474" s="123"/>
    </row>
    <row r="49475" spans="5:29" s="2" customFormat="1">
      <c r="E49475" s="120"/>
      <c r="M49475" s="120"/>
      <c r="N49475" s="120"/>
      <c r="U49475" s="121"/>
      <c r="V49475" s="122"/>
      <c r="W49475" s="123"/>
      <c r="AC49475" s="123"/>
    </row>
    <row r="49476" spans="5:29" s="2" customFormat="1">
      <c r="E49476" s="120"/>
      <c r="M49476" s="120"/>
      <c r="N49476" s="120"/>
      <c r="U49476" s="121"/>
      <c r="V49476" s="122"/>
      <c r="W49476" s="123"/>
      <c r="AC49476" s="123"/>
    </row>
    <row r="49477" spans="5:29" s="2" customFormat="1">
      <c r="E49477" s="120"/>
      <c r="M49477" s="120"/>
      <c r="N49477" s="120"/>
      <c r="U49477" s="121"/>
      <c r="V49477" s="122"/>
      <c r="W49477" s="123"/>
      <c r="AC49477" s="123"/>
    </row>
    <row r="49478" spans="5:29" s="2" customFormat="1">
      <c r="E49478" s="120"/>
      <c r="M49478" s="120"/>
      <c r="N49478" s="120"/>
      <c r="U49478" s="121"/>
      <c r="V49478" s="122"/>
      <c r="W49478" s="123"/>
      <c r="AC49478" s="123"/>
    </row>
    <row r="49479" spans="5:29" s="2" customFormat="1">
      <c r="E49479" s="120"/>
      <c r="M49479" s="120"/>
      <c r="N49479" s="120"/>
      <c r="U49479" s="121"/>
      <c r="V49479" s="122"/>
      <c r="W49479" s="123"/>
      <c r="AC49479" s="123"/>
    </row>
    <row r="49480" spans="5:29" s="2" customFormat="1">
      <c r="E49480" s="120"/>
      <c r="M49480" s="120"/>
      <c r="N49480" s="120"/>
      <c r="U49480" s="121"/>
      <c r="V49480" s="122"/>
      <c r="W49480" s="123"/>
      <c r="AC49480" s="123"/>
    </row>
    <row r="49481" spans="5:29" s="2" customFormat="1">
      <c r="E49481" s="120"/>
      <c r="M49481" s="120"/>
      <c r="N49481" s="120"/>
      <c r="U49481" s="121"/>
      <c r="V49481" s="122"/>
      <c r="W49481" s="123"/>
      <c r="AC49481" s="123"/>
    </row>
    <row r="49482" spans="5:29" s="2" customFormat="1">
      <c r="E49482" s="120"/>
      <c r="M49482" s="120"/>
      <c r="N49482" s="120"/>
      <c r="U49482" s="121"/>
      <c r="V49482" s="122"/>
      <c r="W49482" s="123"/>
      <c r="AC49482" s="123"/>
    </row>
    <row r="49483" spans="5:29" s="2" customFormat="1">
      <c r="E49483" s="120"/>
      <c r="M49483" s="120"/>
      <c r="N49483" s="120"/>
      <c r="U49483" s="121"/>
      <c r="V49483" s="122"/>
      <c r="W49483" s="123"/>
      <c r="AC49483" s="123"/>
    </row>
    <row r="49484" spans="5:29" s="2" customFormat="1">
      <c r="E49484" s="120"/>
      <c r="M49484" s="120"/>
      <c r="N49484" s="120"/>
      <c r="U49484" s="121"/>
      <c r="V49484" s="122"/>
      <c r="W49484" s="123"/>
      <c r="AC49484" s="123"/>
    </row>
    <row r="49485" spans="5:29" s="2" customFormat="1">
      <c r="E49485" s="120"/>
      <c r="M49485" s="120"/>
      <c r="N49485" s="120"/>
      <c r="U49485" s="121"/>
      <c r="V49485" s="122"/>
      <c r="W49485" s="123"/>
      <c r="AC49485" s="123"/>
    </row>
    <row r="49486" spans="5:29" s="2" customFormat="1">
      <c r="E49486" s="120"/>
      <c r="M49486" s="120"/>
      <c r="N49486" s="120"/>
      <c r="U49486" s="121"/>
      <c r="V49486" s="122"/>
      <c r="W49486" s="123"/>
      <c r="AC49486" s="123"/>
    </row>
    <row r="49487" spans="5:29" s="2" customFormat="1">
      <c r="E49487" s="120"/>
      <c r="M49487" s="120"/>
      <c r="N49487" s="120"/>
      <c r="U49487" s="121"/>
      <c r="V49487" s="122"/>
      <c r="W49487" s="123"/>
      <c r="AC49487" s="123"/>
    </row>
    <row r="49488" spans="5:29" s="2" customFormat="1">
      <c r="E49488" s="120"/>
      <c r="M49488" s="120"/>
      <c r="N49488" s="120"/>
      <c r="U49488" s="121"/>
      <c r="V49488" s="122"/>
      <c r="W49488" s="123"/>
      <c r="AC49488" s="123"/>
    </row>
    <row r="49489" spans="5:29" s="2" customFormat="1">
      <c r="E49489" s="120"/>
      <c r="M49489" s="120"/>
      <c r="N49489" s="120"/>
      <c r="U49489" s="121"/>
      <c r="V49489" s="122"/>
      <c r="W49489" s="123"/>
      <c r="AC49489" s="123"/>
    </row>
    <row r="49490" spans="5:29" s="2" customFormat="1">
      <c r="E49490" s="120"/>
      <c r="M49490" s="120"/>
      <c r="N49490" s="120"/>
      <c r="U49490" s="121"/>
      <c r="V49490" s="122"/>
      <c r="W49490" s="123"/>
      <c r="AC49490" s="123"/>
    </row>
    <row r="49491" spans="5:29" s="2" customFormat="1">
      <c r="E49491" s="120"/>
      <c r="M49491" s="120"/>
      <c r="N49491" s="120"/>
      <c r="U49491" s="121"/>
      <c r="V49491" s="122"/>
      <c r="W49491" s="123"/>
      <c r="AC49491" s="123"/>
    </row>
    <row r="49492" spans="5:29" s="2" customFormat="1">
      <c r="E49492" s="120"/>
      <c r="M49492" s="120"/>
      <c r="N49492" s="120"/>
      <c r="U49492" s="121"/>
      <c r="V49492" s="122"/>
      <c r="W49492" s="123"/>
      <c r="AC49492" s="123"/>
    </row>
    <row r="49493" spans="5:29" s="2" customFormat="1">
      <c r="E49493" s="120"/>
      <c r="M49493" s="120"/>
      <c r="N49493" s="120"/>
      <c r="U49493" s="121"/>
      <c r="V49493" s="122"/>
      <c r="W49493" s="123"/>
      <c r="AC49493" s="123"/>
    </row>
    <row r="49494" spans="5:29" s="2" customFormat="1">
      <c r="E49494" s="120"/>
      <c r="M49494" s="120"/>
      <c r="N49494" s="120"/>
      <c r="U49494" s="121"/>
      <c r="V49494" s="122"/>
      <c r="W49494" s="123"/>
      <c r="AC49494" s="123"/>
    </row>
    <row r="49495" spans="5:29" s="2" customFormat="1">
      <c r="E49495" s="120"/>
      <c r="M49495" s="120"/>
      <c r="N49495" s="120"/>
      <c r="U49495" s="121"/>
      <c r="V49495" s="122"/>
      <c r="W49495" s="123"/>
      <c r="AC49495" s="123"/>
    </row>
    <row r="49496" spans="5:29" s="2" customFormat="1">
      <c r="E49496" s="120"/>
      <c r="M49496" s="120"/>
      <c r="N49496" s="120"/>
      <c r="U49496" s="121"/>
      <c r="V49496" s="122"/>
      <c r="W49496" s="123"/>
      <c r="AC49496" s="123"/>
    </row>
    <row r="49497" spans="5:29" s="2" customFormat="1">
      <c r="E49497" s="120"/>
      <c r="M49497" s="120"/>
      <c r="N49497" s="120"/>
      <c r="U49497" s="121"/>
      <c r="V49497" s="122"/>
      <c r="W49497" s="123"/>
      <c r="AC49497" s="123"/>
    </row>
    <row r="49498" spans="5:29" s="2" customFormat="1">
      <c r="E49498" s="120"/>
      <c r="M49498" s="120"/>
      <c r="N49498" s="120"/>
      <c r="U49498" s="121"/>
      <c r="V49498" s="122"/>
      <c r="W49498" s="123"/>
      <c r="AC49498" s="123"/>
    </row>
    <row r="49499" spans="5:29" s="2" customFormat="1">
      <c r="E49499" s="120"/>
      <c r="M49499" s="120"/>
      <c r="N49499" s="120"/>
      <c r="U49499" s="121"/>
      <c r="V49499" s="122"/>
      <c r="W49499" s="123"/>
      <c r="AC49499" s="123"/>
    </row>
    <row r="49500" spans="5:29" s="2" customFormat="1">
      <c r="E49500" s="120"/>
      <c r="M49500" s="120"/>
      <c r="N49500" s="120"/>
      <c r="U49500" s="121"/>
      <c r="V49500" s="122"/>
      <c r="W49500" s="123"/>
      <c r="AC49500" s="123"/>
    </row>
    <row r="49501" spans="5:29" s="2" customFormat="1">
      <c r="E49501" s="120"/>
      <c r="M49501" s="120"/>
      <c r="N49501" s="120"/>
      <c r="U49501" s="121"/>
      <c r="V49501" s="122"/>
      <c r="W49501" s="123"/>
      <c r="AC49501" s="123"/>
    </row>
    <row r="49502" spans="5:29" s="2" customFormat="1">
      <c r="E49502" s="120"/>
      <c r="M49502" s="120"/>
      <c r="N49502" s="120"/>
      <c r="U49502" s="121"/>
      <c r="V49502" s="122"/>
      <c r="W49502" s="123"/>
      <c r="AC49502" s="123"/>
    </row>
    <row r="49503" spans="5:29" s="2" customFormat="1">
      <c r="E49503" s="120"/>
      <c r="M49503" s="120"/>
      <c r="N49503" s="120"/>
      <c r="U49503" s="121"/>
      <c r="V49503" s="122"/>
      <c r="W49503" s="123"/>
      <c r="AC49503" s="123"/>
    </row>
    <row r="49504" spans="5:29" s="2" customFormat="1">
      <c r="E49504" s="120"/>
      <c r="M49504" s="120"/>
      <c r="N49504" s="120"/>
      <c r="U49504" s="121"/>
      <c r="V49504" s="122"/>
      <c r="W49504" s="123"/>
      <c r="AC49504" s="123"/>
    </row>
    <row r="49505" spans="5:29" s="2" customFormat="1">
      <c r="E49505" s="120"/>
      <c r="M49505" s="120"/>
      <c r="N49505" s="120"/>
      <c r="U49505" s="121"/>
      <c r="V49505" s="122"/>
      <c r="W49505" s="123"/>
      <c r="AC49505" s="123"/>
    </row>
    <row r="49506" spans="5:29" s="2" customFormat="1">
      <c r="E49506" s="120"/>
      <c r="M49506" s="120"/>
      <c r="N49506" s="120"/>
      <c r="U49506" s="121"/>
      <c r="V49506" s="122"/>
      <c r="W49506" s="123"/>
      <c r="AC49506" s="123"/>
    </row>
    <row r="49507" spans="5:29" s="2" customFormat="1">
      <c r="E49507" s="120"/>
      <c r="M49507" s="120"/>
      <c r="N49507" s="120"/>
      <c r="U49507" s="121"/>
      <c r="V49507" s="122"/>
      <c r="W49507" s="123"/>
      <c r="AC49507" s="123"/>
    </row>
    <row r="49508" spans="5:29" s="2" customFormat="1">
      <c r="E49508" s="120"/>
      <c r="M49508" s="120"/>
      <c r="N49508" s="120"/>
      <c r="U49508" s="121"/>
      <c r="V49508" s="122"/>
      <c r="W49508" s="123"/>
      <c r="AC49508" s="123"/>
    </row>
    <row r="49509" spans="5:29" s="2" customFormat="1">
      <c r="E49509" s="120"/>
      <c r="M49509" s="120"/>
      <c r="N49509" s="120"/>
      <c r="U49509" s="121"/>
      <c r="V49509" s="122"/>
      <c r="W49509" s="123"/>
      <c r="AC49509" s="123"/>
    </row>
    <row r="49510" spans="5:29" s="2" customFormat="1">
      <c r="E49510" s="120"/>
      <c r="M49510" s="120"/>
      <c r="N49510" s="120"/>
      <c r="U49510" s="121"/>
      <c r="V49510" s="122"/>
      <c r="W49510" s="123"/>
      <c r="AC49510" s="123"/>
    </row>
    <row r="49511" spans="5:29" s="2" customFormat="1">
      <c r="E49511" s="120"/>
      <c r="M49511" s="120"/>
      <c r="N49511" s="120"/>
      <c r="U49511" s="121"/>
      <c r="V49511" s="122"/>
      <c r="W49511" s="123"/>
      <c r="AC49511" s="123"/>
    </row>
    <row r="49512" spans="5:29" s="2" customFormat="1">
      <c r="E49512" s="120"/>
      <c r="M49512" s="120"/>
      <c r="N49512" s="120"/>
      <c r="U49512" s="121"/>
      <c r="V49512" s="122"/>
      <c r="W49512" s="123"/>
      <c r="AC49512" s="123"/>
    </row>
    <row r="49513" spans="5:29" s="2" customFormat="1">
      <c r="E49513" s="120"/>
      <c r="M49513" s="120"/>
      <c r="N49513" s="120"/>
      <c r="U49513" s="121"/>
      <c r="V49513" s="122"/>
      <c r="W49513" s="123"/>
      <c r="AC49513" s="123"/>
    </row>
    <row r="49514" spans="5:29" s="2" customFormat="1">
      <c r="E49514" s="120"/>
      <c r="M49514" s="120"/>
      <c r="N49514" s="120"/>
      <c r="U49514" s="121"/>
      <c r="V49514" s="122"/>
      <c r="W49514" s="123"/>
      <c r="AC49514" s="123"/>
    </row>
    <row r="49515" spans="5:29" s="2" customFormat="1">
      <c r="E49515" s="120"/>
      <c r="M49515" s="120"/>
      <c r="N49515" s="120"/>
      <c r="U49515" s="121"/>
      <c r="V49515" s="122"/>
      <c r="W49515" s="123"/>
      <c r="AC49515" s="123"/>
    </row>
    <row r="49516" spans="5:29" s="2" customFormat="1">
      <c r="E49516" s="120"/>
      <c r="M49516" s="120"/>
      <c r="N49516" s="120"/>
      <c r="U49516" s="121"/>
      <c r="V49516" s="122"/>
      <c r="W49516" s="123"/>
      <c r="AC49516" s="123"/>
    </row>
    <row r="49517" spans="5:29" s="2" customFormat="1">
      <c r="E49517" s="120"/>
      <c r="M49517" s="120"/>
      <c r="N49517" s="120"/>
      <c r="U49517" s="121"/>
      <c r="V49517" s="122"/>
      <c r="W49517" s="123"/>
      <c r="AC49517" s="123"/>
    </row>
    <row r="49518" spans="5:29" s="2" customFormat="1">
      <c r="E49518" s="120"/>
      <c r="M49518" s="120"/>
      <c r="N49518" s="120"/>
      <c r="U49518" s="121"/>
      <c r="V49518" s="122"/>
      <c r="W49518" s="123"/>
      <c r="AC49518" s="123"/>
    </row>
    <row r="49519" spans="5:29" s="2" customFormat="1">
      <c r="E49519" s="120"/>
      <c r="M49519" s="120"/>
      <c r="N49519" s="120"/>
      <c r="U49519" s="121"/>
      <c r="V49519" s="122"/>
      <c r="W49519" s="123"/>
      <c r="AC49519" s="123"/>
    </row>
    <row r="49520" spans="5:29" s="2" customFormat="1">
      <c r="E49520" s="120"/>
      <c r="M49520" s="120"/>
      <c r="N49520" s="120"/>
      <c r="U49520" s="121"/>
      <c r="V49520" s="122"/>
      <c r="W49520" s="123"/>
      <c r="AC49520" s="123"/>
    </row>
    <row r="49521" spans="5:29" s="2" customFormat="1">
      <c r="E49521" s="120"/>
      <c r="M49521" s="120"/>
      <c r="N49521" s="120"/>
      <c r="U49521" s="121"/>
      <c r="V49521" s="122"/>
      <c r="W49521" s="123"/>
      <c r="AC49521" s="123"/>
    </row>
    <row r="49522" spans="5:29" s="2" customFormat="1">
      <c r="E49522" s="120"/>
      <c r="M49522" s="120"/>
      <c r="N49522" s="120"/>
      <c r="U49522" s="121"/>
      <c r="V49522" s="122"/>
      <c r="W49522" s="123"/>
      <c r="AC49522" s="123"/>
    </row>
    <row r="49523" spans="5:29" s="2" customFormat="1">
      <c r="E49523" s="120"/>
      <c r="M49523" s="120"/>
      <c r="N49523" s="120"/>
      <c r="U49523" s="121"/>
      <c r="V49523" s="122"/>
      <c r="W49523" s="123"/>
      <c r="AC49523" s="123"/>
    </row>
    <row r="49524" spans="5:29" s="2" customFormat="1">
      <c r="E49524" s="120"/>
      <c r="M49524" s="120"/>
      <c r="N49524" s="120"/>
      <c r="U49524" s="121"/>
      <c r="V49524" s="122"/>
      <c r="W49524" s="123"/>
      <c r="AC49524" s="123"/>
    </row>
    <row r="49525" spans="5:29" s="2" customFormat="1">
      <c r="E49525" s="120"/>
      <c r="M49525" s="120"/>
      <c r="N49525" s="120"/>
      <c r="U49525" s="121"/>
      <c r="V49525" s="122"/>
      <c r="W49525" s="123"/>
      <c r="AC49525" s="123"/>
    </row>
    <row r="49526" spans="5:29" s="2" customFormat="1">
      <c r="E49526" s="120"/>
      <c r="M49526" s="120"/>
      <c r="N49526" s="120"/>
      <c r="U49526" s="121"/>
      <c r="V49526" s="122"/>
      <c r="W49526" s="123"/>
      <c r="AC49526" s="123"/>
    </row>
    <row r="49527" spans="5:29" s="2" customFormat="1">
      <c r="E49527" s="120"/>
      <c r="M49527" s="120"/>
      <c r="N49527" s="120"/>
      <c r="U49527" s="121"/>
      <c r="V49527" s="122"/>
      <c r="W49527" s="123"/>
      <c r="AC49527" s="123"/>
    </row>
    <row r="49528" spans="5:29" s="2" customFormat="1">
      <c r="E49528" s="120"/>
      <c r="M49528" s="120"/>
      <c r="N49528" s="120"/>
      <c r="U49528" s="121"/>
      <c r="V49528" s="122"/>
      <c r="W49528" s="123"/>
      <c r="AC49528" s="123"/>
    </row>
    <row r="49529" spans="5:29" s="2" customFormat="1">
      <c r="E49529" s="120"/>
      <c r="M49529" s="120"/>
      <c r="N49529" s="120"/>
      <c r="U49529" s="121"/>
      <c r="V49529" s="122"/>
      <c r="W49529" s="123"/>
      <c r="AC49529" s="123"/>
    </row>
    <row r="49530" spans="5:29" s="2" customFormat="1">
      <c r="E49530" s="120"/>
      <c r="M49530" s="120"/>
      <c r="N49530" s="120"/>
      <c r="U49530" s="121"/>
      <c r="V49530" s="122"/>
      <c r="W49530" s="123"/>
      <c r="AC49530" s="123"/>
    </row>
    <row r="49531" spans="5:29" s="2" customFormat="1">
      <c r="E49531" s="120"/>
      <c r="M49531" s="120"/>
      <c r="N49531" s="120"/>
      <c r="U49531" s="121"/>
      <c r="V49531" s="122"/>
      <c r="W49531" s="123"/>
      <c r="AC49531" s="123"/>
    </row>
    <row r="49532" spans="5:29" s="2" customFormat="1">
      <c r="E49532" s="120"/>
      <c r="M49532" s="120"/>
      <c r="N49532" s="120"/>
      <c r="U49532" s="121"/>
      <c r="V49532" s="122"/>
      <c r="W49532" s="123"/>
      <c r="AC49532" s="123"/>
    </row>
    <row r="49533" spans="5:29" s="2" customFormat="1">
      <c r="E49533" s="120"/>
      <c r="M49533" s="120"/>
      <c r="N49533" s="120"/>
      <c r="U49533" s="121"/>
      <c r="V49533" s="122"/>
      <c r="W49533" s="123"/>
      <c r="AC49533" s="123"/>
    </row>
    <row r="49534" spans="5:29" s="2" customFormat="1">
      <c r="E49534" s="120"/>
      <c r="M49534" s="120"/>
      <c r="N49534" s="120"/>
      <c r="U49534" s="121"/>
      <c r="V49534" s="122"/>
      <c r="W49534" s="123"/>
      <c r="AC49534" s="123"/>
    </row>
    <row r="49535" spans="5:29" s="2" customFormat="1">
      <c r="E49535" s="120"/>
      <c r="M49535" s="120"/>
      <c r="N49535" s="120"/>
      <c r="U49535" s="121"/>
      <c r="V49535" s="122"/>
      <c r="W49535" s="123"/>
      <c r="AC49535" s="123"/>
    </row>
    <row r="49536" spans="5:29" s="2" customFormat="1">
      <c r="E49536" s="120"/>
      <c r="M49536" s="120"/>
      <c r="N49536" s="120"/>
      <c r="U49536" s="121"/>
      <c r="V49536" s="122"/>
      <c r="W49536" s="123"/>
      <c r="AC49536" s="123"/>
    </row>
    <row r="49537" spans="5:29" s="2" customFormat="1">
      <c r="E49537" s="120"/>
      <c r="M49537" s="120"/>
      <c r="N49537" s="120"/>
      <c r="U49537" s="121"/>
      <c r="V49537" s="122"/>
      <c r="W49537" s="123"/>
      <c r="AC49537" s="123"/>
    </row>
    <row r="49538" spans="5:29" s="2" customFormat="1">
      <c r="E49538" s="120"/>
      <c r="M49538" s="120"/>
      <c r="N49538" s="120"/>
      <c r="U49538" s="121"/>
      <c r="V49538" s="122"/>
      <c r="W49538" s="123"/>
      <c r="AC49538" s="123"/>
    </row>
    <row r="49539" spans="5:29" s="2" customFormat="1">
      <c r="E49539" s="120"/>
      <c r="M49539" s="120"/>
      <c r="N49539" s="120"/>
      <c r="U49539" s="121"/>
      <c r="V49539" s="122"/>
      <c r="W49539" s="123"/>
      <c r="AC49539" s="123"/>
    </row>
    <row r="49540" spans="5:29" s="2" customFormat="1">
      <c r="E49540" s="120"/>
      <c r="M49540" s="120"/>
      <c r="N49540" s="120"/>
      <c r="U49540" s="121"/>
      <c r="V49540" s="122"/>
      <c r="W49540" s="123"/>
      <c r="AC49540" s="123"/>
    </row>
    <row r="49541" spans="5:29" s="2" customFormat="1">
      <c r="E49541" s="120"/>
      <c r="M49541" s="120"/>
      <c r="N49541" s="120"/>
      <c r="U49541" s="121"/>
      <c r="V49541" s="122"/>
      <c r="W49541" s="123"/>
      <c r="AC49541" s="123"/>
    </row>
    <row r="49542" spans="5:29" s="2" customFormat="1">
      <c r="E49542" s="120"/>
      <c r="M49542" s="120"/>
      <c r="N49542" s="120"/>
      <c r="U49542" s="121"/>
      <c r="V49542" s="122"/>
      <c r="W49542" s="123"/>
      <c r="AC49542" s="123"/>
    </row>
    <row r="49543" spans="5:29" s="2" customFormat="1">
      <c r="E49543" s="120"/>
      <c r="M49543" s="120"/>
      <c r="N49543" s="120"/>
      <c r="U49543" s="121"/>
      <c r="V49543" s="122"/>
      <c r="W49543" s="123"/>
      <c r="AC49543" s="123"/>
    </row>
    <row r="49544" spans="5:29" s="2" customFormat="1">
      <c r="E49544" s="120"/>
      <c r="M49544" s="120"/>
      <c r="N49544" s="120"/>
      <c r="U49544" s="121"/>
      <c r="V49544" s="122"/>
      <c r="W49544" s="123"/>
      <c r="AC49544" s="123"/>
    </row>
    <row r="49545" spans="5:29" s="2" customFormat="1">
      <c r="E49545" s="120"/>
      <c r="M49545" s="120"/>
      <c r="N49545" s="120"/>
      <c r="U49545" s="121"/>
      <c r="V49545" s="122"/>
      <c r="W49545" s="123"/>
      <c r="AC49545" s="123"/>
    </row>
    <row r="49546" spans="5:29" s="2" customFormat="1">
      <c r="E49546" s="120"/>
      <c r="M49546" s="120"/>
      <c r="N49546" s="120"/>
      <c r="U49546" s="121"/>
      <c r="V49546" s="122"/>
      <c r="W49546" s="123"/>
      <c r="AC49546" s="123"/>
    </row>
    <row r="49547" spans="5:29" s="2" customFormat="1">
      <c r="E49547" s="120"/>
      <c r="M49547" s="120"/>
      <c r="N49547" s="120"/>
      <c r="U49547" s="121"/>
      <c r="V49547" s="122"/>
      <c r="W49547" s="123"/>
      <c r="AC49547" s="123"/>
    </row>
    <row r="49548" spans="5:29" s="2" customFormat="1">
      <c r="E49548" s="120"/>
      <c r="M49548" s="120"/>
      <c r="N49548" s="120"/>
      <c r="U49548" s="121"/>
      <c r="V49548" s="122"/>
      <c r="W49548" s="123"/>
      <c r="AC49548" s="123"/>
    </row>
    <row r="49549" spans="5:29" s="2" customFormat="1">
      <c r="E49549" s="120"/>
      <c r="M49549" s="120"/>
      <c r="N49549" s="120"/>
      <c r="U49549" s="121"/>
      <c r="V49549" s="122"/>
      <c r="W49549" s="123"/>
      <c r="AC49549" s="123"/>
    </row>
    <row r="49550" spans="5:29" s="2" customFormat="1">
      <c r="E49550" s="120"/>
      <c r="M49550" s="120"/>
      <c r="N49550" s="120"/>
      <c r="U49550" s="121"/>
      <c r="V49550" s="122"/>
      <c r="W49550" s="123"/>
      <c r="AC49550" s="123"/>
    </row>
    <row r="49551" spans="5:29" s="2" customFormat="1">
      <c r="E49551" s="120"/>
      <c r="M49551" s="120"/>
      <c r="N49551" s="120"/>
      <c r="U49551" s="121"/>
      <c r="V49551" s="122"/>
      <c r="W49551" s="123"/>
      <c r="AC49551" s="123"/>
    </row>
    <row r="49552" spans="5:29" s="2" customFormat="1">
      <c r="E49552" s="120"/>
      <c r="M49552" s="120"/>
      <c r="N49552" s="120"/>
      <c r="U49552" s="121"/>
      <c r="V49552" s="122"/>
      <c r="W49552" s="123"/>
      <c r="AC49552" s="123"/>
    </row>
    <row r="49553" spans="5:29" s="2" customFormat="1">
      <c r="E49553" s="120"/>
      <c r="M49553" s="120"/>
      <c r="N49553" s="120"/>
      <c r="U49553" s="121"/>
      <c r="V49553" s="122"/>
      <c r="W49553" s="123"/>
      <c r="AC49553" s="123"/>
    </row>
    <row r="49554" spans="5:29" s="2" customFormat="1">
      <c r="E49554" s="120"/>
      <c r="M49554" s="120"/>
      <c r="N49554" s="120"/>
      <c r="U49554" s="121"/>
      <c r="V49554" s="122"/>
      <c r="W49554" s="123"/>
      <c r="AC49554" s="123"/>
    </row>
    <row r="49555" spans="5:29" s="2" customFormat="1">
      <c r="E49555" s="120"/>
      <c r="M49555" s="120"/>
      <c r="N49555" s="120"/>
      <c r="U49555" s="121"/>
      <c r="V49555" s="122"/>
      <c r="W49555" s="123"/>
      <c r="AC49555" s="123"/>
    </row>
    <row r="49556" spans="5:29" s="2" customFormat="1">
      <c r="E49556" s="120"/>
      <c r="M49556" s="120"/>
      <c r="N49556" s="120"/>
      <c r="U49556" s="121"/>
      <c r="V49556" s="122"/>
      <c r="W49556" s="123"/>
      <c r="AC49556" s="123"/>
    </row>
    <row r="49557" spans="5:29" s="2" customFormat="1">
      <c r="E49557" s="120"/>
      <c r="M49557" s="120"/>
      <c r="N49557" s="120"/>
      <c r="U49557" s="121"/>
      <c r="V49557" s="122"/>
      <c r="W49557" s="123"/>
      <c r="AC49557" s="123"/>
    </row>
    <row r="49558" spans="5:29" s="2" customFormat="1">
      <c r="E49558" s="120"/>
      <c r="M49558" s="120"/>
      <c r="N49558" s="120"/>
      <c r="U49558" s="121"/>
      <c r="V49558" s="122"/>
      <c r="W49558" s="123"/>
      <c r="AC49558" s="123"/>
    </row>
    <row r="49559" spans="5:29" s="2" customFormat="1">
      <c r="E49559" s="120"/>
      <c r="M49559" s="120"/>
      <c r="N49559" s="120"/>
      <c r="U49559" s="121"/>
      <c r="V49559" s="122"/>
      <c r="W49559" s="123"/>
      <c r="AC49559" s="123"/>
    </row>
    <row r="49560" spans="5:29" s="2" customFormat="1">
      <c r="E49560" s="120"/>
      <c r="M49560" s="120"/>
      <c r="N49560" s="120"/>
      <c r="U49560" s="121"/>
      <c r="V49560" s="122"/>
      <c r="W49560" s="123"/>
      <c r="AC49560" s="123"/>
    </row>
    <row r="49561" spans="5:29" s="2" customFormat="1">
      <c r="E49561" s="120"/>
      <c r="M49561" s="120"/>
      <c r="N49561" s="120"/>
      <c r="U49561" s="121"/>
      <c r="V49561" s="122"/>
      <c r="W49561" s="123"/>
      <c r="AC49561" s="123"/>
    </row>
    <row r="49562" spans="5:29" s="2" customFormat="1">
      <c r="E49562" s="120"/>
      <c r="M49562" s="120"/>
      <c r="N49562" s="120"/>
      <c r="U49562" s="121"/>
      <c r="V49562" s="122"/>
      <c r="W49562" s="123"/>
      <c r="AC49562" s="123"/>
    </row>
    <row r="49563" spans="5:29" s="2" customFormat="1">
      <c r="E49563" s="120"/>
      <c r="M49563" s="120"/>
      <c r="N49563" s="120"/>
      <c r="U49563" s="121"/>
      <c r="V49563" s="122"/>
      <c r="W49563" s="123"/>
      <c r="AC49563" s="123"/>
    </row>
    <row r="49564" spans="5:29" s="2" customFormat="1">
      <c r="E49564" s="120"/>
      <c r="M49564" s="120"/>
      <c r="N49564" s="120"/>
      <c r="U49564" s="121"/>
      <c r="V49564" s="122"/>
      <c r="W49564" s="123"/>
      <c r="AC49564" s="123"/>
    </row>
    <row r="49565" spans="5:29" s="2" customFormat="1">
      <c r="E49565" s="120"/>
      <c r="M49565" s="120"/>
      <c r="N49565" s="120"/>
      <c r="U49565" s="121"/>
      <c r="V49565" s="122"/>
      <c r="W49565" s="123"/>
      <c r="AC49565" s="123"/>
    </row>
    <row r="49566" spans="5:29" s="2" customFormat="1">
      <c r="E49566" s="120"/>
      <c r="M49566" s="120"/>
      <c r="N49566" s="120"/>
      <c r="U49566" s="121"/>
      <c r="V49566" s="122"/>
      <c r="W49566" s="123"/>
      <c r="AC49566" s="123"/>
    </row>
    <row r="49567" spans="5:29" s="2" customFormat="1">
      <c r="E49567" s="120"/>
      <c r="M49567" s="120"/>
      <c r="N49567" s="120"/>
      <c r="U49567" s="121"/>
      <c r="V49567" s="122"/>
      <c r="W49567" s="123"/>
      <c r="AC49567" s="123"/>
    </row>
    <row r="49568" spans="5:29" s="2" customFormat="1">
      <c r="E49568" s="120"/>
      <c r="M49568" s="120"/>
      <c r="N49568" s="120"/>
      <c r="U49568" s="121"/>
      <c r="V49568" s="122"/>
      <c r="W49568" s="123"/>
      <c r="AC49568" s="123"/>
    </row>
    <row r="49569" spans="5:29" s="2" customFormat="1">
      <c r="E49569" s="120"/>
      <c r="M49569" s="120"/>
      <c r="N49569" s="120"/>
      <c r="U49569" s="121"/>
      <c r="V49569" s="122"/>
      <c r="W49569" s="123"/>
      <c r="AC49569" s="123"/>
    </row>
    <row r="49570" spans="5:29" s="2" customFormat="1">
      <c r="E49570" s="120"/>
      <c r="M49570" s="120"/>
      <c r="N49570" s="120"/>
      <c r="U49570" s="121"/>
      <c r="V49570" s="122"/>
      <c r="W49570" s="123"/>
      <c r="AC49570" s="123"/>
    </row>
    <row r="49571" spans="5:29" s="2" customFormat="1">
      <c r="E49571" s="120"/>
      <c r="M49571" s="120"/>
      <c r="N49571" s="120"/>
      <c r="U49571" s="121"/>
      <c r="V49571" s="122"/>
      <c r="W49571" s="123"/>
      <c r="AC49571" s="123"/>
    </row>
    <row r="49572" spans="5:29" s="2" customFormat="1">
      <c r="E49572" s="120"/>
      <c r="M49572" s="120"/>
      <c r="N49572" s="120"/>
      <c r="U49572" s="121"/>
      <c r="V49572" s="122"/>
      <c r="W49572" s="123"/>
      <c r="AC49572" s="123"/>
    </row>
    <row r="49573" spans="5:29" s="2" customFormat="1">
      <c r="E49573" s="120"/>
      <c r="M49573" s="120"/>
      <c r="N49573" s="120"/>
      <c r="U49573" s="121"/>
      <c r="V49573" s="122"/>
      <c r="W49573" s="123"/>
      <c r="AC49573" s="123"/>
    </row>
    <row r="49574" spans="5:29" s="2" customFormat="1">
      <c r="E49574" s="120"/>
      <c r="M49574" s="120"/>
      <c r="N49574" s="120"/>
      <c r="U49574" s="121"/>
      <c r="V49574" s="122"/>
      <c r="W49574" s="123"/>
      <c r="AC49574" s="123"/>
    </row>
    <row r="49575" spans="5:29" s="2" customFormat="1">
      <c r="E49575" s="120"/>
      <c r="M49575" s="120"/>
      <c r="N49575" s="120"/>
      <c r="U49575" s="121"/>
      <c r="V49575" s="122"/>
      <c r="W49575" s="123"/>
      <c r="AC49575" s="123"/>
    </row>
    <row r="49576" spans="5:29" s="2" customFormat="1">
      <c r="E49576" s="120"/>
      <c r="M49576" s="120"/>
      <c r="N49576" s="120"/>
      <c r="U49576" s="121"/>
      <c r="V49576" s="122"/>
      <c r="W49576" s="123"/>
      <c r="AC49576" s="123"/>
    </row>
    <row r="49577" spans="5:29" s="2" customFormat="1">
      <c r="E49577" s="120"/>
      <c r="M49577" s="120"/>
      <c r="N49577" s="120"/>
      <c r="U49577" s="121"/>
      <c r="V49577" s="122"/>
      <c r="W49577" s="123"/>
      <c r="AC49577" s="123"/>
    </row>
    <row r="49578" spans="5:29" s="2" customFormat="1">
      <c r="E49578" s="120"/>
      <c r="M49578" s="120"/>
      <c r="N49578" s="120"/>
      <c r="U49578" s="121"/>
      <c r="V49578" s="122"/>
      <c r="W49578" s="123"/>
      <c r="AC49578" s="123"/>
    </row>
    <row r="49579" spans="5:29" s="2" customFormat="1">
      <c r="E49579" s="120"/>
      <c r="M49579" s="120"/>
      <c r="N49579" s="120"/>
      <c r="U49579" s="121"/>
      <c r="V49579" s="122"/>
      <c r="W49579" s="123"/>
      <c r="AC49579" s="123"/>
    </row>
    <row r="49580" spans="5:29" s="2" customFormat="1">
      <c r="E49580" s="120"/>
      <c r="M49580" s="120"/>
      <c r="N49580" s="120"/>
      <c r="U49580" s="121"/>
      <c r="V49580" s="122"/>
      <c r="W49580" s="123"/>
      <c r="AC49580" s="123"/>
    </row>
    <row r="49581" spans="5:29" s="2" customFormat="1">
      <c r="E49581" s="120"/>
      <c r="M49581" s="120"/>
      <c r="N49581" s="120"/>
      <c r="U49581" s="121"/>
      <c r="V49581" s="122"/>
      <c r="W49581" s="123"/>
      <c r="AC49581" s="123"/>
    </row>
    <row r="49582" spans="5:29" s="2" customFormat="1">
      <c r="E49582" s="120"/>
      <c r="M49582" s="120"/>
      <c r="N49582" s="120"/>
      <c r="U49582" s="121"/>
      <c r="V49582" s="122"/>
      <c r="W49582" s="123"/>
      <c r="AC49582" s="123"/>
    </row>
    <row r="49583" spans="5:29" s="2" customFormat="1">
      <c r="E49583" s="120"/>
      <c r="M49583" s="120"/>
      <c r="N49583" s="120"/>
      <c r="U49583" s="121"/>
      <c r="V49583" s="122"/>
      <c r="W49583" s="123"/>
      <c r="AC49583" s="123"/>
    </row>
    <row r="49584" spans="5:29" s="2" customFormat="1">
      <c r="E49584" s="120"/>
      <c r="M49584" s="120"/>
      <c r="N49584" s="120"/>
      <c r="U49584" s="121"/>
      <c r="V49584" s="122"/>
      <c r="W49584" s="123"/>
      <c r="AC49584" s="123"/>
    </row>
    <row r="49585" spans="5:29" s="2" customFormat="1">
      <c r="E49585" s="120"/>
      <c r="M49585" s="120"/>
      <c r="N49585" s="120"/>
      <c r="U49585" s="121"/>
      <c r="V49585" s="122"/>
      <c r="W49585" s="123"/>
      <c r="AC49585" s="123"/>
    </row>
    <row r="49586" spans="5:29" s="2" customFormat="1">
      <c r="E49586" s="120"/>
      <c r="M49586" s="120"/>
      <c r="N49586" s="120"/>
      <c r="U49586" s="121"/>
      <c r="V49586" s="122"/>
      <c r="W49586" s="123"/>
      <c r="AC49586" s="123"/>
    </row>
    <row r="49587" spans="5:29" s="2" customFormat="1">
      <c r="E49587" s="120"/>
      <c r="M49587" s="120"/>
      <c r="N49587" s="120"/>
      <c r="U49587" s="121"/>
      <c r="V49587" s="122"/>
      <c r="W49587" s="123"/>
      <c r="AC49587" s="123"/>
    </row>
    <row r="49588" spans="5:29" s="2" customFormat="1">
      <c r="E49588" s="120"/>
      <c r="M49588" s="120"/>
      <c r="N49588" s="120"/>
      <c r="U49588" s="121"/>
      <c r="V49588" s="122"/>
      <c r="W49588" s="123"/>
      <c r="AC49588" s="123"/>
    </row>
    <row r="49589" spans="5:29" s="2" customFormat="1">
      <c r="E49589" s="120"/>
      <c r="M49589" s="120"/>
      <c r="N49589" s="120"/>
      <c r="U49589" s="121"/>
      <c r="V49589" s="122"/>
      <c r="W49589" s="123"/>
      <c r="AC49589" s="123"/>
    </row>
    <row r="49590" spans="5:29" s="2" customFormat="1">
      <c r="E49590" s="120"/>
      <c r="M49590" s="120"/>
      <c r="N49590" s="120"/>
      <c r="U49590" s="121"/>
      <c r="V49590" s="122"/>
      <c r="W49590" s="123"/>
      <c r="AC49590" s="123"/>
    </row>
    <row r="49591" spans="5:29" s="2" customFormat="1">
      <c r="E49591" s="120"/>
      <c r="M49591" s="120"/>
      <c r="N49591" s="120"/>
      <c r="U49591" s="121"/>
      <c r="V49591" s="122"/>
      <c r="W49591" s="123"/>
      <c r="AC49591" s="123"/>
    </row>
    <row r="49592" spans="5:29" s="2" customFormat="1">
      <c r="E49592" s="120"/>
      <c r="M49592" s="120"/>
      <c r="N49592" s="120"/>
      <c r="U49592" s="121"/>
      <c r="V49592" s="122"/>
      <c r="W49592" s="123"/>
      <c r="AC49592" s="123"/>
    </row>
    <row r="49593" spans="5:29" s="2" customFormat="1">
      <c r="E49593" s="120"/>
      <c r="M49593" s="120"/>
      <c r="N49593" s="120"/>
      <c r="U49593" s="121"/>
      <c r="V49593" s="122"/>
      <c r="W49593" s="123"/>
      <c r="AC49593" s="123"/>
    </row>
    <row r="49594" spans="5:29" s="2" customFormat="1">
      <c r="E49594" s="120"/>
      <c r="M49594" s="120"/>
      <c r="N49594" s="120"/>
      <c r="U49594" s="121"/>
      <c r="V49594" s="122"/>
      <c r="W49594" s="123"/>
      <c r="AC49594" s="123"/>
    </row>
    <row r="49595" spans="5:29" s="2" customFormat="1">
      <c r="E49595" s="120"/>
      <c r="M49595" s="120"/>
      <c r="N49595" s="120"/>
      <c r="U49595" s="121"/>
      <c r="V49595" s="122"/>
      <c r="W49595" s="123"/>
      <c r="AC49595" s="123"/>
    </row>
    <row r="49596" spans="5:29" s="2" customFormat="1">
      <c r="E49596" s="120"/>
      <c r="M49596" s="120"/>
      <c r="N49596" s="120"/>
      <c r="U49596" s="121"/>
      <c r="V49596" s="122"/>
      <c r="W49596" s="123"/>
      <c r="AC49596" s="123"/>
    </row>
    <row r="49597" spans="5:29" s="2" customFormat="1">
      <c r="E49597" s="120"/>
      <c r="M49597" s="120"/>
      <c r="N49597" s="120"/>
      <c r="U49597" s="121"/>
      <c r="V49597" s="122"/>
      <c r="W49597" s="123"/>
      <c r="AC49597" s="123"/>
    </row>
    <row r="49598" spans="5:29" s="2" customFormat="1">
      <c r="E49598" s="120"/>
      <c r="M49598" s="120"/>
      <c r="N49598" s="120"/>
      <c r="U49598" s="121"/>
      <c r="V49598" s="122"/>
      <c r="W49598" s="123"/>
      <c r="AC49598" s="123"/>
    </row>
    <row r="49599" spans="5:29" s="2" customFormat="1">
      <c r="E49599" s="120"/>
      <c r="M49599" s="120"/>
      <c r="N49599" s="120"/>
      <c r="U49599" s="121"/>
      <c r="V49599" s="122"/>
      <c r="W49599" s="123"/>
      <c r="AC49599" s="123"/>
    </row>
    <row r="49600" spans="5:29" s="2" customFormat="1">
      <c r="E49600" s="120"/>
      <c r="M49600" s="120"/>
      <c r="N49600" s="120"/>
      <c r="U49600" s="121"/>
      <c r="V49600" s="122"/>
      <c r="W49600" s="123"/>
      <c r="AC49600" s="123"/>
    </row>
    <row r="49601" spans="5:29" s="2" customFormat="1">
      <c r="E49601" s="120"/>
      <c r="M49601" s="120"/>
      <c r="N49601" s="120"/>
      <c r="U49601" s="121"/>
      <c r="V49601" s="122"/>
      <c r="W49601" s="123"/>
      <c r="AC49601" s="123"/>
    </row>
    <row r="49602" spans="5:29" s="2" customFormat="1">
      <c r="E49602" s="120"/>
      <c r="M49602" s="120"/>
      <c r="N49602" s="120"/>
      <c r="U49602" s="121"/>
      <c r="V49602" s="122"/>
      <c r="W49602" s="123"/>
      <c r="AC49602" s="123"/>
    </row>
    <row r="49603" spans="5:29" s="2" customFormat="1">
      <c r="E49603" s="120"/>
      <c r="M49603" s="120"/>
      <c r="N49603" s="120"/>
      <c r="U49603" s="121"/>
      <c r="V49603" s="122"/>
      <c r="W49603" s="123"/>
      <c r="AC49603" s="123"/>
    </row>
    <row r="49604" spans="5:29" s="2" customFormat="1">
      <c r="E49604" s="120"/>
      <c r="M49604" s="120"/>
      <c r="N49604" s="120"/>
      <c r="U49604" s="121"/>
      <c r="V49604" s="122"/>
      <c r="W49604" s="123"/>
      <c r="AC49604" s="123"/>
    </row>
    <row r="49605" spans="5:29" s="2" customFormat="1">
      <c r="E49605" s="120"/>
      <c r="M49605" s="120"/>
      <c r="N49605" s="120"/>
      <c r="U49605" s="121"/>
      <c r="V49605" s="122"/>
      <c r="W49605" s="123"/>
      <c r="AC49605" s="123"/>
    </row>
    <row r="49606" spans="5:29" s="2" customFormat="1">
      <c r="E49606" s="120"/>
      <c r="M49606" s="120"/>
      <c r="N49606" s="120"/>
      <c r="U49606" s="121"/>
      <c r="V49606" s="122"/>
      <c r="W49606" s="123"/>
      <c r="AC49606" s="123"/>
    </row>
    <row r="49607" spans="5:29" s="2" customFormat="1">
      <c r="E49607" s="120"/>
      <c r="M49607" s="120"/>
      <c r="N49607" s="120"/>
      <c r="U49607" s="121"/>
      <c r="V49607" s="122"/>
      <c r="W49607" s="123"/>
      <c r="AC49607" s="123"/>
    </row>
    <row r="49608" spans="5:29" s="2" customFormat="1">
      <c r="E49608" s="120"/>
      <c r="M49608" s="120"/>
      <c r="N49608" s="120"/>
      <c r="U49608" s="121"/>
      <c r="V49608" s="122"/>
      <c r="W49608" s="123"/>
      <c r="AC49608" s="123"/>
    </row>
    <row r="49609" spans="5:29" s="2" customFormat="1">
      <c r="E49609" s="120"/>
      <c r="M49609" s="120"/>
      <c r="N49609" s="120"/>
      <c r="U49609" s="121"/>
      <c r="V49609" s="122"/>
      <c r="W49609" s="123"/>
      <c r="AC49609" s="123"/>
    </row>
    <row r="49610" spans="5:29" s="2" customFormat="1">
      <c r="E49610" s="120"/>
      <c r="M49610" s="120"/>
      <c r="N49610" s="120"/>
      <c r="U49610" s="121"/>
      <c r="V49610" s="122"/>
      <c r="W49610" s="123"/>
      <c r="AC49610" s="123"/>
    </row>
    <row r="49611" spans="5:29" s="2" customFormat="1">
      <c r="E49611" s="120"/>
      <c r="M49611" s="120"/>
      <c r="N49611" s="120"/>
      <c r="U49611" s="121"/>
      <c r="V49611" s="122"/>
      <c r="W49611" s="123"/>
      <c r="AC49611" s="123"/>
    </row>
    <row r="49612" spans="5:29" s="2" customFormat="1">
      <c r="E49612" s="120"/>
      <c r="M49612" s="120"/>
      <c r="N49612" s="120"/>
      <c r="U49612" s="121"/>
      <c r="V49612" s="122"/>
      <c r="W49612" s="123"/>
      <c r="AC49612" s="123"/>
    </row>
    <row r="49613" spans="5:29" s="2" customFormat="1">
      <c r="E49613" s="120"/>
      <c r="M49613" s="120"/>
      <c r="N49613" s="120"/>
      <c r="U49613" s="121"/>
      <c r="V49613" s="122"/>
      <c r="W49613" s="123"/>
      <c r="AC49613" s="123"/>
    </row>
    <row r="49614" spans="5:29" s="2" customFormat="1">
      <c r="E49614" s="120"/>
      <c r="M49614" s="120"/>
      <c r="N49614" s="120"/>
      <c r="U49614" s="121"/>
      <c r="V49614" s="122"/>
      <c r="W49614" s="123"/>
      <c r="AC49614" s="123"/>
    </row>
    <row r="49615" spans="5:29" s="2" customFormat="1">
      <c r="E49615" s="120"/>
      <c r="M49615" s="120"/>
      <c r="N49615" s="120"/>
      <c r="U49615" s="121"/>
      <c r="V49615" s="122"/>
      <c r="W49615" s="123"/>
      <c r="AC49615" s="123"/>
    </row>
    <row r="49616" spans="5:29" s="2" customFormat="1">
      <c r="E49616" s="120"/>
      <c r="M49616" s="120"/>
      <c r="N49616" s="120"/>
      <c r="U49616" s="121"/>
      <c r="V49616" s="122"/>
      <c r="W49616" s="123"/>
      <c r="AC49616" s="123"/>
    </row>
    <row r="49617" spans="5:29" s="2" customFormat="1">
      <c r="E49617" s="120"/>
      <c r="M49617" s="120"/>
      <c r="N49617" s="120"/>
      <c r="U49617" s="121"/>
      <c r="V49617" s="122"/>
      <c r="W49617" s="123"/>
      <c r="AC49617" s="123"/>
    </row>
    <row r="49618" spans="5:29" s="2" customFormat="1">
      <c r="E49618" s="120"/>
      <c r="M49618" s="120"/>
      <c r="N49618" s="120"/>
      <c r="U49618" s="121"/>
      <c r="V49618" s="122"/>
      <c r="W49618" s="123"/>
      <c r="AC49618" s="123"/>
    </row>
    <row r="49619" spans="5:29" s="2" customFormat="1">
      <c r="E49619" s="120"/>
      <c r="M49619" s="120"/>
      <c r="N49619" s="120"/>
      <c r="U49619" s="121"/>
      <c r="V49619" s="122"/>
      <c r="W49619" s="123"/>
      <c r="AC49619" s="123"/>
    </row>
    <row r="49620" spans="5:29" s="2" customFormat="1">
      <c r="E49620" s="120"/>
      <c r="M49620" s="120"/>
      <c r="N49620" s="120"/>
      <c r="U49620" s="121"/>
      <c r="V49620" s="122"/>
      <c r="W49620" s="123"/>
      <c r="AC49620" s="123"/>
    </row>
    <row r="49621" spans="5:29" s="2" customFormat="1">
      <c r="E49621" s="120"/>
      <c r="M49621" s="120"/>
      <c r="N49621" s="120"/>
      <c r="U49621" s="121"/>
      <c r="V49621" s="122"/>
      <c r="W49621" s="123"/>
      <c r="AC49621" s="123"/>
    </row>
    <row r="49622" spans="5:29" s="2" customFormat="1">
      <c r="E49622" s="120"/>
      <c r="M49622" s="120"/>
      <c r="N49622" s="120"/>
      <c r="U49622" s="121"/>
      <c r="V49622" s="122"/>
      <c r="W49622" s="123"/>
      <c r="AC49622" s="123"/>
    </row>
    <row r="49623" spans="5:29" s="2" customFormat="1">
      <c r="E49623" s="120"/>
      <c r="M49623" s="120"/>
      <c r="N49623" s="120"/>
      <c r="U49623" s="121"/>
      <c r="V49623" s="122"/>
      <c r="W49623" s="123"/>
      <c r="AC49623" s="123"/>
    </row>
    <row r="49624" spans="5:29" s="2" customFormat="1">
      <c r="E49624" s="120"/>
      <c r="M49624" s="120"/>
      <c r="N49624" s="120"/>
      <c r="U49624" s="121"/>
      <c r="V49624" s="122"/>
      <c r="W49624" s="123"/>
      <c r="AC49624" s="123"/>
    </row>
    <row r="49625" spans="5:29" s="2" customFormat="1">
      <c r="E49625" s="120"/>
      <c r="M49625" s="120"/>
      <c r="N49625" s="120"/>
      <c r="U49625" s="121"/>
      <c r="V49625" s="122"/>
      <c r="W49625" s="123"/>
      <c r="AC49625" s="123"/>
    </row>
    <row r="49626" spans="5:29" s="2" customFormat="1">
      <c r="E49626" s="120"/>
      <c r="M49626" s="120"/>
      <c r="N49626" s="120"/>
      <c r="U49626" s="121"/>
      <c r="V49626" s="122"/>
      <c r="W49626" s="123"/>
      <c r="AC49626" s="123"/>
    </row>
    <row r="49627" spans="5:29" s="2" customFormat="1">
      <c r="E49627" s="120"/>
      <c r="M49627" s="120"/>
      <c r="N49627" s="120"/>
      <c r="U49627" s="121"/>
      <c r="V49627" s="122"/>
      <c r="W49627" s="123"/>
      <c r="AC49627" s="123"/>
    </row>
    <row r="49628" spans="5:29" s="2" customFormat="1">
      <c r="E49628" s="120"/>
      <c r="M49628" s="120"/>
      <c r="N49628" s="120"/>
      <c r="U49628" s="121"/>
      <c r="V49628" s="122"/>
      <c r="W49628" s="123"/>
      <c r="AC49628" s="123"/>
    </row>
    <row r="49629" spans="5:29" s="2" customFormat="1">
      <c r="E49629" s="120"/>
      <c r="M49629" s="120"/>
      <c r="N49629" s="120"/>
      <c r="U49629" s="121"/>
      <c r="V49629" s="122"/>
      <c r="W49629" s="123"/>
      <c r="AC49629" s="123"/>
    </row>
    <row r="49630" spans="5:29" s="2" customFormat="1">
      <c r="E49630" s="120"/>
      <c r="M49630" s="120"/>
      <c r="N49630" s="120"/>
      <c r="U49630" s="121"/>
      <c r="V49630" s="122"/>
      <c r="W49630" s="123"/>
      <c r="AC49630" s="123"/>
    </row>
    <row r="49631" spans="5:29" s="2" customFormat="1">
      <c r="E49631" s="120"/>
      <c r="M49631" s="120"/>
      <c r="N49631" s="120"/>
      <c r="U49631" s="121"/>
      <c r="V49631" s="122"/>
      <c r="W49631" s="123"/>
      <c r="AC49631" s="123"/>
    </row>
    <row r="49632" spans="5:29" s="2" customFormat="1">
      <c r="E49632" s="120"/>
      <c r="M49632" s="120"/>
      <c r="N49632" s="120"/>
      <c r="U49632" s="121"/>
      <c r="V49632" s="122"/>
      <c r="W49632" s="123"/>
      <c r="AC49632" s="123"/>
    </row>
    <row r="49633" spans="5:29" s="2" customFormat="1">
      <c r="E49633" s="120"/>
      <c r="M49633" s="120"/>
      <c r="N49633" s="120"/>
      <c r="U49633" s="121"/>
      <c r="V49633" s="122"/>
      <c r="W49633" s="123"/>
      <c r="AC49633" s="123"/>
    </row>
    <row r="49634" spans="5:29" s="2" customFormat="1">
      <c r="E49634" s="120"/>
      <c r="M49634" s="120"/>
      <c r="N49634" s="120"/>
      <c r="U49634" s="121"/>
      <c r="V49634" s="122"/>
      <c r="W49634" s="123"/>
      <c r="AC49634" s="123"/>
    </row>
    <row r="49635" spans="5:29" s="2" customFormat="1">
      <c r="E49635" s="120"/>
      <c r="M49635" s="120"/>
      <c r="N49635" s="120"/>
      <c r="U49635" s="121"/>
      <c r="V49635" s="122"/>
      <c r="W49635" s="123"/>
      <c r="AC49635" s="123"/>
    </row>
    <row r="49636" spans="5:29" s="2" customFormat="1">
      <c r="E49636" s="120"/>
      <c r="M49636" s="120"/>
      <c r="N49636" s="120"/>
      <c r="U49636" s="121"/>
      <c r="V49636" s="122"/>
      <c r="W49636" s="123"/>
      <c r="AC49636" s="123"/>
    </row>
    <row r="49637" spans="5:29" s="2" customFormat="1">
      <c r="E49637" s="120"/>
      <c r="M49637" s="120"/>
      <c r="N49637" s="120"/>
      <c r="U49637" s="121"/>
      <c r="V49637" s="122"/>
      <c r="W49637" s="123"/>
      <c r="AC49637" s="123"/>
    </row>
    <row r="49638" spans="5:29" s="2" customFormat="1">
      <c r="E49638" s="120"/>
      <c r="M49638" s="120"/>
      <c r="N49638" s="120"/>
      <c r="U49638" s="121"/>
      <c r="V49638" s="122"/>
      <c r="W49638" s="123"/>
      <c r="AC49638" s="123"/>
    </row>
    <row r="49639" spans="5:29" s="2" customFormat="1">
      <c r="E49639" s="120"/>
      <c r="M49639" s="120"/>
      <c r="N49639" s="120"/>
      <c r="U49639" s="121"/>
      <c r="V49639" s="122"/>
      <c r="W49639" s="123"/>
      <c r="AC49639" s="123"/>
    </row>
    <row r="49640" spans="5:29" s="2" customFormat="1">
      <c r="E49640" s="120"/>
      <c r="M49640" s="120"/>
      <c r="N49640" s="120"/>
      <c r="U49640" s="121"/>
      <c r="V49640" s="122"/>
      <c r="W49640" s="123"/>
      <c r="AC49640" s="123"/>
    </row>
    <row r="49641" spans="5:29" s="2" customFormat="1">
      <c r="E49641" s="120"/>
      <c r="M49641" s="120"/>
      <c r="N49641" s="120"/>
      <c r="U49641" s="121"/>
      <c r="V49641" s="122"/>
      <c r="W49641" s="123"/>
      <c r="AC49641" s="123"/>
    </row>
    <row r="49642" spans="5:29" s="2" customFormat="1">
      <c r="E49642" s="120"/>
      <c r="M49642" s="120"/>
      <c r="N49642" s="120"/>
      <c r="U49642" s="121"/>
      <c r="V49642" s="122"/>
      <c r="W49642" s="123"/>
      <c r="AC49642" s="123"/>
    </row>
    <row r="49643" spans="5:29" s="2" customFormat="1">
      <c r="E49643" s="120"/>
      <c r="M49643" s="120"/>
      <c r="N49643" s="120"/>
      <c r="U49643" s="121"/>
      <c r="V49643" s="122"/>
      <c r="W49643" s="123"/>
      <c r="AC49643" s="123"/>
    </row>
    <row r="49644" spans="5:29" s="2" customFormat="1">
      <c r="E49644" s="120"/>
      <c r="M49644" s="120"/>
      <c r="N49644" s="120"/>
      <c r="U49644" s="121"/>
      <c r="V49644" s="122"/>
      <c r="W49644" s="123"/>
      <c r="AC49644" s="123"/>
    </row>
    <row r="49645" spans="5:29" s="2" customFormat="1">
      <c r="E49645" s="120"/>
      <c r="M49645" s="120"/>
      <c r="N49645" s="120"/>
      <c r="U49645" s="121"/>
      <c r="V49645" s="122"/>
      <c r="W49645" s="123"/>
      <c r="AC49645" s="123"/>
    </row>
    <row r="49646" spans="5:29" s="2" customFormat="1">
      <c r="E49646" s="120"/>
      <c r="M49646" s="120"/>
      <c r="N49646" s="120"/>
      <c r="U49646" s="121"/>
      <c r="V49646" s="122"/>
      <c r="W49646" s="123"/>
      <c r="AC49646" s="123"/>
    </row>
    <row r="49647" spans="5:29" s="2" customFormat="1">
      <c r="E49647" s="120"/>
      <c r="M49647" s="120"/>
      <c r="N49647" s="120"/>
      <c r="U49647" s="121"/>
      <c r="V49647" s="122"/>
      <c r="W49647" s="123"/>
      <c r="AC49647" s="123"/>
    </row>
    <row r="49648" spans="5:29" s="2" customFormat="1">
      <c r="E49648" s="120"/>
      <c r="M49648" s="120"/>
      <c r="N49648" s="120"/>
      <c r="U49648" s="121"/>
      <c r="V49648" s="122"/>
      <c r="W49648" s="123"/>
      <c r="AC49648" s="123"/>
    </row>
    <row r="49649" spans="5:29" s="2" customFormat="1">
      <c r="E49649" s="120"/>
      <c r="M49649" s="120"/>
      <c r="N49649" s="120"/>
      <c r="U49649" s="121"/>
      <c r="V49649" s="122"/>
      <c r="W49649" s="123"/>
      <c r="AC49649" s="123"/>
    </row>
    <row r="49650" spans="5:29" s="2" customFormat="1">
      <c r="E49650" s="120"/>
      <c r="M49650" s="120"/>
      <c r="N49650" s="120"/>
      <c r="U49650" s="121"/>
      <c r="V49650" s="122"/>
      <c r="W49650" s="123"/>
      <c r="AC49650" s="123"/>
    </row>
    <row r="49651" spans="5:29" s="2" customFormat="1">
      <c r="E49651" s="120"/>
      <c r="M49651" s="120"/>
      <c r="N49651" s="120"/>
      <c r="U49651" s="121"/>
      <c r="V49651" s="122"/>
      <c r="W49651" s="123"/>
      <c r="AC49651" s="123"/>
    </row>
    <row r="49652" spans="5:29" s="2" customFormat="1">
      <c r="E49652" s="120"/>
      <c r="M49652" s="120"/>
      <c r="N49652" s="120"/>
      <c r="U49652" s="121"/>
      <c r="V49652" s="122"/>
      <c r="W49652" s="123"/>
      <c r="AC49652" s="123"/>
    </row>
    <row r="49653" spans="5:29" s="2" customFormat="1">
      <c r="E49653" s="120"/>
      <c r="M49653" s="120"/>
      <c r="N49653" s="120"/>
      <c r="U49653" s="121"/>
      <c r="V49653" s="122"/>
      <c r="W49653" s="123"/>
      <c r="AC49653" s="123"/>
    </row>
    <row r="49654" spans="5:29" s="2" customFormat="1">
      <c r="E49654" s="120"/>
      <c r="M49654" s="120"/>
      <c r="N49654" s="120"/>
      <c r="U49654" s="121"/>
      <c r="V49654" s="122"/>
      <c r="W49654" s="123"/>
      <c r="AC49654" s="123"/>
    </row>
    <row r="49655" spans="5:29" s="2" customFormat="1">
      <c r="E49655" s="120"/>
      <c r="M49655" s="120"/>
      <c r="N49655" s="120"/>
      <c r="U49655" s="121"/>
      <c r="V49655" s="122"/>
      <c r="W49655" s="123"/>
      <c r="AC49655" s="123"/>
    </row>
    <row r="49656" spans="5:29" s="2" customFormat="1">
      <c r="E49656" s="120"/>
      <c r="M49656" s="120"/>
      <c r="N49656" s="120"/>
      <c r="U49656" s="121"/>
      <c r="V49656" s="122"/>
      <c r="W49656" s="123"/>
      <c r="AC49656" s="123"/>
    </row>
    <row r="49657" spans="5:29" s="2" customFormat="1">
      <c r="E49657" s="120"/>
      <c r="M49657" s="120"/>
      <c r="N49657" s="120"/>
      <c r="U49657" s="121"/>
      <c r="V49657" s="122"/>
      <c r="W49657" s="123"/>
      <c r="AC49657" s="123"/>
    </row>
    <row r="49658" spans="5:29" s="2" customFormat="1">
      <c r="E49658" s="120"/>
      <c r="M49658" s="120"/>
      <c r="N49658" s="120"/>
      <c r="U49658" s="121"/>
      <c r="V49658" s="122"/>
      <c r="W49658" s="123"/>
      <c r="AC49658" s="123"/>
    </row>
    <row r="49659" spans="5:29" s="2" customFormat="1">
      <c r="E49659" s="120"/>
      <c r="M49659" s="120"/>
      <c r="N49659" s="120"/>
      <c r="U49659" s="121"/>
      <c r="V49659" s="122"/>
      <c r="W49659" s="123"/>
      <c r="AC49659" s="123"/>
    </row>
    <row r="49660" spans="5:29" s="2" customFormat="1">
      <c r="E49660" s="120"/>
      <c r="M49660" s="120"/>
      <c r="N49660" s="120"/>
      <c r="U49660" s="121"/>
      <c r="V49660" s="122"/>
      <c r="W49660" s="123"/>
      <c r="AC49660" s="123"/>
    </row>
    <row r="49661" spans="5:29" s="2" customFormat="1">
      <c r="E49661" s="120"/>
      <c r="M49661" s="120"/>
      <c r="N49661" s="120"/>
      <c r="U49661" s="121"/>
      <c r="V49661" s="122"/>
      <c r="W49661" s="123"/>
      <c r="AC49661" s="123"/>
    </row>
    <row r="49662" spans="5:29" s="2" customFormat="1">
      <c r="E49662" s="120"/>
      <c r="M49662" s="120"/>
      <c r="N49662" s="120"/>
      <c r="U49662" s="121"/>
      <c r="V49662" s="122"/>
      <c r="W49662" s="123"/>
      <c r="AC49662" s="123"/>
    </row>
    <row r="49663" spans="5:29" s="2" customFormat="1">
      <c r="E49663" s="120"/>
      <c r="M49663" s="120"/>
      <c r="N49663" s="120"/>
      <c r="U49663" s="121"/>
      <c r="V49663" s="122"/>
      <c r="W49663" s="123"/>
      <c r="AC49663" s="123"/>
    </row>
    <row r="49664" spans="5:29" s="2" customFormat="1">
      <c r="E49664" s="120"/>
      <c r="M49664" s="120"/>
      <c r="N49664" s="120"/>
      <c r="U49664" s="121"/>
      <c r="V49664" s="122"/>
      <c r="W49664" s="123"/>
      <c r="AC49664" s="123"/>
    </row>
    <row r="49665" spans="5:29" s="2" customFormat="1">
      <c r="E49665" s="120"/>
      <c r="M49665" s="120"/>
      <c r="N49665" s="120"/>
      <c r="U49665" s="121"/>
      <c r="V49665" s="122"/>
      <c r="W49665" s="123"/>
      <c r="AC49665" s="123"/>
    </row>
    <row r="49666" spans="5:29" s="2" customFormat="1">
      <c r="E49666" s="120"/>
      <c r="M49666" s="120"/>
      <c r="N49666" s="120"/>
      <c r="U49666" s="121"/>
      <c r="V49666" s="122"/>
      <c r="W49666" s="123"/>
      <c r="AC49666" s="123"/>
    </row>
    <row r="49667" spans="5:29" s="2" customFormat="1">
      <c r="E49667" s="120"/>
      <c r="M49667" s="120"/>
      <c r="N49667" s="120"/>
      <c r="U49667" s="121"/>
      <c r="V49667" s="122"/>
      <c r="W49667" s="123"/>
      <c r="AC49667" s="123"/>
    </row>
    <row r="49668" spans="5:29" s="2" customFormat="1">
      <c r="E49668" s="120"/>
      <c r="M49668" s="120"/>
      <c r="N49668" s="120"/>
      <c r="U49668" s="121"/>
      <c r="V49668" s="122"/>
      <c r="W49668" s="123"/>
      <c r="AC49668" s="123"/>
    </row>
    <row r="49669" spans="5:29" s="2" customFormat="1">
      <c r="E49669" s="120"/>
      <c r="M49669" s="120"/>
      <c r="N49669" s="120"/>
      <c r="U49669" s="121"/>
      <c r="V49669" s="122"/>
      <c r="W49669" s="123"/>
      <c r="AC49669" s="123"/>
    </row>
    <row r="49670" spans="5:29" s="2" customFormat="1">
      <c r="E49670" s="120"/>
      <c r="M49670" s="120"/>
      <c r="N49670" s="120"/>
      <c r="U49670" s="121"/>
      <c r="V49670" s="122"/>
      <c r="W49670" s="123"/>
      <c r="AC49670" s="123"/>
    </row>
    <row r="49671" spans="5:29" s="2" customFormat="1">
      <c r="E49671" s="120"/>
      <c r="M49671" s="120"/>
      <c r="N49671" s="120"/>
      <c r="U49671" s="121"/>
      <c r="V49671" s="122"/>
      <c r="W49671" s="123"/>
      <c r="AC49671" s="123"/>
    </row>
    <row r="49672" spans="5:29" s="2" customFormat="1">
      <c r="E49672" s="120"/>
      <c r="M49672" s="120"/>
      <c r="N49672" s="120"/>
      <c r="U49672" s="121"/>
      <c r="V49672" s="122"/>
      <c r="W49672" s="123"/>
      <c r="AC49672" s="123"/>
    </row>
    <row r="49673" spans="5:29" s="2" customFormat="1">
      <c r="E49673" s="120"/>
      <c r="M49673" s="120"/>
      <c r="N49673" s="120"/>
      <c r="U49673" s="121"/>
      <c r="V49673" s="122"/>
      <c r="W49673" s="123"/>
      <c r="AC49673" s="123"/>
    </row>
    <row r="49674" spans="5:29" s="2" customFormat="1">
      <c r="E49674" s="120"/>
      <c r="M49674" s="120"/>
      <c r="N49674" s="120"/>
      <c r="U49674" s="121"/>
      <c r="V49674" s="122"/>
      <c r="W49674" s="123"/>
      <c r="AC49674" s="123"/>
    </row>
    <row r="49675" spans="5:29" s="2" customFormat="1">
      <c r="E49675" s="120"/>
      <c r="M49675" s="120"/>
      <c r="N49675" s="120"/>
      <c r="U49675" s="121"/>
      <c r="V49675" s="122"/>
      <c r="W49675" s="123"/>
      <c r="AC49675" s="123"/>
    </row>
    <row r="49676" spans="5:29" s="2" customFormat="1">
      <c r="E49676" s="120"/>
      <c r="M49676" s="120"/>
      <c r="N49676" s="120"/>
      <c r="U49676" s="121"/>
      <c r="V49676" s="122"/>
      <c r="W49676" s="123"/>
      <c r="AC49676" s="123"/>
    </row>
    <row r="49677" spans="5:29" s="2" customFormat="1">
      <c r="E49677" s="120"/>
      <c r="M49677" s="120"/>
      <c r="N49677" s="120"/>
      <c r="U49677" s="121"/>
      <c r="V49677" s="122"/>
      <c r="W49677" s="123"/>
      <c r="AC49677" s="123"/>
    </row>
    <row r="49678" spans="5:29" s="2" customFormat="1">
      <c r="E49678" s="120"/>
      <c r="M49678" s="120"/>
      <c r="N49678" s="120"/>
      <c r="U49678" s="121"/>
      <c r="V49678" s="122"/>
      <c r="W49678" s="123"/>
      <c r="AC49678" s="123"/>
    </row>
    <row r="49679" spans="5:29" s="2" customFormat="1">
      <c r="E49679" s="120"/>
      <c r="M49679" s="120"/>
      <c r="N49679" s="120"/>
      <c r="U49679" s="121"/>
      <c r="V49679" s="122"/>
      <c r="W49679" s="123"/>
      <c r="AC49679" s="123"/>
    </row>
    <row r="49680" spans="5:29" s="2" customFormat="1">
      <c r="E49680" s="120"/>
      <c r="M49680" s="120"/>
      <c r="N49680" s="120"/>
      <c r="U49680" s="121"/>
      <c r="V49680" s="122"/>
      <c r="W49680" s="123"/>
      <c r="AC49680" s="123"/>
    </row>
    <row r="49681" spans="5:29" s="2" customFormat="1">
      <c r="E49681" s="120"/>
      <c r="M49681" s="120"/>
      <c r="N49681" s="120"/>
      <c r="U49681" s="121"/>
      <c r="V49681" s="122"/>
      <c r="W49681" s="123"/>
      <c r="AC49681" s="123"/>
    </row>
    <row r="49682" spans="5:29" s="2" customFormat="1">
      <c r="E49682" s="120"/>
      <c r="M49682" s="120"/>
      <c r="N49682" s="120"/>
      <c r="U49682" s="121"/>
      <c r="V49682" s="122"/>
      <c r="W49682" s="123"/>
      <c r="AC49682" s="123"/>
    </row>
    <row r="49683" spans="5:29" s="2" customFormat="1">
      <c r="E49683" s="120"/>
      <c r="M49683" s="120"/>
      <c r="N49683" s="120"/>
      <c r="U49683" s="121"/>
      <c r="V49683" s="122"/>
      <c r="W49683" s="123"/>
      <c r="AC49683" s="123"/>
    </row>
    <row r="49684" spans="5:29" s="2" customFormat="1">
      <c r="E49684" s="120"/>
      <c r="M49684" s="120"/>
      <c r="N49684" s="120"/>
      <c r="U49684" s="121"/>
      <c r="V49684" s="122"/>
      <c r="W49684" s="123"/>
      <c r="AC49684" s="123"/>
    </row>
    <row r="49685" spans="5:29" s="2" customFormat="1">
      <c r="E49685" s="120"/>
      <c r="M49685" s="120"/>
      <c r="N49685" s="120"/>
      <c r="U49685" s="121"/>
      <c r="V49685" s="122"/>
      <c r="W49685" s="123"/>
      <c r="AC49685" s="123"/>
    </row>
    <row r="49686" spans="5:29" s="2" customFormat="1">
      <c r="E49686" s="120"/>
      <c r="M49686" s="120"/>
      <c r="N49686" s="120"/>
      <c r="U49686" s="121"/>
      <c r="V49686" s="122"/>
      <c r="W49686" s="123"/>
      <c r="AC49686" s="123"/>
    </row>
    <row r="49687" spans="5:29" s="2" customFormat="1">
      <c r="E49687" s="120"/>
      <c r="M49687" s="120"/>
      <c r="N49687" s="120"/>
      <c r="U49687" s="121"/>
      <c r="V49687" s="122"/>
      <c r="W49687" s="123"/>
      <c r="AC49687" s="123"/>
    </row>
    <row r="49688" spans="5:29" s="2" customFormat="1">
      <c r="E49688" s="120"/>
      <c r="M49688" s="120"/>
      <c r="N49688" s="120"/>
      <c r="U49688" s="121"/>
      <c r="V49688" s="122"/>
      <c r="W49688" s="123"/>
      <c r="AC49688" s="123"/>
    </row>
    <row r="49689" spans="5:29" s="2" customFormat="1">
      <c r="E49689" s="120"/>
      <c r="M49689" s="120"/>
      <c r="N49689" s="120"/>
      <c r="U49689" s="121"/>
      <c r="V49689" s="122"/>
      <c r="W49689" s="123"/>
      <c r="AC49689" s="123"/>
    </row>
    <row r="49690" spans="5:29" s="2" customFormat="1">
      <c r="E49690" s="120"/>
      <c r="M49690" s="120"/>
      <c r="N49690" s="120"/>
      <c r="U49690" s="121"/>
      <c r="V49690" s="122"/>
      <c r="W49690" s="123"/>
      <c r="AC49690" s="123"/>
    </row>
    <row r="49691" spans="5:29" s="2" customFormat="1">
      <c r="E49691" s="120"/>
      <c r="M49691" s="120"/>
      <c r="N49691" s="120"/>
      <c r="U49691" s="121"/>
      <c r="V49691" s="122"/>
      <c r="W49691" s="123"/>
      <c r="AC49691" s="123"/>
    </row>
    <row r="49692" spans="5:29" s="2" customFormat="1">
      <c r="E49692" s="120"/>
      <c r="M49692" s="120"/>
      <c r="N49692" s="120"/>
      <c r="U49692" s="121"/>
      <c r="V49692" s="122"/>
      <c r="W49692" s="123"/>
      <c r="AC49692" s="123"/>
    </row>
    <row r="49693" spans="5:29" s="2" customFormat="1">
      <c r="E49693" s="120"/>
      <c r="M49693" s="120"/>
      <c r="N49693" s="120"/>
      <c r="U49693" s="121"/>
      <c r="V49693" s="122"/>
      <c r="W49693" s="123"/>
      <c r="AC49693" s="123"/>
    </row>
    <row r="49694" spans="5:29" s="2" customFormat="1">
      <c r="E49694" s="120"/>
      <c r="M49694" s="120"/>
      <c r="N49694" s="120"/>
      <c r="U49694" s="121"/>
      <c r="V49694" s="122"/>
      <c r="W49694" s="123"/>
      <c r="AC49694" s="123"/>
    </row>
    <row r="49695" spans="5:29" s="2" customFormat="1">
      <c r="E49695" s="120"/>
      <c r="M49695" s="120"/>
      <c r="N49695" s="120"/>
      <c r="U49695" s="121"/>
      <c r="V49695" s="122"/>
      <c r="W49695" s="123"/>
      <c r="AC49695" s="123"/>
    </row>
    <row r="49696" spans="5:29" s="2" customFormat="1">
      <c r="E49696" s="120"/>
      <c r="M49696" s="120"/>
      <c r="N49696" s="120"/>
      <c r="U49696" s="121"/>
      <c r="V49696" s="122"/>
      <c r="W49696" s="123"/>
      <c r="AC49696" s="123"/>
    </row>
    <row r="49697" spans="5:29" s="2" customFormat="1">
      <c r="E49697" s="120"/>
      <c r="M49697" s="120"/>
      <c r="N49697" s="120"/>
      <c r="U49697" s="121"/>
      <c r="V49697" s="122"/>
      <c r="W49697" s="123"/>
      <c r="AC49697" s="123"/>
    </row>
    <row r="49698" spans="5:29" s="2" customFormat="1">
      <c r="E49698" s="120"/>
      <c r="M49698" s="120"/>
      <c r="N49698" s="120"/>
      <c r="U49698" s="121"/>
      <c r="V49698" s="122"/>
      <c r="W49698" s="123"/>
      <c r="AC49698" s="123"/>
    </row>
    <row r="49699" spans="5:29" s="2" customFormat="1">
      <c r="E49699" s="120"/>
      <c r="M49699" s="120"/>
      <c r="N49699" s="120"/>
      <c r="U49699" s="121"/>
      <c r="V49699" s="122"/>
      <c r="W49699" s="123"/>
      <c r="AC49699" s="123"/>
    </row>
    <row r="49700" spans="5:29" s="2" customFormat="1">
      <c r="E49700" s="120"/>
      <c r="M49700" s="120"/>
      <c r="N49700" s="120"/>
      <c r="U49700" s="121"/>
      <c r="V49700" s="122"/>
      <c r="W49700" s="123"/>
      <c r="AC49700" s="123"/>
    </row>
    <row r="49701" spans="5:29" s="2" customFormat="1">
      <c r="E49701" s="120"/>
      <c r="M49701" s="120"/>
      <c r="N49701" s="120"/>
      <c r="U49701" s="121"/>
      <c r="V49701" s="122"/>
      <c r="W49701" s="123"/>
      <c r="AC49701" s="123"/>
    </row>
    <row r="49702" spans="5:29" s="2" customFormat="1">
      <c r="E49702" s="120"/>
      <c r="M49702" s="120"/>
      <c r="N49702" s="120"/>
      <c r="U49702" s="121"/>
      <c r="V49702" s="122"/>
      <c r="W49702" s="123"/>
      <c r="AC49702" s="123"/>
    </row>
    <row r="49703" spans="5:29" s="2" customFormat="1">
      <c r="E49703" s="120"/>
      <c r="M49703" s="120"/>
      <c r="N49703" s="120"/>
      <c r="U49703" s="121"/>
      <c r="V49703" s="122"/>
      <c r="W49703" s="123"/>
      <c r="AC49703" s="123"/>
    </row>
    <row r="49704" spans="5:29" s="2" customFormat="1">
      <c r="E49704" s="120"/>
      <c r="M49704" s="120"/>
      <c r="N49704" s="120"/>
      <c r="U49704" s="121"/>
      <c r="V49704" s="122"/>
      <c r="W49704" s="123"/>
      <c r="AC49704" s="123"/>
    </row>
    <row r="49705" spans="5:29" s="2" customFormat="1">
      <c r="E49705" s="120"/>
      <c r="M49705" s="120"/>
      <c r="N49705" s="120"/>
      <c r="U49705" s="121"/>
      <c r="V49705" s="122"/>
      <c r="W49705" s="123"/>
      <c r="AC49705" s="123"/>
    </row>
    <row r="49706" spans="5:29" s="2" customFormat="1">
      <c r="E49706" s="120"/>
      <c r="M49706" s="120"/>
      <c r="N49706" s="120"/>
      <c r="U49706" s="121"/>
      <c r="V49706" s="122"/>
      <c r="W49706" s="123"/>
      <c r="AC49706" s="123"/>
    </row>
    <row r="49707" spans="5:29" s="2" customFormat="1">
      <c r="E49707" s="120"/>
      <c r="M49707" s="120"/>
      <c r="N49707" s="120"/>
      <c r="U49707" s="121"/>
      <c r="V49707" s="122"/>
      <c r="W49707" s="123"/>
      <c r="AC49707" s="123"/>
    </row>
    <row r="49708" spans="5:29" s="2" customFormat="1">
      <c r="E49708" s="120"/>
      <c r="M49708" s="120"/>
      <c r="N49708" s="120"/>
      <c r="U49708" s="121"/>
      <c r="V49708" s="122"/>
      <c r="W49708" s="123"/>
      <c r="AC49708" s="123"/>
    </row>
    <row r="49709" spans="5:29" s="2" customFormat="1">
      <c r="E49709" s="120"/>
      <c r="M49709" s="120"/>
      <c r="N49709" s="120"/>
      <c r="U49709" s="121"/>
      <c r="V49709" s="122"/>
      <c r="W49709" s="123"/>
      <c r="AC49709" s="123"/>
    </row>
    <row r="49710" spans="5:29" s="2" customFormat="1">
      <c r="E49710" s="120"/>
      <c r="M49710" s="120"/>
      <c r="N49710" s="120"/>
      <c r="U49710" s="121"/>
      <c r="V49710" s="122"/>
      <c r="W49710" s="123"/>
      <c r="AC49710" s="123"/>
    </row>
    <row r="49711" spans="5:29" s="2" customFormat="1">
      <c r="E49711" s="120"/>
      <c r="M49711" s="120"/>
      <c r="N49711" s="120"/>
      <c r="U49711" s="121"/>
      <c r="V49711" s="122"/>
      <c r="W49711" s="123"/>
      <c r="AC49711" s="123"/>
    </row>
    <row r="49712" spans="5:29" s="2" customFormat="1">
      <c r="E49712" s="120"/>
      <c r="M49712" s="120"/>
      <c r="N49712" s="120"/>
      <c r="U49712" s="121"/>
      <c r="V49712" s="122"/>
      <c r="W49712" s="123"/>
      <c r="AC49712" s="123"/>
    </row>
    <row r="49713" spans="5:29" s="2" customFormat="1">
      <c r="E49713" s="120"/>
      <c r="M49713" s="120"/>
      <c r="N49713" s="120"/>
      <c r="U49713" s="121"/>
      <c r="V49713" s="122"/>
      <c r="W49713" s="123"/>
      <c r="AC49713" s="123"/>
    </row>
    <row r="49714" spans="5:29" s="2" customFormat="1">
      <c r="E49714" s="120"/>
      <c r="M49714" s="120"/>
      <c r="N49714" s="120"/>
      <c r="U49714" s="121"/>
      <c r="V49714" s="122"/>
      <c r="W49714" s="123"/>
      <c r="AC49714" s="123"/>
    </row>
    <row r="49715" spans="5:29" s="2" customFormat="1">
      <c r="E49715" s="120"/>
      <c r="M49715" s="120"/>
      <c r="N49715" s="120"/>
      <c r="U49715" s="121"/>
      <c r="V49715" s="122"/>
      <c r="W49715" s="123"/>
      <c r="AC49715" s="123"/>
    </row>
    <row r="49716" spans="5:29" s="2" customFormat="1">
      <c r="E49716" s="120"/>
      <c r="M49716" s="120"/>
      <c r="N49716" s="120"/>
      <c r="U49716" s="121"/>
      <c r="V49716" s="122"/>
      <c r="W49716" s="123"/>
      <c r="AC49716" s="123"/>
    </row>
    <row r="49717" spans="5:29" s="2" customFormat="1">
      <c r="E49717" s="120"/>
      <c r="M49717" s="120"/>
      <c r="N49717" s="120"/>
      <c r="U49717" s="121"/>
      <c r="V49717" s="122"/>
      <c r="W49717" s="123"/>
      <c r="AC49717" s="123"/>
    </row>
    <row r="49718" spans="5:29" s="2" customFormat="1">
      <c r="E49718" s="120"/>
      <c r="M49718" s="120"/>
      <c r="N49718" s="120"/>
      <c r="U49718" s="121"/>
      <c r="V49718" s="122"/>
      <c r="W49718" s="123"/>
      <c r="AC49718" s="123"/>
    </row>
    <row r="49719" spans="5:29" s="2" customFormat="1">
      <c r="E49719" s="120"/>
      <c r="M49719" s="120"/>
      <c r="N49719" s="120"/>
      <c r="U49719" s="121"/>
      <c r="V49719" s="122"/>
      <c r="W49719" s="123"/>
      <c r="AC49719" s="123"/>
    </row>
    <row r="49720" spans="5:29" s="2" customFormat="1">
      <c r="E49720" s="120"/>
      <c r="M49720" s="120"/>
      <c r="N49720" s="120"/>
      <c r="U49720" s="121"/>
      <c r="V49720" s="122"/>
      <c r="W49720" s="123"/>
      <c r="AC49720" s="123"/>
    </row>
    <row r="49721" spans="5:29" s="2" customFormat="1">
      <c r="E49721" s="120"/>
      <c r="M49721" s="120"/>
      <c r="N49721" s="120"/>
      <c r="U49721" s="121"/>
      <c r="V49721" s="122"/>
      <c r="W49721" s="123"/>
      <c r="AC49721" s="123"/>
    </row>
    <row r="49722" spans="5:29" s="2" customFormat="1">
      <c r="E49722" s="120"/>
      <c r="M49722" s="120"/>
      <c r="N49722" s="120"/>
      <c r="U49722" s="121"/>
      <c r="V49722" s="122"/>
      <c r="W49722" s="123"/>
      <c r="AC49722" s="123"/>
    </row>
    <row r="49723" spans="5:29" s="2" customFormat="1">
      <c r="E49723" s="120"/>
      <c r="M49723" s="120"/>
      <c r="N49723" s="120"/>
      <c r="U49723" s="121"/>
      <c r="V49723" s="122"/>
      <c r="W49723" s="123"/>
      <c r="AC49723" s="123"/>
    </row>
    <row r="49724" spans="5:29" s="2" customFormat="1">
      <c r="E49724" s="120"/>
      <c r="M49724" s="120"/>
      <c r="N49724" s="120"/>
      <c r="U49724" s="121"/>
      <c r="V49724" s="122"/>
      <c r="W49724" s="123"/>
      <c r="AC49724" s="123"/>
    </row>
    <row r="49725" spans="5:29" s="2" customFormat="1">
      <c r="E49725" s="120"/>
      <c r="M49725" s="120"/>
      <c r="N49725" s="120"/>
      <c r="U49725" s="121"/>
      <c r="V49725" s="122"/>
      <c r="W49725" s="123"/>
      <c r="AC49725" s="123"/>
    </row>
    <row r="49726" spans="5:29" s="2" customFormat="1">
      <c r="E49726" s="120"/>
      <c r="M49726" s="120"/>
      <c r="N49726" s="120"/>
      <c r="U49726" s="121"/>
      <c r="V49726" s="122"/>
      <c r="W49726" s="123"/>
      <c r="AC49726" s="123"/>
    </row>
    <row r="49727" spans="5:29" s="2" customFormat="1">
      <c r="E49727" s="120"/>
      <c r="M49727" s="120"/>
      <c r="N49727" s="120"/>
      <c r="U49727" s="121"/>
      <c r="V49727" s="122"/>
      <c r="W49727" s="123"/>
      <c r="AC49727" s="123"/>
    </row>
    <row r="49728" spans="5:29" s="2" customFormat="1">
      <c r="E49728" s="120"/>
      <c r="M49728" s="120"/>
      <c r="N49728" s="120"/>
      <c r="U49728" s="121"/>
      <c r="V49728" s="122"/>
      <c r="W49728" s="123"/>
      <c r="AC49728" s="123"/>
    </row>
    <row r="49729" spans="5:29" s="2" customFormat="1">
      <c r="E49729" s="120"/>
      <c r="M49729" s="120"/>
      <c r="N49729" s="120"/>
      <c r="U49729" s="121"/>
      <c r="V49729" s="122"/>
      <c r="W49729" s="123"/>
      <c r="AC49729" s="123"/>
    </row>
    <row r="49730" spans="5:29" s="2" customFormat="1">
      <c r="E49730" s="120"/>
      <c r="M49730" s="120"/>
      <c r="N49730" s="120"/>
      <c r="U49730" s="121"/>
      <c r="V49730" s="122"/>
      <c r="W49730" s="123"/>
      <c r="AC49730" s="123"/>
    </row>
    <row r="49731" spans="5:29" s="2" customFormat="1">
      <c r="E49731" s="120"/>
      <c r="M49731" s="120"/>
      <c r="N49731" s="120"/>
      <c r="U49731" s="121"/>
      <c r="V49731" s="122"/>
      <c r="W49731" s="123"/>
      <c r="AC49731" s="123"/>
    </row>
    <row r="49732" spans="5:29" s="2" customFormat="1">
      <c r="E49732" s="120"/>
      <c r="M49732" s="120"/>
      <c r="N49732" s="120"/>
      <c r="U49732" s="121"/>
      <c r="V49732" s="122"/>
      <c r="W49732" s="123"/>
      <c r="AC49732" s="123"/>
    </row>
    <row r="49733" spans="5:29" s="2" customFormat="1">
      <c r="E49733" s="120"/>
      <c r="M49733" s="120"/>
      <c r="N49733" s="120"/>
      <c r="U49733" s="121"/>
      <c r="V49733" s="122"/>
      <c r="W49733" s="123"/>
      <c r="AC49733" s="123"/>
    </row>
    <row r="49734" spans="5:29" s="2" customFormat="1">
      <c r="E49734" s="120"/>
      <c r="M49734" s="120"/>
      <c r="N49734" s="120"/>
      <c r="U49734" s="121"/>
      <c r="V49734" s="122"/>
      <c r="W49734" s="123"/>
      <c r="AC49734" s="123"/>
    </row>
    <row r="49735" spans="5:29" s="2" customFormat="1">
      <c r="E49735" s="120"/>
      <c r="M49735" s="120"/>
      <c r="N49735" s="120"/>
      <c r="U49735" s="121"/>
      <c r="V49735" s="122"/>
      <c r="W49735" s="123"/>
      <c r="AC49735" s="123"/>
    </row>
    <row r="49736" spans="5:29" s="2" customFormat="1">
      <c r="E49736" s="120"/>
      <c r="M49736" s="120"/>
      <c r="N49736" s="120"/>
      <c r="U49736" s="121"/>
      <c r="V49736" s="122"/>
      <c r="W49736" s="123"/>
      <c r="AC49736" s="123"/>
    </row>
    <row r="49737" spans="5:29" s="2" customFormat="1">
      <c r="E49737" s="120"/>
      <c r="M49737" s="120"/>
      <c r="N49737" s="120"/>
      <c r="U49737" s="121"/>
      <c r="V49737" s="122"/>
      <c r="W49737" s="123"/>
      <c r="AC49737" s="123"/>
    </row>
    <row r="49738" spans="5:29" s="2" customFormat="1">
      <c r="E49738" s="120"/>
      <c r="M49738" s="120"/>
      <c r="N49738" s="120"/>
      <c r="U49738" s="121"/>
      <c r="V49738" s="122"/>
      <c r="W49738" s="123"/>
      <c r="AC49738" s="123"/>
    </row>
    <row r="49739" spans="5:29" s="2" customFormat="1">
      <c r="E49739" s="120"/>
      <c r="M49739" s="120"/>
      <c r="N49739" s="120"/>
      <c r="U49739" s="121"/>
      <c r="V49739" s="122"/>
      <c r="W49739" s="123"/>
      <c r="AC49739" s="123"/>
    </row>
    <row r="49740" spans="5:29" s="2" customFormat="1">
      <c r="E49740" s="120"/>
      <c r="M49740" s="120"/>
      <c r="N49740" s="120"/>
      <c r="U49740" s="121"/>
      <c r="V49740" s="122"/>
      <c r="W49740" s="123"/>
      <c r="AC49740" s="123"/>
    </row>
    <row r="49741" spans="5:29" s="2" customFormat="1">
      <c r="E49741" s="120"/>
      <c r="M49741" s="120"/>
      <c r="N49741" s="120"/>
      <c r="U49741" s="121"/>
      <c r="V49741" s="122"/>
      <c r="W49741" s="123"/>
      <c r="AC49741" s="123"/>
    </row>
    <row r="49742" spans="5:29" s="2" customFormat="1">
      <c r="E49742" s="120"/>
      <c r="M49742" s="120"/>
      <c r="N49742" s="120"/>
      <c r="U49742" s="121"/>
      <c r="V49742" s="122"/>
      <c r="W49742" s="123"/>
      <c r="AC49742" s="123"/>
    </row>
    <row r="49743" spans="5:29" s="2" customFormat="1">
      <c r="E49743" s="120"/>
      <c r="M49743" s="120"/>
      <c r="N49743" s="120"/>
      <c r="U49743" s="121"/>
      <c r="V49743" s="122"/>
      <c r="W49743" s="123"/>
      <c r="AC49743" s="123"/>
    </row>
    <row r="49744" spans="5:29" s="2" customFormat="1">
      <c r="E49744" s="120"/>
      <c r="M49744" s="120"/>
      <c r="N49744" s="120"/>
      <c r="U49744" s="121"/>
      <c r="V49744" s="122"/>
      <c r="W49744" s="123"/>
      <c r="AC49744" s="123"/>
    </row>
    <row r="49745" spans="5:29" s="2" customFormat="1">
      <c r="E49745" s="120"/>
      <c r="M49745" s="120"/>
      <c r="N49745" s="120"/>
      <c r="U49745" s="121"/>
      <c r="V49745" s="122"/>
      <c r="W49745" s="123"/>
      <c r="AC49745" s="123"/>
    </row>
    <row r="49746" spans="5:29" s="2" customFormat="1">
      <c r="E49746" s="120"/>
      <c r="M49746" s="120"/>
      <c r="N49746" s="120"/>
      <c r="U49746" s="121"/>
      <c r="V49746" s="122"/>
      <c r="W49746" s="123"/>
      <c r="AC49746" s="123"/>
    </row>
    <row r="49747" spans="5:29" s="2" customFormat="1">
      <c r="E49747" s="120"/>
      <c r="M49747" s="120"/>
      <c r="N49747" s="120"/>
      <c r="U49747" s="121"/>
      <c r="V49747" s="122"/>
      <c r="W49747" s="123"/>
      <c r="AC49747" s="123"/>
    </row>
    <row r="49748" spans="5:29" s="2" customFormat="1">
      <c r="E49748" s="120"/>
      <c r="M49748" s="120"/>
      <c r="N49748" s="120"/>
      <c r="U49748" s="121"/>
      <c r="V49748" s="122"/>
      <c r="W49748" s="123"/>
      <c r="AC49748" s="123"/>
    </row>
    <row r="49749" spans="5:29" s="2" customFormat="1">
      <c r="E49749" s="120"/>
      <c r="M49749" s="120"/>
      <c r="N49749" s="120"/>
      <c r="U49749" s="121"/>
      <c r="V49749" s="122"/>
      <c r="W49749" s="123"/>
      <c r="AC49749" s="123"/>
    </row>
    <row r="49750" spans="5:29" s="2" customFormat="1">
      <c r="E49750" s="120"/>
      <c r="M49750" s="120"/>
      <c r="N49750" s="120"/>
      <c r="U49750" s="121"/>
      <c r="V49750" s="122"/>
      <c r="W49750" s="123"/>
      <c r="AC49750" s="123"/>
    </row>
    <row r="49751" spans="5:29" s="2" customFormat="1">
      <c r="E49751" s="120"/>
      <c r="M49751" s="120"/>
      <c r="N49751" s="120"/>
      <c r="U49751" s="121"/>
      <c r="V49751" s="122"/>
      <c r="W49751" s="123"/>
      <c r="AC49751" s="123"/>
    </row>
    <row r="49752" spans="5:29" s="2" customFormat="1">
      <c r="E49752" s="120"/>
      <c r="M49752" s="120"/>
      <c r="N49752" s="120"/>
      <c r="U49752" s="121"/>
      <c r="V49752" s="122"/>
      <c r="W49752" s="123"/>
      <c r="AC49752" s="123"/>
    </row>
    <row r="49753" spans="5:29" s="2" customFormat="1">
      <c r="E49753" s="120"/>
      <c r="M49753" s="120"/>
      <c r="N49753" s="120"/>
      <c r="U49753" s="121"/>
      <c r="V49753" s="122"/>
      <c r="W49753" s="123"/>
      <c r="AC49753" s="123"/>
    </row>
    <row r="49754" spans="5:29" s="2" customFormat="1">
      <c r="E49754" s="120"/>
      <c r="M49754" s="120"/>
      <c r="N49754" s="120"/>
      <c r="U49754" s="121"/>
      <c r="V49754" s="122"/>
      <c r="W49754" s="123"/>
      <c r="AC49754" s="123"/>
    </row>
    <row r="49755" spans="5:29" s="2" customFormat="1">
      <c r="E49755" s="120"/>
      <c r="M49755" s="120"/>
      <c r="N49755" s="120"/>
      <c r="U49755" s="121"/>
      <c r="V49755" s="122"/>
      <c r="W49755" s="123"/>
      <c r="AC49755" s="123"/>
    </row>
    <row r="49756" spans="5:29" s="2" customFormat="1">
      <c r="E49756" s="120"/>
      <c r="M49756" s="120"/>
      <c r="N49756" s="120"/>
      <c r="U49756" s="121"/>
      <c r="V49756" s="122"/>
      <c r="W49756" s="123"/>
      <c r="AC49756" s="123"/>
    </row>
    <row r="49757" spans="5:29" s="2" customFormat="1">
      <c r="E49757" s="120"/>
      <c r="M49757" s="120"/>
      <c r="N49757" s="120"/>
      <c r="U49757" s="121"/>
      <c r="V49757" s="122"/>
      <c r="W49757" s="123"/>
      <c r="AC49757" s="123"/>
    </row>
    <row r="49758" spans="5:29" s="2" customFormat="1">
      <c r="E49758" s="120"/>
      <c r="M49758" s="120"/>
      <c r="N49758" s="120"/>
      <c r="U49758" s="121"/>
      <c r="V49758" s="122"/>
      <c r="W49758" s="123"/>
      <c r="AC49758" s="123"/>
    </row>
    <row r="49759" spans="5:29" s="2" customFormat="1">
      <c r="E49759" s="120"/>
      <c r="M49759" s="120"/>
      <c r="N49759" s="120"/>
      <c r="U49759" s="121"/>
      <c r="V49759" s="122"/>
      <c r="W49759" s="123"/>
      <c r="AC49759" s="123"/>
    </row>
    <row r="49760" spans="5:29" s="2" customFormat="1">
      <c r="E49760" s="120"/>
      <c r="M49760" s="120"/>
      <c r="N49760" s="120"/>
      <c r="U49760" s="121"/>
      <c r="V49760" s="122"/>
      <c r="W49760" s="123"/>
      <c r="AC49760" s="123"/>
    </row>
    <row r="49761" spans="5:29" s="2" customFormat="1">
      <c r="E49761" s="120"/>
      <c r="M49761" s="120"/>
      <c r="N49761" s="120"/>
      <c r="U49761" s="121"/>
      <c r="V49761" s="122"/>
      <c r="W49761" s="123"/>
      <c r="AC49761" s="123"/>
    </row>
    <row r="49762" spans="5:29" s="2" customFormat="1">
      <c r="E49762" s="120"/>
      <c r="M49762" s="120"/>
      <c r="N49762" s="120"/>
      <c r="U49762" s="121"/>
      <c r="V49762" s="122"/>
      <c r="W49762" s="123"/>
      <c r="AC49762" s="123"/>
    </row>
    <row r="49763" spans="5:29" s="2" customFormat="1">
      <c r="E49763" s="120"/>
      <c r="M49763" s="120"/>
      <c r="N49763" s="120"/>
      <c r="U49763" s="121"/>
      <c r="V49763" s="122"/>
      <c r="W49763" s="123"/>
      <c r="AC49763" s="123"/>
    </row>
    <row r="49764" spans="5:29" s="2" customFormat="1">
      <c r="E49764" s="120"/>
      <c r="M49764" s="120"/>
      <c r="N49764" s="120"/>
      <c r="U49764" s="121"/>
      <c r="V49764" s="122"/>
      <c r="W49764" s="123"/>
      <c r="AC49764" s="123"/>
    </row>
    <row r="49765" spans="5:29" s="2" customFormat="1">
      <c r="E49765" s="120"/>
      <c r="M49765" s="120"/>
      <c r="N49765" s="120"/>
      <c r="U49765" s="121"/>
      <c r="V49765" s="122"/>
      <c r="W49765" s="123"/>
      <c r="AC49765" s="123"/>
    </row>
    <row r="49766" spans="5:29" s="2" customFormat="1">
      <c r="E49766" s="120"/>
      <c r="M49766" s="120"/>
      <c r="N49766" s="120"/>
      <c r="U49766" s="121"/>
      <c r="V49766" s="122"/>
      <c r="W49766" s="123"/>
      <c r="AC49766" s="123"/>
    </row>
    <row r="49767" spans="5:29" s="2" customFormat="1">
      <c r="E49767" s="120"/>
      <c r="M49767" s="120"/>
      <c r="N49767" s="120"/>
      <c r="U49767" s="121"/>
      <c r="V49767" s="122"/>
      <c r="W49767" s="123"/>
      <c r="AC49767" s="123"/>
    </row>
    <row r="49768" spans="5:29" s="2" customFormat="1">
      <c r="E49768" s="120"/>
      <c r="M49768" s="120"/>
      <c r="N49768" s="120"/>
      <c r="U49768" s="121"/>
      <c r="V49768" s="122"/>
      <c r="W49768" s="123"/>
      <c r="AC49768" s="123"/>
    </row>
    <row r="49769" spans="5:29" s="2" customFormat="1">
      <c r="E49769" s="120"/>
      <c r="M49769" s="120"/>
      <c r="N49769" s="120"/>
      <c r="U49769" s="121"/>
      <c r="V49769" s="122"/>
      <c r="W49769" s="123"/>
      <c r="AC49769" s="123"/>
    </row>
    <row r="49770" spans="5:29" s="2" customFormat="1">
      <c r="E49770" s="120"/>
      <c r="M49770" s="120"/>
      <c r="N49770" s="120"/>
      <c r="U49770" s="121"/>
      <c r="V49770" s="122"/>
      <c r="W49770" s="123"/>
      <c r="AC49770" s="123"/>
    </row>
    <row r="49771" spans="5:29" s="2" customFormat="1">
      <c r="E49771" s="120"/>
      <c r="M49771" s="120"/>
      <c r="N49771" s="120"/>
      <c r="U49771" s="121"/>
      <c r="V49771" s="122"/>
      <c r="W49771" s="123"/>
      <c r="AC49771" s="123"/>
    </row>
    <row r="49772" spans="5:29" s="2" customFormat="1">
      <c r="E49772" s="120"/>
      <c r="M49772" s="120"/>
      <c r="N49772" s="120"/>
      <c r="U49772" s="121"/>
      <c r="V49772" s="122"/>
      <c r="W49772" s="123"/>
      <c r="AC49772" s="123"/>
    </row>
    <row r="49773" spans="5:29" s="2" customFormat="1">
      <c r="E49773" s="120"/>
      <c r="M49773" s="120"/>
      <c r="N49773" s="120"/>
      <c r="U49773" s="121"/>
      <c r="V49773" s="122"/>
      <c r="W49773" s="123"/>
      <c r="AC49773" s="123"/>
    </row>
    <row r="49774" spans="5:29" s="2" customFormat="1">
      <c r="E49774" s="120"/>
      <c r="M49774" s="120"/>
      <c r="N49774" s="120"/>
      <c r="U49774" s="121"/>
      <c r="V49774" s="122"/>
      <c r="W49774" s="123"/>
      <c r="AC49774" s="123"/>
    </row>
    <row r="49775" spans="5:29" s="2" customFormat="1">
      <c r="E49775" s="120"/>
      <c r="M49775" s="120"/>
      <c r="N49775" s="120"/>
      <c r="U49775" s="121"/>
      <c r="V49775" s="122"/>
      <c r="W49775" s="123"/>
      <c r="AC49775" s="123"/>
    </row>
    <row r="49776" spans="5:29" s="2" customFormat="1">
      <c r="E49776" s="120"/>
      <c r="M49776" s="120"/>
      <c r="N49776" s="120"/>
      <c r="U49776" s="121"/>
      <c r="V49776" s="122"/>
      <c r="W49776" s="123"/>
      <c r="AC49776" s="123"/>
    </row>
    <row r="49777" spans="5:29" s="2" customFormat="1">
      <c r="E49777" s="120"/>
      <c r="M49777" s="120"/>
      <c r="N49777" s="120"/>
      <c r="U49777" s="121"/>
      <c r="V49777" s="122"/>
      <c r="W49777" s="123"/>
      <c r="AC49777" s="123"/>
    </row>
    <row r="49778" spans="5:29" s="2" customFormat="1">
      <c r="E49778" s="120"/>
      <c r="M49778" s="120"/>
      <c r="N49778" s="120"/>
      <c r="U49778" s="121"/>
      <c r="V49778" s="122"/>
      <c r="W49778" s="123"/>
      <c r="AC49778" s="123"/>
    </row>
    <row r="49779" spans="5:29" s="2" customFormat="1">
      <c r="E49779" s="120"/>
      <c r="M49779" s="120"/>
      <c r="N49779" s="120"/>
      <c r="U49779" s="121"/>
      <c r="V49779" s="122"/>
      <c r="W49779" s="123"/>
      <c r="AC49779" s="123"/>
    </row>
    <row r="49780" spans="5:29" s="2" customFormat="1">
      <c r="E49780" s="120"/>
      <c r="M49780" s="120"/>
      <c r="N49780" s="120"/>
      <c r="U49780" s="121"/>
      <c r="V49780" s="122"/>
      <c r="W49780" s="123"/>
      <c r="AC49780" s="123"/>
    </row>
    <row r="49781" spans="5:29" s="2" customFormat="1">
      <c r="E49781" s="120"/>
      <c r="M49781" s="120"/>
      <c r="N49781" s="120"/>
      <c r="U49781" s="121"/>
      <c r="V49781" s="122"/>
      <c r="W49781" s="123"/>
      <c r="AC49781" s="123"/>
    </row>
    <row r="49782" spans="5:29" s="2" customFormat="1">
      <c r="E49782" s="120"/>
      <c r="M49782" s="120"/>
      <c r="N49782" s="120"/>
      <c r="U49782" s="121"/>
      <c r="V49782" s="122"/>
      <c r="W49782" s="123"/>
      <c r="AC49782" s="123"/>
    </row>
    <row r="49783" spans="5:29" s="2" customFormat="1">
      <c r="E49783" s="120"/>
      <c r="M49783" s="120"/>
      <c r="N49783" s="120"/>
      <c r="U49783" s="121"/>
      <c r="V49783" s="122"/>
      <c r="W49783" s="123"/>
      <c r="AC49783" s="123"/>
    </row>
    <row r="49784" spans="5:29" s="2" customFormat="1">
      <c r="E49784" s="120"/>
      <c r="M49784" s="120"/>
      <c r="N49784" s="120"/>
      <c r="U49784" s="121"/>
      <c r="V49784" s="122"/>
      <c r="W49784" s="123"/>
      <c r="AC49784" s="123"/>
    </row>
    <row r="49785" spans="5:29" s="2" customFormat="1">
      <c r="E49785" s="120"/>
      <c r="M49785" s="120"/>
      <c r="N49785" s="120"/>
      <c r="U49785" s="121"/>
      <c r="V49785" s="122"/>
      <c r="W49785" s="123"/>
      <c r="AC49785" s="123"/>
    </row>
    <row r="49786" spans="5:29" s="2" customFormat="1">
      <c r="E49786" s="120"/>
      <c r="M49786" s="120"/>
      <c r="N49786" s="120"/>
      <c r="U49786" s="121"/>
      <c r="V49786" s="122"/>
      <c r="W49786" s="123"/>
      <c r="AC49786" s="123"/>
    </row>
    <row r="49787" spans="5:29" s="2" customFormat="1">
      <c r="E49787" s="120"/>
      <c r="M49787" s="120"/>
      <c r="N49787" s="120"/>
      <c r="U49787" s="121"/>
      <c r="V49787" s="122"/>
      <c r="W49787" s="123"/>
      <c r="AC49787" s="123"/>
    </row>
    <row r="49788" spans="5:29" s="2" customFormat="1">
      <c r="E49788" s="120"/>
      <c r="M49788" s="120"/>
      <c r="N49788" s="120"/>
      <c r="U49788" s="121"/>
      <c r="V49788" s="122"/>
      <c r="W49788" s="123"/>
      <c r="AC49788" s="123"/>
    </row>
    <row r="49789" spans="5:29" s="2" customFormat="1">
      <c r="E49789" s="120"/>
      <c r="M49789" s="120"/>
      <c r="N49789" s="120"/>
      <c r="U49789" s="121"/>
      <c r="V49789" s="122"/>
      <c r="W49789" s="123"/>
      <c r="AC49789" s="123"/>
    </row>
    <row r="49790" spans="5:29" s="2" customFormat="1">
      <c r="E49790" s="120"/>
      <c r="M49790" s="120"/>
      <c r="N49790" s="120"/>
      <c r="U49790" s="121"/>
      <c r="V49790" s="122"/>
      <c r="W49790" s="123"/>
      <c r="AC49790" s="123"/>
    </row>
    <row r="49791" spans="5:29" s="2" customFormat="1">
      <c r="E49791" s="120"/>
      <c r="M49791" s="120"/>
      <c r="N49791" s="120"/>
      <c r="U49791" s="121"/>
      <c r="V49791" s="122"/>
      <c r="W49791" s="123"/>
      <c r="AC49791" s="123"/>
    </row>
    <row r="49792" spans="5:29" s="2" customFormat="1">
      <c r="E49792" s="120"/>
      <c r="M49792" s="120"/>
      <c r="N49792" s="120"/>
      <c r="U49792" s="121"/>
      <c r="V49792" s="122"/>
      <c r="W49792" s="123"/>
      <c r="AC49792" s="123"/>
    </row>
    <row r="49793" spans="5:29" s="2" customFormat="1">
      <c r="E49793" s="120"/>
      <c r="M49793" s="120"/>
      <c r="N49793" s="120"/>
      <c r="U49793" s="121"/>
      <c r="V49793" s="122"/>
      <c r="W49793" s="123"/>
      <c r="AC49793" s="123"/>
    </row>
    <row r="49794" spans="5:29" s="2" customFormat="1">
      <c r="E49794" s="120"/>
      <c r="M49794" s="120"/>
      <c r="N49794" s="120"/>
      <c r="U49794" s="121"/>
      <c r="V49794" s="122"/>
      <c r="W49794" s="123"/>
      <c r="AC49794" s="123"/>
    </row>
    <row r="49795" spans="5:29" s="2" customFormat="1">
      <c r="E49795" s="120"/>
      <c r="M49795" s="120"/>
      <c r="N49795" s="120"/>
      <c r="U49795" s="121"/>
      <c r="V49795" s="122"/>
      <c r="W49795" s="123"/>
      <c r="AC49795" s="123"/>
    </row>
    <row r="49796" spans="5:29" s="2" customFormat="1">
      <c r="E49796" s="120"/>
      <c r="M49796" s="120"/>
      <c r="N49796" s="120"/>
      <c r="U49796" s="121"/>
      <c r="V49796" s="122"/>
      <c r="W49796" s="123"/>
      <c r="AC49796" s="123"/>
    </row>
    <row r="49797" spans="5:29" s="2" customFormat="1">
      <c r="E49797" s="120"/>
      <c r="M49797" s="120"/>
      <c r="N49797" s="120"/>
      <c r="U49797" s="121"/>
      <c r="V49797" s="122"/>
      <c r="W49797" s="123"/>
      <c r="AC49797" s="123"/>
    </row>
    <row r="49798" spans="5:29" s="2" customFormat="1">
      <c r="E49798" s="120"/>
      <c r="M49798" s="120"/>
      <c r="N49798" s="120"/>
      <c r="U49798" s="121"/>
      <c r="V49798" s="122"/>
      <c r="W49798" s="123"/>
      <c r="AC49798" s="123"/>
    </row>
    <row r="49799" spans="5:29" s="2" customFormat="1">
      <c r="E49799" s="120"/>
      <c r="M49799" s="120"/>
      <c r="N49799" s="120"/>
      <c r="U49799" s="121"/>
      <c r="V49799" s="122"/>
      <c r="W49799" s="123"/>
      <c r="AC49799" s="123"/>
    </row>
    <row r="49800" spans="5:29" s="2" customFormat="1">
      <c r="E49800" s="120"/>
      <c r="M49800" s="120"/>
      <c r="N49800" s="120"/>
      <c r="U49800" s="121"/>
      <c r="V49800" s="122"/>
      <c r="W49800" s="123"/>
      <c r="AC49800" s="123"/>
    </row>
    <row r="49801" spans="5:29" s="2" customFormat="1">
      <c r="E49801" s="120"/>
      <c r="M49801" s="120"/>
      <c r="N49801" s="120"/>
      <c r="U49801" s="121"/>
      <c r="V49801" s="122"/>
      <c r="W49801" s="123"/>
      <c r="AC49801" s="123"/>
    </row>
    <row r="49802" spans="5:29" s="2" customFormat="1">
      <c r="E49802" s="120"/>
      <c r="M49802" s="120"/>
      <c r="N49802" s="120"/>
      <c r="U49802" s="121"/>
      <c r="V49802" s="122"/>
      <c r="W49802" s="123"/>
      <c r="AC49802" s="123"/>
    </row>
    <row r="49803" spans="5:29" s="2" customFormat="1">
      <c r="E49803" s="120"/>
      <c r="M49803" s="120"/>
      <c r="N49803" s="120"/>
      <c r="U49803" s="121"/>
      <c r="V49803" s="122"/>
      <c r="W49803" s="123"/>
      <c r="AC49803" s="123"/>
    </row>
    <row r="49804" spans="5:29" s="2" customFormat="1">
      <c r="E49804" s="120"/>
      <c r="M49804" s="120"/>
      <c r="N49804" s="120"/>
      <c r="U49804" s="121"/>
      <c r="V49804" s="122"/>
      <c r="W49804" s="123"/>
      <c r="AC49804" s="123"/>
    </row>
    <row r="49805" spans="5:29" s="2" customFormat="1">
      <c r="E49805" s="120"/>
      <c r="M49805" s="120"/>
      <c r="N49805" s="120"/>
      <c r="U49805" s="121"/>
      <c r="V49805" s="122"/>
      <c r="W49805" s="123"/>
      <c r="AC49805" s="123"/>
    </row>
    <row r="49806" spans="5:29" s="2" customFormat="1">
      <c r="E49806" s="120"/>
      <c r="M49806" s="120"/>
      <c r="N49806" s="120"/>
      <c r="U49806" s="121"/>
      <c r="V49806" s="122"/>
      <c r="W49806" s="123"/>
      <c r="AC49806" s="123"/>
    </row>
    <row r="49807" spans="5:29" s="2" customFormat="1">
      <c r="E49807" s="120"/>
      <c r="M49807" s="120"/>
      <c r="N49807" s="120"/>
      <c r="U49807" s="121"/>
      <c r="V49807" s="122"/>
      <c r="W49807" s="123"/>
      <c r="AC49807" s="123"/>
    </row>
    <row r="49808" spans="5:29" s="2" customFormat="1">
      <c r="E49808" s="120"/>
      <c r="M49808" s="120"/>
      <c r="N49808" s="120"/>
      <c r="U49808" s="121"/>
      <c r="V49808" s="122"/>
      <c r="W49808" s="123"/>
      <c r="AC49808" s="123"/>
    </row>
    <row r="49809" spans="5:29" s="2" customFormat="1">
      <c r="E49809" s="120"/>
      <c r="M49809" s="120"/>
      <c r="N49809" s="120"/>
      <c r="U49809" s="121"/>
      <c r="V49809" s="122"/>
      <c r="W49809" s="123"/>
      <c r="AC49809" s="123"/>
    </row>
    <row r="49810" spans="5:29" s="2" customFormat="1">
      <c r="E49810" s="120"/>
      <c r="M49810" s="120"/>
      <c r="N49810" s="120"/>
      <c r="U49810" s="121"/>
      <c r="V49810" s="122"/>
      <c r="W49810" s="123"/>
      <c r="AC49810" s="123"/>
    </row>
    <row r="49811" spans="5:29" s="2" customFormat="1">
      <c r="E49811" s="120"/>
      <c r="M49811" s="120"/>
      <c r="N49811" s="120"/>
      <c r="U49811" s="121"/>
      <c r="V49811" s="122"/>
      <c r="W49811" s="123"/>
      <c r="AC49811" s="123"/>
    </row>
    <row r="49812" spans="5:29" s="2" customFormat="1">
      <c r="E49812" s="120"/>
      <c r="M49812" s="120"/>
      <c r="N49812" s="120"/>
      <c r="U49812" s="121"/>
      <c r="V49812" s="122"/>
      <c r="W49812" s="123"/>
      <c r="AC49812" s="123"/>
    </row>
    <row r="49813" spans="5:29" s="2" customFormat="1">
      <c r="E49813" s="120"/>
      <c r="M49813" s="120"/>
      <c r="N49813" s="120"/>
      <c r="U49813" s="121"/>
      <c r="V49813" s="122"/>
      <c r="W49813" s="123"/>
      <c r="AC49813" s="123"/>
    </row>
    <row r="49814" spans="5:29" s="2" customFormat="1">
      <c r="E49814" s="120"/>
      <c r="M49814" s="120"/>
      <c r="N49814" s="120"/>
      <c r="U49814" s="121"/>
      <c r="V49814" s="122"/>
      <c r="W49814" s="123"/>
      <c r="AC49814" s="123"/>
    </row>
    <row r="49815" spans="5:29" s="2" customFormat="1">
      <c r="E49815" s="120"/>
      <c r="M49815" s="120"/>
      <c r="N49815" s="120"/>
      <c r="U49815" s="121"/>
      <c r="V49815" s="122"/>
      <c r="W49815" s="123"/>
      <c r="AC49815" s="123"/>
    </row>
    <row r="49816" spans="5:29" s="2" customFormat="1">
      <c r="E49816" s="120"/>
      <c r="M49816" s="120"/>
      <c r="N49816" s="120"/>
      <c r="U49816" s="121"/>
      <c r="V49816" s="122"/>
      <c r="W49816" s="123"/>
      <c r="AC49816" s="123"/>
    </row>
    <row r="49817" spans="5:29" s="2" customFormat="1">
      <c r="E49817" s="120"/>
      <c r="M49817" s="120"/>
      <c r="N49817" s="120"/>
      <c r="U49817" s="121"/>
      <c r="V49817" s="122"/>
      <c r="W49817" s="123"/>
      <c r="AC49817" s="123"/>
    </row>
    <row r="49818" spans="5:29" s="2" customFormat="1">
      <c r="E49818" s="120"/>
      <c r="M49818" s="120"/>
      <c r="N49818" s="120"/>
      <c r="U49818" s="121"/>
      <c r="V49818" s="122"/>
      <c r="W49818" s="123"/>
      <c r="AC49818" s="123"/>
    </row>
    <row r="49819" spans="5:29" s="2" customFormat="1">
      <c r="E49819" s="120"/>
      <c r="M49819" s="120"/>
      <c r="N49819" s="120"/>
      <c r="U49819" s="121"/>
      <c r="V49819" s="122"/>
      <c r="W49819" s="123"/>
      <c r="AC49819" s="123"/>
    </row>
    <row r="49820" spans="5:29" s="2" customFormat="1">
      <c r="E49820" s="120"/>
      <c r="M49820" s="120"/>
      <c r="N49820" s="120"/>
      <c r="U49820" s="121"/>
      <c r="V49820" s="122"/>
      <c r="W49820" s="123"/>
      <c r="AC49820" s="123"/>
    </row>
    <row r="49821" spans="5:29" s="2" customFormat="1">
      <c r="E49821" s="120"/>
      <c r="M49821" s="120"/>
      <c r="N49821" s="120"/>
      <c r="U49821" s="121"/>
      <c r="V49821" s="122"/>
      <c r="W49821" s="123"/>
      <c r="AC49821" s="123"/>
    </row>
    <row r="49822" spans="5:29" s="2" customFormat="1">
      <c r="E49822" s="120"/>
      <c r="M49822" s="120"/>
      <c r="N49822" s="120"/>
      <c r="U49822" s="121"/>
      <c r="V49822" s="122"/>
      <c r="W49822" s="123"/>
      <c r="AC49822" s="123"/>
    </row>
    <row r="49823" spans="5:29" s="2" customFormat="1">
      <c r="E49823" s="120"/>
      <c r="M49823" s="120"/>
      <c r="N49823" s="120"/>
      <c r="U49823" s="121"/>
      <c r="V49823" s="122"/>
      <c r="W49823" s="123"/>
      <c r="AC49823" s="123"/>
    </row>
    <row r="49824" spans="5:29" s="2" customFormat="1">
      <c r="E49824" s="120"/>
      <c r="M49824" s="120"/>
      <c r="N49824" s="120"/>
      <c r="U49824" s="121"/>
      <c r="V49824" s="122"/>
      <c r="W49824" s="123"/>
      <c r="AC49824" s="123"/>
    </row>
    <row r="49825" spans="5:29" s="2" customFormat="1">
      <c r="E49825" s="120"/>
      <c r="M49825" s="120"/>
      <c r="N49825" s="120"/>
      <c r="U49825" s="121"/>
      <c r="V49825" s="122"/>
      <c r="W49825" s="123"/>
      <c r="AC49825" s="123"/>
    </row>
    <row r="49826" spans="5:29" s="2" customFormat="1">
      <c r="E49826" s="120"/>
      <c r="M49826" s="120"/>
      <c r="N49826" s="120"/>
      <c r="U49826" s="121"/>
      <c r="V49826" s="122"/>
      <c r="W49826" s="123"/>
      <c r="AC49826" s="123"/>
    </row>
    <row r="49827" spans="5:29" s="2" customFormat="1">
      <c r="E49827" s="120"/>
      <c r="M49827" s="120"/>
      <c r="N49827" s="120"/>
      <c r="U49827" s="121"/>
      <c r="V49827" s="122"/>
      <c r="W49827" s="123"/>
      <c r="AC49827" s="123"/>
    </row>
    <row r="49828" spans="5:29" s="2" customFormat="1">
      <c r="E49828" s="120"/>
      <c r="M49828" s="120"/>
      <c r="N49828" s="120"/>
      <c r="U49828" s="121"/>
      <c r="V49828" s="122"/>
      <c r="W49828" s="123"/>
      <c r="AC49828" s="123"/>
    </row>
    <row r="49829" spans="5:29" s="2" customFormat="1">
      <c r="E49829" s="120"/>
      <c r="M49829" s="120"/>
      <c r="N49829" s="120"/>
      <c r="U49829" s="121"/>
      <c r="V49829" s="122"/>
      <c r="W49829" s="123"/>
      <c r="AC49829" s="123"/>
    </row>
    <row r="49830" spans="5:29" s="2" customFormat="1">
      <c r="E49830" s="120"/>
      <c r="M49830" s="120"/>
      <c r="N49830" s="120"/>
      <c r="U49830" s="121"/>
      <c r="V49830" s="122"/>
      <c r="W49830" s="123"/>
      <c r="AC49830" s="123"/>
    </row>
    <row r="49831" spans="5:29" s="2" customFormat="1">
      <c r="E49831" s="120"/>
      <c r="M49831" s="120"/>
      <c r="N49831" s="120"/>
      <c r="U49831" s="121"/>
      <c r="V49831" s="122"/>
      <c r="W49831" s="123"/>
      <c r="AC49831" s="123"/>
    </row>
    <row r="49832" spans="5:29" s="2" customFormat="1">
      <c r="E49832" s="120"/>
      <c r="M49832" s="120"/>
      <c r="N49832" s="120"/>
      <c r="U49832" s="121"/>
      <c r="V49832" s="122"/>
      <c r="W49832" s="123"/>
      <c r="AC49832" s="123"/>
    </row>
    <row r="49833" spans="5:29" s="2" customFormat="1">
      <c r="E49833" s="120"/>
      <c r="M49833" s="120"/>
      <c r="N49833" s="120"/>
      <c r="U49833" s="121"/>
      <c r="V49833" s="122"/>
      <c r="W49833" s="123"/>
      <c r="AC49833" s="123"/>
    </row>
    <row r="49834" spans="5:29" s="2" customFormat="1">
      <c r="E49834" s="120"/>
      <c r="M49834" s="120"/>
      <c r="N49834" s="120"/>
      <c r="U49834" s="121"/>
      <c r="V49834" s="122"/>
      <c r="W49834" s="123"/>
      <c r="AC49834" s="123"/>
    </row>
    <row r="49835" spans="5:29" s="2" customFormat="1">
      <c r="E49835" s="120"/>
      <c r="M49835" s="120"/>
      <c r="N49835" s="120"/>
      <c r="U49835" s="121"/>
      <c r="V49835" s="122"/>
      <c r="W49835" s="123"/>
      <c r="AC49835" s="123"/>
    </row>
    <row r="49836" spans="5:29" s="2" customFormat="1">
      <c r="E49836" s="120"/>
      <c r="M49836" s="120"/>
      <c r="N49836" s="120"/>
      <c r="U49836" s="121"/>
      <c r="V49836" s="122"/>
      <c r="W49836" s="123"/>
      <c r="AC49836" s="123"/>
    </row>
    <row r="49837" spans="5:29" s="2" customFormat="1">
      <c r="E49837" s="120"/>
      <c r="M49837" s="120"/>
      <c r="N49837" s="120"/>
      <c r="U49837" s="121"/>
      <c r="V49837" s="122"/>
      <c r="W49837" s="123"/>
      <c r="AC49837" s="123"/>
    </row>
    <row r="49838" spans="5:29" s="2" customFormat="1">
      <c r="E49838" s="120"/>
      <c r="M49838" s="120"/>
      <c r="N49838" s="120"/>
      <c r="U49838" s="121"/>
      <c r="V49838" s="122"/>
      <c r="W49838" s="123"/>
      <c r="AC49838" s="123"/>
    </row>
    <row r="49839" spans="5:29" s="2" customFormat="1">
      <c r="E49839" s="120"/>
      <c r="M49839" s="120"/>
      <c r="N49839" s="120"/>
      <c r="U49839" s="121"/>
      <c r="V49839" s="122"/>
      <c r="W49839" s="123"/>
      <c r="AC49839" s="123"/>
    </row>
    <row r="49840" spans="5:29" s="2" customFormat="1">
      <c r="E49840" s="120"/>
      <c r="M49840" s="120"/>
      <c r="N49840" s="120"/>
      <c r="U49840" s="121"/>
      <c r="V49840" s="122"/>
      <c r="W49840" s="123"/>
      <c r="AC49840" s="123"/>
    </row>
    <row r="49841" spans="5:29" s="2" customFormat="1">
      <c r="E49841" s="120"/>
      <c r="M49841" s="120"/>
      <c r="N49841" s="120"/>
      <c r="U49841" s="121"/>
      <c r="V49841" s="122"/>
      <c r="W49841" s="123"/>
      <c r="AC49841" s="123"/>
    </row>
    <row r="49842" spans="5:29" s="2" customFormat="1">
      <c r="E49842" s="120"/>
      <c r="M49842" s="120"/>
      <c r="N49842" s="120"/>
      <c r="U49842" s="121"/>
      <c r="V49842" s="122"/>
      <c r="W49842" s="123"/>
      <c r="AC49842" s="123"/>
    </row>
    <row r="49843" spans="5:29" s="2" customFormat="1">
      <c r="E49843" s="120"/>
      <c r="M49843" s="120"/>
      <c r="N49843" s="120"/>
      <c r="U49843" s="121"/>
      <c r="V49843" s="122"/>
      <c r="W49843" s="123"/>
      <c r="AC49843" s="123"/>
    </row>
    <row r="49844" spans="5:29" s="2" customFormat="1">
      <c r="E49844" s="120"/>
      <c r="M49844" s="120"/>
      <c r="N49844" s="120"/>
      <c r="U49844" s="121"/>
      <c r="V49844" s="122"/>
      <c r="W49844" s="123"/>
      <c r="AC49844" s="123"/>
    </row>
    <row r="49845" spans="5:29" s="2" customFormat="1">
      <c r="E49845" s="120"/>
      <c r="M49845" s="120"/>
      <c r="N49845" s="120"/>
      <c r="U49845" s="121"/>
      <c r="V49845" s="122"/>
      <c r="W49845" s="123"/>
      <c r="AC49845" s="123"/>
    </row>
    <row r="49846" spans="5:29" s="2" customFormat="1">
      <c r="E49846" s="120"/>
      <c r="M49846" s="120"/>
      <c r="N49846" s="120"/>
      <c r="U49846" s="121"/>
      <c r="V49846" s="122"/>
      <c r="W49846" s="123"/>
      <c r="AC49846" s="123"/>
    </row>
    <row r="49847" spans="5:29" s="2" customFormat="1">
      <c r="E49847" s="120"/>
      <c r="M49847" s="120"/>
      <c r="N49847" s="120"/>
      <c r="U49847" s="121"/>
      <c r="V49847" s="122"/>
      <c r="W49847" s="123"/>
      <c r="AC49847" s="123"/>
    </row>
    <row r="49848" spans="5:29" s="2" customFormat="1">
      <c r="E49848" s="120"/>
      <c r="M49848" s="120"/>
      <c r="N49848" s="120"/>
      <c r="U49848" s="121"/>
      <c r="V49848" s="122"/>
      <c r="W49848" s="123"/>
      <c r="AC49848" s="123"/>
    </row>
    <row r="49849" spans="5:29" s="2" customFormat="1">
      <c r="E49849" s="120"/>
      <c r="M49849" s="120"/>
      <c r="N49849" s="120"/>
      <c r="U49849" s="121"/>
      <c r="V49849" s="122"/>
      <c r="W49849" s="123"/>
      <c r="AC49849" s="123"/>
    </row>
    <row r="49850" spans="5:29" s="2" customFormat="1">
      <c r="E49850" s="120"/>
      <c r="M49850" s="120"/>
      <c r="N49850" s="120"/>
      <c r="U49850" s="121"/>
      <c r="V49850" s="122"/>
      <c r="W49850" s="123"/>
      <c r="AC49850" s="123"/>
    </row>
    <row r="49851" spans="5:29" s="2" customFormat="1">
      <c r="E49851" s="120"/>
      <c r="M49851" s="120"/>
      <c r="N49851" s="120"/>
      <c r="U49851" s="121"/>
      <c r="V49851" s="122"/>
      <c r="W49851" s="123"/>
      <c r="AC49851" s="123"/>
    </row>
    <row r="49852" spans="5:29" s="2" customFormat="1">
      <c r="E49852" s="120"/>
      <c r="M49852" s="120"/>
      <c r="N49852" s="120"/>
      <c r="U49852" s="121"/>
      <c r="V49852" s="122"/>
      <c r="W49852" s="123"/>
      <c r="AC49852" s="123"/>
    </row>
    <row r="49853" spans="5:29" s="2" customFormat="1">
      <c r="E49853" s="120"/>
      <c r="M49853" s="120"/>
      <c r="N49853" s="120"/>
      <c r="U49853" s="121"/>
      <c r="V49853" s="122"/>
      <c r="W49853" s="123"/>
      <c r="AC49853" s="123"/>
    </row>
    <row r="49854" spans="5:29" s="2" customFormat="1">
      <c r="E49854" s="120"/>
      <c r="M49854" s="120"/>
      <c r="N49854" s="120"/>
      <c r="U49854" s="121"/>
      <c r="V49854" s="122"/>
      <c r="W49854" s="123"/>
      <c r="AC49854" s="123"/>
    </row>
    <row r="49855" spans="5:29" s="2" customFormat="1">
      <c r="E49855" s="120"/>
      <c r="M49855" s="120"/>
      <c r="N49855" s="120"/>
      <c r="U49855" s="121"/>
      <c r="V49855" s="122"/>
      <c r="W49855" s="123"/>
      <c r="AC49855" s="123"/>
    </row>
    <row r="49856" spans="5:29" s="2" customFormat="1">
      <c r="E49856" s="120"/>
      <c r="M49856" s="120"/>
      <c r="N49856" s="120"/>
      <c r="U49856" s="121"/>
      <c r="V49856" s="122"/>
      <c r="W49856" s="123"/>
      <c r="AC49856" s="123"/>
    </row>
    <row r="49857" spans="5:29" s="2" customFormat="1">
      <c r="E49857" s="120"/>
      <c r="M49857" s="120"/>
      <c r="N49857" s="120"/>
      <c r="U49857" s="121"/>
      <c r="V49857" s="122"/>
      <c r="W49857" s="123"/>
      <c r="AC49857" s="123"/>
    </row>
    <row r="49858" spans="5:29" s="2" customFormat="1">
      <c r="E49858" s="120"/>
      <c r="M49858" s="120"/>
      <c r="N49858" s="120"/>
      <c r="U49858" s="121"/>
      <c r="V49858" s="122"/>
      <c r="W49858" s="123"/>
      <c r="AC49858" s="123"/>
    </row>
    <row r="49859" spans="5:29" s="2" customFormat="1">
      <c r="E49859" s="120"/>
      <c r="M49859" s="120"/>
      <c r="N49859" s="120"/>
      <c r="U49859" s="121"/>
      <c r="V49859" s="122"/>
      <c r="W49859" s="123"/>
      <c r="AC49859" s="123"/>
    </row>
    <row r="49860" spans="5:29" s="2" customFormat="1">
      <c r="E49860" s="120"/>
      <c r="M49860" s="120"/>
      <c r="N49860" s="120"/>
      <c r="U49860" s="121"/>
      <c r="V49860" s="122"/>
      <c r="W49860" s="123"/>
      <c r="AC49860" s="123"/>
    </row>
    <row r="49861" spans="5:29" s="2" customFormat="1">
      <c r="E49861" s="120"/>
      <c r="M49861" s="120"/>
      <c r="N49861" s="120"/>
      <c r="U49861" s="121"/>
      <c r="V49861" s="122"/>
      <c r="W49861" s="123"/>
      <c r="AC49861" s="123"/>
    </row>
    <row r="49862" spans="5:29" s="2" customFormat="1">
      <c r="E49862" s="120"/>
      <c r="M49862" s="120"/>
      <c r="N49862" s="120"/>
      <c r="U49862" s="121"/>
      <c r="V49862" s="122"/>
      <c r="W49862" s="123"/>
      <c r="AC49862" s="123"/>
    </row>
    <row r="49863" spans="5:29" s="2" customFormat="1">
      <c r="E49863" s="120"/>
      <c r="M49863" s="120"/>
      <c r="N49863" s="120"/>
      <c r="U49863" s="121"/>
      <c r="V49863" s="122"/>
      <c r="W49863" s="123"/>
      <c r="AC49863" s="123"/>
    </row>
    <row r="49864" spans="5:29" s="2" customFormat="1">
      <c r="E49864" s="120"/>
      <c r="M49864" s="120"/>
      <c r="N49864" s="120"/>
      <c r="U49864" s="121"/>
      <c r="V49864" s="122"/>
      <c r="W49864" s="123"/>
      <c r="AC49864" s="123"/>
    </row>
    <row r="49865" spans="5:29" s="2" customFormat="1">
      <c r="E49865" s="120"/>
      <c r="M49865" s="120"/>
      <c r="N49865" s="120"/>
      <c r="U49865" s="121"/>
      <c r="V49865" s="122"/>
      <c r="W49865" s="123"/>
      <c r="AC49865" s="123"/>
    </row>
    <row r="49866" spans="5:29" s="2" customFormat="1">
      <c r="E49866" s="120"/>
      <c r="M49866" s="120"/>
      <c r="N49866" s="120"/>
      <c r="U49866" s="121"/>
      <c r="V49866" s="122"/>
      <c r="W49866" s="123"/>
      <c r="AC49866" s="123"/>
    </row>
    <row r="49867" spans="5:29" s="2" customFormat="1">
      <c r="E49867" s="120"/>
      <c r="M49867" s="120"/>
      <c r="N49867" s="120"/>
      <c r="U49867" s="121"/>
      <c r="V49867" s="122"/>
      <c r="W49867" s="123"/>
      <c r="AC49867" s="123"/>
    </row>
    <row r="49868" spans="5:29" s="2" customFormat="1">
      <c r="E49868" s="120"/>
      <c r="M49868" s="120"/>
      <c r="N49868" s="120"/>
      <c r="U49868" s="121"/>
      <c r="V49868" s="122"/>
      <c r="W49868" s="123"/>
      <c r="AC49868" s="123"/>
    </row>
    <row r="49869" spans="5:29" s="2" customFormat="1">
      <c r="E49869" s="120"/>
      <c r="M49869" s="120"/>
      <c r="N49869" s="120"/>
      <c r="U49869" s="121"/>
      <c r="V49869" s="122"/>
      <c r="W49869" s="123"/>
      <c r="AC49869" s="123"/>
    </row>
    <row r="49870" spans="5:29" s="2" customFormat="1">
      <c r="E49870" s="120"/>
      <c r="M49870" s="120"/>
      <c r="N49870" s="120"/>
      <c r="U49870" s="121"/>
      <c r="V49870" s="122"/>
      <c r="W49870" s="123"/>
      <c r="AC49870" s="123"/>
    </row>
    <row r="49871" spans="5:29" s="2" customFormat="1">
      <c r="E49871" s="120"/>
      <c r="M49871" s="120"/>
      <c r="N49871" s="120"/>
      <c r="U49871" s="121"/>
      <c r="V49871" s="122"/>
      <c r="W49871" s="123"/>
      <c r="AC49871" s="123"/>
    </row>
    <row r="49872" spans="5:29" s="2" customFormat="1">
      <c r="E49872" s="120"/>
      <c r="M49872" s="120"/>
      <c r="N49872" s="120"/>
      <c r="U49872" s="121"/>
      <c r="V49872" s="122"/>
      <c r="W49872" s="123"/>
      <c r="AC49872" s="123"/>
    </row>
    <row r="49873" spans="5:29" s="2" customFormat="1">
      <c r="E49873" s="120"/>
      <c r="M49873" s="120"/>
      <c r="N49873" s="120"/>
      <c r="U49873" s="121"/>
      <c r="V49873" s="122"/>
      <c r="W49873" s="123"/>
      <c r="AC49873" s="123"/>
    </row>
    <row r="49874" spans="5:29" s="2" customFormat="1">
      <c r="E49874" s="120"/>
      <c r="M49874" s="120"/>
      <c r="N49874" s="120"/>
      <c r="U49874" s="121"/>
      <c r="V49874" s="122"/>
      <c r="W49874" s="123"/>
      <c r="AC49874" s="123"/>
    </row>
    <row r="49875" spans="5:29" s="2" customFormat="1">
      <c r="E49875" s="120"/>
      <c r="M49875" s="120"/>
      <c r="N49875" s="120"/>
      <c r="U49875" s="121"/>
      <c r="V49875" s="122"/>
      <c r="W49875" s="123"/>
      <c r="AC49875" s="123"/>
    </row>
    <row r="49876" spans="5:29" s="2" customFormat="1">
      <c r="E49876" s="120"/>
      <c r="M49876" s="120"/>
      <c r="N49876" s="120"/>
      <c r="U49876" s="121"/>
      <c r="V49876" s="122"/>
      <c r="W49876" s="123"/>
      <c r="AC49876" s="123"/>
    </row>
    <row r="49877" spans="5:29" s="2" customFormat="1">
      <c r="E49877" s="120"/>
      <c r="M49877" s="120"/>
      <c r="N49877" s="120"/>
      <c r="U49877" s="121"/>
      <c r="V49877" s="122"/>
      <c r="W49877" s="123"/>
      <c r="AC49877" s="123"/>
    </row>
    <row r="49878" spans="5:29" s="2" customFormat="1">
      <c r="E49878" s="120"/>
      <c r="M49878" s="120"/>
      <c r="N49878" s="120"/>
      <c r="U49878" s="121"/>
      <c r="V49878" s="122"/>
      <c r="W49878" s="123"/>
      <c r="AC49878" s="123"/>
    </row>
    <row r="49879" spans="5:29" s="2" customFormat="1">
      <c r="E49879" s="120"/>
      <c r="M49879" s="120"/>
      <c r="N49879" s="120"/>
      <c r="U49879" s="121"/>
      <c r="V49879" s="122"/>
      <c r="W49879" s="123"/>
      <c r="AC49879" s="123"/>
    </row>
    <row r="49880" spans="5:29" s="2" customFormat="1">
      <c r="E49880" s="120"/>
      <c r="M49880" s="120"/>
      <c r="N49880" s="120"/>
      <c r="U49880" s="121"/>
      <c r="V49880" s="122"/>
      <c r="W49880" s="123"/>
      <c r="AC49880" s="123"/>
    </row>
    <row r="49881" spans="5:29" s="2" customFormat="1">
      <c r="E49881" s="120"/>
      <c r="M49881" s="120"/>
      <c r="N49881" s="120"/>
      <c r="U49881" s="121"/>
      <c r="V49881" s="122"/>
      <c r="W49881" s="123"/>
      <c r="AC49881" s="123"/>
    </row>
    <row r="49882" spans="5:29" s="2" customFormat="1">
      <c r="E49882" s="120"/>
      <c r="M49882" s="120"/>
      <c r="N49882" s="120"/>
      <c r="U49882" s="121"/>
      <c r="V49882" s="122"/>
      <c r="W49882" s="123"/>
      <c r="AC49882" s="123"/>
    </row>
    <row r="49883" spans="5:29" s="2" customFormat="1">
      <c r="E49883" s="120"/>
      <c r="M49883" s="120"/>
      <c r="N49883" s="120"/>
      <c r="U49883" s="121"/>
      <c r="V49883" s="122"/>
      <c r="W49883" s="123"/>
      <c r="AC49883" s="123"/>
    </row>
    <row r="49884" spans="5:29" s="2" customFormat="1">
      <c r="E49884" s="120"/>
      <c r="M49884" s="120"/>
      <c r="N49884" s="120"/>
      <c r="U49884" s="121"/>
      <c r="V49884" s="122"/>
      <c r="W49884" s="123"/>
      <c r="AC49884" s="123"/>
    </row>
    <row r="49885" spans="5:29" s="2" customFormat="1">
      <c r="E49885" s="120"/>
      <c r="M49885" s="120"/>
      <c r="N49885" s="120"/>
      <c r="U49885" s="121"/>
      <c r="V49885" s="122"/>
      <c r="W49885" s="123"/>
      <c r="AC49885" s="123"/>
    </row>
    <row r="49886" spans="5:29" s="2" customFormat="1">
      <c r="E49886" s="120"/>
      <c r="M49886" s="120"/>
      <c r="N49886" s="120"/>
      <c r="U49886" s="121"/>
      <c r="V49886" s="122"/>
      <c r="W49886" s="123"/>
      <c r="AC49886" s="123"/>
    </row>
    <row r="49887" spans="5:29" s="2" customFormat="1">
      <c r="E49887" s="120"/>
      <c r="M49887" s="120"/>
      <c r="N49887" s="120"/>
      <c r="U49887" s="121"/>
      <c r="V49887" s="122"/>
      <c r="W49887" s="123"/>
      <c r="AC49887" s="123"/>
    </row>
    <row r="49888" spans="5:29" s="2" customFormat="1">
      <c r="E49888" s="120"/>
      <c r="M49888" s="120"/>
      <c r="N49888" s="120"/>
      <c r="U49888" s="121"/>
      <c r="V49888" s="122"/>
      <c r="W49888" s="123"/>
      <c r="AC49888" s="123"/>
    </row>
    <row r="49889" spans="5:29" s="2" customFormat="1">
      <c r="E49889" s="120"/>
      <c r="M49889" s="120"/>
      <c r="N49889" s="120"/>
      <c r="U49889" s="121"/>
      <c r="V49889" s="122"/>
      <c r="W49889" s="123"/>
      <c r="AC49889" s="123"/>
    </row>
    <row r="49890" spans="5:29" s="2" customFormat="1">
      <c r="E49890" s="120"/>
      <c r="M49890" s="120"/>
      <c r="N49890" s="120"/>
      <c r="U49890" s="121"/>
      <c r="V49890" s="122"/>
      <c r="W49890" s="123"/>
      <c r="AC49890" s="123"/>
    </row>
    <row r="49891" spans="5:29" s="2" customFormat="1">
      <c r="E49891" s="120"/>
      <c r="M49891" s="120"/>
      <c r="N49891" s="120"/>
      <c r="U49891" s="121"/>
      <c r="V49891" s="122"/>
      <c r="W49891" s="123"/>
      <c r="AC49891" s="123"/>
    </row>
    <row r="49892" spans="5:29" s="2" customFormat="1">
      <c r="E49892" s="120"/>
      <c r="M49892" s="120"/>
      <c r="N49892" s="120"/>
      <c r="U49892" s="121"/>
      <c r="V49892" s="122"/>
      <c r="W49892" s="123"/>
      <c r="AC49892" s="123"/>
    </row>
    <row r="49893" spans="5:29" s="2" customFormat="1">
      <c r="E49893" s="120"/>
      <c r="M49893" s="120"/>
      <c r="N49893" s="120"/>
      <c r="U49893" s="121"/>
      <c r="V49893" s="122"/>
      <c r="W49893" s="123"/>
      <c r="AC49893" s="123"/>
    </row>
    <row r="49894" spans="5:29" s="2" customFormat="1">
      <c r="E49894" s="120"/>
      <c r="M49894" s="120"/>
      <c r="N49894" s="120"/>
      <c r="U49894" s="121"/>
      <c r="V49894" s="122"/>
      <c r="W49894" s="123"/>
      <c r="AC49894" s="123"/>
    </row>
    <row r="49895" spans="5:29" s="2" customFormat="1">
      <c r="E49895" s="120"/>
      <c r="M49895" s="120"/>
      <c r="N49895" s="120"/>
      <c r="U49895" s="121"/>
      <c r="V49895" s="122"/>
      <c r="W49895" s="123"/>
      <c r="AC49895" s="123"/>
    </row>
    <row r="49896" spans="5:29" s="2" customFormat="1">
      <c r="E49896" s="120"/>
      <c r="M49896" s="120"/>
      <c r="N49896" s="120"/>
      <c r="U49896" s="121"/>
      <c r="V49896" s="122"/>
      <c r="W49896" s="123"/>
      <c r="AC49896" s="123"/>
    </row>
    <row r="49897" spans="5:29" s="2" customFormat="1">
      <c r="E49897" s="120"/>
      <c r="M49897" s="120"/>
      <c r="N49897" s="120"/>
      <c r="U49897" s="121"/>
      <c r="V49897" s="122"/>
      <c r="W49897" s="123"/>
      <c r="AC49897" s="123"/>
    </row>
    <row r="49898" spans="5:29" s="2" customFormat="1">
      <c r="E49898" s="120"/>
      <c r="M49898" s="120"/>
      <c r="N49898" s="120"/>
      <c r="U49898" s="121"/>
      <c r="V49898" s="122"/>
      <c r="W49898" s="123"/>
      <c r="AC49898" s="123"/>
    </row>
    <row r="49899" spans="5:29" s="2" customFormat="1">
      <c r="E49899" s="120"/>
      <c r="M49899" s="120"/>
      <c r="N49899" s="120"/>
      <c r="U49899" s="121"/>
      <c r="V49899" s="122"/>
      <c r="W49899" s="123"/>
      <c r="AC49899" s="123"/>
    </row>
    <row r="49900" spans="5:29" s="2" customFormat="1">
      <c r="E49900" s="120"/>
      <c r="M49900" s="120"/>
      <c r="N49900" s="120"/>
      <c r="U49900" s="121"/>
      <c r="V49900" s="122"/>
      <c r="W49900" s="123"/>
      <c r="AC49900" s="123"/>
    </row>
    <row r="49901" spans="5:29" s="2" customFormat="1">
      <c r="E49901" s="120"/>
      <c r="M49901" s="120"/>
      <c r="N49901" s="120"/>
      <c r="U49901" s="121"/>
      <c r="V49901" s="122"/>
      <c r="W49901" s="123"/>
      <c r="AC49901" s="123"/>
    </row>
    <row r="49902" spans="5:29" s="2" customFormat="1">
      <c r="E49902" s="120"/>
      <c r="M49902" s="120"/>
      <c r="N49902" s="120"/>
      <c r="U49902" s="121"/>
      <c r="V49902" s="122"/>
      <c r="W49902" s="123"/>
      <c r="AC49902" s="123"/>
    </row>
    <row r="49903" spans="5:29" s="2" customFormat="1">
      <c r="E49903" s="120"/>
      <c r="M49903" s="120"/>
      <c r="N49903" s="120"/>
      <c r="U49903" s="121"/>
      <c r="V49903" s="122"/>
      <c r="W49903" s="123"/>
      <c r="AC49903" s="123"/>
    </row>
    <row r="49904" spans="5:29" s="2" customFormat="1">
      <c r="E49904" s="120"/>
      <c r="M49904" s="120"/>
      <c r="N49904" s="120"/>
      <c r="U49904" s="121"/>
      <c r="V49904" s="122"/>
      <c r="W49904" s="123"/>
      <c r="AC49904" s="123"/>
    </row>
    <row r="49905" spans="5:29" s="2" customFormat="1">
      <c r="E49905" s="120"/>
      <c r="M49905" s="120"/>
      <c r="N49905" s="120"/>
      <c r="U49905" s="121"/>
      <c r="V49905" s="122"/>
      <c r="W49905" s="123"/>
      <c r="AC49905" s="123"/>
    </row>
    <row r="49906" spans="5:29" s="2" customFormat="1">
      <c r="E49906" s="120"/>
      <c r="M49906" s="120"/>
      <c r="N49906" s="120"/>
      <c r="U49906" s="121"/>
      <c r="V49906" s="122"/>
      <c r="W49906" s="123"/>
      <c r="AC49906" s="123"/>
    </row>
    <row r="49907" spans="5:29" s="2" customFormat="1">
      <c r="E49907" s="120"/>
      <c r="M49907" s="120"/>
      <c r="N49907" s="120"/>
      <c r="U49907" s="121"/>
      <c r="V49907" s="122"/>
      <c r="W49907" s="123"/>
      <c r="AC49907" s="123"/>
    </row>
    <row r="49908" spans="5:29" s="2" customFormat="1">
      <c r="E49908" s="120"/>
      <c r="M49908" s="120"/>
      <c r="N49908" s="120"/>
      <c r="U49908" s="121"/>
      <c r="V49908" s="122"/>
      <c r="W49908" s="123"/>
      <c r="AC49908" s="123"/>
    </row>
    <row r="49909" spans="5:29" s="2" customFormat="1">
      <c r="E49909" s="120"/>
      <c r="M49909" s="120"/>
      <c r="N49909" s="120"/>
      <c r="U49909" s="121"/>
      <c r="V49909" s="122"/>
      <c r="W49909" s="123"/>
      <c r="AC49909" s="123"/>
    </row>
    <row r="49910" spans="5:29" s="2" customFormat="1">
      <c r="E49910" s="120"/>
      <c r="M49910" s="120"/>
      <c r="N49910" s="120"/>
      <c r="U49910" s="121"/>
      <c r="V49910" s="122"/>
      <c r="W49910" s="123"/>
      <c r="AC49910" s="123"/>
    </row>
    <row r="49911" spans="5:29" s="2" customFormat="1">
      <c r="E49911" s="120"/>
      <c r="M49911" s="120"/>
      <c r="N49911" s="120"/>
      <c r="U49911" s="121"/>
      <c r="V49911" s="122"/>
      <c r="W49911" s="123"/>
      <c r="AC49911" s="123"/>
    </row>
    <row r="49912" spans="5:29" s="2" customFormat="1">
      <c r="E49912" s="120"/>
      <c r="M49912" s="120"/>
      <c r="N49912" s="120"/>
      <c r="U49912" s="121"/>
      <c r="V49912" s="122"/>
      <c r="W49912" s="123"/>
      <c r="AC49912" s="123"/>
    </row>
    <row r="49913" spans="5:29" s="2" customFormat="1">
      <c r="E49913" s="120"/>
      <c r="M49913" s="120"/>
      <c r="N49913" s="120"/>
      <c r="U49913" s="121"/>
      <c r="V49913" s="122"/>
      <c r="W49913" s="123"/>
      <c r="AC49913" s="123"/>
    </row>
    <row r="49914" spans="5:29" s="2" customFormat="1">
      <c r="E49914" s="120"/>
      <c r="M49914" s="120"/>
      <c r="N49914" s="120"/>
      <c r="U49914" s="121"/>
      <c r="V49914" s="122"/>
      <c r="W49914" s="123"/>
      <c r="AC49914" s="123"/>
    </row>
    <row r="49915" spans="5:29" s="2" customFormat="1">
      <c r="E49915" s="120"/>
      <c r="M49915" s="120"/>
      <c r="N49915" s="120"/>
      <c r="U49915" s="121"/>
      <c r="V49915" s="122"/>
      <c r="W49915" s="123"/>
      <c r="AC49915" s="123"/>
    </row>
    <row r="49916" spans="5:29" s="2" customFormat="1">
      <c r="E49916" s="120"/>
      <c r="M49916" s="120"/>
      <c r="N49916" s="120"/>
      <c r="U49916" s="121"/>
      <c r="V49916" s="122"/>
      <c r="W49916" s="123"/>
      <c r="AC49916" s="123"/>
    </row>
    <row r="49917" spans="5:29" s="2" customFormat="1">
      <c r="E49917" s="120"/>
      <c r="M49917" s="120"/>
      <c r="N49917" s="120"/>
      <c r="U49917" s="121"/>
      <c r="V49917" s="122"/>
      <c r="W49917" s="123"/>
      <c r="AC49917" s="123"/>
    </row>
    <row r="49918" spans="5:29" s="2" customFormat="1">
      <c r="E49918" s="120"/>
      <c r="M49918" s="120"/>
      <c r="N49918" s="120"/>
      <c r="U49918" s="121"/>
      <c r="V49918" s="122"/>
      <c r="W49918" s="123"/>
      <c r="AC49918" s="123"/>
    </row>
    <row r="49919" spans="5:29" s="2" customFormat="1">
      <c r="E49919" s="120"/>
      <c r="M49919" s="120"/>
      <c r="N49919" s="120"/>
      <c r="U49919" s="121"/>
      <c r="V49919" s="122"/>
      <c r="W49919" s="123"/>
      <c r="AC49919" s="123"/>
    </row>
    <row r="49920" spans="5:29" s="2" customFormat="1">
      <c r="E49920" s="120"/>
      <c r="M49920" s="120"/>
      <c r="N49920" s="120"/>
      <c r="U49920" s="121"/>
      <c r="V49920" s="122"/>
      <c r="W49920" s="123"/>
      <c r="AC49920" s="123"/>
    </row>
    <row r="49921" spans="5:29" s="2" customFormat="1">
      <c r="E49921" s="120"/>
      <c r="M49921" s="120"/>
      <c r="N49921" s="120"/>
      <c r="U49921" s="121"/>
      <c r="V49921" s="122"/>
      <c r="W49921" s="123"/>
      <c r="AC49921" s="123"/>
    </row>
    <row r="49922" spans="5:29" s="2" customFormat="1">
      <c r="E49922" s="120"/>
      <c r="M49922" s="120"/>
      <c r="N49922" s="120"/>
      <c r="U49922" s="121"/>
      <c r="V49922" s="122"/>
      <c r="W49922" s="123"/>
      <c r="AC49922" s="123"/>
    </row>
    <row r="49923" spans="5:29" s="2" customFormat="1">
      <c r="E49923" s="120"/>
      <c r="M49923" s="120"/>
      <c r="N49923" s="120"/>
      <c r="U49923" s="121"/>
      <c r="V49923" s="122"/>
      <c r="W49923" s="123"/>
      <c r="AC49923" s="123"/>
    </row>
    <row r="49924" spans="5:29" s="2" customFormat="1">
      <c r="E49924" s="120"/>
      <c r="M49924" s="120"/>
      <c r="N49924" s="120"/>
      <c r="U49924" s="121"/>
      <c r="V49924" s="122"/>
      <c r="W49924" s="123"/>
      <c r="AC49924" s="123"/>
    </row>
    <row r="49925" spans="5:29" s="2" customFormat="1">
      <c r="E49925" s="120"/>
      <c r="M49925" s="120"/>
      <c r="N49925" s="120"/>
      <c r="U49925" s="121"/>
      <c r="V49925" s="122"/>
      <c r="W49925" s="123"/>
      <c r="AC49925" s="123"/>
    </row>
    <row r="49926" spans="5:29" s="2" customFormat="1">
      <c r="E49926" s="120"/>
      <c r="M49926" s="120"/>
      <c r="N49926" s="120"/>
      <c r="U49926" s="121"/>
      <c r="V49926" s="122"/>
      <c r="W49926" s="123"/>
      <c r="AC49926" s="123"/>
    </row>
    <row r="49927" spans="5:29" s="2" customFormat="1">
      <c r="E49927" s="120"/>
      <c r="M49927" s="120"/>
      <c r="N49927" s="120"/>
      <c r="U49927" s="121"/>
      <c r="V49927" s="122"/>
      <c r="W49927" s="123"/>
      <c r="AC49927" s="123"/>
    </row>
    <row r="49928" spans="5:29" s="2" customFormat="1">
      <c r="E49928" s="120"/>
      <c r="M49928" s="120"/>
      <c r="N49928" s="120"/>
      <c r="U49928" s="121"/>
      <c r="V49928" s="122"/>
      <c r="W49928" s="123"/>
      <c r="AC49928" s="123"/>
    </row>
    <row r="49929" spans="5:29" s="2" customFormat="1">
      <c r="E49929" s="120"/>
      <c r="M49929" s="120"/>
      <c r="N49929" s="120"/>
      <c r="U49929" s="121"/>
      <c r="V49929" s="122"/>
      <c r="W49929" s="123"/>
      <c r="AC49929" s="123"/>
    </row>
    <row r="49930" spans="5:29" s="2" customFormat="1">
      <c r="E49930" s="120"/>
      <c r="M49930" s="120"/>
      <c r="N49930" s="120"/>
      <c r="U49930" s="121"/>
      <c r="V49930" s="122"/>
      <c r="W49930" s="123"/>
      <c r="AC49930" s="123"/>
    </row>
    <row r="49931" spans="5:29" s="2" customFormat="1">
      <c r="E49931" s="120"/>
      <c r="M49931" s="120"/>
      <c r="N49931" s="120"/>
      <c r="U49931" s="121"/>
      <c r="V49931" s="122"/>
      <c r="W49931" s="123"/>
      <c r="AC49931" s="123"/>
    </row>
    <row r="49932" spans="5:29" s="2" customFormat="1">
      <c r="E49932" s="120"/>
      <c r="M49932" s="120"/>
      <c r="N49932" s="120"/>
      <c r="U49932" s="121"/>
      <c r="V49932" s="122"/>
      <c r="W49932" s="123"/>
      <c r="AC49932" s="123"/>
    </row>
    <row r="49933" spans="5:29" s="2" customFormat="1">
      <c r="E49933" s="120"/>
      <c r="M49933" s="120"/>
      <c r="N49933" s="120"/>
      <c r="U49933" s="121"/>
      <c r="V49933" s="122"/>
      <c r="W49933" s="123"/>
      <c r="AC49933" s="123"/>
    </row>
    <row r="49934" spans="5:29" s="2" customFormat="1">
      <c r="E49934" s="120"/>
      <c r="M49934" s="120"/>
      <c r="N49934" s="120"/>
      <c r="U49934" s="121"/>
      <c r="V49934" s="122"/>
      <c r="W49934" s="123"/>
      <c r="AC49934" s="123"/>
    </row>
    <row r="49935" spans="5:29" s="2" customFormat="1">
      <c r="E49935" s="120"/>
      <c r="M49935" s="120"/>
      <c r="N49935" s="120"/>
      <c r="U49935" s="121"/>
      <c r="V49935" s="122"/>
      <c r="W49935" s="123"/>
      <c r="AC49935" s="123"/>
    </row>
    <row r="49936" spans="5:29" s="2" customFormat="1">
      <c r="E49936" s="120"/>
      <c r="M49936" s="120"/>
      <c r="N49936" s="120"/>
      <c r="U49936" s="121"/>
      <c r="V49936" s="122"/>
      <c r="W49936" s="123"/>
      <c r="AC49936" s="123"/>
    </row>
    <row r="49937" spans="5:29" s="2" customFormat="1">
      <c r="E49937" s="120"/>
      <c r="M49937" s="120"/>
      <c r="N49937" s="120"/>
      <c r="U49937" s="121"/>
      <c r="V49937" s="122"/>
      <c r="W49937" s="123"/>
      <c r="AC49937" s="123"/>
    </row>
    <row r="49938" spans="5:29" s="2" customFormat="1">
      <c r="E49938" s="120"/>
      <c r="M49938" s="120"/>
      <c r="N49938" s="120"/>
      <c r="U49938" s="121"/>
      <c r="V49938" s="122"/>
      <c r="W49938" s="123"/>
      <c r="AC49938" s="123"/>
    </row>
    <row r="49939" spans="5:29" s="2" customFormat="1">
      <c r="E49939" s="120"/>
      <c r="M49939" s="120"/>
      <c r="N49939" s="120"/>
      <c r="U49939" s="121"/>
      <c r="V49939" s="122"/>
      <c r="W49939" s="123"/>
      <c r="AC49939" s="123"/>
    </row>
    <row r="49940" spans="5:29" s="2" customFormat="1">
      <c r="E49940" s="120"/>
      <c r="M49940" s="120"/>
      <c r="N49940" s="120"/>
      <c r="U49940" s="121"/>
      <c r="V49940" s="122"/>
      <c r="W49940" s="123"/>
      <c r="AC49940" s="123"/>
    </row>
    <row r="49941" spans="5:29" s="2" customFormat="1">
      <c r="E49941" s="120"/>
      <c r="M49941" s="120"/>
      <c r="N49941" s="120"/>
      <c r="U49941" s="121"/>
      <c r="V49941" s="122"/>
      <c r="W49941" s="123"/>
      <c r="AC49941" s="123"/>
    </row>
    <row r="49942" spans="5:29" s="2" customFormat="1">
      <c r="E49942" s="120"/>
      <c r="M49942" s="120"/>
      <c r="N49942" s="120"/>
      <c r="U49942" s="121"/>
      <c r="V49942" s="122"/>
      <c r="W49942" s="123"/>
      <c r="AC49942" s="123"/>
    </row>
    <row r="49943" spans="5:29" s="2" customFormat="1">
      <c r="E49943" s="120"/>
      <c r="M49943" s="120"/>
      <c r="N49943" s="120"/>
      <c r="U49943" s="121"/>
      <c r="V49943" s="122"/>
      <c r="W49943" s="123"/>
      <c r="AC49943" s="123"/>
    </row>
    <row r="49944" spans="5:29" s="2" customFormat="1">
      <c r="E49944" s="120"/>
      <c r="M49944" s="120"/>
      <c r="N49944" s="120"/>
      <c r="U49944" s="121"/>
      <c r="V49944" s="122"/>
      <c r="W49944" s="123"/>
      <c r="AC49944" s="123"/>
    </row>
    <row r="49945" spans="5:29" s="2" customFormat="1">
      <c r="E49945" s="120"/>
      <c r="M49945" s="120"/>
      <c r="N49945" s="120"/>
      <c r="U49945" s="121"/>
      <c r="V49945" s="122"/>
      <c r="W49945" s="123"/>
      <c r="AC49945" s="123"/>
    </row>
    <row r="49946" spans="5:29" s="2" customFormat="1">
      <c r="E49946" s="120"/>
      <c r="M49946" s="120"/>
      <c r="N49946" s="120"/>
      <c r="U49946" s="121"/>
      <c r="V49946" s="122"/>
      <c r="W49946" s="123"/>
      <c r="AC49946" s="123"/>
    </row>
    <row r="49947" spans="5:29" s="2" customFormat="1">
      <c r="E49947" s="120"/>
      <c r="M49947" s="120"/>
      <c r="N49947" s="120"/>
      <c r="U49947" s="121"/>
      <c r="V49947" s="122"/>
      <c r="W49947" s="123"/>
      <c r="AC49947" s="123"/>
    </row>
    <row r="49948" spans="5:29" s="2" customFormat="1">
      <c r="E49948" s="120"/>
      <c r="M49948" s="120"/>
      <c r="N49948" s="120"/>
      <c r="U49948" s="121"/>
      <c r="V49948" s="122"/>
      <c r="W49948" s="123"/>
      <c r="AC49948" s="123"/>
    </row>
    <row r="49949" spans="5:29" s="2" customFormat="1">
      <c r="E49949" s="120"/>
      <c r="M49949" s="120"/>
      <c r="N49949" s="120"/>
      <c r="U49949" s="121"/>
      <c r="V49949" s="122"/>
      <c r="W49949" s="123"/>
      <c r="AC49949" s="123"/>
    </row>
    <row r="49950" spans="5:29" s="2" customFormat="1">
      <c r="E49950" s="120"/>
      <c r="M49950" s="120"/>
      <c r="N49950" s="120"/>
      <c r="U49950" s="121"/>
      <c r="V49950" s="122"/>
      <c r="W49950" s="123"/>
      <c r="AC49950" s="123"/>
    </row>
    <row r="49951" spans="5:29" s="2" customFormat="1">
      <c r="E49951" s="120"/>
      <c r="M49951" s="120"/>
      <c r="N49951" s="120"/>
      <c r="U49951" s="121"/>
      <c r="V49951" s="122"/>
      <c r="W49951" s="123"/>
      <c r="AC49951" s="123"/>
    </row>
    <row r="49952" spans="5:29" s="2" customFormat="1">
      <c r="E49952" s="120"/>
      <c r="M49952" s="120"/>
      <c r="N49952" s="120"/>
      <c r="U49952" s="121"/>
      <c r="V49952" s="122"/>
      <c r="W49952" s="123"/>
      <c r="AC49952" s="123"/>
    </row>
    <row r="49953" spans="5:29" s="2" customFormat="1">
      <c r="E49953" s="120"/>
      <c r="M49953" s="120"/>
      <c r="N49953" s="120"/>
      <c r="U49953" s="121"/>
      <c r="V49953" s="122"/>
      <c r="W49953" s="123"/>
      <c r="AC49953" s="123"/>
    </row>
    <row r="49954" spans="5:29" s="2" customFormat="1">
      <c r="E49954" s="120"/>
      <c r="M49954" s="120"/>
      <c r="N49954" s="120"/>
      <c r="U49954" s="121"/>
      <c r="V49954" s="122"/>
      <c r="W49954" s="123"/>
      <c r="AC49954" s="123"/>
    </row>
    <row r="49955" spans="5:29" s="2" customFormat="1">
      <c r="E49955" s="120"/>
      <c r="M49955" s="120"/>
      <c r="N49955" s="120"/>
      <c r="U49955" s="121"/>
      <c r="V49955" s="122"/>
      <c r="W49955" s="123"/>
      <c r="AC49955" s="123"/>
    </row>
    <row r="49956" spans="5:29" s="2" customFormat="1">
      <c r="E49956" s="120"/>
      <c r="M49956" s="120"/>
      <c r="N49956" s="120"/>
      <c r="U49956" s="121"/>
      <c r="V49956" s="122"/>
      <c r="W49956" s="123"/>
      <c r="AC49956" s="123"/>
    </row>
    <row r="49957" spans="5:29" s="2" customFormat="1">
      <c r="E49957" s="120"/>
      <c r="M49957" s="120"/>
      <c r="N49957" s="120"/>
      <c r="U49957" s="121"/>
      <c r="V49957" s="122"/>
      <c r="W49957" s="123"/>
      <c r="AC49957" s="123"/>
    </row>
    <row r="49958" spans="5:29" s="2" customFormat="1">
      <c r="E49958" s="120"/>
      <c r="M49958" s="120"/>
      <c r="N49958" s="120"/>
      <c r="U49958" s="121"/>
      <c r="V49958" s="122"/>
      <c r="W49958" s="123"/>
      <c r="AC49958" s="123"/>
    </row>
    <row r="49959" spans="5:29" s="2" customFormat="1">
      <c r="E49959" s="120"/>
      <c r="M49959" s="120"/>
      <c r="N49959" s="120"/>
      <c r="U49959" s="121"/>
      <c r="V49959" s="122"/>
      <c r="W49959" s="123"/>
      <c r="AC49959" s="123"/>
    </row>
    <row r="49960" spans="5:29" s="2" customFormat="1">
      <c r="E49960" s="120"/>
      <c r="M49960" s="120"/>
      <c r="N49960" s="120"/>
      <c r="U49960" s="121"/>
      <c r="V49960" s="122"/>
      <c r="W49960" s="123"/>
      <c r="AC49960" s="123"/>
    </row>
    <row r="49961" spans="5:29" s="2" customFormat="1">
      <c r="E49961" s="120"/>
      <c r="M49961" s="120"/>
      <c r="N49961" s="120"/>
      <c r="U49961" s="121"/>
      <c r="V49961" s="122"/>
      <c r="W49961" s="123"/>
      <c r="AC49961" s="123"/>
    </row>
    <row r="49962" spans="5:29" s="2" customFormat="1">
      <c r="E49962" s="120"/>
      <c r="M49962" s="120"/>
      <c r="N49962" s="120"/>
      <c r="U49962" s="121"/>
      <c r="V49962" s="122"/>
      <c r="W49962" s="123"/>
      <c r="AC49962" s="123"/>
    </row>
    <row r="49963" spans="5:29" s="2" customFormat="1">
      <c r="E49963" s="120"/>
      <c r="M49963" s="120"/>
      <c r="N49963" s="120"/>
      <c r="U49963" s="121"/>
      <c r="V49963" s="122"/>
      <c r="W49963" s="123"/>
      <c r="AC49963" s="123"/>
    </row>
    <row r="49964" spans="5:29" s="2" customFormat="1">
      <c r="E49964" s="120"/>
      <c r="M49964" s="120"/>
      <c r="N49964" s="120"/>
      <c r="U49964" s="121"/>
      <c r="V49964" s="122"/>
      <c r="W49964" s="123"/>
      <c r="AC49964" s="123"/>
    </row>
    <row r="49965" spans="5:29" s="2" customFormat="1">
      <c r="E49965" s="120"/>
      <c r="M49965" s="120"/>
      <c r="N49965" s="120"/>
      <c r="U49965" s="121"/>
      <c r="V49965" s="122"/>
      <c r="W49965" s="123"/>
      <c r="AC49965" s="123"/>
    </row>
    <row r="49966" spans="5:29" s="2" customFormat="1">
      <c r="E49966" s="120"/>
      <c r="M49966" s="120"/>
      <c r="N49966" s="120"/>
      <c r="U49966" s="121"/>
      <c r="V49966" s="122"/>
      <c r="W49966" s="123"/>
      <c r="AC49966" s="123"/>
    </row>
    <row r="49967" spans="5:29" s="2" customFormat="1">
      <c r="E49967" s="120"/>
      <c r="M49967" s="120"/>
      <c r="N49967" s="120"/>
      <c r="U49967" s="121"/>
      <c r="V49967" s="122"/>
      <c r="W49967" s="123"/>
      <c r="AC49967" s="123"/>
    </row>
    <row r="49968" spans="5:29" s="2" customFormat="1">
      <c r="E49968" s="120"/>
      <c r="M49968" s="120"/>
      <c r="N49968" s="120"/>
      <c r="U49968" s="121"/>
      <c r="V49968" s="122"/>
      <c r="W49968" s="123"/>
      <c r="AC49968" s="123"/>
    </row>
    <row r="49969" spans="5:29" s="2" customFormat="1">
      <c r="E49969" s="120"/>
      <c r="M49969" s="120"/>
      <c r="N49969" s="120"/>
      <c r="U49969" s="121"/>
      <c r="V49969" s="122"/>
      <c r="W49969" s="123"/>
      <c r="AC49969" s="123"/>
    </row>
    <row r="49970" spans="5:29" s="2" customFormat="1">
      <c r="E49970" s="120"/>
      <c r="M49970" s="120"/>
      <c r="N49970" s="120"/>
      <c r="U49970" s="121"/>
      <c r="V49970" s="122"/>
      <c r="W49970" s="123"/>
      <c r="AC49970" s="123"/>
    </row>
    <row r="49971" spans="5:29" s="2" customFormat="1">
      <c r="E49971" s="120"/>
      <c r="M49971" s="120"/>
      <c r="N49971" s="120"/>
      <c r="U49971" s="121"/>
      <c r="V49971" s="122"/>
      <c r="W49971" s="123"/>
      <c r="AC49971" s="123"/>
    </row>
    <row r="49972" spans="5:29" s="2" customFormat="1">
      <c r="E49972" s="120"/>
      <c r="M49972" s="120"/>
      <c r="N49972" s="120"/>
      <c r="U49972" s="121"/>
      <c r="V49972" s="122"/>
      <c r="W49972" s="123"/>
      <c r="AC49972" s="123"/>
    </row>
    <row r="49973" spans="5:29" s="2" customFormat="1">
      <c r="E49973" s="120"/>
      <c r="M49973" s="120"/>
      <c r="N49973" s="120"/>
      <c r="U49973" s="121"/>
      <c r="V49973" s="122"/>
      <c r="W49973" s="123"/>
      <c r="AC49973" s="123"/>
    </row>
    <row r="49974" spans="5:29" s="2" customFormat="1">
      <c r="E49974" s="120"/>
      <c r="M49974" s="120"/>
      <c r="N49974" s="120"/>
      <c r="U49974" s="121"/>
      <c r="V49974" s="122"/>
      <c r="W49974" s="123"/>
      <c r="AC49974" s="123"/>
    </row>
    <row r="49975" spans="5:29" s="2" customFormat="1">
      <c r="E49975" s="120"/>
      <c r="M49975" s="120"/>
      <c r="N49975" s="120"/>
      <c r="U49975" s="121"/>
      <c r="V49975" s="122"/>
      <c r="W49975" s="123"/>
      <c r="AC49975" s="123"/>
    </row>
    <row r="49976" spans="5:29" s="2" customFormat="1">
      <c r="E49976" s="120"/>
      <c r="M49976" s="120"/>
      <c r="N49976" s="120"/>
      <c r="U49976" s="121"/>
      <c r="V49976" s="122"/>
      <c r="W49976" s="123"/>
      <c r="AC49976" s="123"/>
    </row>
    <row r="49977" spans="5:29" s="2" customFormat="1">
      <c r="E49977" s="120"/>
      <c r="M49977" s="120"/>
      <c r="N49977" s="120"/>
      <c r="U49977" s="121"/>
      <c r="V49977" s="122"/>
      <c r="W49977" s="123"/>
      <c r="AC49977" s="123"/>
    </row>
    <row r="49978" spans="5:29" s="2" customFormat="1">
      <c r="E49978" s="120"/>
      <c r="M49978" s="120"/>
      <c r="N49978" s="120"/>
      <c r="U49978" s="121"/>
      <c r="V49978" s="122"/>
      <c r="W49978" s="123"/>
      <c r="AC49978" s="123"/>
    </row>
    <row r="49979" spans="5:29" s="2" customFormat="1">
      <c r="E49979" s="120"/>
      <c r="M49979" s="120"/>
      <c r="N49979" s="120"/>
      <c r="U49979" s="121"/>
      <c r="V49979" s="122"/>
      <c r="W49979" s="123"/>
      <c r="AC49979" s="123"/>
    </row>
    <row r="49980" spans="5:29" s="2" customFormat="1">
      <c r="E49980" s="120"/>
      <c r="M49980" s="120"/>
      <c r="N49980" s="120"/>
      <c r="U49980" s="121"/>
      <c r="V49980" s="122"/>
      <c r="W49980" s="123"/>
      <c r="AC49980" s="123"/>
    </row>
    <row r="49981" spans="5:29" s="2" customFormat="1">
      <c r="E49981" s="120"/>
      <c r="M49981" s="120"/>
      <c r="N49981" s="120"/>
      <c r="U49981" s="121"/>
      <c r="V49981" s="122"/>
      <c r="W49981" s="123"/>
      <c r="AC49981" s="123"/>
    </row>
    <row r="49982" spans="5:29" s="2" customFormat="1">
      <c r="E49982" s="120"/>
      <c r="M49982" s="120"/>
      <c r="N49982" s="120"/>
      <c r="U49982" s="121"/>
      <c r="V49982" s="122"/>
      <c r="W49982" s="123"/>
      <c r="AC49982" s="123"/>
    </row>
    <row r="49983" spans="5:29" s="2" customFormat="1">
      <c r="E49983" s="120"/>
      <c r="M49983" s="120"/>
      <c r="N49983" s="120"/>
      <c r="U49983" s="121"/>
      <c r="V49983" s="122"/>
      <c r="W49983" s="123"/>
      <c r="AC49983" s="123"/>
    </row>
    <row r="49984" spans="5:29" s="2" customFormat="1">
      <c r="E49984" s="120"/>
      <c r="M49984" s="120"/>
      <c r="N49984" s="120"/>
      <c r="U49984" s="121"/>
      <c r="V49984" s="122"/>
      <c r="W49984" s="123"/>
      <c r="AC49984" s="123"/>
    </row>
    <row r="49985" spans="5:29" s="2" customFormat="1">
      <c r="E49985" s="120"/>
      <c r="M49985" s="120"/>
      <c r="N49985" s="120"/>
      <c r="U49985" s="121"/>
      <c r="V49985" s="122"/>
      <c r="W49985" s="123"/>
      <c r="AC49985" s="123"/>
    </row>
    <row r="49986" spans="5:29" s="2" customFormat="1">
      <c r="E49986" s="120"/>
      <c r="M49986" s="120"/>
      <c r="N49986" s="120"/>
      <c r="U49986" s="121"/>
      <c r="V49986" s="122"/>
      <c r="W49986" s="123"/>
      <c r="AC49986" s="123"/>
    </row>
    <row r="49987" spans="5:29" s="2" customFormat="1">
      <c r="E49987" s="120"/>
      <c r="M49987" s="120"/>
      <c r="N49987" s="120"/>
      <c r="U49987" s="121"/>
      <c r="V49987" s="122"/>
      <c r="W49987" s="123"/>
      <c r="AC49987" s="123"/>
    </row>
    <row r="49988" spans="5:29" s="2" customFormat="1">
      <c r="E49988" s="120"/>
      <c r="M49988" s="120"/>
      <c r="N49988" s="120"/>
      <c r="U49988" s="121"/>
      <c r="V49988" s="122"/>
      <c r="W49988" s="123"/>
      <c r="AC49988" s="123"/>
    </row>
    <row r="49989" spans="5:29" s="2" customFormat="1">
      <c r="E49989" s="120"/>
      <c r="M49989" s="120"/>
      <c r="N49989" s="120"/>
      <c r="U49989" s="121"/>
      <c r="V49989" s="122"/>
      <c r="W49989" s="123"/>
      <c r="AC49989" s="123"/>
    </row>
    <row r="49990" spans="5:29" s="2" customFormat="1">
      <c r="E49990" s="120"/>
      <c r="M49990" s="120"/>
      <c r="N49990" s="120"/>
      <c r="U49990" s="121"/>
      <c r="V49990" s="122"/>
      <c r="W49990" s="123"/>
      <c r="AC49990" s="123"/>
    </row>
    <row r="49991" spans="5:29" s="2" customFormat="1">
      <c r="E49991" s="120"/>
      <c r="M49991" s="120"/>
      <c r="N49991" s="120"/>
      <c r="U49991" s="121"/>
      <c r="V49991" s="122"/>
      <c r="W49991" s="123"/>
      <c r="AC49991" s="123"/>
    </row>
    <row r="49992" spans="5:29" s="2" customFormat="1">
      <c r="E49992" s="120"/>
      <c r="M49992" s="120"/>
      <c r="N49992" s="120"/>
      <c r="U49992" s="121"/>
      <c r="V49992" s="122"/>
      <c r="W49992" s="123"/>
      <c r="AC49992" s="123"/>
    </row>
    <row r="49993" spans="5:29" s="2" customFormat="1">
      <c r="E49993" s="120"/>
      <c r="M49993" s="120"/>
      <c r="N49993" s="120"/>
      <c r="U49993" s="121"/>
      <c r="V49993" s="122"/>
      <c r="W49993" s="123"/>
      <c r="AC49993" s="123"/>
    </row>
    <row r="49994" spans="5:29" s="2" customFormat="1">
      <c r="E49994" s="120"/>
      <c r="M49994" s="120"/>
      <c r="N49994" s="120"/>
      <c r="U49994" s="121"/>
      <c r="V49994" s="122"/>
      <c r="W49994" s="123"/>
      <c r="AC49994" s="123"/>
    </row>
    <row r="49995" spans="5:29" s="2" customFormat="1">
      <c r="E49995" s="120"/>
      <c r="M49995" s="120"/>
      <c r="N49995" s="120"/>
      <c r="U49995" s="121"/>
      <c r="V49995" s="122"/>
      <c r="W49995" s="123"/>
      <c r="AC49995" s="123"/>
    </row>
    <row r="49996" spans="5:29" s="2" customFormat="1">
      <c r="E49996" s="120"/>
      <c r="M49996" s="120"/>
      <c r="N49996" s="120"/>
      <c r="U49996" s="121"/>
      <c r="V49996" s="122"/>
      <c r="W49996" s="123"/>
      <c r="AC49996" s="123"/>
    </row>
    <row r="49997" spans="5:29" s="2" customFormat="1">
      <c r="E49997" s="120"/>
      <c r="M49997" s="120"/>
      <c r="N49997" s="120"/>
      <c r="U49997" s="121"/>
      <c r="V49997" s="122"/>
      <c r="W49997" s="123"/>
      <c r="AC49997" s="123"/>
    </row>
    <row r="49998" spans="5:29" s="2" customFormat="1">
      <c r="E49998" s="120"/>
      <c r="M49998" s="120"/>
      <c r="N49998" s="120"/>
      <c r="U49998" s="121"/>
      <c r="V49998" s="122"/>
      <c r="W49998" s="123"/>
      <c r="AC49998" s="123"/>
    </row>
    <row r="49999" spans="5:29" s="2" customFormat="1">
      <c r="E49999" s="120"/>
      <c r="M49999" s="120"/>
      <c r="N49999" s="120"/>
      <c r="U49999" s="121"/>
      <c r="V49999" s="122"/>
      <c r="W49999" s="123"/>
      <c r="AC49999" s="123"/>
    </row>
    <row r="50000" spans="5:29" s="2" customFormat="1">
      <c r="E50000" s="120"/>
      <c r="M50000" s="120"/>
      <c r="N50000" s="120"/>
      <c r="U50000" s="121"/>
      <c r="V50000" s="122"/>
      <c r="W50000" s="123"/>
      <c r="AC50000" s="123"/>
    </row>
    <row r="50001" spans="5:29" s="2" customFormat="1">
      <c r="E50001" s="120"/>
      <c r="M50001" s="120"/>
      <c r="N50001" s="120"/>
      <c r="U50001" s="121"/>
      <c r="V50001" s="122"/>
      <c r="W50001" s="123"/>
      <c r="AC50001" s="123"/>
    </row>
    <row r="50002" spans="5:29" s="2" customFormat="1">
      <c r="E50002" s="120"/>
      <c r="M50002" s="120"/>
      <c r="N50002" s="120"/>
      <c r="U50002" s="121"/>
      <c r="V50002" s="122"/>
      <c r="W50002" s="123"/>
      <c r="AC50002" s="123"/>
    </row>
    <row r="50003" spans="5:29" s="2" customFormat="1">
      <c r="E50003" s="120"/>
      <c r="M50003" s="120"/>
      <c r="N50003" s="120"/>
      <c r="U50003" s="121"/>
      <c r="V50003" s="122"/>
      <c r="W50003" s="123"/>
      <c r="AC50003" s="123"/>
    </row>
    <row r="50004" spans="5:29" s="2" customFormat="1">
      <c r="E50004" s="120"/>
      <c r="M50004" s="120"/>
      <c r="N50004" s="120"/>
      <c r="U50004" s="121"/>
      <c r="V50004" s="122"/>
      <c r="W50004" s="123"/>
      <c r="AC50004" s="123"/>
    </row>
    <row r="50005" spans="5:29" s="2" customFormat="1">
      <c r="E50005" s="120"/>
      <c r="M50005" s="120"/>
      <c r="N50005" s="120"/>
      <c r="U50005" s="121"/>
      <c r="V50005" s="122"/>
      <c r="W50005" s="123"/>
      <c r="AC50005" s="123"/>
    </row>
    <row r="50006" spans="5:29" s="2" customFormat="1">
      <c r="E50006" s="120"/>
      <c r="M50006" s="120"/>
      <c r="N50006" s="120"/>
      <c r="U50006" s="121"/>
      <c r="V50006" s="122"/>
      <c r="W50006" s="123"/>
      <c r="AC50006" s="123"/>
    </row>
    <row r="50007" spans="5:29" s="2" customFormat="1">
      <c r="E50007" s="120"/>
      <c r="M50007" s="120"/>
      <c r="N50007" s="120"/>
      <c r="U50007" s="121"/>
      <c r="V50007" s="122"/>
      <c r="W50007" s="123"/>
      <c r="AC50007" s="123"/>
    </row>
    <row r="50008" spans="5:29" s="2" customFormat="1">
      <c r="E50008" s="120"/>
      <c r="M50008" s="120"/>
      <c r="N50008" s="120"/>
      <c r="U50008" s="121"/>
      <c r="V50008" s="122"/>
      <c r="W50008" s="123"/>
      <c r="AC50008" s="123"/>
    </row>
    <row r="50009" spans="5:29" s="2" customFormat="1">
      <c r="E50009" s="120"/>
      <c r="M50009" s="120"/>
      <c r="N50009" s="120"/>
      <c r="U50009" s="121"/>
      <c r="V50009" s="122"/>
      <c r="W50009" s="123"/>
      <c r="AC50009" s="123"/>
    </row>
    <row r="50010" spans="5:29" s="2" customFormat="1">
      <c r="E50010" s="120"/>
      <c r="M50010" s="120"/>
      <c r="N50010" s="120"/>
      <c r="U50010" s="121"/>
      <c r="V50010" s="122"/>
      <c r="W50010" s="123"/>
      <c r="AC50010" s="123"/>
    </row>
    <row r="50011" spans="5:29" s="2" customFormat="1">
      <c r="E50011" s="120"/>
      <c r="M50011" s="120"/>
      <c r="N50011" s="120"/>
      <c r="U50011" s="121"/>
      <c r="V50011" s="122"/>
      <c r="W50011" s="123"/>
      <c r="AC50011" s="123"/>
    </row>
    <row r="50012" spans="5:29" s="2" customFormat="1">
      <c r="E50012" s="120"/>
      <c r="M50012" s="120"/>
      <c r="N50012" s="120"/>
      <c r="U50012" s="121"/>
      <c r="V50012" s="122"/>
      <c r="W50012" s="123"/>
      <c r="AC50012" s="123"/>
    </row>
    <row r="50013" spans="5:29" s="2" customFormat="1">
      <c r="E50013" s="120"/>
      <c r="M50013" s="120"/>
      <c r="N50013" s="120"/>
      <c r="U50013" s="121"/>
      <c r="V50013" s="122"/>
      <c r="W50013" s="123"/>
      <c r="AC50013" s="123"/>
    </row>
    <row r="50014" spans="5:29" s="2" customFormat="1">
      <c r="E50014" s="120"/>
      <c r="M50014" s="120"/>
      <c r="N50014" s="120"/>
      <c r="U50014" s="121"/>
      <c r="V50014" s="122"/>
      <c r="W50014" s="123"/>
      <c r="AC50014" s="123"/>
    </row>
    <row r="50015" spans="5:29" s="2" customFormat="1">
      <c r="E50015" s="120"/>
      <c r="M50015" s="120"/>
      <c r="N50015" s="120"/>
      <c r="U50015" s="121"/>
      <c r="V50015" s="122"/>
      <c r="W50015" s="123"/>
      <c r="AC50015" s="123"/>
    </row>
    <row r="50016" spans="5:29" s="2" customFormat="1">
      <c r="E50016" s="120"/>
      <c r="M50016" s="120"/>
      <c r="N50016" s="120"/>
      <c r="U50016" s="121"/>
      <c r="V50016" s="122"/>
      <c r="W50016" s="123"/>
      <c r="AC50016" s="123"/>
    </row>
    <row r="50017" spans="5:29" s="2" customFormat="1">
      <c r="E50017" s="120"/>
      <c r="M50017" s="120"/>
      <c r="N50017" s="120"/>
      <c r="U50017" s="121"/>
      <c r="V50017" s="122"/>
      <c r="W50017" s="123"/>
      <c r="AC50017" s="123"/>
    </row>
    <row r="50018" spans="5:29" s="2" customFormat="1">
      <c r="E50018" s="120"/>
      <c r="M50018" s="120"/>
      <c r="N50018" s="120"/>
      <c r="U50018" s="121"/>
      <c r="V50018" s="122"/>
      <c r="W50018" s="123"/>
      <c r="AC50018" s="123"/>
    </row>
    <row r="50019" spans="5:29" s="2" customFormat="1">
      <c r="E50019" s="120"/>
      <c r="M50019" s="120"/>
      <c r="N50019" s="120"/>
      <c r="U50019" s="121"/>
      <c r="V50019" s="122"/>
      <c r="W50019" s="123"/>
      <c r="AC50019" s="123"/>
    </row>
    <row r="50020" spans="5:29" s="2" customFormat="1">
      <c r="E50020" s="120"/>
      <c r="M50020" s="120"/>
      <c r="N50020" s="120"/>
      <c r="U50020" s="121"/>
      <c r="V50020" s="122"/>
      <c r="W50020" s="123"/>
      <c r="AC50020" s="123"/>
    </row>
    <row r="50021" spans="5:29" s="2" customFormat="1">
      <c r="E50021" s="120"/>
      <c r="M50021" s="120"/>
      <c r="N50021" s="120"/>
      <c r="U50021" s="121"/>
      <c r="V50021" s="122"/>
      <c r="W50021" s="123"/>
      <c r="AC50021" s="123"/>
    </row>
    <row r="50022" spans="5:29" s="2" customFormat="1">
      <c r="E50022" s="120"/>
      <c r="M50022" s="120"/>
      <c r="N50022" s="120"/>
      <c r="U50022" s="121"/>
      <c r="V50022" s="122"/>
      <c r="W50022" s="123"/>
      <c r="AC50022" s="123"/>
    </row>
    <row r="50023" spans="5:29" s="2" customFormat="1">
      <c r="E50023" s="120"/>
      <c r="M50023" s="120"/>
      <c r="N50023" s="120"/>
      <c r="U50023" s="121"/>
      <c r="V50023" s="122"/>
      <c r="W50023" s="123"/>
      <c r="AC50023" s="123"/>
    </row>
    <row r="50024" spans="5:29" s="2" customFormat="1">
      <c r="E50024" s="120"/>
      <c r="M50024" s="120"/>
      <c r="N50024" s="120"/>
      <c r="U50024" s="121"/>
      <c r="V50024" s="122"/>
      <c r="W50024" s="123"/>
      <c r="AC50024" s="123"/>
    </row>
    <row r="50025" spans="5:29" s="2" customFormat="1">
      <c r="E50025" s="120"/>
      <c r="M50025" s="120"/>
      <c r="N50025" s="120"/>
      <c r="U50025" s="121"/>
      <c r="V50025" s="122"/>
      <c r="W50025" s="123"/>
      <c r="AC50025" s="123"/>
    </row>
    <row r="50026" spans="5:29" s="2" customFormat="1">
      <c r="E50026" s="120"/>
      <c r="M50026" s="120"/>
      <c r="N50026" s="120"/>
      <c r="U50026" s="121"/>
      <c r="V50026" s="122"/>
      <c r="W50026" s="123"/>
      <c r="AC50026" s="123"/>
    </row>
    <row r="50027" spans="5:29" s="2" customFormat="1">
      <c r="E50027" s="120"/>
      <c r="M50027" s="120"/>
      <c r="N50027" s="120"/>
      <c r="U50027" s="121"/>
      <c r="V50027" s="122"/>
      <c r="W50027" s="123"/>
      <c r="AC50027" s="123"/>
    </row>
    <row r="50028" spans="5:29" s="2" customFormat="1">
      <c r="E50028" s="120"/>
      <c r="M50028" s="120"/>
      <c r="N50028" s="120"/>
      <c r="U50028" s="121"/>
      <c r="V50028" s="122"/>
      <c r="W50028" s="123"/>
      <c r="AC50028" s="123"/>
    </row>
    <row r="50029" spans="5:29" s="2" customFormat="1">
      <c r="E50029" s="120"/>
      <c r="M50029" s="120"/>
      <c r="N50029" s="120"/>
      <c r="U50029" s="121"/>
      <c r="V50029" s="122"/>
      <c r="W50029" s="123"/>
      <c r="AC50029" s="123"/>
    </row>
    <row r="50030" spans="5:29" s="2" customFormat="1">
      <c r="E50030" s="120"/>
      <c r="M50030" s="120"/>
      <c r="N50030" s="120"/>
      <c r="U50030" s="121"/>
      <c r="V50030" s="122"/>
      <c r="W50030" s="123"/>
      <c r="AC50030" s="123"/>
    </row>
    <row r="50031" spans="5:29" s="2" customFormat="1">
      <c r="E50031" s="120"/>
      <c r="M50031" s="120"/>
      <c r="N50031" s="120"/>
      <c r="U50031" s="121"/>
      <c r="V50031" s="122"/>
      <c r="W50031" s="123"/>
      <c r="AC50031" s="123"/>
    </row>
    <row r="50032" spans="5:29" s="2" customFormat="1">
      <c r="E50032" s="120"/>
      <c r="M50032" s="120"/>
      <c r="N50032" s="120"/>
      <c r="U50032" s="121"/>
      <c r="V50032" s="122"/>
      <c r="W50032" s="123"/>
      <c r="AC50032" s="123"/>
    </row>
    <row r="50033" spans="5:29" s="2" customFormat="1">
      <c r="E50033" s="120"/>
      <c r="M50033" s="120"/>
      <c r="N50033" s="120"/>
      <c r="U50033" s="121"/>
      <c r="V50033" s="122"/>
      <c r="W50033" s="123"/>
      <c r="AC50033" s="123"/>
    </row>
    <row r="50034" spans="5:29" s="2" customFormat="1">
      <c r="E50034" s="120"/>
      <c r="M50034" s="120"/>
      <c r="N50034" s="120"/>
      <c r="U50034" s="121"/>
      <c r="V50034" s="122"/>
      <c r="W50034" s="123"/>
      <c r="AC50034" s="123"/>
    </row>
    <row r="50035" spans="5:29" s="2" customFormat="1">
      <c r="E50035" s="120"/>
      <c r="M50035" s="120"/>
      <c r="N50035" s="120"/>
      <c r="U50035" s="121"/>
      <c r="V50035" s="122"/>
      <c r="W50035" s="123"/>
      <c r="AC50035" s="123"/>
    </row>
    <row r="50036" spans="5:29" s="2" customFormat="1">
      <c r="E50036" s="120"/>
      <c r="M50036" s="120"/>
      <c r="N50036" s="120"/>
      <c r="U50036" s="121"/>
      <c r="V50036" s="122"/>
      <c r="W50036" s="123"/>
      <c r="AC50036" s="123"/>
    </row>
    <row r="50037" spans="5:29" s="2" customFormat="1">
      <c r="E50037" s="120"/>
      <c r="M50037" s="120"/>
      <c r="N50037" s="120"/>
      <c r="U50037" s="121"/>
      <c r="V50037" s="122"/>
      <c r="W50037" s="123"/>
      <c r="AC50037" s="123"/>
    </row>
    <row r="50038" spans="5:29" s="2" customFormat="1">
      <c r="E50038" s="120"/>
      <c r="M50038" s="120"/>
      <c r="N50038" s="120"/>
      <c r="U50038" s="121"/>
      <c r="V50038" s="122"/>
      <c r="W50038" s="123"/>
      <c r="AC50038" s="123"/>
    </row>
    <row r="50039" spans="5:29" s="2" customFormat="1">
      <c r="E50039" s="120"/>
      <c r="M50039" s="120"/>
      <c r="N50039" s="120"/>
      <c r="U50039" s="121"/>
      <c r="V50039" s="122"/>
      <c r="W50039" s="123"/>
      <c r="AC50039" s="123"/>
    </row>
    <row r="50040" spans="5:29" s="2" customFormat="1">
      <c r="E50040" s="120"/>
      <c r="M50040" s="120"/>
      <c r="N50040" s="120"/>
      <c r="U50040" s="121"/>
      <c r="V50040" s="122"/>
      <c r="W50040" s="123"/>
      <c r="AC50040" s="123"/>
    </row>
    <row r="50041" spans="5:29" s="2" customFormat="1">
      <c r="E50041" s="120"/>
      <c r="M50041" s="120"/>
      <c r="N50041" s="120"/>
      <c r="U50041" s="121"/>
      <c r="V50041" s="122"/>
      <c r="W50041" s="123"/>
      <c r="AC50041" s="123"/>
    </row>
    <row r="50042" spans="5:29" s="2" customFormat="1">
      <c r="E50042" s="120"/>
      <c r="M50042" s="120"/>
      <c r="N50042" s="120"/>
      <c r="U50042" s="121"/>
      <c r="V50042" s="122"/>
      <c r="W50042" s="123"/>
      <c r="AC50042" s="123"/>
    </row>
    <row r="50043" spans="5:29" s="2" customFormat="1">
      <c r="E50043" s="120"/>
      <c r="M50043" s="120"/>
      <c r="N50043" s="120"/>
      <c r="U50043" s="121"/>
      <c r="V50043" s="122"/>
      <c r="W50043" s="123"/>
      <c r="AC50043" s="123"/>
    </row>
    <row r="50044" spans="5:29" s="2" customFormat="1">
      <c r="E50044" s="120"/>
      <c r="M50044" s="120"/>
      <c r="N50044" s="120"/>
      <c r="U50044" s="121"/>
      <c r="V50044" s="122"/>
      <c r="W50044" s="123"/>
      <c r="AC50044" s="123"/>
    </row>
    <row r="50045" spans="5:29" s="2" customFormat="1">
      <c r="E50045" s="120"/>
      <c r="M50045" s="120"/>
      <c r="N50045" s="120"/>
      <c r="U50045" s="121"/>
      <c r="V50045" s="122"/>
      <c r="W50045" s="123"/>
      <c r="AC50045" s="123"/>
    </row>
    <row r="50046" spans="5:29" s="2" customFormat="1">
      <c r="E50046" s="120"/>
      <c r="M50046" s="120"/>
      <c r="N50046" s="120"/>
      <c r="U50046" s="121"/>
      <c r="V50046" s="122"/>
      <c r="W50046" s="123"/>
      <c r="AC50046" s="123"/>
    </row>
    <row r="50047" spans="5:29" s="2" customFormat="1">
      <c r="E50047" s="120"/>
      <c r="M50047" s="120"/>
      <c r="N50047" s="120"/>
      <c r="U50047" s="121"/>
      <c r="V50047" s="122"/>
      <c r="W50047" s="123"/>
      <c r="AC50047" s="123"/>
    </row>
    <row r="50048" spans="5:29" s="2" customFormat="1">
      <c r="E50048" s="120"/>
      <c r="M50048" s="120"/>
      <c r="N50048" s="120"/>
      <c r="U50048" s="121"/>
      <c r="V50048" s="122"/>
      <c r="W50048" s="123"/>
      <c r="AC50048" s="123"/>
    </row>
    <row r="50049" spans="5:29" s="2" customFormat="1">
      <c r="E50049" s="120"/>
      <c r="M50049" s="120"/>
      <c r="N50049" s="120"/>
      <c r="U50049" s="121"/>
      <c r="V50049" s="122"/>
      <c r="W50049" s="123"/>
      <c r="AC50049" s="123"/>
    </row>
    <row r="50050" spans="5:29" s="2" customFormat="1">
      <c r="E50050" s="120"/>
      <c r="M50050" s="120"/>
      <c r="N50050" s="120"/>
      <c r="U50050" s="121"/>
      <c r="V50050" s="122"/>
      <c r="W50050" s="123"/>
      <c r="AC50050" s="123"/>
    </row>
    <row r="50051" spans="5:29" s="2" customFormat="1">
      <c r="E50051" s="120"/>
      <c r="M50051" s="120"/>
      <c r="N50051" s="120"/>
      <c r="U50051" s="121"/>
      <c r="V50051" s="122"/>
      <c r="W50051" s="123"/>
      <c r="AC50051" s="123"/>
    </row>
    <row r="50052" spans="5:29" s="2" customFormat="1">
      <c r="E50052" s="120"/>
      <c r="M50052" s="120"/>
      <c r="N50052" s="120"/>
      <c r="U50052" s="121"/>
      <c r="V50052" s="122"/>
      <c r="W50052" s="123"/>
      <c r="AC50052" s="123"/>
    </row>
    <row r="50053" spans="5:29" s="2" customFormat="1">
      <c r="E50053" s="120"/>
      <c r="M50053" s="120"/>
      <c r="N50053" s="120"/>
      <c r="U50053" s="121"/>
      <c r="V50053" s="122"/>
      <c r="W50053" s="123"/>
      <c r="AC50053" s="123"/>
    </row>
    <row r="50054" spans="5:29" s="2" customFormat="1">
      <c r="E50054" s="120"/>
      <c r="M50054" s="120"/>
      <c r="N50054" s="120"/>
      <c r="U50054" s="121"/>
      <c r="V50054" s="122"/>
      <c r="W50054" s="123"/>
      <c r="AC50054" s="123"/>
    </row>
    <row r="50055" spans="5:29" s="2" customFormat="1">
      <c r="E50055" s="120"/>
      <c r="M50055" s="120"/>
      <c r="N50055" s="120"/>
      <c r="U50055" s="121"/>
      <c r="V50055" s="122"/>
      <c r="W50055" s="123"/>
      <c r="AC50055" s="123"/>
    </row>
    <row r="50056" spans="5:29" s="2" customFormat="1">
      <c r="E50056" s="120"/>
      <c r="M50056" s="120"/>
      <c r="N50056" s="120"/>
      <c r="U50056" s="121"/>
      <c r="V50056" s="122"/>
      <c r="W50056" s="123"/>
      <c r="AC50056" s="123"/>
    </row>
    <row r="50057" spans="5:29" s="2" customFormat="1">
      <c r="E50057" s="120"/>
      <c r="M50057" s="120"/>
      <c r="N50057" s="120"/>
      <c r="U50057" s="121"/>
      <c r="V50057" s="122"/>
      <c r="W50057" s="123"/>
      <c r="AC50057" s="123"/>
    </row>
    <row r="50058" spans="5:29" s="2" customFormat="1">
      <c r="E50058" s="120"/>
      <c r="M50058" s="120"/>
      <c r="N50058" s="120"/>
      <c r="U50058" s="121"/>
      <c r="V50058" s="122"/>
      <c r="W50058" s="123"/>
      <c r="AC50058" s="123"/>
    </row>
    <row r="50059" spans="5:29" s="2" customFormat="1">
      <c r="E50059" s="120"/>
      <c r="M50059" s="120"/>
      <c r="N50059" s="120"/>
      <c r="U50059" s="121"/>
      <c r="V50059" s="122"/>
      <c r="W50059" s="123"/>
      <c r="AC50059" s="123"/>
    </row>
    <row r="50060" spans="5:29" s="2" customFormat="1">
      <c r="E50060" s="120"/>
      <c r="M50060" s="120"/>
      <c r="N50060" s="120"/>
      <c r="U50060" s="121"/>
      <c r="V50060" s="122"/>
      <c r="W50060" s="123"/>
      <c r="AC50060" s="123"/>
    </row>
    <row r="50061" spans="5:29" s="2" customFormat="1">
      <c r="E50061" s="120"/>
      <c r="M50061" s="120"/>
      <c r="N50061" s="120"/>
      <c r="U50061" s="121"/>
      <c r="V50061" s="122"/>
      <c r="W50061" s="123"/>
      <c r="AC50061" s="123"/>
    </row>
    <row r="50062" spans="5:29" s="2" customFormat="1">
      <c r="E50062" s="120"/>
      <c r="M50062" s="120"/>
      <c r="N50062" s="120"/>
      <c r="U50062" s="121"/>
      <c r="V50062" s="122"/>
      <c r="W50062" s="123"/>
      <c r="AC50062" s="123"/>
    </row>
    <row r="50063" spans="5:29" s="2" customFormat="1">
      <c r="E50063" s="120"/>
      <c r="M50063" s="120"/>
      <c r="N50063" s="120"/>
      <c r="U50063" s="121"/>
      <c r="V50063" s="122"/>
      <c r="W50063" s="123"/>
      <c r="AC50063" s="123"/>
    </row>
    <row r="50064" spans="5:29" s="2" customFormat="1">
      <c r="E50064" s="120"/>
      <c r="M50064" s="120"/>
      <c r="N50064" s="120"/>
      <c r="U50064" s="121"/>
      <c r="V50064" s="122"/>
      <c r="W50064" s="123"/>
      <c r="AC50064" s="123"/>
    </row>
    <row r="50065" spans="5:29" s="2" customFormat="1">
      <c r="E50065" s="120"/>
      <c r="M50065" s="120"/>
      <c r="N50065" s="120"/>
      <c r="U50065" s="121"/>
      <c r="V50065" s="122"/>
      <c r="W50065" s="123"/>
      <c r="AC50065" s="123"/>
    </row>
    <row r="50066" spans="5:29" s="2" customFormat="1">
      <c r="E50066" s="120"/>
      <c r="M50066" s="120"/>
      <c r="N50066" s="120"/>
      <c r="U50066" s="121"/>
      <c r="V50066" s="122"/>
      <c r="W50066" s="123"/>
      <c r="AC50066" s="123"/>
    </row>
    <row r="50067" spans="5:29" s="2" customFormat="1">
      <c r="E50067" s="120"/>
      <c r="M50067" s="120"/>
      <c r="N50067" s="120"/>
      <c r="U50067" s="121"/>
      <c r="V50067" s="122"/>
      <c r="W50067" s="123"/>
      <c r="AC50067" s="123"/>
    </row>
    <row r="50068" spans="5:29" s="2" customFormat="1">
      <c r="E50068" s="120"/>
      <c r="M50068" s="120"/>
      <c r="N50068" s="120"/>
      <c r="U50068" s="121"/>
      <c r="V50068" s="122"/>
      <c r="W50068" s="123"/>
      <c r="AC50068" s="123"/>
    </row>
    <row r="50069" spans="5:29" s="2" customFormat="1">
      <c r="E50069" s="120"/>
      <c r="M50069" s="120"/>
      <c r="N50069" s="120"/>
      <c r="U50069" s="121"/>
      <c r="V50069" s="122"/>
      <c r="W50069" s="123"/>
      <c r="AC50069" s="123"/>
    </row>
    <row r="50070" spans="5:29" s="2" customFormat="1">
      <c r="E50070" s="120"/>
      <c r="M50070" s="120"/>
      <c r="N50070" s="120"/>
      <c r="U50070" s="121"/>
      <c r="V50070" s="122"/>
      <c r="W50070" s="123"/>
      <c r="AC50070" s="123"/>
    </row>
    <row r="50071" spans="5:29" s="2" customFormat="1">
      <c r="E50071" s="120"/>
      <c r="M50071" s="120"/>
      <c r="N50071" s="120"/>
      <c r="U50071" s="121"/>
      <c r="V50071" s="122"/>
      <c r="W50071" s="123"/>
      <c r="AC50071" s="123"/>
    </row>
    <row r="50072" spans="5:29" s="2" customFormat="1">
      <c r="E50072" s="120"/>
      <c r="M50072" s="120"/>
      <c r="N50072" s="120"/>
      <c r="U50072" s="121"/>
      <c r="V50072" s="122"/>
      <c r="W50072" s="123"/>
      <c r="AC50072" s="123"/>
    </row>
    <row r="50073" spans="5:29" s="2" customFormat="1">
      <c r="E50073" s="120"/>
      <c r="M50073" s="120"/>
      <c r="N50073" s="120"/>
      <c r="U50073" s="121"/>
      <c r="V50073" s="122"/>
      <c r="W50073" s="123"/>
      <c r="AC50073" s="123"/>
    </row>
    <row r="50074" spans="5:29" s="2" customFormat="1">
      <c r="E50074" s="120"/>
      <c r="M50074" s="120"/>
      <c r="N50074" s="120"/>
      <c r="U50074" s="121"/>
      <c r="V50074" s="122"/>
      <c r="W50074" s="123"/>
      <c r="AC50074" s="123"/>
    </row>
    <row r="50075" spans="5:29" s="2" customFormat="1">
      <c r="E50075" s="120"/>
      <c r="M50075" s="120"/>
      <c r="N50075" s="120"/>
      <c r="U50075" s="121"/>
      <c r="V50075" s="122"/>
      <c r="W50075" s="123"/>
      <c r="AC50075" s="123"/>
    </row>
    <row r="50076" spans="5:29" s="2" customFormat="1">
      <c r="E50076" s="120"/>
      <c r="M50076" s="120"/>
      <c r="N50076" s="120"/>
      <c r="U50076" s="121"/>
      <c r="V50076" s="122"/>
      <c r="W50076" s="123"/>
      <c r="AC50076" s="123"/>
    </row>
    <row r="50077" spans="5:29" s="2" customFormat="1">
      <c r="E50077" s="120"/>
      <c r="M50077" s="120"/>
      <c r="N50077" s="120"/>
      <c r="U50077" s="121"/>
      <c r="V50077" s="122"/>
      <c r="W50077" s="123"/>
      <c r="AC50077" s="123"/>
    </row>
    <row r="50078" spans="5:29" s="2" customFormat="1">
      <c r="E50078" s="120"/>
      <c r="M50078" s="120"/>
      <c r="N50078" s="120"/>
      <c r="U50078" s="121"/>
      <c r="V50078" s="122"/>
      <c r="W50078" s="123"/>
      <c r="AC50078" s="123"/>
    </row>
    <row r="50079" spans="5:29" s="2" customFormat="1">
      <c r="E50079" s="120"/>
      <c r="M50079" s="120"/>
      <c r="N50079" s="120"/>
      <c r="U50079" s="121"/>
      <c r="V50079" s="122"/>
      <c r="W50079" s="123"/>
      <c r="AC50079" s="123"/>
    </row>
    <row r="50080" spans="5:29" s="2" customFormat="1">
      <c r="E50080" s="120"/>
      <c r="M50080" s="120"/>
      <c r="N50080" s="120"/>
      <c r="U50080" s="121"/>
      <c r="V50080" s="122"/>
      <c r="W50080" s="123"/>
      <c r="AC50080" s="123"/>
    </row>
    <row r="50081" spans="5:29" s="2" customFormat="1">
      <c r="E50081" s="120"/>
      <c r="M50081" s="120"/>
      <c r="N50081" s="120"/>
      <c r="U50081" s="121"/>
      <c r="V50081" s="122"/>
      <c r="W50081" s="123"/>
      <c r="AC50081" s="123"/>
    </row>
    <row r="50082" spans="5:29" s="2" customFormat="1">
      <c r="E50082" s="120"/>
      <c r="M50082" s="120"/>
      <c r="N50082" s="120"/>
      <c r="U50082" s="121"/>
      <c r="V50082" s="122"/>
      <c r="W50082" s="123"/>
      <c r="AC50082" s="123"/>
    </row>
    <row r="50083" spans="5:29" s="2" customFormat="1">
      <c r="E50083" s="120"/>
      <c r="M50083" s="120"/>
      <c r="N50083" s="120"/>
      <c r="U50083" s="121"/>
      <c r="V50083" s="122"/>
      <c r="W50083" s="123"/>
      <c r="AC50083" s="123"/>
    </row>
    <row r="50084" spans="5:29" s="2" customFormat="1">
      <c r="E50084" s="120"/>
      <c r="M50084" s="120"/>
      <c r="N50084" s="120"/>
      <c r="U50084" s="121"/>
      <c r="V50084" s="122"/>
      <c r="W50084" s="123"/>
      <c r="AC50084" s="123"/>
    </row>
    <row r="50085" spans="5:29" s="2" customFormat="1">
      <c r="E50085" s="120"/>
      <c r="M50085" s="120"/>
      <c r="N50085" s="120"/>
      <c r="U50085" s="121"/>
      <c r="V50085" s="122"/>
      <c r="W50085" s="123"/>
      <c r="AC50085" s="123"/>
    </row>
    <row r="50086" spans="5:29" s="2" customFormat="1">
      <c r="E50086" s="120"/>
      <c r="M50086" s="120"/>
      <c r="N50086" s="120"/>
      <c r="U50086" s="121"/>
      <c r="V50086" s="122"/>
      <c r="W50086" s="123"/>
      <c r="AC50086" s="123"/>
    </row>
    <row r="50087" spans="5:29" s="2" customFormat="1">
      <c r="E50087" s="120"/>
      <c r="M50087" s="120"/>
      <c r="N50087" s="120"/>
      <c r="U50087" s="121"/>
      <c r="V50087" s="122"/>
      <c r="W50087" s="123"/>
      <c r="AC50087" s="123"/>
    </row>
    <row r="50088" spans="5:29" s="2" customFormat="1">
      <c r="E50088" s="120"/>
      <c r="M50088" s="120"/>
      <c r="N50088" s="120"/>
      <c r="U50088" s="121"/>
      <c r="V50088" s="122"/>
      <c r="W50088" s="123"/>
      <c r="AC50088" s="123"/>
    </row>
    <row r="50089" spans="5:29" s="2" customFormat="1">
      <c r="E50089" s="120"/>
      <c r="M50089" s="120"/>
      <c r="N50089" s="120"/>
      <c r="U50089" s="121"/>
      <c r="V50089" s="122"/>
      <c r="W50089" s="123"/>
      <c r="AC50089" s="123"/>
    </row>
    <row r="50090" spans="5:29" s="2" customFormat="1">
      <c r="E50090" s="120"/>
      <c r="M50090" s="120"/>
      <c r="N50090" s="120"/>
      <c r="U50090" s="121"/>
      <c r="V50090" s="122"/>
      <c r="W50090" s="123"/>
      <c r="AC50090" s="123"/>
    </row>
    <row r="50091" spans="5:29" s="2" customFormat="1">
      <c r="E50091" s="120"/>
      <c r="M50091" s="120"/>
      <c r="N50091" s="120"/>
      <c r="U50091" s="121"/>
      <c r="V50091" s="122"/>
      <c r="W50091" s="123"/>
      <c r="AC50091" s="123"/>
    </row>
    <row r="50092" spans="5:29" s="2" customFormat="1">
      <c r="E50092" s="120"/>
      <c r="M50092" s="120"/>
      <c r="N50092" s="120"/>
      <c r="U50092" s="121"/>
      <c r="V50092" s="122"/>
      <c r="W50092" s="123"/>
      <c r="AC50092" s="123"/>
    </row>
    <row r="50093" spans="5:29" s="2" customFormat="1">
      <c r="E50093" s="120"/>
      <c r="M50093" s="120"/>
      <c r="N50093" s="120"/>
      <c r="U50093" s="121"/>
      <c r="V50093" s="122"/>
      <c r="W50093" s="123"/>
      <c r="AC50093" s="123"/>
    </row>
    <row r="50094" spans="5:29" s="2" customFormat="1">
      <c r="E50094" s="120"/>
      <c r="M50094" s="120"/>
      <c r="N50094" s="120"/>
      <c r="U50094" s="121"/>
      <c r="V50094" s="122"/>
      <c r="W50094" s="123"/>
      <c r="AC50094" s="123"/>
    </row>
    <row r="50095" spans="5:29" s="2" customFormat="1">
      <c r="E50095" s="120"/>
      <c r="M50095" s="120"/>
      <c r="N50095" s="120"/>
      <c r="U50095" s="121"/>
      <c r="V50095" s="122"/>
      <c r="W50095" s="123"/>
      <c r="AC50095" s="123"/>
    </row>
    <row r="50096" spans="5:29" s="2" customFormat="1">
      <c r="E50096" s="120"/>
      <c r="M50096" s="120"/>
      <c r="N50096" s="120"/>
      <c r="U50096" s="121"/>
      <c r="V50096" s="122"/>
      <c r="W50096" s="123"/>
      <c r="AC50096" s="123"/>
    </row>
    <row r="50097" spans="5:29" s="2" customFormat="1">
      <c r="E50097" s="120"/>
      <c r="M50097" s="120"/>
      <c r="N50097" s="120"/>
      <c r="U50097" s="121"/>
      <c r="V50097" s="122"/>
      <c r="W50097" s="123"/>
      <c r="AC50097" s="123"/>
    </row>
    <row r="50098" spans="5:29" s="2" customFormat="1">
      <c r="E50098" s="120"/>
      <c r="M50098" s="120"/>
      <c r="N50098" s="120"/>
      <c r="U50098" s="121"/>
      <c r="V50098" s="122"/>
      <c r="W50098" s="123"/>
      <c r="AC50098" s="123"/>
    </row>
    <row r="50099" spans="5:29" s="2" customFormat="1">
      <c r="E50099" s="120"/>
      <c r="M50099" s="120"/>
      <c r="N50099" s="120"/>
      <c r="U50099" s="121"/>
      <c r="V50099" s="122"/>
      <c r="W50099" s="123"/>
      <c r="AC50099" s="123"/>
    </row>
    <row r="50100" spans="5:29" s="2" customFormat="1">
      <c r="E50100" s="120"/>
      <c r="M50100" s="120"/>
      <c r="N50100" s="120"/>
      <c r="U50100" s="121"/>
      <c r="V50100" s="122"/>
      <c r="W50100" s="123"/>
      <c r="AC50100" s="123"/>
    </row>
    <row r="50101" spans="5:29" s="2" customFormat="1">
      <c r="E50101" s="120"/>
      <c r="M50101" s="120"/>
      <c r="N50101" s="120"/>
      <c r="U50101" s="121"/>
      <c r="V50101" s="122"/>
      <c r="W50101" s="123"/>
      <c r="AC50101" s="123"/>
    </row>
    <row r="50102" spans="5:29" s="2" customFormat="1">
      <c r="E50102" s="120"/>
      <c r="M50102" s="120"/>
      <c r="N50102" s="120"/>
      <c r="U50102" s="121"/>
      <c r="V50102" s="122"/>
      <c r="W50102" s="123"/>
      <c r="AC50102" s="123"/>
    </row>
    <row r="50103" spans="5:29" s="2" customFormat="1">
      <c r="E50103" s="120"/>
      <c r="M50103" s="120"/>
      <c r="N50103" s="120"/>
      <c r="U50103" s="121"/>
      <c r="V50103" s="122"/>
      <c r="W50103" s="123"/>
      <c r="AC50103" s="123"/>
    </row>
    <row r="50104" spans="5:29" s="2" customFormat="1">
      <c r="E50104" s="120"/>
      <c r="M50104" s="120"/>
      <c r="N50104" s="120"/>
      <c r="U50104" s="121"/>
      <c r="V50104" s="122"/>
      <c r="W50104" s="123"/>
      <c r="AC50104" s="123"/>
    </row>
    <row r="50105" spans="5:29" s="2" customFormat="1">
      <c r="E50105" s="120"/>
      <c r="M50105" s="120"/>
      <c r="N50105" s="120"/>
      <c r="U50105" s="121"/>
      <c r="V50105" s="122"/>
      <c r="W50105" s="123"/>
      <c r="AC50105" s="123"/>
    </row>
    <row r="50106" spans="5:29" s="2" customFormat="1">
      <c r="E50106" s="120"/>
      <c r="M50106" s="120"/>
      <c r="N50106" s="120"/>
      <c r="U50106" s="121"/>
      <c r="V50106" s="122"/>
      <c r="W50106" s="123"/>
      <c r="AC50106" s="123"/>
    </row>
    <row r="50107" spans="5:29" s="2" customFormat="1">
      <c r="E50107" s="120"/>
      <c r="M50107" s="120"/>
      <c r="N50107" s="120"/>
      <c r="U50107" s="121"/>
      <c r="V50107" s="122"/>
      <c r="W50107" s="123"/>
      <c r="AC50107" s="123"/>
    </row>
    <row r="50108" spans="5:29" s="2" customFormat="1">
      <c r="E50108" s="120"/>
      <c r="M50108" s="120"/>
      <c r="N50108" s="120"/>
      <c r="U50108" s="121"/>
      <c r="V50108" s="122"/>
      <c r="W50108" s="123"/>
      <c r="AC50108" s="123"/>
    </row>
    <row r="50109" spans="5:29" s="2" customFormat="1">
      <c r="E50109" s="120"/>
      <c r="M50109" s="120"/>
      <c r="N50109" s="120"/>
      <c r="U50109" s="121"/>
      <c r="V50109" s="122"/>
      <c r="W50109" s="123"/>
      <c r="AC50109" s="123"/>
    </row>
    <row r="50110" spans="5:29" s="2" customFormat="1">
      <c r="E50110" s="120"/>
      <c r="M50110" s="120"/>
      <c r="N50110" s="120"/>
      <c r="U50110" s="121"/>
      <c r="V50110" s="122"/>
      <c r="W50110" s="123"/>
      <c r="AC50110" s="123"/>
    </row>
    <row r="50111" spans="5:29" s="2" customFormat="1">
      <c r="E50111" s="120"/>
      <c r="M50111" s="120"/>
      <c r="N50111" s="120"/>
      <c r="U50111" s="121"/>
      <c r="V50111" s="122"/>
      <c r="W50111" s="123"/>
      <c r="AC50111" s="123"/>
    </row>
    <row r="50112" spans="5:29" s="2" customFormat="1">
      <c r="E50112" s="120"/>
      <c r="M50112" s="120"/>
      <c r="N50112" s="120"/>
      <c r="U50112" s="121"/>
      <c r="V50112" s="122"/>
      <c r="W50112" s="123"/>
      <c r="AC50112" s="123"/>
    </row>
    <row r="50113" spans="5:29" s="2" customFormat="1">
      <c r="E50113" s="120"/>
      <c r="M50113" s="120"/>
      <c r="N50113" s="120"/>
      <c r="U50113" s="121"/>
      <c r="V50113" s="122"/>
      <c r="W50113" s="123"/>
      <c r="AC50113" s="123"/>
    </row>
    <row r="50114" spans="5:29" s="2" customFormat="1">
      <c r="E50114" s="120"/>
      <c r="M50114" s="120"/>
      <c r="N50114" s="120"/>
      <c r="U50114" s="121"/>
      <c r="V50114" s="122"/>
      <c r="W50114" s="123"/>
      <c r="AC50114" s="123"/>
    </row>
    <row r="50115" spans="5:29" s="2" customFormat="1">
      <c r="E50115" s="120"/>
      <c r="M50115" s="120"/>
      <c r="N50115" s="120"/>
      <c r="U50115" s="121"/>
      <c r="V50115" s="122"/>
      <c r="W50115" s="123"/>
      <c r="AC50115" s="123"/>
    </row>
    <row r="50116" spans="5:29" s="2" customFormat="1">
      <c r="E50116" s="120"/>
      <c r="M50116" s="120"/>
      <c r="N50116" s="120"/>
      <c r="U50116" s="121"/>
      <c r="V50116" s="122"/>
      <c r="W50116" s="123"/>
      <c r="AC50116" s="123"/>
    </row>
    <row r="50117" spans="5:29" s="2" customFormat="1">
      <c r="E50117" s="120"/>
      <c r="M50117" s="120"/>
      <c r="N50117" s="120"/>
      <c r="U50117" s="121"/>
      <c r="V50117" s="122"/>
      <c r="W50117" s="123"/>
      <c r="AC50117" s="123"/>
    </row>
    <row r="50118" spans="5:29" s="2" customFormat="1">
      <c r="E50118" s="120"/>
      <c r="M50118" s="120"/>
      <c r="N50118" s="120"/>
      <c r="U50118" s="121"/>
      <c r="V50118" s="122"/>
      <c r="W50118" s="123"/>
      <c r="AC50118" s="123"/>
    </row>
    <row r="50119" spans="5:29" s="2" customFormat="1">
      <c r="E50119" s="120"/>
      <c r="M50119" s="120"/>
      <c r="N50119" s="120"/>
      <c r="U50119" s="121"/>
      <c r="V50119" s="122"/>
      <c r="W50119" s="123"/>
      <c r="AC50119" s="123"/>
    </row>
    <row r="50120" spans="5:29" s="2" customFormat="1">
      <c r="E50120" s="120"/>
      <c r="M50120" s="120"/>
      <c r="N50120" s="120"/>
      <c r="U50120" s="121"/>
      <c r="V50120" s="122"/>
      <c r="W50120" s="123"/>
      <c r="AC50120" s="123"/>
    </row>
    <row r="50121" spans="5:29" s="2" customFormat="1">
      <c r="E50121" s="120"/>
      <c r="M50121" s="120"/>
      <c r="N50121" s="120"/>
      <c r="U50121" s="121"/>
      <c r="V50121" s="122"/>
      <c r="W50121" s="123"/>
      <c r="AC50121" s="123"/>
    </row>
    <row r="50122" spans="5:29" s="2" customFormat="1">
      <c r="E50122" s="120"/>
      <c r="M50122" s="120"/>
      <c r="N50122" s="120"/>
      <c r="U50122" s="121"/>
      <c r="V50122" s="122"/>
      <c r="W50122" s="123"/>
      <c r="AC50122" s="123"/>
    </row>
    <row r="50123" spans="5:29" s="2" customFormat="1">
      <c r="E50123" s="120"/>
      <c r="M50123" s="120"/>
      <c r="N50123" s="120"/>
      <c r="U50123" s="121"/>
      <c r="V50123" s="122"/>
      <c r="W50123" s="123"/>
      <c r="AC50123" s="123"/>
    </row>
    <row r="50124" spans="5:29" s="2" customFormat="1">
      <c r="E50124" s="120"/>
      <c r="M50124" s="120"/>
      <c r="N50124" s="120"/>
      <c r="U50124" s="121"/>
      <c r="V50124" s="122"/>
      <c r="W50124" s="123"/>
      <c r="AC50124" s="123"/>
    </row>
    <row r="50125" spans="5:29" s="2" customFormat="1">
      <c r="E50125" s="120"/>
      <c r="M50125" s="120"/>
      <c r="N50125" s="120"/>
      <c r="U50125" s="121"/>
      <c r="V50125" s="122"/>
      <c r="W50125" s="123"/>
      <c r="AC50125" s="123"/>
    </row>
    <row r="50126" spans="5:29" s="2" customFormat="1">
      <c r="E50126" s="120"/>
      <c r="M50126" s="120"/>
      <c r="N50126" s="120"/>
      <c r="U50126" s="121"/>
      <c r="V50126" s="122"/>
      <c r="W50126" s="123"/>
      <c r="AC50126" s="123"/>
    </row>
    <row r="50127" spans="5:29" s="2" customFormat="1">
      <c r="E50127" s="120"/>
      <c r="M50127" s="120"/>
      <c r="N50127" s="120"/>
      <c r="U50127" s="121"/>
      <c r="V50127" s="122"/>
      <c r="W50127" s="123"/>
      <c r="AC50127" s="123"/>
    </row>
    <row r="50128" spans="5:29" s="2" customFormat="1">
      <c r="E50128" s="120"/>
      <c r="M50128" s="120"/>
      <c r="N50128" s="120"/>
      <c r="U50128" s="121"/>
      <c r="V50128" s="122"/>
      <c r="W50128" s="123"/>
      <c r="AC50128" s="123"/>
    </row>
    <row r="50129" spans="5:29" s="2" customFormat="1">
      <c r="E50129" s="120"/>
      <c r="M50129" s="120"/>
      <c r="N50129" s="120"/>
      <c r="U50129" s="121"/>
      <c r="V50129" s="122"/>
      <c r="W50129" s="123"/>
      <c r="AC50129" s="123"/>
    </row>
    <row r="50130" spans="5:29" s="2" customFormat="1">
      <c r="E50130" s="120"/>
      <c r="M50130" s="120"/>
      <c r="N50130" s="120"/>
      <c r="U50130" s="121"/>
      <c r="V50130" s="122"/>
      <c r="W50130" s="123"/>
      <c r="AC50130" s="123"/>
    </row>
    <row r="50131" spans="5:29" s="2" customFormat="1">
      <c r="E50131" s="120"/>
      <c r="M50131" s="120"/>
      <c r="N50131" s="120"/>
      <c r="U50131" s="121"/>
      <c r="V50131" s="122"/>
      <c r="W50131" s="123"/>
      <c r="AC50131" s="123"/>
    </row>
    <row r="50132" spans="5:29" s="2" customFormat="1">
      <c r="E50132" s="120"/>
      <c r="M50132" s="120"/>
      <c r="N50132" s="120"/>
      <c r="U50132" s="121"/>
      <c r="V50132" s="122"/>
      <c r="W50132" s="123"/>
      <c r="AC50132" s="123"/>
    </row>
    <row r="50133" spans="5:29" s="2" customFormat="1">
      <c r="E50133" s="120"/>
      <c r="M50133" s="120"/>
      <c r="N50133" s="120"/>
      <c r="U50133" s="121"/>
      <c r="V50133" s="122"/>
      <c r="W50133" s="123"/>
      <c r="AC50133" s="123"/>
    </row>
    <row r="50134" spans="5:29" s="2" customFormat="1">
      <c r="E50134" s="120"/>
      <c r="M50134" s="120"/>
      <c r="N50134" s="120"/>
      <c r="U50134" s="121"/>
      <c r="V50134" s="122"/>
      <c r="W50134" s="123"/>
      <c r="AC50134" s="123"/>
    </row>
    <row r="50135" spans="5:29" s="2" customFormat="1">
      <c r="E50135" s="120"/>
      <c r="M50135" s="120"/>
      <c r="N50135" s="120"/>
      <c r="U50135" s="121"/>
      <c r="V50135" s="122"/>
      <c r="W50135" s="123"/>
      <c r="AC50135" s="123"/>
    </row>
    <row r="50136" spans="5:29" s="2" customFormat="1">
      <c r="E50136" s="120"/>
      <c r="M50136" s="120"/>
      <c r="N50136" s="120"/>
      <c r="U50136" s="121"/>
      <c r="V50136" s="122"/>
      <c r="W50136" s="123"/>
      <c r="AC50136" s="123"/>
    </row>
    <row r="50137" spans="5:29" s="2" customFormat="1">
      <c r="E50137" s="120"/>
      <c r="M50137" s="120"/>
      <c r="N50137" s="120"/>
      <c r="U50137" s="121"/>
      <c r="V50137" s="122"/>
      <c r="W50137" s="123"/>
      <c r="AC50137" s="123"/>
    </row>
    <row r="50138" spans="5:29" s="2" customFormat="1">
      <c r="E50138" s="120"/>
      <c r="M50138" s="120"/>
      <c r="N50138" s="120"/>
      <c r="U50138" s="121"/>
      <c r="V50138" s="122"/>
      <c r="W50138" s="123"/>
      <c r="AC50138" s="123"/>
    </row>
    <row r="50139" spans="5:29" s="2" customFormat="1">
      <c r="E50139" s="120"/>
      <c r="M50139" s="120"/>
      <c r="N50139" s="120"/>
      <c r="U50139" s="121"/>
      <c r="V50139" s="122"/>
      <c r="W50139" s="123"/>
      <c r="AC50139" s="123"/>
    </row>
    <row r="50140" spans="5:29" s="2" customFormat="1">
      <c r="E50140" s="120"/>
      <c r="M50140" s="120"/>
      <c r="N50140" s="120"/>
      <c r="U50140" s="121"/>
      <c r="V50140" s="122"/>
      <c r="W50140" s="123"/>
      <c r="AC50140" s="123"/>
    </row>
    <row r="50141" spans="5:29" s="2" customFormat="1">
      <c r="E50141" s="120"/>
      <c r="M50141" s="120"/>
      <c r="N50141" s="120"/>
      <c r="U50141" s="121"/>
      <c r="V50141" s="122"/>
      <c r="W50141" s="123"/>
      <c r="AC50141" s="123"/>
    </row>
    <row r="50142" spans="5:29" s="2" customFormat="1">
      <c r="E50142" s="120"/>
      <c r="M50142" s="120"/>
      <c r="N50142" s="120"/>
      <c r="U50142" s="121"/>
      <c r="V50142" s="122"/>
      <c r="W50142" s="123"/>
      <c r="AC50142" s="123"/>
    </row>
    <row r="50143" spans="5:29" s="2" customFormat="1">
      <c r="E50143" s="120"/>
      <c r="M50143" s="120"/>
      <c r="N50143" s="120"/>
      <c r="U50143" s="121"/>
      <c r="V50143" s="122"/>
      <c r="W50143" s="123"/>
      <c r="AC50143" s="123"/>
    </row>
    <row r="50144" spans="5:29" s="2" customFormat="1">
      <c r="E50144" s="120"/>
      <c r="M50144" s="120"/>
      <c r="N50144" s="120"/>
      <c r="U50144" s="121"/>
      <c r="V50144" s="122"/>
      <c r="W50144" s="123"/>
      <c r="AC50144" s="123"/>
    </row>
    <row r="50145" spans="5:29" s="2" customFormat="1">
      <c r="E50145" s="120"/>
      <c r="M50145" s="120"/>
      <c r="N50145" s="120"/>
      <c r="U50145" s="121"/>
      <c r="V50145" s="122"/>
      <c r="W50145" s="123"/>
      <c r="AC50145" s="123"/>
    </row>
    <row r="50146" spans="5:29" s="2" customFormat="1">
      <c r="E50146" s="120"/>
      <c r="M50146" s="120"/>
      <c r="N50146" s="120"/>
      <c r="U50146" s="121"/>
      <c r="V50146" s="122"/>
      <c r="W50146" s="123"/>
      <c r="AC50146" s="123"/>
    </row>
    <row r="50147" spans="5:29" s="2" customFormat="1">
      <c r="E50147" s="120"/>
      <c r="M50147" s="120"/>
      <c r="N50147" s="120"/>
      <c r="U50147" s="121"/>
      <c r="V50147" s="122"/>
      <c r="W50147" s="123"/>
      <c r="AC50147" s="123"/>
    </row>
    <row r="50148" spans="5:29" s="2" customFormat="1">
      <c r="E50148" s="120"/>
      <c r="M50148" s="120"/>
      <c r="N50148" s="120"/>
      <c r="U50148" s="121"/>
      <c r="V50148" s="122"/>
      <c r="W50148" s="123"/>
      <c r="AC50148" s="123"/>
    </row>
    <row r="50149" spans="5:29" s="2" customFormat="1">
      <c r="E50149" s="120"/>
      <c r="M50149" s="120"/>
      <c r="N50149" s="120"/>
      <c r="U50149" s="121"/>
      <c r="V50149" s="122"/>
      <c r="W50149" s="123"/>
      <c r="AC50149" s="123"/>
    </row>
    <row r="50150" spans="5:29" s="2" customFormat="1">
      <c r="E50150" s="120"/>
      <c r="M50150" s="120"/>
      <c r="N50150" s="120"/>
      <c r="U50150" s="121"/>
      <c r="V50150" s="122"/>
      <c r="W50150" s="123"/>
      <c r="AC50150" s="123"/>
    </row>
    <row r="50151" spans="5:29" s="2" customFormat="1">
      <c r="E50151" s="120"/>
      <c r="M50151" s="120"/>
      <c r="N50151" s="120"/>
      <c r="U50151" s="121"/>
      <c r="V50151" s="122"/>
      <c r="W50151" s="123"/>
      <c r="AC50151" s="123"/>
    </row>
    <row r="50152" spans="5:29" s="2" customFormat="1">
      <c r="E50152" s="120"/>
      <c r="M50152" s="120"/>
      <c r="N50152" s="120"/>
      <c r="U50152" s="121"/>
      <c r="V50152" s="122"/>
      <c r="W50152" s="123"/>
      <c r="AC50152" s="123"/>
    </row>
    <row r="50153" spans="5:29" s="2" customFormat="1">
      <c r="E50153" s="120"/>
      <c r="M50153" s="120"/>
      <c r="N50153" s="120"/>
      <c r="U50153" s="121"/>
      <c r="V50153" s="122"/>
      <c r="W50153" s="123"/>
      <c r="AC50153" s="123"/>
    </row>
    <row r="50154" spans="5:29" s="2" customFormat="1">
      <c r="E50154" s="120"/>
      <c r="M50154" s="120"/>
      <c r="N50154" s="120"/>
      <c r="U50154" s="121"/>
      <c r="V50154" s="122"/>
      <c r="W50154" s="123"/>
      <c r="AC50154" s="123"/>
    </row>
    <row r="50155" spans="5:29" s="2" customFormat="1">
      <c r="E50155" s="120"/>
      <c r="M50155" s="120"/>
      <c r="N50155" s="120"/>
      <c r="U50155" s="121"/>
      <c r="V50155" s="122"/>
      <c r="W50155" s="123"/>
      <c r="AC50155" s="123"/>
    </row>
    <row r="50156" spans="5:29" s="2" customFormat="1">
      <c r="E50156" s="120"/>
      <c r="M50156" s="120"/>
      <c r="N50156" s="120"/>
      <c r="U50156" s="121"/>
      <c r="V50156" s="122"/>
      <c r="W50156" s="123"/>
      <c r="AC50156" s="123"/>
    </row>
    <row r="50157" spans="5:29" s="2" customFormat="1">
      <c r="E50157" s="120"/>
      <c r="M50157" s="120"/>
      <c r="N50157" s="120"/>
      <c r="U50157" s="121"/>
      <c r="V50157" s="122"/>
      <c r="W50157" s="123"/>
      <c r="AC50157" s="123"/>
    </row>
    <row r="50158" spans="5:29" s="2" customFormat="1">
      <c r="E50158" s="120"/>
      <c r="M50158" s="120"/>
      <c r="N50158" s="120"/>
      <c r="U50158" s="121"/>
      <c r="V50158" s="122"/>
      <c r="W50158" s="123"/>
      <c r="AC50158" s="123"/>
    </row>
    <row r="50159" spans="5:29" s="2" customFormat="1">
      <c r="E50159" s="120"/>
      <c r="M50159" s="120"/>
      <c r="N50159" s="120"/>
      <c r="U50159" s="121"/>
      <c r="V50159" s="122"/>
      <c r="W50159" s="123"/>
      <c r="AC50159" s="123"/>
    </row>
    <row r="50160" spans="5:29" s="2" customFormat="1">
      <c r="E50160" s="120"/>
      <c r="M50160" s="120"/>
      <c r="N50160" s="120"/>
      <c r="U50160" s="121"/>
      <c r="V50160" s="122"/>
      <c r="W50160" s="123"/>
      <c r="AC50160" s="123"/>
    </row>
    <row r="50161" spans="5:29" s="2" customFormat="1">
      <c r="E50161" s="120"/>
      <c r="M50161" s="120"/>
      <c r="N50161" s="120"/>
      <c r="U50161" s="121"/>
      <c r="V50161" s="122"/>
      <c r="W50161" s="123"/>
      <c r="AC50161" s="123"/>
    </row>
    <row r="50162" spans="5:29" s="2" customFormat="1">
      <c r="E50162" s="120"/>
      <c r="M50162" s="120"/>
      <c r="N50162" s="120"/>
      <c r="U50162" s="121"/>
      <c r="V50162" s="122"/>
      <c r="W50162" s="123"/>
      <c r="AC50162" s="123"/>
    </row>
    <row r="50163" spans="5:29" s="2" customFormat="1">
      <c r="E50163" s="120"/>
      <c r="M50163" s="120"/>
      <c r="N50163" s="120"/>
      <c r="U50163" s="121"/>
      <c r="V50163" s="122"/>
      <c r="W50163" s="123"/>
      <c r="AC50163" s="123"/>
    </row>
    <row r="50164" spans="5:29" s="2" customFormat="1">
      <c r="E50164" s="120"/>
      <c r="M50164" s="120"/>
      <c r="N50164" s="120"/>
      <c r="U50164" s="121"/>
      <c r="V50164" s="122"/>
      <c r="W50164" s="123"/>
      <c r="AC50164" s="123"/>
    </row>
    <row r="50165" spans="5:29" s="2" customFormat="1">
      <c r="E50165" s="120"/>
      <c r="M50165" s="120"/>
      <c r="N50165" s="120"/>
      <c r="U50165" s="121"/>
      <c r="V50165" s="122"/>
      <c r="W50165" s="123"/>
      <c r="AC50165" s="123"/>
    </row>
    <row r="50166" spans="5:29" s="2" customFormat="1">
      <c r="E50166" s="120"/>
      <c r="M50166" s="120"/>
      <c r="N50166" s="120"/>
      <c r="U50166" s="121"/>
      <c r="V50166" s="122"/>
      <c r="W50166" s="123"/>
      <c r="AC50166" s="123"/>
    </row>
    <row r="50167" spans="5:29" s="2" customFormat="1">
      <c r="E50167" s="120"/>
      <c r="M50167" s="120"/>
      <c r="N50167" s="120"/>
      <c r="U50167" s="121"/>
      <c r="V50167" s="122"/>
      <c r="W50167" s="123"/>
      <c r="AC50167" s="123"/>
    </row>
    <row r="50168" spans="5:29" s="2" customFormat="1">
      <c r="E50168" s="120"/>
      <c r="M50168" s="120"/>
      <c r="N50168" s="120"/>
      <c r="U50168" s="121"/>
      <c r="V50168" s="122"/>
      <c r="W50168" s="123"/>
      <c r="AC50168" s="123"/>
    </row>
    <row r="50169" spans="5:29" s="2" customFormat="1">
      <c r="E50169" s="120"/>
      <c r="M50169" s="120"/>
      <c r="N50169" s="120"/>
      <c r="U50169" s="121"/>
      <c r="V50169" s="122"/>
      <c r="W50169" s="123"/>
      <c r="AC50169" s="123"/>
    </row>
    <row r="50170" spans="5:29" s="2" customFormat="1">
      <c r="E50170" s="120"/>
      <c r="M50170" s="120"/>
      <c r="N50170" s="120"/>
      <c r="U50170" s="121"/>
      <c r="V50170" s="122"/>
      <c r="W50170" s="123"/>
      <c r="AC50170" s="123"/>
    </row>
    <row r="50171" spans="5:29" s="2" customFormat="1">
      <c r="E50171" s="120"/>
      <c r="M50171" s="120"/>
      <c r="N50171" s="120"/>
      <c r="U50171" s="121"/>
      <c r="V50171" s="122"/>
      <c r="W50171" s="123"/>
      <c r="AC50171" s="123"/>
    </row>
    <row r="50172" spans="5:29" s="2" customFormat="1">
      <c r="E50172" s="120"/>
      <c r="M50172" s="120"/>
      <c r="N50172" s="120"/>
      <c r="U50172" s="121"/>
      <c r="V50172" s="122"/>
      <c r="W50172" s="123"/>
      <c r="AC50172" s="123"/>
    </row>
    <row r="50173" spans="5:29" s="2" customFormat="1">
      <c r="E50173" s="120"/>
      <c r="M50173" s="120"/>
      <c r="N50173" s="120"/>
      <c r="U50173" s="121"/>
      <c r="V50173" s="122"/>
      <c r="W50173" s="123"/>
      <c r="AC50173" s="123"/>
    </row>
    <row r="50174" spans="5:29" s="2" customFormat="1">
      <c r="E50174" s="120"/>
      <c r="M50174" s="120"/>
      <c r="N50174" s="120"/>
      <c r="U50174" s="121"/>
      <c r="V50174" s="122"/>
      <c r="W50174" s="123"/>
      <c r="AC50174" s="123"/>
    </row>
    <row r="50175" spans="5:29" s="2" customFormat="1">
      <c r="E50175" s="120"/>
      <c r="M50175" s="120"/>
      <c r="N50175" s="120"/>
      <c r="U50175" s="121"/>
      <c r="V50175" s="122"/>
      <c r="W50175" s="123"/>
      <c r="AC50175" s="123"/>
    </row>
    <row r="50176" spans="5:29" s="2" customFormat="1">
      <c r="E50176" s="120"/>
      <c r="M50176" s="120"/>
      <c r="N50176" s="120"/>
      <c r="U50176" s="121"/>
      <c r="V50176" s="122"/>
      <c r="W50176" s="123"/>
      <c r="AC50176" s="123"/>
    </row>
    <row r="50177" spans="5:29" s="2" customFormat="1">
      <c r="E50177" s="120"/>
      <c r="M50177" s="120"/>
      <c r="N50177" s="120"/>
      <c r="U50177" s="121"/>
      <c r="V50177" s="122"/>
      <c r="W50177" s="123"/>
      <c r="AC50177" s="123"/>
    </row>
    <row r="50178" spans="5:29" s="2" customFormat="1">
      <c r="E50178" s="120"/>
      <c r="M50178" s="120"/>
      <c r="N50178" s="120"/>
      <c r="U50178" s="121"/>
      <c r="V50178" s="122"/>
      <c r="W50178" s="123"/>
      <c r="AC50178" s="123"/>
    </row>
    <row r="50179" spans="5:29" s="2" customFormat="1">
      <c r="E50179" s="120"/>
      <c r="M50179" s="120"/>
      <c r="N50179" s="120"/>
      <c r="U50179" s="121"/>
      <c r="V50179" s="122"/>
      <c r="W50179" s="123"/>
      <c r="AC50179" s="123"/>
    </row>
    <row r="50180" spans="5:29" s="2" customFormat="1">
      <c r="E50180" s="120"/>
      <c r="M50180" s="120"/>
      <c r="N50180" s="120"/>
      <c r="U50180" s="121"/>
      <c r="V50180" s="122"/>
      <c r="W50180" s="123"/>
      <c r="AC50180" s="123"/>
    </row>
    <row r="50181" spans="5:29" s="2" customFormat="1">
      <c r="E50181" s="120"/>
      <c r="M50181" s="120"/>
      <c r="N50181" s="120"/>
      <c r="U50181" s="121"/>
      <c r="V50181" s="122"/>
      <c r="W50181" s="123"/>
      <c r="AC50181" s="123"/>
    </row>
    <row r="50182" spans="5:29" s="2" customFormat="1">
      <c r="E50182" s="120"/>
      <c r="M50182" s="120"/>
      <c r="N50182" s="120"/>
      <c r="U50182" s="121"/>
      <c r="V50182" s="122"/>
      <c r="W50182" s="123"/>
      <c r="AC50182" s="123"/>
    </row>
    <row r="50183" spans="5:29" s="2" customFormat="1">
      <c r="E50183" s="120"/>
      <c r="M50183" s="120"/>
      <c r="N50183" s="120"/>
      <c r="U50183" s="121"/>
      <c r="V50183" s="122"/>
      <c r="W50183" s="123"/>
      <c r="AC50183" s="123"/>
    </row>
    <row r="50184" spans="5:29" s="2" customFormat="1">
      <c r="E50184" s="120"/>
      <c r="M50184" s="120"/>
      <c r="N50184" s="120"/>
      <c r="U50184" s="121"/>
      <c r="V50184" s="122"/>
      <c r="W50184" s="123"/>
      <c r="AC50184" s="123"/>
    </row>
    <row r="50185" spans="5:29" s="2" customFormat="1">
      <c r="E50185" s="120"/>
      <c r="M50185" s="120"/>
      <c r="N50185" s="120"/>
      <c r="U50185" s="121"/>
      <c r="V50185" s="122"/>
      <c r="W50185" s="123"/>
      <c r="AC50185" s="123"/>
    </row>
    <row r="50186" spans="5:29" s="2" customFormat="1">
      <c r="E50186" s="120"/>
      <c r="M50186" s="120"/>
      <c r="N50186" s="120"/>
      <c r="U50186" s="121"/>
      <c r="V50186" s="122"/>
      <c r="W50186" s="123"/>
      <c r="AC50186" s="123"/>
    </row>
    <row r="50187" spans="5:29" s="2" customFormat="1">
      <c r="E50187" s="120"/>
      <c r="M50187" s="120"/>
      <c r="N50187" s="120"/>
      <c r="U50187" s="121"/>
      <c r="V50187" s="122"/>
      <c r="W50187" s="123"/>
      <c r="AC50187" s="123"/>
    </row>
    <row r="50188" spans="5:29" s="2" customFormat="1">
      <c r="E50188" s="120"/>
      <c r="M50188" s="120"/>
      <c r="N50188" s="120"/>
      <c r="U50188" s="121"/>
      <c r="V50188" s="122"/>
      <c r="W50188" s="123"/>
      <c r="AC50188" s="123"/>
    </row>
    <row r="50189" spans="5:29" s="2" customFormat="1">
      <c r="E50189" s="120"/>
      <c r="M50189" s="120"/>
      <c r="N50189" s="120"/>
      <c r="U50189" s="121"/>
      <c r="V50189" s="122"/>
      <c r="W50189" s="123"/>
      <c r="AC50189" s="123"/>
    </row>
    <row r="50190" spans="5:29" s="2" customFormat="1">
      <c r="E50190" s="120"/>
      <c r="M50190" s="120"/>
      <c r="N50190" s="120"/>
      <c r="U50190" s="121"/>
      <c r="V50190" s="122"/>
      <c r="W50190" s="123"/>
      <c r="AC50190" s="123"/>
    </row>
    <row r="50191" spans="5:29" s="2" customFormat="1">
      <c r="E50191" s="120"/>
      <c r="M50191" s="120"/>
      <c r="N50191" s="120"/>
      <c r="U50191" s="121"/>
      <c r="V50191" s="122"/>
      <c r="W50191" s="123"/>
      <c r="AC50191" s="123"/>
    </row>
    <row r="50192" spans="5:29" s="2" customFormat="1">
      <c r="E50192" s="120"/>
      <c r="M50192" s="120"/>
      <c r="N50192" s="120"/>
      <c r="U50192" s="121"/>
      <c r="V50192" s="122"/>
      <c r="W50192" s="123"/>
      <c r="AC50192" s="123"/>
    </row>
    <row r="50193" spans="5:29" s="2" customFormat="1">
      <c r="E50193" s="120"/>
      <c r="M50193" s="120"/>
      <c r="N50193" s="120"/>
      <c r="U50193" s="121"/>
      <c r="V50193" s="122"/>
      <c r="W50193" s="123"/>
      <c r="AC50193" s="123"/>
    </row>
    <row r="50194" spans="5:29" s="2" customFormat="1">
      <c r="E50194" s="120"/>
      <c r="M50194" s="120"/>
      <c r="N50194" s="120"/>
      <c r="U50194" s="121"/>
      <c r="V50194" s="122"/>
      <c r="W50194" s="123"/>
      <c r="AC50194" s="123"/>
    </row>
    <row r="50195" spans="5:29" s="2" customFormat="1">
      <c r="E50195" s="120"/>
      <c r="M50195" s="120"/>
      <c r="N50195" s="120"/>
      <c r="U50195" s="121"/>
      <c r="V50195" s="122"/>
      <c r="W50195" s="123"/>
      <c r="AC50195" s="123"/>
    </row>
    <row r="50196" spans="5:29" s="2" customFormat="1">
      <c r="E50196" s="120"/>
      <c r="M50196" s="120"/>
      <c r="N50196" s="120"/>
      <c r="U50196" s="121"/>
      <c r="V50196" s="122"/>
      <c r="W50196" s="123"/>
      <c r="AC50196" s="123"/>
    </row>
    <row r="50197" spans="5:29" s="2" customFormat="1">
      <c r="E50197" s="120"/>
      <c r="M50197" s="120"/>
      <c r="N50197" s="120"/>
      <c r="U50197" s="121"/>
      <c r="V50197" s="122"/>
      <c r="W50197" s="123"/>
      <c r="AC50197" s="123"/>
    </row>
    <row r="50198" spans="5:29" s="2" customFormat="1">
      <c r="E50198" s="120"/>
      <c r="M50198" s="120"/>
      <c r="N50198" s="120"/>
      <c r="U50198" s="121"/>
      <c r="V50198" s="122"/>
      <c r="W50198" s="123"/>
      <c r="AC50198" s="123"/>
    </row>
    <row r="50199" spans="5:29" s="2" customFormat="1">
      <c r="E50199" s="120"/>
      <c r="M50199" s="120"/>
      <c r="N50199" s="120"/>
      <c r="U50199" s="121"/>
      <c r="V50199" s="122"/>
      <c r="W50199" s="123"/>
      <c r="AC50199" s="123"/>
    </row>
    <row r="50200" spans="5:29" s="2" customFormat="1">
      <c r="E50200" s="120"/>
      <c r="M50200" s="120"/>
      <c r="N50200" s="120"/>
      <c r="U50200" s="121"/>
      <c r="V50200" s="122"/>
      <c r="W50200" s="123"/>
      <c r="AC50200" s="123"/>
    </row>
    <row r="50201" spans="5:29" s="2" customFormat="1">
      <c r="E50201" s="120"/>
      <c r="M50201" s="120"/>
      <c r="N50201" s="120"/>
      <c r="U50201" s="121"/>
      <c r="V50201" s="122"/>
      <c r="W50201" s="123"/>
      <c r="AC50201" s="123"/>
    </row>
    <row r="50202" spans="5:29" s="2" customFormat="1">
      <c r="E50202" s="120"/>
      <c r="M50202" s="120"/>
      <c r="N50202" s="120"/>
      <c r="U50202" s="121"/>
      <c r="V50202" s="122"/>
      <c r="W50202" s="123"/>
      <c r="AC50202" s="123"/>
    </row>
    <row r="50203" spans="5:29" s="2" customFormat="1">
      <c r="E50203" s="120"/>
      <c r="M50203" s="120"/>
      <c r="N50203" s="120"/>
      <c r="U50203" s="121"/>
      <c r="V50203" s="122"/>
      <c r="W50203" s="123"/>
      <c r="AC50203" s="123"/>
    </row>
    <row r="50204" spans="5:29" s="2" customFormat="1">
      <c r="E50204" s="120"/>
      <c r="M50204" s="120"/>
      <c r="N50204" s="120"/>
      <c r="U50204" s="121"/>
      <c r="V50204" s="122"/>
      <c r="W50204" s="123"/>
      <c r="AC50204" s="123"/>
    </row>
    <row r="50205" spans="5:29" s="2" customFormat="1">
      <c r="E50205" s="120"/>
      <c r="M50205" s="120"/>
      <c r="N50205" s="120"/>
      <c r="U50205" s="121"/>
      <c r="V50205" s="122"/>
      <c r="W50205" s="123"/>
      <c r="AC50205" s="123"/>
    </row>
    <row r="50206" spans="5:29" s="2" customFormat="1">
      <c r="E50206" s="120"/>
      <c r="M50206" s="120"/>
      <c r="N50206" s="120"/>
      <c r="U50206" s="121"/>
      <c r="V50206" s="122"/>
      <c r="W50206" s="123"/>
      <c r="AC50206" s="123"/>
    </row>
    <row r="50207" spans="5:29" s="2" customFormat="1">
      <c r="E50207" s="120"/>
      <c r="M50207" s="120"/>
      <c r="N50207" s="120"/>
      <c r="U50207" s="121"/>
      <c r="V50207" s="122"/>
      <c r="W50207" s="123"/>
      <c r="AC50207" s="123"/>
    </row>
    <row r="50208" spans="5:29" s="2" customFormat="1">
      <c r="E50208" s="120"/>
      <c r="M50208" s="120"/>
      <c r="N50208" s="120"/>
      <c r="U50208" s="121"/>
      <c r="V50208" s="122"/>
      <c r="W50208" s="123"/>
      <c r="AC50208" s="123"/>
    </row>
    <row r="50209" spans="5:29" s="2" customFormat="1">
      <c r="E50209" s="120"/>
      <c r="M50209" s="120"/>
      <c r="N50209" s="120"/>
      <c r="U50209" s="121"/>
      <c r="V50209" s="122"/>
      <c r="W50209" s="123"/>
      <c r="AC50209" s="123"/>
    </row>
    <row r="50210" spans="5:29" s="2" customFormat="1">
      <c r="E50210" s="120"/>
      <c r="M50210" s="120"/>
      <c r="N50210" s="120"/>
      <c r="U50210" s="121"/>
      <c r="V50210" s="122"/>
      <c r="W50210" s="123"/>
      <c r="AC50210" s="123"/>
    </row>
    <row r="50211" spans="5:29" s="2" customFormat="1">
      <c r="E50211" s="120"/>
      <c r="M50211" s="120"/>
      <c r="N50211" s="120"/>
      <c r="U50211" s="121"/>
      <c r="V50211" s="122"/>
      <c r="W50211" s="123"/>
      <c r="AC50211" s="123"/>
    </row>
    <row r="50212" spans="5:29" s="2" customFormat="1">
      <c r="E50212" s="120"/>
      <c r="M50212" s="120"/>
      <c r="N50212" s="120"/>
      <c r="U50212" s="121"/>
      <c r="V50212" s="122"/>
      <c r="W50212" s="123"/>
      <c r="AC50212" s="123"/>
    </row>
    <row r="50213" spans="5:29" s="2" customFormat="1">
      <c r="E50213" s="120"/>
      <c r="M50213" s="120"/>
      <c r="N50213" s="120"/>
      <c r="U50213" s="121"/>
      <c r="V50213" s="122"/>
      <c r="W50213" s="123"/>
      <c r="AC50213" s="123"/>
    </row>
    <row r="50214" spans="5:29" s="2" customFormat="1">
      <c r="E50214" s="120"/>
      <c r="M50214" s="120"/>
      <c r="N50214" s="120"/>
      <c r="U50214" s="121"/>
      <c r="V50214" s="122"/>
      <c r="W50214" s="123"/>
      <c r="AC50214" s="123"/>
    </row>
    <row r="50215" spans="5:29" s="2" customFormat="1">
      <c r="E50215" s="120"/>
      <c r="M50215" s="120"/>
      <c r="N50215" s="120"/>
      <c r="U50215" s="121"/>
      <c r="V50215" s="122"/>
      <c r="W50215" s="123"/>
      <c r="AC50215" s="123"/>
    </row>
    <row r="50216" spans="5:29" s="2" customFormat="1">
      <c r="E50216" s="120"/>
      <c r="M50216" s="120"/>
      <c r="N50216" s="120"/>
      <c r="U50216" s="121"/>
      <c r="V50216" s="122"/>
      <c r="W50216" s="123"/>
      <c r="AC50216" s="123"/>
    </row>
    <row r="50217" spans="5:29" s="2" customFormat="1">
      <c r="E50217" s="120"/>
      <c r="M50217" s="120"/>
      <c r="N50217" s="120"/>
      <c r="U50217" s="121"/>
      <c r="V50217" s="122"/>
      <c r="W50217" s="123"/>
      <c r="AC50217" s="123"/>
    </row>
    <row r="50218" spans="5:29" s="2" customFormat="1">
      <c r="E50218" s="120"/>
      <c r="M50218" s="120"/>
      <c r="N50218" s="120"/>
      <c r="U50218" s="121"/>
      <c r="V50218" s="122"/>
      <c r="W50218" s="123"/>
      <c r="AC50218" s="123"/>
    </row>
    <row r="50219" spans="5:29" s="2" customFormat="1">
      <c r="E50219" s="120"/>
      <c r="M50219" s="120"/>
      <c r="N50219" s="120"/>
      <c r="U50219" s="121"/>
      <c r="V50219" s="122"/>
      <c r="W50219" s="123"/>
      <c r="AC50219" s="123"/>
    </row>
    <row r="50220" spans="5:29" s="2" customFormat="1">
      <c r="E50220" s="120"/>
      <c r="M50220" s="120"/>
      <c r="N50220" s="120"/>
      <c r="U50220" s="121"/>
      <c r="V50220" s="122"/>
      <c r="W50220" s="123"/>
      <c r="AC50220" s="123"/>
    </row>
    <row r="50221" spans="5:29" s="2" customFormat="1">
      <c r="E50221" s="120"/>
      <c r="M50221" s="120"/>
      <c r="N50221" s="120"/>
      <c r="U50221" s="121"/>
      <c r="V50221" s="122"/>
      <c r="W50221" s="123"/>
      <c r="AC50221" s="123"/>
    </row>
    <row r="50222" spans="5:29" s="2" customFormat="1">
      <c r="E50222" s="120"/>
      <c r="M50222" s="120"/>
      <c r="N50222" s="120"/>
      <c r="U50222" s="121"/>
      <c r="V50222" s="122"/>
      <c r="W50222" s="123"/>
      <c r="AC50222" s="123"/>
    </row>
    <row r="50223" spans="5:29" s="2" customFormat="1">
      <c r="E50223" s="120"/>
      <c r="M50223" s="120"/>
      <c r="N50223" s="120"/>
      <c r="U50223" s="121"/>
      <c r="V50223" s="122"/>
      <c r="W50223" s="123"/>
      <c r="AC50223" s="123"/>
    </row>
    <row r="50224" spans="5:29" s="2" customFormat="1">
      <c r="E50224" s="120"/>
      <c r="M50224" s="120"/>
      <c r="N50224" s="120"/>
      <c r="U50224" s="121"/>
      <c r="V50224" s="122"/>
      <c r="W50224" s="123"/>
      <c r="AC50224" s="123"/>
    </row>
    <row r="50225" spans="5:29" s="2" customFormat="1">
      <c r="E50225" s="120"/>
      <c r="M50225" s="120"/>
      <c r="N50225" s="120"/>
      <c r="U50225" s="121"/>
      <c r="V50225" s="122"/>
      <c r="W50225" s="123"/>
      <c r="AC50225" s="123"/>
    </row>
    <row r="50226" spans="5:29" s="2" customFormat="1">
      <c r="E50226" s="120"/>
      <c r="M50226" s="120"/>
      <c r="N50226" s="120"/>
      <c r="U50226" s="121"/>
      <c r="V50226" s="122"/>
      <c r="W50226" s="123"/>
      <c r="AC50226" s="123"/>
    </row>
    <row r="50227" spans="5:29" s="2" customFormat="1">
      <c r="E50227" s="120"/>
      <c r="M50227" s="120"/>
      <c r="N50227" s="120"/>
      <c r="U50227" s="121"/>
      <c r="V50227" s="122"/>
      <c r="W50227" s="123"/>
      <c r="AC50227" s="123"/>
    </row>
    <row r="50228" spans="5:29" s="2" customFormat="1">
      <c r="E50228" s="120"/>
      <c r="M50228" s="120"/>
      <c r="N50228" s="120"/>
      <c r="U50228" s="121"/>
      <c r="V50228" s="122"/>
      <c r="W50228" s="123"/>
      <c r="AC50228" s="123"/>
    </row>
    <row r="50229" spans="5:29" s="2" customFormat="1">
      <c r="E50229" s="120"/>
      <c r="M50229" s="120"/>
      <c r="N50229" s="120"/>
      <c r="U50229" s="121"/>
      <c r="V50229" s="122"/>
      <c r="W50229" s="123"/>
      <c r="AC50229" s="123"/>
    </row>
    <row r="50230" spans="5:29" s="2" customFormat="1">
      <c r="E50230" s="120"/>
      <c r="M50230" s="120"/>
      <c r="N50230" s="120"/>
      <c r="U50230" s="121"/>
      <c r="V50230" s="122"/>
      <c r="W50230" s="123"/>
      <c r="AC50230" s="123"/>
    </row>
    <row r="50231" spans="5:29" s="2" customFormat="1">
      <c r="E50231" s="120"/>
      <c r="M50231" s="120"/>
      <c r="N50231" s="120"/>
      <c r="U50231" s="121"/>
      <c r="V50231" s="122"/>
      <c r="W50231" s="123"/>
      <c r="AC50231" s="123"/>
    </row>
    <row r="50232" spans="5:29" s="2" customFormat="1">
      <c r="E50232" s="120"/>
      <c r="M50232" s="120"/>
      <c r="N50232" s="120"/>
      <c r="U50232" s="121"/>
      <c r="V50232" s="122"/>
      <c r="W50232" s="123"/>
      <c r="AC50232" s="123"/>
    </row>
    <row r="50233" spans="5:29" s="2" customFormat="1">
      <c r="E50233" s="120"/>
      <c r="M50233" s="120"/>
      <c r="N50233" s="120"/>
      <c r="U50233" s="121"/>
      <c r="V50233" s="122"/>
      <c r="W50233" s="123"/>
      <c r="AC50233" s="123"/>
    </row>
    <row r="50234" spans="5:29" s="2" customFormat="1">
      <c r="E50234" s="120"/>
      <c r="M50234" s="120"/>
      <c r="N50234" s="120"/>
      <c r="U50234" s="121"/>
      <c r="V50234" s="122"/>
      <c r="W50234" s="123"/>
      <c r="AC50234" s="123"/>
    </row>
    <row r="50235" spans="5:29" s="2" customFormat="1">
      <c r="E50235" s="120"/>
      <c r="M50235" s="120"/>
      <c r="N50235" s="120"/>
      <c r="U50235" s="121"/>
      <c r="V50235" s="122"/>
      <c r="W50235" s="123"/>
      <c r="AC50235" s="123"/>
    </row>
    <row r="50236" spans="5:29" s="2" customFormat="1">
      <c r="E50236" s="120"/>
      <c r="M50236" s="120"/>
      <c r="N50236" s="120"/>
      <c r="U50236" s="121"/>
      <c r="V50236" s="122"/>
      <c r="W50236" s="123"/>
      <c r="AC50236" s="123"/>
    </row>
    <row r="50237" spans="5:29" s="2" customFormat="1">
      <c r="E50237" s="120"/>
      <c r="M50237" s="120"/>
      <c r="N50237" s="120"/>
      <c r="U50237" s="121"/>
      <c r="V50237" s="122"/>
      <c r="W50237" s="123"/>
      <c r="AC50237" s="123"/>
    </row>
    <row r="50238" spans="5:29" s="2" customFormat="1">
      <c r="E50238" s="120"/>
      <c r="M50238" s="120"/>
      <c r="N50238" s="120"/>
      <c r="U50238" s="121"/>
      <c r="V50238" s="122"/>
      <c r="W50238" s="123"/>
      <c r="AC50238" s="123"/>
    </row>
    <row r="50239" spans="5:29" s="2" customFormat="1">
      <c r="E50239" s="120"/>
      <c r="M50239" s="120"/>
      <c r="N50239" s="120"/>
      <c r="U50239" s="121"/>
      <c r="V50239" s="122"/>
      <c r="W50239" s="123"/>
      <c r="AC50239" s="123"/>
    </row>
    <row r="50240" spans="5:29" s="2" customFormat="1">
      <c r="E50240" s="120"/>
      <c r="M50240" s="120"/>
      <c r="N50240" s="120"/>
      <c r="U50240" s="121"/>
      <c r="V50240" s="122"/>
      <c r="W50240" s="123"/>
      <c r="AC50240" s="123"/>
    </row>
    <row r="50241" spans="5:29" s="2" customFormat="1">
      <c r="E50241" s="120"/>
      <c r="M50241" s="120"/>
      <c r="N50241" s="120"/>
      <c r="U50241" s="121"/>
      <c r="V50241" s="122"/>
      <c r="W50241" s="123"/>
      <c r="AC50241" s="123"/>
    </row>
    <row r="50242" spans="5:29" s="2" customFormat="1">
      <c r="E50242" s="120"/>
      <c r="M50242" s="120"/>
      <c r="N50242" s="120"/>
      <c r="U50242" s="121"/>
      <c r="V50242" s="122"/>
      <c r="W50242" s="123"/>
      <c r="AC50242" s="123"/>
    </row>
    <row r="50243" spans="5:29" s="2" customFormat="1">
      <c r="E50243" s="120"/>
      <c r="M50243" s="120"/>
      <c r="N50243" s="120"/>
      <c r="U50243" s="121"/>
      <c r="V50243" s="122"/>
      <c r="W50243" s="123"/>
      <c r="AC50243" s="123"/>
    </row>
    <row r="50244" spans="5:29" s="2" customFormat="1">
      <c r="E50244" s="120"/>
      <c r="M50244" s="120"/>
      <c r="N50244" s="120"/>
      <c r="U50244" s="121"/>
      <c r="V50244" s="122"/>
      <c r="W50244" s="123"/>
      <c r="AC50244" s="123"/>
    </row>
    <row r="50245" spans="5:29" s="2" customFormat="1">
      <c r="E50245" s="120"/>
      <c r="M50245" s="120"/>
      <c r="N50245" s="120"/>
      <c r="U50245" s="121"/>
      <c r="V50245" s="122"/>
      <c r="W50245" s="123"/>
      <c r="AC50245" s="123"/>
    </row>
    <row r="50246" spans="5:29" s="2" customFormat="1">
      <c r="E50246" s="120"/>
      <c r="M50246" s="120"/>
      <c r="N50246" s="120"/>
      <c r="U50246" s="121"/>
      <c r="V50246" s="122"/>
      <c r="W50246" s="123"/>
      <c r="AC50246" s="123"/>
    </row>
    <row r="50247" spans="5:29" s="2" customFormat="1">
      <c r="E50247" s="120"/>
      <c r="M50247" s="120"/>
      <c r="N50247" s="120"/>
      <c r="U50247" s="121"/>
      <c r="V50247" s="122"/>
      <c r="W50247" s="123"/>
      <c r="AC50247" s="123"/>
    </row>
    <row r="50248" spans="5:29" s="2" customFormat="1">
      <c r="E50248" s="120"/>
      <c r="M50248" s="120"/>
      <c r="N50248" s="120"/>
      <c r="U50248" s="121"/>
      <c r="V50248" s="122"/>
      <c r="W50248" s="123"/>
      <c r="AC50248" s="123"/>
    </row>
    <row r="50249" spans="5:29" s="2" customFormat="1">
      <c r="E50249" s="120"/>
      <c r="M50249" s="120"/>
      <c r="N50249" s="120"/>
      <c r="U50249" s="121"/>
      <c r="V50249" s="122"/>
      <c r="W50249" s="123"/>
      <c r="AC50249" s="123"/>
    </row>
    <row r="50250" spans="5:29" s="2" customFormat="1">
      <c r="E50250" s="120"/>
      <c r="M50250" s="120"/>
      <c r="N50250" s="120"/>
      <c r="U50250" s="121"/>
      <c r="V50250" s="122"/>
      <c r="W50250" s="123"/>
      <c r="AC50250" s="123"/>
    </row>
    <row r="50251" spans="5:29" s="2" customFormat="1">
      <c r="E50251" s="120"/>
      <c r="M50251" s="120"/>
      <c r="N50251" s="120"/>
      <c r="U50251" s="121"/>
      <c r="V50251" s="122"/>
      <c r="W50251" s="123"/>
      <c r="AC50251" s="123"/>
    </row>
    <row r="50252" spans="5:29" s="2" customFormat="1">
      <c r="E50252" s="120"/>
      <c r="M50252" s="120"/>
      <c r="N50252" s="120"/>
      <c r="U50252" s="121"/>
      <c r="V50252" s="122"/>
      <c r="W50252" s="123"/>
      <c r="AC50252" s="123"/>
    </row>
    <row r="50253" spans="5:29" s="2" customFormat="1">
      <c r="E50253" s="120"/>
      <c r="M50253" s="120"/>
      <c r="N50253" s="120"/>
      <c r="U50253" s="121"/>
      <c r="V50253" s="122"/>
      <c r="W50253" s="123"/>
      <c r="AC50253" s="123"/>
    </row>
    <row r="50254" spans="5:29" s="2" customFormat="1">
      <c r="E50254" s="120"/>
      <c r="M50254" s="120"/>
      <c r="N50254" s="120"/>
      <c r="U50254" s="121"/>
      <c r="V50254" s="122"/>
      <c r="W50254" s="123"/>
      <c r="AC50254" s="123"/>
    </row>
    <row r="50255" spans="5:29" s="2" customFormat="1">
      <c r="E50255" s="120"/>
      <c r="M50255" s="120"/>
      <c r="N50255" s="120"/>
      <c r="U50255" s="121"/>
      <c r="V50255" s="122"/>
      <c r="W50255" s="123"/>
      <c r="AC50255" s="123"/>
    </row>
    <row r="50256" spans="5:29" s="2" customFormat="1">
      <c r="E50256" s="120"/>
      <c r="M50256" s="120"/>
      <c r="N50256" s="120"/>
      <c r="U50256" s="121"/>
      <c r="V50256" s="122"/>
      <c r="W50256" s="123"/>
      <c r="AC50256" s="123"/>
    </row>
    <row r="50257" spans="5:29" s="2" customFormat="1">
      <c r="E50257" s="120"/>
      <c r="M50257" s="120"/>
      <c r="N50257" s="120"/>
      <c r="U50257" s="121"/>
      <c r="V50257" s="122"/>
      <c r="W50257" s="123"/>
      <c r="AC50257" s="123"/>
    </row>
    <row r="50258" spans="5:29" s="2" customFormat="1">
      <c r="E50258" s="120"/>
      <c r="M50258" s="120"/>
      <c r="N50258" s="120"/>
      <c r="U50258" s="121"/>
      <c r="V50258" s="122"/>
      <c r="W50258" s="123"/>
      <c r="AC50258" s="123"/>
    </row>
    <row r="50259" spans="5:29" s="2" customFormat="1">
      <c r="E50259" s="120"/>
      <c r="M50259" s="120"/>
      <c r="N50259" s="120"/>
      <c r="U50259" s="121"/>
      <c r="V50259" s="122"/>
      <c r="W50259" s="123"/>
      <c r="AC50259" s="123"/>
    </row>
    <row r="50260" spans="5:29" s="2" customFormat="1">
      <c r="E50260" s="120"/>
      <c r="M50260" s="120"/>
      <c r="N50260" s="120"/>
      <c r="U50260" s="121"/>
      <c r="V50260" s="122"/>
      <c r="W50260" s="123"/>
      <c r="AC50260" s="123"/>
    </row>
    <row r="50261" spans="5:29" s="2" customFormat="1">
      <c r="E50261" s="120"/>
      <c r="M50261" s="120"/>
      <c r="N50261" s="120"/>
      <c r="U50261" s="121"/>
      <c r="V50261" s="122"/>
      <c r="W50261" s="123"/>
      <c r="AC50261" s="123"/>
    </row>
    <row r="50262" spans="5:29" s="2" customFormat="1">
      <c r="E50262" s="120"/>
      <c r="M50262" s="120"/>
      <c r="N50262" s="120"/>
      <c r="U50262" s="121"/>
      <c r="V50262" s="122"/>
      <c r="W50262" s="123"/>
      <c r="AC50262" s="123"/>
    </row>
    <row r="50263" spans="5:29" s="2" customFormat="1">
      <c r="E50263" s="120"/>
      <c r="M50263" s="120"/>
      <c r="N50263" s="120"/>
      <c r="U50263" s="121"/>
      <c r="V50263" s="122"/>
      <c r="W50263" s="123"/>
      <c r="AC50263" s="123"/>
    </row>
    <row r="50264" spans="5:29" s="2" customFormat="1">
      <c r="E50264" s="120"/>
      <c r="M50264" s="120"/>
      <c r="N50264" s="120"/>
      <c r="U50264" s="121"/>
      <c r="V50264" s="122"/>
      <c r="W50264" s="123"/>
      <c r="AC50264" s="123"/>
    </row>
    <row r="50265" spans="5:29" s="2" customFormat="1">
      <c r="E50265" s="120"/>
      <c r="M50265" s="120"/>
      <c r="N50265" s="120"/>
      <c r="U50265" s="121"/>
      <c r="V50265" s="122"/>
      <c r="W50265" s="123"/>
      <c r="AC50265" s="123"/>
    </row>
    <row r="50266" spans="5:29" s="2" customFormat="1">
      <c r="E50266" s="120"/>
      <c r="M50266" s="120"/>
      <c r="N50266" s="120"/>
      <c r="U50266" s="121"/>
      <c r="V50266" s="122"/>
      <c r="W50266" s="123"/>
      <c r="AC50266" s="123"/>
    </row>
    <row r="50267" spans="5:29" s="2" customFormat="1">
      <c r="E50267" s="120"/>
      <c r="M50267" s="120"/>
      <c r="N50267" s="120"/>
      <c r="U50267" s="121"/>
      <c r="V50267" s="122"/>
      <c r="W50267" s="123"/>
      <c r="AC50267" s="123"/>
    </row>
    <row r="50268" spans="5:29" s="2" customFormat="1">
      <c r="E50268" s="120"/>
      <c r="M50268" s="120"/>
      <c r="N50268" s="120"/>
      <c r="U50268" s="121"/>
      <c r="V50268" s="122"/>
      <c r="W50268" s="123"/>
      <c r="AC50268" s="123"/>
    </row>
    <row r="50269" spans="5:29" s="2" customFormat="1">
      <c r="E50269" s="120"/>
      <c r="M50269" s="120"/>
      <c r="N50269" s="120"/>
      <c r="U50269" s="121"/>
      <c r="V50269" s="122"/>
      <c r="W50269" s="123"/>
      <c r="AC50269" s="123"/>
    </row>
    <row r="50270" spans="5:29" s="2" customFormat="1">
      <c r="E50270" s="120"/>
      <c r="M50270" s="120"/>
      <c r="N50270" s="120"/>
      <c r="U50270" s="121"/>
      <c r="V50270" s="122"/>
      <c r="W50270" s="123"/>
      <c r="AC50270" s="123"/>
    </row>
    <row r="50271" spans="5:29" s="2" customFormat="1">
      <c r="E50271" s="120"/>
      <c r="M50271" s="120"/>
      <c r="N50271" s="120"/>
      <c r="U50271" s="121"/>
      <c r="V50271" s="122"/>
      <c r="W50271" s="123"/>
      <c r="AC50271" s="123"/>
    </row>
    <row r="50272" spans="5:29" s="2" customFormat="1">
      <c r="E50272" s="120"/>
      <c r="M50272" s="120"/>
      <c r="N50272" s="120"/>
      <c r="U50272" s="121"/>
      <c r="V50272" s="122"/>
      <c r="W50272" s="123"/>
      <c r="AC50272" s="123"/>
    </row>
    <row r="50273" spans="5:29" s="2" customFormat="1">
      <c r="E50273" s="120"/>
      <c r="M50273" s="120"/>
      <c r="N50273" s="120"/>
      <c r="U50273" s="121"/>
      <c r="V50273" s="122"/>
      <c r="W50273" s="123"/>
      <c r="AC50273" s="123"/>
    </row>
    <row r="50274" spans="5:29" s="2" customFormat="1">
      <c r="E50274" s="120"/>
      <c r="M50274" s="120"/>
      <c r="N50274" s="120"/>
      <c r="U50274" s="121"/>
      <c r="V50274" s="122"/>
      <c r="W50274" s="123"/>
      <c r="AC50274" s="123"/>
    </row>
    <row r="50275" spans="5:29" s="2" customFormat="1">
      <c r="E50275" s="120"/>
      <c r="M50275" s="120"/>
      <c r="N50275" s="120"/>
      <c r="U50275" s="121"/>
      <c r="V50275" s="122"/>
      <c r="W50275" s="123"/>
      <c r="AC50275" s="123"/>
    </row>
    <row r="50276" spans="5:29" s="2" customFormat="1">
      <c r="E50276" s="120"/>
      <c r="M50276" s="120"/>
      <c r="N50276" s="120"/>
      <c r="U50276" s="121"/>
      <c r="V50276" s="122"/>
      <c r="W50276" s="123"/>
      <c r="AC50276" s="123"/>
    </row>
    <row r="50277" spans="5:29" s="2" customFormat="1">
      <c r="E50277" s="120"/>
      <c r="M50277" s="120"/>
      <c r="N50277" s="120"/>
      <c r="U50277" s="121"/>
      <c r="V50277" s="122"/>
      <c r="W50277" s="123"/>
      <c r="AC50277" s="123"/>
    </row>
    <row r="50278" spans="5:29" s="2" customFormat="1">
      <c r="E50278" s="120"/>
      <c r="M50278" s="120"/>
      <c r="N50278" s="120"/>
      <c r="U50278" s="121"/>
      <c r="V50278" s="122"/>
      <c r="W50278" s="123"/>
      <c r="AC50278" s="123"/>
    </row>
    <row r="50279" spans="5:29" s="2" customFormat="1">
      <c r="E50279" s="120"/>
      <c r="M50279" s="120"/>
      <c r="N50279" s="120"/>
      <c r="U50279" s="121"/>
      <c r="V50279" s="122"/>
      <c r="W50279" s="123"/>
      <c r="AC50279" s="123"/>
    </row>
    <row r="50280" spans="5:29" s="2" customFormat="1">
      <c r="E50280" s="120"/>
      <c r="M50280" s="120"/>
      <c r="N50280" s="120"/>
      <c r="U50280" s="121"/>
      <c r="V50280" s="122"/>
      <c r="W50280" s="123"/>
      <c r="AC50280" s="123"/>
    </row>
    <row r="50281" spans="5:29" s="2" customFormat="1">
      <c r="E50281" s="120"/>
      <c r="M50281" s="120"/>
      <c r="N50281" s="120"/>
      <c r="U50281" s="121"/>
      <c r="V50281" s="122"/>
      <c r="W50281" s="123"/>
      <c r="AC50281" s="123"/>
    </row>
    <row r="50282" spans="5:29" s="2" customFormat="1">
      <c r="E50282" s="120"/>
      <c r="M50282" s="120"/>
      <c r="N50282" s="120"/>
      <c r="U50282" s="121"/>
      <c r="V50282" s="122"/>
      <c r="W50282" s="123"/>
      <c r="AC50282" s="123"/>
    </row>
    <row r="50283" spans="5:29" s="2" customFormat="1">
      <c r="E50283" s="120"/>
      <c r="M50283" s="120"/>
      <c r="N50283" s="120"/>
      <c r="U50283" s="121"/>
      <c r="V50283" s="122"/>
      <c r="W50283" s="123"/>
      <c r="AC50283" s="123"/>
    </row>
    <row r="50284" spans="5:29" s="2" customFormat="1">
      <c r="E50284" s="120"/>
      <c r="M50284" s="120"/>
      <c r="N50284" s="120"/>
      <c r="U50284" s="121"/>
      <c r="V50284" s="122"/>
      <c r="W50284" s="123"/>
      <c r="AC50284" s="123"/>
    </row>
    <row r="50285" spans="5:29" s="2" customFormat="1">
      <c r="E50285" s="120"/>
      <c r="M50285" s="120"/>
      <c r="N50285" s="120"/>
      <c r="U50285" s="121"/>
      <c r="V50285" s="122"/>
      <c r="W50285" s="123"/>
      <c r="AC50285" s="123"/>
    </row>
    <row r="50286" spans="5:29" s="2" customFormat="1">
      <c r="E50286" s="120"/>
      <c r="M50286" s="120"/>
      <c r="N50286" s="120"/>
      <c r="U50286" s="121"/>
      <c r="V50286" s="122"/>
      <c r="W50286" s="123"/>
      <c r="AC50286" s="123"/>
    </row>
    <row r="50287" spans="5:29" s="2" customFormat="1">
      <c r="E50287" s="120"/>
      <c r="M50287" s="120"/>
      <c r="N50287" s="120"/>
      <c r="U50287" s="121"/>
      <c r="V50287" s="122"/>
      <c r="W50287" s="123"/>
      <c r="AC50287" s="123"/>
    </row>
    <row r="50288" spans="5:29" s="2" customFormat="1">
      <c r="E50288" s="120"/>
      <c r="M50288" s="120"/>
      <c r="N50288" s="120"/>
      <c r="U50288" s="121"/>
      <c r="V50288" s="122"/>
      <c r="W50288" s="123"/>
      <c r="AC50288" s="123"/>
    </row>
    <row r="50289" spans="5:29" s="2" customFormat="1">
      <c r="E50289" s="120"/>
      <c r="M50289" s="120"/>
      <c r="N50289" s="120"/>
      <c r="U50289" s="121"/>
      <c r="V50289" s="122"/>
      <c r="W50289" s="123"/>
      <c r="AC50289" s="123"/>
    </row>
    <row r="50290" spans="5:29" s="2" customFormat="1">
      <c r="E50290" s="120"/>
      <c r="M50290" s="120"/>
      <c r="N50290" s="120"/>
      <c r="U50290" s="121"/>
      <c r="V50290" s="122"/>
      <c r="W50290" s="123"/>
      <c r="AC50290" s="123"/>
    </row>
    <row r="50291" spans="5:29" s="2" customFormat="1">
      <c r="E50291" s="120"/>
      <c r="M50291" s="120"/>
      <c r="N50291" s="120"/>
      <c r="U50291" s="121"/>
      <c r="V50291" s="122"/>
      <c r="W50291" s="123"/>
      <c r="AC50291" s="123"/>
    </row>
    <row r="50292" spans="5:29" s="2" customFormat="1">
      <c r="E50292" s="120"/>
      <c r="M50292" s="120"/>
      <c r="N50292" s="120"/>
      <c r="U50292" s="121"/>
      <c r="V50292" s="122"/>
      <c r="W50292" s="123"/>
      <c r="AC50292" s="123"/>
    </row>
    <row r="50293" spans="5:29" s="2" customFormat="1">
      <c r="E50293" s="120"/>
      <c r="M50293" s="120"/>
      <c r="N50293" s="120"/>
      <c r="U50293" s="121"/>
      <c r="V50293" s="122"/>
      <c r="W50293" s="123"/>
      <c r="AC50293" s="123"/>
    </row>
    <row r="50294" spans="5:29" s="2" customFormat="1">
      <c r="E50294" s="120"/>
      <c r="M50294" s="120"/>
      <c r="N50294" s="120"/>
      <c r="U50294" s="121"/>
      <c r="V50294" s="122"/>
      <c r="W50294" s="123"/>
      <c r="AC50294" s="123"/>
    </row>
    <row r="50295" spans="5:29" s="2" customFormat="1">
      <c r="E50295" s="120"/>
      <c r="M50295" s="120"/>
      <c r="N50295" s="120"/>
      <c r="U50295" s="121"/>
      <c r="V50295" s="122"/>
      <c r="W50295" s="123"/>
      <c r="AC50295" s="123"/>
    </row>
    <row r="50296" spans="5:29" s="2" customFormat="1">
      <c r="E50296" s="120"/>
      <c r="M50296" s="120"/>
      <c r="N50296" s="120"/>
      <c r="U50296" s="121"/>
      <c r="V50296" s="122"/>
      <c r="W50296" s="123"/>
      <c r="AC50296" s="123"/>
    </row>
    <row r="50297" spans="5:29" s="2" customFormat="1">
      <c r="E50297" s="120"/>
      <c r="M50297" s="120"/>
      <c r="N50297" s="120"/>
      <c r="U50297" s="121"/>
      <c r="V50297" s="122"/>
      <c r="W50297" s="123"/>
      <c r="AC50297" s="123"/>
    </row>
    <row r="50298" spans="5:29" s="2" customFormat="1">
      <c r="E50298" s="120"/>
      <c r="M50298" s="120"/>
      <c r="N50298" s="120"/>
      <c r="U50298" s="121"/>
      <c r="V50298" s="122"/>
      <c r="W50298" s="123"/>
      <c r="AC50298" s="123"/>
    </row>
    <row r="50299" spans="5:29" s="2" customFormat="1">
      <c r="E50299" s="120"/>
      <c r="M50299" s="120"/>
      <c r="N50299" s="120"/>
      <c r="U50299" s="121"/>
      <c r="V50299" s="122"/>
      <c r="W50299" s="123"/>
      <c r="AC50299" s="123"/>
    </row>
    <row r="50300" spans="5:29" s="2" customFormat="1">
      <c r="E50300" s="120"/>
      <c r="M50300" s="120"/>
      <c r="N50300" s="120"/>
      <c r="U50300" s="121"/>
      <c r="V50300" s="122"/>
      <c r="W50300" s="123"/>
      <c r="AC50300" s="123"/>
    </row>
    <row r="50301" spans="5:29" s="2" customFormat="1">
      <c r="E50301" s="120"/>
      <c r="M50301" s="120"/>
      <c r="N50301" s="120"/>
      <c r="U50301" s="121"/>
      <c r="V50301" s="122"/>
      <c r="W50301" s="123"/>
      <c r="AC50301" s="123"/>
    </row>
    <row r="50302" spans="5:29" s="2" customFormat="1">
      <c r="E50302" s="120"/>
      <c r="M50302" s="120"/>
      <c r="N50302" s="120"/>
      <c r="U50302" s="121"/>
      <c r="V50302" s="122"/>
      <c r="W50302" s="123"/>
      <c r="AC50302" s="123"/>
    </row>
    <row r="50303" spans="5:29" s="2" customFormat="1">
      <c r="E50303" s="120"/>
      <c r="M50303" s="120"/>
      <c r="N50303" s="120"/>
      <c r="U50303" s="121"/>
      <c r="V50303" s="122"/>
      <c r="W50303" s="123"/>
      <c r="AC50303" s="123"/>
    </row>
    <row r="50304" spans="5:29" s="2" customFormat="1">
      <c r="E50304" s="120"/>
      <c r="M50304" s="120"/>
      <c r="N50304" s="120"/>
      <c r="U50304" s="121"/>
      <c r="V50304" s="122"/>
      <c r="W50304" s="123"/>
      <c r="AC50304" s="123"/>
    </row>
    <row r="50305" spans="5:29" s="2" customFormat="1">
      <c r="E50305" s="120"/>
      <c r="M50305" s="120"/>
      <c r="N50305" s="120"/>
      <c r="U50305" s="121"/>
      <c r="V50305" s="122"/>
      <c r="W50305" s="123"/>
      <c r="AC50305" s="123"/>
    </row>
    <row r="50306" spans="5:29" s="2" customFormat="1">
      <c r="E50306" s="120"/>
      <c r="M50306" s="120"/>
      <c r="N50306" s="120"/>
      <c r="U50306" s="121"/>
      <c r="V50306" s="122"/>
      <c r="W50306" s="123"/>
      <c r="AC50306" s="123"/>
    </row>
    <row r="50307" spans="5:29" s="2" customFormat="1">
      <c r="E50307" s="120"/>
      <c r="M50307" s="120"/>
      <c r="N50307" s="120"/>
      <c r="U50307" s="121"/>
      <c r="V50307" s="122"/>
      <c r="W50307" s="123"/>
      <c r="AC50307" s="123"/>
    </row>
    <row r="50308" spans="5:29" s="2" customFormat="1">
      <c r="E50308" s="120"/>
      <c r="M50308" s="120"/>
      <c r="N50308" s="120"/>
      <c r="U50308" s="121"/>
      <c r="V50308" s="122"/>
      <c r="W50308" s="123"/>
      <c r="AC50308" s="123"/>
    </row>
    <row r="50309" spans="5:29" s="2" customFormat="1">
      <c r="E50309" s="120"/>
      <c r="M50309" s="120"/>
      <c r="N50309" s="120"/>
      <c r="U50309" s="121"/>
      <c r="V50309" s="122"/>
      <c r="W50309" s="123"/>
      <c r="AC50309" s="123"/>
    </row>
    <row r="50310" spans="5:29" s="2" customFormat="1">
      <c r="E50310" s="120"/>
      <c r="M50310" s="120"/>
      <c r="N50310" s="120"/>
      <c r="U50310" s="121"/>
      <c r="V50310" s="122"/>
      <c r="W50310" s="123"/>
      <c r="AC50310" s="123"/>
    </row>
    <row r="50311" spans="5:29" s="2" customFormat="1">
      <c r="E50311" s="120"/>
      <c r="M50311" s="120"/>
      <c r="N50311" s="120"/>
      <c r="U50311" s="121"/>
      <c r="V50311" s="122"/>
      <c r="W50311" s="123"/>
      <c r="AC50311" s="123"/>
    </row>
    <row r="50312" spans="5:29" s="2" customFormat="1">
      <c r="E50312" s="120"/>
      <c r="M50312" s="120"/>
      <c r="N50312" s="120"/>
      <c r="U50312" s="121"/>
      <c r="V50312" s="122"/>
      <c r="W50312" s="123"/>
      <c r="AC50312" s="123"/>
    </row>
    <row r="50313" spans="5:29" s="2" customFormat="1">
      <c r="E50313" s="120"/>
      <c r="M50313" s="120"/>
      <c r="N50313" s="120"/>
      <c r="U50313" s="121"/>
      <c r="V50313" s="122"/>
      <c r="W50313" s="123"/>
      <c r="AC50313" s="123"/>
    </row>
    <row r="50314" spans="5:29" s="2" customFormat="1">
      <c r="E50314" s="120"/>
      <c r="M50314" s="120"/>
      <c r="N50314" s="120"/>
      <c r="U50314" s="121"/>
      <c r="V50314" s="122"/>
      <c r="W50314" s="123"/>
      <c r="AC50314" s="123"/>
    </row>
    <row r="50315" spans="5:29" s="2" customFormat="1">
      <c r="E50315" s="120"/>
      <c r="M50315" s="120"/>
      <c r="N50315" s="120"/>
      <c r="U50315" s="121"/>
      <c r="V50315" s="122"/>
      <c r="W50315" s="123"/>
      <c r="AC50315" s="123"/>
    </row>
    <row r="50316" spans="5:29" s="2" customFormat="1">
      <c r="E50316" s="120"/>
      <c r="M50316" s="120"/>
      <c r="N50316" s="120"/>
      <c r="U50316" s="121"/>
      <c r="V50316" s="122"/>
      <c r="W50316" s="123"/>
      <c r="AC50316" s="123"/>
    </row>
    <row r="50317" spans="5:29" s="2" customFormat="1">
      <c r="E50317" s="120"/>
      <c r="M50317" s="120"/>
      <c r="N50317" s="120"/>
      <c r="U50317" s="121"/>
      <c r="V50317" s="122"/>
      <c r="W50317" s="123"/>
      <c r="AC50317" s="123"/>
    </row>
    <row r="50318" spans="5:29" s="2" customFormat="1">
      <c r="E50318" s="120"/>
      <c r="M50318" s="120"/>
      <c r="N50318" s="120"/>
      <c r="U50318" s="121"/>
      <c r="V50318" s="122"/>
      <c r="W50318" s="123"/>
      <c r="AC50318" s="123"/>
    </row>
    <row r="50319" spans="5:29" s="2" customFormat="1">
      <c r="E50319" s="120"/>
      <c r="M50319" s="120"/>
      <c r="N50319" s="120"/>
      <c r="U50319" s="121"/>
      <c r="V50319" s="122"/>
      <c r="W50319" s="123"/>
      <c r="AC50319" s="123"/>
    </row>
    <row r="50320" spans="5:29" s="2" customFormat="1">
      <c r="E50320" s="120"/>
      <c r="M50320" s="120"/>
      <c r="N50320" s="120"/>
      <c r="U50320" s="121"/>
      <c r="V50320" s="122"/>
      <c r="W50320" s="123"/>
      <c r="AC50320" s="123"/>
    </row>
    <row r="50321" spans="5:29" s="2" customFormat="1">
      <c r="E50321" s="120"/>
      <c r="M50321" s="120"/>
      <c r="N50321" s="120"/>
      <c r="U50321" s="121"/>
      <c r="V50321" s="122"/>
      <c r="W50321" s="123"/>
      <c r="AC50321" s="123"/>
    </row>
    <row r="50322" spans="5:29" s="2" customFormat="1">
      <c r="E50322" s="120"/>
      <c r="M50322" s="120"/>
      <c r="N50322" s="120"/>
      <c r="U50322" s="121"/>
      <c r="V50322" s="122"/>
      <c r="W50322" s="123"/>
      <c r="AC50322" s="123"/>
    </row>
    <row r="50323" spans="5:29" s="2" customFormat="1">
      <c r="E50323" s="120"/>
      <c r="M50323" s="120"/>
      <c r="N50323" s="120"/>
      <c r="U50323" s="121"/>
      <c r="V50323" s="122"/>
      <c r="W50323" s="123"/>
      <c r="AC50323" s="123"/>
    </row>
    <row r="50324" spans="5:29" s="2" customFormat="1">
      <c r="E50324" s="120"/>
      <c r="M50324" s="120"/>
      <c r="N50324" s="120"/>
      <c r="U50324" s="121"/>
      <c r="V50324" s="122"/>
      <c r="W50324" s="123"/>
      <c r="AC50324" s="123"/>
    </row>
    <row r="50325" spans="5:29" s="2" customFormat="1">
      <c r="E50325" s="120"/>
      <c r="M50325" s="120"/>
      <c r="N50325" s="120"/>
      <c r="U50325" s="121"/>
      <c r="V50325" s="122"/>
      <c r="W50325" s="123"/>
      <c r="AC50325" s="123"/>
    </row>
    <row r="50326" spans="5:29" s="2" customFormat="1">
      <c r="E50326" s="120"/>
      <c r="M50326" s="120"/>
      <c r="N50326" s="120"/>
      <c r="U50326" s="121"/>
      <c r="V50326" s="122"/>
      <c r="W50326" s="123"/>
      <c r="AC50326" s="123"/>
    </row>
    <row r="50327" spans="5:29" s="2" customFormat="1">
      <c r="E50327" s="120"/>
      <c r="M50327" s="120"/>
      <c r="N50327" s="120"/>
      <c r="U50327" s="121"/>
      <c r="V50327" s="122"/>
      <c r="W50327" s="123"/>
      <c r="AC50327" s="123"/>
    </row>
    <row r="50328" spans="5:29" s="2" customFormat="1">
      <c r="E50328" s="120"/>
      <c r="M50328" s="120"/>
      <c r="N50328" s="120"/>
      <c r="U50328" s="121"/>
      <c r="V50328" s="122"/>
      <c r="W50328" s="123"/>
      <c r="AC50328" s="123"/>
    </row>
    <row r="50329" spans="5:29" s="2" customFormat="1">
      <c r="E50329" s="120"/>
      <c r="M50329" s="120"/>
      <c r="N50329" s="120"/>
      <c r="U50329" s="121"/>
      <c r="V50329" s="122"/>
      <c r="W50329" s="123"/>
      <c r="AC50329" s="123"/>
    </row>
    <row r="50330" spans="5:29" s="2" customFormat="1">
      <c r="E50330" s="120"/>
      <c r="M50330" s="120"/>
      <c r="N50330" s="120"/>
      <c r="U50330" s="121"/>
      <c r="V50330" s="122"/>
      <c r="W50330" s="123"/>
      <c r="AC50330" s="123"/>
    </row>
    <row r="50331" spans="5:29" s="2" customFormat="1">
      <c r="E50331" s="120"/>
      <c r="M50331" s="120"/>
      <c r="N50331" s="120"/>
      <c r="U50331" s="121"/>
      <c r="V50331" s="122"/>
      <c r="W50331" s="123"/>
      <c r="AC50331" s="123"/>
    </row>
    <row r="50332" spans="5:29" s="2" customFormat="1">
      <c r="E50332" s="120"/>
      <c r="M50332" s="120"/>
      <c r="N50332" s="120"/>
      <c r="U50332" s="121"/>
      <c r="V50332" s="122"/>
      <c r="W50332" s="123"/>
      <c r="AC50332" s="123"/>
    </row>
    <row r="50333" spans="5:29" s="2" customFormat="1">
      <c r="E50333" s="120"/>
      <c r="M50333" s="120"/>
      <c r="N50333" s="120"/>
      <c r="U50333" s="121"/>
      <c r="V50333" s="122"/>
      <c r="W50333" s="123"/>
      <c r="AC50333" s="123"/>
    </row>
    <row r="50334" spans="5:29" s="2" customFormat="1">
      <c r="E50334" s="120"/>
      <c r="M50334" s="120"/>
      <c r="N50334" s="120"/>
      <c r="U50334" s="121"/>
      <c r="V50334" s="122"/>
      <c r="W50334" s="123"/>
      <c r="AC50334" s="123"/>
    </row>
    <row r="50335" spans="5:29" s="2" customFormat="1">
      <c r="E50335" s="120"/>
      <c r="M50335" s="120"/>
      <c r="N50335" s="120"/>
      <c r="U50335" s="121"/>
      <c r="V50335" s="122"/>
      <c r="W50335" s="123"/>
      <c r="AC50335" s="123"/>
    </row>
    <row r="50336" spans="5:29" s="2" customFormat="1">
      <c r="E50336" s="120"/>
      <c r="M50336" s="120"/>
      <c r="N50336" s="120"/>
      <c r="U50336" s="121"/>
      <c r="V50336" s="122"/>
      <c r="W50336" s="123"/>
      <c r="AC50336" s="123"/>
    </row>
    <row r="50337" spans="5:29" s="2" customFormat="1">
      <c r="E50337" s="120"/>
      <c r="M50337" s="120"/>
      <c r="N50337" s="120"/>
      <c r="U50337" s="121"/>
      <c r="V50337" s="122"/>
      <c r="W50337" s="123"/>
      <c r="AC50337" s="123"/>
    </row>
    <row r="50338" spans="5:29" s="2" customFormat="1">
      <c r="E50338" s="120"/>
      <c r="M50338" s="120"/>
      <c r="N50338" s="120"/>
      <c r="U50338" s="121"/>
      <c r="V50338" s="122"/>
      <c r="W50338" s="123"/>
      <c r="AC50338" s="123"/>
    </row>
    <row r="50339" spans="5:29" s="2" customFormat="1">
      <c r="E50339" s="120"/>
      <c r="M50339" s="120"/>
      <c r="N50339" s="120"/>
      <c r="U50339" s="121"/>
      <c r="V50339" s="122"/>
      <c r="W50339" s="123"/>
      <c r="AC50339" s="123"/>
    </row>
    <row r="50340" spans="5:29" s="2" customFormat="1">
      <c r="E50340" s="120"/>
      <c r="M50340" s="120"/>
      <c r="N50340" s="120"/>
      <c r="U50340" s="121"/>
      <c r="V50340" s="122"/>
      <c r="W50340" s="123"/>
      <c r="AC50340" s="123"/>
    </row>
    <row r="50341" spans="5:29" s="2" customFormat="1">
      <c r="E50341" s="120"/>
      <c r="M50341" s="120"/>
      <c r="N50341" s="120"/>
      <c r="U50341" s="121"/>
      <c r="V50341" s="122"/>
      <c r="W50341" s="123"/>
      <c r="AC50341" s="123"/>
    </row>
    <row r="50342" spans="5:29" s="2" customFormat="1">
      <c r="E50342" s="120"/>
      <c r="M50342" s="120"/>
      <c r="N50342" s="120"/>
      <c r="U50342" s="121"/>
      <c r="V50342" s="122"/>
      <c r="W50342" s="123"/>
      <c r="AC50342" s="123"/>
    </row>
    <row r="50343" spans="5:29" s="2" customFormat="1">
      <c r="E50343" s="120"/>
      <c r="M50343" s="120"/>
      <c r="N50343" s="120"/>
      <c r="U50343" s="121"/>
      <c r="V50343" s="122"/>
      <c r="W50343" s="123"/>
      <c r="AC50343" s="123"/>
    </row>
    <row r="50344" spans="5:29" s="2" customFormat="1">
      <c r="E50344" s="120"/>
      <c r="M50344" s="120"/>
      <c r="N50344" s="120"/>
      <c r="U50344" s="121"/>
      <c r="V50344" s="122"/>
      <c r="W50344" s="123"/>
      <c r="AC50344" s="123"/>
    </row>
    <row r="50345" spans="5:29" s="2" customFormat="1">
      <c r="E50345" s="120"/>
      <c r="M50345" s="120"/>
      <c r="N50345" s="120"/>
      <c r="U50345" s="121"/>
      <c r="V50345" s="122"/>
      <c r="W50345" s="123"/>
      <c r="AC50345" s="123"/>
    </row>
    <row r="50346" spans="5:29" s="2" customFormat="1">
      <c r="E50346" s="120"/>
      <c r="M50346" s="120"/>
      <c r="N50346" s="120"/>
      <c r="U50346" s="121"/>
      <c r="V50346" s="122"/>
      <c r="W50346" s="123"/>
      <c r="AC50346" s="123"/>
    </row>
    <row r="50347" spans="5:29" s="2" customFormat="1">
      <c r="E50347" s="120"/>
      <c r="M50347" s="120"/>
      <c r="N50347" s="120"/>
      <c r="U50347" s="121"/>
      <c r="V50347" s="122"/>
      <c r="W50347" s="123"/>
      <c r="AC50347" s="123"/>
    </row>
    <row r="50348" spans="5:29" s="2" customFormat="1">
      <c r="E50348" s="120"/>
      <c r="M50348" s="120"/>
      <c r="N50348" s="120"/>
      <c r="U50348" s="121"/>
      <c r="V50348" s="122"/>
      <c r="W50348" s="123"/>
      <c r="AC50348" s="123"/>
    </row>
    <row r="50349" spans="5:29" s="2" customFormat="1">
      <c r="E50349" s="120"/>
      <c r="M50349" s="120"/>
      <c r="N50349" s="120"/>
      <c r="U50349" s="121"/>
      <c r="V50349" s="122"/>
      <c r="W50349" s="123"/>
      <c r="AC50349" s="123"/>
    </row>
    <row r="50350" spans="5:29" s="2" customFormat="1">
      <c r="E50350" s="120"/>
      <c r="M50350" s="120"/>
      <c r="N50350" s="120"/>
      <c r="U50350" s="121"/>
      <c r="V50350" s="122"/>
      <c r="W50350" s="123"/>
      <c r="AC50350" s="123"/>
    </row>
    <row r="50351" spans="5:29" s="2" customFormat="1">
      <c r="E50351" s="120"/>
      <c r="M50351" s="120"/>
      <c r="N50351" s="120"/>
      <c r="U50351" s="121"/>
      <c r="V50351" s="122"/>
      <c r="W50351" s="123"/>
      <c r="AC50351" s="123"/>
    </row>
    <row r="50352" spans="5:29" s="2" customFormat="1">
      <c r="E50352" s="120"/>
      <c r="M50352" s="120"/>
      <c r="N50352" s="120"/>
      <c r="U50352" s="121"/>
      <c r="V50352" s="122"/>
      <c r="W50352" s="123"/>
      <c r="AC50352" s="123"/>
    </row>
    <row r="50353" spans="5:29" s="2" customFormat="1">
      <c r="E50353" s="120"/>
      <c r="M50353" s="120"/>
      <c r="N50353" s="120"/>
      <c r="U50353" s="121"/>
      <c r="V50353" s="122"/>
      <c r="W50353" s="123"/>
      <c r="AC50353" s="123"/>
    </row>
    <row r="50354" spans="5:29" s="2" customFormat="1">
      <c r="E50354" s="120"/>
      <c r="M50354" s="120"/>
      <c r="N50354" s="120"/>
      <c r="U50354" s="121"/>
      <c r="V50354" s="122"/>
      <c r="W50354" s="123"/>
      <c r="AC50354" s="123"/>
    </row>
    <row r="50355" spans="5:29" s="2" customFormat="1">
      <c r="E50355" s="120"/>
      <c r="M50355" s="120"/>
      <c r="N50355" s="120"/>
      <c r="U50355" s="121"/>
      <c r="V50355" s="122"/>
      <c r="W50355" s="123"/>
      <c r="AC50355" s="123"/>
    </row>
    <row r="50356" spans="5:29" s="2" customFormat="1">
      <c r="E50356" s="120"/>
      <c r="M50356" s="120"/>
      <c r="N50356" s="120"/>
      <c r="U50356" s="121"/>
      <c r="V50356" s="122"/>
      <c r="W50356" s="123"/>
      <c r="AC50356" s="123"/>
    </row>
    <row r="50357" spans="5:29" s="2" customFormat="1">
      <c r="E50357" s="120"/>
      <c r="M50357" s="120"/>
      <c r="N50357" s="120"/>
      <c r="U50357" s="121"/>
      <c r="V50357" s="122"/>
      <c r="W50357" s="123"/>
      <c r="AC50357" s="123"/>
    </row>
    <row r="50358" spans="5:29" s="2" customFormat="1">
      <c r="E50358" s="120"/>
      <c r="M50358" s="120"/>
      <c r="N50358" s="120"/>
      <c r="U50358" s="121"/>
      <c r="V50358" s="122"/>
      <c r="W50358" s="123"/>
      <c r="AC50358" s="123"/>
    </row>
    <row r="50359" spans="5:29" s="2" customFormat="1">
      <c r="E50359" s="120"/>
      <c r="M50359" s="120"/>
      <c r="N50359" s="120"/>
      <c r="U50359" s="121"/>
      <c r="V50359" s="122"/>
      <c r="W50359" s="123"/>
      <c r="AC50359" s="123"/>
    </row>
    <row r="50360" spans="5:29" s="2" customFormat="1">
      <c r="E50360" s="120"/>
      <c r="M50360" s="120"/>
      <c r="N50360" s="120"/>
      <c r="U50360" s="121"/>
      <c r="V50360" s="122"/>
      <c r="W50360" s="123"/>
      <c r="AC50360" s="123"/>
    </row>
    <row r="50361" spans="5:29" s="2" customFormat="1">
      <c r="E50361" s="120"/>
      <c r="M50361" s="120"/>
      <c r="N50361" s="120"/>
      <c r="U50361" s="121"/>
      <c r="V50361" s="122"/>
      <c r="W50361" s="123"/>
      <c r="AC50361" s="123"/>
    </row>
    <row r="50362" spans="5:29" s="2" customFormat="1">
      <c r="E50362" s="120"/>
      <c r="M50362" s="120"/>
      <c r="N50362" s="120"/>
      <c r="U50362" s="121"/>
      <c r="V50362" s="122"/>
      <c r="W50362" s="123"/>
      <c r="AC50362" s="123"/>
    </row>
    <row r="50363" spans="5:29" s="2" customFormat="1">
      <c r="E50363" s="120"/>
      <c r="M50363" s="120"/>
      <c r="N50363" s="120"/>
      <c r="U50363" s="121"/>
      <c r="V50363" s="122"/>
      <c r="W50363" s="123"/>
      <c r="AC50363" s="123"/>
    </row>
    <row r="50364" spans="5:29" s="2" customFormat="1">
      <c r="E50364" s="120"/>
      <c r="M50364" s="120"/>
      <c r="N50364" s="120"/>
      <c r="U50364" s="121"/>
      <c r="V50364" s="122"/>
      <c r="W50364" s="123"/>
      <c r="AC50364" s="123"/>
    </row>
    <row r="50365" spans="5:29" s="2" customFormat="1">
      <c r="E50365" s="120"/>
      <c r="M50365" s="120"/>
      <c r="N50365" s="120"/>
      <c r="U50365" s="121"/>
      <c r="V50365" s="122"/>
      <c r="W50365" s="123"/>
      <c r="AC50365" s="123"/>
    </row>
    <row r="50366" spans="5:29" s="2" customFormat="1">
      <c r="E50366" s="120"/>
      <c r="M50366" s="120"/>
      <c r="N50366" s="120"/>
      <c r="U50366" s="121"/>
      <c r="V50366" s="122"/>
      <c r="W50366" s="123"/>
      <c r="AC50366" s="123"/>
    </row>
    <row r="50367" spans="5:29" s="2" customFormat="1">
      <c r="E50367" s="120"/>
      <c r="M50367" s="120"/>
      <c r="N50367" s="120"/>
      <c r="U50367" s="121"/>
      <c r="V50367" s="122"/>
      <c r="W50367" s="123"/>
      <c r="AC50367" s="123"/>
    </row>
    <row r="50368" spans="5:29" s="2" customFormat="1">
      <c r="E50368" s="120"/>
      <c r="M50368" s="120"/>
      <c r="N50368" s="120"/>
      <c r="U50368" s="121"/>
      <c r="V50368" s="122"/>
      <c r="W50368" s="123"/>
      <c r="AC50368" s="123"/>
    </row>
    <row r="50369" spans="5:29" s="2" customFormat="1">
      <c r="E50369" s="120"/>
      <c r="M50369" s="120"/>
      <c r="N50369" s="120"/>
      <c r="U50369" s="121"/>
      <c r="V50369" s="122"/>
      <c r="W50369" s="123"/>
      <c r="AC50369" s="123"/>
    </row>
    <row r="50370" spans="5:29" s="2" customFormat="1">
      <c r="E50370" s="120"/>
      <c r="M50370" s="120"/>
      <c r="N50370" s="120"/>
      <c r="U50370" s="121"/>
      <c r="V50370" s="122"/>
      <c r="W50370" s="123"/>
      <c r="AC50370" s="123"/>
    </row>
    <row r="50371" spans="5:29" s="2" customFormat="1">
      <c r="E50371" s="120"/>
      <c r="M50371" s="120"/>
      <c r="N50371" s="120"/>
      <c r="U50371" s="121"/>
      <c r="V50371" s="122"/>
      <c r="W50371" s="123"/>
      <c r="AC50371" s="123"/>
    </row>
    <row r="50372" spans="5:29" s="2" customFormat="1">
      <c r="E50372" s="120"/>
      <c r="M50372" s="120"/>
      <c r="N50372" s="120"/>
      <c r="U50372" s="121"/>
      <c r="V50372" s="122"/>
      <c r="W50372" s="123"/>
      <c r="AC50372" s="123"/>
    </row>
    <row r="50373" spans="5:29" s="2" customFormat="1">
      <c r="E50373" s="120"/>
      <c r="M50373" s="120"/>
      <c r="N50373" s="120"/>
      <c r="U50373" s="121"/>
      <c r="V50373" s="122"/>
      <c r="W50373" s="123"/>
      <c r="AC50373" s="123"/>
    </row>
    <row r="50374" spans="5:29" s="2" customFormat="1">
      <c r="E50374" s="120"/>
      <c r="M50374" s="120"/>
      <c r="N50374" s="120"/>
      <c r="U50374" s="121"/>
      <c r="V50374" s="122"/>
      <c r="W50374" s="123"/>
      <c r="AC50374" s="123"/>
    </row>
    <row r="50375" spans="5:29" s="2" customFormat="1">
      <c r="E50375" s="120"/>
      <c r="M50375" s="120"/>
      <c r="N50375" s="120"/>
      <c r="U50375" s="121"/>
      <c r="V50375" s="122"/>
      <c r="W50375" s="123"/>
      <c r="AC50375" s="123"/>
    </row>
    <row r="50376" spans="5:29" s="2" customFormat="1">
      <c r="E50376" s="120"/>
      <c r="M50376" s="120"/>
      <c r="N50376" s="120"/>
      <c r="U50376" s="121"/>
      <c r="V50376" s="122"/>
      <c r="W50376" s="123"/>
      <c r="AC50376" s="123"/>
    </row>
    <row r="50377" spans="5:29" s="2" customFormat="1">
      <c r="E50377" s="120"/>
      <c r="M50377" s="120"/>
      <c r="N50377" s="120"/>
      <c r="U50377" s="121"/>
      <c r="V50377" s="122"/>
      <c r="W50377" s="123"/>
      <c r="AC50377" s="123"/>
    </row>
    <row r="50378" spans="5:29" s="2" customFormat="1">
      <c r="E50378" s="120"/>
      <c r="M50378" s="120"/>
      <c r="N50378" s="120"/>
      <c r="U50378" s="121"/>
      <c r="V50378" s="122"/>
      <c r="W50378" s="123"/>
      <c r="AC50378" s="123"/>
    </row>
    <row r="50379" spans="5:29" s="2" customFormat="1">
      <c r="E50379" s="120"/>
      <c r="M50379" s="120"/>
      <c r="N50379" s="120"/>
      <c r="U50379" s="121"/>
      <c r="V50379" s="122"/>
      <c r="W50379" s="123"/>
      <c r="AC50379" s="123"/>
    </row>
    <row r="50380" spans="5:29" s="2" customFormat="1">
      <c r="E50380" s="120"/>
      <c r="M50380" s="120"/>
      <c r="N50380" s="120"/>
      <c r="U50380" s="121"/>
      <c r="V50380" s="122"/>
      <c r="W50380" s="123"/>
      <c r="AC50380" s="123"/>
    </row>
    <row r="50381" spans="5:29" s="2" customFormat="1">
      <c r="E50381" s="120"/>
      <c r="M50381" s="120"/>
      <c r="N50381" s="120"/>
      <c r="U50381" s="121"/>
      <c r="V50381" s="122"/>
      <c r="W50381" s="123"/>
      <c r="AC50381" s="123"/>
    </row>
    <row r="50382" spans="5:29" s="2" customFormat="1">
      <c r="E50382" s="120"/>
      <c r="M50382" s="120"/>
      <c r="N50382" s="120"/>
      <c r="U50382" s="121"/>
      <c r="V50382" s="122"/>
      <c r="W50382" s="123"/>
      <c r="AC50382" s="123"/>
    </row>
    <row r="50383" spans="5:29" s="2" customFormat="1">
      <c r="E50383" s="120"/>
      <c r="M50383" s="120"/>
      <c r="N50383" s="120"/>
      <c r="U50383" s="121"/>
      <c r="V50383" s="122"/>
      <c r="W50383" s="123"/>
      <c r="AC50383" s="123"/>
    </row>
    <row r="50384" spans="5:29" s="2" customFormat="1">
      <c r="E50384" s="120"/>
      <c r="M50384" s="120"/>
      <c r="N50384" s="120"/>
      <c r="U50384" s="121"/>
      <c r="V50384" s="122"/>
      <c r="W50384" s="123"/>
      <c r="AC50384" s="123"/>
    </row>
    <row r="50385" spans="5:29" s="2" customFormat="1">
      <c r="E50385" s="120"/>
      <c r="M50385" s="120"/>
      <c r="N50385" s="120"/>
      <c r="U50385" s="121"/>
      <c r="V50385" s="122"/>
      <c r="W50385" s="123"/>
      <c r="AC50385" s="123"/>
    </row>
    <row r="50386" spans="5:29" s="2" customFormat="1">
      <c r="E50386" s="120"/>
      <c r="M50386" s="120"/>
      <c r="N50386" s="120"/>
      <c r="U50386" s="121"/>
      <c r="V50386" s="122"/>
      <c r="W50386" s="123"/>
      <c r="AC50386" s="123"/>
    </row>
    <row r="50387" spans="5:29" s="2" customFormat="1">
      <c r="E50387" s="120"/>
      <c r="M50387" s="120"/>
      <c r="N50387" s="120"/>
      <c r="U50387" s="121"/>
      <c r="V50387" s="122"/>
      <c r="W50387" s="123"/>
      <c r="AC50387" s="123"/>
    </row>
    <row r="50388" spans="5:29" s="2" customFormat="1">
      <c r="E50388" s="120"/>
      <c r="M50388" s="120"/>
      <c r="N50388" s="120"/>
      <c r="U50388" s="121"/>
      <c r="V50388" s="122"/>
      <c r="W50388" s="123"/>
      <c r="AC50388" s="123"/>
    </row>
    <row r="50389" spans="5:29" s="2" customFormat="1">
      <c r="E50389" s="120"/>
      <c r="M50389" s="120"/>
      <c r="N50389" s="120"/>
      <c r="U50389" s="121"/>
      <c r="V50389" s="122"/>
      <c r="W50389" s="123"/>
      <c r="AC50389" s="123"/>
    </row>
    <row r="50390" spans="5:29" s="2" customFormat="1">
      <c r="E50390" s="120"/>
      <c r="M50390" s="120"/>
      <c r="N50390" s="120"/>
      <c r="U50390" s="121"/>
      <c r="V50390" s="122"/>
      <c r="W50390" s="123"/>
      <c r="AC50390" s="123"/>
    </row>
    <row r="50391" spans="5:29" s="2" customFormat="1">
      <c r="E50391" s="120"/>
      <c r="M50391" s="120"/>
      <c r="N50391" s="120"/>
      <c r="U50391" s="121"/>
      <c r="V50391" s="122"/>
      <c r="W50391" s="123"/>
      <c r="AC50391" s="123"/>
    </row>
    <row r="50392" spans="5:29" s="2" customFormat="1">
      <c r="E50392" s="120"/>
      <c r="M50392" s="120"/>
      <c r="N50392" s="120"/>
      <c r="U50392" s="121"/>
      <c r="V50392" s="122"/>
      <c r="W50392" s="123"/>
      <c r="AC50392" s="123"/>
    </row>
    <row r="50393" spans="5:29" s="2" customFormat="1">
      <c r="E50393" s="120"/>
      <c r="M50393" s="120"/>
      <c r="N50393" s="120"/>
      <c r="U50393" s="121"/>
      <c r="V50393" s="122"/>
      <c r="W50393" s="123"/>
      <c r="AC50393" s="123"/>
    </row>
    <row r="50394" spans="5:29" s="2" customFormat="1">
      <c r="E50394" s="120"/>
      <c r="M50394" s="120"/>
      <c r="N50394" s="120"/>
      <c r="U50394" s="121"/>
      <c r="V50394" s="122"/>
      <c r="W50394" s="123"/>
      <c r="AC50394" s="123"/>
    </row>
    <row r="50395" spans="5:29" s="2" customFormat="1">
      <c r="E50395" s="120"/>
      <c r="M50395" s="120"/>
      <c r="N50395" s="120"/>
      <c r="U50395" s="121"/>
      <c r="V50395" s="122"/>
      <c r="W50395" s="123"/>
      <c r="AC50395" s="123"/>
    </row>
    <row r="50396" spans="5:29" s="2" customFormat="1">
      <c r="E50396" s="120"/>
      <c r="M50396" s="120"/>
      <c r="N50396" s="120"/>
      <c r="U50396" s="121"/>
      <c r="V50396" s="122"/>
      <c r="W50396" s="123"/>
      <c r="AC50396" s="123"/>
    </row>
    <row r="50397" spans="5:29" s="2" customFormat="1">
      <c r="E50397" s="120"/>
      <c r="M50397" s="120"/>
      <c r="N50397" s="120"/>
      <c r="U50397" s="121"/>
      <c r="V50397" s="122"/>
      <c r="W50397" s="123"/>
      <c r="AC50397" s="123"/>
    </row>
    <row r="50398" spans="5:29" s="2" customFormat="1">
      <c r="E50398" s="120"/>
      <c r="M50398" s="120"/>
      <c r="N50398" s="120"/>
      <c r="U50398" s="121"/>
      <c r="V50398" s="122"/>
      <c r="W50398" s="123"/>
      <c r="AC50398" s="123"/>
    </row>
    <row r="50399" spans="5:29" s="2" customFormat="1">
      <c r="E50399" s="120"/>
      <c r="M50399" s="120"/>
      <c r="N50399" s="120"/>
      <c r="U50399" s="121"/>
      <c r="V50399" s="122"/>
      <c r="W50399" s="123"/>
      <c r="AC50399" s="123"/>
    </row>
    <row r="50400" spans="5:29" s="2" customFormat="1">
      <c r="E50400" s="120"/>
      <c r="M50400" s="120"/>
      <c r="N50400" s="120"/>
      <c r="U50400" s="121"/>
      <c r="V50400" s="122"/>
      <c r="W50400" s="123"/>
      <c r="AC50400" s="123"/>
    </row>
    <row r="50401" spans="5:29" s="2" customFormat="1">
      <c r="E50401" s="120"/>
      <c r="M50401" s="120"/>
      <c r="N50401" s="120"/>
      <c r="U50401" s="121"/>
      <c r="V50401" s="122"/>
      <c r="W50401" s="123"/>
      <c r="AC50401" s="123"/>
    </row>
    <row r="50402" spans="5:29" s="2" customFormat="1">
      <c r="E50402" s="120"/>
      <c r="M50402" s="120"/>
      <c r="N50402" s="120"/>
      <c r="U50402" s="121"/>
      <c r="V50402" s="122"/>
      <c r="W50402" s="123"/>
      <c r="AC50402" s="123"/>
    </row>
    <row r="50403" spans="5:29" s="2" customFormat="1">
      <c r="E50403" s="120"/>
      <c r="M50403" s="120"/>
      <c r="N50403" s="120"/>
      <c r="U50403" s="121"/>
      <c r="V50403" s="122"/>
      <c r="W50403" s="123"/>
      <c r="AC50403" s="123"/>
    </row>
    <row r="50404" spans="5:29" s="2" customFormat="1">
      <c r="E50404" s="120"/>
      <c r="M50404" s="120"/>
      <c r="N50404" s="120"/>
      <c r="U50404" s="121"/>
      <c r="V50404" s="122"/>
      <c r="W50404" s="123"/>
      <c r="AC50404" s="123"/>
    </row>
    <row r="50405" spans="5:29" s="2" customFormat="1">
      <c r="E50405" s="120"/>
      <c r="M50405" s="120"/>
      <c r="N50405" s="120"/>
      <c r="U50405" s="121"/>
      <c r="V50405" s="122"/>
      <c r="W50405" s="123"/>
      <c r="AC50405" s="123"/>
    </row>
    <row r="50406" spans="5:29" s="2" customFormat="1">
      <c r="E50406" s="120"/>
      <c r="M50406" s="120"/>
      <c r="N50406" s="120"/>
      <c r="U50406" s="121"/>
      <c r="V50406" s="122"/>
      <c r="W50406" s="123"/>
      <c r="AC50406" s="123"/>
    </row>
    <row r="50407" spans="5:29" s="2" customFormat="1">
      <c r="E50407" s="120"/>
      <c r="M50407" s="120"/>
      <c r="N50407" s="120"/>
      <c r="U50407" s="121"/>
      <c r="V50407" s="122"/>
      <c r="W50407" s="123"/>
      <c r="AC50407" s="123"/>
    </row>
    <row r="50408" spans="5:29" s="2" customFormat="1">
      <c r="E50408" s="120"/>
      <c r="M50408" s="120"/>
      <c r="N50408" s="120"/>
      <c r="U50408" s="121"/>
      <c r="V50408" s="122"/>
      <c r="W50408" s="123"/>
      <c r="AC50408" s="123"/>
    </row>
    <row r="50409" spans="5:29" s="2" customFormat="1">
      <c r="E50409" s="120"/>
      <c r="M50409" s="120"/>
      <c r="N50409" s="120"/>
      <c r="U50409" s="121"/>
      <c r="V50409" s="122"/>
      <c r="W50409" s="123"/>
      <c r="AC50409" s="123"/>
    </row>
    <row r="50410" spans="5:29" s="2" customFormat="1">
      <c r="E50410" s="120"/>
      <c r="M50410" s="120"/>
      <c r="N50410" s="120"/>
      <c r="U50410" s="121"/>
      <c r="V50410" s="122"/>
      <c r="W50410" s="123"/>
      <c r="AC50410" s="123"/>
    </row>
    <row r="50411" spans="5:29" s="2" customFormat="1">
      <c r="E50411" s="120"/>
      <c r="M50411" s="120"/>
      <c r="N50411" s="120"/>
      <c r="U50411" s="121"/>
      <c r="V50411" s="122"/>
      <c r="W50411" s="123"/>
      <c r="AC50411" s="123"/>
    </row>
    <row r="50412" spans="5:29" s="2" customFormat="1">
      <c r="E50412" s="120"/>
      <c r="M50412" s="120"/>
      <c r="N50412" s="120"/>
      <c r="U50412" s="121"/>
      <c r="V50412" s="122"/>
      <c r="W50412" s="123"/>
      <c r="AC50412" s="123"/>
    </row>
    <row r="50413" spans="5:29" s="2" customFormat="1">
      <c r="E50413" s="120"/>
      <c r="M50413" s="120"/>
      <c r="N50413" s="120"/>
      <c r="U50413" s="121"/>
      <c r="V50413" s="122"/>
      <c r="W50413" s="123"/>
      <c r="AC50413" s="123"/>
    </row>
    <row r="50414" spans="5:29" s="2" customFormat="1">
      <c r="E50414" s="120"/>
      <c r="M50414" s="120"/>
      <c r="N50414" s="120"/>
      <c r="U50414" s="121"/>
      <c r="V50414" s="122"/>
      <c r="W50414" s="123"/>
      <c r="AC50414" s="123"/>
    </row>
    <row r="50415" spans="5:29" s="2" customFormat="1">
      <c r="E50415" s="120"/>
      <c r="M50415" s="120"/>
      <c r="N50415" s="120"/>
      <c r="U50415" s="121"/>
      <c r="V50415" s="122"/>
      <c r="W50415" s="123"/>
      <c r="AC50415" s="123"/>
    </row>
    <row r="50416" spans="5:29" s="2" customFormat="1">
      <c r="E50416" s="120"/>
      <c r="M50416" s="120"/>
      <c r="N50416" s="120"/>
      <c r="U50416" s="121"/>
      <c r="V50416" s="122"/>
      <c r="W50416" s="123"/>
      <c r="AC50416" s="123"/>
    </row>
    <row r="50417" spans="5:29" s="2" customFormat="1">
      <c r="E50417" s="120"/>
      <c r="M50417" s="120"/>
      <c r="N50417" s="120"/>
      <c r="U50417" s="121"/>
      <c r="V50417" s="122"/>
      <c r="W50417" s="123"/>
      <c r="AC50417" s="123"/>
    </row>
    <row r="50418" spans="5:29" s="2" customFormat="1">
      <c r="E50418" s="120"/>
      <c r="M50418" s="120"/>
      <c r="N50418" s="120"/>
      <c r="U50418" s="121"/>
      <c r="V50418" s="122"/>
      <c r="W50418" s="123"/>
      <c r="AC50418" s="123"/>
    </row>
    <row r="50419" spans="5:29" s="2" customFormat="1">
      <c r="E50419" s="120"/>
      <c r="M50419" s="120"/>
      <c r="N50419" s="120"/>
      <c r="U50419" s="121"/>
      <c r="V50419" s="122"/>
      <c r="W50419" s="123"/>
      <c r="AC50419" s="123"/>
    </row>
    <row r="50420" spans="5:29" s="2" customFormat="1">
      <c r="E50420" s="120"/>
      <c r="M50420" s="120"/>
      <c r="N50420" s="120"/>
      <c r="U50420" s="121"/>
      <c r="V50420" s="122"/>
      <c r="W50420" s="123"/>
      <c r="AC50420" s="123"/>
    </row>
    <row r="50421" spans="5:29" s="2" customFormat="1">
      <c r="E50421" s="120"/>
      <c r="M50421" s="120"/>
      <c r="N50421" s="120"/>
      <c r="U50421" s="121"/>
      <c r="V50421" s="122"/>
      <c r="W50421" s="123"/>
      <c r="AC50421" s="123"/>
    </row>
    <row r="50422" spans="5:29" s="2" customFormat="1">
      <c r="E50422" s="120"/>
      <c r="M50422" s="120"/>
      <c r="N50422" s="120"/>
      <c r="U50422" s="121"/>
      <c r="V50422" s="122"/>
      <c r="W50422" s="123"/>
      <c r="AC50422" s="123"/>
    </row>
    <row r="50423" spans="5:29" s="2" customFormat="1">
      <c r="E50423" s="120"/>
      <c r="M50423" s="120"/>
      <c r="N50423" s="120"/>
      <c r="U50423" s="121"/>
      <c r="V50423" s="122"/>
      <c r="W50423" s="123"/>
      <c r="AC50423" s="123"/>
    </row>
    <row r="50424" spans="5:29" s="2" customFormat="1">
      <c r="E50424" s="120"/>
      <c r="M50424" s="120"/>
      <c r="N50424" s="120"/>
      <c r="U50424" s="121"/>
      <c r="V50424" s="122"/>
      <c r="W50424" s="123"/>
      <c r="AC50424" s="123"/>
    </row>
    <row r="50425" spans="5:29" s="2" customFormat="1">
      <c r="E50425" s="120"/>
      <c r="M50425" s="120"/>
      <c r="N50425" s="120"/>
      <c r="U50425" s="121"/>
      <c r="V50425" s="122"/>
      <c r="W50425" s="123"/>
      <c r="AC50425" s="123"/>
    </row>
    <row r="50426" spans="5:29" s="2" customFormat="1">
      <c r="E50426" s="120"/>
      <c r="M50426" s="120"/>
      <c r="N50426" s="120"/>
      <c r="U50426" s="121"/>
      <c r="V50426" s="122"/>
      <c r="W50426" s="123"/>
      <c r="AC50426" s="123"/>
    </row>
    <row r="50427" spans="5:29" s="2" customFormat="1">
      <c r="E50427" s="120"/>
      <c r="M50427" s="120"/>
      <c r="N50427" s="120"/>
      <c r="U50427" s="121"/>
      <c r="V50427" s="122"/>
      <c r="W50427" s="123"/>
      <c r="AC50427" s="123"/>
    </row>
    <row r="50428" spans="5:29" s="2" customFormat="1">
      <c r="E50428" s="120"/>
      <c r="M50428" s="120"/>
      <c r="N50428" s="120"/>
      <c r="U50428" s="121"/>
      <c r="V50428" s="122"/>
      <c r="W50428" s="123"/>
      <c r="AC50428" s="123"/>
    </row>
    <row r="50429" spans="5:29" s="2" customFormat="1">
      <c r="E50429" s="120"/>
      <c r="M50429" s="120"/>
      <c r="N50429" s="120"/>
      <c r="U50429" s="121"/>
      <c r="V50429" s="122"/>
      <c r="W50429" s="123"/>
      <c r="AC50429" s="123"/>
    </row>
    <row r="50430" spans="5:29" s="2" customFormat="1">
      <c r="E50430" s="120"/>
      <c r="M50430" s="120"/>
      <c r="N50430" s="120"/>
      <c r="U50430" s="121"/>
      <c r="V50430" s="122"/>
      <c r="W50430" s="123"/>
      <c r="AC50430" s="123"/>
    </row>
    <row r="50431" spans="5:29" s="2" customFormat="1">
      <c r="E50431" s="120"/>
      <c r="M50431" s="120"/>
      <c r="N50431" s="120"/>
      <c r="U50431" s="121"/>
      <c r="V50431" s="122"/>
      <c r="W50431" s="123"/>
      <c r="AC50431" s="123"/>
    </row>
    <row r="50432" spans="5:29" s="2" customFormat="1">
      <c r="E50432" s="120"/>
      <c r="M50432" s="120"/>
      <c r="N50432" s="120"/>
      <c r="U50432" s="121"/>
      <c r="V50432" s="122"/>
      <c r="W50432" s="123"/>
      <c r="AC50432" s="123"/>
    </row>
    <row r="50433" spans="5:29" s="2" customFormat="1">
      <c r="E50433" s="120"/>
      <c r="M50433" s="120"/>
      <c r="N50433" s="120"/>
      <c r="U50433" s="121"/>
      <c r="V50433" s="122"/>
      <c r="W50433" s="123"/>
      <c r="AC50433" s="123"/>
    </row>
    <row r="50434" spans="5:29" s="2" customFormat="1">
      <c r="E50434" s="120"/>
      <c r="M50434" s="120"/>
      <c r="N50434" s="120"/>
      <c r="U50434" s="121"/>
      <c r="V50434" s="122"/>
      <c r="W50434" s="123"/>
      <c r="AC50434" s="123"/>
    </row>
    <row r="50435" spans="5:29" s="2" customFormat="1">
      <c r="E50435" s="120"/>
      <c r="M50435" s="120"/>
      <c r="N50435" s="120"/>
      <c r="U50435" s="121"/>
      <c r="V50435" s="122"/>
      <c r="W50435" s="123"/>
      <c r="AC50435" s="123"/>
    </row>
    <row r="50436" spans="5:29" s="2" customFormat="1">
      <c r="E50436" s="120"/>
      <c r="M50436" s="120"/>
      <c r="N50436" s="120"/>
      <c r="U50436" s="121"/>
      <c r="V50436" s="122"/>
      <c r="W50436" s="123"/>
      <c r="AC50436" s="123"/>
    </row>
    <row r="50437" spans="5:29" s="2" customFormat="1">
      <c r="E50437" s="120"/>
      <c r="M50437" s="120"/>
      <c r="N50437" s="120"/>
      <c r="U50437" s="121"/>
      <c r="V50437" s="122"/>
      <c r="W50437" s="123"/>
      <c r="AC50437" s="123"/>
    </row>
    <row r="50438" spans="5:29" s="2" customFormat="1">
      <c r="E50438" s="120"/>
      <c r="M50438" s="120"/>
      <c r="N50438" s="120"/>
      <c r="U50438" s="121"/>
      <c r="V50438" s="122"/>
      <c r="W50438" s="123"/>
      <c r="AC50438" s="123"/>
    </row>
    <row r="50439" spans="5:29" s="2" customFormat="1">
      <c r="E50439" s="120"/>
      <c r="M50439" s="120"/>
      <c r="N50439" s="120"/>
      <c r="U50439" s="121"/>
      <c r="V50439" s="122"/>
      <c r="W50439" s="123"/>
      <c r="AC50439" s="123"/>
    </row>
    <row r="50440" spans="5:29" s="2" customFormat="1">
      <c r="E50440" s="120"/>
      <c r="M50440" s="120"/>
      <c r="N50440" s="120"/>
      <c r="U50440" s="121"/>
      <c r="V50440" s="122"/>
      <c r="W50440" s="123"/>
      <c r="AC50440" s="123"/>
    </row>
    <row r="50441" spans="5:29" s="2" customFormat="1">
      <c r="E50441" s="120"/>
      <c r="M50441" s="120"/>
      <c r="N50441" s="120"/>
      <c r="U50441" s="121"/>
      <c r="V50441" s="122"/>
      <c r="W50441" s="123"/>
      <c r="AC50441" s="123"/>
    </row>
    <row r="50442" spans="5:29" s="2" customFormat="1">
      <c r="E50442" s="120"/>
      <c r="M50442" s="120"/>
      <c r="N50442" s="120"/>
      <c r="U50442" s="121"/>
      <c r="V50442" s="122"/>
      <c r="W50442" s="123"/>
      <c r="AC50442" s="123"/>
    </row>
    <row r="50443" spans="5:29" s="2" customFormat="1">
      <c r="E50443" s="120"/>
      <c r="M50443" s="120"/>
      <c r="N50443" s="120"/>
      <c r="U50443" s="121"/>
      <c r="V50443" s="122"/>
      <c r="W50443" s="123"/>
      <c r="AC50443" s="123"/>
    </row>
    <row r="50444" spans="5:29" s="2" customFormat="1">
      <c r="E50444" s="120"/>
      <c r="M50444" s="120"/>
      <c r="N50444" s="120"/>
      <c r="U50444" s="121"/>
      <c r="V50444" s="122"/>
      <c r="W50444" s="123"/>
      <c r="AC50444" s="123"/>
    </row>
    <row r="50445" spans="5:29" s="2" customFormat="1">
      <c r="E50445" s="120"/>
      <c r="M50445" s="120"/>
      <c r="N50445" s="120"/>
      <c r="U50445" s="121"/>
      <c r="V50445" s="122"/>
      <c r="W50445" s="123"/>
      <c r="AC50445" s="123"/>
    </row>
    <row r="50446" spans="5:29" s="2" customFormat="1">
      <c r="E50446" s="120"/>
      <c r="M50446" s="120"/>
      <c r="N50446" s="120"/>
      <c r="U50446" s="121"/>
      <c r="V50446" s="122"/>
      <c r="W50446" s="123"/>
      <c r="AC50446" s="123"/>
    </row>
    <row r="50447" spans="5:29" s="2" customFormat="1">
      <c r="E50447" s="120"/>
      <c r="M50447" s="120"/>
      <c r="N50447" s="120"/>
      <c r="U50447" s="121"/>
      <c r="V50447" s="122"/>
      <c r="W50447" s="123"/>
      <c r="AC50447" s="123"/>
    </row>
    <row r="50448" spans="5:29" s="2" customFormat="1">
      <c r="E50448" s="120"/>
      <c r="M50448" s="120"/>
      <c r="N50448" s="120"/>
      <c r="U50448" s="121"/>
      <c r="V50448" s="122"/>
      <c r="W50448" s="123"/>
      <c r="AC50448" s="123"/>
    </row>
    <row r="50449" spans="5:29" s="2" customFormat="1">
      <c r="E50449" s="120"/>
      <c r="M50449" s="120"/>
      <c r="N50449" s="120"/>
      <c r="U50449" s="121"/>
      <c r="V50449" s="122"/>
      <c r="W50449" s="123"/>
      <c r="AC50449" s="123"/>
    </row>
    <row r="50450" spans="5:29" s="2" customFormat="1">
      <c r="E50450" s="120"/>
      <c r="M50450" s="120"/>
      <c r="N50450" s="120"/>
      <c r="U50450" s="121"/>
      <c r="V50450" s="122"/>
      <c r="W50450" s="123"/>
      <c r="AC50450" s="123"/>
    </row>
    <row r="50451" spans="5:29" s="2" customFormat="1">
      <c r="E50451" s="120"/>
      <c r="M50451" s="120"/>
      <c r="N50451" s="120"/>
      <c r="U50451" s="121"/>
      <c r="V50451" s="122"/>
      <c r="W50451" s="123"/>
      <c r="AC50451" s="123"/>
    </row>
    <row r="50452" spans="5:29" s="2" customFormat="1">
      <c r="E50452" s="120"/>
      <c r="M50452" s="120"/>
      <c r="N50452" s="120"/>
      <c r="U50452" s="121"/>
      <c r="V50452" s="122"/>
      <c r="W50452" s="123"/>
      <c r="AC50452" s="123"/>
    </row>
    <row r="50453" spans="5:29" s="2" customFormat="1">
      <c r="E50453" s="120"/>
      <c r="M50453" s="120"/>
      <c r="N50453" s="120"/>
      <c r="U50453" s="121"/>
      <c r="V50453" s="122"/>
      <c r="W50453" s="123"/>
      <c r="AC50453" s="123"/>
    </row>
    <row r="50454" spans="5:29" s="2" customFormat="1">
      <c r="E50454" s="120"/>
      <c r="M50454" s="120"/>
      <c r="N50454" s="120"/>
      <c r="U50454" s="121"/>
      <c r="V50454" s="122"/>
      <c r="W50454" s="123"/>
      <c r="AC50454" s="123"/>
    </row>
    <row r="50455" spans="5:29" s="2" customFormat="1">
      <c r="E50455" s="120"/>
      <c r="M50455" s="120"/>
      <c r="N50455" s="120"/>
      <c r="U50455" s="121"/>
      <c r="V50455" s="122"/>
      <c r="W50455" s="123"/>
      <c r="AC50455" s="123"/>
    </row>
    <row r="50456" spans="5:29" s="2" customFormat="1">
      <c r="E50456" s="120"/>
      <c r="M50456" s="120"/>
      <c r="N50456" s="120"/>
      <c r="U50456" s="121"/>
      <c r="V50456" s="122"/>
      <c r="W50456" s="123"/>
      <c r="AC50456" s="123"/>
    </row>
    <row r="50457" spans="5:29" s="2" customFormat="1">
      <c r="E50457" s="120"/>
      <c r="M50457" s="120"/>
      <c r="N50457" s="120"/>
      <c r="U50457" s="121"/>
      <c r="V50457" s="122"/>
      <c r="W50457" s="123"/>
      <c r="AC50457" s="123"/>
    </row>
    <row r="50458" spans="5:29" s="2" customFormat="1">
      <c r="E50458" s="120"/>
      <c r="M50458" s="120"/>
      <c r="N50458" s="120"/>
      <c r="U50458" s="121"/>
      <c r="V50458" s="122"/>
      <c r="W50458" s="123"/>
      <c r="AC50458" s="123"/>
    </row>
    <row r="50459" spans="5:29" s="2" customFormat="1">
      <c r="E50459" s="120"/>
      <c r="M50459" s="120"/>
      <c r="N50459" s="120"/>
      <c r="U50459" s="121"/>
      <c r="V50459" s="122"/>
      <c r="W50459" s="123"/>
      <c r="AC50459" s="123"/>
    </row>
    <row r="50460" spans="5:29" s="2" customFormat="1">
      <c r="E50460" s="120"/>
      <c r="M50460" s="120"/>
      <c r="N50460" s="120"/>
      <c r="U50460" s="121"/>
      <c r="V50460" s="122"/>
      <c r="W50460" s="123"/>
      <c r="AC50460" s="123"/>
    </row>
    <row r="50461" spans="5:29" s="2" customFormat="1">
      <c r="E50461" s="120"/>
      <c r="M50461" s="120"/>
      <c r="N50461" s="120"/>
      <c r="U50461" s="121"/>
      <c r="V50461" s="122"/>
      <c r="W50461" s="123"/>
      <c r="AC50461" s="123"/>
    </row>
    <row r="50462" spans="5:29" s="2" customFormat="1">
      <c r="E50462" s="120"/>
      <c r="M50462" s="120"/>
      <c r="N50462" s="120"/>
      <c r="U50462" s="121"/>
      <c r="V50462" s="122"/>
      <c r="W50462" s="123"/>
      <c r="AC50462" s="123"/>
    </row>
    <row r="50463" spans="5:29" s="2" customFormat="1">
      <c r="E50463" s="120"/>
      <c r="M50463" s="120"/>
      <c r="N50463" s="120"/>
      <c r="U50463" s="121"/>
      <c r="V50463" s="122"/>
      <c r="W50463" s="123"/>
      <c r="AC50463" s="123"/>
    </row>
    <row r="50464" spans="5:29" s="2" customFormat="1">
      <c r="E50464" s="120"/>
      <c r="M50464" s="120"/>
      <c r="N50464" s="120"/>
      <c r="U50464" s="121"/>
      <c r="V50464" s="122"/>
      <c r="W50464" s="123"/>
      <c r="AC50464" s="123"/>
    </row>
    <row r="50465" spans="5:29" s="2" customFormat="1">
      <c r="E50465" s="120"/>
      <c r="M50465" s="120"/>
      <c r="N50465" s="120"/>
      <c r="U50465" s="121"/>
      <c r="V50465" s="122"/>
      <c r="W50465" s="123"/>
      <c r="AC50465" s="123"/>
    </row>
    <row r="50466" spans="5:29" s="2" customFormat="1">
      <c r="E50466" s="120"/>
      <c r="M50466" s="120"/>
      <c r="N50466" s="120"/>
      <c r="U50466" s="121"/>
      <c r="V50466" s="122"/>
      <c r="W50466" s="123"/>
      <c r="AC50466" s="123"/>
    </row>
    <row r="50467" spans="5:29" s="2" customFormat="1">
      <c r="E50467" s="120"/>
      <c r="M50467" s="120"/>
      <c r="N50467" s="120"/>
      <c r="U50467" s="121"/>
      <c r="V50467" s="122"/>
      <c r="W50467" s="123"/>
      <c r="AC50467" s="123"/>
    </row>
    <row r="50468" spans="5:29" s="2" customFormat="1">
      <c r="E50468" s="120"/>
      <c r="M50468" s="120"/>
      <c r="N50468" s="120"/>
      <c r="U50468" s="121"/>
      <c r="V50468" s="122"/>
      <c r="W50468" s="123"/>
      <c r="AC50468" s="123"/>
    </row>
    <row r="50469" spans="5:29" s="2" customFormat="1">
      <c r="E50469" s="120"/>
      <c r="M50469" s="120"/>
      <c r="N50469" s="120"/>
      <c r="U50469" s="121"/>
      <c r="V50469" s="122"/>
      <c r="W50469" s="123"/>
      <c r="AC50469" s="123"/>
    </row>
    <row r="50470" spans="5:29" s="2" customFormat="1">
      <c r="E50470" s="120"/>
      <c r="M50470" s="120"/>
      <c r="N50470" s="120"/>
      <c r="U50470" s="121"/>
      <c r="V50470" s="122"/>
      <c r="W50470" s="123"/>
      <c r="AC50470" s="123"/>
    </row>
    <row r="50471" spans="5:29" s="2" customFormat="1">
      <c r="E50471" s="120"/>
      <c r="M50471" s="120"/>
      <c r="N50471" s="120"/>
      <c r="U50471" s="121"/>
      <c r="V50471" s="122"/>
      <c r="W50471" s="123"/>
      <c r="AC50471" s="123"/>
    </row>
    <row r="50472" spans="5:29" s="2" customFormat="1">
      <c r="E50472" s="120"/>
      <c r="M50472" s="120"/>
      <c r="N50472" s="120"/>
      <c r="U50472" s="121"/>
      <c r="V50472" s="122"/>
      <c r="W50472" s="123"/>
      <c r="AC50472" s="123"/>
    </row>
    <row r="50473" spans="5:29" s="2" customFormat="1">
      <c r="E50473" s="120"/>
      <c r="M50473" s="120"/>
      <c r="N50473" s="120"/>
      <c r="U50473" s="121"/>
      <c r="V50473" s="122"/>
      <c r="W50473" s="123"/>
      <c r="AC50473" s="123"/>
    </row>
    <row r="50474" spans="5:29" s="2" customFormat="1">
      <c r="E50474" s="120"/>
      <c r="M50474" s="120"/>
      <c r="N50474" s="120"/>
      <c r="U50474" s="121"/>
      <c r="V50474" s="122"/>
      <c r="W50474" s="123"/>
      <c r="AC50474" s="123"/>
    </row>
    <row r="50475" spans="5:29" s="2" customFormat="1">
      <c r="E50475" s="120"/>
      <c r="M50475" s="120"/>
      <c r="N50475" s="120"/>
      <c r="U50475" s="121"/>
      <c r="V50475" s="122"/>
      <c r="W50475" s="123"/>
      <c r="AC50475" s="123"/>
    </row>
    <row r="50476" spans="5:29" s="2" customFormat="1">
      <c r="E50476" s="120"/>
      <c r="M50476" s="120"/>
      <c r="N50476" s="120"/>
      <c r="U50476" s="121"/>
      <c r="V50476" s="122"/>
      <c r="W50476" s="123"/>
      <c r="AC50476" s="123"/>
    </row>
    <row r="50477" spans="5:29" s="2" customFormat="1">
      <c r="E50477" s="120"/>
      <c r="M50477" s="120"/>
      <c r="N50477" s="120"/>
      <c r="U50477" s="121"/>
      <c r="V50477" s="122"/>
      <c r="W50477" s="123"/>
      <c r="AC50477" s="123"/>
    </row>
    <row r="50478" spans="5:29" s="2" customFormat="1">
      <c r="E50478" s="120"/>
      <c r="M50478" s="120"/>
      <c r="N50478" s="120"/>
      <c r="U50478" s="121"/>
      <c r="V50478" s="122"/>
      <c r="W50478" s="123"/>
      <c r="AC50478" s="123"/>
    </row>
    <row r="50479" spans="5:29" s="2" customFormat="1">
      <c r="E50479" s="120"/>
      <c r="M50479" s="120"/>
      <c r="N50479" s="120"/>
      <c r="U50479" s="121"/>
      <c r="V50479" s="122"/>
      <c r="W50479" s="123"/>
      <c r="AC50479" s="123"/>
    </row>
    <row r="50480" spans="5:29" s="2" customFormat="1">
      <c r="E50480" s="120"/>
      <c r="M50480" s="120"/>
      <c r="N50480" s="120"/>
      <c r="U50480" s="121"/>
      <c r="V50480" s="122"/>
      <c r="W50480" s="123"/>
      <c r="AC50480" s="123"/>
    </row>
    <row r="50481" spans="5:29" s="2" customFormat="1">
      <c r="E50481" s="120"/>
      <c r="M50481" s="120"/>
      <c r="N50481" s="120"/>
      <c r="U50481" s="121"/>
      <c r="V50481" s="122"/>
      <c r="W50481" s="123"/>
      <c r="AC50481" s="123"/>
    </row>
    <row r="50482" spans="5:29" s="2" customFormat="1">
      <c r="E50482" s="120"/>
      <c r="M50482" s="120"/>
      <c r="N50482" s="120"/>
      <c r="U50482" s="121"/>
      <c r="V50482" s="122"/>
      <c r="W50482" s="123"/>
      <c r="AC50482" s="123"/>
    </row>
    <row r="50483" spans="5:29" s="2" customFormat="1">
      <c r="E50483" s="120"/>
      <c r="M50483" s="120"/>
      <c r="N50483" s="120"/>
      <c r="U50483" s="121"/>
      <c r="V50483" s="122"/>
      <c r="W50483" s="123"/>
      <c r="AC50483" s="123"/>
    </row>
    <row r="50484" spans="5:29" s="2" customFormat="1">
      <c r="E50484" s="120"/>
      <c r="M50484" s="120"/>
      <c r="N50484" s="120"/>
      <c r="U50484" s="121"/>
      <c r="V50484" s="122"/>
      <c r="W50484" s="123"/>
      <c r="AC50484" s="123"/>
    </row>
    <row r="50485" spans="5:29" s="2" customFormat="1">
      <c r="E50485" s="120"/>
      <c r="M50485" s="120"/>
      <c r="N50485" s="120"/>
      <c r="U50485" s="121"/>
      <c r="V50485" s="122"/>
      <c r="W50485" s="123"/>
      <c r="AC50485" s="123"/>
    </row>
    <row r="50486" spans="5:29" s="2" customFormat="1">
      <c r="E50486" s="120"/>
      <c r="M50486" s="120"/>
      <c r="N50486" s="120"/>
      <c r="U50486" s="121"/>
      <c r="V50486" s="122"/>
      <c r="W50486" s="123"/>
      <c r="AC50486" s="123"/>
    </row>
    <row r="50487" spans="5:29" s="2" customFormat="1">
      <c r="E50487" s="120"/>
      <c r="M50487" s="120"/>
      <c r="N50487" s="120"/>
      <c r="U50487" s="121"/>
      <c r="V50487" s="122"/>
      <c r="W50487" s="123"/>
      <c r="AC50487" s="123"/>
    </row>
    <row r="50488" spans="5:29" s="2" customFormat="1">
      <c r="E50488" s="120"/>
      <c r="M50488" s="120"/>
      <c r="N50488" s="120"/>
      <c r="U50488" s="121"/>
      <c r="V50488" s="122"/>
      <c r="W50488" s="123"/>
      <c r="AC50488" s="123"/>
    </row>
    <row r="50489" spans="5:29" s="2" customFormat="1">
      <c r="E50489" s="120"/>
      <c r="M50489" s="120"/>
      <c r="N50489" s="120"/>
      <c r="U50489" s="121"/>
      <c r="V50489" s="122"/>
      <c r="W50489" s="123"/>
      <c r="AC50489" s="123"/>
    </row>
    <row r="50490" spans="5:29" s="2" customFormat="1">
      <c r="E50490" s="120"/>
      <c r="M50490" s="120"/>
      <c r="N50490" s="120"/>
      <c r="U50490" s="121"/>
      <c r="V50490" s="122"/>
      <c r="W50490" s="123"/>
      <c r="AC50490" s="123"/>
    </row>
    <row r="50491" spans="5:29" s="2" customFormat="1">
      <c r="E50491" s="120"/>
      <c r="M50491" s="120"/>
      <c r="N50491" s="120"/>
      <c r="U50491" s="121"/>
      <c r="V50491" s="122"/>
      <c r="W50491" s="123"/>
      <c r="AC50491" s="123"/>
    </row>
    <row r="50492" spans="5:29" s="2" customFormat="1">
      <c r="E50492" s="120"/>
      <c r="M50492" s="120"/>
      <c r="N50492" s="120"/>
      <c r="U50492" s="121"/>
      <c r="V50492" s="122"/>
      <c r="W50492" s="123"/>
      <c r="AC50492" s="123"/>
    </row>
    <row r="50493" spans="5:29" s="2" customFormat="1">
      <c r="E50493" s="120"/>
      <c r="M50493" s="120"/>
      <c r="N50493" s="120"/>
      <c r="U50493" s="121"/>
      <c r="V50493" s="122"/>
      <c r="W50493" s="123"/>
      <c r="AC50493" s="123"/>
    </row>
    <row r="50494" spans="5:29" s="2" customFormat="1">
      <c r="E50494" s="120"/>
      <c r="M50494" s="120"/>
      <c r="N50494" s="120"/>
      <c r="U50494" s="121"/>
      <c r="V50494" s="122"/>
      <c r="W50494" s="123"/>
      <c r="AC50494" s="123"/>
    </row>
    <row r="50495" spans="5:29" s="2" customFormat="1">
      <c r="E50495" s="120"/>
      <c r="M50495" s="120"/>
      <c r="N50495" s="120"/>
      <c r="U50495" s="121"/>
      <c r="V50495" s="122"/>
      <c r="W50495" s="123"/>
      <c r="AC50495" s="123"/>
    </row>
    <row r="50496" spans="5:29" s="2" customFormat="1">
      <c r="E50496" s="120"/>
      <c r="M50496" s="120"/>
      <c r="N50496" s="120"/>
      <c r="U50496" s="121"/>
      <c r="V50496" s="122"/>
      <c r="W50496" s="123"/>
      <c r="AC50496" s="123"/>
    </row>
    <row r="50497" spans="5:29" s="2" customFormat="1">
      <c r="E50497" s="120"/>
      <c r="M50497" s="120"/>
      <c r="N50497" s="120"/>
      <c r="U50497" s="121"/>
      <c r="V50497" s="122"/>
      <c r="W50497" s="123"/>
      <c r="AC50497" s="123"/>
    </row>
    <row r="50498" spans="5:29" s="2" customFormat="1">
      <c r="E50498" s="120"/>
      <c r="M50498" s="120"/>
      <c r="N50498" s="120"/>
      <c r="U50498" s="121"/>
      <c r="V50498" s="122"/>
      <c r="W50498" s="123"/>
      <c r="AC50498" s="123"/>
    </row>
    <row r="50499" spans="5:29" s="2" customFormat="1">
      <c r="E50499" s="120"/>
      <c r="M50499" s="120"/>
      <c r="N50499" s="120"/>
      <c r="U50499" s="121"/>
      <c r="V50499" s="122"/>
      <c r="W50499" s="123"/>
      <c r="AC50499" s="123"/>
    </row>
    <row r="50500" spans="5:29" s="2" customFormat="1">
      <c r="E50500" s="120"/>
      <c r="M50500" s="120"/>
      <c r="N50500" s="120"/>
      <c r="U50500" s="121"/>
      <c r="V50500" s="122"/>
      <c r="W50500" s="123"/>
      <c r="AC50500" s="123"/>
    </row>
    <row r="50501" spans="5:29" s="2" customFormat="1">
      <c r="E50501" s="120"/>
      <c r="M50501" s="120"/>
      <c r="N50501" s="120"/>
      <c r="U50501" s="121"/>
      <c r="V50501" s="122"/>
      <c r="W50501" s="123"/>
      <c r="AC50501" s="123"/>
    </row>
    <row r="50502" spans="5:29" s="2" customFormat="1">
      <c r="E50502" s="120"/>
      <c r="M50502" s="120"/>
      <c r="N50502" s="120"/>
      <c r="U50502" s="121"/>
      <c r="V50502" s="122"/>
      <c r="W50502" s="123"/>
      <c r="AC50502" s="123"/>
    </row>
    <row r="50503" spans="5:29" s="2" customFormat="1">
      <c r="E50503" s="120"/>
      <c r="M50503" s="120"/>
      <c r="N50503" s="120"/>
      <c r="U50503" s="121"/>
      <c r="V50503" s="122"/>
      <c r="W50503" s="123"/>
      <c r="AC50503" s="123"/>
    </row>
    <row r="50504" spans="5:29" s="2" customFormat="1">
      <c r="E50504" s="120"/>
      <c r="M50504" s="120"/>
      <c r="N50504" s="120"/>
      <c r="U50504" s="121"/>
      <c r="V50504" s="122"/>
      <c r="W50504" s="123"/>
      <c r="AC50504" s="123"/>
    </row>
    <row r="50505" spans="5:29" s="2" customFormat="1">
      <c r="E50505" s="120"/>
      <c r="M50505" s="120"/>
      <c r="N50505" s="120"/>
      <c r="U50505" s="121"/>
      <c r="V50505" s="122"/>
      <c r="W50505" s="123"/>
      <c r="AC50505" s="123"/>
    </row>
    <row r="50506" spans="5:29" s="2" customFormat="1">
      <c r="E50506" s="120"/>
      <c r="M50506" s="120"/>
      <c r="N50506" s="120"/>
      <c r="U50506" s="121"/>
      <c r="V50506" s="122"/>
      <c r="W50506" s="123"/>
      <c r="AC50506" s="123"/>
    </row>
    <row r="50507" spans="5:29" s="2" customFormat="1">
      <c r="E50507" s="120"/>
      <c r="M50507" s="120"/>
      <c r="N50507" s="120"/>
      <c r="U50507" s="121"/>
      <c r="V50507" s="122"/>
      <c r="W50507" s="123"/>
      <c r="AC50507" s="123"/>
    </row>
    <row r="50508" spans="5:29" s="2" customFormat="1">
      <c r="E50508" s="120"/>
      <c r="M50508" s="120"/>
      <c r="N50508" s="120"/>
      <c r="U50508" s="121"/>
      <c r="V50508" s="122"/>
      <c r="W50508" s="123"/>
      <c r="AC50508" s="123"/>
    </row>
    <row r="50509" spans="5:29" s="2" customFormat="1">
      <c r="E50509" s="120"/>
      <c r="M50509" s="120"/>
      <c r="N50509" s="120"/>
      <c r="U50509" s="121"/>
      <c r="V50509" s="122"/>
      <c r="W50509" s="123"/>
      <c r="AC50509" s="123"/>
    </row>
    <row r="50510" spans="5:29" s="2" customFormat="1">
      <c r="E50510" s="120"/>
      <c r="M50510" s="120"/>
      <c r="N50510" s="120"/>
      <c r="U50510" s="121"/>
      <c r="V50510" s="122"/>
      <c r="W50510" s="123"/>
      <c r="AC50510" s="123"/>
    </row>
    <row r="50511" spans="5:29" s="2" customFormat="1">
      <c r="E50511" s="120"/>
      <c r="M50511" s="120"/>
      <c r="N50511" s="120"/>
      <c r="U50511" s="121"/>
      <c r="V50511" s="122"/>
      <c r="W50511" s="123"/>
      <c r="AC50511" s="123"/>
    </row>
    <row r="50512" spans="5:29" s="2" customFormat="1">
      <c r="E50512" s="120"/>
      <c r="M50512" s="120"/>
      <c r="N50512" s="120"/>
      <c r="U50512" s="121"/>
      <c r="V50512" s="122"/>
      <c r="W50512" s="123"/>
      <c r="AC50512" s="123"/>
    </row>
    <row r="50513" spans="5:29" s="2" customFormat="1">
      <c r="E50513" s="120"/>
      <c r="M50513" s="120"/>
      <c r="N50513" s="120"/>
      <c r="U50513" s="121"/>
      <c r="V50513" s="122"/>
      <c r="W50513" s="123"/>
      <c r="AC50513" s="123"/>
    </row>
    <row r="50514" spans="5:29" s="2" customFormat="1">
      <c r="E50514" s="120"/>
      <c r="M50514" s="120"/>
      <c r="N50514" s="120"/>
      <c r="U50514" s="121"/>
      <c r="V50514" s="122"/>
      <c r="W50514" s="123"/>
      <c r="AC50514" s="123"/>
    </row>
    <row r="50515" spans="5:29" s="2" customFormat="1">
      <c r="E50515" s="120"/>
      <c r="M50515" s="120"/>
      <c r="N50515" s="120"/>
      <c r="U50515" s="121"/>
      <c r="V50515" s="122"/>
      <c r="W50515" s="123"/>
      <c r="AC50515" s="123"/>
    </row>
    <row r="50516" spans="5:29" s="2" customFormat="1">
      <c r="E50516" s="120"/>
      <c r="M50516" s="120"/>
      <c r="N50516" s="120"/>
      <c r="U50516" s="121"/>
      <c r="V50516" s="122"/>
      <c r="W50516" s="123"/>
      <c r="AC50516" s="123"/>
    </row>
    <row r="50517" spans="5:29" s="2" customFormat="1">
      <c r="E50517" s="120"/>
      <c r="M50517" s="120"/>
      <c r="N50517" s="120"/>
      <c r="U50517" s="121"/>
      <c r="V50517" s="122"/>
      <c r="W50517" s="123"/>
      <c r="AC50517" s="123"/>
    </row>
    <row r="50518" spans="5:29" s="2" customFormat="1">
      <c r="E50518" s="120"/>
      <c r="M50518" s="120"/>
      <c r="N50518" s="120"/>
      <c r="U50518" s="121"/>
      <c r="V50518" s="122"/>
      <c r="W50518" s="123"/>
      <c r="AC50518" s="123"/>
    </row>
    <row r="50519" spans="5:29" s="2" customFormat="1">
      <c r="E50519" s="120"/>
      <c r="M50519" s="120"/>
      <c r="N50519" s="120"/>
      <c r="U50519" s="121"/>
      <c r="V50519" s="122"/>
      <c r="W50519" s="123"/>
      <c r="AC50519" s="123"/>
    </row>
    <row r="50520" spans="5:29" s="2" customFormat="1">
      <c r="E50520" s="120"/>
      <c r="M50520" s="120"/>
      <c r="N50520" s="120"/>
      <c r="U50520" s="121"/>
      <c r="V50520" s="122"/>
      <c r="W50520" s="123"/>
      <c r="AC50520" s="123"/>
    </row>
    <row r="50521" spans="5:29" s="2" customFormat="1">
      <c r="E50521" s="120"/>
      <c r="M50521" s="120"/>
      <c r="N50521" s="120"/>
      <c r="U50521" s="121"/>
      <c r="V50521" s="122"/>
      <c r="W50521" s="123"/>
      <c r="AC50521" s="123"/>
    </row>
    <row r="50522" spans="5:29" s="2" customFormat="1">
      <c r="E50522" s="120"/>
      <c r="M50522" s="120"/>
      <c r="N50522" s="120"/>
      <c r="U50522" s="121"/>
      <c r="V50522" s="122"/>
      <c r="W50522" s="123"/>
      <c r="AC50522" s="123"/>
    </row>
    <row r="50523" spans="5:29" s="2" customFormat="1">
      <c r="E50523" s="120"/>
      <c r="M50523" s="120"/>
      <c r="N50523" s="120"/>
      <c r="U50523" s="121"/>
      <c r="V50523" s="122"/>
      <c r="W50523" s="123"/>
      <c r="AC50523" s="123"/>
    </row>
    <row r="50524" spans="5:29" s="2" customFormat="1">
      <c r="E50524" s="120"/>
      <c r="M50524" s="120"/>
      <c r="N50524" s="120"/>
      <c r="U50524" s="121"/>
      <c r="V50524" s="122"/>
      <c r="W50524" s="123"/>
      <c r="AC50524" s="123"/>
    </row>
    <row r="50525" spans="5:29" s="2" customFormat="1">
      <c r="E50525" s="120"/>
      <c r="M50525" s="120"/>
      <c r="N50525" s="120"/>
      <c r="U50525" s="121"/>
      <c r="V50525" s="122"/>
      <c r="W50525" s="123"/>
      <c r="AC50525" s="123"/>
    </row>
    <row r="50526" spans="5:29" s="2" customFormat="1">
      <c r="E50526" s="120"/>
      <c r="M50526" s="120"/>
      <c r="N50526" s="120"/>
      <c r="U50526" s="121"/>
      <c r="V50526" s="122"/>
      <c r="W50526" s="123"/>
      <c r="AC50526" s="123"/>
    </row>
    <row r="50527" spans="5:29" s="2" customFormat="1">
      <c r="E50527" s="120"/>
      <c r="M50527" s="120"/>
      <c r="N50527" s="120"/>
      <c r="U50527" s="121"/>
      <c r="V50527" s="122"/>
      <c r="W50527" s="123"/>
      <c r="AC50527" s="123"/>
    </row>
    <row r="50528" spans="5:29" s="2" customFormat="1">
      <c r="E50528" s="120"/>
      <c r="M50528" s="120"/>
      <c r="N50528" s="120"/>
      <c r="U50528" s="121"/>
      <c r="V50528" s="122"/>
      <c r="W50528" s="123"/>
      <c r="AC50528" s="123"/>
    </row>
    <row r="50529" spans="5:29" s="2" customFormat="1">
      <c r="E50529" s="120"/>
      <c r="M50529" s="120"/>
      <c r="N50529" s="120"/>
      <c r="U50529" s="121"/>
      <c r="V50529" s="122"/>
      <c r="W50529" s="123"/>
      <c r="AC50529" s="123"/>
    </row>
    <row r="50530" spans="5:29" s="2" customFormat="1">
      <c r="E50530" s="120"/>
      <c r="M50530" s="120"/>
      <c r="N50530" s="120"/>
      <c r="U50530" s="121"/>
      <c r="V50530" s="122"/>
      <c r="W50530" s="123"/>
      <c r="AC50530" s="123"/>
    </row>
    <row r="50531" spans="5:29" s="2" customFormat="1">
      <c r="E50531" s="120"/>
      <c r="M50531" s="120"/>
      <c r="N50531" s="120"/>
      <c r="U50531" s="121"/>
      <c r="V50531" s="122"/>
      <c r="W50531" s="123"/>
      <c r="AC50531" s="123"/>
    </row>
    <row r="50532" spans="5:29" s="2" customFormat="1">
      <c r="E50532" s="120"/>
      <c r="M50532" s="120"/>
      <c r="N50532" s="120"/>
      <c r="U50532" s="121"/>
      <c r="V50532" s="122"/>
      <c r="W50532" s="123"/>
      <c r="AC50532" s="123"/>
    </row>
    <row r="50533" spans="5:29" s="2" customFormat="1">
      <c r="E50533" s="120"/>
      <c r="M50533" s="120"/>
      <c r="N50533" s="120"/>
      <c r="U50533" s="121"/>
      <c r="V50533" s="122"/>
      <c r="W50533" s="123"/>
      <c r="AC50533" s="123"/>
    </row>
    <row r="50534" spans="5:29" s="2" customFormat="1">
      <c r="E50534" s="120"/>
      <c r="M50534" s="120"/>
      <c r="N50534" s="120"/>
      <c r="U50534" s="121"/>
      <c r="V50534" s="122"/>
      <c r="W50534" s="123"/>
      <c r="AC50534" s="123"/>
    </row>
    <row r="50535" spans="5:29" s="2" customFormat="1">
      <c r="E50535" s="120"/>
      <c r="M50535" s="120"/>
      <c r="N50535" s="120"/>
      <c r="U50535" s="121"/>
      <c r="V50535" s="122"/>
      <c r="W50535" s="123"/>
      <c r="AC50535" s="123"/>
    </row>
    <row r="50536" spans="5:29" s="2" customFormat="1">
      <c r="E50536" s="120"/>
      <c r="M50536" s="120"/>
      <c r="N50536" s="120"/>
      <c r="U50536" s="121"/>
      <c r="V50536" s="122"/>
      <c r="W50536" s="123"/>
      <c r="AC50536" s="123"/>
    </row>
    <row r="50537" spans="5:29" s="2" customFormat="1">
      <c r="E50537" s="120"/>
      <c r="M50537" s="120"/>
      <c r="N50537" s="120"/>
      <c r="U50537" s="121"/>
      <c r="V50537" s="122"/>
      <c r="W50537" s="123"/>
      <c r="AC50537" s="123"/>
    </row>
    <row r="50538" spans="5:29" s="2" customFormat="1">
      <c r="E50538" s="120"/>
      <c r="M50538" s="120"/>
      <c r="N50538" s="120"/>
      <c r="U50538" s="121"/>
      <c r="V50538" s="122"/>
      <c r="W50538" s="123"/>
      <c r="AC50538" s="123"/>
    </row>
    <row r="50539" spans="5:29" s="2" customFormat="1">
      <c r="E50539" s="120"/>
      <c r="M50539" s="120"/>
      <c r="N50539" s="120"/>
      <c r="U50539" s="121"/>
      <c r="V50539" s="122"/>
      <c r="W50539" s="123"/>
      <c r="AC50539" s="123"/>
    </row>
    <row r="50540" spans="5:29" s="2" customFormat="1">
      <c r="E50540" s="120"/>
      <c r="M50540" s="120"/>
      <c r="N50540" s="120"/>
      <c r="U50540" s="121"/>
      <c r="V50540" s="122"/>
      <c r="W50540" s="123"/>
      <c r="AC50540" s="123"/>
    </row>
    <row r="50541" spans="5:29" s="2" customFormat="1">
      <c r="E50541" s="120"/>
      <c r="M50541" s="120"/>
      <c r="N50541" s="120"/>
      <c r="U50541" s="121"/>
      <c r="V50541" s="122"/>
      <c r="W50541" s="123"/>
      <c r="AC50541" s="123"/>
    </row>
    <row r="50542" spans="5:29" s="2" customFormat="1">
      <c r="E50542" s="120"/>
      <c r="M50542" s="120"/>
      <c r="N50542" s="120"/>
      <c r="U50542" s="121"/>
      <c r="V50542" s="122"/>
      <c r="W50542" s="123"/>
      <c r="AC50542" s="123"/>
    </row>
    <row r="50543" spans="5:29" s="2" customFormat="1">
      <c r="E50543" s="120"/>
      <c r="M50543" s="120"/>
      <c r="N50543" s="120"/>
      <c r="U50543" s="121"/>
      <c r="V50543" s="122"/>
      <c r="W50543" s="123"/>
      <c r="AC50543" s="123"/>
    </row>
    <row r="50544" spans="5:29" s="2" customFormat="1">
      <c r="E50544" s="120"/>
      <c r="M50544" s="120"/>
      <c r="N50544" s="120"/>
      <c r="U50544" s="121"/>
      <c r="V50544" s="122"/>
      <c r="W50544" s="123"/>
      <c r="AC50544" s="123"/>
    </row>
    <row r="50545" spans="5:29" s="2" customFormat="1">
      <c r="E50545" s="120"/>
      <c r="M50545" s="120"/>
      <c r="N50545" s="120"/>
      <c r="U50545" s="121"/>
      <c r="V50545" s="122"/>
      <c r="W50545" s="123"/>
      <c r="AC50545" s="123"/>
    </row>
    <row r="50546" spans="5:29" s="2" customFormat="1">
      <c r="E50546" s="120"/>
      <c r="M50546" s="120"/>
      <c r="N50546" s="120"/>
      <c r="U50546" s="121"/>
      <c r="V50546" s="122"/>
      <c r="W50546" s="123"/>
      <c r="AC50546" s="123"/>
    </row>
    <row r="50547" spans="5:29" s="2" customFormat="1">
      <c r="E50547" s="120"/>
      <c r="M50547" s="120"/>
      <c r="N50547" s="120"/>
      <c r="U50547" s="121"/>
      <c r="V50547" s="122"/>
      <c r="W50547" s="123"/>
      <c r="AC50547" s="123"/>
    </row>
    <row r="50548" spans="5:29" s="2" customFormat="1">
      <c r="E50548" s="120"/>
      <c r="M50548" s="120"/>
      <c r="N50548" s="120"/>
      <c r="U50548" s="121"/>
      <c r="V50548" s="122"/>
      <c r="W50548" s="123"/>
      <c r="AC50548" s="123"/>
    </row>
    <row r="50549" spans="5:29" s="2" customFormat="1">
      <c r="E50549" s="120"/>
      <c r="M50549" s="120"/>
      <c r="N50549" s="120"/>
      <c r="U50549" s="121"/>
      <c r="V50549" s="122"/>
      <c r="W50549" s="123"/>
      <c r="AC50549" s="123"/>
    </row>
    <row r="50550" spans="5:29" s="2" customFormat="1">
      <c r="E50550" s="120"/>
      <c r="M50550" s="120"/>
      <c r="N50550" s="120"/>
      <c r="U50550" s="121"/>
      <c r="V50550" s="122"/>
      <c r="W50550" s="123"/>
      <c r="AC50550" s="123"/>
    </row>
    <row r="50551" spans="5:29" s="2" customFormat="1">
      <c r="E50551" s="120"/>
      <c r="M50551" s="120"/>
      <c r="N50551" s="120"/>
      <c r="U50551" s="121"/>
      <c r="V50551" s="122"/>
      <c r="W50551" s="123"/>
      <c r="AC50551" s="123"/>
    </row>
    <row r="50552" spans="5:29" s="2" customFormat="1">
      <c r="E50552" s="120"/>
      <c r="M50552" s="120"/>
      <c r="N50552" s="120"/>
      <c r="U50552" s="121"/>
      <c r="V50552" s="122"/>
      <c r="W50552" s="123"/>
      <c r="AC50552" s="123"/>
    </row>
    <row r="50553" spans="5:29" s="2" customFormat="1">
      <c r="E50553" s="120"/>
      <c r="M50553" s="120"/>
      <c r="N50553" s="120"/>
      <c r="U50553" s="121"/>
      <c r="V50553" s="122"/>
      <c r="W50553" s="123"/>
      <c r="AC50553" s="123"/>
    </row>
    <row r="50554" spans="5:29" s="2" customFormat="1">
      <c r="E50554" s="120"/>
      <c r="M50554" s="120"/>
      <c r="N50554" s="120"/>
      <c r="U50554" s="121"/>
      <c r="V50554" s="122"/>
      <c r="W50554" s="123"/>
      <c r="AC50554" s="123"/>
    </row>
    <row r="50555" spans="5:29" s="2" customFormat="1">
      <c r="E50555" s="120"/>
      <c r="M50555" s="120"/>
      <c r="N50555" s="120"/>
      <c r="U50555" s="121"/>
      <c r="V50555" s="122"/>
      <c r="W50555" s="123"/>
      <c r="AC50555" s="123"/>
    </row>
    <row r="50556" spans="5:29" s="2" customFormat="1">
      <c r="E50556" s="120"/>
      <c r="M50556" s="120"/>
      <c r="N50556" s="120"/>
      <c r="U50556" s="121"/>
      <c r="V50556" s="122"/>
      <c r="W50556" s="123"/>
      <c r="AC50556" s="123"/>
    </row>
    <row r="50557" spans="5:29" s="2" customFormat="1">
      <c r="E50557" s="120"/>
      <c r="M50557" s="120"/>
      <c r="N50557" s="120"/>
      <c r="U50557" s="121"/>
      <c r="V50557" s="122"/>
      <c r="W50557" s="123"/>
      <c r="AC50557" s="123"/>
    </row>
    <row r="50558" spans="5:29" s="2" customFormat="1">
      <c r="E50558" s="120"/>
      <c r="M50558" s="120"/>
      <c r="N50558" s="120"/>
      <c r="U50558" s="121"/>
      <c r="V50558" s="122"/>
      <c r="W50558" s="123"/>
      <c r="AC50558" s="123"/>
    </row>
    <row r="50559" spans="5:29" s="2" customFormat="1">
      <c r="E50559" s="120"/>
      <c r="M50559" s="120"/>
      <c r="N50559" s="120"/>
      <c r="U50559" s="121"/>
      <c r="V50559" s="122"/>
      <c r="W50559" s="123"/>
      <c r="AC50559" s="123"/>
    </row>
    <row r="50560" spans="5:29" s="2" customFormat="1">
      <c r="E50560" s="120"/>
      <c r="M50560" s="120"/>
      <c r="N50560" s="120"/>
      <c r="U50560" s="121"/>
      <c r="V50560" s="122"/>
      <c r="W50560" s="123"/>
      <c r="AC50560" s="123"/>
    </row>
    <row r="50561" spans="5:29" s="2" customFormat="1">
      <c r="E50561" s="120"/>
      <c r="M50561" s="120"/>
      <c r="N50561" s="120"/>
      <c r="U50561" s="121"/>
      <c r="V50561" s="122"/>
      <c r="W50561" s="123"/>
      <c r="AC50561" s="123"/>
    </row>
    <row r="50562" spans="5:29" s="2" customFormat="1">
      <c r="E50562" s="120"/>
      <c r="M50562" s="120"/>
      <c r="N50562" s="120"/>
      <c r="U50562" s="121"/>
      <c r="V50562" s="122"/>
      <c r="W50562" s="123"/>
      <c r="AC50562" s="123"/>
    </row>
    <row r="50563" spans="5:29" s="2" customFormat="1">
      <c r="E50563" s="120"/>
      <c r="M50563" s="120"/>
      <c r="N50563" s="120"/>
      <c r="U50563" s="121"/>
      <c r="V50563" s="122"/>
      <c r="W50563" s="123"/>
      <c r="AC50563" s="123"/>
    </row>
    <row r="50564" spans="5:29" s="2" customFormat="1">
      <c r="E50564" s="120"/>
      <c r="M50564" s="120"/>
      <c r="N50564" s="120"/>
      <c r="U50564" s="121"/>
      <c r="V50564" s="122"/>
      <c r="W50564" s="123"/>
      <c r="AC50564" s="123"/>
    </row>
    <row r="50565" spans="5:29" s="2" customFormat="1">
      <c r="E50565" s="120"/>
      <c r="M50565" s="120"/>
      <c r="N50565" s="120"/>
      <c r="U50565" s="121"/>
      <c r="V50565" s="122"/>
      <c r="W50565" s="123"/>
      <c r="AC50565" s="123"/>
    </row>
    <row r="50566" spans="5:29" s="2" customFormat="1">
      <c r="E50566" s="120"/>
      <c r="M50566" s="120"/>
      <c r="N50566" s="120"/>
      <c r="U50566" s="121"/>
      <c r="V50566" s="122"/>
      <c r="W50566" s="123"/>
      <c r="AC50566" s="123"/>
    </row>
    <row r="50567" spans="5:29" s="2" customFormat="1">
      <c r="E50567" s="120"/>
      <c r="M50567" s="120"/>
      <c r="N50567" s="120"/>
      <c r="U50567" s="121"/>
      <c r="V50567" s="122"/>
      <c r="W50567" s="123"/>
      <c r="AC50567" s="123"/>
    </row>
    <row r="50568" spans="5:29" s="2" customFormat="1">
      <c r="E50568" s="120"/>
      <c r="M50568" s="120"/>
      <c r="N50568" s="120"/>
      <c r="U50568" s="121"/>
      <c r="V50568" s="122"/>
      <c r="W50568" s="123"/>
      <c r="AC50568" s="123"/>
    </row>
    <row r="50569" spans="5:29" s="2" customFormat="1">
      <c r="E50569" s="120"/>
      <c r="M50569" s="120"/>
      <c r="N50569" s="120"/>
      <c r="U50569" s="121"/>
      <c r="V50569" s="122"/>
      <c r="W50569" s="123"/>
      <c r="AC50569" s="123"/>
    </row>
    <row r="50570" spans="5:29" s="2" customFormat="1">
      <c r="E50570" s="120"/>
      <c r="M50570" s="120"/>
      <c r="N50570" s="120"/>
      <c r="U50570" s="121"/>
      <c r="V50570" s="122"/>
      <c r="W50570" s="123"/>
      <c r="AC50570" s="123"/>
    </row>
    <row r="50571" spans="5:29" s="2" customFormat="1">
      <c r="E50571" s="120"/>
      <c r="M50571" s="120"/>
      <c r="N50571" s="120"/>
      <c r="U50571" s="121"/>
      <c r="V50571" s="122"/>
      <c r="W50571" s="123"/>
      <c r="AC50571" s="123"/>
    </row>
    <row r="50572" spans="5:29" s="2" customFormat="1">
      <c r="E50572" s="120"/>
      <c r="M50572" s="120"/>
      <c r="N50572" s="120"/>
      <c r="U50572" s="121"/>
      <c r="V50572" s="122"/>
      <c r="W50572" s="123"/>
      <c r="AC50572" s="123"/>
    </row>
    <row r="50573" spans="5:29" s="2" customFormat="1">
      <c r="E50573" s="120"/>
      <c r="M50573" s="120"/>
      <c r="N50573" s="120"/>
      <c r="U50573" s="121"/>
      <c r="V50573" s="122"/>
      <c r="W50573" s="123"/>
      <c r="AC50573" s="123"/>
    </row>
    <row r="50574" spans="5:29" s="2" customFormat="1">
      <c r="E50574" s="120"/>
      <c r="M50574" s="120"/>
      <c r="N50574" s="120"/>
      <c r="U50574" s="121"/>
      <c r="V50574" s="122"/>
      <c r="W50574" s="123"/>
      <c r="AC50574" s="123"/>
    </row>
    <row r="50575" spans="5:29" s="2" customFormat="1">
      <c r="E50575" s="120"/>
      <c r="M50575" s="120"/>
      <c r="N50575" s="120"/>
      <c r="U50575" s="121"/>
      <c r="V50575" s="122"/>
      <c r="W50575" s="123"/>
      <c r="AC50575" s="123"/>
    </row>
    <row r="50576" spans="5:29" s="2" customFormat="1">
      <c r="E50576" s="120"/>
      <c r="M50576" s="120"/>
      <c r="N50576" s="120"/>
      <c r="U50576" s="121"/>
      <c r="V50576" s="122"/>
      <c r="W50576" s="123"/>
      <c r="AC50576" s="123"/>
    </row>
    <row r="50577" spans="5:29" s="2" customFormat="1">
      <c r="E50577" s="120"/>
      <c r="M50577" s="120"/>
      <c r="N50577" s="120"/>
      <c r="U50577" s="121"/>
      <c r="V50577" s="122"/>
      <c r="W50577" s="123"/>
      <c r="AC50577" s="123"/>
    </row>
    <row r="50578" spans="5:29" s="2" customFormat="1">
      <c r="E50578" s="120"/>
      <c r="M50578" s="120"/>
      <c r="N50578" s="120"/>
      <c r="U50578" s="121"/>
      <c r="V50578" s="122"/>
      <c r="W50578" s="123"/>
      <c r="AC50578" s="123"/>
    </row>
    <row r="50579" spans="5:29" s="2" customFormat="1">
      <c r="E50579" s="120"/>
      <c r="M50579" s="120"/>
      <c r="N50579" s="120"/>
      <c r="U50579" s="121"/>
      <c r="V50579" s="122"/>
      <c r="W50579" s="123"/>
      <c r="AC50579" s="123"/>
    </row>
    <row r="50580" spans="5:29" s="2" customFormat="1">
      <c r="E50580" s="120"/>
      <c r="M50580" s="120"/>
      <c r="N50580" s="120"/>
      <c r="U50580" s="121"/>
      <c r="V50580" s="122"/>
      <c r="W50580" s="123"/>
      <c r="AC50580" s="123"/>
    </row>
    <row r="50581" spans="5:29" s="2" customFormat="1">
      <c r="E50581" s="120"/>
      <c r="M50581" s="120"/>
      <c r="N50581" s="120"/>
      <c r="U50581" s="121"/>
      <c r="V50581" s="122"/>
      <c r="W50581" s="123"/>
      <c r="AC50581" s="123"/>
    </row>
    <row r="50582" spans="5:29" s="2" customFormat="1">
      <c r="E50582" s="120"/>
      <c r="M50582" s="120"/>
      <c r="N50582" s="120"/>
      <c r="U50582" s="121"/>
      <c r="V50582" s="122"/>
      <c r="W50582" s="123"/>
      <c r="AC50582" s="123"/>
    </row>
    <row r="50583" spans="5:29" s="2" customFormat="1">
      <c r="E50583" s="120"/>
      <c r="M50583" s="120"/>
      <c r="N50583" s="120"/>
      <c r="U50583" s="121"/>
      <c r="V50583" s="122"/>
      <c r="W50583" s="123"/>
      <c r="AC50583" s="123"/>
    </row>
    <row r="50584" spans="5:29" s="2" customFormat="1">
      <c r="E50584" s="120"/>
      <c r="M50584" s="120"/>
      <c r="N50584" s="120"/>
      <c r="U50584" s="121"/>
      <c r="V50584" s="122"/>
      <c r="W50584" s="123"/>
      <c r="AC50584" s="123"/>
    </row>
    <row r="50585" spans="5:29" s="2" customFormat="1">
      <c r="E50585" s="120"/>
      <c r="M50585" s="120"/>
      <c r="N50585" s="120"/>
      <c r="U50585" s="121"/>
      <c r="V50585" s="122"/>
      <c r="W50585" s="123"/>
      <c r="AC50585" s="123"/>
    </row>
    <row r="50586" spans="5:29" s="2" customFormat="1">
      <c r="E50586" s="120"/>
      <c r="M50586" s="120"/>
      <c r="N50586" s="120"/>
      <c r="U50586" s="121"/>
      <c r="V50586" s="122"/>
      <c r="W50586" s="123"/>
      <c r="AC50586" s="123"/>
    </row>
    <row r="50587" spans="5:29" s="2" customFormat="1">
      <c r="E50587" s="120"/>
      <c r="M50587" s="120"/>
      <c r="N50587" s="120"/>
      <c r="U50587" s="121"/>
      <c r="V50587" s="122"/>
      <c r="W50587" s="123"/>
      <c r="AC50587" s="123"/>
    </row>
    <row r="50588" spans="5:29" s="2" customFormat="1">
      <c r="E50588" s="120"/>
      <c r="M50588" s="120"/>
      <c r="N50588" s="120"/>
      <c r="U50588" s="121"/>
      <c r="V50588" s="122"/>
      <c r="W50588" s="123"/>
      <c r="AC50588" s="123"/>
    </row>
    <row r="50589" spans="5:29" s="2" customFormat="1">
      <c r="E50589" s="120"/>
      <c r="M50589" s="120"/>
      <c r="N50589" s="120"/>
      <c r="U50589" s="121"/>
      <c r="V50589" s="122"/>
      <c r="W50589" s="123"/>
      <c r="AC50589" s="123"/>
    </row>
    <row r="50590" spans="5:29" s="2" customFormat="1">
      <c r="E50590" s="120"/>
      <c r="M50590" s="120"/>
      <c r="N50590" s="120"/>
      <c r="U50590" s="121"/>
      <c r="V50590" s="122"/>
      <c r="W50590" s="123"/>
      <c r="AC50590" s="123"/>
    </row>
    <row r="50591" spans="5:29" s="2" customFormat="1">
      <c r="E50591" s="120"/>
      <c r="M50591" s="120"/>
      <c r="N50591" s="120"/>
      <c r="U50591" s="121"/>
      <c r="V50591" s="122"/>
      <c r="W50591" s="123"/>
      <c r="AC50591" s="123"/>
    </row>
    <row r="50592" spans="5:29" s="2" customFormat="1">
      <c r="E50592" s="120"/>
      <c r="M50592" s="120"/>
      <c r="N50592" s="120"/>
      <c r="U50592" s="121"/>
      <c r="V50592" s="122"/>
      <c r="W50592" s="123"/>
      <c r="AC50592" s="123"/>
    </row>
    <row r="50593" spans="5:29" s="2" customFormat="1">
      <c r="E50593" s="120"/>
      <c r="M50593" s="120"/>
      <c r="N50593" s="120"/>
      <c r="U50593" s="121"/>
      <c r="V50593" s="122"/>
      <c r="W50593" s="123"/>
      <c r="AC50593" s="123"/>
    </row>
    <row r="50594" spans="5:29" s="2" customFormat="1">
      <c r="E50594" s="120"/>
      <c r="M50594" s="120"/>
      <c r="N50594" s="120"/>
      <c r="U50594" s="121"/>
      <c r="V50594" s="122"/>
      <c r="W50594" s="123"/>
      <c r="AC50594" s="123"/>
    </row>
    <row r="50595" spans="5:29" s="2" customFormat="1">
      <c r="E50595" s="120"/>
      <c r="M50595" s="120"/>
      <c r="N50595" s="120"/>
      <c r="U50595" s="121"/>
      <c r="V50595" s="122"/>
      <c r="W50595" s="123"/>
      <c r="AC50595" s="123"/>
    </row>
    <row r="50596" spans="5:29" s="2" customFormat="1">
      <c r="E50596" s="120"/>
      <c r="M50596" s="120"/>
      <c r="N50596" s="120"/>
      <c r="U50596" s="121"/>
      <c r="V50596" s="122"/>
      <c r="W50596" s="123"/>
      <c r="AC50596" s="123"/>
    </row>
    <row r="50597" spans="5:29" s="2" customFormat="1">
      <c r="E50597" s="120"/>
      <c r="M50597" s="120"/>
      <c r="N50597" s="120"/>
      <c r="U50597" s="121"/>
      <c r="V50597" s="122"/>
      <c r="W50597" s="123"/>
      <c r="AC50597" s="123"/>
    </row>
    <row r="50598" spans="5:29" s="2" customFormat="1">
      <c r="E50598" s="120"/>
      <c r="M50598" s="120"/>
      <c r="N50598" s="120"/>
      <c r="U50598" s="121"/>
      <c r="V50598" s="122"/>
      <c r="W50598" s="123"/>
      <c r="AC50598" s="123"/>
    </row>
    <row r="50599" spans="5:29" s="2" customFormat="1">
      <c r="E50599" s="120"/>
      <c r="M50599" s="120"/>
      <c r="N50599" s="120"/>
      <c r="U50599" s="121"/>
      <c r="V50599" s="122"/>
      <c r="W50599" s="123"/>
      <c r="AC50599" s="123"/>
    </row>
    <row r="50600" spans="5:29" s="2" customFormat="1">
      <c r="E50600" s="120"/>
      <c r="M50600" s="120"/>
      <c r="N50600" s="120"/>
      <c r="U50600" s="121"/>
      <c r="V50600" s="122"/>
      <c r="W50600" s="123"/>
      <c r="AC50600" s="123"/>
    </row>
    <row r="50601" spans="5:29" s="2" customFormat="1">
      <c r="E50601" s="120"/>
      <c r="M50601" s="120"/>
      <c r="N50601" s="120"/>
      <c r="U50601" s="121"/>
      <c r="V50601" s="122"/>
      <c r="W50601" s="123"/>
      <c r="AC50601" s="123"/>
    </row>
    <row r="50602" spans="5:29" s="2" customFormat="1">
      <c r="E50602" s="120"/>
      <c r="M50602" s="120"/>
      <c r="N50602" s="120"/>
      <c r="U50602" s="121"/>
      <c r="V50602" s="122"/>
      <c r="W50602" s="123"/>
      <c r="AC50602" s="123"/>
    </row>
    <row r="50603" spans="5:29" s="2" customFormat="1">
      <c r="E50603" s="120"/>
      <c r="M50603" s="120"/>
      <c r="N50603" s="120"/>
      <c r="U50603" s="121"/>
      <c r="V50603" s="122"/>
      <c r="W50603" s="123"/>
      <c r="AC50603" s="123"/>
    </row>
    <row r="50604" spans="5:29" s="2" customFormat="1">
      <c r="E50604" s="120"/>
      <c r="M50604" s="120"/>
      <c r="N50604" s="120"/>
      <c r="U50604" s="121"/>
      <c r="V50604" s="122"/>
      <c r="W50604" s="123"/>
      <c r="AC50604" s="123"/>
    </row>
    <row r="50605" spans="5:29" s="2" customFormat="1">
      <c r="E50605" s="120"/>
      <c r="M50605" s="120"/>
      <c r="N50605" s="120"/>
      <c r="U50605" s="121"/>
      <c r="V50605" s="122"/>
      <c r="W50605" s="123"/>
      <c r="AC50605" s="123"/>
    </row>
    <row r="50606" spans="5:29" s="2" customFormat="1">
      <c r="E50606" s="120"/>
      <c r="M50606" s="120"/>
      <c r="N50606" s="120"/>
      <c r="U50606" s="121"/>
      <c r="V50606" s="122"/>
      <c r="W50606" s="123"/>
      <c r="AC50606" s="123"/>
    </row>
    <row r="50607" spans="5:29" s="2" customFormat="1">
      <c r="E50607" s="120"/>
      <c r="M50607" s="120"/>
      <c r="N50607" s="120"/>
      <c r="U50607" s="121"/>
      <c r="V50607" s="122"/>
      <c r="W50607" s="123"/>
      <c r="AC50607" s="123"/>
    </row>
    <row r="50608" spans="5:29" s="2" customFormat="1">
      <c r="E50608" s="120"/>
      <c r="M50608" s="120"/>
      <c r="N50608" s="120"/>
      <c r="U50608" s="121"/>
      <c r="V50608" s="122"/>
      <c r="W50608" s="123"/>
      <c r="AC50608" s="123"/>
    </row>
    <row r="50609" spans="5:29" s="2" customFormat="1">
      <c r="E50609" s="120"/>
      <c r="M50609" s="120"/>
      <c r="N50609" s="120"/>
      <c r="U50609" s="121"/>
      <c r="V50609" s="122"/>
      <c r="W50609" s="123"/>
      <c r="AC50609" s="123"/>
    </row>
    <row r="50610" spans="5:29" s="2" customFormat="1">
      <c r="E50610" s="120"/>
      <c r="M50610" s="120"/>
      <c r="N50610" s="120"/>
      <c r="U50610" s="121"/>
      <c r="V50610" s="122"/>
      <c r="W50610" s="123"/>
      <c r="AC50610" s="123"/>
    </row>
    <row r="50611" spans="5:29" s="2" customFormat="1">
      <c r="E50611" s="120"/>
      <c r="M50611" s="120"/>
      <c r="N50611" s="120"/>
      <c r="U50611" s="121"/>
      <c r="V50611" s="122"/>
      <c r="W50611" s="123"/>
      <c r="AC50611" s="123"/>
    </row>
    <row r="50612" spans="5:29" s="2" customFormat="1">
      <c r="E50612" s="120"/>
      <c r="M50612" s="120"/>
      <c r="N50612" s="120"/>
      <c r="U50612" s="121"/>
      <c r="V50612" s="122"/>
      <c r="W50612" s="123"/>
      <c r="AC50612" s="123"/>
    </row>
    <row r="50613" spans="5:29" s="2" customFormat="1">
      <c r="E50613" s="120"/>
      <c r="M50613" s="120"/>
      <c r="N50613" s="120"/>
      <c r="U50613" s="121"/>
      <c r="V50613" s="122"/>
      <c r="W50613" s="123"/>
      <c r="AC50613" s="123"/>
    </row>
    <row r="50614" spans="5:29" s="2" customFormat="1">
      <c r="E50614" s="120"/>
      <c r="M50614" s="120"/>
      <c r="N50614" s="120"/>
      <c r="U50614" s="121"/>
      <c r="V50614" s="122"/>
      <c r="W50614" s="123"/>
      <c r="AC50614" s="123"/>
    </row>
    <row r="50615" spans="5:29" s="2" customFormat="1">
      <c r="E50615" s="120"/>
      <c r="M50615" s="120"/>
      <c r="N50615" s="120"/>
      <c r="U50615" s="121"/>
      <c r="V50615" s="122"/>
      <c r="W50615" s="123"/>
      <c r="AC50615" s="123"/>
    </row>
    <row r="50616" spans="5:29" s="2" customFormat="1">
      <c r="E50616" s="120"/>
      <c r="M50616" s="120"/>
      <c r="N50616" s="120"/>
      <c r="U50616" s="121"/>
      <c r="V50616" s="122"/>
      <c r="W50616" s="123"/>
      <c r="AC50616" s="123"/>
    </row>
    <row r="50617" spans="5:29" s="2" customFormat="1">
      <c r="E50617" s="120"/>
      <c r="M50617" s="120"/>
      <c r="N50617" s="120"/>
      <c r="U50617" s="121"/>
      <c r="V50617" s="122"/>
      <c r="W50617" s="123"/>
      <c r="AC50617" s="123"/>
    </row>
    <row r="50618" spans="5:29" s="2" customFormat="1">
      <c r="E50618" s="120"/>
      <c r="M50618" s="120"/>
      <c r="N50618" s="120"/>
      <c r="U50618" s="121"/>
      <c r="V50618" s="122"/>
      <c r="W50618" s="123"/>
      <c r="AC50618" s="123"/>
    </row>
    <row r="50619" spans="5:29" s="2" customFormat="1">
      <c r="E50619" s="120"/>
      <c r="M50619" s="120"/>
      <c r="N50619" s="120"/>
      <c r="U50619" s="121"/>
      <c r="V50619" s="122"/>
      <c r="W50619" s="123"/>
      <c r="AC50619" s="123"/>
    </row>
    <row r="50620" spans="5:29" s="2" customFormat="1">
      <c r="E50620" s="120"/>
      <c r="M50620" s="120"/>
      <c r="N50620" s="120"/>
      <c r="U50620" s="121"/>
      <c r="V50620" s="122"/>
      <c r="W50620" s="123"/>
      <c r="AC50620" s="123"/>
    </row>
    <row r="50621" spans="5:29" s="2" customFormat="1">
      <c r="E50621" s="120"/>
      <c r="M50621" s="120"/>
      <c r="N50621" s="120"/>
      <c r="U50621" s="121"/>
      <c r="V50621" s="122"/>
      <c r="W50621" s="123"/>
      <c r="AC50621" s="123"/>
    </row>
    <row r="50622" spans="5:29" s="2" customFormat="1">
      <c r="E50622" s="120"/>
      <c r="M50622" s="120"/>
      <c r="N50622" s="120"/>
      <c r="U50622" s="121"/>
      <c r="V50622" s="122"/>
      <c r="W50622" s="123"/>
      <c r="AC50622" s="123"/>
    </row>
    <row r="50623" spans="5:29" s="2" customFormat="1">
      <c r="E50623" s="120"/>
      <c r="M50623" s="120"/>
      <c r="N50623" s="120"/>
      <c r="U50623" s="121"/>
      <c r="V50623" s="122"/>
      <c r="W50623" s="123"/>
      <c r="AC50623" s="123"/>
    </row>
    <row r="50624" spans="5:29" s="2" customFormat="1">
      <c r="E50624" s="120"/>
      <c r="M50624" s="120"/>
      <c r="N50624" s="120"/>
      <c r="U50624" s="121"/>
      <c r="V50624" s="122"/>
      <c r="W50624" s="123"/>
      <c r="AC50624" s="123"/>
    </row>
    <row r="50625" spans="5:29" s="2" customFormat="1">
      <c r="E50625" s="120"/>
      <c r="M50625" s="120"/>
      <c r="N50625" s="120"/>
      <c r="U50625" s="121"/>
      <c r="V50625" s="122"/>
      <c r="W50625" s="123"/>
      <c r="AC50625" s="123"/>
    </row>
    <row r="50626" spans="5:29" s="2" customFormat="1">
      <c r="E50626" s="120"/>
      <c r="M50626" s="120"/>
      <c r="N50626" s="120"/>
      <c r="U50626" s="121"/>
      <c r="V50626" s="122"/>
      <c r="W50626" s="123"/>
      <c r="AC50626" s="123"/>
    </row>
    <row r="50627" spans="5:29" s="2" customFormat="1">
      <c r="E50627" s="120"/>
      <c r="M50627" s="120"/>
      <c r="N50627" s="120"/>
      <c r="U50627" s="121"/>
      <c r="V50627" s="122"/>
      <c r="W50627" s="123"/>
      <c r="AC50627" s="123"/>
    </row>
    <row r="50628" spans="5:29" s="2" customFormat="1">
      <c r="E50628" s="120"/>
      <c r="M50628" s="120"/>
      <c r="N50628" s="120"/>
      <c r="U50628" s="121"/>
      <c r="V50628" s="122"/>
      <c r="W50628" s="123"/>
      <c r="AC50628" s="123"/>
    </row>
    <row r="50629" spans="5:29" s="2" customFormat="1">
      <c r="E50629" s="120"/>
      <c r="M50629" s="120"/>
      <c r="N50629" s="120"/>
      <c r="U50629" s="121"/>
      <c r="V50629" s="122"/>
      <c r="W50629" s="123"/>
      <c r="AC50629" s="123"/>
    </row>
    <row r="50630" spans="5:29" s="2" customFormat="1">
      <c r="E50630" s="120"/>
      <c r="M50630" s="120"/>
      <c r="N50630" s="120"/>
      <c r="U50630" s="121"/>
      <c r="V50630" s="122"/>
      <c r="W50630" s="123"/>
      <c r="AC50630" s="123"/>
    </row>
    <row r="50631" spans="5:29" s="2" customFormat="1">
      <c r="E50631" s="120"/>
      <c r="M50631" s="120"/>
      <c r="N50631" s="120"/>
      <c r="U50631" s="121"/>
      <c r="V50631" s="122"/>
      <c r="W50631" s="123"/>
      <c r="AC50631" s="123"/>
    </row>
    <row r="50632" spans="5:29" s="2" customFormat="1">
      <c r="E50632" s="120"/>
      <c r="M50632" s="120"/>
      <c r="N50632" s="120"/>
      <c r="U50632" s="121"/>
      <c r="V50632" s="122"/>
      <c r="W50632" s="123"/>
      <c r="AC50632" s="123"/>
    </row>
    <row r="50633" spans="5:29" s="2" customFormat="1">
      <c r="E50633" s="120"/>
      <c r="M50633" s="120"/>
      <c r="N50633" s="120"/>
      <c r="U50633" s="121"/>
      <c r="V50633" s="122"/>
      <c r="W50633" s="123"/>
      <c r="AC50633" s="123"/>
    </row>
    <row r="50634" spans="5:29" s="2" customFormat="1">
      <c r="E50634" s="120"/>
      <c r="M50634" s="120"/>
      <c r="N50634" s="120"/>
      <c r="U50634" s="121"/>
      <c r="V50634" s="122"/>
      <c r="W50634" s="123"/>
      <c r="AC50634" s="123"/>
    </row>
    <row r="50635" spans="5:29" s="2" customFormat="1">
      <c r="E50635" s="120"/>
      <c r="M50635" s="120"/>
      <c r="N50635" s="120"/>
      <c r="U50635" s="121"/>
      <c r="V50635" s="122"/>
      <c r="W50635" s="123"/>
      <c r="AC50635" s="123"/>
    </row>
    <row r="50636" spans="5:29" s="2" customFormat="1">
      <c r="E50636" s="120"/>
      <c r="M50636" s="120"/>
      <c r="N50636" s="120"/>
      <c r="U50636" s="121"/>
      <c r="V50636" s="122"/>
      <c r="W50636" s="123"/>
      <c r="AC50636" s="123"/>
    </row>
    <row r="50637" spans="5:29" s="2" customFormat="1">
      <c r="E50637" s="120"/>
      <c r="M50637" s="120"/>
      <c r="N50637" s="120"/>
      <c r="U50637" s="121"/>
      <c r="V50637" s="122"/>
      <c r="W50637" s="123"/>
      <c r="AC50637" s="123"/>
    </row>
    <row r="50638" spans="5:29" s="2" customFormat="1">
      <c r="E50638" s="120"/>
      <c r="M50638" s="120"/>
      <c r="N50638" s="120"/>
      <c r="U50638" s="121"/>
      <c r="V50638" s="122"/>
      <c r="W50638" s="123"/>
      <c r="AC50638" s="123"/>
    </row>
    <row r="50639" spans="5:29" s="2" customFormat="1">
      <c r="E50639" s="120"/>
      <c r="M50639" s="120"/>
      <c r="N50639" s="120"/>
      <c r="U50639" s="121"/>
      <c r="V50639" s="122"/>
      <c r="W50639" s="123"/>
      <c r="AC50639" s="123"/>
    </row>
    <row r="50640" spans="5:29" s="2" customFormat="1">
      <c r="E50640" s="120"/>
      <c r="M50640" s="120"/>
      <c r="N50640" s="120"/>
      <c r="U50640" s="121"/>
      <c r="V50640" s="122"/>
      <c r="W50640" s="123"/>
      <c r="AC50640" s="123"/>
    </row>
    <row r="50641" spans="5:29" s="2" customFormat="1">
      <c r="E50641" s="120"/>
      <c r="M50641" s="120"/>
      <c r="N50641" s="120"/>
      <c r="U50641" s="121"/>
      <c r="V50641" s="122"/>
      <c r="W50641" s="123"/>
      <c r="AC50641" s="123"/>
    </row>
    <row r="50642" spans="5:29" s="2" customFormat="1">
      <c r="E50642" s="120"/>
      <c r="M50642" s="120"/>
      <c r="N50642" s="120"/>
      <c r="U50642" s="121"/>
      <c r="V50642" s="122"/>
      <c r="W50642" s="123"/>
      <c r="AC50642" s="123"/>
    </row>
    <row r="50643" spans="5:29" s="2" customFormat="1">
      <c r="E50643" s="120"/>
      <c r="M50643" s="120"/>
      <c r="N50643" s="120"/>
      <c r="U50643" s="121"/>
      <c r="V50643" s="122"/>
      <c r="W50643" s="123"/>
      <c r="AC50643" s="123"/>
    </row>
    <row r="50644" spans="5:29" s="2" customFormat="1">
      <c r="E50644" s="120"/>
      <c r="M50644" s="120"/>
      <c r="N50644" s="120"/>
      <c r="U50644" s="121"/>
      <c r="V50644" s="122"/>
      <c r="W50644" s="123"/>
      <c r="AC50644" s="123"/>
    </row>
    <row r="50645" spans="5:29" s="2" customFormat="1">
      <c r="E50645" s="120"/>
      <c r="M50645" s="120"/>
      <c r="N50645" s="120"/>
      <c r="U50645" s="121"/>
      <c r="V50645" s="122"/>
      <c r="W50645" s="123"/>
      <c r="AC50645" s="123"/>
    </row>
    <row r="50646" spans="5:29" s="2" customFormat="1">
      <c r="E50646" s="120"/>
      <c r="M50646" s="120"/>
      <c r="N50646" s="120"/>
      <c r="U50646" s="121"/>
      <c r="V50646" s="122"/>
      <c r="W50646" s="123"/>
      <c r="AC50646" s="123"/>
    </row>
    <row r="50647" spans="5:29" s="2" customFormat="1">
      <c r="E50647" s="120"/>
      <c r="M50647" s="120"/>
      <c r="N50647" s="120"/>
      <c r="U50647" s="121"/>
      <c r="V50647" s="122"/>
      <c r="W50647" s="123"/>
      <c r="AC50647" s="123"/>
    </row>
    <row r="50648" spans="5:29" s="2" customFormat="1">
      <c r="E50648" s="120"/>
      <c r="M50648" s="120"/>
      <c r="N50648" s="120"/>
      <c r="U50648" s="121"/>
      <c r="V50648" s="122"/>
      <c r="W50648" s="123"/>
      <c r="AC50648" s="123"/>
    </row>
    <row r="50649" spans="5:29" s="2" customFormat="1">
      <c r="E50649" s="120"/>
      <c r="M50649" s="120"/>
      <c r="N50649" s="120"/>
      <c r="U50649" s="121"/>
      <c r="V50649" s="122"/>
      <c r="W50649" s="123"/>
      <c r="AC50649" s="123"/>
    </row>
    <row r="50650" spans="5:29" s="2" customFormat="1">
      <c r="E50650" s="120"/>
      <c r="M50650" s="120"/>
      <c r="N50650" s="120"/>
      <c r="U50650" s="121"/>
      <c r="V50650" s="122"/>
      <c r="W50650" s="123"/>
      <c r="AC50650" s="123"/>
    </row>
    <row r="50651" spans="5:29" s="2" customFormat="1">
      <c r="E50651" s="120"/>
      <c r="M50651" s="120"/>
      <c r="N50651" s="120"/>
      <c r="U50651" s="121"/>
      <c r="V50651" s="122"/>
      <c r="W50651" s="123"/>
      <c r="AC50651" s="123"/>
    </row>
    <row r="50652" spans="5:29" s="2" customFormat="1">
      <c r="E50652" s="120"/>
      <c r="M50652" s="120"/>
      <c r="N50652" s="120"/>
      <c r="U50652" s="121"/>
      <c r="V50652" s="122"/>
      <c r="W50652" s="123"/>
      <c r="AC50652" s="123"/>
    </row>
    <row r="50653" spans="5:29" s="2" customFormat="1">
      <c r="E50653" s="120"/>
      <c r="M50653" s="120"/>
      <c r="N50653" s="120"/>
      <c r="U50653" s="121"/>
      <c r="V50653" s="122"/>
      <c r="W50653" s="123"/>
      <c r="AC50653" s="123"/>
    </row>
    <row r="50654" spans="5:29" s="2" customFormat="1">
      <c r="E50654" s="120"/>
      <c r="M50654" s="120"/>
      <c r="N50654" s="120"/>
      <c r="U50654" s="121"/>
      <c r="V50654" s="122"/>
      <c r="W50654" s="123"/>
      <c r="AC50654" s="123"/>
    </row>
    <row r="50655" spans="5:29" s="2" customFormat="1">
      <c r="E50655" s="120"/>
      <c r="M50655" s="120"/>
      <c r="N50655" s="120"/>
      <c r="U50655" s="121"/>
      <c r="V50655" s="122"/>
      <c r="W50655" s="123"/>
      <c r="AC50655" s="123"/>
    </row>
    <row r="50656" spans="5:29" s="2" customFormat="1">
      <c r="E50656" s="120"/>
      <c r="M50656" s="120"/>
      <c r="N50656" s="120"/>
      <c r="U50656" s="121"/>
      <c r="V50656" s="122"/>
      <c r="W50656" s="123"/>
      <c r="AC50656" s="123"/>
    </row>
    <row r="50657" spans="5:29" s="2" customFormat="1">
      <c r="E50657" s="120"/>
      <c r="M50657" s="120"/>
      <c r="N50657" s="120"/>
      <c r="U50657" s="121"/>
      <c r="V50657" s="122"/>
      <c r="W50657" s="123"/>
      <c r="AC50657" s="123"/>
    </row>
    <row r="50658" spans="5:29" s="2" customFormat="1">
      <c r="E50658" s="120"/>
      <c r="M50658" s="120"/>
      <c r="N50658" s="120"/>
      <c r="U50658" s="121"/>
      <c r="V50658" s="122"/>
      <c r="W50658" s="123"/>
      <c r="AC50658" s="123"/>
    </row>
    <row r="50659" spans="5:29" s="2" customFormat="1">
      <c r="E50659" s="120"/>
      <c r="M50659" s="120"/>
      <c r="N50659" s="120"/>
      <c r="U50659" s="121"/>
      <c r="V50659" s="122"/>
      <c r="W50659" s="123"/>
      <c r="AC50659" s="123"/>
    </row>
    <row r="50660" spans="5:29" s="2" customFormat="1">
      <c r="E50660" s="120"/>
      <c r="M50660" s="120"/>
      <c r="N50660" s="120"/>
      <c r="U50660" s="121"/>
      <c r="V50660" s="122"/>
      <c r="W50660" s="123"/>
      <c r="AC50660" s="123"/>
    </row>
    <row r="50661" spans="5:29" s="2" customFormat="1">
      <c r="E50661" s="120"/>
      <c r="M50661" s="120"/>
      <c r="N50661" s="120"/>
      <c r="U50661" s="121"/>
      <c r="V50661" s="122"/>
      <c r="W50661" s="123"/>
      <c r="AC50661" s="123"/>
    </row>
    <row r="50662" spans="5:29" s="2" customFormat="1">
      <c r="E50662" s="120"/>
      <c r="M50662" s="120"/>
      <c r="N50662" s="120"/>
      <c r="U50662" s="121"/>
      <c r="V50662" s="122"/>
      <c r="W50662" s="123"/>
      <c r="AC50662" s="123"/>
    </row>
    <row r="50663" spans="5:29" s="2" customFormat="1">
      <c r="E50663" s="120"/>
      <c r="M50663" s="120"/>
      <c r="N50663" s="120"/>
      <c r="U50663" s="121"/>
      <c r="V50663" s="122"/>
      <c r="W50663" s="123"/>
      <c r="AC50663" s="123"/>
    </row>
    <row r="50664" spans="5:29" s="2" customFormat="1">
      <c r="E50664" s="120"/>
      <c r="M50664" s="120"/>
      <c r="N50664" s="120"/>
      <c r="U50664" s="121"/>
      <c r="V50664" s="122"/>
      <c r="W50664" s="123"/>
      <c r="AC50664" s="123"/>
    </row>
    <row r="50665" spans="5:29" s="2" customFormat="1">
      <c r="E50665" s="120"/>
      <c r="M50665" s="120"/>
      <c r="N50665" s="120"/>
      <c r="U50665" s="121"/>
      <c r="V50665" s="122"/>
      <c r="W50665" s="123"/>
      <c r="AC50665" s="123"/>
    </row>
    <row r="50666" spans="5:29" s="2" customFormat="1">
      <c r="E50666" s="120"/>
      <c r="M50666" s="120"/>
      <c r="N50666" s="120"/>
      <c r="U50666" s="121"/>
      <c r="V50666" s="122"/>
      <c r="W50666" s="123"/>
      <c r="AC50666" s="123"/>
    </row>
    <row r="50667" spans="5:29" s="2" customFormat="1">
      <c r="E50667" s="120"/>
      <c r="M50667" s="120"/>
      <c r="N50667" s="120"/>
      <c r="U50667" s="121"/>
      <c r="V50667" s="122"/>
      <c r="W50667" s="123"/>
      <c r="AC50667" s="123"/>
    </row>
    <row r="50668" spans="5:29" s="2" customFormat="1">
      <c r="E50668" s="120"/>
      <c r="M50668" s="120"/>
      <c r="N50668" s="120"/>
      <c r="U50668" s="121"/>
      <c r="V50668" s="122"/>
      <c r="W50668" s="123"/>
      <c r="AC50668" s="123"/>
    </row>
    <row r="50669" spans="5:29" s="2" customFormat="1">
      <c r="E50669" s="120"/>
      <c r="M50669" s="120"/>
      <c r="N50669" s="120"/>
      <c r="U50669" s="121"/>
      <c r="V50669" s="122"/>
      <c r="W50669" s="123"/>
      <c r="AC50669" s="123"/>
    </row>
    <row r="50670" spans="5:29" s="2" customFormat="1">
      <c r="E50670" s="120"/>
      <c r="M50670" s="120"/>
      <c r="N50670" s="120"/>
      <c r="U50670" s="121"/>
      <c r="V50670" s="122"/>
      <c r="W50670" s="123"/>
      <c r="AC50670" s="123"/>
    </row>
    <row r="50671" spans="5:29" s="2" customFormat="1">
      <c r="E50671" s="120"/>
      <c r="M50671" s="120"/>
      <c r="N50671" s="120"/>
      <c r="U50671" s="121"/>
      <c r="V50671" s="122"/>
      <c r="W50671" s="123"/>
      <c r="AC50671" s="123"/>
    </row>
    <row r="50672" spans="5:29" s="2" customFormat="1">
      <c r="E50672" s="120"/>
      <c r="M50672" s="120"/>
      <c r="N50672" s="120"/>
      <c r="U50672" s="121"/>
      <c r="V50672" s="122"/>
      <c r="W50672" s="123"/>
      <c r="AC50672" s="123"/>
    </row>
    <row r="50673" spans="5:29" s="2" customFormat="1">
      <c r="E50673" s="120"/>
      <c r="M50673" s="120"/>
      <c r="N50673" s="120"/>
      <c r="U50673" s="121"/>
      <c r="V50673" s="122"/>
      <c r="W50673" s="123"/>
      <c r="AC50673" s="123"/>
    </row>
    <row r="50674" spans="5:29" s="2" customFormat="1">
      <c r="E50674" s="120"/>
      <c r="M50674" s="120"/>
      <c r="N50674" s="120"/>
      <c r="U50674" s="121"/>
      <c r="V50674" s="122"/>
      <c r="W50674" s="123"/>
      <c r="AC50674" s="123"/>
    </row>
    <row r="50675" spans="5:29" s="2" customFormat="1">
      <c r="E50675" s="120"/>
      <c r="M50675" s="120"/>
      <c r="N50675" s="120"/>
      <c r="U50675" s="121"/>
      <c r="V50675" s="122"/>
      <c r="W50675" s="123"/>
      <c r="AC50675" s="123"/>
    </row>
    <row r="50676" spans="5:29" s="2" customFormat="1">
      <c r="E50676" s="120"/>
      <c r="M50676" s="120"/>
      <c r="N50676" s="120"/>
      <c r="U50676" s="121"/>
      <c r="V50676" s="122"/>
      <c r="W50676" s="123"/>
      <c r="AC50676" s="123"/>
    </row>
    <row r="50677" spans="5:29" s="2" customFormat="1">
      <c r="E50677" s="120"/>
      <c r="M50677" s="120"/>
      <c r="N50677" s="120"/>
      <c r="U50677" s="121"/>
      <c r="V50677" s="122"/>
      <c r="W50677" s="123"/>
      <c r="AC50677" s="123"/>
    </row>
    <row r="50678" spans="5:29" s="2" customFormat="1">
      <c r="E50678" s="120"/>
      <c r="M50678" s="120"/>
      <c r="N50678" s="120"/>
      <c r="U50678" s="121"/>
      <c r="V50678" s="122"/>
      <c r="W50678" s="123"/>
      <c r="AC50678" s="123"/>
    </row>
    <row r="50679" spans="5:29" s="2" customFormat="1">
      <c r="E50679" s="120"/>
      <c r="M50679" s="120"/>
      <c r="N50679" s="120"/>
      <c r="U50679" s="121"/>
      <c r="V50679" s="122"/>
      <c r="W50679" s="123"/>
      <c r="AC50679" s="123"/>
    </row>
    <row r="50680" spans="5:29" s="2" customFormat="1">
      <c r="E50680" s="120"/>
      <c r="M50680" s="120"/>
      <c r="N50680" s="120"/>
      <c r="U50680" s="121"/>
      <c r="V50680" s="122"/>
      <c r="W50680" s="123"/>
      <c r="AC50680" s="123"/>
    </row>
    <row r="50681" spans="5:29" s="2" customFormat="1">
      <c r="E50681" s="120"/>
      <c r="M50681" s="120"/>
      <c r="N50681" s="120"/>
      <c r="U50681" s="121"/>
      <c r="V50681" s="122"/>
      <c r="W50681" s="123"/>
      <c r="AC50681" s="123"/>
    </row>
    <row r="50682" spans="5:29" s="2" customFormat="1">
      <c r="E50682" s="120"/>
      <c r="M50682" s="120"/>
      <c r="N50682" s="120"/>
      <c r="U50682" s="121"/>
      <c r="V50682" s="122"/>
      <c r="W50682" s="123"/>
      <c r="AC50682" s="123"/>
    </row>
    <row r="50683" spans="5:29" s="2" customFormat="1">
      <c r="E50683" s="120"/>
      <c r="M50683" s="120"/>
      <c r="N50683" s="120"/>
      <c r="U50683" s="121"/>
      <c r="V50683" s="122"/>
      <c r="W50683" s="123"/>
      <c r="AC50683" s="123"/>
    </row>
    <row r="50684" spans="5:29" s="2" customFormat="1">
      <c r="E50684" s="120"/>
      <c r="M50684" s="120"/>
      <c r="N50684" s="120"/>
      <c r="U50684" s="121"/>
      <c r="V50684" s="122"/>
      <c r="W50684" s="123"/>
      <c r="AC50684" s="123"/>
    </row>
    <row r="50685" spans="5:29" s="2" customFormat="1">
      <c r="E50685" s="120"/>
      <c r="M50685" s="120"/>
      <c r="N50685" s="120"/>
      <c r="U50685" s="121"/>
      <c r="V50685" s="122"/>
      <c r="W50685" s="123"/>
      <c r="AC50685" s="123"/>
    </row>
    <row r="50686" spans="5:29" s="2" customFormat="1">
      <c r="E50686" s="120"/>
      <c r="M50686" s="120"/>
      <c r="N50686" s="120"/>
      <c r="U50686" s="121"/>
      <c r="V50686" s="122"/>
      <c r="W50686" s="123"/>
      <c r="AC50686" s="123"/>
    </row>
    <row r="50687" spans="5:29" s="2" customFormat="1">
      <c r="E50687" s="120"/>
      <c r="M50687" s="120"/>
      <c r="N50687" s="120"/>
      <c r="U50687" s="121"/>
      <c r="V50687" s="122"/>
      <c r="W50687" s="123"/>
      <c r="AC50687" s="123"/>
    </row>
    <row r="50688" spans="5:29" s="2" customFormat="1">
      <c r="E50688" s="120"/>
      <c r="M50688" s="120"/>
      <c r="N50688" s="120"/>
      <c r="U50688" s="121"/>
      <c r="V50688" s="122"/>
      <c r="W50688" s="123"/>
      <c r="AC50688" s="123"/>
    </row>
    <row r="50689" spans="5:29" s="2" customFormat="1">
      <c r="E50689" s="120"/>
      <c r="M50689" s="120"/>
      <c r="N50689" s="120"/>
      <c r="U50689" s="121"/>
      <c r="V50689" s="122"/>
      <c r="W50689" s="123"/>
      <c r="AC50689" s="123"/>
    </row>
    <row r="50690" spans="5:29" s="2" customFormat="1">
      <c r="E50690" s="120"/>
      <c r="M50690" s="120"/>
      <c r="N50690" s="120"/>
      <c r="U50690" s="121"/>
      <c r="V50690" s="122"/>
      <c r="W50690" s="123"/>
      <c r="AC50690" s="123"/>
    </row>
    <row r="50691" spans="5:29" s="2" customFormat="1">
      <c r="E50691" s="120"/>
      <c r="M50691" s="120"/>
      <c r="N50691" s="120"/>
      <c r="U50691" s="121"/>
      <c r="V50691" s="122"/>
      <c r="W50691" s="123"/>
      <c r="AC50691" s="123"/>
    </row>
    <row r="50692" spans="5:29" s="2" customFormat="1">
      <c r="E50692" s="120"/>
      <c r="M50692" s="120"/>
      <c r="N50692" s="120"/>
      <c r="U50692" s="121"/>
      <c r="V50692" s="122"/>
      <c r="W50692" s="123"/>
      <c r="AC50692" s="123"/>
    </row>
    <row r="50693" spans="5:29" s="2" customFormat="1">
      <c r="E50693" s="120"/>
      <c r="M50693" s="120"/>
      <c r="N50693" s="120"/>
      <c r="U50693" s="121"/>
      <c r="V50693" s="122"/>
      <c r="W50693" s="123"/>
      <c r="AC50693" s="123"/>
    </row>
    <row r="50694" spans="5:29" s="2" customFormat="1">
      <c r="E50694" s="120"/>
      <c r="M50694" s="120"/>
      <c r="N50694" s="120"/>
      <c r="U50694" s="121"/>
      <c r="V50694" s="122"/>
      <c r="W50694" s="123"/>
      <c r="AC50694" s="123"/>
    </row>
    <row r="50695" spans="5:29" s="2" customFormat="1">
      <c r="E50695" s="120"/>
      <c r="M50695" s="120"/>
      <c r="N50695" s="120"/>
      <c r="U50695" s="121"/>
      <c r="V50695" s="122"/>
      <c r="W50695" s="123"/>
      <c r="AC50695" s="123"/>
    </row>
    <row r="50696" spans="5:29" s="2" customFormat="1">
      <c r="E50696" s="120"/>
      <c r="M50696" s="120"/>
      <c r="N50696" s="120"/>
      <c r="U50696" s="121"/>
      <c r="V50696" s="122"/>
      <c r="W50696" s="123"/>
      <c r="AC50696" s="123"/>
    </row>
    <row r="50697" spans="5:29" s="2" customFormat="1">
      <c r="E50697" s="120"/>
      <c r="M50697" s="120"/>
      <c r="N50697" s="120"/>
      <c r="U50697" s="121"/>
      <c r="V50697" s="122"/>
      <c r="W50697" s="123"/>
      <c r="AC50697" s="123"/>
    </row>
    <row r="50698" spans="5:29" s="2" customFormat="1">
      <c r="E50698" s="120"/>
      <c r="M50698" s="120"/>
      <c r="N50698" s="120"/>
      <c r="U50698" s="121"/>
      <c r="V50698" s="122"/>
      <c r="W50698" s="123"/>
      <c r="AC50698" s="123"/>
    </row>
    <row r="50699" spans="5:29" s="2" customFormat="1">
      <c r="E50699" s="120"/>
      <c r="M50699" s="120"/>
      <c r="N50699" s="120"/>
      <c r="U50699" s="121"/>
      <c r="V50699" s="122"/>
      <c r="W50699" s="123"/>
      <c r="AC50699" s="123"/>
    </row>
    <row r="50700" spans="5:29" s="2" customFormat="1">
      <c r="E50700" s="120"/>
      <c r="M50700" s="120"/>
      <c r="N50700" s="120"/>
      <c r="U50700" s="121"/>
      <c r="V50700" s="122"/>
      <c r="W50700" s="123"/>
      <c r="AC50700" s="123"/>
    </row>
    <row r="50701" spans="5:29" s="2" customFormat="1">
      <c r="E50701" s="120"/>
      <c r="M50701" s="120"/>
      <c r="N50701" s="120"/>
      <c r="U50701" s="121"/>
      <c r="V50701" s="122"/>
      <c r="W50701" s="123"/>
      <c r="AC50701" s="123"/>
    </row>
    <row r="50702" spans="5:29" s="2" customFormat="1">
      <c r="E50702" s="120"/>
      <c r="M50702" s="120"/>
      <c r="N50702" s="120"/>
      <c r="U50702" s="121"/>
      <c r="V50702" s="122"/>
      <c r="W50702" s="123"/>
      <c r="AC50702" s="123"/>
    </row>
    <row r="50703" spans="5:29" s="2" customFormat="1">
      <c r="E50703" s="120"/>
      <c r="M50703" s="120"/>
      <c r="N50703" s="120"/>
      <c r="U50703" s="121"/>
      <c r="V50703" s="122"/>
      <c r="W50703" s="123"/>
      <c r="AC50703" s="123"/>
    </row>
    <row r="50704" spans="5:29" s="2" customFormat="1">
      <c r="E50704" s="120"/>
      <c r="M50704" s="120"/>
      <c r="N50704" s="120"/>
      <c r="U50704" s="121"/>
      <c r="V50704" s="122"/>
      <c r="W50704" s="123"/>
      <c r="AC50704" s="123"/>
    </row>
    <row r="50705" spans="5:29" s="2" customFormat="1">
      <c r="E50705" s="120"/>
      <c r="M50705" s="120"/>
      <c r="N50705" s="120"/>
      <c r="U50705" s="121"/>
      <c r="V50705" s="122"/>
      <c r="W50705" s="123"/>
      <c r="AC50705" s="123"/>
    </row>
    <row r="50706" spans="5:29" s="2" customFormat="1">
      <c r="E50706" s="120"/>
      <c r="M50706" s="120"/>
      <c r="N50706" s="120"/>
      <c r="U50706" s="121"/>
      <c r="V50706" s="122"/>
      <c r="W50706" s="123"/>
      <c r="AC50706" s="123"/>
    </row>
    <row r="50707" spans="5:29" s="2" customFormat="1">
      <c r="E50707" s="120"/>
      <c r="M50707" s="120"/>
      <c r="N50707" s="120"/>
      <c r="U50707" s="121"/>
      <c r="V50707" s="122"/>
      <c r="W50707" s="123"/>
      <c r="AC50707" s="123"/>
    </row>
    <row r="50708" spans="5:29" s="2" customFormat="1">
      <c r="E50708" s="120"/>
      <c r="M50708" s="120"/>
      <c r="N50708" s="120"/>
      <c r="U50708" s="121"/>
      <c r="V50708" s="122"/>
      <c r="W50708" s="123"/>
      <c r="AC50708" s="123"/>
    </row>
    <row r="50709" spans="5:29" s="2" customFormat="1">
      <c r="E50709" s="120"/>
      <c r="M50709" s="120"/>
      <c r="N50709" s="120"/>
      <c r="U50709" s="121"/>
      <c r="V50709" s="122"/>
      <c r="W50709" s="123"/>
      <c r="AC50709" s="123"/>
    </row>
    <row r="50710" spans="5:29" s="2" customFormat="1">
      <c r="E50710" s="120"/>
      <c r="M50710" s="120"/>
      <c r="N50710" s="120"/>
      <c r="U50710" s="121"/>
      <c r="V50710" s="122"/>
      <c r="W50710" s="123"/>
      <c r="AC50710" s="123"/>
    </row>
    <row r="50711" spans="5:29" s="2" customFormat="1">
      <c r="E50711" s="120"/>
      <c r="M50711" s="120"/>
      <c r="N50711" s="120"/>
      <c r="U50711" s="121"/>
      <c r="V50711" s="122"/>
      <c r="W50711" s="123"/>
      <c r="AC50711" s="123"/>
    </row>
    <row r="50712" spans="5:29" s="2" customFormat="1">
      <c r="E50712" s="120"/>
      <c r="M50712" s="120"/>
      <c r="N50712" s="120"/>
      <c r="U50712" s="121"/>
      <c r="V50712" s="122"/>
      <c r="W50712" s="123"/>
      <c r="AC50712" s="123"/>
    </row>
    <row r="50713" spans="5:29" s="2" customFormat="1">
      <c r="E50713" s="120"/>
      <c r="M50713" s="120"/>
      <c r="N50713" s="120"/>
      <c r="U50713" s="121"/>
      <c r="V50713" s="122"/>
      <c r="W50713" s="123"/>
      <c r="AC50713" s="123"/>
    </row>
    <row r="50714" spans="5:29" s="2" customFormat="1">
      <c r="E50714" s="120"/>
      <c r="M50714" s="120"/>
      <c r="N50714" s="120"/>
      <c r="U50714" s="121"/>
      <c r="V50714" s="122"/>
      <c r="W50714" s="123"/>
      <c r="AC50714" s="123"/>
    </row>
    <row r="50715" spans="5:29" s="2" customFormat="1">
      <c r="E50715" s="120"/>
      <c r="M50715" s="120"/>
      <c r="N50715" s="120"/>
      <c r="U50715" s="121"/>
      <c r="V50715" s="122"/>
      <c r="W50715" s="123"/>
      <c r="AC50715" s="123"/>
    </row>
    <row r="50716" spans="5:29" s="2" customFormat="1">
      <c r="E50716" s="120"/>
      <c r="M50716" s="120"/>
      <c r="N50716" s="120"/>
      <c r="U50716" s="121"/>
      <c r="V50716" s="122"/>
      <c r="W50716" s="123"/>
      <c r="AC50716" s="123"/>
    </row>
    <row r="50717" spans="5:29" s="2" customFormat="1">
      <c r="E50717" s="120"/>
      <c r="M50717" s="120"/>
      <c r="N50717" s="120"/>
      <c r="U50717" s="121"/>
      <c r="V50717" s="122"/>
      <c r="W50717" s="123"/>
      <c r="AC50717" s="123"/>
    </row>
    <row r="50718" spans="5:29" s="2" customFormat="1">
      <c r="E50718" s="120"/>
      <c r="M50718" s="120"/>
      <c r="N50718" s="120"/>
      <c r="U50718" s="121"/>
      <c r="V50718" s="122"/>
      <c r="W50718" s="123"/>
      <c r="AC50718" s="123"/>
    </row>
    <row r="50719" spans="5:29" s="2" customFormat="1">
      <c r="E50719" s="120"/>
      <c r="M50719" s="120"/>
      <c r="N50719" s="120"/>
      <c r="U50719" s="121"/>
      <c r="V50719" s="122"/>
      <c r="W50719" s="123"/>
      <c r="AC50719" s="123"/>
    </row>
    <row r="50720" spans="5:29" s="2" customFormat="1">
      <c r="E50720" s="120"/>
      <c r="M50720" s="120"/>
      <c r="N50720" s="120"/>
      <c r="U50720" s="121"/>
      <c r="V50720" s="122"/>
      <c r="W50720" s="123"/>
      <c r="AC50720" s="123"/>
    </row>
    <row r="50721" spans="5:29" s="2" customFormat="1">
      <c r="E50721" s="120"/>
      <c r="M50721" s="120"/>
      <c r="N50721" s="120"/>
      <c r="U50721" s="121"/>
      <c r="V50721" s="122"/>
      <c r="W50721" s="123"/>
      <c r="AC50721" s="123"/>
    </row>
    <row r="50722" spans="5:29" s="2" customFormat="1">
      <c r="E50722" s="120"/>
      <c r="M50722" s="120"/>
      <c r="N50722" s="120"/>
      <c r="U50722" s="121"/>
      <c r="V50722" s="122"/>
      <c r="W50722" s="123"/>
      <c r="AC50722" s="123"/>
    </row>
    <row r="50723" spans="5:29" s="2" customFormat="1">
      <c r="E50723" s="120"/>
      <c r="M50723" s="120"/>
      <c r="N50723" s="120"/>
      <c r="U50723" s="121"/>
      <c r="V50723" s="122"/>
      <c r="W50723" s="123"/>
      <c r="AC50723" s="123"/>
    </row>
    <row r="50724" spans="5:29" s="2" customFormat="1">
      <c r="E50724" s="120"/>
      <c r="M50724" s="120"/>
      <c r="N50724" s="120"/>
      <c r="U50724" s="121"/>
      <c r="V50724" s="122"/>
      <c r="W50724" s="123"/>
      <c r="AC50724" s="123"/>
    </row>
    <row r="50725" spans="5:29" s="2" customFormat="1">
      <c r="E50725" s="120"/>
      <c r="M50725" s="120"/>
      <c r="N50725" s="120"/>
      <c r="U50725" s="121"/>
      <c r="V50725" s="122"/>
      <c r="W50725" s="123"/>
      <c r="AC50725" s="123"/>
    </row>
    <row r="50726" spans="5:29" s="2" customFormat="1">
      <c r="E50726" s="120"/>
      <c r="M50726" s="120"/>
      <c r="N50726" s="120"/>
      <c r="U50726" s="121"/>
      <c r="V50726" s="122"/>
      <c r="W50726" s="123"/>
      <c r="AC50726" s="123"/>
    </row>
    <row r="50727" spans="5:29" s="2" customFormat="1">
      <c r="E50727" s="120"/>
      <c r="M50727" s="120"/>
      <c r="N50727" s="120"/>
      <c r="U50727" s="121"/>
      <c r="V50727" s="122"/>
      <c r="W50727" s="123"/>
      <c r="AC50727" s="123"/>
    </row>
    <row r="50728" spans="5:29" s="2" customFormat="1">
      <c r="E50728" s="120"/>
      <c r="M50728" s="120"/>
      <c r="N50728" s="120"/>
      <c r="U50728" s="121"/>
      <c r="V50728" s="122"/>
      <c r="W50728" s="123"/>
      <c r="AC50728" s="123"/>
    </row>
    <row r="50729" spans="5:29" s="2" customFormat="1">
      <c r="E50729" s="120"/>
      <c r="M50729" s="120"/>
      <c r="N50729" s="120"/>
      <c r="U50729" s="121"/>
      <c r="V50729" s="122"/>
      <c r="W50729" s="123"/>
      <c r="AC50729" s="123"/>
    </row>
    <row r="50730" spans="5:29" s="2" customFormat="1">
      <c r="E50730" s="120"/>
      <c r="M50730" s="120"/>
      <c r="N50730" s="120"/>
      <c r="U50730" s="121"/>
      <c r="V50730" s="122"/>
      <c r="W50730" s="123"/>
      <c r="AC50730" s="123"/>
    </row>
    <row r="50731" spans="5:29" s="2" customFormat="1">
      <c r="E50731" s="120"/>
      <c r="M50731" s="120"/>
      <c r="N50731" s="120"/>
      <c r="U50731" s="121"/>
      <c r="V50731" s="122"/>
      <c r="W50731" s="123"/>
      <c r="AC50731" s="123"/>
    </row>
    <row r="50732" spans="5:29" s="2" customFormat="1">
      <c r="E50732" s="120"/>
      <c r="M50732" s="120"/>
      <c r="N50732" s="120"/>
      <c r="U50732" s="121"/>
      <c r="V50732" s="122"/>
      <c r="W50732" s="123"/>
      <c r="AC50732" s="123"/>
    </row>
    <row r="50733" spans="5:29" s="2" customFormat="1">
      <c r="E50733" s="120"/>
      <c r="M50733" s="120"/>
      <c r="N50733" s="120"/>
      <c r="U50733" s="121"/>
      <c r="V50733" s="122"/>
      <c r="W50733" s="123"/>
      <c r="AC50733" s="123"/>
    </row>
    <row r="50734" spans="5:29" s="2" customFormat="1">
      <c r="E50734" s="120"/>
      <c r="M50734" s="120"/>
      <c r="N50734" s="120"/>
      <c r="U50734" s="121"/>
      <c r="V50734" s="122"/>
      <c r="W50734" s="123"/>
      <c r="AC50734" s="123"/>
    </row>
    <row r="50735" spans="5:29" s="2" customFormat="1">
      <c r="E50735" s="120"/>
      <c r="M50735" s="120"/>
      <c r="N50735" s="120"/>
      <c r="U50735" s="121"/>
      <c r="V50735" s="122"/>
      <c r="W50735" s="123"/>
      <c r="AC50735" s="123"/>
    </row>
    <row r="50736" spans="5:29" s="2" customFormat="1">
      <c r="E50736" s="120"/>
      <c r="M50736" s="120"/>
      <c r="N50736" s="120"/>
      <c r="U50736" s="121"/>
      <c r="V50736" s="122"/>
      <c r="W50736" s="123"/>
      <c r="AC50736" s="123"/>
    </row>
    <row r="50737" spans="5:29" s="2" customFormat="1">
      <c r="E50737" s="120"/>
      <c r="M50737" s="120"/>
      <c r="N50737" s="120"/>
      <c r="U50737" s="121"/>
      <c r="V50737" s="122"/>
      <c r="W50737" s="123"/>
      <c r="AC50737" s="123"/>
    </row>
    <row r="50738" spans="5:29" s="2" customFormat="1">
      <c r="E50738" s="120"/>
      <c r="M50738" s="120"/>
      <c r="N50738" s="120"/>
      <c r="U50738" s="121"/>
      <c r="V50738" s="122"/>
      <c r="W50738" s="123"/>
      <c r="AC50738" s="123"/>
    </row>
    <row r="50739" spans="5:29" s="2" customFormat="1">
      <c r="E50739" s="120"/>
      <c r="M50739" s="120"/>
      <c r="N50739" s="120"/>
      <c r="U50739" s="121"/>
      <c r="V50739" s="122"/>
      <c r="W50739" s="123"/>
      <c r="AC50739" s="123"/>
    </row>
    <row r="50740" spans="5:29" s="2" customFormat="1">
      <c r="E50740" s="120"/>
      <c r="M50740" s="120"/>
      <c r="N50740" s="120"/>
      <c r="U50740" s="121"/>
      <c r="V50740" s="122"/>
      <c r="W50740" s="123"/>
      <c r="AC50740" s="123"/>
    </row>
    <row r="50741" spans="5:29" s="2" customFormat="1">
      <c r="E50741" s="120"/>
      <c r="M50741" s="120"/>
      <c r="N50741" s="120"/>
      <c r="U50741" s="121"/>
      <c r="V50741" s="122"/>
      <c r="W50741" s="123"/>
      <c r="AC50741" s="123"/>
    </row>
    <row r="50742" spans="5:29" s="2" customFormat="1">
      <c r="E50742" s="120"/>
      <c r="M50742" s="120"/>
      <c r="N50742" s="120"/>
      <c r="U50742" s="121"/>
      <c r="V50742" s="122"/>
      <c r="W50742" s="123"/>
      <c r="AC50742" s="123"/>
    </row>
    <row r="50743" spans="5:29" s="2" customFormat="1">
      <c r="E50743" s="120"/>
      <c r="M50743" s="120"/>
      <c r="N50743" s="120"/>
      <c r="U50743" s="121"/>
      <c r="V50743" s="122"/>
      <c r="W50743" s="123"/>
      <c r="AC50743" s="123"/>
    </row>
    <row r="50744" spans="5:29" s="2" customFormat="1">
      <c r="E50744" s="120"/>
      <c r="M50744" s="120"/>
      <c r="N50744" s="120"/>
      <c r="U50744" s="121"/>
      <c r="V50744" s="122"/>
      <c r="W50744" s="123"/>
      <c r="AC50744" s="123"/>
    </row>
    <row r="50745" spans="5:29" s="2" customFormat="1">
      <c r="E50745" s="120"/>
      <c r="M50745" s="120"/>
      <c r="N50745" s="120"/>
      <c r="U50745" s="121"/>
      <c r="V50745" s="122"/>
      <c r="W50745" s="123"/>
      <c r="AC50745" s="123"/>
    </row>
    <row r="50746" spans="5:29" s="2" customFormat="1">
      <c r="E50746" s="120"/>
      <c r="M50746" s="120"/>
      <c r="N50746" s="120"/>
      <c r="U50746" s="121"/>
      <c r="V50746" s="122"/>
      <c r="W50746" s="123"/>
      <c r="AC50746" s="123"/>
    </row>
    <row r="50747" spans="5:29" s="2" customFormat="1">
      <c r="E50747" s="120"/>
      <c r="M50747" s="120"/>
      <c r="N50747" s="120"/>
      <c r="U50747" s="121"/>
      <c r="V50747" s="122"/>
      <c r="W50747" s="123"/>
      <c r="AC50747" s="123"/>
    </row>
    <row r="50748" spans="5:29" s="2" customFormat="1">
      <c r="E50748" s="120"/>
      <c r="M50748" s="120"/>
      <c r="N50748" s="120"/>
      <c r="U50748" s="121"/>
      <c r="V50748" s="122"/>
      <c r="W50748" s="123"/>
      <c r="AC50748" s="123"/>
    </row>
    <row r="50749" spans="5:29" s="2" customFormat="1">
      <c r="E50749" s="120"/>
      <c r="M50749" s="120"/>
      <c r="N50749" s="120"/>
      <c r="U50749" s="121"/>
      <c r="V50749" s="122"/>
      <c r="W50749" s="123"/>
      <c r="AC50749" s="123"/>
    </row>
    <row r="50750" spans="5:29" s="2" customFormat="1">
      <c r="E50750" s="120"/>
      <c r="M50750" s="120"/>
      <c r="N50750" s="120"/>
      <c r="U50750" s="121"/>
      <c r="V50750" s="122"/>
      <c r="W50750" s="123"/>
      <c r="AC50750" s="123"/>
    </row>
    <row r="50751" spans="5:29" s="2" customFormat="1">
      <c r="E50751" s="120"/>
      <c r="M50751" s="120"/>
      <c r="N50751" s="120"/>
      <c r="U50751" s="121"/>
      <c r="V50751" s="122"/>
      <c r="W50751" s="123"/>
      <c r="AC50751" s="123"/>
    </row>
    <row r="50752" spans="5:29" s="2" customFormat="1">
      <c r="E50752" s="120"/>
      <c r="M50752" s="120"/>
      <c r="N50752" s="120"/>
      <c r="U50752" s="121"/>
      <c r="V50752" s="122"/>
      <c r="W50752" s="123"/>
      <c r="AC50752" s="123"/>
    </row>
    <row r="50753" spans="5:29" s="2" customFormat="1">
      <c r="E50753" s="120"/>
      <c r="M50753" s="120"/>
      <c r="N50753" s="120"/>
      <c r="U50753" s="121"/>
      <c r="V50753" s="122"/>
      <c r="W50753" s="123"/>
      <c r="AC50753" s="123"/>
    </row>
    <row r="50754" spans="5:29" s="2" customFormat="1">
      <c r="E50754" s="120"/>
      <c r="M50754" s="120"/>
      <c r="N50754" s="120"/>
      <c r="U50754" s="121"/>
      <c r="V50754" s="122"/>
      <c r="W50754" s="123"/>
      <c r="AC50754" s="123"/>
    </row>
    <row r="50755" spans="5:29" s="2" customFormat="1">
      <c r="E50755" s="120"/>
      <c r="M50755" s="120"/>
      <c r="N50755" s="120"/>
      <c r="U50755" s="121"/>
      <c r="V50755" s="122"/>
      <c r="W50755" s="123"/>
      <c r="AC50755" s="123"/>
    </row>
    <row r="50756" spans="5:29" s="2" customFormat="1">
      <c r="E50756" s="120"/>
      <c r="M50756" s="120"/>
      <c r="N50756" s="120"/>
      <c r="U50756" s="121"/>
      <c r="V50756" s="122"/>
      <c r="W50756" s="123"/>
      <c r="AC50756" s="123"/>
    </row>
    <row r="50757" spans="5:29" s="2" customFormat="1">
      <c r="E50757" s="120"/>
      <c r="M50757" s="120"/>
      <c r="N50757" s="120"/>
      <c r="U50757" s="121"/>
      <c r="V50757" s="122"/>
      <c r="W50757" s="123"/>
      <c r="AC50757" s="123"/>
    </row>
    <row r="50758" spans="5:29" s="2" customFormat="1">
      <c r="E50758" s="120"/>
      <c r="M50758" s="120"/>
      <c r="N50758" s="120"/>
      <c r="U50758" s="121"/>
      <c r="V50758" s="122"/>
      <c r="W50758" s="123"/>
      <c r="AC50758" s="123"/>
    </row>
    <row r="50759" spans="5:29" s="2" customFormat="1">
      <c r="E50759" s="120"/>
      <c r="M50759" s="120"/>
      <c r="N50759" s="120"/>
      <c r="U50759" s="121"/>
      <c r="V50759" s="122"/>
      <c r="W50759" s="123"/>
      <c r="AC50759" s="123"/>
    </row>
    <row r="50760" spans="5:29" s="2" customFormat="1">
      <c r="E50760" s="120"/>
      <c r="M50760" s="120"/>
      <c r="N50760" s="120"/>
      <c r="U50760" s="121"/>
      <c r="V50760" s="122"/>
      <c r="W50760" s="123"/>
      <c r="AC50760" s="123"/>
    </row>
    <row r="50761" spans="5:29" s="2" customFormat="1">
      <c r="E50761" s="120"/>
      <c r="M50761" s="120"/>
      <c r="N50761" s="120"/>
      <c r="U50761" s="121"/>
      <c r="V50761" s="122"/>
      <c r="W50761" s="123"/>
      <c r="AC50761" s="123"/>
    </row>
    <row r="50762" spans="5:29" s="2" customFormat="1">
      <c r="E50762" s="120"/>
      <c r="M50762" s="120"/>
      <c r="N50762" s="120"/>
      <c r="U50762" s="121"/>
      <c r="V50762" s="122"/>
      <c r="W50762" s="123"/>
      <c r="AC50762" s="123"/>
    </row>
    <row r="50763" spans="5:29" s="2" customFormat="1">
      <c r="E50763" s="120"/>
      <c r="M50763" s="120"/>
      <c r="N50763" s="120"/>
      <c r="U50763" s="121"/>
      <c r="V50763" s="122"/>
      <c r="W50763" s="123"/>
      <c r="AC50763" s="123"/>
    </row>
    <row r="50764" spans="5:29" s="2" customFormat="1">
      <c r="E50764" s="120"/>
      <c r="M50764" s="120"/>
      <c r="N50764" s="120"/>
      <c r="U50764" s="121"/>
      <c r="V50764" s="122"/>
      <c r="W50764" s="123"/>
      <c r="AC50764" s="123"/>
    </row>
    <row r="50765" spans="5:29" s="2" customFormat="1">
      <c r="E50765" s="120"/>
      <c r="M50765" s="120"/>
      <c r="N50765" s="120"/>
      <c r="U50765" s="121"/>
      <c r="V50765" s="122"/>
      <c r="W50765" s="123"/>
      <c r="AC50765" s="123"/>
    </row>
    <row r="50766" spans="5:29" s="2" customFormat="1">
      <c r="E50766" s="120"/>
      <c r="M50766" s="120"/>
      <c r="N50766" s="120"/>
      <c r="U50766" s="121"/>
      <c r="V50766" s="122"/>
      <c r="W50766" s="123"/>
      <c r="AC50766" s="123"/>
    </row>
    <row r="50767" spans="5:29" s="2" customFormat="1">
      <c r="E50767" s="120"/>
      <c r="M50767" s="120"/>
      <c r="N50767" s="120"/>
      <c r="U50767" s="121"/>
      <c r="V50767" s="122"/>
      <c r="W50767" s="123"/>
      <c r="AC50767" s="123"/>
    </row>
    <row r="50768" spans="5:29" s="2" customFormat="1">
      <c r="E50768" s="120"/>
      <c r="M50768" s="120"/>
      <c r="N50768" s="120"/>
      <c r="U50768" s="121"/>
      <c r="V50768" s="122"/>
      <c r="W50768" s="123"/>
      <c r="AC50768" s="123"/>
    </row>
    <row r="50769" spans="5:29" s="2" customFormat="1">
      <c r="E50769" s="120"/>
      <c r="M50769" s="120"/>
      <c r="N50769" s="120"/>
      <c r="U50769" s="121"/>
      <c r="V50769" s="122"/>
      <c r="W50769" s="123"/>
      <c r="AC50769" s="123"/>
    </row>
    <row r="50770" spans="5:29" s="2" customFormat="1">
      <c r="E50770" s="120"/>
      <c r="M50770" s="120"/>
      <c r="N50770" s="120"/>
      <c r="U50770" s="121"/>
      <c r="V50770" s="122"/>
      <c r="W50770" s="123"/>
      <c r="AC50770" s="123"/>
    </row>
    <row r="50771" spans="5:29" s="2" customFormat="1">
      <c r="E50771" s="120"/>
      <c r="M50771" s="120"/>
      <c r="N50771" s="120"/>
      <c r="U50771" s="121"/>
      <c r="V50771" s="122"/>
      <c r="W50771" s="123"/>
      <c r="AC50771" s="123"/>
    </row>
    <row r="50772" spans="5:29" s="2" customFormat="1">
      <c r="E50772" s="120"/>
      <c r="M50772" s="120"/>
      <c r="N50772" s="120"/>
      <c r="U50772" s="121"/>
      <c r="V50772" s="122"/>
      <c r="W50772" s="123"/>
      <c r="AC50772" s="123"/>
    </row>
    <row r="50773" spans="5:29" s="2" customFormat="1">
      <c r="E50773" s="120"/>
      <c r="M50773" s="120"/>
      <c r="N50773" s="120"/>
      <c r="U50773" s="121"/>
      <c r="V50773" s="122"/>
      <c r="W50773" s="123"/>
      <c r="AC50773" s="123"/>
    </row>
    <row r="50774" spans="5:29" s="2" customFormat="1">
      <c r="E50774" s="120"/>
      <c r="M50774" s="120"/>
      <c r="N50774" s="120"/>
      <c r="U50774" s="121"/>
      <c r="V50774" s="122"/>
      <c r="W50774" s="123"/>
      <c r="AC50774" s="123"/>
    </row>
    <row r="50775" spans="5:29" s="2" customFormat="1">
      <c r="E50775" s="120"/>
      <c r="M50775" s="120"/>
      <c r="N50775" s="120"/>
      <c r="U50775" s="121"/>
      <c r="V50775" s="122"/>
      <c r="W50775" s="123"/>
      <c r="AC50775" s="123"/>
    </row>
    <row r="50776" spans="5:29" s="2" customFormat="1">
      <c r="E50776" s="120"/>
      <c r="M50776" s="120"/>
      <c r="N50776" s="120"/>
      <c r="U50776" s="121"/>
      <c r="V50776" s="122"/>
      <c r="W50776" s="123"/>
      <c r="AC50776" s="123"/>
    </row>
    <row r="50777" spans="5:29" s="2" customFormat="1">
      <c r="E50777" s="120"/>
      <c r="M50777" s="120"/>
      <c r="N50777" s="120"/>
      <c r="U50777" s="121"/>
      <c r="V50777" s="122"/>
      <c r="W50777" s="123"/>
      <c r="AC50777" s="123"/>
    </row>
    <row r="50778" spans="5:29" s="2" customFormat="1">
      <c r="E50778" s="120"/>
      <c r="M50778" s="120"/>
      <c r="N50778" s="120"/>
      <c r="U50778" s="121"/>
      <c r="V50778" s="122"/>
      <c r="W50778" s="123"/>
      <c r="AC50778" s="123"/>
    </row>
    <row r="50779" spans="5:29" s="2" customFormat="1">
      <c r="E50779" s="120"/>
      <c r="M50779" s="120"/>
      <c r="N50779" s="120"/>
      <c r="U50779" s="121"/>
      <c r="V50779" s="122"/>
      <c r="W50779" s="123"/>
      <c r="AC50779" s="123"/>
    </row>
    <row r="50780" spans="5:29" s="2" customFormat="1">
      <c r="E50780" s="120"/>
      <c r="M50780" s="120"/>
      <c r="N50780" s="120"/>
      <c r="U50780" s="121"/>
      <c r="V50780" s="122"/>
      <c r="W50780" s="123"/>
      <c r="AC50780" s="123"/>
    </row>
    <row r="50781" spans="5:29" s="2" customFormat="1">
      <c r="E50781" s="120"/>
      <c r="M50781" s="120"/>
      <c r="N50781" s="120"/>
      <c r="U50781" s="121"/>
      <c r="V50781" s="122"/>
      <c r="W50781" s="123"/>
      <c r="AC50781" s="123"/>
    </row>
    <row r="50782" spans="5:29" s="2" customFormat="1">
      <c r="E50782" s="120"/>
      <c r="M50782" s="120"/>
      <c r="N50782" s="120"/>
      <c r="U50782" s="121"/>
      <c r="V50782" s="122"/>
      <c r="W50782" s="123"/>
      <c r="AC50782" s="123"/>
    </row>
    <row r="50783" spans="5:29" s="2" customFormat="1">
      <c r="E50783" s="120"/>
      <c r="M50783" s="120"/>
      <c r="N50783" s="120"/>
      <c r="U50783" s="121"/>
      <c r="V50783" s="122"/>
      <c r="W50783" s="123"/>
      <c r="AC50783" s="123"/>
    </row>
    <row r="50784" spans="5:29" s="2" customFormat="1">
      <c r="E50784" s="120"/>
      <c r="M50784" s="120"/>
      <c r="N50784" s="120"/>
      <c r="U50784" s="121"/>
      <c r="V50784" s="122"/>
      <c r="W50784" s="123"/>
      <c r="AC50784" s="123"/>
    </row>
    <row r="50785" spans="5:29" s="2" customFormat="1">
      <c r="E50785" s="120"/>
      <c r="M50785" s="120"/>
      <c r="N50785" s="120"/>
      <c r="U50785" s="121"/>
      <c r="V50785" s="122"/>
      <c r="W50785" s="123"/>
      <c r="AC50785" s="123"/>
    </row>
    <row r="50786" spans="5:29" s="2" customFormat="1">
      <c r="E50786" s="120"/>
      <c r="M50786" s="120"/>
      <c r="N50786" s="120"/>
      <c r="U50786" s="121"/>
      <c r="V50786" s="122"/>
      <c r="W50786" s="123"/>
      <c r="AC50786" s="123"/>
    </row>
    <row r="50787" spans="5:29" s="2" customFormat="1">
      <c r="E50787" s="120"/>
      <c r="M50787" s="120"/>
      <c r="N50787" s="120"/>
      <c r="U50787" s="121"/>
      <c r="V50787" s="122"/>
      <c r="W50787" s="123"/>
      <c r="AC50787" s="123"/>
    </row>
    <row r="50788" spans="5:29" s="2" customFormat="1">
      <c r="E50788" s="120"/>
      <c r="M50788" s="120"/>
      <c r="N50788" s="120"/>
      <c r="U50788" s="121"/>
      <c r="V50788" s="122"/>
      <c r="W50788" s="123"/>
      <c r="AC50788" s="123"/>
    </row>
    <row r="50789" spans="5:29" s="2" customFormat="1">
      <c r="E50789" s="120"/>
      <c r="M50789" s="120"/>
      <c r="N50789" s="120"/>
      <c r="U50789" s="121"/>
      <c r="V50789" s="122"/>
      <c r="W50789" s="123"/>
      <c r="AC50789" s="123"/>
    </row>
    <row r="50790" spans="5:29" s="2" customFormat="1">
      <c r="E50790" s="120"/>
      <c r="M50790" s="120"/>
      <c r="N50790" s="120"/>
      <c r="U50790" s="121"/>
      <c r="V50790" s="122"/>
      <c r="W50790" s="123"/>
      <c r="AC50790" s="123"/>
    </row>
    <row r="50791" spans="5:29" s="2" customFormat="1">
      <c r="E50791" s="120"/>
      <c r="M50791" s="120"/>
      <c r="N50791" s="120"/>
      <c r="U50791" s="121"/>
      <c r="V50791" s="122"/>
      <c r="W50791" s="123"/>
      <c r="AC50791" s="123"/>
    </row>
    <row r="50792" spans="5:29" s="2" customFormat="1">
      <c r="E50792" s="120"/>
      <c r="M50792" s="120"/>
      <c r="N50792" s="120"/>
      <c r="U50792" s="121"/>
      <c r="V50792" s="122"/>
      <c r="W50792" s="123"/>
      <c r="AC50792" s="123"/>
    </row>
    <row r="50793" spans="5:29" s="2" customFormat="1">
      <c r="E50793" s="120"/>
      <c r="M50793" s="120"/>
      <c r="N50793" s="120"/>
      <c r="U50793" s="121"/>
      <c r="V50793" s="122"/>
      <c r="W50793" s="123"/>
      <c r="AC50793" s="123"/>
    </row>
    <row r="50794" spans="5:29" s="2" customFormat="1">
      <c r="E50794" s="120"/>
      <c r="M50794" s="120"/>
      <c r="N50794" s="120"/>
      <c r="U50794" s="121"/>
      <c r="V50794" s="122"/>
      <c r="W50794" s="123"/>
      <c r="AC50794" s="123"/>
    </row>
    <row r="50795" spans="5:29" s="2" customFormat="1">
      <c r="E50795" s="120"/>
      <c r="M50795" s="120"/>
      <c r="N50795" s="120"/>
      <c r="U50795" s="121"/>
      <c r="V50795" s="122"/>
      <c r="W50795" s="123"/>
      <c r="AC50795" s="123"/>
    </row>
    <row r="50796" spans="5:29" s="2" customFormat="1">
      <c r="E50796" s="120"/>
      <c r="M50796" s="120"/>
      <c r="N50796" s="120"/>
      <c r="U50796" s="121"/>
      <c r="V50796" s="122"/>
      <c r="W50796" s="123"/>
      <c r="AC50796" s="123"/>
    </row>
    <row r="50797" spans="5:29" s="2" customFormat="1">
      <c r="E50797" s="120"/>
      <c r="M50797" s="120"/>
      <c r="N50797" s="120"/>
      <c r="U50797" s="121"/>
      <c r="V50797" s="122"/>
      <c r="W50797" s="123"/>
      <c r="AC50797" s="123"/>
    </row>
    <row r="50798" spans="5:29" s="2" customFormat="1">
      <c r="E50798" s="120"/>
      <c r="M50798" s="120"/>
      <c r="N50798" s="120"/>
      <c r="U50798" s="121"/>
      <c r="V50798" s="122"/>
      <c r="W50798" s="123"/>
      <c r="AC50798" s="123"/>
    </row>
    <row r="50799" spans="5:29" s="2" customFormat="1">
      <c r="E50799" s="120"/>
      <c r="M50799" s="120"/>
      <c r="N50799" s="120"/>
      <c r="U50799" s="121"/>
      <c r="V50799" s="122"/>
      <c r="W50799" s="123"/>
      <c r="AC50799" s="123"/>
    </row>
    <row r="50800" spans="5:29" s="2" customFormat="1">
      <c r="E50800" s="120"/>
      <c r="M50800" s="120"/>
      <c r="N50800" s="120"/>
      <c r="U50800" s="121"/>
      <c r="V50800" s="122"/>
      <c r="W50800" s="123"/>
      <c r="AC50800" s="123"/>
    </row>
    <row r="50801" spans="5:29" s="2" customFormat="1">
      <c r="E50801" s="120"/>
      <c r="M50801" s="120"/>
      <c r="N50801" s="120"/>
      <c r="U50801" s="121"/>
      <c r="V50801" s="122"/>
      <c r="W50801" s="123"/>
      <c r="AC50801" s="123"/>
    </row>
    <row r="50802" spans="5:29" s="2" customFormat="1">
      <c r="E50802" s="120"/>
      <c r="M50802" s="120"/>
      <c r="N50802" s="120"/>
      <c r="U50802" s="121"/>
      <c r="V50802" s="122"/>
      <c r="W50802" s="123"/>
      <c r="AC50802" s="123"/>
    </row>
    <row r="50803" spans="5:29" s="2" customFormat="1">
      <c r="E50803" s="120"/>
      <c r="M50803" s="120"/>
      <c r="N50803" s="120"/>
      <c r="U50803" s="121"/>
      <c r="V50803" s="122"/>
      <c r="W50803" s="123"/>
      <c r="AC50803" s="123"/>
    </row>
    <row r="50804" spans="5:29" s="2" customFormat="1">
      <c r="E50804" s="120"/>
      <c r="M50804" s="120"/>
      <c r="N50804" s="120"/>
      <c r="U50804" s="121"/>
      <c r="V50804" s="122"/>
      <c r="W50804" s="123"/>
      <c r="AC50804" s="123"/>
    </row>
    <row r="50805" spans="5:29" s="2" customFormat="1">
      <c r="E50805" s="120"/>
      <c r="M50805" s="120"/>
      <c r="N50805" s="120"/>
      <c r="U50805" s="121"/>
      <c r="V50805" s="122"/>
      <c r="W50805" s="123"/>
      <c r="AC50805" s="123"/>
    </row>
    <row r="50806" spans="5:29" s="2" customFormat="1">
      <c r="E50806" s="120"/>
      <c r="M50806" s="120"/>
      <c r="N50806" s="120"/>
      <c r="U50806" s="121"/>
      <c r="V50806" s="122"/>
      <c r="W50806" s="123"/>
      <c r="AC50806" s="123"/>
    </row>
    <row r="50807" spans="5:29" s="2" customFormat="1">
      <c r="E50807" s="120"/>
      <c r="M50807" s="120"/>
      <c r="N50807" s="120"/>
      <c r="U50807" s="121"/>
      <c r="V50807" s="122"/>
      <c r="W50807" s="123"/>
      <c r="AC50807" s="123"/>
    </row>
    <row r="50808" spans="5:29" s="2" customFormat="1">
      <c r="E50808" s="120"/>
      <c r="M50808" s="120"/>
      <c r="N50808" s="120"/>
      <c r="U50808" s="121"/>
      <c r="V50808" s="122"/>
      <c r="W50808" s="123"/>
      <c r="AC50808" s="123"/>
    </row>
    <row r="50809" spans="5:29" s="2" customFormat="1">
      <c r="E50809" s="120"/>
      <c r="M50809" s="120"/>
      <c r="N50809" s="120"/>
      <c r="U50809" s="121"/>
      <c r="V50809" s="122"/>
      <c r="W50809" s="123"/>
      <c r="AC50809" s="123"/>
    </row>
    <row r="50810" spans="5:29" s="2" customFormat="1">
      <c r="E50810" s="120"/>
      <c r="M50810" s="120"/>
      <c r="N50810" s="120"/>
      <c r="U50810" s="121"/>
      <c r="V50810" s="122"/>
      <c r="W50810" s="123"/>
      <c r="AC50810" s="123"/>
    </row>
    <row r="50811" spans="5:29" s="2" customFormat="1">
      <c r="E50811" s="120"/>
      <c r="M50811" s="120"/>
      <c r="N50811" s="120"/>
      <c r="U50811" s="121"/>
      <c r="V50811" s="122"/>
      <c r="W50811" s="123"/>
      <c r="AC50811" s="123"/>
    </row>
    <row r="50812" spans="5:29" s="2" customFormat="1">
      <c r="E50812" s="120"/>
      <c r="M50812" s="120"/>
      <c r="N50812" s="120"/>
      <c r="U50812" s="121"/>
      <c r="V50812" s="122"/>
      <c r="W50812" s="123"/>
      <c r="AC50812" s="123"/>
    </row>
    <row r="50813" spans="5:29" s="2" customFormat="1">
      <c r="E50813" s="120"/>
      <c r="M50813" s="120"/>
      <c r="N50813" s="120"/>
      <c r="U50813" s="121"/>
      <c r="V50813" s="122"/>
      <c r="W50813" s="123"/>
      <c r="AC50813" s="123"/>
    </row>
    <row r="50814" spans="5:29" s="2" customFormat="1">
      <c r="E50814" s="120"/>
      <c r="M50814" s="120"/>
      <c r="N50814" s="120"/>
      <c r="U50814" s="121"/>
      <c r="V50814" s="122"/>
      <c r="W50814" s="123"/>
      <c r="AC50814" s="123"/>
    </row>
    <row r="50815" spans="5:29" s="2" customFormat="1">
      <c r="E50815" s="120"/>
      <c r="M50815" s="120"/>
      <c r="N50815" s="120"/>
      <c r="U50815" s="121"/>
      <c r="V50815" s="122"/>
      <c r="W50815" s="123"/>
      <c r="AC50815" s="123"/>
    </row>
    <row r="50816" spans="5:29" s="2" customFormat="1">
      <c r="E50816" s="120"/>
      <c r="M50816" s="120"/>
      <c r="N50816" s="120"/>
      <c r="U50816" s="121"/>
      <c r="V50816" s="122"/>
      <c r="W50816" s="123"/>
      <c r="AC50816" s="123"/>
    </row>
    <row r="50817" spans="5:29" s="2" customFormat="1">
      <c r="E50817" s="120"/>
      <c r="M50817" s="120"/>
      <c r="N50817" s="120"/>
      <c r="U50817" s="121"/>
      <c r="V50817" s="122"/>
      <c r="W50817" s="123"/>
      <c r="AC50817" s="123"/>
    </row>
    <row r="50818" spans="5:29" s="2" customFormat="1">
      <c r="E50818" s="120"/>
      <c r="M50818" s="120"/>
      <c r="N50818" s="120"/>
      <c r="U50818" s="121"/>
      <c r="V50818" s="122"/>
      <c r="W50818" s="123"/>
      <c r="AC50818" s="123"/>
    </row>
    <row r="50819" spans="5:29" s="2" customFormat="1">
      <c r="E50819" s="120"/>
      <c r="M50819" s="120"/>
      <c r="N50819" s="120"/>
      <c r="U50819" s="121"/>
      <c r="V50819" s="122"/>
      <c r="W50819" s="123"/>
      <c r="AC50819" s="123"/>
    </row>
    <row r="50820" spans="5:29" s="2" customFormat="1">
      <c r="E50820" s="120"/>
      <c r="M50820" s="120"/>
      <c r="N50820" s="120"/>
      <c r="U50820" s="121"/>
      <c r="V50820" s="122"/>
      <c r="W50820" s="123"/>
      <c r="AC50820" s="123"/>
    </row>
    <row r="50821" spans="5:29" s="2" customFormat="1">
      <c r="E50821" s="120"/>
      <c r="M50821" s="120"/>
      <c r="N50821" s="120"/>
      <c r="U50821" s="121"/>
      <c r="V50821" s="122"/>
      <c r="W50821" s="123"/>
      <c r="AC50821" s="123"/>
    </row>
    <row r="50822" spans="5:29" s="2" customFormat="1">
      <c r="E50822" s="120"/>
      <c r="M50822" s="120"/>
      <c r="N50822" s="120"/>
      <c r="U50822" s="121"/>
      <c r="V50822" s="122"/>
      <c r="W50822" s="123"/>
      <c r="AC50822" s="123"/>
    </row>
    <row r="50823" spans="5:29" s="2" customFormat="1">
      <c r="E50823" s="120"/>
      <c r="M50823" s="120"/>
      <c r="N50823" s="120"/>
      <c r="U50823" s="121"/>
      <c r="V50823" s="122"/>
      <c r="W50823" s="123"/>
      <c r="AC50823" s="123"/>
    </row>
    <row r="50824" spans="5:29" s="2" customFormat="1">
      <c r="E50824" s="120"/>
      <c r="M50824" s="120"/>
      <c r="N50824" s="120"/>
      <c r="U50824" s="121"/>
      <c r="V50824" s="122"/>
      <c r="W50824" s="123"/>
      <c r="AC50824" s="123"/>
    </row>
    <row r="50825" spans="5:29" s="2" customFormat="1">
      <c r="E50825" s="120"/>
      <c r="M50825" s="120"/>
      <c r="N50825" s="120"/>
      <c r="U50825" s="121"/>
      <c r="V50825" s="122"/>
      <c r="W50825" s="123"/>
      <c r="AC50825" s="123"/>
    </row>
    <row r="50826" spans="5:29" s="2" customFormat="1">
      <c r="E50826" s="120"/>
      <c r="M50826" s="120"/>
      <c r="N50826" s="120"/>
      <c r="U50826" s="121"/>
      <c r="V50826" s="122"/>
      <c r="W50826" s="123"/>
      <c r="AC50826" s="123"/>
    </row>
    <row r="50827" spans="5:29" s="2" customFormat="1">
      <c r="E50827" s="120"/>
      <c r="M50827" s="120"/>
      <c r="N50827" s="120"/>
      <c r="U50827" s="121"/>
      <c r="V50827" s="122"/>
      <c r="W50827" s="123"/>
      <c r="AC50827" s="123"/>
    </row>
    <row r="50828" spans="5:29" s="2" customFormat="1">
      <c r="E50828" s="120"/>
      <c r="M50828" s="120"/>
      <c r="N50828" s="120"/>
      <c r="U50828" s="121"/>
      <c r="V50828" s="122"/>
      <c r="W50828" s="123"/>
      <c r="AC50828" s="123"/>
    </row>
    <row r="50829" spans="5:29" s="2" customFormat="1">
      <c r="E50829" s="120"/>
      <c r="M50829" s="120"/>
      <c r="N50829" s="120"/>
      <c r="U50829" s="121"/>
      <c r="V50829" s="122"/>
      <c r="W50829" s="123"/>
      <c r="AC50829" s="123"/>
    </row>
    <row r="50830" spans="5:29" s="2" customFormat="1">
      <c r="E50830" s="120"/>
      <c r="M50830" s="120"/>
      <c r="N50830" s="120"/>
      <c r="U50830" s="121"/>
      <c r="V50830" s="122"/>
      <c r="W50830" s="123"/>
      <c r="AC50830" s="123"/>
    </row>
    <row r="50831" spans="5:29" s="2" customFormat="1">
      <c r="E50831" s="120"/>
      <c r="M50831" s="120"/>
      <c r="N50831" s="120"/>
      <c r="U50831" s="121"/>
      <c r="V50831" s="122"/>
      <c r="W50831" s="123"/>
      <c r="AC50831" s="123"/>
    </row>
    <row r="50832" spans="5:29" s="2" customFormat="1">
      <c r="E50832" s="120"/>
      <c r="M50832" s="120"/>
      <c r="N50832" s="120"/>
      <c r="U50832" s="121"/>
      <c r="V50832" s="122"/>
      <c r="W50832" s="123"/>
      <c r="AC50832" s="123"/>
    </row>
    <row r="50833" spans="5:29" s="2" customFormat="1">
      <c r="E50833" s="120"/>
      <c r="M50833" s="120"/>
      <c r="N50833" s="120"/>
      <c r="U50833" s="121"/>
      <c r="V50833" s="122"/>
      <c r="W50833" s="123"/>
      <c r="AC50833" s="123"/>
    </row>
    <row r="50834" spans="5:29" s="2" customFormat="1">
      <c r="E50834" s="120"/>
      <c r="M50834" s="120"/>
      <c r="N50834" s="120"/>
      <c r="U50834" s="121"/>
      <c r="V50834" s="122"/>
      <c r="W50834" s="123"/>
      <c r="AC50834" s="123"/>
    </row>
    <row r="50835" spans="5:29" s="2" customFormat="1">
      <c r="E50835" s="120"/>
      <c r="M50835" s="120"/>
      <c r="N50835" s="120"/>
      <c r="U50835" s="121"/>
      <c r="V50835" s="122"/>
      <c r="W50835" s="123"/>
      <c r="AC50835" s="123"/>
    </row>
    <row r="50836" spans="5:29" s="2" customFormat="1">
      <c r="E50836" s="120"/>
      <c r="M50836" s="120"/>
      <c r="N50836" s="120"/>
      <c r="U50836" s="121"/>
      <c r="V50836" s="122"/>
      <c r="W50836" s="123"/>
      <c r="AC50836" s="123"/>
    </row>
    <row r="50837" spans="5:29" s="2" customFormat="1">
      <c r="E50837" s="120"/>
      <c r="M50837" s="120"/>
      <c r="N50837" s="120"/>
      <c r="U50837" s="121"/>
      <c r="V50837" s="122"/>
      <c r="W50837" s="123"/>
      <c r="AC50837" s="123"/>
    </row>
    <row r="50838" spans="5:29" s="2" customFormat="1">
      <c r="E50838" s="120"/>
      <c r="M50838" s="120"/>
      <c r="N50838" s="120"/>
      <c r="U50838" s="121"/>
      <c r="V50838" s="122"/>
      <c r="W50838" s="123"/>
      <c r="AC50838" s="123"/>
    </row>
    <row r="50839" spans="5:29" s="2" customFormat="1">
      <c r="E50839" s="120"/>
      <c r="M50839" s="120"/>
      <c r="N50839" s="120"/>
      <c r="U50839" s="121"/>
      <c r="V50839" s="122"/>
      <c r="W50839" s="123"/>
      <c r="AC50839" s="123"/>
    </row>
    <row r="50840" spans="5:29" s="2" customFormat="1">
      <c r="E50840" s="120"/>
      <c r="M50840" s="120"/>
      <c r="N50840" s="120"/>
      <c r="U50840" s="121"/>
      <c r="V50840" s="122"/>
      <c r="W50840" s="123"/>
      <c r="AC50840" s="123"/>
    </row>
    <row r="50841" spans="5:29" s="2" customFormat="1">
      <c r="E50841" s="120"/>
      <c r="M50841" s="120"/>
      <c r="N50841" s="120"/>
      <c r="U50841" s="121"/>
      <c r="V50841" s="122"/>
      <c r="W50841" s="123"/>
      <c r="AC50841" s="123"/>
    </row>
    <row r="50842" spans="5:29" s="2" customFormat="1">
      <c r="E50842" s="120"/>
      <c r="M50842" s="120"/>
      <c r="N50842" s="120"/>
      <c r="U50842" s="121"/>
      <c r="V50842" s="122"/>
      <c r="W50842" s="123"/>
      <c r="AC50842" s="123"/>
    </row>
    <row r="50843" spans="5:29" s="2" customFormat="1">
      <c r="E50843" s="120"/>
      <c r="M50843" s="120"/>
      <c r="N50843" s="120"/>
      <c r="U50843" s="121"/>
      <c r="V50843" s="122"/>
      <c r="W50843" s="123"/>
      <c r="AC50843" s="123"/>
    </row>
    <row r="50844" spans="5:29" s="2" customFormat="1">
      <c r="E50844" s="120"/>
      <c r="M50844" s="120"/>
      <c r="N50844" s="120"/>
      <c r="U50844" s="121"/>
      <c r="V50844" s="122"/>
      <c r="W50844" s="123"/>
      <c r="AC50844" s="123"/>
    </row>
    <row r="50845" spans="5:29" s="2" customFormat="1">
      <c r="E50845" s="120"/>
      <c r="M50845" s="120"/>
      <c r="N50845" s="120"/>
      <c r="U50845" s="121"/>
      <c r="V50845" s="122"/>
      <c r="W50845" s="123"/>
      <c r="AC50845" s="123"/>
    </row>
    <row r="50846" spans="5:29" s="2" customFormat="1">
      <c r="E50846" s="120"/>
      <c r="M50846" s="120"/>
      <c r="N50846" s="120"/>
      <c r="U50846" s="121"/>
      <c r="V50846" s="122"/>
      <c r="W50846" s="123"/>
      <c r="AC50846" s="123"/>
    </row>
    <row r="50847" spans="5:29" s="2" customFormat="1">
      <c r="E50847" s="120"/>
      <c r="M50847" s="120"/>
      <c r="N50847" s="120"/>
      <c r="U50847" s="121"/>
      <c r="V50847" s="122"/>
      <c r="W50847" s="123"/>
      <c r="AC50847" s="123"/>
    </row>
    <row r="50848" spans="5:29" s="2" customFormat="1">
      <c r="E50848" s="120"/>
      <c r="M50848" s="120"/>
      <c r="N50848" s="120"/>
      <c r="U50848" s="121"/>
      <c r="V50848" s="122"/>
      <c r="W50848" s="123"/>
      <c r="AC50848" s="123"/>
    </row>
    <row r="50849" spans="5:29" s="2" customFormat="1">
      <c r="E50849" s="120"/>
      <c r="M50849" s="120"/>
      <c r="N50849" s="120"/>
      <c r="U50849" s="121"/>
      <c r="V50849" s="122"/>
      <c r="W50849" s="123"/>
      <c r="AC50849" s="123"/>
    </row>
    <row r="50850" spans="5:29" s="2" customFormat="1">
      <c r="E50850" s="120"/>
      <c r="M50850" s="120"/>
      <c r="N50850" s="120"/>
      <c r="U50850" s="121"/>
      <c r="V50850" s="122"/>
      <c r="W50850" s="123"/>
      <c r="AC50850" s="123"/>
    </row>
    <row r="50851" spans="5:29" s="2" customFormat="1">
      <c r="E50851" s="120"/>
      <c r="M50851" s="120"/>
      <c r="N50851" s="120"/>
      <c r="U50851" s="121"/>
      <c r="V50851" s="122"/>
      <c r="W50851" s="123"/>
      <c r="AC50851" s="123"/>
    </row>
    <row r="50852" spans="5:29" s="2" customFormat="1">
      <c r="E50852" s="120"/>
      <c r="M50852" s="120"/>
      <c r="N50852" s="120"/>
      <c r="U50852" s="121"/>
      <c r="V50852" s="122"/>
      <c r="W50852" s="123"/>
      <c r="AC50852" s="123"/>
    </row>
    <row r="50853" spans="5:29" s="2" customFormat="1">
      <c r="E50853" s="120"/>
      <c r="M50853" s="120"/>
      <c r="N50853" s="120"/>
      <c r="U50853" s="121"/>
      <c r="V50853" s="122"/>
      <c r="W50853" s="123"/>
      <c r="AC50853" s="123"/>
    </row>
    <row r="50854" spans="5:29" s="2" customFormat="1">
      <c r="E50854" s="120"/>
      <c r="M50854" s="120"/>
      <c r="N50854" s="120"/>
      <c r="U50854" s="121"/>
      <c r="V50854" s="122"/>
      <c r="W50854" s="123"/>
      <c r="AC50854" s="123"/>
    </row>
    <row r="50855" spans="5:29" s="2" customFormat="1">
      <c r="E50855" s="120"/>
      <c r="M50855" s="120"/>
      <c r="N50855" s="120"/>
      <c r="U50855" s="121"/>
      <c r="V50855" s="122"/>
      <c r="W50855" s="123"/>
      <c r="AC50855" s="123"/>
    </row>
    <row r="50856" spans="5:29" s="2" customFormat="1">
      <c r="E50856" s="120"/>
      <c r="M50856" s="120"/>
      <c r="N50856" s="120"/>
      <c r="U50856" s="121"/>
      <c r="V50856" s="122"/>
      <c r="W50856" s="123"/>
      <c r="AC50856" s="123"/>
    </row>
    <row r="50857" spans="5:29" s="2" customFormat="1">
      <c r="E50857" s="120"/>
      <c r="M50857" s="120"/>
      <c r="N50857" s="120"/>
      <c r="U50857" s="121"/>
      <c r="V50857" s="122"/>
      <c r="W50857" s="123"/>
      <c r="AC50857" s="123"/>
    </row>
    <row r="50858" spans="5:29" s="2" customFormat="1">
      <c r="E50858" s="120"/>
      <c r="M50858" s="120"/>
      <c r="N50858" s="120"/>
      <c r="U50858" s="121"/>
      <c r="V50858" s="122"/>
      <c r="W50858" s="123"/>
      <c r="AC50858" s="123"/>
    </row>
    <row r="50859" spans="5:29" s="2" customFormat="1">
      <c r="E50859" s="120"/>
      <c r="M50859" s="120"/>
      <c r="N50859" s="120"/>
      <c r="U50859" s="121"/>
      <c r="V50859" s="122"/>
      <c r="W50859" s="123"/>
      <c r="AC50859" s="123"/>
    </row>
    <row r="50860" spans="5:29" s="2" customFormat="1">
      <c r="E50860" s="120"/>
      <c r="M50860" s="120"/>
      <c r="N50860" s="120"/>
      <c r="U50860" s="121"/>
      <c r="V50860" s="122"/>
      <c r="W50860" s="123"/>
      <c r="AC50860" s="123"/>
    </row>
    <row r="50861" spans="5:29" s="2" customFormat="1">
      <c r="E50861" s="120"/>
      <c r="M50861" s="120"/>
      <c r="N50861" s="120"/>
      <c r="U50861" s="121"/>
      <c r="V50861" s="122"/>
      <c r="W50861" s="123"/>
      <c r="AC50861" s="123"/>
    </row>
    <row r="50862" spans="5:29" s="2" customFormat="1">
      <c r="E50862" s="120"/>
      <c r="M50862" s="120"/>
      <c r="N50862" s="120"/>
      <c r="U50862" s="121"/>
      <c r="V50862" s="122"/>
      <c r="W50862" s="123"/>
      <c r="AC50862" s="123"/>
    </row>
    <row r="50863" spans="5:29" s="2" customFormat="1">
      <c r="E50863" s="120"/>
      <c r="M50863" s="120"/>
      <c r="N50863" s="120"/>
      <c r="U50863" s="121"/>
      <c r="V50863" s="122"/>
      <c r="W50863" s="123"/>
      <c r="AC50863" s="123"/>
    </row>
    <row r="50864" spans="5:29" s="2" customFormat="1">
      <c r="E50864" s="120"/>
      <c r="M50864" s="120"/>
      <c r="N50864" s="120"/>
      <c r="U50864" s="121"/>
      <c r="V50864" s="122"/>
      <c r="W50864" s="123"/>
      <c r="AC50864" s="123"/>
    </row>
    <row r="50865" spans="5:29" s="2" customFormat="1">
      <c r="E50865" s="120"/>
      <c r="M50865" s="120"/>
      <c r="N50865" s="120"/>
      <c r="U50865" s="121"/>
      <c r="V50865" s="122"/>
      <c r="W50865" s="123"/>
      <c r="AC50865" s="123"/>
    </row>
    <row r="50866" spans="5:29" s="2" customFormat="1">
      <c r="E50866" s="120"/>
      <c r="M50866" s="120"/>
      <c r="N50866" s="120"/>
      <c r="U50866" s="121"/>
      <c r="V50866" s="122"/>
      <c r="W50866" s="123"/>
      <c r="AC50866" s="123"/>
    </row>
    <row r="50867" spans="5:29" s="2" customFormat="1">
      <c r="E50867" s="120"/>
      <c r="M50867" s="120"/>
      <c r="N50867" s="120"/>
      <c r="U50867" s="121"/>
      <c r="V50867" s="122"/>
      <c r="W50867" s="123"/>
      <c r="AC50867" s="123"/>
    </row>
    <row r="50868" spans="5:29" s="2" customFormat="1">
      <c r="E50868" s="120"/>
      <c r="M50868" s="120"/>
      <c r="N50868" s="120"/>
      <c r="U50868" s="121"/>
      <c r="V50868" s="122"/>
      <c r="W50868" s="123"/>
      <c r="AC50868" s="123"/>
    </row>
    <row r="50869" spans="5:29" s="2" customFormat="1">
      <c r="E50869" s="120"/>
      <c r="M50869" s="120"/>
      <c r="N50869" s="120"/>
      <c r="U50869" s="121"/>
      <c r="V50869" s="122"/>
      <c r="W50869" s="123"/>
      <c r="AC50869" s="123"/>
    </row>
    <row r="50870" spans="5:29" s="2" customFormat="1">
      <c r="E50870" s="120"/>
      <c r="M50870" s="120"/>
      <c r="N50870" s="120"/>
      <c r="U50870" s="121"/>
      <c r="V50870" s="122"/>
      <c r="W50870" s="123"/>
      <c r="AC50870" s="123"/>
    </row>
    <row r="50871" spans="5:29" s="2" customFormat="1">
      <c r="E50871" s="120"/>
      <c r="M50871" s="120"/>
      <c r="N50871" s="120"/>
      <c r="U50871" s="121"/>
      <c r="V50871" s="122"/>
      <c r="W50871" s="123"/>
      <c r="AC50871" s="123"/>
    </row>
    <row r="50872" spans="5:29" s="2" customFormat="1">
      <c r="E50872" s="120"/>
      <c r="M50872" s="120"/>
      <c r="N50872" s="120"/>
      <c r="U50872" s="121"/>
      <c r="V50872" s="122"/>
      <c r="W50872" s="123"/>
      <c r="AC50872" s="123"/>
    </row>
    <row r="50873" spans="5:29" s="2" customFormat="1">
      <c r="E50873" s="120"/>
      <c r="M50873" s="120"/>
      <c r="N50873" s="120"/>
      <c r="U50873" s="121"/>
      <c r="V50873" s="122"/>
      <c r="W50873" s="123"/>
      <c r="AC50873" s="123"/>
    </row>
    <row r="50874" spans="5:29" s="2" customFormat="1">
      <c r="E50874" s="120"/>
      <c r="M50874" s="120"/>
      <c r="N50874" s="120"/>
      <c r="U50874" s="121"/>
      <c r="V50874" s="122"/>
      <c r="W50874" s="123"/>
      <c r="AC50874" s="123"/>
    </row>
    <row r="50875" spans="5:29" s="2" customFormat="1">
      <c r="E50875" s="120"/>
      <c r="M50875" s="120"/>
      <c r="N50875" s="120"/>
      <c r="U50875" s="121"/>
      <c r="V50875" s="122"/>
      <c r="W50875" s="123"/>
      <c r="AC50875" s="123"/>
    </row>
    <row r="50876" spans="5:29" s="2" customFormat="1">
      <c r="E50876" s="120"/>
      <c r="M50876" s="120"/>
      <c r="N50876" s="120"/>
      <c r="U50876" s="121"/>
      <c r="V50876" s="122"/>
      <c r="W50876" s="123"/>
      <c r="AC50876" s="123"/>
    </row>
    <row r="50877" spans="5:29" s="2" customFormat="1">
      <c r="E50877" s="120"/>
      <c r="M50877" s="120"/>
      <c r="N50877" s="120"/>
      <c r="U50877" s="121"/>
      <c r="V50877" s="122"/>
      <c r="W50877" s="123"/>
      <c r="AC50877" s="123"/>
    </row>
    <row r="50878" spans="5:29" s="2" customFormat="1">
      <c r="E50878" s="120"/>
      <c r="M50878" s="120"/>
      <c r="N50878" s="120"/>
      <c r="U50878" s="121"/>
      <c r="V50878" s="122"/>
      <c r="W50878" s="123"/>
      <c r="AC50878" s="123"/>
    </row>
    <row r="50879" spans="5:29" s="2" customFormat="1">
      <c r="E50879" s="120"/>
      <c r="M50879" s="120"/>
      <c r="N50879" s="120"/>
      <c r="U50879" s="121"/>
      <c r="V50879" s="122"/>
      <c r="W50879" s="123"/>
      <c r="AC50879" s="123"/>
    </row>
    <row r="50880" spans="5:29" s="2" customFormat="1">
      <c r="E50880" s="120"/>
      <c r="M50880" s="120"/>
      <c r="N50880" s="120"/>
      <c r="U50880" s="121"/>
      <c r="V50880" s="122"/>
      <c r="W50880" s="123"/>
      <c r="AC50880" s="123"/>
    </row>
    <row r="50881" spans="5:29" s="2" customFormat="1">
      <c r="E50881" s="120"/>
      <c r="M50881" s="120"/>
      <c r="N50881" s="120"/>
      <c r="U50881" s="121"/>
      <c r="V50881" s="122"/>
      <c r="W50881" s="123"/>
      <c r="AC50881" s="123"/>
    </row>
    <row r="50882" spans="5:29" s="2" customFormat="1">
      <c r="E50882" s="120"/>
      <c r="M50882" s="120"/>
      <c r="N50882" s="120"/>
      <c r="U50882" s="121"/>
      <c r="V50882" s="122"/>
      <c r="W50882" s="123"/>
      <c r="AC50882" s="123"/>
    </row>
    <row r="50883" spans="5:29" s="2" customFormat="1">
      <c r="E50883" s="120"/>
      <c r="M50883" s="120"/>
      <c r="N50883" s="120"/>
      <c r="U50883" s="121"/>
      <c r="V50883" s="122"/>
      <c r="W50883" s="123"/>
      <c r="AC50883" s="123"/>
    </row>
    <row r="50884" spans="5:29" s="2" customFormat="1">
      <c r="E50884" s="120"/>
      <c r="M50884" s="120"/>
      <c r="N50884" s="120"/>
      <c r="U50884" s="121"/>
      <c r="V50884" s="122"/>
      <c r="W50884" s="123"/>
      <c r="AC50884" s="123"/>
    </row>
    <row r="50885" spans="5:29" s="2" customFormat="1">
      <c r="E50885" s="120"/>
      <c r="M50885" s="120"/>
      <c r="N50885" s="120"/>
      <c r="U50885" s="121"/>
      <c r="V50885" s="122"/>
      <c r="W50885" s="123"/>
      <c r="AC50885" s="123"/>
    </row>
    <row r="50886" spans="5:29" s="2" customFormat="1">
      <c r="E50886" s="120"/>
      <c r="M50886" s="120"/>
      <c r="N50886" s="120"/>
      <c r="U50886" s="121"/>
      <c r="V50886" s="122"/>
      <c r="W50886" s="123"/>
      <c r="AC50886" s="123"/>
    </row>
    <row r="50887" spans="5:29" s="2" customFormat="1">
      <c r="E50887" s="120"/>
      <c r="M50887" s="120"/>
      <c r="N50887" s="120"/>
      <c r="U50887" s="121"/>
      <c r="V50887" s="122"/>
      <c r="W50887" s="123"/>
      <c r="AC50887" s="123"/>
    </row>
    <row r="50888" spans="5:29" s="2" customFormat="1">
      <c r="E50888" s="120"/>
      <c r="M50888" s="120"/>
      <c r="N50888" s="120"/>
      <c r="U50888" s="121"/>
      <c r="V50888" s="122"/>
      <c r="W50888" s="123"/>
      <c r="AC50888" s="123"/>
    </row>
    <row r="50889" spans="5:29" s="2" customFormat="1">
      <c r="E50889" s="120"/>
      <c r="M50889" s="120"/>
      <c r="N50889" s="120"/>
      <c r="U50889" s="121"/>
      <c r="V50889" s="122"/>
      <c r="W50889" s="123"/>
      <c r="AC50889" s="123"/>
    </row>
    <row r="50890" spans="5:29" s="2" customFormat="1">
      <c r="E50890" s="120"/>
      <c r="M50890" s="120"/>
      <c r="N50890" s="120"/>
      <c r="U50890" s="121"/>
      <c r="V50890" s="122"/>
      <c r="W50890" s="123"/>
      <c r="AC50890" s="123"/>
    </row>
    <row r="50891" spans="5:29" s="2" customFormat="1">
      <c r="E50891" s="120"/>
      <c r="M50891" s="120"/>
      <c r="N50891" s="120"/>
      <c r="U50891" s="121"/>
      <c r="V50891" s="122"/>
      <c r="W50891" s="123"/>
      <c r="AC50891" s="123"/>
    </row>
    <row r="50892" spans="5:29" s="2" customFormat="1">
      <c r="E50892" s="120"/>
      <c r="M50892" s="120"/>
      <c r="N50892" s="120"/>
      <c r="U50892" s="121"/>
      <c r="V50892" s="122"/>
      <c r="W50892" s="123"/>
      <c r="AC50892" s="123"/>
    </row>
    <row r="50893" spans="5:29" s="2" customFormat="1">
      <c r="E50893" s="120"/>
      <c r="M50893" s="120"/>
      <c r="N50893" s="120"/>
      <c r="U50893" s="121"/>
      <c r="V50893" s="122"/>
      <c r="W50893" s="123"/>
      <c r="AC50893" s="123"/>
    </row>
    <row r="50894" spans="5:29" s="2" customFormat="1">
      <c r="E50894" s="120"/>
      <c r="M50894" s="120"/>
      <c r="N50894" s="120"/>
      <c r="U50894" s="121"/>
      <c r="V50894" s="122"/>
      <c r="W50894" s="123"/>
      <c r="AC50894" s="123"/>
    </row>
    <row r="50895" spans="5:29" s="2" customFormat="1">
      <c r="E50895" s="120"/>
      <c r="M50895" s="120"/>
      <c r="N50895" s="120"/>
      <c r="U50895" s="121"/>
      <c r="V50895" s="122"/>
      <c r="W50895" s="123"/>
      <c r="AC50895" s="123"/>
    </row>
    <row r="50896" spans="5:29" s="2" customFormat="1">
      <c r="E50896" s="120"/>
      <c r="M50896" s="120"/>
      <c r="N50896" s="120"/>
      <c r="U50896" s="121"/>
      <c r="V50896" s="122"/>
      <c r="W50896" s="123"/>
      <c r="AC50896" s="123"/>
    </row>
    <row r="50897" spans="5:29" s="2" customFormat="1">
      <c r="E50897" s="120"/>
      <c r="M50897" s="120"/>
      <c r="N50897" s="120"/>
      <c r="U50897" s="121"/>
      <c r="V50897" s="122"/>
      <c r="W50897" s="123"/>
      <c r="AC50897" s="123"/>
    </row>
    <row r="50898" spans="5:29" s="2" customFormat="1">
      <c r="E50898" s="120"/>
      <c r="M50898" s="120"/>
      <c r="N50898" s="120"/>
      <c r="U50898" s="121"/>
      <c r="V50898" s="122"/>
      <c r="W50898" s="123"/>
      <c r="AC50898" s="123"/>
    </row>
    <row r="50899" spans="5:29" s="2" customFormat="1">
      <c r="E50899" s="120"/>
      <c r="M50899" s="120"/>
      <c r="N50899" s="120"/>
      <c r="U50899" s="121"/>
      <c r="V50899" s="122"/>
      <c r="W50899" s="123"/>
      <c r="AC50899" s="123"/>
    </row>
    <row r="50900" spans="5:29" s="2" customFormat="1">
      <c r="E50900" s="120"/>
      <c r="M50900" s="120"/>
      <c r="N50900" s="120"/>
      <c r="U50900" s="121"/>
      <c r="V50900" s="122"/>
      <c r="W50900" s="123"/>
      <c r="AC50900" s="123"/>
    </row>
    <row r="50901" spans="5:29" s="2" customFormat="1">
      <c r="E50901" s="120"/>
      <c r="M50901" s="120"/>
      <c r="N50901" s="120"/>
      <c r="U50901" s="121"/>
      <c r="V50901" s="122"/>
      <c r="W50901" s="123"/>
      <c r="AC50901" s="123"/>
    </row>
    <row r="50902" spans="5:29" s="2" customFormat="1">
      <c r="E50902" s="120"/>
      <c r="M50902" s="120"/>
      <c r="N50902" s="120"/>
      <c r="U50902" s="121"/>
      <c r="V50902" s="122"/>
      <c r="W50902" s="123"/>
      <c r="AC50902" s="123"/>
    </row>
    <row r="50903" spans="5:29" s="2" customFormat="1">
      <c r="E50903" s="120"/>
      <c r="M50903" s="120"/>
      <c r="N50903" s="120"/>
      <c r="U50903" s="121"/>
      <c r="V50903" s="122"/>
      <c r="W50903" s="123"/>
      <c r="AC50903" s="123"/>
    </row>
    <row r="50904" spans="5:29" s="2" customFormat="1">
      <c r="E50904" s="120"/>
      <c r="M50904" s="120"/>
      <c r="N50904" s="120"/>
      <c r="U50904" s="121"/>
      <c r="V50904" s="122"/>
      <c r="W50904" s="123"/>
      <c r="AC50904" s="123"/>
    </row>
    <row r="50905" spans="5:29" s="2" customFormat="1">
      <c r="E50905" s="120"/>
      <c r="M50905" s="120"/>
      <c r="N50905" s="120"/>
      <c r="U50905" s="121"/>
      <c r="V50905" s="122"/>
      <c r="W50905" s="123"/>
      <c r="AC50905" s="123"/>
    </row>
    <row r="50906" spans="5:29" s="2" customFormat="1">
      <c r="E50906" s="120"/>
      <c r="M50906" s="120"/>
      <c r="N50906" s="120"/>
      <c r="U50906" s="121"/>
      <c r="V50906" s="122"/>
      <c r="W50906" s="123"/>
      <c r="AC50906" s="123"/>
    </row>
    <row r="50907" spans="5:29" s="2" customFormat="1">
      <c r="E50907" s="120"/>
      <c r="M50907" s="120"/>
      <c r="N50907" s="120"/>
      <c r="U50907" s="121"/>
      <c r="V50907" s="122"/>
      <c r="W50907" s="123"/>
      <c r="AC50907" s="123"/>
    </row>
    <row r="50908" spans="5:29" s="2" customFormat="1">
      <c r="E50908" s="120"/>
      <c r="M50908" s="120"/>
      <c r="N50908" s="120"/>
      <c r="U50908" s="121"/>
      <c r="V50908" s="122"/>
      <c r="W50908" s="123"/>
      <c r="AC50908" s="123"/>
    </row>
    <row r="50909" spans="5:29" s="2" customFormat="1">
      <c r="E50909" s="120"/>
      <c r="M50909" s="120"/>
      <c r="N50909" s="120"/>
      <c r="U50909" s="121"/>
      <c r="V50909" s="122"/>
      <c r="W50909" s="123"/>
      <c r="AC50909" s="123"/>
    </row>
    <row r="50910" spans="5:29" s="2" customFormat="1">
      <c r="E50910" s="120"/>
      <c r="M50910" s="120"/>
      <c r="N50910" s="120"/>
      <c r="U50910" s="121"/>
      <c r="V50910" s="122"/>
      <c r="W50910" s="123"/>
      <c r="AC50910" s="123"/>
    </row>
    <row r="50911" spans="5:29" s="2" customFormat="1">
      <c r="E50911" s="120"/>
      <c r="M50911" s="120"/>
      <c r="N50911" s="120"/>
      <c r="U50911" s="121"/>
      <c r="V50911" s="122"/>
      <c r="W50911" s="123"/>
      <c r="AC50911" s="123"/>
    </row>
    <row r="50912" spans="5:29" s="2" customFormat="1">
      <c r="E50912" s="120"/>
      <c r="M50912" s="120"/>
      <c r="N50912" s="120"/>
      <c r="U50912" s="121"/>
      <c r="V50912" s="122"/>
      <c r="W50912" s="123"/>
      <c r="AC50912" s="123"/>
    </row>
    <row r="50913" spans="5:29" s="2" customFormat="1">
      <c r="E50913" s="120"/>
      <c r="M50913" s="120"/>
      <c r="N50913" s="120"/>
      <c r="U50913" s="121"/>
      <c r="V50913" s="122"/>
      <c r="W50913" s="123"/>
      <c r="AC50913" s="123"/>
    </row>
    <row r="50914" spans="5:29" s="2" customFormat="1">
      <c r="E50914" s="120"/>
      <c r="M50914" s="120"/>
      <c r="N50914" s="120"/>
      <c r="U50914" s="121"/>
      <c r="V50914" s="122"/>
      <c r="W50914" s="123"/>
      <c r="AC50914" s="123"/>
    </row>
    <row r="50915" spans="5:29" s="2" customFormat="1">
      <c r="E50915" s="120"/>
      <c r="M50915" s="120"/>
      <c r="N50915" s="120"/>
      <c r="U50915" s="121"/>
      <c r="V50915" s="122"/>
      <c r="W50915" s="123"/>
      <c r="AC50915" s="123"/>
    </row>
    <row r="50916" spans="5:29" s="2" customFormat="1">
      <c r="E50916" s="120"/>
      <c r="M50916" s="120"/>
      <c r="N50916" s="120"/>
      <c r="U50916" s="121"/>
      <c r="V50916" s="122"/>
      <c r="W50916" s="123"/>
      <c r="AC50916" s="123"/>
    </row>
    <row r="50917" spans="5:29" s="2" customFormat="1">
      <c r="E50917" s="120"/>
      <c r="M50917" s="120"/>
      <c r="N50917" s="120"/>
      <c r="U50917" s="121"/>
      <c r="V50917" s="122"/>
      <c r="W50917" s="123"/>
      <c r="AC50917" s="123"/>
    </row>
    <row r="50918" spans="5:29" s="2" customFormat="1">
      <c r="E50918" s="120"/>
      <c r="M50918" s="120"/>
      <c r="N50918" s="120"/>
      <c r="U50918" s="121"/>
      <c r="V50918" s="122"/>
      <c r="W50918" s="123"/>
      <c r="AC50918" s="123"/>
    </row>
    <row r="50919" spans="5:29" s="2" customFormat="1">
      <c r="E50919" s="120"/>
      <c r="M50919" s="120"/>
      <c r="N50919" s="120"/>
      <c r="U50919" s="121"/>
      <c r="V50919" s="122"/>
      <c r="W50919" s="123"/>
      <c r="AC50919" s="123"/>
    </row>
    <row r="50920" spans="5:29" s="2" customFormat="1">
      <c r="E50920" s="120"/>
      <c r="M50920" s="120"/>
      <c r="N50920" s="120"/>
      <c r="U50920" s="121"/>
      <c r="V50920" s="122"/>
      <c r="W50920" s="123"/>
      <c r="AC50920" s="123"/>
    </row>
    <row r="50921" spans="5:29" s="2" customFormat="1">
      <c r="E50921" s="120"/>
      <c r="M50921" s="120"/>
      <c r="N50921" s="120"/>
      <c r="U50921" s="121"/>
      <c r="V50921" s="122"/>
      <c r="W50921" s="123"/>
      <c r="AC50921" s="123"/>
    </row>
    <row r="50922" spans="5:29" s="2" customFormat="1">
      <c r="E50922" s="120"/>
      <c r="M50922" s="120"/>
      <c r="N50922" s="120"/>
      <c r="U50922" s="121"/>
      <c r="V50922" s="122"/>
      <c r="W50922" s="123"/>
      <c r="AC50922" s="123"/>
    </row>
    <row r="50923" spans="5:29" s="2" customFormat="1">
      <c r="E50923" s="120"/>
      <c r="M50923" s="120"/>
      <c r="N50923" s="120"/>
      <c r="U50923" s="121"/>
      <c r="V50923" s="122"/>
      <c r="W50923" s="123"/>
      <c r="AC50923" s="123"/>
    </row>
    <row r="50924" spans="5:29" s="2" customFormat="1">
      <c r="E50924" s="120"/>
      <c r="M50924" s="120"/>
      <c r="N50924" s="120"/>
      <c r="U50924" s="121"/>
      <c r="V50924" s="122"/>
      <c r="W50924" s="123"/>
      <c r="AC50924" s="123"/>
    </row>
    <row r="50925" spans="5:29" s="2" customFormat="1">
      <c r="E50925" s="120"/>
      <c r="M50925" s="120"/>
      <c r="N50925" s="120"/>
      <c r="U50925" s="121"/>
      <c r="V50925" s="122"/>
      <c r="W50925" s="123"/>
      <c r="AC50925" s="123"/>
    </row>
    <row r="50926" spans="5:29" s="2" customFormat="1">
      <c r="E50926" s="120"/>
      <c r="M50926" s="120"/>
      <c r="N50926" s="120"/>
      <c r="U50926" s="121"/>
      <c r="V50926" s="122"/>
      <c r="W50926" s="123"/>
      <c r="AC50926" s="123"/>
    </row>
    <row r="50927" spans="5:29" s="2" customFormat="1">
      <c r="E50927" s="120"/>
      <c r="M50927" s="120"/>
      <c r="N50927" s="120"/>
      <c r="U50927" s="121"/>
      <c r="V50927" s="122"/>
      <c r="W50927" s="123"/>
      <c r="AC50927" s="123"/>
    </row>
    <row r="50928" spans="5:29" s="2" customFormat="1">
      <c r="E50928" s="120"/>
      <c r="M50928" s="120"/>
      <c r="N50928" s="120"/>
      <c r="U50928" s="121"/>
      <c r="V50928" s="122"/>
      <c r="W50928" s="123"/>
      <c r="AC50928" s="123"/>
    </row>
    <row r="50929" spans="5:29" s="2" customFormat="1">
      <c r="E50929" s="120"/>
      <c r="M50929" s="120"/>
      <c r="N50929" s="120"/>
      <c r="U50929" s="121"/>
      <c r="V50929" s="122"/>
      <c r="W50929" s="123"/>
      <c r="AC50929" s="123"/>
    </row>
    <row r="50930" spans="5:29" s="2" customFormat="1">
      <c r="E50930" s="120"/>
      <c r="M50930" s="120"/>
      <c r="N50930" s="120"/>
      <c r="U50930" s="121"/>
      <c r="V50930" s="122"/>
      <c r="W50930" s="123"/>
      <c r="AC50930" s="123"/>
    </row>
    <row r="50931" spans="5:29" s="2" customFormat="1">
      <c r="E50931" s="120"/>
      <c r="M50931" s="120"/>
      <c r="N50931" s="120"/>
      <c r="U50931" s="121"/>
      <c r="V50931" s="122"/>
      <c r="W50931" s="123"/>
      <c r="AC50931" s="123"/>
    </row>
    <row r="50932" spans="5:29" s="2" customFormat="1">
      <c r="E50932" s="120"/>
      <c r="M50932" s="120"/>
      <c r="N50932" s="120"/>
      <c r="U50932" s="121"/>
      <c r="V50932" s="122"/>
      <c r="W50932" s="123"/>
      <c r="AC50932" s="123"/>
    </row>
    <row r="50933" spans="5:29" s="2" customFormat="1">
      <c r="E50933" s="120"/>
      <c r="M50933" s="120"/>
      <c r="N50933" s="120"/>
      <c r="U50933" s="121"/>
      <c r="V50933" s="122"/>
      <c r="W50933" s="123"/>
      <c r="AC50933" s="123"/>
    </row>
    <row r="50934" spans="5:29" s="2" customFormat="1">
      <c r="E50934" s="120"/>
      <c r="M50934" s="120"/>
      <c r="N50934" s="120"/>
      <c r="U50934" s="121"/>
      <c r="V50934" s="122"/>
      <c r="W50934" s="123"/>
      <c r="AC50934" s="123"/>
    </row>
    <row r="50935" spans="5:29" s="2" customFormat="1">
      <c r="E50935" s="120"/>
      <c r="M50935" s="120"/>
      <c r="N50935" s="120"/>
      <c r="U50935" s="121"/>
      <c r="V50935" s="122"/>
      <c r="W50935" s="123"/>
      <c r="AC50935" s="123"/>
    </row>
    <row r="50936" spans="5:29" s="2" customFormat="1">
      <c r="E50936" s="120"/>
      <c r="M50936" s="120"/>
      <c r="N50936" s="120"/>
      <c r="U50936" s="121"/>
      <c r="V50936" s="122"/>
      <c r="W50936" s="123"/>
      <c r="AC50936" s="123"/>
    </row>
    <row r="50937" spans="5:29" s="2" customFormat="1">
      <c r="E50937" s="120"/>
      <c r="M50937" s="120"/>
      <c r="N50937" s="120"/>
      <c r="U50937" s="121"/>
      <c r="V50937" s="122"/>
      <c r="W50937" s="123"/>
      <c r="AC50937" s="123"/>
    </row>
    <row r="50938" spans="5:29" s="2" customFormat="1">
      <c r="E50938" s="120"/>
      <c r="M50938" s="120"/>
      <c r="N50938" s="120"/>
      <c r="U50938" s="121"/>
      <c r="V50938" s="122"/>
      <c r="W50938" s="123"/>
      <c r="AC50938" s="123"/>
    </row>
    <row r="50939" spans="5:29" s="2" customFormat="1">
      <c r="E50939" s="120"/>
      <c r="M50939" s="120"/>
      <c r="N50939" s="120"/>
      <c r="U50939" s="121"/>
      <c r="V50939" s="122"/>
      <c r="W50939" s="123"/>
      <c r="AC50939" s="123"/>
    </row>
    <row r="50940" spans="5:29" s="2" customFormat="1">
      <c r="E50940" s="120"/>
      <c r="M50940" s="120"/>
      <c r="N50940" s="120"/>
      <c r="U50940" s="121"/>
      <c r="V50940" s="122"/>
      <c r="W50940" s="123"/>
      <c r="AC50940" s="123"/>
    </row>
    <row r="50941" spans="5:29" s="2" customFormat="1">
      <c r="E50941" s="120"/>
      <c r="M50941" s="120"/>
      <c r="N50941" s="120"/>
      <c r="U50941" s="121"/>
      <c r="V50941" s="122"/>
      <c r="W50941" s="123"/>
      <c r="AC50941" s="123"/>
    </row>
    <row r="50942" spans="5:29" s="2" customFormat="1">
      <c r="E50942" s="120"/>
      <c r="M50942" s="120"/>
      <c r="N50942" s="120"/>
      <c r="U50942" s="121"/>
      <c r="V50942" s="122"/>
      <c r="W50942" s="123"/>
      <c r="AC50942" s="123"/>
    </row>
    <row r="50943" spans="5:29" s="2" customFormat="1">
      <c r="E50943" s="120"/>
      <c r="M50943" s="120"/>
      <c r="N50943" s="120"/>
      <c r="U50943" s="121"/>
      <c r="V50943" s="122"/>
      <c r="W50943" s="123"/>
      <c r="AC50943" s="123"/>
    </row>
    <row r="50944" spans="5:29" s="2" customFormat="1">
      <c r="E50944" s="120"/>
      <c r="M50944" s="120"/>
      <c r="N50944" s="120"/>
      <c r="U50944" s="121"/>
      <c r="V50944" s="122"/>
      <c r="W50944" s="123"/>
      <c r="AC50944" s="123"/>
    </row>
    <row r="50945" spans="5:29" s="2" customFormat="1">
      <c r="E50945" s="120"/>
      <c r="M50945" s="120"/>
      <c r="N50945" s="120"/>
      <c r="U50945" s="121"/>
      <c r="V50945" s="122"/>
      <c r="W50945" s="123"/>
      <c r="AC50945" s="123"/>
    </row>
    <row r="50946" spans="5:29" s="2" customFormat="1">
      <c r="E50946" s="120"/>
      <c r="M50946" s="120"/>
      <c r="N50946" s="120"/>
      <c r="U50946" s="121"/>
      <c r="V50946" s="122"/>
      <c r="W50946" s="123"/>
      <c r="AC50946" s="123"/>
    </row>
    <row r="50947" spans="5:29" s="2" customFormat="1">
      <c r="E50947" s="120"/>
      <c r="M50947" s="120"/>
      <c r="N50947" s="120"/>
      <c r="U50947" s="121"/>
      <c r="V50947" s="122"/>
      <c r="W50947" s="123"/>
      <c r="AC50947" s="123"/>
    </row>
    <row r="50948" spans="5:29" s="2" customFormat="1">
      <c r="E50948" s="120"/>
      <c r="M50948" s="120"/>
      <c r="N50948" s="120"/>
      <c r="U50948" s="121"/>
      <c r="V50948" s="122"/>
      <c r="W50948" s="123"/>
      <c r="AC50948" s="123"/>
    </row>
    <row r="50949" spans="5:29" s="2" customFormat="1">
      <c r="E50949" s="120"/>
      <c r="M50949" s="120"/>
      <c r="N50949" s="120"/>
      <c r="U50949" s="121"/>
      <c r="V50949" s="122"/>
      <c r="W50949" s="123"/>
      <c r="AC50949" s="123"/>
    </row>
    <row r="50950" spans="5:29" s="2" customFormat="1">
      <c r="E50950" s="120"/>
      <c r="M50950" s="120"/>
      <c r="N50950" s="120"/>
      <c r="U50950" s="121"/>
      <c r="V50950" s="122"/>
      <c r="W50950" s="123"/>
      <c r="AC50950" s="123"/>
    </row>
    <row r="50951" spans="5:29" s="2" customFormat="1">
      <c r="E50951" s="120"/>
      <c r="M50951" s="120"/>
      <c r="N50951" s="120"/>
      <c r="U50951" s="121"/>
      <c r="V50951" s="122"/>
      <c r="W50951" s="123"/>
      <c r="AC50951" s="123"/>
    </row>
    <row r="50952" spans="5:29" s="2" customFormat="1">
      <c r="E50952" s="120"/>
      <c r="M50952" s="120"/>
      <c r="N50952" s="120"/>
      <c r="U50952" s="121"/>
      <c r="V50952" s="122"/>
      <c r="W50952" s="123"/>
      <c r="AC50952" s="123"/>
    </row>
    <row r="50953" spans="5:29" s="2" customFormat="1">
      <c r="E50953" s="120"/>
      <c r="M50953" s="120"/>
      <c r="N50953" s="120"/>
      <c r="U50953" s="121"/>
      <c r="V50953" s="122"/>
      <c r="W50953" s="123"/>
      <c r="AC50953" s="123"/>
    </row>
    <row r="50954" spans="5:29" s="2" customFormat="1">
      <c r="E50954" s="120"/>
      <c r="M50954" s="120"/>
      <c r="N50954" s="120"/>
      <c r="U50954" s="121"/>
      <c r="V50954" s="122"/>
      <c r="W50954" s="123"/>
      <c r="AC50954" s="123"/>
    </row>
    <row r="50955" spans="5:29" s="2" customFormat="1">
      <c r="E50955" s="120"/>
      <c r="M50955" s="120"/>
      <c r="N50955" s="120"/>
      <c r="U50955" s="121"/>
      <c r="V50955" s="122"/>
      <c r="W50955" s="123"/>
      <c r="AC50955" s="123"/>
    </row>
    <row r="50956" spans="5:29" s="2" customFormat="1">
      <c r="E50956" s="120"/>
      <c r="M50956" s="120"/>
      <c r="N50956" s="120"/>
      <c r="U50956" s="121"/>
      <c r="V50956" s="122"/>
      <c r="W50956" s="123"/>
      <c r="AC50956" s="123"/>
    </row>
    <row r="50957" spans="5:29" s="2" customFormat="1">
      <c r="E50957" s="120"/>
      <c r="M50957" s="120"/>
      <c r="N50957" s="120"/>
      <c r="U50957" s="121"/>
      <c r="V50957" s="122"/>
      <c r="W50957" s="123"/>
      <c r="AC50957" s="123"/>
    </row>
    <row r="50958" spans="5:29" s="2" customFormat="1">
      <c r="E50958" s="120"/>
      <c r="M50958" s="120"/>
      <c r="N50958" s="120"/>
      <c r="U50958" s="121"/>
      <c r="V50958" s="122"/>
      <c r="W50958" s="123"/>
      <c r="AC50958" s="123"/>
    </row>
    <row r="50959" spans="5:29" s="2" customFormat="1">
      <c r="E50959" s="120"/>
      <c r="M50959" s="120"/>
      <c r="N50959" s="120"/>
      <c r="U50959" s="121"/>
      <c r="V50959" s="122"/>
      <c r="W50959" s="123"/>
      <c r="AC50959" s="123"/>
    </row>
    <row r="50960" spans="5:29" s="2" customFormat="1">
      <c r="E50960" s="120"/>
      <c r="M50960" s="120"/>
      <c r="N50960" s="120"/>
      <c r="U50960" s="121"/>
      <c r="V50960" s="122"/>
      <c r="W50960" s="123"/>
      <c r="AC50960" s="123"/>
    </row>
    <row r="50961" spans="5:29" s="2" customFormat="1">
      <c r="E50961" s="120"/>
      <c r="M50961" s="120"/>
      <c r="N50961" s="120"/>
      <c r="U50961" s="121"/>
      <c r="V50961" s="122"/>
      <c r="W50961" s="123"/>
      <c r="AC50961" s="123"/>
    </row>
    <row r="50962" spans="5:29" s="2" customFormat="1">
      <c r="E50962" s="120"/>
      <c r="M50962" s="120"/>
      <c r="N50962" s="120"/>
      <c r="U50962" s="121"/>
      <c r="V50962" s="122"/>
      <c r="W50962" s="123"/>
      <c r="AC50962" s="123"/>
    </row>
    <row r="50963" spans="5:29" s="2" customFormat="1">
      <c r="E50963" s="120"/>
      <c r="M50963" s="120"/>
      <c r="N50963" s="120"/>
      <c r="U50963" s="121"/>
      <c r="V50963" s="122"/>
      <c r="W50963" s="123"/>
      <c r="AC50963" s="123"/>
    </row>
    <row r="50964" spans="5:29" s="2" customFormat="1">
      <c r="E50964" s="120"/>
      <c r="M50964" s="120"/>
      <c r="N50964" s="120"/>
      <c r="U50964" s="121"/>
      <c r="V50964" s="122"/>
      <c r="W50964" s="123"/>
      <c r="AC50964" s="123"/>
    </row>
    <row r="50965" spans="5:29" s="2" customFormat="1">
      <c r="E50965" s="120"/>
      <c r="M50965" s="120"/>
      <c r="N50965" s="120"/>
      <c r="U50965" s="121"/>
      <c r="V50965" s="122"/>
      <c r="W50965" s="123"/>
      <c r="AC50965" s="123"/>
    </row>
    <row r="50966" spans="5:29" s="2" customFormat="1">
      <c r="E50966" s="120"/>
      <c r="M50966" s="120"/>
      <c r="N50966" s="120"/>
      <c r="U50966" s="121"/>
      <c r="V50966" s="122"/>
      <c r="W50966" s="123"/>
      <c r="AC50966" s="123"/>
    </row>
    <row r="50967" spans="5:29" s="2" customFormat="1">
      <c r="E50967" s="120"/>
      <c r="M50967" s="120"/>
      <c r="N50967" s="120"/>
      <c r="U50967" s="121"/>
      <c r="V50967" s="122"/>
      <c r="W50967" s="123"/>
      <c r="AC50967" s="123"/>
    </row>
    <row r="50968" spans="5:29" s="2" customFormat="1">
      <c r="E50968" s="120"/>
      <c r="M50968" s="120"/>
      <c r="N50968" s="120"/>
      <c r="U50968" s="121"/>
      <c r="V50968" s="122"/>
      <c r="W50968" s="123"/>
      <c r="AC50968" s="123"/>
    </row>
    <row r="50969" spans="5:29" s="2" customFormat="1">
      <c r="E50969" s="120"/>
      <c r="M50969" s="120"/>
      <c r="N50969" s="120"/>
      <c r="U50969" s="121"/>
      <c r="V50969" s="122"/>
      <c r="W50969" s="123"/>
      <c r="AC50969" s="123"/>
    </row>
    <row r="50970" spans="5:29" s="2" customFormat="1">
      <c r="E50970" s="120"/>
      <c r="M50970" s="120"/>
      <c r="N50970" s="120"/>
      <c r="U50970" s="121"/>
      <c r="V50970" s="122"/>
      <c r="W50970" s="123"/>
      <c r="AC50970" s="123"/>
    </row>
    <row r="50971" spans="5:29" s="2" customFormat="1">
      <c r="E50971" s="120"/>
      <c r="M50971" s="120"/>
      <c r="N50971" s="120"/>
      <c r="U50971" s="121"/>
      <c r="V50971" s="122"/>
      <c r="W50971" s="123"/>
      <c r="AC50971" s="123"/>
    </row>
    <row r="50972" spans="5:29" s="2" customFormat="1">
      <c r="E50972" s="120"/>
      <c r="M50972" s="120"/>
      <c r="N50972" s="120"/>
      <c r="U50972" s="121"/>
      <c r="V50972" s="122"/>
      <c r="W50972" s="123"/>
      <c r="AC50972" s="123"/>
    </row>
    <row r="50973" spans="5:29" s="2" customFormat="1">
      <c r="E50973" s="120"/>
      <c r="M50973" s="120"/>
      <c r="N50973" s="120"/>
      <c r="U50973" s="121"/>
      <c r="V50973" s="122"/>
      <c r="W50973" s="123"/>
      <c r="AC50973" s="123"/>
    </row>
    <row r="50974" spans="5:29" s="2" customFormat="1">
      <c r="E50974" s="120"/>
      <c r="M50974" s="120"/>
      <c r="N50974" s="120"/>
      <c r="U50974" s="121"/>
      <c r="V50974" s="122"/>
      <c r="W50974" s="123"/>
      <c r="AC50974" s="123"/>
    </row>
    <row r="50975" spans="5:29" s="2" customFormat="1">
      <c r="E50975" s="120"/>
      <c r="M50975" s="120"/>
      <c r="N50975" s="120"/>
      <c r="U50975" s="121"/>
      <c r="V50975" s="122"/>
      <c r="W50975" s="123"/>
      <c r="AC50975" s="123"/>
    </row>
    <row r="50976" spans="5:29" s="2" customFormat="1">
      <c r="E50976" s="120"/>
      <c r="M50976" s="120"/>
      <c r="N50976" s="120"/>
      <c r="U50976" s="121"/>
      <c r="V50976" s="122"/>
      <c r="W50976" s="123"/>
      <c r="AC50976" s="123"/>
    </row>
    <row r="50977" spans="5:29" s="2" customFormat="1">
      <c r="E50977" s="120"/>
      <c r="M50977" s="120"/>
      <c r="N50977" s="120"/>
      <c r="U50977" s="121"/>
      <c r="V50977" s="122"/>
      <c r="W50977" s="123"/>
      <c r="AC50977" s="123"/>
    </row>
    <row r="50978" spans="5:29" s="2" customFormat="1">
      <c r="E50978" s="120"/>
      <c r="M50978" s="120"/>
      <c r="N50978" s="120"/>
      <c r="U50978" s="121"/>
      <c r="V50978" s="122"/>
      <c r="W50978" s="123"/>
      <c r="AC50978" s="123"/>
    </row>
    <row r="50979" spans="5:29" s="2" customFormat="1">
      <c r="E50979" s="120"/>
      <c r="M50979" s="120"/>
      <c r="N50979" s="120"/>
      <c r="U50979" s="121"/>
      <c r="V50979" s="122"/>
      <c r="W50979" s="123"/>
      <c r="AC50979" s="123"/>
    </row>
    <row r="50980" spans="5:29" s="2" customFormat="1">
      <c r="E50980" s="120"/>
      <c r="M50980" s="120"/>
      <c r="N50980" s="120"/>
      <c r="U50980" s="121"/>
      <c r="V50980" s="122"/>
      <c r="W50980" s="123"/>
      <c r="AC50980" s="123"/>
    </row>
    <row r="50981" spans="5:29" s="2" customFormat="1">
      <c r="E50981" s="120"/>
      <c r="M50981" s="120"/>
      <c r="N50981" s="120"/>
      <c r="U50981" s="121"/>
      <c r="V50981" s="122"/>
      <c r="W50981" s="123"/>
      <c r="AC50981" s="123"/>
    </row>
    <row r="50982" spans="5:29" s="2" customFormat="1">
      <c r="E50982" s="120"/>
      <c r="M50982" s="120"/>
      <c r="N50982" s="120"/>
      <c r="U50982" s="121"/>
      <c r="V50982" s="122"/>
      <c r="W50982" s="123"/>
      <c r="AC50982" s="123"/>
    </row>
    <row r="50983" spans="5:29" s="2" customFormat="1">
      <c r="E50983" s="120"/>
      <c r="M50983" s="120"/>
      <c r="N50983" s="120"/>
      <c r="U50983" s="121"/>
      <c r="V50983" s="122"/>
      <c r="W50983" s="123"/>
      <c r="AC50983" s="123"/>
    </row>
    <row r="50984" spans="5:29" s="2" customFormat="1">
      <c r="E50984" s="120"/>
      <c r="M50984" s="120"/>
      <c r="N50984" s="120"/>
      <c r="U50984" s="121"/>
      <c r="V50984" s="122"/>
      <c r="W50984" s="123"/>
      <c r="AC50984" s="123"/>
    </row>
    <row r="50985" spans="5:29" s="2" customFormat="1">
      <c r="E50985" s="120"/>
      <c r="M50985" s="120"/>
      <c r="N50985" s="120"/>
      <c r="U50985" s="121"/>
      <c r="V50985" s="122"/>
      <c r="W50985" s="123"/>
      <c r="AC50985" s="123"/>
    </row>
    <row r="50986" spans="5:29" s="2" customFormat="1">
      <c r="E50986" s="120"/>
      <c r="M50986" s="120"/>
      <c r="N50986" s="120"/>
      <c r="U50986" s="121"/>
      <c r="V50986" s="122"/>
      <c r="W50986" s="123"/>
      <c r="AC50986" s="123"/>
    </row>
    <row r="50987" spans="5:29" s="2" customFormat="1">
      <c r="E50987" s="120"/>
      <c r="M50987" s="120"/>
      <c r="N50987" s="120"/>
      <c r="U50987" s="121"/>
      <c r="V50987" s="122"/>
      <c r="W50987" s="123"/>
      <c r="AC50987" s="123"/>
    </row>
    <row r="50988" spans="5:29" s="2" customFormat="1">
      <c r="E50988" s="120"/>
      <c r="M50988" s="120"/>
      <c r="N50988" s="120"/>
      <c r="U50988" s="121"/>
      <c r="V50988" s="122"/>
      <c r="W50988" s="123"/>
      <c r="AC50988" s="123"/>
    </row>
    <row r="50989" spans="5:29" s="2" customFormat="1">
      <c r="E50989" s="120"/>
      <c r="M50989" s="120"/>
      <c r="N50989" s="120"/>
      <c r="U50989" s="121"/>
      <c r="V50989" s="122"/>
      <c r="W50989" s="123"/>
      <c r="AC50989" s="123"/>
    </row>
    <row r="50990" spans="5:29" s="2" customFormat="1">
      <c r="E50990" s="120"/>
      <c r="M50990" s="120"/>
      <c r="N50990" s="120"/>
      <c r="U50990" s="121"/>
      <c r="V50990" s="122"/>
      <c r="W50990" s="123"/>
      <c r="AC50990" s="123"/>
    </row>
    <row r="50991" spans="5:29" s="2" customFormat="1">
      <c r="E50991" s="120"/>
      <c r="M50991" s="120"/>
      <c r="N50991" s="120"/>
      <c r="U50991" s="121"/>
      <c r="V50991" s="122"/>
      <c r="W50991" s="123"/>
      <c r="AC50991" s="123"/>
    </row>
    <row r="50992" spans="5:29" s="2" customFormat="1">
      <c r="E50992" s="120"/>
      <c r="M50992" s="120"/>
      <c r="N50992" s="120"/>
      <c r="U50992" s="121"/>
      <c r="V50992" s="122"/>
      <c r="W50992" s="123"/>
      <c r="AC50992" s="123"/>
    </row>
    <row r="50993" spans="5:29" s="2" customFormat="1">
      <c r="E50993" s="120"/>
      <c r="M50993" s="120"/>
      <c r="N50993" s="120"/>
      <c r="U50993" s="121"/>
      <c r="V50993" s="122"/>
      <c r="W50993" s="123"/>
      <c r="AC50993" s="123"/>
    </row>
    <row r="50994" spans="5:29" s="2" customFormat="1">
      <c r="E50994" s="120"/>
      <c r="M50994" s="120"/>
      <c r="N50994" s="120"/>
      <c r="U50994" s="121"/>
      <c r="V50994" s="122"/>
      <c r="W50994" s="123"/>
      <c r="AC50994" s="123"/>
    </row>
    <row r="50995" spans="5:29" s="2" customFormat="1">
      <c r="E50995" s="120"/>
      <c r="M50995" s="120"/>
      <c r="N50995" s="120"/>
      <c r="U50995" s="121"/>
      <c r="V50995" s="122"/>
      <c r="W50995" s="123"/>
      <c r="AC50995" s="123"/>
    </row>
    <row r="50996" spans="5:29" s="2" customFormat="1">
      <c r="E50996" s="120"/>
      <c r="M50996" s="120"/>
      <c r="N50996" s="120"/>
      <c r="U50996" s="121"/>
      <c r="V50996" s="122"/>
      <c r="W50996" s="123"/>
      <c r="AC50996" s="123"/>
    </row>
    <row r="50997" spans="5:29" s="2" customFormat="1">
      <c r="E50997" s="120"/>
      <c r="M50997" s="120"/>
      <c r="N50997" s="120"/>
      <c r="U50997" s="121"/>
      <c r="V50997" s="122"/>
      <c r="W50997" s="123"/>
      <c r="AC50997" s="123"/>
    </row>
    <row r="50998" spans="5:29" s="2" customFormat="1">
      <c r="E50998" s="120"/>
      <c r="M50998" s="120"/>
      <c r="N50998" s="120"/>
      <c r="U50998" s="121"/>
      <c r="V50998" s="122"/>
      <c r="W50998" s="123"/>
      <c r="AC50998" s="123"/>
    </row>
    <row r="50999" spans="5:29" s="2" customFormat="1">
      <c r="E50999" s="120"/>
      <c r="M50999" s="120"/>
      <c r="N50999" s="120"/>
      <c r="U50999" s="121"/>
      <c r="V50999" s="122"/>
      <c r="W50999" s="123"/>
      <c r="AC50999" s="123"/>
    </row>
    <row r="51000" spans="5:29" s="2" customFormat="1">
      <c r="E51000" s="120"/>
      <c r="M51000" s="120"/>
      <c r="N51000" s="120"/>
      <c r="U51000" s="121"/>
      <c r="V51000" s="122"/>
      <c r="W51000" s="123"/>
      <c r="AC51000" s="123"/>
    </row>
    <row r="51001" spans="5:29" s="2" customFormat="1">
      <c r="E51001" s="120"/>
      <c r="M51001" s="120"/>
      <c r="N51001" s="120"/>
      <c r="U51001" s="121"/>
      <c r="V51001" s="122"/>
      <c r="W51001" s="123"/>
      <c r="AC51001" s="123"/>
    </row>
    <row r="51002" spans="5:29" s="2" customFormat="1">
      <c r="E51002" s="120"/>
      <c r="M51002" s="120"/>
      <c r="N51002" s="120"/>
      <c r="U51002" s="121"/>
      <c r="V51002" s="122"/>
      <c r="W51002" s="123"/>
      <c r="AC51002" s="123"/>
    </row>
    <row r="51003" spans="5:29" s="2" customFormat="1">
      <c r="E51003" s="120"/>
      <c r="M51003" s="120"/>
      <c r="N51003" s="120"/>
      <c r="U51003" s="121"/>
      <c r="V51003" s="122"/>
      <c r="W51003" s="123"/>
      <c r="AC51003" s="123"/>
    </row>
    <row r="51004" spans="5:29" s="2" customFormat="1">
      <c r="E51004" s="120"/>
      <c r="M51004" s="120"/>
      <c r="N51004" s="120"/>
      <c r="U51004" s="121"/>
      <c r="V51004" s="122"/>
      <c r="W51004" s="123"/>
      <c r="AC51004" s="123"/>
    </row>
    <row r="51005" spans="5:29" s="2" customFormat="1">
      <c r="E51005" s="120"/>
      <c r="M51005" s="120"/>
      <c r="N51005" s="120"/>
      <c r="U51005" s="121"/>
      <c r="V51005" s="122"/>
      <c r="W51005" s="123"/>
      <c r="AC51005" s="123"/>
    </row>
    <row r="51006" spans="5:29" s="2" customFormat="1">
      <c r="E51006" s="120"/>
      <c r="M51006" s="120"/>
      <c r="N51006" s="120"/>
      <c r="U51006" s="121"/>
      <c r="V51006" s="122"/>
      <c r="W51006" s="123"/>
      <c r="AC51006" s="123"/>
    </row>
    <row r="51007" spans="5:29" s="2" customFormat="1">
      <c r="E51007" s="120"/>
      <c r="M51007" s="120"/>
      <c r="N51007" s="120"/>
      <c r="U51007" s="121"/>
      <c r="V51007" s="122"/>
      <c r="W51007" s="123"/>
      <c r="AC51007" s="123"/>
    </row>
    <row r="51008" spans="5:29" s="2" customFormat="1">
      <c r="E51008" s="120"/>
      <c r="M51008" s="120"/>
      <c r="N51008" s="120"/>
      <c r="U51008" s="121"/>
      <c r="V51008" s="122"/>
      <c r="W51008" s="123"/>
      <c r="AC51008" s="123"/>
    </row>
    <row r="51009" spans="5:29" s="2" customFormat="1">
      <c r="E51009" s="120"/>
      <c r="M51009" s="120"/>
      <c r="N51009" s="120"/>
      <c r="U51009" s="121"/>
      <c r="V51009" s="122"/>
      <c r="W51009" s="123"/>
      <c r="AC51009" s="123"/>
    </row>
    <row r="51010" spans="5:29" s="2" customFormat="1">
      <c r="E51010" s="120"/>
      <c r="M51010" s="120"/>
      <c r="N51010" s="120"/>
      <c r="U51010" s="121"/>
      <c r="V51010" s="122"/>
      <c r="W51010" s="123"/>
      <c r="AC51010" s="123"/>
    </row>
    <row r="51011" spans="5:29" s="2" customFormat="1">
      <c r="E51011" s="120"/>
      <c r="M51011" s="120"/>
      <c r="N51011" s="120"/>
      <c r="U51011" s="121"/>
      <c r="V51011" s="122"/>
      <c r="W51011" s="123"/>
      <c r="AC51011" s="123"/>
    </row>
    <row r="51012" spans="5:29" s="2" customFormat="1">
      <c r="E51012" s="120"/>
      <c r="M51012" s="120"/>
      <c r="N51012" s="120"/>
      <c r="U51012" s="121"/>
      <c r="V51012" s="122"/>
      <c r="W51012" s="123"/>
      <c r="AC51012" s="123"/>
    </row>
    <row r="51013" spans="5:29" s="2" customFormat="1">
      <c r="E51013" s="120"/>
      <c r="M51013" s="120"/>
      <c r="N51013" s="120"/>
      <c r="U51013" s="121"/>
      <c r="V51013" s="122"/>
      <c r="W51013" s="123"/>
      <c r="AC51013" s="123"/>
    </row>
    <row r="51014" spans="5:29" s="2" customFormat="1">
      <c r="E51014" s="120"/>
      <c r="M51014" s="120"/>
      <c r="N51014" s="120"/>
      <c r="U51014" s="121"/>
      <c r="V51014" s="122"/>
      <c r="W51014" s="123"/>
      <c r="AC51014" s="123"/>
    </row>
    <row r="51015" spans="5:29" s="2" customFormat="1">
      <c r="E51015" s="120"/>
      <c r="M51015" s="120"/>
      <c r="N51015" s="120"/>
      <c r="U51015" s="121"/>
      <c r="V51015" s="122"/>
      <c r="W51015" s="123"/>
      <c r="AC51015" s="123"/>
    </row>
    <row r="51016" spans="5:29" s="2" customFormat="1">
      <c r="E51016" s="120"/>
      <c r="M51016" s="120"/>
      <c r="N51016" s="120"/>
      <c r="U51016" s="121"/>
      <c r="V51016" s="122"/>
      <c r="W51016" s="123"/>
      <c r="AC51016" s="123"/>
    </row>
    <row r="51017" spans="5:29" s="2" customFormat="1">
      <c r="E51017" s="120"/>
      <c r="M51017" s="120"/>
      <c r="N51017" s="120"/>
      <c r="U51017" s="121"/>
      <c r="V51017" s="122"/>
      <c r="W51017" s="123"/>
      <c r="AC51017" s="123"/>
    </row>
    <row r="51018" spans="5:29" s="2" customFormat="1">
      <c r="E51018" s="120"/>
      <c r="M51018" s="120"/>
      <c r="N51018" s="120"/>
      <c r="U51018" s="121"/>
      <c r="V51018" s="122"/>
      <c r="W51018" s="123"/>
      <c r="AC51018" s="123"/>
    </row>
    <row r="51019" spans="5:29" s="2" customFormat="1">
      <c r="E51019" s="120"/>
      <c r="M51019" s="120"/>
      <c r="N51019" s="120"/>
      <c r="U51019" s="121"/>
      <c r="V51019" s="122"/>
      <c r="W51019" s="123"/>
      <c r="AC51019" s="123"/>
    </row>
    <row r="51020" spans="5:29" s="2" customFormat="1">
      <c r="E51020" s="120"/>
      <c r="M51020" s="120"/>
      <c r="N51020" s="120"/>
      <c r="U51020" s="121"/>
      <c r="V51020" s="122"/>
      <c r="W51020" s="123"/>
      <c r="AC51020" s="123"/>
    </row>
    <row r="51021" spans="5:29" s="2" customFormat="1">
      <c r="E51021" s="120"/>
      <c r="M51021" s="120"/>
      <c r="N51021" s="120"/>
      <c r="U51021" s="121"/>
      <c r="V51021" s="122"/>
      <c r="W51021" s="123"/>
      <c r="AC51021" s="123"/>
    </row>
    <row r="51022" spans="5:29" s="2" customFormat="1">
      <c r="E51022" s="120"/>
      <c r="M51022" s="120"/>
      <c r="N51022" s="120"/>
      <c r="U51022" s="121"/>
      <c r="V51022" s="122"/>
      <c r="W51022" s="123"/>
      <c r="AC51022" s="123"/>
    </row>
    <row r="51023" spans="5:29" s="2" customFormat="1">
      <c r="E51023" s="120"/>
      <c r="M51023" s="120"/>
      <c r="N51023" s="120"/>
      <c r="U51023" s="121"/>
      <c r="V51023" s="122"/>
      <c r="W51023" s="123"/>
      <c r="AC51023" s="123"/>
    </row>
    <row r="51024" spans="5:29" s="2" customFormat="1">
      <c r="E51024" s="120"/>
      <c r="M51024" s="120"/>
      <c r="N51024" s="120"/>
      <c r="U51024" s="121"/>
      <c r="V51024" s="122"/>
      <c r="W51024" s="123"/>
      <c r="AC51024" s="123"/>
    </row>
    <row r="51025" spans="5:29" s="2" customFormat="1">
      <c r="E51025" s="120"/>
      <c r="M51025" s="120"/>
      <c r="N51025" s="120"/>
      <c r="U51025" s="121"/>
      <c r="V51025" s="122"/>
      <c r="W51025" s="123"/>
      <c r="AC51025" s="123"/>
    </row>
    <row r="51026" spans="5:29" s="2" customFormat="1">
      <c r="E51026" s="120"/>
      <c r="M51026" s="120"/>
      <c r="N51026" s="120"/>
      <c r="U51026" s="121"/>
      <c r="V51026" s="122"/>
      <c r="W51026" s="123"/>
      <c r="AC51026" s="123"/>
    </row>
    <row r="51027" spans="5:29" s="2" customFormat="1">
      <c r="E51027" s="120"/>
      <c r="M51027" s="120"/>
      <c r="N51027" s="120"/>
      <c r="U51027" s="121"/>
      <c r="V51027" s="122"/>
      <c r="W51027" s="123"/>
      <c r="AC51027" s="123"/>
    </row>
    <row r="51028" spans="5:29" s="2" customFormat="1">
      <c r="E51028" s="120"/>
      <c r="M51028" s="120"/>
      <c r="N51028" s="120"/>
      <c r="U51028" s="121"/>
      <c r="V51028" s="122"/>
      <c r="W51028" s="123"/>
      <c r="AC51028" s="123"/>
    </row>
    <row r="51029" spans="5:29" s="2" customFormat="1">
      <c r="E51029" s="120"/>
      <c r="M51029" s="120"/>
      <c r="N51029" s="120"/>
      <c r="U51029" s="121"/>
      <c r="V51029" s="122"/>
      <c r="W51029" s="123"/>
      <c r="AC51029" s="123"/>
    </row>
    <row r="51030" spans="5:29" s="2" customFormat="1">
      <c r="E51030" s="120"/>
      <c r="M51030" s="120"/>
      <c r="N51030" s="120"/>
      <c r="U51030" s="121"/>
      <c r="V51030" s="122"/>
      <c r="W51030" s="123"/>
      <c r="AC51030" s="123"/>
    </row>
    <row r="51031" spans="5:29" s="2" customFormat="1">
      <c r="E51031" s="120"/>
      <c r="M51031" s="120"/>
      <c r="N51031" s="120"/>
      <c r="U51031" s="121"/>
      <c r="V51031" s="122"/>
      <c r="W51031" s="123"/>
      <c r="AC51031" s="123"/>
    </row>
    <row r="51032" spans="5:29" s="2" customFormat="1">
      <c r="E51032" s="120"/>
      <c r="M51032" s="120"/>
      <c r="N51032" s="120"/>
      <c r="U51032" s="121"/>
      <c r="V51032" s="122"/>
      <c r="W51032" s="123"/>
      <c r="AC51032" s="123"/>
    </row>
    <row r="51033" spans="5:29" s="2" customFormat="1">
      <c r="E51033" s="120"/>
      <c r="M51033" s="120"/>
      <c r="N51033" s="120"/>
      <c r="U51033" s="121"/>
      <c r="V51033" s="122"/>
      <c r="W51033" s="123"/>
      <c r="AC51033" s="123"/>
    </row>
    <row r="51034" spans="5:29" s="2" customFormat="1">
      <c r="E51034" s="120"/>
      <c r="M51034" s="120"/>
      <c r="N51034" s="120"/>
      <c r="U51034" s="121"/>
      <c r="V51034" s="122"/>
      <c r="W51034" s="123"/>
      <c r="AC51034" s="123"/>
    </row>
    <row r="51035" spans="5:29" s="2" customFormat="1">
      <c r="E51035" s="120"/>
      <c r="M51035" s="120"/>
      <c r="N51035" s="120"/>
      <c r="U51035" s="121"/>
      <c r="V51035" s="122"/>
      <c r="W51035" s="123"/>
      <c r="AC51035" s="123"/>
    </row>
    <row r="51036" spans="5:29" s="2" customFormat="1">
      <c r="E51036" s="120"/>
      <c r="M51036" s="120"/>
      <c r="N51036" s="120"/>
      <c r="U51036" s="121"/>
      <c r="V51036" s="122"/>
      <c r="W51036" s="123"/>
      <c r="AC51036" s="123"/>
    </row>
    <row r="51037" spans="5:29" s="2" customFormat="1">
      <c r="E51037" s="120"/>
      <c r="M51037" s="120"/>
      <c r="N51037" s="120"/>
      <c r="U51037" s="121"/>
      <c r="V51037" s="122"/>
      <c r="W51037" s="123"/>
      <c r="AC51037" s="123"/>
    </row>
    <row r="51038" spans="5:29" s="2" customFormat="1">
      <c r="E51038" s="120"/>
      <c r="M51038" s="120"/>
      <c r="N51038" s="120"/>
      <c r="U51038" s="121"/>
      <c r="V51038" s="122"/>
      <c r="W51038" s="123"/>
      <c r="AC51038" s="123"/>
    </row>
    <row r="51039" spans="5:29" s="2" customFormat="1">
      <c r="E51039" s="120"/>
      <c r="M51039" s="120"/>
      <c r="N51039" s="120"/>
      <c r="U51039" s="121"/>
      <c r="V51039" s="122"/>
      <c r="W51039" s="123"/>
      <c r="AC51039" s="123"/>
    </row>
    <row r="51040" spans="5:29" s="2" customFormat="1">
      <c r="E51040" s="120"/>
      <c r="M51040" s="120"/>
      <c r="N51040" s="120"/>
      <c r="U51040" s="121"/>
      <c r="V51040" s="122"/>
      <c r="W51040" s="123"/>
      <c r="AC51040" s="123"/>
    </row>
    <row r="51041" spans="5:29" s="2" customFormat="1">
      <c r="E51041" s="120"/>
      <c r="M51041" s="120"/>
      <c r="N51041" s="120"/>
      <c r="U51041" s="121"/>
      <c r="V51041" s="122"/>
      <c r="W51041" s="123"/>
      <c r="AC51041" s="123"/>
    </row>
    <row r="51042" spans="5:29" s="2" customFormat="1">
      <c r="E51042" s="120"/>
      <c r="M51042" s="120"/>
      <c r="N51042" s="120"/>
      <c r="U51042" s="121"/>
      <c r="V51042" s="122"/>
      <c r="W51042" s="123"/>
      <c r="AC51042" s="123"/>
    </row>
    <row r="51043" spans="5:29" s="2" customFormat="1">
      <c r="E51043" s="120"/>
      <c r="M51043" s="120"/>
      <c r="N51043" s="120"/>
      <c r="U51043" s="121"/>
      <c r="V51043" s="122"/>
      <c r="W51043" s="123"/>
      <c r="AC51043" s="123"/>
    </row>
    <row r="51044" spans="5:29" s="2" customFormat="1">
      <c r="E51044" s="120"/>
      <c r="M51044" s="120"/>
      <c r="N51044" s="120"/>
      <c r="U51044" s="121"/>
      <c r="V51044" s="122"/>
      <c r="W51044" s="123"/>
      <c r="AC51044" s="123"/>
    </row>
    <row r="51045" spans="5:29" s="2" customFormat="1">
      <c r="E51045" s="120"/>
      <c r="M51045" s="120"/>
      <c r="N51045" s="120"/>
      <c r="U51045" s="121"/>
      <c r="V51045" s="122"/>
      <c r="W51045" s="123"/>
      <c r="AC51045" s="123"/>
    </row>
    <row r="51046" spans="5:29" s="2" customFormat="1">
      <c r="E51046" s="120"/>
      <c r="M51046" s="120"/>
      <c r="N51046" s="120"/>
      <c r="U51046" s="121"/>
      <c r="V51046" s="122"/>
      <c r="W51046" s="123"/>
      <c r="AC51046" s="123"/>
    </row>
    <row r="51047" spans="5:29" s="2" customFormat="1">
      <c r="E51047" s="120"/>
      <c r="M51047" s="120"/>
      <c r="N51047" s="120"/>
      <c r="U51047" s="121"/>
      <c r="V51047" s="122"/>
      <c r="W51047" s="123"/>
      <c r="AC51047" s="123"/>
    </row>
    <row r="51048" spans="5:29" s="2" customFormat="1">
      <c r="E51048" s="120"/>
      <c r="M51048" s="120"/>
      <c r="N51048" s="120"/>
      <c r="U51048" s="121"/>
      <c r="V51048" s="122"/>
      <c r="W51048" s="123"/>
      <c r="AC51048" s="123"/>
    </row>
    <row r="51049" spans="5:29" s="2" customFormat="1">
      <c r="E51049" s="120"/>
      <c r="M51049" s="120"/>
      <c r="N51049" s="120"/>
      <c r="U51049" s="121"/>
      <c r="V51049" s="122"/>
      <c r="W51049" s="123"/>
      <c r="AC51049" s="123"/>
    </row>
    <row r="51050" spans="5:29" s="2" customFormat="1">
      <c r="E51050" s="120"/>
      <c r="M51050" s="120"/>
      <c r="N51050" s="120"/>
      <c r="U51050" s="121"/>
      <c r="V51050" s="122"/>
      <c r="W51050" s="123"/>
      <c r="AC51050" s="123"/>
    </row>
    <row r="51051" spans="5:29" s="2" customFormat="1">
      <c r="E51051" s="120"/>
      <c r="M51051" s="120"/>
      <c r="N51051" s="120"/>
      <c r="U51051" s="121"/>
      <c r="V51051" s="122"/>
      <c r="W51051" s="123"/>
      <c r="AC51051" s="123"/>
    </row>
    <row r="51052" spans="5:29" s="2" customFormat="1">
      <c r="E51052" s="120"/>
      <c r="M51052" s="120"/>
      <c r="N51052" s="120"/>
      <c r="U51052" s="121"/>
      <c r="V51052" s="122"/>
      <c r="W51052" s="123"/>
      <c r="AC51052" s="123"/>
    </row>
    <row r="51053" spans="5:29" s="2" customFormat="1">
      <c r="E51053" s="120"/>
      <c r="M51053" s="120"/>
      <c r="N51053" s="120"/>
      <c r="U51053" s="121"/>
      <c r="V51053" s="122"/>
      <c r="W51053" s="123"/>
      <c r="AC51053" s="123"/>
    </row>
    <row r="51054" spans="5:29" s="2" customFormat="1">
      <c r="E51054" s="120"/>
      <c r="M51054" s="120"/>
      <c r="N51054" s="120"/>
      <c r="U51054" s="121"/>
      <c r="V51054" s="122"/>
      <c r="W51054" s="123"/>
      <c r="AC51054" s="123"/>
    </row>
    <row r="51055" spans="5:29" s="2" customFormat="1">
      <c r="E51055" s="120"/>
      <c r="M51055" s="120"/>
      <c r="N51055" s="120"/>
      <c r="U51055" s="121"/>
      <c r="V51055" s="122"/>
      <c r="W51055" s="123"/>
      <c r="AC51055" s="123"/>
    </row>
    <row r="51056" spans="5:29" s="2" customFormat="1">
      <c r="E51056" s="120"/>
      <c r="M51056" s="120"/>
      <c r="N51056" s="120"/>
      <c r="U51056" s="121"/>
      <c r="V51056" s="122"/>
      <c r="W51056" s="123"/>
      <c r="AC51056" s="123"/>
    </row>
    <row r="51057" spans="5:29" s="2" customFormat="1">
      <c r="E51057" s="120"/>
      <c r="M51057" s="120"/>
      <c r="N51057" s="120"/>
      <c r="U51057" s="121"/>
      <c r="V51057" s="122"/>
      <c r="W51057" s="123"/>
      <c r="AC51057" s="123"/>
    </row>
    <row r="51058" spans="5:29" s="2" customFormat="1">
      <c r="E51058" s="120"/>
      <c r="M51058" s="120"/>
      <c r="N51058" s="120"/>
      <c r="U51058" s="121"/>
      <c r="V51058" s="122"/>
      <c r="W51058" s="123"/>
      <c r="AC51058" s="123"/>
    </row>
    <row r="51059" spans="5:29" s="2" customFormat="1">
      <c r="E51059" s="120"/>
      <c r="M51059" s="120"/>
      <c r="N51059" s="120"/>
      <c r="U51059" s="121"/>
      <c r="V51059" s="122"/>
      <c r="W51059" s="123"/>
      <c r="AC51059" s="123"/>
    </row>
    <row r="51060" spans="5:29" s="2" customFormat="1">
      <c r="E51060" s="120"/>
      <c r="M51060" s="120"/>
      <c r="N51060" s="120"/>
      <c r="U51060" s="121"/>
      <c r="V51060" s="122"/>
      <c r="W51060" s="123"/>
      <c r="AC51060" s="123"/>
    </row>
    <row r="51061" spans="5:29" s="2" customFormat="1">
      <c r="E51061" s="120"/>
      <c r="M51061" s="120"/>
      <c r="N51061" s="120"/>
      <c r="U51061" s="121"/>
      <c r="V51061" s="122"/>
      <c r="W51061" s="123"/>
      <c r="AC51061" s="123"/>
    </row>
    <row r="51062" spans="5:29" s="2" customFormat="1">
      <c r="E51062" s="120"/>
      <c r="M51062" s="120"/>
      <c r="N51062" s="120"/>
      <c r="U51062" s="121"/>
      <c r="V51062" s="122"/>
      <c r="W51062" s="123"/>
      <c r="AC51062" s="123"/>
    </row>
    <row r="51063" spans="5:29" s="2" customFormat="1">
      <c r="E51063" s="120"/>
      <c r="M51063" s="120"/>
      <c r="N51063" s="120"/>
      <c r="U51063" s="121"/>
      <c r="V51063" s="122"/>
      <c r="W51063" s="123"/>
      <c r="AC51063" s="123"/>
    </row>
    <row r="51064" spans="5:29" s="2" customFormat="1">
      <c r="E51064" s="120"/>
      <c r="M51064" s="120"/>
      <c r="N51064" s="120"/>
      <c r="U51064" s="121"/>
      <c r="V51064" s="122"/>
      <c r="W51064" s="123"/>
      <c r="AC51064" s="123"/>
    </row>
    <row r="51065" spans="5:29" s="2" customFormat="1">
      <c r="E51065" s="120"/>
      <c r="M51065" s="120"/>
      <c r="N51065" s="120"/>
      <c r="U51065" s="121"/>
      <c r="V51065" s="122"/>
      <c r="W51065" s="123"/>
      <c r="AC51065" s="123"/>
    </row>
    <row r="51066" spans="5:29" s="2" customFormat="1">
      <c r="E51066" s="120"/>
      <c r="M51066" s="120"/>
      <c r="N51066" s="120"/>
      <c r="U51066" s="121"/>
      <c r="V51066" s="122"/>
      <c r="W51066" s="123"/>
      <c r="AC51066" s="123"/>
    </row>
    <row r="51067" spans="5:29" s="2" customFormat="1">
      <c r="E51067" s="120"/>
      <c r="M51067" s="120"/>
      <c r="N51067" s="120"/>
      <c r="U51067" s="121"/>
      <c r="V51067" s="122"/>
      <c r="W51067" s="123"/>
      <c r="AC51067" s="123"/>
    </row>
    <row r="51068" spans="5:29" s="2" customFormat="1">
      <c r="E51068" s="120"/>
      <c r="M51068" s="120"/>
      <c r="N51068" s="120"/>
      <c r="U51068" s="121"/>
      <c r="V51068" s="122"/>
      <c r="W51068" s="123"/>
      <c r="AC51068" s="123"/>
    </row>
    <row r="51069" spans="5:29" s="2" customFormat="1">
      <c r="E51069" s="120"/>
      <c r="M51069" s="120"/>
      <c r="N51069" s="120"/>
      <c r="U51069" s="121"/>
      <c r="V51069" s="122"/>
      <c r="W51069" s="123"/>
      <c r="AC51069" s="123"/>
    </row>
    <row r="51070" spans="5:29" s="2" customFormat="1">
      <c r="E51070" s="120"/>
      <c r="M51070" s="120"/>
      <c r="N51070" s="120"/>
      <c r="U51070" s="121"/>
      <c r="V51070" s="122"/>
      <c r="W51070" s="123"/>
      <c r="AC51070" s="123"/>
    </row>
    <row r="51071" spans="5:29" s="2" customFormat="1">
      <c r="E51071" s="120"/>
      <c r="M51071" s="120"/>
      <c r="N51071" s="120"/>
      <c r="U51071" s="121"/>
      <c r="V51071" s="122"/>
      <c r="W51071" s="123"/>
      <c r="AC51071" s="123"/>
    </row>
    <row r="51072" spans="5:29" s="2" customFormat="1">
      <c r="E51072" s="120"/>
      <c r="M51072" s="120"/>
      <c r="N51072" s="120"/>
      <c r="U51072" s="121"/>
      <c r="V51072" s="122"/>
      <c r="W51072" s="123"/>
      <c r="AC51072" s="123"/>
    </row>
    <row r="51073" spans="5:29" s="2" customFormat="1">
      <c r="E51073" s="120"/>
      <c r="M51073" s="120"/>
      <c r="N51073" s="120"/>
      <c r="U51073" s="121"/>
      <c r="V51073" s="122"/>
      <c r="W51073" s="123"/>
      <c r="AC51073" s="123"/>
    </row>
    <row r="51074" spans="5:29" s="2" customFormat="1">
      <c r="E51074" s="120"/>
      <c r="M51074" s="120"/>
      <c r="N51074" s="120"/>
      <c r="U51074" s="121"/>
      <c r="V51074" s="122"/>
      <c r="W51074" s="123"/>
      <c r="AC51074" s="123"/>
    </row>
    <row r="51075" spans="5:29" s="2" customFormat="1">
      <c r="E51075" s="120"/>
      <c r="M51075" s="120"/>
      <c r="N51075" s="120"/>
      <c r="U51075" s="121"/>
      <c r="V51075" s="122"/>
      <c r="W51075" s="123"/>
      <c r="AC51075" s="123"/>
    </row>
    <row r="51076" spans="5:29" s="2" customFormat="1">
      <c r="E51076" s="120"/>
      <c r="M51076" s="120"/>
      <c r="N51076" s="120"/>
      <c r="U51076" s="121"/>
      <c r="V51076" s="122"/>
      <c r="W51076" s="123"/>
      <c r="AC51076" s="123"/>
    </row>
    <row r="51077" spans="5:29" s="2" customFormat="1">
      <c r="E51077" s="120"/>
      <c r="M51077" s="120"/>
      <c r="N51077" s="120"/>
      <c r="U51077" s="121"/>
      <c r="V51077" s="122"/>
      <c r="W51077" s="123"/>
      <c r="AC51077" s="123"/>
    </row>
    <row r="51078" spans="5:29" s="2" customFormat="1">
      <c r="E51078" s="120"/>
      <c r="M51078" s="120"/>
      <c r="N51078" s="120"/>
      <c r="U51078" s="121"/>
      <c r="V51078" s="122"/>
      <c r="W51078" s="123"/>
      <c r="AC51078" s="123"/>
    </row>
    <row r="51079" spans="5:29" s="2" customFormat="1">
      <c r="E51079" s="120"/>
      <c r="M51079" s="120"/>
      <c r="N51079" s="120"/>
      <c r="U51079" s="121"/>
      <c r="V51079" s="122"/>
      <c r="W51079" s="123"/>
      <c r="AC51079" s="123"/>
    </row>
    <row r="51080" spans="5:29" s="2" customFormat="1">
      <c r="E51080" s="120"/>
      <c r="M51080" s="120"/>
      <c r="N51080" s="120"/>
      <c r="U51080" s="121"/>
      <c r="V51080" s="122"/>
      <c r="W51080" s="123"/>
      <c r="AC51080" s="123"/>
    </row>
    <row r="51081" spans="5:29" s="2" customFormat="1">
      <c r="E51081" s="120"/>
      <c r="M51081" s="120"/>
      <c r="N51081" s="120"/>
      <c r="U51081" s="121"/>
      <c r="V51081" s="122"/>
      <c r="W51081" s="123"/>
      <c r="AC51081" s="123"/>
    </row>
    <row r="51082" spans="5:29" s="2" customFormat="1">
      <c r="E51082" s="120"/>
      <c r="M51082" s="120"/>
      <c r="N51082" s="120"/>
      <c r="U51082" s="121"/>
      <c r="V51082" s="122"/>
      <c r="W51082" s="123"/>
      <c r="AC51082" s="123"/>
    </row>
    <row r="51083" spans="5:29" s="2" customFormat="1">
      <c r="E51083" s="120"/>
      <c r="M51083" s="120"/>
      <c r="N51083" s="120"/>
      <c r="U51083" s="121"/>
      <c r="V51083" s="122"/>
      <c r="W51083" s="123"/>
      <c r="AC51083" s="123"/>
    </row>
    <row r="51084" spans="5:29" s="2" customFormat="1">
      <c r="E51084" s="120"/>
      <c r="M51084" s="120"/>
      <c r="N51084" s="120"/>
      <c r="U51084" s="121"/>
      <c r="V51084" s="122"/>
      <c r="W51084" s="123"/>
      <c r="AC51084" s="123"/>
    </row>
    <row r="51085" spans="5:29" s="2" customFormat="1">
      <c r="E51085" s="120"/>
      <c r="M51085" s="120"/>
      <c r="N51085" s="120"/>
      <c r="U51085" s="121"/>
      <c r="V51085" s="122"/>
      <c r="W51085" s="123"/>
      <c r="AC51085" s="123"/>
    </row>
    <row r="51086" spans="5:29" s="2" customFormat="1">
      <c r="E51086" s="120"/>
      <c r="M51086" s="120"/>
      <c r="N51086" s="120"/>
      <c r="U51086" s="121"/>
      <c r="V51086" s="122"/>
      <c r="W51086" s="123"/>
      <c r="AC51086" s="123"/>
    </row>
    <row r="51087" spans="5:29" s="2" customFormat="1">
      <c r="E51087" s="120"/>
      <c r="M51087" s="120"/>
      <c r="N51087" s="120"/>
      <c r="U51087" s="121"/>
      <c r="V51087" s="122"/>
      <c r="W51087" s="123"/>
      <c r="AC51087" s="123"/>
    </row>
    <row r="51088" spans="5:29" s="2" customFormat="1">
      <c r="E51088" s="120"/>
      <c r="M51088" s="120"/>
      <c r="N51088" s="120"/>
      <c r="U51088" s="121"/>
      <c r="V51088" s="122"/>
      <c r="W51088" s="123"/>
      <c r="AC51088" s="123"/>
    </row>
    <row r="51089" spans="5:29" s="2" customFormat="1">
      <c r="E51089" s="120"/>
      <c r="M51089" s="120"/>
      <c r="N51089" s="120"/>
      <c r="U51089" s="121"/>
      <c r="V51089" s="122"/>
      <c r="W51089" s="123"/>
      <c r="AC51089" s="123"/>
    </row>
    <row r="51090" spans="5:29" s="2" customFormat="1">
      <c r="E51090" s="120"/>
      <c r="M51090" s="120"/>
      <c r="N51090" s="120"/>
      <c r="U51090" s="121"/>
      <c r="V51090" s="122"/>
      <c r="W51090" s="123"/>
      <c r="AC51090" s="123"/>
    </row>
    <row r="51091" spans="5:29" s="2" customFormat="1">
      <c r="E51091" s="120"/>
      <c r="M51091" s="120"/>
      <c r="N51091" s="120"/>
      <c r="U51091" s="121"/>
      <c r="V51091" s="122"/>
      <c r="W51091" s="123"/>
      <c r="AC51091" s="123"/>
    </row>
    <row r="51092" spans="5:29" s="2" customFormat="1">
      <c r="E51092" s="120"/>
      <c r="M51092" s="120"/>
      <c r="N51092" s="120"/>
      <c r="U51092" s="121"/>
      <c r="V51092" s="122"/>
      <c r="W51092" s="123"/>
      <c r="AC51092" s="123"/>
    </row>
    <row r="51093" spans="5:29" s="2" customFormat="1">
      <c r="E51093" s="120"/>
      <c r="M51093" s="120"/>
      <c r="N51093" s="120"/>
      <c r="U51093" s="121"/>
      <c r="V51093" s="122"/>
      <c r="W51093" s="123"/>
      <c r="AC51093" s="123"/>
    </row>
    <row r="51094" spans="5:29" s="2" customFormat="1">
      <c r="E51094" s="120"/>
      <c r="M51094" s="120"/>
      <c r="N51094" s="120"/>
      <c r="U51094" s="121"/>
      <c r="V51094" s="122"/>
      <c r="W51094" s="123"/>
      <c r="AC51094" s="123"/>
    </row>
    <row r="51095" spans="5:29" s="2" customFormat="1">
      <c r="E51095" s="120"/>
      <c r="M51095" s="120"/>
      <c r="N51095" s="120"/>
      <c r="U51095" s="121"/>
      <c r="V51095" s="122"/>
      <c r="W51095" s="123"/>
      <c r="AC51095" s="123"/>
    </row>
    <row r="51096" spans="5:29" s="2" customFormat="1">
      <c r="E51096" s="120"/>
      <c r="M51096" s="120"/>
      <c r="N51096" s="120"/>
      <c r="U51096" s="121"/>
      <c r="V51096" s="122"/>
      <c r="W51096" s="123"/>
      <c r="AC51096" s="123"/>
    </row>
    <row r="51097" spans="5:29" s="2" customFormat="1">
      <c r="E51097" s="120"/>
      <c r="M51097" s="120"/>
      <c r="N51097" s="120"/>
      <c r="U51097" s="121"/>
      <c r="V51097" s="122"/>
      <c r="W51097" s="123"/>
      <c r="AC51097" s="123"/>
    </row>
    <row r="51098" spans="5:29" s="2" customFormat="1">
      <c r="E51098" s="120"/>
      <c r="M51098" s="120"/>
      <c r="N51098" s="120"/>
      <c r="U51098" s="121"/>
      <c r="V51098" s="122"/>
      <c r="W51098" s="123"/>
      <c r="AC51098" s="123"/>
    </row>
    <row r="51099" spans="5:29" s="2" customFormat="1">
      <c r="E51099" s="120"/>
      <c r="M51099" s="120"/>
      <c r="N51099" s="120"/>
      <c r="U51099" s="121"/>
      <c r="V51099" s="122"/>
      <c r="W51099" s="123"/>
      <c r="AC51099" s="123"/>
    </row>
    <row r="51100" spans="5:29" s="2" customFormat="1">
      <c r="E51100" s="120"/>
      <c r="M51100" s="120"/>
      <c r="N51100" s="120"/>
      <c r="U51100" s="121"/>
      <c r="V51100" s="122"/>
      <c r="W51100" s="123"/>
      <c r="AC51100" s="123"/>
    </row>
    <row r="51101" spans="5:29" s="2" customFormat="1">
      <c r="E51101" s="120"/>
      <c r="M51101" s="120"/>
      <c r="N51101" s="120"/>
      <c r="U51101" s="121"/>
      <c r="V51101" s="122"/>
      <c r="W51101" s="123"/>
      <c r="AC51101" s="123"/>
    </row>
    <row r="51102" spans="5:29" s="2" customFormat="1">
      <c r="E51102" s="120"/>
      <c r="M51102" s="120"/>
      <c r="N51102" s="120"/>
      <c r="U51102" s="121"/>
      <c r="V51102" s="122"/>
      <c r="W51102" s="123"/>
      <c r="AC51102" s="123"/>
    </row>
    <row r="51103" spans="5:29" s="2" customFormat="1">
      <c r="E51103" s="120"/>
      <c r="M51103" s="120"/>
      <c r="N51103" s="120"/>
      <c r="U51103" s="121"/>
      <c r="V51103" s="122"/>
      <c r="W51103" s="123"/>
      <c r="AC51103" s="123"/>
    </row>
    <row r="51104" spans="5:29" s="2" customFormat="1">
      <c r="E51104" s="120"/>
      <c r="M51104" s="120"/>
      <c r="N51104" s="120"/>
      <c r="U51104" s="121"/>
      <c r="V51104" s="122"/>
      <c r="W51104" s="123"/>
      <c r="AC51104" s="123"/>
    </row>
    <row r="51105" spans="5:29" s="2" customFormat="1">
      <c r="E51105" s="120"/>
      <c r="M51105" s="120"/>
      <c r="N51105" s="120"/>
      <c r="U51105" s="121"/>
      <c r="V51105" s="122"/>
      <c r="W51105" s="123"/>
      <c r="AC51105" s="123"/>
    </row>
    <row r="51106" spans="5:29" s="2" customFormat="1">
      <c r="E51106" s="120"/>
      <c r="M51106" s="120"/>
      <c r="N51106" s="120"/>
      <c r="U51106" s="121"/>
      <c r="V51106" s="122"/>
      <c r="W51106" s="123"/>
      <c r="AC51106" s="123"/>
    </row>
    <row r="51107" spans="5:29" s="2" customFormat="1">
      <c r="E51107" s="120"/>
      <c r="M51107" s="120"/>
      <c r="N51107" s="120"/>
      <c r="U51107" s="121"/>
      <c r="V51107" s="122"/>
      <c r="W51107" s="123"/>
      <c r="AC51107" s="123"/>
    </row>
    <row r="51108" spans="5:29" s="2" customFormat="1">
      <c r="E51108" s="120"/>
      <c r="M51108" s="120"/>
      <c r="N51108" s="120"/>
      <c r="U51108" s="121"/>
      <c r="V51108" s="122"/>
      <c r="W51108" s="123"/>
      <c r="AC51108" s="123"/>
    </row>
    <row r="51109" spans="5:29" s="2" customFormat="1">
      <c r="E51109" s="120"/>
      <c r="M51109" s="120"/>
      <c r="N51109" s="120"/>
      <c r="U51109" s="121"/>
      <c r="V51109" s="122"/>
      <c r="W51109" s="123"/>
      <c r="AC51109" s="123"/>
    </row>
    <row r="51110" spans="5:29" s="2" customFormat="1">
      <c r="E51110" s="120"/>
      <c r="M51110" s="120"/>
      <c r="N51110" s="120"/>
      <c r="U51110" s="121"/>
      <c r="V51110" s="122"/>
      <c r="W51110" s="123"/>
      <c r="AC51110" s="123"/>
    </row>
    <row r="51111" spans="5:29" s="2" customFormat="1">
      <c r="E51111" s="120"/>
      <c r="M51111" s="120"/>
      <c r="N51111" s="120"/>
      <c r="U51111" s="121"/>
      <c r="V51111" s="122"/>
      <c r="W51111" s="123"/>
      <c r="AC51111" s="123"/>
    </row>
    <row r="51112" spans="5:29" s="2" customFormat="1">
      <c r="E51112" s="120"/>
      <c r="M51112" s="120"/>
      <c r="N51112" s="120"/>
      <c r="U51112" s="121"/>
      <c r="V51112" s="122"/>
      <c r="W51112" s="123"/>
      <c r="AC51112" s="123"/>
    </row>
    <row r="51113" spans="5:29" s="2" customFormat="1">
      <c r="E51113" s="120"/>
      <c r="M51113" s="120"/>
      <c r="N51113" s="120"/>
      <c r="U51113" s="121"/>
      <c r="V51113" s="122"/>
      <c r="W51113" s="123"/>
      <c r="AC51113" s="123"/>
    </row>
    <row r="51114" spans="5:29" s="2" customFormat="1">
      <c r="E51114" s="120"/>
      <c r="M51114" s="120"/>
      <c r="N51114" s="120"/>
      <c r="U51114" s="121"/>
      <c r="V51114" s="122"/>
      <c r="W51114" s="123"/>
      <c r="AC51114" s="123"/>
    </row>
    <row r="51115" spans="5:29" s="2" customFormat="1">
      <c r="E51115" s="120"/>
      <c r="M51115" s="120"/>
      <c r="N51115" s="120"/>
      <c r="U51115" s="121"/>
      <c r="V51115" s="122"/>
      <c r="W51115" s="123"/>
      <c r="AC51115" s="123"/>
    </row>
    <row r="51116" spans="5:29" s="2" customFormat="1">
      <c r="E51116" s="120"/>
      <c r="M51116" s="120"/>
      <c r="N51116" s="120"/>
      <c r="U51116" s="121"/>
      <c r="V51116" s="122"/>
      <c r="W51116" s="123"/>
      <c r="AC51116" s="123"/>
    </row>
    <row r="51117" spans="5:29" s="2" customFormat="1">
      <c r="E51117" s="120"/>
      <c r="M51117" s="120"/>
      <c r="N51117" s="120"/>
      <c r="U51117" s="121"/>
      <c r="V51117" s="122"/>
      <c r="W51117" s="123"/>
      <c r="AC51117" s="123"/>
    </row>
    <row r="51118" spans="5:29" s="2" customFormat="1">
      <c r="E51118" s="120"/>
      <c r="M51118" s="120"/>
      <c r="N51118" s="120"/>
      <c r="U51118" s="121"/>
      <c r="V51118" s="122"/>
      <c r="W51118" s="123"/>
      <c r="AC51118" s="123"/>
    </row>
    <row r="51119" spans="5:29" s="2" customFormat="1">
      <c r="E51119" s="120"/>
      <c r="M51119" s="120"/>
      <c r="N51119" s="120"/>
      <c r="U51119" s="121"/>
      <c r="V51119" s="122"/>
      <c r="W51119" s="123"/>
      <c r="AC51119" s="123"/>
    </row>
    <row r="51120" spans="5:29" s="2" customFormat="1">
      <c r="E51120" s="120"/>
      <c r="M51120" s="120"/>
      <c r="N51120" s="120"/>
      <c r="U51120" s="121"/>
      <c r="V51120" s="122"/>
      <c r="W51120" s="123"/>
      <c r="AC51120" s="123"/>
    </row>
    <row r="51121" spans="5:29" s="2" customFormat="1">
      <c r="E51121" s="120"/>
      <c r="M51121" s="120"/>
      <c r="N51121" s="120"/>
      <c r="U51121" s="121"/>
      <c r="V51121" s="122"/>
      <c r="W51121" s="123"/>
      <c r="AC51121" s="123"/>
    </row>
    <row r="51122" spans="5:29" s="2" customFormat="1">
      <c r="E51122" s="120"/>
      <c r="M51122" s="120"/>
      <c r="N51122" s="120"/>
      <c r="U51122" s="121"/>
      <c r="V51122" s="122"/>
      <c r="W51122" s="123"/>
      <c r="AC51122" s="123"/>
    </row>
    <row r="51123" spans="5:29" s="2" customFormat="1">
      <c r="E51123" s="120"/>
      <c r="M51123" s="120"/>
      <c r="N51123" s="120"/>
      <c r="U51123" s="121"/>
      <c r="V51123" s="122"/>
      <c r="W51123" s="123"/>
      <c r="AC51123" s="123"/>
    </row>
    <row r="51124" spans="5:29" s="2" customFormat="1">
      <c r="E51124" s="120"/>
      <c r="M51124" s="120"/>
      <c r="N51124" s="120"/>
      <c r="U51124" s="121"/>
      <c r="V51124" s="122"/>
      <c r="W51124" s="123"/>
      <c r="AC51124" s="123"/>
    </row>
    <row r="51125" spans="5:29" s="2" customFormat="1">
      <c r="E51125" s="120"/>
      <c r="M51125" s="120"/>
      <c r="N51125" s="120"/>
      <c r="U51125" s="121"/>
      <c r="V51125" s="122"/>
      <c r="W51125" s="123"/>
      <c r="AC51125" s="123"/>
    </row>
    <row r="51126" spans="5:29" s="2" customFormat="1">
      <c r="E51126" s="120"/>
      <c r="M51126" s="120"/>
      <c r="N51126" s="120"/>
      <c r="U51126" s="121"/>
      <c r="V51126" s="122"/>
      <c r="W51126" s="123"/>
      <c r="AC51126" s="123"/>
    </row>
    <row r="51127" spans="5:29" s="2" customFormat="1">
      <c r="E51127" s="120"/>
      <c r="M51127" s="120"/>
      <c r="N51127" s="120"/>
      <c r="U51127" s="121"/>
      <c r="V51127" s="122"/>
      <c r="W51127" s="123"/>
      <c r="AC51127" s="123"/>
    </row>
    <row r="51128" spans="5:29" s="2" customFormat="1">
      <c r="E51128" s="120"/>
      <c r="M51128" s="120"/>
      <c r="N51128" s="120"/>
      <c r="U51128" s="121"/>
      <c r="V51128" s="122"/>
      <c r="W51128" s="123"/>
      <c r="AC51128" s="123"/>
    </row>
    <row r="51129" spans="5:29" s="2" customFormat="1">
      <c r="E51129" s="120"/>
      <c r="M51129" s="120"/>
      <c r="N51129" s="120"/>
      <c r="U51129" s="121"/>
      <c r="V51129" s="122"/>
      <c r="W51129" s="123"/>
      <c r="AC51129" s="123"/>
    </row>
    <row r="51130" spans="5:29" s="2" customFormat="1">
      <c r="E51130" s="120"/>
      <c r="M51130" s="120"/>
      <c r="N51130" s="120"/>
      <c r="U51130" s="121"/>
      <c r="V51130" s="122"/>
      <c r="W51130" s="123"/>
      <c r="AC51130" s="123"/>
    </row>
    <row r="51131" spans="5:29" s="2" customFormat="1">
      <c r="E51131" s="120"/>
      <c r="M51131" s="120"/>
      <c r="N51131" s="120"/>
      <c r="U51131" s="121"/>
      <c r="V51131" s="122"/>
      <c r="W51131" s="123"/>
      <c r="AC51131" s="123"/>
    </row>
    <row r="51132" spans="5:29" s="2" customFormat="1">
      <c r="E51132" s="120"/>
      <c r="M51132" s="120"/>
      <c r="N51132" s="120"/>
      <c r="U51132" s="121"/>
      <c r="V51132" s="122"/>
      <c r="W51132" s="123"/>
      <c r="AC51132" s="123"/>
    </row>
    <row r="51133" spans="5:29" s="2" customFormat="1">
      <c r="E51133" s="120"/>
      <c r="M51133" s="120"/>
      <c r="N51133" s="120"/>
      <c r="U51133" s="121"/>
      <c r="V51133" s="122"/>
      <c r="W51133" s="123"/>
      <c r="AC51133" s="123"/>
    </row>
    <row r="51134" spans="5:29" s="2" customFormat="1">
      <c r="E51134" s="120"/>
      <c r="M51134" s="120"/>
      <c r="N51134" s="120"/>
      <c r="U51134" s="121"/>
      <c r="V51134" s="122"/>
      <c r="W51134" s="123"/>
      <c r="AC51134" s="123"/>
    </row>
    <row r="51135" spans="5:29" s="2" customFormat="1">
      <c r="E51135" s="120"/>
      <c r="M51135" s="120"/>
      <c r="N51135" s="120"/>
      <c r="U51135" s="121"/>
      <c r="V51135" s="122"/>
      <c r="W51135" s="123"/>
      <c r="AC51135" s="123"/>
    </row>
    <row r="51136" spans="5:29" s="2" customFormat="1">
      <c r="E51136" s="120"/>
      <c r="M51136" s="120"/>
      <c r="N51136" s="120"/>
      <c r="U51136" s="121"/>
      <c r="V51136" s="122"/>
      <c r="W51136" s="123"/>
      <c r="AC51136" s="123"/>
    </row>
    <row r="51137" spans="5:29" s="2" customFormat="1">
      <c r="E51137" s="120"/>
      <c r="M51137" s="120"/>
      <c r="N51137" s="120"/>
      <c r="U51137" s="121"/>
      <c r="V51137" s="122"/>
      <c r="W51137" s="123"/>
      <c r="AC51137" s="123"/>
    </row>
    <row r="51138" spans="5:29" s="2" customFormat="1">
      <c r="E51138" s="120"/>
      <c r="M51138" s="120"/>
      <c r="N51138" s="120"/>
      <c r="U51138" s="121"/>
      <c r="V51138" s="122"/>
      <c r="W51138" s="123"/>
      <c r="AC51138" s="123"/>
    </row>
    <row r="51139" spans="5:29" s="2" customFormat="1">
      <c r="E51139" s="120"/>
      <c r="M51139" s="120"/>
      <c r="N51139" s="120"/>
      <c r="U51139" s="121"/>
      <c r="V51139" s="122"/>
      <c r="W51139" s="123"/>
      <c r="AC51139" s="123"/>
    </row>
    <row r="51140" spans="5:29" s="2" customFormat="1">
      <c r="E51140" s="120"/>
      <c r="M51140" s="120"/>
      <c r="N51140" s="120"/>
      <c r="U51140" s="121"/>
      <c r="V51140" s="122"/>
      <c r="W51140" s="123"/>
      <c r="AC51140" s="123"/>
    </row>
    <row r="51141" spans="5:29" s="2" customFormat="1">
      <c r="E51141" s="120"/>
      <c r="M51141" s="120"/>
      <c r="N51141" s="120"/>
      <c r="U51141" s="121"/>
      <c r="V51141" s="122"/>
      <c r="W51141" s="123"/>
      <c r="AC51141" s="123"/>
    </row>
    <row r="51142" spans="5:29" s="2" customFormat="1">
      <c r="E51142" s="120"/>
      <c r="M51142" s="120"/>
      <c r="N51142" s="120"/>
      <c r="U51142" s="121"/>
      <c r="V51142" s="122"/>
      <c r="W51142" s="123"/>
      <c r="AC51142" s="123"/>
    </row>
    <row r="51143" spans="5:29" s="2" customFormat="1">
      <c r="E51143" s="120"/>
      <c r="M51143" s="120"/>
      <c r="N51143" s="120"/>
      <c r="U51143" s="121"/>
      <c r="V51143" s="122"/>
      <c r="W51143" s="123"/>
      <c r="AC51143" s="123"/>
    </row>
    <row r="51144" spans="5:29" s="2" customFormat="1">
      <c r="E51144" s="120"/>
      <c r="M51144" s="120"/>
      <c r="N51144" s="120"/>
      <c r="U51144" s="121"/>
      <c r="V51144" s="122"/>
      <c r="W51144" s="123"/>
      <c r="AC51144" s="123"/>
    </row>
    <row r="51145" spans="5:29" s="2" customFormat="1">
      <c r="E51145" s="120"/>
      <c r="M51145" s="120"/>
      <c r="N51145" s="120"/>
      <c r="U51145" s="121"/>
      <c r="V51145" s="122"/>
      <c r="W51145" s="123"/>
      <c r="AC51145" s="123"/>
    </row>
    <row r="51146" spans="5:29" s="2" customFormat="1">
      <c r="E51146" s="120"/>
      <c r="M51146" s="120"/>
      <c r="N51146" s="120"/>
      <c r="U51146" s="121"/>
      <c r="V51146" s="122"/>
      <c r="W51146" s="123"/>
      <c r="AC51146" s="123"/>
    </row>
    <row r="51147" spans="5:29" s="2" customFormat="1">
      <c r="E51147" s="120"/>
      <c r="M51147" s="120"/>
      <c r="N51147" s="120"/>
      <c r="U51147" s="121"/>
      <c r="V51147" s="122"/>
      <c r="W51147" s="123"/>
      <c r="AC51147" s="123"/>
    </row>
    <row r="51148" spans="5:29" s="2" customFormat="1">
      <c r="E51148" s="120"/>
      <c r="M51148" s="120"/>
      <c r="N51148" s="120"/>
      <c r="U51148" s="121"/>
      <c r="V51148" s="122"/>
      <c r="W51148" s="123"/>
      <c r="AC51148" s="123"/>
    </row>
    <row r="51149" spans="5:29" s="2" customFormat="1">
      <c r="E51149" s="120"/>
      <c r="M51149" s="120"/>
      <c r="N51149" s="120"/>
      <c r="U51149" s="121"/>
      <c r="V51149" s="122"/>
      <c r="W51149" s="123"/>
      <c r="AC51149" s="123"/>
    </row>
    <row r="51150" spans="5:29" s="2" customFormat="1">
      <c r="E51150" s="120"/>
      <c r="M51150" s="120"/>
      <c r="N51150" s="120"/>
      <c r="U51150" s="121"/>
      <c r="V51150" s="122"/>
      <c r="W51150" s="123"/>
      <c r="AC51150" s="123"/>
    </row>
    <row r="51151" spans="5:29" s="2" customFormat="1">
      <c r="E51151" s="120"/>
      <c r="M51151" s="120"/>
      <c r="N51151" s="120"/>
      <c r="U51151" s="121"/>
      <c r="V51151" s="122"/>
      <c r="W51151" s="123"/>
      <c r="AC51151" s="123"/>
    </row>
    <row r="51152" spans="5:29" s="2" customFormat="1">
      <c r="E51152" s="120"/>
      <c r="M51152" s="120"/>
      <c r="N51152" s="120"/>
      <c r="U51152" s="121"/>
      <c r="V51152" s="122"/>
      <c r="W51152" s="123"/>
      <c r="AC51152" s="123"/>
    </row>
    <row r="51153" spans="5:29" s="2" customFormat="1">
      <c r="E51153" s="120"/>
      <c r="M51153" s="120"/>
      <c r="N51153" s="120"/>
      <c r="U51153" s="121"/>
      <c r="V51153" s="122"/>
      <c r="W51153" s="123"/>
      <c r="AC51153" s="123"/>
    </row>
    <row r="51154" spans="5:29" s="2" customFormat="1">
      <c r="E51154" s="120"/>
      <c r="M51154" s="120"/>
      <c r="N51154" s="120"/>
      <c r="U51154" s="121"/>
      <c r="V51154" s="122"/>
      <c r="W51154" s="123"/>
      <c r="AC51154" s="123"/>
    </row>
    <row r="51155" spans="5:29" s="2" customFormat="1">
      <c r="E51155" s="120"/>
      <c r="M51155" s="120"/>
      <c r="N51155" s="120"/>
      <c r="U51155" s="121"/>
      <c r="V51155" s="122"/>
      <c r="W51155" s="123"/>
      <c r="AC51155" s="123"/>
    </row>
    <row r="51156" spans="5:29" s="2" customFormat="1">
      <c r="E51156" s="120"/>
      <c r="M51156" s="120"/>
      <c r="N51156" s="120"/>
      <c r="U51156" s="121"/>
      <c r="V51156" s="122"/>
      <c r="W51156" s="123"/>
      <c r="AC51156" s="123"/>
    </row>
    <row r="51157" spans="5:29" s="2" customFormat="1">
      <c r="E51157" s="120"/>
      <c r="M51157" s="120"/>
      <c r="N51157" s="120"/>
      <c r="U51157" s="121"/>
      <c r="V51157" s="122"/>
      <c r="W51157" s="123"/>
      <c r="AC51157" s="123"/>
    </row>
    <row r="51158" spans="5:29" s="2" customFormat="1">
      <c r="E51158" s="120"/>
      <c r="M51158" s="120"/>
      <c r="N51158" s="120"/>
      <c r="U51158" s="121"/>
      <c r="V51158" s="122"/>
      <c r="W51158" s="123"/>
      <c r="AC51158" s="123"/>
    </row>
    <row r="51159" spans="5:29" s="2" customFormat="1">
      <c r="E51159" s="120"/>
      <c r="M51159" s="120"/>
      <c r="N51159" s="120"/>
      <c r="U51159" s="121"/>
      <c r="V51159" s="122"/>
      <c r="W51159" s="123"/>
      <c r="AC51159" s="123"/>
    </row>
    <row r="51160" spans="5:29" s="2" customFormat="1">
      <c r="E51160" s="120"/>
      <c r="M51160" s="120"/>
      <c r="N51160" s="120"/>
      <c r="U51160" s="121"/>
      <c r="V51160" s="122"/>
      <c r="W51160" s="123"/>
      <c r="AC51160" s="123"/>
    </row>
    <row r="51161" spans="5:29" s="2" customFormat="1">
      <c r="E51161" s="120"/>
      <c r="M51161" s="120"/>
      <c r="N51161" s="120"/>
      <c r="U51161" s="121"/>
      <c r="V51161" s="122"/>
      <c r="W51161" s="123"/>
      <c r="AC51161" s="123"/>
    </row>
    <row r="51162" spans="5:29" s="2" customFormat="1">
      <c r="E51162" s="120"/>
      <c r="M51162" s="120"/>
      <c r="N51162" s="120"/>
      <c r="U51162" s="121"/>
      <c r="V51162" s="122"/>
      <c r="W51162" s="123"/>
      <c r="AC51162" s="123"/>
    </row>
    <row r="51163" spans="5:29" s="2" customFormat="1">
      <c r="E51163" s="120"/>
      <c r="M51163" s="120"/>
      <c r="N51163" s="120"/>
      <c r="U51163" s="121"/>
      <c r="V51163" s="122"/>
      <c r="W51163" s="123"/>
      <c r="AC51163" s="123"/>
    </row>
    <row r="51164" spans="5:29" s="2" customFormat="1">
      <c r="E51164" s="120"/>
      <c r="M51164" s="120"/>
      <c r="N51164" s="120"/>
      <c r="U51164" s="121"/>
      <c r="V51164" s="122"/>
      <c r="W51164" s="123"/>
      <c r="AC51164" s="123"/>
    </row>
    <row r="51165" spans="5:29" s="2" customFormat="1">
      <c r="E51165" s="120"/>
      <c r="M51165" s="120"/>
      <c r="N51165" s="120"/>
      <c r="U51165" s="121"/>
      <c r="V51165" s="122"/>
      <c r="W51165" s="123"/>
      <c r="AC51165" s="123"/>
    </row>
    <row r="51166" spans="5:29" s="2" customFormat="1">
      <c r="E51166" s="120"/>
      <c r="M51166" s="120"/>
      <c r="N51166" s="120"/>
      <c r="U51166" s="121"/>
      <c r="V51166" s="122"/>
      <c r="W51166" s="123"/>
      <c r="AC51166" s="123"/>
    </row>
    <row r="51167" spans="5:29" s="2" customFormat="1">
      <c r="E51167" s="120"/>
      <c r="M51167" s="120"/>
      <c r="N51167" s="120"/>
      <c r="U51167" s="121"/>
      <c r="V51167" s="122"/>
      <c r="W51167" s="123"/>
      <c r="AC51167" s="123"/>
    </row>
    <row r="51168" spans="5:29" s="2" customFormat="1">
      <c r="E51168" s="120"/>
      <c r="M51168" s="120"/>
      <c r="N51168" s="120"/>
      <c r="U51168" s="121"/>
      <c r="V51168" s="122"/>
      <c r="W51168" s="123"/>
      <c r="AC51168" s="123"/>
    </row>
    <row r="51169" spans="5:29" s="2" customFormat="1">
      <c r="E51169" s="120"/>
      <c r="M51169" s="120"/>
      <c r="N51169" s="120"/>
      <c r="U51169" s="121"/>
      <c r="V51169" s="122"/>
      <c r="W51169" s="123"/>
      <c r="AC51169" s="123"/>
    </row>
    <row r="51170" spans="5:29" s="2" customFormat="1">
      <c r="E51170" s="120"/>
      <c r="M51170" s="120"/>
      <c r="N51170" s="120"/>
      <c r="U51170" s="121"/>
      <c r="V51170" s="122"/>
      <c r="W51170" s="123"/>
      <c r="AC51170" s="123"/>
    </row>
    <row r="51171" spans="5:29" s="2" customFormat="1">
      <c r="E51171" s="120"/>
      <c r="M51171" s="120"/>
      <c r="N51171" s="120"/>
      <c r="U51171" s="121"/>
      <c r="V51171" s="122"/>
      <c r="W51171" s="123"/>
      <c r="AC51171" s="123"/>
    </row>
    <row r="51172" spans="5:29" s="2" customFormat="1">
      <c r="E51172" s="120"/>
      <c r="M51172" s="120"/>
      <c r="N51172" s="120"/>
      <c r="U51172" s="121"/>
      <c r="V51172" s="122"/>
      <c r="W51172" s="123"/>
      <c r="AC51172" s="123"/>
    </row>
    <row r="51173" spans="5:29" s="2" customFormat="1">
      <c r="E51173" s="120"/>
      <c r="M51173" s="120"/>
      <c r="N51173" s="120"/>
      <c r="U51173" s="121"/>
      <c r="V51173" s="122"/>
      <c r="W51173" s="123"/>
      <c r="AC51173" s="123"/>
    </row>
    <row r="51174" spans="5:29" s="2" customFormat="1">
      <c r="E51174" s="120"/>
      <c r="M51174" s="120"/>
      <c r="N51174" s="120"/>
      <c r="U51174" s="121"/>
      <c r="V51174" s="122"/>
      <c r="W51174" s="123"/>
      <c r="AC51174" s="123"/>
    </row>
    <row r="51175" spans="5:29" s="2" customFormat="1">
      <c r="E51175" s="120"/>
      <c r="M51175" s="120"/>
      <c r="N51175" s="120"/>
      <c r="U51175" s="121"/>
      <c r="V51175" s="122"/>
      <c r="W51175" s="123"/>
      <c r="AC51175" s="123"/>
    </row>
    <row r="51176" spans="5:29" s="2" customFormat="1">
      <c r="E51176" s="120"/>
      <c r="M51176" s="120"/>
      <c r="N51176" s="120"/>
      <c r="U51176" s="121"/>
      <c r="V51176" s="122"/>
      <c r="W51176" s="123"/>
      <c r="AC51176" s="123"/>
    </row>
    <row r="51177" spans="5:29" s="2" customFormat="1">
      <c r="E51177" s="120"/>
      <c r="M51177" s="120"/>
      <c r="N51177" s="120"/>
      <c r="U51177" s="121"/>
      <c r="V51177" s="122"/>
      <c r="W51177" s="123"/>
      <c r="AC51177" s="123"/>
    </row>
    <row r="51178" spans="5:29" s="2" customFormat="1">
      <c r="E51178" s="120"/>
      <c r="M51178" s="120"/>
      <c r="N51178" s="120"/>
      <c r="U51178" s="121"/>
      <c r="V51178" s="122"/>
      <c r="W51178" s="123"/>
      <c r="AC51178" s="123"/>
    </row>
    <row r="51179" spans="5:29" s="2" customFormat="1">
      <c r="E51179" s="120"/>
      <c r="M51179" s="120"/>
      <c r="N51179" s="120"/>
      <c r="U51179" s="121"/>
      <c r="V51179" s="122"/>
      <c r="W51179" s="123"/>
      <c r="AC51179" s="123"/>
    </row>
    <row r="51180" spans="5:29" s="2" customFormat="1">
      <c r="E51180" s="120"/>
      <c r="M51180" s="120"/>
      <c r="N51180" s="120"/>
      <c r="U51180" s="121"/>
      <c r="V51180" s="122"/>
      <c r="W51180" s="123"/>
      <c r="AC51180" s="123"/>
    </row>
    <row r="51181" spans="5:29" s="2" customFormat="1">
      <c r="E51181" s="120"/>
      <c r="M51181" s="120"/>
      <c r="N51181" s="120"/>
      <c r="U51181" s="121"/>
      <c r="V51181" s="122"/>
      <c r="W51181" s="123"/>
      <c r="AC51181" s="123"/>
    </row>
    <row r="51182" spans="5:29" s="2" customFormat="1">
      <c r="E51182" s="120"/>
      <c r="M51182" s="120"/>
      <c r="N51182" s="120"/>
      <c r="U51182" s="121"/>
      <c r="V51182" s="122"/>
      <c r="W51182" s="123"/>
      <c r="AC51182" s="123"/>
    </row>
    <row r="51183" spans="5:29" s="2" customFormat="1">
      <c r="E51183" s="120"/>
      <c r="M51183" s="120"/>
      <c r="N51183" s="120"/>
      <c r="U51183" s="121"/>
      <c r="V51183" s="122"/>
      <c r="W51183" s="123"/>
      <c r="AC51183" s="123"/>
    </row>
    <row r="51184" spans="5:29" s="2" customFormat="1">
      <c r="E51184" s="120"/>
      <c r="M51184" s="120"/>
      <c r="N51184" s="120"/>
      <c r="U51184" s="121"/>
      <c r="V51184" s="122"/>
      <c r="W51184" s="123"/>
      <c r="AC51184" s="123"/>
    </row>
    <row r="51185" spans="5:29" s="2" customFormat="1">
      <c r="E51185" s="120"/>
      <c r="M51185" s="120"/>
      <c r="N51185" s="120"/>
      <c r="U51185" s="121"/>
      <c r="V51185" s="122"/>
      <c r="W51185" s="123"/>
      <c r="AC51185" s="123"/>
    </row>
    <row r="51186" spans="5:29" s="2" customFormat="1">
      <c r="E51186" s="120"/>
      <c r="M51186" s="120"/>
      <c r="N51186" s="120"/>
      <c r="U51186" s="121"/>
      <c r="V51186" s="122"/>
      <c r="W51186" s="123"/>
      <c r="AC51186" s="123"/>
    </row>
    <row r="51187" spans="5:29" s="2" customFormat="1">
      <c r="E51187" s="120"/>
      <c r="M51187" s="120"/>
      <c r="N51187" s="120"/>
      <c r="U51187" s="121"/>
      <c r="V51187" s="122"/>
      <c r="W51187" s="123"/>
      <c r="AC51187" s="123"/>
    </row>
    <row r="51188" spans="5:29" s="2" customFormat="1">
      <c r="E51188" s="120"/>
      <c r="M51188" s="120"/>
      <c r="N51188" s="120"/>
      <c r="U51188" s="121"/>
      <c r="V51188" s="122"/>
      <c r="W51188" s="123"/>
      <c r="AC51188" s="123"/>
    </row>
    <row r="51189" spans="5:29" s="2" customFormat="1">
      <c r="E51189" s="120"/>
      <c r="M51189" s="120"/>
      <c r="N51189" s="120"/>
      <c r="U51189" s="121"/>
      <c r="V51189" s="122"/>
      <c r="W51189" s="123"/>
      <c r="AC51189" s="123"/>
    </row>
    <row r="51190" spans="5:29" s="2" customFormat="1">
      <c r="E51190" s="120"/>
      <c r="M51190" s="120"/>
      <c r="N51190" s="120"/>
      <c r="U51190" s="121"/>
      <c r="V51190" s="122"/>
      <c r="W51190" s="123"/>
      <c r="AC51190" s="123"/>
    </row>
    <row r="51191" spans="5:29" s="2" customFormat="1">
      <c r="E51191" s="120"/>
      <c r="M51191" s="120"/>
      <c r="N51191" s="120"/>
      <c r="U51191" s="121"/>
      <c r="V51191" s="122"/>
      <c r="W51191" s="123"/>
      <c r="AC51191" s="123"/>
    </row>
    <row r="51192" spans="5:29" s="2" customFormat="1">
      <c r="E51192" s="120"/>
      <c r="M51192" s="120"/>
      <c r="N51192" s="120"/>
      <c r="U51192" s="121"/>
      <c r="V51192" s="122"/>
      <c r="W51192" s="123"/>
      <c r="AC51192" s="123"/>
    </row>
    <row r="51193" spans="5:29" s="2" customFormat="1">
      <c r="E51193" s="120"/>
      <c r="M51193" s="120"/>
      <c r="N51193" s="120"/>
      <c r="U51193" s="121"/>
      <c r="V51193" s="122"/>
      <c r="W51193" s="123"/>
      <c r="AC51193" s="123"/>
    </row>
    <row r="51194" spans="5:29" s="2" customFormat="1">
      <c r="E51194" s="120"/>
      <c r="M51194" s="120"/>
      <c r="N51194" s="120"/>
      <c r="U51194" s="121"/>
      <c r="V51194" s="122"/>
      <c r="W51194" s="123"/>
      <c r="AC51194" s="123"/>
    </row>
    <row r="51195" spans="5:29" s="2" customFormat="1">
      <c r="E51195" s="120"/>
      <c r="M51195" s="120"/>
      <c r="N51195" s="120"/>
      <c r="U51195" s="121"/>
      <c r="V51195" s="122"/>
      <c r="W51195" s="123"/>
      <c r="AC51195" s="123"/>
    </row>
    <row r="51196" spans="5:29" s="2" customFormat="1">
      <c r="E51196" s="120"/>
      <c r="M51196" s="120"/>
      <c r="N51196" s="120"/>
      <c r="U51196" s="121"/>
      <c r="V51196" s="122"/>
      <c r="W51196" s="123"/>
      <c r="AC51196" s="123"/>
    </row>
    <row r="51197" spans="5:29" s="2" customFormat="1">
      <c r="E51197" s="120"/>
      <c r="M51197" s="120"/>
      <c r="N51197" s="120"/>
      <c r="U51197" s="121"/>
      <c r="V51197" s="122"/>
      <c r="W51197" s="123"/>
      <c r="AC51197" s="123"/>
    </row>
    <row r="51198" spans="5:29" s="2" customFormat="1">
      <c r="E51198" s="120"/>
      <c r="M51198" s="120"/>
      <c r="N51198" s="120"/>
      <c r="U51198" s="121"/>
      <c r="V51198" s="122"/>
      <c r="W51198" s="123"/>
      <c r="AC51198" s="123"/>
    </row>
    <row r="51199" spans="5:29" s="2" customFormat="1">
      <c r="E51199" s="120"/>
      <c r="M51199" s="120"/>
      <c r="N51199" s="120"/>
      <c r="U51199" s="121"/>
      <c r="V51199" s="122"/>
      <c r="W51199" s="123"/>
      <c r="AC51199" s="123"/>
    </row>
    <row r="51200" spans="5:29" s="2" customFormat="1">
      <c r="E51200" s="120"/>
      <c r="M51200" s="120"/>
      <c r="N51200" s="120"/>
      <c r="U51200" s="121"/>
      <c r="V51200" s="122"/>
      <c r="W51200" s="123"/>
      <c r="AC51200" s="123"/>
    </row>
    <row r="51201" spans="5:29" s="2" customFormat="1">
      <c r="E51201" s="120"/>
      <c r="M51201" s="120"/>
      <c r="N51201" s="120"/>
      <c r="U51201" s="121"/>
      <c r="V51201" s="122"/>
      <c r="W51201" s="123"/>
      <c r="AC51201" s="123"/>
    </row>
    <row r="51202" spans="5:29" s="2" customFormat="1">
      <c r="E51202" s="120"/>
      <c r="M51202" s="120"/>
      <c r="N51202" s="120"/>
      <c r="U51202" s="121"/>
      <c r="V51202" s="122"/>
      <c r="W51202" s="123"/>
      <c r="AC51202" s="123"/>
    </row>
    <row r="51203" spans="5:29" s="2" customFormat="1">
      <c r="E51203" s="120"/>
      <c r="M51203" s="120"/>
      <c r="N51203" s="120"/>
      <c r="U51203" s="121"/>
      <c r="V51203" s="122"/>
      <c r="W51203" s="123"/>
      <c r="AC51203" s="123"/>
    </row>
    <row r="51204" spans="5:29" s="2" customFormat="1">
      <c r="E51204" s="120"/>
      <c r="M51204" s="120"/>
      <c r="N51204" s="120"/>
      <c r="U51204" s="121"/>
      <c r="V51204" s="122"/>
      <c r="W51204" s="123"/>
      <c r="AC51204" s="123"/>
    </row>
    <row r="51205" spans="5:29" s="2" customFormat="1">
      <c r="E51205" s="120"/>
      <c r="M51205" s="120"/>
      <c r="N51205" s="120"/>
      <c r="U51205" s="121"/>
      <c r="V51205" s="122"/>
      <c r="W51205" s="123"/>
      <c r="AC51205" s="123"/>
    </row>
    <row r="51206" spans="5:29" s="2" customFormat="1">
      <c r="E51206" s="120"/>
      <c r="M51206" s="120"/>
      <c r="N51206" s="120"/>
      <c r="U51206" s="121"/>
      <c r="V51206" s="122"/>
      <c r="W51206" s="123"/>
      <c r="AC51206" s="123"/>
    </row>
    <row r="51207" spans="5:29" s="2" customFormat="1">
      <c r="E51207" s="120"/>
      <c r="M51207" s="120"/>
      <c r="N51207" s="120"/>
      <c r="U51207" s="121"/>
      <c r="V51207" s="122"/>
      <c r="W51207" s="123"/>
      <c r="AC51207" s="123"/>
    </row>
    <row r="51208" spans="5:29" s="2" customFormat="1">
      <c r="E51208" s="120"/>
      <c r="M51208" s="120"/>
      <c r="N51208" s="120"/>
      <c r="U51208" s="121"/>
      <c r="V51208" s="122"/>
      <c r="W51208" s="123"/>
      <c r="AC51208" s="123"/>
    </row>
    <row r="51209" spans="5:29" s="2" customFormat="1">
      <c r="E51209" s="120"/>
      <c r="M51209" s="120"/>
      <c r="N51209" s="120"/>
      <c r="U51209" s="121"/>
      <c r="V51209" s="122"/>
      <c r="W51209" s="123"/>
      <c r="AC51209" s="123"/>
    </row>
    <row r="51210" spans="5:29" s="2" customFormat="1">
      <c r="E51210" s="120"/>
      <c r="M51210" s="120"/>
      <c r="N51210" s="120"/>
      <c r="U51210" s="121"/>
      <c r="V51210" s="122"/>
      <c r="W51210" s="123"/>
      <c r="AC51210" s="123"/>
    </row>
    <row r="51211" spans="5:29" s="2" customFormat="1">
      <c r="E51211" s="120"/>
      <c r="M51211" s="120"/>
      <c r="N51211" s="120"/>
      <c r="U51211" s="121"/>
      <c r="V51211" s="122"/>
      <c r="W51211" s="123"/>
      <c r="AC51211" s="123"/>
    </row>
    <row r="51212" spans="5:29" s="2" customFormat="1">
      <c r="E51212" s="120"/>
      <c r="M51212" s="120"/>
      <c r="N51212" s="120"/>
      <c r="U51212" s="121"/>
      <c r="V51212" s="122"/>
      <c r="W51212" s="123"/>
      <c r="AC51212" s="123"/>
    </row>
    <row r="51213" spans="5:29" s="2" customFormat="1">
      <c r="E51213" s="120"/>
      <c r="M51213" s="120"/>
      <c r="N51213" s="120"/>
      <c r="U51213" s="121"/>
      <c r="V51213" s="122"/>
      <c r="W51213" s="123"/>
      <c r="AC51213" s="123"/>
    </row>
    <row r="51214" spans="5:29" s="2" customFormat="1">
      <c r="E51214" s="120"/>
      <c r="M51214" s="120"/>
      <c r="N51214" s="120"/>
      <c r="U51214" s="121"/>
      <c r="V51214" s="122"/>
      <c r="W51214" s="123"/>
      <c r="AC51214" s="123"/>
    </row>
    <row r="51215" spans="5:29" s="2" customFormat="1">
      <c r="E51215" s="120"/>
      <c r="M51215" s="120"/>
      <c r="N51215" s="120"/>
      <c r="U51215" s="121"/>
      <c r="V51215" s="122"/>
      <c r="W51215" s="123"/>
      <c r="AC51215" s="123"/>
    </row>
    <row r="51216" spans="5:29" s="2" customFormat="1">
      <c r="E51216" s="120"/>
      <c r="M51216" s="120"/>
      <c r="N51216" s="120"/>
      <c r="U51216" s="121"/>
      <c r="V51216" s="122"/>
      <c r="W51216" s="123"/>
      <c r="AC51216" s="123"/>
    </row>
    <row r="51217" spans="5:29" s="2" customFormat="1">
      <c r="E51217" s="120"/>
      <c r="M51217" s="120"/>
      <c r="N51217" s="120"/>
      <c r="U51217" s="121"/>
      <c r="V51217" s="122"/>
      <c r="W51217" s="123"/>
      <c r="AC51217" s="123"/>
    </row>
    <row r="51218" spans="5:29" s="2" customFormat="1">
      <c r="E51218" s="120"/>
      <c r="M51218" s="120"/>
      <c r="N51218" s="120"/>
      <c r="U51218" s="121"/>
      <c r="V51218" s="122"/>
      <c r="W51218" s="123"/>
      <c r="AC51218" s="123"/>
    </row>
    <row r="51219" spans="5:29" s="2" customFormat="1">
      <c r="E51219" s="120"/>
      <c r="M51219" s="120"/>
      <c r="N51219" s="120"/>
      <c r="U51219" s="121"/>
      <c r="V51219" s="122"/>
      <c r="W51219" s="123"/>
      <c r="AC51219" s="123"/>
    </row>
    <row r="51220" spans="5:29" s="2" customFormat="1">
      <c r="E51220" s="120"/>
      <c r="M51220" s="120"/>
      <c r="N51220" s="120"/>
      <c r="U51220" s="121"/>
      <c r="V51220" s="122"/>
      <c r="W51220" s="123"/>
      <c r="AC51220" s="123"/>
    </row>
    <row r="51221" spans="5:29" s="2" customFormat="1">
      <c r="E51221" s="120"/>
      <c r="M51221" s="120"/>
      <c r="N51221" s="120"/>
      <c r="U51221" s="121"/>
      <c r="V51221" s="122"/>
      <c r="W51221" s="123"/>
      <c r="AC51221" s="123"/>
    </row>
    <row r="51222" spans="5:29" s="2" customFormat="1">
      <c r="E51222" s="120"/>
      <c r="M51222" s="120"/>
      <c r="N51222" s="120"/>
      <c r="U51222" s="121"/>
      <c r="V51222" s="122"/>
      <c r="W51222" s="123"/>
      <c r="AC51222" s="123"/>
    </row>
    <row r="51223" spans="5:29" s="2" customFormat="1">
      <c r="E51223" s="120"/>
      <c r="M51223" s="120"/>
      <c r="N51223" s="120"/>
      <c r="U51223" s="121"/>
      <c r="V51223" s="122"/>
      <c r="W51223" s="123"/>
      <c r="AC51223" s="123"/>
    </row>
    <row r="51224" spans="5:29" s="2" customFormat="1">
      <c r="E51224" s="120"/>
      <c r="M51224" s="120"/>
      <c r="N51224" s="120"/>
      <c r="U51224" s="121"/>
      <c r="V51224" s="122"/>
      <c r="W51224" s="123"/>
      <c r="AC51224" s="123"/>
    </row>
    <row r="51225" spans="5:29" s="2" customFormat="1">
      <c r="E51225" s="120"/>
      <c r="M51225" s="120"/>
      <c r="N51225" s="120"/>
      <c r="U51225" s="121"/>
      <c r="V51225" s="122"/>
      <c r="W51225" s="123"/>
      <c r="AC51225" s="123"/>
    </row>
    <row r="51226" spans="5:29" s="2" customFormat="1">
      <c r="E51226" s="120"/>
      <c r="M51226" s="120"/>
      <c r="N51226" s="120"/>
      <c r="U51226" s="121"/>
      <c r="V51226" s="122"/>
      <c r="W51226" s="123"/>
      <c r="AC51226" s="123"/>
    </row>
    <row r="51227" spans="5:29" s="2" customFormat="1">
      <c r="E51227" s="120"/>
      <c r="M51227" s="120"/>
      <c r="N51227" s="120"/>
      <c r="U51227" s="121"/>
      <c r="V51227" s="122"/>
      <c r="W51227" s="123"/>
      <c r="AC51227" s="123"/>
    </row>
    <row r="51228" spans="5:29" s="2" customFormat="1">
      <c r="E51228" s="120"/>
      <c r="M51228" s="120"/>
      <c r="N51228" s="120"/>
      <c r="U51228" s="121"/>
      <c r="V51228" s="122"/>
      <c r="W51228" s="123"/>
      <c r="AC51228" s="123"/>
    </row>
    <row r="51229" spans="5:29" s="2" customFormat="1">
      <c r="E51229" s="120"/>
      <c r="M51229" s="120"/>
      <c r="N51229" s="120"/>
      <c r="U51229" s="121"/>
      <c r="V51229" s="122"/>
      <c r="W51229" s="123"/>
      <c r="AC51229" s="123"/>
    </row>
    <row r="51230" spans="5:29" s="2" customFormat="1">
      <c r="E51230" s="120"/>
      <c r="M51230" s="120"/>
      <c r="N51230" s="120"/>
      <c r="U51230" s="121"/>
      <c r="V51230" s="122"/>
      <c r="W51230" s="123"/>
      <c r="AC51230" s="123"/>
    </row>
    <row r="51231" spans="5:29" s="2" customFormat="1">
      <c r="E51231" s="120"/>
      <c r="M51231" s="120"/>
      <c r="N51231" s="120"/>
      <c r="U51231" s="121"/>
      <c r="V51231" s="122"/>
      <c r="W51231" s="123"/>
      <c r="AC51231" s="123"/>
    </row>
    <row r="51232" spans="5:29" s="2" customFormat="1">
      <c r="E51232" s="120"/>
      <c r="M51232" s="120"/>
      <c r="N51232" s="120"/>
      <c r="U51232" s="121"/>
      <c r="V51232" s="122"/>
      <c r="W51232" s="123"/>
      <c r="AC51232" s="123"/>
    </row>
    <row r="51233" spans="5:29" s="2" customFormat="1">
      <c r="E51233" s="120"/>
      <c r="M51233" s="120"/>
      <c r="N51233" s="120"/>
      <c r="U51233" s="121"/>
      <c r="V51233" s="122"/>
      <c r="W51233" s="123"/>
      <c r="AC51233" s="123"/>
    </row>
    <row r="51234" spans="5:29" s="2" customFormat="1">
      <c r="E51234" s="120"/>
      <c r="M51234" s="120"/>
      <c r="N51234" s="120"/>
      <c r="U51234" s="121"/>
      <c r="V51234" s="122"/>
      <c r="W51234" s="123"/>
      <c r="AC51234" s="123"/>
    </row>
    <row r="51235" spans="5:29" s="2" customFormat="1">
      <c r="E51235" s="120"/>
      <c r="M51235" s="120"/>
      <c r="N51235" s="120"/>
      <c r="U51235" s="121"/>
      <c r="V51235" s="122"/>
      <c r="W51235" s="123"/>
      <c r="AC51235" s="123"/>
    </row>
    <row r="51236" spans="5:29" s="2" customFormat="1">
      <c r="E51236" s="120"/>
      <c r="M51236" s="120"/>
      <c r="N51236" s="120"/>
      <c r="U51236" s="121"/>
      <c r="V51236" s="122"/>
      <c r="W51236" s="123"/>
      <c r="AC51236" s="123"/>
    </row>
    <row r="51237" spans="5:29" s="2" customFormat="1">
      <c r="E51237" s="120"/>
      <c r="M51237" s="120"/>
      <c r="N51237" s="120"/>
      <c r="U51237" s="121"/>
      <c r="V51237" s="122"/>
      <c r="W51237" s="123"/>
      <c r="AC51237" s="123"/>
    </row>
    <row r="51238" spans="5:29" s="2" customFormat="1">
      <c r="E51238" s="120"/>
      <c r="M51238" s="120"/>
      <c r="N51238" s="120"/>
      <c r="U51238" s="121"/>
      <c r="V51238" s="122"/>
      <c r="W51238" s="123"/>
      <c r="AC51238" s="123"/>
    </row>
    <row r="51239" spans="5:29" s="2" customFormat="1">
      <c r="E51239" s="120"/>
      <c r="M51239" s="120"/>
      <c r="N51239" s="120"/>
      <c r="U51239" s="121"/>
      <c r="V51239" s="122"/>
      <c r="W51239" s="123"/>
      <c r="AC51239" s="123"/>
    </row>
    <row r="51240" spans="5:29" s="2" customFormat="1">
      <c r="E51240" s="120"/>
      <c r="M51240" s="120"/>
      <c r="N51240" s="120"/>
      <c r="U51240" s="121"/>
      <c r="V51240" s="122"/>
      <c r="W51240" s="123"/>
      <c r="AC51240" s="123"/>
    </row>
    <row r="51241" spans="5:29" s="2" customFormat="1">
      <c r="E51241" s="120"/>
      <c r="M51241" s="120"/>
      <c r="N51241" s="120"/>
      <c r="U51241" s="121"/>
      <c r="V51241" s="122"/>
      <c r="W51241" s="123"/>
      <c r="AC51241" s="123"/>
    </row>
    <row r="51242" spans="5:29" s="2" customFormat="1">
      <c r="E51242" s="120"/>
      <c r="M51242" s="120"/>
      <c r="N51242" s="120"/>
      <c r="U51242" s="121"/>
      <c r="V51242" s="122"/>
      <c r="W51242" s="123"/>
      <c r="AC51242" s="123"/>
    </row>
    <row r="51243" spans="5:29" s="2" customFormat="1">
      <c r="E51243" s="120"/>
      <c r="M51243" s="120"/>
      <c r="N51243" s="120"/>
      <c r="U51243" s="121"/>
      <c r="V51243" s="122"/>
      <c r="W51243" s="123"/>
      <c r="AC51243" s="123"/>
    </row>
    <row r="51244" spans="5:29" s="2" customFormat="1">
      <c r="E51244" s="120"/>
      <c r="M51244" s="120"/>
      <c r="N51244" s="120"/>
      <c r="U51244" s="121"/>
      <c r="V51244" s="122"/>
      <c r="W51244" s="123"/>
      <c r="AC51244" s="123"/>
    </row>
    <row r="51245" spans="5:29" s="2" customFormat="1">
      <c r="E51245" s="120"/>
      <c r="M51245" s="120"/>
      <c r="N51245" s="120"/>
      <c r="U51245" s="121"/>
      <c r="V51245" s="122"/>
      <c r="W51245" s="123"/>
      <c r="AC51245" s="123"/>
    </row>
    <row r="51246" spans="5:29" s="2" customFormat="1">
      <c r="E51246" s="120"/>
      <c r="M51246" s="120"/>
      <c r="N51246" s="120"/>
      <c r="U51246" s="121"/>
      <c r="V51246" s="122"/>
      <c r="W51246" s="123"/>
      <c r="AC51246" s="123"/>
    </row>
    <row r="51247" spans="5:29" s="2" customFormat="1">
      <c r="E51247" s="120"/>
      <c r="M51247" s="120"/>
      <c r="N51247" s="120"/>
      <c r="U51247" s="121"/>
      <c r="V51247" s="122"/>
      <c r="W51247" s="123"/>
      <c r="AC51247" s="123"/>
    </row>
    <row r="51248" spans="5:29" s="2" customFormat="1">
      <c r="E51248" s="120"/>
      <c r="M51248" s="120"/>
      <c r="N51248" s="120"/>
      <c r="U51248" s="121"/>
      <c r="V51248" s="122"/>
      <c r="W51248" s="123"/>
      <c r="AC51248" s="123"/>
    </row>
    <row r="51249" spans="5:29" s="2" customFormat="1">
      <c r="E51249" s="120"/>
      <c r="M51249" s="120"/>
      <c r="N51249" s="120"/>
      <c r="U51249" s="121"/>
      <c r="V51249" s="122"/>
      <c r="W51249" s="123"/>
      <c r="AC51249" s="123"/>
    </row>
    <row r="51250" spans="5:29" s="2" customFormat="1">
      <c r="E51250" s="120"/>
      <c r="M51250" s="120"/>
      <c r="N51250" s="120"/>
      <c r="U51250" s="121"/>
      <c r="V51250" s="122"/>
      <c r="W51250" s="123"/>
      <c r="AC51250" s="123"/>
    </row>
    <row r="51251" spans="5:29" s="2" customFormat="1">
      <c r="E51251" s="120"/>
      <c r="M51251" s="120"/>
      <c r="N51251" s="120"/>
      <c r="U51251" s="121"/>
      <c r="V51251" s="122"/>
      <c r="W51251" s="123"/>
      <c r="AC51251" s="123"/>
    </row>
    <row r="51252" spans="5:29" s="2" customFormat="1">
      <c r="E51252" s="120"/>
      <c r="M51252" s="120"/>
      <c r="N51252" s="120"/>
      <c r="U51252" s="121"/>
      <c r="V51252" s="122"/>
      <c r="W51252" s="123"/>
      <c r="AC51252" s="123"/>
    </row>
    <row r="51253" spans="5:29" s="2" customFormat="1">
      <c r="E51253" s="120"/>
      <c r="M51253" s="120"/>
      <c r="N51253" s="120"/>
      <c r="U51253" s="121"/>
      <c r="V51253" s="122"/>
      <c r="W51253" s="123"/>
      <c r="AC51253" s="123"/>
    </row>
    <row r="51254" spans="5:29" s="2" customFormat="1">
      <c r="E51254" s="120"/>
      <c r="M51254" s="120"/>
      <c r="N51254" s="120"/>
      <c r="U51254" s="121"/>
      <c r="V51254" s="122"/>
      <c r="W51254" s="123"/>
      <c r="AC51254" s="123"/>
    </row>
    <row r="51255" spans="5:29" s="2" customFormat="1">
      <c r="E51255" s="120"/>
      <c r="M51255" s="120"/>
      <c r="N51255" s="120"/>
      <c r="U51255" s="121"/>
      <c r="V51255" s="122"/>
      <c r="W51255" s="123"/>
      <c r="AC51255" s="123"/>
    </row>
    <row r="51256" spans="5:29" s="2" customFormat="1">
      <c r="E51256" s="120"/>
      <c r="M51256" s="120"/>
      <c r="N51256" s="120"/>
      <c r="U51256" s="121"/>
      <c r="V51256" s="122"/>
      <c r="W51256" s="123"/>
      <c r="AC51256" s="123"/>
    </row>
    <row r="51257" spans="5:29" s="2" customFormat="1">
      <c r="E51257" s="120"/>
      <c r="M51257" s="120"/>
      <c r="N51257" s="120"/>
      <c r="U51257" s="121"/>
      <c r="V51257" s="122"/>
      <c r="W51257" s="123"/>
      <c r="AC51257" s="123"/>
    </row>
    <row r="51258" spans="5:29" s="2" customFormat="1">
      <c r="E51258" s="120"/>
      <c r="M51258" s="120"/>
      <c r="N51258" s="120"/>
      <c r="U51258" s="121"/>
      <c r="V51258" s="122"/>
      <c r="W51258" s="123"/>
      <c r="AC51258" s="123"/>
    </row>
    <row r="51259" spans="5:29" s="2" customFormat="1">
      <c r="E51259" s="120"/>
      <c r="M51259" s="120"/>
      <c r="N51259" s="120"/>
      <c r="U51259" s="121"/>
      <c r="V51259" s="122"/>
      <c r="W51259" s="123"/>
      <c r="AC51259" s="123"/>
    </row>
    <row r="51260" spans="5:29" s="2" customFormat="1">
      <c r="E51260" s="120"/>
      <c r="M51260" s="120"/>
      <c r="N51260" s="120"/>
      <c r="U51260" s="121"/>
      <c r="V51260" s="122"/>
      <c r="W51260" s="123"/>
      <c r="AC51260" s="123"/>
    </row>
    <row r="51261" spans="5:29" s="2" customFormat="1">
      <c r="E51261" s="120"/>
      <c r="M51261" s="120"/>
      <c r="N51261" s="120"/>
      <c r="U51261" s="121"/>
      <c r="V51261" s="122"/>
      <c r="W51261" s="123"/>
      <c r="AC51261" s="123"/>
    </row>
    <row r="51262" spans="5:29" s="2" customFormat="1">
      <c r="E51262" s="120"/>
      <c r="M51262" s="120"/>
      <c r="N51262" s="120"/>
      <c r="U51262" s="121"/>
      <c r="V51262" s="122"/>
      <c r="W51262" s="123"/>
      <c r="AC51262" s="123"/>
    </row>
    <row r="51263" spans="5:29" s="2" customFormat="1">
      <c r="E51263" s="120"/>
      <c r="M51263" s="120"/>
      <c r="N51263" s="120"/>
      <c r="U51263" s="121"/>
      <c r="V51263" s="122"/>
      <c r="W51263" s="123"/>
      <c r="AC51263" s="123"/>
    </row>
    <row r="51264" spans="5:29" s="2" customFormat="1">
      <c r="E51264" s="120"/>
      <c r="M51264" s="120"/>
      <c r="N51264" s="120"/>
      <c r="U51264" s="121"/>
      <c r="V51264" s="122"/>
      <c r="W51264" s="123"/>
      <c r="AC51264" s="123"/>
    </row>
    <row r="51265" spans="5:29" s="2" customFormat="1">
      <c r="E51265" s="120"/>
      <c r="M51265" s="120"/>
      <c r="N51265" s="120"/>
      <c r="U51265" s="121"/>
      <c r="V51265" s="122"/>
      <c r="W51265" s="123"/>
      <c r="AC51265" s="123"/>
    </row>
    <row r="51266" spans="5:29" s="2" customFormat="1">
      <c r="E51266" s="120"/>
      <c r="M51266" s="120"/>
      <c r="N51266" s="120"/>
      <c r="U51266" s="121"/>
      <c r="V51266" s="122"/>
      <c r="W51266" s="123"/>
      <c r="AC51266" s="123"/>
    </row>
    <row r="51267" spans="5:29" s="2" customFormat="1">
      <c r="E51267" s="120"/>
      <c r="M51267" s="120"/>
      <c r="N51267" s="120"/>
      <c r="U51267" s="121"/>
      <c r="V51267" s="122"/>
      <c r="W51267" s="123"/>
      <c r="AC51267" s="123"/>
    </row>
    <row r="51268" spans="5:29" s="2" customFormat="1">
      <c r="E51268" s="120"/>
      <c r="M51268" s="120"/>
      <c r="N51268" s="120"/>
      <c r="U51268" s="121"/>
      <c r="V51268" s="122"/>
      <c r="W51268" s="123"/>
      <c r="AC51268" s="123"/>
    </row>
    <row r="51269" spans="5:29" s="2" customFormat="1">
      <c r="E51269" s="120"/>
      <c r="M51269" s="120"/>
      <c r="N51269" s="120"/>
      <c r="U51269" s="121"/>
      <c r="V51269" s="122"/>
      <c r="W51269" s="123"/>
      <c r="AC51269" s="123"/>
    </row>
    <row r="51270" spans="5:29" s="2" customFormat="1">
      <c r="E51270" s="120"/>
      <c r="M51270" s="120"/>
      <c r="N51270" s="120"/>
      <c r="U51270" s="121"/>
      <c r="V51270" s="122"/>
      <c r="W51270" s="123"/>
      <c r="AC51270" s="123"/>
    </row>
    <row r="51271" spans="5:29" s="2" customFormat="1">
      <c r="E51271" s="120"/>
      <c r="M51271" s="120"/>
      <c r="N51271" s="120"/>
      <c r="U51271" s="121"/>
      <c r="V51271" s="122"/>
      <c r="W51271" s="123"/>
      <c r="AC51271" s="123"/>
    </row>
    <row r="51272" spans="5:29" s="2" customFormat="1">
      <c r="E51272" s="120"/>
      <c r="M51272" s="120"/>
      <c r="N51272" s="120"/>
      <c r="U51272" s="121"/>
      <c r="V51272" s="122"/>
      <c r="W51272" s="123"/>
      <c r="AC51272" s="123"/>
    </row>
    <row r="51273" spans="5:29" s="2" customFormat="1">
      <c r="E51273" s="120"/>
      <c r="M51273" s="120"/>
      <c r="N51273" s="120"/>
      <c r="U51273" s="121"/>
      <c r="V51273" s="122"/>
      <c r="W51273" s="123"/>
      <c r="AC51273" s="123"/>
    </row>
    <row r="51274" spans="5:29" s="2" customFormat="1">
      <c r="E51274" s="120"/>
      <c r="M51274" s="120"/>
      <c r="N51274" s="120"/>
      <c r="U51274" s="121"/>
      <c r="V51274" s="122"/>
      <c r="W51274" s="123"/>
      <c r="AC51274" s="123"/>
    </row>
    <row r="51275" spans="5:29" s="2" customFormat="1">
      <c r="E51275" s="120"/>
      <c r="M51275" s="120"/>
      <c r="N51275" s="120"/>
      <c r="U51275" s="121"/>
      <c r="V51275" s="122"/>
      <c r="W51275" s="123"/>
      <c r="AC51275" s="123"/>
    </row>
    <row r="51276" spans="5:29" s="2" customFormat="1">
      <c r="E51276" s="120"/>
      <c r="M51276" s="120"/>
      <c r="N51276" s="120"/>
      <c r="U51276" s="121"/>
      <c r="V51276" s="122"/>
      <c r="W51276" s="123"/>
      <c r="AC51276" s="123"/>
    </row>
    <row r="51277" spans="5:29" s="2" customFormat="1">
      <c r="E51277" s="120"/>
      <c r="M51277" s="120"/>
      <c r="N51277" s="120"/>
      <c r="U51277" s="121"/>
      <c r="V51277" s="122"/>
      <c r="W51277" s="123"/>
      <c r="AC51277" s="123"/>
    </row>
    <row r="51278" spans="5:29" s="2" customFormat="1">
      <c r="E51278" s="120"/>
      <c r="M51278" s="120"/>
      <c r="N51278" s="120"/>
      <c r="U51278" s="121"/>
      <c r="V51278" s="122"/>
      <c r="W51278" s="123"/>
      <c r="AC51278" s="123"/>
    </row>
    <row r="51279" spans="5:29" s="2" customFormat="1">
      <c r="E51279" s="120"/>
      <c r="M51279" s="120"/>
      <c r="N51279" s="120"/>
      <c r="U51279" s="121"/>
      <c r="V51279" s="122"/>
      <c r="W51279" s="123"/>
      <c r="AC51279" s="123"/>
    </row>
    <row r="51280" spans="5:29" s="2" customFormat="1">
      <c r="E51280" s="120"/>
      <c r="M51280" s="120"/>
      <c r="N51280" s="120"/>
      <c r="U51280" s="121"/>
      <c r="V51280" s="122"/>
      <c r="W51280" s="123"/>
      <c r="AC51280" s="123"/>
    </row>
    <row r="51281" spans="5:29" s="2" customFormat="1">
      <c r="E51281" s="120"/>
      <c r="M51281" s="120"/>
      <c r="N51281" s="120"/>
      <c r="U51281" s="121"/>
      <c r="V51281" s="122"/>
      <c r="W51281" s="123"/>
      <c r="AC51281" s="123"/>
    </row>
    <row r="51282" spans="5:29" s="2" customFormat="1">
      <c r="E51282" s="120"/>
      <c r="M51282" s="120"/>
      <c r="N51282" s="120"/>
      <c r="U51282" s="121"/>
      <c r="V51282" s="122"/>
      <c r="W51282" s="123"/>
      <c r="AC51282" s="123"/>
    </row>
    <row r="51283" spans="5:29" s="2" customFormat="1">
      <c r="E51283" s="120"/>
      <c r="M51283" s="120"/>
      <c r="N51283" s="120"/>
      <c r="U51283" s="121"/>
      <c r="V51283" s="122"/>
      <c r="W51283" s="123"/>
      <c r="AC51283" s="123"/>
    </row>
    <row r="51284" spans="5:29" s="2" customFormat="1">
      <c r="E51284" s="120"/>
      <c r="M51284" s="120"/>
      <c r="N51284" s="120"/>
      <c r="U51284" s="121"/>
      <c r="V51284" s="122"/>
      <c r="W51284" s="123"/>
      <c r="AC51284" s="123"/>
    </row>
    <row r="51285" spans="5:29" s="2" customFormat="1">
      <c r="E51285" s="120"/>
      <c r="M51285" s="120"/>
      <c r="N51285" s="120"/>
      <c r="U51285" s="121"/>
      <c r="V51285" s="122"/>
      <c r="W51285" s="123"/>
      <c r="AC51285" s="123"/>
    </row>
    <row r="51286" spans="5:29" s="2" customFormat="1">
      <c r="E51286" s="120"/>
      <c r="M51286" s="120"/>
      <c r="N51286" s="120"/>
      <c r="U51286" s="121"/>
      <c r="V51286" s="122"/>
      <c r="W51286" s="123"/>
      <c r="AC51286" s="123"/>
    </row>
    <row r="51287" spans="5:29" s="2" customFormat="1">
      <c r="E51287" s="120"/>
      <c r="M51287" s="120"/>
      <c r="N51287" s="120"/>
      <c r="U51287" s="121"/>
      <c r="V51287" s="122"/>
      <c r="W51287" s="123"/>
      <c r="AC51287" s="123"/>
    </row>
    <row r="51288" spans="5:29" s="2" customFormat="1">
      <c r="E51288" s="120"/>
      <c r="M51288" s="120"/>
      <c r="N51288" s="120"/>
      <c r="U51288" s="121"/>
      <c r="V51288" s="122"/>
      <c r="W51288" s="123"/>
      <c r="AC51288" s="123"/>
    </row>
    <row r="51289" spans="5:29" s="2" customFormat="1">
      <c r="E51289" s="120"/>
      <c r="M51289" s="120"/>
      <c r="N51289" s="120"/>
      <c r="U51289" s="121"/>
      <c r="V51289" s="122"/>
      <c r="W51289" s="123"/>
      <c r="AC51289" s="123"/>
    </row>
    <row r="51290" spans="5:29" s="2" customFormat="1">
      <c r="E51290" s="120"/>
      <c r="M51290" s="120"/>
      <c r="N51290" s="120"/>
      <c r="U51290" s="121"/>
      <c r="V51290" s="122"/>
      <c r="W51290" s="123"/>
      <c r="AC51290" s="123"/>
    </row>
    <row r="51291" spans="5:29" s="2" customFormat="1">
      <c r="E51291" s="120"/>
      <c r="M51291" s="120"/>
      <c r="N51291" s="120"/>
      <c r="U51291" s="121"/>
      <c r="V51291" s="122"/>
      <c r="W51291" s="123"/>
      <c r="AC51291" s="123"/>
    </row>
    <row r="51292" spans="5:29" s="2" customFormat="1">
      <c r="E51292" s="120"/>
      <c r="M51292" s="120"/>
      <c r="N51292" s="120"/>
      <c r="U51292" s="121"/>
      <c r="V51292" s="122"/>
      <c r="W51292" s="123"/>
      <c r="AC51292" s="123"/>
    </row>
    <row r="51293" spans="5:29" s="2" customFormat="1">
      <c r="E51293" s="120"/>
      <c r="M51293" s="120"/>
      <c r="N51293" s="120"/>
      <c r="U51293" s="121"/>
      <c r="V51293" s="122"/>
      <c r="W51293" s="123"/>
      <c r="AC51293" s="123"/>
    </row>
    <row r="51294" spans="5:29" s="2" customFormat="1">
      <c r="E51294" s="120"/>
      <c r="M51294" s="120"/>
      <c r="N51294" s="120"/>
      <c r="U51294" s="121"/>
      <c r="V51294" s="122"/>
      <c r="W51294" s="123"/>
      <c r="AC51294" s="123"/>
    </row>
    <row r="51295" spans="5:29" s="2" customFormat="1">
      <c r="E51295" s="120"/>
      <c r="M51295" s="120"/>
      <c r="N51295" s="120"/>
      <c r="U51295" s="121"/>
      <c r="V51295" s="122"/>
      <c r="W51295" s="123"/>
      <c r="AC51295" s="123"/>
    </row>
    <row r="51296" spans="5:29" s="2" customFormat="1">
      <c r="E51296" s="120"/>
      <c r="M51296" s="120"/>
      <c r="N51296" s="120"/>
      <c r="U51296" s="121"/>
      <c r="V51296" s="122"/>
      <c r="W51296" s="123"/>
      <c r="AC51296" s="123"/>
    </row>
    <row r="51297" spans="5:29" s="2" customFormat="1">
      <c r="E51297" s="120"/>
      <c r="M51297" s="120"/>
      <c r="N51297" s="120"/>
      <c r="U51297" s="121"/>
      <c r="V51297" s="122"/>
      <c r="W51297" s="123"/>
      <c r="AC51297" s="123"/>
    </row>
    <row r="51298" spans="5:29" s="2" customFormat="1">
      <c r="E51298" s="120"/>
      <c r="M51298" s="120"/>
      <c r="N51298" s="120"/>
      <c r="U51298" s="121"/>
      <c r="V51298" s="122"/>
      <c r="W51298" s="123"/>
      <c r="AC51298" s="123"/>
    </row>
    <row r="51299" spans="5:29" s="2" customFormat="1">
      <c r="E51299" s="120"/>
      <c r="M51299" s="120"/>
      <c r="N51299" s="120"/>
      <c r="U51299" s="121"/>
      <c r="V51299" s="122"/>
      <c r="W51299" s="123"/>
      <c r="AC51299" s="123"/>
    </row>
    <row r="51300" spans="5:29" s="2" customFormat="1">
      <c r="E51300" s="120"/>
      <c r="M51300" s="120"/>
      <c r="N51300" s="120"/>
      <c r="U51300" s="121"/>
      <c r="V51300" s="122"/>
      <c r="W51300" s="123"/>
      <c r="AC51300" s="123"/>
    </row>
    <row r="51301" spans="5:29" s="2" customFormat="1">
      <c r="E51301" s="120"/>
      <c r="M51301" s="120"/>
      <c r="N51301" s="120"/>
      <c r="U51301" s="121"/>
      <c r="V51301" s="122"/>
      <c r="W51301" s="123"/>
      <c r="AC51301" s="123"/>
    </row>
    <row r="51302" spans="5:29" s="2" customFormat="1">
      <c r="E51302" s="120"/>
      <c r="M51302" s="120"/>
      <c r="N51302" s="120"/>
      <c r="U51302" s="121"/>
      <c r="V51302" s="122"/>
      <c r="W51302" s="123"/>
      <c r="AC51302" s="123"/>
    </row>
    <row r="51303" spans="5:29" s="2" customFormat="1">
      <c r="E51303" s="120"/>
      <c r="M51303" s="120"/>
      <c r="N51303" s="120"/>
      <c r="U51303" s="121"/>
      <c r="V51303" s="122"/>
      <c r="W51303" s="123"/>
      <c r="AC51303" s="123"/>
    </row>
    <row r="51304" spans="5:29" s="2" customFormat="1">
      <c r="E51304" s="120"/>
      <c r="M51304" s="120"/>
      <c r="N51304" s="120"/>
      <c r="U51304" s="121"/>
      <c r="V51304" s="122"/>
      <c r="W51304" s="123"/>
      <c r="AC51304" s="123"/>
    </row>
    <row r="51305" spans="5:29" s="2" customFormat="1">
      <c r="E51305" s="120"/>
      <c r="M51305" s="120"/>
      <c r="N51305" s="120"/>
      <c r="U51305" s="121"/>
      <c r="V51305" s="122"/>
      <c r="W51305" s="123"/>
      <c r="AC51305" s="123"/>
    </row>
    <row r="51306" spans="5:29" s="2" customFormat="1">
      <c r="E51306" s="120"/>
      <c r="M51306" s="120"/>
      <c r="N51306" s="120"/>
      <c r="U51306" s="121"/>
      <c r="V51306" s="122"/>
      <c r="W51306" s="123"/>
      <c r="AC51306" s="123"/>
    </row>
    <row r="51307" spans="5:29" s="2" customFormat="1">
      <c r="E51307" s="120"/>
      <c r="M51307" s="120"/>
      <c r="N51307" s="120"/>
      <c r="U51307" s="121"/>
      <c r="V51307" s="122"/>
      <c r="W51307" s="123"/>
      <c r="AC51307" s="123"/>
    </row>
    <row r="51308" spans="5:29" s="2" customFormat="1">
      <c r="E51308" s="120"/>
      <c r="M51308" s="120"/>
      <c r="N51308" s="120"/>
      <c r="U51308" s="121"/>
      <c r="V51308" s="122"/>
      <c r="W51308" s="123"/>
      <c r="AC51308" s="123"/>
    </row>
    <row r="51309" spans="5:29" s="2" customFormat="1">
      <c r="E51309" s="120"/>
      <c r="M51309" s="120"/>
      <c r="N51309" s="120"/>
      <c r="U51309" s="121"/>
      <c r="V51309" s="122"/>
      <c r="W51309" s="123"/>
      <c r="AC51309" s="123"/>
    </row>
    <row r="51310" spans="5:29" s="2" customFormat="1">
      <c r="E51310" s="120"/>
      <c r="M51310" s="120"/>
      <c r="N51310" s="120"/>
      <c r="U51310" s="121"/>
      <c r="V51310" s="122"/>
      <c r="W51310" s="123"/>
      <c r="AC51310" s="123"/>
    </row>
    <row r="51311" spans="5:29" s="2" customFormat="1">
      <c r="E51311" s="120"/>
      <c r="M51311" s="120"/>
      <c r="N51311" s="120"/>
      <c r="U51311" s="121"/>
      <c r="V51311" s="122"/>
      <c r="W51311" s="123"/>
      <c r="AC51311" s="123"/>
    </row>
    <row r="51312" spans="5:29" s="2" customFormat="1">
      <c r="E51312" s="120"/>
      <c r="M51312" s="120"/>
      <c r="N51312" s="120"/>
      <c r="U51312" s="121"/>
      <c r="V51312" s="122"/>
      <c r="W51312" s="123"/>
      <c r="AC51312" s="123"/>
    </row>
    <row r="51313" spans="5:29" s="2" customFormat="1">
      <c r="E51313" s="120"/>
      <c r="M51313" s="120"/>
      <c r="N51313" s="120"/>
      <c r="U51313" s="121"/>
      <c r="V51313" s="122"/>
      <c r="W51313" s="123"/>
      <c r="AC51313" s="123"/>
    </row>
    <row r="51314" spans="5:29" s="2" customFormat="1">
      <c r="E51314" s="120"/>
      <c r="M51314" s="120"/>
      <c r="N51314" s="120"/>
      <c r="U51314" s="121"/>
      <c r="V51314" s="122"/>
      <c r="W51314" s="123"/>
      <c r="AC51314" s="123"/>
    </row>
    <row r="51315" spans="5:29" s="2" customFormat="1">
      <c r="E51315" s="120"/>
      <c r="M51315" s="120"/>
      <c r="N51315" s="120"/>
      <c r="U51315" s="121"/>
      <c r="V51315" s="122"/>
      <c r="W51315" s="123"/>
      <c r="AC51315" s="123"/>
    </row>
    <row r="51316" spans="5:29" s="2" customFormat="1">
      <c r="E51316" s="120"/>
      <c r="M51316" s="120"/>
      <c r="N51316" s="120"/>
      <c r="U51316" s="121"/>
      <c r="V51316" s="122"/>
      <c r="W51316" s="123"/>
      <c r="AC51316" s="123"/>
    </row>
    <row r="51317" spans="5:29" s="2" customFormat="1">
      <c r="E51317" s="120"/>
      <c r="M51317" s="120"/>
      <c r="N51317" s="120"/>
      <c r="U51317" s="121"/>
      <c r="V51317" s="122"/>
      <c r="W51317" s="123"/>
      <c r="AC51317" s="123"/>
    </row>
    <row r="51318" spans="5:29" s="2" customFormat="1">
      <c r="E51318" s="120"/>
      <c r="M51318" s="120"/>
      <c r="N51318" s="120"/>
      <c r="U51318" s="121"/>
      <c r="V51318" s="122"/>
      <c r="W51318" s="123"/>
      <c r="AC51318" s="123"/>
    </row>
    <row r="51319" spans="5:29" s="2" customFormat="1">
      <c r="E51319" s="120"/>
      <c r="M51319" s="120"/>
      <c r="N51319" s="120"/>
      <c r="U51319" s="121"/>
      <c r="V51319" s="122"/>
      <c r="W51319" s="123"/>
      <c r="AC51319" s="123"/>
    </row>
    <row r="51320" spans="5:29" s="2" customFormat="1">
      <c r="E51320" s="120"/>
      <c r="M51320" s="120"/>
      <c r="N51320" s="120"/>
      <c r="U51320" s="121"/>
      <c r="V51320" s="122"/>
      <c r="W51320" s="123"/>
      <c r="AC51320" s="123"/>
    </row>
    <row r="51321" spans="5:29" s="2" customFormat="1">
      <c r="E51321" s="120"/>
      <c r="M51321" s="120"/>
      <c r="N51321" s="120"/>
      <c r="U51321" s="121"/>
      <c r="V51321" s="122"/>
      <c r="W51321" s="123"/>
      <c r="AC51321" s="123"/>
    </row>
    <row r="51322" spans="5:29" s="2" customFormat="1">
      <c r="E51322" s="120"/>
      <c r="M51322" s="120"/>
      <c r="N51322" s="120"/>
      <c r="U51322" s="121"/>
      <c r="V51322" s="122"/>
      <c r="W51322" s="123"/>
      <c r="AC51322" s="123"/>
    </row>
    <row r="51323" spans="5:29" s="2" customFormat="1">
      <c r="E51323" s="120"/>
      <c r="M51323" s="120"/>
      <c r="N51323" s="120"/>
      <c r="U51323" s="121"/>
      <c r="V51323" s="122"/>
      <c r="W51323" s="123"/>
      <c r="AC51323" s="123"/>
    </row>
    <row r="51324" spans="5:29" s="2" customFormat="1">
      <c r="E51324" s="120"/>
      <c r="M51324" s="120"/>
      <c r="N51324" s="120"/>
      <c r="U51324" s="121"/>
      <c r="V51324" s="122"/>
      <c r="W51324" s="123"/>
      <c r="AC51324" s="123"/>
    </row>
    <row r="51325" spans="5:29" s="2" customFormat="1">
      <c r="E51325" s="120"/>
      <c r="M51325" s="120"/>
      <c r="N51325" s="120"/>
      <c r="U51325" s="121"/>
      <c r="V51325" s="122"/>
      <c r="W51325" s="123"/>
      <c r="AC51325" s="123"/>
    </row>
    <row r="51326" spans="5:29" s="2" customFormat="1">
      <c r="E51326" s="120"/>
      <c r="M51326" s="120"/>
      <c r="N51326" s="120"/>
      <c r="U51326" s="121"/>
      <c r="V51326" s="122"/>
      <c r="W51326" s="123"/>
      <c r="AC51326" s="123"/>
    </row>
    <row r="51327" spans="5:29" s="2" customFormat="1">
      <c r="E51327" s="120"/>
      <c r="M51327" s="120"/>
      <c r="N51327" s="120"/>
      <c r="U51327" s="121"/>
      <c r="V51327" s="122"/>
      <c r="W51327" s="123"/>
      <c r="AC51327" s="123"/>
    </row>
    <row r="51328" spans="5:29" s="2" customFormat="1">
      <c r="E51328" s="120"/>
      <c r="M51328" s="120"/>
      <c r="N51328" s="120"/>
      <c r="U51328" s="121"/>
      <c r="V51328" s="122"/>
      <c r="W51328" s="123"/>
      <c r="AC51328" s="123"/>
    </row>
    <row r="51329" spans="5:29" s="2" customFormat="1">
      <c r="E51329" s="120"/>
      <c r="M51329" s="120"/>
      <c r="N51329" s="120"/>
      <c r="U51329" s="121"/>
      <c r="V51329" s="122"/>
      <c r="W51329" s="123"/>
      <c r="AC51329" s="123"/>
    </row>
    <row r="51330" spans="5:29" s="2" customFormat="1">
      <c r="E51330" s="120"/>
      <c r="M51330" s="120"/>
      <c r="N51330" s="120"/>
      <c r="U51330" s="121"/>
      <c r="V51330" s="122"/>
      <c r="W51330" s="123"/>
      <c r="AC51330" s="123"/>
    </row>
    <row r="51331" spans="5:29" s="2" customFormat="1">
      <c r="E51331" s="120"/>
      <c r="M51331" s="120"/>
      <c r="N51331" s="120"/>
      <c r="U51331" s="121"/>
      <c r="V51331" s="122"/>
      <c r="W51331" s="123"/>
      <c r="AC51331" s="123"/>
    </row>
    <row r="51332" spans="5:29" s="2" customFormat="1">
      <c r="E51332" s="120"/>
      <c r="M51332" s="120"/>
      <c r="N51332" s="120"/>
      <c r="U51332" s="121"/>
      <c r="V51332" s="122"/>
      <c r="W51332" s="123"/>
      <c r="AC51332" s="123"/>
    </row>
    <row r="51333" spans="5:29" s="2" customFormat="1">
      <c r="E51333" s="120"/>
      <c r="M51333" s="120"/>
      <c r="N51333" s="120"/>
      <c r="U51333" s="121"/>
      <c r="V51333" s="122"/>
      <c r="W51333" s="123"/>
      <c r="AC51333" s="123"/>
    </row>
    <row r="51334" spans="5:29" s="2" customFormat="1">
      <c r="E51334" s="120"/>
      <c r="M51334" s="120"/>
      <c r="N51334" s="120"/>
      <c r="U51334" s="121"/>
      <c r="V51334" s="122"/>
      <c r="W51334" s="123"/>
      <c r="AC51334" s="123"/>
    </row>
    <row r="51335" spans="5:29" s="2" customFormat="1">
      <c r="E51335" s="120"/>
      <c r="M51335" s="120"/>
      <c r="N51335" s="120"/>
      <c r="U51335" s="121"/>
      <c r="V51335" s="122"/>
      <c r="W51335" s="123"/>
      <c r="AC51335" s="123"/>
    </row>
    <row r="51336" spans="5:29" s="2" customFormat="1">
      <c r="E51336" s="120"/>
      <c r="M51336" s="120"/>
      <c r="N51336" s="120"/>
      <c r="U51336" s="121"/>
      <c r="V51336" s="122"/>
      <c r="W51336" s="123"/>
      <c r="AC51336" s="123"/>
    </row>
    <row r="51337" spans="5:29" s="2" customFormat="1">
      <c r="E51337" s="120"/>
      <c r="M51337" s="120"/>
      <c r="N51337" s="120"/>
      <c r="U51337" s="121"/>
      <c r="V51337" s="122"/>
      <c r="W51337" s="123"/>
      <c r="AC51337" s="123"/>
    </row>
    <row r="51338" spans="5:29" s="2" customFormat="1">
      <c r="E51338" s="120"/>
      <c r="M51338" s="120"/>
      <c r="N51338" s="120"/>
      <c r="U51338" s="121"/>
      <c r="V51338" s="122"/>
      <c r="W51338" s="123"/>
      <c r="AC51338" s="123"/>
    </row>
    <row r="51339" spans="5:29" s="2" customFormat="1">
      <c r="E51339" s="120"/>
      <c r="M51339" s="120"/>
      <c r="N51339" s="120"/>
      <c r="U51339" s="121"/>
      <c r="V51339" s="122"/>
      <c r="W51339" s="123"/>
      <c r="AC51339" s="123"/>
    </row>
    <row r="51340" spans="5:29" s="2" customFormat="1">
      <c r="E51340" s="120"/>
      <c r="M51340" s="120"/>
      <c r="N51340" s="120"/>
      <c r="U51340" s="121"/>
      <c r="V51340" s="122"/>
      <c r="W51340" s="123"/>
      <c r="AC51340" s="123"/>
    </row>
    <row r="51341" spans="5:29" s="2" customFormat="1">
      <c r="E51341" s="120"/>
      <c r="M51341" s="120"/>
      <c r="N51341" s="120"/>
      <c r="U51341" s="121"/>
      <c r="V51341" s="122"/>
      <c r="W51341" s="123"/>
      <c r="AC51341" s="123"/>
    </row>
    <row r="51342" spans="5:29" s="2" customFormat="1">
      <c r="E51342" s="120"/>
      <c r="M51342" s="120"/>
      <c r="N51342" s="120"/>
      <c r="U51342" s="121"/>
      <c r="V51342" s="122"/>
      <c r="W51342" s="123"/>
      <c r="AC51342" s="123"/>
    </row>
    <row r="51343" spans="5:29" s="2" customFormat="1">
      <c r="E51343" s="120"/>
      <c r="M51343" s="120"/>
      <c r="N51343" s="120"/>
      <c r="U51343" s="121"/>
      <c r="V51343" s="122"/>
      <c r="W51343" s="123"/>
      <c r="AC51343" s="123"/>
    </row>
    <row r="51344" spans="5:29" s="2" customFormat="1">
      <c r="E51344" s="120"/>
      <c r="M51344" s="120"/>
      <c r="N51344" s="120"/>
      <c r="U51344" s="121"/>
      <c r="V51344" s="122"/>
      <c r="W51344" s="123"/>
      <c r="AC51344" s="123"/>
    </row>
    <row r="51345" spans="5:29" s="2" customFormat="1">
      <c r="E51345" s="120"/>
      <c r="M51345" s="120"/>
      <c r="N51345" s="120"/>
      <c r="U51345" s="121"/>
      <c r="V51345" s="122"/>
      <c r="W51345" s="123"/>
      <c r="AC51345" s="123"/>
    </row>
    <row r="51346" spans="5:29" s="2" customFormat="1">
      <c r="E51346" s="120"/>
      <c r="M51346" s="120"/>
      <c r="N51346" s="120"/>
      <c r="U51346" s="121"/>
      <c r="V51346" s="122"/>
      <c r="W51346" s="123"/>
      <c r="AC51346" s="123"/>
    </row>
    <row r="51347" spans="5:29" s="2" customFormat="1">
      <c r="E51347" s="120"/>
      <c r="M51347" s="120"/>
      <c r="N51347" s="120"/>
      <c r="U51347" s="121"/>
      <c r="V51347" s="122"/>
      <c r="W51347" s="123"/>
      <c r="AC51347" s="123"/>
    </row>
    <row r="51348" spans="5:29" s="2" customFormat="1">
      <c r="E51348" s="120"/>
      <c r="M51348" s="120"/>
      <c r="N51348" s="120"/>
      <c r="U51348" s="121"/>
      <c r="V51348" s="122"/>
      <c r="W51348" s="123"/>
      <c r="AC51348" s="123"/>
    </row>
    <row r="51349" spans="5:29" s="2" customFormat="1">
      <c r="E51349" s="120"/>
      <c r="M51349" s="120"/>
      <c r="N51349" s="120"/>
      <c r="U51349" s="121"/>
      <c r="V51349" s="122"/>
      <c r="W51349" s="123"/>
      <c r="AC51349" s="123"/>
    </row>
    <row r="51350" spans="5:29" s="2" customFormat="1">
      <c r="E51350" s="120"/>
      <c r="M51350" s="120"/>
      <c r="N51350" s="120"/>
      <c r="U51350" s="121"/>
      <c r="V51350" s="122"/>
      <c r="W51350" s="123"/>
      <c r="AC51350" s="123"/>
    </row>
    <row r="51351" spans="5:29" s="2" customFormat="1">
      <c r="E51351" s="120"/>
      <c r="M51351" s="120"/>
      <c r="N51351" s="120"/>
      <c r="U51351" s="121"/>
      <c r="V51351" s="122"/>
      <c r="W51351" s="123"/>
      <c r="AC51351" s="123"/>
    </row>
    <row r="51352" spans="5:29" s="2" customFormat="1">
      <c r="E51352" s="120"/>
      <c r="M51352" s="120"/>
      <c r="N51352" s="120"/>
      <c r="U51352" s="121"/>
      <c r="V51352" s="122"/>
      <c r="W51352" s="123"/>
      <c r="AC51352" s="123"/>
    </row>
    <row r="51353" spans="5:29" s="2" customFormat="1">
      <c r="E51353" s="120"/>
      <c r="M51353" s="120"/>
      <c r="N51353" s="120"/>
      <c r="U51353" s="121"/>
      <c r="V51353" s="122"/>
      <c r="W51353" s="123"/>
      <c r="AC51353" s="123"/>
    </row>
    <row r="51354" spans="5:29" s="2" customFormat="1">
      <c r="E51354" s="120"/>
      <c r="M51354" s="120"/>
      <c r="N51354" s="120"/>
      <c r="U51354" s="121"/>
      <c r="V51354" s="122"/>
      <c r="W51354" s="123"/>
      <c r="AC51354" s="123"/>
    </row>
    <row r="51355" spans="5:29" s="2" customFormat="1">
      <c r="E51355" s="120"/>
      <c r="M51355" s="120"/>
      <c r="N51355" s="120"/>
      <c r="U51355" s="121"/>
      <c r="V51355" s="122"/>
      <c r="W51355" s="123"/>
      <c r="AC51355" s="123"/>
    </row>
    <row r="51356" spans="5:29" s="2" customFormat="1">
      <c r="E51356" s="120"/>
      <c r="M51356" s="120"/>
      <c r="N51356" s="120"/>
      <c r="U51356" s="121"/>
      <c r="V51356" s="122"/>
      <c r="W51356" s="123"/>
      <c r="AC51356" s="123"/>
    </row>
    <row r="51357" spans="5:29" s="2" customFormat="1">
      <c r="E51357" s="120"/>
      <c r="M51357" s="120"/>
      <c r="N51357" s="120"/>
      <c r="U51357" s="121"/>
      <c r="V51357" s="122"/>
      <c r="W51357" s="123"/>
      <c r="AC51357" s="123"/>
    </row>
    <row r="51358" spans="5:29" s="2" customFormat="1">
      <c r="E51358" s="120"/>
      <c r="M51358" s="120"/>
      <c r="N51358" s="120"/>
      <c r="U51358" s="121"/>
      <c r="V51358" s="122"/>
      <c r="W51358" s="123"/>
      <c r="AC51358" s="123"/>
    </row>
    <row r="51359" spans="5:29" s="2" customFormat="1">
      <c r="E51359" s="120"/>
      <c r="M51359" s="120"/>
      <c r="N51359" s="120"/>
      <c r="U51359" s="121"/>
      <c r="V51359" s="122"/>
      <c r="W51359" s="123"/>
      <c r="AC51359" s="123"/>
    </row>
    <row r="51360" spans="5:29" s="2" customFormat="1">
      <c r="E51360" s="120"/>
      <c r="M51360" s="120"/>
      <c r="N51360" s="120"/>
      <c r="U51360" s="121"/>
      <c r="V51360" s="122"/>
      <c r="W51360" s="123"/>
      <c r="AC51360" s="123"/>
    </row>
    <row r="51361" spans="5:29" s="2" customFormat="1">
      <c r="E51361" s="120"/>
      <c r="M51361" s="120"/>
      <c r="N51361" s="120"/>
      <c r="U51361" s="121"/>
      <c r="V51361" s="122"/>
      <c r="W51361" s="123"/>
      <c r="AC51361" s="123"/>
    </row>
    <row r="51362" spans="5:29" s="2" customFormat="1">
      <c r="E51362" s="120"/>
      <c r="M51362" s="120"/>
      <c r="N51362" s="120"/>
      <c r="U51362" s="121"/>
      <c r="V51362" s="122"/>
      <c r="W51362" s="123"/>
      <c r="AC51362" s="123"/>
    </row>
    <row r="51363" spans="5:29" s="2" customFormat="1">
      <c r="E51363" s="120"/>
      <c r="M51363" s="120"/>
      <c r="N51363" s="120"/>
      <c r="U51363" s="121"/>
      <c r="V51363" s="122"/>
      <c r="W51363" s="123"/>
      <c r="AC51363" s="123"/>
    </row>
    <row r="51364" spans="5:29" s="2" customFormat="1">
      <c r="E51364" s="120"/>
      <c r="M51364" s="120"/>
      <c r="N51364" s="120"/>
      <c r="U51364" s="121"/>
      <c r="V51364" s="122"/>
      <c r="W51364" s="123"/>
      <c r="AC51364" s="123"/>
    </row>
    <row r="51365" spans="5:29" s="2" customFormat="1">
      <c r="E51365" s="120"/>
      <c r="M51365" s="120"/>
      <c r="N51365" s="120"/>
      <c r="U51365" s="121"/>
      <c r="V51365" s="122"/>
      <c r="W51365" s="123"/>
      <c r="AC51365" s="123"/>
    </row>
    <row r="51366" spans="5:29" s="2" customFormat="1">
      <c r="E51366" s="120"/>
      <c r="M51366" s="120"/>
      <c r="N51366" s="120"/>
      <c r="U51366" s="121"/>
      <c r="V51366" s="122"/>
      <c r="W51366" s="123"/>
      <c r="AC51366" s="123"/>
    </row>
    <row r="51367" spans="5:29" s="2" customFormat="1">
      <c r="E51367" s="120"/>
      <c r="M51367" s="120"/>
      <c r="N51367" s="120"/>
      <c r="U51367" s="121"/>
      <c r="V51367" s="122"/>
      <c r="W51367" s="123"/>
      <c r="AC51367" s="123"/>
    </row>
    <row r="51368" spans="5:29" s="2" customFormat="1">
      <c r="E51368" s="120"/>
      <c r="M51368" s="120"/>
      <c r="N51368" s="120"/>
      <c r="U51368" s="121"/>
      <c r="V51368" s="122"/>
      <c r="W51368" s="123"/>
      <c r="AC51368" s="123"/>
    </row>
    <row r="51369" spans="5:29" s="2" customFormat="1">
      <c r="E51369" s="120"/>
      <c r="M51369" s="120"/>
      <c r="N51369" s="120"/>
      <c r="U51369" s="121"/>
      <c r="V51369" s="122"/>
      <c r="W51369" s="123"/>
      <c r="AC51369" s="123"/>
    </row>
    <row r="51370" spans="5:29" s="2" customFormat="1">
      <c r="E51370" s="120"/>
      <c r="M51370" s="120"/>
      <c r="N51370" s="120"/>
      <c r="U51370" s="121"/>
      <c r="V51370" s="122"/>
      <c r="W51370" s="123"/>
      <c r="AC51370" s="123"/>
    </row>
    <row r="51371" spans="5:29" s="2" customFormat="1">
      <c r="E51371" s="120"/>
      <c r="M51371" s="120"/>
      <c r="N51371" s="120"/>
      <c r="U51371" s="121"/>
      <c r="V51371" s="122"/>
      <c r="W51371" s="123"/>
      <c r="AC51371" s="123"/>
    </row>
    <row r="51372" spans="5:29" s="2" customFormat="1">
      <c r="E51372" s="120"/>
      <c r="M51372" s="120"/>
      <c r="N51372" s="120"/>
      <c r="U51372" s="121"/>
      <c r="V51372" s="122"/>
      <c r="W51372" s="123"/>
      <c r="AC51372" s="123"/>
    </row>
    <row r="51373" spans="5:29" s="2" customFormat="1">
      <c r="E51373" s="120"/>
      <c r="M51373" s="120"/>
      <c r="N51373" s="120"/>
      <c r="U51373" s="121"/>
      <c r="V51373" s="122"/>
      <c r="W51373" s="123"/>
      <c r="AC51373" s="123"/>
    </row>
    <row r="51374" spans="5:29" s="2" customFormat="1">
      <c r="E51374" s="120"/>
      <c r="M51374" s="120"/>
      <c r="N51374" s="120"/>
      <c r="U51374" s="121"/>
      <c r="V51374" s="122"/>
      <c r="W51374" s="123"/>
      <c r="AC51374" s="123"/>
    </row>
    <row r="51375" spans="5:29" s="2" customFormat="1">
      <c r="E51375" s="120"/>
      <c r="M51375" s="120"/>
      <c r="N51375" s="120"/>
      <c r="U51375" s="121"/>
      <c r="V51375" s="122"/>
      <c r="W51375" s="123"/>
      <c r="AC51375" s="123"/>
    </row>
    <row r="51376" spans="5:29" s="2" customFormat="1">
      <c r="E51376" s="120"/>
      <c r="M51376" s="120"/>
      <c r="N51376" s="120"/>
      <c r="U51376" s="121"/>
      <c r="V51376" s="122"/>
      <c r="W51376" s="123"/>
      <c r="AC51376" s="123"/>
    </row>
    <row r="51377" spans="5:29" s="2" customFormat="1">
      <c r="E51377" s="120"/>
      <c r="M51377" s="120"/>
      <c r="N51377" s="120"/>
      <c r="U51377" s="121"/>
      <c r="V51377" s="122"/>
      <c r="W51377" s="123"/>
      <c r="AC51377" s="123"/>
    </row>
    <row r="51378" spans="5:29" s="2" customFormat="1">
      <c r="E51378" s="120"/>
      <c r="M51378" s="120"/>
      <c r="N51378" s="120"/>
      <c r="U51378" s="121"/>
      <c r="V51378" s="122"/>
      <c r="W51378" s="123"/>
      <c r="AC51378" s="123"/>
    </row>
    <row r="51379" spans="5:29" s="2" customFormat="1">
      <c r="E51379" s="120"/>
      <c r="M51379" s="120"/>
      <c r="N51379" s="120"/>
      <c r="U51379" s="121"/>
      <c r="V51379" s="122"/>
      <c r="W51379" s="123"/>
      <c r="AC51379" s="123"/>
    </row>
    <row r="51380" spans="5:29" s="2" customFormat="1">
      <c r="E51380" s="120"/>
      <c r="M51380" s="120"/>
      <c r="N51380" s="120"/>
      <c r="U51380" s="121"/>
      <c r="V51380" s="122"/>
      <c r="W51380" s="123"/>
      <c r="AC51380" s="123"/>
    </row>
    <row r="51381" spans="5:29" s="2" customFormat="1">
      <c r="E51381" s="120"/>
      <c r="M51381" s="120"/>
      <c r="N51381" s="120"/>
      <c r="U51381" s="121"/>
      <c r="V51381" s="122"/>
      <c r="W51381" s="123"/>
      <c r="AC51381" s="123"/>
    </row>
    <row r="51382" spans="5:29" s="2" customFormat="1">
      <c r="E51382" s="120"/>
      <c r="M51382" s="120"/>
      <c r="N51382" s="120"/>
      <c r="U51382" s="121"/>
      <c r="V51382" s="122"/>
      <c r="W51382" s="123"/>
      <c r="AC51382" s="123"/>
    </row>
    <row r="51383" spans="5:29" s="2" customFormat="1">
      <c r="E51383" s="120"/>
      <c r="M51383" s="120"/>
      <c r="N51383" s="120"/>
      <c r="U51383" s="121"/>
      <c r="V51383" s="122"/>
      <c r="W51383" s="123"/>
      <c r="AC51383" s="123"/>
    </row>
    <row r="51384" spans="5:29" s="2" customFormat="1">
      <c r="E51384" s="120"/>
      <c r="M51384" s="120"/>
      <c r="N51384" s="120"/>
      <c r="U51384" s="121"/>
      <c r="V51384" s="122"/>
      <c r="W51384" s="123"/>
      <c r="AC51384" s="123"/>
    </row>
    <row r="51385" spans="5:29" s="2" customFormat="1">
      <c r="E51385" s="120"/>
      <c r="M51385" s="120"/>
      <c r="N51385" s="120"/>
      <c r="U51385" s="121"/>
      <c r="V51385" s="122"/>
      <c r="W51385" s="123"/>
      <c r="AC51385" s="123"/>
    </row>
    <row r="51386" spans="5:29" s="2" customFormat="1">
      <c r="E51386" s="120"/>
      <c r="M51386" s="120"/>
      <c r="N51386" s="120"/>
      <c r="U51386" s="121"/>
      <c r="V51386" s="122"/>
      <c r="W51386" s="123"/>
      <c r="AC51386" s="123"/>
    </row>
    <row r="51387" spans="5:29" s="2" customFormat="1">
      <c r="E51387" s="120"/>
      <c r="M51387" s="120"/>
      <c r="N51387" s="120"/>
      <c r="U51387" s="121"/>
      <c r="V51387" s="122"/>
      <c r="W51387" s="123"/>
      <c r="AC51387" s="123"/>
    </row>
    <row r="51388" spans="5:29" s="2" customFormat="1">
      <c r="E51388" s="120"/>
      <c r="M51388" s="120"/>
      <c r="N51388" s="120"/>
      <c r="U51388" s="121"/>
      <c r="V51388" s="122"/>
      <c r="W51388" s="123"/>
      <c r="AC51388" s="123"/>
    </row>
    <row r="51389" spans="5:29" s="2" customFormat="1">
      <c r="E51389" s="120"/>
      <c r="M51389" s="120"/>
      <c r="N51389" s="120"/>
      <c r="U51389" s="121"/>
      <c r="V51389" s="122"/>
      <c r="W51389" s="123"/>
      <c r="AC51389" s="123"/>
    </row>
    <row r="51390" spans="5:29" s="2" customFormat="1">
      <c r="E51390" s="120"/>
      <c r="M51390" s="120"/>
      <c r="N51390" s="120"/>
      <c r="U51390" s="121"/>
      <c r="V51390" s="122"/>
      <c r="W51390" s="123"/>
      <c r="AC51390" s="123"/>
    </row>
    <row r="51391" spans="5:29" s="2" customFormat="1">
      <c r="E51391" s="120"/>
      <c r="M51391" s="120"/>
      <c r="N51391" s="120"/>
      <c r="U51391" s="121"/>
      <c r="V51391" s="122"/>
      <c r="W51391" s="123"/>
      <c r="AC51391" s="123"/>
    </row>
    <row r="51392" spans="5:29" s="2" customFormat="1">
      <c r="E51392" s="120"/>
      <c r="M51392" s="120"/>
      <c r="N51392" s="120"/>
      <c r="U51392" s="121"/>
      <c r="V51392" s="122"/>
      <c r="W51392" s="123"/>
      <c r="AC51392" s="123"/>
    </row>
    <row r="51393" spans="5:29" s="2" customFormat="1">
      <c r="E51393" s="120"/>
      <c r="M51393" s="120"/>
      <c r="N51393" s="120"/>
      <c r="U51393" s="121"/>
      <c r="V51393" s="122"/>
      <c r="W51393" s="123"/>
      <c r="AC51393" s="123"/>
    </row>
    <row r="51394" spans="5:29" s="2" customFormat="1">
      <c r="E51394" s="120"/>
      <c r="M51394" s="120"/>
      <c r="N51394" s="120"/>
      <c r="U51394" s="121"/>
      <c r="V51394" s="122"/>
      <c r="W51394" s="123"/>
      <c r="AC51394" s="123"/>
    </row>
    <row r="51395" spans="5:29" s="2" customFormat="1">
      <c r="E51395" s="120"/>
      <c r="M51395" s="120"/>
      <c r="N51395" s="120"/>
      <c r="U51395" s="121"/>
      <c r="V51395" s="122"/>
      <c r="W51395" s="123"/>
      <c r="AC51395" s="123"/>
    </row>
    <row r="51396" spans="5:29" s="2" customFormat="1">
      <c r="E51396" s="120"/>
      <c r="M51396" s="120"/>
      <c r="N51396" s="120"/>
      <c r="U51396" s="121"/>
      <c r="V51396" s="122"/>
      <c r="W51396" s="123"/>
      <c r="AC51396" s="123"/>
    </row>
    <row r="51397" spans="5:29" s="2" customFormat="1">
      <c r="E51397" s="120"/>
      <c r="M51397" s="120"/>
      <c r="N51397" s="120"/>
      <c r="U51397" s="121"/>
      <c r="V51397" s="122"/>
      <c r="W51397" s="123"/>
      <c r="AC51397" s="123"/>
    </row>
    <row r="51398" spans="5:29" s="2" customFormat="1">
      <c r="E51398" s="120"/>
      <c r="M51398" s="120"/>
      <c r="N51398" s="120"/>
      <c r="U51398" s="121"/>
      <c r="V51398" s="122"/>
      <c r="W51398" s="123"/>
      <c r="AC51398" s="123"/>
    </row>
    <row r="51399" spans="5:29" s="2" customFormat="1">
      <c r="E51399" s="120"/>
      <c r="M51399" s="120"/>
      <c r="N51399" s="120"/>
      <c r="U51399" s="121"/>
      <c r="V51399" s="122"/>
      <c r="W51399" s="123"/>
      <c r="AC51399" s="123"/>
    </row>
    <row r="51400" spans="5:29" s="2" customFormat="1">
      <c r="E51400" s="120"/>
      <c r="M51400" s="120"/>
      <c r="N51400" s="120"/>
      <c r="U51400" s="121"/>
      <c r="V51400" s="122"/>
      <c r="W51400" s="123"/>
      <c r="AC51400" s="123"/>
    </row>
    <row r="51401" spans="5:29" s="2" customFormat="1">
      <c r="E51401" s="120"/>
      <c r="M51401" s="120"/>
      <c r="N51401" s="120"/>
      <c r="U51401" s="121"/>
      <c r="V51401" s="122"/>
      <c r="W51401" s="123"/>
      <c r="AC51401" s="123"/>
    </row>
    <row r="51402" spans="5:29" s="2" customFormat="1">
      <c r="E51402" s="120"/>
      <c r="M51402" s="120"/>
      <c r="N51402" s="120"/>
      <c r="U51402" s="121"/>
      <c r="V51402" s="122"/>
      <c r="W51402" s="123"/>
      <c r="AC51402" s="123"/>
    </row>
    <row r="51403" spans="5:29" s="2" customFormat="1">
      <c r="E51403" s="120"/>
      <c r="M51403" s="120"/>
      <c r="N51403" s="120"/>
      <c r="U51403" s="121"/>
      <c r="V51403" s="122"/>
      <c r="W51403" s="123"/>
      <c r="AC51403" s="123"/>
    </row>
    <row r="51404" spans="5:29" s="2" customFormat="1">
      <c r="E51404" s="120"/>
      <c r="M51404" s="120"/>
      <c r="N51404" s="120"/>
      <c r="U51404" s="121"/>
      <c r="V51404" s="122"/>
      <c r="W51404" s="123"/>
      <c r="AC51404" s="123"/>
    </row>
    <row r="51405" spans="5:29" s="2" customFormat="1">
      <c r="E51405" s="120"/>
      <c r="M51405" s="120"/>
      <c r="N51405" s="120"/>
      <c r="U51405" s="121"/>
      <c r="V51405" s="122"/>
      <c r="W51405" s="123"/>
      <c r="AC51405" s="123"/>
    </row>
    <row r="51406" spans="5:29" s="2" customFormat="1">
      <c r="E51406" s="120"/>
      <c r="M51406" s="120"/>
      <c r="N51406" s="120"/>
      <c r="U51406" s="121"/>
      <c r="V51406" s="122"/>
      <c r="W51406" s="123"/>
      <c r="AC51406" s="123"/>
    </row>
    <row r="51407" spans="5:29" s="2" customFormat="1">
      <c r="E51407" s="120"/>
      <c r="M51407" s="120"/>
      <c r="N51407" s="120"/>
      <c r="U51407" s="121"/>
      <c r="V51407" s="122"/>
      <c r="W51407" s="123"/>
      <c r="AC51407" s="123"/>
    </row>
    <row r="51408" spans="5:29" s="2" customFormat="1">
      <c r="E51408" s="120"/>
      <c r="M51408" s="120"/>
      <c r="N51408" s="120"/>
      <c r="U51408" s="121"/>
      <c r="V51408" s="122"/>
      <c r="W51408" s="123"/>
      <c r="AC51408" s="123"/>
    </row>
    <row r="51409" spans="5:29" s="2" customFormat="1">
      <c r="E51409" s="120"/>
      <c r="M51409" s="120"/>
      <c r="N51409" s="120"/>
      <c r="U51409" s="121"/>
      <c r="V51409" s="122"/>
      <c r="W51409" s="123"/>
      <c r="AC51409" s="123"/>
    </row>
    <row r="51410" spans="5:29" s="2" customFormat="1">
      <c r="E51410" s="120"/>
      <c r="M51410" s="120"/>
      <c r="N51410" s="120"/>
      <c r="U51410" s="121"/>
      <c r="V51410" s="122"/>
      <c r="W51410" s="123"/>
      <c r="AC51410" s="123"/>
    </row>
    <row r="51411" spans="5:29" s="2" customFormat="1">
      <c r="E51411" s="120"/>
      <c r="M51411" s="120"/>
      <c r="N51411" s="120"/>
      <c r="U51411" s="121"/>
      <c r="V51411" s="122"/>
      <c r="W51411" s="123"/>
      <c r="AC51411" s="123"/>
    </row>
    <row r="51412" spans="5:29" s="2" customFormat="1">
      <c r="E51412" s="120"/>
      <c r="M51412" s="120"/>
      <c r="N51412" s="120"/>
      <c r="U51412" s="121"/>
      <c r="V51412" s="122"/>
      <c r="W51412" s="123"/>
      <c r="AC51412" s="123"/>
    </row>
    <row r="51413" spans="5:29" s="2" customFormat="1">
      <c r="E51413" s="120"/>
      <c r="M51413" s="120"/>
      <c r="N51413" s="120"/>
      <c r="U51413" s="121"/>
      <c r="V51413" s="122"/>
      <c r="W51413" s="123"/>
      <c r="AC51413" s="123"/>
    </row>
    <row r="51414" spans="5:29" s="2" customFormat="1">
      <c r="E51414" s="120"/>
      <c r="M51414" s="120"/>
      <c r="N51414" s="120"/>
      <c r="U51414" s="121"/>
      <c r="V51414" s="122"/>
      <c r="W51414" s="123"/>
      <c r="AC51414" s="123"/>
    </row>
    <row r="51415" spans="5:29" s="2" customFormat="1">
      <c r="E51415" s="120"/>
      <c r="M51415" s="120"/>
      <c r="N51415" s="120"/>
      <c r="U51415" s="121"/>
      <c r="V51415" s="122"/>
      <c r="W51415" s="123"/>
      <c r="AC51415" s="123"/>
    </row>
    <row r="51416" spans="5:29" s="2" customFormat="1">
      <c r="E51416" s="120"/>
      <c r="M51416" s="120"/>
      <c r="N51416" s="120"/>
      <c r="U51416" s="121"/>
      <c r="V51416" s="122"/>
      <c r="W51416" s="123"/>
      <c r="AC51416" s="123"/>
    </row>
    <row r="51417" spans="5:29" s="2" customFormat="1">
      <c r="E51417" s="120"/>
      <c r="M51417" s="120"/>
      <c r="N51417" s="120"/>
      <c r="U51417" s="121"/>
      <c r="V51417" s="122"/>
      <c r="W51417" s="123"/>
      <c r="AC51417" s="123"/>
    </row>
    <row r="51418" spans="5:29" s="2" customFormat="1">
      <c r="E51418" s="120"/>
      <c r="M51418" s="120"/>
      <c r="N51418" s="120"/>
      <c r="U51418" s="121"/>
      <c r="V51418" s="122"/>
      <c r="W51418" s="123"/>
      <c r="AC51418" s="123"/>
    </row>
    <row r="51419" spans="5:29" s="2" customFormat="1">
      <c r="E51419" s="120"/>
      <c r="M51419" s="120"/>
      <c r="N51419" s="120"/>
      <c r="U51419" s="121"/>
      <c r="V51419" s="122"/>
      <c r="W51419" s="123"/>
      <c r="AC51419" s="123"/>
    </row>
    <row r="51420" spans="5:29" s="2" customFormat="1">
      <c r="E51420" s="120"/>
      <c r="M51420" s="120"/>
      <c r="N51420" s="120"/>
      <c r="U51420" s="121"/>
      <c r="V51420" s="122"/>
      <c r="W51420" s="123"/>
      <c r="AC51420" s="123"/>
    </row>
    <row r="51421" spans="5:29" s="2" customFormat="1">
      <c r="E51421" s="120"/>
      <c r="M51421" s="120"/>
      <c r="N51421" s="120"/>
      <c r="U51421" s="121"/>
      <c r="V51421" s="122"/>
      <c r="W51421" s="123"/>
      <c r="AC51421" s="123"/>
    </row>
    <row r="51422" spans="5:29" s="2" customFormat="1">
      <c r="E51422" s="120"/>
      <c r="M51422" s="120"/>
      <c r="N51422" s="120"/>
      <c r="U51422" s="121"/>
      <c r="V51422" s="122"/>
      <c r="W51422" s="123"/>
      <c r="AC51422" s="123"/>
    </row>
    <row r="51423" spans="5:29" s="2" customFormat="1">
      <c r="E51423" s="120"/>
      <c r="M51423" s="120"/>
      <c r="N51423" s="120"/>
      <c r="U51423" s="121"/>
      <c r="V51423" s="122"/>
      <c r="W51423" s="123"/>
      <c r="AC51423" s="123"/>
    </row>
    <row r="51424" spans="5:29" s="2" customFormat="1">
      <c r="E51424" s="120"/>
      <c r="M51424" s="120"/>
      <c r="N51424" s="120"/>
      <c r="U51424" s="121"/>
      <c r="V51424" s="122"/>
      <c r="W51424" s="123"/>
      <c r="AC51424" s="123"/>
    </row>
    <row r="51425" spans="5:29" s="2" customFormat="1">
      <c r="E51425" s="120"/>
      <c r="M51425" s="120"/>
      <c r="N51425" s="120"/>
      <c r="U51425" s="121"/>
      <c r="V51425" s="122"/>
      <c r="W51425" s="123"/>
      <c r="AC51425" s="123"/>
    </row>
    <row r="51426" spans="5:29" s="2" customFormat="1">
      <c r="E51426" s="120"/>
      <c r="M51426" s="120"/>
      <c r="N51426" s="120"/>
      <c r="U51426" s="121"/>
      <c r="V51426" s="122"/>
      <c r="W51426" s="123"/>
      <c r="AC51426" s="123"/>
    </row>
    <row r="51427" spans="5:29" s="2" customFormat="1">
      <c r="E51427" s="120"/>
      <c r="M51427" s="120"/>
      <c r="N51427" s="120"/>
      <c r="U51427" s="121"/>
      <c r="V51427" s="122"/>
      <c r="W51427" s="123"/>
      <c r="AC51427" s="123"/>
    </row>
    <row r="51428" spans="5:29" s="2" customFormat="1">
      <c r="E51428" s="120"/>
      <c r="M51428" s="120"/>
      <c r="N51428" s="120"/>
      <c r="U51428" s="121"/>
      <c r="V51428" s="122"/>
      <c r="W51428" s="123"/>
      <c r="AC51428" s="123"/>
    </row>
    <row r="51429" spans="5:29" s="2" customFormat="1">
      <c r="E51429" s="120"/>
      <c r="M51429" s="120"/>
      <c r="N51429" s="120"/>
      <c r="U51429" s="121"/>
      <c r="V51429" s="122"/>
      <c r="W51429" s="123"/>
      <c r="AC51429" s="123"/>
    </row>
    <row r="51430" spans="5:29" s="2" customFormat="1">
      <c r="E51430" s="120"/>
      <c r="M51430" s="120"/>
      <c r="N51430" s="120"/>
      <c r="U51430" s="121"/>
      <c r="V51430" s="122"/>
      <c r="W51430" s="123"/>
      <c r="AC51430" s="123"/>
    </row>
    <row r="51431" spans="5:29" s="2" customFormat="1">
      <c r="E51431" s="120"/>
      <c r="M51431" s="120"/>
      <c r="N51431" s="120"/>
      <c r="U51431" s="121"/>
      <c r="V51431" s="122"/>
      <c r="W51431" s="123"/>
      <c r="AC51431" s="123"/>
    </row>
    <row r="51432" spans="5:29" s="2" customFormat="1">
      <c r="E51432" s="120"/>
      <c r="M51432" s="120"/>
      <c r="N51432" s="120"/>
      <c r="U51432" s="121"/>
      <c r="V51432" s="122"/>
      <c r="W51432" s="123"/>
      <c r="AC51432" s="123"/>
    </row>
    <row r="51433" spans="5:29" s="2" customFormat="1">
      <c r="E51433" s="120"/>
      <c r="M51433" s="120"/>
      <c r="N51433" s="120"/>
      <c r="U51433" s="121"/>
      <c r="V51433" s="122"/>
      <c r="W51433" s="123"/>
      <c r="AC51433" s="123"/>
    </row>
    <row r="51434" spans="5:29" s="2" customFormat="1">
      <c r="E51434" s="120"/>
      <c r="M51434" s="120"/>
      <c r="N51434" s="120"/>
      <c r="U51434" s="121"/>
      <c r="V51434" s="122"/>
      <c r="W51434" s="123"/>
      <c r="AC51434" s="123"/>
    </row>
    <row r="51435" spans="5:29" s="2" customFormat="1">
      <c r="E51435" s="120"/>
      <c r="M51435" s="120"/>
      <c r="N51435" s="120"/>
      <c r="U51435" s="121"/>
      <c r="V51435" s="122"/>
      <c r="W51435" s="123"/>
      <c r="AC51435" s="123"/>
    </row>
    <row r="51436" spans="5:29" s="2" customFormat="1">
      <c r="E51436" s="120"/>
      <c r="M51436" s="120"/>
      <c r="N51436" s="120"/>
      <c r="U51436" s="121"/>
      <c r="V51436" s="122"/>
      <c r="W51436" s="123"/>
      <c r="AC51436" s="123"/>
    </row>
    <row r="51437" spans="5:29" s="2" customFormat="1">
      <c r="E51437" s="120"/>
      <c r="M51437" s="120"/>
      <c r="N51437" s="120"/>
      <c r="U51437" s="121"/>
      <c r="V51437" s="122"/>
      <c r="W51437" s="123"/>
      <c r="AC51437" s="123"/>
    </row>
    <row r="51438" spans="5:29" s="2" customFormat="1">
      <c r="E51438" s="120"/>
      <c r="M51438" s="120"/>
      <c r="N51438" s="120"/>
      <c r="U51438" s="121"/>
      <c r="V51438" s="122"/>
      <c r="W51438" s="123"/>
      <c r="AC51438" s="123"/>
    </row>
    <row r="51439" spans="5:29" s="2" customFormat="1">
      <c r="E51439" s="120"/>
      <c r="M51439" s="120"/>
      <c r="N51439" s="120"/>
      <c r="U51439" s="121"/>
      <c r="V51439" s="122"/>
      <c r="W51439" s="123"/>
      <c r="AC51439" s="123"/>
    </row>
    <row r="51440" spans="5:29" s="2" customFormat="1">
      <c r="E51440" s="120"/>
      <c r="M51440" s="120"/>
      <c r="N51440" s="120"/>
      <c r="U51440" s="121"/>
      <c r="V51440" s="122"/>
      <c r="W51440" s="123"/>
      <c r="AC51440" s="123"/>
    </row>
    <row r="51441" spans="5:29" s="2" customFormat="1">
      <c r="E51441" s="120"/>
      <c r="M51441" s="120"/>
      <c r="N51441" s="120"/>
      <c r="U51441" s="121"/>
      <c r="V51441" s="122"/>
      <c r="W51441" s="123"/>
      <c r="AC51441" s="123"/>
    </row>
    <row r="51442" spans="5:29" s="2" customFormat="1">
      <c r="E51442" s="120"/>
      <c r="M51442" s="120"/>
      <c r="N51442" s="120"/>
      <c r="U51442" s="121"/>
      <c r="V51442" s="122"/>
      <c r="W51442" s="123"/>
      <c r="AC51442" s="123"/>
    </row>
    <row r="51443" spans="5:29" s="2" customFormat="1">
      <c r="E51443" s="120"/>
      <c r="M51443" s="120"/>
      <c r="N51443" s="120"/>
      <c r="U51443" s="121"/>
      <c r="V51443" s="122"/>
      <c r="W51443" s="123"/>
      <c r="AC51443" s="123"/>
    </row>
    <row r="51444" spans="5:29" s="2" customFormat="1">
      <c r="E51444" s="120"/>
      <c r="M51444" s="120"/>
      <c r="N51444" s="120"/>
      <c r="U51444" s="121"/>
      <c r="V51444" s="122"/>
      <c r="W51444" s="123"/>
      <c r="AC51444" s="123"/>
    </row>
    <row r="51445" spans="5:29" s="2" customFormat="1">
      <c r="E51445" s="120"/>
      <c r="M51445" s="120"/>
      <c r="N51445" s="120"/>
      <c r="U51445" s="121"/>
      <c r="V51445" s="122"/>
      <c r="W51445" s="123"/>
      <c r="AC51445" s="123"/>
    </row>
    <row r="51446" spans="5:29" s="2" customFormat="1">
      <c r="E51446" s="120"/>
      <c r="M51446" s="120"/>
      <c r="N51446" s="120"/>
      <c r="U51446" s="121"/>
      <c r="V51446" s="122"/>
      <c r="W51446" s="123"/>
      <c r="AC51446" s="123"/>
    </row>
    <row r="51447" spans="5:29" s="2" customFormat="1">
      <c r="E51447" s="120"/>
      <c r="M51447" s="120"/>
      <c r="N51447" s="120"/>
      <c r="U51447" s="121"/>
      <c r="V51447" s="122"/>
      <c r="W51447" s="123"/>
      <c r="AC51447" s="123"/>
    </row>
    <row r="51448" spans="5:29" s="2" customFormat="1">
      <c r="E51448" s="120"/>
      <c r="M51448" s="120"/>
      <c r="N51448" s="120"/>
      <c r="U51448" s="121"/>
      <c r="V51448" s="122"/>
      <c r="W51448" s="123"/>
      <c r="AC51448" s="123"/>
    </row>
    <row r="51449" spans="5:29" s="2" customFormat="1">
      <c r="E51449" s="120"/>
      <c r="M51449" s="120"/>
      <c r="N51449" s="120"/>
      <c r="U51449" s="121"/>
      <c r="V51449" s="122"/>
      <c r="W51449" s="123"/>
      <c r="AC51449" s="123"/>
    </row>
    <row r="51450" spans="5:29" s="2" customFormat="1">
      <c r="E51450" s="120"/>
      <c r="M51450" s="120"/>
      <c r="N51450" s="120"/>
      <c r="U51450" s="121"/>
      <c r="V51450" s="122"/>
      <c r="W51450" s="123"/>
      <c r="AC51450" s="123"/>
    </row>
    <row r="51451" spans="5:29" s="2" customFormat="1">
      <c r="E51451" s="120"/>
      <c r="M51451" s="120"/>
      <c r="N51451" s="120"/>
      <c r="U51451" s="121"/>
      <c r="V51451" s="122"/>
      <c r="W51451" s="123"/>
      <c r="AC51451" s="123"/>
    </row>
    <row r="51452" spans="5:29" s="2" customFormat="1">
      <c r="E51452" s="120"/>
      <c r="M51452" s="120"/>
      <c r="N51452" s="120"/>
      <c r="U51452" s="121"/>
      <c r="V51452" s="122"/>
      <c r="W51452" s="123"/>
      <c r="AC51452" s="123"/>
    </row>
    <row r="51453" spans="5:29" s="2" customFormat="1">
      <c r="E51453" s="120"/>
      <c r="M51453" s="120"/>
      <c r="N51453" s="120"/>
      <c r="U51453" s="121"/>
      <c r="V51453" s="122"/>
      <c r="W51453" s="123"/>
      <c r="AC51453" s="123"/>
    </row>
    <row r="51454" spans="5:29" s="2" customFormat="1">
      <c r="E51454" s="120"/>
      <c r="M51454" s="120"/>
      <c r="N51454" s="120"/>
      <c r="U51454" s="121"/>
      <c r="V51454" s="122"/>
      <c r="W51454" s="123"/>
      <c r="AC51454" s="123"/>
    </row>
    <row r="51455" spans="5:29" s="2" customFormat="1">
      <c r="E51455" s="120"/>
      <c r="M51455" s="120"/>
      <c r="N51455" s="120"/>
      <c r="U51455" s="121"/>
      <c r="V51455" s="122"/>
      <c r="W51455" s="123"/>
      <c r="AC51455" s="123"/>
    </row>
    <row r="51456" spans="5:29" s="2" customFormat="1">
      <c r="E51456" s="120"/>
      <c r="M51456" s="120"/>
      <c r="N51456" s="120"/>
      <c r="U51456" s="121"/>
      <c r="V51456" s="122"/>
      <c r="W51456" s="123"/>
      <c r="AC51456" s="123"/>
    </row>
    <row r="51457" spans="5:29" s="2" customFormat="1">
      <c r="E51457" s="120"/>
      <c r="M51457" s="120"/>
      <c r="N51457" s="120"/>
      <c r="U51457" s="121"/>
      <c r="V51457" s="122"/>
      <c r="W51457" s="123"/>
      <c r="AC51457" s="123"/>
    </row>
    <row r="51458" spans="5:29" s="2" customFormat="1">
      <c r="E51458" s="120"/>
      <c r="M51458" s="120"/>
      <c r="N51458" s="120"/>
      <c r="U51458" s="121"/>
      <c r="V51458" s="122"/>
      <c r="W51458" s="123"/>
      <c r="AC51458" s="123"/>
    </row>
    <row r="51459" spans="5:29" s="2" customFormat="1">
      <c r="E51459" s="120"/>
      <c r="M51459" s="120"/>
      <c r="N51459" s="120"/>
      <c r="U51459" s="121"/>
      <c r="V51459" s="122"/>
      <c r="W51459" s="123"/>
      <c r="AC51459" s="123"/>
    </row>
    <row r="51460" spans="5:29" s="2" customFormat="1">
      <c r="E51460" s="120"/>
      <c r="M51460" s="120"/>
      <c r="N51460" s="120"/>
      <c r="U51460" s="121"/>
      <c r="V51460" s="122"/>
      <c r="W51460" s="123"/>
      <c r="AC51460" s="123"/>
    </row>
    <row r="51461" spans="5:29" s="2" customFormat="1">
      <c r="E51461" s="120"/>
      <c r="M51461" s="120"/>
      <c r="N51461" s="120"/>
      <c r="U51461" s="121"/>
      <c r="V51461" s="122"/>
      <c r="W51461" s="123"/>
      <c r="AC51461" s="123"/>
    </row>
    <row r="51462" spans="5:29" s="2" customFormat="1">
      <c r="E51462" s="120"/>
      <c r="M51462" s="120"/>
      <c r="N51462" s="120"/>
      <c r="U51462" s="121"/>
      <c r="V51462" s="122"/>
      <c r="W51462" s="123"/>
      <c r="AC51462" s="123"/>
    </row>
    <row r="51463" spans="5:29" s="2" customFormat="1">
      <c r="E51463" s="120"/>
      <c r="M51463" s="120"/>
      <c r="N51463" s="120"/>
      <c r="U51463" s="121"/>
      <c r="V51463" s="122"/>
      <c r="W51463" s="123"/>
      <c r="AC51463" s="123"/>
    </row>
    <row r="51464" spans="5:29" s="2" customFormat="1">
      <c r="E51464" s="120"/>
      <c r="M51464" s="120"/>
      <c r="N51464" s="120"/>
      <c r="U51464" s="121"/>
      <c r="V51464" s="122"/>
      <c r="W51464" s="123"/>
      <c r="AC51464" s="123"/>
    </row>
    <row r="51465" spans="5:29" s="2" customFormat="1">
      <c r="E51465" s="120"/>
      <c r="M51465" s="120"/>
      <c r="N51465" s="120"/>
      <c r="U51465" s="121"/>
      <c r="V51465" s="122"/>
      <c r="W51465" s="123"/>
      <c r="AC51465" s="123"/>
    </row>
    <row r="51466" spans="5:29" s="2" customFormat="1">
      <c r="E51466" s="120"/>
      <c r="M51466" s="120"/>
      <c r="N51466" s="120"/>
      <c r="U51466" s="121"/>
      <c r="V51466" s="122"/>
      <c r="W51466" s="123"/>
      <c r="AC51466" s="123"/>
    </row>
    <row r="51467" spans="5:29" s="2" customFormat="1">
      <c r="E51467" s="120"/>
      <c r="M51467" s="120"/>
      <c r="N51467" s="120"/>
      <c r="U51467" s="121"/>
      <c r="V51467" s="122"/>
      <c r="W51467" s="123"/>
      <c r="AC51467" s="123"/>
    </row>
    <row r="51468" spans="5:29" s="2" customFormat="1">
      <c r="E51468" s="120"/>
      <c r="M51468" s="120"/>
      <c r="N51468" s="120"/>
      <c r="U51468" s="121"/>
      <c r="V51468" s="122"/>
      <c r="W51468" s="123"/>
      <c r="AC51468" s="123"/>
    </row>
    <row r="51469" spans="5:29" s="2" customFormat="1">
      <c r="E51469" s="120"/>
      <c r="M51469" s="120"/>
      <c r="N51469" s="120"/>
      <c r="U51469" s="121"/>
      <c r="V51469" s="122"/>
      <c r="W51469" s="123"/>
      <c r="AC51469" s="123"/>
    </row>
    <row r="51470" spans="5:29" s="2" customFormat="1">
      <c r="E51470" s="120"/>
      <c r="M51470" s="120"/>
      <c r="N51470" s="120"/>
      <c r="U51470" s="121"/>
      <c r="V51470" s="122"/>
      <c r="W51470" s="123"/>
      <c r="AC51470" s="123"/>
    </row>
    <row r="51471" spans="5:29" s="2" customFormat="1">
      <c r="E51471" s="120"/>
      <c r="M51471" s="120"/>
      <c r="N51471" s="120"/>
      <c r="U51471" s="121"/>
      <c r="V51471" s="122"/>
      <c r="W51471" s="123"/>
      <c r="AC51471" s="123"/>
    </row>
    <row r="51472" spans="5:29" s="2" customFormat="1">
      <c r="E51472" s="120"/>
      <c r="M51472" s="120"/>
      <c r="N51472" s="120"/>
      <c r="U51472" s="121"/>
      <c r="V51472" s="122"/>
      <c r="W51472" s="123"/>
      <c r="AC51472" s="123"/>
    </row>
    <row r="51473" spans="5:29" s="2" customFormat="1">
      <c r="E51473" s="120"/>
      <c r="M51473" s="120"/>
      <c r="N51473" s="120"/>
      <c r="U51473" s="121"/>
      <c r="V51473" s="122"/>
      <c r="W51473" s="123"/>
      <c r="AC51473" s="123"/>
    </row>
    <row r="51474" spans="5:29" s="2" customFormat="1">
      <c r="E51474" s="120"/>
      <c r="M51474" s="120"/>
      <c r="N51474" s="120"/>
      <c r="U51474" s="121"/>
      <c r="V51474" s="122"/>
      <c r="W51474" s="123"/>
      <c r="AC51474" s="123"/>
    </row>
    <row r="51475" spans="5:29" s="2" customFormat="1">
      <c r="E51475" s="120"/>
      <c r="M51475" s="120"/>
      <c r="N51475" s="120"/>
      <c r="U51475" s="121"/>
      <c r="V51475" s="122"/>
      <c r="W51475" s="123"/>
      <c r="AC51475" s="123"/>
    </row>
    <row r="51476" spans="5:29" s="2" customFormat="1">
      <c r="E51476" s="120"/>
      <c r="M51476" s="120"/>
      <c r="N51476" s="120"/>
      <c r="U51476" s="121"/>
      <c r="V51476" s="122"/>
      <c r="W51476" s="123"/>
      <c r="AC51476" s="123"/>
    </row>
    <row r="51477" spans="5:29" s="2" customFormat="1">
      <c r="E51477" s="120"/>
      <c r="M51477" s="120"/>
      <c r="N51477" s="120"/>
      <c r="U51477" s="121"/>
      <c r="V51477" s="122"/>
      <c r="W51477" s="123"/>
      <c r="AC51477" s="123"/>
    </row>
    <row r="51478" spans="5:29" s="2" customFormat="1">
      <c r="E51478" s="120"/>
      <c r="M51478" s="120"/>
      <c r="N51478" s="120"/>
      <c r="U51478" s="121"/>
      <c r="V51478" s="122"/>
      <c r="W51478" s="123"/>
      <c r="AC51478" s="123"/>
    </row>
    <row r="51479" spans="5:29" s="2" customFormat="1">
      <c r="E51479" s="120"/>
      <c r="M51479" s="120"/>
      <c r="N51479" s="120"/>
      <c r="U51479" s="121"/>
      <c r="V51479" s="122"/>
      <c r="W51479" s="123"/>
      <c r="AC51479" s="123"/>
    </row>
    <row r="51480" spans="5:29" s="2" customFormat="1">
      <c r="E51480" s="120"/>
      <c r="M51480" s="120"/>
      <c r="N51480" s="120"/>
      <c r="U51480" s="121"/>
      <c r="V51480" s="122"/>
      <c r="W51480" s="123"/>
      <c r="AC51480" s="123"/>
    </row>
    <row r="51481" spans="5:29" s="2" customFormat="1">
      <c r="E51481" s="120"/>
      <c r="M51481" s="120"/>
      <c r="N51481" s="120"/>
      <c r="U51481" s="121"/>
      <c r="V51481" s="122"/>
      <c r="W51481" s="123"/>
      <c r="AC51481" s="123"/>
    </row>
    <row r="51482" spans="5:29" s="2" customFormat="1">
      <c r="E51482" s="120"/>
      <c r="M51482" s="120"/>
      <c r="N51482" s="120"/>
      <c r="U51482" s="121"/>
      <c r="V51482" s="122"/>
      <c r="W51482" s="123"/>
      <c r="AC51482" s="123"/>
    </row>
    <row r="51483" spans="5:29" s="2" customFormat="1">
      <c r="E51483" s="120"/>
      <c r="M51483" s="120"/>
      <c r="N51483" s="120"/>
      <c r="U51483" s="121"/>
      <c r="V51483" s="122"/>
      <c r="W51483" s="123"/>
      <c r="AC51483" s="123"/>
    </row>
    <row r="51484" spans="5:29" s="2" customFormat="1">
      <c r="E51484" s="120"/>
      <c r="M51484" s="120"/>
      <c r="N51484" s="120"/>
      <c r="U51484" s="121"/>
      <c r="V51484" s="122"/>
      <c r="W51484" s="123"/>
      <c r="AC51484" s="123"/>
    </row>
    <row r="51485" spans="5:29" s="2" customFormat="1">
      <c r="E51485" s="120"/>
      <c r="M51485" s="120"/>
      <c r="N51485" s="120"/>
      <c r="U51485" s="121"/>
      <c r="V51485" s="122"/>
      <c r="W51485" s="123"/>
      <c r="AC51485" s="123"/>
    </row>
    <row r="51486" spans="5:29" s="2" customFormat="1">
      <c r="E51486" s="120"/>
      <c r="M51486" s="120"/>
      <c r="N51486" s="120"/>
      <c r="U51486" s="121"/>
      <c r="V51486" s="122"/>
      <c r="W51486" s="123"/>
      <c r="AC51486" s="123"/>
    </row>
    <row r="51487" spans="5:29" s="2" customFormat="1">
      <c r="E51487" s="120"/>
      <c r="M51487" s="120"/>
      <c r="N51487" s="120"/>
      <c r="U51487" s="121"/>
      <c r="V51487" s="122"/>
      <c r="W51487" s="123"/>
      <c r="AC51487" s="123"/>
    </row>
    <row r="51488" spans="5:29" s="2" customFormat="1">
      <c r="E51488" s="120"/>
      <c r="M51488" s="120"/>
      <c r="N51488" s="120"/>
      <c r="U51488" s="121"/>
      <c r="V51488" s="122"/>
      <c r="W51488" s="123"/>
      <c r="AC51488" s="123"/>
    </row>
    <row r="51489" spans="5:29" s="2" customFormat="1">
      <c r="E51489" s="120"/>
      <c r="M51489" s="120"/>
      <c r="N51489" s="120"/>
      <c r="U51489" s="121"/>
      <c r="V51489" s="122"/>
      <c r="W51489" s="123"/>
      <c r="AC51489" s="123"/>
    </row>
    <row r="51490" spans="5:29" s="2" customFormat="1">
      <c r="E51490" s="120"/>
      <c r="M51490" s="120"/>
      <c r="N51490" s="120"/>
      <c r="U51490" s="121"/>
      <c r="V51490" s="122"/>
      <c r="W51490" s="123"/>
      <c r="AC51490" s="123"/>
    </row>
    <row r="51491" spans="5:29" s="2" customFormat="1">
      <c r="E51491" s="120"/>
      <c r="M51491" s="120"/>
      <c r="N51491" s="120"/>
      <c r="U51491" s="121"/>
      <c r="V51491" s="122"/>
      <c r="W51491" s="123"/>
      <c r="AC51491" s="123"/>
    </row>
    <row r="51492" spans="5:29" s="2" customFormat="1">
      <c r="E51492" s="120"/>
      <c r="M51492" s="120"/>
      <c r="N51492" s="120"/>
      <c r="U51492" s="121"/>
      <c r="V51492" s="122"/>
      <c r="W51492" s="123"/>
      <c r="AC51492" s="123"/>
    </row>
    <row r="51493" spans="5:29" s="2" customFormat="1">
      <c r="E51493" s="120"/>
      <c r="M51493" s="120"/>
      <c r="N51493" s="120"/>
      <c r="U51493" s="121"/>
      <c r="V51493" s="122"/>
      <c r="W51493" s="123"/>
      <c r="AC51493" s="123"/>
    </row>
    <row r="51494" spans="5:29" s="2" customFormat="1">
      <c r="E51494" s="120"/>
      <c r="M51494" s="120"/>
      <c r="N51494" s="120"/>
      <c r="U51494" s="121"/>
      <c r="V51494" s="122"/>
      <c r="W51494" s="123"/>
      <c r="AC51494" s="123"/>
    </row>
    <row r="51495" spans="5:29" s="2" customFormat="1">
      <c r="E51495" s="120"/>
      <c r="M51495" s="120"/>
      <c r="N51495" s="120"/>
      <c r="U51495" s="121"/>
      <c r="V51495" s="122"/>
      <c r="W51495" s="123"/>
      <c r="AC51495" s="123"/>
    </row>
    <row r="51496" spans="5:29" s="2" customFormat="1">
      <c r="E51496" s="120"/>
      <c r="M51496" s="120"/>
      <c r="N51496" s="120"/>
      <c r="U51496" s="121"/>
      <c r="V51496" s="122"/>
      <c r="W51496" s="123"/>
      <c r="AC51496" s="123"/>
    </row>
    <row r="51497" spans="5:29" s="2" customFormat="1">
      <c r="E51497" s="120"/>
      <c r="M51497" s="120"/>
      <c r="N51497" s="120"/>
      <c r="U51497" s="121"/>
      <c r="V51497" s="122"/>
      <c r="W51497" s="123"/>
      <c r="AC51497" s="123"/>
    </row>
    <row r="51498" spans="5:29" s="2" customFormat="1">
      <c r="E51498" s="120"/>
      <c r="M51498" s="120"/>
      <c r="N51498" s="120"/>
      <c r="U51498" s="121"/>
      <c r="V51498" s="122"/>
      <c r="W51498" s="123"/>
      <c r="AC51498" s="123"/>
    </row>
    <row r="51499" spans="5:29" s="2" customFormat="1">
      <c r="E51499" s="120"/>
      <c r="M51499" s="120"/>
      <c r="N51499" s="120"/>
      <c r="U51499" s="121"/>
      <c r="V51499" s="122"/>
      <c r="W51499" s="123"/>
      <c r="AC51499" s="123"/>
    </row>
    <row r="51500" spans="5:29" s="2" customFormat="1">
      <c r="E51500" s="120"/>
      <c r="M51500" s="120"/>
      <c r="N51500" s="120"/>
      <c r="U51500" s="121"/>
      <c r="V51500" s="122"/>
      <c r="W51500" s="123"/>
      <c r="AC51500" s="123"/>
    </row>
    <row r="51501" spans="5:29" s="2" customFormat="1">
      <c r="E51501" s="120"/>
      <c r="M51501" s="120"/>
      <c r="N51501" s="120"/>
      <c r="U51501" s="121"/>
      <c r="V51501" s="122"/>
      <c r="W51501" s="123"/>
      <c r="AC51501" s="123"/>
    </row>
    <row r="51502" spans="5:29" s="2" customFormat="1">
      <c r="E51502" s="120"/>
      <c r="M51502" s="120"/>
      <c r="N51502" s="120"/>
      <c r="U51502" s="121"/>
      <c r="V51502" s="122"/>
      <c r="W51502" s="123"/>
      <c r="AC51502" s="123"/>
    </row>
    <row r="51503" spans="5:29" s="2" customFormat="1">
      <c r="E51503" s="120"/>
      <c r="M51503" s="120"/>
      <c r="N51503" s="120"/>
      <c r="U51503" s="121"/>
      <c r="V51503" s="122"/>
      <c r="W51503" s="123"/>
      <c r="AC51503" s="123"/>
    </row>
    <row r="51504" spans="5:29" s="2" customFormat="1">
      <c r="E51504" s="120"/>
      <c r="M51504" s="120"/>
      <c r="N51504" s="120"/>
      <c r="U51504" s="121"/>
      <c r="V51504" s="122"/>
      <c r="W51504" s="123"/>
      <c r="AC51504" s="123"/>
    </row>
    <row r="51505" spans="5:29" s="2" customFormat="1">
      <c r="E51505" s="120"/>
      <c r="M51505" s="120"/>
      <c r="N51505" s="120"/>
      <c r="U51505" s="121"/>
      <c r="V51505" s="122"/>
      <c r="W51505" s="123"/>
      <c r="AC51505" s="123"/>
    </row>
    <row r="51506" spans="5:29" s="2" customFormat="1">
      <c r="E51506" s="120"/>
      <c r="M51506" s="120"/>
      <c r="N51506" s="120"/>
      <c r="U51506" s="121"/>
      <c r="V51506" s="122"/>
      <c r="W51506" s="123"/>
      <c r="AC51506" s="123"/>
    </row>
    <row r="51507" spans="5:29" s="2" customFormat="1">
      <c r="E51507" s="120"/>
      <c r="M51507" s="120"/>
      <c r="N51507" s="120"/>
      <c r="U51507" s="121"/>
      <c r="V51507" s="122"/>
      <c r="W51507" s="123"/>
      <c r="AC51507" s="123"/>
    </row>
    <row r="51508" spans="5:29" s="2" customFormat="1">
      <c r="E51508" s="120"/>
      <c r="M51508" s="120"/>
      <c r="N51508" s="120"/>
      <c r="U51508" s="121"/>
      <c r="V51508" s="122"/>
      <c r="W51508" s="123"/>
      <c r="AC51508" s="123"/>
    </row>
    <row r="51509" spans="5:29" s="2" customFormat="1">
      <c r="E51509" s="120"/>
      <c r="M51509" s="120"/>
      <c r="N51509" s="120"/>
      <c r="U51509" s="121"/>
      <c r="V51509" s="122"/>
      <c r="W51509" s="123"/>
      <c r="AC51509" s="123"/>
    </row>
    <row r="51510" spans="5:29" s="2" customFormat="1">
      <c r="E51510" s="120"/>
      <c r="M51510" s="120"/>
      <c r="N51510" s="120"/>
      <c r="U51510" s="121"/>
      <c r="V51510" s="122"/>
      <c r="W51510" s="123"/>
      <c r="AC51510" s="123"/>
    </row>
    <row r="51511" spans="5:29" s="2" customFormat="1">
      <c r="E51511" s="120"/>
      <c r="M51511" s="120"/>
      <c r="N51511" s="120"/>
      <c r="U51511" s="121"/>
      <c r="V51511" s="122"/>
      <c r="W51511" s="123"/>
      <c r="AC51511" s="123"/>
    </row>
    <row r="51512" spans="5:29" s="2" customFormat="1">
      <c r="E51512" s="120"/>
      <c r="M51512" s="120"/>
      <c r="N51512" s="120"/>
      <c r="U51512" s="121"/>
      <c r="V51512" s="122"/>
      <c r="W51512" s="123"/>
      <c r="AC51512" s="123"/>
    </row>
    <row r="51513" spans="5:29" s="2" customFormat="1">
      <c r="E51513" s="120"/>
      <c r="M51513" s="120"/>
      <c r="N51513" s="120"/>
      <c r="U51513" s="121"/>
      <c r="V51513" s="122"/>
      <c r="W51513" s="123"/>
      <c r="AC51513" s="123"/>
    </row>
    <row r="51514" spans="5:29" s="2" customFormat="1">
      <c r="E51514" s="120"/>
      <c r="M51514" s="120"/>
      <c r="N51514" s="120"/>
      <c r="U51514" s="121"/>
      <c r="V51514" s="122"/>
      <c r="W51514" s="123"/>
      <c r="AC51514" s="123"/>
    </row>
    <row r="51515" spans="5:29" s="2" customFormat="1">
      <c r="E51515" s="120"/>
      <c r="M51515" s="120"/>
      <c r="N51515" s="120"/>
      <c r="U51515" s="121"/>
      <c r="V51515" s="122"/>
      <c r="W51515" s="123"/>
      <c r="AC51515" s="123"/>
    </row>
    <row r="51516" spans="5:29" s="2" customFormat="1">
      <c r="E51516" s="120"/>
      <c r="M51516" s="120"/>
      <c r="N51516" s="120"/>
      <c r="U51516" s="121"/>
      <c r="V51516" s="122"/>
      <c r="W51516" s="123"/>
      <c r="AC51516" s="123"/>
    </row>
    <row r="51517" spans="5:29" s="2" customFormat="1">
      <c r="E51517" s="120"/>
      <c r="M51517" s="120"/>
      <c r="N51517" s="120"/>
      <c r="U51517" s="121"/>
      <c r="V51517" s="122"/>
      <c r="W51517" s="123"/>
      <c r="AC51517" s="123"/>
    </row>
    <row r="51518" spans="5:29" s="2" customFormat="1">
      <c r="E51518" s="120"/>
      <c r="M51518" s="120"/>
      <c r="N51518" s="120"/>
      <c r="U51518" s="121"/>
      <c r="V51518" s="122"/>
      <c r="W51518" s="123"/>
      <c r="AC51518" s="123"/>
    </row>
    <row r="51519" spans="5:29" s="2" customFormat="1">
      <c r="E51519" s="120"/>
      <c r="M51519" s="120"/>
      <c r="N51519" s="120"/>
      <c r="U51519" s="121"/>
      <c r="V51519" s="122"/>
      <c r="W51519" s="123"/>
      <c r="AC51519" s="123"/>
    </row>
    <row r="51520" spans="5:29" s="2" customFormat="1">
      <c r="E51520" s="120"/>
      <c r="M51520" s="120"/>
      <c r="N51520" s="120"/>
      <c r="U51520" s="121"/>
      <c r="V51520" s="122"/>
      <c r="W51520" s="123"/>
      <c r="AC51520" s="123"/>
    </row>
    <row r="51521" spans="5:29" s="2" customFormat="1">
      <c r="E51521" s="120"/>
      <c r="M51521" s="120"/>
      <c r="N51521" s="120"/>
      <c r="U51521" s="121"/>
      <c r="V51521" s="122"/>
      <c r="W51521" s="123"/>
      <c r="AC51521" s="123"/>
    </row>
    <row r="51522" spans="5:29" s="2" customFormat="1">
      <c r="E51522" s="120"/>
      <c r="M51522" s="120"/>
      <c r="N51522" s="120"/>
      <c r="U51522" s="121"/>
      <c r="V51522" s="122"/>
      <c r="W51522" s="123"/>
      <c r="AC51522" s="123"/>
    </row>
    <row r="51523" spans="5:29" s="2" customFormat="1">
      <c r="E51523" s="120"/>
      <c r="M51523" s="120"/>
      <c r="N51523" s="120"/>
      <c r="U51523" s="121"/>
      <c r="V51523" s="122"/>
      <c r="W51523" s="123"/>
      <c r="AC51523" s="123"/>
    </row>
    <row r="51524" spans="5:29" s="2" customFormat="1">
      <c r="E51524" s="120"/>
      <c r="M51524" s="120"/>
      <c r="N51524" s="120"/>
      <c r="U51524" s="121"/>
      <c r="V51524" s="122"/>
      <c r="W51524" s="123"/>
      <c r="AC51524" s="123"/>
    </row>
    <row r="51525" spans="5:29" s="2" customFormat="1">
      <c r="E51525" s="120"/>
      <c r="M51525" s="120"/>
      <c r="N51525" s="120"/>
      <c r="U51525" s="121"/>
      <c r="V51525" s="122"/>
      <c r="W51525" s="123"/>
      <c r="AC51525" s="123"/>
    </row>
    <row r="51526" spans="5:29" s="2" customFormat="1">
      <c r="E51526" s="120"/>
      <c r="M51526" s="120"/>
      <c r="N51526" s="120"/>
      <c r="U51526" s="121"/>
      <c r="V51526" s="122"/>
      <c r="W51526" s="123"/>
      <c r="AC51526" s="123"/>
    </row>
    <row r="51527" spans="5:29" s="2" customFormat="1">
      <c r="E51527" s="120"/>
      <c r="M51527" s="120"/>
      <c r="N51527" s="120"/>
      <c r="U51527" s="121"/>
      <c r="V51527" s="122"/>
      <c r="W51527" s="123"/>
      <c r="AC51527" s="123"/>
    </row>
    <row r="51528" spans="5:29" s="2" customFormat="1">
      <c r="E51528" s="120"/>
      <c r="M51528" s="120"/>
      <c r="N51528" s="120"/>
      <c r="U51528" s="121"/>
      <c r="V51528" s="122"/>
      <c r="W51528" s="123"/>
      <c r="AC51528" s="123"/>
    </row>
    <row r="51529" spans="5:29" s="2" customFormat="1">
      <c r="E51529" s="120"/>
      <c r="M51529" s="120"/>
      <c r="N51529" s="120"/>
      <c r="U51529" s="121"/>
      <c r="V51529" s="122"/>
      <c r="W51529" s="123"/>
      <c r="AC51529" s="123"/>
    </row>
    <row r="51530" spans="5:29" s="2" customFormat="1">
      <c r="E51530" s="120"/>
      <c r="M51530" s="120"/>
      <c r="N51530" s="120"/>
      <c r="U51530" s="121"/>
      <c r="V51530" s="122"/>
      <c r="W51530" s="123"/>
      <c r="AC51530" s="123"/>
    </row>
    <row r="51531" spans="5:29" s="2" customFormat="1">
      <c r="E51531" s="120"/>
      <c r="M51531" s="120"/>
      <c r="N51531" s="120"/>
      <c r="U51531" s="121"/>
      <c r="V51531" s="122"/>
      <c r="W51531" s="123"/>
      <c r="AC51531" s="123"/>
    </row>
    <row r="51532" spans="5:29" s="2" customFormat="1">
      <c r="E51532" s="120"/>
      <c r="M51532" s="120"/>
      <c r="N51532" s="120"/>
      <c r="U51532" s="121"/>
      <c r="V51532" s="122"/>
      <c r="W51532" s="123"/>
      <c r="AC51532" s="123"/>
    </row>
    <row r="51533" spans="5:29" s="2" customFormat="1">
      <c r="E51533" s="120"/>
      <c r="M51533" s="120"/>
      <c r="N51533" s="120"/>
      <c r="U51533" s="121"/>
      <c r="V51533" s="122"/>
      <c r="W51533" s="123"/>
      <c r="AC51533" s="123"/>
    </row>
    <row r="51534" spans="5:29" s="2" customFormat="1">
      <c r="E51534" s="120"/>
      <c r="M51534" s="120"/>
      <c r="N51534" s="120"/>
      <c r="U51534" s="121"/>
      <c r="V51534" s="122"/>
      <c r="W51534" s="123"/>
      <c r="AC51534" s="123"/>
    </row>
    <row r="51535" spans="5:29" s="2" customFormat="1">
      <c r="E51535" s="120"/>
      <c r="M51535" s="120"/>
      <c r="N51535" s="120"/>
      <c r="U51535" s="121"/>
      <c r="V51535" s="122"/>
      <c r="W51535" s="123"/>
      <c r="AC51535" s="123"/>
    </row>
    <row r="51536" spans="5:29" s="2" customFormat="1">
      <c r="E51536" s="120"/>
      <c r="M51536" s="120"/>
      <c r="N51536" s="120"/>
      <c r="U51536" s="121"/>
      <c r="V51536" s="122"/>
      <c r="W51536" s="123"/>
      <c r="AC51536" s="123"/>
    </row>
    <row r="51537" spans="5:29" s="2" customFormat="1">
      <c r="E51537" s="120"/>
      <c r="M51537" s="120"/>
      <c r="N51537" s="120"/>
      <c r="U51537" s="121"/>
      <c r="V51537" s="122"/>
      <c r="W51537" s="123"/>
      <c r="AC51537" s="123"/>
    </row>
    <row r="51538" spans="5:29" s="2" customFormat="1">
      <c r="E51538" s="120"/>
      <c r="M51538" s="120"/>
      <c r="N51538" s="120"/>
      <c r="U51538" s="121"/>
      <c r="V51538" s="122"/>
      <c r="W51538" s="123"/>
      <c r="AC51538" s="123"/>
    </row>
    <row r="51539" spans="5:29" s="2" customFormat="1">
      <c r="E51539" s="120"/>
      <c r="M51539" s="120"/>
      <c r="N51539" s="120"/>
      <c r="U51539" s="121"/>
      <c r="V51539" s="122"/>
      <c r="W51539" s="123"/>
      <c r="AC51539" s="123"/>
    </row>
    <row r="51540" spans="5:29" s="2" customFormat="1">
      <c r="E51540" s="120"/>
      <c r="M51540" s="120"/>
      <c r="N51540" s="120"/>
      <c r="U51540" s="121"/>
      <c r="V51540" s="122"/>
      <c r="W51540" s="123"/>
      <c r="AC51540" s="123"/>
    </row>
    <row r="51541" spans="5:29" s="2" customFormat="1">
      <c r="E51541" s="120"/>
      <c r="M51541" s="120"/>
      <c r="N51541" s="120"/>
      <c r="U51541" s="121"/>
      <c r="V51541" s="122"/>
      <c r="W51541" s="123"/>
      <c r="AC51541" s="123"/>
    </row>
    <row r="51542" spans="5:29" s="2" customFormat="1">
      <c r="E51542" s="120"/>
      <c r="M51542" s="120"/>
      <c r="N51542" s="120"/>
      <c r="U51542" s="121"/>
      <c r="V51542" s="122"/>
      <c r="W51542" s="123"/>
      <c r="AC51542" s="123"/>
    </row>
    <row r="51543" spans="5:29" s="2" customFormat="1">
      <c r="E51543" s="120"/>
      <c r="M51543" s="120"/>
      <c r="N51543" s="120"/>
      <c r="U51543" s="121"/>
      <c r="V51543" s="122"/>
      <c r="W51543" s="123"/>
      <c r="AC51543" s="123"/>
    </row>
    <row r="51544" spans="5:29" s="2" customFormat="1">
      <c r="E51544" s="120"/>
      <c r="M51544" s="120"/>
      <c r="N51544" s="120"/>
      <c r="U51544" s="121"/>
      <c r="V51544" s="122"/>
      <c r="W51544" s="123"/>
      <c r="AC51544" s="123"/>
    </row>
    <row r="51545" spans="5:29" s="2" customFormat="1">
      <c r="E51545" s="120"/>
      <c r="M51545" s="120"/>
      <c r="N51545" s="120"/>
      <c r="U51545" s="121"/>
      <c r="V51545" s="122"/>
      <c r="W51545" s="123"/>
      <c r="AC51545" s="123"/>
    </row>
    <row r="51546" spans="5:29" s="2" customFormat="1">
      <c r="E51546" s="120"/>
      <c r="M51546" s="120"/>
      <c r="N51546" s="120"/>
      <c r="U51546" s="121"/>
      <c r="V51546" s="122"/>
      <c r="W51546" s="123"/>
      <c r="AC51546" s="123"/>
    </row>
    <row r="51547" spans="5:29" s="2" customFormat="1">
      <c r="E51547" s="120"/>
      <c r="M51547" s="120"/>
      <c r="N51547" s="120"/>
      <c r="U51547" s="121"/>
      <c r="V51547" s="122"/>
      <c r="W51547" s="123"/>
      <c r="AC51547" s="123"/>
    </row>
    <row r="51548" spans="5:29" s="2" customFormat="1">
      <c r="E51548" s="120"/>
      <c r="M51548" s="120"/>
      <c r="N51548" s="120"/>
      <c r="U51548" s="121"/>
      <c r="V51548" s="122"/>
      <c r="W51548" s="123"/>
      <c r="AC51548" s="123"/>
    </row>
    <row r="51549" spans="5:29" s="2" customFormat="1">
      <c r="E51549" s="120"/>
      <c r="M51549" s="120"/>
      <c r="N51549" s="120"/>
      <c r="U51549" s="121"/>
      <c r="V51549" s="122"/>
      <c r="W51549" s="123"/>
      <c r="AC51549" s="123"/>
    </row>
    <row r="51550" spans="5:29" s="2" customFormat="1">
      <c r="E51550" s="120"/>
      <c r="M51550" s="120"/>
      <c r="N51550" s="120"/>
      <c r="U51550" s="121"/>
      <c r="V51550" s="122"/>
      <c r="W51550" s="123"/>
      <c r="AC51550" s="123"/>
    </row>
    <row r="51551" spans="5:29" s="2" customFormat="1">
      <c r="E51551" s="120"/>
      <c r="M51551" s="120"/>
      <c r="N51551" s="120"/>
      <c r="U51551" s="121"/>
      <c r="V51551" s="122"/>
      <c r="W51551" s="123"/>
      <c r="AC51551" s="123"/>
    </row>
    <row r="51552" spans="5:29" s="2" customFormat="1">
      <c r="E51552" s="120"/>
      <c r="M51552" s="120"/>
      <c r="N51552" s="120"/>
      <c r="U51552" s="121"/>
      <c r="V51552" s="122"/>
      <c r="W51552" s="123"/>
      <c r="AC51552" s="123"/>
    </row>
    <row r="51553" spans="5:29" s="2" customFormat="1">
      <c r="E51553" s="120"/>
      <c r="M51553" s="120"/>
      <c r="N51553" s="120"/>
      <c r="U51553" s="121"/>
      <c r="V51553" s="122"/>
      <c r="W51553" s="123"/>
      <c r="AC51553" s="123"/>
    </row>
    <row r="51554" spans="5:29" s="2" customFormat="1">
      <c r="E51554" s="120"/>
      <c r="M51554" s="120"/>
      <c r="N51554" s="120"/>
      <c r="U51554" s="121"/>
      <c r="V51554" s="122"/>
      <c r="W51554" s="123"/>
      <c r="AC51554" s="123"/>
    </row>
    <row r="51555" spans="5:29" s="2" customFormat="1">
      <c r="E51555" s="120"/>
      <c r="M51555" s="120"/>
      <c r="N51555" s="120"/>
      <c r="U51555" s="121"/>
      <c r="V51555" s="122"/>
      <c r="W51555" s="123"/>
      <c r="AC51555" s="123"/>
    </row>
    <row r="51556" spans="5:29" s="2" customFormat="1">
      <c r="E51556" s="120"/>
      <c r="M51556" s="120"/>
      <c r="N51556" s="120"/>
      <c r="U51556" s="121"/>
      <c r="V51556" s="122"/>
      <c r="W51556" s="123"/>
      <c r="AC51556" s="123"/>
    </row>
    <row r="51557" spans="5:29" s="2" customFormat="1">
      <c r="E51557" s="120"/>
      <c r="M51557" s="120"/>
      <c r="N51557" s="120"/>
      <c r="U51557" s="121"/>
      <c r="V51557" s="122"/>
      <c r="W51557" s="123"/>
      <c r="AC51557" s="123"/>
    </row>
    <row r="51558" spans="5:29" s="2" customFormat="1">
      <c r="E51558" s="120"/>
      <c r="M51558" s="120"/>
      <c r="N51558" s="120"/>
      <c r="U51558" s="121"/>
      <c r="V51558" s="122"/>
      <c r="W51558" s="123"/>
      <c r="AC51558" s="123"/>
    </row>
    <row r="51559" spans="5:29" s="2" customFormat="1">
      <c r="E51559" s="120"/>
      <c r="M51559" s="120"/>
      <c r="N51559" s="120"/>
      <c r="U51559" s="121"/>
      <c r="V51559" s="122"/>
      <c r="W51559" s="123"/>
      <c r="AC51559" s="123"/>
    </row>
    <row r="51560" spans="5:29" s="2" customFormat="1">
      <c r="E51560" s="120"/>
      <c r="M51560" s="120"/>
      <c r="N51560" s="120"/>
      <c r="U51560" s="121"/>
      <c r="V51560" s="122"/>
      <c r="W51560" s="123"/>
      <c r="AC51560" s="123"/>
    </row>
    <row r="51561" spans="5:29" s="2" customFormat="1">
      <c r="E51561" s="120"/>
      <c r="M51561" s="120"/>
      <c r="N51561" s="120"/>
      <c r="U51561" s="121"/>
      <c r="V51561" s="122"/>
      <c r="W51561" s="123"/>
      <c r="AC51561" s="123"/>
    </row>
    <row r="51562" spans="5:29" s="2" customFormat="1">
      <c r="E51562" s="120"/>
      <c r="M51562" s="120"/>
      <c r="N51562" s="120"/>
      <c r="U51562" s="121"/>
      <c r="V51562" s="122"/>
      <c r="W51562" s="123"/>
      <c r="AC51562" s="123"/>
    </row>
    <row r="51563" spans="5:29" s="2" customFormat="1">
      <c r="E51563" s="120"/>
      <c r="M51563" s="120"/>
      <c r="N51563" s="120"/>
      <c r="U51563" s="121"/>
      <c r="V51563" s="122"/>
      <c r="W51563" s="123"/>
      <c r="AC51563" s="123"/>
    </row>
    <row r="51564" spans="5:29" s="2" customFormat="1">
      <c r="E51564" s="120"/>
      <c r="M51564" s="120"/>
      <c r="N51564" s="120"/>
      <c r="U51564" s="121"/>
      <c r="V51564" s="122"/>
      <c r="W51564" s="123"/>
      <c r="AC51564" s="123"/>
    </row>
    <row r="51565" spans="5:29" s="2" customFormat="1">
      <c r="E51565" s="120"/>
      <c r="M51565" s="120"/>
      <c r="N51565" s="120"/>
      <c r="U51565" s="121"/>
      <c r="V51565" s="122"/>
      <c r="W51565" s="123"/>
      <c r="AC51565" s="123"/>
    </row>
    <row r="51566" spans="5:29" s="2" customFormat="1">
      <c r="E51566" s="120"/>
      <c r="M51566" s="120"/>
      <c r="N51566" s="120"/>
      <c r="U51566" s="121"/>
      <c r="V51566" s="122"/>
      <c r="W51566" s="123"/>
      <c r="AC51566" s="123"/>
    </row>
    <row r="51567" spans="5:29" s="2" customFormat="1">
      <c r="E51567" s="120"/>
      <c r="M51567" s="120"/>
      <c r="N51567" s="120"/>
      <c r="U51567" s="121"/>
      <c r="V51567" s="122"/>
      <c r="W51567" s="123"/>
      <c r="AC51567" s="123"/>
    </row>
    <row r="51568" spans="5:29" s="2" customFormat="1">
      <c r="E51568" s="120"/>
      <c r="M51568" s="120"/>
      <c r="N51568" s="120"/>
      <c r="U51568" s="121"/>
      <c r="V51568" s="122"/>
      <c r="W51568" s="123"/>
      <c r="AC51568" s="123"/>
    </row>
    <row r="51569" spans="5:29" s="2" customFormat="1">
      <c r="E51569" s="120"/>
      <c r="M51569" s="120"/>
      <c r="N51569" s="120"/>
      <c r="U51569" s="121"/>
      <c r="V51569" s="122"/>
      <c r="W51569" s="123"/>
      <c r="AC51569" s="123"/>
    </row>
    <row r="51570" spans="5:29" s="2" customFormat="1">
      <c r="E51570" s="120"/>
      <c r="M51570" s="120"/>
      <c r="N51570" s="120"/>
      <c r="U51570" s="121"/>
      <c r="V51570" s="122"/>
      <c r="W51570" s="123"/>
      <c r="AC51570" s="123"/>
    </row>
    <row r="51571" spans="5:29" s="2" customFormat="1">
      <c r="E51571" s="120"/>
      <c r="M51571" s="120"/>
      <c r="N51571" s="120"/>
      <c r="U51571" s="121"/>
      <c r="V51571" s="122"/>
      <c r="W51571" s="123"/>
      <c r="AC51571" s="123"/>
    </row>
    <row r="51572" spans="5:29" s="2" customFormat="1">
      <c r="E51572" s="120"/>
      <c r="M51572" s="120"/>
      <c r="N51572" s="120"/>
      <c r="U51572" s="121"/>
      <c r="V51572" s="122"/>
      <c r="W51572" s="123"/>
      <c r="AC51572" s="123"/>
    </row>
    <row r="51573" spans="5:29" s="2" customFormat="1">
      <c r="E51573" s="120"/>
      <c r="M51573" s="120"/>
      <c r="N51573" s="120"/>
      <c r="U51573" s="121"/>
      <c r="V51573" s="122"/>
      <c r="W51573" s="123"/>
      <c r="AC51573" s="123"/>
    </row>
    <row r="51574" spans="5:29" s="2" customFormat="1">
      <c r="E51574" s="120"/>
      <c r="M51574" s="120"/>
      <c r="N51574" s="120"/>
      <c r="U51574" s="121"/>
      <c r="V51574" s="122"/>
      <c r="W51574" s="123"/>
      <c r="AC51574" s="123"/>
    </row>
    <row r="51575" spans="5:29" s="2" customFormat="1">
      <c r="E51575" s="120"/>
      <c r="M51575" s="120"/>
      <c r="N51575" s="120"/>
      <c r="U51575" s="121"/>
      <c r="V51575" s="122"/>
      <c r="W51575" s="123"/>
      <c r="AC51575" s="123"/>
    </row>
    <row r="51576" spans="5:29" s="2" customFormat="1">
      <c r="E51576" s="120"/>
      <c r="M51576" s="120"/>
      <c r="N51576" s="120"/>
      <c r="U51576" s="121"/>
      <c r="V51576" s="122"/>
      <c r="W51576" s="123"/>
      <c r="AC51576" s="123"/>
    </row>
    <row r="51577" spans="5:29" s="2" customFormat="1">
      <c r="E51577" s="120"/>
      <c r="M51577" s="120"/>
      <c r="N51577" s="120"/>
      <c r="U51577" s="121"/>
      <c r="V51577" s="122"/>
      <c r="W51577" s="123"/>
      <c r="AC51577" s="123"/>
    </row>
    <row r="51578" spans="5:29" s="2" customFormat="1">
      <c r="E51578" s="120"/>
      <c r="M51578" s="120"/>
      <c r="N51578" s="120"/>
      <c r="U51578" s="121"/>
      <c r="V51578" s="122"/>
      <c r="W51578" s="123"/>
      <c r="AC51578" s="123"/>
    </row>
    <row r="51579" spans="5:29" s="2" customFormat="1">
      <c r="E51579" s="120"/>
      <c r="M51579" s="120"/>
      <c r="N51579" s="120"/>
      <c r="U51579" s="121"/>
      <c r="V51579" s="122"/>
      <c r="W51579" s="123"/>
      <c r="AC51579" s="123"/>
    </row>
    <row r="51580" spans="5:29" s="2" customFormat="1">
      <c r="E51580" s="120"/>
      <c r="M51580" s="120"/>
      <c r="N51580" s="120"/>
      <c r="U51580" s="121"/>
      <c r="V51580" s="122"/>
      <c r="W51580" s="123"/>
      <c r="AC51580" s="123"/>
    </row>
    <row r="51581" spans="5:29" s="2" customFormat="1">
      <c r="E51581" s="120"/>
      <c r="M51581" s="120"/>
      <c r="N51581" s="120"/>
      <c r="U51581" s="121"/>
      <c r="V51581" s="122"/>
      <c r="W51581" s="123"/>
      <c r="AC51581" s="123"/>
    </row>
    <row r="51582" spans="5:29" s="2" customFormat="1">
      <c r="E51582" s="120"/>
      <c r="M51582" s="120"/>
      <c r="N51582" s="120"/>
      <c r="U51582" s="121"/>
      <c r="V51582" s="122"/>
      <c r="W51582" s="123"/>
      <c r="AC51582" s="123"/>
    </row>
    <row r="51583" spans="5:29" s="2" customFormat="1">
      <c r="E51583" s="120"/>
      <c r="M51583" s="120"/>
      <c r="N51583" s="120"/>
      <c r="U51583" s="121"/>
      <c r="V51583" s="122"/>
      <c r="W51583" s="123"/>
      <c r="AC51583" s="123"/>
    </row>
    <row r="51584" spans="5:29" s="2" customFormat="1">
      <c r="E51584" s="120"/>
      <c r="M51584" s="120"/>
      <c r="N51584" s="120"/>
      <c r="U51584" s="121"/>
      <c r="V51584" s="122"/>
      <c r="W51584" s="123"/>
      <c r="AC51584" s="123"/>
    </row>
    <row r="51585" spans="5:29" s="2" customFormat="1">
      <c r="E51585" s="120"/>
      <c r="M51585" s="120"/>
      <c r="N51585" s="120"/>
      <c r="U51585" s="121"/>
      <c r="V51585" s="122"/>
      <c r="W51585" s="123"/>
      <c r="AC51585" s="123"/>
    </row>
    <row r="51586" spans="5:29" s="2" customFormat="1">
      <c r="E51586" s="120"/>
      <c r="M51586" s="120"/>
      <c r="N51586" s="120"/>
      <c r="U51586" s="121"/>
      <c r="V51586" s="122"/>
      <c r="W51586" s="123"/>
      <c r="AC51586" s="123"/>
    </row>
    <row r="51587" spans="5:29" s="2" customFormat="1">
      <c r="E51587" s="120"/>
      <c r="M51587" s="120"/>
      <c r="N51587" s="120"/>
      <c r="U51587" s="121"/>
      <c r="V51587" s="122"/>
      <c r="W51587" s="123"/>
      <c r="AC51587" s="123"/>
    </row>
    <row r="51588" spans="5:29" s="2" customFormat="1">
      <c r="E51588" s="120"/>
      <c r="M51588" s="120"/>
      <c r="N51588" s="120"/>
      <c r="U51588" s="121"/>
      <c r="V51588" s="122"/>
      <c r="W51588" s="123"/>
      <c r="AC51588" s="123"/>
    </row>
    <row r="51589" spans="5:29" s="2" customFormat="1">
      <c r="E51589" s="120"/>
      <c r="M51589" s="120"/>
      <c r="N51589" s="120"/>
      <c r="U51589" s="121"/>
      <c r="V51589" s="122"/>
      <c r="W51589" s="123"/>
      <c r="AC51589" s="123"/>
    </row>
    <row r="51590" spans="5:29" s="2" customFormat="1">
      <c r="E51590" s="120"/>
      <c r="M51590" s="120"/>
      <c r="N51590" s="120"/>
      <c r="U51590" s="121"/>
      <c r="V51590" s="122"/>
      <c r="W51590" s="123"/>
      <c r="AC51590" s="123"/>
    </row>
    <row r="51591" spans="5:29" s="2" customFormat="1">
      <c r="E51591" s="120"/>
      <c r="M51591" s="120"/>
      <c r="N51591" s="120"/>
      <c r="U51591" s="121"/>
      <c r="V51591" s="122"/>
      <c r="W51591" s="123"/>
      <c r="AC51591" s="123"/>
    </row>
    <row r="51592" spans="5:29" s="2" customFormat="1">
      <c r="E51592" s="120"/>
      <c r="M51592" s="120"/>
      <c r="N51592" s="120"/>
      <c r="U51592" s="121"/>
      <c r="V51592" s="122"/>
      <c r="W51592" s="123"/>
      <c r="AC51592" s="123"/>
    </row>
    <row r="51593" spans="5:29" s="2" customFormat="1">
      <c r="E51593" s="120"/>
      <c r="M51593" s="120"/>
      <c r="N51593" s="120"/>
      <c r="U51593" s="121"/>
      <c r="V51593" s="122"/>
      <c r="W51593" s="123"/>
      <c r="AC51593" s="123"/>
    </row>
    <row r="51594" spans="5:29" s="2" customFormat="1">
      <c r="E51594" s="120"/>
      <c r="M51594" s="120"/>
      <c r="N51594" s="120"/>
      <c r="U51594" s="121"/>
      <c r="V51594" s="122"/>
      <c r="W51594" s="123"/>
      <c r="AC51594" s="123"/>
    </row>
    <row r="51595" spans="5:29" s="2" customFormat="1">
      <c r="E51595" s="120"/>
      <c r="M51595" s="120"/>
      <c r="N51595" s="120"/>
      <c r="U51595" s="121"/>
      <c r="V51595" s="122"/>
      <c r="W51595" s="123"/>
      <c r="AC51595" s="123"/>
    </row>
    <row r="51596" spans="5:29" s="2" customFormat="1">
      <c r="E51596" s="120"/>
      <c r="M51596" s="120"/>
      <c r="N51596" s="120"/>
      <c r="U51596" s="121"/>
      <c r="V51596" s="122"/>
      <c r="W51596" s="123"/>
      <c r="AC51596" s="123"/>
    </row>
    <row r="51597" spans="5:29" s="2" customFormat="1">
      <c r="E51597" s="120"/>
      <c r="M51597" s="120"/>
      <c r="N51597" s="120"/>
      <c r="U51597" s="121"/>
      <c r="V51597" s="122"/>
      <c r="W51597" s="123"/>
      <c r="AC51597" s="123"/>
    </row>
    <row r="51598" spans="5:29" s="2" customFormat="1">
      <c r="E51598" s="120"/>
      <c r="M51598" s="120"/>
      <c r="N51598" s="120"/>
      <c r="U51598" s="121"/>
      <c r="V51598" s="122"/>
      <c r="W51598" s="123"/>
      <c r="AC51598" s="123"/>
    </row>
    <row r="51599" spans="5:29" s="2" customFormat="1">
      <c r="E51599" s="120"/>
      <c r="M51599" s="120"/>
      <c r="N51599" s="120"/>
      <c r="U51599" s="121"/>
      <c r="V51599" s="122"/>
      <c r="W51599" s="123"/>
      <c r="AC51599" s="123"/>
    </row>
    <row r="51600" spans="5:29" s="2" customFormat="1">
      <c r="E51600" s="120"/>
      <c r="M51600" s="120"/>
      <c r="N51600" s="120"/>
      <c r="U51600" s="121"/>
      <c r="V51600" s="122"/>
      <c r="W51600" s="123"/>
      <c r="AC51600" s="123"/>
    </row>
    <row r="51601" spans="5:29" s="2" customFormat="1">
      <c r="E51601" s="120"/>
      <c r="M51601" s="120"/>
      <c r="N51601" s="120"/>
      <c r="U51601" s="121"/>
      <c r="V51601" s="122"/>
      <c r="W51601" s="123"/>
      <c r="AC51601" s="123"/>
    </row>
    <row r="51602" spans="5:29" s="2" customFormat="1">
      <c r="E51602" s="120"/>
      <c r="M51602" s="120"/>
      <c r="N51602" s="120"/>
      <c r="U51602" s="121"/>
      <c r="V51602" s="122"/>
      <c r="W51602" s="123"/>
      <c r="AC51602" s="123"/>
    </row>
    <row r="51603" spans="5:29" s="2" customFormat="1">
      <c r="E51603" s="120"/>
      <c r="M51603" s="120"/>
      <c r="N51603" s="120"/>
      <c r="U51603" s="121"/>
      <c r="V51603" s="122"/>
      <c r="W51603" s="123"/>
      <c r="AC51603" s="123"/>
    </row>
    <row r="51604" spans="5:29" s="2" customFormat="1">
      <c r="E51604" s="120"/>
      <c r="M51604" s="120"/>
      <c r="N51604" s="120"/>
      <c r="U51604" s="121"/>
      <c r="V51604" s="122"/>
      <c r="W51604" s="123"/>
      <c r="AC51604" s="123"/>
    </row>
    <row r="51605" spans="5:29" s="2" customFormat="1">
      <c r="E51605" s="120"/>
      <c r="M51605" s="120"/>
      <c r="N51605" s="120"/>
      <c r="U51605" s="121"/>
      <c r="V51605" s="122"/>
      <c r="W51605" s="123"/>
      <c r="AC51605" s="123"/>
    </row>
    <row r="51606" spans="5:29" s="2" customFormat="1">
      <c r="E51606" s="120"/>
      <c r="M51606" s="120"/>
      <c r="N51606" s="120"/>
      <c r="U51606" s="121"/>
      <c r="V51606" s="122"/>
      <c r="W51606" s="123"/>
      <c r="AC51606" s="123"/>
    </row>
    <row r="51607" spans="5:29" s="2" customFormat="1">
      <c r="E51607" s="120"/>
      <c r="M51607" s="120"/>
      <c r="N51607" s="120"/>
      <c r="U51607" s="121"/>
      <c r="V51607" s="122"/>
      <c r="W51607" s="123"/>
      <c r="AC51607" s="123"/>
    </row>
    <row r="51608" spans="5:29" s="2" customFormat="1">
      <c r="E51608" s="120"/>
      <c r="M51608" s="120"/>
      <c r="N51608" s="120"/>
      <c r="U51608" s="121"/>
      <c r="V51608" s="122"/>
      <c r="W51608" s="123"/>
      <c r="AC51608" s="123"/>
    </row>
    <row r="51609" spans="5:29" s="2" customFormat="1">
      <c r="E51609" s="120"/>
      <c r="M51609" s="120"/>
      <c r="N51609" s="120"/>
      <c r="U51609" s="121"/>
      <c r="V51609" s="122"/>
      <c r="W51609" s="123"/>
      <c r="AC51609" s="123"/>
    </row>
    <row r="51610" spans="5:29" s="2" customFormat="1">
      <c r="E51610" s="120"/>
      <c r="M51610" s="120"/>
      <c r="N51610" s="120"/>
      <c r="U51610" s="121"/>
      <c r="V51610" s="122"/>
      <c r="W51610" s="123"/>
      <c r="AC51610" s="123"/>
    </row>
    <row r="51611" spans="5:29" s="2" customFormat="1">
      <c r="E51611" s="120"/>
      <c r="M51611" s="120"/>
      <c r="N51611" s="120"/>
      <c r="U51611" s="121"/>
      <c r="V51611" s="122"/>
      <c r="W51611" s="123"/>
      <c r="AC51611" s="123"/>
    </row>
    <row r="51612" spans="5:29" s="2" customFormat="1">
      <c r="E51612" s="120"/>
      <c r="M51612" s="120"/>
      <c r="N51612" s="120"/>
      <c r="U51612" s="121"/>
      <c r="V51612" s="122"/>
      <c r="W51612" s="123"/>
      <c r="AC51612" s="123"/>
    </row>
    <row r="51613" spans="5:29" s="2" customFormat="1">
      <c r="E51613" s="120"/>
      <c r="M51613" s="120"/>
      <c r="N51613" s="120"/>
      <c r="U51613" s="121"/>
      <c r="V51613" s="122"/>
      <c r="W51613" s="123"/>
      <c r="AC51613" s="123"/>
    </row>
    <row r="51614" spans="5:29" s="2" customFormat="1">
      <c r="E51614" s="120"/>
      <c r="M51614" s="120"/>
      <c r="N51614" s="120"/>
      <c r="U51614" s="121"/>
      <c r="V51614" s="122"/>
      <c r="W51614" s="123"/>
      <c r="AC51614" s="123"/>
    </row>
    <row r="51615" spans="5:29" s="2" customFormat="1">
      <c r="E51615" s="120"/>
      <c r="M51615" s="120"/>
      <c r="N51615" s="120"/>
      <c r="U51615" s="121"/>
      <c r="V51615" s="122"/>
      <c r="W51615" s="123"/>
      <c r="AC51615" s="123"/>
    </row>
    <row r="51616" spans="5:29" s="2" customFormat="1">
      <c r="E51616" s="120"/>
      <c r="M51616" s="120"/>
      <c r="N51616" s="120"/>
      <c r="U51616" s="121"/>
      <c r="V51616" s="122"/>
      <c r="W51616" s="123"/>
      <c r="AC51616" s="123"/>
    </row>
    <row r="51617" spans="5:29" s="2" customFormat="1">
      <c r="E51617" s="120"/>
      <c r="M51617" s="120"/>
      <c r="N51617" s="120"/>
      <c r="U51617" s="121"/>
      <c r="V51617" s="122"/>
      <c r="W51617" s="123"/>
      <c r="AC51617" s="123"/>
    </row>
    <row r="51618" spans="5:29" s="2" customFormat="1">
      <c r="E51618" s="120"/>
      <c r="M51618" s="120"/>
      <c r="N51618" s="120"/>
      <c r="U51618" s="121"/>
      <c r="V51618" s="122"/>
      <c r="W51618" s="123"/>
      <c r="AC51618" s="123"/>
    </row>
    <row r="51619" spans="5:29" s="2" customFormat="1">
      <c r="E51619" s="120"/>
      <c r="M51619" s="120"/>
      <c r="N51619" s="120"/>
      <c r="U51619" s="121"/>
      <c r="V51619" s="122"/>
      <c r="W51619" s="123"/>
      <c r="AC51619" s="123"/>
    </row>
    <row r="51620" spans="5:29" s="2" customFormat="1">
      <c r="E51620" s="120"/>
      <c r="M51620" s="120"/>
      <c r="N51620" s="120"/>
      <c r="U51620" s="121"/>
      <c r="V51620" s="122"/>
      <c r="W51620" s="123"/>
      <c r="AC51620" s="123"/>
    </row>
    <row r="51621" spans="5:29" s="2" customFormat="1">
      <c r="E51621" s="120"/>
      <c r="M51621" s="120"/>
      <c r="N51621" s="120"/>
      <c r="U51621" s="121"/>
      <c r="V51621" s="122"/>
      <c r="W51621" s="123"/>
      <c r="AC51621" s="123"/>
    </row>
    <row r="51622" spans="5:29" s="2" customFormat="1">
      <c r="E51622" s="120"/>
      <c r="M51622" s="120"/>
      <c r="N51622" s="120"/>
      <c r="U51622" s="121"/>
      <c r="V51622" s="122"/>
      <c r="W51622" s="123"/>
      <c r="AC51622" s="123"/>
    </row>
    <row r="51623" spans="5:29" s="2" customFormat="1">
      <c r="E51623" s="120"/>
      <c r="M51623" s="120"/>
      <c r="N51623" s="120"/>
      <c r="U51623" s="121"/>
      <c r="V51623" s="122"/>
      <c r="W51623" s="123"/>
      <c r="AC51623" s="123"/>
    </row>
    <row r="51624" spans="5:29" s="2" customFormat="1">
      <c r="E51624" s="120"/>
      <c r="M51624" s="120"/>
      <c r="N51624" s="120"/>
      <c r="U51624" s="121"/>
      <c r="V51624" s="122"/>
      <c r="W51624" s="123"/>
      <c r="AC51624" s="123"/>
    </row>
    <row r="51625" spans="5:29" s="2" customFormat="1">
      <c r="E51625" s="120"/>
      <c r="M51625" s="120"/>
      <c r="N51625" s="120"/>
      <c r="U51625" s="121"/>
      <c r="V51625" s="122"/>
      <c r="W51625" s="123"/>
      <c r="AC51625" s="123"/>
    </row>
    <row r="51626" spans="5:29" s="2" customFormat="1">
      <c r="E51626" s="120"/>
      <c r="M51626" s="120"/>
      <c r="N51626" s="120"/>
      <c r="U51626" s="121"/>
      <c r="V51626" s="122"/>
      <c r="W51626" s="123"/>
      <c r="AC51626" s="123"/>
    </row>
    <row r="51627" spans="5:29" s="2" customFormat="1">
      <c r="E51627" s="120"/>
      <c r="M51627" s="120"/>
      <c r="N51627" s="120"/>
      <c r="U51627" s="121"/>
      <c r="V51627" s="122"/>
      <c r="W51627" s="123"/>
      <c r="AC51627" s="123"/>
    </row>
    <row r="51628" spans="5:29" s="2" customFormat="1">
      <c r="E51628" s="120"/>
      <c r="M51628" s="120"/>
      <c r="N51628" s="120"/>
      <c r="U51628" s="121"/>
      <c r="V51628" s="122"/>
      <c r="W51628" s="123"/>
      <c r="AC51628" s="123"/>
    </row>
    <row r="51629" spans="5:29" s="2" customFormat="1">
      <c r="E51629" s="120"/>
      <c r="M51629" s="120"/>
      <c r="N51629" s="120"/>
      <c r="U51629" s="121"/>
      <c r="V51629" s="122"/>
      <c r="W51629" s="123"/>
      <c r="AC51629" s="123"/>
    </row>
    <row r="51630" spans="5:29" s="2" customFormat="1">
      <c r="E51630" s="120"/>
      <c r="M51630" s="120"/>
      <c r="N51630" s="120"/>
      <c r="U51630" s="121"/>
      <c r="V51630" s="122"/>
      <c r="W51630" s="123"/>
      <c r="AC51630" s="123"/>
    </row>
    <row r="51631" spans="5:29" s="2" customFormat="1">
      <c r="E51631" s="120"/>
      <c r="M51631" s="120"/>
      <c r="N51631" s="120"/>
      <c r="U51631" s="121"/>
      <c r="V51631" s="122"/>
      <c r="W51631" s="123"/>
      <c r="AC51631" s="123"/>
    </row>
    <row r="51632" spans="5:29" s="2" customFormat="1">
      <c r="E51632" s="120"/>
      <c r="M51632" s="120"/>
      <c r="N51632" s="120"/>
      <c r="U51632" s="121"/>
      <c r="V51632" s="122"/>
      <c r="W51632" s="123"/>
      <c r="AC51632" s="123"/>
    </row>
    <row r="51633" spans="5:29" s="2" customFormat="1">
      <c r="E51633" s="120"/>
      <c r="M51633" s="120"/>
      <c r="N51633" s="120"/>
      <c r="U51633" s="121"/>
      <c r="V51633" s="122"/>
      <c r="W51633" s="123"/>
      <c r="AC51633" s="123"/>
    </row>
    <row r="51634" spans="5:29" s="2" customFormat="1">
      <c r="E51634" s="120"/>
      <c r="M51634" s="120"/>
      <c r="N51634" s="120"/>
      <c r="U51634" s="121"/>
      <c r="V51634" s="122"/>
      <c r="W51634" s="123"/>
      <c r="AC51634" s="123"/>
    </row>
    <row r="51635" spans="5:29" s="2" customFormat="1">
      <c r="E51635" s="120"/>
      <c r="M51635" s="120"/>
      <c r="N51635" s="120"/>
      <c r="U51635" s="121"/>
      <c r="V51635" s="122"/>
      <c r="W51635" s="123"/>
      <c r="AC51635" s="123"/>
    </row>
    <row r="51636" spans="5:29" s="2" customFormat="1">
      <c r="E51636" s="120"/>
      <c r="M51636" s="120"/>
      <c r="N51636" s="120"/>
      <c r="U51636" s="121"/>
      <c r="V51636" s="122"/>
      <c r="W51636" s="123"/>
      <c r="AC51636" s="123"/>
    </row>
    <row r="51637" spans="5:29" s="2" customFormat="1">
      <c r="E51637" s="120"/>
      <c r="M51637" s="120"/>
      <c r="N51637" s="120"/>
      <c r="U51637" s="121"/>
      <c r="V51637" s="122"/>
      <c r="W51637" s="123"/>
      <c r="AC51637" s="123"/>
    </row>
    <row r="51638" spans="5:29" s="2" customFormat="1">
      <c r="E51638" s="120"/>
      <c r="M51638" s="120"/>
      <c r="N51638" s="120"/>
      <c r="U51638" s="121"/>
      <c r="V51638" s="122"/>
      <c r="W51638" s="123"/>
      <c r="AC51638" s="123"/>
    </row>
    <row r="51639" spans="5:29" s="2" customFormat="1">
      <c r="E51639" s="120"/>
      <c r="M51639" s="120"/>
      <c r="N51639" s="120"/>
      <c r="U51639" s="121"/>
      <c r="V51639" s="122"/>
      <c r="W51639" s="123"/>
      <c r="AC51639" s="123"/>
    </row>
    <row r="51640" spans="5:29" s="2" customFormat="1">
      <c r="E51640" s="120"/>
      <c r="M51640" s="120"/>
      <c r="N51640" s="120"/>
      <c r="U51640" s="121"/>
      <c r="V51640" s="122"/>
      <c r="W51640" s="123"/>
      <c r="AC51640" s="123"/>
    </row>
    <row r="51641" spans="5:29" s="2" customFormat="1">
      <c r="E51641" s="120"/>
      <c r="M51641" s="120"/>
      <c r="N51641" s="120"/>
      <c r="U51641" s="121"/>
      <c r="V51641" s="122"/>
      <c r="W51641" s="123"/>
      <c r="AC51641" s="123"/>
    </row>
    <row r="51642" spans="5:29" s="2" customFormat="1">
      <c r="E51642" s="120"/>
      <c r="M51642" s="120"/>
      <c r="N51642" s="120"/>
      <c r="U51642" s="121"/>
      <c r="V51642" s="122"/>
      <c r="W51642" s="123"/>
      <c r="AC51642" s="123"/>
    </row>
    <row r="51643" spans="5:29" s="2" customFormat="1">
      <c r="E51643" s="120"/>
      <c r="M51643" s="120"/>
      <c r="N51643" s="120"/>
      <c r="U51643" s="121"/>
      <c r="V51643" s="122"/>
      <c r="W51643" s="123"/>
      <c r="AC51643" s="123"/>
    </row>
    <row r="51644" spans="5:29" s="2" customFormat="1">
      <c r="E51644" s="120"/>
      <c r="M51644" s="120"/>
      <c r="N51644" s="120"/>
      <c r="U51644" s="121"/>
      <c r="V51644" s="122"/>
      <c r="W51644" s="123"/>
      <c r="AC51644" s="123"/>
    </row>
    <row r="51645" spans="5:29" s="2" customFormat="1">
      <c r="E51645" s="120"/>
      <c r="M51645" s="120"/>
      <c r="N51645" s="120"/>
      <c r="U51645" s="121"/>
      <c r="V51645" s="122"/>
      <c r="W51645" s="123"/>
      <c r="AC51645" s="123"/>
    </row>
    <row r="51646" spans="5:29" s="2" customFormat="1">
      <c r="E51646" s="120"/>
      <c r="M51646" s="120"/>
      <c r="N51646" s="120"/>
      <c r="U51646" s="121"/>
      <c r="V51646" s="122"/>
      <c r="W51646" s="123"/>
      <c r="AC51646" s="123"/>
    </row>
    <row r="51647" spans="5:29" s="2" customFormat="1">
      <c r="E51647" s="120"/>
      <c r="M51647" s="120"/>
      <c r="N51647" s="120"/>
      <c r="U51647" s="121"/>
      <c r="V51647" s="122"/>
      <c r="W51647" s="123"/>
      <c r="AC51647" s="123"/>
    </row>
    <row r="51648" spans="5:29" s="2" customFormat="1">
      <c r="E51648" s="120"/>
      <c r="M51648" s="120"/>
      <c r="N51648" s="120"/>
      <c r="U51648" s="121"/>
      <c r="V51648" s="122"/>
      <c r="W51648" s="123"/>
      <c r="AC51648" s="123"/>
    </row>
    <row r="51649" spans="5:29" s="2" customFormat="1">
      <c r="E51649" s="120"/>
      <c r="M51649" s="120"/>
      <c r="N51649" s="120"/>
      <c r="U51649" s="121"/>
      <c r="V51649" s="122"/>
      <c r="W51649" s="123"/>
      <c r="AC51649" s="123"/>
    </row>
    <row r="51650" spans="5:29" s="2" customFormat="1">
      <c r="E51650" s="120"/>
      <c r="M51650" s="120"/>
      <c r="N51650" s="120"/>
      <c r="U51650" s="121"/>
      <c r="V51650" s="122"/>
      <c r="W51650" s="123"/>
      <c r="AC51650" s="123"/>
    </row>
    <row r="51651" spans="5:29" s="2" customFormat="1">
      <c r="E51651" s="120"/>
      <c r="M51651" s="120"/>
      <c r="N51651" s="120"/>
      <c r="U51651" s="121"/>
      <c r="V51651" s="122"/>
      <c r="W51651" s="123"/>
      <c r="AC51651" s="123"/>
    </row>
    <row r="51652" spans="5:29" s="2" customFormat="1">
      <c r="E51652" s="120"/>
      <c r="M51652" s="120"/>
      <c r="N51652" s="120"/>
      <c r="U51652" s="121"/>
      <c r="V51652" s="122"/>
      <c r="W51652" s="123"/>
      <c r="AC51652" s="123"/>
    </row>
    <row r="51653" spans="5:29" s="2" customFormat="1">
      <c r="E51653" s="120"/>
      <c r="M51653" s="120"/>
      <c r="N51653" s="120"/>
      <c r="U51653" s="121"/>
      <c r="V51653" s="122"/>
      <c r="W51653" s="123"/>
      <c r="AC51653" s="123"/>
    </row>
    <row r="51654" spans="5:29" s="2" customFormat="1">
      <c r="E51654" s="120"/>
      <c r="M51654" s="120"/>
      <c r="N51654" s="120"/>
      <c r="U51654" s="121"/>
      <c r="V51654" s="122"/>
      <c r="W51654" s="123"/>
      <c r="AC51654" s="123"/>
    </row>
    <row r="51655" spans="5:29" s="2" customFormat="1">
      <c r="E51655" s="120"/>
      <c r="M51655" s="120"/>
      <c r="N51655" s="120"/>
      <c r="U51655" s="121"/>
      <c r="V51655" s="122"/>
      <c r="W51655" s="123"/>
      <c r="AC51655" s="123"/>
    </row>
    <row r="51656" spans="5:29" s="2" customFormat="1">
      <c r="E51656" s="120"/>
      <c r="M51656" s="120"/>
      <c r="N51656" s="120"/>
      <c r="U51656" s="121"/>
      <c r="V51656" s="122"/>
      <c r="W51656" s="123"/>
      <c r="AC51656" s="123"/>
    </row>
    <row r="51657" spans="5:29" s="2" customFormat="1">
      <c r="E51657" s="120"/>
      <c r="M51657" s="120"/>
      <c r="N51657" s="120"/>
      <c r="U51657" s="121"/>
      <c r="V51657" s="122"/>
      <c r="W51657" s="123"/>
      <c r="AC51657" s="123"/>
    </row>
    <row r="51658" spans="5:29" s="2" customFormat="1">
      <c r="E51658" s="120"/>
      <c r="M51658" s="120"/>
      <c r="N51658" s="120"/>
      <c r="U51658" s="121"/>
      <c r="V51658" s="122"/>
      <c r="W51658" s="123"/>
      <c r="AC51658" s="123"/>
    </row>
    <row r="51659" spans="5:29" s="2" customFormat="1">
      <c r="E51659" s="120"/>
      <c r="M51659" s="120"/>
      <c r="N51659" s="120"/>
      <c r="U51659" s="121"/>
      <c r="V51659" s="122"/>
      <c r="W51659" s="123"/>
      <c r="AC51659" s="123"/>
    </row>
    <row r="51660" spans="5:29" s="2" customFormat="1">
      <c r="E51660" s="120"/>
      <c r="M51660" s="120"/>
      <c r="N51660" s="120"/>
      <c r="U51660" s="121"/>
      <c r="V51660" s="122"/>
      <c r="W51660" s="123"/>
      <c r="AC51660" s="123"/>
    </row>
    <row r="51661" spans="5:29" s="2" customFormat="1">
      <c r="E51661" s="120"/>
      <c r="M51661" s="120"/>
      <c r="N51661" s="120"/>
      <c r="U51661" s="121"/>
      <c r="V51661" s="122"/>
      <c r="W51661" s="123"/>
      <c r="AC51661" s="123"/>
    </row>
    <row r="51662" spans="5:29" s="2" customFormat="1">
      <c r="E51662" s="120"/>
      <c r="M51662" s="120"/>
      <c r="N51662" s="120"/>
      <c r="U51662" s="121"/>
      <c r="V51662" s="122"/>
      <c r="W51662" s="123"/>
      <c r="AC51662" s="123"/>
    </row>
    <row r="51663" spans="5:29" s="2" customFormat="1">
      <c r="E51663" s="120"/>
      <c r="M51663" s="120"/>
      <c r="N51663" s="120"/>
      <c r="U51663" s="121"/>
      <c r="V51663" s="122"/>
      <c r="W51663" s="123"/>
      <c r="AC51663" s="123"/>
    </row>
    <row r="51664" spans="5:29" s="2" customFormat="1">
      <c r="E51664" s="120"/>
      <c r="M51664" s="120"/>
      <c r="N51664" s="120"/>
      <c r="U51664" s="121"/>
      <c r="V51664" s="122"/>
      <c r="W51664" s="123"/>
      <c r="AC51664" s="123"/>
    </row>
    <row r="51665" spans="5:29" s="2" customFormat="1">
      <c r="E51665" s="120"/>
      <c r="M51665" s="120"/>
      <c r="N51665" s="120"/>
      <c r="U51665" s="121"/>
      <c r="V51665" s="122"/>
      <c r="W51665" s="123"/>
      <c r="AC51665" s="123"/>
    </row>
    <row r="51666" spans="5:29" s="2" customFormat="1">
      <c r="E51666" s="120"/>
      <c r="M51666" s="120"/>
      <c r="N51666" s="120"/>
      <c r="U51666" s="121"/>
      <c r="V51666" s="122"/>
      <c r="W51666" s="123"/>
      <c r="AC51666" s="123"/>
    </row>
    <row r="51667" spans="5:29" s="2" customFormat="1">
      <c r="E51667" s="120"/>
      <c r="M51667" s="120"/>
      <c r="N51667" s="120"/>
      <c r="U51667" s="121"/>
      <c r="V51667" s="122"/>
      <c r="W51667" s="123"/>
      <c r="AC51667" s="123"/>
    </row>
    <row r="51668" spans="5:29" s="2" customFormat="1">
      <c r="E51668" s="120"/>
      <c r="M51668" s="120"/>
      <c r="N51668" s="120"/>
      <c r="U51668" s="121"/>
      <c r="V51668" s="122"/>
      <c r="W51668" s="123"/>
      <c r="AC51668" s="123"/>
    </row>
    <row r="51669" spans="5:29" s="2" customFormat="1">
      <c r="E51669" s="120"/>
      <c r="M51669" s="120"/>
      <c r="N51669" s="120"/>
      <c r="U51669" s="121"/>
      <c r="V51669" s="122"/>
      <c r="W51669" s="123"/>
      <c r="AC51669" s="123"/>
    </row>
    <row r="51670" spans="5:29" s="2" customFormat="1">
      <c r="E51670" s="120"/>
      <c r="M51670" s="120"/>
      <c r="N51670" s="120"/>
      <c r="U51670" s="121"/>
      <c r="V51670" s="122"/>
      <c r="W51670" s="123"/>
      <c r="AC51670" s="123"/>
    </row>
    <row r="51671" spans="5:29" s="2" customFormat="1">
      <c r="E51671" s="120"/>
      <c r="M51671" s="120"/>
      <c r="N51671" s="120"/>
      <c r="U51671" s="121"/>
      <c r="V51671" s="122"/>
      <c r="W51671" s="123"/>
      <c r="AC51671" s="123"/>
    </row>
    <row r="51672" spans="5:29" s="2" customFormat="1">
      <c r="E51672" s="120"/>
      <c r="M51672" s="120"/>
      <c r="N51672" s="120"/>
      <c r="U51672" s="121"/>
      <c r="V51672" s="122"/>
      <c r="W51672" s="123"/>
      <c r="AC51672" s="123"/>
    </row>
    <row r="51673" spans="5:29" s="2" customFormat="1">
      <c r="E51673" s="120"/>
      <c r="M51673" s="120"/>
      <c r="N51673" s="120"/>
      <c r="U51673" s="121"/>
      <c r="V51673" s="122"/>
      <c r="W51673" s="123"/>
      <c r="AC51673" s="123"/>
    </row>
    <row r="51674" spans="5:29" s="2" customFormat="1">
      <c r="E51674" s="120"/>
      <c r="M51674" s="120"/>
      <c r="N51674" s="120"/>
      <c r="U51674" s="121"/>
      <c r="V51674" s="122"/>
      <c r="W51674" s="123"/>
      <c r="AC51674" s="123"/>
    </row>
    <row r="51675" spans="5:29" s="2" customFormat="1">
      <c r="E51675" s="120"/>
      <c r="M51675" s="120"/>
      <c r="N51675" s="120"/>
      <c r="U51675" s="121"/>
      <c r="V51675" s="122"/>
      <c r="W51675" s="123"/>
      <c r="AC51675" s="123"/>
    </row>
    <row r="51676" spans="5:29" s="2" customFormat="1">
      <c r="E51676" s="120"/>
      <c r="M51676" s="120"/>
      <c r="N51676" s="120"/>
      <c r="U51676" s="121"/>
      <c r="V51676" s="122"/>
      <c r="W51676" s="123"/>
      <c r="AC51676" s="123"/>
    </row>
    <row r="51677" spans="5:29" s="2" customFormat="1">
      <c r="E51677" s="120"/>
      <c r="M51677" s="120"/>
      <c r="N51677" s="120"/>
      <c r="U51677" s="121"/>
      <c r="V51677" s="122"/>
      <c r="W51677" s="123"/>
      <c r="AC51677" s="123"/>
    </row>
    <row r="51678" spans="5:29" s="2" customFormat="1">
      <c r="E51678" s="120"/>
      <c r="M51678" s="120"/>
      <c r="N51678" s="120"/>
      <c r="U51678" s="121"/>
      <c r="V51678" s="122"/>
      <c r="W51678" s="123"/>
      <c r="AC51678" s="123"/>
    </row>
    <row r="51679" spans="5:29" s="2" customFormat="1">
      <c r="E51679" s="120"/>
      <c r="M51679" s="120"/>
      <c r="N51679" s="120"/>
      <c r="U51679" s="121"/>
      <c r="V51679" s="122"/>
      <c r="W51679" s="123"/>
      <c r="AC51679" s="123"/>
    </row>
    <row r="51680" spans="5:29" s="2" customFormat="1">
      <c r="E51680" s="120"/>
      <c r="M51680" s="120"/>
      <c r="N51680" s="120"/>
      <c r="U51680" s="121"/>
      <c r="V51680" s="122"/>
      <c r="W51680" s="123"/>
      <c r="AC51680" s="123"/>
    </row>
    <row r="51681" spans="5:29" s="2" customFormat="1">
      <c r="E51681" s="120"/>
      <c r="M51681" s="120"/>
      <c r="N51681" s="120"/>
      <c r="U51681" s="121"/>
      <c r="V51681" s="122"/>
      <c r="W51681" s="123"/>
      <c r="AC51681" s="123"/>
    </row>
    <row r="51682" spans="5:29" s="2" customFormat="1">
      <c r="E51682" s="120"/>
      <c r="M51682" s="120"/>
      <c r="N51682" s="120"/>
      <c r="U51682" s="121"/>
      <c r="V51682" s="122"/>
      <c r="W51682" s="123"/>
      <c r="AC51682" s="123"/>
    </row>
    <row r="51683" spans="5:29" s="2" customFormat="1">
      <c r="E51683" s="120"/>
      <c r="M51683" s="120"/>
      <c r="N51683" s="120"/>
      <c r="U51683" s="121"/>
      <c r="V51683" s="122"/>
      <c r="W51683" s="123"/>
      <c r="AC51683" s="123"/>
    </row>
    <row r="51684" spans="5:29" s="2" customFormat="1">
      <c r="E51684" s="120"/>
      <c r="M51684" s="120"/>
      <c r="N51684" s="120"/>
      <c r="U51684" s="121"/>
      <c r="V51684" s="122"/>
      <c r="W51684" s="123"/>
      <c r="AC51684" s="123"/>
    </row>
    <row r="51685" spans="5:29" s="2" customFormat="1">
      <c r="E51685" s="120"/>
      <c r="M51685" s="120"/>
      <c r="N51685" s="120"/>
      <c r="U51685" s="121"/>
      <c r="V51685" s="122"/>
      <c r="W51685" s="123"/>
      <c r="AC51685" s="123"/>
    </row>
    <row r="51686" spans="5:29" s="2" customFormat="1">
      <c r="E51686" s="120"/>
      <c r="M51686" s="120"/>
      <c r="N51686" s="120"/>
      <c r="U51686" s="121"/>
      <c r="V51686" s="122"/>
      <c r="W51686" s="123"/>
      <c r="AC51686" s="123"/>
    </row>
    <row r="51687" spans="5:29" s="2" customFormat="1">
      <c r="E51687" s="120"/>
      <c r="M51687" s="120"/>
      <c r="N51687" s="120"/>
      <c r="U51687" s="121"/>
      <c r="V51687" s="122"/>
      <c r="W51687" s="123"/>
      <c r="AC51687" s="123"/>
    </row>
    <row r="51688" spans="5:29" s="2" customFormat="1">
      <c r="E51688" s="120"/>
      <c r="M51688" s="120"/>
      <c r="N51688" s="120"/>
      <c r="U51688" s="121"/>
      <c r="V51688" s="122"/>
      <c r="W51688" s="123"/>
      <c r="AC51688" s="123"/>
    </row>
    <row r="51689" spans="5:29" s="2" customFormat="1">
      <c r="E51689" s="120"/>
      <c r="M51689" s="120"/>
      <c r="N51689" s="120"/>
      <c r="U51689" s="121"/>
      <c r="V51689" s="122"/>
      <c r="W51689" s="123"/>
      <c r="AC51689" s="123"/>
    </row>
    <row r="51690" spans="5:29" s="2" customFormat="1">
      <c r="E51690" s="120"/>
      <c r="M51690" s="120"/>
      <c r="N51690" s="120"/>
      <c r="U51690" s="121"/>
      <c r="V51690" s="122"/>
      <c r="W51690" s="123"/>
      <c r="AC51690" s="123"/>
    </row>
    <row r="51691" spans="5:29" s="2" customFormat="1">
      <c r="E51691" s="120"/>
      <c r="M51691" s="120"/>
      <c r="N51691" s="120"/>
      <c r="U51691" s="121"/>
      <c r="V51691" s="122"/>
      <c r="W51691" s="123"/>
      <c r="AC51691" s="123"/>
    </row>
    <row r="51692" spans="5:29" s="2" customFormat="1">
      <c r="E51692" s="120"/>
      <c r="M51692" s="120"/>
      <c r="N51692" s="120"/>
      <c r="U51692" s="121"/>
      <c r="V51692" s="122"/>
      <c r="W51692" s="123"/>
      <c r="AC51692" s="123"/>
    </row>
    <row r="51693" spans="5:29" s="2" customFormat="1">
      <c r="E51693" s="120"/>
      <c r="M51693" s="120"/>
      <c r="N51693" s="120"/>
      <c r="U51693" s="121"/>
      <c r="V51693" s="122"/>
      <c r="W51693" s="123"/>
      <c r="AC51693" s="123"/>
    </row>
    <row r="51694" spans="5:29" s="2" customFormat="1">
      <c r="E51694" s="120"/>
      <c r="M51694" s="120"/>
      <c r="N51694" s="120"/>
      <c r="U51694" s="121"/>
      <c r="V51694" s="122"/>
      <c r="W51694" s="123"/>
      <c r="AC51694" s="123"/>
    </row>
    <row r="51695" spans="5:29" s="2" customFormat="1">
      <c r="E51695" s="120"/>
      <c r="M51695" s="120"/>
      <c r="N51695" s="120"/>
      <c r="U51695" s="121"/>
      <c r="V51695" s="122"/>
      <c r="W51695" s="123"/>
      <c r="AC51695" s="123"/>
    </row>
    <row r="51696" spans="5:29" s="2" customFormat="1">
      <c r="E51696" s="120"/>
      <c r="M51696" s="120"/>
      <c r="N51696" s="120"/>
      <c r="U51696" s="121"/>
      <c r="V51696" s="122"/>
      <c r="W51696" s="123"/>
      <c r="AC51696" s="123"/>
    </row>
    <row r="51697" spans="5:29" s="2" customFormat="1">
      <c r="E51697" s="120"/>
      <c r="M51697" s="120"/>
      <c r="N51697" s="120"/>
      <c r="U51697" s="121"/>
      <c r="V51697" s="122"/>
      <c r="W51697" s="123"/>
      <c r="AC51697" s="123"/>
    </row>
    <row r="51698" spans="5:29" s="2" customFormat="1">
      <c r="E51698" s="120"/>
      <c r="M51698" s="120"/>
      <c r="N51698" s="120"/>
      <c r="U51698" s="121"/>
      <c r="V51698" s="122"/>
      <c r="W51698" s="123"/>
      <c r="AC51698" s="123"/>
    </row>
    <row r="51699" spans="5:29" s="2" customFormat="1">
      <c r="E51699" s="120"/>
      <c r="M51699" s="120"/>
      <c r="N51699" s="120"/>
      <c r="U51699" s="121"/>
      <c r="V51699" s="122"/>
      <c r="W51699" s="123"/>
      <c r="AC51699" s="123"/>
    </row>
    <row r="51700" spans="5:29" s="2" customFormat="1">
      <c r="E51700" s="120"/>
      <c r="M51700" s="120"/>
      <c r="N51700" s="120"/>
      <c r="U51700" s="121"/>
      <c r="V51700" s="122"/>
      <c r="W51700" s="123"/>
      <c r="AC51700" s="123"/>
    </row>
    <row r="51701" spans="5:29" s="2" customFormat="1">
      <c r="E51701" s="120"/>
      <c r="M51701" s="120"/>
      <c r="N51701" s="120"/>
      <c r="U51701" s="121"/>
      <c r="V51701" s="122"/>
      <c r="W51701" s="123"/>
      <c r="AC51701" s="123"/>
    </row>
    <row r="51702" spans="5:29" s="2" customFormat="1">
      <c r="E51702" s="120"/>
      <c r="M51702" s="120"/>
      <c r="N51702" s="120"/>
      <c r="U51702" s="121"/>
      <c r="V51702" s="122"/>
      <c r="W51702" s="123"/>
      <c r="AC51702" s="123"/>
    </row>
    <row r="51703" spans="5:29" s="2" customFormat="1">
      <c r="E51703" s="120"/>
      <c r="M51703" s="120"/>
      <c r="N51703" s="120"/>
      <c r="U51703" s="121"/>
      <c r="V51703" s="122"/>
      <c r="W51703" s="123"/>
      <c r="AC51703" s="123"/>
    </row>
    <row r="51704" spans="5:29" s="2" customFormat="1">
      <c r="E51704" s="120"/>
      <c r="M51704" s="120"/>
      <c r="N51704" s="120"/>
      <c r="U51704" s="121"/>
      <c r="V51704" s="122"/>
      <c r="W51704" s="123"/>
      <c r="AC51704" s="123"/>
    </row>
    <row r="51705" spans="5:29" s="2" customFormat="1">
      <c r="E51705" s="120"/>
      <c r="M51705" s="120"/>
      <c r="N51705" s="120"/>
      <c r="U51705" s="121"/>
      <c r="V51705" s="122"/>
      <c r="W51705" s="123"/>
      <c r="AC51705" s="123"/>
    </row>
    <row r="51706" spans="5:29" s="2" customFormat="1">
      <c r="E51706" s="120"/>
      <c r="M51706" s="120"/>
      <c r="N51706" s="120"/>
      <c r="U51706" s="121"/>
      <c r="V51706" s="122"/>
      <c r="W51706" s="123"/>
      <c r="AC51706" s="123"/>
    </row>
    <row r="51707" spans="5:29" s="2" customFormat="1">
      <c r="E51707" s="120"/>
      <c r="M51707" s="120"/>
      <c r="N51707" s="120"/>
      <c r="U51707" s="121"/>
      <c r="V51707" s="122"/>
      <c r="W51707" s="123"/>
      <c r="AC51707" s="123"/>
    </row>
    <row r="51708" spans="5:29" s="2" customFormat="1">
      <c r="E51708" s="120"/>
      <c r="M51708" s="120"/>
      <c r="N51708" s="120"/>
      <c r="U51708" s="121"/>
      <c r="V51708" s="122"/>
      <c r="W51708" s="123"/>
      <c r="AC51708" s="123"/>
    </row>
    <row r="51709" spans="5:29" s="2" customFormat="1">
      <c r="E51709" s="120"/>
      <c r="M51709" s="120"/>
      <c r="N51709" s="120"/>
      <c r="U51709" s="121"/>
      <c r="V51709" s="122"/>
      <c r="W51709" s="123"/>
      <c r="AC51709" s="123"/>
    </row>
    <row r="51710" spans="5:29" s="2" customFormat="1">
      <c r="E51710" s="120"/>
      <c r="M51710" s="120"/>
      <c r="N51710" s="120"/>
      <c r="U51710" s="121"/>
      <c r="V51710" s="122"/>
      <c r="W51710" s="123"/>
      <c r="AC51710" s="123"/>
    </row>
    <row r="51711" spans="5:29" s="2" customFormat="1">
      <c r="E51711" s="120"/>
      <c r="M51711" s="120"/>
      <c r="N51711" s="120"/>
      <c r="U51711" s="121"/>
      <c r="V51711" s="122"/>
      <c r="W51711" s="123"/>
      <c r="AC51711" s="123"/>
    </row>
    <row r="51712" spans="5:29" s="2" customFormat="1">
      <c r="E51712" s="120"/>
      <c r="M51712" s="120"/>
      <c r="N51712" s="120"/>
      <c r="U51712" s="121"/>
      <c r="V51712" s="122"/>
      <c r="W51712" s="123"/>
      <c r="AC51712" s="123"/>
    </row>
    <row r="51713" spans="5:29" s="2" customFormat="1">
      <c r="E51713" s="120"/>
      <c r="M51713" s="120"/>
      <c r="N51713" s="120"/>
      <c r="U51713" s="121"/>
      <c r="V51713" s="122"/>
      <c r="W51713" s="123"/>
      <c r="AC51713" s="123"/>
    </row>
    <row r="51714" spans="5:29" s="2" customFormat="1">
      <c r="E51714" s="120"/>
      <c r="M51714" s="120"/>
      <c r="N51714" s="120"/>
      <c r="U51714" s="121"/>
      <c r="V51714" s="122"/>
      <c r="W51714" s="123"/>
      <c r="AC51714" s="123"/>
    </row>
    <row r="51715" spans="5:29" s="2" customFormat="1">
      <c r="E51715" s="120"/>
      <c r="M51715" s="120"/>
      <c r="N51715" s="120"/>
      <c r="U51715" s="121"/>
      <c r="V51715" s="122"/>
      <c r="W51715" s="123"/>
      <c r="AC51715" s="123"/>
    </row>
    <row r="51716" spans="5:29" s="2" customFormat="1">
      <c r="E51716" s="120"/>
      <c r="M51716" s="120"/>
      <c r="N51716" s="120"/>
      <c r="U51716" s="121"/>
      <c r="V51716" s="122"/>
      <c r="W51716" s="123"/>
      <c r="AC51716" s="123"/>
    </row>
    <row r="51717" spans="5:29" s="2" customFormat="1">
      <c r="E51717" s="120"/>
      <c r="M51717" s="120"/>
      <c r="N51717" s="120"/>
      <c r="U51717" s="121"/>
      <c r="V51717" s="122"/>
      <c r="W51717" s="123"/>
      <c r="AC51717" s="123"/>
    </row>
    <row r="51718" spans="5:29" s="2" customFormat="1">
      <c r="E51718" s="120"/>
      <c r="M51718" s="120"/>
      <c r="N51718" s="120"/>
      <c r="U51718" s="121"/>
      <c r="V51718" s="122"/>
      <c r="W51718" s="123"/>
      <c r="AC51718" s="123"/>
    </row>
    <row r="51719" spans="5:29" s="2" customFormat="1">
      <c r="E51719" s="120"/>
      <c r="M51719" s="120"/>
      <c r="N51719" s="120"/>
      <c r="U51719" s="121"/>
      <c r="V51719" s="122"/>
      <c r="W51719" s="123"/>
      <c r="AC51719" s="123"/>
    </row>
    <row r="51720" spans="5:29" s="2" customFormat="1">
      <c r="E51720" s="120"/>
      <c r="M51720" s="120"/>
      <c r="N51720" s="120"/>
      <c r="U51720" s="121"/>
      <c r="V51720" s="122"/>
      <c r="W51720" s="123"/>
      <c r="AC51720" s="123"/>
    </row>
    <row r="51721" spans="5:29" s="2" customFormat="1">
      <c r="E51721" s="120"/>
      <c r="M51721" s="120"/>
      <c r="N51721" s="120"/>
      <c r="U51721" s="121"/>
      <c r="V51721" s="122"/>
      <c r="W51721" s="123"/>
      <c r="AC51721" s="123"/>
    </row>
    <row r="51722" spans="5:29" s="2" customFormat="1">
      <c r="E51722" s="120"/>
      <c r="M51722" s="120"/>
      <c r="N51722" s="120"/>
      <c r="U51722" s="121"/>
      <c r="V51722" s="122"/>
      <c r="W51722" s="123"/>
      <c r="AC51722" s="123"/>
    </row>
    <row r="51723" spans="5:29" s="2" customFormat="1">
      <c r="E51723" s="120"/>
      <c r="M51723" s="120"/>
      <c r="N51723" s="120"/>
      <c r="U51723" s="121"/>
      <c r="V51723" s="122"/>
      <c r="W51723" s="123"/>
      <c r="AC51723" s="123"/>
    </row>
    <row r="51724" spans="5:29" s="2" customFormat="1">
      <c r="E51724" s="120"/>
      <c r="M51724" s="120"/>
      <c r="N51724" s="120"/>
      <c r="U51724" s="121"/>
      <c r="V51724" s="122"/>
      <c r="W51724" s="123"/>
      <c r="AC51724" s="123"/>
    </row>
    <row r="51725" spans="5:29" s="2" customFormat="1">
      <c r="E51725" s="120"/>
      <c r="M51725" s="120"/>
      <c r="N51725" s="120"/>
      <c r="U51725" s="121"/>
      <c r="V51725" s="122"/>
      <c r="W51725" s="123"/>
      <c r="AC51725" s="123"/>
    </row>
    <row r="51726" spans="5:29" s="2" customFormat="1">
      <c r="E51726" s="120"/>
      <c r="M51726" s="120"/>
      <c r="N51726" s="120"/>
      <c r="U51726" s="121"/>
      <c r="V51726" s="122"/>
      <c r="W51726" s="123"/>
      <c r="AC51726" s="123"/>
    </row>
    <row r="51727" spans="5:29" s="2" customFormat="1">
      <c r="E51727" s="120"/>
      <c r="M51727" s="120"/>
      <c r="N51727" s="120"/>
      <c r="U51727" s="121"/>
      <c r="V51727" s="122"/>
      <c r="W51727" s="123"/>
      <c r="AC51727" s="123"/>
    </row>
    <row r="51728" spans="5:29" s="2" customFormat="1">
      <c r="E51728" s="120"/>
      <c r="M51728" s="120"/>
      <c r="N51728" s="120"/>
      <c r="U51728" s="121"/>
      <c r="V51728" s="122"/>
      <c r="W51728" s="123"/>
      <c r="AC51728" s="123"/>
    </row>
    <row r="51729" spans="5:29" s="2" customFormat="1">
      <c r="E51729" s="120"/>
      <c r="M51729" s="120"/>
      <c r="N51729" s="120"/>
      <c r="U51729" s="121"/>
      <c r="V51729" s="122"/>
      <c r="W51729" s="123"/>
      <c r="AC51729" s="123"/>
    </row>
    <row r="51730" spans="5:29" s="2" customFormat="1">
      <c r="E51730" s="120"/>
      <c r="M51730" s="120"/>
      <c r="N51730" s="120"/>
      <c r="U51730" s="121"/>
      <c r="V51730" s="122"/>
      <c r="W51730" s="123"/>
      <c r="AC51730" s="123"/>
    </row>
    <row r="51731" spans="5:29" s="2" customFormat="1">
      <c r="E51731" s="120"/>
      <c r="M51731" s="120"/>
      <c r="N51731" s="120"/>
      <c r="U51731" s="121"/>
      <c r="V51731" s="122"/>
      <c r="W51731" s="123"/>
      <c r="AC51731" s="123"/>
    </row>
    <row r="51732" spans="5:29" s="2" customFormat="1">
      <c r="E51732" s="120"/>
      <c r="M51732" s="120"/>
      <c r="N51732" s="120"/>
      <c r="U51732" s="121"/>
      <c r="V51732" s="122"/>
      <c r="W51732" s="123"/>
      <c r="AC51732" s="123"/>
    </row>
    <row r="51733" spans="5:29" s="2" customFormat="1">
      <c r="E51733" s="120"/>
      <c r="M51733" s="120"/>
      <c r="N51733" s="120"/>
      <c r="U51733" s="121"/>
      <c r="V51733" s="122"/>
      <c r="W51733" s="123"/>
      <c r="AC51733" s="123"/>
    </row>
    <row r="51734" spans="5:29" s="2" customFormat="1">
      <c r="E51734" s="120"/>
      <c r="M51734" s="120"/>
      <c r="N51734" s="120"/>
      <c r="U51734" s="121"/>
      <c r="V51734" s="122"/>
      <c r="W51734" s="123"/>
      <c r="AC51734" s="123"/>
    </row>
    <row r="51735" spans="5:29" s="2" customFormat="1">
      <c r="E51735" s="120"/>
      <c r="M51735" s="120"/>
      <c r="N51735" s="120"/>
      <c r="U51735" s="121"/>
      <c r="V51735" s="122"/>
      <c r="W51735" s="123"/>
      <c r="AC51735" s="123"/>
    </row>
    <row r="51736" spans="5:29" s="2" customFormat="1">
      <c r="E51736" s="120"/>
      <c r="M51736" s="120"/>
      <c r="N51736" s="120"/>
      <c r="U51736" s="121"/>
      <c r="V51736" s="122"/>
      <c r="W51736" s="123"/>
      <c r="AC51736" s="123"/>
    </row>
    <row r="51737" spans="5:29" s="2" customFormat="1">
      <c r="E51737" s="120"/>
      <c r="M51737" s="120"/>
      <c r="N51737" s="120"/>
      <c r="U51737" s="121"/>
      <c r="V51737" s="122"/>
      <c r="W51737" s="123"/>
      <c r="AC51737" s="123"/>
    </row>
    <row r="51738" spans="5:29" s="2" customFormat="1">
      <c r="E51738" s="120"/>
      <c r="M51738" s="120"/>
      <c r="N51738" s="120"/>
      <c r="U51738" s="121"/>
      <c r="V51738" s="122"/>
      <c r="W51738" s="123"/>
      <c r="AC51738" s="123"/>
    </row>
    <row r="51739" spans="5:29" s="2" customFormat="1">
      <c r="E51739" s="120"/>
      <c r="M51739" s="120"/>
      <c r="N51739" s="120"/>
      <c r="U51739" s="121"/>
      <c r="V51739" s="122"/>
      <c r="W51739" s="123"/>
      <c r="AC51739" s="123"/>
    </row>
    <row r="51740" spans="5:29" s="2" customFormat="1">
      <c r="E51740" s="120"/>
      <c r="M51740" s="120"/>
      <c r="N51740" s="120"/>
      <c r="U51740" s="121"/>
      <c r="V51740" s="122"/>
      <c r="W51740" s="123"/>
      <c r="AC51740" s="123"/>
    </row>
    <row r="51741" spans="5:29" s="2" customFormat="1">
      <c r="E51741" s="120"/>
      <c r="M51741" s="120"/>
      <c r="N51741" s="120"/>
      <c r="U51741" s="121"/>
      <c r="V51741" s="122"/>
      <c r="W51741" s="123"/>
      <c r="AC51741" s="123"/>
    </row>
    <row r="51742" spans="5:29" s="2" customFormat="1">
      <c r="E51742" s="120"/>
      <c r="M51742" s="120"/>
      <c r="N51742" s="120"/>
      <c r="U51742" s="121"/>
      <c r="V51742" s="122"/>
      <c r="W51742" s="123"/>
      <c r="AC51742" s="123"/>
    </row>
    <row r="51743" spans="5:29" s="2" customFormat="1">
      <c r="E51743" s="120"/>
      <c r="M51743" s="120"/>
      <c r="N51743" s="120"/>
      <c r="U51743" s="121"/>
      <c r="V51743" s="122"/>
      <c r="W51743" s="123"/>
      <c r="AC51743" s="123"/>
    </row>
    <row r="51744" spans="5:29" s="2" customFormat="1">
      <c r="E51744" s="120"/>
      <c r="M51744" s="120"/>
      <c r="N51744" s="120"/>
      <c r="U51744" s="121"/>
      <c r="V51744" s="122"/>
      <c r="W51744" s="123"/>
      <c r="AC51744" s="123"/>
    </row>
    <row r="51745" spans="5:29" s="2" customFormat="1">
      <c r="E51745" s="120"/>
      <c r="M51745" s="120"/>
      <c r="N51745" s="120"/>
      <c r="U51745" s="121"/>
      <c r="V51745" s="122"/>
      <c r="W51745" s="123"/>
      <c r="AC51745" s="123"/>
    </row>
    <row r="51746" spans="5:29" s="2" customFormat="1">
      <c r="E51746" s="120"/>
      <c r="M51746" s="120"/>
      <c r="N51746" s="120"/>
      <c r="U51746" s="121"/>
      <c r="V51746" s="122"/>
      <c r="W51746" s="123"/>
      <c r="AC51746" s="123"/>
    </row>
    <row r="51747" spans="5:29" s="2" customFormat="1">
      <c r="E51747" s="120"/>
      <c r="M51747" s="120"/>
      <c r="N51747" s="120"/>
      <c r="U51747" s="121"/>
      <c r="V51747" s="122"/>
      <c r="W51747" s="123"/>
      <c r="AC51747" s="123"/>
    </row>
    <row r="51748" spans="5:29" s="2" customFormat="1">
      <c r="E51748" s="120"/>
      <c r="M51748" s="120"/>
      <c r="N51748" s="120"/>
      <c r="U51748" s="121"/>
      <c r="V51748" s="122"/>
      <c r="W51748" s="123"/>
      <c r="AC51748" s="123"/>
    </row>
    <row r="51749" spans="5:29" s="2" customFormat="1">
      <c r="E51749" s="120"/>
      <c r="M51749" s="120"/>
      <c r="N51749" s="120"/>
      <c r="U51749" s="121"/>
      <c r="V51749" s="122"/>
      <c r="W51749" s="123"/>
      <c r="AC51749" s="123"/>
    </row>
    <row r="51750" spans="5:29" s="2" customFormat="1">
      <c r="E51750" s="120"/>
      <c r="M51750" s="120"/>
      <c r="N51750" s="120"/>
      <c r="U51750" s="121"/>
      <c r="V51750" s="122"/>
      <c r="W51750" s="123"/>
      <c r="AC51750" s="123"/>
    </row>
    <row r="51751" spans="5:29" s="2" customFormat="1">
      <c r="E51751" s="120"/>
      <c r="M51751" s="120"/>
      <c r="N51751" s="120"/>
      <c r="U51751" s="121"/>
      <c r="V51751" s="122"/>
      <c r="W51751" s="123"/>
      <c r="AC51751" s="123"/>
    </row>
    <row r="51752" spans="5:29" s="2" customFormat="1">
      <c r="E51752" s="120"/>
      <c r="M51752" s="120"/>
      <c r="N51752" s="120"/>
      <c r="U51752" s="121"/>
      <c r="V51752" s="122"/>
      <c r="W51752" s="123"/>
      <c r="AC51752" s="123"/>
    </row>
    <row r="51753" spans="5:29" s="2" customFormat="1">
      <c r="E51753" s="120"/>
      <c r="M51753" s="120"/>
      <c r="N51753" s="120"/>
      <c r="U51753" s="121"/>
      <c r="V51753" s="122"/>
      <c r="W51753" s="123"/>
      <c r="AC51753" s="123"/>
    </row>
    <row r="51754" spans="5:29" s="2" customFormat="1">
      <c r="E51754" s="120"/>
      <c r="M51754" s="120"/>
      <c r="N51754" s="120"/>
      <c r="U51754" s="121"/>
      <c r="V51754" s="122"/>
      <c r="W51754" s="123"/>
      <c r="AC51754" s="123"/>
    </row>
    <row r="51755" spans="5:29" s="2" customFormat="1">
      <c r="E51755" s="120"/>
      <c r="M51755" s="120"/>
      <c r="N51755" s="120"/>
      <c r="U51755" s="121"/>
      <c r="V51755" s="122"/>
      <c r="W51755" s="123"/>
      <c r="AC51755" s="123"/>
    </row>
    <row r="51756" spans="5:29" s="2" customFormat="1">
      <c r="E51756" s="120"/>
      <c r="M51756" s="120"/>
      <c r="N51756" s="120"/>
      <c r="U51756" s="121"/>
      <c r="V51756" s="122"/>
      <c r="W51756" s="123"/>
      <c r="AC51756" s="123"/>
    </row>
    <row r="51757" spans="5:29" s="2" customFormat="1">
      <c r="E51757" s="120"/>
      <c r="M51757" s="120"/>
      <c r="N51757" s="120"/>
      <c r="U51757" s="121"/>
      <c r="V51757" s="122"/>
      <c r="W51757" s="123"/>
      <c r="AC51757" s="123"/>
    </row>
    <row r="51758" spans="5:29" s="2" customFormat="1">
      <c r="E51758" s="120"/>
      <c r="M51758" s="120"/>
      <c r="N51758" s="120"/>
      <c r="U51758" s="121"/>
      <c r="V51758" s="122"/>
      <c r="W51758" s="123"/>
      <c r="AC51758" s="123"/>
    </row>
    <row r="51759" spans="5:29" s="2" customFormat="1">
      <c r="E51759" s="120"/>
      <c r="M51759" s="120"/>
      <c r="N51759" s="120"/>
      <c r="U51759" s="121"/>
      <c r="V51759" s="122"/>
      <c r="W51759" s="123"/>
      <c r="AC51759" s="123"/>
    </row>
    <row r="51760" spans="5:29" s="2" customFormat="1">
      <c r="E51760" s="120"/>
      <c r="M51760" s="120"/>
      <c r="N51760" s="120"/>
      <c r="U51760" s="121"/>
      <c r="V51760" s="122"/>
      <c r="W51760" s="123"/>
      <c r="AC51760" s="123"/>
    </row>
    <row r="51761" spans="5:29" s="2" customFormat="1">
      <c r="E51761" s="120"/>
      <c r="M51761" s="120"/>
      <c r="N51761" s="120"/>
      <c r="U51761" s="121"/>
      <c r="V51761" s="122"/>
      <c r="W51761" s="123"/>
      <c r="AC51761" s="123"/>
    </row>
    <row r="51762" spans="5:29" s="2" customFormat="1">
      <c r="E51762" s="120"/>
      <c r="M51762" s="120"/>
      <c r="N51762" s="120"/>
      <c r="U51762" s="121"/>
      <c r="V51762" s="122"/>
      <c r="W51762" s="123"/>
      <c r="AC51762" s="123"/>
    </row>
    <row r="51763" spans="5:29" s="2" customFormat="1">
      <c r="E51763" s="120"/>
      <c r="M51763" s="120"/>
      <c r="N51763" s="120"/>
      <c r="U51763" s="121"/>
      <c r="V51763" s="122"/>
      <c r="W51763" s="123"/>
      <c r="AC51763" s="123"/>
    </row>
    <row r="51764" spans="5:29" s="2" customFormat="1">
      <c r="E51764" s="120"/>
      <c r="M51764" s="120"/>
      <c r="N51764" s="120"/>
      <c r="U51764" s="121"/>
      <c r="V51764" s="122"/>
      <c r="W51764" s="123"/>
      <c r="AC51764" s="123"/>
    </row>
    <row r="51765" spans="5:29" s="2" customFormat="1">
      <c r="E51765" s="120"/>
      <c r="M51765" s="120"/>
      <c r="N51765" s="120"/>
      <c r="U51765" s="121"/>
      <c r="V51765" s="122"/>
      <c r="W51765" s="123"/>
      <c r="AC51765" s="123"/>
    </row>
    <row r="51766" spans="5:29" s="2" customFormat="1">
      <c r="E51766" s="120"/>
      <c r="M51766" s="120"/>
      <c r="N51766" s="120"/>
      <c r="U51766" s="121"/>
      <c r="V51766" s="122"/>
      <c r="W51766" s="123"/>
      <c r="AC51766" s="123"/>
    </row>
    <row r="51767" spans="5:29" s="2" customFormat="1">
      <c r="E51767" s="120"/>
      <c r="M51767" s="120"/>
      <c r="N51767" s="120"/>
      <c r="U51767" s="121"/>
      <c r="V51767" s="122"/>
      <c r="W51767" s="123"/>
      <c r="AC51767" s="123"/>
    </row>
    <row r="51768" spans="5:29" s="2" customFormat="1">
      <c r="E51768" s="120"/>
      <c r="M51768" s="120"/>
      <c r="N51768" s="120"/>
      <c r="U51768" s="121"/>
      <c r="V51768" s="122"/>
      <c r="W51768" s="123"/>
      <c r="AC51768" s="123"/>
    </row>
    <row r="51769" spans="5:29" s="2" customFormat="1">
      <c r="E51769" s="120"/>
      <c r="M51769" s="120"/>
      <c r="N51769" s="120"/>
      <c r="U51769" s="121"/>
      <c r="V51769" s="122"/>
      <c r="W51769" s="123"/>
      <c r="AC51769" s="123"/>
    </row>
    <row r="51770" spans="5:29" s="2" customFormat="1">
      <c r="E51770" s="120"/>
      <c r="M51770" s="120"/>
      <c r="N51770" s="120"/>
      <c r="U51770" s="121"/>
      <c r="V51770" s="122"/>
      <c r="W51770" s="123"/>
      <c r="AC51770" s="123"/>
    </row>
    <row r="51771" spans="5:29" s="2" customFormat="1">
      <c r="E51771" s="120"/>
      <c r="M51771" s="120"/>
      <c r="N51771" s="120"/>
      <c r="U51771" s="121"/>
      <c r="V51771" s="122"/>
      <c r="W51771" s="123"/>
      <c r="AC51771" s="123"/>
    </row>
    <row r="51772" spans="5:29" s="2" customFormat="1">
      <c r="E51772" s="120"/>
      <c r="M51772" s="120"/>
      <c r="N51772" s="120"/>
      <c r="U51772" s="121"/>
      <c r="V51772" s="122"/>
      <c r="W51772" s="123"/>
      <c r="AC51772" s="123"/>
    </row>
    <row r="51773" spans="5:29" s="2" customFormat="1">
      <c r="E51773" s="120"/>
      <c r="M51773" s="120"/>
      <c r="N51773" s="120"/>
      <c r="U51773" s="121"/>
      <c r="V51773" s="122"/>
      <c r="W51773" s="123"/>
      <c r="AC51773" s="123"/>
    </row>
    <row r="51774" spans="5:29" s="2" customFormat="1">
      <c r="E51774" s="120"/>
      <c r="M51774" s="120"/>
      <c r="N51774" s="120"/>
      <c r="U51774" s="121"/>
      <c r="V51774" s="122"/>
      <c r="W51774" s="123"/>
      <c r="AC51774" s="123"/>
    </row>
    <row r="51775" spans="5:29" s="2" customFormat="1">
      <c r="E51775" s="120"/>
      <c r="M51775" s="120"/>
      <c r="N51775" s="120"/>
      <c r="U51775" s="121"/>
      <c r="V51775" s="122"/>
      <c r="W51775" s="123"/>
      <c r="AC51775" s="123"/>
    </row>
    <row r="51776" spans="5:29" s="2" customFormat="1">
      <c r="E51776" s="120"/>
      <c r="M51776" s="120"/>
      <c r="N51776" s="120"/>
      <c r="U51776" s="121"/>
      <c r="V51776" s="122"/>
      <c r="W51776" s="123"/>
      <c r="AC51776" s="123"/>
    </row>
    <row r="51777" spans="5:29" s="2" customFormat="1">
      <c r="E51777" s="120"/>
      <c r="M51777" s="120"/>
      <c r="N51777" s="120"/>
      <c r="U51777" s="121"/>
      <c r="V51777" s="122"/>
      <c r="W51777" s="123"/>
      <c r="AC51777" s="123"/>
    </row>
    <row r="51778" spans="5:29" s="2" customFormat="1">
      <c r="E51778" s="120"/>
      <c r="M51778" s="120"/>
      <c r="N51778" s="120"/>
      <c r="U51778" s="121"/>
      <c r="V51778" s="122"/>
      <c r="W51778" s="123"/>
      <c r="AC51778" s="123"/>
    </row>
    <row r="51779" spans="5:29" s="2" customFormat="1">
      <c r="E51779" s="120"/>
      <c r="M51779" s="120"/>
      <c r="N51779" s="120"/>
      <c r="U51779" s="121"/>
      <c r="V51779" s="122"/>
      <c r="W51779" s="123"/>
      <c r="AC51779" s="123"/>
    </row>
    <row r="51780" spans="5:29" s="2" customFormat="1">
      <c r="E51780" s="120"/>
      <c r="M51780" s="120"/>
      <c r="N51780" s="120"/>
      <c r="U51780" s="121"/>
      <c r="V51780" s="122"/>
      <c r="W51780" s="123"/>
      <c r="AC51780" s="123"/>
    </row>
    <row r="51781" spans="5:29" s="2" customFormat="1">
      <c r="E51781" s="120"/>
      <c r="M51781" s="120"/>
      <c r="N51781" s="120"/>
      <c r="U51781" s="121"/>
      <c r="V51781" s="122"/>
      <c r="W51781" s="123"/>
      <c r="AC51781" s="123"/>
    </row>
    <row r="51782" spans="5:29" s="2" customFormat="1">
      <c r="E51782" s="120"/>
      <c r="M51782" s="120"/>
      <c r="N51782" s="120"/>
      <c r="U51782" s="121"/>
      <c r="V51782" s="122"/>
      <c r="W51782" s="123"/>
      <c r="AC51782" s="123"/>
    </row>
    <row r="51783" spans="5:29" s="2" customFormat="1">
      <c r="E51783" s="120"/>
      <c r="M51783" s="120"/>
      <c r="N51783" s="120"/>
      <c r="U51783" s="121"/>
      <c r="V51783" s="122"/>
      <c r="W51783" s="123"/>
      <c r="AC51783" s="123"/>
    </row>
    <row r="51784" spans="5:29" s="2" customFormat="1">
      <c r="E51784" s="120"/>
      <c r="M51784" s="120"/>
      <c r="N51784" s="120"/>
      <c r="U51784" s="121"/>
      <c r="V51784" s="122"/>
      <c r="W51784" s="123"/>
      <c r="AC51784" s="123"/>
    </row>
    <row r="51785" spans="5:29" s="2" customFormat="1">
      <c r="E51785" s="120"/>
      <c r="M51785" s="120"/>
      <c r="N51785" s="120"/>
      <c r="U51785" s="121"/>
      <c r="V51785" s="122"/>
      <c r="W51785" s="123"/>
      <c r="AC51785" s="123"/>
    </row>
    <row r="51786" spans="5:29" s="2" customFormat="1">
      <c r="E51786" s="120"/>
      <c r="M51786" s="120"/>
      <c r="N51786" s="120"/>
      <c r="U51786" s="121"/>
      <c r="V51786" s="122"/>
      <c r="W51786" s="123"/>
      <c r="AC51786" s="123"/>
    </row>
    <row r="51787" spans="5:29" s="2" customFormat="1">
      <c r="E51787" s="120"/>
      <c r="M51787" s="120"/>
      <c r="N51787" s="120"/>
      <c r="U51787" s="121"/>
      <c r="V51787" s="122"/>
      <c r="W51787" s="123"/>
      <c r="AC51787" s="123"/>
    </row>
    <row r="51788" spans="5:29" s="2" customFormat="1">
      <c r="E51788" s="120"/>
      <c r="M51788" s="120"/>
      <c r="N51788" s="120"/>
      <c r="U51788" s="121"/>
      <c r="V51788" s="122"/>
      <c r="W51788" s="123"/>
      <c r="AC51788" s="123"/>
    </row>
    <row r="51789" spans="5:29" s="2" customFormat="1">
      <c r="E51789" s="120"/>
      <c r="M51789" s="120"/>
      <c r="N51789" s="120"/>
      <c r="U51789" s="121"/>
      <c r="V51789" s="122"/>
      <c r="W51789" s="123"/>
      <c r="AC51789" s="123"/>
    </row>
    <row r="51790" spans="5:29" s="2" customFormat="1">
      <c r="E51790" s="120"/>
      <c r="M51790" s="120"/>
      <c r="N51790" s="120"/>
      <c r="U51790" s="121"/>
      <c r="V51790" s="122"/>
      <c r="W51790" s="123"/>
      <c r="AC51790" s="123"/>
    </row>
    <row r="51791" spans="5:29" s="2" customFormat="1">
      <c r="E51791" s="120"/>
      <c r="M51791" s="120"/>
      <c r="N51791" s="120"/>
      <c r="U51791" s="121"/>
      <c r="V51791" s="122"/>
      <c r="W51791" s="123"/>
      <c r="AC51791" s="123"/>
    </row>
    <row r="51792" spans="5:29" s="2" customFormat="1">
      <c r="E51792" s="120"/>
      <c r="M51792" s="120"/>
      <c r="N51792" s="120"/>
      <c r="U51792" s="121"/>
      <c r="V51792" s="122"/>
      <c r="W51792" s="123"/>
      <c r="AC51792" s="123"/>
    </row>
    <row r="51793" spans="5:29" s="2" customFormat="1">
      <c r="E51793" s="120"/>
      <c r="M51793" s="120"/>
      <c r="N51793" s="120"/>
      <c r="U51793" s="121"/>
      <c r="V51793" s="122"/>
      <c r="W51793" s="123"/>
      <c r="AC51793" s="123"/>
    </row>
    <row r="51794" spans="5:29" s="2" customFormat="1">
      <c r="E51794" s="120"/>
      <c r="M51794" s="120"/>
      <c r="N51794" s="120"/>
      <c r="U51794" s="121"/>
      <c r="V51794" s="122"/>
      <c r="W51794" s="123"/>
      <c r="AC51794" s="123"/>
    </row>
    <row r="51795" spans="5:29" s="2" customFormat="1">
      <c r="E51795" s="120"/>
      <c r="M51795" s="120"/>
      <c r="N51795" s="120"/>
      <c r="U51795" s="121"/>
      <c r="V51795" s="122"/>
      <c r="W51795" s="123"/>
      <c r="AC51795" s="123"/>
    </row>
    <row r="51796" spans="5:29" s="2" customFormat="1">
      <c r="E51796" s="120"/>
      <c r="M51796" s="120"/>
      <c r="N51796" s="120"/>
      <c r="U51796" s="121"/>
      <c r="V51796" s="122"/>
      <c r="W51796" s="123"/>
      <c r="AC51796" s="123"/>
    </row>
    <row r="51797" spans="5:29" s="2" customFormat="1">
      <c r="E51797" s="120"/>
      <c r="M51797" s="120"/>
      <c r="N51797" s="120"/>
      <c r="U51797" s="121"/>
      <c r="V51797" s="122"/>
      <c r="W51797" s="123"/>
      <c r="AC51797" s="123"/>
    </row>
    <row r="51798" spans="5:29" s="2" customFormat="1">
      <c r="E51798" s="120"/>
      <c r="M51798" s="120"/>
      <c r="N51798" s="120"/>
      <c r="U51798" s="121"/>
      <c r="V51798" s="122"/>
      <c r="W51798" s="123"/>
      <c r="AC51798" s="123"/>
    </row>
    <row r="51799" spans="5:29" s="2" customFormat="1">
      <c r="E51799" s="120"/>
      <c r="M51799" s="120"/>
      <c r="N51799" s="120"/>
      <c r="U51799" s="121"/>
      <c r="V51799" s="122"/>
      <c r="W51799" s="123"/>
      <c r="AC51799" s="123"/>
    </row>
    <row r="51800" spans="5:29" s="2" customFormat="1">
      <c r="E51800" s="120"/>
      <c r="M51800" s="120"/>
      <c r="N51800" s="120"/>
      <c r="U51800" s="121"/>
      <c r="V51800" s="122"/>
      <c r="W51800" s="123"/>
      <c r="AC51800" s="123"/>
    </row>
    <row r="51801" spans="5:29" s="2" customFormat="1">
      <c r="E51801" s="120"/>
      <c r="M51801" s="120"/>
      <c r="N51801" s="120"/>
      <c r="U51801" s="121"/>
      <c r="V51801" s="122"/>
      <c r="W51801" s="123"/>
      <c r="AC51801" s="123"/>
    </row>
    <row r="51802" spans="5:29" s="2" customFormat="1">
      <c r="E51802" s="120"/>
      <c r="M51802" s="120"/>
      <c r="N51802" s="120"/>
      <c r="U51802" s="121"/>
      <c r="V51802" s="122"/>
      <c r="W51802" s="123"/>
      <c r="AC51802" s="123"/>
    </row>
    <row r="51803" spans="5:29" s="2" customFormat="1">
      <c r="E51803" s="120"/>
      <c r="M51803" s="120"/>
      <c r="N51803" s="120"/>
      <c r="U51803" s="121"/>
      <c r="V51803" s="122"/>
      <c r="W51803" s="123"/>
      <c r="AC51803" s="123"/>
    </row>
    <row r="51804" spans="5:29" s="2" customFormat="1">
      <c r="E51804" s="120"/>
      <c r="M51804" s="120"/>
      <c r="N51804" s="120"/>
      <c r="U51804" s="121"/>
      <c r="V51804" s="122"/>
      <c r="W51804" s="123"/>
      <c r="AC51804" s="123"/>
    </row>
    <row r="51805" spans="5:29" s="2" customFormat="1">
      <c r="E51805" s="120"/>
      <c r="M51805" s="120"/>
      <c r="N51805" s="120"/>
      <c r="U51805" s="121"/>
      <c r="V51805" s="122"/>
      <c r="W51805" s="123"/>
      <c r="AC51805" s="123"/>
    </row>
    <row r="51806" spans="5:29" s="2" customFormat="1">
      <c r="E51806" s="120"/>
      <c r="M51806" s="120"/>
      <c r="N51806" s="120"/>
      <c r="U51806" s="121"/>
      <c r="V51806" s="122"/>
      <c r="W51806" s="123"/>
      <c r="AC51806" s="123"/>
    </row>
    <row r="51807" spans="5:29" s="2" customFormat="1">
      <c r="E51807" s="120"/>
      <c r="M51807" s="120"/>
      <c r="N51807" s="120"/>
      <c r="U51807" s="121"/>
      <c r="V51807" s="122"/>
      <c r="W51807" s="123"/>
      <c r="AC51807" s="123"/>
    </row>
    <row r="51808" spans="5:29" s="2" customFormat="1">
      <c r="E51808" s="120"/>
      <c r="M51808" s="120"/>
      <c r="N51808" s="120"/>
      <c r="U51808" s="121"/>
      <c r="V51808" s="122"/>
      <c r="W51808" s="123"/>
      <c r="AC51808" s="123"/>
    </row>
    <row r="51809" spans="5:29" s="2" customFormat="1">
      <c r="E51809" s="120"/>
      <c r="M51809" s="120"/>
      <c r="N51809" s="120"/>
      <c r="U51809" s="121"/>
      <c r="V51809" s="122"/>
      <c r="W51809" s="123"/>
      <c r="AC51809" s="123"/>
    </row>
    <row r="51810" spans="5:29" s="2" customFormat="1">
      <c r="E51810" s="120"/>
      <c r="M51810" s="120"/>
      <c r="N51810" s="120"/>
      <c r="U51810" s="121"/>
      <c r="V51810" s="122"/>
      <c r="W51810" s="123"/>
      <c r="AC51810" s="123"/>
    </row>
    <row r="51811" spans="5:29" s="2" customFormat="1">
      <c r="E51811" s="120"/>
      <c r="M51811" s="120"/>
      <c r="N51811" s="120"/>
      <c r="U51811" s="121"/>
      <c r="V51811" s="122"/>
      <c r="W51811" s="123"/>
      <c r="AC51811" s="123"/>
    </row>
    <row r="51812" spans="5:29" s="2" customFormat="1">
      <c r="E51812" s="120"/>
      <c r="M51812" s="120"/>
      <c r="N51812" s="120"/>
      <c r="U51812" s="121"/>
      <c r="V51812" s="122"/>
      <c r="W51812" s="123"/>
      <c r="AC51812" s="123"/>
    </row>
    <row r="51813" spans="5:29" s="2" customFormat="1">
      <c r="E51813" s="120"/>
      <c r="M51813" s="120"/>
      <c r="N51813" s="120"/>
      <c r="U51813" s="121"/>
      <c r="V51813" s="122"/>
      <c r="W51813" s="123"/>
      <c r="AC51813" s="123"/>
    </row>
    <row r="51814" spans="5:29" s="2" customFormat="1">
      <c r="E51814" s="120"/>
      <c r="M51814" s="120"/>
      <c r="N51814" s="120"/>
      <c r="U51814" s="121"/>
      <c r="V51814" s="122"/>
      <c r="W51814" s="123"/>
      <c r="AC51814" s="123"/>
    </row>
    <row r="51815" spans="5:29" s="2" customFormat="1">
      <c r="E51815" s="120"/>
      <c r="M51815" s="120"/>
      <c r="N51815" s="120"/>
      <c r="U51815" s="121"/>
      <c r="V51815" s="122"/>
      <c r="W51815" s="123"/>
      <c r="AC51815" s="123"/>
    </row>
    <row r="51816" spans="5:29" s="2" customFormat="1">
      <c r="E51816" s="120"/>
      <c r="M51816" s="120"/>
      <c r="N51816" s="120"/>
      <c r="U51816" s="121"/>
      <c r="V51816" s="122"/>
      <c r="W51816" s="123"/>
      <c r="AC51816" s="123"/>
    </row>
    <row r="51817" spans="5:29" s="2" customFormat="1">
      <c r="E51817" s="120"/>
      <c r="M51817" s="120"/>
      <c r="N51817" s="120"/>
      <c r="U51817" s="121"/>
      <c r="V51817" s="122"/>
      <c r="W51817" s="123"/>
      <c r="AC51817" s="123"/>
    </row>
    <row r="51818" spans="5:29" s="2" customFormat="1">
      <c r="E51818" s="120"/>
      <c r="M51818" s="120"/>
      <c r="N51818" s="120"/>
      <c r="U51818" s="121"/>
      <c r="V51818" s="122"/>
      <c r="W51818" s="123"/>
      <c r="AC51818" s="123"/>
    </row>
    <row r="51819" spans="5:29" s="2" customFormat="1">
      <c r="E51819" s="120"/>
      <c r="M51819" s="120"/>
      <c r="N51819" s="120"/>
      <c r="U51819" s="121"/>
      <c r="V51819" s="122"/>
      <c r="W51819" s="123"/>
      <c r="AC51819" s="123"/>
    </row>
    <row r="51820" spans="5:29" s="2" customFormat="1">
      <c r="E51820" s="120"/>
      <c r="M51820" s="120"/>
      <c r="N51820" s="120"/>
      <c r="U51820" s="121"/>
      <c r="V51820" s="122"/>
      <c r="W51820" s="123"/>
      <c r="AC51820" s="123"/>
    </row>
    <row r="51821" spans="5:29" s="2" customFormat="1">
      <c r="E51821" s="120"/>
      <c r="M51821" s="120"/>
      <c r="N51821" s="120"/>
      <c r="U51821" s="121"/>
      <c r="V51821" s="122"/>
      <c r="W51821" s="123"/>
      <c r="AC51821" s="123"/>
    </row>
    <row r="51822" spans="5:29" s="2" customFormat="1">
      <c r="E51822" s="120"/>
      <c r="M51822" s="120"/>
      <c r="N51822" s="120"/>
      <c r="U51822" s="121"/>
      <c r="V51822" s="122"/>
      <c r="W51822" s="123"/>
      <c r="AC51822" s="123"/>
    </row>
    <row r="51823" spans="5:29" s="2" customFormat="1">
      <c r="E51823" s="120"/>
      <c r="M51823" s="120"/>
      <c r="N51823" s="120"/>
      <c r="U51823" s="121"/>
      <c r="V51823" s="122"/>
      <c r="W51823" s="123"/>
      <c r="AC51823" s="123"/>
    </row>
    <row r="51824" spans="5:29" s="2" customFormat="1">
      <c r="E51824" s="120"/>
      <c r="M51824" s="120"/>
      <c r="N51824" s="120"/>
      <c r="U51824" s="121"/>
      <c r="V51824" s="122"/>
      <c r="W51824" s="123"/>
      <c r="AC51824" s="123"/>
    </row>
    <row r="51825" spans="5:29" s="2" customFormat="1">
      <c r="E51825" s="120"/>
      <c r="M51825" s="120"/>
      <c r="N51825" s="120"/>
      <c r="U51825" s="121"/>
      <c r="V51825" s="122"/>
      <c r="W51825" s="123"/>
      <c r="AC51825" s="123"/>
    </row>
    <row r="51826" spans="5:29" s="2" customFormat="1">
      <c r="E51826" s="120"/>
      <c r="M51826" s="120"/>
      <c r="N51826" s="120"/>
      <c r="U51826" s="121"/>
      <c r="V51826" s="122"/>
      <c r="W51826" s="123"/>
      <c r="AC51826" s="123"/>
    </row>
    <row r="51827" spans="5:29" s="2" customFormat="1">
      <c r="E51827" s="120"/>
      <c r="M51827" s="120"/>
      <c r="N51827" s="120"/>
      <c r="U51827" s="121"/>
      <c r="V51827" s="122"/>
      <c r="W51827" s="123"/>
      <c r="AC51827" s="123"/>
    </row>
    <row r="51828" spans="5:29" s="2" customFormat="1">
      <c r="E51828" s="120"/>
      <c r="M51828" s="120"/>
      <c r="N51828" s="120"/>
      <c r="U51828" s="121"/>
      <c r="V51828" s="122"/>
      <c r="W51828" s="123"/>
      <c r="AC51828" s="123"/>
    </row>
    <row r="51829" spans="5:29" s="2" customFormat="1">
      <c r="E51829" s="120"/>
      <c r="M51829" s="120"/>
      <c r="N51829" s="120"/>
      <c r="U51829" s="121"/>
      <c r="V51829" s="122"/>
      <c r="W51829" s="123"/>
      <c r="AC51829" s="123"/>
    </row>
    <row r="51830" spans="5:29" s="2" customFormat="1">
      <c r="E51830" s="120"/>
      <c r="M51830" s="120"/>
      <c r="N51830" s="120"/>
      <c r="U51830" s="121"/>
      <c r="V51830" s="122"/>
      <c r="W51830" s="123"/>
      <c r="AC51830" s="123"/>
    </row>
    <row r="51831" spans="5:29" s="2" customFormat="1">
      <c r="E51831" s="120"/>
      <c r="M51831" s="120"/>
      <c r="N51831" s="120"/>
      <c r="U51831" s="121"/>
      <c r="V51831" s="122"/>
      <c r="W51831" s="123"/>
      <c r="AC51831" s="123"/>
    </row>
    <row r="51832" spans="5:29" s="2" customFormat="1">
      <c r="E51832" s="120"/>
      <c r="M51832" s="120"/>
      <c r="N51832" s="120"/>
      <c r="U51832" s="121"/>
      <c r="V51832" s="122"/>
      <c r="W51832" s="123"/>
      <c r="AC51832" s="123"/>
    </row>
    <row r="51833" spans="5:29" s="2" customFormat="1">
      <c r="E51833" s="120"/>
      <c r="M51833" s="120"/>
      <c r="N51833" s="120"/>
      <c r="U51833" s="121"/>
      <c r="V51833" s="122"/>
      <c r="W51833" s="123"/>
      <c r="AC51833" s="123"/>
    </row>
    <row r="51834" spans="5:29" s="2" customFormat="1">
      <c r="E51834" s="120"/>
      <c r="M51834" s="120"/>
      <c r="N51834" s="120"/>
      <c r="U51834" s="121"/>
      <c r="V51834" s="122"/>
      <c r="W51834" s="123"/>
      <c r="AC51834" s="123"/>
    </row>
    <row r="51835" spans="5:29" s="2" customFormat="1">
      <c r="E51835" s="120"/>
      <c r="M51835" s="120"/>
      <c r="N51835" s="120"/>
      <c r="U51835" s="121"/>
      <c r="V51835" s="122"/>
      <c r="W51835" s="123"/>
      <c r="AC51835" s="123"/>
    </row>
    <row r="51836" spans="5:29" s="2" customFormat="1">
      <c r="E51836" s="120"/>
      <c r="M51836" s="120"/>
      <c r="N51836" s="120"/>
      <c r="U51836" s="121"/>
      <c r="V51836" s="122"/>
      <c r="W51836" s="123"/>
      <c r="AC51836" s="123"/>
    </row>
    <row r="51837" spans="5:29" s="2" customFormat="1">
      <c r="E51837" s="120"/>
      <c r="M51837" s="120"/>
      <c r="N51837" s="120"/>
      <c r="U51837" s="121"/>
      <c r="V51837" s="122"/>
      <c r="W51837" s="123"/>
      <c r="AC51837" s="123"/>
    </row>
    <row r="51838" spans="5:29" s="2" customFormat="1">
      <c r="E51838" s="120"/>
      <c r="M51838" s="120"/>
      <c r="N51838" s="120"/>
      <c r="U51838" s="121"/>
      <c r="V51838" s="122"/>
      <c r="W51838" s="123"/>
      <c r="AC51838" s="123"/>
    </row>
    <row r="51839" spans="5:29" s="2" customFormat="1">
      <c r="E51839" s="120"/>
      <c r="M51839" s="120"/>
      <c r="N51839" s="120"/>
      <c r="U51839" s="121"/>
      <c r="V51839" s="122"/>
      <c r="W51839" s="123"/>
      <c r="AC51839" s="123"/>
    </row>
    <row r="51840" spans="5:29" s="2" customFormat="1">
      <c r="E51840" s="120"/>
      <c r="M51840" s="120"/>
      <c r="N51840" s="120"/>
      <c r="U51840" s="121"/>
      <c r="V51840" s="122"/>
      <c r="W51840" s="123"/>
      <c r="AC51840" s="123"/>
    </row>
    <row r="51841" spans="5:29" s="2" customFormat="1">
      <c r="E51841" s="120"/>
      <c r="M51841" s="120"/>
      <c r="N51841" s="120"/>
      <c r="U51841" s="121"/>
      <c r="V51841" s="122"/>
      <c r="W51841" s="123"/>
      <c r="AC51841" s="123"/>
    </row>
    <row r="51842" spans="5:29" s="2" customFormat="1">
      <c r="E51842" s="120"/>
      <c r="M51842" s="120"/>
      <c r="N51842" s="120"/>
      <c r="U51842" s="121"/>
      <c r="V51842" s="122"/>
      <c r="W51842" s="123"/>
      <c r="AC51842" s="123"/>
    </row>
    <row r="51843" spans="5:29" s="2" customFormat="1">
      <c r="E51843" s="120"/>
      <c r="M51843" s="120"/>
      <c r="N51843" s="120"/>
      <c r="U51843" s="121"/>
      <c r="V51843" s="122"/>
      <c r="W51843" s="123"/>
      <c r="AC51843" s="123"/>
    </row>
    <row r="51844" spans="5:29" s="2" customFormat="1">
      <c r="E51844" s="120"/>
      <c r="M51844" s="120"/>
      <c r="N51844" s="120"/>
      <c r="U51844" s="121"/>
      <c r="V51844" s="122"/>
      <c r="W51844" s="123"/>
      <c r="AC51844" s="123"/>
    </row>
    <row r="51845" spans="5:29" s="2" customFormat="1">
      <c r="E51845" s="120"/>
      <c r="M51845" s="120"/>
      <c r="N51845" s="120"/>
      <c r="U51845" s="121"/>
      <c r="V51845" s="122"/>
      <c r="W51845" s="123"/>
      <c r="AC51845" s="123"/>
    </row>
    <row r="51846" spans="5:29" s="2" customFormat="1">
      <c r="E51846" s="120"/>
      <c r="M51846" s="120"/>
      <c r="N51846" s="120"/>
      <c r="U51846" s="121"/>
      <c r="V51846" s="122"/>
      <c r="W51846" s="123"/>
      <c r="AC51846" s="123"/>
    </row>
    <row r="51847" spans="5:29" s="2" customFormat="1">
      <c r="E51847" s="120"/>
      <c r="M51847" s="120"/>
      <c r="N51847" s="120"/>
      <c r="U51847" s="121"/>
      <c r="V51847" s="122"/>
      <c r="W51847" s="123"/>
      <c r="AC51847" s="123"/>
    </row>
    <row r="51848" spans="5:29" s="2" customFormat="1">
      <c r="E51848" s="120"/>
      <c r="M51848" s="120"/>
      <c r="N51848" s="120"/>
      <c r="U51848" s="121"/>
      <c r="V51848" s="122"/>
      <c r="W51848" s="123"/>
      <c r="AC51848" s="123"/>
    </row>
    <row r="51849" spans="5:29" s="2" customFormat="1">
      <c r="E51849" s="120"/>
      <c r="M51849" s="120"/>
      <c r="N51849" s="120"/>
      <c r="U51849" s="121"/>
      <c r="V51849" s="122"/>
      <c r="W51849" s="123"/>
      <c r="AC51849" s="123"/>
    </row>
    <row r="51850" spans="5:29" s="2" customFormat="1">
      <c r="E51850" s="120"/>
      <c r="M51850" s="120"/>
      <c r="N51850" s="120"/>
      <c r="U51850" s="121"/>
      <c r="V51850" s="122"/>
      <c r="W51850" s="123"/>
      <c r="AC51850" s="123"/>
    </row>
    <row r="51851" spans="5:29" s="2" customFormat="1">
      <c r="E51851" s="120"/>
      <c r="M51851" s="120"/>
      <c r="N51851" s="120"/>
      <c r="U51851" s="121"/>
      <c r="V51851" s="122"/>
      <c r="W51851" s="123"/>
      <c r="AC51851" s="123"/>
    </row>
    <row r="51852" spans="5:29" s="2" customFormat="1">
      <c r="E51852" s="120"/>
      <c r="M51852" s="120"/>
      <c r="N51852" s="120"/>
      <c r="U51852" s="121"/>
      <c r="V51852" s="122"/>
      <c r="W51852" s="123"/>
      <c r="AC51852" s="123"/>
    </row>
    <row r="51853" spans="5:29" s="2" customFormat="1">
      <c r="E51853" s="120"/>
      <c r="M51853" s="120"/>
      <c r="N51853" s="120"/>
      <c r="U51853" s="121"/>
      <c r="V51853" s="122"/>
      <c r="W51853" s="123"/>
      <c r="AC51853" s="123"/>
    </row>
    <row r="51854" spans="5:29" s="2" customFormat="1">
      <c r="E51854" s="120"/>
      <c r="M51854" s="120"/>
      <c r="N51854" s="120"/>
      <c r="U51854" s="121"/>
      <c r="V51854" s="122"/>
      <c r="W51854" s="123"/>
      <c r="AC51854" s="123"/>
    </row>
    <row r="51855" spans="5:29" s="2" customFormat="1">
      <c r="E51855" s="120"/>
      <c r="M51855" s="120"/>
      <c r="N51855" s="120"/>
      <c r="U51855" s="121"/>
      <c r="V51855" s="122"/>
      <c r="W51855" s="123"/>
      <c r="AC51855" s="123"/>
    </row>
    <row r="51856" spans="5:29" s="2" customFormat="1">
      <c r="E51856" s="120"/>
      <c r="M51856" s="120"/>
      <c r="N51856" s="120"/>
      <c r="U51856" s="121"/>
      <c r="V51856" s="122"/>
      <c r="W51856" s="123"/>
      <c r="AC51856" s="123"/>
    </row>
    <row r="51857" spans="5:29" s="2" customFormat="1">
      <c r="E51857" s="120"/>
      <c r="M51857" s="120"/>
      <c r="N51857" s="120"/>
      <c r="U51857" s="121"/>
      <c r="V51857" s="122"/>
      <c r="W51857" s="123"/>
      <c r="AC51857" s="123"/>
    </row>
    <row r="51858" spans="5:29" s="2" customFormat="1">
      <c r="E51858" s="120"/>
      <c r="M51858" s="120"/>
      <c r="N51858" s="120"/>
      <c r="U51858" s="121"/>
      <c r="V51858" s="122"/>
      <c r="W51858" s="123"/>
      <c r="AC51858" s="123"/>
    </row>
    <row r="51859" spans="5:29" s="2" customFormat="1">
      <c r="E51859" s="120"/>
      <c r="M51859" s="120"/>
      <c r="N51859" s="120"/>
      <c r="U51859" s="121"/>
      <c r="V51859" s="122"/>
      <c r="W51859" s="123"/>
      <c r="AC51859" s="123"/>
    </row>
    <row r="51860" spans="5:29" s="2" customFormat="1">
      <c r="E51860" s="120"/>
      <c r="M51860" s="120"/>
      <c r="N51860" s="120"/>
      <c r="U51860" s="121"/>
      <c r="V51860" s="122"/>
      <c r="W51860" s="123"/>
      <c r="AC51860" s="123"/>
    </row>
    <row r="51861" spans="5:29" s="2" customFormat="1">
      <c r="E51861" s="120"/>
      <c r="M51861" s="120"/>
      <c r="N51861" s="120"/>
      <c r="U51861" s="121"/>
      <c r="V51861" s="122"/>
      <c r="W51861" s="123"/>
      <c r="AC51861" s="123"/>
    </row>
    <row r="51862" spans="5:29" s="2" customFormat="1">
      <c r="E51862" s="120"/>
      <c r="M51862" s="120"/>
      <c r="N51862" s="120"/>
      <c r="U51862" s="121"/>
      <c r="V51862" s="122"/>
      <c r="W51862" s="123"/>
      <c r="AC51862" s="123"/>
    </row>
    <row r="51863" spans="5:29" s="2" customFormat="1">
      <c r="E51863" s="120"/>
      <c r="M51863" s="120"/>
      <c r="N51863" s="120"/>
      <c r="U51863" s="121"/>
      <c r="V51863" s="122"/>
      <c r="W51863" s="123"/>
      <c r="AC51863" s="123"/>
    </row>
    <row r="51864" spans="5:29" s="2" customFormat="1">
      <c r="E51864" s="120"/>
      <c r="M51864" s="120"/>
      <c r="N51864" s="120"/>
      <c r="U51864" s="121"/>
      <c r="V51864" s="122"/>
      <c r="W51864" s="123"/>
      <c r="AC51864" s="123"/>
    </row>
    <row r="51865" spans="5:29" s="2" customFormat="1">
      <c r="E51865" s="120"/>
      <c r="M51865" s="120"/>
      <c r="N51865" s="120"/>
      <c r="U51865" s="121"/>
      <c r="V51865" s="122"/>
      <c r="W51865" s="123"/>
      <c r="AC51865" s="123"/>
    </row>
    <row r="51866" spans="5:29" s="2" customFormat="1">
      <c r="E51866" s="120"/>
      <c r="M51866" s="120"/>
      <c r="N51866" s="120"/>
      <c r="U51866" s="121"/>
      <c r="V51866" s="122"/>
      <c r="W51866" s="123"/>
      <c r="AC51866" s="123"/>
    </row>
    <row r="51867" spans="5:29" s="2" customFormat="1">
      <c r="E51867" s="120"/>
      <c r="M51867" s="120"/>
      <c r="N51867" s="120"/>
      <c r="U51867" s="121"/>
      <c r="V51867" s="122"/>
      <c r="W51867" s="123"/>
      <c r="AC51867" s="123"/>
    </row>
    <row r="51868" spans="5:29" s="2" customFormat="1">
      <c r="E51868" s="120"/>
      <c r="M51868" s="120"/>
      <c r="N51868" s="120"/>
      <c r="U51868" s="121"/>
      <c r="V51868" s="122"/>
      <c r="W51868" s="123"/>
      <c r="AC51868" s="123"/>
    </row>
    <row r="51869" spans="5:29" s="2" customFormat="1">
      <c r="E51869" s="120"/>
      <c r="M51869" s="120"/>
      <c r="N51869" s="120"/>
      <c r="U51869" s="121"/>
      <c r="V51869" s="122"/>
      <c r="W51869" s="123"/>
      <c r="AC51869" s="123"/>
    </row>
    <row r="51870" spans="5:29" s="2" customFormat="1">
      <c r="E51870" s="120"/>
      <c r="M51870" s="120"/>
      <c r="N51870" s="120"/>
      <c r="U51870" s="121"/>
      <c r="V51870" s="122"/>
      <c r="W51870" s="123"/>
      <c r="AC51870" s="123"/>
    </row>
    <row r="51871" spans="5:29" s="2" customFormat="1">
      <c r="E51871" s="120"/>
      <c r="M51871" s="120"/>
      <c r="N51871" s="120"/>
      <c r="U51871" s="121"/>
      <c r="V51871" s="122"/>
      <c r="W51871" s="123"/>
      <c r="AC51871" s="123"/>
    </row>
    <row r="51872" spans="5:29" s="2" customFormat="1">
      <c r="E51872" s="120"/>
      <c r="M51872" s="120"/>
      <c r="N51872" s="120"/>
      <c r="U51872" s="121"/>
      <c r="V51872" s="122"/>
      <c r="W51872" s="123"/>
      <c r="AC51872" s="123"/>
    </row>
    <row r="51873" spans="5:29" s="2" customFormat="1">
      <c r="E51873" s="120"/>
      <c r="M51873" s="120"/>
      <c r="N51873" s="120"/>
      <c r="U51873" s="121"/>
      <c r="V51873" s="122"/>
      <c r="W51873" s="123"/>
      <c r="AC51873" s="123"/>
    </row>
    <row r="51874" spans="5:29" s="2" customFormat="1">
      <c r="E51874" s="120"/>
      <c r="M51874" s="120"/>
      <c r="N51874" s="120"/>
      <c r="U51874" s="121"/>
      <c r="V51874" s="122"/>
      <c r="W51874" s="123"/>
      <c r="AC51874" s="123"/>
    </row>
    <row r="51875" spans="5:29" s="2" customFormat="1">
      <c r="E51875" s="120"/>
      <c r="M51875" s="120"/>
      <c r="N51875" s="120"/>
      <c r="U51875" s="121"/>
      <c r="V51875" s="122"/>
      <c r="W51875" s="123"/>
      <c r="AC51875" s="123"/>
    </row>
    <row r="51876" spans="5:29" s="2" customFormat="1">
      <c r="E51876" s="120"/>
      <c r="M51876" s="120"/>
      <c r="N51876" s="120"/>
      <c r="U51876" s="121"/>
      <c r="V51876" s="122"/>
      <c r="W51876" s="123"/>
      <c r="AC51876" s="123"/>
    </row>
    <row r="51877" spans="5:29" s="2" customFormat="1">
      <c r="E51877" s="120"/>
      <c r="M51877" s="120"/>
      <c r="N51877" s="120"/>
      <c r="U51877" s="121"/>
      <c r="V51877" s="122"/>
      <c r="W51877" s="123"/>
      <c r="AC51877" s="123"/>
    </row>
    <row r="51878" spans="5:29" s="2" customFormat="1">
      <c r="E51878" s="120"/>
      <c r="M51878" s="120"/>
      <c r="N51878" s="120"/>
      <c r="U51878" s="121"/>
      <c r="V51878" s="122"/>
      <c r="W51878" s="123"/>
      <c r="AC51878" s="123"/>
    </row>
    <row r="51879" spans="5:29" s="2" customFormat="1">
      <c r="E51879" s="120"/>
      <c r="M51879" s="120"/>
      <c r="N51879" s="120"/>
      <c r="U51879" s="121"/>
      <c r="V51879" s="122"/>
      <c r="W51879" s="123"/>
      <c r="AC51879" s="123"/>
    </row>
    <row r="51880" spans="5:29" s="2" customFormat="1">
      <c r="E51880" s="120"/>
      <c r="M51880" s="120"/>
      <c r="N51880" s="120"/>
      <c r="U51880" s="121"/>
      <c r="V51880" s="122"/>
      <c r="W51880" s="123"/>
      <c r="AC51880" s="123"/>
    </row>
    <row r="51881" spans="5:29" s="2" customFormat="1">
      <c r="E51881" s="120"/>
      <c r="M51881" s="120"/>
      <c r="N51881" s="120"/>
      <c r="U51881" s="121"/>
      <c r="V51881" s="122"/>
      <c r="W51881" s="123"/>
      <c r="AC51881" s="123"/>
    </row>
    <row r="51882" spans="5:29" s="2" customFormat="1">
      <c r="E51882" s="120"/>
      <c r="M51882" s="120"/>
      <c r="N51882" s="120"/>
      <c r="U51882" s="121"/>
      <c r="V51882" s="122"/>
      <c r="W51882" s="123"/>
      <c r="AC51882" s="123"/>
    </row>
    <row r="51883" spans="5:29" s="2" customFormat="1">
      <c r="E51883" s="120"/>
      <c r="M51883" s="120"/>
      <c r="N51883" s="120"/>
      <c r="U51883" s="121"/>
      <c r="V51883" s="122"/>
      <c r="W51883" s="123"/>
      <c r="AC51883" s="123"/>
    </row>
    <row r="51884" spans="5:29" s="2" customFormat="1">
      <c r="E51884" s="120"/>
      <c r="M51884" s="120"/>
      <c r="N51884" s="120"/>
      <c r="U51884" s="121"/>
      <c r="V51884" s="122"/>
      <c r="W51884" s="123"/>
      <c r="AC51884" s="123"/>
    </row>
    <row r="51885" spans="5:29" s="2" customFormat="1">
      <c r="E51885" s="120"/>
      <c r="M51885" s="120"/>
      <c r="N51885" s="120"/>
      <c r="U51885" s="121"/>
      <c r="V51885" s="122"/>
      <c r="W51885" s="123"/>
      <c r="AC51885" s="123"/>
    </row>
    <row r="51886" spans="5:29" s="2" customFormat="1">
      <c r="E51886" s="120"/>
      <c r="M51886" s="120"/>
      <c r="N51886" s="120"/>
      <c r="U51886" s="121"/>
      <c r="V51886" s="122"/>
      <c r="W51886" s="123"/>
      <c r="AC51886" s="123"/>
    </row>
    <row r="51887" spans="5:29" s="2" customFormat="1">
      <c r="E51887" s="120"/>
      <c r="M51887" s="120"/>
      <c r="N51887" s="120"/>
      <c r="U51887" s="121"/>
      <c r="V51887" s="122"/>
      <c r="W51887" s="123"/>
      <c r="AC51887" s="123"/>
    </row>
    <row r="51888" spans="5:29" s="2" customFormat="1">
      <c r="E51888" s="120"/>
      <c r="M51888" s="120"/>
      <c r="N51888" s="120"/>
      <c r="U51888" s="121"/>
      <c r="V51888" s="122"/>
      <c r="W51888" s="123"/>
      <c r="AC51888" s="123"/>
    </row>
    <row r="51889" spans="5:29" s="2" customFormat="1">
      <c r="E51889" s="120"/>
      <c r="M51889" s="120"/>
      <c r="N51889" s="120"/>
      <c r="U51889" s="121"/>
      <c r="V51889" s="122"/>
      <c r="W51889" s="123"/>
      <c r="AC51889" s="123"/>
    </row>
    <row r="51890" spans="5:29" s="2" customFormat="1">
      <c r="E51890" s="120"/>
      <c r="M51890" s="120"/>
      <c r="N51890" s="120"/>
      <c r="U51890" s="121"/>
      <c r="V51890" s="122"/>
      <c r="W51890" s="123"/>
      <c r="AC51890" s="123"/>
    </row>
    <row r="51891" spans="5:29" s="2" customFormat="1">
      <c r="E51891" s="120"/>
      <c r="M51891" s="120"/>
      <c r="N51891" s="120"/>
      <c r="U51891" s="121"/>
      <c r="V51891" s="122"/>
      <c r="W51891" s="123"/>
      <c r="AC51891" s="123"/>
    </row>
    <row r="51892" spans="5:29" s="2" customFormat="1">
      <c r="E51892" s="120"/>
      <c r="M51892" s="120"/>
      <c r="N51892" s="120"/>
      <c r="U51892" s="121"/>
      <c r="V51892" s="122"/>
      <c r="W51892" s="123"/>
      <c r="AC51892" s="123"/>
    </row>
    <row r="51893" spans="5:29" s="2" customFormat="1">
      <c r="E51893" s="120"/>
      <c r="M51893" s="120"/>
      <c r="N51893" s="120"/>
      <c r="U51893" s="121"/>
      <c r="V51893" s="122"/>
      <c r="W51893" s="123"/>
      <c r="AC51893" s="123"/>
    </row>
    <row r="51894" spans="5:29" s="2" customFormat="1">
      <c r="E51894" s="120"/>
      <c r="M51894" s="120"/>
      <c r="N51894" s="120"/>
      <c r="U51894" s="121"/>
      <c r="V51894" s="122"/>
      <c r="W51894" s="123"/>
      <c r="AC51894" s="123"/>
    </row>
    <row r="51895" spans="5:29" s="2" customFormat="1">
      <c r="E51895" s="120"/>
      <c r="M51895" s="120"/>
      <c r="N51895" s="120"/>
      <c r="U51895" s="121"/>
      <c r="V51895" s="122"/>
      <c r="W51895" s="123"/>
      <c r="AC51895" s="123"/>
    </row>
    <row r="51896" spans="5:29" s="2" customFormat="1">
      <c r="E51896" s="120"/>
      <c r="M51896" s="120"/>
      <c r="N51896" s="120"/>
      <c r="U51896" s="121"/>
      <c r="V51896" s="122"/>
      <c r="W51896" s="123"/>
      <c r="AC51896" s="123"/>
    </row>
    <row r="51897" spans="5:29" s="2" customFormat="1">
      <c r="E51897" s="120"/>
      <c r="M51897" s="120"/>
      <c r="N51897" s="120"/>
      <c r="U51897" s="121"/>
      <c r="V51897" s="122"/>
      <c r="W51897" s="123"/>
      <c r="AC51897" s="123"/>
    </row>
    <row r="51898" spans="5:29" s="2" customFormat="1">
      <c r="E51898" s="120"/>
      <c r="M51898" s="120"/>
      <c r="N51898" s="120"/>
      <c r="U51898" s="121"/>
      <c r="V51898" s="122"/>
      <c r="W51898" s="123"/>
      <c r="AC51898" s="123"/>
    </row>
    <row r="51899" spans="5:29" s="2" customFormat="1">
      <c r="E51899" s="120"/>
      <c r="M51899" s="120"/>
      <c r="N51899" s="120"/>
      <c r="U51899" s="121"/>
      <c r="V51899" s="122"/>
      <c r="W51899" s="123"/>
      <c r="AC51899" s="123"/>
    </row>
    <row r="51900" spans="5:29" s="2" customFormat="1">
      <c r="E51900" s="120"/>
      <c r="M51900" s="120"/>
      <c r="N51900" s="120"/>
      <c r="U51900" s="121"/>
      <c r="V51900" s="122"/>
      <c r="W51900" s="123"/>
      <c r="AC51900" s="123"/>
    </row>
    <row r="51901" spans="5:29" s="2" customFormat="1">
      <c r="E51901" s="120"/>
      <c r="M51901" s="120"/>
      <c r="N51901" s="120"/>
      <c r="U51901" s="121"/>
      <c r="V51901" s="122"/>
      <c r="W51901" s="123"/>
      <c r="AC51901" s="123"/>
    </row>
    <row r="51902" spans="5:29" s="2" customFormat="1">
      <c r="E51902" s="120"/>
      <c r="M51902" s="120"/>
      <c r="N51902" s="120"/>
      <c r="U51902" s="121"/>
      <c r="V51902" s="122"/>
      <c r="W51902" s="123"/>
      <c r="AC51902" s="123"/>
    </row>
    <row r="51903" spans="5:29" s="2" customFormat="1">
      <c r="E51903" s="120"/>
      <c r="M51903" s="120"/>
      <c r="N51903" s="120"/>
      <c r="U51903" s="121"/>
      <c r="V51903" s="122"/>
      <c r="W51903" s="123"/>
      <c r="AC51903" s="123"/>
    </row>
    <row r="51904" spans="5:29" s="2" customFormat="1">
      <c r="E51904" s="120"/>
      <c r="M51904" s="120"/>
      <c r="N51904" s="120"/>
      <c r="U51904" s="121"/>
      <c r="V51904" s="122"/>
      <c r="W51904" s="123"/>
      <c r="AC51904" s="123"/>
    </row>
    <row r="51905" spans="5:29" s="2" customFormat="1">
      <c r="E51905" s="120"/>
      <c r="M51905" s="120"/>
      <c r="N51905" s="120"/>
      <c r="U51905" s="121"/>
      <c r="V51905" s="122"/>
      <c r="W51905" s="123"/>
      <c r="AC51905" s="123"/>
    </row>
    <row r="51906" spans="5:29" s="2" customFormat="1">
      <c r="E51906" s="120"/>
      <c r="M51906" s="120"/>
      <c r="N51906" s="120"/>
      <c r="U51906" s="121"/>
      <c r="V51906" s="122"/>
      <c r="W51906" s="123"/>
      <c r="AC51906" s="123"/>
    </row>
    <row r="51907" spans="5:29" s="2" customFormat="1">
      <c r="E51907" s="120"/>
      <c r="M51907" s="120"/>
      <c r="N51907" s="120"/>
      <c r="U51907" s="121"/>
      <c r="V51907" s="122"/>
      <c r="W51907" s="123"/>
      <c r="AC51907" s="123"/>
    </row>
    <row r="51908" spans="5:29" s="2" customFormat="1">
      <c r="E51908" s="120"/>
      <c r="M51908" s="120"/>
      <c r="N51908" s="120"/>
      <c r="U51908" s="121"/>
      <c r="V51908" s="122"/>
      <c r="W51908" s="123"/>
      <c r="AC51908" s="123"/>
    </row>
    <row r="51909" spans="5:29" s="2" customFormat="1">
      <c r="E51909" s="120"/>
      <c r="M51909" s="120"/>
      <c r="N51909" s="120"/>
      <c r="U51909" s="121"/>
      <c r="V51909" s="122"/>
      <c r="W51909" s="123"/>
      <c r="AC51909" s="123"/>
    </row>
    <row r="51910" spans="5:29" s="2" customFormat="1">
      <c r="E51910" s="120"/>
      <c r="M51910" s="120"/>
      <c r="N51910" s="120"/>
      <c r="U51910" s="121"/>
      <c r="V51910" s="122"/>
      <c r="W51910" s="123"/>
      <c r="AC51910" s="123"/>
    </row>
    <row r="51911" spans="5:29" s="2" customFormat="1">
      <c r="E51911" s="120"/>
      <c r="M51911" s="120"/>
      <c r="N51911" s="120"/>
      <c r="U51911" s="121"/>
      <c r="V51911" s="122"/>
      <c r="W51911" s="123"/>
      <c r="AC51911" s="123"/>
    </row>
    <row r="51912" spans="5:29" s="2" customFormat="1">
      <c r="E51912" s="120"/>
      <c r="M51912" s="120"/>
      <c r="N51912" s="120"/>
      <c r="U51912" s="121"/>
      <c r="V51912" s="122"/>
      <c r="W51912" s="123"/>
      <c r="AC51912" s="123"/>
    </row>
    <row r="51913" spans="5:29" s="2" customFormat="1">
      <c r="E51913" s="120"/>
      <c r="M51913" s="120"/>
      <c r="N51913" s="120"/>
      <c r="U51913" s="121"/>
      <c r="V51913" s="122"/>
      <c r="W51913" s="123"/>
      <c r="AC51913" s="123"/>
    </row>
    <row r="51914" spans="5:29" s="2" customFormat="1">
      <c r="E51914" s="120"/>
      <c r="M51914" s="120"/>
      <c r="N51914" s="120"/>
      <c r="U51914" s="121"/>
      <c r="V51914" s="122"/>
      <c r="W51914" s="123"/>
      <c r="AC51914" s="123"/>
    </row>
    <row r="51915" spans="5:29" s="2" customFormat="1">
      <c r="E51915" s="120"/>
      <c r="M51915" s="120"/>
      <c r="N51915" s="120"/>
      <c r="U51915" s="121"/>
      <c r="V51915" s="122"/>
      <c r="W51915" s="123"/>
      <c r="AC51915" s="123"/>
    </row>
    <row r="51916" spans="5:29" s="2" customFormat="1">
      <c r="E51916" s="120"/>
      <c r="M51916" s="120"/>
      <c r="N51916" s="120"/>
      <c r="U51916" s="121"/>
      <c r="V51916" s="122"/>
      <c r="W51916" s="123"/>
      <c r="AC51916" s="123"/>
    </row>
    <row r="51917" spans="5:29" s="2" customFormat="1">
      <c r="E51917" s="120"/>
      <c r="M51917" s="120"/>
      <c r="N51917" s="120"/>
      <c r="U51917" s="121"/>
      <c r="V51917" s="122"/>
      <c r="W51917" s="123"/>
      <c r="AC51917" s="123"/>
    </row>
    <row r="51918" spans="5:29" s="2" customFormat="1">
      <c r="E51918" s="120"/>
      <c r="M51918" s="120"/>
      <c r="N51918" s="120"/>
      <c r="U51918" s="121"/>
      <c r="V51918" s="122"/>
      <c r="W51918" s="123"/>
      <c r="AC51918" s="123"/>
    </row>
    <row r="51919" spans="5:29" s="2" customFormat="1">
      <c r="E51919" s="120"/>
      <c r="M51919" s="120"/>
      <c r="N51919" s="120"/>
      <c r="U51919" s="121"/>
      <c r="V51919" s="122"/>
      <c r="W51919" s="123"/>
      <c r="AC51919" s="123"/>
    </row>
    <row r="51920" spans="5:29" s="2" customFormat="1">
      <c r="E51920" s="120"/>
      <c r="M51920" s="120"/>
      <c r="N51920" s="120"/>
      <c r="U51920" s="121"/>
      <c r="V51920" s="122"/>
      <c r="W51920" s="123"/>
      <c r="AC51920" s="123"/>
    </row>
    <row r="51921" spans="5:29" s="2" customFormat="1">
      <c r="E51921" s="120"/>
      <c r="M51921" s="120"/>
      <c r="N51921" s="120"/>
      <c r="U51921" s="121"/>
      <c r="V51921" s="122"/>
      <c r="W51921" s="123"/>
      <c r="AC51921" s="123"/>
    </row>
    <row r="51922" spans="5:29" s="2" customFormat="1">
      <c r="E51922" s="120"/>
      <c r="M51922" s="120"/>
      <c r="N51922" s="120"/>
      <c r="U51922" s="121"/>
      <c r="V51922" s="122"/>
      <c r="W51922" s="123"/>
      <c r="AC51922" s="123"/>
    </row>
    <row r="51923" spans="5:29" s="2" customFormat="1">
      <c r="E51923" s="120"/>
      <c r="M51923" s="120"/>
      <c r="N51923" s="120"/>
      <c r="U51923" s="121"/>
      <c r="V51923" s="122"/>
      <c r="W51923" s="123"/>
      <c r="AC51923" s="123"/>
    </row>
    <row r="51924" spans="5:29" s="2" customFormat="1">
      <c r="E51924" s="120"/>
      <c r="M51924" s="120"/>
      <c r="N51924" s="120"/>
      <c r="U51924" s="121"/>
      <c r="V51924" s="122"/>
      <c r="W51924" s="123"/>
      <c r="AC51924" s="123"/>
    </row>
    <row r="51925" spans="5:29" s="2" customFormat="1">
      <c r="E51925" s="120"/>
      <c r="M51925" s="120"/>
      <c r="N51925" s="120"/>
      <c r="U51925" s="121"/>
      <c r="V51925" s="122"/>
      <c r="W51925" s="123"/>
      <c r="AC51925" s="123"/>
    </row>
    <row r="51926" spans="5:29" s="2" customFormat="1">
      <c r="E51926" s="120"/>
      <c r="M51926" s="120"/>
      <c r="N51926" s="120"/>
      <c r="U51926" s="121"/>
      <c r="V51926" s="122"/>
      <c r="W51926" s="123"/>
      <c r="AC51926" s="123"/>
    </row>
    <row r="51927" spans="5:29" s="2" customFormat="1">
      <c r="E51927" s="120"/>
      <c r="M51927" s="120"/>
      <c r="N51927" s="120"/>
      <c r="U51927" s="121"/>
      <c r="V51927" s="122"/>
      <c r="W51927" s="123"/>
      <c r="AC51927" s="123"/>
    </row>
    <row r="51928" spans="5:29" s="2" customFormat="1">
      <c r="E51928" s="120"/>
      <c r="M51928" s="120"/>
      <c r="N51928" s="120"/>
      <c r="U51928" s="121"/>
      <c r="V51928" s="122"/>
      <c r="W51928" s="123"/>
      <c r="AC51928" s="123"/>
    </row>
    <row r="51929" spans="5:29" s="2" customFormat="1">
      <c r="E51929" s="120"/>
      <c r="M51929" s="120"/>
      <c r="N51929" s="120"/>
      <c r="U51929" s="121"/>
      <c r="V51929" s="122"/>
      <c r="W51929" s="123"/>
      <c r="AC51929" s="123"/>
    </row>
    <row r="51930" spans="5:29" s="2" customFormat="1">
      <c r="E51930" s="120"/>
      <c r="M51930" s="120"/>
      <c r="N51930" s="120"/>
      <c r="U51930" s="121"/>
      <c r="V51930" s="122"/>
      <c r="W51930" s="123"/>
      <c r="AC51930" s="123"/>
    </row>
    <row r="51931" spans="5:29" s="2" customFormat="1">
      <c r="E51931" s="120"/>
      <c r="M51931" s="120"/>
      <c r="N51931" s="120"/>
      <c r="U51931" s="121"/>
      <c r="V51931" s="122"/>
      <c r="W51931" s="123"/>
      <c r="AC51931" s="123"/>
    </row>
    <row r="51932" spans="5:29" s="2" customFormat="1">
      <c r="E51932" s="120"/>
      <c r="M51932" s="120"/>
      <c r="N51932" s="120"/>
      <c r="U51932" s="121"/>
      <c r="V51932" s="122"/>
      <c r="W51932" s="123"/>
      <c r="AC51932" s="123"/>
    </row>
    <row r="51933" spans="5:29" s="2" customFormat="1">
      <c r="E51933" s="120"/>
      <c r="M51933" s="120"/>
      <c r="N51933" s="120"/>
      <c r="U51933" s="121"/>
      <c r="V51933" s="122"/>
      <c r="W51933" s="123"/>
      <c r="AC51933" s="123"/>
    </row>
    <row r="51934" spans="5:29" s="2" customFormat="1">
      <c r="E51934" s="120"/>
      <c r="M51934" s="120"/>
      <c r="N51934" s="120"/>
      <c r="U51934" s="121"/>
      <c r="V51934" s="122"/>
      <c r="W51934" s="123"/>
      <c r="AC51934" s="123"/>
    </row>
    <row r="51935" spans="5:29" s="2" customFormat="1">
      <c r="E51935" s="120"/>
      <c r="M51935" s="120"/>
      <c r="N51935" s="120"/>
      <c r="U51935" s="121"/>
      <c r="V51935" s="122"/>
      <c r="W51935" s="123"/>
      <c r="AC51935" s="123"/>
    </row>
    <row r="51936" spans="5:29" s="2" customFormat="1">
      <c r="E51936" s="120"/>
      <c r="M51936" s="120"/>
      <c r="N51936" s="120"/>
      <c r="U51936" s="121"/>
      <c r="V51936" s="122"/>
      <c r="W51936" s="123"/>
      <c r="AC51936" s="123"/>
    </row>
    <row r="51937" spans="5:29" s="2" customFormat="1">
      <c r="E51937" s="120"/>
      <c r="M51937" s="120"/>
      <c r="N51937" s="120"/>
      <c r="U51937" s="121"/>
      <c r="V51937" s="122"/>
      <c r="W51937" s="123"/>
      <c r="AC51937" s="123"/>
    </row>
    <row r="51938" spans="5:29" s="2" customFormat="1">
      <c r="E51938" s="120"/>
      <c r="M51938" s="120"/>
      <c r="N51938" s="120"/>
      <c r="U51938" s="121"/>
      <c r="V51938" s="122"/>
      <c r="W51938" s="123"/>
      <c r="AC51938" s="123"/>
    </row>
    <row r="51939" spans="5:29" s="2" customFormat="1">
      <c r="E51939" s="120"/>
      <c r="M51939" s="120"/>
      <c r="N51939" s="120"/>
      <c r="U51939" s="121"/>
      <c r="V51939" s="122"/>
      <c r="W51939" s="123"/>
      <c r="AC51939" s="123"/>
    </row>
    <row r="51940" spans="5:29" s="2" customFormat="1">
      <c r="E51940" s="120"/>
      <c r="M51940" s="120"/>
      <c r="N51940" s="120"/>
      <c r="U51940" s="121"/>
      <c r="V51940" s="122"/>
      <c r="W51940" s="123"/>
      <c r="AC51940" s="123"/>
    </row>
    <row r="51941" spans="5:29" s="2" customFormat="1">
      <c r="E51941" s="120"/>
      <c r="M51941" s="120"/>
      <c r="N51941" s="120"/>
      <c r="U51941" s="121"/>
      <c r="V51941" s="122"/>
      <c r="W51941" s="123"/>
      <c r="AC51941" s="123"/>
    </row>
    <row r="51942" spans="5:29" s="2" customFormat="1">
      <c r="E51942" s="120"/>
      <c r="M51942" s="120"/>
      <c r="N51942" s="120"/>
      <c r="U51942" s="121"/>
      <c r="V51942" s="122"/>
      <c r="W51942" s="123"/>
      <c r="AC51942" s="123"/>
    </row>
    <row r="51943" spans="5:29" s="2" customFormat="1">
      <c r="E51943" s="120"/>
      <c r="M51943" s="120"/>
      <c r="N51943" s="120"/>
      <c r="U51943" s="121"/>
      <c r="V51943" s="122"/>
      <c r="W51943" s="123"/>
      <c r="AC51943" s="123"/>
    </row>
    <row r="51944" spans="5:29" s="2" customFormat="1">
      <c r="E51944" s="120"/>
      <c r="M51944" s="120"/>
      <c r="N51944" s="120"/>
      <c r="U51944" s="121"/>
      <c r="V51944" s="122"/>
      <c r="W51944" s="123"/>
      <c r="AC51944" s="123"/>
    </row>
    <row r="51945" spans="5:29" s="2" customFormat="1">
      <c r="E51945" s="120"/>
      <c r="M51945" s="120"/>
      <c r="N51945" s="120"/>
      <c r="U51945" s="121"/>
      <c r="V51945" s="122"/>
      <c r="W51945" s="123"/>
      <c r="AC51945" s="123"/>
    </row>
    <row r="51946" spans="5:29" s="2" customFormat="1">
      <c r="E51946" s="120"/>
      <c r="M51946" s="120"/>
      <c r="N51946" s="120"/>
      <c r="U51946" s="121"/>
      <c r="V51946" s="122"/>
      <c r="W51946" s="123"/>
      <c r="AC51946" s="123"/>
    </row>
    <row r="51947" spans="5:29" s="2" customFormat="1">
      <c r="E51947" s="120"/>
      <c r="M51947" s="120"/>
      <c r="N51947" s="120"/>
      <c r="U51947" s="121"/>
      <c r="V51947" s="122"/>
      <c r="W51947" s="123"/>
      <c r="AC51947" s="123"/>
    </row>
    <row r="51948" spans="5:29" s="2" customFormat="1">
      <c r="E51948" s="120"/>
      <c r="M51948" s="120"/>
      <c r="N51948" s="120"/>
      <c r="U51948" s="121"/>
      <c r="V51948" s="122"/>
      <c r="W51948" s="123"/>
      <c r="AC51948" s="123"/>
    </row>
    <row r="51949" spans="5:29" s="2" customFormat="1">
      <c r="E51949" s="120"/>
      <c r="M51949" s="120"/>
      <c r="N51949" s="120"/>
      <c r="U51949" s="121"/>
      <c r="V51949" s="122"/>
      <c r="W51949" s="123"/>
      <c r="AC51949" s="123"/>
    </row>
    <row r="51950" spans="5:29" s="2" customFormat="1">
      <c r="E51950" s="120"/>
      <c r="M51950" s="120"/>
      <c r="N51950" s="120"/>
      <c r="U51950" s="121"/>
      <c r="V51950" s="122"/>
      <c r="W51950" s="123"/>
      <c r="AC51950" s="123"/>
    </row>
    <row r="51951" spans="5:29" s="2" customFormat="1">
      <c r="E51951" s="120"/>
      <c r="M51951" s="120"/>
      <c r="N51951" s="120"/>
      <c r="U51951" s="121"/>
      <c r="V51951" s="122"/>
      <c r="W51951" s="123"/>
      <c r="AC51951" s="123"/>
    </row>
    <row r="51952" spans="5:29" s="2" customFormat="1">
      <c r="E51952" s="120"/>
      <c r="M51952" s="120"/>
      <c r="N51952" s="120"/>
      <c r="U51952" s="121"/>
      <c r="V51952" s="122"/>
      <c r="W51952" s="123"/>
      <c r="AC51952" s="123"/>
    </row>
    <row r="51953" spans="5:29" s="2" customFormat="1">
      <c r="E51953" s="120"/>
      <c r="M51953" s="120"/>
      <c r="N51953" s="120"/>
      <c r="U51953" s="121"/>
      <c r="V51953" s="122"/>
      <c r="W51953" s="123"/>
      <c r="AC51953" s="123"/>
    </row>
    <row r="51954" spans="5:29" s="2" customFormat="1">
      <c r="E51954" s="120"/>
      <c r="M51954" s="120"/>
      <c r="N51954" s="120"/>
      <c r="U51954" s="121"/>
      <c r="V51954" s="122"/>
      <c r="W51954" s="123"/>
      <c r="AC51954" s="123"/>
    </row>
    <row r="51955" spans="5:29" s="2" customFormat="1">
      <c r="E51955" s="120"/>
      <c r="M51955" s="120"/>
      <c r="N51955" s="120"/>
      <c r="U51955" s="121"/>
      <c r="V51955" s="122"/>
      <c r="W51955" s="123"/>
      <c r="AC51955" s="123"/>
    </row>
    <row r="51956" spans="5:29" s="2" customFormat="1">
      <c r="E51956" s="120"/>
      <c r="M51956" s="120"/>
      <c r="N51956" s="120"/>
      <c r="U51956" s="121"/>
      <c r="V51956" s="122"/>
      <c r="W51956" s="123"/>
      <c r="AC51956" s="123"/>
    </row>
    <row r="51957" spans="5:29" s="2" customFormat="1">
      <c r="E51957" s="120"/>
      <c r="M51957" s="120"/>
      <c r="N51957" s="120"/>
      <c r="U51957" s="121"/>
      <c r="V51957" s="122"/>
      <c r="W51957" s="123"/>
      <c r="AC51957" s="123"/>
    </row>
    <row r="51958" spans="5:29" s="2" customFormat="1">
      <c r="E51958" s="120"/>
      <c r="M51958" s="120"/>
      <c r="N51958" s="120"/>
      <c r="U51958" s="121"/>
      <c r="V51958" s="122"/>
      <c r="W51958" s="123"/>
      <c r="AC51958" s="123"/>
    </row>
    <row r="51959" spans="5:29" s="2" customFormat="1">
      <c r="E51959" s="120"/>
      <c r="M51959" s="120"/>
      <c r="N51959" s="120"/>
      <c r="U51959" s="121"/>
      <c r="V51959" s="122"/>
      <c r="W51959" s="123"/>
      <c r="AC51959" s="123"/>
    </row>
    <row r="51960" spans="5:29" s="2" customFormat="1">
      <c r="E51960" s="120"/>
      <c r="M51960" s="120"/>
      <c r="N51960" s="120"/>
      <c r="U51960" s="121"/>
      <c r="V51960" s="122"/>
      <c r="W51960" s="123"/>
      <c r="AC51960" s="123"/>
    </row>
    <row r="51961" spans="5:29" s="2" customFormat="1">
      <c r="E51961" s="120"/>
      <c r="M51961" s="120"/>
      <c r="N51961" s="120"/>
      <c r="U51961" s="121"/>
      <c r="V51961" s="122"/>
      <c r="W51961" s="123"/>
      <c r="AC51961" s="123"/>
    </row>
    <row r="51962" spans="5:29" s="2" customFormat="1">
      <c r="E51962" s="120"/>
      <c r="M51962" s="120"/>
      <c r="N51962" s="120"/>
      <c r="U51962" s="121"/>
      <c r="V51962" s="122"/>
      <c r="W51962" s="123"/>
      <c r="AC51962" s="123"/>
    </row>
    <row r="51963" spans="5:29" s="2" customFormat="1">
      <c r="E51963" s="120"/>
      <c r="M51963" s="120"/>
      <c r="N51963" s="120"/>
      <c r="U51963" s="121"/>
      <c r="V51963" s="122"/>
      <c r="W51963" s="123"/>
      <c r="AC51963" s="123"/>
    </row>
    <row r="51964" spans="5:29" s="2" customFormat="1">
      <c r="E51964" s="120"/>
      <c r="M51964" s="120"/>
      <c r="N51964" s="120"/>
      <c r="U51964" s="121"/>
      <c r="V51964" s="122"/>
      <c r="W51964" s="123"/>
      <c r="AC51964" s="123"/>
    </row>
    <row r="51965" spans="5:29" s="2" customFormat="1">
      <c r="E51965" s="120"/>
      <c r="M51965" s="120"/>
      <c r="N51965" s="120"/>
      <c r="U51965" s="121"/>
      <c r="V51965" s="122"/>
      <c r="W51965" s="123"/>
      <c r="AC51965" s="123"/>
    </row>
    <row r="51966" spans="5:29" s="2" customFormat="1">
      <c r="E51966" s="120"/>
      <c r="M51966" s="120"/>
      <c r="N51966" s="120"/>
      <c r="U51966" s="121"/>
      <c r="V51966" s="122"/>
      <c r="W51966" s="123"/>
      <c r="AC51966" s="123"/>
    </row>
    <row r="51967" spans="5:29" s="2" customFormat="1">
      <c r="E51967" s="120"/>
      <c r="M51967" s="120"/>
      <c r="N51967" s="120"/>
      <c r="U51967" s="121"/>
      <c r="V51967" s="122"/>
      <c r="W51967" s="123"/>
      <c r="AC51967" s="123"/>
    </row>
    <row r="51968" spans="5:29" s="2" customFormat="1">
      <c r="E51968" s="120"/>
      <c r="M51968" s="120"/>
      <c r="N51968" s="120"/>
      <c r="U51968" s="121"/>
      <c r="V51968" s="122"/>
      <c r="W51968" s="123"/>
      <c r="AC51968" s="123"/>
    </row>
    <row r="51969" spans="5:29" s="2" customFormat="1">
      <c r="E51969" s="120"/>
      <c r="M51969" s="120"/>
      <c r="N51969" s="120"/>
      <c r="U51969" s="121"/>
      <c r="V51969" s="122"/>
      <c r="W51969" s="123"/>
      <c r="AC51969" s="123"/>
    </row>
    <row r="51970" spans="5:29" s="2" customFormat="1">
      <c r="E51970" s="120"/>
      <c r="M51970" s="120"/>
      <c r="N51970" s="120"/>
      <c r="U51970" s="121"/>
      <c r="V51970" s="122"/>
      <c r="W51970" s="123"/>
      <c r="AC51970" s="123"/>
    </row>
    <row r="51971" spans="5:29" s="2" customFormat="1">
      <c r="E51971" s="120"/>
      <c r="M51971" s="120"/>
      <c r="N51971" s="120"/>
      <c r="U51971" s="121"/>
      <c r="V51971" s="122"/>
      <c r="W51971" s="123"/>
      <c r="AC51971" s="123"/>
    </row>
    <row r="51972" spans="5:29" s="2" customFormat="1">
      <c r="E51972" s="120"/>
      <c r="M51972" s="120"/>
      <c r="N51972" s="120"/>
      <c r="U51972" s="121"/>
      <c r="V51972" s="122"/>
      <c r="W51972" s="123"/>
      <c r="AC51972" s="123"/>
    </row>
    <row r="51973" spans="5:29" s="2" customFormat="1">
      <c r="E51973" s="120"/>
      <c r="M51973" s="120"/>
      <c r="N51973" s="120"/>
      <c r="U51973" s="121"/>
      <c r="V51973" s="122"/>
      <c r="W51973" s="123"/>
      <c r="AC51973" s="123"/>
    </row>
    <row r="51974" spans="5:29" s="2" customFormat="1">
      <c r="E51974" s="120"/>
      <c r="M51974" s="120"/>
      <c r="N51974" s="120"/>
      <c r="U51974" s="121"/>
      <c r="V51974" s="122"/>
      <c r="W51974" s="123"/>
      <c r="AC51974" s="123"/>
    </row>
    <row r="51975" spans="5:29" s="2" customFormat="1">
      <c r="E51975" s="120"/>
      <c r="M51975" s="120"/>
      <c r="N51975" s="120"/>
      <c r="U51975" s="121"/>
      <c r="V51975" s="122"/>
      <c r="W51975" s="123"/>
      <c r="AC51975" s="123"/>
    </row>
    <row r="51976" spans="5:29" s="2" customFormat="1">
      <c r="E51976" s="120"/>
      <c r="M51976" s="120"/>
      <c r="N51976" s="120"/>
      <c r="U51976" s="121"/>
      <c r="V51976" s="122"/>
      <c r="W51976" s="123"/>
      <c r="AC51976" s="123"/>
    </row>
    <row r="51977" spans="5:29" s="2" customFormat="1">
      <c r="E51977" s="120"/>
      <c r="M51977" s="120"/>
      <c r="N51977" s="120"/>
      <c r="U51977" s="121"/>
      <c r="V51977" s="122"/>
      <c r="W51977" s="123"/>
      <c r="AC51977" s="123"/>
    </row>
    <row r="51978" spans="5:29" s="2" customFormat="1">
      <c r="E51978" s="120"/>
      <c r="M51978" s="120"/>
      <c r="N51978" s="120"/>
      <c r="U51978" s="121"/>
      <c r="V51978" s="122"/>
      <c r="W51978" s="123"/>
      <c r="AC51978" s="123"/>
    </row>
    <row r="51979" spans="5:29" s="2" customFormat="1">
      <c r="E51979" s="120"/>
      <c r="M51979" s="120"/>
      <c r="N51979" s="120"/>
      <c r="U51979" s="121"/>
      <c r="V51979" s="122"/>
      <c r="W51979" s="123"/>
      <c r="AC51979" s="123"/>
    </row>
    <row r="51980" spans="5:29" s="2" customFormat="1">
      <c r="E51980" s="120"/>
      <c r="M51980" s="120"/>
      <c r="N51980" s="120"/>
      <c r="U51980" s="121"/>
      <c r="V51980" s="122"/>
      <c r="W51980" s="123"/>
      <c r="AC51980" s="123"/>
    </row>
    <row r="51981" spans="5:29" s="2" customFormat="1">
      <c r="E51981" s="120"/>
      <c r="M51981" s="120"/>
      <c r="N51981" s="120"/>
      <c r="U51981" s="121"/>
      <c r="V51981" s="122"/>
      <c r="W51981" s="123"/>
      <c r="AC51981" s="123"/>
    </row>
    <row r="51982" spans="5:29" s="2" customFormat="1">
      <c r="E51982" s="120"/>
      <c r="M51982" s="120"/>
      <c r="N51982" s="120"/>
      <c r="U51982" s="121"/>
      <c r="V51982" s="122"/>
      <c r="W51982" s="123"/>
      <c r="AC51982" s="123"/>
    </row>
    <row r="51983" spans="5:29" s="2" customFormat="1">
      <c r="E51983" s="120"/>
      <c r="M51983" s="120"/>
      <c r="N51983" s="120"/>
      <c r="U51983" s="121"/>
      <c r="V51983" s="122"/>
      <c r="W51983" s="123"/>
      <c r="AC51983" s="123"/>
    </row>
    <row r="51984" spans="5:29" s="2" customFormat="1">
      <c r="E51984" s="120"/>
      <c r="M51984" s="120"/>
      <c r="N51984" s="120"/>
      <c r="U51984" s="121"/>
      <c r="V51984" s="122"/>
      <c r="W51984" s="123"/>
      <c r="AC51984" s="123"/>
    </row>
    <row r="51985" spans="5:29" s="2" customFormat="1">
      <c r="E51985" s="120"/>
      <c r="M51985" s="120"/>
      <c r="N51985" s="120"/>
      <c r="U51985" s="121"/>
      <c r="V51985" s="122"/>
      <c r="W51985" s="123"/>
      <c r="AC51985" s="123"/>
    </row>
    <row r="51986" spans="5:29" s="2" customFormat="1">
      <c r="E51986" s="120"/>
      <c r="M51986" s="120"/>
      <c r="N51986" s="120"/>
      <c r="U51986" s="121"/>
      <c r="V51986" s="122"/>
      <c r="W51986" s="123"/>
      <c r="AC51986" s="123"/>
    </row>
    <row r="51987" spans="5:29" s="2" customFormat="1">
      <c r="E51987" s="120"/>
      <c r="M51987" s="120"/>
      <c r="N51987" s="120"/>
      <c r="U51987" s="121"/>
      <c r="V51987" s="122"/>
      <c r="W51987" s="123"/>
      <c r="AC51987" s="123"/>
    </row>
    <row r="51988" spans="5:29" s="2" customFormat="1">
      <c r="E51988" s="120"/>
      <c r="M51988" s="120"/>
      <c r="N51988" s="120"/>
      <c r="U51988" s="121"/>
      <c r="V51988" s="122"/>
      <c r="W51988" s="123"/>
      <c r="AC51988" s="123"/>
    </row>
    <row r="51989" spans="5:29" s="2" customFormat="1">
      <c r="E51989" s="120"/>
      <c r="M51989" s="120"/>
      <c r="N51989" s="120"/>
      <c r="U51989" s="121"/>
      <c r="V51989" s="122"/>
      <c r="W51989" s="123"/>
      <c r="AC51989" s="123"/>
    </row>
    <row r="51990" spans="5:29" s="2" customFormat="1">
      <c r="E51990" s="120"/>
      <c r="M51990" s="120"/>
      <c r="N51990" s="120"/>
      <c r="U51990" s="121"/>
      <c r="V51990" s="122"/>
      <c r="W51990" s="123"/>
      <c r="AC51990" s="123"/>
    </row>
    <row r="51991" spans="5:29" s="2" customFormat="1">
      <c r="E51991" s="120"/>
      <c r="M51991" s="120"/>
      <c r="N51991" s="120"/>
      <c r="U51991" s="121"/>
      <c r="V51991" s="122"/>
      <c r="W51991" s="123"/>
      <c r="AC51991" s="123"/>
    </row>
    <row r="51992" spans="5:29" s="2" customFormat="1">
      <c r="E51992" s="120"/>
      <c r="M51992" s="120"/>
      <c r="N51992" s="120"/>
      <c r="U51992" s="121"/>
      <c r="V51992" s="122"/>
      <c r="W51992" s="123"/>
      <c r="AC51992" s="123"/>
    </row>
    <row r="51993" spans="5:29" s="2" customFormat="1">
      <c r="E51993" s="120"/>
      <c r="M51993" s="120"/>
      <c r="N51993" s="120"/>
      <c r="U51993" s="121"/>
      <c r="V51993" s="122"/>
      <c r="W51993" s="123"/>
      <c r="AC51993" s="123"/>
    </row>
    <row r="51994" spans="5:29" s="2" customFormat="1">
      <c r="E51994" s="120"/>
      <c r="M51994" s="120"/>
      <c r="N51994" s="120"/>
      <c r="U51994" s="121"/>
      <c r="V51994" s="122"/>
      <c r="W51994" s="123"/>
      <c r="AC51994" s="123"/>
    </row>
    <row r="51995" spans="5:29" s="2" customFormat="1">
      <c r="E51995" s="120"/>
      <c r="M51995" s="120"/>
      <c r="N51995" s="120"/>
      <c r="U51995" s="121"/>
      <c r="V51995" s="122"/>
      <c r="W51995" s="123"/>
      <c r="AC51995" s="123"/>
    </row>
    <row r="51996" spans="5:29" s="2" customFormat="1">
      <c r="E51996" s="120"/>
      <c r="M51996" s="120"/>
      <c r="N51996" s="120"/>
      <c r="U51996" s="121"/>
      <c r="V51996" s="122"/>
      <c r="W51996" s="123"/>
      <c r="AC51996" s="123"/>
    </row>
    <row r="51997" spans="5:29" s="2" customFormat="1">
      <c r="E51997" s="120"/>
      <c r="M51997" s="120"/>
      <c r="N51997" s="120"/>
      <c r="U51997" s="121"/>
      <c r="V51997" s="122"/>
      <c r="W51997" s="123"/>
      <c r="AC51997" s="123"/>
    </row>
    <row r="51998" spans="5:29" s="2" customFormat="1">
      <c r="E51998" s="120"/>
      <c r="M51998" s="120"/>
      <c r="N51998" s="120"/>
      <c r="U51998" s="121"/>
      <c r="V51998" s="122"/>
      <c r="W51998" s="123"/>
      <c r="AC51998" s="123"/>
    </row>
    <row r="51999" spans="5:29" s="2" customFormat="1">
      <c r="E51999" s="120"/>
      <c r="M51999" s="120"/>
      <c r="N51999" s="120"/>
      <c r="U51999" s="121"/>
      <c r="V51999" s="122"/>
      <c r="W51999" s="123"/>
      <c r="AC51999" s="123"/>
    </row>
    <row r="52000" spans="5:29" s="2" customFormat="1">
      <c r="E52000" s="120"/>
      <c r="M52000" s="120"/>
      <c r="N52000" s="120"/>
      <c r="U52000" s="121"/>
      <c r="V52000" s="122"/>
      <c r="W52000" s="123"/>
      <c r="AC52000" s="123"/>
    </row>
    <row r="52001" spans="5:29" s="2" customFormat="1">
      <c r="E52001" s="120"/>
      <c r="M52001" s="120"/>
      <c r="N52001" s="120"/>
      <c r="U52001" s="121"/>
      <c r="V52001" s="122"/>
      <c r="W52001" s="123"/>
      <c r="AC52001" s="123"/>
    </row>
    <row r="52002" spans="5:29" s="2" customFormat="1">
      <c r="E52002" s="120"/>
      <c r="M52002" s="120"/>
      <c r="N52002" s="120"/>
      <c r="U52002" s="121"/>
      <c r="V52002" s="122"/>
      <c r="W52002" s="123"/>
      <c r="AC52002" s="123"/>
    </row>
    <row r="52003" spans="5:29" s="2" customFormat="1">
      <c r="E52003" s="120"/>
      <c r="M52003" s="120"/>
      <c r="N52003" s="120"/>
      <c r="U52003" s="121"/>
      <c r="V52003" s="122"/>
      <c r="W52003" s="123"/>
      <c r="AC52003" s="123"/>
    </row>
    <row r="52004" spans="5:29" s="2" customFormat="1">
      <c r="E52004" s="120"/>
      <c r="M52004" s="120"/>
      <c r="N52004" s="120"/>
      <c r="U52004" s="121"/>
      <c r="V52004" s="122"/>
      <c r="W52004" s="123"/>
      <c r="AC52004" s="123"/>
    </row>
    <row r="52005" spans="5:29" s="2" customFormat="1">
      <c r="E52005" s="120"/>
      <c r="M52005" s="120"/>
      <c r="N52005" s="120"/>
      <c r="U52005" s="121"/>
      <c r="V52005" s="122"/>
      <c r="W52005" s="123"/>
      <c r="AC52005" s="123"/>
    </row>
    <row r="52006" spans="5:29" s="2" customFormat="1">
      <c r="E52006" s="120"/>
      <c r="M52006" s="120"/>
      <c r="N52006" s="120"/>
      <c r="U52006" s="121"/>
      <c r="V52006" s="122"/>
      <c r="W52006" s="123"/>
      <c r="AC52006" s="123"/>
    </row>
    <row r="52007" spans="5:29" s="2" customFormat="1">
      <c r="E52007" s="120"/>
      <c r="M52007" s="120"/>
      <c r="N52007" s="120"/>
      <c r="U52007" s="121"/>
      <c r="V52007" s="122"/>
      <c r="W52007" s="123"/>
      <c r="AC52007" s="123"/>
    </row>
    <row r="52008" spans="5:29" s="2" customFormat="1">
      <c r="E52008" s="120"/>
      <c r="M52008" s="120"/>
      <c r="N52008" s="120"/>
      <c r="U52008" s="121"/>
      <c r="V52008" s="122"/>
      <c r="W52008" s="123"/>
      <c r="AC52008" s="123"/>
    </row>
    <row r="52009" spans="5:29" s="2" customFormat="1">
      <c r="E52009" s="120"/>
      <c r="M52009" s="120"/>
      <c r="N52009" s="120"/>
      <c r="U52009" s="121"/>
      <c r="V52009" s="122"/>
      <c r="W52009" s="123"/>
      <c r="AC52009" s="123"/>
    </row>
    <row r="52010" spans="5:29" s="2" customFormat="1">
      <c r="E52010" s="120"/>
      <c r="M52010" s="120"/>
      <c r="N52010" s="120"/>
      <c r="U52010" s="121"/>
      <c r="V52010" s="122"/>
      <c r="W52010" s="123"/>
      <c r="AC52010" s="123"/>
    </row>
    <row r="52011" spans="5:29" s="2" customFormat="1">
      <c r="E52011" s="120"/>
      <c r="M52011" s="120"/>
      <c r="N52011" s="120"/>
      <c r="U52011" s="121"/>
      <c r="V52011" s="122"/>
      <c r="W52011" s="123"/>
      <c r="AC52011" s="123"/>
    </row>
    <row r="52012" spans="5:29" s="2" customFormat="1">
      <c r="E52012" s="120"/>
      <c r="M52012" s="120"/>
      <c r="N52012" s="120"/>
      <c r="U52012" s="121"/>
      <c r="V52012" s="122"/>
      <c r="W52012" s="123"/>
      <c r="AC52012" s="123"/>
    </row>
    <row r="52013" spans="5:29" s="2" customFormat="1">
      <c r="E52013" s="120"/>
      <c r="M52013" s="120"/>
      <c r="N52013" s="120"/>
      <c r="U52013" s="121"/>
      <c r="V52013" s="122"/>
      <c r="W52013" s="123"/>
      <c r="AC52013" s="123"/>
    </row>
    <row r="52014" spans="5:29" s="2" customFormat="1">
      <c r="E52014" s="120"/>
      <c r="M52014" s="120"/>
      <c r="N52014" s="120"/>
      <c r="U52014" s="121"/>
      <c r="V52014" s="122"/>
      <c r="W52014" s="123"/>
      <c r="AC52014" s="123"/>
    </row>
    <row r="52015" spans="5:29" s="2" customFormat="1">
      <c r="E52015" s="120"/>
      <c r="M52015" s="120"/>
      <c r="N52015" s="120"/>
      <c r="U52015" s="121"/>
      <c r="V52015" s="122"/>
      <c r="W52015" s="123"/>
      <c r="AC52015" s="123"/>
    </row>
    <row r="52016" spans="5:29" s="2" customFormat="1">
      <c r="E52016" s="120"/>
      <c r="M52016" s="120"/>
      <c r="N52016" s="120"/>
      <c r="U52016" s="121"/>
      <c r="V52016" s="122"/>
      <c r="W52016" s="123"/>
      <c r="AC52016" s="123"/>
    </row>
    <row r="52017" spans="5:29" s="2" customFormat="1">
      <c r="E52017" s="120"/>
      <c r="M52017" s="120"/>
      <c r="N52017" s="120"/>
      <c r="U52017" s="121"/>
      <c r="V52017" s="122"/>
      <c r="W52017" s="123"/>
      <c r="AC52017" s="123"/>
    </row>
    <row r="52018" spans="5:29" s="2" customFormat="1">
      <c r="E52018" s="120"/>
      <c r="M52018" s="120"/>
      <c r="N52018" s="120"/>
      <c r="U52018" s="121"/>
      <c r="V52018" s="122"/>
      <c r="W52018" s="123"/>
      <c r="AC52018" s="123"/>
    </row>
    <row r="52019" spans="5:29" s="2" customFormat="1">
      <c r="E52019" s="120"/>
      <c r="M52019" s="120"/>
      <c r="N52019" s="120"/>
      <c r="U52019" s="121"/>
      <c r="V52019" s="122"/>
      <c r="W52019" s="123"/>
      <c r="AC52019" s="123"/>
    </row>
    <row r="52020" spans="5:29" s="2" customFormat="1">
      <c r="E52020" s="120"/>
      <c r="M52020" s="120"/>
      <c r="N52020" s="120"/>
      <c r="U52020" s="121"/>
      <c r="V52020" s="122"/>
      <c r="W52020" s="123"/>
      <c r="AC52020" s="123"/>
    </row>
    <row r="52021" spans="5:29" s="2" customFormat="1">
      <c r="E52021" s="120"/>
      <c r="M52021" s="120"/>
      <c r="N52021" s="120"/>
      <c r="U52021" s="121"/>
      <c r="V52021" s="122"/>
      <c r="W52021" s="123"/>
      <c r="AC52021" s="123"/>
    </row>
    <row r="52022" spans="5:29" s="2" customFormat="1">
      <c r="E52022" s="120"/>
      <c r="M52022" s="120"/>
      <c r="N52022" s="120"/>
      <c r="U52022" s="121"/>
      <c r="V52022" s="122"/>
      <c r="W52022" s="123"/>
      <c r="AC52022" s="123"/>
    </row>
    <row r="52023" spans="5:29" s="2" customFormat="1">
      <c r="E52023" s="120"/>
      <c r="M52023" s="120"/>
      <c r="N52023" s="120"/>
      <c r="U52023" s="121"/>
      <c r="V52023" s="122"/>
      <c r="W52023" s="123"/>
      <c r="AC52023" s="123"/>
    </row>
    <row r="52024" spans="5:29" s="2" customFormat="1">
      <c r="E52024" s="120"/>
      <c r="M52024" s="120"/>
      <c r="N52024" s="120"/>
      <c r="U52024" s="121"/>
      <c r="V52024" s="122"/>
      <c r="W52024" s="123"/>
      <c r="AC52024" s="123"/>
    </row>
    <row r="52025" spans="5:29" s="2" customFormat="1">
      <c r="E52025" s="120"/>
      <c r="M52025" s="120"/>
      <c r="N52025" s="120"/>
      <c r="U52025" s="121"/>
      <c r="V52025" s="122"/>
      <c r="W52025" s="123"/>
      <c r="AC52025" s="123"/>
    </row>
    <row r="52026" spans="5:29" s="2" customFormat="1">
      <c r="E52026" s="120"/>
      <c r="M52026" s="120"/>
      <c r="N52026" s="120"/>
      <c r="U52026" s="121"/>
      <c r="V52026" s="122"/>
      <c r="W52026" s="123"/>
      <c r="AC52026" s="123"/>
    </row>
    <row r="52027" spans="5:29" s="2" customFormat="1">
      <c r="E52027" s="120"/>
      <c r="M52027" s="120"/>
      <c r="N52027" s="120"/>
      <c r="U52027" s="121"/>
      <c r="V52027" s="122"/>
      <c r="W52027" s="123"/>
      <c r="AC52027" s="123"/>
    </row>
    <row r="52028" spans="5:29" s="2" customFormat="1">
      <c r="E52028" s="120"/>
      <c r="M52028" s="120"/>
      <c r="N52028" s="120"/>
      <c r="U52028" s="121"/>
      <c r="V52028" s="122"/>
      <c r="W52028" s="123"/>
      <c r="AC52028" s="123"/>
    </row>
    <row r="52029" spans="5:29" s="2" customFormat="1">
      <c r="E52029" s="120"/>
      <c r="M52029" s="120"/>
      <c r="N52029" s="120"/>
      <c r="U52029" s="121"/>
      <c r="V52029" s="122"/>
      <c r="W52029" s="123"/>
      <c r="AC52029" s="123"/>
    </row>
    <row r="52030" spans="5:29" s="2" customFormat="1">
      <c r="E52030" s="120"/>
      <c r="M52030" s="120"/>
      <c r="N52030" s="120"/>
      <c r="U52030" s="121"/>
      <c r="V52030" s="122"/>
      <c r="W52030" s="123"/>
      <c r="AC52030" s="123"/>
    </row>
    <row r="52031" spans="5:29" s="2" customFormat="1">
      <c r="E52031" s="120"/>
      <c r="M52031" s="120"/>
      <c r="N52031" s="120"/>
      <c r="U52031" s="121"/>
      <c r="V52031" s="122"/>
      <c r="W52031" s="123"/>
      <c r="AC52031" s="123"/>
    </row>
    <row r="52032" spans="5:29" s="2" customFormat="1">
      <c r="E52032" s="120"/>
      <c r="M52032" s="120"/>
      <c r="N52032" s="120"/>
      <c r="U52032" s="121"/>
      <c r="V52032" s="122"/>
      <c r="W52032" s="123"/>
      <c r="AC52032" s="123"/>
    </row>
    <row r="52033" spans="5:29" s="2" customFormat="1">
      <c r="E52033" s="120"/>
      <c r="M52033" s="120"/>
      <c r="N52033" s="120"/>
      <c r="U52033" s="121"/>
      <c r="V52033" s="122"/>
      <c r="W52033" s="123"/>
      <c r="AC52033" s="123"/>
    </row>
    <row r="52034" spans="5:29" s="2" customFormat="1">
      <c r="E52034" s="120"/>
      <c r="M52034" s="120"/>
      <c r="N52034" s="120"/>
      <c r="U52034" s="121"/>
      <c r="V52034" s="122"/>
      <c r="W52034" s="123"/>
      <c r="AC52034" s="123"/>
    </row>
    <row r="52035" spans="5:29" s="2" customFormat="1">
      <c r="E52035" s="120"/>
      <c r="M52035" s="120"/>
      <c r="N52035" s="120"/>
      <c r="U52035" s="121"/>
      <c r="V52035" s="122"/>
      <c r="W52035" s="123"/>
      <c r="AC52035" s="123"/>
    </row>
    <row r="52036" spans="5:29" s="2" customFormat="1">
      <c r="E52036" s="120"/>
      <c r="M52036" s="120"/>
      <c r="N52036" s="120"/>
      <c r="U52036" s="121"/>
      <c r="V52036" s="122"/>
      <c r="W52036" s="123"/>
      <c r="AC52036" s="123"/>
    </row>
    <row r="52037" spans="5:29" s="2" customFormat="1">
      <c r="E52037" s="120"/>
      <c r="M52037" s="120"/>
      <c r="N52037" s="120"/>
      <c r="U52037" s="121"/>
      <c r="V52037" s="122"/>
      <c r="W52037" s="123"/>
      <c r="AC52037" s="123"/>
    </row>
    <row r="52038" spans="5:29" s="2" customFormat="1">
      <c r="E52038" s="120"/>
      <c r="M52038" s="120"/>
      <c r="N52038" s="120"/>
      <c r="U52038" s="121"/>
      <c r="V52038" s="122"/>
      <c r="W52038" s="123"/>
      <c r="AC52038" s="123"/>
    </row>
    <row r="52039" spans="5:29" s="2" customFormat="1">
      <c r="E52039" s="120"/>
      <c r="M52039" s="120"/>
      <c r="N52039" s="120"/>
      <c r="U52039" s="121"/>
      <c r="V52039" s="122"/>
      <c r="W52039" s="123"/>
      <c r="AC52039" s="123"/>
    </row>
    <row r="52040" spans="5:29" s="2" customFormat="1">
      <c r="E52040" s="120"/>
      <c r="M52040" s="120"/>
      <c r="N52040" s="120"/>
      <c r="U52040" s="121"/>
      <c r="V52040" s="122"/>
      <c r="W52040" s="123"/>
      <c r="AC52040" s="123"/>
    </row>
    <row r="52041" spans="5:29" s="2" customFormat="1">
      <c r="E52041" s="120"/>
      <c r="M52041" s="120"/>
      <c r="N52041" s="120"/>
      <c r="U52041" s="121"/>
      <c r="V52041" s="122"/>
      <c r="W52041" s="123"/>
      <c r="AC52041" s="123"/>
    </row>
    <row r="52042" spans="5:29" s="2" customFormat="1">
      <c r="E52042" s="120"/>
      <c r="M52042" s="120"/>
      <c r="N52042" s="120"/>
      <c r="U52042" s="121"/>
      <c r="V52042" s="122"/>
      <c r="W52042" s="123"/>
      <c r="AC52042" s="123"/>
    </row>
    <row r="52043" spans="5:29" s="2" customFormat="1">
      <c r="E52043" s="120"/>
      <c r="M52043" s="120"/>
      <c r="N52043" s="120"/>
      <c r="U52043" s="121"/>
      <c r="V52043" s="122"/>
      <c r="W52043" s="123"/>
      <c r="AC52043" s="123"/>
    </row>
    <row r="52044" spans="5:29" s="2" customFormat="1">
      <c r="E52044" s="120"/>
      <c r="M52044" s="120"/>
      <c r="N52044" s="120"/>
      <c r="U52044" s="121"/>
      <c r="V52044" s="122"/>
      <c r="W52044" s="123"/>
      <c r="AC52044" s="123"/>
    </row>
    <row r="52045" spans="5:29" s="2" customFormat="1">
      <c r="E52045" s="120"/>
      <c r="M52045" s="120"/>
      <c r="N52045" s="120"/>
      <c r="U52045" s="121"/>
      <c r="V52045" s="122"/>
      <c r="W52045" s="123"/>
      <c r="AC52045" s="123"/>
    </row>
    <row r="52046" spans="5:29" s="2" customFormat="1">
      <c r="E52046" s="120"/>
      <c r="M52046" s="120"/>
      <c r="N52046" s="120"/>
      <c r="U52046" s="121"/>
      <c r="V52046" s="122"/>
      <c r="W52046" s="123"/>
      <c r="AC52046" s="123"/>
    </row>
    <row r="52047" spans="5:29" s="2" customFormat="1">
      <c r="E52047" s="120"/>
      <c r="M52047" s="120"/>
      <c r="N52047" s="120"/>
      <c r="U52047" s="121"/>
      <c r="V52047" s="122"/>
      <c r="W52047" s="123"/>
      <c r="AC52047" s="123"/>
    </row>
    <row r="52048" spans="5:29" s="2" customFormat="1">
      <c r="E52048" s="120"/>
      <c r="M52048" s="120"/>
      <c r="N52048" s="120"/>
      <c r="U52048" s="121"/>
      <c r="V52048" s="122"/>
      <c r="W52048" s="123"/>
      <c r="AC52048" s="123"/>
    </row>
    <row r="52049" spans="5:29" s="2" customFormat="1">
      <c r="E52049" s="120"/>
      <c r="M52049" s="120"/>
      <c r="N52049" s="120"/>
      <c r="U52049" s="121"/>
      <c r="V52049" s="122"/>
      <c r="W52049" s="123"/>
      <c r="AC52049" s="123"/>
    </row>
    <row r="52050" spans="5:29" s="2" customFormat="1">
      <c r="E52050" s="120"/>
      <c r="M52050" s="120"/>
      <c r="N52050" s="120"/>
      <c r="U52050" s="121"/>
      <c r="V52050" s="122"/>
      <c r="W52050" s="123"/>
      <c r="AC52050" s="123"/>
    </row>
    <row r="52051" spans="5:29" s="2" customFormat="1">
      <c r="E52051" s="120"/>
      <c r="M52051" s="120"/>
      <c r="N52051" s="120"/>
      <c r="U52051" s="121"/>
      <c r="V52051" s="122"/>
      <c r="W52051" s="123"/>
      <c r="AC52051" s="123"/>
    </row>
    <row r="52052" spans="5:29" s="2" customFormat="1">
      <c r="E52052" s="120"/>
      <c r="M52052" s="120"/>
      <c r="N52052" s="120"/>
      <c r="U52052" s="121"/>
      <c r="V52052" s="122"/>
      <c r="W52052" s="123"/>
      <c r="AC52052" s="123"/>
    </row>
    <row r="52053" spans="5:29" s="2" customFormat="1">
      <c r="E52053" s="120"/>
      <c r="M52053" s="120"/>
      <c r="N52053" s="120"/>
      <c r="U52053" s="121"/>
      <c r="V52053" s="122"/>
      <c r="W52053" s="123"/>
      <c r="AC52053" s="123"/>
    </row>
    <row r="52054" spans="5:29" s="2" customFormat="1">
      <c r="E52054" s="120"/>
      <c r="M52054" s="120"/>
      <c r="N52054" s="120"/>
      <c r="U52054" s="121"/>
      <c r="V52054" s="122"/>
      <c r="W52054" s="123"/>
      <c r="AC52054" s="123"/>
    </row>
    <row r="52055" spans="5:29" s="2" customFormat="1">
      <c r="E52055" s="120"/>
      <c r="M52055" s="120"/>
      <c r="N52055" s="120"/>
      <c r="U52055" s="121"/>
      <c r="V52055" s="122"/>
      <c r="W52055" s="123"/>
      <c r="AC52055" s="123"/>
    </row>
    <row r="52056" spans="5:29" s="2" customFormat="1">
      <c r="E52056" s="120"/>
      <c r="M52056" s="120"/>
      <c r="N52056" s="120"/>
      <c r="U52056" s="121"/>
      <c r="V52056" s="122"/>
      <c r="W52056" s="123"/>
      <c r="AC52056" s="123"/>
    </row>
    <row r="52057" spans="5:29" s="2" customFormat="1">
      <c r="E52057" s="120"/>
      <c r="M52057" s="120"/>
      <c r="N52057" s="120"/>
      <c r="U52057" s="121"/>
      <c r="V52057" s="122"/>
      <c r="W52057" s="123"/>
      <c r="AC52057" s="123"/>
    </row>
    <row r="52058" spans="5:29" s="2" customFormat="1">
      <c r="E52058" s="120"/>
      <c r="M52058" s="120"/>
      <c r="N52058" s="120"/>
      <c r="U52058" s="121"/>
      <c r="V52058" s="122"/>
      <c r="W52058" s="123"/>
      <c r="AC52058" s="123"/>
    </row>
    <row r="52059" spans="5:29" s="2" customFormat="1">
      <c r="E52059" s="120"/>
      <c r="M52059" s="120"/>
      <c r="N52059" s="120"/>
      <c r="U52059" s="121"/>
      <c r="V52059" s="122"/>
      <c r="W52059" s="123"/>
      <c r="AC52059" s="123"/>
    </row>
    <row r="52060" spans="5:29" s="2" customFormat="1">
      <c r="E52060" s="120"/>
      <c r="M52060" s="120"/>
      <c r="N52060" s="120"/>
      <c r="U52060" s="121"/>
      <c r="V52060" s="122"/>
      <c r="W52060" s="123"/>
      <c r="AC52060" s="123"/>
    </row>
    <row r="52061" spans="5:29" s="2" customFormat="1">
      <c r="E52061" s="120"/>
      <c r="M52061" s="120"/>
      <c r="N52061" s="120"/>
      <c r="U52061" s="121"/>
      <c r="V52061" s="122"/>
      <c r="W52061" s="123"/>
      <c r="AC52061" s="123"/>
    </row>
    <row r="52062" spans="5:29" s="2" customFormat="1">
      <c r="E52062" s="120"/>
      <c r="M52062" s="120"/>
      <c r="N52062" s="120"/>
      <c r="U52062" s="121"/>
      <c r="V52062" s="122"/>
      <c r="W52062" s="123"/>
      <c r="AC52062" s="123"/>
    </row>
    <row r="52063" spans="5:29" s="2" customFormat="1">
      <c r="E52063" s="120"/>
      <c r="M52063" s="120"/>
      <c r="N52063" s="120"/>
      <c r="U52063" s="121"/>
      <c r="V52063" s="122"/>
      <c r="W52063" s="123"/>
      <c r="AC52063" s="123"/>
    </row>
    <row r="52064" spans="5:29" s="2" customFormat="1">
      <c r="E52064" s="120"/>
      <c r="M52064" s="120"/>
      <c r="N52064" s="120"/>
      <c r="U52064" s="121"/>
      <c r="V52064" s="122"/>
      <c r="W52064" s="123"/>
      <c r="AC52064" s="123"/>
    </row>
    <row r="52065" spans="5:29" s="2" customFormat="1">
      <c r="E52065" s="120"/>
      <c r="M52065" s="120"/>
      <c r="N52065" s="120"/>
      <c r="U52065" s="121"/>
      <c r="V52065" s="122"/>
      <c r="W52065" s="123"/>
      <c r="AC52065" s="123"/>
    </row>
    <row r="52066" spans="5:29" s="2" customFormat="1">
      <c r="E52066" s="120"/>
      <c r="M52066" s="120"/>
      <c r="N52066" s="120"/>
      <c r="U52066" s="121"/>
      <c r="V52066" s="122"/>
      <c r="W52066" s="123"/>
      <c r="AC52066" s="123"/>
    </row>
    <row r="52067" spans="5:29" s="2" customFormat="1">
      <c r="E52067" s="120"/>
      <c r="M52067" s="120"/>
      <c r="N52067" s="120"/>
      <c r="U52067" s="121"/>
      <c r="V52067" s="122"/>
      <c r="W52067" s="123"/>
      <c r="AC52067" s="123"/>
    </row>
    <row r="52068" spans="5:29" s="2" customFormat="1">
      <c r="E52068" s="120"/>
      <c r="M52068" s="120"/>
      <c r="N52068" s="120"/>
      <c r="U52068" s="121"/>
      <c r="V52068" s="122"/>
      <c r="W52068" s="123"/>
      <c r="AC52068" s="123"/>
    </row>
    <row r="52069" spans="5:29" s="2" customFormat="1">
      <c r="E52069" s="120"/>
      <c r="M52069" s="120"/>
      <c r="N52069" s="120"/>
      <c r="U52069" s="121"/>
      <c r="V52069" s="122"/>
      <c r="W52069" s="123"/>
      <c r="AC52069" s="123"/>
    </row>
    <row r="52070" spans="5:29" s="2" customFormat="1">
      <c r="E52070" s="120"/>
      <c r="M52070" s="120"/>
      <c r="N52070" s="120"/>
      <c r="U52070" s="121"/>
      <c r="V52070" s="122"/>
      <c r="W52070" s="123"/>
      <c r="AC52070" s="123"/>
    </row>
    <row r="52071" spans="5:29" s="2" customFormat="1">
      <c r="E52071" s="120"/>
      <c r="M52071" s="120"/>
      <c r="N52071" s="120"/>
      <c r="U52071" s="121"/>
      <c r="V52071" s="122"/>
      <c r="W52071" s="123"/>
      <c r="AC52071" s="123"/>
    </row>
    <row r="52072" spans="5:29" s="2" customFormat="1">
      <c r="E52072" s="120"/>
      <c r="M52072" s="120"/>
      <c r="N52072" s="120"/>
      <c r="U52072" s="121"/>
      <c r="V52072" s="122"/>
      <c r="W52072" s="123"/>
      <c r="AC52072" s="123"/>
    </row>
    <row r="52073" spans="5:29" s="2" customFormat="1">
      <c r="E52073" s="120"/>
      <c r="M52073" s="120"/>
      <c r="N52073" s="120"/>
      <c r="U52073" s="121"/>
      <c r="V52073" s="122"/>
      <c r="W52073" s="123"/>
      <c r="AC52073" s="123"/>
    </row>
    <row r="52074" spans="5:29" s="2" customFormat="1">
      <c r="E52074" s="120"/>
      <c r="M52074" s="120"/>
      <c r="N52074" s="120"/>
      <c r="U52074" s="121"/>
      <c r="V52074" s="122"/>
      <c r="W52074" s="123"/>
      <c r="AC52074" s="123"/>
    </row>
    <row r="52075" spans="5:29" s="2" customFormat="1">
      <c r="E52075" s="120"/>
      <c r="M52075" s="120"/>
      <c r="N52075" s="120"/>
      <c r="U52075" s="121"/>
      <c r="V52075" s="122"/>
      <c r="W52075" s="123"/>
      <c r="AC52075" s="123"/>
    </row>
    <row r="52076" spans="5:29" s="2" customFormat="1">
      <c r="E52076" s="120"/>
      <c r="M52076" s="120"/>
      <c r="N52076" s="120"/>
      <c r="U52076" s="121"/>
      <c r="V52076" s="122"/>
      <c r="W52076" s="123"/>
      <c r="AC52076" s="123"/>
    </row>
    <row r="52077" spans="5:29" s="2" customFormat="1">
      <c r="E52077" s="120"/>
      <c r="M52077" s="120"/>
      <c r="N52077" s="120"/>
      <c r="U52077" s="121"/>
      <c r="V52077" s="122"/>
      <c r="W52077" s="123"/>
      <c r="AC52077" s="123"/>
    </row>
    <row r="52078" spans="5:29" s="2" customFormat="1">
      <c r="E52078" s="120"/>
      <c r="M52078" s="120"/>
      <c r="N52078" s="120"/>
      <c r="U52078" s="121"/>
      <c r="V52078" s="122"/>
      <c r="W52078" s="123"/>
      <c r="AC52078" s="123"/>
    </row>
    <row r="52079" spans="5:29" s="2" customFormat="1">
      <c r="E52079" s="120"/>
      <c r="M52079" s="120"/>
      <c r="N52079" s="120"/>
      <c r="U52079" s="121"/>
      <c r="V52079" s="122"/>
      <c r="W52079" s="123"/>
      <c r="AC52079" s="123"/>
    </row>
    <row r="52080" spans="5:29" s="2" customFormat="1">
      <c r="E52080" s="120"/>
      <c r="M52080" s="120"/>
      <c r="N52080" s="120"/>
      <c r="U52080" s="121"/>
      <c r="V52080" s="122"/>
      <c r="W52080" s="123"/>
      <c r="AC52080" s="123"/>
    </row>
    <row r="52081" spans="5:29" s="2" customFormat="1">
      <c r="E52081" s="120"/>
      <c r="M52081" s="120"/>
      <c r="N52081" s="120"/>
      <c r="U52081" s="121"/>
      <c r="V52081" s="122"/>
      <c r="W52081" s="123"/>
      <c r="AC52081" s="123"/>
    </row>
    <row r="52082" spans="5:29" s="2" customFormat="1">
      <c r="E52082" s="120"/>
      <c r="M52082" s="120"/>
      <c r="N52082" s="120"/>
      <c r="U52082" s="121"/>
      <c r="V52082" s="122"/>
      <c r="W52082" s="123"/>
      <c r="AC52082" s="123"/>
    </row>
    <row r="52083" spans="5:29" s="2" customFormat="1">
      <c r="E52083" s="120"/>
      <c r="M52083" s="120"/>
      <c r="N52083" s="120"/>
      <c r="U52083" s="121"/>
      <c r="V52083" s="122"/>
      <c r="W52083" s="123"/>
      <c r="AC52083" s="123"/>
    </row>
    <row r="52084" spans="5:29" s="2" customFormat="1">
      <c r="E52084" s="120"/>
      <c r="M52084" s="120"/>
      <c r="N52084" s="120"/>
      <c r="U52084" s="121"/>
      <c r="V52084" s="122"/>
      <c r="W52084" s="123"/>
      <c r="AC52084" s="123"/>
    </row>
    <row r="52085" spans="5:29" s="2" customFormat="1">
      <c r="E52085" s="120"/>
      <c r="M52085" s="120"/>
      <c r="N52085" s="120"/>
      <c r="U52085" s="121"/>
      <c r="V52085" s="122"/>
      <c r="W52085" s="123"/>
      <c r="AC52085" s="123"/>
    </row>
    <row r="52086" spans="5:29" s="2" customFormat="1">
      <c r="E52086" s="120"/>
      <c r="M52086" s="120"/>
      <c r="N52086" s="120"/>
      <c r="U52086" s="121"/>
      <c r="V52086" s="122"/>
      <c r="W52086" s="123"/>
      <c r="AC52086" s="123"/>
    </row>
    <row r="52087" spans="5:29" s="2" customFormat="1">
      <c r="E52087" s="120"/>
      <c r="M52087" s="120"/>
      <c r="N52087" s="120"/>
      <c r="U52087" s="121"/>
      <c r="V52087" s="122"/>
      <c r="W52087" s="123"/>
      <c r="AC52087" s="123"/>
    </row>
    <row r="52088" spans="5:29" s="2" customFormat="1">
      <c r="E52088" s="120"/>
      <c r="M52088" s="120"/>
      <c r="N52088" s="120"/>
      <c r="U52088" s="121"/>
      <c r="V52088" s="122"/>
      <c r="W52088" s="123"/>
      <c r="AC52088" s="123"/>
    </row>
    <row r="52089" spans="5:29" s="2" customFormat="1">
      <c r="E52089" s="120"/>
      <c r="M52089" s="120"/>
      <c r="N52089" s="120"/>
      <c r="U52089" s="121"/>
      <c r="V52089" s="122"/>
      <c r="W52089" s="123"/>
      <c r="AC52089" s="123"/>
    </row>
    <row r="52090" spans="5:29" s="2" customFormat="1">
      <c r="E52090" s="120"/>
      <c r="M52090" s="120"/>
      <c r="N52090" s="120"/>
      <c r="U52090" s="121"/>
      <c r="V52090" s="122"/>
      <c r="W52090" s="123"/>
      <c r="AC52090" s="123"/>
    </row>
    <row r="52091" spans="5:29" s="2" customFormat="1">
      <c r="E52091" s="120"/>
      <c r="M52091" s="120"/>
      <c r="N52091" s="120"/>
      <c r="U52091" s="121"/>
      <c r="V52091" s="122"/>
      <c r="W52091" s="123"/>
      <c r="AC52091" s="123"/>
    </row>
    <row r="52092" spans="5:29" s="2" customFormat="1">
      <c r="E52092" s="120"/>
      <c r="M52092" s="120"/>
      <c r="N52092" s="120"/>
      <c r="U52092" s="121"/>
      <c r="V52092" s="122"/>
      <c r="W52092" s="123"/>
      <c r="AC52092" s="123"/>
    </row>
    <row r="52093" spans="5:29" s="2" customFormat="1">
      <c r="E52093" s="120"/>
      <c r="M52093" s="120"/>
      <c r="N52093" s="120"/>
      <c r="U52093" s="121"/>
      <c r="V52093" s="122"/>
      <c r="W52093" s="123"/>
      <c r="AC52093" s="123"/>
    </row>
    <row r="52094" spans="5:29" s="2" customFormat="1">
      <c r="E52094" s="120"/>
      <c r="M52094" s="120"/>
      <c r="N52094" s="120"/>
      <c r="U52094" s="121"/>
      <c r="V52094" s="122"/>
      <c r="W52094" s="123"/>
      <c r="AC52094" s="123"/>
    </row>
    <row r="52095" spans="5:29" s="2" customFormat="1">
      <c r="E52095" s="120"/>
      <c r="M52095" s="120"/>
      <c r="N52095" s="120"/>
      <c r="U52095" s="121"/>
      <c r="V52095" s="122"/>
      <c r="W52095" s="123"/>
      <c r="AC52095" s="123"/>
    </row>
    <row r="52096" spans="5:29" s="2" customFormat="1">
      <c r="E52096" s="120"/>
      <c r="M52096" s="120"/>
      <c r="N52096" s="120"/>
      <c r="U52096" s="121"/>
      <c r="V52096" s="122"/>
      <c r="W52096" s="123"/>
      <c r="AC52096" s="123"/>
    </row>
    <row r="52097" spans="5:29" s="2" customFormat="1">
      <c r="E52097" s="120"/>
      <c r="M52097" s="120"/>
      <c r="N52097" s="120"/>
      <c r="U52097" s="121"/>
      <c r="V52097" s="122"/>
      <c r="W52097" s="123"/>
      <c r="AC52097" s="123"/>
    </row>
    <row r="52098" spans="5:29" s="2" customFormat="1">
      <c r="E52098" s="120"/>
      <c r="M52098" s="120"/>
      <c r="N52098" s="120"/>
      <c r="U52098" s="121"/>
      <c r="V52098" s="122"/>
      <c r="W52098" s="123"/>
      <c r="AC52098" s="123"/>
    </row>
    <row r="52099" spans="5:29" s="2" customFormat="1">
      <c r="E52099" s="120"/>
      <c r="M52099" s="120"/>
      <c r="N52099" s="120"/>
      <c r="U52099" s="121"/>
      <c r="V52099" s="122"/>
      <c r="W52099" s="123"/>
      <c r="AC52099" s="123"/>
    </row>
    <row r="52100" spans="5:29" s="2" customFormat="1">
      <c r="E52100" s="120"/>
      <c r="M52100" s="120"/>
      <c r="N52100" s="120"/>
      <c r="U52100" s="121"/>
      <c r="V52100" s="122"/>
      <c r="W52100" s="123"/>
      <c r="AC52100" s="123"/>
    </row>
    <row r="52101" spans="5:29" s="2" customFormat="1">
      <c r="E52101" s="120"/>
      <c r="M52101" s="120"/>
      <c r="N52101" s="120"/>
      <c r="U52101" s="121"/>
      <c r="V52101" s="122"/>
      <c r="W52101" s="123"/>
      <c r="AC52101" s="123"/>
    </row>
    <row r="52102" spans="5:29" s="2" customFormat="1">
      <c r="E52102" s="120"/>
      <c r="M52102" s="120"/>
      <c r="N52102" s="120"/>
      <c r="U52102" s="121"/>
      <c r="V52102" s="122"/>
      <c r="W52102" s="123"/>
      <c r="AC52102" s="123"/>
    </row>
    <row r="52103" spans="5:29" s="2" customFormat="1">
      <c r="E52103" s="120"/>
      <c r="M52103" s="120"/>
      <c r="N52103" s="120"/>
      <c r="U52103" s="121"/>
      <c r="V52103" s="122"/>
      <c r="W52103" s="123"/>
      <c r="AC52103" s="123"/>
    </row>
    <row r="52104" spans="5:29" s="2" customFormat="1">
      <c r="E52104" s="120"/>
      <c r="M52104" s="120"/>
      <c r="N52104" s="120"/>
      <c r="U52104" s="121"/>
      <c r="V52104" s="122"/>
      <c r="W52104" s="123"/>
      <c r="AC52104" s="123"/>
    </row>
    <row r="52105" spans="5:29" s="2" customFormat="1">
      <c r="E52105" s="120"/>
      <c r="M52105" s="120"/>
      <c r="N52105" s="120"/>
      <c r="U52105" s="121"/>
      <c r="V52105" s="122"/>
      <c r="W52105" s="123"/>
      <c r="AC52105" s="123"/>
    </row>
    <row r="52106" spans="5:29" s="2" customFormat="1">
      <c r="E52106" s="120"/>
      <c r="M52106" s="120"/>
      <c r="N52106" s="120"/>
      <c r="U52106" s="121"/>
      <c r="V52106" s="122"/>
      <c r="W52106" s="123"/>
      <c r="AC52106" s="123"/>
    </row>
    <row r="52107" spans="5:29" s="2" customFormat="1">
      <c r="E52107" s="120"/>
      <c r="M52107" s="120"/>
      <c r="N52107" s="120"/>
      <c r="U52107" s="121"/>
      <c r="V52107" s="122"/>
      <c r="W52107" s="123"/>
      <c r="AC52107" s="123"/>
    </row>
    <row r="52108" spans="5:29" s="2" customFormat="1">
      <c r="E52108" s="120"/>
      <c r="M52108" s="120"/>
      <c r="N52108" s="120"/>
      <c r="U52108" s="121"/>
      <c r="V52108" s="122"/>
      <c r="W52108" s="123"/>
      <c r="AC52108" s="123"/>
    </row>
    <row r="52109" spans="5:29" s="2" customFormat="1">
      <c r="E52109" s="120"/>
      <c r="M52109" s="120"/>
      <c r="N52109" s="120"/>
      <c r="U52109" s="121"/>
      <c r="V52109" s="122"/>
      <c r="W52109" s="123"/>
      <c r="AC52109" s="123"/>
    </row>
    <row r="52110" spans="5:29" s="2" customFormat="1">
      <c r="E52110" s="120"/>
      <c r="M52110" s="120"/>
      <c r="N52110" s="120"/>
      <c r="U52110" s="121"/>
      <c r="V52110" s="122"/>
      <c r="W52110" s="123"/>
      <c r="AC52110" s="123"/>
    </row>
    <row r="52111" spans="5:29" s="2" customFormat="1">
      <c r="E52111" s="120"/>
      <c r="M52111" s="120"/>
      <c r="N52111" s="120"/>
      <c r="U52111" s="121"/>
      <c r="V52111" s="122"/>
      <c r="W52111" s="123"/>
      <c r="AC52111" s="123"/>
    </row>
    <row r="52112" spans="5:29" s="2" customFormat="1">
      <c r="E52112" s="120"/>
      <c r="M52112" s="120"/>
      <c r="N52112" s="120"/>
      <c r="U52112" s="121"/>
      <c r="V52112" s="122"/>
      <c r="W52112" s="123"/>
      <c r="AC52112" s="123"/>
    </row>
    <row r="52113" spans="5:29" s="2" customFormat="1">
      <c r="E52113" s="120"/>
      <c r="M52113" s="120"/>
      <c r="N52113" s="120"/>
      <c r="U52113" s="121"/>
      <c r="V52113" s="122"/>
      <c r="W52113" s="123"/>
      <c r="AC52113" s="123"/>
    </row>
    <row r="52114" spans="5:29" s="2" customFormat="1">
      <c r="E52114" s="120"/>
      <c r="M52114" s="120"/>
      <c r="N52114" s="120"/>
      <c r="U52114" s="121"/>
      <c r="V52114" s="122"/>
      <c r="W52114" s="123"/>
      <c r="AC52114" s="123"/>
    </row>
    <row r="52115" spans="5:29" s="2" customFormat="1">
      <c r="E52115" s="120"/>
      <c r="M52115" s="120"/>
      <c r="N52115" s="120"/>
      <c r="U52115" s="121"/>
      <c r="V52115" s="122"/>
      <c r="W52115" s="123"/>
      <c r="AC52115" s="123"/>
    </row>
    <row r="52116" spans="5:29" s="2" customFormat="1">
      <c r="E52116" s="120"/>
      <c r="M52116" s="120"/>
      <c r="N52116" s="120"/>
      <c r="U52116" s="121"/>
      <c r="V52116" s="122"/>
      <c r="W52116" s="123"/>
      <c r="AC52116" s="123"/>
    </row>
    <row r="52117" spans="5:29" s="2" customFormat="1">
      <c r="E52117" s="120"/>
      <c r="M52117" s="120"/>
      <c r="N52117" s="120"/>
      <c r="U52117" s="121"/>
      <c r="V52117" s="122"/>
      <c r="W52117" s="123"/>
      <c r="AC52117" s="123"/>
    </row>
    <row r="52118" spans="5:29" s="2" customFormat="1">
      <c r="E52118" s="120"/>
      <c r="M52118" s="120"/>
      <c r="N52118" s="120"/>
      <c r="U52118" s="121"/>
      <c r="V52118" s="122"/>
      <c r="W52118" s="123"/>
      <c r="AC52118" s="123"/>
    </row>
    <row r="52119" spans="5:29" s="2" customFormat="1">
      <c r="E52119" s="120"/>
      <c r="M52119" s="120"/>
      <c r="N52119" s="120"/>
      <c r="U52119" s="121"/>
      <c r="V52119" s="122"/>
      <c r="W52119" s="123"/>
      <c r="AC52119" s="123"/>
    </row>
    <row r="52120" spans="5:29" s="2" customFormat="1">
      <c r="E52120" s="120"/>
      <c r="M52120" s="120"/>
      <c r="N52120" s="120"/>
      <c r="U52120" s="121"/>
      <c r="V52120" s="122"/>
      <c r="W52120" s="123"/>
      <c r="AC52120" s="123"/>
    </row>
    <row r="52121" spans="5:29" s="2" customFormat="1">
      <c r="E52121" s="120"/>
      <c r="M52121" s="120"/>
      <c r="N52121" s="120"/>
      <c r="U52121" s="121"/>
      <c r="V52121" s="122"/>
      <c r="W52121" s="123"/>
      <c r="AC52121" s="123"/>
    </row>
    <row r="52122" spans="5:29" s="2" customFormat="1">
      <c r="E52122" s="120"/>
      <c r="M52122" s="120"/>
      <c r="N52122" s="120"/>
      <c r="U52122" s="121"/>
      <c r="V52122" s="122"/>
      <c r="W52122" s="123"/>
      <c r="AC52122" s="123"/>
    </row>
    <row r="52123" spans="5:29" s="2" customFormat="1">
      <c r="E52123" s="120"/>
      <c r="M52123" s="120"/>
      <c r="N52123" s="120"/>
      <c r="U52123" s="121"/>
      <c r="V52123" s="122"/>
      <c r="W52123" s="123"/>
      <c r="AC52123" s="123"/>
    </row>
    <row r="52124" spans="5:29" s="2" customFormat="1">
      <c r="E52124" s="120"/>
      <c r="M52124" s="120"/>
      <c r="N52124" s="120"/>
      <c r="U52124" s="121"/>
      <c r="V52124" s="122"/>
      <c r="W52124" s="123"/>
      <c r="AC52124" s="123"/>
    </row>
    <row r="52125" spans="5:29" s="2" customFormat="1">
      <c r="E52125" s="120"/>
      <c r="M52125" s="120"/>
      <c r="N52125" s="120"/>
      <c r="U52125" s="121"/>
      <c r="V52125" s="122"/>
      <c r="W52125" s="123"/>
      <c r="AC52125" s="123"/>
    </row>
    <row r="52126" spans="5:29" s="2" customFormat="1">
      <c r="E52126" s="120"/>
      <c r="M52126" s="120"/>
      <c r="N52126" s="120"/>
      <c r="U52126" s="121"/>
      <c r="V52126" s="122"/>
      <c r="W52126" s="123"/>
      <c r="AC52126" s="123"/>
    </row>
    <row r="52127" spans="5:29" s="2" customFormat="1">
      <c r="E52127" s="120"/>
      <c r="M52127" s="120"/>
      <c r="N52127" s="120"/>
      <c r="U52127" s="121"/>
      <c r="V52127" s="122"/>
      <c r="W52127" s="123"/>
      <c r="AC52127" s="123"/>
    </row>
    <row r="52128" spans="5:29" s="2" customFormat="1">
      <c r="E52128" s="120"/>
      <c r="M52128" s="120"/>
      <c r="N52128" s="120"/>
      <c r="U52128" s="121"/>
      <c r="V52128" s="122"/>
      <c r="W52128" s="123"/>
      <c r="AC52128" s="123"/>
    </row>
    <row r="52129" spans="5:29" s="2" customFormat="1">
      <c r="E52129" s="120"/>
      <c r="M52129" s="120"/>
      <c r="N52129" s="120"/>
      <c r="U52129" s="121"/>
      <c r="V52129" s="122"/>
      <c r="W52129" s="123"/>
      <c r="AC52129" s="123"/>
    </row>
    <row r="52130" spans="5:29" s="2" customFormat="1">
      <c r="E52130" s="120"/>
      <c r="M52130" s="120"/>
      <c r="N52130" s="120"/>
      <c r="U52130" s="121"/>
      <c r="V52130" s="122"/>
      <c r="W52130" s="123"/>
      <c r="AC52130" s="123"/>
    </row>
    <row r="52131" spans="5:29" s="2" customFormat="1">
      <c r="E52131" s="120"/>
      <c r="M52131" s="120"/>
      <c r="N52131" s="120"/>
      <c r="U52131" s="121"/>
      <c r="V52131" s="122"/>
      <c r="W52131" s="123"/>
      <c r="AC52131" s="123"/>
    </row>
    <row r="52132" spans="5:29" s="2" customFormat="1">
      <c r="E52132" s="120"/>
      <c r="M52132" s="120"/>
      <c r="N52132" s="120"/>
      <c r="U52132" s="121"/>
      <c r="V52132" s="122"/>
      <c r="W52132" s="123"/>
      <c r="AC52132" s="123"/>
    </row>
    <row r="52133" spans="5:29" s="2" customFormat="1">
      <c r="E52133" s="120"/>
      <c r="M52133" s="120"/>
      <c r="N52133" s="120"/>
      <c r="U52133" s="121"/>
      <c r="V52133" s="122"/>
      <c r="W52133" s="123"/>
      <c r="AC52133" s="123"/>
    </row>
    <row r="52134" spans="5:29" s="2" customFormat="1">
      <c r="E52134" s="120"/>
      <c r="M52134" s="120"/>
      <c r="N52134" s="120"/>
      <c r="U52134" s="121"/>
      <c r="V52134" s="122"/>
      <c r="W52134" s="123"/>
      <c r="AC52134" s="123"/>
    </row>
    <row r="52135" spans="5:29" s="2" customFormat="1">
      <c r="E52135" s="120"/>
      <c r="M52135" s="120"/>
      <c r="N52135" s="120"/>
      <c r="U52135" s="121"/>
      <c r="V52135" s="122"/>
      <c r="W52135" s="123"/>
      <c r="AC52135" s="123"/>
    </row>
    <row r="52136" spans="5:29" s="2" customFormat="1">
      <c r="E52136" s="120"/>
      <c r="M52136" s="120"/>
      <c r="N52136" s="120"/>
      <c r="U52136" s="121"/>
      <c r="V52136" s="122"/>
      <c r="W52136" s="123"/>
      <c r="AC52136" s="123"/>
    </row>
    <row r="52137" spans="5:29" s="2" customFormat="1">
      <c r="E52137" s="120"/>
      <c r="M52137" s="120"/>
      <c r="N52137" s="120"/>
      <c r="U52137" s="121"/>
      <c r="V52137" s="122"/>
      <c r="W52137" s="123"/>
      <c r="AC52137" s="123"/>
    </row>
    <row r="52138" spans="5:29" s="2" customFormat="1">
      <c r="E52138" s="120"/>
      <c r="M52138" s="120"/>
      <c r="N52138" s="120"/>
      <c r="U52138" s="121"/>
      <c r="V52138" s="122"/>
      <c r="W52138" s="123"/>
      <c r="AC52138" s="123"/>
    </row>
    <row r="52139" spans="5:29" s="2" customFormat="1">
      <c r="E52139" s="120"/>
      <c r="M52139" s="120"/>
      <c r="N52139" s="120"/>
      <c r="U52139" s="121"/>
      <c r="V52139" s="122"/>
      <c r="W52139" s="123"/>
      <c r="AC52139" s="123"/>
    </row>
    <row r="52140" spans="5:29" s="2" customFormat="1">
      <c r="E52140" s="120"/>
      <c r="M52140" s="120"/>
      <c r="N52140" s="120"/>
      <c r="U52140" s="121"/>
      <c r="V52140" s="122"/>
      <c r="W52140" s="123"/>
      <c r="AC52140" s="123"/>
    </row>
    <row r="52141" spans="5:29" s="2" customFormat="1">
      <c r="E52141" s="120"/>
      <c r="M52141" s="120"/>
      <c r="N52141" s="120"/>
      <c r="U52141" s="121"/>
      <c r="V52141" s="122"/>
      <c r="W52141" s="123"/>
      <c r="AC52141" s="123"/>
    </row>
    <row r="52142" spans="5:29" s="2" customFormat="1">
      <c r="E52142" s="120"/>
      <c r="M52142" s="120"/>
      <c r="N52142" s="120"/>
      <c r="U52142" s="121"/>
      <c r="V52142" s="122"/>
      <c r="W52142" s="123"/>
      <c r="AC52142" s="123"/>
    </row>
    <row r="52143" spans="5:29" s="2" customFormat="1">
      <c r="E52143" s="120"/>
      <c r="M52143" s="120"/>
      <c r="N52143" s="120"/>
      <c r="U52143" s="121"/>
      <c r="V52143" s="122"/>
      <c r="W52143" s="123"/>
      <c r="AC52143" s="123"/>
    </row>
    <row r="52144" spans="5:29" s="2" customFormat="1">
      <c r="E52144" s="120"/>
      <c r="M52144" s="120"/>
      <c r="N52144" s="120"/>
      <c r="U52144" s="121"/>
      <c r="V52144" s="122"/>
      <c r="W52144" s="123"/>
      <c r="AC52144" s="123"/>
    </row>
    <row r="52145" spans="5:29" s="2" customFormat="1">
      <c r="E52145" s="120"/>
      <c r="M52145" s="120"/>
      <c r="N52145" s="120"/>
      <c r="U52145" s="121"/>
      <c r="V52145" s="122"/>
      <c r="W52145" s="123"/>
      <c r="AC52145" s="123"/>
    </row>
    <row r="52146" spans="5:29" s="2" customFormat="1">
      <c r="E52146" s="120"/>
      <c r="M52146" s="120"/>
      <c r="N52146" s="120"/>
      <c r="U52146" s="121"/>
      <c r="V52146" s="122"/>
      <c r="W52146" s="123"/>
      <c r="AC52146" s="123"/>
    </row>
    <row r="52147" spans="5:29" s="2" customFormat="1">
      <c r="E52147" s="120"/>
      <c r="M52147" s="120"/>
      <c r="N52147" s="120"/>
      <c r="U52147" s="121"/>
      <c r="V52147" s="122"/>
      <c r="W52147" s="123"/>
      <c r="AC52147" s="123"/>
    </row>
    <row r="52148" spans="5:29" s="2" customFormat="1">
      <c r="E52148" s="120"/>
      <c r="M52148" s="120"/>
      <c r="N52148" s="120"/>
      <c r="U52148" s="121"/>
      <c r="V52148" s="122"/>
      <c r="W52148" s="123"/>
      <c r="AC52148" s="123"/>
    </row>
    <row r="52149" spans="5:29" s="2" customFormat="1">
      <c r="E52149" s="120"/>
      <c r="M52149" s="120"/>
      <c r="N52149" s="120"/>
      <c r="U52149" s="121"/>
      <c r="V52149" s="122"/>
      <c r="W52149" s="123"/>
      <c r="AC52149" s="123"/>
    </row>
    <row r="52150" spans="5:29" s="2" customFormat="1">
      <c r="E52150" s="120"/>
      <c r="M52150" s="120"/>
      <c r="N52150" s="120"/>
      <c r="U52150" s="121"/>
      <c r="V52150" s="122"/>
      <c r="W52150" s="123"/>
      <c r="AC52150" s="123"/>
    </row>
    <row r="52151" spans="5:29" s="2" customFormat="1">
      <c r="E52151" s="120"/>
      <c r="M52151" s="120"/>
      <c r="N52151" s="120"/>
      <c r="U52151" s="121"/>
      <c r="V52151" s="122"/>
      <c r="W52151" s="123"/>
      <c r="AC52151" s="123"/>
    </row>
    <row r="52152" spans="5:29" s="2" customFormat="1">
      <c r="E52152" s="120"/>
      <c r="M52152" s="120"/>
      <c r="N52152" s="120"/>
      <c r="U52152" s="121"/>
      <c r="V52152" s="122"/>
      <c r="W52152" s="123"/>
      <c r="AC52152" s="123"/>
    </row>
    <row r="52153" spans="5:29" s="2" customFormat="1">
      <c r="E52153" s="120"/>
      <c r="M52153" s="120"/>
      <c r="N52153" s="120"/>
      <c r="U52153" s="121"/>
      <c r="V52153" s="122"/>
      <c r="W52153" s="123"/>
      <c r="AC52153" s="123"/>
    </row>
    <row r="52154" spans="5:29" s="2" customFormat="1">
      <c r="E52154" s="120"/>
      <c r="M52154" s="120"/>
      <c r="N52154" s="120"/>
      <c r="U52154" s="121"/>
      <c r="V52154" s="122"/>
      <c r="W52154" s="123"/>
      <c r="AC52154" s="123"/>
    </row>
    <row r="52155" spans="5:29" s="2" customFormat="1">
      <c r="E52155" s="120"/>
      <c r="M52155" s="120"/>
      <c r="N52155" s="120"/>
      <c r="U52155" s="121"/>
      <c r="V52155" s="122"/>
      <c r="W52155" s="123"/>
      <c r="AC52155" s="123"/>
    </row>
    <row r="52156" spans="5:29" s="2" customFormat="1">
      <c r="E52156" s="120"/>
      <c r="M52156" s="120"/>
      <c r="N52156" s="120"/>
      <c r="U52156" s="121"/>
      <c r="V52156" s="122"/>
      <c r="W52156" s="123"/>
      <c r="AC52156" s="123"/>
    </row>
    <row r="52157" spans="5:29" s="2" customFormat="1">
      <c r="E52157" s="120"/>
      <c r="M52157" s="120"/>
      <c r="N52157" s="120"/>
      <c r="U52157" s="121"/>
      <c r="V52157" s="122"/>
      <c r="W52157" s="123"/>
      <c r="AC52157" s="123"/>
    </row>
    <row r="52158" spans="5:29" s="2" customFormat="1">
      <c r="E52158" s="120"/>
      <c r="M52158" s="120"/>
      <c r="N52158" s="120"/>
      <c r="U52158" s="121"/>
      <c r="V52158" s="122"/>
      <c r="W52158" s="123"/>
      <c r="AC52158" s="123"/>
    </row>
    <row r="52159" spans="5:29" s="2" customFormat="1">
      <c r="E52159" s="120"/>
      <c r="M52159" s="120"/>
      <c r="N52159" s="120"/>
      <c r="U52159" s="121"/>
      <c r="V52159" s="122"/>
      <c r="W52159" s="123"/>
      <c r="AC52159" s="123"/>
    </row>
    <row r="52160" spans="5:29" s="2" customFormat="1">
      <c r="E52160" s="120"/>
      <c r="M52160" s="120"/>
      <c r="N52160" s="120"/>
      <c r="U52160" s="121"/>
      <c r="V52160" s="122"/>
      <c r="W52160" s="123"/>
      <c r="AC52160" s="123"/>
    </row>
    <row r="52161" spans="5:29" s="2" customFormat="1">
      <c r="E52161" s="120"/>
      <c r="M52161" s="120"/>
      <c r="N52161" s="120"/>
      <c r="U52161" s="121"/>
      <c r="V52161" s="122"/>
      <c r="W52161" s="123"/>
      <c r="AC52161" s="123"/>
    </row>
    <row r="52162" spans="5:29" s="2" customFormat="1">
      <c r="E52162" s="120"/>
      <c r="M52162" s="120"/>
      <c r="N52162" s="120"/>
      <c r="U52162" s="121"/>
      <c r="V52162" s="122"/>
      <c r="W52162" s="123"/>
      <c r="AC52162" s="123"/>
    </row>
    <row r="52163" spans="5:29" s="2" customFormat="1">
      <c r="E52163" s="120"/>
      <c r="M52163" s="120"/>
      <c r="N52163" s="120"/>
      <c r="U52163" s="121"/>
      <c r="V52163" s="122"/>
      <c r="W52163" s="123"/>
      <c r="AC52163" s="123"/>
    </row>
    <row r="52164" spans="5:29" s="2" customFormat="1">
      <c r="E52164" s="120"/>
      <c r="M52164" s="120"/>
      <c r="N52164" s="120"/>
      <c r="U52164" s="121"/>
      <c r="V52164" s="122"/>
      <c r="W52164" s="123"/>
      <c r="AC52164" s="123"/>
    </row>
    <row r="52165" spans="5:29" s="2" customFormat="1">
      <c r="E52165" s="120"/>
      <c r="M52165" s="120"/>
      <c r="N52165" s="120"/>
      <c r="U52165" s="121"/>
      <c r="V52165" s="122"/>
      <c r="W52165" s="123"/>
      <c r="AC52165" s="123"/>
    </row>
    <row r="52166" spans="5:29" s="2" customFormat="1">
      <c r="E52166" s="120"/>
      <c r="M52166" s="120"/>
      <c r="N52166" s="120"/>
      <c r="U52166" s="121"/>
      <c r="V52166" s="122"/>
      <c r="W52166" s="123"/>
      <c r="AC52166" s="123"/>
    </row>
    <row r="52167" spans="5:29" s="2" customFormat="1">
      <c r="E52167" s="120"/>
      <c r="M52167" s="120"/>
      <c r="N52167" s="120"/>
      <c r="U52167" s="121"/>
      <c r="V52167" s="122"/>
      <c r="W52167" s="123"/>
      <c r="AC52167" s="123"/>
    </row>
    <row r="52168" spans="5:29" s="2" customFormat="1">
      <c r="E52168" s="120"/>
      <c r="M52168" s="120"/>
      <c r="N52168" s="120"/>
      <c r="U52168" s="121"/>
      <c r="V52168" s="122"/>
      <c r="W52168" s="123"/>
      <c r="AC52168" s="123"/>
    </row>
    <row r="52169" spans="5:29" s="2" customFormat="1">
      <c r="E52169" s="120"/>
      <c r="M52169" s="120"/>
      <c r="N52169" s="120"/>
      <c r="U52169" s="121"/>
      <c r="V52169" s="122"/>
      <c r="W52169" s="123"/>
      <c r="AC52169" s="123"/>
    </row>
    <row r="52170" spans="5:29" s="2" customFormat="1">
      <c r="E52170" s="120"/>
      <c r="M52170" s="120"/>
      <c r="N52170" s="120"/>
      <c r="U52170" s="121"/>
      <c r="V52170" s="122"/>
      <c r="W52170" s="123"/>
      <c r="AC52170" s="123"/>
    </row>
    <row r="52171" spans="5:29" s="2" customFormat="1">
      <c r="E52171" s="120"/>
      <c r="M52171" s="120"/>
      <c r="N52171" s="120"/>
      <c r="U52171" s="121"/>
      <c r="V52171" s="122"/>
      <c r="W52171" s="123"/>
      <c r="AC52171" s="123"/>
    </row>
    <row r="52172" spans="5:29" s="2" customFormat="1">
      <c r="E52172" s="120"/>
      <c r="M52172" s="120"/>
      <c r="N52172" s="120"/>
      <c r="U52172" s="121"/>
      <c r="V52172" s="122"/>
      <c r="W52172" s="123"/>
      <c r="AC52172" s="123"/>
    </row>
    <row r="52173" spans="5:29" s="2" customFormat="1">
      <c r="E52173" s="120"/>
      <c r="M52173" s="120"/>
      <c r="N52173" s="120"/>
      <c r="U52173" s="121"/>
      <c r="V52173" s="122"/>
      <c r="W52173" s="123"/>
      <c r="AC52173" s="123"/>
    </row>
    <row r="52174" spans="5:29" s="2" customFormat="1">
      <c r="E52174" s="120"/>
      <c r="M52174" s="120"/>
      <c r="N52174" s="120"/>
      <c r="U52174" s="121"/>
      <c r="V52174" s="122"/>
      <c r="W52174" s="123"/>
      <c r="AC52174" s="123"/>
    </row>
    <row r="52175" spans="5:29" s="2" customFormat="1">
      <c r="E52175" s="120"/>
      <c r="M52175" s="120"/>
      <c r="N52175" s="120"/>
      <c r="U52175" s="121"/>
      <c r="V52175" s="122"/>
      <c r="W52175" s="123"/>
      <c r="AC52175" s="123"/>
    </row>
    <row r="52176" spans="5:29" s="2" customFormat="1">
      <c r="E52176" s="120"/>
      <c r="M52176" s="120"/>
      <c r="N52176" s="120"/>
      <c r="U52176" s="121"/>
      <c r="V52176" s="122"/>
      <c r="W52176" s="123"/>
      <c r="AC52176" s="123"/>
    </row>
    <row r="52177" spans="5:29" s="2" customFormat="1">
      <c r="E52177" s="120"/>
      <c r="M52177" s="120"/>
      <c r="N52177" s="120"/>
      <c r="U52177" s="121"/>
      <c r="V52177" s="122"/>
      <c r="W52177" s="123"/>
      <c r="AC52177" s="123"/>
    </row>
    <row r="52178" spans="5:29" s="2" customFormat="1">
      <c r="E52178" s="120"/>
      <c r="M52178" s="120"/>
      <c r="N52178" s="120"/>
      <c r="U52178" s="121"/>
      <c r="V52178" s="122"/>
      <c r="W52178" s="123"/>
      <c r="AC52178" s="123"/>
    </row>
    <row r="52179" spans="5:29" s="2" customFormat="1">
      <c r="E52179" s="120"/>
      <c r="M52179" s="120"/>
      <c r="N52179" s="120"/>
      <c r="U52179" s="121"/>
      <c r="V52179" s="122"/>
      <c r="W52179" s="123"/>
      <c r="AC52179" s="123"/>
    </row>
    <row r="52180" spans="5:29" s="2" customFormat="1">
      <c r="E52180" s="120"/>
      <c r="M52180" s="120"/>
      <c r="N52180" s="120"/>
      <c r="U52180" s="121"/>
      <c r="V52180" s="122"/>
      <c r="W52180" s="123"/>
      <c r="AC52180" s="123"/>
    </row>
    <row r="52181" spans="5:29" s="2" customFormat="1">
      <c r="E52181" s="120"/>
      <c r="M52181" s="120"/>
      <c r="N52181" s="120"/>
      <c r="U52181" s="121"/>
      <c r="V52181" s="122"/>
      <c r="W52181" s="123"/>
      <c r="AC52181" s="123"/>
    </row>
    <row r="52182" spans="5:29" s="2" customFormat="1">
      <c r="E52182" s="120"/>
      <c r="M52182" s="120"/>
      <c r="N52182" s="120"/>
      <c r="U52182" s="121"/>
      <c r="V52182" s="122"/>
      <c r="W52182" s="123"/>
      <c r="AC52182" s="123"/>
    </row>
    <row r="52183" spans="5:29" s="2" customFormat="1">
      <c r="E52183" s="120"/>
      <c r="M52183" s="120"/>
      <c r="N52183" s="120"/>
      <c r="U52183" s="121"/>
      <c r="V52183" s="122"/>
      <c r="W52183" s="123"/>
      <c r="AC52183" s="123"/>
    </row>
    <row r="52184" spans="5:29" s="2" customFormat="1">
      <c r="E52184" s="120"/>
      <c r="M52184" s="120"/>
      <c r="N52184" s="120"/>
      <c r="U52184" s="121"/>
      <c r="V52184" s="122"/>
      <c r="W52184" s="123"/>
      <c r="AC52184" s="123"/>
    </row>
    <row r="52185" spans="5:29" s="2" customFormat="1">
      <c r="E52185" s="120"/>
      <c r="M52185" s="120"/>
      <c r="N52185" s="120"/>
      <c r="U52185" s="121"/>
      <c r="V52185" s="122"/>
      <c r="W52185" s="123"/>
      <c r="AC52185" s="123"/>
    </row>
    <row r="52186" spans="5:29" s="2" customFormat="1">
      <c r="E52186" s="120"/>
      <c r="M52186" s="120"/>
      <c r="N52186" s="120"/>
      <c r="U52186" s="121"/>
      <c r="V52186" s="122"/>
      <c r="W52186" s="123"/>
      <c r="AC52186" s="123"/>
    </row>
    <row r="52187" spans="5:29" s="2" customFormat="1">
      <c r="E52187" s="120"/>
      <c r="M52187" s="120"/>
      <c r="N52187" s="120"/>
      <c r="U52187" s="121"/>
      <c r="V52187" s="122"/>
      <c r="W52187" s="123"/>
      <c r="AC52187" s="123"/>
    </row>
    <row r="52188" spans="5:29" s="2" customFormat="1">
      <c r="E52188" s="120"/>
      <c r="M52188" s="120"/>
      <c r="N52188" s="120"/>
      <c r="U52188" s="121"/>
      <c r="V52188" s="122"/>
      <c r="W52188" s="123"/>
      <c r="AC52188" s="123"/>
    </row>
    <row r="52189" spans="5:29" s="2" customFormat="1">
      <c r="E52189" s="120"/>
      <c r="M52189" s="120"/>
      <c r="N52189" s="120"/>
      <c r="U52189" s="121"/>
      <c r="V52189" s="122"/>
      <c r="W52189" s="123"/>
      <c r="AC52189" s="123"/>
    </row>
    <row r="52190" spans="5:29" s="2" customFormat="1">
      <c r="E52190" s="120"/>
      <c r="M52190" s="120"/>
      <c r="N52190" s="120"/>
      <c r="U52190" s="121"/>
      <c r="V52190" s="122"/>
      <c r="W52190" s="123"/>
      <c r="AC52190" s="123"/>
    </row>
    <row r="52191" spans="5:29" s="2" customFormat="1">
      <c r="E52191" s="120"/>
      <c r="M52191" s="120"/>
      <c r="N52191" s="120"/>
      <c r="U52191" s="121"/>
      <c r="V52191" s="122"/>
      <c r="W52191" s="123"/>
      <c r="AC52191" s="123"/>
    </row>
    <row r="52192" spans="5:29" s="2" customFormat="1">
      <c r="E52192" s="120"/>
      <c r="M52192" s="120"/>
      <c r="N52192" s="120"/>
      <c r="U52192" s="121"/>
      <c r="V52192" s="122"/>
      <c r="W52192" s="123"/>
      <c r="AC52192" s="123"/>
    </row>
    <row r="52193" spans="5:29" s="2" customFormat="1">
      <c r="E52193" s="120"/>
      <c r="M52193" s="120"/>
      <c r="N52193" s="120"/>
      <c r="U52193" s="121"/>
      <c r="V52193" s="122"/>
      <c r="W52193" s="123"/>
      <c r="AC52193" s="123"/>
    </row>
    <row r="52194" spans="5:29" s="2" customFormat="1">
      <c r="E52194" s="120"/>
      <c r="M52194" s="120"/>
      <c r="N52194" s="120"/>
      <c r="U52194" s="121"/>
      <c r="V52194" s="122"/>
      <c r="W52194" s="123"/>
      <c r="AC52194" s="123"/>
    </row>
    <row r="52195" spans="5:29" s="2" customFormat="1">
      <c r="E52195" s="120"/>
      <c r="M52195" s="120"/>
      <c r="N52195" s="120"/>
      <c r="U52195" s="121"/>
      <c r="V52195" s="122"/>
      <c r="W52195" s="123"/>
      <c r="AC52195" s="123"/>
    </row>
    <row r="52196" spans="5:29" s="2" customFormat="1">
      <c r="E52196" s="120"/>
      <c r="M52196" s="120"/>
      <c r="N52196" s="120"/>
      <c r="U52196" s="121"/>
      <c r="V52196" s="122"/>
      <c r="W52196" s="123"/>
      <c r="AC52196" s="123"/>
    </row>
    <row r="52197" spans="5:29" s="2" customFormat="1">
      <c r="E52197" s="120"/>
      <c r="M52197" s="120"/>
      <c r="N52197" s="120"/>
      <c r="U52197" s="121"/>
      <c r="V52197" s="122"/>
      <c r="W52197" s="123"/>
      <c r="AC52197" s="123"/>
    </row>
    <row r="52198" spans="5:29" s="2" customFormat="1">
      <c r="E52198" s="120"/>
      <c r="M52198" s="120"/>
      <c r="N52198" s="120"/>
      <c r="U52198" s="121"/>
      <c r="V52198" s="122"/>
      <c r="W52198" s="123"/>
      <c r="AC52198" s="123"/>
    </row>
    <row r="52199" spans="5:29" s="2" customFormat="1">
      <c r="E52199" s="120"/>
      <c r="M52199" s="120"/>
      <c r="N52199" s="120"/>
      <c r="U52199" s="121"/>
      <c r="V52199" s="122"/>
      <c r="W52199" s="123"/>
      <c r="AC52199" s="123"/>
    </row>
    <row r="52200" spans="5:29" s="2" customFormat="1">
      <c r="E52200" s="120"/>
      <c r="M52200" s="120"/>
      <c r="N52200" s="120"/>
      <c r="U52200" s="121"/>
      <c r="V52200" s="122"/>
      <c r="W52200" s="123"/>
      <c r="AC52200" s="123"/>
    </row>
    <row r="52201" spans="5:29" s="2" customFormat="1">
      <c r="E52201" s="120"/>
      <c r="M52201" s="120"/>
      <c r="N52201" s="120"/>
      <c r="U52201" s="121"/>
      <c r="V52201" s="122"/>
      <c r="W52201" s="123"/>
      <c r="AC52201" s="123"/>
    </row>
    <row r="52202" spans="5:29" s="2" customFormat="1">
      <c r="E52202" s="120"/>
      <c r="M52202" s="120"/>
      <c r="N52202" s="120"/>
      <c r="U52202" s="121"/>
      <c r="V52202" s="122"/>
      <c r="W52202" s="123"/>
      <c r="AC52202" s="123"/>
    </row>
    <row r="52203" spans="5:29" s="2" customFormat="1">
      <c r="E52203" s="120"/>
      <c r="M52203" s="120"/>
      <c r="N52203" s="120"/>
      <c r="U52203" s="121"/>
      <c r="V52203" s="122"/>
      <c r="W52203" s="123"/>
      <c r="AC52203" s="123"/>
    </row>
    <row r="52204" spans="5:29" s="2" customFormat="1">
      <c r="E52204" s="120"/>
      <c r="M52204" s="120"/>
      <c r="N52204" s="120"/>
      <c r="U52204" s="121"/>
      <c r="V52204" s="122"/>
      <c r="W52204" s="123"/>
      <c r="AC52204" s="123"/>
    </row>
    <row r="52205" spans="5:29" s="2" customFormat="1">
      <c r="E52205" s="120"/>
      <c r="M52205" s="120"/>
      <c r="N52205" s="120"/>
      <c r="U52205" s="121"/>
      <c r="V52205" s="122"/>
      <c r="W52205" s="123"/>
      <c r="AC52205" s="123"/>
    </row>
    <row r="52206" spans="5:29" s="2" customFormat="1">
      <c r="E52206" s="120"/>
      <c r="M52206" s="120"/>
      <c r="N52206" s="120"/>
      <c r="U52206" s="121"/>
      <c r="V52206" s="122"/>
      <c r="W52206" s="123"/>
      <c r="AC52206" s="123"/>
    </row>
    <row r="52207" spans="5:29" s="2" customFormat="1">
      <c r="E52207" s="120"/>
      <c r="M52207" s="120"/>
      <c r="N52207" s="120"/>
      <c r="U52207" s="121"/>
      <c r="V52207" s="122"/>
      <c r="W52207" s="123"/>
      <c r="AC52207" s="123"/>
    </row>
    <row r="52208" spans="5:29" s="2" customFormat="1">
      <c r="E52208" s="120"/>
      <c r="M52208" s="120"/>
      <c r="N52208" s="120"/>
      <c r="U52208" s="121"/>
      <c r="V52208" s="122"/>
      <c r="W52208" s="123"/>
      <c r="AC52208" s="123"/>
    </row>
    <row r="52209" spans="5:29" s="2" customFormat="1">
      <c r="E52209" s="120"/>
      <c r="M52209" s="120"/>
      <c r="N52209" s="120"/>
      <c r="U52209" s="121"/>
      <c r="V52209" s="122"/>
      <c r="W52209" s="123"/>
      <c r="AC52209" s="123"/>
    </row>
    <row r="52210" spans="5:29" s="2" customFormat="1">
      <c r="E52210" s="120"/>
      <c r="M52210" s="120"/>
      <c r="N52210" s="120"/>
      <c r="U52210" s="121"/>
      <c r="V52210" s="122"/>
      <c r="W52210" s="123"/>
      <c r="AC52210" s="123"/>
    </row>
    <row r="52211" spans="5:29" s="2" customFormat="1">
      <c r="E52211" s="120"/>
      <c r="M52211" s="120"/>
      <c r="N52211" s="120"/>
      <c r="U52211" s="121"/>
      <c r="V52211" s="122"/>
      <c r="W52211" s="123"/>
      <c r="AC52211" s="123"/>
    </row>
    <row r="52212" spans="5:29" s="2" customFormat="1">
      <c r="E52212" s="120"/>
      <c r="M52212" s="120"/>
      <c r="N52212" s="120"/>
      <c r="U52212" s="121"/>
      <c r="V52212" s="122"/>
      <c r="W52212" s="123"/>
      <c r="AC52212" s="123"/>
    </row>
    <row r="52213" spans="5:29" s="2" customFormat="1">
      <c r="E52213" s="120"/>
      <c r="M52213" s="120"/>
      <c r="N52213" s="120"/>
      <c r="U52213" s="121"/>
      <c r="V52213" s="122"/>
      <c r="W52213" s="123"/>
      <c r="AC52213" s="123"/>
    </row>
    <row r="52214" spans="5:29" s="2" customFormat="1">
      <c r="E52214" s="120"/>
      <c r="M52214" s="120"/>
      <c r="N52214" s="120"/>
      <c r="U52214" s="121"/>
      <c r="V52214" s="122"/>
      <c r="W52214" s="123"/>
      <c r="AC52214" s="123"/>
    </row>
    <row r="52215" spans="5:29" s="2" customFormat="1">
      <c r="E52215" s="120"/>
      <c r="M52215" s="120"/>
      <c r="N52215" s="120"/>
      <c r="U52215" s="121"/>
      <c r="V52215" s="122"/>
      <c r="W52215" s="123"/>
      <c r="AC52215" s="123"/>
    </row>
    <row r="52216" spans="5:29" s="2" customFormat="1">
      <c r="E52216" s="120"/>
      <c r="M52216" s="120"/>
      <c r="N52216" s="120"/>
      <c r="U52216" s="121"/>
      <c r="V52216" s="122"/>
      <c r="W52216" s="123"/>
      <c r="AC52216" s="123"/>
    </row>
    <row r="52217" spans="5:29" s="2" customFormat="1">
      <c r="E52217" s="120"/>
      <c r="M52217" s="120"/>
      <c r="N52217" s="120"/>
      <c r="U52217" s="121"/>
      <c r="V52217" s="122"/>
      <c r="W52217" s="123"/>
      <c r="AC52217" s="123"/>
    </row>
    <row r="52218" spans="5:29" s="2" customFormat="1">
      <c r="E52218" s="120"/>
      <c r="M52218" s="120"/>
      <c r="N52218" s="120"/>
      <c r="U52218" s="121"/>
      <c r="V52218" s="122"/>
      <c r="W52218" s="123"/>
      <c r="AC52218" s="123"/>
    </row>
    <row r="52219" spans="5:29" s="2" customFormat="1">
      <c r="E52219" s="120"/>
      <c r="M52219" s="120"/>
      <c r="N52219" s="120"/>
      <c r="U52219" s="121"/>
      <c r="V52219" s="122"/>
      <c r="W52219" s="123"/>
      <c r="AC52219" s="123"/>
    </row>
    <row r="52220" spans="5:29" s="2" customFormat="1">
      <c r="E52220" s="120"/>
      <c r="M52220" s="120"/>
      <c r="N52220" s="120"/>
      <c r="U52220" s="121"/>
      <c r="V52220" s="122"/>
      <c r="W52220" s="123"/>
      <c r="AC52220" s="123"/>
    </row>
    <row r="52221" spans="5:29" s="2" customFormat="1">
      <c r="E52221" s="120"/>
      <c r="M52221" s="120"/>
      <c r="N52221" s="120"/>
      <c r="U52221" s="121"/>
      <c r="V52221" s="122"/>
      <c r="W52221" s="123"/>
      <c r="AC52221" s="123"/>
    </row>
    <row r="52222" spans="5:29" s="2" customFormat="1">
      <c r="E52222" s="120"/>
      <c r="M52222" s="120"/>
      <c r="N52222" s="120"/>
      <c r="U52222" s="121"/>
      <c r="V52222" s="122"/>
      <c r="W52222" s="123"/>
      <c r="AC52222" s="123"/>
    </row>
    <row r="52223" spans="5:29" s="2" customFormat="1">
      <c r="E52223" s="120"/>
      <c r="M52223" s="120"/>
      <c r="N52223" s="120"/>
      <c r="U52223" s="121"/>
      <c r="V52223" s="122"/>
      <c r="W52223" s="123"/>
      <c r="AC52223" s="123"/>
    </row>
    <row r="52224" spans="5:29" s="2" customFormat="1">
      <c r="E52224" s="120"/>
      <c r="M52224" s="120"/>
      <c r="N52224" s="120"/>
      <c r="U52224" s="121"/>
      <c r="V52224" s="122"/>
      <c r="W52224" s="123"/>
      <c r="AC52224" s="123"/>
    </row>
    <row r="52225" spans="5:29" s="2" customFormat="1">
      <c r="E52225" s="120"/>
      <c r="M52225" s="120"/>
      <c r="N52225" s="120"/>
      <c r="U52225" s="121"/>
      <c r="V52225" s="122"/>
      <c r="W52225" s="123"/>
      <c r="AC52225" s="123"/>
    </row>
    <row r="52226" spans="5:29" s="2" customFormat="1">
      <c r="E52226" s="120"/>
      <c r="M52226" s="120"/>
      <c r="N52226" s="120"/>
      <c r="U52226" s="121"/>
      <c r="V52226" s="122"/>
      <c r="W52226" s="123"/>
      <c r="AC52226" s="123"/>
    </row>
    <row r="52227" spans="5:29" s="2" customFormat="1">
      <c r="E52227" s="120"/>
      <c r="M52227" s="120"/>
      <c r="N52227" s="120"/>
      <c r="U52227" s="121"/>
      <c r="V52227" s="122"/>
      <c r="W52227" s="123"/>
      <c r="AC52227" s="123"/>
    </row>
    <row r="52228" spans="5:29" s="2" customFormat="1">
      <c r="E52228" s="120"/>
      <c r="M52228" s="120"/>
      <c r="N52228" s="120"/>
      <c r="U52228" s="121"/>
      <c r="V52228" s="122"/>
      <c r="W52228" s="123"/>
      <c r="AC52228" s="123"/>
    </row>
    <row r="52229" spans="5:29" s="2" customFormat="1">
      <c r="E52229" s="120"/>
      <c r="M52229" s="120"/>
      <c r="N52229" s="120"/>
      <c r="U52229" s="121"/>
      <c r="V52229" s="122"/>
      <c r="W52229" s="123"/>
      <c r="AC52229" s="123"/>
    </row>
    <row r="52230" spans="5:29" s="2" customFormat="1">
      <c r="E52230" s="120"/>
      <c r="M52230" s="120"/>
      <c r="N52230" s="120"/>
      <c r="U52230" s="121"/>
      <c r="V52230" s="122"/>
      <c r="W52230" s="123"/>
      <c r="AC52230" s="123"/>
    </row>
    <row r="52231" spans="5:29" s="2" customFormat="1">
      <c r="E52231" s="120"/>
      <c r="M52231" s="120"/>
      <c r="N52231" s="120"/>
      <c r="U52231" s="121"/>
      <c r="V52231" s="122"/>
      <c r="W52231" s="123"/>
      <c r="AC52231" s="123"/>
    </row>
    <row r="52232" spans="5:29" s="2" customFormat="1">
      <c r="E52232" s="120"/>
      <c r="M52232" s="120"/>
      <c r="N52232" s="120"/>
      <c r="U52232" s="121"/>
      <c r="V52232" s="122"/>
      <c r="W52232" s="123"/>
      <c r="AC52232" s="123"/>
    </row>
    <row r="52233" spans="5:29" s="2" customFormat="1">
      <c r="E52233" s="120"/>
      <c r="M52233" s="120"/>
      <c r="N52233" s="120"/>
      <c r="U52233" s="121"/>
      <c r="V52233" s="122"/>
      <c r="W52233" s="123"/>
      <c r="AC52233" s="123"/>
    </row>
    <row r="52234" spans="5:29" s="2" customFormat="1">
      <c r="E52234" s="120"/>
      <c r="M52234" s="120"/>
      <c r="N52234" s="120"/>
      <c r="U52234" s="121"/>
      <c r="V52234" s="122"/>
      <c r="W52234" s="123"/>
      <c r="AC52234" s="123"/>
    </row>
    <row r="52235" spans="5:29" s="2" customFormat="1">
      <c r="E52235" s="120"/>
      <c r="M52235" s="120"/>
      <c r="N52235" s="120"/>
      <c r="U52235" s="121"/>
      <c r="V52235" s="122"/>
      <c r="W52235" s="123"/>
      <c r="AC52235" s="123"/>
    </row>
    <row r="52236" spans="5:29" s="2" customFormat="1">
      <c r="E52236" s="120"/>
      <c r="M52236" s="120"/>
      <c r="N52236" s="120"/>
      <c r="U52236" s="121"/>
      <c r="V52236" s="122"/>
      <c r="W52236" s="123"/>
      <c r="AC52236" s="123"/>
    </row>
    <row r="52237" spans="5:29" s="2" customFormat="1">
      <c r="E52237" s="120"/>
      <c r="M52237" s="120"/>
      <c r="N52237" s="120"/>
      <c r="U52237" s="121"/>
      <c r="V52237" s="122"/>
      <c r="W52237" s="123"/>
      <c r="AC52237" s="123"/>
    </row>
    <row r="52238" spans="5:29" s="2" customFormat="1">
      <c r="E52238" s="120"/>
      <c r="M52238" s="120"/>
      <c r="N52238" s="120"/>
      <c r="U52238" s="121"/>
      <c r="V52238" s="122"/>
      <c r="W52238" s="123"/>
      <c r="AC52238" s="123"/>
    </row>
    <row r="52239" spans="5:29" s="2" customFormat="1">
      <c r="E52239" s="120"/>
      <c r="M52239" s="120"/>
      <c r="N52239" s="120"/>
      <c r="U52239" s="121"/>
      <c r="V52239" s="122"/>
      <c r="W52239" s="123"/>
      <c r="AC52239" s="123"/>
    </row>
    <row r="52240" spans="5:29" s="2" customFormat="1">
      <c r="E52240" s="120"/>
      <c r="M52240" s="120"/>
      <c r="N52240" s="120"/>
      <c r="U52240" s="121"/>
      <c r="V52240" s="122"/>
      <c r="W52240" s="123"/>
      <c r="AC52240" s="123"/>
    </row>
    <row r="52241" spans="5:29" s="2" customFormat="1">
      <c r="E52241" s="120"/>
      <c r="M52241" s="120"/>
      <c r="N52241" s="120"/>
      <c r="U52241" s="121"/>
      <c r="V52241" s="122"/>
      <c r="W52241" s="123"/>
      <c r="AC52241" s="123"/>
    </row>
    <row r="52242" spans="5:29" s="2" customFormat="1">
      <c r="E52242" s="120"/>
      <c r="M52242" s="120"/>
      <c r="N52242" s="120"/>
      <c r="U52242" s="121"/>
      <c r="V52242" s="122"/>
      <c r="W52242" s="123"/>
      <c r="AC52242" s="123"/>
    </row>
    <row r="52243" spans="5:29" s="2" customFormat="1">
      <c r="E52243" s="120"/>
      <c r="M52243" s="120"/>
      <c r="N52243" s="120"/>
      <c r="U52243" s="121"/>
      <c r="V52243" s="122"/>
      <c r="W52243" s="123"/>
      <c r="AC52243" s="123"/>
    </row>
    <row r="52244" spans="5:29" s="2" customFormat="1">
      <c r="E52244" s="120"/>
      <c r="M52244" s="120"/>
      <c r="N52244" s="120"/>
      <c r="U52244" s="121"/>
      <c r="V52244" s="122"/>
      <c r="W52244" s="123"/>
      <c r="AC52244" s="123"/>
    </row>
    <row r="52245" spans="5:29" s="2" customFormat="1">
      <c r="E52245" s="120"/>
      <c r="M52245" s="120"/>
      <c r="N52245" s="120"/>
      <c r="U52245" s="121"/>
      <c r="V52245" s="122"/>
      <c r="W52245" s="123"/>
      <c r="AC52245" s="123"/>
    </row>
    <row r="52246" spans="5:29" s="2" customFormat="1">
      <c r="E52246" s="120"/>
      <c r="M52246" s="120"/>
      <c r="N52246" s="120"/>
      <c r="U52246" s="121"/>
      <c r="V52246" s="122"/>
      <c r="W52246" s="123"/>
      <c r="AC52246" s="123"/>
    </row>
    <row r="52247" spans="5:29" s="2" customFormat="1">
      <c r="E52247" s="120"/>
      <c r="M52247" s="120"/>
      <c r="N52247" s="120"/>
      <c r="U52247" s="121"/>
      <c r="V52247" s="122"/>
      <c r="W52247" s="123"/>
      <c r="AC52247" s="123"/>
    </row>
    <row r="52248" spans="5:29" s="2" customFormat="1">
      <c r="E52248" s="120"/>
      <c r="M52248" s="120"/>
      <c r="N52248" s="120"/>
      <c r="U52248" s="121"/>
      <c r="V52248" s="122"/>
      <c r="W52248" s="123"/>
      <c r="AC52248" s="123"/>
    </row>
    <row r="52249" spans="5:29" s="2" customFormat="1">
      <c r="E52249" s="120"/>
      <c r="M52249" s="120"/>
      <c r="N52249" s="120"/>
      <c r="U52249" s="121"/>
      <c r="V52249" s="122"/>
      <c r="W52249" s="123"/>
      <c r="AC52249" s="123"/>
    </row>
    <row r="52250" spans="5:29" s="2" customFormat="1">
      <c r="E52250" s="120"/>
      <c r="M52250" s="120"/>
      <c r="N52250" s="120"/>
      <c r="U52250" s="121"/>
      <c r="V52250" s="122"/>
      <c r="W52250" s="123"/>
      <c r="AC52250" s="123"/>
    </row>
    <row r="52251" spans="5:29" s="2" customFormat="1">
      <c r="E52251" s="120"/>
      <c r="M52251" s="120"/>
      <c r="N52251" s="120"/>
      <c r="U52251" s="121"/>
      <c r="V52251" s="122"/>
      <c r="W52251" s="123"/>
      <c r="AC52251" s="123"/>
    </row>
    <row r="52252" spans="5:29" s="2" customFormat="1">
      <c r="E52252" s="120"/>
      <c r="M52252" s="120"/>
      <c r="N52252" s="120"/>
      <c r="U52252" s="121"/>
      <c r="V52252" s="122"/>
      <c r="W52252" s="123"/>
      <c r="AC52252" s="123"/>
    </row>
    <row r="52253" spans="5:29" s="2" customFormat="1">
      <c r="E52253" s="120"/>
      <c r="M52253" s="120"/>
      <c r="N52253" s="120"/>
      <c r="U52253" s="121"/>
      <c r="V52253" s="122"/>
      <c r="W52253" s="123"/>
      <c r="AC52253" s="123"/>
    </row>
    <row r="52254" spans="5:29" s="2" customFormat="1">
      <c r="E52254" s="120"/>
      <c r="M52254" s="120"/>
      <c r="N52254" s="120"/>
      <c r="U52254" s="121"/>
      <c r="V52254" s="122"/>
      <c r="W52254" s="123"/>
      <c r="AC52254" s="123"/>
    </row>
    <row r="52255" spans="5:29" s="2" customFormat="1">
      <c r="E52255" s="120"/>
      <c r="M52255" s="120"/>
      <c r="N52255" s="120"/>
      <c r="U52255" s="121"/>
      <c r="V52255" s="122"/>
      <c r="W52255" s="123"/>
      <c r="AC52255" s="123"/>
    </row>
    <row r="52256" spans="5:29" s="2" customFormat="1">
      <c r="E52256" s="120"/>
      <c r="M52256" s="120"/>
      <c r="N52256" s="120"/>
      <c r="U52256" s="121"/>
      <c r="V52256" s="122"/>
      <c r="W52256" s="123"/>
      <c r="AC52256" s="123"/>
    </row>
    <row r="52257" spans="5:29" s="2" customFormat="1">
      <c r="E52257" s="120"/>
      <c r="M52257" s="120"/>
      <c r="N52257" s="120"/>
      <c r="U52257" s="121"/>
      <c r="V52257" s="122"/>
      <c r="W52257" s="123"/>
      <c r="AC52257" s="123"/>
    </row>
    <row r="52258" spans="5:29" s="2" customFormat="1">
      <c r="E52258" s="120"/>
      <c r="M52258" s="120"/>
      <c r="N52258" s="120"/>
      <c r="U52258" s="121"/>
      <c r="V52258" s="122"/>
      <c r="W52258" s="123"/>
      <c r="AC52258" s="123"/>
    </row>
    <row r="52259" spans="5:29" s="2" customFormat="1">
      <c r="E52259" s="120"/>
      <c r="M52259" s="120"/>
      <c r="N52259" s="120"/>
      <c r="U52259" s="121"/>
      <c r="V52259" s="122"/>
      <c r="W52259" s="123"/>
      <c r="AC52259" s="123"/>
    </row>
    <row r="52260" spans="5:29" s="2" customFormat="1">
      <c r="E52260" s="120"/>
      <c r="M52260" s="120"/>
      <c r="N52260" s="120"/>
      <c r="U52260" s="121"/>
      <c r="V52260" s="122"/>
      <c r="W52260" s="123"/>
      <c r="AC52260" s="123"/>
    </row>
    <row r="52261" spans="5:29" s="2" customFormat="1">
      <c r="E52261" s="120"/>
      <c r="M52261" s="120"/>
      <c r="N52261" s="120"/>
      <c r="U52261" s="121"/>
      <c r="V52261" s="122"/>
      <c r="W52261" s="123"/>
      <c r="AC52261" s="123"/>
    </row>
    <row r="52262" spans="5:29" s="2" customFormat="1">
      <c r="E52262" s="120"/>
      <c r="M52262" s="120"/>
      <c r="N52262" s="120"/>
      <c r="U52262" s="121"/>
      <c r="V52262" s="122"/>
      <c r="W52262" s="123"/>
      <c r="AC52262" s="123"/>
    </row>
    <row r="52263" spans="5:29" s="2" customFormat="1">
      <c r="E52263" s="120"/>
      <c r="M52263" s="120"/>
      <c r="N52263" s="120"/>
      <c r="U52263" s="121"/>
      <c r="V52263" s="122"/>
      <c r="W52263" s="123"/>
      <c r="AC52263" s="123"/>
    </row>
    <row r="52264" spans="5:29" s="2" customFormat="1">
      <c r="E52264" s="120"/>
      <c r="M52264" s="120"/>
      <c r="N52264" s="120"/>
      <c r="U52264" s="121"/>
      <c r="V52264" s="122"/>
      <c r="W52264" s="123"/>
      <c r="AC52264" s="123"/>
    </row>
    <row r="52265" spans="5:29" s="2" customFormat="1">
      <c r="E52265" s="120"/>
      <c r="M52265" s="120"/>
      <c r="N52265" s="120"/>
      <c r="U52265" s="121"/>
      <c r="V52265" s="122"/>
      <c r="W52265" s="123"/>
      <c r="AC52265" s="123"/>
    </row>
    <row r="52266" spans="5:29" s="2" customFormat="1">
      <c r="E52266" s="120"/>
      <c r="M52266" s="120"/>
      <c r="N52266" s="120"/>
      <c r="U52266" s="121"/>
      <c r="V52266" s="122"/>
      <c r="W52266" s="123"/>
      <c r="AC52266" s="123"/>
    </row>
    <row r="52267" spans="5:29" s="2" customFormat="1">
      <c r="E52267" s="120"/>
      <c r="M52267" s="120"/>
      <c r="N52267" s="120"/>
      <c r="U52267" s="121"/>
      <c r="V52267" s="122"/>
      <c r="W52267" s="123"/>
      <c r="AC52267" s="123"/>
    </row>
    <row r="52268" spans="5:29" s="2" customFormat="1">
      <c r="E52268" s="120"/>
      <c r="M52268" s="120"/>
      <c r="N52268" s="120"/>
      <c r="U52268" s="121"/>
      <c r="V52268" s="122"/>
      <c r="W52268" s="123"/>
      <c r="AC52268" s="123"/>
    </row>
    <row r="52269" spans="5:29" s="2" customFormat="1">
      <c r="E52269" s="120"/>
      <c r="M52269" s="120"/>
      <c r="N52269" s="120"/>
      <c r="U52269" s="121"/>
      <c r="V52269" s="122"/>
      <c r="W52269" s="123"/>
      <c r="AC52269" s="123"/>
    </row>
    <row r="52270" spans="5:29" s="2" customFormat="1">
      <c r="E52270" s="120"/>
      <c r="M52270" s="120"/>
      <c r="N52270" s="120"/>
      <c r="U52270" s="121"/>
      <c r="V52270" s="122"/>
      <c r="W52270" s="123"/>
      <c r="AC52270" s="123"/>
    </row>
    <row r="52271" spans="5:29" s="2" customFormat="1">
      <c r="E52271" s="120"/>
      <c r="M52271" s="120"/>
      <c r="N52271" s="120"/>
      <c r="U52271" s="121"/>
      <c r="V52271" s="122"/>
      <c r="W52271" s="123"/>
      <c r="AC52271" s="123"/>
    </row>
    <row r="52272" spans="5:29" s="2" customFormat="1">
      <c r="E52272" s="120"/>
      <c r="M52272" s="120"/>
      <c r="N52272" s="120"/>
      <c r="U52272" s="121"/>
      <c r="V52272" s="122"/>
      <c r="W52272" s="123"/>
      <c r="AC52272" s="123"/>
    </row>
    <row r="52273" spans="5:29" s="2" customFormat="1">
      <c r="E52273" s="120"/>
      <c r="M52273" s="120"/>
      <c r="N52273" s="120"/>
      <c r="U52273" s="121"/>
      <c r="V52273" s="122"/>
      <c r="W52273" s="123"/>
      <c r="AC52273" s="123"/>
    </row>
    <row r="52274" spans="5:29" s="2" customFormat="1">
      <c r="E52274" s="120"/>
      <c r="M52274" s="120"/>
      <c r="N52274" s="120"/>
      <c r="U52274" s="121"/>
      <c r="V52274" s="122"/>
      <c r="W52274" s="123"/>
      <c r="AC52274" s="123"/>
    </row>
    <row r="52275" spans="5:29" s="2" customFormat="1">
      <c r="E52275" s="120"/>
      <c r="M52275" s="120"/>
      <c r="N52275" s="120"/>
      <c r="U52275" s="121"/>
      <c r="V52275" s="122"/>
      <c r="W52275" s="123"/>
      <c r="AC52275" s="123"/>
    </row>
    <row r="52276" spans="5:29" s="2" customFormat="1">
      <c r="E52276" s="120"/>
      <c r="M52276" s="120"/>
      <c r="N52276" s="120"/>
      <c r="U52276" s="121"/>
      <c r="V52276" s="122"/>
      <c r="W52276" s="123"/>
      <c r="AC52276" s="123"/>
    </row>
    <row r="52277" spans="5:29" s="2" customFormat="1">
      <c r="E52277" s="120"/>
      <c r="M52277" s="120"/>
      <c r="N52277" s="120"/>
      <c r="U52277" s="121"/>
      <c r="V52277" s="122"/>
      <c r="W52277" s="123"/>
      <c r="AC52277" s="123"/>
    </row>
    <row r="52278" spans="5:29" s="2" customFormat="1">
      <c r="E52278" s="120"/>
      <c r="M52278" s="120"/>
      <c r="N52278" s="120"/>
      <c r="U52278" s="121"/>
      <c r="V52278" s="122"/>
      <c r="W52278" s="123"/>
      <c r="AC52278" s="123"/>
    </row>
    <row r="52279" spans="5:29" s="2" customFormat="1">
      <c r="E52279" s="120"/>
      <c r="M52279" s="120"/>
      <c r="N52279" s="120"/>
      <c r="U52279" s="121"/>
      <c r="V52279" s="122"/>
      <c r="W52279" s="123"/>
      <c r="AC52279" s="123"/>
    </row>
    <row r="52280" spans="5:29" s="2" customFormat="1">
      <c r="E52280" s="120"/>
      <c r="M52280" s="120"/>
      <c r="N52280" s="120"/>
      <c r="U52280" s="121"/>
      <c r="V52280" s="122"/>
      <c r="W52280" s="123"/>
      <c r="AC52280" s="123"/>
    </row>
    <row r="52281" spans="5:29" s="2" customFormat="1">
      <c r="E52281" s="120"/>
      <c r="M52281" s="120"/>
      <c r="N52281" s="120"/>
      <c r="U52281" s="121"/>
      <c r="V52281" s="122"/>
      <c r="W52281" s="123"/>
      <c r="AC52281" s="123"/>
    </row>
    <row r="52282" spans="5:29" s="2" customFormat="1">
      <c r="E52282" s="120"/>
      <c r="M52282" s="120"/>
      <c r="N52282" s="120"/>
      <c r="U52282" s="121"/>
      <c r="V52282" s="122"/>
      <c r="W52282" s="123"/>
      <c r="AC52282" s="123"/>
    </row>
    <row r="52283" spans="5:29" s="2" customFormat="1">
      <c r="E52283" s="120"/>
      <c r="M52283" s="120"/>
      <c r="N52283" s="120"/>
      <c r="U52283" s="121"/>
      <c r="V52283" s="122"/>
      <c r="W52283" s="123"/>
      <c r="AC52283" s="123"/>
    </row>
    <row r="52284" spans="5:29" s="2" customFormat="1">
      <c r="E52284" s="120"/>
      <c r="M52284" s="120"/>
      <c r="N52284" s="120"/>
      <c r="U52284" s="121"/>
      <c r="V52284" s="122"/>
      <c r="W52284" s="123"/>
      <c r="AC52284" s="123"/>
    </row>
    <row r="52285" spans="5:29" s="2" customFormat="1">
      <c r="E52285" s="120"/>
      <c r="M52285" s="120"/>
      <c r="N52285" s="120"/>
      <c r="U52285" s="121"/>
      <c r="V52285" s="122"/>
      <c r="W52285" s="123"/>
      <c r="AC52285" s="123"/>
    </row>
    <row r="52286" spans="5:29" s="2" customFormat="1">
      <c r="E52286" s="120"/>
      <c r="M52286" s="120"/>
      <c r="N52286" s="120"/>
      <c r="U52286" s="121"/>
      <c r="V52286" s="122"/>
      <c r="W52286" s="123"/>
      <c r="AC52286" s="123"/>
    </row>
    <row r="52287" spans="5:29" s="2" customFormat="1">
      <c r="E52287" s="120"/>
      <c r="M52287" s="120"/>
      <c r="N52287" s="120"/>
      <c r="U52287" s="121"/>
      <c r="V52287" s="122"/>
      <c r="W52287" s="123"/>
      <c r="AC52287" s="123"/>
    </row>
    <row r="52288" spans="5:29" s="2" customFormat="1">
      <c r="E52288" s="120"/>
      <c r="M52288" s="120"/>
      <c r="N52288" s="120"/>
      <c r="U52288" s="121"/>
      <c r="V52288" s="122"/>
      <c r="W52288" s="123"/>
      <c r="AC52288" s="123"/>
    </row>
    <row r="52289" spans="5:29" s="2" customFormat="1">
      <c r="E52289" s="120"/>
      <c r="M52289" s="120"/>
      <c r="N52289" s="120"/>
      <c r="U52289" s="121"/>
      <c r="V52289" s="122"/>
      <c r="W52289" s="123"/>
      <c r="AC52289" s="123"/>
    </row>
    <row r="52290" spans="5:29" s="2" customFormat="1">
      <c r="E52290" s="120"/>
      <c r="M52290" s="120"/>
      <c r="N52290" s="120"/>
      <c r="U52290" s="121"/>
      <c r="V52290" s="122"/>
      <c r="W52290" s="123"/>
      <c r="AC52290" s="123"/>
    </row>
    <row r="52291" spans="5:29" s="2" customFormat="1">
      <c r="E52291" s="120"/>
      <c r="M52291" s="120"/>
      <c r="N52291" s="120"/>
      <c r="U52291" s="121"/>
      <c r="V52291" s="122"/>
      <c r="W52291" s="123"/>
      <c r="AC52291" s="123"/>
    </row>
    <row r="52292" spans="5:29" s="2" customFormat="1">
      <c r="E52292" s="120"/>
      <c r="M52292" s="120"/>
      <c r="N52292" s="120"/>
      <c r="U52292" s="121"/>
      <c r="V52292" s="122"/>
      <c r="W52292" s="123"/>
      <c r="AC52292" s="123"/>
    </row>
    <row r="52293" spans="5:29" s="2" customFormat="1">
      <c r="E52293" s="120"/>
      <c r="M52293" s="120"/>
      <c r="N52293" s="120"/>
      <c r="U52293" s="121"/>
      <c r="V52293" s="122"/>
      <c r="W52293" s="123"/>
      <c r="AC52293" s="123"/>
    </row>
    <row r="52294" spans="5:29" s="2" customFormat="1">
      <c r="E52294" s="120"/>
      <c r="M52294" s="120"/>
      <c r="N52294" s="120"/>
      <c r="U52294" s="121"/>
      <c r="V52294" s="122"/>
      <c r="W52294" s="123"/>
      <c r="AC52294" s="123"/>
    </row>
    <row r="52295" spans="5:29" s="2" customFormat="1">
      <c r="E52295" s="120"/>
      <c r="M52295" s="120"/>
      <c r="N52295" s="120"/>
      <c r="U52295" s="121"/>
      <c r="V52295" s="122"/>
      <c r="W52295" s="123"/>
      <c r="AC52295" s="123"/>
    </row>
    <row r="52296" spans="5:29" s="2" customFormat="1">
      <c r="E52296" s="120"/>
      <c r="M52296" s="120"/>
      <c r="N52296" s="120"/>
      <c r="U52296" s="121"/>
      <c r="V52296" s="122"/>
      <c r="W52296" s="123"/>
      <c r="AC52296" s="123"/>
    </row>
    <row r="52297" spans="5:29" s="2" customFormat="1">
      <c r="E52297" s="120"/>
      <c r="M52297" s="120"/>
      <c r="N52297" s="120"/>
      <c r="U52297" s="121"/>
      <c r="V52297" s="122"/>
      <c r="W52297" s="123"/>
      <c r="AC52297" s="123"/>
    </row>
    <row r="52298" spans="5:29" s="2" customFormat="1">
      <c r="E52298" s="120"/>
      <c r="M52298" s="120"/>
      <c r="N52298" s="120"/>
      <c r="U52298" s="121"/>
      <c r="V52298" s="122"/>
      <c r="W52298" s="123"/>
      <c r="AC52298" s="123"/>
    </row>
    <row r="52299" spans="5:29" s="2" customFormat="1">
      <c r="E52299" s="120"/>
      <c r="M52299" s="120"/>
      <c r="N52299" s="120"/>
      <c r="U52299" s="121"/>
      <c r="V52299" s="122"/>
      <c r="W52299" s="123"/>
      <c r="AC52299" s="123"/>
    </row>
    <row r="52300" spans="5:29" s="2" customFormat="1">
      <c r="E52300" s="120"/>
      <c r="M52300" s="120"/>
      <c r="N52300" s="120"/>
      <c r="U52300" s="121"/>
      <c r="V52300" s="122"/>
      <c r="W52300" s="123"/>
      <c r="AC52300" s="123"/>
    </row>
    <row r="52301" spans="5:29" s="2" customFormat="1">
      <c r="E52301" s="120"/>
      <c r="M52301" s="120"/>
      <c r="N52301" s="120"/>
      <c r="U52301" s="121"/>
      <c r="V52301" s="122"/>
      <c r="W52301" s="123"/>
      <c r="AC52301" s="123"/>
    </row>
    <row r="52302" spans="5:29" s="2" customFormat="1">
      <c r="E52302" s="120"/>
      <c r="M52302" s="120"/>
      <c r="N52302" s="120"/>
      <c r="U52302" s="121"/>
      <c r="V52302" s="122"/>
      <c r="W52302" s="123"/>
      <c r="AC52302" s="123"/>
    </row>
    <row r="52303" spans="5:29" s="2" customFormat="1">
      <c r="E52303" s="120"/>
      <c r="M52303" s="120"/>
      <c r="N52303" s="120"/>
      <c r="U52303" s="121"/>
      <c r="V52303" s="122"/>
      <c r="W52303" s="123"/>
      <c r="AC52303" s="123"/>
    </row>
    <row r="52304" spans="5:29" s="2" customFormat="1">
      <c r="E52304" s="120"/>
      <c r="M52304" s="120"/>
      <c r="N52304" s="120"/>
      <c r="U52304" s="121"/>
      <c r="V52304" s="122"/>
      <c r="W52304" s="123"/>
      <c r="AC52304" s="123"/>
    </row>
    <row r="52305" spans="5:29" s="2" customFormat="1">
      <c r="E52305" s="120"/>
      <c r="M52305" s="120"/>
      <c r="N52305" s="120"/>
      <c r="U52305" s="121"/>
      <c r="V52305" s="122"/>
      <c r="W52305" s="123"/>
      <c r="AC52305" s="123"/>
    </row>
    <row r="52306" spans="5:29" s="2" customFormat="1">
      <c r="E52306" s="120"/>
      <c r="M52306" s="120"/>
      <c r="N52306" s="120"/>
      <c r="U52306" s="121"/>
      <c r="V52306" s="122"/>
      <c r="W52306" s="123"/>
      <c r="AC52306" s="123"/>
    </row>
    <row r="52307" spans="5:29" s="2" customFormat="1">
      <c r="E52307" s="120"/>
      <c r="M52307" s="120"/>
      <c r="N52307" s="120"/>
      <c r="U52307" s="121"/>
      <c r="V52307" s="122"/>
      <c r="W52307" s="123"/>
      <c r="AC52307" s="123"/>
    </row>
    <row r="52308" spans="5:29" s="2" customFormat="1">
      <c r="E52308" s="120"/>
      <c r="M52308" s="120"/>
      <c r="N52308" s="120"/>
      <c r="U52308" s="121"/>
      <c r="V52308" s="122"/>
      <c r="W52308" s="123"/>
      <c r="AC52308" s="123"/>
    </row>
    <row r="52309" spans="5:29" s="2" customFormat="1">
      <c r="E52309" s="120"/>
      <c r="M52309" s="120"/>
      <c r="N52309" s="120"/>
      <c r="U52309" s="121"/>
      <c r="V52309" s="122"/>
      <c r="W52309" s="123"/>
      <c r="AC52309" s="123"/>
    </row>
    <row r="52310" spans="5:29" s="2" customFormat="1">
      <c r="E52310" s="120"/>
      <c r="M52310" s="120"/>
      <c r="N52310" s="120"/>
      <c r="U52310" s="121"/>
      <c r="V52310" s="122"/>
      <c r="W52310" s="123"/>
      <c r="AC52310" s="123"/>
    </row>
    <row r="52311" spans="5:29" s="2" customFormat="1">
      <c r="E52311" s="120"/>
      <c r="M52311" s="120"/>
      <c r="N52311" s="120"/>
      <c r="U52311" s="121"/>
      <c r="V52311" s="122"/>
      <c r="W52311" s="123"/>
      <c r="AC52311" s="123"/>
    </row>
    <row r="52312" spans="5:29" s="2" customFormat="1">
      <c r="E52312" s="120"/>
      <c r="M52312" s="120"/>
      <c r="N52312" s="120"/>
      <c r="U52312" s="121"/>
      <c r="V52312" s="122"/>
      <c r="W52312" s="123"/>
      <c r="AC52312" s="123"/>
    </row>
    <row r="52313" spans="5:29" s="2" customFormat="1">
      <c r="E52313" s="120"/>
      <c r="M52313" s="120"/>
      <c r="N52313" s="120"/>
      <c r="U52313" s="121"/>
      <c r="V52313" s="122"/>
      <c r="W52313" s="123"/>
      <c r="AC52313" s="123"/>
    </row>
    <row r="52314" spans="5:29" s="2" customFormat="1">
      <c r="E52314" s="120"/>
      <c r="M52314" s="120"/>
      <c r="N52314" s="120"/>
      <c r="U52314" s="121"/>
      <c r="V52314" s="122"/>
      <c r="W52314" s="123"/>
      <c r="AC52314" s="123"/>
    </row>
    <row r="52315" spans="5:29" s="2" customFormat="1">
      <c r="E52315" s="120"/>
      <c r="M52315" s="120"/>
      <c r="N52315" s="120"/>
      <c r="U52315" s="121"/>
      <c r="V52315" s="122"/>
      <c r="W52315" s="123"/>
      <c r="AC52315" s="123"/>
    </row>
    <row r="52316" spans="5:29" s="2" customFormat="1">
      <c r="E52316" s="120"/>
      <c r="M52316" s="120"/>
      <c r="N52316" s="120"/>
      <c r="U52316" s="121"/>
      <c r="V52316" s="122"/>
      <c r="W52316" s="123"/>
      <c r="AC52316" s="123"/>
    </row>
    <row r="52317" spans="5:29" s="2" customFormat="1">
      <c r="E52317" s="120"/>
      <c r="M52317" s="120"/>
      <c r="N52317" s="120"/>
      <c r="U52317" s="121"/>
      <c r="V52317" s="122"/>
      <c r="W52317" s="123"/>
      <c r="AC52317" s="123"/>
    </row>
    <row r="52318" spans="5:29" s="2" customFormat="1">
      <c r="E52318" s="120"/>
      <c r="M52318" s="120"/>
      <c r="N52318" s="120"/>
      <c r="U52318" s="121"/>
      <c r="V52318" s="122"/>
      <c r="W52318" s="123"/>
      <c r="AC52318" s="123"/>
    </row>
    <row r="52319" spans="5:29" s="2" customFormat="1">
      <c r="E52319" s="120"/>
      <c r="M52319" s="120"/>
      <c r="N52319" s="120"/>
      <c r="U52319" s="121"/>
      <c r="V52319" s="122"/>
      <c r="W52319" s="123"/>
      <c r="AC52319" s="123"/>
    </row>
    <row r="52320" spans="5:29" s="2" customFormat="1">
      <c r="E52320" s="120"/>
      <c r="M52320" s="120"/>
      <c r="N52320" s="120"/>
      <c r="U52320" s="121"/>
      <c r="V52320" s="122"/>
      <c r="W52320" s="123"/>
      <c r="AC52320" s="123"/>
    </row>
    <row r="52321" spans="5:29" s="2" customFormat="1">
      <c r="E52321" s="120"/>
      <c r="M52321" s="120"/>
      <c r="N52321" s="120"/>
      <c r="U52321" s="121"/>
      <c r="V52321" s="122"/>
      <c r="W52321" s="123"/>
      <c r="AC52321" s="123"/>
    </row>
    <row r="52322" spans="5:29" s="2" customFormat="1">
      <c r="E52322" s="120"/>
      <c r="M52322" s="120"/>
      <c r="N52322" s="120"/>
      <c r="U52322" s="121"/>
      <c r="V52322" s="122"/>
      <c r="W52322" s="123"/>
      <c r="AC52322" s="123"/>
    </row>
    <row r="52323" spans="5:29" s="2" customFormat="1">
      <c r="E52323" s="120"/>
      <c r="M52323" s="120"/>
      <c r="N52323" s="120"/>
      <c r="U52323" s="121"/>
      <c r="V52323" s="122"/>
      <c r="W52323" s="123"/>
      <c r="AC52323" s="123"/>
    </row>
    <row r="52324" spans="5:29" s="2" customFormat="1">
      <c r="E52324" s="120"/>
      <c r="M52324" s="120"/>
      <c r="N52324" s="120"/>
      <c r="U52324" s="121"/>
      <c r="V52324" s="122"/>
      <c r="W52324" s="123"/>
      <c r="AC52324" s="123"/>
    </row>
    <row r="52325" spans="5:29" s="2" customFormat="1">
      <c r="E52325" s="120"/>
      <c r="M52325" s="120"/>
      <c r="N52325" s="120"/>
      <c r="U52325" s="121"/>
      <c r="V52325" s="122"/>
      <c r="W52325" s="123"/>
      <c r="AC52325" s="123"/>
    </row>
    <row r="52326" spans="5:29" s="2" customFormat="1">
      <c r="E52326" s="120"/>
      <c r="M52326" s="120"/>
      <c r="N52326" s="120"/>
      <c r="U52326" s="121"/>
      <c r="V52326" s="122"/>
      <c r="W52326" s="123"/>
      <c r="AC52326" s="123"/>
    </row>
    <row r="52327" spans="5:29" s="2" customFormat="1">
      <c r="E52327" s="120"/>
      <c r="M52327" s="120"/>
      <c r="N52327" s="120"/>
      <c r="U52327" s="121"/>
      <c r="V52327" s="122"/>
      <c r="W52327" s="123"/>
      <c r="AC52327" s="123"/>
    </row>
    <row r="52328" spans="5:29" s="2" customFormat="1">
      <c r="E52328" s="120"/>
      <c r="M52328" s="120"/>
      <c r="N52328" s="120"/>
      <c r="U52328" s="121"/>
      <c r="V52328" s="122"/>
      <c r="W52328" s="123"/>
      <c r="AC52328" s="123"/>
    </row>
    <row r="52329" spans="5:29" s="2" customFormat="1">
      <c r="E52329" s="120"/>
      <c r="M52329" s="120"/>
      <c r="N52329" s="120"/>
      <c r="U52329" s="121"/>
      <c r="V52329" s="122"/>
      <c r="W52329" s="123"/>
      <c r="AC52329" s="123"/>
    </row>
    <row r="52330" spans="5:29" s="2" customFormat="1">
      <c r="E52330" s="120"/>
      <c r="M52330" s="120"/>
      <c r="N52330" s="120"/>
      <c r="U52330" s="121"/>
      <c r="V52330" s="122"/>
      <c r="W52330" s="123"/>
      <c r="AC52330" s="123"/>
    </row>
    <row r="52331" spans="5:29" s="2" customFormat="1">
      <c r="E52331" s="120"/>
      <c r="M52331" s="120"/>
      <c r="N52331" s="120"/>
      <c r="U52331" s="121"/>
      <c r="V52331" s="122"/>
      <c r="W52331" s="123"/>
      <c r="AC52331" s="123"/>
    </row>
    <row r="52332" spans="5:29" s="2" customFormat="1">
      <c r="E52332" s="120"/>
      <c r="M52332" s="120"/>
      <c r="N52332" s="120"/>
      <c r="U52332" s="121"/>
      <c r="V52332" s="122"/>
      <c r="W52332" s="123"/>
      <c r="AC52332" s="123"/>
    </row>
    <row r="52333" spans="5:29" s="2" customFormat="1">
      <c r="E52333" s="120"/>
      <c r="M52333" s="120"/>
      <c r="N52333" s="120"/>
      <c r="U52333" s="121"/>
      <c r="V52333" s="122"/>
      <c r="W52333" s="123"/>
      <c r="AC52333" s="123"/>
    </row>
    <row r="52334" spans="5:29" s="2" customFormat="1">
      <c r="E52334" s="120"/>
      <c r="M52334" s="120"/>
      <c r="N52334" s="120"/>
      <c r="U52334" s="121"/>
      <c r="V52334" s="122"/>
      <c r="W52334" s="123"/>
      <c r="AC52334" s="123"/>
    </row>
    <row r="52335" spans="5:29" s="2" customFormat="1">
      <c r="E52335" s="120"/>
      <c r="M52335" s="120"/>
      <c r="N52335" s="120"/>
      <c r="U52335" s="121"/>
      <c r="V52335" s="122"/>
      <c r="W52335" s="123"/>
      <c r="AC52335" s="123"/>
    </row>
    <row r="52336" spans="5:29" s="2" customFormat="1">
      <c r="E52336" s="120"/>
      <c r="M52336" s="120"/>
      <c r="N52336" s="120"/>
      <c r="U52336" s="121"/>
      <c r="V52336" s="122"/>
      <c r="W52336" s="123"/>
      <c r="AC52336" s="123"/>
    </row>
    <row r="52337" spans="5:29" s="2" customFormat="1">
      <c r="E52337" s="120"/>
      <c r="M52337" s="120"/>
      <c r="N52337" s="120"/>
      <c r="U52337" s="121"/>
      <c r="V52337" s="122"/>
      <c r="W52337" s="123"/>
      <c r="AC52337" s="123"/>
    </row>
    <row r="52338" spans="5:29" s="2" customFormat="1">
      <c r="E52338" s="120"/>
      <c r="M52338" s="120"/>
      <c r="N52338" s="120"/>
      <c r="U52338" s="121"/>
      <c r="V52338" s="122"/>
      <c r="W52338" s="123"/>
      <c r="AC52338" s="123"/>
    </row>
    <row r="52339" spans="5:29" s="2" customFormat="1">
      <c r="E52339" s="120"/>
      <c r="M52339" s="120"/>
      <c r="N52339" s="120"/>
      <c r="U52339" s="121"/>
      <c r="V52339" s="122"/>
      <c r="W52339" s="123"/>
      <c r="AC52339" s="123"/>
    </row>
    <row r="52340" spans="5:29" s="2" customFormat="1">
      <c r="E52340" s="120"/>
      <c r="M52340" s="120"/>
      <c r="N52340" s="120"/>
      <c r="U52340" s="121"/>
      <c r="V52340" s="122"/>
      <c r="W52340" s="123"/>
      <c r="AC52340" s="123"/>
    </row>
    <row r="52341" spans="5:29" s="2" customFormat="1">
      <c r="E52341" s="120"/>
      <c r="M52341" s="120"/>
      <c r="N52341" s="120"/>
      <c r="U52341" s="121"/>
      <c r="V52341" s="122"/>
      <c r="W52341" s="123"/>
      <c r="AC52341" s="123"/>
    </row>
    <row r="52342" spans="5:29" s="2" customFormat="1">
      <c r="E52342" s="120"/>
      <c r="M52342" s="120"/>
      <c r="N52342" s="120"/>
      <c r="U52342" s="121"/>
      <c r="V52342" s="122"/>
      <c r="W52342" s="123"/>
      <c r="AC52342" s="123"/>
    </row>
    <row r="52343" spans="5:29" s="2" customFormat="1">
      <c r="E52343" s="120"/>
      <c r="M52343" s="120"/>
      <c r="N52343" s="120"/>
      <c r="U52343" s="121"/>
      <c r="V52343" s="122"/>
      <c r="W52343" s="123"/>
      <c r="AC52343" s="123"/>
    </row>
    <row r="52344" spans="5:29" s="2" customFormat="1">
      <c r="E52344" s="120"/>
      <c r="M52344" s="120"/>
      <c r="N52344" s="120"/>
      <c r="U52344" s="121"/>
      <c r="V52344" s="122"/>
      <c r="W52344" s="123"/>
      <c r="AC52344" s="123"/>
    </row>
    <row r="52345" spans="5:29" s="2" customFormat="1">
      <c r="E52345" s="120"/>
      <c r="M52345" s="120"/>
      <c r="N52345" s="120"/>
      <c r="U52345" s="121"/>
      <c r="V52345" s="122"/>
      <c r="W52345" s="123"/>
      <c r="AC52345" s="123"/>
    </row>
    <row r="52346" spans="5:29" s="2" customFormat="1">
      <c r="E52346" s="120"/>
      <c r="M52346" s="120"/>
      <c r="N52346" s="120"/>
      <c r="U52346" s="121"/>
      <c r="V52346" s="122"/>
      <c r="W52346" s="123"/>
      <c r="AC52346" s="123"/>
    </row>
    <row r="52347" spans="5:29" s="2" customFormat="1">
      <c r="E52347" s="120"/>
      <c r="M52347" s="120"/>
      <c r="N52347" s="120"/>
      <c r="U52347" s="121"/>
      <c r="V52347" s="122"/>
      <c r="W52347" s="123"/>
      <c r="AC52347" s="123"/>
    </row>
    <row r="52348" spans="5:29" s="2" customFormat="1">
      <c r="E52348" s="120"/>
      <c r="M52348" s="120"/>
      <c r="N52348" s="120"/>
      <c r="U52348" s="121"/>
      <c r="V52348" s="122"/>
      <c r="W52348" s="123"/>
      <c r="AC52348" s="123"/>
    </row>
    <row r="52349" spans="5:29" s="2" customFormat="1">
      <c r="E52349" s="120"/>
      <c r="M52349" s="120"/>
      <c r="N52349" s="120"/>
      <c r="U52349" s="121"/>
      <c r="V52349" s="122"/>
      <c r="W52349" s="123"/>
      <c r="AC52349" s="123"/>
    </row>
    <row r="52350" spans="5:29" s="2" customFormat="1">
      <c r="E52350" s="120"/>
      <c r="M52350" s="120"/>
      <c r="N52350" s="120"/>
      <c r="U52350" s="121"/>
      <c r="V52350" s="122"/>
      <c r="W52350" s="123"/>
      <c r="AC52350" s="123"/>
    </row>
    <row r="52351" spans="5:29" s="2" customFormat="1">
      <c r="E52351" s="120"/>
      <c r="M52351" s="120"/>
      <c r="N52351" s="120"/>
      <c r="U52351" s="121"/>
      <c r="V52351" s="122"/>
      <c r="W52351" s="123"/>
      <c r="AC52351" s="123"/>
    </row>
    <row r="52352" spans="5:29" s="2" customFormat="1">
      <c r="E52352" s="120"/>
      <c r="M52352" s="120"/>
      <c r="N52352" s="120"/>
      <c r="U52352" s="121"/>
      <c r="V52352" s="122"/>
      <c r="W52352" s="123"/>
      <c r="AC52352" s="123"/>
    </row>
    <row r="52353" spans="5:29" s="2" customFormat="1">
      <c r="E52353" s="120"/>
      <c r="M52353" s="120"/>
      <c r="N52353" s="120"/>
      <c r="U52353" s="121"/>
      <c r="V52353" s="122"/>
      <c r="W52353" s="123"/>
      <c r="AC52353" s="123"/>
    </row>
    <row r="52354" spans="5:29" s="2" customFormat="1">
      <c r="E52354" s="120"/>
      <c r="M52354" s="120"/>
      <c r="N52354" s="120"/>
      <c r="U52354" s="121"/>
      <c r="V52354" s="122"/>
      <c r="W52354" s="123"/>
      <c r="AC52354" s="123"/>
    </row>
    <row r="52355" spans="5:29" s="2" customFormat="1">
      <c r="E52355" s="120"/>
      <c r="M52355" s="120"/>
      <c r="N52355" s="120"/>
      <c r="U52355" s="121"/>
      <c r="V52355" s="122"/>
      <c r="W52355" s="123"/>
      <c r="AC52355" s="123"/>
    </row>
    <row r="52356" spans="5:29" s="2" customFormat="1">
      <c r="E52356" s="120"/>
      <c r="M52356" s="120"/>
      <c r="N52356" s="120"/>
      <c r="U52356" s="121"/>
      <c r="V52356" s="122"/>
      <c r="W52356" s="123"/>
      <c r="AC52356" s="123"/>
    </row>
    <row r="52357" spans="5:29" s="2" customFormat="1">
      <c r="E52357" s="120"/>
      <c r="M52357" s="120"/>
      <c r="N52357" s="120"/>
      <c r="U52357" s="121"/>
      <c r="V52357" s="122"/>
      <c r="W52357" s="123"/>
      <c r="AC52357" s="123"/>
    </row>
    <row r="52358" spans="5:29" s="2" customFormat="1">
      <c r="E52358" s="120"/>
      <c r="M52358" s="120"/>
      <c r="N52358" s="120"/>
      <c r="U52358" s="121"/>
      <c r="V52358" s="122"/>
      <c r="W52358" s="123"/>
      <c r="AC52358" s="123"/>
    </row>
    <row r="52359" spans="5:29" s="2" customFormat="1">
      <c r="E52359" s="120"/>
      <c r="M52359" s="120"/>
      <c r="N52359" s="120"/>
      <c r="U52359" s="121"/>
      <c r="V52359" s="122"/>
      <c r="W52359" s="123"/>
      <c r="AC52359" s="123"/>
    </row>
    <row r="52360" spans="5:29" s="2" customFormat="1">
      <c r="E52360" s="120"/>
      <c r="M52360" s="120"/>
      <c r="N52360" s="120"/>
      <c r="U52360" s="121"/>
      <c r="V52360" s="122"/>
      <c r="W52360" s="123"/>
      <c r="AC52360" s="123"/>
    </row>
    <row r="52361" spans="5:29" s="2" customFormat="1">
      <c r="E52361" s="120"/>
      <c r="M52361" s="120"/>
      <c r="N52361" s="120"/>
      <c r="U52361" s="121"/>
      <c r="V52361" s="122"/>
      <c r="W52361" s="123"/>
      <c r="AC52361" s="123"/>
    </row>
    <row r="52362" spans="5:29" s="2" customFormat="1">
      <c r="E52362" s="120"/>
      <c r="M52362" s="120"/>
      <c r="N52362" s="120"/>
      <c r="U52362" s="121"/>
      <c r="V52362" s="122"/>
      <c r="W52362" s="123"/>
      <c r="AC52362" s="123"/>
    </row>
    <row r="52363" spans="5:29" s="2" customFormat="1">
      <c r="E52363" s="120"/>
      <c r="M52363" s="120"/>
      <c r="N52363" s="120"/>
      <c r="U52363" s="121"/>
      <c r="V52363" s="122"/>
      <c r="W52363" s="123"/>
      <c r="AC52363" s="123"/>
    </row>
    <row r="52364" spans="5:29" s="2" customFormat="1">
      <c r="E52364" s="120"/>
      <c r="M52364" s="120"/>
      <c r="N52364" s="120"/>
      <c r="U52364" s="121"/>
      <c r="V52364" s="122"/>
      <c r="W52364" s="123"/>
      <c r="AC52364" s="123"/>
    </row>
    <row r="52365" spans="5:29" s="2" customFormat="1">
      <c r="E52365" s="120"/>
      <c r="M52365" s="120"/>
      <c r="N52365" s="120"/>
      <c r="U52365" s="121"/>
      <c r="V52365" s="122"/>
      <c r="W52365" s="123"/>
      <c r="AC52365" s="123"/>
    </row>
    <row r="52366" spans="5:29" s="2" customFormat="1">
      <c r="E52366" s="120"/>
      <c r="M52366" s="120"/>
      <c r="N52366" s="120"/>
      <c r="U52366" s="121"/>
      <c r="V52366" s="122"/>
      <c r="W52366" s="123"/>
      <c r="AC52366" s="123"/>
    </row>
    <row r="52367" spans="5:29" s="2" customFormat="1">
      <c r="E52367" s="120"/>
      <c r="M52367" s="120"/>
      <c r="N52367" s="120"/>
      <c r="U52367" s="121"/>
      <c r="V52367" s="122"/>
      <c r="W52367" s="123"/>
      <c r="AC52367" s="123"/>
    </row>
    <row r="52368" spans="5:29" s="2" customFormat="1">
      <c r="E52368" s="120"/>
      <c r="M52368" s="120"/>
      <c r="N52368" s="120"/>
      <c r="U52368" s="121"/>
      <c r="V52368" s="122"/>
      <c r="W52368" s="123"/>
      <c r="AC52368" s="123"/>
    </row>
    <row r="52369" spans="5:29" s="2" customFormat="1">
      <c r="E52369" s="120"/>
      <c r="M52369" s="120"/>
      <c r="N52369" s="120"/>
      <c r="U52369" s="121"/>
      <c r="V52369" s="122"/>
      <c r="W52369" s="123"/>
      <c r="AC52369" s="123"/>
    </row>
    <row r="52370" spans="5:29" s="2" customFormat="1">
      <c r="E52370" s="120"/>
      <c r="M52370" s="120"/>
      <c r="N52370" s="120"/>
      <c r="U52370" s="121"/>
      <c r="V52370" s="122"/>
      <c r="W52370" s="123"/>
      <c r="AC52370" s="123"/>
    </row>
    <row r="52371" spans="5:29" s="2" customFormat="1">
      <c r="E52371" s="120"/>
      <c r="M52371" s="120"/>
      <c r="N52371" s="120"/>
      <c r="U52371" s="121"/>
      <c r="V52371" s="122"/>
      <c r="W52371" s="123"/>
      <c r="AC52371" s="123"/>
    </row>
    <row r="52372" spans="5:29" s="2" customFormat="1">
      <c r="E52372" s="120"/>
      <c r="M52372" s="120"/>
      <c r="N52372" s="120"/>
      <c r="U52372" s="121"/>
      <c r="V52372" s="122"/>
      <c r="W52372" s="123"/>
      <c r="AC52372" s="123"/>
    </row>
    <row r="52373" spans="5:29" s="2" customFormat="1">
      <c r="E52373" s="120"/>
      <c r="M52373" s="120"/>
      <c r="N52373" s="120"/>
      <c r="U52373" s="121"/>
      <c r="V52373" s="122"/>
      <c r="W52373" s="123"/>
      <c r="AC52373" s="123"/>
    </row>
    <row r="52374" spans="5:29" s="2" customFormat="1">
      <c r="E52374" s="120"/>
      <c r="M52374" s="120"/>
      <c r="N52374" s="120"/>
      <c r="U52374" s="121"/>
      <c r="V52374" s="122"/>
      <c r="W52374" s="123"/>
      <c r="AC52374" s="123"/>
    </row>
    <row r="52375" spans="5:29" s="2" customFormat="1">
      <c r="E52375" s="120"/>
      <c r="M52375" s="120"/>
      <c r="N52375" s="120"/>
      <c r="U52375" s="121"/>
      <c r="V52375" s="122"/>
      <c r="W52375" s="123"/>
      <c r="AC52375" s="123"/>
    </row>
    <row r="52376" spans="5:29" s="2" customFormat="1">
      <c r="E52376" s="120"/>
      <c r="M52376" s="120"/>
      <c r="N52376" s="120"/>
      <c r="U52376" s="121"/>
      <c r="V52376" s="122"/>
      <c r="W52376" s="123"/>
      <c r="AC52376" s="123"/>
    </row>
    <row r="52377" spans="5:29" s="2" customFormat="1">
      <c r="E52377" s="120"/>
      <c r="M52377" s="120"/>
      <c r="N52377" s="120"/>
      <c r="U52377" s="121"/>
      <c r="V52377" s="122"/>
      <c r="W52377" s="123"/>
      <c r="AC52377" s="123"/>
    </row>
    <row r="52378" spans="5:29" s="2" customFormat="1">
      <c r="E52378" s="120"/>
      <c r="M52378" s="120"/>
      <c r="N52378" s="120"/>
      <c r="U52378" s="121"/>
      <c r="V52378" s="122"/>
      <c r="W52378" s="123"/>
      <c r="AC52378" s="123"/>
    </row>
    <row r="52379" spans="5:29" s="2" customFormat="1">
      <c r="E52379" s="120"/>
      <c r="M52379" s="120"/>
      <c r="N52379" s="120"/>
      <c r="U52379" s="121"/>
      <c r="V52379" s="122"/>
      <c r="W52379" s="123"/>
      <c r="AC52379" s="123"/>
    </row>
    <row r="52380" spans="5:29" s="2" customFormat="1">
      <c r="E52380" s="120"/>
      <c r="M52380" s="120"/>
      <c r="N52380" s="120"/>
      <c r="U52380" s="121"/>
      <c r="V52380" s="122"/>
      <c r="W52380" s="123"/>
      <c r="AC52380" s="123"/>
    </row>
    <row r="52381" spans="5:29" s="2" customFormat="1">
      <c r="E52381" s="120"/>
      <c r="M52381" s="120"/>
      <c r="N52381" s="120"/>
      <c r="U52381" s="121"/>
      <c r="V52381" s="122"/>
      <c r="W52381" s="123"/>
      <c r="AC52381" s="123"/>
    </row>
    <row r="52382" spans="5:29" s="2" customFormat="1">
      <c r="E52382" s="120"/>
      <c r="M52382" s="120"/>
      <c r="N52382" s="120"/>
      <c r="U52382" s="121"/>
      <c r="V52382" s="122"/>
      <c r="W52382" s="123"/>
      <c r="AC52382" s="123"/>
    </row>
    <row r="52383" spans="5:29" s="2" customFormat="1">
      <c r="E52383" s="120"/>
      <c r="M52383" s="120"/>
      <c r="N52383" s="120"/>
      <c r="U52383" s="121"/>
      <c r="V52383" s="122"/>
      <c r="W52383" s="123"/>
      <c r="AC52383" s="123"/>
    </row>
    <row r="52384" spans="5:29" s="2" customFormat="1">
      <c r="E52384" s="120"/>
      <c r="M52384" s="120"/>
      <c r="N52384" s="120"/>
      <c r="U52384" s="121"/>
      <c r="V52384" s="122"/>
      <c r="W52384" s="123"/>
      <c r="AC52384" s="123"/>
    </row>
    <row r="52385" spans="5:29" s="2" customFormat="1">
      <c r="E52385" s="120"/>
      <c r="M52385" s="120"/>
      <c r="N52385" s="120"/>
      <c r="U52385" s="121"/>
      <c r="V52385" s="122"/>
      <c r="W52385" s="123"/>
      <c r="AC52385" s="123"/>
    </row>
    <row r="52386" spans="5:29" s="2" customFormat="1">
      <c r="E52386" s="120"/>
      <c r="M52386" s="120"/>
      <c r="N52386" s="120"/>
      <c r="U52386" s="121"/>
      <c r="V52386" s="122"/>
      <c r="W52386" s="123"/>
      <c r="AC52386" s="123"/>
    </row>
    <row r="52387" spans="5:29" s="2" customFormat="1">
      <c r="E52387" s="120"/>
      <c r="M52387" s="120"/>
      <c r="N52387" s="120"/>
      <c r="U52387" s="121"/>
      <c r="V52387" s="122"/>
      <c r="W52387" s="123"/>
      <c r="AC52387" s="123"/>
    </row>
    <row r="52388" spans="5:29" s="2" customFormat="1">
      <c r="E52388" s="120"/>
      <c r="M52388" s="120"/>
      <c r="N52388" s="120"/>
      <c r="U52388" s="121"/>
      <c r="V52388" s="122"/>
      <c r="W52388" s="123"/>
      <c r="AC52388" s="123"/>
    </row>
    <row r="52389" spans="5:29" s="2" customFormat="1">
      <c r="E52389" s="120"/>
      <c r="M52389" s="120"/>
      <c r="N52389" s="120"/>
      <c r="U52389" s="121"/>
      <c r="V52389" s="122"/>
      <c r="W52389" s="123"/>
      <c r="AC52389" s="123"/>
    </row>
    <row r="52390" spans="5:29" s="2" customFormat="1">
      <c r="E52390" s="120"/>
      <c r="M52390" s="120"/>
      <c r="N52390" s="120"/>
      <c r="U52390" s="121"/>
      <c r="V52390" s="122"/>
      <c r="W52390" s="123"/>
      <c r="AC52390" s="123"/>
    </row>
    <row r="52391" spans="5:29" s="2" customFormat="1">
      <c r="E52391" s="120"/>
      <c r="M52391" s="120"/>
      <c r="N52391" s="120"/>
      <c r="U52391" s="121"/>
      <c r="V52391" s="122"/>
      <c r="W52391" s="123"/>
      <c r="AC52391" s="123"/>
    </row>
    <row r="52392" spans="5:29" s="2" customFormat="1">
      <c r="E52392" s="120"/>
      <c r="M52392" s="120"/>
      <c r="N52392" s="120"/>
      <c r="U52392" s="121"/>
      <c r="V52392" s="122"/>
      <c r="W52392" s="123"/>
      <c r="AC52392" s="123"/>
    </row>
    <row r="52393" spans="5:29" s="2" customFormat="1">
      <c r="E52393" s="120"/>
      <c r="M52393" s="120"/>
      <c r="N52393" s="120"/>
      <c r="U52393" s="121"/>
      <c r="V52393" s="122"/>
      <c r="W52393" s="123"/>
      <c r="AC52393" s="123"/>
    </row>
    <row r="52394" spans="5:29" s="2" customFormat="1">
      <c r="E52394" s="120"/>
      <c r="M52394" s="120"/>
      <c r="N52394" s="120"/>
      <c r="U52394" s="121"/>
      <c r="V52394" s="122"/>
      <c r="W52394" s="123"/>
      <c r="AC52394" s="123"/>
    </row>
    <row r="52395" spans="5:29" s="2" customFormat="1">
      <c r="E52395" s="120"/>
      <c r="M52395" s="120"/>
      <c r="N52395" s="120"/>
      <c r="U52395" s="121"/>
      <c r="V52395" s="122"/>
      <c r="W52395" s="123"/>
      <c r="AC52395" s="123"/>
    </row>
    <row r="52396" spans="5:29" s="2" customFormat="1">
      <c r="E52396" s="120"/>
      <c r="M52396" s="120"/>
      <c r="N52396" s="120"/>
      <c r="U52396" s="121"/>
      <c r="V52396" s="122"/>
      <c r="W52396" s="123"/>
      <c r="AC52396" s="123"/>
    </row>
    <row r="52397" spans="5:29" s="2" customFormat="1">
      <c r="E52397" s="120"/>
      <c r="M52397" s="120"/>
      <c r="N52397" s="120"/>
      <c r="U52397" s="121"/>
      <c r="V52397" s="122"/>
      <c r="W52397" s="123"/>
      <c r="AC52397" s="123"/>
    </row>
    <row r="52398" spans="5:29" s="2" customFormat="1">
      <c r="E52398" s="120"/>
      <c r="M52398" s="120"/>
      <c r="N52398" s="120"/>
      <c r="U52398" s="121"/>
      <c r="V52398" s="122"/>
      <c r="W52398" s="123"/>
      <c r="AC52398" s="123"/>
    </row>
    <row r="52399" spans="5:29" s="2" customFormat="1">
      <c r="E52399" s="120"/>
      <c r="M52399" s="120"/>
      <c r="N52399" s="120"/>
      <c r="U52399" s="121"/>
      <c r="V52399" s="122"/>
      <c r="W52399" s="123"/>
      <c r="AC52399" s="123"/>
    </row>
    <row r="52400" spans="5:29" s="2" customFormat="1">
      <c r="E52400" s="120"/>
      <c r="M52400" s="120"/>
      <c r="N52400" s="120"/>
      <c r="U52400" s="121"/>
      <c r="V52400" s="122"/>
      <c r="W52400" s="123"/>
      <c r="AC52400" s="123"/>
    </row>
    <row r="52401" spans="5:29" s="2" customFormat="1">
      <c r="E52401" s="120"/>
      <c r="M52401" s="120"/>
      <c r="N52401" s="120"/>
      <c r="U52401" s="121"/>
      <c r="V52401" s="122"/>
      <c r="W52401" s="123"/>
      <c r="AC52401" s="123"/>
    </row>
    <row r="52402" spans="5:29" s="2" customFormat="1">
      <c r="E52402" s="120"/>
      <c r="M52402" s="120"/>
      <c r="N52402" s="120"/>
      <c r="U52402" s="121"/>
      <c r="V52402" s="122"/>
      <c r="W52402" s="123"/>
      <c r="AC52402" s="123"/>
    </row>
    <row r="52403" spans="5:29" s="2" customFormat="1">
      <c r="E52403" s="120"/>
      <c r="M52403" s="120"/>
      <c r="N52403" s="120"/>
      <c r="U52403" s="121"/>
      <c r="V52403" s="122"/>
      <c r="W52403" s="123"/>
      <c r="AC52403" s="123"/>
    </row>
    <row r="52404" spans="5:29" s="2" customFormat="1">
      <c r="E52404" s="120"/>
      <c r="M52404" s="120"/>
      <c r="N52404" s="120"/>
      <c r="U52404" s="121"/>
      <c r="V52404" s="122"/>
      <c r="W52404" s="123"/>
      <c r="AC52404" s="123"/>
    </row>
    <row r="52405" spans="5:29" s="2" customFormat="1">
      <c r="E52405" s="120"/>
      <c r="M52405" s="120"/>
      <c r="N52405" s="120"/>
      <c r="U52405" s="121"/>
      <c r="V52405" s="122"/>
      <c r="W52405" s="123"/>
      <c r="AC52405" s="123"/>
    </row>
    <row r="52406" spans="5:29" s="2" customFormat="1">
      <c r="E52406" s="120"/>
      <c r="M52406" s="120"/>
      <c r="N52406" s="120"/>
      <c r="U52406" s="121"/>
      <c r="V52406" s="122"/>
      <c r="W52406" s="123"/>
      <c r="AC52406" s="123"/>
    </row>
    <row r="52407" spans="5:29" s="2" customFormat="1">
      <c r="E52407" s="120"/>
      <c r="M52407" s="120"/>
      <c r="N52407" s="120"/>
      <c r="U52407" s="121"/>
      <c r="V52407" s="122"/>
      <c r="W52407" s="123"/>
      <c r="AC52407" s="123"/>
    </row>
    <row r="52408" spans="5:29" s="2" customFormat="1">
      <c r="E52408" s="120"/>
      <c r="M52408" s="120"/>
      <c r="N52408" s="120"/>
      <c r="U52408" s="121"/>
      <c r="V52408" s="122"/>
      <c r="W52408" s="123"/>
      <c r="AC52408" s="123"/>
    </row>
    <row r="52409" spans="5:29" s="2" customFormat="1">
      <c r="E52409" s="120"/>
      <c r="M52409" s="120"/>
      <c r="N52409" s="120"/>
      <c r="U52409" s="121"/>
      <c r="V52409" s="122"/>
      <c r="W52409" s="123"/>
      <c r="AC52409" s="123"/>
    </row>
    <row r="52410" spans="5:29" s="2" customFormat="1">
      <c r="E52410" s="120"/>
      <c r="M52410" s="120"/>
      <c r="N52410" s="120"/>
      <c r="U52410" s="121"/>
      <c r="V52410" s="122"/>
      <c r="W52410" s="123"/>
      <c r="AC52410" s="123"/>
    </row>
    <row r="52411" spans="5:29" s="2" customFormat="1">
      <c r="E52411" s="120"/>
      <c r="M52411" s="120"/>
      <c r="N52411" s="120"/>
      <c r="U52411" s="121"/>
      <c r="V52411" s="122"/>
      <c r="W52411" s="123"/>
      <c r="AC52411" s="123"/>
    </row>
    <row r="52412" spans="5:29" s="2" customFormat="1">
      <c r="E52412" s="120"/>
      <c r="M52412" s="120"/>
      <c r="N52412" s="120"/>
      <c r="U52412" s="121"/>
      <c r="V52412" s="122"/>
      <c r="W52412" s="123"/>
      <c r="AC52412" s="123"/>
    </row>
    <row r="52413" spans="5:29" s="2" customFormat="1">
      <c r="E52413" s="120"/>
      <c r="M52413" s="120"/>
      <c r="N52413" s="120"/>
      <c r="U52413" s="121"/>
      <c r="V52413" s="122"/>
      <c r="W52413" s="123"/>
      <c r="AC52413" s="123"/>
    </row>
    <row r="52414" spans="5:29" s="2" customFormat="1">
      <c r="E52414" s="120"/>
      <c r="M52414" s="120"/>
      <c r="N52414" s="120"/>
      <c r="U52414" s="121"/>
      <c r="V52414" s="122"/>
      <c r="W52414" s="123"/>
      <c r="AC52414" s="123"/>
    </row>
    <row r="52415" spans="5:29" s="2" customFormat="1">
      <c r="E52415" s="120"/>
      <c r="M52415" s="120"/>
      <c r="N52415" s="120"/>
      <c r="U52415" s="121"/>
      <c r="V52415" s="122"/>
      <c r="W52415" s="123"/>
      <c r="AC52415" s="123"/>
    </row>
    <row r="52416" spans="5:29" s="2" customFormat="1">
      <c r="E52416" s="120"/>
      <c r="M52416" s="120"/>
      <c r="N52416" s="120"/>
      <c r="U52416" s="121"/>
      <c r="V52416" s="122"/>
      <c r="W52416" s="123"/>
      <c r="AC52416" s="123"/>
    </row>
    <row r="52417" spans="5:29" s="2" customFormat="1">
      <c r="E52417" s="120"/>
      <c r="M52417" s="120"/>
      <c r="N52417" s="120"/>
      <c r="U52417" s="121"/>
      <c r="V52417" s="122"/>
      <c r="W52417" s="123"/>
      <c r="AC52417" s="123"/>
    </row>
    <row r="52418" spans="5:29" s="2" customFormat="1">
      <c r="E52418" s="120"/>
      <c r="M52418" s="120"/>
      <c r="N52418" s="120"/>
      <c r="U52418" s="121"/>
      <c r="V52418" s="122"/>
      <c r="W52418" s="123"/>
      <c r="AC52418" s="123"/>
    </row>
    <row r="52419" spans="5:29" s="2" customFormat="1">
      <c r="E52419" s="120"/>
      <c r="M52419" s="120"/>
      <c r="N52419" s="120"/>
      <c r="U52419" s="121"/>
      <c r="V52419" s="122"/>
      <c r="W52419" s="123"/>
      <c r="AC52419" s="123"/>
    </row>
    <row r="52420" spans="5:29" s="2" customFormat="1">
      <c r="E52420" s="120"/>
      <c r="M52420" s="120"/>
      <c r="N52420" s="120"/>
      <c r="U52420" s="121"/>
      <c r="V52420" s="122"/>
      <c r="W52420" s="123"/>
      <c r="AC52420" s="123"/>
    </row>
    <row r="52421" spans="5:29" s="2" customFormat="1">
      <c r="E52421" s="120"/>
      <c r="M52421" s="120"/>
      <c r="N52421" s="120"/>
      <c r="U52421" s="121"/>
      <c r="V52421" s="122"/>
      <c r="W52421" s="123"/>
      <c r="AC52421" s="123"/>
    </row>
    <row r="52422" spans="5:29" s="2" customFormat="1">
      <c r="E52422" s="120"/>
      <c r="M52422" s="120"/>
      <c r="N52422" s="120"/>
      <c r="U52422" s="121"/>
      <c r="V52422" s="122"/>
      <c r="W52422" s="123"/>
      <c r="AC52422" s="123"/>
    </row>
    <row r="52423" spans="5:29" s="2" customFormat="1">
      <c r="E52423" s="120"/>
      <c r="M52423" s="120"/>
      <c r="N52423" s="120"/>
      <c r="U52423" s="121"/>
      <c r="V52423" s="122"/>
      <c r="W52423" s="123"/>
      <c r="AC52423" s="123"/>
    </row>
    <row r="52424" spans="5:29" s="2" customFormat="1">
      <c r="E52424" s="120"/>
      <c r="M52424" s="120"/>
      <c r="N52424" s="120"/>
      <c r="U52424" s="121"/>
      <c r="V52424" s="122"/>
      <c r="W52424" s="123"/>
      <c r="AC52424" s="123"/>
    </row>
    <row r="52425" spans="5:29" s="2" customFormat="1">
      <c r="E52425" s="120"/>
      <c r="M52425" s="120"/>
      <c r="N52425" s="120"/>
      <c r="U52425" s="121"/>
      <c r="V52425" s="122"/>
      <c r="W52425" s="123"/>
      <c r="AC52425" s="123"/>
    </row>
    <row r="52426" spans="5:29" s="2" customFormat="1">
      <c r="E52426" s="120"/>
      <c r="M52426" s="120"/>
      <c r="N52426" s="120"/>
      <c r="U52426" s="121"/>
      <c r="V52426" s="122"/>
      <c r="W52426" s="123"/>
      <c r="AC52426" s="123"/>
    </row>
    <row r="52427" spans="5:29" s="2" customFormat="1">
      <c r="E52427" s="120"/>
      <c r="M52427" s="120"/>
      <c r="N52427" s="120"/>
      <c r="U52427" s="121"/>
      <c r="V52427" s="122"/>
      <c r="W52427" s="123"/>
      <c r="AC52427" s="123"/>
    </row>
    <row r="52428" spans="5:29" s="2" customFormat="1">
      <c r="E52428" s="120"/>
      <c r="M52428" s="120"/>
      <c r="N52428" s="120"/>
      <c r="U52428" s="121"/>
      <c r="V52428" s="122"/>
      <c r="W52428" s="123"/>
      <c r="AC52428" s="123"/>
    </row>
    <row r="52429" spans="5:29" s="2" customFormat="1">
      <c r="E52429" s="120"/>
      <c r="M52429" s="120"/>
      <c r="N52429" s="120"/>
      <c r="U52429" s="121"/>
      <c r="V52429" s="122"/>
      <c r="W52429" s="123"/>
      <c r="AC52429" s="123"/>
    </row>
    <row r="52430" spans="5:29" s="2" customFormat="1">
      <c r="E52430" s="120"/>
      <c r="M52430" s="120"/>
      <c r="N52430" s="120"/>
      <c r="U52430" s="121"/>
      <c r="V52430" s="122"/>
      <c r="W52430" s="123"/>
      <c r="AC52430" s="123"/>
    </row>
    <row r="52431" spans="5:29" s="2" customFormat="1">
      <c r="E52431" s="120"/>
      <c r="M52431" s="120"/>
      <c r="N52431" s="120"/>
      <c r="U52431" s="121"/>
      <c r="V52431" s="122"/>
      <c r="W52431" s="123"/>
      <c r="AC52431" s="123"/>
    </row>
    <row r="52432" spans="5:29" s="2" customFormat="1">
      <c r="E52432" s="120"/>
      <c r="M52432" s="120"/>
      <c r="N52432" s="120"/>
      <c r="U52432" s="121"/>
      <c r="V52432" s="122"/>
      <c r="W52432" s="123"/>
      <c r="AC52432" s="123"/>
    </row>
    <row r="52433" spans="5:29" s="2" customFormat="1">
      <c r="E52433" s="120"/>
      <c r="M52433" s="120"/>
      <c r="N52433" s="120"/>
      <c r="U52433" s="121"/>
      <c r="V52433" s="122"/>
      <c r="W52433" s="123"/>
      <c r="AC52433" s="123"/>
    </row>
    <row r="52434" spans="5:29" s="2" customFormat="1">
      <c r="E52434" s="120"/>
      <c r="M52434" s="120"/>
      <c r="N52434" s="120"/>
      <c r="U52434" s="121"/>
      <c r="V52434" s="122"/>
      <c r="W52434" s="123"/>
      <c r="AC52434" s="123"/>
    </row>
    <row r="52435" spans="5:29" s="2" customFormat="1">
      <c r="E52435" s="120"/>
      <c r="M52435" s="120"/>
      <c r="N52435" s="120"/>
      <c r="U52435" s="121"/>
      <c r="V52435" s="122"/>
      <c r="W52435" s="123"/>
      <c r="AC52435" s="123"/>
    </row>
    <row r="52436" spans="5:29" s="2" customFormat="1">
      <c r="E52436" s="120"/>
      <c r="M52436" s="120"/>
      <c r="N52436" s="120"/>
      <c r="U52436" s="121"/>
      <c r="V52436" s="122"/>
      <c r="W52436" s="123"/>
      <c r="AC52436" s="123"/>
    </row>
    <row r="52437" spans="5:29" s="2" customFormat="1">
      <c r="E52437" s="120"/>
      <c r="M52437" s="120"/>
      <c r="N52437" s="120"/>
      <c r="U52437" s="121"/>
      <c r="V52437" s="122"/>
      <c r="W52437" s="123"/>
      <c r="AC52437" s="123"/>
    </row>
    <row r="52438" spans="5:29" s="2" customFormat="1">
      <c r="E52438" s="120"/>
      <c r="M52438" s="120"/>
      <c r="N52438" s="120"/>
      <c r="U52438" s="121"/>
      <c r="V52438" s="122"/>
      <c r="W52438" s="123"/>
      <c r="AC52438" s="123"/>
    </row>
    <row r="52439" spans="5:29" s="2" customFormat="1">
      <c r="E52439" s="120"/>
      <c r="M52439" s="120"/>
      <c r="N52439" s="120"/>
      <c r="U52439" s="121"/>
      <c r="V52439" s="122"/>
      <c r="W52439" s="123"/>
      <c r="AC52439" s="123"/>
    </row>
    <row r="52440" spans="5:29" s="2" customFormat="1">
      <c r="E52440" s="120"/>
      <c r="M52440" s="120"/>
      <c r="N52440" s="120"/>
      <c r="U52440" s="121"/>
      <c r="V52440" s="122"/>
      <c r="W52440" s="123"/>
      <c r="AC52440" s="123"/>
    </row>
    <row r="52441" spans="5:29" s="2" customFormat="1">
      <c r="E52441" s="120"/>
      <c r="M52441" s="120"/>
      <c r="N52441" s="120"/>
      <c r="U52441" s="121"/>
      <c r="V52441" s="122"/>
      <c r="W52441" s="123"/>
      <c r="AC52441" s="123"/>
    </row>
    <row r="52442" spans="5:29" s="2" customFormat="1">
      <c r="E52442" s="120"/>
      <c r="M52442" s="120"/>
      <c r="N52442" s="120"/>
      <c r="U52442" s="121"/>
      <c r="V52442" s="122"/>
      <c r="W52442" s="123"/>
      <c r="AC52442" s="123"/>
    </row>
    <row r="52443" spans="5:29" s="2" customFormat="1">
      <c r="E52443" s="120"/>
      <c r="M52443" s="120"/>
      <c r="N52443" s="120"/>
      <c r="U52443" s="121"/>
      <c r="V52443" s="122"/>
      <c r="W52443" s="123"/>
      <c r="AC52443" s="123"/>
    </row>
    <row r="52444" spans="5:29" s="2" customFormat="1">
      <c r="E52444" s="120"/>
      <c r="M52444" s="120"/>
      <c r="N52444" s="120"/>
      <c r="U52444" s="121"/>
      <c r="V52444" s="122"/>
      <c r="W52444" s="123"/>
      <c r="AC52444" s="123"/>
    </row>
    <row r="52445" spans="5:29" s="2" customFormat="1">
      <c r="E52445" s="120"/>
      <c r="M52445" s="120"/>
      <c r="N52445" s="120"/>
      <c r="U52445" s="121"/>
      <c r="V52445" s="122"/>
      <c r="W52445" s="123"/>
      <c r="AC52445" s="123"/>
    </row>
    <row r="52446" spans="5:29" s="2" customFormat="1">
      <c r="E52446" s="120"/>
      <c r="M52446" s="120"/>
      <c r="N52446" s="120"/>
      <c r="U52446" s="121"/>
      <c r="V52446" s="122"/>
      <c r="W52446" s="123"/>
      <c r="AC52446" s="123"/>
    </row>
    <row r="52447" spans="5:29" s="2" customFormat="1">
      <c r="E52447" s="120"/>
      <c r="M52447" s="120"/>
      <c r="N52447" s="120"/>
      <c r="U52447" s="121"/>
      <c r="V52447" s="122"/>
      <c r="W52447" s="123"/>
      <c r="AC52447" s="123"/>
    </row>
    <row r="52448" spans="5:29" s="2" customFormat="1">
      <c r="E52448" s="120"/>
      <c r="M52448" s="120"/>
      <c r="N52448" s="120"/>
      <c r="U52448" s="121"/>
      <c r="V52448" s="122"/>
      <c r="W52448" s="123"/>
      <c r="AC52448" s="123"/>
    </row>
    <row r="52449" spans="5:29" s="2" customFormat="1">
      <c r="E52449" s="120"/>
      <c r="M52449" s="120"/>
      <c r="N52449" s="120"/>
      <c r="U52449" s="121"/>
      <c r="V52449" s="122"/>
      <c r="W52449" s="123"/>
      <c r="AC52449" s="123"/>
    </row>
    <row r="52450" spans="5:29" s="2" customFormat="1">
      <c r="E52450" s="120"/>
      <c r="M52450" s="120"/>
      <c r="N52450" s="120"/>
      <c r="U52450" s="121"/>
      <c r="V52450" s="122"/>
      <c r="W52450" s="123"/>
      <c r="AC52450" s="123"/>
    </row>
    <row r="52451" spans="5:29" s="2" customFormat="1">
      <c r="E52451" s="120"/>
      <c r="M52451" s="120"/>
      <c r="N52451" s="120"/>
      <c r="U52451" s="121"/>
      <c r="V52451" s="122"/>
      <c r="W52451" s="123"/>
      <c r="AC52451" s="123"/>
    </row>
    <row r="52452" spans="5:29" s="2" customFormat="1">
      <c r="E52452" s="120"/>
      <c r="M52452" s="120"/>
      <c r="N52452" s="120"/>
      <c r="U52452" s="121"/>
      <c r="V52452" s="122"/>
      <c r="W52452" s="123"/>
      <c r="AC52452" s="123"/>
    </row>
    <row r="52453" spans="5:29" s="2" customFormat="1">
      <c r="E52453" s="120"/>
      <c r="M52453" s="120"/>
      <c r="N52453" s="120"/>
      <c r="U52453" s="121"/>
      <c r="V52453" s="122"/>
      <c r="W52453" s="123"/>
      <c r="AC52453" s="123"/>
    </row>
    <row r="52454" spans="5:29" s="2" customFormat="1">
      <c r="E52454" s="120"/>
      <c r="M52454" s="120"/>
      <c r="N52454" s="120"/>
      <c r="U52454" s="121"/>
      <c r="V52454" s="122"/>
      <c r="W52454" s="123"/>
      <c r="AC52454" s="123"/>
    </row>
    <row r="52455" spans="5:29" s="2" customFormat="1">
      <c r="E52455" s="120"/>
      <c r="M52455" s="120"/>
      <c r="N52455" s="120"/>
      <c r="U52455" s="121"/>
      <c r="V52455" s="122"/>
      <c r="W52455" s="123"/>
      <c r="AC52455" s="123"/>
    </row>
    <row r="52456" spans="5:29" s="2" customFormat="1">
      <c r="E52456" s="120"/>
      <c r="M52456" s="120"/>
      <c r="N52456" s="120"/>
      <c r="U52456" s="121"/>
      <c r="V52456" s="122"/>
      <c r="W52456" s="123"/>
      <c r="AC52456" s="123"/>
    </row>
    <row r="52457" spans="5:29" s="2" customFormat="1">
      <c r="E52457" s="120"/>
      <c r="M52457" s="120"/>
      <c r="N52457" s="120"/>
      <c r="U52457" s="121"/>
      <c r="V52457" s="122"/>
      <c r="W52457" s="123"/>
      <c r="AC52457" s="123"/>
    </row>
    <row r="52458" spans="5:29" s="2" customFormat="1">
      <c r="E52458" s="120"/>
      <c r="M52458" s="120"/>
      <c r="N52458" s="120"/>
      <c r="U52458" s="121"/>
      <c r="V52458" s="122"/>
      <c r="W52458" s="123"/>
      <c r="AC52458" s="123"/>
    </row>
    <row r="52459" spans="5:29" s="2" customFormat="1">
      <c r="E52459" s="120"/>
      <c r="M52459" s="120"/>
      <c r="N52459" s="120"/>
      <c r="U52459" s="121"/>
      <c r="V52459" s="122"/>
      <c r="W52459" s="123"/>
      <c r="AC52459" s="123"/>
    </row>
    <row r="52460" spans="5:29" s="2" customFormat="1">
      <c r="E52460" s="120"/>
      <c r="M52460" s="120"/>
      <c r="N52460" s="120"/>
      <c r="U52460" s="121"/>
      <c r="V52460" s="122"/>
      <c r="W52460" s="123"/>
      <c r="AC52460" s="123"/>
    </row>
    <row r="52461" spans="5:29" s="2" customFormat="1">
      <c r="E52461" s="120"/>
      <c r="M52461" s="120"/>
      <c r="N52461" s="120"/>
      <c r="U52461" s="121"/>
      <c r="V52461" s="122"/>
      <c r="W52461" s="123"/>
      <c r="AC52461" s="123"/>
    </row>
    <row r="52462" spans="5:29" s="2" customFormat="1">
      <c r="E52462" s="120"/>
      <c r="M52462" s="120"/>
      <c r="N52462" s="120"/>
      <c r="U52462" s="121"/>
      <c r="V52462" s="122"/>
      <c r="W52462" s="123"/>
      <c r="AC52462" s="123"/>
    </row>
    <row r="52463" spans="5:29" s="2" customFormat="1">
      <c r="E52463" s="120"/>
      <c r="M52463" s="120"/>
      <c r="N52463" s="120"/>
      <c r="U52463" s="121"/>
      <c r="V52463" s="122"/>
      <c r="W52463" s="123"/>
      <c r="AC52463" s="123"/>
    </row>
    <row r="52464" spans="5:29" s="2" customFormat="1">
      <c r="E52464" s="120"/>
      <c r="M52464" s="120"/>
      <c r="N52464" s="120"/>
      <c r="U52464" s="121"/>
      <c r="V52464" s="122"/>
      <c r="W52464" s="123"/>
      <c r="AC52464" s="123"/>
    </row>
    <row r="52465" spans="5:29" s="2" customFormat="1">
      <c r="E52465" s="120"/>
      <c r="M52465" s="120"/>
      <c r="N52465" s="120"/>
      <c r="U52465" s="121"/>
      <c r="V52465" s="122"/>
      <c r="W52465" s="123"/>
      <c r="AC52465" s="123"/>
    </row>
    <row r="52466" spans="5:29" s="2" customFormat="1">
      <c r="E52466" s="120"/>
      <c r="M52466" s="120"/>
      <c r="N52466" s="120"/>
      <c r="U52466" s="121"/>
      <c r="V52466" s="122"/>
      <c r="W52466" s="123"/>
      <c r="AC52466" s="123"/>
    </row>
    <row r="52467" spans="5:29" s="2" customFormat="1">
      <c r="E52467" s="120"/>
      <c r="M52467" s="120"/>
      <c r="N52467" s="120"/>
      <c r="U52467" s="121"/>
      <c r="V52467" s="122"/>
      <c r="W52467" s="123"/>
      <c r="AC52467" s="123"/>
    </row>
    <row r="52468" spans="5:29" s="2" customFormat="1">
      <c r="E52468" s="120"/>
      <c r="M52468" s="120"/>
      <c r="N52468" s="120"/>
      <c r="U52468" s="121"/>
      <c r="V52468" s="122"/>
      <c r="W52468" s="123"/>
      <c r="AC52468" s="123"/>
    </row>
    <row r="52469" spans="5:29" s="2" customFormat="1">
      <c r="E52469" s="120"/>
      <c r="M52469" s="120"/>
      <c r="N52469" s="120"/>
      <c r="U52469" s="121"/>
      <c r="V52469" s="122"/>
      <c r="W52469" s="123"/>
      <c r="AC52469" s="123"/>
    </row>
    <row r="52470" spans="5:29" s="2" customFormat="1">
      <c r="E52470" s="120"/>
      <c r="M52470" s="120"/>
      <c r="N52470" s="120"/>
      <c r="U52470" s="121"/>
      <c r="V52470" s="122"/>
      <c r="W52470" s="123"/>
      <c r="AC52470" s="123"/>
    </row>
    <row r="52471" spans="5:29" s="2" customFormat="1">
      <c r="E52471" s="120"/>
      <c r="M52471" s="120"/>
      <c r="N52471" s="120"/>
      <c r="U52471" s="121"/>
      <c r="V52471" s="122"/>
      <c r="W52471" s="123"/>
      <c r="AC52471" s="123"/>
    </row>
    <row r="52472" spans="5:29" s="2" customFormat="1">
      <c r="E52472" s="120"/>
      <c r="M52472" s="120"/>
      <c r="N52472" s="120"/>
      <c r="U52472" s="121"/>
      <c r="V52472" s="122"/>
      <c r="W52472" s="123"/>
      <c r="AC52472" s="123"/>
    </row>
    <row r="52473" spans="5:29" s="2" customFormat="1">
      <c r="E52473" s="120"/>
      <c r="M52473" s="120"/>
      <c r="N52473" s="120"/>
      <c r="U52473" s="121"/>
      <c r="V52473" s="122"/>
      <c r="W52473" s="123"/>
      <c r="AC52473" s="123"/>
    </row>
    <row r="52474" spans="5:29" s="2" customFormat="1">
      <c r="E52474" s="120"/>
      <c r="M52474" s="120"/>
      <c r="N52474" s="120"/>
      <c r="U52474" s="121"/>
      <c r="V52474" s="122"/>
      <c r="W52474" s="123"/>
      <c r="AC52474" s="123"/>
    </row>
    <row r="52475" spans="5:29" s="2" customFormat="1">
      <c r="E52475" s="120"/>
      <c r="M52475" s="120"/>
      <c r="N52475" s="120"/>
      <c r="U52475" s="121"/>
      <c r="V52475" s="122"/>
      <c r="W52475" s="123"/>
      <c r="AC52475" s="123"/>
    </row>
    <row r="52476" spans="5:29" s="2" customFormat="1">
      <c r="E52476" s="120"/>
      <c r="M52476" s="120"/>
      <c r="N52476" s="120"/>
      <c r="U52476" s="121"/>
      <c r="V52476" s="122"/>
      <c r="W52476" s="123"/>
      <c r="AC52476" s="123"/>
    </row>
    <row r="52477" spans="5:29" s="2" customFormat="1">
      <c r="E52477" s="120"/>
      <c r="M52477" s="120"/>
      <c r="N52477" s="120"/>
      <c r="U52477" s="121"/>
      <c r="V52477" s="122"/>
      <c r="W52477" s="123"/>
      <c r="AC52477" s="123"/>
    </row>
    <row r="52478" spans="5:29" s="2" customFormat="1">
      <c r="E52478" s="120"/>
      <c r="M52478" s="120"/>
      <c r="N52478" s="120"/>
      <c r="U52478" s="121"/>
      <c r="V52478" s="122"/>
      <c r="W52478" s="123"/>
      <c r="AC52478" s="123"/>
    </row>
    <row r="52479" spans="5:29" s="2" customFormat="1">
      <c r="E52479" s="120"/>
      <c r="M52479" s="120"/>
      <c r="N52479" s="120"/>
      <c r="U52479" s="121"/>
      <c r="V52479" s="122"/>
      <c r="W52479" s="123"/>
      <c r="AC52479" s="123"/>
    </row>
    <row r="52480" spans="5:29" s="2" customFormat="1">
      <c r="E52480" s="120"/>
      <c r="M52480" s="120"/>
      <c r="N52480" s="120"/>
      <c r="U52480" s="121"/>
      <c r="V52480" s="122"/>
      <c r="W52480" s="123"/>
      <c r="AC52480" s="123"/>
    </row>
    <row r="52481" spans="5:29" s="2" customFormat="1">
      <c r="E52481" s="120"/>
      <c r="M52481" s="120"/>
      <c r="N52481" s="120"/>
      <c r="U52481" s="121"/>
      <c r="V52481" s="122"/>
      <c r="W52481" s="123"/>
      <c r="AC52481" s="123"/>
    </row>
    <row r="52482" spans="5:29" s="2" customFormat="1">
      <c r="E52482" s="120"/>
      <c r="M52482" s="120"/>
      <c r="N52482" s="120"/>
      <c r="U52482" s="121"/>
      <c r="V52482" s="122"/>
      <c r="W52482" s="123"/>
      <c r="AC52482" s="123"/>
    </row>
    <row r="52483" spans="5:29" s="2" customFormat="1">
      <c r="E52483" s="120"/>
      <c r="M52483" s="120"/>
      <c r="N52483" s="120"/>
      <c r="U52483" s="121"/>
      <c r="V52483" s="122"/>
      <c r="W52483" s="123"/>
      <c r="AC52483" s="123"/>
    </row>
    <row r="52484" spans="5:29" s="2" customFormat="1">
      <c r="E52484" s="120"/>
      <c r="M52484" s="120"/>
      <c r="N52484" s="120"/>
      <c r="U52484" s="121"/>
      <c r="V52484" s="122"/>
      <c r="W52484" s="123"/>
      <c r="AC52484" s="123"/>
    </row>
    <row r="52485" spans="5:29" s="2" customFormat="1">
      <c r="E52485" s="120"/>
      <c r="M52485" s="120"/>
      <c r="N52485" s="120"/>
      <c r="U52485" s="121"/>
      <c r="V52485" s="122"/>
      <c r="W52485" s="123"/>
      <c r="AC52485" s="123"/>
    </row>
    <row r="52486" spans="5:29" s="2" customFormat="1">
      <c r="E52486" s="120"/>
      <c r="M52486" s="120"/>
      <c r="N52486" s="120"/>
      <c r="U52486" s="121"/>
      <c r="V52486" s="122"/>
      <c r="W52486" s="123"/>
      <c r="AC52486" s="123"/>
    </row>
    <row r="52487" spans="5:29" s="2" customFormat="1">
      <c r="E52487" s="120"/>
      <c r="M52487" s="120"/>
      <c r="N52487" s="120"/>
      <c r="U52487" s="121"/>
      <c r="V52487" s="122"/>
      <c r="W52487" s="123"/>
      <c r="AC52487" s="123"/>
    </row>
    <row r="52488" spans="5:29" s="2" customFormat="1">
      <c r="E52488" s="120"/>
      <c r="M52488" s="120"/>
      <c r="N52488" s="120"/>
      <c r="U52488" s="121"/>
      <c r="V52488" s="122"/>
      <c r="W52488" s="123"/>
      <c r="AC52488" s="123"/>
    </row>
    <row r="52489" spans="5:29" s="2" customFormat="1">
      <c r="E52489" s="120"/>
      <c r="M52489" s="120"/>
      <c r="N52489" s="120"/>
      <c r="U52489" s="121"/>
      <c r="V52489" s="122"/>
      <c r="W52489" s="123"/>
      <c r="AC52489" s="123"/>
    </row>
    <row r="52490" spans="5:29" s="2" customFormat="1">
      <c r="E52490" s="120"/>
      <c r="M52490" s="120"/>
      <c r="N52490" s="120"/>
      <c r="U52490" s="121"/>
      <c r="V52490" s="122"/>
      <c r="W52490" s="123"/>
      <c r="AC52490" s="123"/>
    </row>
    <row r="52491" spans="5:29" s="2" customFormat="1">
      <c r="E52491" s="120"/>
      <c r="M52491" s="120"/>
      <c r="N52491" s="120"/>
      <c r="U52491" s="121"/>
      <c r="V52491" s="122"/>
      <c r="W52491" s="123"/>
      <c r="AC52491" s="123"/>
    </row>
    <row r="52492" spans="5:29" s="2" customFormat="1">
      <c r="E52492" s="120"/>
      <c r="M52492" s="120"/>
      <c r="N52492" s="120"/>
      <c r="U52492" s="121"/>
      <c r="V52492" s="122"/>
      <c r="W52492" s="123"/>
      <c r="AC52492" s="123"/>
    </row>
    <row r="52493" spans="5:29" s="2" customFormat="1">
      <c r="E52493" s="120"/>
      <c r="M52493" s="120"/>
      <c r="N52493" s="120"/>
      <c r="U52493" s="121"/>
      <c r="V52493" s="122"/>
      <c r="W52493" s="123"/>
      <c r="AC52493" s="123"/>
    </row>
    <row r="52494" spans="5:29" s="2" customFormat="1">
      <c r="E52494" s="120"/>
      <c r="M52494" s="120"/>
      <c r="N52494" s="120"/>
      <c r="U52494" s="121"/>
      <c r="V52494" s="122"/>
      <c r="W52494" s="123"/>
      <c r="AC52494" s="123"/>
    </row>
    <row r="52495" spans="5:29" s="2" customFormat="1">
      <c r="E52495" s="120"/>
      <c r="M52495" s="120"/>
      <c r="N52495" s="120"/>
      <c r="U52495" s="121"/>
      <c r="V52495" s="122"/>
      <c r="W52495" s="123"/>
      <c r="AC52495" s="123"/>
    </row>
    <row r="52496" spans="5:29" s="2" customFormat="1">
      <c r="E52496" s="120"/>
      <c r="M52496" s="120"/>
      <c r="N52496" s="120"/>
      <c r="U52496" s="121"/>
      <c r="V52496" s="122"/>
      <c r="W52496" s="123"/>
      <c r="AC52496" s="123"/>
    </row>
    <row r="52497" spans="5:29" s="2" customFormat="1">
      <c r="E52497" s="120"/>
      <c r="M52497" s="120"/>
      <c r="N52497" s="120"/>
      <c r="U52497" s="121"/>
      <c r="V52497" s="122"/>
      <c r="W52497" s="123"/>
      <c r="AC52497" s="123"/>
    </row>
    <row r="52498" spans="5:29" s="2" customFormat="1">
      <c r="E52498" s="120"/>
      <c r="M52498" s="120"/>
      <c r="N52498" s="120"/>
      <c r="U52498" s="121"/>
      <c r="V52498" s="122"/>
      <c r="W52498" s="123"/>
      <c r="AC52498" s="123"/>
    </row>
    <row r="52499" spans="5:29" s="2" customFormat="1">
      <c r="E52499" s="120"/>
      <c r="M52499" s="120"/>
      <c r="N52499" s="120"/>
      <c r="U52499" s="121"/>
      <c r="V52499" s="122"/>
      <c r="W52499" s="123"/>
      <c r="AC52499" s="123"/>
    </row>
    <row r="52500" spans="5:29" s="2" customFormat="1">
      <c r="E52500" s="120"/>
      <c r="M52500" s="120"/>
      <c r="N52500" s="120"/>
      <c r="U52500" s="121"/>
      <c r="V52500" s="122"/>
      <c r="W52500" s="123"/>
      <c r="AC52500" s="123"/>
    </row>
    <row r="52501" spans="5:29" s="2" customFormat="1">
      <c r="E52501" s="120"/>
      <c r="M52501" s="120"/>
      <c r="N52501" s="120"/>
      <c r="U52501" s="121"/>
      <c r="V52501" s="122"/>
      <c r="W52501" s="123"/>
      <c r="AC52501" s="123"/>
    </row>
    <row r="52502" spans="5:29" s="2" customFormat="1">
      <c r="E52502" s="120"/>
      <c r="M52502" s="120"/>
      <c r="N52502" s="120"/>
      <c r="U52502" s="121"/>
      <c r="V52502" s="122"/>
      <c r="W52502" s="123"/>
      <c r="AC52502" s="123"/>
    </row>
    <row r="52503" spans="5:29" s="2" customFormat="1">
      <c r="E52503" s="120"/>
      <c r="M52503" s="120"/>
      <c r="N52503" s="120"/>
      <c r="U52503" s="121"/>
      <c r="V52503" s="122"/>
      <c r="W52503" s="123"/>
      <c r="AC52503" s="123"/>
    </row>
    <row r="52504" spans="5:29" s="2" customFormat="1">
      <c r="E52504" s="120"/>
      <c r="M52504" s="120"/>
      <c r="N52504" s="120"/>
      <c r="U52504" s="121"/>
      <c r="V52504" s="122"/>
      <c r="W52504" s="123"/>
      <c r="AC52504" s="123"/>
    </row>
    <row r="52505" spans="5:29" s="2" customFormat="1">
      <c r="E52505" s="120"/>
      <c r="M52505" s="120"/>
      <c r="N52505" s="120"/>
      <c r="U52505" s="121"/>
      <c r="V52505" s="122"/>
      <c r="W52505" s="123"/>
      <c r="AC52505" s="123"/>
    </row>
    <row r="52506" spans="5:29" s="2" customFormat="1">
      <c r="E52506" s="120"/>
      <c r="M52506" s="120"/>
      <c r="N52506" s="120"/>
      <c r="U52506" s="121"/>
      <c r="V52506" s="122"/>
      <c r="W52506" s="123"/>
      <c r="AC52506" s="123"/>
    </row>
    <row r="52507" spans="5:29" s="2" customFormat="1">
      <c r="E52507" s="120"/>
      <c r="M52507" s="120"/>
      <c r="N52507" s="120"/>
      <c r="U52507" s="121"/>
      <c r="V52507" s="122"/>
      <c r="W52507" s="123"/>
      <c r="AC52507" s="123"/>
    </row>
    <row r="52508" spans="5:29" s="2" customFormat="1">
      <c r="E52508" s="120"/>
      <c r="M52508" s="120"/>
      <c r="N52508" s="120"/>
      <c r="U52508" s="121"/>
      <c r="V52508" s="122"/>
      <c r="W52508" s="123"/>
      <c r="AC52508" s="123"/>
    </row>
    <row r="52509" spans="5:29" s="2" customFormat="1">
      <c r="E52509" s="120"/>
      <c r="M52509" s="120"/>
      <c r="N52509" s="120"/>
      <c r="U52509" s="121"/>
      <c r="V52509" s="122"/>
      <c r="W52509" s="123"/>
      <c r="AC52509" s="123"/>
    </row>
    <row r="52510" spans="5:29" s="2" customFormat="1">
      <c r="E52510" s="120"/>
      <c r="M52510" s="120"/>
      <c r="N52510" s="120"/>
      <c r="U52510" s="121"/>
      <c r="V52510" s="122"/>
      <c r="W52510" s="123"/>
      <c r="AC52510" s="123"/>
    </row>
    <row r="52511" spans="5:29" s="2" customFormat="1">
      <c r="E52511" s="120"/>
      <c r="M52511" s="120"/>
      <c r="N52511" s="120"/>
      <c r="U52511" s="121"/>
      <c r="V52511" s="122"/>
      <c r="W52511" s="123"/>
      <c r="AC52511" s="123"/>
    </row>
    <row r="52512" spans="5:29" s="2" customFormat="1">
      <c r="E52512" s="120"/>
      <c r="M52512" s="120"/>
      <c r="N52512" s="120"/>
      <c r="U52512" s="121"/>
      <c r="V52512" s="122"/>
      <c r="W52512" s="123"/>
      <c r="AC52512" s="123"/>
    </row>
    <row r="52513" spans="5:29" s="2" customFormat="1">
      <c r="E52513" s="120"/>
      <c r="M52513" s="120"/>
      <c r="N52513" s="120"/>
      <c r="U52513" s="121"/>
      <c r="V52513" s="122"/>
      <c r="W52513" s="123"/>
      <c r="AC52513" s="123"/>
    </row>
    <row r="52514" spans="5:29" s="2" customFormat="1">
      <c r="E52514" s="120"/>
      <c r="M52514" s="120"/>
      <c r="N52514" s="120"/>
      <c r="U52514" s="121"/>
      <c r="V52514" s="122"/>
      <c r="W52514" s="123"/>
      <c r="AC52514" s="123"/>
    </row>
    <row r="52515" spans="5:29" s="2" customFormat="1">
      <c r="E52515" s="120"/>
      <c r="M52515" s="120"/>
      <c r="N52515" s="120"/>
      <c r="U52515" s="121"/>
      <c r="V52515" s="122"/>
      <c r="W52515" s="123"/>
      <c r="AC52515" s="123"/>
    </row>
    <row r="52516" spans="5:29" s="2" customFormat="1">
      <c r="E52516" s="120"/>
      <c r="M52516" s="120"/>
      <c r="N52516" s="120"/>
      <c r="U52516" s="121"/>
      <c r="V52516" s="122"/>
      <c r="W52516" s="123"/>
      <c r="AC52516" s="123"/>
    </row>
    <row r="52517" spans="5:29" s="2" customFormat="1">
      <c r="E52517" s="120"/>
      <c r="M52517" s="120"/>
      <c r="N52517" s="120"/>
      <c r="U52517" s="121"/>
      <c r="V52517" s="122"/>
      <c r="W52517" s="123"/>
      <c r="AC52517" s="123"/>
    </row>
    <row r="52518" spans="5:29" s="2" customFormat="1">
      <c r="E52518" s="120"/>
      <c r="M52518" s="120"/>
      <c r="N52518" s="120"/>
      <c r="U52518" s="121"/>
      <c r="V52518" s="122"/>
      <c r="W52518" s="123"/>
      <c r="AC52518" s="123"/>
    </row>
    <row r="52519" spans="5:29" s="2" customFormat="1">
      <c r="E52519" s="120"/>
      <c r="M52519" s="120"/>
      <c r="N52519" s="120"/>
      <c r="U52519" s="121"/>
      <c r="V52519" s="122"/>
      <c r="W52519" s="123"/>
      <c r="AC52519" s="123"/>
    </row>
    <row r="52520" spans="5:29" s="2" customFormat="1">
      <c r="E52520" s="120"/>
      <c r="M52520" s="120"/>
      <c r="N52520" s="120"/>
      <c r="U52520" s="121"/>
      <c r="V52520" s="122"/>
      <c r="W52520" s="123"/>
      <c r="AC52520" s="123"/>
    </row>
    <row r="52521" spans="5:29" s="2" customFormat="1">
      <c r="E52521" s="120"/>
      <c r="M52521" s="120"/>
      <c r="N52521" s="120"/>
      <c r="U52521" s="121"/>
      <c r="V52521" s="122"/>
      <c r="W52521" s="123"/>
      <c r="AC52521" s="123"/>
    </row>
    <row r="52522" spans="5:29" s="2" customFormat="1">
      <c r="E52522" s="120"/>
      <c r="M52522" s="120"/>
      <c r="N52522" s="120"/>
      <c r="U52522" s="121"/>
      <c r="V52522" s="122"/>
      <c r="W52522" s="123"/>
      <c r="AC52522" s="123"/>
    </row>
    <row r="52523" spans="5:29" s="2" customFormat="1">
      <c r="E52523" s="120"/>
      <c r="M52523" s="120"/>
      <c r="N52523" s="120"/>
      <c r="U52523" s="121"/>
      <c r="V52523" s="122"/>
      <c r="W52523" s="123"/>
      <c r="AC52523" s="123"/>
    </row>
    <row r="52524" spans="5:29" s="2" customFormat="1">
      <c r="E52524" s="120"/>
      <c r="M52524" s="120"/>
      <c r="N52524" s="120"/>
      <c r="U52524" s="121"/>
      <c r="V52524" s="122"/>
      <c r="W52524" s="123"/>
      <c r="AC52524" s="123"/>
    </row>
    <row r="52525" spans="5:29" s="2" customFormat="1">
      <c r="E52525" s="120"/>
      <c r="M52525" s="120"/>
      <c r="N52525" s="120"/>
      <c r="U52525" s="121"/>
      <c r="V52525" s="122"/>
      <c r="W52525" s="123"/>
      <c r="AC52525" s="123"/>
    </row>
    <row r="52526" spans="5:29" s="2" customFormat="1">
      <c r="E52526" s="120"/>
      <c r="M52526" s="120"/>
      <c r="N52526" s="120"/>
      <c r="U52526" s="121"/>
      <c r="V52526" s="122"/>
      <c r="W52526" s="123"/>
      <c r="AC52526" s="123"/>
    </row>
    <row r="52527" spans="5:29" s="2" customFormat="1">
      <c r="E52527" s="120"/>
      <c r="M52527" s="120"/>
      <c r="N52527" s="120"/>
      <c r="U52527" s="121"/>
      <c r="V52527" s="122"/>
      <c r="W52527" s="123"/>
      <c r="AC52527" s="123"/>
    </row>
    <row r="52528" spans="5:29" s="2" customFormat="1">
      <c r="E52528" s="120"/>
      <c r="M52528" s="120"/>
      <c r="N52528" s="120"/>
      <c r="U52528" s="121"/>
      <c r="V52528" s="122"/>
      <c r="W52528" s="123"/>
      <c r="AC52528" s="123"/>
    </row>
    <row r="52529" spans="5:29" s="2" customFormat="1">
      <c r="E52529" s="120"/>
      <c r="M52529" s="120"/>
      <c r="N52529" s="120"/>
      <c r="U52529" s="121"/>
      <c r="V52529" s="122"/>
      <c r="W52529" s="123"/>
      <c r="AC52529" s="123"/>
    </row>
    <row r="52530" spans="5:29" s="2" customFormat="1">
      <c r="E52530" s="120"/>
      <c r="M52530" s="120"/>
      <c r="N52530" s="120"/>
      <c r="U52530" s="121"/>
      <c r="V52530" s="122"/>
      <c r="W52530" s="123"/>
      <c r="AC52530" s="123"/>
    </row>
    <row r="52531" spans="5:29" s="2" customFormat="1">
      <c r="E52531" s="120"/>
      <c r="M52531" s="120"/>
      <c r="N52531" s="120"/>
      <c r="U52531" s="121"/>
      <c r="V52531" s="122"/>
      <c r="W52531" s="123"/>
      <c r="AC52531" s="123"/>
    </row>
    <row r="52532" spans="5:29" s="2" customFormat="1">
      <c r="E52532" s="120"/>
      <c r="M52532" s="120"/>
      <c r="N52532" s="120"/>
      <c r="U52532" s="121"/>
      <c r="V52532" s="122"/>
      <c r="W52532" s="123"/>
      <c r="AC52532" s="123"/>
    </row>
    <row r="52533" spans="5:29" s="2" customFormat="1">
      <c r="E52533" s="120"/>
      <c r="M52533" s="120"/>
      <c r="N52533" s="120"/>
      <c r="U52533" s="121"/>
      <c r="V52533" s="122"/>
      <c r="W52533" s="123"/>
      <c r="AC52533" s="123"/>
    </row>
    <row r="52534" spans="5:29" s="2" customFormat="1">
      <c r="E52534" s="120"/>
      <c r="M52534" s="120"/>
      <c r="N52534" s="120"/>
      <c r="U52534" s="121"/>
      <c r="V52534" s="122"/>
      <c r="W52534" s="123"/>
      <c r="AC52534" s="123"/>
    </row>
    <row r="52535" spans="5:29" s="2" customFormat="1">
      <c r="E52535" s="120"/>
      <c r="M52535" s="120"/>
      <c r="N52535" s="120"/>
      <c r="U52535" s="121"/>
      <c r="V52535" s="122"/>
      <c r="W52535" s="123"/>
      <c r="AC52535" s="123"/>
    </row>
    <row r="52536" spans="5:29" s="2" customFormat="1">
      <c r="E52536" s="120"/>
      <c r="M52536" s="120"/>
      <c r="N52536" s="120"/>
      <c r="U52536" s="121"/>
      <c r="V52536" s="122"/>
      <c r="W52536" s="123"/>
      <c r="AC52536" s="123"/>
    </row>
    <row r="52537" spans="5:29" s="2" customFormat="1">
      <c r="E52537" s="120"/>
      <c r="M52537" s="120"/>
      <c r="N52537" s="120"/>
      <c r="U52537" s="121"/>
      <c r="V52537" s="122"/>
      <c r="W52537" s="123"/>
      <c r="AC52537" s="123"/>
    </row>
    <row r="52538" spans="5:29" s="2" customFormat="1">
      <c r="E52538" s="120"/>
      <c r="M52538" s="120"/>
      <c r="N52538" s="120"/>
      <c r="U52538" s="121"/>
      <c r="V52538" s="122"/>
      <c r="W52538" s="123"/>
      <c r="AC52538" s="123"/>
    </row>
    <row r="52539" spans="5:29" s="2" customFormat="1">
      <c r="E52539" s="120"/>
      <c r="M52539" s="120"/>
      <c r="N52539" s="120"/>
      <c r="U52539" s="121"/>
      <c r="V52539" s="122"/>
      <c r="W52539" s="123"/>
      <c r="AC52539" s="123"/>
    </row>
    <row r="52540" spans="5:29" s="2" customFormat="1">
      <c r="E52540" s="120"/>
      <c r="M52540" s="120"/>
      <c r="N52540" s="120"/>
      <c r="U52540" s="121"/>
      <c r="V52540" s="122"/>
      <c r="W52540" s="123"/>
      <c r="AC52540" s="123"/>
    </row>
    <row r="52541" spans="5:29" s="2" customFormat="1">
      <c r="E52541" s="120"/>
      <c r="M52541" s="120"/>
      <c r="N52541" s="120"/>
      <c r="U52541" s="121"/>
      <c r="V52541" s="122"/>
      <c r="W52541" s="123"/>
      <c r="AC52541" s="123"/>
    </row>
    <row r="52542" spans="5:29" s="2" customFormat="1">
      <c r="E52542" s="120"/>
      <c r="M52542" s="120"/>
      <c r="N52542" s="120"/>
      <c r="U52542" s="121"/>
      <c r="V52542" s="122"/>
      <c r="W52542" s="123"/>
      <c r="AC52542" s="123"/>
    </row>
    <row r="52543" spans="5:29" s="2" customFormat="1">
      <c r="E52543" s="120"/>
      <c r="M52543" s="120"/>
      <c r="N52543" s="120"/>
      <c r="U52543" s="121"/>
      <c r="V52543" s="122"/>
      <c r="W52543" s="123"/>
      <c r="AC52543" s="123"/>
    </row>
    <row r="52544" spans="5:29" s="2" customFormat="1">
      <c r="E52544" s="120"/>
      <c r="M52544" s="120"/>
      <c r="N52544" s="120"/>
      <c r="U52544" s="121"/>
      <c r="V52544" s="122"/>
      <c r="W52544" s="123"/>
      <c r="AC52544" s="123"/>
    </row>
    <row r="52545" spans="5:29" s="2" customFormat="1">
      <c r="E52545" s="120"/>
      <c r="M52545" s="120"/>
      <c r="N52545" s="120"/>
      <c r="U52545" s="121"/>
      <c r="V52545" s="122"/>
      <c r="W52545" s="123"/>
      <c r="AC52545" s="123"/>
    </row>
    <row r="52546" spans="5:29" s="2" customFormat="1">
      <c r="E52546" s="120"/>
      <c r="M52546" s="120"/>
      <c r="N52546" s="120"/>
      <c r="U52546" s="121"/>
      <c r="V52546" s="122"/>
      <c r="W52546" s="123"/>
      <c r="AC52546" s="123"/>
    </row>
    <row r="52547" spans="5:29" s="2" customFormat="1">
      <c r="E52547" s="120"/>
      <c r="M52547" s="120"/>
      <c r="N52547" s="120"/>
      <c r="U52547" s="121"/>
      <c r="V52547" s="122"/>
      <c r="W52547" s="123"/>
      <c r="AC52547" s="123"/>
    </row>
    <row r="52548" spans="5:29" s="2" customFormat="1">
      <c r="E52548" s="120"/>
      <c r="M52548" s="120"/>
      <c r="N52548" s="120"/>
      <c r="U52548" s="121"/>
      <c r="V52548" s="122"/>
      <c r="W52548" s="123"/>
      <c r="AC52548" s="123"/>
    </row>
    <row r="52549" spans="5:29" s="2" customFormat="1">
      <c r="E52549" s="120"/>
      <c r="M52549" s="120"/>
      <c r="N52549" s="120"/>
      <c r="U52549" s="121"/>
      <c r="V52549" s="122"/>
      <c r="W52549" s="123"/>
      <c r="AC52549" s="123"/>
    </row>
    <row r="52550" spans="5:29" s="2" customFormat="1">
      <c r="E52550" s="120"/>
      <c r="M52550" s="120"/>
      <c r="N52550" s="120"/>
      <c r="U52550" s="121"/>
      <c r="V52550" s="122"/>
      <c r="W52550" s="123"/>
      <c r="AC52550" s="123"/>
    </row>
    <row r="52551" spans="5:29" s="2" customFormat="1">
      <c r="E52551" s="120"/>
      <c r="M52551" s="120"/>
      <c r="N52551" s="120"/>
      <c r="U52551" s="121"/>
      <c r="V52551" s="122"/>
      <c r="W52551" s="123"/>
      <c r="AC52551" s="123"/>
    </row>
    <row r="52552" spans="5:29" s="2" customFormat="1">
      <c r="E52552" s="120"/>
      <c r="M52552" s="120"/>
      <c r="N52552" s="120"/>
      <c r="U52552" s="121"/>
      <c r="V52552" s="122"/>
      <c r="W52552" s="123"/>
      <c r="AC52552" s="123"/>
    </row>
    <row r="52553" spans="5:29" s="2" customFormat="1">
      <c r="E52553" s="120"/>
      <c r="M52553" s="120"/>
      <c r="N52553" s="120"/>
      <c r="U52553" s="121"/>
      <c r="V52553" s="122"/>
      <c r="W52553" s="123"/>
      <c r="AC52553" s="123"/>
    </row>
    <row r="52554" spans="5:29" s="2" customFormat="1">
      <c r="E52554" s="120"/>
      <c r="M52554" s="120"/>
      <c r="N52554" s="120"/>
      <c r="U52554" s="121"/>
      <c r="V52554" s="122"/>
      <c r="W52554" s="123"/>
      <c r="AC52554" s="123"/>
    </row>
    <row r="52555" spans="5:29" s="2" customFormat="1">
      <c r="E52555" s="120"/>
      <c r="M52555" s="120"/>
      <c r="N52555" s="120"/>
      <c r="U52555" s="121"/>
      <c r="V52555" s="122"/>
      <c r="W52555" s="123"/>
      <c r="AC52555" s="123"/>
    </row>
    <row r="52556" spans="5:29" s="2" customFormat="1">
      <c r="E52556" s="120"/>
      <c r="M52556" s="120"/>
      <c r="N52556" s="120"/>
      <c r="U52556" s="121"/>
      <c r="V52556" s="122"/>
      <c r="W52556" s="123"/>
      <c r="AC52556" s="123"/>
    </row>
    <row r="52557" spans="5:29" s="2" customFormat="1">
      <c r="E52557" s="120"/>
      <c r="M52557" s="120"/>
      <c r="N52557" s="120"/>
      <c r="U52557" s="121"/>
      <c r="V52557" s="122"/>
      <c r="W52557" s="123"/>
      <c r="AC52557" s="123"/>
    </row>
    <row r="52558" spans="5:29" s="2" customFormat="1">
      <c r="E52558" s="120"/>
      <c r="M52558" s="120"/>
      <c r="N52558" s="120"/>
      <c r="U52558" s="121"/>
      <c r="V52558" s="122"/>
      <c r="W52558" s="123"/>
      <c r="AC52558" s="123"/>
    </row>
    <row r="52559" spans="5:29" s="2" customFormat="1">
      <c r="E52559" s="120"/>
      <c r="M52559" s="120"/>
      <c r="N52559" s="120"/>
      <c r="U52559" s="121"/>
      <c r="V52559" s="122"/>
      <c r="W52559" s="123"/>
      <c r="AC52559" s="123"/>
    </row>
    <row r="52560" spans="5:29" s="2" customFormat="1">
      <c r="E52560" s="120"/>
      <c r="M52560" s="120"/>
      <c r="N52560" s="120"/>
      <c r="U52560" s="121"/>
      <c r="V52560" s="122"/>
      <c r="W52560" s="123"/>
      <c r="AC52560" s="123"/>
    </row>
    <row r="52561" spans="5:29" s="2" customFormat="1">
      <c r="E52561" s="120"/>
      <c r="M52561" s="120"/>
      <c r="N52561" s="120"/>
      <c r="U52561" s="121"/>
      <c r="V52561" s="122"/>
      <c r="W52561" s="123"/>
      <c r="AC52561" s="123"/>
    </row>
    <row r="52562" spans="5:29" s="2" customFormat="1">
      <c r="E52562" s="120"/>
      <c r="M52562" s="120"/>
      <c r="N52562" s="120"/>
      <c r="U52562" s="121"/>
      <c r="V52562" s="122"/>
      <c r="W52562" s="123"/>
      <c r="AC52562" s="123"/>
    </row>
    <row r="52563" spans="5:29" s="2" customFormat="1">
      <c r="E52563" s="120"/>
      <c r="M52563" s="120"/>
      <c r="N52563" s="120"/>
      <c r="U52563" s="121"/>
      <c r="V52563" s="122"/>
      <c r="W52563" s="123"/>
      <c r="AC52563" s="123"/>
    </row>
    <row r="52564" spans="5:29" s="2" customFormat="1">
      <c r="E52564" s="120"/>
      <c r="M52564" s="120"/>
      <c r="N52564" s="120"/>
      <c r="U52564" s="121"/>
      <c r="V52564" s="122"/>
      <c r="W52564" s="123"/>
      <c r="AC52564" s="123"/>
    </row>
    <row r="52565" spans="5:29" s="2" customFormat="1">
      <c r="E52565" s="120"/>
      <c r="M52565" s="120"/>
      <c r="N52565" s="120"/>
      <c r="U52565" s="121"/>
      <c r="V52565" s="122"/>
      <c r="W52565" s="123"/>
      <c r="AC52565" s="123"/>
    </row>
    <row r="52566" spans="5:29" s="2" customFormat="1">
      <c r="E52566" s="120"/>
      <c r="M52566" s="120"/>
      <c r="N52566" s="120"/>
      <c r="U52566" s="121"/>
      <c r="V52566" s="122"/>
      <c r="W52566" s="123"/>
      <c r="AC52566" s="123"/>
    </row>
    <row r="52567" spans="5:29" s="2" customFormat="1">
      <c r="E52567" s="120"/>
      <c r="M52567" s="120"/>
      <c r="N52567" s="120"/>
      <c r="U52567" s="121"/>
      <c r="V52567" s="122"/>
      <c r="W52567" s="123"/>
      <c r="AC52567" s="123"/>
    </row>
    <row r="52568" spans="5:29" s="2" customFormat="1">
      <c r="E52568" s="120"/>
      <c r="M52568" s="120"/>
      <c r="N52568" s="120"/>
      <c r="U52568" s="121"/>
      <c r="V52568" s="122"/>
      <c r="W52568" s="123"/>
      <c r="AC52568" s="123"/>
    </row>
    <row r="52569" spans="5:29" s="2" customFormat="1">
      <c r="E52569" s="120"/>
      <c r="M52569" s="120"/>
      <c r="N52569" s="120"/>
      <c r="U52569" s="121"/>
      <c r="V52569" s="122"/>
      <c r="W52569" s="123"/>
      <c r="AC52569" s="123"/>
    </row>
    <row r="52570" spans="5:29" s="2" customFormat="1">
      <c r="E52570" s="120"/>
      <c r="M52570" s="120"/>
      <c r="N52570" s="120"/>
      <c r="U52570" s="121"/>
      <c r="V52570" s="122"/>
      <c r="W52570" s="123"/>
      <c r="AC52570" s="123"/>
    </row>
    <row r="52571" spans="5:29" s="2" customFormat="1">
      <c r="E52571" s="120"/>
      <c r="M52571" s="120"/>
      <c r="N52571" s="120"/>
      <c r="U52571" s="121"/>
      <c r="V52571" s="122"/>
      <c r="W52571" s="123"/>
      <c r="AC52571" s="123"/>
    </row>
    <row r="52572" spans="5:29" s="2" customFormat="1">
      <c r="E52572" s="120"/>
      <c r="M52572" s="120"/>
      <c r="N52572" s="120"/>
      <c r="U52572" s="121"/>
      <c r="V52572" s="122"/>
      <c r="W52572" s="123"/>
      <c r="AC52572" s="123"/>
    </row>
    <row r="52573" spans="5:29" s="2" customFormat="1">
      <c r="E52573" s="120"/>
      <c r="M52573" s="120"/>
      <c r="N52573" s="120"/>
      <c r="U52573" s="121"/>
      <c r="V52573" s="122"/>
      <c r="W52573" s="123"/>
      <c r="AC52573" s="123"/>
    </row>
    <row r="52574" spans="5:29" s="2" customFormat="1">
      <c r="E52574" s="120"/>
      <c r="M52574" s="120"/>
      <c r="N52574" s="120"/>
      <c r="U52574" s="121"/>
      <c r="V52574" s="122"/>
      <c r="W52574" s="123"/>
      <c r="AC52574" s="123"/>
    </row>
    <row r="52575" spans="5:29" s="2" customFormat="1">
      <c r="E52575" s="120"/>
      <c r="M52575" s="120"/>
      <c r="N52575" s="120"/>
      <c r="U52575" s="121"/>
      <c r="V52575" s="122"/>
      <c r="W52575" s="123"/>
      <c r="AC52575" s="123"/>
    </row>
    <row r="52576" spans="5:29" s="2" customFormat="1">
      <c r="E52576" s="120"/>
      <c r="M52576" s="120"/>
      <c r="N52576" s="120"/>
      <c r="U52576" s="121"/>
      <c r="V52576" s="122"/>
      <c r="W52576" s="123"/>
      <c r="AC52576" s="123"/>
    </row>
    <row r="52577" spans="5:29" s="2" customFormat="1">
      <c r="E52577" s="120"/>
      <c r="M52577" s="120"/>
      <c r="N52577" s="120"/>
      <c r="U52577" s="121"/>
      <c r="V52577" s="122"/>
      <c r="W52577" s="123"/>
      <c r="AC52577" s="123"/>
    </row>
    <row r="52578" spans="5:29" s="2" customFormat="1">
      <c r="E52578" s="120"/>
      <c r="M52578" s="120"/>
      <c r="N52578" s="120"/>
      <c r="U52578" s="121"/>
      <c r="V52578" s="122"/>
      <c r="W52578" s="123"/>
      <c r="AC52578" s="123"/>
    </row>
    <row r="52579" spans="5:29" s="2" customFormat="1">
      <c r="E52579" s="120"/>
      <c r="M52579" s="120"/>
      <c r="N52579" s="120"/>
      <c r="U52579" s="121"/>
      <c r="V52579" s="122"/>
      <c r="W52579" s="123"/>
      <c r="AC52579" s="123"/>
    </row>
    <row r="52580" spans="5:29" s="2" customFormat="1">
      <c r="E52580" s="120"/>
      <c r="M52580" s="120"/>
      <c r="N52580" s="120"/>
      <c r="U52580" s="121"/>
      <c r="V52580" s="122"/>
      <c r="W52580" s="123"/>
      <c r="AC52580" s="123"/>
    </row>
    <row r="52581" spans="5:29" s="2" customFormat="1">
      <c r="E52581" s="120"/>
      <c r="M52581" s="120"/>
      <c r="N52581" s="120"/>
      <c r="U52581" s="121"/>
      <c r="V52581" s="122"/>
      <c r="W52581" s="123"/>
      <c r="AC52581" s="123"/>
    </row>
    <row r="52582" spans="5:29" s="2" customFormat="1">
      <c r="E52582" s="120"/>
      <c r="M52582" s="120"/>
      <c r="N52582" s="120"/>
      <c r="U52582" s="121"/>
      <c r="V52582" s="122"/>
      <c r="W52582" s="123"/>
      <c r="AC52582" s="123"/>
    </row>
    <row r="52583" spans="5:29" s="2" customFormat="1">
      <c r="E52583" s="120"/>
      <c r="M52583" s="120"/>
      <c r="N52583" s="120"/>
      <c r="U52583" s="121"/>
      <c r="V52583" s="122"/>
      <c r="W52583" s="123"/>
      <c r="AC52583" s="123"/>
    </row>
    <row r="52584" spans="5:29" s="2" customFormat="1">
      <c r="E52584" s="120"/>
      <c r="M52584" s="120"/>
      <c r="N52584" s="120"/>
      <c r="U52584" s="121"/>
      <c r="V52584" s="122"/>
      <c r="W52584" s="123"/>
      <c r="AC52584" s="123"/>
    </row>
    <row r="52585" spans="5:29" s="2" customFormat="1">
      <c r="E52585" s="120"/>
      <c r="M52585" s="120"/>
      <c r="N52585" s="120"/>
      <c r="U52585" s="121"/>
      <c r="V52585" s="122"/>
      <c r="W52585" s="123"/>
      <c r="AC52585" s="123"/>
    </row>
    <row r="52586" spans="5:29" s="2" customFormat="1">
      <c r="E52586" s="120"/>
      <c r="M52586" s="120"/>
      <c r="N52586" s="120"/>
      <c r="U52586" s="121"/>
      <c r="V52586" s="122"/>
      <c r="W52586" s="123"/>
      <c r="AC52586" s="123"/>
    </row>
    <row r="52587" spans="5:29" s="2" customFormat="1">
      <c r="E52587" s="120"/>
      <c r="M52587" s="120"/>
      <c r="N52587" s="120"/>
      <c r="U52587" s="121"/>
      <c r="V52587" s="122"/>
      <c r="W52587" s="123"/>
      <c r="AC52587" s="123"/>
    </row>
    <row r="52588" spans="5:29" s="2" customFormat="1">
      <c r="E52588" s="120"/>
      <c r="M52588" s="120"/>
      <c r="N52588" s="120"/>
      <c r="U52588" s="121"/>
      <c r="V52588" s="122"/>
      <c r="W52588" s="123"/>
      <c r="AC52588" s="123"/>
    </row>
    <row r="52589" spans="5:29" s="2" customFormat="1">
      <c r="E52589" s="120"/>
      <c r="M52589" s="120"/>
      <c r="N52589" s="120"/>
      <c r="U52589" s="121"/>
      <c r="V52589" s="122"/>
      <c r="W52589" s="123"/>
      <c r="AC52589" s="123"/>
    </row>
    <row r="52590" spans="5:29" s="2" customFormat="1">
      <c r="E52590" s="120"/>
      <c r="M52590" s="120"/>
      <c r="N52590" s="120"/>
      <c r="U52590" s="121"/>
      <c r="V52590" s="122"/>
      <c r="W52590" s="123"/>
      <c r="AC52590" s="123"/>
    </row>
    <row r="52591" spans="5:29" s="2" customFormat="1">
      <c r="E52591" s="120"/>
      <c r="M52591" s="120"/>
      <c r="N52591" s="120"/>
      <c r="U52591" s="121"/>
      <c r="V52591" s="122"/>
      <c r="W52591" s="123"/>
      <c r="AC52591" s="123"/>
    </row>
    <row r="52592" spans="5:29" s="2" customFormat="1">
      <c r="E52592" s="120"/>
      <c r="M52592" s="120"/>
      <c r="N52592" s="120"/>
      <c r="U52592" s="121"/>
      <c r="V52592" s="122"/>
      <c r="W52592" s="123"/>
      <c r="AC52592" s="123"/>
    </row>
    <row r="52593" spans="5:29" s="2" customFormat="1">
      <c r="E52593" s="120"/>
      <c r="M52593" s="120"/>
      <c r="N52593" s="120"/>
      <c r="U52593" s="121"/>
      <c r="V52593" s="122"/>
      <c r="W52593" s="123"/>
      <c r="AC52593" s="123"/>
    </row>
    <row r="52594" spans="5:29" s="2" customFormat="1">
      <c r="E52594" s="120"/>
      <c r="M52594" s="120"/>
      <c r="N52594" s="120"/>
      <c r="U52594" s="121"/>
      <c r="V52594" s="122"/>
      <c r="W52594" s="123"/>
      <c r="AC52594" s="123"/>
    </row>
    <row r="52595" spans="5:29" s="2" customFormat="1">
      <c r="E52595" s="120"/>
      <c r="M52595" s="120"/>
      <c r="N52595" s="120"/>
      <c r="U52595" s="121"/>
      <c r="V52595" s="122"/>
      <c r="W52595" s="123"/>
      <c r="AC52595" s="123"/>
    </row>
    <row r="52596" spans="5:29" s="2" customFormat="1">
      <c r="E52596" s="120"/>
      <c r="M52596" s="120"/>
      <c r="N52596" s="120"/>
      <c r="U52596" s="121"/>
      <c r="V52596" s="122"/>
      <c r="W52596" s="123"/>
      <c r="AC52596" s="123"/>
    </row>
    <row r="52597" spans="5:29" s="2" customFormat="1">
      <c r="E52597" s="120"/>
      <c r="M52597" s="120"/>
      <c r="N52597" s="120"/>
      <c r="U52597" s="121"/>
      <c r="V52597" s="122"/>
      <c r="W52597" s="123"/>
      <c r="AC52597" s="123"/>
    </row>
    <row r="52598" spans="5:29" s="2" customFormat="1">
      <c r="E52598" s="120"/>
      <c r="M52598" s="120"/>
      <c r="N52598" s="120"/>
      <c r="U52598" s="121"/>
      <c r="V52598" s="122"/>
      <c r="W52598" s="123"/>
      <c r="AC52598" s="123"/>
    </row>
    <row r="52599" spans="5:29" s="2" customFormat="1">
      <c r="E52599" s="120"/>
      <c r="M52599" s="120"/>
      <c r="N52599" s="120"/>
      <c r="U52599" s="121"/>
      <c r="V52599" s="122"/>
      <c r="W52599" s="123"/>
      <c r="AC52599" s="123"/>
    </row>
    <row r="52600" spans="5:29" s="2" customFormat="1">
      <c r="E52600" s="120"/>
      <c r="M52600" s="120"/>
      <c r="N52600" s="120"/>
      <c r="U52600" s="121"/>
      <c r="V52600" s="122"/>
      <c r="W52600" s="123"/>
      <c r="AC52600" s="123"/>
    </row>
    <row r="52601" spans="5:29" s="2" customFormat="1">
      <c r="E52601" s="120"/>
      <c r="M52601" s="120"/>
      <c r="N52601" s="120"/>
      <c r="U52601" s="121"/>
      <c r="V52601" s="122"/>
      <c r="W52601" s="123"/>
      <c r="AC52601" s="123"/>
    </row>
    <row r="52602" spans="5:29" s="2" customFormat="1">
      <c r="E52602" s="120"/>
      <c r="M52602" s="120"/>
      <c r="N52602" s="120"/>
      <c r="U52602" s="121"/>
      <c r="V52602" s="122"/>
      <c r="W52602" s="123"/>
      <c r="AC52602" s="123"/>
    </row>
    <row r="52603" spans="5:29" s="2" customFormat="1">
      <c r="E52603" s="120"/>
      <c r="M52603" s="120"/>
      <c r="N52603" s="120"/>
      <c r="U52603" s="121"/>
      <c r="V52603" s="122"/>
      <c r="W52603" s="123"/>
      <c r="AC52603" s="123"/>
    </row>
    <row r="52604" spans="5:29" s="2" customFormat="1">
      <c r="E52604" s="120"/>
      <c r="M52604" s="120"/>
      <c r="N52604" s="120"/>
      <c r="U52604" s="121"/>
      <c r="V52604" s="122"/>
      <c r="W52604" s="123"/>
      <c r="AC52604" s="123"/>
    </row>
    <row r="52605" spans="5:29" s="2" customFormat="1">
      <c r="E52605" s="120"/>
      <c r="M52605" s="120"/>
      <c r="N52605" s="120"/>
      <c r="U52605" s="121"/>
      <c r="V52605" s="122"/>
      <c r="W52605" s="123"/>
      <c r="AC52605" s="123"/>
    </row>
    <row r="52606" spans="5:29" s="2" customFormat="1">
      <c r="E52606" s="120"/>
      <c r="M52606" s="120"/>
      <c r="N52606" s="120"/>
      <c r="U52606" s="121"/>
      <c r="V52606" s="122"/>
      <c r="W52606" s="123"/>
      <c r="AC52606" s="123"/>
    </row>
    <row r="52607" spans="5:29" s="2" customFormat="1">
      <c r="E52607" s="120"/>
      <c r="M52607" s="120"/>
      <c r="N52607" s="120"/>
      <c r="U52607" s="121"/>
      <c r="V52607" s="122"/>
      <c r="W52607" s="123"/>
      <c r="AC52607" s="123"/>
    </row>
    <row r="52608" spans="5:29" s="2" customFormat="1">
      <c r="E52608" s="120"/>
      <c r="M52608" s="120"/>
      <c r="N52608" s="120"/>
      <c r="U52608" s="121"/>
      <c r="V52608" s="122"/>
      <c r="W52608" s="123"/>
      <c r="AC52608" s="123"/>
    </row>
    <row r="52609" spans="5:29" s="2" customFormat="1">
      <c r="E52609" s="120"/>
      <c r="M52609" s="120"/>
      <c r="N52609" s="120"/>
      <c r="U52609" s="121"/>
      <c r="V52609" s="122"/>
      <c r="W52609" s="123"/>
      <c r="AC52609" s="123"/>
    </row>
    <row r="52610" spans="5:29" s="2" customFormat="1">
      <c r="E52610" s="120"/>
      <c r="M52610" s="120"/>
      <c r="N52610" s="120"/>
      <c r="U52610" s="121"/>
      <c r="V52610" s="122"/>
      <c r="W52610" s="123"/>
      <c r="AC52610" s="123"/>
    </row>
    <row r="52611" spans="5:29" s="2" customFormat="1">
      <c r="E52611" s="120"/>
      <c r="M52611" s="120"/>
      <c r="N52611" s="120"/>
      <c r="U52611" s="121"/>
      <c r="V52611" s="122"/>
      <c r="W52611" s="123"/>
      <c r="AC52611" s="123"/>
    </row>
    <row r="52612" spans="5:29" s="2" customFormat="1">
      <c r="E52612" s="120"/>
      <c r="M52612" s="120"/>
      <c r="N52612" s="120"/>
      <c r="U52612" s="121"/>
      <c r="V52612" s="122"/>
      <c r="W52612" s="123"/>
      <c r="AC52612" s="123"/>
    </row>
    <row r="52613" spans="5:29" s="2" customFormat="1">
      <c r="E52613" s="120"/>
      <c r="M52613" s="120"/>
      <c r="N52613" s="120"/>
      <c r="U52613" s="121"/>
      <c r="V52613" s="122"/>
      <c r="W52613" s="123"/>
      <c r="AC52613" s="123"/>
    </row>
    <row r="52614" spans="5:29" s="2" customFormat="1">
      <c r="E52614" s="120"/>
      <c r="M52614" s="120"/>
      <c r="N52614" s="120"/>
      <c r="U52614" s="121"/>
      <c r="V52614" s="122"/>
      <c r="W52614" s="123"/>
      <c r="AC52614" s="123"/>
    </row>
    <row r="52615" spans="5:29" s="2" customFormat="1">
      <c r="E52615" s="120"/>
      <c r="M52615" s="120"/>
      <c r="N52615" s="120"/>
      <c r="U52615" s="121"/>
      <c r="V52615" s="122"/>
      <c r="W52615" s="123"/>
      <c r="AC52615" s="123"/>
    </row>
    <row r="52616" spans="5:29" s="2" customFormat="1">
      <c r="E52616" s="120"/>
      <c r="M52616" s="120"/>
      <c r="N52616" s="120"/>
      <c r="U52616" s="121"/>
      <c r="V52616" s="122"/>
      <c r="W52616" s="123"/>
      <c r="AC52616" s="123"/>
    </row>
    <row r="52617" spans="5:29" s="2" customFormat="1">
      <c r="E52617" s="120"/>
      <c r="M52617" s="120"/>
      <c r="N52617" s="120"/>
      <c r="U52617" s="121"/>
      <c r="V52617" s="122"/>
      <c r="W52617" s="123"/>
      <c r="AC52617" s="123"/>
    </row>
    <row r="52618" spans="5:29" s="2" customFormat="1">
      <c r="E52618" s="120"/>
      <c r="M52618" s="120"/>
      <c r="N52618" s="120"/>
      <c r="U52618" s="121"/>
      <c r="V52618" s="122"/>
      <c r="W52618" s="123"/>
      <c r="AC52618" s="123"/>
    </row>
    <row r="52619" spans="5:29" s="2" customFormat="1">
      <c r="E52619" s="120"/>
      <c r="M52619" s="120"/>
      <c r="N52619" s="120"/>
      <c r="U52619" s="121"/>
      <c r="V52619" s="122"/>
      <c r="W52619" s="123"/>
      <c r="AC52619" s="123"/>
    </row>
    <row r="52620" spans="5:29" s="2" customFormat="1">
      <c r="E52620" s="120"/>
      <c r="M52620" s="120"/>
      <c r="N52620" s="120"/>
      <c r="U52620" s="121"/>
      <c r="V52620" s="122"/>
      <c r="W52620" s="123"/>
      <c r="AC52620" s="123"/>
    </row>
    <row r="52621" spans="5:29" s="2" customFormat="1">
      <c r="E52621" s="120"/>
      <c r="M52621" s="120"/>
      <c r="N52621" s="120"/>
      <c r="U52621" s="121"/>
      <c r="V52621" s="122"/>
      <c r="W52621" s="123"/>
      <c r="AC52621" s="123"/>
    </row>
    <row r="52622" spans="5:29" s="2" customFormat="1">
      <c r="E52622" s="120"/>
      <c r="M52622" s="120"/>
      <c r="N52622" s="120"/>
      <c r="U52622" s="121"/>
      <c r="V52622" s="122"/>
      <c r="W52622" s="123"/>
      <c r="AC52622" s="123"/>
    </row>
    <row r="52623" spans="5:29" s="2" customFormat="1">
      <c r="E52623" s="120"/>
      <c r="M52623" s="120"/>
      <c r="N52623" s="120"/>
      <c r="U52623" s="121"/>
      <c r="V52623" s="122"/>
      <c r="W52623" s="123"/>
      <c r="AC52623" s="123"/>
    </row>
    <row r="52624" spans="5:29" s="2" customFormat="1">
      <c r="E52624" s="120"/>
      <c r="M52624" s="120"/>
      <c r="N52624" s="120"/>
      <c r="U52624" s="121"/>
      <c r="V52624" s="122"/>
      <c r="W52624" s="123"/>
      <c r="AC52624" s="123"/>
    </row>
    <row r="52625" spans="5:29" s="2" customFormat="1">
      <c r="E52625" s="120"/>
      <c r="M52625" s="120"/>
      <c r="N52625" s="120"/>
      <c r="U52625" s="121"/>
      <c r="V52625" s="122"/>
      <c r="W52625" s="123"/>
      <c r="AC52625" s="123"/>
    </row>
    <row r="52626" spans="5:29" s="2" customFormat="1">
      <c r="E52626" s="120"/>
      <c r="M52626" s="120"/>
      <c r="N52626" s="120"/>
      <c r="U52626" s="121"/>
      <c r="V52626" s="122"/>
      <c r="W52626" s="123"/>
      <c r="AC52626" s="123"/>
    </row>
    <row r="52627" spans="5:29" s="2" customFormat="1">
      <c r="E52627" s="120"/>
      <c r="M52627" s="120"/>
      <c r="N52627" s="120"/>
      <c r="U52627" s="121"/>
      <c r="V52627" s="122"/>
      <c r="W52627" s="123"/>
      <c r="AC52627" s="123"/>
    </row>
    <row r="52628" spans="5:29" s="2" customFormat="1">
      <c r="E52628" s="120"/>
      <c r="M52628" s="120"/>
      <c r="N52628" s="120"/>
      <c r="U52628" s="121"/>
      <c r="V52628" s="122"/>
      <c r="W52628" s="123"/>
      <c r="AC52628" s="123"/>
    </row>
    <row r="52629" spans="5:29" s="2" customFormat="1">
      <c r="E52629" s="120"/>
      <c r="M52629" s="120"/>
      <c r="N52629" s="120"/>
      <c r="U52629" s="121"/>
      <c r="V52629" s="122"/>
      <c r="W52629" s="123"/>
      <c r="AC52629" s="123"/>
    </row>
    <row r="52630" spans="5:29" s="2" customFormat="1">
      <c r="E52630" s="120"/>
      <c r="M52630" s="120"/>
      <c r="N52630" s="120"/>
      <c r="U52630" s="121"/>
      <c r="V52630" s="122"/>
      <c r="W52630" s="123"/>
      <c r="AC52630" s="123"/>
    </row>
    <row r="52631" spans="5:29" s="2" customFormat="1">
      <c r="E52631" s="120"/>
      <c r="M52631" s="120"/>
      <c r="N52631" s="120"/>
      <c r="U52631" s="121"/>
      <c r="V52631" s="122"/>
      <c r="W52631" s="123"/>
      <c r="AC52631" s="123"/>
    </row>
    <row r="52632" spans="5:29" s="2" customFormat="1">
      <c r="E52632" s="120"/>
      <c r="M52632" s="120"/>
      <c r="N52632" s="120"/>
      <c r="U52632" s="121"/>
      <c r="V52632" s="122"/>
      <c r="W52632" s="123"/>
      <c r="AC52632" s="123"/>
    </row>
    <row r="52633" spans="5:29" s="2" customFormat="1">
      <c r="E52633" s="120"/>
      <c r="M52633" s="120"/>
      <c r="N52633" s="120"/>
      <c r="U52633" s="121"/>
      <c r="V52633" s="122"/>
      <c r="W52633" s="123"/>
      <c r="AC52633" s="123"/>
    </row>
    <row r="52634" spans="5:29" s="2" customFormat="1">
      <c r="E52634" s="120"/>
      <c r="M52634" s="120"/>
      <c r="N52634" s="120"/>
      <c r="U52634" s="121"/>
      <c r="V52634" s="122"/>
      <c r="W52634" s="123"/>
      <c r="AC52634" s="123"/>
    </row>
    <row r="52635" spans="5:29" s="2" customFormat="1">
      <c r="E52635" s="120"/>
      <c r="M52635" s="120"/>
      <c r="N52635" s="120"/>
      <c r="U52635" s="121"/>
      <c r="V52635" s="122"/>
      <c r="W52635" s="123"/>
      <c r="AC52635" s="123"/>
    </row>
    <row r="52636" spans="5:29" s="2" customFormat="1">
      <c r="E52636" s="120"/>
      <c r="M52636" s="120"/>
      <c r="N52636" s="120"/>
      <c r="U52636" s="121"/>
      <c r="V52636" s="122"/>
      <c r="W52636" s="123"/>
      <c r="AC52636" s="123"/>
    </row>
    <row r="52637" spans="5:29" s="2" customFormat="1">
      <c r="E52637" s="120"/>
      <c r="M52637" s="120"/>
      <c r="N52637" s="120"/>
      <c r="U52637" s="121"/>
      <c r="V52637" s="122"/>
      <c r="W52637" s="123"/>
      <c r="AC52637" s="123"/>
    </row>
    <row r="52638" spans="5:29" s="2" customFormat="1">
      <c r="E52638" s="120"/>
      <c r="M52638" s="120"/>
      <c r="N52638" s="120"/>
      <c r="U52638" s="121"/>
      <c r="V52638" s="122"/>
      <c r="W52638" s="123"/>
      <c r="AC52638" s="123"/>
    </row>
    <row r="52639" spans="5:29" s="2" customFormat="1">
      <c r="E52639" s="120"/>
      <c r="M52639" s="120"/>
      <c r="N52639" s="120"/>
      <c r="U52639" s="121"/>
      <c r="V52639" s="122"/>
      <c r="W52639" s="123"/>
      <c r="AC52639" s="123"/>
    </row>
    <row r="52640" spans="5:29" s="2" customFormat="1">
      <c r="E52640" s="120"/>
      <c r="M52640" s="120"/>
      <c r="N52640" s="120"/>
      <c r="U52640" s="121"/>
      <c r="V52640" s="122"/>
      <c r="W52640" s="123"/>
      <c r="AC52640" s="123"/>
    </row>
    <row r="52641" spans="5:29" s="2" customFormat="1">
      <c r="E52641" s="120"/>
      <c r="M52641" s="120"/>
      <c r="N52641" s="120"/>
      <c r="U52641" s="121"/>
      <c r="V52641" s="122"/>
      <c r="W52641" s="123"/>
      <c r="AC52641" s="123"/>
    </row>
    <row r="52642" spans="5:29" s="2" customFormat="1">
      <c r="E52642" s="120"/>
      <c r="M52642" s="120"/>
      <c r="N52642" s="120"/>
      <c r="U52642" s="121"/>
      <c r="V52642" s="122"/>
      <c r="W52642" s="123"/>
      <c r="AC52642" s="123"/>
    </row>
    <row r="52643" spans="5:29" s="2" customFormat="1">
      <c r="E52643" s="120"/>
      <c r="M52643" s="120"/>
      <c r="N52643" s="120"/>
      <c r="U52643" s="121"/>
      <c r="V52643" s="122"/>
      <c r="W52643" s="123"/>
      <c r="AC52643" s="123"/>
    </row>
    <row r="52644" spans="5:29" s="2" customFormat="1">
      <c r="E52644" s="120"/>
      <c r="M52644" s="120"/>
      <c r="N52644" s="120"/>
      <c r="U52644" s="121"/>
      <c r="V52644" s="122"/>
      <c r="W52644" s="123"/>
      <c r="AC52644" s="123"/>
    </row>
    <row r="52645" spans="5:29" s="2" customFormat="1">
      <c r="E52645" s="120"/>
      <c r="M52645" s="120"/>
      <c r="N52645" s="120"/>
      <c r="U52645" s="121"/>
      <c r="V52645" s="122"/>
      <c r="W52645" s="123"/>
      <c r="AC52645" s="123"/>
    </row>
    <row r="52646" spans="5:29" s="2" customFormat="1">
      <c r="E52646" s="120"/>
      <c r="M52646" s="120"/>
      <c r="N52646" s="120"/>
      <c r="U52646" s="121"/>
      <c r="V52646" s="122"/>
      <c r="W52646" s="123"/>
      <c r="AC52646" s="123"/>
    </row>
    <row r="52647" spans="5:29" s="2" customFormat="1">
      <c r="E52647" s="120"/>
      <c r="M52647" s="120"/>
      <c r="N52647" s="120"/>
      <c r="U52647" s="121"/>
      <c r="V52647" s="122"/>
      <c r="W52647" s="123"/>
      <c r="AC52647" s="123"/>
    </row>
    <row r="52648" spans="5:29" s="2" customFormat="1">
      <c r="E52648" s="120"/>
      <c r="M52648" s="120"/>
      <c r="N52648" s="120"/>
      <c r="U52648" s="121"/>
      <c r="V52648" s="122"/>
      <c r="W52648" s="123"/>
      <c r="AC52648" s="123"/>
    </row>
    <row r="52649" spans="5:29" s="2" customFormat="1">
      <c r="E52649" s="120"/>
      <c r="M52649" s="120"/>
      <c r="N52649" s="120"/>
      <c r="U52649" s="121"/>
      <c r="V52649" s="122"/>
      <c r="W52649" s="123"/>
      <c r="AC52649" s="123"/>
    </row>
    <row r="52650" spans="5:29" s="2" customFormat="1">
      <c r="E52650" s="120"/>
      <c r="M52650" s="120"/>
      <c r="N52650" s="120"/>
      <c r="U52650" s="121"/>
      <c r="V52650" s="122"/>
      <c r="W52650" s="123"/>
      <c r="AC52650" s="123"/>
    </row>
    <row r="52651" spans="5:29" s="2" customFormat="1">
      <c r="E52651" s="120"/>
      <c r="M52651" s="120"/>
      <c r="N52651" s="120"/>
      <c r="U52651" s="121"/>
      <c r="V52651" s="122"/>
      <c r="W52651" s="123"/>
      <c r="AC52651" s="123"/>
    </row>
    <row r="52652" spans="5:29" s="2" customFormat="1">
      <c r="E52652" s="120"/>
      <c r="M52652" s="120"/>
      <c r="N52652" s="120"/>
      <c r="U52652" s="121"/>
      <c r="V52652" s="122"/>
      <c r="W52652" s="123"/>
      <c r="AC52652" s="123"/>
    </row>
    <row r="52653" spans="5:29" s="2" customFormat="1">
      <c r="E52653" s="120"/>
      <c r="M52653" s="120"/>
      <c r="N52653" s="120"/>
      <c r="U52653" s="121"/>
      <c r="V52653" s="122"/>
      <c r="W52653" s="123"/>
      <c r="AC52653" s="123"/>
    </row>
    <row r="52654" spans="5:29" s="2" customFormat="1">
      <c r="E52654" s="120"/>
      <c r="M52654" s="120"/>
      <c r="N52654" s="120"/>
      <c r="U52654" s="121"/>
      <c r="V52654" s="122"/>
      <c r="W52654" s="123"/>
      <c r="AC52654" s="123"/>
    </row>
    <row r="52655" spans="5:29" s="2" customFormat="1">
      <c r="E52655" s="120"/>
      <c r="M52655" s="120"/>
      <c r="N52655" s="120"/>
      <c r="U52655" s="121"/>
      <c r="V52655" s="122"/>
      <c r="W52655" s="123"/>
      <c r="AC52655" s="123"/>
    </row>
    <row r="52656" spans="5:29" s="2" customFormat="1">
      <c r="E52656" s="120"/>
      <c r="M52656" s="120"/>
      <c r="N52656" s="120"/>
      <c r="U52656" s="121"/>
      <c r="V52656" s="122"/>
      <c r="W52656" s="123"/>
      <c r="AC52656" s="123"/>
    </row>
    <row r="52657" spans="5:29" s="2" customFormat="1">
      <c r="E52657" s="120"/>
      <c r="M52657" s="120"/>
      <c r="N52657" s="120"/>
      <c r="U52657" s="121"/>
      <c r="V52657" s="122"/>
      <c r="W52657" s="123"/>
      <c r="AC52657" s="123"/>
    </row>
    <row r="52658" spans="5:29" s="2" customFormat="1">
      <c r="E52658" s="120"/>
      <c r="M52658" s="120"/>
      <c r="N52658" s="120"/>
      <c r="U52658" s="121"/>
      <c r="V52658" s="122"/>
      <c r="W52658" s="123"/>
      <c r="AC52658" s="123"/>
    </row>
    <row r="52659" spans="5:29" s="2" customFormat="1">
      <c r="E52659" s="120"/>
      <c r="M52659" s="120"/>
      <c r="N52659" s="120"/>
      <c r="U52659" s="121"/>
      <c r="V52659" s="122"/>
      <c r="W52659" s="123"/>
      <c r="AC52659" s="123"/>
    </row>
    <row r="52660" spans="5:29" s="2" customFormat="1">
      <c r="E52660" s="120"/>
      <c r="M52660" s="120"/>
      <c r="N52660" s="120"/>
      <c r="U52660" s="121"/>
      <c r="V52660" s="122"/>
      <c r="W52660" s="123"/>
      <c r="AC52660" s="123"/>
    </row>
    <row r="52661" spans="5:29" s="2" customFormat="1">
      <c r="E52661" s="120"/>
      <c r="M52661" s="120"/>
      <c r="N52661" s="120"/>
      <c r="U52661" s="121"/>
      <c r="V52661" s="122"/>
      <c r="W52661" s="123"/>
      <c r="AC52661" s="123"/>
    </row>
    <row r="52662" spans="5:29" s="2" customFormat="1">
      <c r="E52662" s="120"/>
      <c r="M52662" s="120"/>
      <c r="N52662" s="120"/>
      <c r="U52662" s="121"/>
      <c r="V52662" s="122"/>
      <c r="W52662" s="123"/>
      <c r="AC52662" s="123"/>
    </row>
    <row r="52663" spans="5:29" s="2" customFormat="1">
      <c r="E52663" s="120"/>
      <c r="M52663" s="120"/>
      <c r="N52663" s="120"/>
      <c r="U52663" s="121"/>
      <c r="V52663" s="122"/>
      <c r="W52663" s="123"/>
      <c r="AC52663" s="123"/>
    </row>
    <row r="52664" spans="5:29" s="2" customFormat="1">
      <c r="E52664" s="120"/>
      <c r="M52664" s="120"/>
      <c r="N52664" s="120"/>
      <c r="U52664" s="121"/>
      <c r="V52664" s="122"/>
      <c r="W52664" s="123"/>
      <c r="AC52664" s="123"/>
    </row>
    <row r="52665" spans="5:29" s="2" customFormat="1">
      <c r="E52665" s="120"/>
      <c r="M52665" s="120"/>
      <c r="N52665" s="120"/>
      <c r="U52665" s="121"/>
      <c r="V52665" s="122"/>
      <c r="W52665" s="123"/>
      <c r="AC52665" s="123"/>
    </row>
    <row r="52666" spans="5:29" s="2" customFormat="1">
      <c r="E52666" s="120"/>
      <c r="M52666" s="120"/>
      <c r="N52666" s="120"/>
      <c r="U52666" s="121"/>
      <c r="V52666" s="122"/>
      <c r="W52666" s="123"/>
      <c r="AC52666" s="123"/>
    </row>
    <row r="52667" spans="5:29" s="2" customFormat="1">
      <c r="E52667" s="120"/>
      <c r="M52667" s="120"/>
      <c r="N52667" s="120"/>
      <c r="U52667" s="121"/>
      <c r="V52667" s="122"/>
      <c r="W52667" s="123"/>
      <c r="AC52667" s="123"/>
    </row>
    <row r="52668" spans="5:29" s="2" customFormat="1">
      <c r="E52668" s="120"/>
      <c r="M52668" s="120"/>
      <c r="N52668" s="120"/>
      <c r="U52668" s="121"/>
      <c r="V52668" s="122"/>
      <c r="W52668" s="123"/>
      <c r="AC52668" s="123"/>
    </row>
    <row r="52669" spans="5:29" s="2" customFormat="1">
      <c r="E52669" s="120"/>
      <c r="M52669" s="120"/>
      <c r="N52669" s="120"/>
      <c r="U52669" s="121"/>
      <c r="V52669" s="122"/>
      <c r="W52669" s="123"/>
      <c r="AC52669" s="123"/>
    </row>
    <row r="52670" spans="5:29" s="2" customFormat="1">
      <c r="E52670" s="120"/>
      <c r="M52670" s="120"/>
      <c r="N52670" s="120"/>
      <c r="U52670" s="121"/>
      <c r="V52670" s="122"/>
      <c r="W52670" s="123"/>
      <c r="AC52670" s="123"/>
    </row>
    <row r="52671" spans="5:29" s="2" customFormat="1">
      <c r="E52671" s="120"/>
      <c r="M52671" s="120"/>
      <c r="N52671" s="120"/>
      <c r="U52671" s="121"/>
      <c r="V52671" s="122"/>
      <c r="W52671" s="123"/>
      <c r="AC52671" s="123"/>
    </row>
    <row r="52672" spans="5:29" s="2" customFormat="1">
      <c r="E52672" s="120"/>
      <c r="M52672" s="120"/>
      <c r="N52672" s="120"/>
      <c r="U52672" s="121"/>
      <c r="V52672" s="122"/>
      <c r="W52672" s="123"/>
      <c r="AC52672" s="123"/>
    </row>
    <row r="52673" spans="5:29" s="2" customFormat="1">
      <c r="E52673" s="120"/>
      <c r="M52673" s="120"/>
      <c r="N52673" s="120"/>
      <c r="U52673" s="121"/>
      <c r="V52673" s="122"/>
      <c r="W52673" s="123"/>
      <c r="AC52673" s="123"/>
    </row>
    <row r="52674" spans="5:29" s="2" customFormat="1">
      <c r="E52674" s="120"/>
      <c r="M52674" s="120"/>
      <c r="N52674" s="120"/>
      <c r="U52674" s="121"/>
      <c r="V52674" s="122"/>
      <c r="W52674" s="123"/>
      <c r="AC52674" s="123"/>
    </row>
    <row r="52675" spans="5:29" s="2" customFormat="1">
      <c r="E52675" s="120"/>
      <c r="M52675" s="120"/>
      <c r="N52675" s="120"/>
      <c r="U52675" s="121"/>
      <c r="V52675" s="122"/>
      <c r="W52675" s="123"/>
      <c r="AC52675" s="123"/>
    </row>
    <row r="52676" spans="5:29" s="2" customFormat="1">
      <c r="E52676" s="120"/>
      <c r="M52676" s="120"/>
      <c r="N52676" s="120"/>
      <c r="U52676" s="121"/>
      <c r="V52676" s="122"/>
      <c r="W52676" s="123"/>
      <c r="AC52676" s="123"/>
    </row>
    <row r="52677" spans="5:29" s="2" customFormat="1">
      <c r="E52677" s="120"/>
      <c r="M52677" s="120"/>
      <c r="N52677" s="120"/>
      <c r="U52677" s="121"/>
      <c r="V52677" s="122"/>
      <c r="W52677" s="123"/>
      <c r="AC52677" s="123"/>
    </row>
    <row r="52678" spans="5:29" s="2" customFormat="1">
      <c r="E52678" s="120"/>
      <c r="M52678" s="120"/>
      <c r="N52678" s="120"/>
      <c r="U52678" s="121"/>
      <c r="V52678" s="122"/>
      <c r="W52678" s="123"/>
      <c r="AC52678" s="123"/>
    </row>
    <row r="52679" spans="5:29" s="2" customFormat="1">
      <c r="E52679" s="120"/>
      <c r="M52679" s="120"/>
      <c r="N52679" s="120"/>
      <c r="U52679" s="121"/>
      <c r="V52679" s="122"/>
      <c r="W52679" s="123"/>
      <c r="AC52679" s="123"/>
    </row>
    <row r="52680" spans="5:29" s="2" customFormat="1">
      <c r="E52680" s="120"/>
      <c r="M52680" s="120"/>
      <c r="N52680" s="120"/>
      <c r="U52680" s="121"/>
      <c r="V52680" s="122"/>
      <c r="W52680" s="123"/>
      <c r="AC52680" s="123"/>
    </row>
    <row r="52681" spans="5:29" s="2" customFormat="1">
      <c r="E52681" s="120"/>
      <c r="M52681" s="120"/>
      <c r="N52681" s="120"/>
      <c r="U52681" s="121"/>
      <c r="V52681" s="122"/>
      <c r="W52681" s="123"/>
      <c r="AC52681" s="123"/>
    </row>
    <row r="52682" spans="5:29" s="2" customFormat="1">
      <c r="E52682" s="120"/>
      <c r="M52682" s="120"/>
      <c r="N52682" s="120"/>
      <c r="U52682" s="121"/>
      <c r="V52682" s="122"/>
      <c r="W52682" s="123"/>
      <c r="AC52682" s="123"/>
    </row>
    <row r="52683" spans="5:29" s="2" customFormat="1">
      <c r="E52683" s="120"/>
      <c r="M52683" s="120"/>
      <c r="N52683" s="120"/>
      <c r="U52683" s="121"/>
      <c r="V52683" s="122"/>
      <c r="W52683" s="123"/>
      <c r="AC52683" s="123"/>
    </row>
    <row r="52684" spans="5:29" s="2" customFormat="1">
      <c r="E52684" s="120"/>
      <c r="M52684" s="120"/>
      <c r="N52684" s="120"/>
      <c r="U52684" s="121"/>
      <c r="V52684" s="122"/>
      <c r="W52684" s="123"/>
      <c r="AC52684" s="123"/>
    </row>
    <row r="52685" spans="5:29" s="2" customFormat="1">
      <c r="E52685" s="120"/>
      <c r="M52685" s="120"/>
      <c r="N52685" s="120"/>
      <c r="U52685" s="121"/>
      <c r="V52685" s="122"/>
      <c r="W52685" s="123"/>
      <c r="AC52685" s="123"/>
    </row>
    <row r="52686" spans="5:29" s="2" customFormat="1">
      <c r="E52686" s="120"/>
      <c r="M52686" s="120"/>
      <c r="N52686" s="120"/>
      <c r="U52686" s="121"/>
      <c r="V52686" s="122"/>
      <c r="W52686" s="123"/>
      <c r="AC52686" s="123"/>
    </row>
    <row r="52687" spans="5:29" s="2" customFormat="1">
      <c r="E52687" s="120"/>
      <c r="M52687" s="120"/>
      <c r="N52687" s="120"/>
      <c r="U52687" s="121"/>
      <c r="V52687" s="122"/>
      <c r="W52687" s="123"/>
      <c r="AC52687" s="123"/>
    </row>
    <row r="52688" spans="5:29" s="2" customFormat="1">
      <c r="E52688" s="120"/>
      <c r="M52688" s="120"/>
      <c r="N52688" s="120"/>
      <c r="U52688" s="121"/>
      <c r="V52688" s="122"/>
      <c r="W52688" s="123"/>
      <c r="AC52688" s="123"/>
    </row>
    <row r="52689" spans="5:29" s="2" customFormat="1">
      <c r="E52689" s="120"/>
      <c r="M52689" s="120"/>
      <c r="N52689" s="120"/>
      <c r="U52689" s="121"/>
      <c r="V52689" s="122"/>
      <c r="W52689" s="123"/>
      <c r="AC52689" s="123"/>
    </row>
    <row r="52690" spans="5:29" s="2" customFormat="1">
      <c r="E52690" s="120"/>
      <c r="M52690" s="120"/>
      <c r="N52690" s="120"/>
      <c r="U52690" s="121"/>
      <c r="V52690" s="122"/>
      <c r="W52690" s="123"/>
      <c r="AC52690" s="123"/>
    </row>
    <row r="52691" spans="5:29" s="2" customFormat="1">
      <c r="E52691" s="120"/>
      <c r="M52691" s="120"/>
      <c r="N52691" s="120"/>
      <c r="U52691" s="121"/>
      <c r="V52691" s="122"/>
      <c r="W52691" s="123"/>
      <c r="AC52691" s="123"/>
    </row>
    <row r="52692" spans="5:29" s="2" customFormat="1">
      <c r="E52692" s="120"/>
      <c r="M52692" s="120"/>
      <c r="N52692" s="120"/>
      <c r="U52692" s="121"/>
      <c r="V52692" s="122"/>
      <c r="W52692" s="123"/>
      <c r="AC52692" s="123"/>
    </row>
    <row r="52693" spans="5:29" s="2" customFormat="1">
      <c r="E52693" s="120"/>
      <c r="M52693" s="120"/>
      <c r="N52693" s="120"/>
      <c r="U52693" s="121"/>
      <c r="V52693" s="122"/>
      <c r="W52693" s="123"/>
      <c r="AC52693" s="123"/>
    </row>
    <row r="52694" spans="5:29" s="2" customFormat="1">
      <c r="E52694" s="120"/>
      <c r="M52694" s="120"/>
      <c r="N52694" s="120"/>
      <c r="U52694" s="121"/>
      <c r="V52694" s="122"/>
      <c r="W52694" s="123"/>
      <c r="AC52694" s="123"/>
    </row>
    <row r="52695" spans="5:29" s="2" customFormat="1">
      <c r="E52695" s="120"/>
      <c r="M52695" s="120"/>
      <c r="N52695" s="120"/>
      <c r="U52695" s="121"/>
      <c r="V52695" s="122"/>
      <c r="W52695" s="123"/>
      <c r="AC52695" s="123"/>
    </row>
    <row r="52696" spans="5:29" s="2" customFormat="1">
      <c r="E52696" s="120"/>
      <c r="M52696" s="120"/>
      <c r="N52696" s="120"/>
      <c r="U52696" s="121"/>
      <c r="V52696" s="122"/>
      <c r="W52696" s="123"/>
      <c r="AC52696" s="123"/>
    </row>
    <row r="52697" spans="5:29" s="2" customFormat="1">
      <c r="E52697" s="120"/>
      <c r="M52697" s="120"/>
      <c r="N52697" s="120"/>
      <c r="U52697" s="121"/>
      <c r="V52697" s="122"/>
      <c r="W52697" s="123"/>
      <c r="AC52697" s="123"/>
    </row>
    <row r="52698" spans="5:29" s="2" customFormat="1">
      <c r="E52698" s="120"/>
      <c r="M52698" s="120"/>
      <c r="N52698" s="120"/>
      <c r="U52698" s="121"/>
      <c r="V52698" s="122"/>
      <c r="W52698" s="123"/>
      <c r="AC52698" s="123"/>
    </row>
    <row r="52699" spans="5:29" s="2" customFormat="1">
      <c r="E52699" s="120"/>
      <c r="M52699" s="120"/>
      <c r="N52699" s="120"/>
      <c r="U52699" s="121"/>
      <c r="V52699" s="122"/>
      <c r="W52699" s="123"/>
      <c r="AC52699" s="123"/>
    </row>
    <row r="52700" spans="5:29" s="2" customFormat="1">
      <c r="E52700" s="120"/>
      <c r="M52700" s="120"/>
      <c r="N52700" s="120"/>
      <c r="U52700" s="121"/>
      <c r="V52700" s="122"/>
      <c r="W52700" s="123"/>
      <c r="AC52700" s="123"/>
    </row>
    <row r="52701" spans="5:29" s="2" customFormat="1">
      <c r="E52701" s="120"/>
      <c r="M52701" s="120"/>
      <c r="N52701" s="120"/>
      <c r="U52701" s="121"/>
      <c r="V52701" s="122"/>
      <c r="W52701" s="123"/>
      <c r="AC52701" s="123"/>
    </row>
    <row r="52702" spans="5:29" s="2" customFormat="1">
      <c r="E52702" s="120"/>
      <c r="M52702" s="120"/>
      <c r="N52702" s="120"/>
      <c r="U52702" s="121"/>
      <c r="V52702" s="122"/>
      <c r="W52702" s="123"/>
      <c r="AC52702" s="123"/>
    </row>
    <row r="52703" spans="5:29" s="2" customFormat="1">
      <c r="E52703" s="120"/>
      <c r="M52703" s="120"/>
      <c r="N52703" s="120"/>
      <c r="U52703" s="121"/>
      <c r="V52703" s="122"/>
      <c r="W52703" s="123"/>
      <c r="AC52703" s="123"/>
    </row>
    <row r="52704" spans="5:29" s="2" customFormat="1">
      <c r="E52704" s="120"/>
      <c r="M52704" s="120"/>
      <c r="N52704" s="120"/>
      <c r="U52704" s="121"/>
      <c r="V52704" s="122"/>
      <c r="W52704" s="123"/>
      <c r="AC52704" s="123"/>
    </row>
    <row r="52705" spans="5:29" s="2" customFormat="1">
      <c r="E52705" s="120"/>
      <c r="M52705" s="120"/>
      <c r="N52705" s="120"/>
      <c r="U52705" s="121"/>
      <c r="V52705" s="122"/>
      <c r="W52705" s="123"/>
      <c r="AC52705" s="123"/>
    </row>
    <row r="52706" spans="5:29" s="2" customFormat="1">
      <c r="E52706" s="120"/>
      <c r="M52706" s="120"/>
      <c r="N52706" s="120"/>
      <c r="U52706" s="121"/>
      <c r="V52706" s="122"/>
      <c r="W52706" s="123"/>
      <c r="AC52706" s="123"/>
    </row>
    <row r="52707" spans="5:29" s="2" customFormat="1">
      <c r="E52707" s="120"/>
      <c r="M52707" s="120"/>
      <c r="N52707" s="120"/>
      <c r="U52707" s="121"/>
      <c r="V52707" s="122"/>
      <c r="W52707" s="123"/>
      <c r="AC52707" s="123"/>
    </row>
    <row r="52708" spans="5:29" s="2" customFormat="1">
      <c r="E52708" s="120"/>
      <c r="M52708" s="120"/>
      <c r="N52708" s="120"/>
      <c r="U52708" s="121"/>
      <c r="V52708" s="122"/>
      <c r="W52708" s="123"/>
      <c r="AC52708" s="123"/>
    </row>
    <row r="52709" spans="5:29" s="2" customFormat="1">
      <c r="E52709" s="120"/>
      <c r="M52709" s="120"/>
      <c r="N52709" s="120"/>
      <c r="U52709" s="121"/>
      <c r="V52709" s="122"/>
      <c r="W52709" s="123"/>
      <c r="AC52709" s="123"/>
    </row>
    <row r="52710" spans="5:29" s="2" customFormat="1">
      <c r="E52710" s="120"/>
      <c r="M52710" s="120"/>
      <c r="N52710" s="120"/>
      <c r="U52710" s="121"/>
      <c r="V52710" s="122"/>
      <c r="W52710" s="123"/>
      <c r="AC52710" s="123"/>
    </row>
    <row r="52711" spans="5:29" s="2" customFormat="1">
      <c r="E52711" s="120"/>
      <c r="M52711" s="120"/>
      <c r="N52711" s="120"/>
      <c r="U52711" s="121"/>
      <c r="V52711" s="122"/>
      <c r="W52711" s="123"/>
      <c r="AC52711" s="123"/>
    </row>
    <row r="52712" spans="5:29" s="2" customFormat="1">
      <c r="E52712" s="120"/>
      <c r="M52712" s="120"/>
      <c r="N52712" s="120"/>
      <c r="U52712" s="121"/>
      <c r="V52712" s="122"/>
      <c r="W52712" s="123"/>
      <c r="AC52712" s="123"/>
    </row>
    <row r="52713" spans="5:29" s="2" customFormat="1">
      <c r="E52713" s="120"/>
      <c r="M52713" s="120"/>
      <c r="N52713" s="120"/>
      <c r="U52713" s="121"/>
      <c r="V52713" s="122"/>
      <c r="W52713" s="123"/>
      <c r="AC52713" s="123"/>
    </row>
    <row r="52714" spans="5:29" s="2" customFormat="1">
      <c r="E52714" s="120"/>
      <c r="M52714" s="120"/>
      <c r="N52714" s="120"/>
      <c r="U52714" s="121"/>
      <c r="V52714" s="122"/>
      <c r="W52714" s="123"/>
      <c r="AC52714" s="123"/>
    </row>
    <row r="52715" spans="5:29" s="2" customFormat="1">
      <c r="E52715" s="120"/>
      <c r="M52715" s="120"/>
      <c r="N52715" s="120"/>
      <c r="U52715" s="121"/>
      <c r="V52715" s="122"/>
      <c r="W52715" s="123"/>
      <c r="AC52715" s="123"/>
    </row>
    <row r="52716" spans="5:29" s="2" customFormat="1">
      <c r="E52716" s="120"/>
      <c r="M52716" s="120"/>
      <c r="N52716" s="120"/>
      <c r="U52716" s="121"/>
      <c r="V52716" s="122"/>
      <c r="W52716" s="123"/>
      <c r="AC52716" s="123"/>
    </row>
    <row r="52717" spans="5:29" s="2" customFormat="1">
      <c r="E52717" s="120"/>
      <c r="M52717" s="120"/>
      <c r="N52717" s="120"/>
      <c r="U52717" s="121"/>
      <c r="V52717" s="122"/>
      <c r="W52717" s="123"/>
      <c r="AC52717" s="123"/>
    </row>
    <row r="52718" spans="5:29" s="2" customFormat="1">
      <c r="E52718" s="120"/>
      <c r="M52718" s="120"/>
      <c r="N52718" s="120"/>
      <c r="U52718" s="121"/>
      <c r="V52718" s="122"/>
      <c r="W52718" s="123"/>
      <c r="AC52718" s="123"/>
    </row>
    <row r="52719" spans="5:29" s="2" customFormat="1">
      <c r="E52719" s="120"/>
      <c r="M52719" s="120"/>
      <c r="N52719" s="120"/>
      <c r="U52719" s="121"/>
      <c r="V52719" s="122"/>
      <c r="W52719" s="123"/>
      <c r="AC52719" s="123"/>
    </row>
    <row r="52720" spans="5:29" s="2" customFormat="1">
      <c r="E52720" s="120"/>
      <c r="M52720" s="120"/>
      <c r="N52720" s="120"/>
      <c r="U52720" s="121"/>
      <c r="V52720" s="122"/>
      <c r="W52720" s="123"/>
      <c r="AC52720" s="123"/>
    </row>
    <row r="52721" spans="5:29" s="2" customFormat="1">
      <c r="E52721" s="120"/>
      <c r="M52721" s="120"/>
      <c r="N52721" s="120"/>
      <c r="U52721" s="121"/>
      <c r="V52721" s="122"/>
      <c r="W52721" s="123"/>
      <c r="AC52721" s="123"/>
    </row>
    <row r="52722" spans="5:29" s="2" customFormat="1">
      <c r="E52722" s="120"/>
      <c r="M52722" s="120"/>
      <c r="N52722" s="120"/>
      <c r="U52722" s="121"/>
      <c r="V52722" s="122"/>
      <c r="W52722" s="123"/>
      <c r="AC52722" s="123"/>
    </row>
    <row r="52723" spans="5:29" s="2" customFormat="1">
      <c r="E52723" s="120"/>
      <c r="M52723" s="120"/>
      <c r="N52723" s="120"/>
      <c r="U52723" s="121"/>
      <c r="V52723" s="122"/>
      <c r="W52723" s="123"/>
      <c r="AC52723" s="123"/>
    </row>
    <row r="52724" spans="5:29" s="2" customFormat="1">
      <c r="E52724" s="120"/>
      <c r="M52724" s="120"/>
      <c r="N52724" s="120"/>
      <c r="U52724" s="121"/>
      <c r="V52724" s="122"/>
      <c r="W52724" s="123"/>
      <c r="AC52724" s="123"/>
    </row>
    <row r="52725" spans="5:29" s="2" customFormat="1">
      <c r="E52725" s="120"/>
      <c r="M52725" s="120"/>
      <c r="N52725" s="120"/>
      <c r="U52725" s="121"/>
      <c r="V52725" s="122"/>
      <c r="W52725" s="123"/>
      <c r="AC52725" s="123"/>
    </row>
    <row r="52726" spans="5:29" s="2" customFormat="1">
      <c r="E52726" s="120"/>
      <c r="M52726" s="120"/>
      <c r="N52726" s="120"/>
      <c r="U52726" s="121"/>
      <c r="V52726" s="122"/>
      <c r="W52726" s="123"/>
      <c r="AC52726" s="123"/>
    </row>
    <row r="52727" spans="5:29" s="2" customFormat="1">
      <c r="E52727" s="120"/>
      <c r="M52727" s="120"/>
      <c r="N52727" s="120"/>
      <c r="U52727" s="121"/>
      <c r="V52727" s="122"/>
      <c r="W52727" s="123"/>
      <c r="AC52727" s="123"/>
    </row>
    <row r="52728" spans="5:29" s="2" customFormat="1">
      <c r="E52728" s="120"/>
      <c r="M52728" s="120"/>
      <c r="N52728" s="120"/>
      <c r="U52728" s="121"/>
      <c r="V52728" s="122"/>
      <c r="W52728" s="123"/>
      <c r="AC52728" s="123"/>
    </row>
    <row r="52729" spans="5:29" s="2" customFormat="1">
      <c r="E52729" s="120"/>
      <c r="M52729" s="120"/>
      <c r="N52729" s="120"/>
      <c r="U52729" s="121"/>
      <c r="V52729" s="122"/>
      <c r="W52729" s="123"/>
      <c r="AC52729" s="123"/>
    </row>
    <row r="52730" spans="5:29" s="2" customFormat="1">
      <c r="E52730" s="120"/>
      <c r="M52730" s="120"/>
      <c r="N52730" s="120"/>
      <c r="U52730" s="121"/>
      <c r="V52730" s="122"/>
      <c r="W52730" s="123"/>
      <c r="AC52730" s="123"/>
    </row>
    <row r="52731" spans="5:29" s="2" customFormat="1">
      <c r="E52731" s="120"/>
      <c r="M52731" s="120"/>
      <c r="N52731" s="120"/>
      <c r="U52731" s="121"/>
      <c r="V52731" s="122"/>
      <c r="W52731" s="123"/>
      <c r="AC52731" s="123"/>
    </row>
    <row r="52732" spans="5:29" s="2" customFormat="1">
      <c r="E52732" s="120"/>
      <c r="M52732" s="120"/>
      <c r="N52732" s="120"/>
      <c r="U52732" s="121"/>
      <c r="V52732" s="122"/>
      <c r="W52732" s="123"/>
      <c r="AC52732" s="123"/>
    </row>
    <row r="52733" spans="5:29" s="2" customFormat="1">
      <c r="E52733" s="120"/>
      <c r="M52733" s="120"/>
      <c r="N52733" s="120"/>
      <c r="U52733" s="121"/>
      <c r="V52733" s="122"/>
      <c r="W52733" s="123"/>
      <c r="AC52733" s="123"/>
    </row>
    <row r="52734" spans="5:29" s="2" customFormat="1">
      <c r="E52734" s="120"/>
      <c r="M52734" s="120"/>
      <c r="N52734" s="120"/>
      <c r="U52734" s="121"/>
      <c r="V52734" s="122"/>
      <c r="W52734" s="123"/>
      <c r="AC52734" s="123"/>
    </row>
    <row r="52735" spans="5:29" s="2" customFormat="1">
      <c r="E52735" s="120"/>
      <c r="M52735" s="120"/>
      <c r="N52735" s="120"/>
      <c r="U52735" s="121"/>
      <c r="V52735" s="122"/>
      <c r="W52735" s="123"/>
      <c r="AC52735" s="123"/>
    </row>
    <row r="52736" spans="5:29" s="2" customFormat="1">
      <c r="E52736" s="120"/>
      <c r="M52736" s="120"/>
      <c r="N52736" s="120"/>
      <c r="U52736" s="121"/>
      <c r="V52736" s="122"/>
      <c r="W52736" s="123"/>
      <c r="AC52736" s="123"/>
    </row>
    <row r="52737" spans="5:29" s="2" customFormat="1">
      <c r="E52737" s="120"/>
      <c r="M52737" s="120"/>
      <c r="N52737" s="120"/>
      <c r="U52737" s="121"/>
      <c r="V52737" s="122"/>
      <c r="W52737" s="123"/>
      <c r="AC52737" s="123"/>
    </row>
    <row r="52738" spans="5:29" s="2" customFormat="1">
      <c r="E52738" s="120"/>
      <c r="M52738" s="120"/>
      <c r="N52738" s="120"/>
      <c r="U52738" s="121"/>
      <c r="V52738" s="122"/>
      <c r="W52738" s="123"/>
      <c r="AC52738" s="123"/>
    </row>
    <row r="52739" spans="5:29" s="2" customFormat="1">
      <c r="E52739" s="120"/>
      <c r="M52739" s="120"/>
      <c r="N52739" s="120"/>
      <c r="U52739" s="121"/>
      <c r="V52739" s="122"/>
      <c r="W52739" s="123"/>
      <c r="AC52739" s="123"/>
    </row>
    <row r="52740" spans="5:29" s="2" customFormat="1">
      <c r="E52740" s="120"/>
      <c r="M52740" s="120"/>
      <c r="N52740" s="120"/>
      <c r="U52740" s="121"/>
      <c r="V52740" s="122"/>
      <c r="W52740" s="123"/>
      <c r="AC52740" s="123"/>
    </row>
    <row r="52741" spans="5:29" s="2" customFormat="1">
      <c r="E52741" s="120"/>
      <c r="M52741" s="120"/>
      <c r="N52741" s="120"/>
      <c r="U52741" s="121"/>
      <c r="V52741" s="122"/>
      <c r="W52741" s="123"/>
      <c r="AC52741" s="123"/>
    </row>
    <row r="52742" spans="5:29" s="2" customFormat="1">
      <c r="E52742" s="120"/>
      <c r="M52742" s="120"/>
      <c r="N52742" s="120"/>
      <c r="U52742" s="121"/>
      <c r="V52742" s="122"/>
      <c r="W52742" s="123"/>
      <c r="AC52742" s="123"/>
    </row>
    <row r="52743" spans="5:29" s="2" customFormat="1">
      <c r="E52743" s="120"/>
      <c r="M52743" s="120"/>
      <c r="N52743" s="120"/>
      <c r="U52743" s="121"/>
      <c r="V52743" s="122"/>
      <c r="W52743" s="123"/>
      <c r="AC52743" s="123"/>
    </row>
    <row r="52744" spans="5:29" s="2" customFormat="1">
      <c r="E52744" s="120"/>
      <c r="M52744" s="120"/>
      <c r="N52744" s="120"/>
      <c r="U52744" s="121"/>
      <c r="V52744" s="122"/>
      <c r="W52744" s="123"/>
      <c r="AC52744" s="123"/>
    </row>
    <row r="52745" spans="5:29" s="2" customFormat="1">
      <c r="E52745" s="120"/>
      <c r="M52745" s="120"/>
      <c r="N52745" s="120"/>
      <c r="U52745" s="121"/>
      <c r="V52745" s="122"/>
      <c r="W52745" s="123"/>
      <c r="AC52745" s="123"/>
    </row>
    <row r="52746" spans="5:29" s="2" customFormat="1">
      <c r="E52746" s="120"/>
      <c r="M52746" s="120"/>
      <c r="N52746" s="120"/>
      <c r="U52746" s="121"/>
      <c r="V52746" s="122"/>
      <c r="W52746" s="123"/>
      <c r="AC52746" s="123"/>
    </row>
    <row r="52747" spans="5:29" s="2" customFormat="1">
      <c r="E52747" s="120"/>
      <c r="M52747" s="120"/>
      <c r="N52747" s="120"/>
      <c r="U52747" s="121"/>
      <c r="V52747" s="122"/>
      <c r="W52747" s="123"/>
      <c r="AC52747" s="123"/>
    </row>
    <row r="52748" spans="5:29" s="2" customFormat="1">
      <c r="E52748" s="120"/>
      <c r="M52748" s="120"/>
      <c r="N52748" s="120"/>
      <c r="U52748" s="121"/>
      <c r="V52748" s="122"/>
      <c r="W52748" s="123"/>
      <c r="AC52748" s="123"/>
    </row>
    <row r="52749" spans="5:29" s="2" customFormat="1">
      <c r="E52749" s="120"/>
      <c r="M52749" s="120"/>
      <c r="N52749" s="120"/>
      <c r="U52749" s="121"/>
      <c r="V52749" s="122"/>
      <c r="W52749" s="123"/>
      <c r="AC52749" s="123"/>
    </row>
    <row r="52750" spans="5:29" s="2" customFormat="1">
      <c r="E52750" s="120"/>
      <c r="M52750" s="120"/>
      <c r="N52750" s="120"/>
      <c r="U52750" s="121"/>
      <c r="V52750" s="122"/>
      <c r="W52750" s="123"/>
      <c r="AC52750" s="123"/>
    </row>
    <row r="52751" spans="5:29" s="2" customFormat="1">
      <c r="E52751" s="120"/>
      <c r="M52751" s="120"/>
      <c r="N52751" s="120"/>
      <c r="U52751" s="121"/>
      <c r="V52751" s="122"/>
      <c r="W52751" s="123"/>
      <c r="AC52751" s="123"/>
    </row>
    <row r="52752" spans="5:29" s="2" customFormat="1">
      <c r="E52752" s="120"/>
      <c r="M52752" s="120"/>
      <c r="N52752" s="120"/>
      <c r="U52752" s="121"/>
      <c r="V52752" s="122"/>
      <c r="W52752" s="123"/>
      <c r="AC52752" s="123"/>
    </row>
    <row r="52753" spans="5:29" s="2" customFormat="1">
      <c r="E52753" s="120"/>
      <c r="M52753" s="120"/>
      <c r="N52753" s="120"/>
      <c r="U52753" s="121"/>
      <c r="V52753" s="122"/>
      <c r="W52753" s="123"/>
      <c r="AC52753" s="123"/>
    </row>
    <row r="52754" spans="5:29" s="2" customFormat="1">
      <c r="E52754" s="120"/>
      <c r="M52754" s="120"/>
      <c r="N52754" s="120"/>
      <c r="U52754" s="121"/>
      <c r="V52754" s="122"/>
      <c r="W52754" s="123"/>
      <c r="AC52754" s="123"/>
    </row>
    <row r="52755" spans="5:29" s="2" customFormat="1">
      <c r="E52755" s="120"/>
      <c r="M52755" s="120"/>
      <c r="N52755" s="120"/>
      <c r="U52755" s="121"/>
      <c r="V52755" s="122"/>
      <c r="W52755" s="123"/>
      <c r="AC52755" s="123"/>
    </row>
    <row r="52756" spans="5:29" s="2" customFormat="1">
      <c r="E52756" s="120"/>
      <c r="M52756" s="120"/>
      <c r="N52756" s="120"/>
      <c r="U52756" s="121"/>
      <c r="V52756" s="122"/>
      <c r="W52756" s="123"/>
      <c r="AC52756" s="123"/>
    </row>
    <row r="52757" spans="5:29" s="2" customFormat="1">
      <c r="E52757" s="120"/>
      <c r="M52757" s="120"/>
      <c r="N52757" s="120"/>
      <c r="U52757" s="121"/>
      <c r="V52757" s="122"/>
      <c r="W52757" s="123"/>
      <c r="AC52757" s="123"/>
    </row>
    <row r="52758" spans="5:29" s="2" customFormat="1">
      <c r="E52758" s="120"/>
      <c r="M52758" s="120"/>
      <c r="N52758" s="120"/>
      <c r="U52758" s="121"/>
      <c r="V52758" s="122"/>
      <c r="W52758" s="123"/>
      <c r="AC52758" s="123"/>
    </row>
    <row r="52759" spans="5:29" s="2" customFormat="1">
      <c r="E52759" s="120"/>
      <c r="M52759" s="120"/>
      <c r="N52759" s="120"/>
      <c r="U52759" s="121"/>
      <c r="V52759" s="122"/>
      <c r="W52759" s="123"/>
      <c r="AC52759" s="123"/>
    </row>
    <row r="52760" spans="5:29" s="2" customFormat="1">
      <c r="E52760" s="120"/>
      <c r="M52760" s="120"/>
      <c r="N52760" s="120"/>
      <c r="U52760" s="121"/>
      <c r="V52760" s="122"/>
      <c r="W52760" s="123"/>
      <c r="AC52760" s="123"/>
    </row>
    <row r="52761" spans="5:29" s="2" customFormat="1">
      <c r="E52761" s="120"/>
      <c r="M52761" s="120"/>
      <c r="N52761" s="120"/>
      <c r="U52761" s="121"/>
      <c r="V52761" s="122"/>
      <c r="W52761" s="123"/>
      <c r="AC52761" s="123"/>
    </row>
    <row r="52762" spans="5:29" s="2" customFormat="1">
      <c r="E52762" s="120"/>
      <c r="M52762" s="120"/>
      <c r="N52762" s="120"/>
      <c r="U52762" s="121"/>
      <c r="V52762" s="122"/>
      <c r="W52762" s="123"/>
      <c r="AC52762" s="123"/>
    </row>
    <row r="52763" spans="5:29" s="2" customFormat="1">
      <c r="E52763" s="120"/>
      <c r="M52763" s="120"/>
      <c r="N52763" s="120"/>
      <c r="U52763" s="121"/>
      <c r="V52763" s="122"/>
      <c r="W52763" s="123"/>
      <c r="AC52763" s="123"/>
    </row>
    <row r="52764" spans="5:29" s="2" customFormat="1">
      <c r="E52764" s="120"/>
      <c r="M52764" s="120"/>
      <c r="N52764" s="120"/>
      <c r="U52764" s="121"/>
      <c r="V52764" s="122"/>
      <c r="W52764" s="123"/>
      <c r="AC52764" s="123"/>
    </row>
    <row r="52765" spans="5:29" s="2" customFormat="1">
      <c r="E52765" s="120"/>
      <c r="M52765" s="120"/>
      <c r="N52765" s="120"/>
      <c r="U52765" s="121"/>
      <c r="V52765" s="122"/>
      <c r="W52765" s="123"/>
      <c r="AC52765" s="123"/>
    </row>
    <row r="52766" spans="5:29" s="2" customFormat="1">
      <c r="E52766" s="120"/>
      <c r="M52766" s="120"/>
      <c r="N52766" s="120"/>
      <c r="U52766" s="121"/>
      <c r="V52766" s="122"/>
      <c r="W52766" s="123"/>
      <c r="AC52766" s="123"/>
    </row>
    <row r="52767" spans="5:29" s="2" customFormat="1">
      <c r="E52767" s="120"/>
      <c r="M52767" s="120"/>
      <c r="N52767" s="120"/>
      <c r="U52767" s="121"/>
      <c r="V52767" s="122"/>
      <c r="W52767" s="123"/>
      <c r="AC52767" s="123"/>
    </row>
    <row r="52768" spans="5:29" s="2" customFormat="1">
      <c r="E52768" s="120"/>
      <c r="M52768" s="120"/>
      <c r="N52768" s="120"/>
      <c r="U52768" s="121"/>
      <c r="V52768" s="122"/>
      <c r="W52768" s="123"/>
      <c r="AC52768" s="123"/>
    </row>
    <row r="52769" spans="5:29" s="2" customFormat="1">
      <c r="E52769" s="120"/>
      <c r="M52769" s="120"/>
      <c r="N52769" s="120"/>
      <c r="U52769" s="121"/>
      <c r="V52769" s="122"/>
      <c r="W52769" s="123"/>
      <c r="AC52769" s="123"/>
    </row>
    <row r="52770" spans="5:29" s="2" customFormat="1">
      <c r="E52770" s="120"/>
      <c r="M52770" s="120"/>
      <c r="N52770" s="120"/>
      <c r="U52770" s="121"/>
      <c r="V52770" s="122"/>
      <c r="W52770" s="123"/>
      <c r="AC52770" s="123"/>
    </row>
    <row r="52771" spans="5:29" s="2" customFormat="1">
      <c r="E52771" s="120"/>
      <c r="M52771" s="120"/>
      <c r="N52771" s="120"/>
      <c r="U52771" s="121"/>
      <c r="V52771" s="122"/>
      <c r="W52771" s="123"/>
      <c r="AC52771" s="123"/>
    </row>
    <row r="52772" spans="5:29" s="2" customFormat="1">
      <c r="E52772" s="120"/>
      <c r="M52772" s="120"/>
      <c r="N52772" s="120"/>
      <c r="U52772" s="121"/>
      <c r="V52772" s="122"/>
      <c r="W52772" s="123"/>
      <c r="AC52772" s="123"/>
    </row>
    <row r="52773" spans="5:29" s="2" customFormat="1">
      <c r="E52773" s="120"/>
      <c r="M52773" s="120"/>
      <c r="N52773" s="120"/>
      <c r="U52773" s="121"/>
      <c r="V52773" s="122"/>
      <c r="W52773" s="123"/>
      <c r="AC52773" s="123"/>
    </row>
    <row r="52774" spans="5:29" s="2" customFormat="1">
      <c r="E52774" s="120"/>
      <c r="M52774" s="120"/>
      <c r="N52774" s="120"/>
      <c r="U52774" s="121"/>
      <c r="V52774" s="122"/>
      <c r="W52774" s="123"/>
      <c r="AC52774" s="123"/>
    </row>
    <row r="52775" spans="5:29" s="2" customFormat="1">
      <c r="E52775" s="120"/>
      <c r="M52775" s="120"/>
      <c r="N52775" s="120"/>
      <c r="U52775" s="121"/>
      <c r="V52775" s="122"/>
      <c r="W52775" s="123"/>
      <c r="AC52775" s="123"/>
    </row>
    <row r="52776" spans="5:29" s="2" customFormat="1">
      <c r="E52776" s="120"/>
      <c r="M52776" s="120"/>
      <c r="N52776" s="120"/>
      <c r="U52776" s="121"/>
      <c r="V52776" s="122"/>
      <c r="W52776" s="123"/>
      <c r="AC52776" s="123"/>
    </row>
    <row r="52777" spans="5:29" s="2" customFormat="1">
      <c r="E52777" s="120"/>
      <c r="M52777" s="120"/>
      <c r="N52777" s="120"/>
      <c r="U52777" s="121"/>
      <c r="V52777" s="122"/>
      <c r="W52777" s="123"/>
      <c r="AC52777" s="123"/>
    </row>
    <row r="52778" spans="5:29" s="2" customFormat="1">
      <c r="E52778" s="120"/>
      <c r="M52778" s="120"/>
      <c r="N52778" s="120"/>
      <c r="U52778" s="121"/>
      <c r="V52778" s="122"/>
      <c r="W52778" s="123"/>
      <c r="AC52778" s="123"/>
    </row>
    <row r="52779" spans="5:29" s="2" customFormat="1">
      <c r="E52779" s="120"/>
      <c r="M52779" s="120"/>
      <c r="N52779" s="120"/>
      <c r="U52779" s="121"/>
      <c r="V52779" s="122"/>
      <c r="W52779" s="123"/>
      <c r="AC52779" s="123"/>
    </row>
    <row r="52780" spans="5:29" s="2" customFormat="1">
      <c r="E52780" s="120"/>
      <c r="M52780" s="120"/>
      <c r="N52780" s="120"/>
      <c r="U52780" s="121"/>
      <c r="V52780" s="122"/>
      <c r="W52780" s="123"/>
      <c r="AC52780" s="123"/>
    </row>
    <row r="52781" spans="5:29" s="2" customFormat="1">
      <c r="E52781" s="120"/>
      <c r="M52781" s="120"/>
      <c r="N52781" s="120"/>
      <c r="U52781" s="121"/>
      <c r="V52781" s="122"/>
      <c r="W52781" s="123"/>
      <c r="AC52781" s="123"/>
    </row>
    <row r="52782" spans="5:29" s="2" customFormat="1">
      <c r="E52782" s="120"/>
      <c r="M52782" s="120"/>
      <c r="N52782" s="120"/>
      <c r="U52782" s="121"/>
      <c r="V52782" s="122"/>
      <c r="W52782" s="123"/>
      <c r="AC52782" s="123"/>
    </row>
    <row r="52783" spans="5:29" s="2" customFormat="1">
      <c r="E52783" s="120"/>
      <c r="M52783" s="120"/>
      <c r="N52783" s="120"/>
      <c r="U52783" s="121"/>
      <c r="V52783" s="122"/>
      <c r="W52783" s="123"/>
      <c r="AC52783" s="123"/>
    </row>
    <row r="52784" spans="5:29" s="2" customFormat="1">
      <c r="E52784" s="120"/>
      <c r="M52784" s="120"/>
      <c r="N52784" s="120"/>
      <c r="U52784" s="121"/>
      <c r="V52784" s="122"/>
      <c r="W52784" s="123"/>
      <c r="AC52784" s="123"/>
    </row>
    <row r="52785" spans="5:29" s="2" customFormat="1">
      <c r="E52785" s="120"/>
      <c r="M52785" s="120"/>
      <c r="N52785" s="120"/>
      <c r="U52785" s="121"/>
      <c r="V52785" s="122"/>
      <c r="W52785" s="123"/>
      <c r="AC52785" s="123"/>
    </row>
    <row r="52786" spans="5:29" s="2" customFormat="1">
      <c r="E52786" s="120"/>
      <c r="M52786" s="120"/>
      <c r="N52786" s="120"/>
      <c r="U52786" s="121"/>
      <c r="V52786" s="122"/>
      <c r="W52786" s="123"/>
      <c r="AC52786" s="123"/>
    </row>
    <row r="52787" spans="5:29" s="2" customFormat="1">
      <c r="E52787" s="120"/>
      <c r="M52787" s="120"/>
      <c r="N52787" s="120"/>
      <c r="U52787" s="121"/>
      <c r="V52787" s="122"/>
      <c r="W52787" s="123"/>
      <c r="AC52787" s="123"/>
    </row>
    <row r="52788" spans="5:29" s="2" customFormat="1">
      <c r="E52788" s="120"/>
      <c r="M52788" s="120"/>
      <c r="N52788" s="120"/>
      <c r="U52788" s="121"/>
      <c r="V52788" s="122"/>
      <c r="W52788" s="123"/>
      <c r="AC52788" s="123"/>
    </row>
    <row r="52789" spans="5:29" s="2" customFormat="1">
      <c r="E52789" s="120"/>
      <c r="M52789" s="120"/>
      <c r="N52789" s="120"/>
      <c r="U52789" s="121"/>
      <c r="V52789" s="122"/>
      <c r="W52789" s="123"/>
      <c r="AC52789" s="123"/>
    </row>
    <row r="52790" spans="5:29" s="2" customFormat="1">
      <c r="E52790" s="120"/>
      <c r="M52790" s="120"/>
      <c r="N52790" s="120"/>
      <c r="U52790" s="121"/>
      <c r="V52790" s="122"/>
      <c r="W52790" s="123"/>
      <c r="AC52790" s="123"/>
    </row>
    <row r="52791" spans="5:29" s="2" customFormat="1">
      <c r="E52791" s="120"/>
      <c r="M52791" s="120"/>
      <c r="N52791" s="120"/>
      <c r="U52791" s="121"/>
      <c r="V52791" s="122"/>
      <c r="W52791" s="123"/>
      <c r="AC52791" s="123"/>
    </row>
    <row r="52792" spans="5:29" s="2" customFormat="1">
      <c r="E52792" s="120"/>
      <c r="M52792" s="120"/>
      <c r="N52792" s="120"/>
      <c r="U52792" s="121"/>
      <c r="V52792" s="122"/>
      <c r="W52792" s="123"/>
      <c r="AC52792" s="123"/>
    </row>
    <row r="52793" spans="5:29" s="2" customFormat="1">
      <c r="E52793" s="120"/>
      <c r="M52793" s="120"/>
      <c r="N52793" s="120"/>
      <c r="U52793" s="121"/>
      <c r="V52793" s="122"/>
      <c r="W52793" s="123"/>
      <c r="AC52793" s="123"/>
    </row>
    <row r="52794" spans="5:29" s="2" customFormat="1">
      <c r="E52794" s="120"/>
      <c r="M52794" s="120"/>
      <c r="N52794" s="120"/>
      <c r="U52794" s="121"/>
      <c r="V52794" s="122"/>
      <c r="W52794" s="123"/>
      <c r="AC52794" s="123"/>
    </row>
    <row r="52795" spans="5:29" s="2" customFormat="1">
      <c r="E52795" s="120"/>
      <c r="M52795" s="120"/>
      <c r="N52795" s="120"/>
      <c r="U52795" s="121"/>
      <c r="V52795" s="122"/>
      <c r="W52795" s="123"/>
      <c r="AC52795" s="123"/>
    </row>
    <row r="52796" spans="5:29" s="2" customFormat="1">
      <c r="E52796" s="120"/>
      <c r="M52796" s="120"/>
      <c r="N52796" s="120"/>
      <c r="U52796" s="121"/>
      <c r="V52796" s="122"/>
      <c r="W52796" s="123"/>
      <c r="AC52796" s="123"/>
    </row>
    <row r="52797" spans="5:29" s="2" customFormat="1">
      <c r="E52797" s="120"/>
      <c r="M52797" s="120"/>
      <c r="N52797" s="120"/>
      <c r="U52797" s="121"/>
      <c r="V52797" s="122"/>
      <c r="W52797" s="123"/>
      <c r="AC52797" s="123"/>
    </row>
    <row r="52798" spans="5:29" s="2" customFormat="1">
      <c r="E52798" s="120"/>
      <c r="M52798" s="120"/>
      <c r="N52798" s="120"/>
      <c r="U52798" s="121"/>
      <c r="V52798" s="122"/>
      <c r="W52798" s="123"/>
      <c r="AC52798" s="123"/>
    </row>
    <row r="52799" spans="5:29" s="2" customFormat="1">
      <c r="E52799" s="120"/>
      <c r="M52799" s="120"/>
      <c r="N52799" s="120"/>
      <c r="U52799" s="121"/>
      <c r="V52799" s="122"/>
      <c r="W52799" s="123"/>
      <c r="AC52799" s="123"/>
    </row>
    <row r="52800" spans="5:29" s="2" customFormat="1">
      <c r="E52800" s="120"/>
      <c r="M52800" s="120"/>
      <c r="N52800" s="120"/>
      <c r="U52800" s="121"/>
      <c r="V52800" s="122"/>
      <c r="W52800" s="123"/>
      <c r="AC52800" s="123"/>
    </row>
    <row r="52801" spans="5:29" s="2" customFormat="1">
      <c r="E52801" s="120"/>
      <c r="M52801" s="120"/>
      <c r="N52801" s="120"/>
      <c r="U52801" s="121"/>
      <c r="V52801" s="122"/>
      <c r="W52801" s="123"/>
      <c r="AC52801" s="123"/>
    </row>
    <row r="52802" spans="5:29" s="2" customFormat="1">
      <c r="E52802" s="120"/>
      <c r="M52802" s="120"/>
      <c r="N52802" s="120"/>
      <c r="U52802" s="121"/>
      <c r="V52802" s="122"/>
      <c r="W52802" s="123"/>
      <c r="AC52802" s="123"/>
    </row>
    <row r="52803" spans="5:29" s="2" customFormat="1">
      <c r="E52803" s="120"/>
      <c r="M52803" s="120"/>
      <c r="N52803" s="120"/>
      <c r="U52803" s="121"/>
      <c r="V52803" s="122"/>
      <c r="W52803" s="123"/>
      <c r="AC52803" s="123"/>
    </row>
    <row r="52804" spans="5:29" s="2" customFormat="1">
      <c r="E52804" s="120"/>
      <c r="M52804" s="120"/>
      <c r="N52804" s="120"/>
      <c r="U52804" s="121"/>
      <c r="V52804" s="122"/>
      <c r="W52804" s="123"/>
      <c r="AC52804" s="123"/>
    </row>
    <row r="52805" spans="5:29" s="2" customFormat="1">
      <c r="E52805" s="120"/>
      <c r="M52805" s="120"/>
      <c r="N52805" s="120"/>
      <c r="U52805" s="121"/>
      <c r="V52805" s="122"/>
      <c r="W52805" s="123"/>
      <c r="AC52805" s="123"/>
    </row>
    <row r="52806" spans="5:29" s="2" customFormat="1">
      <c r="E52806" s="120"/>
      <c r="M52806" s="120"/>
      <c r="N52806" s="120"/>
      <c r="U52806" s="121"/>
      <c r="V52806" s="122"/>
      <c r="W52806" s="123"/>
      <c r="AC52806" s="123"/>
    </row>
    <row r="52807" spans="5:29" s="2" customFormat="1">
      <c r="E52807" s="120"/>
      <c r="M52807" s="120"/>
      <c r="N52807" s="120"/>
      <c r="U52807" s="121"/>
      <c r="V52807" s="122"/>
      <c r="W52807" s="123"/>
      <c r="AC52807" s="123"/>
    </row>
    <row r="52808" spans="5:29" s="2" customFormat="1">
      <c r="E52808" s="120"/>
      <c r="M52808" s="120"/>
      <c r="N52808" s="120"/>
      <c r="U52808" s="121"/>
      <c r="V52808" s="122"/>
      <c r="W52808" s="123"/>
      <c r="AC52808" s="123"/>
    </row>
    <row r="52809" spans="5:29" s="2" customFormat="1">
      <c r="E52809" s="120"/>
      <c r="M52809" s="120"/>
      <c r="N52809" s="120"/>
      <c r="U52809" s="121"/>
      <c r="V52809" s="122"/>
      <c r="W52809" s="123"/>
      <c r="AC52809" s="123"/>
    </row>
    <row r="52810" spans="5:29" s="2" customFormat="1">
      <c r="E52810" s="120"/>
      <c r="M52810" s="120"/>
      <c r="N52810" s="120"/>
      <c r="U52810" s="121"/>
      <c r="V52810" s="122"/>
      <c r="W52810" s="123"/>
      <c r="AC52810" s="123"/>
    </row>
    <row r="52811" spans="5:29" s="2" customFormat="1">
      <c r="E52811" s="120"/>
      <c r="M52811" s="120"/>
      <c r="N52811" s="120"/>
      <c r="U52811" s="121"/>
      <c r="V52811" s="122"/>
      <c r="W52811" s="123"/>
      <c r="AC52811" s="123"/>
    </row>
    <row r="52812" spans="5:29" s="2" customFormat="1">
      <c r="E52812" s="120"/>
      <c r="M52812" s="120"/>
      <c r="N52812" s="120"/>
      <c r="U52812" s="121"/>
      <c r="V52812" s="122"/>
      <c r="W52812" s="123"/>
      <c r="AC52812" s="123"/>
    </row>
    <row r="52813" spans="5:29" s="2" customFormat="1">
      <c r="E52813" s="120"/>
      <c r="M52813" s="120"/>
      <c r="N52813" s="120"/>
      <c r="U52813" s="121"/>
      <c r="V52813" s="122"/>
      <c r="W52813" s="123"/>
      <c r="AC52813" s="123"/>
    </row>
    <row r="52814" spans="5:29" s="2" customFormat="1">
      <c r="E52814" s="120"/>
      <c r="M52814" s="120"/>
      <c r="N52814" s="120"/>
      <c r="U52814" s="121"/>
      <c r="V52814" s="122"/>
      <c r="W52814" s="123"/>
      <c r="AC52814" s="123"/>
    </row>
    <row r="52815" spans="5:29" s="2" customFormat="1">
      <c r="E52815" s="120"/>
      <c r="M52815" s="120"/>
      <c r="N52815" s="120"/>
      <c r="U52815" s="121"/>
      <c r="V52815" s="122"/>
      <c r="W52815" s="123"/>
      <c r="AC52815" s="123"/>
    </row>
    <row r="52816" spans="5:29" s="2" customFormat="1">
      <c r="E52816" s="120"/>
      <c r="M52816" s="120"/>
      <c r="N52816" s="120"/>
      <c r="U52816" s="121"/>
      <c r="V52816" s="122"/>
      <c r="W52816" s="123"/>
      <c r="AC52816" s="123"/>
    </row>
    <row r="52817" spans="5:29" s="2" customFormat="1">
      <c r="E52817" s="120"/>
      <c r="M52817" s="120"/>
      <c r="N52817" s="120"/>
      <c r="U52817" s="121"/>
      <c r="V52817" s="122"/>
      <c r="W52817" s="123"/>
      <c r="AC52817" s="123"/>
    </row>
    <row r="52818" spans="5:29" s="2" customFormat="1">
      <c r="E52818" s="120"/>
      <c r="M52818" s="120"/>
      <c r="N52818" s="120"/>
      <c r="U52818" s="121"/>
      <c r="V52818" s="122"/>
      <c r="W52818" s="123"/>
      <c r="AC52818" s="123"/>
    </row>
    <row r="52819" spans="5:29" s="2" customFormat="1">
      <c r="E52819" s="120"/>
      <c r="M52819" s="120"/>
      <c r="N52819" s="120"/>
      <c r="U52819" s="121"/>
      <c r="V52819" s="122"/>
      <c r="W52819" s="123"/>
      <c r="AC52819" s="123"/>
    </row>
    <row r="52820" spans="5:29" s="2" customFormat="1">
      <c r="E52820" s="120"/>
      <c r="M52820" s="120"/>
      <c r="N52820" s="120"/>
      <c r="U52820" s="121"/>
      <c r="V52820" s="122"/>
      <c r="W52820" s="123"/>
      <c r="AC52820" s="123"/>
    </row>
    <row r="52821" spans="5:29" s="2" customFormat="1">
      <c r="E52821" s="120"/>
      <c r="M52821" s="120"/>
      <c r="N52821" s="120"/>
      <c r="U52821" s="121"/>
      <c r="V52821" s="122"/>
      <c r="W52821" s="123"/>
      <c r="AC52821" s="123"/>
    </row>
    <row r="52822" spans="5:29" s="2" customFormat="1">
      <c r="E52822" s="120"/>
      <c r="M52822" s="120"/>
      <c r="N52822" s="120"/>
      <c r="U52822" s="121"/>
      <c r="V52822" s="122"/>
      <c r="W52822" s="123"/>
      <c r="AC52822" s="123"/>
    </row>
    <row r="52823" spans="5:29" s="2" customFormat="1">
      <c r="E52823" s="120"/>
      <c r="M52823" s="120"/>
      <c r="N52823" s="120"/>
      <c r="U52823" s="121"/>
      <c r="V52823" s="122"/>
      <c r="W52823" s="123"/>
      <c r="AC52823" s="123"/>
    </row>
    <row r="52824" spans="5:29" s="2" customFormat="1">
      <c r="E52824" s="120"/>
      <c r="M52824" s="120"/>
      <c r="N52824" s="120"/>
      <c r="U52824" s="121"/>
      <c r="V52824" s="122"/>
      <c r="W52824" s="123"/>
      <c r="AC52824" s="123"/>
    </row>
    <row r="52825" spans="5:29" s="2" customFormat="1">
      <c r="E52825" s="120"/>
      <c r="M52825" s="120"/>
      <c r="N52825" s="120"/>
      <c r="U52825" s="121"/>
      <c r="V52825" s="122"/>
      <c r="W52825" s="123"/>
      <c r="AC52825" s="123"/>
    </row>
    <row r="52826" spans="5:29" s="2" customFormat="1">
      <c r="E52826" s="120"/>
      <c r="M52826" s="120"/>
      <c r="N52826" s="120"/>
      <c r="U52826" s="121"/>
      <c r="V52826" s="122"/>
      <c r="W52826" s="123"/>
      <c r="AC52826" s="123"/>
    </row>
    <row r="52827" spans="5:29" s="2" customFormat="1">
      <c r="E52827" s="120"/>
      <c r="M52827" s="120"/>
      <c r="N52827" s="120"/>
      <c r="U52827" s="121"/>
      <c r="V52827" s="122"/>
      <c r="W52827" s="123"/>
      <c r="AC52827" s="123"/>
    </row>
    <row r="52828" spans="5:29" s="2" customFormat="1">
      <c r="E52828" s="120"/>
      <c r="M52828" s="120"/>
      <c r="N52828" s="120"/>
      <c r="U52828" s="121"/>
      <c r="V52828" s="122"/>
      <c r="W52828" s="123"/>
      <c r="AC52828" s="123"/>
    </row>
    <row r="52829" spans="5:29" s="2" customFormat="1">
      <c r="E52829" s="120"/>
      <c r="M52829" s="120"/>
      <c r="N52829" s="120"/>
      <c r="U52829" s="121"/>
      <c r="V52829" s="122"/>
      <c r="W52829" s="123"/>
      <c r="AC52829" s="123"/>
    </row>
    <row r="52830" spans="5:29" s="2" customFormat="1">
      <c r="E52830" s="120"/>
      <c r="M52830" s="120"/>
      <c r="N52830" s="120"/>
      <c r="U52830" s="121"/>
      <c r="V52830" s="122"/>
      <c r="W52830" s="123"/>
      <c r="AC52830" s="123"/>
    </row>
    <row r="52831" spans="5:29" s="2" customFormat="1">
      <c r="E52831" s="120"/>
      <c r="M52831" s="120"/>
      <c r="N52831" s="120"/>
      <c r="U52831" s="121"/>
      <c r="V52831" s="122"/>
      <c r="W52831" s="123"/>
      <c r="AC52831" s="123"/>
    </row>
    <row r="52832" spans="5:29" s="2" customFormat="1">
      <c r="E52832" s="120"/>
      <c r="M52832" s="120"/>
      <c r="N52832" s="120"/>
      <c r="U52832" s="121"/>
      <c r="V52832" s="122"/>
      <c r="W52832" s="123"/>
      <c r="AC52832" s="123"/>
    </row>
    <row r="52833" spans="5:29" s="2" customFormat="1">
      <c r="E52833" s="120"/>
      <c r="M52833" s="120"/>
      <c r="N52833" s="120"/>
      <c r="U52833" s="121"/>
      <c r="V52833" s="122"/>
      <c r="W52833" s="123"/>
      <c r="AC52833" s="123"/>
    </row>
    <row r="52834" spans="5:29" s="2" customFormat="1">
      <c r="E52834" s="120"/>
      <c r="M52834" s="120"/>
      <c r="N52834" s="120"/>
      <c r="U52834" s="121"/>
      <c r="V52834" s="122"/>
      <c r="W52834" s="123"/>
      <c r="AC52834" s="123"/>
    </row>
    <row r="52835" spans="5:29" s="2" customFormat="1">
      <c r="E52835" s="120"/>
      <c r="M52835" s="120"/>
      <c r="N52835" s="120"/>
      <c r="U52835" s="121"/>
      <c r="V52835" s="122"/>
      <c r="W52835" s="123"/>
      <c r="AC52835" s="123"/>
    </row>
    <row r="52836" spans="5:29" s="2" customFormat="1">
      <c r="E52836" s="120"/>
      <c r="M52836" s="120"/>
      <c r="N52836" s="120"/>
      <c r="U52836" s="121"/>
      <c r="V52836" s="122"/>
      <c r="W52836" s="123"/>
      <c r="AC52836" s="123"/>
    </row>
    <row r="52837" spans="5:29" s="2" customFormat="1">
      <c r="E52837" s="120"/>
      <c r="M52837" s="120"/>
      <c r="N52837" s="120"/>
      <c r="U52837" s="121"/>
      <c r="V52837" s="122"/>
      <c r="W52837" s="123"/>
      <c r="AC52837" s="123"/>
    </row>
    <row r="52838" spans="5:29" s="2" customFormat="1">
      <c r="E52838" s="120"/>
      <c r="M52838" s="120"/>
      <c r="N52838" s="120"/>
      <c r="U52838" s="121"/>
      <c r="V52838" s="122"/>
      <c r="W52838" s="123"/>
      <c r="AC52838" s="123"/>
    </row>
    <row r="52839" spans="5:29" s="2" customFormat="1">
      <c r="E52839" s="120"/>
      <c r="M52839" s="120"/>
      <c r="N52839" s="120"/>
      <c r="U52839" s="121"/>
      <c r="V52839" s="122"/>
      <c r="W52839" s="123"/>
      <c r="AC52839" s="123"/>
    </row>
    <row r="52840" spans="5:29" s="2" customFormat="1">
      <c r="E52840" s="120"/>
      <c r="M52840" s="120"/>
      <c r="N52840" s="120"/>
      <c r="U52840" s="121"/>
      <c r="V52840" s="122"/>
      <c r="W52840" s="123"/>
      <c r="AC52840" s="123"/>
    </row>
    <row r="52841" spans="5:29" s="2" customFormat="1">
      <c r="E52841" s="120"/>
      <c r="M52841" s="120"/>
      <c r="N52841" s="120"/>
      <c r="U52841" s="121"/>
      <c r="V52841" s="122"/>
      <c r="W52841" s="123"/>
      <c r="AC52841" s="123"/>
    </row>
    <row r="52842" spans="5:29" s="2" customFormat="1">
      <c r="E52842" s="120"/>
      <c r="M52842" s="120"/>
      <c r="N52842" s="120"/>
      <c r="U52842" s="121"/>
      <c r="V52842" s="122"/>
      <c r="W52842" s="123"/>
      <c r="AC52842" s="123"/>
    </row>
    <row r="52843" spans="5:29" s="2" customFormat="1">
      <c r="E52843" s="120"/>
      <c r="M52843" s="120"/>
      <c r="N52843" s="120"/>
      <c r="U52843" s="121"/>
      <c r="V52843" s="122"/>
      <c r="W52843" s="123"/>
      <c r="AC52843" s="123"/>
    </row>
    <row r="52844" spans="5:29" s="2" customFormat="1">
      <c r="E52844" s="120"/>
      <c r="M52844" s="120"/>
      <c r="N52844" s="120"/>
      <c r="U52844" s="121"/>
      <c r="V52844" s="122"/>
      <c r="W52844" s="123"/>
      <c r="AC52844" s="123"/>
    </row>
    <row r="52845" spans="5:29" s="2" customFormat="1">
      <c r="E52845" s="120"/>
      <c r="M52845" s="120"/>
      <c r="N52845" s="120"/>
      <c r="U52845" s="121"/>
      <c r="V52845" s="122"/>
      <c r="W52845" s="123"/>
      <c r="AC52845" s="123"/>
    </row>
    <row r="52846" spans="5:29" s="2" customFormat="1">
      <c r="E52846" s="120"/>
      <c r="M52846" s="120"/>
      <c r="N52846" s="120"/>
      <c r="U52846" s="121"/>
      <c r="V52846" s="122"/>
      <c r="W52846" s="123"/>
      <c r="AC52846" s="123"/>
    </row>
    <row r="52847" spans="5:29" s="2" customFormat="1">
      <c r="E52847" s="120"/>
      <c r="M52847" s="120"/>
      <c r="N52847" s="120"/>
      <c r="U52847" s="121"/>
      <c r="V52847" s="122"/>
      <c r="W52847" s="123"/>
      <c r="AC52847" s="123"/>
    </row>
    <row r="52848" spans="5:29" s="2" customFormat="1">
      <c r="E52848" s="120"/>
      <c r="M52848" s="120"/>
      <c r="N52848" s="120"/>
      <c r="U52848" s="121"/>
      <c r="V52848" s="122"/>
      <c r="W52848" s="123"/>
      <c r="AC52848" s="123"/>
    </row>
    <row r="52849" spans="5:29" s="2" customFormat="1">
      <c r="E52849" s="120"/>
      <c r="M52849" s="120"/>
      <c r="N52849" s="120"/>
      <c r="U52849" s="121"/>
      <c r="V52849" s="122"/>
      <c r="W52849" s="123"/>
      <c r="AC52849" s="123"/>
    </row>
    <row r="52850" spans="5:29" s="2" customFormat="1">
      <c r="E52850" s="120"/>
      <c r="M52850" s="120"/>
      <c r="N52850" s="120"/>
      <c r="U52850" s="121"/>
      <c r="V52850" s="122"/>
      <c r="W52850" s="123"/>
      <c r="AC52850" s="123"/>
    </row>
    <row r="52851" spans="5:29" s="2" customFormat="1">
      <c r="E52851" s="120"/>
      <c r="M52851" s="120"/>
      <c r="N52851" s="120"/>
      <c r="U52851" s="121"/>
      <c r="V52851" s="122"/>
      <c r="W52851" s="123"/>
      <c r="AC52851" s="123"/>
    </row>
    <row r="52852" spans="5:29" s="2" customFormat="1">
      <c r="E52852" s="120"/>
      <c r="M52852" s="120"/>
      <c r="N52852" s="120"/>
      <c r="U52852" s="121"/>
      <c r="V52852" s="122"/>
      <c r="W52852" s="123"/>
      <c r="AC52852" s="123"/>
    </row>
    <row r="52853" spans="5:29" s="2" customFormat="1">
      <c r="E52853" s="120"/>
      <c r="M52853" s="120"/>
      <c r="N52853" s="120"/>
      <c r="U52853" s="121"/>
      <c r="V52853" s="122"/>
      <c r="W52853" s="123"/>
      <c r="AC52853" s="123"/>
    </row>
    <row r="52854" spans="5:29" s="2" customFormat="1">
      <c r="E52854" s="120"/>
      <c r="M52854" s="120"/>
      <c r="N52854" s="120"/>
      <c r="U52854" s="121"/>
      <c r="V52854" s="122"/>
      <c r="W52854" s="123"/>
      <c r="AC52854" s="123"/>
    </row>
    <row r="52855" spans="5:29" s="2" customFormat="1">
      <c r="E52855" s="120"/>
      <c r="M52855" s="120"/>
      <c r="N52855" s="120"/>
      <c r="U52855" s="121"/>
      <c r="V52855" s="122"/>
      <c r="W52855" s="123"/>
      <c r="AC52855" s="123"/>
    </row>
    <row r="52856" spans="5:29" s="2" customFormat="1">
      <c r="E52856" s="120"/>
      <c r="M52856" s="120"/>
      <c r="N52856" s="120"/>
      <c r="U52856" s="121"/>
      <c r="V52856" s="122"/>
      <c r="W52856" s="123"/>
      <c r="AC52856" s="123"/>
    </row>
    <row r="52857" spans="5:29" s="2" customFormat="1">
      <c r="E52857" s="120"/>
      <c r="M52857" s="120"/>
      <c r="N52857" s="120"/>
      <c r="U52857" s="121"/>
      <c r="V52857" s="122"/>
      <c r="W52857" s="123"/>
      <c r="AC52857" s="123"/>
    </row>
    <row r="52858" spans="5:29" s="2" customFormat="1">
      <c r="E52858" s="120"/>
      <c r="M52858" s="120"/>
      <c r="N52858" s="120"/>
      <c r="U52858" s="121"/>
      <c r="V52858" s="122"/>
      <c r="W52858" s="123"/>
      <c r="AC52858" s="123"/>
    </row>
    <row r="52859" spans="5:29" s="2" customFormat="1">
      <c r="E52859" s="120"/>
      <c r="M52859" s="120"/>
      <c r="N52859" s="120"/>
      <c r="U52859" s="121"/>
      <c r="V52859" s="122"/>
      <c r="W52859" s="123"/>
      <c r="AC52859" s="123"/>
    </row>
    <row r="52860" spans="5:29" s="2" customFormat="1">
      <c r="E52860" s="120"/>
      <c r="M52860" s="120"/>
      <c r="N52860" s="120"/>
      <c r="U52860" s="121"/>
      <c r="V52860" s="122"/>
      <c r="W52860" s="123"/>
      <c r="AC52860" s="123"/>
    </row>
    <row r="52861" spans="5:29" s="2" customFormat="1">
      <c r="E52861" s="120"/>
      <c r="M52861" s="120"/>
      <c r="N52861" s="120"/>
      <c r="U52861" s="121"/>
      <c r="V52861" s="122"/>
      <c r="W52861" s="123"/>
      <c r="AC52861" s="123"/>
    </row>
    <row r="52862" spans="5:29" s="2" customFormat="1">
      <c r="E52862" s="120"/>
      <c r="M52862" s="120"/>
      <c r="N52862" s="120"/>
      <c r="U52862" s="121"/>
      <c r="V52862" s="122"/>
      <c r="W52862" s="123"/>
      <c r="AC52862" s="123"/>
    </row>
    <row r="52863" spans="5:29" s="2" customFormat="1">
      <c r="E52863" s="120"/>
      <c r="M52863" s="120"/>
      <c r="N52863" s="120"/>
      <c r="U52863" s="121"/>
      <c r="V52863" s="122"/>
      <c r="W52863" s="123"/>
      <c r="AC52863" s="123"/>
    </row>
    <row r="52864" spans="5:29" s="2" customFormat="1">
      <c r="E52864" s="120"/>
      <c r="M52864" s="120"/>
      <c r="N52864" s="120"/>
      <c r="U52864" s="121"/>
      <c r="V52864" s="122"/>
      <c r="W52864" s="123"/>
      <c r="AC52864" s="123"/>
    </row>
    <row r="52865" spans="5:29" s="2" customFormat="1">
      <c r="E52865" s="120"/>
      <c r="M52865" s="120"/>
      <c r="N52865" s="120"/>
      <c r="U52865" s="121"/>
      <c r="V52865" s="122"/>
      <c r="W52865" s="123"/>
      <c r="AC52865" s="123"/>
    </row>
    <row r="52866" spans="5:29" s="2" customFormat="1">
      <c r="E52866" s="120"/>
      <c r="M52866" s="120"/>
      <c r="N52866" s="120"/>
      <c r="U52866" s="121"/>
      <c r="V52866" s="122"/>
      <c r="W52866" s="123"/>
      <c r="AC52866" s="123"/>
    </row>
    <row r="52867" spans="5:29" s="2" customFormat="1">
      <c r="E52867" s="120"/>
      <c r="M52867" s="120"/>
      <c r="N52867" s="120"/>
      <c r="U52867" s="121"/>
      <c r="V52867" s="122"/>
      <c r="W52867" s="123"/>
      <c r="AC52867" s="123"/>
    </row>
    <row r="52868" spans="5:29" s="2" customFormat="1">
      <c r="E52868" s="120"/>
      <c r="M52868" s="120"/>
      <c r="N52868" s="120"/>
      <c r="U52868" s="121"/>
      <c r="V52868" s="122"/>
      <c r="W52868" s="123"/>
      <c r="AC52868" s="123"/>
    </row>
    <row r="52869" spans="5:29" s="2" customFormat="1">
      <c r="E52869" s="120"/>
      <c r="M52869" s="120"/>
      <c r="N52869" s="120"/>
      <c r="U52869" s="121"/>
      <c r="V52869" s="122"/>
      <c r="W52869" s="123"/>
      <c r="AC52869" s="123"/>
    </row>
    <row r="52870" spans="5:29" s="2" customFormat="1">
      <c r="E52870" s="120"/>
      <c r="M52870" s="120"/>
      <c r="N52870" s="120"/>
      <c r="U52870" s="121"/>
      <c r="V52870" s="122"/>
      <c r="W52870" s="123"/>
      <c r="AC52870" s="123"/>
    </row>
    <row r="52871" spans="5:29" s="2" customFormat="1">
      <c r="E52871" s="120"/>
      <c r="M52871" s="120"/>
      <c r="N52871" s="120"/>
      <c r="U52871" s="121"/>
      <c r="V52871" s="122"/>
      <c r="W52871" s="123"/>
      <c r="AC52871" s="123"/>
    </row>
    <row r="52872" spans="5:29" s="2" customFormat="1">
      <c r="E52872" s="120"/>
      <c r="M52872" s="120"/>
      <c r="N52872" s="120"/>
      <c r="U52872" s="121"/>
      <c r="V52872" s="122"/>
      <c r="W52872" s="123"/>
      <c r="AC52872" s="123"/>
    </row>
    <row r="52873" spans="5:29" s="2" customFormat="1">
      <c r="E52873" s="120"/>
      <c r="M52873" s="120"/>
      <c r="N52873" s="120"/>
      <c r="U52873" s="121"/>
      <c r="V52873" s="122"/>
      <c r="W52873" s="123"/>
      <c r="AC52873" s="123"/>
    </row>
    <row r="52874" spans="5:29" s="2" customFormat="1">
      <c r="E52874" s="120"/>
      <c r="M52874" s="120"/>
      <c r="N52874" s="120"/>
      <c r="U52874" s="121"/>
      <c r="V52874" s="122"/>
      <c r="W52874" s="123"/>
      <c r="AC52874" s="123"/>
    </row>
    <row r="52875" spans="5:29" s="2" customFormat="1">
      <c r="E52875" s="120"/>
      <c r="M52875" s="120"/>
      <c r="N52875" s="120"/>
      <c r="U52875" s="121"/>
      <c r="V52875" s="122"/>
      <c r="W52875" s="123"/>
      <c r="AC52875" s="123"/>
    </row>
    <row r="52876" spans="5:29" s="2" customFormat="1">
      <c r="E52876" s="120"/>
      <c r="M52876" s="120"/>
      <c r="N52876" s="120"/>
      <c r="U52876" s="121"/>
      <c r="V52876" s="122"/>
      <c r="W52876" s="123"/>
      <c r="AC52876" s="123"/>
    </row>
    <row r="52877" spans="5:29" s="2" customFormat="1">
      <c r="E52877" s="120"/>
      <c r="M52877" s="120"/>
      <c r="N52877" s="120"/>
      <c r="U52877" s="121"/>
      <c r="V52877" s="122"/>
      <c r="W52877" s="123"/>
      <c r="AC52877" s="123"/>
    </row>
    <row r="52878" spans="5:29" s="2" customFormat="1">
      <c r="E52878" s="120"/>
      <c r="M52878" s="120"/>
      <c r="N52878" s="120"/>
      <c r="U52878" s="121"/>
      <c r="V52878" s="122"/>
      <c r="W52878" s="123"/>
      <c r="AC52878" s="123"/>
    </row>
    <row r="52879" spans="5:29" s="2" customFormat="1">
      <c r="E52879" s="120"/>
      <c r="M52879" s="120"/>
      <c r="N52879" s="120"/>
      <c r="U52879" s="121"/>
      <c r="V52879" s="122"/>
      <c r="W52879" s="123"/>
      <c r="AC52879" s="123"/>
    </row>
    <row r="52880" spans="5:29" s="2" customFormat="1">
      <c r="E52880" s="120"/>
      <c r="M52880" s="120"/>
      <c r="N52880" s="120"/>
      <c r="U52880" s="121"/>
      <c r="V52880" s="122"/>
      <c r="W52880" s="123"/>
      <c r="AC52880" s="123"/>
    </row>
    <row r="52881" spans="5:29" s="2" customFormat="1">
      <c r="E52881" s="120"/>
      <c r="M52881" s="120"/>
      <c r="N52881" s="120"/>
      <c r="U52881" s="121"/>
      <c r="V52881" s="122"/>
      <c r="W52881" s="123"/>
      <c r="AC52881" s="123"/>
    </row>
    <row r="52882" spans="5:29" s="2" customFormat="1">
      <c r="E52882" s="120"/>
      <c r="M52882" s="120"/>
      <c r="N52882" s="120"/>
      <c r="U52882" s="121"/>
      <c r="V52882" s="122"/>
      <c r="W52882" s="123"/>
      <c r="AC52882" s="123"/>
    </row>
    <row r="52883" spans="5:29" s="2" customFormat="1">
      <c r="E52883" s="120"/>
      <c r="M52883" s="120"/>
      <c r="N52883" s="120"/>
      <c r="U52883" s="121"/>
      <c r="V52883" s="122"/>
      <c r="W52883" s="123"/>
      <c r="AC52883" s="123"/>
    </row>
    <row r="52884" spans="5:29" s="2" customFormat="1">
      <c r="E52884" s="120"/>
      <c r="M52884" s="120"/>
      <c r="N52884" s="120"/>
      <c r="U52884" s="121"/>
      <c r="V52884" s="122"/>
      <c r="W52884" s="123"/>
      <c r="AC52884" s="123"/>
    </row>
    <row r="52885" spans="5:29" s="2" customFormat="1">
      <c r="E52885" s="120"/>
      <c r="M52885" s="120"/>
      <c r="N52885" s="120"/>
      <c r="U52885" s="121"/>
      <c r="V52885" s="122"/>
      <c r="W52885" s="123"/>
      <c r="AC52885" s="123"/>
    </row>
    <row r="52886" spans="5:29" s="2" customFormat="1">
      <c r="E52886" s="120"/>
      <c r="M52886" s="120"/>
      <c r="N52886" s="120"/>
      <c r="U52886" s="121"/>
      <c r="V52886" s="122"/>
      <c r="W52886" s="123"/>
      <c r="AC52886" s="123"/>
    </row>
    <row r="52887" spans="5:29" s="2" customFormat="1">
      <c r="E52887" s="120"/>
      <c r="M52887" s="120"/>
      <c r="N52887" s="120"/>
      <c r="U52887" s="121"/>
      <c r="V52887" s="122"/>
      <c r="W52887" s="123"/>
      <c r="AC52887" s="123"/>
    </row>
    <row r="52888" spans="5:29" s="2" customFormat="1">
      <c r="E52888" s="120"/>
      <c r="M52888" s="120"/>
      <c r="N52888" s="120"/>
      <c r="U52888" s="121"/>
      <c r="V52888" s="122"/>
      <c r="W52888" s="123"/>
      <c r="AC52888" s="123"/>
    </row>
    <row r="52889" spans="5:29" s="2" customFormat="1">
      <c r="E52889" s="120"/>
      <c r="M52889" s="120"/>
      <c r="N52889" s="120"/>
      <c r="U52889" s="121"/>
      <c r="V52889" s="122"/>
      <c r="W52889" s="123"/>
      <c r="AC52889" s="123"/>
    </row>
    <row r="52890" spans="5:29" s="2" customFormat="1">
      <c r="E52890" s="120"/>
      <c r="M52890" s="120"/>
      <c r="N52890" s="120"/>
      <c r="U52890" s="121"/>
      <c r="V52890" s="122"/>
      <c r="W52890" s="123"/>
      <c r="AC52890" s="123"/>
    </row>
    <row r="52891" spans="5:29" s="2" customFormat="1">
      <c r="E52891" s="120"/>
      <c r="M52891" s="120"/>
      <c r="N52891" s="120"/>
      <c r="U52891" s="121"/>
      <c r="V52891" s="122"/>
      <c r="W52891" s="123"/>
      <c r="AC52891" s="123"/>
    </row>
    <row r="52892" spans="5:29" s="2" customFormat="1">
      <c r="E52892" s="120"/>
      <c r="M52892" s="120"/>
      <c r="N52892" s="120"/>
      <c r="U52892" s="121"/>
      <c r="V52892" s="122"/>
      <c r="W52892" s="123"/>
      <c r="AC52892" s="123"/>
    </row>
    <row r="52893" spans="5:29" s="2" customFormat="1">
      <c r="E52893" s="120"/>
      <c r="M52893" s="120"/>
      <c r="N52893" s="120"/>
      <c r="U52893" s="121"/>
      <c r="V52893" s="122"/>
      <c r="W52893" s="123"/>
      <c r="AC52893" s="123"/>
    </row>
    <row r="52894" spans="5:29" s="2" customFormat="1">
      <c r="E52894" s="120"/>
      <c r="M52894" s="120"/>
      <c r="N52894" s="120"/>
      <c r="U52894" s="121"/>
      <c r="V52894" s="122"/>
      <c r="W52894" s="123"/>
      <c r="AC52894" s="123"/>
    </row>
    <row r="52895" spans="5:29" s="2" customFormat="1">
      <c r="E52895" s="120"/>
      <c r="M52895" s="120"/>
      <c r="N52895" s="120"/>
      <c r="U52895" s="121"/>
      <c r="V52895" s="122"/>
      <c r="W52895" s="123"/>
      <c r="AC52895" s="123"/>
    </row>
    <row r="52896" spans="5:29" s="2" customFormat="1">
      <c r="E52896" s="120"/>
      <c r="M52896" s="120"/>
      <c r="N52896" s="120"/>
      <c r="U52896" s="121"/>
      <c r="V52896" s="122"/>
      <c r="W52896" s="123"/>
      <c r="AC52896" s="123"/>
    </row>
    <row r="52897" spans="5:29" s="2" customFormat="1">
      <c r="E52897" s="120"/>
      <c r="M52897" s="120"/>
      <c r="N52897" s="120"/>
      <c r="U52897" s="121"/>
      <c r="V52897" s="122"/>
      <c r="W52897" s="123"/>
      <c r="AC52897" s="123"/>
    </row>
    <row r="52898" spans="5:29" s="2" customFormat="1">
      <c r="E52898" s="120"/>
      <c r="M52898" s="120"/>
      <c r="N52898" s="120"/>
      <c r="U52898" s="121"/>
      <c r="V52898" s="122"/>
      <c r="W52898" s="123"/>
      <c r="AC52898" s="123"/>
    </row>
    <row r="52899" spans="5:29" s="2" customFormat="1">
      <c r="E52899" s="120"/>
      <c r="M52899" s="120"/>
      <c r="N52899" s="120"/>
      <c r="U52899" s="121"/>
      <c r="V52899" s="122"/>
      <c r="W52899" s="123"/>
      <c r="AC52899" s="123"/>
    </row>
    <row r="52900" spans="5:29" s="2" customFormat="1">
      <c r="E52900" s="120"/>
      <c r="M52900" s="120"/>
      <c r="N52900" s="120"/>
      <c r="U52900" s="121"/>
      <c r="V52900" s="122"/>
      <c r="W52900" s="123"/>
      <c r="AC52900" s="123"/>
    </row>
    <row r="52901" spans="5:29" s="2" customFormat="1">
      <c r="E52901" s="120"/>
      <c r="M52901" s="120"/>
      <c r="N52901" s="120"/>
      <c r="U52901" s="121"/>
      <c r="V52901" s="122"/>
      <c r="W52901" s="123"/>
      <c r="AC52901" s="123"/>
    </row>
    <row r="52902" spans="5:29" s="2" customFormat="1">
      <c r="E52902" s="120"/>
      <c r="M52902" s="120"/>
      <c r="N52902" s="120"/>
      <c r="U52902" s="121"/>
      <c r="V52902" s="122"/>
      <c r="W52902" s="123"/>
      <c r="AC52902" s="123"/>
    </row>
    <row r="52903" spans="5:29" s="2" customFormat="1">
      <c r="E52903" s="120"/>
      <c r="M52903" s="120"/>
      <c r="N52903" s="120"/>
      <c r="U52903" s="121"/>
      <c r="V52903" s="122"/>
      <c r="W52903" s="123"/>
      <c r="AC52903" s="123"/>
    </row>
    <row r="52904" spans="5:29" s="2" customFormat="1">
      <c r="E52904" s="120"/>
      <c r="M52904" s="120"/>
      <c r="N52904" s="120"/>
      <c r="U52904" s="121"/>
      <c r="V52904" s="122"/>
      <c r="W52904" s="123"/>
      <c r="AC52904" s="123"/>
    </row>
    <row r="52905" spans="5:29" s="2" customFormat="1">
      <c r="E52905" s="120"/>
      <c r="M52905" s="120"/>
      <c r="N52905" s="120"/>
      <c r="U52905" s="121"/>
      <c r="V52905" s="122"/>
      <c r="W52905" s="123"/>
      <c r="AC52905" s="123"/>
    </row>
    <row r="52906" spans="5:29" s="2" customFormat="1">
      <c r="E52906" s="120"/>
      <c r="M52906" s="120"/>
      <c r="N52906" s="120"/>
      <c r="U52906" s="121"/>
      <c r="V52906" s="122"/>
      <c r="W52906" s="123"/>
      <c r="AC52906" s="123"/>
    </row>
    <row r="52907" spans="5:29" s="2" customFormat="1">
      <c r="E52907" s="120"/>
      <c r="M52907" s="120"/>
      <c r="N52907" s="120"/>
      <c r="U52907" s="121"/>
      <c r="V52907" s="122"/>
      <c r="W52907" s="123"/>
      <c r="AC52907" s="123"/>
    </row>
    <row r="52908" spans="5:29" s="2" customFormat="1">
      <c r="E52908" s="120"/>
      <c r="M52908" s="120"/>
      <c r="N52908" s="120"/>
      <c r="U52908" s="121"/>
      <c r="V52908" s="122"/>
      <c r="W52908" s="123"/>
      <c r="AC52908" s="123"/>
    </row>
    <row r="52909" spans="5:29" s="2" customFormat="1">
      <c r="E52909" s="120"/>
      <c r="M52909" s="120"/>
      <c r="N52909" s="120"/>
      <c r="U52909" s="121"/>
      <c r="V52909" s="122"/>
      <c r="W52909" s="123"/>
      <c r="AC52909" s="123"/>
    </row>
    <row r="52910" spans="5:29" s="2" customFormat="1">
      <c r="E52910" s="120"/>
      <c r="M52910" s="120"/>
      <c r="N52910" s="120"/>
      <c r="U52910" s="121"/>
      <c r="V52910" s="122"/>
      <c r="W52910" s="123"/>
      <c r="AC52910" s="123"/>
    </row>
    <row r="52911" spans="5:29" s="2" customFormat="1">
      <c r="E52911" s="120"/>
      <c r="M52911" s="120"/>
      <c r="N52911" s="120"/>
      <c r="U52911" s="121"/>
      <c r="V52911" s="122"/>
      <c r="W52911" s="123"/>
      <c r="AC52911" s="123"/>
    </row>
    <row r="52912" spans="5:29" s="2" customFormat="1">
      <c r="E52912" s="120"/>
      <c r="M52912" s="120"/>
      <c r="N52912" s="120"/>
      <c r="U52912" s="121"/>
      <c r="V52912" s="122"/>
      <c r="W52912" s="123"/>
      <c r="AC52912" s="123"/>
    </row>
    <row r="52913" spans="5:29" s="2" customFormat="1">
      <c r="E52913" s="120"/>
      <c r="M52913" s="120"/>
      <c r="N52913" s="120"/>
      <c r="U52913" s="121"/>
      <c r="V52913" s="122"/>
      <c r="W52913" s="123"/>
      <c r="AC52913" s="123"/>
    </row>
    <row r="52914" spans="5:29" s="2" customFormat="1">
      <c r="E52914" s="120"/>
      <c r="M52914" s="120"/>
      <c r="N52914" s="120"/>
      <c r="U52914" s="121"/>
      <c r="V52914" s="122"/>
      <c r="W52914" s="123"/>
      <c r="AC52914" s="123"/>
    </row>
    <row r="52915" spans="5:29" s="2" customFormat="1">
      <c r="E52915" s="120"/>
      <c r="M52915" s="120"/>
      <c r="N52915" s="120"/>
      <c r="U52915" s="121"/>
      <c r="V52915" s="122"/>
      <c r="W52915" s="123"/>
      <c r="AC52915" s="123"/>
    </row>
    <row r="52916" spans="5:29" s="2" customFormat="1">
      <c r="E52916" s="120"/>
      <c r="M52916" s="120"/>
      <c r="N52916" s="120"/>
      <c r="U52916" s="121"/>
      <c r="V52916" s="122"/>
      <c r="W52916" s="123"/>
      <c r="AC52916" s="123"/>
    </row>
    <row r="52917" spans="5:29" s="2" customFormat="1">
      <c r="E52917" s="120"/>
      <c r="M52917" s="120"/>
      <c r="N52917" s="120"/>
      <c r="U52917" s="121"/>
      <c r="V52917" s="122"/>
      <c r="W52917" s="123"/>
      <c r="AC52917" s="123"/>
    </row>
    <row r="52918" spans="5:29" s="2" customFormat="1">
      <c r="E52918" s="120"/>
      <c r="M52918" s="120"/>
      <c r="N52918" s="120"/>
      <c r="U52918" s="121"/>
      <c r="V52918" s="122"/>
      <c r="W52918" s="123"/>
      <c r="AC52918" s="123"/>
    </row>
    <row r="52919" spans="5:29" s="2" customFormat="1">
      <c r="E52919" s="120"/>
      <c r="M52919" s="120"/>
      <c r="N52919" s="120"/>
      <c r="U52919" s="121"/>
      <c r="V52919" s="122"/>
      <c r="W52919" s="123"/>
      <c r="AC52919" s="123"/>
    </row>
    <row r="52920" spans="5:29" s="2" customFormat="1">
      <c r="E52920" s="120"/>
      <c r="M52920" s="120"/>
      <c r="N52920" s="120"/>
      <c r="U52920" s="121"/>
      <c r="V52920" s="122"/>
      <c r="W52920" s="123"/>
      <c r="AC52920" s="123"/>
    </row>
    <row r="52921" spans="5:29" s="2" customFormat="1">
      <c r="E52921" s="120"/>
      <c r="M52921" s="120"/>
      <c r="N52921" s="120"/>
      <c r="U52921" s="121"/>
      <c r="V52921" s="122"/>
      <c r="W52921" s="123"/>
      <c r="AC52921" s="123"/>
    </row>
    <row r="52922" spans="5:29" s="2" customFormat="1">
      <c r="E52922" s="120"/>
      <c r="M52922" s="120"/>
      <c r="N52922" s="120"/>
      <c r="U52922" s="121"/>
      <c r="V52922" s="122"/>
      <c r="W52922" s="123"/>
      <c r="AC52922" s="123"/>
    </row>
    <row r="52923" spans="5:29" s="2" customFormat="1">
      <c r="E52923" s="120"/>
      <c r="M52923" s="120"/>
      <c r="N52923" s="120"/>
      <c r="U52923" s="121"/>
      <c r="V52923" s="122"/>
      <c r="W52923" s="123"/>
      <c r="AC52923" s="123"/>
    </row>
    <row r="52924" spans="5:29" s="2" customFormat="1">
      <c r="E52924" s="120"/>
      <c r="M52924" s="120"/>
      <c r="N52924" s="120"/>
      <c r="U52924" s="121"/>
      <c r="V52924" s="122"/>
      <c r="W52924" s="123"/>
      <c r="AC52924" s="123"/>
    </row>
    <row r="52925" spans="5:29" s="2" customFormat="1">
      <c r="E52925" s="120"/>
      <c r="M52925" s="120"/>
      <c r="N52925" s="120"/>
      <c r="U52925" s="121"/>
      <c r="V52925" s="122"/>
      <c r="W52925" s="123"/>
      <c r="AC52925" s="123"/>
    </row>
    <row r="52926" spans="5:29" s="2" customFormat="1">
      <c r="E52926" s="120"/>
      <c r="M52926" s="120"/>
      <c r="N52926" s="120"/>
      <c r="U52926" s="121"/>
      <c r="V52926" s="122"/>
      <c r="W52926" s="123"/>
      <c r="AC52926" s="123"/>
    </row>
    <row r="52927" spans="5:29" s="2" customFormat="1">
      <c r="E52927" s="120"/>
      <c r="M52927" s="120"/>
      <c r="N52927" s="120"/>
      <c r="U52927" s="121"/>
      <c r="V52927" s="122"/>
      <c r="W52927" s="123"/>
      <c r="AC52927" s="123"/>
    </row>
    <row r="52928" spans="5:29" s="2" customFormat="1">
      <c r="E52928" s="120"/>
      <c r="M52928" s="120"/>
      <c r="N52928" s="120"/>
      <c r="U52928" s="121"/>
      <c r="V52928" s="122"/>
      <c r="W52928" s="123"/>
      <c r="AC52928" s="123"/>
    </row>
    <row r="52929" spans="5:29" s="2" customFormat="1">
      <c r="E52929" s="120"/>
      <c r="M52929" s="120"/>
      <c r="N52929" s="120"/>
      <c r="U52929" s="121"/>
      <c r="V52929" s="122"/>
      <c r="W52929" s="123"/>
      <c r="AC52929" s="123"/>
    </row>
    <row r="52930" spans="5:29" s="2" customFormat="1">
      <c r="E52930" s="120"/>
      <c r="M52930" s="120"/>
      <c r="N52930" s="120"/>
      <c r="U52930" s="121"/>
      <c r="V52930" s="122"/>
      <c r="W52930" s="123"/>
      <c r="AC52930" s="123"/>
    </row>
    <row r="52931" spans="5:29" s="2" customFormat="1">
      <c r="E52931" s="120"/>
      <c r="M52931" s="120"/>
      <c r="N52931" s="120"/>
      <c r="U52931" s="121"/>
      <c r="V52931" s="122"/>
      <c r="W52931" s="123"/>
      <c r="AC52931" s="123"/>
    </row>
    <row r="52932" spans="5:29" s="2" customFormat="1">
      <c r="E52932" s="120"/>
      <c r="M52932" s="120"/>
      <c r="N52932" s="120"/>
      <c r="U52932" s="121"/>
      <c r="V52932" s="122"/>
      <c r="W52932" s="123"/>
      <c r="AC52932" s="123"/>
    </row>
    <row r="52933" spans="5:29" s="2" customFormat="1">
      <c r="E52933" s="120"/>
      <c r="M52933" s="120"/>
      <c r="N52933" s="120"/>
      <c r="U52933" s="121"/>
      <c r="V52933" s="122"/>
      <c r="W52933" s="123"/>
      <c r="AC52933" s="123"/>
    </row>
    <row r="52934" spans="5:29" s="2" customFormat="1">
      <c r="E52934" s="120"/>
      <c r="M52934" s="120"/>
      <c r="N52934" s="120"/>
      <c r="U52934" s="121"/>
      <c r="V52934" s="122"/>
      <c r="W52934" s="123"/>
      <c r="AC52934" s="123"/>
    </row>
    <row r="52935" spans="5:29" s="2" customFormat="1">
      <c r="E52935" s="120"/>
      <c r="M52935" s="120"/>
      <c r="N52935" s="120"/>
      <c r="U52935" s="121"/>
      <c r="V52935" s="122"/>
      <c r="W52935" s="123"/>
      <c r="AC52935" s="123"/>
    </row>
    <row r="52936" spans="5:29" s="2" customFormat="1">
      <c r="E52936" s="120"/>
      <c r="M52936" s="120"/>
      <c r="N52936" s="120"/>
      <c r="U52936" s="121"/>
      <c r="V52936" s="122"/>
      <c r="W52936" s="123"/>
      <c r="AC52936" s="123"/>
    </row>
    <row r="52937" spans="5:29" s="2" customFormat="1">
      <c r="E52937" s="120"/>
      <c r="M52937" s="120"/>
      <c r="N52937" s="120"/>
      <c r="U52937" s="121"/>
      <c r="V52937" s="122"/>
      <c r="W52937" s="123"/>
      <c r="AC52937" s="123"/>
    </row>
    <row r="52938" spans="5:29" s="2" customFormat="1">
      <c r="E52938" s="120"/>
      <c r="M52938" s="120"/>
      <c r="N52938" s="120"/>
      <c r="U52938" s="121"/>
      <c r="V52938" s="122"/>
      <c r="W52938" s="123"/>
      <c r="AC52938" s="123"/>
    </row>
    <row r="52939" spans="5:29" s="2" customFormat="1">
      <c r="E52939" s="120"/>
      <c r="M52939" s="120"/>
      <c r="N52939" s="120"/>
      <c r="U52939" s="121"/>
      <c r="V52939" s="122"/>
      <c r="W52939" s="123"/>
      <c r="AC52939" s="123"/>
    </row>
    <row r="52940" spans="5:29" s="2" customFormat="1">
      <c r="E52940" s="120"/>
      <c r="M52940" s="120"/>
      <c r="N52940" s="120"/>
      <c r="U52940" s="121"/>
      <c r="V52940" s="122"/>
      <c r="W52940" s="123"/>
      <c r="AC52940" s="123"/>
    </row>
    <row r="52941" spans="5:29" s="2" customFormat="1">
      <c r="E52941" s="120"/>
      <c r="M52941" s="120"/>
      <c r="N52941" s="120"/>
      <c r="U52941" s="121"/>
      <c r="V52941" s="122"/>
      <c r="W52941" s="123"/>
      <c r="AC52941" s="123"/>
    </row>
    <row r="52942" spans="5:29" s="2" customFormat="1">
      <c r="E52942" s="120"/>
      <c r="M52942" s="120"/>
      <c r="N52942" s="120"/>
      <c r="U52942" s="121"/>
      <c r="V52942" s="122"/>
      <c r="W52942" s="123"/>
      <c r="AC52942" s="123"/>
    </row>
    <row r="52943" spans="5:29" s="2" customFormat="1">
      <c r="E52943" s="120"/>
      <c r="M52943" s="120"/>
      <c r="N52943" s="120"/>
      <c r="U52943" s="121"/>
      <c r="V52943" s="122"/>
      <c r="W52943" s="123"/>
      <c r="AC52943" s="123"/>
    </row>
    <row r="52944" spans="5:29" s="2" customFormat="1">
      <c r="E52944" s="120"/>
      <c r="M52944" s="120"/>
      <c r="N52944" s="120"/>
      <c r="U52944" s="121"/>
      <c r="V52944" s="122"/>
      <c r="W52944" s="123"/>
      <c r="AC52944" s="123"/>
    </row>
    <row r="52945" spans="5:29" s="2" customFormat="1">
      <c r="E52945" s="120"/>
      <c r="M52945" s="120"/>
      <c r="N52945" s="120"/>
      <c r="U52945" s="121"/>
      <c r="V52945" s="122"/>
      <c r="W52945" s="123"/>
      <c r="AC52945" s="123"/>
    </row>
    <row r="52946" spans="5:29" s="2" customFormat="1">
      <c r="E52946" s="120"/>
      <c r="M52946" s="120"/>
      <c r="N52946" s="120"/>
      <c r="U52946" s="121"/>
      <c r="V52946" s="122"/>
      <c r="W52946" s="123"/>
      <c r="AC52946" s="123"/>
    </row>
    <row r="52947" spans="5:29" s="2" customFormat="1">
      <c r="E52947" s="120"/>
      <c r="M52947" s="120"/>
      <c r="N52947" s="120"/>
      <c r="U52947" s="121"/>
      <c r="V52947" s="122"/>
      <c r="W52947" s="123"/>
      <c r="AC52947" s="123"/>
    </row>
    <row r="52948" spans="5:29" s="2" customFormat="1">
      <c r="E52948" s="120"/>
      <c r="M52948" s="120"/>
      <c r="N52948" s="120"/>
      <c r="U52948" s="121"/>
      <c r="V52948" s="122"/>
      <c r="W52948" s="123"/>
      <c r="AC52948" s="123"/>
    </row>
    <row r="52949" spans="5:29" s="2" customFormat="1">
      <c r="E52949" s="120"/>
      <c r="M52949" s="120"/>
      <c r="N52949" s="120"/>
      <c r="U52949" s="121"/>
      <c r="V52949" s="122"/>
      <c r="W52949" s="123"/>
      <c r="AC52949" s="123"/>
    </row>
    <row r="52950" spans="5:29" s="2" customFormat="1">
      <c r="E52950" s="120"/>
      <c r="M52950" s="120"/>
      <c r="N52950" s="120"/>
      <c r="U52950" s="121"/>
      <c r="V52950" s="122"/>
      <c r="W52950" s="123"/>
      <c r="AC52950" s="123"/>
    </row>
    <row r="52951" spans="5:29" s="2" customFormat="1">
      <c r="E52951" s="120"/>
      <c r="M52951" s="120"/>
      <c r="N52951" s="120"/>
      <c r="U52951" s="121"/>
      <c r="V52951" s="122"/>
      <c r="W52951" s="123"/>
      <c r="AC52951" s="123"/>
    </row>
    <row r="52952" spans="5:29" s="2" customFormat="1">
      <c r="E52952" s="120"/>
      <c r="M52952" s="120"/>
      <c r="N52952" s="120"/>
      <c r="U52952" s="121"/>
      <c r="V52952" s="122"/>
      <c r="W52952" s="123"/>
      <c r="AC52952" s="123"/>
    </row>
    <row r="52953" spans="5:29" s="2" customFormat="1">
      <c r="E52953" s="120"/>
      <c r="M52953" s="120"/>
      <c r="N52953" s="120"/>
      <c r="U52953" s="121"/>
      <c r="V52953" s="122"/>
      <c r="W52953" s="123"/>
      <c r="AC52953" s="123"/>
    </row>
    <row r="52954" spans="5:29" s="2" customFormat="1">
      <c r="E52954" s="120"/>
      <c r="M52954" s="120"/>
      <c r="N52954" s="120"/>
      <c r="U52954" s="121"/>
      <c r="V52954" s="122"/>
      <c r="W52954" s="123"/>
      <c r="AC52954" s="123"/>
    </row>
    <row r="52955" spans="5:29" s="2" customFormat="1">
      <c r="E52955" s="120"/>
      <c r="M52955" s="120"/>
      <c r="N52955" s="120"/>
      <c r="U52955" s="121"/>
      <c r="V52955" s="122"/>
      <c r="W52955" s="123"/>
      <c r="AC52955" s="123"/>
    </row>
    <row r="52956" spans="5:29" s="2" customFormat="1">
      <c r="E52956" s="120"/>
      <c r="M52956" s="120"/>
      <c r="N52956" s="120"/>
      <c r="U52956" s="121"/>
      <c r="V52956" s="122"/>
      <c r="W52956" s="123"/>
      <c r="AC52956" s="123"/>
    </row>
    <row r="52957" spans="5:29" s="2" customFormat="1">
      <c r="E52957" s="120"/>
      <c r="M52957" s="120"/>
      <c r="N52957" s="120"/>
      <c r="U52957" s="121"/>
      <c r="V52957" s="122"/>
      <c r="W52957" s="123"/>
      <c r="AC52957" s="123"/>
    </row>
    <row r="52958" spans="5:29" s="2" customFormat="1">
      <c r="E52958" s="120"/>
      <c r="M52958" s="120"/>
      <c r="N52958" s="120"/>
      <c r="U52958" s="121"/>
      <c r="V52958" s="122"/>
      <c r="W52958" s="123"/>
      <c r="AC52958" s="123"/>
    </row>
    <row r="52959" spans="5:29" s="2" customFormat="1">
      <c r="E52959" s="120"/>
      <c r="M52959" s="120"/>
      <c r="N52959" s="120"/>
      <c r="U52959" s="121"/>
      <c r="V52959" s="122"/>
      <c r="W52959" s="123"/>
      <c r="AC52959" s="123"/>
    </row>
    <row r="52960" spans="5:29" s="2" customFormat="1">
      <c r="E52960" s="120"/>
      <c r="M52960" s="120"/>
      <c r="N52960" s="120"/>
      <c r="U52960" s="121"/>
      <c r="V52960" s="122"/>
      <c r="W52960" s="123"/>
      <c r="AC52960" s="123"/>
    </row>
    <row r="52961" spans="5:29" s="2" customFormat="1">
      <c r="E52961" s="120"/>
      <c r="M52961" s="120"/>
      <c r="N52961" s="120"/>
      <c r="U52961" s="121"/>
      <c r="V52961" s="122"/>
      <c r="W52961" s="123"/>
      <c r="AC52961" s="123"/>
    </row>
    <row r="52962" spans="5:29" s="2" customFormat="1">
      <c r="E52962" s="120"/>
      <c r="M52962" s="120"/>
      <c r="N52962" s="120"/>
      <c r="U52962" s="121"/>
      <c r="V52962" s="122"/>
      <c r="W52962" s="123"/>
      <c r="AC52962" s="123"/>
    </row>
    <row r="52963" spans="5:29" s="2" customFormat="1">
      <c r="E52963" s="120"/>
      <c r="M52963" s="120"/>
      <c r="N52963" s="120"/>
      <c r="U52963" s="121"/>
      <c r="V52963" s="122"/>
      <c r="W52963" s="123"/>
      <c r="AC52963" s="123"/>
    </row>
    <row r="52964" spans="5:29" s="2" customFormat="1">
      <c r="E52964" s="120"/>
      <c r="M52964" s="120"/>
      <c r="N52964" s="120"/>
      <c r="U52964" s="121"/>
      <c r="V52964" s="122"/>
      <c r="W52964" s="123"/>
      <c r="AC52964" s="123"/>
    </row>
    <row r="52965" spans="5:29" s="2" customFormat="1">
      <c r="E52965" s="120"/>
      <c r="M52965" s="120"/>
      <c r="N52965" s="120"/>
      <c r="U52965" s="121"/>
      <c r="V52965" s="122"/>
      <c r="W52965" s="123"/>
      <c r="AC52965" s="123"/>
    </row>
    <row r="52966" spans="5:29" s="2" customFormat="1">
      <c r="E52966" s="120"/>
      <c r="M52966" s="120"/>
      <c r="N52966" s="120"/>
      <c r="U52966" s="121"/>
      <c r="V52966" s="122"/>
      <c r="W52966" s="123"/>
      <c r="AC52966" s="123"/>
    </row>
    <row r="52967" spans="5:29" s="2" customFormat="1">
      <c r="E52967" s="120"/>
      <c r="M52967" s="120"/>
      <c r="N52967" s="120"/>
      <c r="U52967" s="121"/>
      <c r="V52967" s="122"/>
      <c r="W52967" s="123"/>
      <c r="AC52967" s="123"/>
    </row>
    <row r="52968" spans="5:29" s="2" customFormat="1">
      <c r="E52968" s="120"/>
      <c r="M52968" s="120"/>
      <c r="N52968" s="120"/>
      <c r="U52968" s="121"/>
      <c r="V52968" s="122"/>
      <c r="W52968" s="123"/>
      <c r="AC52968" s="123"/>
    </row>
    <row r="52969" spans="5:29" s="2" customFormat="1">
      <c r="E52969" s="120"/>
      <c r="M52969" s="120"/>
      <c r="N52969" s="120"/>
      <c r="U52969" s="121"/>
      <c r="V52969" s="122"/>
      <c r="W52969" s="123"/>
      <c r="AC52969" s="123"/>
    </row>
    <row r="52970" spans="5:29" s="2" customFormat="1">
      <c r="E52970" s="120"/>
      <c r="M52970" s="120"/>
      <c r="N52970" s="120"/>
      <c r="U52970" s="121"/>
      <c r="V52970" s="122"/>
      <c r="W52970" s="123"/>
      <c r="AC52970" s="123"/>
    </row>
    <row r="52971" spans="5:29" s="2" customFormat="1">
      <c r="E52971" s="120"/>
      <c r="M52971" s="120"/>
      <c r="N52971" s="120"/>
      <c r="U52971" s="121"/>
      <c r="V52971" s="122"/>
      <c r="W52971" s="123"/>
      <c r="AC52971" s="123"/>
    </row>
    <row r="52972" spans="5:29" s="2" customFormat="1">
      <c r="E52972" s="120"/>
      <c r="M52972" s="120"/>
      <c r="N52972" s="120"/>
      <c r="U52972" s="121"/>
      <c r="V52972" s="122"/>
      <c r="W52972" s="123"/>
      <c r="AC52972" s="123"/>
    </row>
    <row r="52973" spans="5:29" s="2" customFormat="1">
      <c r="E52973" s="120"/>
      <c r="M52973" s="120"/>
      <c r="N52973" s="120"/>
      <c r="U52973" s="121"/>
      <c r="V52973" s="122"/>
      <c r="W52973" s="123"/>
      <c r="AC52973" s="123"/>
    </row>
    <row r="52974" spans="5:29" s="2" customFormat="1">
      <c r="E52974" s="120"/>
      <c r="M52974" s="120"/>
      <c r="N52974" s="120"/>
      <c r="U52974" s="121"/>
      <c r="V52974" s="122"/>
      <c r="W52974" s="123"/>
      <c r="AC52974" s="123"/>
    </row>
    <row r="52975" spans="5:29" s="2" customFormat="1">
      <c r="E52975" s="120"/>
      <c r="M52975" s="120"/>
      <c r="N52975" s="120"/>
      <c r="U52975" s="121"/>
      <c r="V52975" s="122"/>
      <c r="W52975" s="123"/>
      <c r="AC52975" s="123"/>
    </row>
    <row r="52976" spans="5:29" s="2" customFormat="1">
      <c r="E52976" s="120"/>
      <c r="M52976" s="120"/>
      <c r="N52976" s="120"/>
      <c r="U52976" s="121"/>
      <c r="V52976" s="122"/>
      <c r="W52976" s="123"/>
      <c r="AC52976" s="123"/>
    </row>
    <row r="52977" spans="5:29" s="2" customFormat="1">
      <c r="E52977" s="120"/>
      <c r="M52977" s="120"/>
      <c r="N52977" s="120"/>
      <c r="U52977" s="121"/>
      <c r="V52977" s="122"/>
      <c r="W52977" s="123"/>
      <c r="AC52977" s="123"/>
    </row>
    <row r="52978" spans="5:29" s="2" customFormat="1">
      <c r="E52978" s="120"/>
      <c r="M52978" s="120"/>
      <c r="N52978" s="120"/>
      <c r="U52978" s="121"/>
      <c r="V52978" s="122"/>
      <c r="W52978" s="123"/>
      <c r="AC52978" s="123"/>
    </row>
    <row r="52979" spans="5:29" s="2" customFormat="1">
      <c r="E52979" s="120"/>
      <c r="M52979" s="120"/>
      <c r="N52979" s="120"/>
      <c r="U52979" s="121"/>
      <c r="V52979" s="122"/>
      <c r="W52979" s="123"/>
      <c r="AC52979" s="123"/>
    </row>
    <row r="52980" spans="5:29" s="2" customFormat="1">
      <c r="E52980" s="120"/>
      <c r="M52980" s="120"/>
      <c r="N52980" s="120"/>
      <c r="U52980" s="121"/>
      <c r="V52980" s="122"/>
      <c r="W52980" s="123"/>
      <c r="AC52980" s="123"/>
    </row>
    <row r="52981" spans="5:29" s="2" customFormat="1">
      <c r="E52981" s="120"/>
      <c r="M52981" s="120"/>
      <c r="N52981" s="120"/>
      <c r="U52981" s="121"/>
      <c r="V52981" s="122"/>
      <c r="W52981" s="123"/>
      <c r="AC52981" s="123"/>
    </row>
    <row r="52982" spans="5:29" s="2" customFormat="1">
      <c r="E52982" s="120"/>
      <c r="M52982" s="120"/>
      <c r="N52982" s="120"/>
      <c r="U52982" s="121"/>
      <c r="V52982" s="122"/>
      <c r="W52982" s="123"/>
      <c r="AC52982" s="123"/>
    </row>
    <row r="52983" spans="5:29" s="2" customFormat="1">
      <c r="E52983" s="120"/>
      <c r="M52983" s="120"/>
      <c r="N52983" s="120"/>
      <c r="U52983" s="121"/>
      <c r="V52983" s="122"/>
      <c r="W52983" s="123"/>
      <c r="AC52983" s="123"/>
    </row>
    <row r="52984" spans="5:29" s="2" customFormat="1">
      <c r="E52984" s="120"/>
      <c r="M52984" s="120"/>
      <c r="N52984" s="120"/>
      <c r="U52984" s="121"/>
      <c r="V52984" s="122"/>
      <c r="W52984" s="123"/>
      <c r="AC52984" s="123"/>
    </row>
    <row r="52985" spans="5:29" s="2" customFormat="1">
      <c r="E52985" s="120"/>
      <c r="M52985" s="120"/>
      <c r="N52985" s="120"/>
      <c r="U52985" s="121"/>
      <c r="V52985" s="122"/>
      <c r="W52985" s="123"/>
      <c r="AC52985" s="123"/>
    </row>
    <row r="52986" spans="5:29" s="2" customFormat="1">
      <c r="E52986" s="120"/>
      <c r="M52986" s="120"/>
      <c r="N52986" s="120"/>
      <c r="U52986" s="121"/>
      <c r="V52986" s="122"/>
      <c r="W52986" s="123"/>
      <c r="AC52986" s="123"/>
    </row>
    <row r="52987" spans="5:29" s="2" customFormat="1">
      <c r="E52987" s="120"/>
      <c r="M52987" s="120"/>
      <c r="N52987" s="120"/>
      <c r="U52987" s="121"/>
      <c r="V52987" s="122"/>
      <c r="W52987" s="123"/>
      <c r="AC52987" s="123"/>
    </row>
    <row r="52988" spans="5:29" s="2" customFormat="1">
      <c r="E52988" s="120"/>
      <c r="M52988" s="120"/>
      <c r="N52988" s="120"/>
      <c r="U52988" s="121"/>
      <c r="V52988" s="122"/>
      <c r="W52988" s="123"/>
      <c r="AC52988" s="123"/>
    </row>
    <row r="52989" spans="5:29" s="2" customFormat="1">
      <c r="E52989" s="120"/>
      <c r="M52989" s="120"/>
      <c r="N52989" s="120"/>
      <c r="U52989" s="121"/>
      <c r="V52989" s="122"/>
      <c r="W52989" s="123"/>
      <c r="AC52989" s="123"/>
    </row>
    <row r="52990" spans="5:29" s="2" customFormat="1">
      <c r="E52990" s="120"/>
      <c r="M52990" s="120"/>
      <c r="N52990" s="120"/>
      <c r="U52990" s="121"/>
      <c r="V52990" s="122"/>
      <c r="W52990" s="123"/>
      <c r="AC52990" s="123"/>
    </row>
    <row r="52991" spans="5:29" s="2" customFormat="1">
      <c r="E52991" s="120"/>
      <c r="M52991" s="120"/>
      <c r="N52991" s="120"/>
      <c r="U52991" s="121"/>
      <c r="V52991" s="122"/>
      <c r="W52991" s="123"/>
      <c r="AC52991" s="123"/>
    </row>
    <row r="52992" spans="5:29" s="2" customFormat="1">
      <c r="E52992" s="120"/>
      <c r="M52992" s="120"/>
      <c r="N52992" s="120"/>
      <c r="U52992" s="121"/>
      <c r="V52992" s="122"/>
      <c r="W52992" s="123"/>
      <c r="AC52992" s="123"/>
    </row>
    <row r="52993" spans="5:29" s="2" customFormat="1">
      <c r="E52993" s="120"/>
      <c r="M52993" s="120"/>
      <c r="N52993" s="120"/>
      <c r="U52993" s="121"/>
      <c r="V52993" s="122"/>
      <c r="W52993" s="123"/>
      <c r="AC52993" s="123"/>
    </row>
    <row r="52994" spans="5:29" s="2" customFormat="1">
      <c r="E52994" s="120"/>
      <c r="M52994" s="120"/>
      <c r="N52994" s="120"/>
      <c r="U52994" s="121"/>
      <c r="V52994" s="122"/>
      <c r="W52994" s="123"/>
      <c r="AC52994" s="123"/>
    </row>
    <row r="52995" spans="5:29" s="2" customFormat="1">
      <c r="E52995" s="120"/>
      <c r="M52995" s="120"/>
      <c r="N52995" s="120"/>
      <c r="U52995" s="121"/>
      <c r="V52995" s="122"/>
      <c r="W52995" s="123"/>
      <c r="AC52995" s="123"/>
    </row>
    <row r="52996" spans="5:29" s="2" customFormat="1">
      <c r="E52996" s="120"/>
      <c r="M52996" s="120"/>
      <c r="N52996" s="120"/>
      <c r="U52996" s="121"/>
      <c r="V52996" s="122"/>
      <c r="W52996" s="123"/>
      <c r="AC52996" s="123"/>
    </row>
    <row r="52997" spans="5:29" s="2" customFormat="1">
      <c r="E52997" s="120"/>
      <c r="M52997" s="120"/>
      <c r="N52997" s="120"/>
      <c r="U52997" s="121"/>
      <c r="V52997" s="122"/>
      <c r="W52997" s="123"/>
      <c r="AC52997" s="123"/>
    </row>
    <row r="52998" spans="5:29" s="2" customFormat="1">
      <c r="E52998" s="120"/>
      <c r="M52998" s="120"/>
      <c r="N52998" s="120"/>
      <c r="U52998" s="121"/>
      <c r="V52998" s="122"/>
      <c r="W52998" s="123"/>
      <c r="AC52998" s="123"/>
    </row>
    <row r="52999" spans="5:29" s="2" customFormat="1">
      <c r="E52999" s="120"/>
      <c r="M52999" s="120"/>
      <c r="N52999" s="120"/>
      <c r="U52999" s="121"/>
      <c r="V52999" s="122"/>
      <c r="W52999" s="123"/>
      <c r="AC52999" s="123"/>
    </row>
    <row r="53000" spans="5:29" s="2" customFormat="1">
      <c r="E53000" s="120"/>
      <c r="M53000" s="120"/>
      <c r="N53000" s="120"/>
      <c r="U53000" s="121"/>
      <c r="V53000" s="122"/>
      <c r="W53000" s="123"/>
      <c r="AC53000" s="123"/>
    </row>
    <row r="53001" spans="5:29" s="2" customFormat="1">
      <c r="E53001" s="120"/>
      <c r="M53001" s="120"/>
      <c r="N53001" s="120"/>
      <c r="U53001" s="121"/>
      <c r="V53001" s="122"/>
      <c r="W53001" s="123"/>
      <c r="AC53001" s="123"/>
    </row>
    <row r="53002" spans="5:29" s="2" customFormat="1">
      <c r="E53002" s="120"/>
      <c r="M53002" s="120"/>
      <c r="N53002" s="120"/>
      <c r="U53002" s="121"/>
      <c r="V53002" s="122"/>
      <c r="W53002" s="123"/>
      <c r="AC53002" s="123"/>
    </row>
    <row r="53003" spans="5:29" s="2" customFormat="1">
      <c r="E53003" s="120"/>
      <c r="M53003" s="120"/>
      <c r="N53003" s="120"/>
      <c r="U53003" s="121"/>
      <c r="V53003" s="122"/>
      <c r="W53003" s="123"/>
      <c r="AC53003" s="123"/>
    </row>
    <row r="53004" spans="5:29" s="2" customFormat="1">
      <c r="E53004" s="120"/>
      <c r="M53004" s="120"/>
      <c r="N53004" s="120"/>
      <c r="U53004" s="121"/>
      <c r="V53004" s="122"/>
      <c r="W53004" s="123"/>
      <c r="AC53004" s="123"/>
    </row>
    <row r="53005" spans="5:29" s="2" customFormat="1">
      <c r="E53005" s="120"/>
      <c r="M53005" s="120"/>
      <c r="N53005" s="120"/>
      <c r="U53005" s="121"/>
      <c r="V53005" s="122"/>
      <c r="W53005" s="123"/>
      <c r="AC53005" s="123"/>
    </row>
    <row r="53006" spans="5:29" s="2" customFormat="1">
      <c r="E53006" s="120"/>
      <c r="M53006" s="120"/>
      <c r="N53006" s="120"/>
      <c r="U53006" s="121"/>
      <c r="V53006" s="122"/>
      <c r="W53006" s="123"/>
      <c r="AC53006" s="123"/>
    </row>
    <row r="53007" spans="5:29" s="2" customFormat="1">
      <c r="E53007" s="120"/>
      <c r="M53007" s="120"/>
      <c r="N53007" s="120"/>
      <c r="U53007" s="121"/>
      <c r="V53007" s="122"/>
      <c r="W53007" s="123"/>
      <c r="AC53007" s="123"/>
    </row>
    <row r="53008" spans="5:29" s="2" customFormat="1">
      <c r="E53008" s="120"/>
      <c r="M53008" s="120"/>
      <c r="N53008" s="120"/>
      <c r="U53008" s="121"/>
      <c r="V53008" s="122"/>
      <c r="W53008" s="123"/>
      <c r="AC53008" s="123"/>
    </row>
    <row r="53009" spans="5:29" s="2" customFormat="1">
      <c r="E53009" s="120"/>
      <c r="M53009" s="120"/>
      <c r="N53009" s="120"/>
      <c r="U53009" s="121"/>
      <c r="V53009" s="122"/>
      <c r="W53009" s="123"/>
      <c r="AC53009" s="123"/>
    </row>
    <row r="53010" spans="5:29" s="2" customFormat="1">
      <c r="E53010" s="120"/>
      <c r="M53010" s="120"/>
      <c r="N53010" s="120"/>
      <c r="U53010" s="121"/>
      <c r="V53010" s="122"/>
      <c r="W53010" s="123"/>
      <c r="AC53010" s="123"/>
    </row>
    <row r="53011" spans="5:29" s="2" customFormat="1">
      <c r="E53011" s="120"/>
      <c r="M53011" s="120"/>
      <c r="N53011" s="120"/>
      <c r="U53011" s="121"/>
      <c r="V53011" s="122"/>
      <c r="W53011" s="123"/>
      <c r="AC53011" s="123"/>
    </row>
    <row r="53012" spans="5:29" s="2" customFormat="1">
      <c r="E53012" s="120"/>
      <c r="M53012" s="120"/>
      <c r="N53012" s="120"/>
      <c r="U53012" s="121"/>
      <c r="V53012" s="122"/>
      <c r="W53012" s="123"/>
      <c r="AC53012" s="123"/>
    </row>
    <row r="53013" spans="5:29" s="2" customFormat="1">
      <c r="E53013" s="120"/>
      <c r="M53013" s="120"/>
      <c r="N53013" s="120"/>
      <c r="U53013" s="121"/>
      <c r="V53013" s="122"/>
      <c r="W53013" s="123"/>
      <c r="AC53013" s="123"/>
    </row>
    <row r="53014" spans="5:29" s="2" customFormat="1">
      <c r="E53014" s="120"/>
      <c r="M53014" s="120"/>
      <c r="N53014" s="120"/>
      <c r="U53014" s="121"/>
      <c r="V53014" s="122"/>
      <c r="W53014" s="123"/>
      <c r="AC53014" s="123"/>
    </row>
    <row r="53015" spans="5:29" s="2" customFormat="1">
      <c r="E53015" s="120"/>
      <c r="M53015" s="120"/>
      <c r="N53015" s="120"/>
      <c r="U53015" s="121"/>
      <c r="V53015" s="122"/>
      <c r="W53015" s="123"/>
      <c r="AC53015" s="123"/>
    </row>
    <row r="53016" spans="5:29" s="2" customFormat="1">
      <c r="E53016" s="120"/>
      <c r="M53016" s="120"/>
      <c r="N53016" s="120"/>
      <c r="U53016" s="121"/>
      <c r="V53016" s="122"/>
      <c r="W53016" s="123"/>
      <c r="AC53016" s="123"/>
    </row>
    <row r="53017" spans="5:29" s="2" customFormat="1">
      <c r="E53017" s="120"/>
      <c r="M53017" s="120"/>
      <c r="N53017" s="120"/>
      <c r="U53017" s="121"/>
      <c r="V53017" s="122"/>
      <c r="W53017" s="123"/>
      <c r="AC53017" s="123"/>
    </row>
    <row r="53018" spans="5:29" s="2" customFormat="1">
      <c r="E53018" s="120"/>
      <c r="M53018" s="120"/>
      <c r="N53018" s="120"/>
      <c r="U53018" s="121"/>
      <c r="V53018" s="122"/>
      <c r="W53018" s="123"/>
      <c r="AC53018" s="123"/>
    </row>
    <row r="53019" spans="5:29" s="2" customFormat="1">
      <c r="E53019" s="120"/>
      <c r="M53019" s="120"/>
      <c r="N53019" s="120"/>
      <c r="U53019" s="121"/>
      <c r="V53019" s="122"/>
      <c r="W53019" s="123"/>
      <c r="AC53019" s="123"/>
    </row>
    <row r="53020" spans="5:29" s="2" customFormat="1">
      <c r="E53020" s="120"/>
      <c r="M53020" s="120"/>
      <c r="N53020" s="120"/>
      <c r="U53020" s="121"/>
      <c r="V53020" s="122"/>
      <c r="W53020" s="123"/>
      <c r="AC53020" s="123"/>
    </row>
    <row r="53021" spans="5:29" s="2" customFormat="1">
      <c r="E53021" s="120"/>
      <c r="M53021" s="120"/>
      <c r="N53021" s="120"/>
      <c r="U53021" s="121"/>
      <c r="V53021" s="122"/>
      <c r="W53021" s="123"/>
      <c r="AC53021" s="123"/>
    </row>
    <row r="53022" spans="5:29" s="2" customFormat="1">
      <c r="E53022" s="120"/>
      <c r="M53022" s="120"/>
      <c r="N53022" s="120"/>
      <c r="U53022" s="121"/>
      <c r="V53022" s="122"/>
      <c r="W53022" s="123"/>
      <c r="AC53022" s="123"/>
    </row>
    <row r="53023" spans="5:29" s="2" customFormat="1">
      <c r="E53023" s="120"/>
      <c r="M53023" s="120"/>
      <c r="N53023" s="120"/>
      <c r="U53023" s="121"/>
      <c r="V53023" s="122"/>
      <c r="W53023" s="123"/>
      <c r="AC53023" s="123"/>
    </row>
    <row r="53024" spans="5:29" s="2" customFormat="1">
      <c r="E53024" s="120"/>
      <c r="M53024" s="120"/>
      <c r="N53024" s="120"/>
      <c r="U53024" s="121"/>
      <c r="V53024" s="122"/>
      <c r="W53024" s="123"/>
      <c r="AC53024" s="123"/>
    </row>
    <row r="53025" spans="5:29" s="2" customFormat="1">
      <c r="E53025" s="120"/>
      <c r="M53025" s="120"/>
      <c r="N53025" s="120"/>
      <c r="U53025" s="121"/>
      <c r="V53025" s="122"/>
      <c r="W53025" s="123"/>
      <c r="AC53025" s="123"/>
    </row>
    <row r="53026" spans="5:29" s="2" customFormat="1">
      <c r="E53026" s="120"/>
      <c r="M53026" s="120"/>
      <c r="N53026" s="120"/>
      <c r="U53026" s="121"/>
      <c r="V53026" s="122"/>
      <c r="W53026" s="123"/>
      <c r="AC53026" s="123"/>
    </row>
    <row r="53027" spans="5:29" s="2" customFormat="1">
      <c r="E53027" s="120"/>
      <c r="M53027" s="120"/>
      <c r="N53027" s="120"/>
      <c r="U53027" s="121"/>
      <c r="V53027" s="122"/>
      <c r="W53027" s="123"/>
      <c r="AC53027" s="123"/>
    </row>
    <row r="53028" spans="5:29" s="2" customFormat="1">
      <c r="E53028" s="120"/>
      <c r="M53028" s="120"/>
      <c r="N53028" s="120"/>
      <c r="U53028" s="121"/>
      <c r="V53028" s="122"/>
      <c r="W53028" s="123"/>
      <c r="AC53028" s="123"/>
    </row>
    <row r="53029" spans="5:29" s="2" customFormat="1">
      <c r="E53029" s="120"/>
      <c r="M53029" s="120"/>
      <c r="N53029" s="120"/>
      <c r="U53029" s="121"/>
      <c r="V53029" s="122"/>
      <c r="W53029" s="123"/>
      <c r="AC53029" s="123"/>
    </row>
    <row r="53030" spans="5:29" s="2" customFormat="1">
      <c r="E53030" s="120"/>
      <c r="M53030" s="120"/>
      <c r="N53030" s="120"/>
      <c r="U53030" s="121"/>
      <c r="V53030" s="122"/>
      <c r="W53030" s="123"/>
      <c r="AC53030" s="123"/>
    </row>
    <row r="53031" spans="5:29" s="2" customFormat="1">
      <c r="E53031" s="120"/>
      <c r="M53031" s="120"/>
      <c r="N53031" s="120"/>
      <c r="U53031" s="121"/>
      <c r="V53031" s="122"/>
      <c r="W53031" s="123"/>
      <c r="AC53031" s="123"/>
    </row>
    <row r="53032" spans="5:29" s="2" customFormat="1">
      <c r="E53032" s="120"/>
      <c r="M53032" s="120"/>
      <c r="N53032" s="120"/>
      <c r="U53032" s="121"/>
      <c r="V53032" s="122"/>
      <c r="W53032" s="123"/>
      <c r="AC53032" s="123"/>
    </row>
    <row r="53033" spans="5:29" s="2" customFormat="1">
      <c r="E53033" s="120"/>
      <c r="M53033" s="120"/>
      <c r="N53033" s="120"/>
      <c r="U53033" s="121"/>
      <c r="V53033" s="122"/>
      <c r="W53033" s="123"/>
      <c r="AC53033" s="123"/>
    </row>
    <row r="53034" spans="5:29" s="2" customFormat="1">
      <c r="E53034" s="120"/>
      <c r="M53034" s="120"/>
      <c r="N53034" s="120"/>
      <c r="U53034" s="121"/>
      <c r="V53034" s="122"/>
      <c r="W53034" s="123"/>
      <c r="AC53034" s="123"/>
    </row>
    <row r="53035" spans="5:29" s="2" customFormat="1">
      <c r="E53035" s="120"/>
      <c r="M53035" s="120"/>
      <c r="N53035" s="120"/>
      <c r="U53035" s="121"/>
      <c r="V53035" s="122"/>
      <c r="W53035" s="123"/>
      <c r="AC53035" s="123"/>
    </row>
    <row r="53036" spans="5:29" s="2" customFormat="1">
      <c r="E53036" s="120"/>
      <c r="M53036" s="120"/>
      <c r="N53036" s="120"/>
      <c r="U53036" s="121"/>
      <c r="V53036" s="122"/>
      <c r="W53036" s="123"/>
      <c r="AC53036" s="123"/>
    </row>
    <row r="53037" spans="5:29" s="2" customFormat="1">
      <c r="E53037" s="120"/>
      <c r="M53037" s="120"/>
      <c r="N53037" s="120"/>
      <c r="U53037" s="121"/>
      <c r="V53037" s="122"/>
      <c r="W53037" s="123"/>
      <c r="AC53037" s="123"/>
    </row>
    <row r="53038" spans="5:29" s="2" customFormat="1">
      <c r="E53038" s="120"/>
      <c r="M53038" s="120"/>
      <c r="N53038" s="120"/>
      <c r="U53038" s="121"/>
      <c r="V53038" s="122"/>
      <c r="W53038" s="123"/>
      <c r="AC53038" s="123"/>
    </row>
    <row r="53039" spans="5:29" s="2" customFormat="1">
      <c r="E53039" s="120"/>
      <c r="M53039" s="120"/>
      <c r="N53039" s="120"/>
      <c r="U53039" s="121"/>
      <c r="V53039" s="122"/>
      <c r="W53039" s="123"/>
      <c r="AC53039" s="123"/>
    </row>
    <row r="53040" spans="5:29" s="2" customFormat="1">
      <c r="E53040" s="120"/>
      <c r="M53040" s="120"/>
      <c r="N53040" s="120"/>
      <c r="U53040" s="121"/>
      <c r="V53040" s="122"/>
      <c r="W53040" s="123"/>
      <c r="AC53040" s="123"/>
    </row>
    <row r="53041" spans="5:29" s="2" customFormat="1">
      <c r="E53041" s="120"/>
      <c r="M53041" s="120"/>
      <c r="N53041" s="120"/>
      <c r="U53041" s="121"/>
      <c r="V53041" s="122"/>
      <c r="W53041" s="123"/>
      <c r="AC53041" s="123"/>
    </row>
    <row r="53042" spans="5:29" s="2" customFormat="1">
      <c r="E53042" s="120"/>
      <c r="M53042" s="120"/>
      <c r="N53042" s="120"/>
      <c r="U53042" s="121"/>
      <c r="V53042" s="122"/>
      <c r="W53042" s="123"/>
      <c r="AC53042" s="123"/>
    </row>
    <row r="53043" spans="5:29" s="2" customFormat="1">
      <c r="E53043" s="120"/>
      <c r="M53043" s="120"/>
      <c r="N53043" s="120"/>
      <c r="U53043" s="121"/>
      <c r="V53043" s="122"/>
      <c r="W53043" s="123"/>
      <c r="AC53043" s="123"/>
    </row>
    <row r="53044" spans="5:29" s="2" customFormat="1">
      <c r="E53044" s="120"/>
      <c r="M53044" s="120"/>
      <c r="N53044" s="120"/>
      <c r="U53044" s="121"/>
      <c r="V53044" s="122"/>
      <c r="W53044" s="123"/>
      <c r="AC53044" s="123"/>
    </row>
    <row r="53045" spans="5:29" s="2" customFormat="1">
      <c r="E53045" s="120"/>
      <c r="M53045" s="120"/>
      <c r="N53045" s="120"/>
      <c r="U53045" s="121"/>
      <c r="V53045" s="122"/>
      <c r="W53045" s="123"/>
      <c r="AC53045" s="123"/>
    </row>
    <row r="53046" spans="5:29" s="2" customFormat="1">
      <c r="E53046" s="120"/>
      <c r="M53046" s="120"/>
      <c r="N53046" s="120"/>
      <c r="U53046" s="121"/>
      <c r="V53046" s="122"/>
      <c r="W53046" s="123"/>
      <c r="AC53046" s="123"/>
    </row>
    <row r="53047" spans="5:29" s="2" customFormat="1">
      <c r="E53047" s="120"/>
      <c r="M53047" s="120"/>
      <c r="N53047" s="120"/>
      <c r="U53047" s="121"/>
      <c r="V53047" s="122"/>
      <c r="W53047" s="123"/>
      <c r="AC53047" s="123"/>
    </row>
    <row r="53048" spans="5:29" s="2" customFormat="1">
      <c r="E53048" s="120"/>
      <c r="M53048" s="120"/>
      <c r="N53048" s="120"/>
      <c r="U53048" s="121"/>
      <c r="V53048" s="122"/>
      <c r="W53048" s="123"/>
      <c r="AC53048" s="123"/>
    </row>
    <row r="53049" spans="5:29" s="2" customFormat="1">
      <c r="E53049" s="120"/>
      <c r="M53049" s="120"/>
      <c r="N53049" s="120"/>
      <c r="U53049" s="121"/>
      <c r="V53049" s="122"/>
      <c r="W53049" s="123"/>
      <c r="AC53049" s="123"/>
    </row>
    <row r="53050" spans="5:29" s="2" customFormat="1">
      <c r="E53050" s="120"/>
      <c r="M53050" s="120"/>
      <c r="N53050" s="120"/>
      <c r="U53050" s="121"/>
      <c r="V53050" s="122"/>
      <c r="W53050" s="123"/>
      <c r="AC53050" s="123"/>
    </row>
    <row r="53051" spans="5:29" s="2" customFormat="1">
      <c r="E53051" s="120"/>
      <c r="M53051" s="120"/>
      <c r="N53051" s="120"/>
      <c r="U53051" s="121"/>
      <c r="V53051" s="122"/>
      <c r="W53051" s="123"/>
      <c r="AC53051" s="123"/>
    </row>
    <row r="53052" spans="5:29" s="2" customFormat="1">
      <c r="E53052" s="120"/>
      <c r="M53052" s="120"/>
      <c r="N53052" s="120"/>
      <c r="U53052" s="121"/>
      <c r="V53052" s="122"/>
      <c r="W53052" s="123"/>
      <c r="AC53052" s="123"/>
    </row>
    <row r="53053" spans="5:29" s="2" customFormat="1">
      <c r="E53053" s="120"/>
      <c r="M53053" s="120"/>
      <c r="N53053" s="120"/>
      <c r="U53053" s="121"/>
      <c r="V53053" s="122"/>
      <c r="W53053" s="123"/>
      <c r="AC53053" s="123"/>
    </row>
    <row r="53054" spans="5:29" s="2" customFormat="1">
      <c r="E53054" s="120"/>
      <c r="M53054" s="120"/>
      <c r="N53054" s="120"/>
      <c r="U53054" s="121"/>
      <c r="V53054" s="122"/>
      <c r="W53054" s="123"/>
      <c r="AC53054" s="123"/>
    </row>
    <row r="53055" spans="5:29" s="2" customFormat="1">
      <c r="E53055" s="120"/>
      <c r="M53055" s="120"/>
      <c r="N53055" s="120"/>
      <c r="U53055" s="121"/>
      <c r="V53055" s="122"/>
      <c r="W53055" s="123"/>
      <c r="AC53055" s="123"/>
    </row>
    <row r="53056" spans="5:29" s="2" customFormat="1">
      <c r="E53056" s="120"/>
      <c r="M53056" s="120"/>
      <c r="N53056" s="120"/>
      <c r="U53056" s="121"/>
      <c r="V53056" s="122"/>
      <c r="W53056" s="123"/>
      <c r="AC53056" s="123"/>
    </row>
    <row r="53057" spans="5:29" s="2" customFormat="1">
      <c r="E53057" s="120"/>
      <c r="M53057" s="120"/>
      <c r="N53057" s="120"/>
      <c r="U53057" s="121"/>
      <c r="V53057" s="122"/>
      <c r="W53057" s="123"/>
      <c r="AC53057" s="123"/>
    </row>
    <row r="53058" spans="5:29" s="2" customFormat="1">
      <c r="E53058" s="120"/>
      <c r="M53058" s="120"/>
      <c r="N53058" s="120"/>
      <c r="U53058" s="121"/>
      <c r="V53058" s="122"/>
      <c r="W53058" s="123"/>
      <c r="AC53058" s="123"/>
    </row>
    <row r="53059" spans="5:29" s="2" customFormat="1">
      <c r="E53059" s="120"/>
      <c r="M53059" s="120"/>
      <c r="N53059" s="120"/>
      <c r="U53059" s="121"/>
      <c r="V53059" s="122"/>
      <c r="W53059" s="123"/>
      <c r="AC53059" s="123"/>
    </row>
    <row r="53060" spans="5:29" s="2" customFormat="1">
      <c r="E53060" s="120"/>
      <c r="M53060" s="120"/>
      <c r="N53060" s="120"/>
      <c r="U53060" s="121"/>
      <c r="V53060" s="122"/>
      <c r="W53060" s="123"/>
      <c r="AC53060" s="123"/>
    </row>
    <row r="53061" spans="5:29" s="2" customFormat="1">
      <c r="E53061" s="120"/>
      <c r="M53061" s="120"/>
      <c r="N53061" s="120"/>
      <c r="U53061" s="121"/>
      <c r="V53061" s="122"/>
      <c r="W53061" s="123"/>
      <c r="AC53061" s="123"/>
    </row>
    <row r="53062" spans="5:29" s="2" customFormat="1">
      <c r="E53062" s="120"/>
      <c r="M53062" s="120"/>
      <c r="N53062" s="120"/>
      <c r="U53062" s="121"/>
      <c r="V53062" s="122"/>
      <c r="W53062" s="123"/>
      <c r="AC53062" s="123"/>
    </row>
    <row r="53063" spans="5:29" s="2" customFormat="1">
      <c r="E53063" s="120"/>
      <c r="M53063" s="120"/>
      <c r="N53063" s="120"/>
      <c r="U53063" s="121"/>
      <c r="V53063" s="122"/>
      <c r="W53063" s="123"/>
      <c r="AC53063" s="123"/>
    </row>
    <row r="53064" spans="5:29" s="2" customFormat="1">
      <c r="E53064" s="120"/>
      <c r="M53064" s="120"/>
      <c r="N53064" s="120"/>
      <c r="U53064" s="121"/>
      <c r="V53064" s="122"/>
      <c r="W53064" s="123"/>
      <c r="AC53064" s="123"/>
    </row>
    <row r="53065" spans="5:29" s="2" customFormat="1">
      <c r="E53065" s="120"/>
      <c r="M53065" s="120"/>
      <c r="N53065" s="120"/>
      <c r="U53065" s="121"/>
      <c r="V53065" s="122"/>
      <c r="W53065" s="123"/>
      <c r="AC53065" s="123"/>
    </row>
    <row r="53066" spans="5:29" s="2" customFormat="1">
      <c r="E53066" s="120"/>
      <c r="M53066" s="120"/>
      <c r="N53066" s="120"/>
      <c r="U53066" s="121"/>
      <c r="V53066" s="122"/>
      <c r="W53066" s="123"/>
      <c r="AC53066" s="123"/>
    </row>
    <row r="53067" spans="5:29" s="2" customFormat="1">
      <c r="E53067" s="120"/>
      <c r="M53067" s="120"/>
      <c r="N53067" s="120"/>
      <c r="U53067" s="121"/>
      <c r="V53067" s="122"/>
      <c r="W53067" s="123"/>
      <c r="AC53067" s="123"/>
    </row>
    <row r="53068" spans="5:29" s="2" customFormat="1">
      <c r="E53068" s="120"/>
      <c r="M53068" s="120"/>
      <c r="N53068" s="120"/>
      <c r="U53068" s="121"/>
      <c r="V53068" s="122"/>
      <c r="W53068" s="123"/>
      <c r="AC53068" s="123"/>
    </row>
    <row r="53069" spans="5:29" s="2" customFormat="1">
      <c r="E53069" s="120"/>
      <c r="M53069" s="120"/>
      <c r="N53069" s="120"/>
      <c r="U53069" s="121"/>
      <c r="V53069" s="122"/>
      <c r="W53069" s="123"/>
      <c r="AC53069" s="123"/>
    </row>
    <row r="53070" spans="5:29" s="2" customFormat="1">
      <c r="E53070" s="120"/>
      <c r="M53070" s="120"/>
      <c r="N53070" s="120"/>
      <c r="U53070" s="121"/>
      <c r="V53070" s="122"/>
      <c r="W53070" s="123"/>
      <c r="AC53070" s="123"/>
    </row>
    <row r="53071" spans="5:29" s="2" customFormat="1">
      <c r="E53071" s="120"/>
      <c r="M53071" s="120"/>
      <c r="N53071" s="120"/>
      <c r="U53071" s="121"/>
      <c r="V53071" s="122"/>
      <c r="W53071" s="123"/>
      <c r="AC53071" s="123"/>
    </row>
    <row r="53072" spans="5:29" s="2" customFormat="1">
      <c r="E53072" s="120"/>
      <c r="M53072" s="120"/>
      <c r="N53072" s="120"/>
      <c r="U53072" s="121"/>
      <c r="V53072" s="122"/>
      <c r="W53072" s="123"/>
      <c r="AC53072" s="123"/>
    </row>
    <row r="53073" spans="5:29" s="2" customFormat="1">
      <c r="E53073" s="120"/>
      <c r="M53073" s="120"/>
      <c r="N53073" s="120"/>
      <c r="U53073" s="121"/>
      <c r="V53073" s="122"/>
      <c r="W53073" s="123"/>
      <c r="AC53073" s="123"/>
    </row>
    <row r="53074" spans="5:29" s="2" customFormat="1">
      <c r="E53074" s="120"/>
      <c r="M53074" s="120"/>
      <c r="N53074" s="120"/>
      <c r="U53074" s="121"/>
      <c r="V53074" s="122"/>
      <c r="W53074" s="123"/>
      <c r="AC53074" s="123"/>
    </row>
    <row r="53075" spans="5:29" s="2" customFormat="1">
      <c r="E53075" s="120"/>
      <c r="M53075" s="120"/>
      <c r="N53075" s="120"/>
      <c r="U53075" s="121"/>
      <c r="V53075" s="122"/>
      <c r="W53075" s="123"/>
      <c r="AC53075" s="123"/>
    </row>
    <row r="53076" spans="5:29" s="2" customFormat="1">
      <c r="E53076" s="120"/>
      <c r="M53076" s="120"/>
      <c r="N53076" s="120"/>
      <c r="U53076" s="121"/>
      <c r="V53076" s="122"/>
      <c r="W53076" s="123"/>
      <c r="AC53076" s="123"/>
    </row>
    <row r="53077" spans="5:29" s="2" customFormat="1">
      <c r="E53077" s="120"/>
      <c r="M53077" s="120"/>
      <c r="N53077" s="120"/>
      <c r="U53077" s="121"/>
      <c r="V53077" s="122"/>
      <c r="W53077" s="123"/>
      <c r="AC53077" s="123"/>
    </row>
    <row r="53078" spans="5:29" s="2" customFormat="1">
      <c r="E53078" s="120"/>
      <c r="M53078" s="120"/>
      <c r="N53078" s="120"/>
      <c r="U53078" s="121"/>
      <c r="V53078" s="122"/>
      <c r="W53078" s="123"/>
      <c r="AC53078" s="123"/>
    </row>
    <row r="53079" spans="5:29" s="2" customFormat="1">
      <c r="E53079" s="120"/>
      <c r="M53079" s="120"/>
      <c r="N53079" s="120"/>
      <c r="U53079" s="121"/>
      <c r="V53079" s="122"/>
      <c r="W53079" s="123"/>
      <c r="AC53079" s="123"/>
    </row>
    <row r="53080" spans="5:29" s="2" customFormat="1">
      <c r="E53080" s="120"/>
      <c r="M53080" s="120"/>
      <c r="N53080" s="120"/>
      <c r="U53080" s="121"/>
      <c r="V53080" s="122"/>
      <c r="W53080" s="123"/>
      <c r="AC53080" s="123"/>
    </row>
    <row r="53081" spans="5:29" s="2" customFormat="1">
      <c r="E53081" s="120"/>
      <c r="M53081" s="120"/>
      <c r="N53081" s="120"/>
      <c r="U53081" s="121"/>
      <c r="V53081" s="122"/>
      <c r="W53081" s="123"/>
      <c r="AC53081" s="123"/>
    </row>
    <row r="53082" spans="5:29" s="2" customFormat="1">
      <c r="E53082" s="120"/>
      <c r="M53082" s="120"/>
      <c r="N53082" s="120"/>
      <c r="U53082" s="121"/>
      <c r="V53082" s="122"/>
      <c r="W53082" s="123"/>
      <c r="AC53082" s="123"/>
    </row>
    <row r="53083" spans="5:29" s="2" customFormat="1">
      <c r="E53083" s="120"/>
      <c r="M53083" s="120"/>
      <c r="N53083" s="120"/>
      <c r="U53083" s="121"/>
      <c r="V53083" s="122"/>
      <c r="W53083" s="123"/>
      <c r="AC53083" s="123"/>
    </row>
    <row r="53084" spans="5:29" s="2" customFormat="1">
      <c r="E53084" s="120"/>
      <c r="M53084" s="120"/>
      <c r="N53084" s="120"/>
      <c r="U53084" s="121"/>
      <c r="V53084" s="122"/>
      <c r="W53084" s="123"/>
      <c r="AC53084" s="123"/>
    </row>
    <row r="53085" spans="5:29" s="2" customFormat="1">
      <c r="E53085" s="120"/>
      <c r="M53085" s="120"/>
      <c r="N53085" s="120"/>
      <c r="U53085" s="121"/>
      <c r="V53085" s="122"/>
      <c r="W53085" s="123"/>
      <c r="AC53085" s="123"/>
    </row>
    <row r="53086" spans="5:29" s="2" customFormat="1">
      <c r="E53086" s="120"/>
      <c r="M53086" s="120"/>
      <c r="N53086" s="120"/>
      <c r="U53086" s="121"/>
      <c r="V53086" s="122"/>
      <c r="W53086" s="123"/>
      <c r="AC53086" s="123"/>
    </row>
    <row r="53087" spans="5:29" s="2" customFormat="1">
      <c r="E53087" s="120"/>
      <c r="M53087" s="120"/>
      <c r="N53087" s="120"/>
      <c r="U53087" s="121"/>
      <c r="V53087" s="122"/>
      <c r="W53087" s="123"/>
      <c r="AC53087" s="123"/>
    </row>
    <row r="53088" spans="5:29" s="2" customFormat="1">
      <c r="E53088" s="120"/>
      <c r="M53088" s="120"/>
      <c r="N53088" s="120"/>
      <c r="U53088" s="121"/>
      <c r="V53088" s="122"/>
      <c r="W53088" s="123"/>
      <c r="AC53088" s="123"/>
    </row>
    <row r="53089" spans="5:29" s="2" customFormat="1">
      <c r="E53089" s="120"/>
      <c r="M53089" s="120"/>
      <c r="N53089" s="120"/>
      <c r="U53089" s="121"/>
      <c r="V53089" s="122"/>
      <c r="W53089" s="123"/>
      <c r="AC53089" s="123"/>
    </row>
    <row r="53090" spans="5:29" s="2" customFormat="1">
      <c r="E53090" s="120"/>
      <c r="M53090" s="120"/>
      <c r="N53090" s="120"/>
      <c r="U53090" s="121"/>
      <c r="V53090" s="122"/>
      <c r="W53090" s="123"/>
      <c r="AC53090" s="123"/>
    </row>
    <row r="53091" spans="5:29" s="2" customFormat="1">
      <c r="E53091" s="120"/>
      <c r="M53091" s="120"/>
      <c r="N53091" s="120"/>
      <c r="U53091" s="121"/>
      <c r="V53091" s="122"/>
      <c r="W53091" s="123"/>
      <c r="AC53091" s="123"/>
    </row>
    <row r="53092" spans="5:29" s="2" customFormat="1">
      <c r="E53092" s="120"/>
      <c r="M53092" s="120"/>
      <c r="N53092" s="120"/>
      <c r="U53092" s="121"/>
      <c r="V53092" s="122"/>
      <c r="W53092" s="123"/>
      <c r="AC53092" s="123"/>
    </row>
    <row r="53093" spans="5:29" s="2" customFormat="1">
      <c r="E53093" s="120"/>
      <c r="M53093" s="120"/>
      <c r="N53093" s="120"/>
      <c r="U53093" s="121"/>
      <c r="V53093" s="122"/>
      <c r="W53093" s="123"/>
      <c r="AC53093" s="123"/>
    </row>
    <row r="53094" spans="5:29" s="2" customFormat="1">
      <c r="E53094" s="120"/>
      <c r="M53094" s="120"/>
      <c r="N53094" s="120"/>
      <c r="U53094" s="121"/>
      <c r="V53094" s="122"/>
      <c r="W53094" s="123"/>
      <c r="AC53094" s="123"/>
    </row>
    <row r="53095" spans="5:29" s="2" customFormat="1">
      <c r="E53095" s="120"/>
      <c r="M53095" s="120"/>
      <c r="N53095" s="120"/>
      <c r="U53095" s="121"/>
      <c r="V53095" s="122"/>
      <c r="W53095" s="123"/>
      <c r="AC53095" s="123"/>
    </row>
    <row r="53096" spans="5:29" s="2" customFormat="1">
      <c r="E53096" s="120"/>
      <c r="M53096" s="120"/>
      <c r="N53096" s="120"/>
      <c r="U53096" s="121"/>
      <c r="V53096" s="122"/>
      <c r="W53096" s="123"/>
      <c r="AC53096" s="123"/>
    </row>
    <row r="53097" spans="5:29" s="2" customFormat="1">
      <c r="E53097" s="120"/>
      <c r="M53097" s="120"/>
      <c r="N53097" s="120"/>
      <c r="U53097" s="121"/>
      <c r="V53097" s="122"/>
      <c r="W53097" s="123"/>
      <c r="AC53097" s="123"/>
    </row>
    <row r="53098" spans="5:29" s="2" customFormat="1">
      <c r="E53098" s="120"/>
      <c r="M53098" s="120"/>
      <c r="N53098" s="120"/>
      <c r="U53098" s="121"/>
      <c r="V53098" s="122"/>
      <c r="W53098" s="123"/>
      <c r="AC53098" s="123"/>
    </row>
    <row r="53099" spans="5:29" s="2" customFormat="1">
      <c r="E53099" s="120"/>
      <c r="M53099" s="120"/>
      <c r="N53099" s="120"/>
      <c r="U53099" s="121"/>
      <c r="V53099" s="122"/>
      <c r="W53099" s="123"/>
      <c r="AC53099" s="123"/>
    </row>
    <row r="53100" spans="5:29" s="2" customFormat="1">
      <c r="E53100" s="120"/>
      <c r="M53100" s="120"/>
      <c r="N53100" s="120"/>
      <c r="U53100" s="121"/>
      <c r="V53100" s="122"/>
      <c r="W53100" s="123"/>
      <c r="AC53100" s="123"/>
    </row>
    <row r="53101" spans="5:29" s="2" customFormat="1">
      <c r="E53101" s="120"/>
      <c r="M53101" s="120"/>
      <c r="N53101" s="120"/>
      <c r="U53101" s="121"/>
      <c r="V53101" s="122"/>
      <c r="W53101" s="123"/>
      <c r="AC53101" s="123"/>
    </row>
    <row r="53102" spans="5:29" s="2" customFormat="1">
      <c r="E53102" s="120"/>
      <c r="M53102" s="120"/>
      <c r="N53102" s="120"/>
      <c r="U53102" s="121"/>
      <c r="V53102" s="122"/>
      <c r="W53102" s="123"/>
      <c r="AC53102" s="123"/>
    </row>
    <row r="53103" spans="5:29" s="2" customFormat="1">
      <c r="E53103" s="120"/>
      <c r="M53103" s="120"/>
      <c r="N53103" s="120"/>
      <c r="U53103" s="121"/>
      <c r="V53103" s="122"/>
      <c r="W53103" s="123"/>
      <c r="AC53103" s="123"/>
    </row>
    <row r="53104" spans="5:29" s="2" customFormat="1">
      <c r="E53104" s="120"/>
      <c r="M53104" s="120"/>
      <c r="N53104" s="120"/>
      <c r="U53104" s="121"/>
      <c r="V53104" s="122"/>
      <c r="W53104" s="123"/>
      <c r="AC53104" s="123"/>
    </row>
    <row r="53105" spans="5:29" s="2" customFormat="1">
      <c r="E53105" s="120"/>
      <c r="M53105" s="120"/>
      <c r="N53105" s="120"/>
      <c r="U53105" s="121"/>
      <c r="V53105" s="122"/>
      <c r="W53105" s="123"/>
      <c r="AC53105" s="123"/>
    </row>
    <row r="53106" spans="5:29" s="2" customFormat="1">
      <c r="E53106" s="120"/>
      <c r="M53106" s="120"/>
      <c r="N53106" s="120"/>
      <c r="U53106" s="121"/>
      <c r="V53106" s="122"/>
      <c r="W53106" s="123"/>
      <c r="AC53106" s="123"/>
    </row>
    <row r="53107" spans="5:29" s="2" customFormat="1">
      <c r="E53107" s="120"/>
      <c r="M53107" s="120"/>
      <c r="N53107" s="120"/>
      <c r="U53107" s="121"/>
      <c r="V53107" s="122"/>
      <c r="W53107" s="123"/>
      <c r="AC53107" s="123"/>
    </row>
    <row r="53108" spans="5:29" s="2" customFormat="1">
      <c r="E53108" s="120"/>
      <c r="M53108" s="120"/>
      <c r="N53108" s="120"/>
      <c r="U53108" s="121"/>
      <c r="V53108" s="122"/>
      <c r="W53108" s="123"/>
      <c r="AC53108" s="123"/>
    </row>
    <row r="53109" spans="5:29" s="2" customFormat="1">
      <c r="E53109" s="120"/>
      <c r="M53109" s="120"/>
      <c r="N53109" s="120"/>
      <c r="U53109" s="121"/>
      <c r="V53109" s="122"/>
      <c r="W53109" s="123"/>
      <c r="AC53109" s="123"/>
    </row>
    <row r="53110" spans="5:29" s="2" customFormat="1">
      <c r="E53110" s="120"/>
      <c r="M53110" s="120"/>
      <c r="N53110" s="120"/>
      <c r="U53110" s="121"/>
      <c r="V53110" s="122"/>
      <c r="W53110" s="123"/>
      <c r="AC53110" s="123"/>
    </row>
    <row r="53111" spans="5:29" s="2" customFormat="1">
      <c r="E53111" s="120"/>
      <c r="M53111" s="120"/>
      <c r="N53111" s="120"/>
      <c r="U53111" s="121"/>
      <c r="V53111" s="122"/>
      <c r="W53111" s="123"/>
      <c r="AC53111" s="123"/>
    </row>
    <row r="53112" spans="5:29" s="2" customFormat="1">
      <c r="E53112" s="120"/>
      <c r="M53112" s="120"/>
      <c r="N53112" s="120"/>
      <c r="U53112" s="121"/>
      <c r="V53112" s="122"/>
      <c r="W53112" s="123"/>
      <c r="AC53112" s="123"/>
    </row>
    <row r="53113" spans="5:29" s="2" customFormat="1">
      <c r="E53113" s="120"/>
      <c r="M53113" s="120"/>
      <c r="N53113" s="120"/>
      <c r="U53113" s="121"/>
      <c r="V53113" s="122"/>
      <c r="W53113" s="123"/>
      <c r="AC53113" s="123"/>
    </row>
    <row r="53114" spans="5:29" s="2" customFormat="1">
      <c r="E53114" s="120"/>
      <c r="M53114" s="120"/>
      <c r="N53114" s="120"/>
      <c r="U53114" s="121"/>
      <c r="V53114" s="122"/>
      <c r="W53114" s="123"/>
      <c r="AC53114" s="123"/>
    </row>
    <row r="53115" spans="5:29" s="2" customFormat="1">
      <c r="E53115" s="120"/>
      <c r="M53115" s="120"/>
      <c r="N53115" s="120"/>
      <c r="U53115" s="121"/>
      <c r="V53115" s="122"/>
      <c r="W53115" s="123"/>
      <c r="AC53115" s="123"/>
    </row>
    <row r="53116" spans="5:29" s="2" customFormat="1">
      <c r="E53116" s="120"/>
      <c r="M53116" s="120"/>
      <c r="N53116" s="120"/>
      <c r="U53116" s="121"/>
      <c r="V53116" s="122"/>
      <c r="W53116" s="123"/>
      <c r="AC53116" s="123"/>
    </row>
    <row r="53117" spans="5:29" s="2" customFormat="1">
      <c r="E53117" s="120"/>
      <c r="M53117" s="120"/>
      <c r="N53117" s="120"/>
      <c r="U53117" s="121"/>
      <c r="V53117" s="122"/>
      <c r="W53117" s="123"/>
      <c r="AC53117" s="123"/>
    </row>
    <row r="53118" spans="5:29" s="2" customFormat="1">
      <c r="E53118" s="120"/>
      <c r="M53118" s="120"/>
      <c r="N53118" s="120"/>
      <c r="U53118" s="121"/>
      <c r="V53118" s="122"/>
      <c r="W53118" s="123"/>
      <c r="AC53118" s="123"/>
    </row>
    <row r="53119" spans="5:29" s="2" customFormat="1">
      <c r="E53119" s="120"/>
      <c r="M53119" s="120"/>
      <c r="N53119" s="120"/>
      <c r="U53119" s="121"/>
      <c r="V53119" s="122"/>
      <c r="W53119" s="123"/>
      <c r="AC53119" s="123"/>
    </row>
    <row r="53120" spans="5:29" s="2" customFormat="1">
      <c r="E53120" s="120"/>
      <c r="M53120" s="120"/>
      <c r="N53120" s="120"/>
      <c r="U53120" s="121"/>
      <c r="V53120" s="122"/>
      <c r="W53120" s="123"/>
      <c r="AC53120" s="123"/>
    </row>
    <row r="53121" spans="5:29" s="2" customFormat="1">
      <c r="E53121" s="120"/>
      <c r="M53121" s="120"/>
      <c r="N53121" s="120"/>
      <c r="U53121" s="121"/>
      <c r="V53121" s="122"/>
      <c r="W53121" s="123"/>
      <c r="AC53121" s="123"/>
    </row>
    <row r="53122" spans="5:29" s="2" customFormat="1">
      <c r="E53122" s="120"/>
      <c r="M53122" s="120"/>
      <c r="N53122" s="120"/>
      <c r="U53122" s="121"/>
      <c r="V53122" s="122"/>
      <c r="W53122" s="123"/>
      <c r="AC53122" s="123"/>
    </row>
    <row r="53123" spans="5:29" s="2" customFormat="1">
      <c r="E53123" s="120"/>
      <c r="M53123" s="120"/>
      <c r="N53123" s="120"/>
      <c r="U53123" s="121"/>
      <c r="V53123" s="122"/>
      <c r="W53123" s="123"/>
      <c r="AC53123" s="123"/>
    </row>
    <row r="53124" spans="5:29" s="2" customFormat="1">
      <c r="E53124" s="120"/>
      <c r="M53124" s="120"/>
      <c r="N53124" s="120"/>
      <c r="U53124" s="121"/>
      <c r="V53124" s="122"/>
      <c r="W53124" s="123"/>
      <c r="AC53124" s="123"/>
    </row>
    <row r="53125" spans="5:29" s="2" customFormat="1">
      <c r="E53125" s="120"/>
      <c r="M53125" s="120"/>
      <c r="N53125" s="120"/>
      <c r="U53125" s="121"/>
      <c r="V53125" s="122"/>
      <c r="W53125" s="123"/>
      <c r="AC53125" s="123"/>
    </row>
    <row r="53126" spans="5:29" s="2" customFormat="1">
      <c r="E53126" s="120"/>
      <c r="M53126" s="120"/>
      <c r="N53126" s="120"/>
      <c r="U53126" s="121"/>
      <c r="V53126" s="122"/>
      <c r="W53126" s="123"/>
      <c r="AC53126" s="123"/>
    </row>
    <row r="53127" spans="5:29" s="2" customFormat="1">
      <c r="E53127" s="120"/>
      <c r="M53127" s="120"/>
      <c r="N53127" s="120"/>
      <c r="U53127" s="121"/>
      <c r="V53127" s="122"/>
      <c r="W53127" s="123"/>
      <c r="AC53127" s="123"/>
    </row>
    <row r="53128" spans="5:29" s="2" customFormat="1">
      <c r="E53128" s="120"/>
      <c r="M53128" s="120"/>
      <c r="N53128" s="120"/>
      <c r="U53128" s="121"/>
      <c r="V53128" s="122"/>
      <c r="W53128" s="123"/>
      <c r="AC53128" s="123"/>
    </row>
    <row r="53129" spans="5:29" s="2" customFormat="1">
      <c r="E53129" s="120"/>
      <c r="M53129" s="120"/>
      <c r="N53129" s="120"/>
      <c r="U53129" s="121"/>
      <c r="V53129" s="122"/>
      <c r="W53129" s="123"/>
      <c r="AC53129" s="123"/>
    </row>
    <row r="53130" spans="5:29" s="2" customFormat="1">
      <c r="E53130" s="120"/>
      <c r="M53130" s="120"/>
      <c r="N53130" s="120"/>
      <c r="U53130" s="121"/>
      <c r="V53130" s="122"/>
      <c r="W53130" s="123"/>
      <c r="AC53130" s="123"/>
    </row>
    <row r="53131" spans="5:29" s="2" customFormat="1">
      <c r="E53131" s="120"/>
      <c r="M53131" s="120"/>
      <c r="N53131" s="120"/>
      <c r="U53131" s="121"/>
      <c r="V53131" s="122"/>
      <c r="W53131" s="123"/>
      <c r="AC53131" s="123"/>
    </row>
    <row r="53132" spans="5:29" s="2" customFormat="1">
      <c r="E53132" s="120"/>
      <c r="M53132" s="120"/>
      <c r="N53132" s="120"/>
      <c r="U53132" s="121"/>
      <c r="V53132" s="122"/>
      <c r="W53132" s="123"/>
      <c r="AC53132" s="123"/>
    </row>
    <row r="53133" spans="5:29" s="2" customFormat="1">
      <c r="E53133" s="120"/>
      <c r="M53133" s="120"/>
      <c r="N53133" s="120"/>
      <c r="U53133" s="121"/>
      <c r="V53133" s="122"/>
      <c r="W53133" s="123"/>
      <c r="AC53133" s="123"/>
    </row>
    <row r="53134" spans="5:29" s="2" customFormat="1">
      <c r="E53134" s="120"/>
      <c r="M53134" s="120"/>
      <c r="N53134" s="120"/>
      <c r="U53134" s="121"/>
      <c r="V53134" s="122"/>
      <c r="W53134" s="123"/>
      <c r="AC53134" s="123"/>
    </row>
    <row r="53135" spans="5:29" s="2" customFormat="1">
      <c r="E53135" s="120"/>
      <c r="M53135" s="120"/>
      <c r="N53135" s="120"/>
      <c r="U53135" s="121"/>
      <c r="V53135" s="122"/>
      <c r="W53135" s="123"/>
      <c r="AC53135" s="123"/>
    </row>
    <row r="53136" spans="5:29" s="2" customFormat="1">
      <c r="E53136" s="120"/>
      <c r="M53136" s="120"/>
      <c r="N53136" s="120"/>
      <c r="U53136" s="121"/>
      <c r="V53136" s="122"/>
      <c r="W53136" s="123"/>
      <c r="AC53136" s="123"/>
    </row>
    <row r="53137" spans="5:29" s="2" customFormat="1">
      <c r="E53137" s="120"/>
      <c r="M53137" s="120"/>
      <c r="N53137" s="120"/>
      <c r="U53137" s="121"/>
      <c r="V53137" s="122"/>
      <c r="W53137" s="123"/>
      <c r="AC53137" s="123"/>
    </row>
    <row r="53138" spans="5:29" s="2" customFormat="1">
      <c r="E53138" s="120"/>
      <c r="M53138" s="120"/>
      <c r="N53138" s="120"/>
      <c r="U53138" s="121"/>
      <c r="V53138" s="122"/>
      <c r="W53138" s="123"/>
      <c r="AC53138" s="123"/>
    </row>
    <row r="53139" spans="5:29" s="2" customFormat="1">
      <c r="E53139" s="120"/>
      <c r="M53139" s="120"/>
      <c r="N53139" s="120"/>
      <c r="U53139" s="121"/>
      <c r="V53139" s="122"/>
      <c r="W53139" s="123"/>
      <c r="AC53139" s="123"/>
    </row>
    <row r="53140" spans="5:29" s="2" customFormat="1">
      <c r="E53140" s="120"/>
      <c r="M53140" s="120"/>
      <c r="N53140" s="120"/>
      <c r="U53140" s="121"/>
      <c r="V53140" s="122"/>
      <c r="W53140" s="123"/>
      <c r="AC53140" s="123"/>
    </row>
    <row r="53141" spans="5:29" s="2" customFormat="1">
      <c r="E53141" s="120"/>
      <c r="M53141" s="120"/>
      <c r="N53141" s="120"/>
      <c r="U53141" s="121"/>
      <c r="V53141" s="122"/>
      <c r="W53141" s="123"/>
      <c r="AC53141" s="123"/>
    </row>
    <row r="53142" spans="5:29" s="2" customFormat="1">
      <c r="E53142" s="120"/>
      <c r="M53142" s="120"/>
      <c r="N53142" s="120"/>
      <c r="U53142" s="121"/>
      <c r="V53142" s="122"/>
      <c r="W53142" s="123"/>
      <c r="AC53142" s="123"/>
    </row>
    <row r="53143" spans="5:29" s="2" customFormat="1">
      <c r="E53143" s="120"/>
      <c r="M53143" s="120"/>
      <c r="N53143" s="120"/>
      <c r="U53143" s="121"/>
      <c r="V53143" s="122"/>
      <c r="W53143" s="123"/>
      <c r="AC53143" s="123"/>
    </row>
    <row r="53144" spans="5:29" s="2" customFormat="1">
      <c r="E53144" s="120"/>
      <c r="M53144" s="120"/>
      <c r="N53144" s="120"/>
      <c r="U53144" s="121"/>
      <c r="V53144" s="122"/>
      <c r="W53144" s="123"/>
      <c r="AC53144" s="123"/>
    </row>
    <row r="53145" spans="5:29" s="2" customFormat="1">
      <c r="E53145" s="120"/>
      <c r="M53145" s="120"/>
      <c r="N53145" s="120"/>
      <c r="U53145" s="121"/>
      <c r="V53145" s="122"/>
      <c r="W53145" s="123"/>
      <c r="AC53145" s="123"/>
    </row>
    <row r="53146" spans="5:29" s="2" customFormat="1">
      <c r="E53146" s="120"/>
      <c r="M53146" s="120"/>
      <c r="N53146" s="120"/>
      <c r="U53146" s="121"/>
      <c r="V53146" s="122"/>
      <c r="W53146" s="123"/>
      <c r="AC53146" s="123"/>
    </row>
    <row r="53147" spans="5:29" s="2" customFormat="1">
      <c r="E53147" s="120"/>
      <c r="M53147" s="120"/>
      <c r="N53147" s="120"/>
      <c r="U53147" s="121"/>
      <c r="V53147" s="122"/>
      <c r="W53147" s="123"/>
      <c r="AC53147" s="123"/>
    </row>
    <row r="53148" spans="5:29" s="2" customFormat="1">
      <c r="E53148" s="120"/>
      <c r="M53148" s="120"/>
      <c r="N53148" s="120"/>
      <c r="U53148" s="121"/>
      <c r="V53148" s="122"/>
      <c r="W53148" s="123"/>
      <c r="AC53148" s="123"/>
    </row>
    <row r="53149" spans="5:29" s="2" customFormat="1">
      <c r="E53149" s="120"/>
      <c r="M53149" s="120"/>
      <c r="N53149" s="120"/>
      <c r="U53149" s="121"/>
      <c r="V53149" s="122"/>
      <c r="W53149" s="123"/>
      <c r="AC53149" s="123"/>
    </row>
    <row r="53150" spans="5:29" s="2" customFormat="1">
      <c r="E53150" s="120"/>
      <c r="M53150" s="120"/>
      <c r="N53150" s="120"/>
      <c r="U53150" s="121"/>
      <c r="V53150" s="122"/>
      <c r="W53150" s="123"/>
      <c r="AC53150" s="123"/>
    </row>
    <row r="53151" spans="5:29" s="2" customFormat="1">
      <c r="E53151" s="120"/>
      <c r="M53151" s="120"/>
      <c r="N53151" s="120"/>
      <c r="U53151" s="121"/>
      <c r="V53151" s="122"/>
      <c r="W53151" s="123"/>
      <c r="AC53151" s="123"/>
    </row>
    <row r="53152" spans="5:29" s="2" customFormat="1">
      <c r="E53152" s="120"/>
      <c r="M53152" s="120"/>
      <c r="N53152" s="120"/>
      <c r="U53152" s="121"/>
      <c r="V53152" s="122"/>
      <c r="W53152" s="123"/>
      <c r="AC53152" s="123"/>
    </row>
    <row r="53153" spans="5:29" s="2" customFormat="1">
      <c r="E53153" s="120"/>
      <c r="M53153" s="120"/>
      <c r="N53153" s="120"/>
      <c r="U53153" s="121"/>
      <c r="V53153" s="122"/>
      <c r="W53153" s="123"/>
      <c r="AC53153" s="123"/>
    </row>
    <row r="53154" spans="5:29" s="2" customFormat="1">
      <c r="E53154" s="120"/>
      <c r="M53154" s="120"/>
      <c r="N53154" s="120"/>
      <c r="U53154" s="121"/>
      <c r="V53154" s="122"/>
      <c r="W53154" s="123"/>
      <c r="AC53154" s="123"/>
    </row>
    <row r="53155" spans="5:29" s="2" customFormat="1">
      <c r="E53155" s="120"/>
      <c r="M53155" s="120"/>
      <c r="N53155" s="120"/>
      <c r="U53155" s="121"/>
      <c r="V53155" s="122"/>
      <c r="W53155" s="123"/>
      <c r="AC53155" s="123"/>
    </row>
    <row r="53156" spans="5:29" s="2" customFormat="1">
      <c r="E53156" s="120"/>
      <c r="M53156" s="120"/>
      <c r="N53156" s="120"/>
      <c r="U53156" s="121"/>
      <c r="V53156" s="122"/>
      <c r="W53156" s="123"/>
      <c r="AC53156" s="123"/>
    </row>
    <row r="53157" spans="5:29" s="2" customFormat="1">
      <c r="E53157" s="120"/>
      <c r="M53157" s="120"/>
      <c r="N53157" s="120"/>
      <c r="U53157" s="121"/>
      <c r="V53157" s="122"/>
      <c r="W53157" s="123"/>
      <c r="AC53157" s="123"/>
    </row>
    <row r="53158" spans="5:29" s="2" customFormat="1">
      <c r="E53158" s="120"/>
      <c r="M53158" s="120"/>
      <c r="N53158" s="120"/>
      <c r="U53158" s="121"/>
      <c r="V53158" s="122"/>
      <c r="W53158" s="123"/>
      <c r="AC53158" s="123"/>
    </row>
    <row r="53159" spans="5:29" s="2" customFormat="1">
      <c r="E53159" s="120"/>
      <c r="M53159" s="120"/>
      <c r="N53159" s="120"/>
      <c r="U53159" s="121"/>
      <c r="V53159" s="122"/>
      <c r="W53159" s="123"/>
      <c r="AC53159" s="123"/>
    </row>
    <row r="53160" spans="5:29" s="2" customFormat="1">
      <c r="E53160" s="120"/>
      <c r="M53160" s="120"/>
      <c r="N53160" s="120"/>
      <c r="U53160" s="121"/>
      <c r="V53160" s="122"/>
      <c r="W53160" s="123"/>
      <c r="AC53160" s="123"/>
    </row>
    <row r="53161" spans="5:29" s="2" customFormat="1">
      <c r="E53161" s="120"/>
      <c r="M53161" s="120"/>
      <c r="N53161" s="120"/>
      <c r="U53161" s="121"/>
      <c r="V53161" s="122"/>
      <c r="W53161" s="123"/>
      <c r="AC53161" s="123"/>
    </row>
    <row r="53162" spans="5:29" s="2" customFormat="1">
      <c r="E53162" s="120"/>
      <c r="M53162" s="120"/>
      <c r="N53162" s="120"/>
      <c r="U53162" s="121"/>
      <c r="V53162" s="122"/>
      <c r="W53162" s="123"/>
      <c r="AC53162" s="123"/>
    </row>
    <row r="53163" spans="5:29" s="2" customFormat="1">
      <c r="E53163" s="120"/>
      <c r="M53163" s="120"/>
      <c r="N53163" s="120"/>
      <c r="U53163" s="121"/>
      <c r="V53163" s="122"/>
      <c r="W53163" s="123"/>
      <c r="AC53163" s="123"/>
    </row>
    <row r="53164" spans="5:29" s="2" customFormat="1">
      <c r="E53164" s="120"/>
      <c r="M53164" s="120"/>
      <c r="N53164" s="120"/>
      <c r="U53164" s="121"/>
      <c r="V53164" s="122"/>
      <c r="W53164" s="123"/>
      <c r="AC53164" s="123"/>
    </row>
    <row r="53165" spans="5:29" s="2" customFormat="1">
      <c r="E53165" s="120"/>
      <c r="M53165" s="120"/>
      <c r="N53165" s="120"/>
      <c r="U53165" s="121"/>
      <c r="V53165" s="122"/>
      <c r="W53165" s="123"/>
      <c r="AC53165" s="123"/>
    </row>
    <row r="53166" spans="5:29" s="2" customFormat="1">
      <c r="E53166" s="120"/>
      <c r="M53166" s="120"/>
      <c r="N53166" s="120"/>
      <c r="U53166" s="121"/>
      <c r="V53166" s="122"/>
      <c r="W53166" s="123"/>
      <c r="AC53166" s="123"/>
    </row>
    <row r="53167" spans="5:29" s="2" customFormat="1">
      <c r="E53167" s="120"/>
      <c r="M53167" s="120"/>
      <c r="N53167" s="120"/>
      <c r="U53167" s="121"/>
      <c r="V53167" s="122"/>
      <c r="W53167" s="123"/>
      <c r="AC53167" s="123"/>
    </row>
    <row r="53168" spans="5:29" s="2" customFormat="1">
      <c r="E53168" s="120"/>
      <c r="M53168" s="120"/>
      <c r="N53168" s="120"/>
      <c r="U53168" s="121"/>
      <c r="V53168" s="122"/>
      <c r="W53168" s="123"/>
      <c r="AC53168" s="123"/>
    </row>
    <row r="53169" spans="5:29" s="2" customFormat="1">
      <c r="E53169" s="120"/>
      <c r="M53169" s="120"/>
      <c r="N53169" s="120"/>
      <c r="U53169" s="121"/>
      <c r="V53169" s="122"/>
      <c r="W53169" s="123"/>
      <c r="AC53169" s="123"/>
    </row>
    <row r="53170" spans="5:29" s="2" customFormat="1">
      <c r="E53170" s="120"/>
      <c r="M53170" s="120"/>
      <c r="N53170" s="120"/>
      <c r="U53170" s="121"/>
      <c r="V53170" s="122"/>
      <c r="W53170" s="123"/>
      <c r="AC53170" s="123"/>
    </row>
    <row r="53171" spans="5:29" s="2" customFormat="1">
      <c r="E53171" s="120"/>
      <c r="M53171" s="120"/>
      <c r="N53171" s="120"/>
      <c r="U53171" s="121"/>
      <c r="V53171" s="122"/>
      <c r="W53171" s="123"/>
      <c r="AC53171" s="123"/>
    </row>
    <row r="53172" spans="5:29" s="2" customFormat="1">
      <c r="E53172" s="120"/>
      <c r="M53172" s="120"/>
      <c r="N53172" s="120"/>
      <c r="U53172" s="121"/>
      <c r="V53172" s="122"/>
      <c r="W53172" s="123"/>
      <c r="AC53172" s="123"/>
    </row>
    <row r="53173" spans="5:29" s="2" customFormat="1">
      <c r="E53173" s="120"/>
      <c r="M53173" s="120"/>
      <c r="N53173" s="120"/>
      <c r="U53173" s="121"/>
      <c r="V53173" s="122"/>
      <c r="W53173" s="123"/>
      <c r="AC53173" s="123"/>
    </row>
    <row r="53174" spans="5:29" s="2" customFormat="1">
      <c r="E53174" s="120"/>
      <c r="M53174" s="120"/>
      <c r="N53174" s="120"/>
      <c r="U53174" s="121"/>
      <c r="V53174" s="122"/>
      <c r="W53174" s="123"/>
      <c r="AC53174" s="123"/>
    </row>
    <row r="53175" spans="5:29" s="2" customFormat="1">
      <c r="E53175" s="120"/>
      <c r="M53175" s="120"/>
      <c r="N53175" s="120"/>
      <c r="U53175" s="121"/>
      <c r="V53175" s="122"/>
      <c r="W53175" s="123"/>
      <c r="AC53175" s="123"/>
    </row>
    <row r="53176" spans="5:29" s="2" customFormat="1">
      <c r="E53176" s="120"/>
      <c r="M53176" s="120"/>
      <c r="N53176" s="120"/>
      <c r="U53176" s="121"/>
      <c r="V53176" s="122"/>
      <c r="W53176" s="123"/>
      <c r="AC53176" s="123"/>
    </row>
    <row r="53177" spans="5:29" s="2" customFormat="1">
      <c r="E53177" s="120"/>
      <c r="M53177" s="120"/>
      <c r="N53177" s="120"/>
      <c r="U53177" s="121"/>
      <c r="V53177" s="122"/>
      <c r="W53177" s="123"/>
      <c r="AC53177" s="123"/>
    </row>
    <row r="53178" spans="5:29" s="2" customFormat="1">
      <c r="E53178" s="120"/>
      <c r="M53178" s="120"/>
      <c r="N53178" s="120"/>
      <c r="U53178" s="121"/>
      <c r="V53178" s="122"/>
      <c r="W53178" s="123"/>
      <c r="AC53178" s="123"/>
    </row>
    <row r="53179" spans="5:29" s="2" customFormat="1">
      <c r="E53179" s="120"/>
      <c r="M53179" s="120"/>
      <c r="N53179" s="120"/>
      <c r="U53179" s="121"/>
      <c r="V53179" s="122"/>
      <c r="W53179" s="123"/>
      <c r="AC53179" s="123"/>
    </row>
    <row r="53180" spans="5:29" s="2" customFormat="1">
      <c r="E53180" s="120"/>
      <c r="M53180" s="120"/>
      <c r="N53180" s="120"/>
      <c r="U53180" s="121"/>
      <c r="V53180" s="122"/>
      <c r="W53180" s="123"/>
      <c r="AC53180" s="123"/>
    </row>
    <row r="53181" spans="5:29" s="2" customFormat="1">
      <c r="E53181" s="120"/>
      <c r="M53181" s="120"/>
      <c r="N53181" s="120"/>
      <c r="U53181" s="121"/>
      <c r="V53181" s="122"/>
      <c r="W53181" s="123"/>
      <c r="AC53181" s="123"/>
    </row>
    <row r="53182" spans="5:29" s="2" customFormat="1">
      <c r="E53182" s="120"/>
      <c r="M53182" s="120"/>
      <c r="N53182" s="120"/>
      <c r="U53182" s="121"/>
      <c r="V53182" s="122"/>
      <c r="W53182" s="123"/>
      <c r="AC53182" s="123"/>
    </row>
    <row r="53183" spans="5:29" s="2" customFormat="1">
      <c r="E53183" s="120"/>
      <c r="M53183" s="120"/>
      <c r="N53183" s="120"/>
      <c r="U53183" s="121"/>
      <c r="V53183" s="122"/>
      <c r="W53183" s="123"/>
      <c r="AC53183" s="123"/>
    </row>
    <row r="53184" spans="5:29" s="2" customFormat="1">
      <c r="E53184" s="120"/>
      <c r="M53184" s="120"/>
      <c r="N53184" s="120"/>
      <c r="U53184" s="121"/>
      <c r="V53184" s="122"/>
      <c r="W53184" s="123"/>
      <c r="AC53184" s="123"/>
    </row>
    <row r="53185" spans="5:29" s="2" customFormat="1">
      <c r="E53185" s="120"/>
      <c r="M53185" s="120"/>
      <c r="N53185" s="120"/>
      <c r="U53185" s="121"/>
      <c r="V53185" s="122"/>
      <c r="W53185" s="123"/>
      <c r="AC53185" s="123"/>
    </row>
    <row r="53186" spans="5:29" s="2" customFormat="1">
      <c r="E53186" s="120"/>
      <c r="M53186" s="120"/>
      <c r="N53186" s="120"/>
      <c r="U53186" s="121"/>
      <c r="V53186" s="122"/>
      <c r="W53186" s="123"/>
      <c r="AC53186" s="123"/>
    </row>
    <row r="53187" spans="5:29" s="2" customFormat="1">
      <c r="E53187" s="120"/>
      <c r="M53187" s="120"/>
      <c r="N53187" s="120"/>
      <c r="U53187" s="121"/>
      <c r="V53187" s="122"/>
      <c r="W53187" s="123"/>
      <c r="AC53187" s="123"/>
    </row>
    <row r="53188" spans="5:29" s="2" customFormat="1">
      <c r="E53188" s="120"/>
      <c r="M53188" s="120"/>
      <c r="N53188" s="120"/>
      <c r="U53188" s="121"/>
      <c r="V53188" s="122"/>
      <c r="W53188" s="123"/>
      <c r="AC53188" s="123"/>
    </row>
    <row r="53189" spans="5:29" s="2" customFormat="1">
      <c r="E53189" s="120"/>
      <c r="M53189" s="120"/>
      <c r="N53189" s="120"/>
      <c r="U53189" s="121"/>
      <c r="V53189" s="122"/>
      <c r="W53189" s="123"/>
      <c r="AC53189" s="123"/>
    </row>
    <row r="53190" spans="5:29" s="2" customFormat="1">
      <c r="E53190" s="120"/>
      <c r="M53190" s="120"/>
      <c r="N53190" s="120"/>
      <c r="U53190" s="121"/>
      <c r="V53190" s="122"/>
      <c r="W53190" s="123"/>
      <c r="AC53190" s="123"/>
    </row>
    <row r="53191" spans="5:29" s="2" customFormat="1">
      <c r="E53191" s="120"/>
      <c r="M53191" s="120"/>
      <c r="N53191" s="120"/>
      <c r="U53191" s="121"/>
      <c r="V53191" s="122"/>
      <c r="W53191" s="123"/>
      <c r="AC53191" s="123"/>
    </row>
    <row r="53192" spans="5:29" s="2" customFormat="1">
      <c r="E53192" s="120"/>
      <c r="M53192" s="120"/>
      <c r="N53192" s="120"/>
      <c r="U53192" s="121"/>
      <c r="V53192" s="122"/>
      <c r="W53192" s="123"/>
      <c r="AC53192" s="123"/>
    </row>
    <row r="53193" spans="5:29" s="2" customFormat="1">
      <c r="E53193" s="120"/>
      <c r="M53193" s="120"/>
      <c r="N53193" s="120"/>
      <c r="U53193" s="121"/>
      <c r="V53193" s="122"/>
      <c r="W53193" s="123"/>
      <c r="AC53193" s="123"/>
    </row>
    <row r="53194" spans="5:29" s="2" customFormat="1">
      <c r="E53194" s="120"/>
      <c r="M53194" s="120"/>
      <c r="N53194" s="120"/>
      <c r="U53194" s="121"/>
      <c r="V53194" s="122"/>
      <c r="W53194" s="123"/>
      <c r="AC53194" s="123"/>
    </row>
    <row r="53195" spans="5:29" s="2" customFormat="1">
      <c r="E53195" s="120"/>
      <c r="M53195" s="120"/>
      <c r="N53195" s="120"/>
      <c r="U53195" s="121"/>
      <c r="V53195" s="122"/>
      <c r="W53195" s="123"/>
      <c r="AC53195" s="123"/>
    </row>
    <row r="53196" spans="5:29" s="2" customFormat="1">
      <c r="E53196" s="120"/>
      <c r="M53196" s="120"/>
      <c r="N53196" s="120"/>
      <c r="U53196" s="121"/>
      <c r="V53196" s="122"/>
      <c r="W53196" s="123"/>
      <c r="AC53196" s="123"/>
    </row>
    <row r="53197" spans="5:29" s="2" customFormat="1">
      <c r="E53197" s="120"/>
      <c r="M53197" s="120"/>
      <c r="N53197" s="120"/>
      <c r="U53197" s="121"/>
      <c r="V53197" s="122"/>
      <c r="W53197" s="123"/>
      <c r="AC53197" s="123"/>
    </row>
    <row r="53198" spans="5:29" s="2" customFormat="1">
      <c r="E53198" s="120"/>
      <c r="M53198" s="120"/>
      <c r="N53198" s="120"/>
      <c r="U53198" s="121"/>
      <c r="V53198" s="122"/>
      <c r="W53198" s="123"/>
      <c r="AC53198" s="123"/>
    </row>
    <row r="53199" spans="5:29" s="2" customFormat="1">
      <c r="E53199" s="120"/>
      <c r="M53199" s="120"/>
      <c r="N53199" s="120"/>
      <c r="U53199" s="121"/>
      <c r="V53199" s="122"/>
      <c r="W53199" s="123"/>
      <c r="AC53199" s="123"/>
    </row>
    <row r="53200" spans="5:29" s="2" customFormat="1">
      <c r="E53200" s="120"/>
      <c r="M53200" s="120"/>
      <c r="N53200" s="120"/>
      <c r="U53200" s="121"/>
      <c r="V53200" s="122"/>
      <c r="W53200" s="123"/>
      <c r="AC53200" s="123"/>
    </row>
    <row r="53201" spans="5:29" s="2" customFormat="1">
      <c r="E53201" s="120"/>
      <c r="M53201" s="120"/>
      <c r="N53201" s="120"/>
      <c r="U53201" s="121"/>
      <c r="V53201" s="122"/>
      <c r="W53201" s="123"/>
      <c r="AC53201" s="123"/>
    </row>
    <row r="53202" spans="5:29" s="2" customFormat="1">
      <c r="E53202" s="120"/>
      <c r="M53202" s="120"/>
      <c r="N53202" s="120"/>
      <c r="U53202" s="121"/>
      <c r="V53202" s="122"/>
      <c r="W53202" s="123"/>
      <c r="AC53202" s="123"/>
    </row>
    <row r="53203" spans="5:29" s="2" customFormat="1">
      <c r="E53203" s="120"/>
      <c r="M53203" s="120"/>
      <c r="N53203" s="120"/>
      <c r="U53203" s="121"/>
      <c r="V53203" s="122"/>
      <c r="W53203" s="123"/>
      <c r="AC53203" s="123"/>
    </row>
    <row r="53204" spans="5:29" s="2" customFormat="1">
      <c r="E53204" s="120"/>
      <c r="M53204" s="120"/>
      <c r="N53204" s="120"/>
      <c r="U53204" s="121"/>
      <c r="V53204" s="122"/>
      <c r="W53204" s="123"/>
      <c r="AC53204" s="123"/>
    </row>
    <row r="53205" spans="5:29" s="2" customFormat="1">
      <c r="E53205" s="120"/>
      <c r="M53205" s="120"/>
      <c r="N53205" s="120"/>
      <c r="U53205" s="121"/>
      <c r="V53205" s="122"/>
      <c r="W53205" s="123"/>
      <c r="AC53205" s="123"/>
    </row>
    <row r="53206" spans="5:29" s="2" customFormat="1">
      <c r="E53206" s="120"/>
      <c r="M53206" s="120"/>
      <c r="N53206" s="120"/>
      <c r="U53206" s="121"/>
      <c r="V53206" s="122"/>
      <c r="W53206" s="123"/>
      <c r="AC53206" s="123"/>
    </row>
    <row r="53207" spans="5:29" s="2" customFormat="1">
      <c r="E53207" s="120"/>
      <c r="M53207" s="120"/>
      <c r="N53207" s="120"/>
      <c r="U53207" s="121"/>
      <c r="V53207" s="122"/>
      <c r="W53207" s="123"/>
      <c r="AC53207" s="123"/>
    </row>
    <row r="53208" spans="5:29" s="2" customFormat="1">
      <c r="E53208" s="120"/>
      <c r="M53208" s="120"/>
      <c r="N53208" s="120"/>
      <c r="U53208" s="121"/>
      <c r="V53208" s="122"/>
      <c r="W53208" s="123"/>
      <c r="AC53208" s="123"/>
    </row>
    <row r="53209" spans="5:29" s="2" customFormat="1">
      <c r="E53209" s="120"/>
      <c r="M53209" s="120"/>
      <c r="N53209" s="120"/>
      <c r="U53209" s="121"/>
      <c r="V53209" s="122"/>
      <c r="W53209" s="123"/>
      <c r="AC53209" s="123"/>
    </row>
    <row r="53210" spans="5:29" s="2" customFormat="1">
      <c r="E53210" s="120"/>
      <c r="M53210" s="120"/>
      <c r="N53210" s="120"/>
      <c r="U53210" s="121"/>
      <c r="V53210" s="122"/>
      <c r="W53210" s="123"/>
      <c r="AC53210" s="123"/>
    </row>
    <row r="53211" spans="5:29" s="2" customFormat="1">
      <c r="E53211" s="120"/>
      <c r="M53211" s="120"/>
      <c r="N53211" s="120"/>
      <c r="U53211" s="121"/>
      <c r="V53211" s="122"/>
      <c r="W53211" s="123"/>
      <c r="AC53211" s="123"/>
    </row>
    <row r="53212" spans="5:29" s="2" customFormat="1">
      <c r="E53212" s="120"/>
      <c r="M53212" s="120"/>
      <c r="N53212" s="120"/>
      <c r="U53212" s="121"/>
      <c r="V53212" s="122"/>
      <c r="W53212" s="123"/>
      <c r="AC53212" s="123"/>
    </row>
    <row r="53213" spans="5:29" s="2" customFormat="1">
      <c r="E53213" s="120"/>
      <c r="M53213" s="120"/>
      <c r="N53213" s="120"/>
      <c r="U53213" s="121"/>
      <c r="V53213" s="122"/>
      <c r="W53213" s="123"/>
      <c r="AC53213" s="123"/>
    </row>
    <row r="53214" spans="5:29" s="2" customFormat="1">
      <c r="E53214" s="120"/>
      <c r="M53214" s="120"/>
      <c r="N53214" s="120"/>
      <c r="U53214" s="121"/>
      <c r="V53214" s="122"/>
      <c r="W53214" s="123"/>
      <c r="AC53214" s="123"/>
    </row>
    <row r="53215" spans="5:29" s="2" customFormat="1">
      <c r="E53215" s="120"/>
      <c r="M53215" s="120"/>
      <c r="N53215" s="120"/>
      <c r="U53215" s="121"/>
      <c r="V53215" s="122"/>
      <c r="W53215" s="123"/>
      <c r="AC53215" s="123"/>
    </row>
    <row r="53216" spans="5:29" s="2" customFormat="1">
      <c r="E53216" s="120"/>
      <c r="M53216" s="120"/>
      <c r="N53216" s="120"/>
      <c r="U53216" s="121"/>
      <c r="V53216" s="122"/>
      <c r="W53216" s="123"/>
      <c r="AC53216" s="123"/>
    </row>
    <row r="53217" spans="5:29" s="2" customFormat="1">
      <c r="E53217" s="120"/>
      <c r="M53217" s="120"/>
      <c r="N53217" s="120"/>
      <c r="U53217" s="121"/>
      <c r="V53217" s="122"/>
      <c r="W53217" s="123"/>
      <c r="AC53217" s="123"/>
    </row>
    <row r="53218" spans="5:29" s="2" customFormat="1">
      <c r="E53218" s="120"/>
      <c r="M53218" s="120"/>
      <c r="N53218" s="120"/>
      <c r="U53218" s="121"/>
      <c r="V53218" s="122"/>
      <c r="W53218" s="123"/>
      <c r="AC53218" s="123"/>
    </row>
    <row r="53219" spans="5:29" s="2" customFormat="1">
      <c r="E53219" s="120"/>
      <c r="M53219" s="120"/>
      <c r="N53219" s="120"/>
      <c r="U53219" s="121"/>
      <c r="V53219" s="122"/>
      <c r="W53219" s="123"/>
      <c r="AC53219" s="123"/>
    </row>
    <row r="53220" spans="5:29" s="2" customFormat="1">
      <c r="E53220" s="120"/>
      <c r="M53220" s="120"/>
      <c r="N53220" s="120"/>
      <c r="U53220" s="121"/>
      <c r="V53220" s="122"/>
      <c r="W53220" s="123"/>
      <c r="AC53220" s="123"/>
    </row>
    <row r="53221" spans="5:29" s="2" customFormat="1">
      <c r="E53221" s="120"/>
      <c r="M53221" s="120"/>
      <c r="N53221" s="120"/>
      <c r="U53221" s="121"/>
      <c r="V53221" s="122"/>
      <c r="W53221" s="123"/>
      <c r="AC53221" s="123"/>
    </row>
    <row r="53222" spans="5:29" s="2" customFormat="1">
      <c r="E53222" s="120"/>
      <c r="M53222" s="120"/>
      <c r="N53222" s="120"/>
      <c r="U53222" s="121"/>
      <c r="V53222" s="122"/>
      <c r="W53222" s="123"/>
      <c r="AC53222" s="123"/>
    </row>
    <row r="53223" spans="5:29" s="2" customFormat="1">
      <c r="E53223" s="120"/>
      <c r="M53223" s="120"/>
      <c r="N53223" s="120"/>
      <c r="U53223" s="121"/>
      <c r="V53223" s="122"/>
      <c r="W53223" s="123"/>
      <c r="AC53223" s="123"/>
    </row>
    <row r="53224" spans="5:29" s="2" customFormat="1">
      <c r="E53224" s="120"/>
      <c r="M53224" s="120"/>
      <c r="N53224" s="120"/>
      <c r="U53224" s="121"/>
      <c r="V53224" s="122"/>
      <c r="W53224" s="123"/>
      <c r="AC53224" s="123"/>
    </row>
    <row r="53225" spans="5:29" s="2" customFormat="1">
      <c r="E53225" s="120"/>
      <c r="M53225" s="120"/>
      <c r="N53225" s="120"/>
      <c r="U53225" s="121"/>
      <c r="V53225" s="122"/>
      <c r="W53225" s="123"/>
      <c r="AC53225" s="123"/>
    </row>
    <row r="53226" spans="5:29" s="2" customFormat="1">
      <c r="E53226" s="120"/>
      <c r="M53226" s="120"/>
      <c r="N53226" s="120"/>
      <c r="U53226" s="121"/>
      <c r="V53226" s="122"/>
      <c r="W53226" s="123"/>
      <c r="AC53226" s="123"/>
    </row>
    <row r="53227" spans="5:29" s="2" customFormat="1">
      <c r="E53227" s="120"/>
      <c r="M53227" s="120"/>
      <c r="N53227" s="120"/>
      <c r="U53227" s="121"/>
      <c r="V53227" s="122"/>
      <c r="W53227" s="123"/>
      <c r="AC53227" s="123"/>
    </row>
    <row r="53228" spans="5:29" s="2" customFormat="1">
      <c r="E53228" s="120"/>
      <c r="M53228" s="120"/>
      <c r="N53228" s="120"/>
      <c r="U53228" s="121"/>
      <c r="V53228" s="122"/>
      <c r="W53228" s="123"/>
      <c r="AC53228" s="123"/>
    </row>
    <row r="53229" spans="5:29" s="2" customFormat="1">
      <c r="E53229" s="120"/>
      <c r="M53229" s="120"/>
      <c r="N53229" s="120"/>
      <c r="U53229" s="121"/>
      <c r="V53229" s="122"/>
      <c r="W53229" s="123"/>
      <c r="AC53229" s="123"/>
    </row>
    <row r="53230" spans="5:29" s="2" customFormat="1">
      <c r="E53230" s="120"/>
      <c r="M53230" s="120"/>
      <c r="N53230" s="120"/>
      <c r="U53230" s="121"/>
      <c r="V53230" s="122"/>
      <c r="W53230" s="123"/>
      <c r="AC53230" s="123"/>
    </row>
    <row r="53231" spans="5:29" s="2" customFormat="1">
      <c r="E53231" s="120"/>
      <c r="M53231" s="120"/>
      <c r="N53231" s="120"/>
      <c r="U53231" s="121"/>
      <c r="V53231" s="122"/>
      <c r="W53231" s="123"/>
      <c r="AC53231" s="123"/>
    </row>
    <row r="53232" spans="5:29" s="2" customFormat="1">
      <c r="E53232" s="120"/>
      <c r="M53232" s="120"/>
      <c r="N53232" s="120"/>
      <c r="U53232" s="121"/>
      <c r="V53232" s="122"/>
      <c r="W53232" s="123"/>
      <c r="AC53232" s="123"/>
    </row>
    <row r="53233" spans="5:29" s="2" customFormat="1">
      <c r="E53233" s="120"/>
      <c r="M53233" s="120"/>
      <c r="N53233" s="120"/>
      <c r="U53233" s="121"/>
      <c r="V53233" s="122"/>
      <c r="W53233" s="123"/>
      <c r="AC53233" s="123"/>
    </row>
    <row r="53234" spans="5:29" s="2" customFormat="1">
      <c r="E53234" s="120"/>
      <c r="M53234" s="120"/>
      <c r="N53234" s="120"/>
      <c r="U53234" s="121"/>
      <c r="V53234" s="122"/>
      <c r="W53234" s="123"/>
      <c r="AC53234" s="123"/>
    </row>
    <row r="53235" spans="5:29" s="2" customFormat="1">
      <c r="E53235" s="120"/>
      <c r="M53235" s="120"/>
      <c r="N53235" s="120"/>
      <c r="U53235" s="121"/>
      <c r="V53235" s="122"/>
      <c r="W53235" s="123"/>
      <c r="AC53235" s="123"/>
    </row>
    <row r="53236" spans="5:29" s="2" customFormat="1">
      <c r="E53236" s="120"/>
      <c r="M53236" s="120"/>
      <c r="N53236" s="120"/>
      <c r="U53236" s="121"/>
      <c r="V53236" s="122"/>
      <c r="W53236" s="123"/>
      <c r="AC53236" s="123"/>
    </row>
    <row r="53237" spans="5:29" s="2" customFormat="1">
      <c r="E53237" s="120"/>
      <c r="M53237" s="120"/>
      <c r="N53237" s="120"/>
      <c r="U53237" s="121"/>
      <c r="V53237" s="122"/>
      <c r="W53237" s="123"/>
      <c r="AC53237" s="123"/>
    </row>
    <row r="53238" spans="5:29" s="2" customFormat="1">
      <c r="E53238" s="120"/>
      <c r="M53238" s="120"/>
      <c r="N53238" s="120"/>
      <c r="U53238" s="121"/>
      <c r="V53238" s="122"/>
      <c r="W53238" s="123"/>
      <c r="AC53238" s="123"/>
    </row>
    <row r="53239" spans="5:29" s="2" customFormat="1">
      <c r="E53239" s="120"/>
      <c r="M53239" s="120"/>
      <c r="N53239" s="120"/>
      <c r="U53239" s="121"/>
      <c r="V53239" s="122"/>
      <c r="W53239" s="123"/>
      <c r="AC53239" s="123"/>
    </row>
    <row r="53240" spans="5:29" s="2" customFormat="1">
      <c r="E53240" s="120"/>
      <c r="M53240" s="120"/>
      <c r="N53240" s="120"/>
      <c r="U53240" s="121"/>
      <c r="V53240" s="122"/>
      <c r="W53240" s="123"/>
      <c r="AC53240" s="123"/>
    </row>
    <row r="53241" spans="5:29" s="2" customFormat="1">
      <c r="E53241" s="120"/>
      <c r="M53241" s="120"/>
      <c r="N53241" s="120"/>
      <c r="U53241" s="121"/>
      <c r="V53241" s="122"/>
      <c r="W53241" s="123"/>
      <c r="AC53241" s="123"/>
    </row>
    <row r="53242" spans="5:29" s="2" customFormat="1">
      <c r="E53242" s="120"/>
      <c r="M53242" s="120"/>
      <c r="N53242" s="120"/>
      <c r="U53242" s="121"/>
      <c r="V53242" s="122"/>
      <c r="W53242" s="123"/>
      <c r="AC53242" s="123"/>
    </row>
    <row r="53243" spans="5:29" s="2" customFormat="1">
      <c r="E53243" s="120"/>
      <c r="M53243" s="120"/>
      <c r="N53243" s="120"/>
      <c r="U53243" s="121"/>
      <c r="V53243" s="122"/>
      <c r="W53243" s="123"/>
      <c r="AC53243" s="123"/>
    </row>
    <row r="53244" spans="5:29" s="2" customFormat="1">
      <c r="E53244" s="120"/>
      <c r="M53244" s="120"/>
      <c r="N53244" s="120"/>
      <c r="U53244" s="121"/>
      <c r="V53244" s="122"/>
      <c r="W53244" s="123"/>
      <c r="AC53244" s="123"/>
    </row>
    <row r="53245" spans="5:29" s="2" customFormat="1">
      <c r="E53245" s="120"/>
      <c r="M53245" s="120"/>
      <c r="N53245" s="120"/>
      <c r="U53245" s="121"/>
      <c r="V53245" s="122"/>
      <c r="W53245" s="123"/>
      <c r="AC53245" s="123"/>
    </row>
    <row r="53246" spans="5:29" s="2" customFormat="1">
      <c r="E53246" s="120"/>
      <c r="M53246" s="120"/>
      <c r="N53246" s="120"/>
      <c r="U53246" s="121"/>
      <c r="V53246" s="122"/>
      <c r="W53246" s="123"/>
      <c r="AC53246" s="123"/>
    </row>
    <row r="53247" spans="5:29" s="2" customFormat="1">
      <c r="E53247" s="120"/>
      <c r="M53247" s="120"/>
      <c r="N53247" s="120"/>
      <c r="U53247" s="121"/>
      <c r="V53247" s="122"/>
      <c r="W53247" s="123"/>
      <c r="AC53247" s="123"/>
    </row>
    <row r="53248" spans="5:29" s="2" customFormat="1">
      <c r="E53248" s="120"/>
      <c r="M53248" s="120"/>
      <c r="N53248" s="120"/>
      <c r="U53248" s="121"/>
      <c r="V53248" s="122"/>
      <c r="W53248" s="123"/>
      <c r="AC53248" s="123"/>
    </row>
    <row r="53249" spans="5:29" s="2" customFormat="1">
      <c r="E53249" s="120"/>
      <c r="M53249" s="120"/>
      <c r="N53249" s="120"/>
      <c r="U53249" s="121"/>
      <c r="V53249" s="122"/>
      <c r="W53249" s="123"/>
      <c r="AC53249" s="123"/>
    </row>
    <row r="53250" spans="5:29" s="2" customFormat="1">
      <c r="E53250" s="120"/>
      <c r="M53250" s="120"/>
      <c r="N53250" s="120"/>
      <c r="U53250" s="121"/>
      <c r="V53250" s="122"/>
      <c r="W53250" s="123"/>
      <c r="AC53250" s="123"/>
    </row>
    <row r="53251" spans="5:29" s="2" customFormat="1">
      <c r="E53251" s="120"/>
      <c r="M53251" s="120"/>
      <c r="N53251" s="120"/>
      <c r="U53251" s="121"/>
      <c r="V53251" s="122"/>
      <c r="W53251" s="123"/>
      <c r="AC53251" s="123"/>
    </row>
    <row r="53252" spans="5:29" s="2" customFormat="1">
      <c r="E53252" s="120"/>
      <c r="M53252" s="120"/>
      <c r="N53252" s="120"/>
      <c r="U53252" s="121"/>
      <c r="V53252" s="122"/>
      <c r="W53252" s="123"/>
      <c r="AC53252" s="123"/>
    </row>
    <row r="53253" spans="5:29" s="2" customFormat="1">
      <c r="E53253" s="120"/>
      <c r="M53253" s="120"/>
      <c r="N53253" s="120"/>
      <c r="U53253" s="121"/>
      <c r="V53253" s="122"/>
      <c r="W53253" s="123"/>
      <c r="AC53253" s="123"/>
    </row>
    <row r="53254" spans="5:29" s="2" customFormat="1">
      <c r="E53254" s="120"/>
      <c r="M53254" s="120"/>
      <c r="N53254" s="120"/>
      <c r="U53254" s="121"/>
      <c r="V53254" s="122"/>
      <c r="W53254" s="123"/>
      <c r="AC53254" s="123"/>
    </row>
    <row r="53255" spans="5:29" s="2" customFormat="1">
      <c r="E53255" s="120"/>
      <c r="M53255" s="120"/>
      <c r="N53255" s="120"/>
      <c r="U53255" s="121"/>
      <c r="V53255" s="122"/>
      <c r="W53255" s="123"/>
      <c r="AC53255" s="123"/>
    </row>
    <row r="53256" spans="5:29" s="2" customFormat="1">
      <c r="E53256" s="120"/>
      <c r="M53256" s="120"/>
      <c r="N53256" s="120"/>
      <c r="U53256" s="121"/>
      <c r="V53256" s="122"/>
      <c r="W53256" s="123"/>
      <c r="AC53256" s="123"/>
    </row>
    <row r="53257" spans="5:29" s="2" customFormat="1">
      <c r="E53257" s="120"/>
      <c r="M53257" s="120"/>
      <c r="N53257" s="120"/>
      <c r="U53257" s="121"/>
      <c r="V53257" s="122"/>
      <c r="W53257" s="123"/>
      <c r="AC53257" s="123"/>
    </row>
    <row r="53258" spans="5:29" s="2" customFormat="1">
      <c r="E53258" s="120"/>
      <c r="M53258" s="120"/>
      <c r="N53258" s="120"/>
      <c r="U53258" s="121"/>
      <c r="V53258" s="122"/>
      <c r="W53258" s="123"/>
      <c r="AC53258" s="123"/>
    </row>
    <row r="53259" spans="5:29" s="2" customFormat="1">
      <c r="E53259" s="120"/>
      <c r="M53259" s="120"/>
      <c r="N53259" s="120"/>
      <c r="U53259" s="121"/>
      <c r="V53259" s="122"/>
      <c r="W53259" s="123"/>
      <c r="AC53259" s="123"/>
    </row>
    <row r="53260" spans="5:29" s="2" customFormat="1">
      <c r="E53260" s="120"/>
      <c r="M53260" s="120"/>
      <c r="N53260" s="120"/>
      <c r="U53260" s="121"/>
      <c r="V53260" s="122"/>
      <c r="W53260" s="123"/>
      <c r="AC53260" s="123"/>
    </row>
    <row r="53261" spans="5:29" s="2" customFormat="1">
      <c r="E53261" s="120"/>
      <c r="M53261" s="120"/>
      <c r="N53261" s="120"/>
      <c r="U53261" s="121"/>
      <c r="V53261" s="122"/>
      <c r="W53261" s="123"/>
      <c r="AC53261" s="123"/>
    </row>
    <row r="53262" spans="5:29" s="2" customFormat="1">
      <c r="E53262" s="120"/>
      <c r="M53262" s="120"/>
      <c r="N53262" s="120"/>
      <c r="U53262" s="121"/>
      <c r="V53262" s="122"/>
      <c r="W53262" s="123"/>
      <c r="AC53262" s="123"/>
    </row>
    <row r="53263" spans="5:29" s="2" customFormat="1">
      <c r="E53263" s="120"/>
      <c r="M53263" s="120"/>
      <c r="N53263" s="120"/>
      <c r="U53263" s="121"/>
      <c r="V53263" s="122"/>
      <c r="W53263" s="123"/>
      <c r="AC53263" s="123"/>
    </row>
    <row r="53264" spans="5:29" s="2" customFormat="1">
      <c r="E53264" s="120"/>
      <c r="M53264" s="120"/>
      <c r="N53264" s="120"/>
      <c r="U53264" s="121"/>
      <c r="V53264" s="122"/>
      <c r="W53264" s="123"/>
      <c r="AC53264" s="123"/>
    </row>
    <row r="53265" spans="5:29" s="2" customFormat="1">
      <c r="E53265" s="120"/>
      <c r="M53265" s="120"/>
      <c r="N53265" s="120"/>
      <c r="U53265" s="121"/>
      <c r="V53265" s="122"/>
      <c r="W53265" s="123"/>
      <c r="AC53265" s="123"/>
    </row>
    <row r="53266" spans="5:29" s="2" customFormat="1">
      <c r="E53266" s="120"/>
      <c r="M53266" s="120"/>
      <c r="N53266" s="120"/>
      <c r="U53266" s="121"/>
      <c r="V53266" s="122"/>
      <c r="W53266" s="123"/>
      <c r="AC53266" s="123"/>
    </row>
    <row r="53267" spans="5:29" s="2" customFormat="1">
      <c r="E53267" s="120"/>
      <c r="M53267" s="120"/>
      <c r="N53267" s="120"/>
      <c r="U53267" s="121"/>
      <c r="V53267" s="122"/>
      <c r="W53267" s="123"/>
      <c r="AC53267" s="123"/>
    </row>
    <row r="53268" spans="5:29" s="2" customFormat="1">
      <c r="E53268" s="120"/>
      <c r="M53268" s="120"/>
      <c r="N53268" s="120"/>
      <c r="U53268" s="121"/>
      <c r="V53268" s="122"/>
      <c r="W53268" s="123"/>
      <c r="AC53268" s="123"/>
    </row>
    <row r="53269" spans="5:29" s="2" customFormat="1">
      <c r="E53269" s="120"/>
      <c r="M53269" s="120"/>
      <c r="N53269" s="120"/>
      <c r="U53269" s="121"/>
      <c r="V53269" s="122"/>
      <c r="W53269" s="123"/>
      <c r="AC53269" s="123"/>
    </row>
    <row r="53270" spans="5:29" s="2" customFormat="1">
      <c r="E53270" s="120"/>
      <c r="M53270" s="120"/>
      <c r="N53270" s="120"/>
      <c r="U53270" s="121"/>
      <c r="V53270" s="122"/>
      <c r="W53270" s="123"/>
      <c r="AC53270" s="123"/>
    </row>
    <row r="53271" spans="5:29" s="2" customFormat="1">
      <c r="E53271" s="120"/>
      <c r="M53271" s="120"/>
      <c r="N53271" s="120"/>
      <c r="U53271" s="121"/>
      <c r="V53271" s="122"/>
      <c r="W53271" s="123"/>
      <c r="AC53271" s="123"/>
    </row>
    <row r="53272" spans="5:29" s="2" customFormat="1">
      <c r="E53272" s="120"/>
      <c r="M53272" s="120"/>
      <c r="N53272" s="120"/>
      <c r="U53272" s="121"/>
      <c r="V53272" s="122"/>
      <c r="W53272" s="123"/>
      <c r="AC53272" s="123"/>
    </row>
    <row r="53273" spans="5:29" s="2" customFormat="1">
      <c r="E53273" s="120"/>
      <c r="M53273" s="120"/>
      <c r="N53273" s="120"/>
      <c r="U53273" s="121"/>
      <c r="V53273" s="122"/>
      <c r="W53273" s="123"/>
      <c r="AC53273" s="123"/>
    </row>
    <row r="53274" spans="5:29" s="2" customFormat="1">
      <c r="E53274" s="120"/>
      <c r="M53274" s="120"/>
      <c r="N53274" s="120"/>
      <c r="U53274" s="121"/>
      <c r="V53274" s="122"/>
      <c r="W53274" s="123"/>
      <c r="AC53274" s="123"/>
    </row>
    <row r="53275" spans="5:29" s="2" customFormat="1">
      <c r="E53275" s="120"/>
      <c r="M53275" s="120"/>
      <c r="N53275" s="120"/>
      <c r="U53275" s="121"/>
      <c r="V53275" s="122"/>
      <c r="W53275" s="123"/>
      <c r="AC53275" s="123"/>
    </row>
    <row r="53276" spans="5:29" s="2" customFormat="1">
      <c r="E53276" s="120"/>
      <c r="M53276" s="120"/>
      <c r="N53276" s="120"/>
      <c r="U53276" s="121"/>
      <c r="V53276" s="122"/>
      <c r="W53276" s="123"/>
      <c r="AC53276" s="123"/>
    </row>
    <row r="53277" spans="5:29" s="2" customFormat="1">
      <c r="E53277" s="120"/>
      <c r="M53277" s="120"/>
      <c r="N53277" s="120"/>
      <c r="U53277" s="121"/>
      <c r="V53277" s="122"/>
      <c r="W53277" s="123"/>
      <c r="AC53277" s="123"/>
    </row>
    <row r="53278" spans="5:29" s="2" customFormat="1">
      <c r="E53278" s="120"/>
      <c r="M53278" s="120"/>
      <c r="N53278" s="120"/>
      <c r="U53278" s="121"/>
      <c r="V53278" s="122"/>
      <c r="W53278" s="123"/>
      <c r="AC53278" s="123"/>
    </row>
    <row r="53279" spans="5:29" s="2" customFormat="1">
      <c r="E53279" s="120"/>
      <c r="M53279" s="120"/>
      <c r="N53279" s="120"/>
      <c r="U53279" s="121"/>
      <c r="V53279" s="122"/>
      <c r="W53279" s="123"/>
      <c r="AC53279" s="123"/>
    </row>
    <row r="53280" spans="5:29" s="2" customFormat="1">
      <c r="E53280" s="120"/>
      <c r="M53280" s="120"/>
      <c r="N53280" s="120"/>
      <c r="U53280" s="121"/>
      <c r="V53280" s="122"/>
      <c r="W53280" s="123"/>
      <c r="AC53280" s="123"/>
    </row>
    <row r="53281" spans="5:29" s="2" customFormat="1">
      <c r="E53281" s="120"/>
      <c r="M53281" s="120"/>
      <c r="N53281" s="120"/>
      <c r="U53281" s="121"/>
      <c r="V53281" s="122"/>
      <c r="W53281" s="123"/>
      <c r="AC53281" s="123"/>
    </row>
    <row r="53282" spans="5:29" s="2" customFormat="1">
      <c r="E53282" s="120"/>
      <c r="M53282" s="120"/>
      <c r="N53282" s="120"/>
      <c r="U53282" s="121"/>
      <c r="V53282" s="122"/>
      <c r="W53282" s="123"/>
      <c r="AC53282" s="123"/>
    </row>
    <row r="53283" spans="5:29" s="2" customFormat="1">
      <c r="E53283" s="120"/>
      <c r="M53283" s="120"/>
      <c r="N53283" s="120"/>
      <c r="U53283" s="121"/>
      <c r="V53283" s="122"/>
      <c r="W53283" s="123"/>
      <c r="AC53283" s="123"/>
    </row>
    <row r="53284" spans="5:29" s="2" customFormat="1">
      <c r="E53284" s="120"/>
      <c r="M53284" s="120"/>
      <c r="N53284" s="120"/>
      <c r="U53284" s="121"/>
      <c r="V53284" s="122"/>
      <c r="W53284" s="123"/>
      <c r="AC53284" s="123"/>
    </row>
    <row r="53285" spans="5:29" s="2" customFormat="1">
      <c r="E53285" s="120"/>
      <c r="M53285" s="120"/>
      <c r="N53285" s="120"/>
      <c r="U53285" s="121"/>
      <c r="V53285" s="122"/>
      <c r="W53285" s="123"/>
      <c r="AC53285" s="123"/>
    </row>
    <row r="53286" spans="5:29" s="2" customFormat="1">
      <c r="E53286" s="120"/>
      <c r="M53286" s="120"/>
      <c r="N53286" s="120"/>
      <c r="U53286" s="121"/>
      <c r="V53286" s="122"/>
      <c r="W53286" s="123"/>
      <c r="AC53286" s="123"/>
    </row>
    <row r="53287" spans="5:29" s="2" customFormat="1">
      <c r="E53287" s="120"/>
      <c r="M53287" s="120"/>
      <c r="N53287" s="120"/>
      <c r="U53287" s="121"/>
      <c r="V53287" s="122"/>
      <c r="W53287" s="123"/>
      <c r="AC53287" s="123"/>
    </row>
    <row r="53288" spans="5:29" s="2" customFormat="1">
      <c r="E53288" s="120"/>
      <c r="M53288" s="120"/>
      <c r="N53288" s="120"/>
      <c r="U53288" s="121"/>
      <c r="V53288" s="122"/>
      <c r="W53288" s="123"/>
      <c r="AC53288" s="123"/>
    </row>
    <row r="53289" spans="5:29" s="2" customFormat="1">
      <c r="E53289" s="120"/>
      <c r="M53289" s="120"/>
      <c r="N53289" s="120"/>
      <c r="U53289" s="121"/>
      <c r="V53289" s="122"/>
      <c r="W53289" s="123"/>
      <c r="AC53289" s="123"/>
    </row>
    <row r="53290" spans="5:29" s="2" customFormat="1">
      <c r="E53290" s="120"/>
      <c r="M53290" s="120"/>
      <c r="N53290" s="120"/>
      <c r="U53290" s="121"/>
      <c r="V53290" s="122"/>
      <c r="W53290" s="123"/>
      <c r="AC53290" s="123"/>
    </row>
    <row r="53291" spans="5:29" s="2" customFormat="1">
      <c r="E53291" s="120"/>
      <c r="M53291" s="120"/>
      <c r="N53291" s="120"/>
      <c r="U53291" s="121"/>
      <c r="V53291" s="122"/>
      <c r="W53291" s="123"/>
      <c r="AC53291" s="123"/>
    </row>
    <row r="53292" spans="5:29" s="2" customFormat="1">
      <c r="E53292" s="120"/>
      <c r="M53292" s="120"/>
      <c r="N53292" s="120"/>
      <c r="U53292" s="121"/>
      <c r="V53292" s="122"/>
      <c r="W53292" s="123"/>
      <c r="AC53292" s="123"/>
    </row>
    <row r="53293" spans="5:29" s="2" customFormat="1">
      <c r="E53293" s="120"/>
      <c r="M53293" s="120"/>
      <c r="N53293" s="120"/>
      <c r="U53293" s="121"/>
      <c r="V53293" s="122"/>
      <c r="W53293" s="123"/>
      <c r="AC53293" s="123"/>
    </row>
    <row r="53294" spans="5:29" s="2" customFormat="1">
      <c r="E53294" s="120"/>
      <c r="M53294" s="120"/>
      <c r="N53294" s="120"/>
      <c r="U53294" s="121"/>
      <c r="V53294" s="122"/>
      <c r="W53294" s="123"/>
      <c r="AC53294" s="123"/>
    </row>
    <row r="53295" spans="5:29" s="2" customFormat="1">
      <c r="E53295" s="120"/>
      <c r="M53295" s="120"/>
      <c r="N53295" s="120"/>
      <c r="U53295" s="121"/>
      <c r="V53295" s="122"/>
      <c r="W53295" s="123"/>
      <c r="AC53295" s="123"/>
    </row>
    <row r="53296" spans="5:29" s="2" customFormat="1">
      <c r="E53296" s="120"/>
      <c r="M53296" s="120"/>
      <c r="N53296" s="120"/>
      <c r="U53296" s="121"/>
      <c r="V53296" s="122"/>
      <c r="W53296" s="123"/>
      <c r="AC53296" s="123"/>
    </row>
    <row r="53297" spans="5:29" s="2" customFormat="1">
      <c r="E53297" s="120"/>
      <c r="M53297" s="120"/>
      <c r="N53297" s="120"/>
      <c r="U53297" s="121"/>
      <c r="V53297" s="122"/>
      <c r="W53297" s="123"/>
      <c r="AC53297" s="123"/>
    </row>
    <row r="53298" spans="5:29" s="2" customFormat="1">
      <c r="E53298" s="120"/>
      <c r="M53298" s="120"/>
      <c r="N53298" s="120"/>
      <c r="U53298" s="121"/>
      <c r="V53298" s="122"/>
      <c r="W53298" s="123"/>
      <c r="AC53298" s="123"/>
    </row>
    <row r="53299" spans="5:29" s="2" customFormat="1">
      <c r="E53299" s="120"/>
      <c r="M53299" s="120"/>
      <c r="N53299" s="120"/>
      <c r="U53299" s="121"/>
      <c r="V53299" s="122"/>
      <c r="W53299" s="123"/>
      <c r="AC53299" s="123"/>
    </row>
    <row r="53300" spans="5:29" s="2" customFormat="1">
      <c r="E53300" s="120"/>
      <c r="M53300" s="120"/>
      <c r="N53300" s="120"/>
      <c r="U53300" s="121"/>
      <c r="V53300" s="122"/>
      <c r="W53300" s="123"/>
      <c r="AC53300" s="123"/>
    </row>
    <row r="53301" spans="5:29" s="2" customFormat="1">
      <c r="E53301" s="120"/>
      <c r="M53301" s="120"/>
      <c r="N53301" s="120"/>
      <c r="U53301" s="121"/>
      <c r="V53301" s="122"/>
      <c r="W53301" s="123"/>
      <c r="AC53301" s="123"/>
    </row>
    <row r="53302" spans="5:29" s="2" customFormat="1">
      <c r="E53302" s="120"/>
      <c r="M53302" s="120"/>
      <c r="N53302" s="120"/>
      <c r="U53302" s="121"/>
      <c r="V53302" s="122"/>
      <c r="W53302" s="123"/>
      <c r="AC53302" s="123"/>
    </row>
    <row r="53303" spans="5:29" s="2" customFormat="1">
      <c r="E53303" s="120"/>
      <c r="M53303" s="120"/>
      <c r="N53303" s="120"/>
      <c r="U53303" s="121"/>
      <c r="V53303" s="122"/>
      <c r="W53303" s="123"/>
      <c r="AC53303" s="123"/>
    </row>
    <row r="53304" spans="5:29" s="2" customFormat="1">
      <c r="E53304" s="120"/>
      <c r="M53304" s="120"/>
      <c r="N53304" s="120"/>
      <c r="U53304" s="121"/>
      <c r="V53304" s="122"/>
      <c r="W53304" s="123"/>
      <c r="AC53304" s="123"/>
    </row>
    <row r="53305" spans="5:29" s="2" customFormat="1">
      <c r="E53305" s="120"/>
      <c r="M53305" s="120"/>
      <c r="N53305" s="120"/>
      <c r="U53305" s="121"/>
      <c r="V53305" s="122"/>
      <c r="W53305" s="123"/>
      <c r="AC53305" s="123"/>
    </row>
    <row r="53306" spans="5:29" s="2" customFormat="1">
      <c r="E53306" s="120"/>
      <c r="M53306" s="120"/>
      <c r="N53306" s="120"/>
      <c r="U53306" s="121"/>
      <c r="V53306" s="122"/>
      <c r="W53306" s="123"/>
      <c r="AC53306" s="123"/>
    </row>
    <row r="53307" spans="5:29" s="2" customFormat="1">
      <c r="E53307" s="120"/>
      <c r="M53307" s="120"/>
      <c r="N53307" s="120"/>
      <c r="U53307" s="121"/>
      <c r="V53307" s="122"/>
      <c r="W53307" s="123"/>
      <c r="AC53307" s="123"/>
    </row>
    <row r="53308" spans="5:29" s="2" customFormat="1">
      <c r="E53308" s="120"/>
      <c r="M53308" s="120"/>
      <c r="N53308" s="120"/>
      <c r="U53308" s="121"/>
      <c r="V53308" s="122"/>
      <c r="W53308" s="123"/>
      <c r="AC53308" s="123"/>
    </row>
    <row r="53309" spans="5:29" s="2" customFormat="1">
      <c r="E53309" s="120"/>
      <c r="M53309" s="120"/>
      <c r="N53309" s="120"/>
      <c r="U53309" s="121"/>
      <c r="V53309" s="122"/>
      <c r="W53309" s="123"/>
      <c r="AC53309" s="123"/>
    </row>
    <row r="53310" spans="5:29" s="2" customFormat="1">
      <c r="E53310" s="120"/>
      <c r="M53310" s="120"/>
      <c r="N53310" s="120"/>
      <c r="U53310" s="121"/>
      <c r="V53310" s="122"/>
      <c r="W53310" s="123"/>
      <c r="AC53310" s="123"/>
    </row>
    <row r="53311" spans="5:29" s="2" customFormat="1">
      <c r="E53311" s="120"/>
      <c r="M53311" s="120"/>
      <c r="N53311" s="120"/>
      <c r="U53311" s="121"/>
      <c r="V53311" s="122"/>
      <c r="W53311" s="123"/>
      <c r="AC53311" s="123"/>
    </row>
    <row r="53312" spans="5:29" s="2" customFormat="1">
      <c r="E53312" s="120"/>
      <c r="M53312" s="120"/>
      <c r="N53312" s="120"/>
      <c r="U53312" s="121"/>
      <c r="V53312" s="122"/>
      <c r="W53312" s="123"/>
      <c r="AC53312" s="123"/>
    </row>
    <row r="53313" spans="5:29" s="2" customFormat="1">
      <c r="E53313" s="120"/>
      <c r="M53313" s="120"/>
      <c r="N53313" s="120"/>
      <c r="U53313" s="121"/>
      <c r="V53313" s="122"/>
      <c r="W53313" s="123"/>
      <c r="AC53313" s="123"/>
    </row>
    <row r="53314" spans="5:29" s="2" customFormat="1">
      <c r="E53314" s="120"/>
      <c r="M53314" s="120"/>
      <c r="N53314" s="120"/>
      <c r="U53314" s="121"/>
      <c r="V53314" s="122"/>
      <c r="W53314" s="123"/>
      <c r="AC53314" s="123"/>
    </row>
    <row r="53315" spans="5:29" s="2" customFormat="1">
      <c r="E53315" s="120"/>
      <c r="M53315" s="120"/>
      <c r="N53315" s="120"/>
      <c r="U53315" s="121"/>
      <c r="V53315" s="122"/>
      <c r="W53315" s="123"/>
      <c r="AC53315" s="123"/>
    </row>
    <row r="53316" spans="5:29" s="2" customFormat="1">
      <c r="E53316" s="120"/>
      <c r="M53316" s="120"/>
      <c r="N53316" s="120"/>
      <c r="U53316" s="121"/>
      <c r="V53316" s="122"/>
      <c r="W53316" s="123"/>
      <c r="AC53316" s="123"/>
    </row>
    <row r="53317" spans="5:29" s="2" customFormat="1">
      <c r="E53317" s="120"/>
      <c r="M53317" s="120"/>
      <c r="N53317" s="120"/>
      <c r="U53317" s="121"/>
      <c r="V53317" s="122"/>
      <c r="W53317" s="123"/>
      <c r="AC53317" s="123"/>
    </row>
    <row r="53318" spans="5:29" s="2" customFormat="1">
      <c r="E53318" s="120"/>
      <c r="M53318" s="120"/>
      <c r="N53318" s="120"/>
      <c r="U53318" s="121"/>
      <c r="V53318" s="122"/>
      <c r="W53318" s="123"/>
      <c r="AC53318" s="123"/>
    </row>
    <row r="53319" spans="5:29" s="2" customFormat="1">
      <c r="E53319" s="120"/>
      <c r="M53319" s="120"/>
      <c r="N53319" s="120"/>
      <c r="U53319" s="121"/>
      <c r="V53319" s="122"/>
      <c r="W53319" s="123"/>
      <c r="AC53319" s="123"/>
    </row>
    <row r="53320" spans="5:29" s="2" customFormat="1">
      <c r="E53320" s="120"/>
      <c r="M53320" s="120"/>
      <c r="N53320" s="120"/>
      <c r="U53320" s="121"/>
      <c r="V53320" s="122"/>
      <c r="W53320" s="123"/>
      <c r="AC53320" s="123"/>
    </row>
    <row r="53321" spans="5:29" s="2" customFormat="1">
      <c r="E53321" s="120"/>
      <c r="M53321" s="120"/>
      <c r="N53321" s="120"/>
      <c r="U53321" s="121"/>
      <c r="V53321" s="122"/>
      <c r="W53321" s="123"/>
      <c r="AC53321" s="123"/>
    </row>
    <row r="53322" spans="5:29" s="2" customFormat="1">
      <c r="E53322" s="120"/>
      <c r="M53322" s="120"/>
      <c r="N53322" s="120"/>
      <c r="U53322" s="121"/>
      <c r="V53322" s="122"/>
      <c r="W53322" s="123"/>
      <c r="AC53322" s="123"/>
    </row>
    <row r="53323" spans="5:29" s="2" customFormat="1">
      <c r="E53323" s="120"/>
      <c r="M53323" s="120"/>
      <c r="N53323" s="120"/>
      <c r="U53323" s="121"/>
      <c r="V53323" s="122"/>
      <c r="W53323" s="123"/>
      <c r="AC53323" s="123"/>
    </row>
    <row r="53324" spans="5:29" s="2" customFormat="1">
      <c r="E53324" s="120"/>
      <c r="M53324" s="120"/>
      <c r="N53324" s="120"/>
      <c r="U53324" s="121"/>
      <c r="V53324" s="122"/>
      <c r="W53324" s="123"/>
      <c r="AC53324" s="123"/>
    </row>
    <row r="53325" spans="5:29" s="2" customFormat="1">
      <c r="E53325" s="120"/>
      <c r="M53325" s="120"/>
      <c r="N53325" s="120"/>
      <c r="U53325" s="121"/>
      <c r="V53325" s="122"/>
      <c r="W53325" s="123"/>
      <c r="AC53325" s="123"/>
    </row>
    <row r="53326" spans="5:29" s="2" customFormat="1">
      <c r="E53326" s="120"/>
      <c r="M53326" s="120"/>
      <c r="N53326" s="120"/>
      <c r="U53326" s="121"/>
      <c r="V53326" s="122"/>
      <c r="W53326" s="123"/>
      <c r="AC53326" s="123"/>
    </row>
    <row r="53327" spans="5:29" s="2" customFormat="1">
      <c r="E53327" s="120"/>
      <c r="M53327" s="120"/>
      <c r="N53327" s="120"/>
      <c r="U53327" s="121"/>
      <c r="V53327" s="122"/>
      <c r="W53327" s="123"/>
      <c r="AC53327" s="123"/>
    </row>
    <row r="53328" spans="5:29" s="2" customFormat="1">
      <c r="E53328" s="120"/>
      <c r="M53328" s="120"/>
      <c r="N53328" s="120"/>
      <c r="U53328" s="121"/>
      <c r="V53328" s="122"/>
      <c r="W53328" s="123"/>
      <c r="AC53328" s="123"/>
    </row>
    <row r="53329" spans="5:29" s="2" customFormat="1">
      <c r="E53329" s="120"/>
      <c r="M53329" s="120"/>
      <c r="N53329" s="120"/>
      <c r="U53329" s="121"/>
      <c r="V53329" s="122"/>
      <c r="W53329" s="123"/>
      <c r="AC53329" s="123"/>
    </row>
    <row r="53330" spans="5:29" s="2" customFormat="1">
      <c r="E53330" s="120"/>
      <c r="M53330" s="120"/>
      <c r="N53330" s="120"/>
      <c r="U53330" s="121"/>
      <c r="V53330" s="122"/>
      <c r="W53330" s="123"/>
      <c r="AC53330" s="123"/>
    </row>
    <row r="53331" spans="5:29" s="2" customFormat="1">
      <c r="E53331" s="120"/>
      <c r="M53331" s="120"/>
      <c r="N53331" s="120"/>
      <c r="U53331" s="121"/>
      <c r="V53331" s="122"/>
      <c r="W53331" s="123"/>
      <c r="AC53331" s="123"/>
    </row>
    <row r="53332" spans="5:29" s="2" customFormat="1">
      <c r="E53332" s="120"/>
      <c r="M53332" s="120"/>
      <c r="N53332" s="120"/>
      <c r="U53332" s="121"/>
      <c r="V53332" s="122"/>
      <c r="W53332" s="123"/>
      <c r="AC53332" s="123"/>
    </row>
    <row r="53333" spans="5:29" s="2" customFormat="1">
      <c r="E53333" s="120"/>
      <c r="M53333" s="120"/>
      <c r="N53333" s="120"/>
      <c r="U53333" s="121"/>
      <c r="V53333" s="122"/>
      <c r="W53333" s="123"/>
      <c r="AC53333" s="123"/>
    </row>
    <row r="53334" spans="5:29" s="2" customFormat="1">
      <c r="E53334" s="120"/>
      <c r="M53334" s="120"/>
      <c r="N53334" s="120"/>
      <c r="U53334" s="121"/>
      <c r="V53334" s="122"/>
      <c r="W53334" s="123"/>
      <c r="AC53334" s="123"/>
    </row>
    <row r="53335" spans="5:29" s="2" customFormat="1">
      <c r="E53335" s="120"/>
      <c r="M53335" s="120"/>
      <c r="N53335" s="120"/>
      <c r="U53335" s="121"/>
      <c r="V53335" s="122"/>
      <c r="W53335" s="123"/>
      <c r="AC53335" s="123"/>
    </row>
    <row r="53336" spans="5:29" s="2" customFormat="1">
      <c r="E53336" s="120"/>
      <c r="M53336" s="120"/>
      <c r="N53336" s="120"/>
      <c r="U53336" s="121"/>
      <c r="V53336" s="122"/>
      <c r="W53336" s="123"/>
      <c r="AC53336" s="123"/>
    </row>
    <row r="53337" spans="5:29" s="2" customFormat="1">
      <c r="E53337" s="120"/>
      <c r="M53337" s="120"/>
      <c r="N53337" s="120"/>
      <c r="U53337" s="121"/>
      <c r="V53337" s="122"/>
      <c r="W53337" s="123"/>
      <c r="AC53337" s="123"/>
    </row>
    <row r="53338" spans="5:29" s="2" customFormat="1">
      <c r="E53338" s="120"/>
      <c r="M53338" s="120"/>
      <c r="N53338" s="120"/>
      <c r="U53338" s="121"/>
      <c r="V53338" s="122"/>
      <c r="W53338" s="123"/>
      <c r="AC53338" s="123"/>
    </row>
    <row r="53339" spans="5:29" s="2" customFormat="1">
      <c r="E53339" s="120"/>
      <c r="M53339" s="120"/>
      <c r="N53339" s="120"/>
      <c r="U53339" s="121"/>
      <c r="V53339" s="122"/>
      <c r="W53339" s="123"/>
      <c r="AC53339" s="123"/>
    </row>
    <row r="53340" spans="5:29" s="2" customFormat="1">
      <c r="E53340" s="120"/>
      <c r="M53340" s="120"/>
      <c r="N53340" s="120"/>
      <c r="U53340" s="121"/>
      <c r="V53340" s="122"/>
      <c r="W53340" s="123"/>
      <c r="AC53340" s="123"/>
    </row>
    <row r="53341" spans="5:29" s="2" customFormat="1">
      <c r="E53341" s="120"/>
      <c r="M53341" s="120"/>
      <c r="N53341" s="120"/>
      <c r="U53341" s="121"/>
      <c r="V53341" s="122"/>
      <c r="W53341" s="123"/>
      <c r="AC53341" s="123"/>
    </row>
    <row r="53342" spans="5:29" s="2" customFormat="1">
      <c r="E53342" s="120"/>
      <c r="M53342" s="120"/>
      <c r="N53342" s="120"/>
      <c r="U53342" s="121"/>
      <c r="V53342" s="122"/>
      <c r="W53342" s="123"/>
      <c r="AC53342" s="123"/>
    </row>
    <row r="53343" spans="5:29" s="2" customFormat="1">
      <c r="E53343" s="120"/>
      <c r="M53343" s="120"/>
      <c r="N53343" s="120"/>
      <c r="U53343" s="121"/>
      <c r="V53343" s="122"/>
      <c r="W53343" s="123"/>
      <c r="AC53343" s="123"/>
    </row>
    <row r="53344" spans="5:29" s="2" customFormat="1">
      <c r="E53344" s="120"/>
      <c r="M53344" s="120"/>
      <c r="N53344" s="120"/>
      <c r="U53344" s="121"/>
      <c r="V53344" s="122"/>
      <c r="W53344" s="123"/>
      <c r="AC53344" s="123"/>
    </row>
    <row r="53345" spans="5:29" s="2" customFormat="1">
      <c r="E53345" s="120"/>
      <c r="M53345" s="120"/>
      <c r="N53345" s="120"/>
      <c r="U53345" s="121"/>
      <c r="V53345" s="122"/>
      <c r="W53345" s="123"/>
      <c r="AC53345" s="123"/>
    </row>
    <row r="53346" spans="5:29" s="2" customFormat="1">
      <c r="E53346" s="120"/>
      <c r="M53346" s="120"/>
      <c r="N53346" s="120"/>
      <c r="U53346" s="121"/>
      <c r="V53346" s="122"/>
      <c r="W53346" s="123"/>
      <c r="AC53346" s="123"/>
    </row>
    <row r="53347" spans="5:29" s="2" customFormat="1">
      <c r="E53347" s="120"/>
      <c r="M53347" s="120"/>
      <c r="N53347" s="120"/>
      <c r="U53347" s="121"/>
      <c r="V53347" s="122"/>
      <c r="W53347" s="123"/>
      <c r="AC53347" s="123"/>
    </row>
    <row r="53348" spans="5:29" s="2" customFormat="1">
      <c r="E53348" s="120"/>
      <c r="M53348" s="120"/>
      <c r="N53348" s="120"/>
      <c r="U53348" s="121"/>
      <c r="V53348" s="122"/>
      <c r="W53348" s="123"/>
      <c r="AC53348" s="123"/>
    </row>
    <row r="53349" spans="5:29" s="2" customFormat="1">
      <c r="E53349" s="120"/>
      <c r="M53349" s="120"/>
      <c r="N53349" s="120"/>
      <c r="U53349" s="121"/>
      <c r="V53349" s="122"/>
      <c r="W53349" s="123"/>
      <c r="AC53349" s="123"/>
    </row>
    <row r="53350" spans="5:29" s="2" customFormat="1">
      <c r="E53350" s="120"/>
      <c r="M53350" s="120"/>
      <c r="N53350" s="120"/>
      <c r="U53350" s="121"/>
      <c r="V53350" s="122"/>
      <c r="W53350" s="123"/>
      <c r="AC53350" s="123"/>
    </row>
    <row r="53351" spans="5:29" s="2" customFormat="1">
      <c r="E53351" s="120"/>
      <c r="M53351" s="120"/>
      <c r="N53351" s="120"/>
      <c r="U53351" s="121"/>
      <c r="V53351" s="122"/>
      <c r="W53351" s="123"/>
      <c r="AC53351" s="123"/>
    </row>
    <row r="53352" spans="5:29" s="2" customFormat="1">
      <c r="E53352" s="120"/>
      <c r="M53352" s="120"/>
      <c r="N53352" s="120"/>
      <c r="U53352" s="121"/>
      <c r="V53352" s="122"/>
      <c r="W53352" s="123"/>
      <c r="AC53352" s="123"/>
    </row>
    <row r="53353" spans="5:29" s="2" customFormat="1">
      <c r="E53353" s="120"/>
      <c r="M53353" s="120"/>
      <c r="N53353" s="120"/>
      <c r="U53353" s="121"/>
      <c r="V53353" s="122"/>
      <c r="W53353" s="123"/>
      <c r="AC53353" s="123"/>
    </row>
    <row r="53354" spans="5:29" s="2" customFormat="1">
      <c r="E53354" s="120"/>
      <c r="M53354" s="120"/>
      <c r="N53354" s="120"/>
      <c r="U53354" s="121"/>
      <c r="V53354" s="122"/>
      <c r="W53354" s="123"/>
      <c r="AC53354" s="123"/>
    </row>
    <row r="53355" spans="5:29" s="2" customFormat="1">
      <c r="E53355" s="120"/>
      <c r="M53355" s="120"/>
      <c r="N53355" s="120"/>
      <c r="U53355" s="121"/>
      <c r="V53355" s="122"/>
      <c r="W53355" s="123"/>
      <c r="AC53355" s="123"/>
    </row>
    <row r="53356" spans="5:29" s="2" customFormat="1">
      <c r="E53356" s="120"/>
      <c r="M53356" s="120"/>
      <c r="N53356" s="120"/>
      <c r="U53356" s="121"/>
      <c r="V53356" s="122"/>
      <c r="W53356" s="123"/>
      <c r="AC53356" s="123"/>
    </row>
    <row r="53357" spans="5:29" s="2" customFormat="1">
      <c r="E53357" s="120"/>
      <c r="M53357" s="120"/>
      <c r="N53357" s="120"/>
      <c r="U53357" s="121"/>
      <c r="V53357" s="122"/>
      <c r="W53357" s="123"/>
      <c r="AC53357" s="123"/>
    </row>
    <row r="53358" spans="5:29" s="2" customFormat="1">
      <c r="E53358" s="120"/>
      <c r="M53358" s="120"/>
      <c r="N53358" s="120"/>
      <c r="U53358" s="121"/>
      <c r="V53358" s="122"/>
      <c r="W53358" s="123"/>
      <c r="AC53358" s="123"/>
    </row>
    <row r="53359" spans="5:29" s="2" customFormat="1">
      <c r="E53359" s="120"/>
      <c r="M53359" s="120"/>
      <c r="N53359" s="120"/>
      <c r="U53359" s="121"/>
      <c r="V53359" s="122"/>
      <c r="W53359" s="123"/>
      <c r="AC53359" s="123"/>
    </row>
    <row r="53360" spans="5:29" s="2" customFormat="1">
      <c r="E53360" s="120"/>
      <c r="M53360" s="120"/>
      <c r="N53360" s="120"/>
      <c r="U53360" s="121"/>
      <c r="V53360" s="122"/>
      <c r="W53360" s="123"/>
      <c r="AC53360" s="123"/>
    </row>
    <row r="53361" spans="5:29" s="2" customFormat="1">
      <c r="E53361" s="120"/>
      <c r="M53361" s="120"/>
      <c r="N53361" s="120"/>
      <c r="U53361" s="121"/>
      <c r="V53361" s="122"/>
      <c r="W53361" s="123"/>
      <c r="AC53361" s="123"/>
    </row>
    <row r="53362" spans="5:29" s="2" customFormat="1">
      <c r="E53362" s="120"/>
      <c r="M53362" s="120"/>
      <c r="N53362" s="120"/>
      <c r="U53362" s="121"/>
      <c r="V53362" s="122"/>
      <c r="W53362" s="123"/>
      <c r="AC53362" s="123"/>
    </row>
    <row r="53363" spans="5:29" s="2" customFormat="1">
      <c r="E53363" s="120"/>
      <c r="M53363" s="120"/>
      <c r="N53363" s="120"/>
      <c r="U53363" s="121"/>
      <c r="V53363" s="122"/>
      <c r="W53363" s="123"/>
      <c r="AC53363" s="123"/>
    </row>
    <row r="53364" spans="5:29" s="2" customFormat="1">
      <c r="E53364" s="120"/>
      <c r="M53364" s="120"/>
      <c r="N53364" s="120"/>
      <c r="U53364" s="121"/>
      <c r="V53364" s="122"/>
      <c r="W53364" s="123"/>
      <c r="AC53364" s="123"/>
    </row>
    <row r="53365" spans="5:29" s="2" customFormat="1">
      <c r="E53365" s="120"/>
      <c r="M53365" s="120"/>
      <c r="N53365" s="120"/>
      <c r="U53365" s="121"/>
      <c r="V53365" s="122"/>
      <c r="W53365" s="123"/>
      <c r="AC53365" s="123"/>
    </row>
    <row r="53366" spans="5:29" s="2" customFormat="1">
      <c r="E53366" s="120"/>
      <c r="M53366" s="120"/>
      <c r="N53366" s="120"/>
      <c r="U53366" s="121"/>
      <c r="V53366" s="122"/>
      <c r="W53366" s="123"/>
      <c r="AC53366" s="123"/>
    </row>
    <row r="53367" spans="5:29" s="2" customFormat="1">
      <c r="E53367" s="120"/>
      <c r="M53367" s="120"/>
      <c r="N53367" s="120"/>
      <c r="U53367" s="121"/>
      <c r="V53367" s="122"/>
      <c r="W53367" s="123"/>
      <c r="AC53367" s="123"/>
    </row>
    <row r="53368" spans="5:29" s="2" customFormat="1">
      <c r="E53368" s="120"/>
      <c r="M53368" s="120"/>
      <c r="N53368" s="120"/>
      <c r="U53368" s="121"/>
      <c r="V53368" s="122"/>
      <c r="W53368" s="123"/>
      <c r="AC53368" s="123"/>
    </row>
    <row r="53369" spans="5:29" s="2" customFormat="1">
      <c r="E53369" s="120"/>
      <c r="M53369" s="120"/>
      <c r="N53369" s="120"/>
      <c r="U53369" s="121"/>
      <c r="V53369" s="122"/>
      <c r="W53369" s="123"/>
      <c r="AC53369" s="123"/>
    </row>
    <row r="53370" spans="5:29" s="2" customFormat="1">
      <c r="E53370" s="120"/>
      <c r="M53370" s="120"/>
      <c r="N53370" s="120"/>
      <c r="U53370" s="121"/>
      <c r="V53370" s="122"/>
      <c r="W53370" s="123"/>
      <c r="AC53370" s="123"/>
    </row>
    <row r="53371" spans="5:29" s="2" customFormat="1">
      <c r="E53371" s="120"/>
      <c r="M53371" s="120"/>
      <c r="N53371" s="120"/>
      <c r="U53371" s="121"/>
      <c r="V53371" s="122"/>
      <c r="W53371" s="123"/>
      <c r="AC53371" s="123"/>
    </row>
    <row r="53372" spans="5:29" s="2" customFormat="1">
      <c r="E53372" s="120"/>
      <c r="M53372" s="120"/>
      <c r="N53372" s="120"/>
      <c r="U53372" s="121"/>
      <c r="V53372" s="122"/>
      <c r="W53372" s="123"/>
      <c r="AC53372" s="123"/>
    </row>
    <row r="53373" spans="5:29" s="2" customFormat="1">
      <c r="E53373" s="120"/>
      <c r="M53373" s="120"/>
      <c r="N53373" s="120"/>
      <c r="U53373" s="121"/>
      <c r="V53373" s="122"/>
      <c r="W53373" s="123"/>
      <c r="AC53373" s="123"/>
    </row>
    <row r="53374" spans="5:29" s="2" customFormat="1">
      <c r="E53374" s="120"/>
      <c r="M53374" s="120"/>
      <c r="N53374" s="120"/>
      <c r="U53374" s="121"/>
      <c r="V53374" s="122"/>
      <c r="W53374" s="123"/>
      <c r="AC53374" s="123"/>
    </row>
    <row r="53375" spans="5:29" s="2" customFormat="1">
      <c r="E53375" s="120"/>
      <c r="M53375" s="120"/>
      <c r="N53375" s="120"/>
      <c r="U53375" s="121"/>
      <c r="V53375" s="122"/>
      <c r="W53375" s="123"/>
      <c r="AC53375" s="123"/>
    </row>
    <row r="53376" spans="5:29" s="2" customFormat="1">
      <c r="E53376" s="120"/>
      <c r="M53376" s="120"/>
      <c r="N53376" s="120"/>
      <c r="U53376" s="121"/>
      <c r="V53376" s="122"/>
      <c r="W53376" s="123"/>
      <c r="AC53376" s="123"/>
    </row>
    <row r="53377" spans="5:29" s="2" customFormat="1">
      <c r="E53377" s="120"/>
      <c r="M53377" s="120"/>
      <c r="N53377" s="120"/>
      <c r="U53377" s="121"/>
      <c r="V53377" s="122"/>
      <c r="W53377" s="123"/>
      <c r="AC53377" s="123"/>
    </row>
    <row r="53378" spans="5:29" s="2" customFormat="1">
      <c r="E53378" s="120"/>
      <c r="M53378" s="120"/>
      <c r="N53378" s="120"/>
      <c r="U53378" s="121"/>
      <c r="V53378" s="122"/>
      <c r="W53378" s="123"/>
      <c r="AC53378" s="123"/>
    </row>
    <row r="53379" spans="5:29" s="2" customFormat="1">
      <c r="E53379" s="120"/>
      <c r="M53379" s="120"/>
      <c r="N53379" s="120"/>
      <c r="U53379" s="121"/>
      <c r="V53379" s="122"/>
      <c r="W53379" s="123"/>
      <c r="AC53379" s="123"/>
    </row>
    <row r="53380" spans="5:29" s="2" customFormat="1">
      <c r="E53380" s="120"/>
      <c r="M53380" s="120"/>
      <c r="N53380" s="120"/>
      <c r="U53380" s="121"/>
      <c r="V53380" s="122"/>
      <c r="W53380" s="123"/>
      <c r="AC53380" s="123"/>
    </row>
    <row r="53381" spans="5:29" s="2" customFormat="1">
      <c r="E53381" s="120"/>
      <c r="M53381" s="120"/>
      <c r="N53381" s="120"/>
      <c r="U53381" s="121"/>
      <c r="V53381" s="122"/>
      <c r="W53381" s="123"/>
      <c r="AC53381" s="123"/>
    </row>
    <row r="53382" spans="5:29" s="2" customFormat="1">
      <c r="E53382" s="120"/>
      <c r="M53382" s="120"/>
      <c r="N53382" s="120"/>
      <c r="U53382" s="121"/>
      <c r="V53382" s="122"/>
      <c r="W53382" s="123"/>
      <c r="AC53382" s="123"/>
    </row>
    <row r="53383" spans="5:29" s="2" customFormat="1">
      <c r="E53383" s="120"/>
      <c r="M53383" s="120"/>
      <c r="N53383" s="120"/>
      <c r="U53383" s="121"/>
      <c r="V53383" s="122"/>
      <c r="W53383" s="123"/>
      <c r="AC53383" s="123"/>
    </row>
    <row r="53384" spans="5:29" s="2" customFormat="1">
      <c r="E53384" s="120"/>
      <c r="M53384" s="120"/>
      <c r="N53384" s="120"/>
      <c r="U53384" s="121"/>
      <c r="V53384" s="122"/>
      <c r="W53384" s="123"/>
      <c r="AC53384" s="123"/>
    </row>
    <row r="53385" spans="5:29" s="2" customFormat="1">
      <c r="E53385" s="120"/>
      <c r="M53385" s="120"/>
      <c r="N53385" s="120"/>
      <c r="U53385" s="121"/>
      <c r="V53385" s="122"/>
      <c r="W53385" s="123"/>
      <c r="AC53385" s="123"/>
    </row>
    <row r="53386" spans="5:29" s="2" customFormat="1">
      <c r="E53386" s="120"/>
      <c r="M53386" s="120"/>
      <c r="N53386" s="120"/>
      <c r="U53386" s="121"/>
      <c r="V53386" s="122"/>
      <c r="W53386" s="123"/>
      <c r="AC53386" s="123"/>
    </row>
    <row r="53387" spans="5:29" s="2" customFormat="1">
      <c r="E53387" s="120"/>
      <c r="M53387" s="120"/>
      <c r="N53387" s="120"/>
      <c r="U53387" s="121"/>
      <c r="V53387" s="122"/>
      <c r="W53387" s="123"/>
      <c r="AC53387" s="123"/>
    </row>
    <row r="53388" spans="5:29" s="2" customFormat="1">
      <c r="E53388" s="120"/>
      <c r="M53388" s="120"/>
      <c r="N53388" s="120"/>
      <c r="U53388" s="121"/>
      <c r="V53388" s="122"/>
      <c r="W53388" s="123"/>
      <c r="AC53388" s="123"/>
    </row>
    <row r="53389" spans="5:29" s="2" customFormat="1">
      <c r="E53389" s="120"/>
      <c r="M53389" s="120"/>
      <c r="N53389" s="120"/>
      <c r="U53389" s="121"/>
      <c r="V53389" s="122"/>
      <c r="W53389" s="123"/>
      <c r="AC53389" s="123"/>
    </row>
    <row r="53390" spans="5:29" s="2" customFormat="1">
      <c r="E53390" s="120"/>
      <c r="M53390" s="120"/>
      <c r="N53390" s="120"/>
      <c r="U53390" s="121"/>
      <c r="V53390" s="122"/>
      <c r="W53390" s="123"/>
      <c r="AC53390" s="123"/>
    </row>
    <row r="53391" spans="5:29" s="2" customFormat="1">
      <c r="E53391" s="120"/>
      <c r="M53391" s="120"/>
      <c r="N53391" s="120"/>
      <c r="U53391" s="121"/>
      <c r="V53391" s="122"/>
      <c r="W53391" s="123"/>
      <c r="AC53391" s="123"/>
    </row>
    <row r="53392" spans="5:29" s="2" customFormat="1">
      <c r="E53392" s="120"/>
      <c r="M53392" s="120"/>
      <c r="N53392" s="120"/>
      <c r="U53392" s="121"/>
      <c r="V53392" s="122"/>
      <c r="W53392" s="123"/>
      <c r="AC53392" s="123"/>
    </row>
    <row r="53393" spans="5:29" s="2" customFormat="1">
      <c r="E53393" s="120"/>
      <c r="M53393" s="120"/>
      <c r="N53393" s="120"/>
      <c r="U53393" s="121"/>
      <c r="V53393" s="122"/>
      <c r="W53393" s="123"/>
      <c r="AC53393" s="123"/>
    </row>
    <row r="53394" spans="5:29" s="2" customFormat="1">
      <c r="E53394" s="120"/>
      <c r="M53394" s="120"/>
      <c r="N53394" s="120"/>
      <c r="U53394" s="121"/>
      <c r="V53394" s="122"/>
      <c r="W53394" s="123"/>
      <c r="AC53394" s="123"/>
    </row>
    <row r="53395" spans="5:29" s="2" customFormat="1">
      <c r="E53395" s="120"/>
      <c r="M53395" s="120"/>
      <c r="N53395" s="120"/>
      <c r="U53395" s="121"/>
      <c r="V53395" s="122"/>
      <c r="W53395" s="123"/>
      <c r="AC53395" s="123"/>
    </row>
    <row r="53396" spans="5:29" s="2" customFormat="1">
      <c r="E53396" s="120"/>
      <c r="M53396" s="120"/>
      <c r="N53396" s="120"/>
      <c r="U53396" s="121"/>
      <c r="V53396" s="122"/>
      <c r="W53396" s="123"/>
      <c r="AC53396" s="123"/>
    </row>
    <row r="53397" spans="5:29" s="2" customFormat="1">
      <c r="E53397" s="120"/>
      <c r="M53397" s="120"/>
      <c r="N53397" s="120"/>
      <c r="U53397" s="121"/>
      <c r="V53397" s="122"/>
      <c r="W53397" s="123"/>
      <c r="AC53397" s="123"/>
    </row>
    <row r="53398" spans="5:29" s="2" customFormat="1">
      <c r="E53398" s="120"/>
      <c r="M53398" s="120"/>
      <c r="N53398" s="120"/>
      <c r="U53398" s="121"/>
      <c r="V53398" s="122"/>
      <c r="W53398" s="123"/>
      <c r="AC53398" s="123"/>
    </row>
    <row r="53399" spans="5:29" s="2" customFormat="1">
      <c r="E53399" s="120"/>
      <c r="M53399" s="120"/>
      <c r="N53399" s="120"/>
      <c r="U53399" s="121"/>
      <c r="V53399" s="122"/>
      <c r="W53399" s="123"/>
      <c r="AC53399" s="123"/>
    </row>
    <row r="53400" spans="5:29" s="2" customFormat="1">
      <c r="E53400" s="120"/>
      <c r="M53400" s="120"/>
      <c r="N53400" s="120"/>
      <c r="U53400" s="121"/>
      <c r="V53400" s="122"/>
      <c r="W53400" s="123"/>
      <c r="AC53400" s="123"/>
    </row>
    <row r="53401" spans="5:29" s="2" customFormat="1">
      <c r="E53401" s="120"/>
      <c r="M53401" s="120"/>
      <c r="N53401" s="120"/>
      <c r="U53401" s="121"/>
      <c r="V53401" s="122"/>
      <c r="W53401" s="123"/>
      <c r="AC53401" s="123"/>
    </row>
    <row r="53402" spans="5:29" s="2" customFormat="1">
      <c r="E53402" s="120"/>
      <c r="M53402" s="120"/>
      <c r="N53402" s="120"/>
      <c r="U53402" s="121"/>
      <c r="V53402" s="122"/>
      <c r="W53402" s="123"/>
      <c r="AC53402" s="123"/>
    </row>
    <row r="53403" spans="5:29" s="2" customFormat="1">
      <c r="E53403" s="120"/>
      <c r="M53403" s="120"/>
      <c r="N53403" s="120"/>
      <c r="U53403" s="121"/>
      <c r="V53403" s="122"/>
      <c r="W53403" s="123"/>
      <c r="AC53403" s="123"/>
    </row>
    <row r="53404" spans="5:29" s="2" customFormat="1">
      <c r="E53404" s="120"/>
      <c r="M53404" s="120"/>
      <c r="N53404" s="120"/>
      <c r="U53404" s="121"/>
      <c r="V53404" s="122"/>
      <c r="W53404" s="123"/>
      <c r="AC53404" s="123"/>
    </row>
    <row r="53405" spans="5:29" s="2" customFormat="1">
      <c r="E53405" s="120"/>
      <c r="M53405" s="120"/>
      <c r="N53405" s="120"/>
      <c r="U53405" s="121"/>
      <c r="V53405" s="122"/>
      <c r="W53405" s="123"/>
      <c r="AC53405" s="123"/>
    </row>
    <row r="53406" spans="5:29" s="2" customFormat="1">
      <c r="E53406" s="120"/>
      <c r="M53406" s="120"/>
      <c r="N53406" s="120"/>
      <c r="U53406" s="121"/>
      <c r="V53406" s="122"/>
      <c r="W53406" s="123"/>
      <c r="AC53406" s="123"/>
    </row>
    <row r="53407" spans="5:29" s="2" customFormat="1">
      <c r="E53407" s="120"/>
      <c r="M53407" s="120"/>
      <c r="N53407" s="120"/>
      <c r="U53407" s="121"/>
      <c r="V53407" s="122"/>
      <c r="W53407" s="123"/>
      <c r="AC53407" s="123"/>
    </row>
    <row r="53408" spans="5:29" s="2" customFormat="1">
      <c r="E53408" s="120"/>
      <c r="M53408" s="120"/>
      <c r="N53408" s="120"/>
      <c r="U53408" s="121"/>
      <c r="V53408" s="122"/>
      <c r="W53408" s="123"/>
      <c r="AC53408" s="123"/>
    </row>
    <row r="53409" spans="5:29" s="2" customFormat="1">
      <c r="E53409" s="120"/>
      <c r="M53409" s="120"/>
      <c r="N53409" s="120"/>
      <c r="U53409" s="121"/>
      <c r="V53409" s="122"/>
      <c r="W53409" s="123"/>
      <c r="AC53409" s="123"/>
    </row>
    <row r="53410" spans="5:29" s="2" customFormat="1">
      <c r="E53410" s="120"/>
      <c r="M53410" s="120"/>
      <c r="N53410" s="120"/>
      <c r="U53410" s="121"/>
      <c r="V53410" s="122"/>
      <c r="W53410" s="123"/>
      <c r="AC53410" s="123"/>
    </row>
    <row r="53411" spans="5:29" s="2" customFormat="1">
      <c r="E53411" s="120"/>
      <c r="M53411" s="120"/>
      <c r="N53411" s="120"/>
      <c r="U53411" s="121"/>
      <c r="V53411" s="122"/>
      <c r="W53411" s="123"/>
      <c r="AC53411" s="123"/>
    </row>
    <row r="53412" spans="5:29" s="2" customFormat="1">
      <c r="E53412" s="120"/>
      <c r="M53412" s="120"/>
      <c r="N53412" s="120"/>
      <c r="U53412" s="121"/>
      <c r="V53412" s="122"/>
      <c r="W53412" s="123"/>
      <c r="AC53412" s="123"/>
    </row>
    <row r="53413" spans="5:29" s="2" customFormat="1">
      <c r="E53413" s="120"/>
      <c r="M53413" s="120"/>
      <c r="N53413" s="120"/>
      <c r="U53413" s="121"/>
      <c r="V53413" s="122"/>
      <c r="W53413" s="123"/>
      <c r="AC53413" s="123"/>
    </row>
    <row r="53414" spans="5:29" s="2" customFormat="1">
      <c r="E53414" s="120"/>
      <c r="M53414" s="120"/>
      <c r="N53414" s="120"/>
      <c r="U53414" s="121"/>
      <c r="V53414" s="122"/>
      <c r="W53414" s="123"/>
      <c r="AC53414" s="123"/>
    </row>
    <row r="53415" spans="5:29" s="2" customFormat="1">
      <c r="E53415" s="120"/>
      <c r="M53415" s="120"/>
      <c r="N53415" s="120"/>
      <c r="U53415" s="121"/>
      <c r="V53415" s="122"/>
      <c r="W53415" s="123"/>
      <c r="AC53415" s="123"/>
    </row>
    <row r="53416" spans="5:29" s="2" customFormat="1">
      <c r="E53416" s="120"/>
      <c r="M53416" s="120"/>
      <c r="N53416" s="120"/>
      <c r="U53416" s="121"/>
      <c r="V53416" s="122"/>
      <c r="W53416" s="123"/>
      <c r="AC53416" s="123"/>
    </row>
    <row r="53417" spans="5:29" s="2" customFormat="1">
      <c r="E53417" s="120"/>
      <c r="M53417" s="120"/>
      <c r="N53417" s="120"/>
      <c r="U53417" s="121"/>
      <c r="V53417" s="122"/>
      <c r="W53417" s="123"/>
      <c r="AC53417" s="123"/>
    </row>
    <row r="53418" spans="5:29" s="2" customFormat="1">
      <c r="E53418" s="120"/>
      <c r="M53418" s="120"/>
      <c r="N53418" s="120"/>
      <c r="U53418" s="121"/>
      <c r="V53418" s="122"/>
      <c r="W53418" s="123"/>
      <c r="AC53418" s="123"/>
    </row>
    <row r="53419" spans="5:29" s="2" customFormat="1">
      <c r="E53419" s="120"/>
      <c r="M53419" s="120"/>
      <c r="N53419" s="120"/>
      <c r="U53419" s="121"/>
      <c r="V53419" s="122"/>
      <c r="W53419" s="123"/>
      <c r="AC53419" s="123"/>
    </row>
    <row r="53420" spans="5:29" s="2" customFormat="1">
      <c r="E53420" s="120"/>
      <c r="M53420" s="120"/>
      <c r="N53420" s="120"/>
      <c r="U53420" s="121"/>
      <c r="V53420" s="122"/>
      <c r="W53420" s="123"/>
      <c r="AC53420" s="123"/>
    </row>
    <row r="53421" spans="5:29" s="2" customFormat="1">
      <c r="E53421" s="120"/>
      <c r="M53421" s="120"/>
      <c r="N53421" s="120"/>
      <c r="U53421" s="121"/>
      <c r="V53421" s="122"/>
      <c r="W53421" s="123"/>
      <c r="AC53421" s="123"/>
    </row>
    <row r="53422" spans="5:29" s="2" customFormat="1">
      <c r="E53422" s="120"/>
      <c r="M53422" s="120"/>
      <c r="N53422" s="120"/>
      <c r="U53422" s="121"/>
      <c r="V53422" s="122"/>
      <c r="W53422" s="123"/>
      <c r="AC53422" s="123"/>
    </row>
    <row r="53423" spans="5:29" s="2" customFormat="1">
      <c r="E53423" s="120"/>
      <c r="M53423" s="120"/>
      <c r="N53423" s="120"/>
      <c r="U53423" s="121"/>
      <c r="V53423" s="122"/>
      <c r="W53423" s="123"/>
      <c r="AC53423" s="123"/>
    </row>
    <row r="53424" spans="5:29" s="2" customFormat="1">
      <c r="E53424" s="120"/>
      <c r="M53424" s="120"/>
      <c r="N53424" s="120"/>
      <c r="U53424" s="121"/>
      <c r="V53424" s="122"/>
      <c r="W53424" s="123"/>
      <c r="AC53424" s="123"/>
    </row>
    <row r="53425" spans="5:29" s="2" customFormat="1">
      <c r="E53425" s="120"/>
      <c r="M53425" s="120"/>
      <c r="N53425" s="120"/>
      <c r="U53425" s="121"/>
      <c r="V53425" s="122"/>
      <c r="W53425" s="123"/>
      <c r="AC53425" s="123"/>
    </row>
    <row r="53426" spans="5:29" s="2" customFormat="1">
      <c r="E53426" s="120"/>
      <c r="M53426" s="120"/>
      <c r="N53426" s="120"/>
      <c r="U53426" s="121"/>
      <c r="V53426" s="122"/>
      <c r="W53426" s="123"/>
      <c r="AC53426" s="123"/>
    </row>
    <row r="53427" spans="5:29" s="2" customFormat="1">
      <c r="E53427" s="120"/>
      <c r="M53427" s="120"/>
      <c r="N53427" s="120"/>
      <c r="U53427" s="121"/>
      <c r="V53427" s="122"/>
      <c r="W53427" s="123"/>
      <c r="AC53427" s="123"/>
    </row>
    <row r="53428" spans="5:29" s="2" customFormat="1">
      <c r="E53428" s="120"/>
      <c r="M53428" s="120"/>
      <c r="N53428" s="120"/>
      <c r="U53428" s="121"/>
      <c r="V53428" s="122"/>
      <c r="W53428" s="123"/>
      <c r="AC53428" s="123"/>
    </row>
    <row r="53429" spans="5:29" s="2" customFormat="1">
      <c r="E53429" s="120"/>
      <c r="M53429" s="120"/>
      <c r="N53429" s="120"/>
      <c r="U53429" s="121"/>
      <c r="V53429" s="122"/>
      <c r="W53429" s="123"/>
      <c r="AC53429" s="123"/>
    </row>
    <row r="53430" spans="5:29" s="2" customFormat="1">
      <c r="E53430" s="120"/>
      <c r="M53430" s="120"/>
      <c r="N53430" s="120"/>
      <c r="U53430" s="121"/>
      <c r="V53430" s="122"/>
      <c r="W53430" s="123"/>
      <c r="AC53430" s="123"/>
    </row>
    <row r="53431" spans="5:29" s="2" customFormat="1">
      <c r="E53431" s="120"/>
      <c r="M53431" s="120"/>
      <c r="N53431" s="120"/>
      <c r="U53431" s="121"/>
      <c r="V53431" s="122"/>
      <c r="W53431" s="123"/>
      <c r="AC53431" s="123"/>
    </row>
    <row r="53432" spans="5:29" s="2" customFormat="1">
      <c r="E53432" s="120"/>
      <c r="M53432" s="120"/>
      <c r="N53432" s="120"/>
      <c r="U53432" s="121"/>
      <c r="V53432" s="122"/>
      <c r="W53432" s="123"/>
      <c r="AC53432" s="123"/>
    </row>
    <row r="53433" spans="5:29" s="2" customFormat="1">
      <c r="E53433" s="120"/>
      <c r="M53433" s="120"/>
      <c r="N53433" s="120"/>
      <c r="U53433" s="121"/>
      <c r="V53433" s="122"/>
      <c r="W53433" s="123"/>
      <c r="AC53433" s="123"/>
    </row>
    <row r="53434" spans="5:29" s="2" customFormat="1">
      <c r="E53434" s="120"/>
      <c r="M53434" s="120"/>
      <c r="N53434" s="120"/>
      <c r="U53434" s="121"/>
      <c r="V53434" s="122"/>
      <c r="W53434" s="123"/>
      <c r="AC53434" s="123"/>
    </row>
    <row r="53435" spans="5:29" s="2" customFormat="1">
      <c r="E53435" s="120"/>
      <c r="M53435" s="120"/>
      <c r="N53435" s="120"/>
      <c r="U53435" s="121"/>
      <c r="V53435" s="122"/>
      <c r="W53435" s="123"/>
      <c r="AC53435" s="123"/>
    </row>
    <row r="53436" spans="5:29" s="2" customFormat="1">
      <c r="E53436" s="120"/>
      <c r="M53436" s="120"/>
      <c r="N53436" s="120"/>
      <c r="U53436" s="121"/>
      <c r="V53436" s="122"/>
      <c r="W53436" s="123"/>
      <c r="AC53436" s="123"/>
    </row>
    <row r="53437" spans="5:29" s="2" customFormat="1">
      <c r="E53437" s="120"/>
      <c r="M53437" s="120"/>
      <c r="N53437" s="120"/>
      <c r="U53437" s="121"/>
      <c r="V53437" s="122"/>
      <c r="W53437" s="123"/>
      <c r="AC53437" s="123"/>
    </row>
    <row r="53438" spans="5:29" s="2" customFormat="1">
      <c r="E53438" s="120"/>
      <c r="M53438" s="120"/>
      <c r="N53438" s="120"/>
      <c r="U53438" s="121"/>
      <c r="V53438" s="122"/>
      <c r="W53438" s="123"/>
      <c r="AC53438" s="123"/>
    </row>
    <row r="53439" spans="5:29" s="2" customFormat="1">
      <c r="E53439" s="120"/>
      <c r="M53439" s="120"/>
      <c r="N53439" s="120"/>
      <c r="U53439" s="121"/>
      <c r="V53439" s="122"/>
      <c r="W53439" s="123"/>
      <c r="AC53439" s="123"/>
    </row>
    <row r="53440" spans="5:29" s="2" customFormat="1">
      <c r="E53440" s="120"/>
      <c r="M53440" s="120"/>
      <c r="N53440" s="120"/>
      <c r="U53440" s="121"/>
      <c r="V53440" s="122"/>
      <c r="W53440" s="123"/>
      <c r="AC53440" s="123"/>
    </row>
    <row r="53441" spans="5:29" s="2" customFormat="1">
      <c r="E53441" s="120"/>
      <c r="M53441" s="120"/>
      <c r="N53441" s="120"/>
      <c r="U53441" s="121"/>
      <c r="V53441" s="122"/>
      <c r="W53441" s="123"/>
      <c r="AC53441" s="123"/>
    </row>
    <row r="53442" spans="5:29" s="2" customFormat="1">
      <c r="E53442" s="120"/>
      <c r="M53442" s="120"/>
      <c r="N53442" s="120"/>
      <c r="U53442" s="121"/>
      <c r="V53442" s="122"/>
      <c r="W53442" s="123"/>
      <c r="AC53442" s="123"/>
    </row>
    <row r="53443" spans="5:29" s="2" customFormat="1">
      <c r="E53443" s="120"/>
      <c r="M53443" s="120"/>
      <c r="N53443" s="120"/>
      <c r="U53443" s="121"/>
      <c r="V53443" s="122"/>
      <c r="W53443" s="123"/>
      <c r="AC53443" s="123"/>
    </row>
    <row r="53444" spans="5:29" s="2" customFormat="1">
      <c r="E53444" s="120"/>
      <c r="M53444" s="120"/>
      <c r="N53444" s="120"/>
      <c r="U53444" s="121"/>
      <c r="V53444" s="122"/>
      <c r="W53444" s="123"/>
      <c r="AC53444" s="123"/>
    </row>
    <row r="53445" spans="5:29" s="2" customFormat="1">
      <c r="E53445" s="120"/>
      <c r="M53445" s="120"/>
      <c r="N53445" s="120"/>
      <c r="U53445" s="121"/>
      <c r="V53445" s="122"/>
      <c r="W53445" s="123"/>
      <c r="AC53445" s="123"/>
    </row>
    <row r="53446" spans="5:29" s="2" customFormat="1">
      <c r="E53446" s="120"/>
      <c r="M53446" s="120"/>
      <c r="N53446" s="120"/>
      <c r="U53446" s="121"/>
      <c r="V53446" s="122"/>
      <c r="W53446" s="123"/>
      <c r="AC53446" s="123"/>
    </row>
    <row r="53447" spans="5:29" s="2" customFormat="1">
      <c r="E53447" s="120"/>
      <c r="M53447" s="120"/>
      <c r="N53447" s="120"/>
      <c r="U53447" s="121"/>
      <c r="V53447" s="122"/>
      <c r="W53447" s="123"/>
      <c r="AC53447" s="123"/>
    </row>
    <row r="53448" spans="5:29" s="2" customFormat="1">
      <c r="E53448" s="120"/>
      <c r="M53448" s="120"/>
      <c r="N53448" s="120"/>
      <c r="U53448" s="121"/>
      <c r="V53448" s="122"/>
      <c r="W53448" s="123"/>
      <c r="AC53448" s="123"/>
    </row>
    <row r="53449" spans="5:29" s="2" customFormat="1">
      <c r="E53449" s="120"/>
      <c r="M53449" s="120"/>
      <c r="N53449" s="120"/>
      <c r="U53449" s="121"/>
      <c r="V53449" s="122"/>
      <c r="W53449" s="123"/>
      <c r="AC53449" s="123"/>
    </row>
    <row r="53450" spans="5:29" s="2" customFormat="1">
      <c r="E53450" s="120"/>
      <c r="M53450" s="120"/>
      <c r="N53450" s="120"/>
      <c r="U53450" s="121"/>
      <c r="V53450" s="122"/>
      <c r="W53450" s="123"/>
      <c r="AC53450" s="123"/>
    </row>
    <row r="53451" spans="5:29" s="2" customFormat="1">
      <c r="E53451" s="120"/>
      <c r="M53451" s="120"/>
      <c r="N53451" s="120"/>
      <c r="U53451" s="121"/>
      <c r="V53451" s="122"/>
      <c r="W53451" s="123"/>
      <c r="AC53451" s="123"/>
    </row>
    <row r="53452" spans="5:29" s="2" customFormat="1">
      <c r="E53452" s="120"/>
      <c r="M53452" s="120"/>
      <c r="N53452" s="120"/>
      <c r="U53452" s="121"/>
      <c r="V53452" s="122"/>
      <c r="W53452" s="123"/>
      <c r="AC53452" s="123"/>
    </row>
    <row r="53453" spans="5:29" s="2" customFormat="1">
      <c r="E53453" s="120"/>
      <c r="M53453" s="120"/>
      <c r="N53453" s="120"/>
      <c r="U53453" s="121"/>
      <c r="V53453" s="122"/>
      <c r="W53453" s="123"/>
      <c r="AC53453" s="123"/>
    </row>
    <row r="53454" spans="5:29" s="2" customFormat="1">
      <c r="E53454" s="120"/>
      <c r="M53454" s="120"/>
      <c r="N53454" s="120"/>
      <c r="U53454" s="121"/>
      <c r="V53454" s="122"/>
      <c r="W53454" s="123"/>
      <c r="AC53454" s="123"/>
    </row>
    <row r="53455" spans="5:29" s="2" customFormat="1">
      <c r="E53455" s="120"/>
      <c r="M53455" s="120"/>
      <c r="N53455" s="120"/>
      <c r="U53455" s="121"/>
      <c r="V53455" s="122"/>
      <c r="W53455" s="123"/>
      <c r="AC53455" s="123"/>
    </row>
    <row r="53456" spans="5:29" s="2" customFormat="1">
      <c r="E53456" s="120"/>
      <c r="M53456" s="120"/>
      <c r="N53456" s="120"/>
      <c r="U53456" s="121"/>
      <c r="V53456" s="122"/>
      <c r="W53456" s="123"/>
      <c r="AC53456" s="123"/>
    </row>
    <row r="53457" spans="5:29" s="2" customFormat="1">
      <c r="E53457" s="120"/>
      <c r="M53457" s="120"/>
      <c r="N53457" s="120"/>
      <c r="U53457" s="121"/>
      <c r="V53457" s="122"/>
      <c r="W53457" s="123"/>
      <c r="AC53457" s="123"/>
    </row>
    <row r="53458" spans="5:29" s="2" customFormat="1">
      <c r="E53458" s="120"/>
      <c r="M53458" s="120"/>
      <c r="N53458" s="120"/>
      <c r="U53458" s="121"/>
      <c r="V53458" s="122"/>
      <c r="W53458" s="123"/>
      <c r="AC53458" s="123"/>
    </row>
    <row r="53459" spans="5:29" s="2" customFormat="1">
      <c r="E53459" s="120"/>
      <c r="M53459" s="120"/>
      <c r="N53459" s="120"/>
      <c r="U53459" s="121"/>
      <c r="V53459" s="122"/>
      <c r="W53459" s="123"/>
      <c r="AC53459" s="123"/>
    </row>
    <row r="53460" spans="5:29" s="2" customFormat="1">
      <c r="E53460" s="120"/>
      <c r="M53460" s="120"/>
      <c r="N53460" s="120"/>
      <c r="U53460" s="121"/>
      <c r="V53460" s="122"/>
      <c r="W53460" s="123"/>
      <c r="AC53460" s="123"/>
    </row>
    <row r="53461" spans="5:29" s="2" customFormat="1">
      <c r="E53461" s="120"/>
      <c r="M53461" s="120"/>
      <c r="N53461" s="120"/>
      <c r="U53461" s="121"/>
      <c r="V53461" s="122"/>
      <c r="W53461" s="123"/>
      <c r="AC53461" s="123"/>
    </row>
    <row r="53462" spans="5:29" s="2" customFormat="1">
      <c r="E53462" s="120"/>
      <c r="M53462" s="120"/>
      <c r="N53462" s="120"/>
      <c r="U53462" s="121"/>
      <c r="V53462" s="122"/>
      <c r="W53462" s="123"/>
      <c r="AC53462" s="123"/>
    </row>
    <row r="53463" spans="5:29" s="2" customFormat="1">
      <c r="E53463" s="120"/>
      <c r="M53463" s="120"/>
      <c r="N53463" s="120"/>
      <c r="U53463" s="121"/>
      <c r="V53463" s="122"/>
      <c r="W53463" s="123"/>
      <c r="AC53463" s="123"/>
    </row>
    <row r="53464" spans="5:29" s="2" customFormat="1">
      <c r="E53464" s="120"/>
      <c r="M53464" s="120"/>
      <c r="N53464" s="120"/>
      <c r="U53464" s="121"/>
      <c r="V53464" s="122"/>
      <c r="W53464" s="123"/>
      <c r="AC53464" s="123"/>
    </row>
    <row r="53465" spans="5:29" s="2" customFormat="1">
      <c r="E53465" s="120"/>
      <c r="M53465" s="120"/>
      <c r="N53465" s="120"/>
      <c r="U53465" s="121"/>
      <c r="V53465" s="122"/>
      <c r="W53465" s="123"/>
      <c r="AC53465" s="123"/>
    </row>
    <row r="53466" spans="5:29" s="2" customFormat="1">
      <c r="E53466" s="120"/>
      <c r="M53466" s="120"/>
      <c r="N53466" s="120"/>
      <c r="U53466" s="121"/>
      <c r="V53466" s="122"/>
      <c r="W53466" s="123"/>
      <c r="AC53466" s="123"/>
    </row>
    <row r="53467" spans="5:29" s="2" customFormat="1">
      <c r="E53467" s="120"/>
      <c r="M53467" s="120"/>
      <c r="N53467" s="120"/>
      <c r="U53467" s="121"/>
      <c r="V53467" s="122"/>
      <c r="W53467" s="123"/>
      <c r="AC53467" s="123"/>
    </row>
    <row r="53468" spans="5:29" s="2" customFormat="1">
      <c r="E53468" s="120"/>
      <c r="M53468" s="120"/>
      <c r="N53468" s="120"/>
      <c r="U53468" s="121"/>
      <c r="V53468" s="122"/>
      <c r="W53468" s="123"/>
      <c r="AC53468" s="123"/>
    </row>
    <row r="53469" spans="5:29" s="2" customFormat="1">
      <c r="E53469" s="120"/>
      <c r="M53469" s="120"/>
      <c r="N53469" s="120"/>
      <c r="U53469" s="121"/>
      <c r="V53469" s="122"/>
      <c r="W53469" s="123"/>
      <c r="AC53469" s="123"/>
    </row>
    <row r="53470" spans="5:29" s="2" customFormat="1">
      <c r="E53470" s="120"/>
      <c r="M53470" s="120"/>
      <c r="N53470" s="120"/>
      <c r="U53470" s="121"/>
      <c r="V53470" s="122"/>
      <c r="W53470" s="123"/>
      <c r="AC53470" s="123"/>
    </row>
    <row r="53471" spans="5:29" s="2" customFormat="1">
      <c r="E53471" s="120"/>
      <c r="M53471" s="120"/>
      <c r="N53471" s="120"/>
      <c r="U53471" s="121"/>
      <c r="V53471" s="122"/>
      <c r="W53471" s="123"/>
      <c r="AC53471" s="123"/>
    </row>
    <row r="53472" spans="5:29" s="2" customFormat="1">
      <c r="E53472" s="120"/>
      <c r="M53472" s="120"/>
      <c r="N53472" s="120"/>
      <c r="U53472" s="121"/>
      <c r="V53472" s="122"/>
      <c r="W53472" s="123"/>
      <c r="AC53472" s="123"/>
    </row>
    <row r="53473" spans="5:29" s="2" customFormat="1">
      <c r="E53473" s="120"/>
      <c r="M53473" s="120"/>
      <c r="N53473" s="120"/>
      <c r="U53473" s="121"/>
      <c r="V53473" s="122"/>
      <c r="W53473" s="123"/>
      <c r="AC53473" s="123"/>
    </row>
    <row r="53474" spans="5:29" s="2" customFormat="1">
      <c r="E53474" s="120"/>
      <c r="M53474" s="120"/>
      <c r="N53474" s="120"/>
      <c r="U53474" s="121"/>
      <c r="V53474" s="122"/>
      <c r="W53474" s="123"/>
      <c r="AC53474" s="123"/>
    </row>
    <row r="53475" spans="5:29" s="2" customFormat="1">
      <c r="E53475" s="120"/>
      <c r="M53475" s="120"/>
      <c r="N53475" s="120"/>
      <c r="U53475" s="121"/>
      <c r="V53475" s="122"/>
      <c r="W53475" s="123"/>
      <c r="AC53475" s="123"/>
    </row>
    <row r="53476" spans="5:29" s="2" customFormat="1">
      <c r="E53476" s="120"/>
      <c r="M53476" s="120"/>
      <c r="N53476" s="120"/>
      <c r="U53476" s="121"/>
      <c r="V53476" s="122"/>
      <c r="W53476" s="123"/>
      <c r="AC53476" s="123"/>
    </row>
    <row r="53477" spans="5:29" s="2" customFormat="1">
      <c r="E53477" s="120"/>
      <c r="M53477" s="120"/>
      <c r="N53477" s="120"/>
      <c r="U53477" s="121"/>
      <c r="V53477" s="122"/>
      <c r="W53477" s="123"/>
      <c r="AC53477" s="123"/>
    </row>
    <row r="53478" spans="5:29" s="2" customFormat="1">
      <c r="E53478" s="120"/>
      <c r="M53478" s="120"/>
      <c r="N53478" s="120"/>
      <c r="U53478" s="121"/>
      <c r="V53478" s="122"/>
      <c r="W53478" s="123"/>
      <c r="AC53478" s="123"/>
    </row>
    <row r="53479" spans="5:29" s="2" customFormat="1">
      <c r="E53479" s="120"/>
      <c r="M53479" s="120"/>
      <c r="N53479" s="120"/>
      <c r="U53479" s="121"/>
      <c r="V53479" s="122"/>
      <c r="W53479" s="123"/>
      <c r="AC53479" s="123"/>
    </row>
    <row r="53480" spans="5:29" s="2" customFormat="1">
      <c r="E53480" s="120"/>
      <c r="M53480" s="120"/>
      <c r="N53480" s="120"/>
      <c r="U53480" s="121"/>
      <c r="V53480" s="122"/>
      <c r="W53480" s="123"/>
      <c r="AC53480" s="123"/>
    </row>
    <row r="53481" spans="5:29" s="2" customFormat="1">
      <c r="E53481" s="120"/>
      <c r="M53481" s="120"/>
      <c r="N53481" s="120"/>
      <c r="U53481" s="121"/>
      <c r="V53481" s="122"/>
      <c r="W53481" s="123"/>
      <c r="AC53481" s="123"/>
    </row>
    <row r="53482" spans="5:29" s="2" customFormat="1">
      <c r="E53482" s="120"/>
      <c r="M53482" s="120"/>
      <c r="N53482" s="120"/>
      <c r="U53482" s="121"/>
      <c r="V53482" s="122"/>
      <c r="W53482" s="123"/>
      <c r="AC53482" s="123"/>
    </row>
    <row r="53483" spans="5:29" s="2" customFormat="1">
      <c r="E53483" s="120"/>
      <c r="M53483" s="120"/>
      <c r="N53483" s="120"/>
      <c r="U53483" s="121"/>
      <c r="V53483" s="122"/>
      <c r="W53483" s="123"/>
      <c r="AC53483" s="123"/>
    </row>
    <row r="53484" spans="5:29" s="2" customFormat="1">
      <c r="E53484" s="120"/>
      <c r="M53484" s="120"/>
      <c r="N53484" s="120"/>
      <c r="U53484" s="121"/>
      <c r="V53484" s="122"/>
      <c r="W53484" s="123"/>
      <c r="AC53484" s="123"/>
    </row>
    <row r="53485" spans="5:29" s="2" customFormat="1">
      <c r="E53485" s="120"/>
      <c r="M53485" s="120"/>
      <c r="N53485" s="120"/>
      <c r="U53485" s="121"/>
      <c r="V53485" s="122"/>
      <c r="W53485" s="123"/>
      <c r="AC53485" s="123"/>
    </row>
    <row r="53486" spans="5:29" s="2" customFormat="1">
      <c r="E53486" s="120"/>
      <c r="M53486" s="120"/>
      <c r="N53486" s="120"/>
      <c r="U53486" s="121"/>
      <c r="V53486" s="122"/>
      <c r="W53486" s="123"/>
      <c r="AC53486" s="123"/>
    </row>
    <row r="53487" spans="5:29" s="2" customFormat="1">
      <c r="E53487" s="120"/>
      <c r="M53487" s="120"/>
      <c r="N53487" s="120"/>
      <c r="U53487" s="121"/>
      <c r="V53487" s="122"/>
      <c r="W53487" s="123"/>
      <c r="AC53487" s="123"/>
    </row>
    <row r="53488" spans="5:29" s="2" customFormat="1">
      <c r="E53488" s="120"/>
      <c r="M53488" s="120"/>
      <c r="N53488" s="120"/>
      <c r="U53488" s="121"/>
      <c r="V53488" s="122"/>
      <c r="W53488" s="123"/>
      <c r="AC53488" s="123"/>
    </row>
    <row r="53489" spans="5:29" s="2" customFormat="1">
      <c r="E53489" s="120"/>
      <c r="M53489" s="120"/>
      <c r="N53489" s="120"/>
      <c r="U53489" s="121"/>
      <c r="V53489" s="122"/>
      <c r="W53489" s="123"/>
      <c r="AC53489" s="123"/>
    </row>
    <row r="53490" spans="5:29" s="2" customFormat="1">
      <c r="E53490" s="120"/>
      <c r="M53490" s="120"/>
      <c r="N53490" s="120"/>
      <c r="U53490" s="121"/>
      <c r="V53490" s="122"/>
      <c r="W53490" s="123"/>
      <c r="AC53490" s="123"/>
    </row>
    <row r="53491" spans="5:29" s="2" customFormat="1">
      <c r="E53491" s="120"/>
      <c r="M53491" s="120"/>
      <c r="N53491" s="120"/>
      <c r="U53491" s="121"/>
      <c r="V53491" s="122"/>
      <c r="W53491" s="123"/>
      <c r="AC53491" s="123"/>
    </row>
    <row r="53492" spans="5:29" s="2" customFormat="1">
      <c r="E53492" s="120"/>
      <c r="M53492" s="120"/>
      <c r="N53492" s="120"/>
      <c r="U53492" s="121"/>
      <c r="V53492" s="122"/>
      <c r="W53492" s="123"/>
      <c r="AC53492" s="123"/>
    </row>
    <row r="53493" spans="5:29" s="2" customFormat="1">
      <c r="E53493" s="120"/>
      <c r="M53493" s="120"/>
      <c r="N53493" s="120"/>
      <c r="U53493" s="121"/>
      <c r="V53493" s="122"/>
      <c r="W53493" s="123"/>
      <c r="AC53493" s="123"/>
    </row>
    <row r="53494" spans="5:29" s="2" customFormat="1">
      <c r="E53494" s="120"/>
      <c r="M53494" s="120"/>
      <c r="N53494" s="120"/>
      <c r="U53494" s="121"/>
      <c r="V53494" s="122"/>
      <c r="W53494" s="123"/>
      <c r="AC53494" s="123"/>
    </row>
    <row r="53495" spans="5:29" s="2" customFormat="1">
      <c r="E53495" s="120"/>
      <c r="M53495" s="120"/>
      <c r="N53495" s="120"/>
      <c r="U53495" s="121"/>
      <c r="V53495" s="122"/>
      <c r="W53495" s="123"/>
      <c r="AC53495" s="123"/>
    </row>
    <row r="53496" spans="5:29" s="2" customFormat="1">
      <c r="E53496" s="120"/>
      <c r="M53496" s="120"/>
      <c r="N53496" s="120"/>
      <c r="U53496" s="121"/>
      <c r="V53496" s="122"/>
      <c r="W53496" s="123"/>
      <c r="AC53496" s="123"/>
    </row>
    <row r="53497" spans="5:29" s="2" customFormat="1">
      <c r="E53497" s="120"/>
      <c r="M53497" s="120"/>
      <c r="N53497" s="120"/>
      <c r="U53497" s="121"/>
      <c r="V53497" s="122"/>
      <c r="W53497" s="123"/>
      <c r="AC53497" s="123"/>
    </row>
    <row r="53498" spans="5:29" s="2" customFormat="1">
      <c r="E53498" s="120"/>
      <c r="M53498" s="120"/>
      <c r="N53498" s="120"/>
      <c r="U53498" s="121"/>
      <c r="V53498" s="122"/>
      <c r="W53498" s="123"/>
      <c r="AC53498" s="123"/>
    </row>
    <row r="53499" spans="5:29" s="2" customFormat="1">
      <c r="E53499" s="120"/>
      <c r="M53499" s="120"/>
      <c r="N53499" s="120"/>
      <c r="U53499" s="121"/>
      <c r="V53499" s="122"/>
      <c r="W53499" s="123"/>
      <c r="AC53499" s="123"/>
    </row>
    <row r="53500" spans="5:29" s="2" customFormat="1">
      <c r="E53500" s="120"/>
      <c r="M53500" s="120"/>
      <c r="N53500" s="120"/>
      <c r="U53500" s="121"/>
      <c r="V53500" s="122"/>
      <c r="W53500" s="123"/>
      <c r="AC53500" s="123"/>
    </row>
    <row r="53501" spans="5:29" s="2" customFormat="1">
      <c r="E53501" s="120"/>
      <c r="M53501" s="120"/>
      <c r="N53501" s="120"/>
      <c r="U53501" s="121"/>
      <c r="V53501" s="122"/>
      <c r="W53501" s="123"/>
      <c r="AC53501" s="123"/>
    </row>
    <row r="53502" spans="5:29" s="2" customFormat="1">
      <c r="E53502" s="120"/>
      <c r="M53502" s="120"/>
      <c r="N53502" s="120"/>
      <c r="U53502" s="121"/>
      <c r="V53502" s="122"/>
      <c r="W53502" s="123"/>
      <c r="AC53502" s="123"/>
    </row>
    <row r="53503" spans="5:29" s="2" customFormat="1">
      <c r="E53503" s="120"/>
      <c r="M53503" s="120"/>
      <c r="N53503" s="120"/>
      <c r="U53503" s="121"/>
      <c r="V53503" s="122"/>
      <c r="W53503" s="123"/>
      <c r="AC53503" s="123"/>
    </row>
    <row r="53504" spans="5:29" s="2" customFormat="1">
      <c r="E53504" s="120"/>
      <c r="M53504" s="120"/>
      <c r="N53504" s="120"/>
      <c r="U53504" s="121"/>
      <c r="V53504" s="122"/>
      <c r="W53504" s="123"/>
      <c r="AC53504" s="123"/>
    </row>
    <row r="53505" spans="5:29" s="2" customFormat="1">
      <c r="E53505" s="120"/>
      <c r="M53505" s="120"/>
      <c r="N53505" s="120"/>
      <c r="U53505" s="121"/>
      <c r="V53505" s="122"/>
      <c r="W53505" s="123"/>
      <c r="AC53505" s="123"/>
    </row>
    <row r="53506" spans="5:29" s="2" customFormat="1">
      <c r="E53506" s="120"/>
      <c r="M53506" s="120"/>
      <c r="N53506" s="120"/>
      <c r="U53506" s="121"/>
      <c r="V53506" s="122"/>
      <c r="W53506" s="123"/>
      <c r="AC53506" s="123"/>
    </row>
    <row r="53507" spans="5:29" s="2" customFormat="1">
      <c r="E53507" s="120"/>
      <c r="M53507" s="120"/>
      <c r="N53507" s="120"/>
      <c r="U53507" s="121"/>
      <c r="V53507" s="122"/>
      <c r="W53507" s="123"/>
      <c r="AC53507" s="123"/>
    </row>
    <row r="53508" spans="5:29" s="2" customFormat="1">
      <c r="E53508" s="120"/>
      <c r="M53508" s="120"/>
      <c r="N53508" s="120"/>
      <c r="U53508" s="121"/>
      <c r="V53508" s="122"/>
      <c r="W53508" s="123"/>
      <c r="AC53508" s="123"/>
    </row>
    <row r="53509" spans="5:29" s="2" customFormat="1">
      <c r="E53509" s="120"/>
      <c r="M53509" s="120"/>
      <c r="N53509" s="120"/>
      <c r="U53509" s="121"/>
      <c r="V53509" s="122"/>
      <c r="W53509" s="123"/>
      <c r="AC53509" s="123"/>
    </row>
    <row r="53510" spans="5:29" s="2" customFormat="1">
      <c r="E53510" s="120"/>
      <c r="M53510" s="120"/>
      <c r="N53510" s="120"/>
      <c r="U53510" s="121"/>
      <c r="V53510" s="122"/>
      <c r="W53510" s="123"/>
      <c r="AC53510" s="123"/>
    </row>
    <row r="53511" spans="5:29" s="2" customFormat="1">
      <c r="E53511" s="120"/>
      <c r="M53511" s="120"/>
      <c r="N53511" s="120"/>
      <c r="U53511" s="121"/>
      <c r="V53511" s="122"/>
      <c r="W53511" s="123"/>
      <c r="AC53511" s="123"/>
    </row>
    <row r="53512" spans="5:29" s="2" customFormat="1">
      <c r="E53512" s="120"/>
      <c r="M53512" s="120"/>
      <c r="N53512" s="120"/>
      <c r="U53512" s="121"/>
      <c r="V53512" s="122"/>
      <c r="W53512" s="123"/>
      <c r="AC53512" s="123"/>
    </row>
    <row r="53513" spans="5:29" s="2" customFormat="1">
      <c r="E53513" s="120"/>
      <c r="M53513" s="120"/>
      <c r="N53513" s="120"/>
      <c r="U53513" s="121"/>
      <c r="V53513" s="122"/>
      <c r="W53513" s="123"/>
      <c r="AC53513" s="123"/>
    </row>
    <row r="53514" spans="5:29" s="2" customFormat="1">
      <c r="E53514" s="120"/>
      <c r="M53514" s="120"/>
      <c r="N53514" s="120"/>
      <c r="U53514" s="121"/>
      <c r="V53514" s="122"/>
      <c r="W53514" s="123"/>
      <c r="AC53514" s="123"/>
    </row>
    <row r="53515" spans="5:29" s="2" customFormat="1">
      <c r="E53515" s="120"/>
      <c r="M53515" s="120"/>
      <c r="N53515" s="120"/>
      <c r="U53515" s="121"/>
      <c r="V53515" s="122"/>
      <c r="W53515" s="123"/>
      <c r="AC53515" s="123"/>
    </row>
    <row r="53516" spans="5:29" s="2" customFormat="1">
      <c r="E53516" s="120"/>
      <c r="M53516" s="120"/>
      <c r="N53516" s="120"/>
      <c r="U53516" s="121"/>
      <c r="V53516" s="122"/>
      <c r="W53516" s="123"/>
      <c r="AC53516" s="123"/>
    </row>
    <row r="53517" spans="5:29" s="2" customFormat="1">
      <c r="E53517" s="120"/>
      <c r="M53517" s="120"/>
      <c r="N53517" s="120"/>
      <c r="U53517" s="121"/>
      <c r="V53517" s="122"/>
      <c r="W53517" s="123"/>
      <c r="AC53517" s="123"/>
    </row>
    <row r="53518" spans="5:29" s="2" customFormat="1">
      <c r="E53518" s="120"/>
      <c r="M53518" s="120"/>
      <c r="N53518" s="120"/>
      <c r="U53518" s="121"/>
      <c r="V53518" s="122"/>
      <c r="W53518" s="123"/>
      <c r="AC53518" s="123"/>
    </row>
    <row r="53519" spans="5:29" s="2" customFormat="1">
      <c r="E53519" s="120"/>
      <c r="M53519" s="120"/>
      <c r="N53519" s="120"/>
      <c r="U53519" s="121"/>
      <c r="V53519" s="122"/>
      <c r="W53519" s="123"/>
      <c r="AC53519" s="123"/>
    </row>
    <row r="53520" spans="5:29" s="2" customFormat="1">
      <c r="E53520" s="120"/>
      <c r="M53520" s="120"/>
      <c r="N53520" s="120"/>
      <c r="U53520" s="121"/>
      <c r="V53520" s="122"/>
      <c r="W53520" s="123"/>
      <c r="AC53520" s="123"/>
    </row>
    <row r="53521" spans="5:29" s="2" customFormat="1">
      <c r="E53521" s="120"/>
      <c r="M53521" s="120"/>
      <c r="N53521" s="120"/>
      <c r="U53521" s="121"/>
      <c r="V53521" s="122"/>
      <c r="W53521" s="123"/>
      <c r="AC53521" s="123"/>
    </row>
    <row r="53522" spans="5:29" s="2" customFormat="1">
      <c r="E53522" s="120"/>
      <c r="M53522" s="120"/>
      <c r="N53522" s="120"/>
      <c r="U53522" s="121"/>
      <c r="V53522" s="122"/>
      <c r="W53522" s="123"/>
      <c r="AC53522" s="123"/>
    </row>
    <row r="53523" spans="5:29" s="2" customFormat="1">
      <c r="E53523" s="120"/>
      <c r="M53523" s="120"/>
      <c r="N53523" s="120"/>
      <c r="U53523" s="121"/>
      <c r="V53523" s="122"/>
      <c r="W53523" s="123"/>
      <c r="AC53523" s="123"/>
    </row>
    <row r="53524" spans="5:29" s="2" customFormat="1">
      <c r="E53524" s="120"/>
      <c r="M53524" s="120"/>
      <c r="N53524" s="120"/>
      <c r="U53524" s="121"/>
      <c r="V53524" s="122"/>
      <c r="W53524" s="123"/>
      <c r="AC53524" s="123"/>
    </row>
    <row r="53525" spans="5:29" s="2" customFormat="1">
      <c r="E53525" s="120"/>
      <c r="M53525" s="120"/>
      <c r="N53525" s="120"/>
      <c r="U53525" s="121"/>
      <c r="V53525" s="122"/>
      <c r="W53525" s="123"/>
      <c r="AC53525" s="123"/>
    </row>
    <row r="53526" spans="5:29" s="2" customFormat="1">
      <c r="E53526" s="120"/>
      <c r="M53526" s="120"/>
      <c r="N53526" s="120"/>
      <c r="U53526" s="121"/>
      <c r="V53526" s="122"/>
      <c r="W53526" s="123"/>
      <c r="AC53526" s="123"/>
    </row>
    <row r="53527" spans="5:29" s="2" customFormat="1">
      <c r="E53527" s="120"/>
      <c r="M53527" s="120"/>
      <c r="N53527" s="120"/>
      <c r="U53527" s="121"/>
      <c r="V53527" s="122"/>
      <c r="W53527" s="123"/>
      <c r="AC53527" s="123"/>
    </row>
    <row r="53528" spans="5:29" s="2" customFormat="1">
      <c r="E53528" s="120"/>
      <c r="M53528" s="120"/>
      <c r="N53528" s="120"/>
      <c r="U53528" s="121"/>
      <c r="V53528" s="122"/>
      <c r="W53528" s="123"/>
      <c r="AC53528" s="123"/>
    </row>
    <row r="53529" spans="5:29" s="2" customFormat="1">
      <c r="E53529" s="120"/>
      <c r="M53529" s="120"/>
      <c r="N53529" s="120"/>
      <c r="U53529" s="121"/>
      <c r="V53529" s="122"/>
      <c r="W53529" s="123"/>
      <c r="AC53529" s="123"/>
    </row>
    <row r="53530" spans="5:29" s="2" customFormat="1">
      <c r="E53530" s="120"/>
      <c r="M53530" s="120"/>
      <c r="N53530" s="120"/>
      <c r="U53530" s="121"/>
      <c r="V53530" s="122"/>
      <c r="W53530" s="123"/>
      <c r="AC53530" s="123"/>
    </row>
    <row r="53531" spans="5:29" s="2" customFormat="1">
      <c r="E53531" s="120"/>
      <c r="M53531" s="120"/>
      <c r="N53531" s="120"/>
      <c r="U53531" s="121"/>
      <c r="V53531" s="122"/>
      <c r="W53531" s="123"/>
      <c r="AC53531" s="123"/>
    </row>
    <row r="53532" spans="5:29" s="2" customFormat="1">
      <c r="E53532" s="120"/>
      <c r="M53532" s="120"/>
      <c r="N53532" s="120"/>
      <c r="U53532" s="121"/>
      <c r="V53532" s="122"/>
      <c r="W53532" s="123"/>
      <c r="AC53532" s="123"/>
    </row>
    <row r="53533" spans="5:29" s="2" customFormat="1">
      <c r="E53533" s="120"/>
      <c r="M53533" s="120"/>
      <c r="N53533" s="120"/>
      <c r="U53533" s="121"/>
      <c r="V53533" s="122"/>
      <c r="W53533" s="123"/>
      <c r="AC53533" s="123"/>
    </row>
    <row r="53534" spans="5:29" s="2" customFormat="1">
      <c r="E53534" s="120"/>
      <c r="M53534" s="120"/>
      <c r="N53534" s="120"/>
      <c r="U53534" s="121"/>
      <c r="V53534" s="122"/>
      <c r="W53534" s="123"/>
      <c r="AC53534" s="123"/>
    </row>
    <row r="53535" spans="5:29" s="2" customFormat="1">
      <c r="E53535" s="120"/>
      <c r="M53535" s="120"/>
      <c r="N53535" s="120"/>
      <c r="U53535" s="121"/>
      <c r="V53535" s="122"/>
      <c r="W53535" s="123"/>
      <c r="AC53535" s="123"/>
    </row>
    <row r="53536" spans="5:29" s="2" customFormat="1">
      <c r="E53536" s="120"/>
      <c r="M53536" s="120"/>
      <c r="N53536" s="120"/>
      <c r="U53536" s="121"/>
      <c r="V53536" s="122"/>
      <c r="W53536" s="123"/>
      <c r="AC53536" s="123"/>
    </row>
    <row r="53537" spans="5:29" s="2" customFormat="1">
      <c r="E53537" s="120"/>
      <c r="M53537" s="120"/>
      <c r="N53537" s="120"/>
      <c r="U53537" s="121"/>
      <c r="V53537" s="122"/>
      <c r="W53537" s="123"/>
      <c r="AC53537" s="123"/>
    </row>
    <row r="53538" spans="5:29" s="2" customFormat="1">
      <c r="E53538" s="120"/>
      <c r="M53538" s="120"/>
      <c r="N53538" s="120"/>
      <c r="U53538" s="121"/>
      <c r="V53538" s="122"/>
      <c r="W53538" s="123"/>
      <c r="AC53538" s="123"/>
    </row>
    <row r="53539" spans="5:29" s="2" customFormat="1">
      <c r="E53539" s="120"/>
      <c r="M53539" s="120"/>
      <c r="N53539" s="120"/>
      <c r="U53539" s="121"/>
      <c r="V53539" s="122"/>
      <c r="W53539" s="123"/>
      <c r="AC53539" s="123"/>
    </row>
    <row r="53540" spans="5:29" s="2" customFormat="1">
      <c r="E53540" s="120"/>
      <c r="M53540" s="120"/>
      <c r="N53540" s="120"/>
      <c r="U53540" s="121"/>
      <c r="V53540" s="122"/>
      <c r="W53540" s="123"/>
      <c r="AC53540" s="123"/>
    </row>
    <row r="53541" spans="5:29" s="2" customFormat="1">
      <c r="E53541" s="120"/>
      <c r="M53541" s="120"/>
      <c r="N53541" s="120"/>
      <c r="U53541" s="121"/>
      <c r="V53541" s="122"/>
      <c r="W53541" s="123"/>
      <c r="AC53541" s="123"/>
    </row>
    <row r="53542" spans="5:29" s="2" customFormat="1">
      <c r="E53542" s="120"/>
      <c r="M53542" s="120"/>
      <c r="N53542" s="120"/>
      <c r="U53542" s="121"/>
      <c r="V53542" s="122"/>
      <c r="W53542" s="123"/>
      <c r="AC53542" s="123"/>
    </row>
    <row r="53543" spans="5:29" s="2" customFormat="1">
      <c r="E53543" s="120"/>
      <c r="M53543" s="120"/>
      <c r="N53543" s="120"/>
      <c r="U53543" s="121"/>
      <c r="V53543" s="122"/>
      <c r="W53543" s="123"/>
      <c r="AC53543" s="123"/>
    </row>
    <row r="53544" spans="5:29" s="2" customFormat="1">
      <c r="E53544" s="120"/>
      <c r="M53544" s="120"/>
      <c r="N53544" s="120"/>
      <c r="U53544" s="121"/>
      <c r="V53544" s="122"/>
      <c r="W53544" s="123"/>
      <c r="AC53544" s="123"/>
    </row>
    <row r="53545" spans="5:29" s="2" customFormat="1">
      <c r="E53545" s="120"/>
      <c r="M53545" s="120"/>
      <c r="N53545" s="120"/>
      <c r="U53545" s="121"/>
      <c r="V53545" s="122"/>
      <c r="W53545" s="123"/>
      <c r="AC53545" s="123"/>
    </row>
    <row r="53546" spans="5:29" s="2" customFormat="1">
      <c r="E53546" s="120"/>
      <c r="M53546" s="120"/>
      <c r="N53546" s="120"/>
      <c r="U53546" s="121"/>
      <c r="V53546" s="122"/>
      <c r="W53546" s="123"/>
      <c r="AC53546" s="123"/>
    </row>
    <row r="53547" spans="5:29" s="2" customFormat="1">
      <c r="E53547" s="120"/>
      <c r="M53547" s="120"/>
      <c r="N53547" s="120"/>
      <c r="U53547" s="121"/>
      <c r="V53547" s="122"/>
      <c r="W53547" s="123"/>
      <c r="AC53547" s="123"/>
    </row>
    <row r="53548" spans="5:29" s="2" customFormat="1">
      <c r="E53548" s="120"/>
      <c r="M53548" s="120"/>
      <c r="N53548" s="120"/>
      <c r="U53548" s="121"/>
      <c r="V53548" s="122"/>
      <c r="W53548" s="123"/>
      <c r="AC53548" s="123"/>
    </row>
    <row r="53549" spans="5:29" s="2" customFormat="1">
      <c r="E53549" s="120"/>
      <c r="M53549" s="120"/>
      <c r="N53549" s="120"/>
      <c r="U53549" s="121"/>
      <c r="V53549" s="122"/>
      <c r="W53549" s="123"/>
      <c r="AC53549" s="123"/>
    </row>
    <row r="53550" spans="5:29" s="2" customFormat="1">
      <c r="E53550" s="120"/>
      <c r="M53550" s="120"/>
      <c r="N53550" s="120"/>
      <c r="U53550" s="121"/>
      <c r="V53550" s="122"/>
      <c r="W53550" s="123"/>
      <c r="AC53550" s="123"/>
    </row>
    <row r="53551" spans="5:29" s="2" customFormat="1">
      <c r="E53551" s="120"/>
      <c r="M53551" s="120"/>
      <c r="N53551" s="120"/>
      <c r="U53551" s="121"/>
      <c r="V53551" s="122"/>
      <c r="W53551" s="123"/>
      <c r="AC53551" s="123"/>
    </row>
    <row r="53552" spans="5:29" s="2" customFormat="1">
      <c r="E53552" s="120"/>
      <c r="M53552" s="120"/>
      <c r="N53552" s="120"/>
      <c r="U53552" s="121"/>
      <c r="V53552" s="122"/>
      <c r="W53552" s="123"/>
      <c r="AC53552" s="123"/>
    </row>
    <row r="53553" spans="5:29" s="2" customFormat="1">
      <c r="E53553" s="120"/>
      <c r="M53553" s="120"/>
      <c r="N53553" s="120"/>
      <c r="U53553" s="121"/>
      <c r="V53553" s="122"/>
      <c r="W53553" s="123"/>
      <c r="AC53553" s="123"/>
    </row>
    <row r="53554" spans="5:29" s="2" customFormat="1">
      <c r="E53554" s="120"/>
      <c r="M53554" s="120"/>
      <c r="N53554" s="120"/>
      <c r="U53554" s="121"/>
      <c r="V53554" s="122"/>
      <c r="W53554" s="123"/>
      <c r="AC53554" s="123"/>
    </row>
    <row r="53555" spans="5:29" s="2" customFormat="1">
      <c r="E53555" s="120"/>
      <c r="M53555" s="120"/>
      <c r="N53555" s="120"/>
      <c r="U53555" s="121"/>
      <c r="V53555" s="122"/>
      <c r="W53555" s="123"/>
      <c r="AC53555" s="123"/>
    </row>
    <row r="53556" spans="5:29" s="2" customFormat="1">
      <c r="E53556" s="120"/>
      <c r="M53556" s="120"/>
      <c r="N53556" s="120"/>
      <c r="U53556" s="121"/>
      <c r="V53556" s="122"/>
      <c r="W53556" s="123"/>
      <c r="AC53556" s="123"/>
    </row>
    <row r="53557" spans="5:29" s="2" customFormat="1">
      <c r="E53557" s="120"/>
      <c r="M53557" s="120"/>
      <c r="N53557" s="120"/>
      <c r="U53557" s="121"/>
      <c r="V53557" s="122"/>
      <c r="W53557" s="123"/>
      <c r="AC53557" s="123"/>
    </row>
    <row r="53558" spans="5:29" s="2" customFormat="1">
      <c r="E53558" s="120"/>
      <c r="M53558" s="120"/>
      <c r="N53558" s="120"/>
      <c r="U53558" s="121"/>
      <c r="V53558" s="122"/>
      <c r="W53558" s="123"/>
      <c r="AC53558" s="123"/>
    </row>
    <row r="53559" spans="5:29" s="2" customFormat="1">
      <c r="E53559" s="120"/>
      <c r="M53559" s="120"/>
      <c r="N53559" s="120"/>
      <c r="U53559" s="121"/>
      <c r="V53559" s="122"/>
      <c r="W53559" s="123"/>
      <c r="AC53559" s="123"/>
    </row>
    <row r="53560" spans="5:29" s="2" customFormat="1">
      <c r="E53560" s="120"/>
      <c r="M53560" s="120"/>
      <c r="N53560" s="120"/>
      <c r="U53560" s="121"/>
      <c r="V53560" s="122"/>
      <c r="W53560" s="123"/>
      <c r="AC53560" s="123"/>
    </row>
    <row r="53561" spans="5:29" s="2" customFormat="1">
      <c r="E53561" s="120"/>
      <c r="M53561" s="120"/>
      <c r="N53561" s="120"/>
      <c r="U53561" s="121"/>
      <c r="V53561" s="122"/>
      <c r="W53561" s="123"/>
      <c r="AC53561" s="123"/>
    </row>
    <row r="53562" spans="5:29" s="2" customFormat="1">
      <c r="E53562" s="120"/>
      <c r="M53562" s="120"/>
      <c r="N53562" s="120"/>
      <c r="U53562" s="121"/>
      <c r="V53562" s="122"/>
      <c r="W53562" s="123"/>
      <c r="AC53562" s="123"/>
    </row>
    <row r="53563" spans="5:29" s="2" customFormat="1">
      <c r="E53563" s="120"/>
      <c r="M53563" s="120"/>
      <c r="N53563" s="120"/>
      <c r="U53563" s="121"/>
      <c r="V53563" s="122"/>
      <c r="W53563" s="123"/>
      <c r="AC53563" s="123"/>
    </row>
    <row r="53564" spans="5:29" s="2" customFormat="1">
      <c r="E53564" s="120"/>
      <c r="M53564" s="120"/>
      <c r="N53564" s="120"/>
      <c r="U53564" s="121"/>
      <c r="V53564" s="122"/>
      <c r="W53564" s="123"/>
      <c r="AC53564" s="123"/>
    </row>
    <row r="53565" spans="5:29" s="2" customFormat="1">
      <c r="E53565" s="120"/>
      <c r="M53565" s="120"/>
      <c r="N53565" s="120"/>
      <c r="U53565" s="121"/>
      <c r="V53565" s="122"/>
      <c r="W53565" s="123"/>
      <c r="AC53565" s="123"/>
    </row>
    <row r="53566" spans="5:29" s="2" customFormat="1">
      <c r="E53566" s="120"/>
      <c r="M53566" s="120"/>
      <c r="N53566" s="120"/>
      <c r="U53566" s="121"/>
      <c r="V53566" s="122"/>
      <c r="W53566" s="123"/>
      <c r="AC53566" s="123"/>
    </row>
    <row r="53567" spans="5:29" s="2" customFormat="1">
      <c r="E53567" s="120"/>
      <c r="M53567" s="120"/>
      <c r="N53567" s="120"/>
      <c r="U53567" s="121"/>
      <c r="V53567" s="122"/>
      <c r="W53567" s="123"/>
      <c r="AC53567" s="123"/>
    </row>
    <row r="53568" spans="5:29" s="2" customFormat="1">
      <c r="E53568" s="120"/>
      <c r="M53568" s="120"/>
      <c r="N53568" s="120"/>
      <c r="U53568" s="121"/>
      <c r="V53568" s="122"/>
      <c r="W53568" s="123"/>
      <c r="AC53568" s="123"/>
    </row>
    <row r="53569" spans="5:29" s="2" customFormat="1">
      <c r="E53569" s="120"/>
      <c r="M53569" s="120"/>
      <c r="N53569" s="120"/>
      <c r="U53569" s="121"/>
      <c r="V53569" s="122"/>
      <c r="W53569" s="123"/>
      <c r="AC53569" s="123"/>
    </row>
    <row r="53570" spans="5:29" s="2" customFormat="1">
      <c r="E53570" s="120"/>
      <c r="M53570" s="120"/>
      <c r="N53570" s="120"/>
      <c r="U53570" s="121"/>
      <c r="V53570" s="122"/>
      <c r="W53570" s="123"/>
      <c r="AC53570" s="123"/>
    </row>
    <row r="53571" spans="5:29" s="2" customFormat="1">
      <c r="E53571" s="120"/>
      <c r="M53571" s="120"/>
      <c r="N53571" s="120"/>
      <c r="U53571" s="121"/>
      <c r="V53571" s="122"/>
      <c r="W53571" s="123"/>
      <c r="AC53571" s="123"/>
    </row>
    <row r="53572" spans="5:29" s="2" customFormat="1">
      <c r="E53572" s="120"/>
      <c r="M53572" s="120"/>
      <c r="N53572" s="120"/>
      <c r="U53572" s="121"/>
      <c r="V53572" s="122"/>
      <c r="W53572" s="123"/>
      <c r="AC53572" s="123"/>
    </row>
    <row r="53573" spans="5:29" s="2" customFormat="1">
      <c r="E53573" s="120"/>
      <c r="M53573" s="120"/>
      <c r="N53573" s="120"/>
      <c r="U53573" s="121"/>
      <c r="V53573" s="122"/>
      <c r="W53573" s="123"/>
      <c r="AC53573" s="123"/>
    </row>
    <row r="53574" spans="5:29" s="2" customFormat="1">
      <c r="E53574" s="120"/>
      <c r="M53574" s="120"/>
      <c r="N53574" s="120"/>
      <c r="U53574" s="121"/>
      <c r="V53574" s="122"/>
      <c r="W53574" s="123"/>
      <c r="AC53574" s="123"/>
    </row>
    <row r="53575" spans="5:29" s="2" customFormat="1">
      <c r="E53575" s="120"/>
      <c r="M53575" s="120"/>
      <c r="N53575" s="120"/>
      <c r="U53575" s="121"/>
      <c r="V53575" s="122"/>
      <c r="W53575" s="123"/>
      <c r="AC53575" s="123"/>
    </row>
    <row r="53576" spans="5:29" s="2" customFormat="1">
      <c r="E53576" s="120"/>
      <c r="M53576" s="120"/>
      <c r="N53576" s="120"/>
      <c r="U53576" s="121"/>
      <c r="V53576" s="122"/>
      <c r="W53576" s="123"/>
      <c r="AC53576" s="123"/>
    </row>
    <row r="53577" spans="5:29" s="2" customFormat="1">
      <c r="E53577" s="120"/>
      <c r="M53577" s="120"/>
      <c r="N53577" s="120"/>
      <c r="U53577" s="121"/>
      <c r="V53577" s="122"/>
      <c r="W53577" s="123"/>
      <c r="AC53577" s="123"/>
    </row>
    <row r="53578" spans="5:29" s="2" customFormat="1">
      <c r="E53578" s="120"/>
      <c r="M53578" s="120"/>
      <c r="N53578" s="120"/>
      <c r="U53578" s="121"/>
      <c r="V53578" s="122"/>
      <c r="W53578" s="123"/>
      <c r="AC53578" s="123"/>
    </row>
    <row r="53579" spans="5:29" s="2" customFormat="1">
      <c r="E53579" s="120"/>
      <c r="M53579" s="120"/>
      <c r="N53579" s="120"/>
      <c r="U53579" s="121"/>
      <c r="V53579" s="122"/>
      <c r="W53579" s="123"/>
      <c r="AC53579" s="123"/>
    </row>
    <row r="53580" spans="5:29" s="2" customFormat="1">
      <c r="E53580" s="120"/>
      <c r="M53580" s="120"/>
      <c r="N53580" s="120"/>
      <c r="U53580" s="121"/>
      <c r="V53580" s="122"/>
      <c r="W53580" s="123"/>
      <c r="AC53580" s="123"/>
    </row>
    <row r="53581" spans="5:29" s="2" customFormat="1">
      <c r="E53581" s="120"/>
      <c r="M53581" s="120"/>
      <c r="N53581" s="120"/>
      <c r="U53581" s="121"/>
      <c r="V53581" s="122"/>
      <c r="W53581" s="123"/>
      <c r="AC53581" s="123"/>
    </row>
    <row r="53582" spans="5:29" s="2" customFormat="1">
      <c r="E53582" s="120"/>
      <c r="M53582" s="120"/>
      <c r="N53582" s="120"/>
      <c r="U53582" s="121"/>
      <c r="V53582" s="122"/>
      <c r="W53582" s="123"/>
      <c r="AC53582" s="123"/>
    </row>
    <row r="53583" spans="5:29" s="2" customFormat="1">
      <c r="E53583" s="120"/>
      <c r="M53583" s="120"/>
      <c r="N53583" s="120"/>
      <c r="U53583" s="121"/>
      <c r="V53583" s="122"/>
      <c r="W53583" s="123"/>
      <c r="AC53583" s="123"/>
    </row>
    <row r="53584" spans="5:29" s="2" customFormat="1">
      <c r="E53584" s="120"/>
      <c r="M53584" s="120"/>
      <c r="N53584" s="120"/>
      <c r="U53584" s="121"/>
      <c r="V53584" s="122"/>
      <c r="W53584" s="123"/>
      <c r="AC53584" s="123"/>
    </row>
    <row r="53585" spans="5:29" s="2" customFormat="1">
      <c r="E53585" s="120"/>
      <c r="M53585" s="120"/>
      <c r="N53585" s="120"/>
      <c r="U53585" s="121"/>
      <c r="V53585" s="122"/>
      <c r="W53585" s="123"/>
      <c r="AC53585" s="123"/>
    </row>
    <row r="53586" spans="5:29" s="2" customFormat="1">
      <c r="E53586" s="120"/>
      <c r="M53586" s="120"/>
      <c r="N53586" s="120"/>
      <c r="U53586" s="121"/>
      <c r="V53586" s="122"/>
      <c r="W53586" s="123"/>
      <c r="AC53586" s="123"/>
    </row>
    <row r="53587" spans="5:29" s="2" customFormat="1">
      <c r="E53587" s="120"/>
      <c r="M53587" s="120"/>
      <c r="N53587" s="120"/>
      <c r="U53587" s="121"/>
      <c r="V53587" s="122"/>
      <c r="W53587" s="123"/>
      <c r="AC53587" s="123"/>
    </row>
    <row r="53588" spans="5:29" s="2" customFormat="1">
      <c r="E53588" s="120"/>
      <c r="M53588" s="120"/>
      <c r="N53588" s="120"/>
      <c r="U53588" s="121"/>
      <c r="V53588" s="122"/>
      <c r="W53588" s="123"/>
      <c r="AC53588" s="123"/>
    </row>
    <row r="53589" spans="5:29" s="2" customFormat="1">
      <c r="E53589" s="120"/>
      <c r="M53589" s="120"/>
      <c r="N53589" s="120"/>
      <c r="U53589" s="121"/>
      <c r="V53589" s="122"/>
      <c r="W53589" s="123"/>
      <c r="AC53589" s="123"/>
    </row>
    <row r="53590" spans="5:29" s="2" customFormat="1">
      <c r="E53590" s="120"/>
      <c r="M53590" s="120"/>
      <c r="N53590" s="120"/>
      <c r="U53590" s="121"/>
      <c r="V53590" s="122"/>
      <c r="W53590" s="123"/>
      <c r="AC53590" s="123"/>
    </row>
    <row r="53591" spans="5:29" s="2" customFormat="1">
      <c r="E53591" s="120"/>
      <c r="M53591" s="120"/>
      <c r="N53591" s="120"/>
      <c r="U53591" s="121"/>
      <c r="V53591" s="122"/>
      <c r="W53591" s="123"/>
      <c r="AC53591" s="123"/>
    </row>
    <row r="53592" spans="5:29" s="2" customFormat="1">
      <c r="E53592" s="120"/>
      <c r="M53592" s="120"/>
      <c r="N53592" s="120"/>
      <c r="U53592" s="121"/>
      <c r="V53592" s="122"/>
      <c r="W53592" s="123"/>
      <c r="AC53592" s="123"/>
    </row>
    <row r="53593" spans="5:29" s="2" customFormat="1">
      <c r="E53593" s="120"/>
      <c r="M53593" s="120"/>
      <c r="N53593" s="120"/>
      <c r="U53593" s="121"/>
      <c r="V53593" s="122"/>
      <c r="W53593" s="123"/>
      <c r="AC53593" s="123"/>
    </row>
    <row r="53594" spans="5:29" s="2" customFormat="1">
      <c r="E53594" s="120"/>
      <c r="M53594" s="120"/>
      <c r="N53594" s="120"/>
      <c r="U53594" s="121"/>
      <c r="V53594" s="122"/>
      <c r="W53594" s="123"/>
      <c r="AC53594" s="123"/>
    </row>
    <row r="53595" spans="5:29" s="2" customFormat="1">
      <c r="E53595" s="120"/>
      <c r="M53595" s="120"/>
      <c r="N53595" s="120"/>
      <c r="U53595" s="121"/>
      <c r="V53595" s="122"/>
      <c r="W53595" s="123"/>
      <c r="AC53595" s="123"/>
    </row>
    <row r="53596" spans="5:29" s="2" customFormat="1">
      <c r="E53596" s="120"/>
      <c r="M53596" s="120"/>
      <c r="N53596" s="120"/>
      <c r="U53596" s="121"/>
      <c r="V53596" s="122"/>
      <c r="W53596" s="123"/>
      <c r="AC53596" s="123"/>
    </row>
    <row r="53597" spans="5:29" s="2" customFormat="1">
      <c r="E53597" s="120"/>
      <c r="M53597" s="120"/>
      <c r="N53597" s="120"/>
      <c r="U53597" s="121"/>
      <c r="V53597" s="122"/>
      <c r="W53597" s="123"/>
      <c r="AC53597" s="123"/>
    </row>
    <row r="53598" spans="5:29" s="2" customFormat="1">
      <c r="E53598" s="120"/>
      <c r="M53598" s="120"/>
      <c r="N53598" s="120"/>
      <c r="U53598" s="121"/>
      <c r="V53598" s="122"/>
      <c r="W53598" s="123"/>
      <c r="AC53598" s="123"/>
    </row>
    <row r="53599" spans="5:29" s="2" customFormat="1">
      <c r="E53599" s="120"/>
      <c r="M53599" s="120"/>
      <c r="N53599" s="120"/>
      <c r="U53599" s="121"/>
      <c r="V53599" s="122"/>
      <c r="W53599" s="123"/>
      <c r="AC53599" s="123"/>
    </row>
    <row r="53600" spans="5:29" s="2" customFormat="1">
      <c r="E53600" s="120"/>
      <c r="M53600" s="120"/>
      <c r="N53600" s="120"/>
      <c r="U53600" s="121"/>
      <c r="V53600" s="122"/>
      <c r="W53600" s="123"/>
      <c r="AC53600" s="123"/>
    </row>
    <row r="53601" spans="5:29" s="2" customFormat="1">
      <c r="E53601" s="120"/>
      <c r="M53601" s="120"/>
      <c r="N53601" s="120"/>
      <c r="U53601" s="121"/>
      <c r="V53601" s="122"/>
      <c r="W53601" s="123"/>
      <c r="AC53601" s="123"/>
    </row>
    <row r="53602" spans="5:29" s="2" customFormat="1">
      <c r="E53602" s="120"/>
      <c r="M53602" s="120"/>
      <c r="N53602" s="120"/>
      <c r="U53602" s="121"/>
      <c r="V53602" s="122"/>
      <c r="W53602" s="123"/>
      <c r="AC53602" s="123"/>
    </row>
    <row r="53603" spans="5:29" s="2" customFormat="1">
      <c r="E53603" s="120"/>
      <c r="M53603" s="120"/>
      <c r="N53603" s="120"/>
      <c r="U53603" s="121"/>
      <c r="V53603" s="122"/>
      <c r="W53603" s="123"/>
      <c r="AC53603" s="123"/>
    </row>
    <row r="53604" spans="5:29" s="2" customFormat="1">
      <c r="E53604" s="120"/>
      <c r="M53604" s="120"/>
      <c r="N53604" s="120"/>
      <c r="U53604" s="121"/>
      <c r="V53604" s="122"/>
      <c r="W53604" s="123"/>
      <c r="AC53604" s="123"/>
    </row>
    <row r="53605" spans="5:29" s="2" customFormat="1">
      <c r="E53605" s="120"/>
      <c r="M53605" s="120"/>
      <c r="N53605" s="120"/>
      <c r="U53605" s="121"/>
      <c r="V53605" s="122"/>
      <c r="W53605" s="123"/>
      <c r="AC53605" s="123"/>
    </row>
    <row r="53606" spans="5:29" s="2" customFormat="1">
      <c r="E53606" s="120"/>
      <c r="M53606" s="120"/>
      <c r="N53606" s="120"/>
      <c r="U53606" s="121"/>
      <c r="V53606" s="122"/>
      <c r="W53606" s="123"/>
      <c r="AC53606" s="123"/>
    </row>
    <row r="53607" spans="5:29" s="2" customFormat="1">
      <c r="E53607" s="120"/>
      <c r="M53607" s="120"/>
      <c r="N53607" s="120"/>
      <c r="U53607" s="121"/>
      <c r="V53607" s="122"/>
      <c r="W53607" s="123"/>
      <c r="AC53607" s="123"/>
    </row>
    <row r="53608" spans="5:29" s="2" customFormat="1">
      <c r="E53608" s="120"/>
      <c r="M53608" s="120"/>
      <c r="N53608" s="120"/>
      <c r="U53608" s="121"/>
      <c r="V53608" s="122"/>
      <c r="W53608" s="123"/>
      <c r="AC53608" s="123"/>
    </row>
    <row r="53609" spans="5:29" s="2" customFormat="1">
      <c r="E53609" s="120"/>
      <c r="M53609" s="120"/>
      <c r="N53609" s="120"/>
      <c r="U53609" s="121"/>
      <c r="V53609" s="122"/>
      <c r="W53609" s="123"/>
      <c r="AC53609" s="123"/>
    </row>
    <row r="53610" spans="5:29" s="2" customFormat="1">
      <c r="E53610" s="120"/>
      <c r="M53610" s="120"/>
      <c r="N53610" s="120"/>
      <c r="U53610" s="121"/>
      <c r="V53610" s="122"/>
      <c r="W53610" s="123"/>
      <c r="AC53610" s="123"/>
    </row>
    <row r="53611" spans="5:29" s="2" customFormat="1">
      <c r="E53611" s="120"/>
      <c r="M53611" s="120"/>
      <c r="N53611" s="120"/>
      <c r="U53611" s="121"/>
      <c r="V53611" s="122"/>
      <c r="W53611" s="123"/>
      <c r="AC53611" s="123"/>
    </row>
    <row r="53612" spans="5:29" s="2" customFormat="1">
      <c r="E53612" s="120"/>
      <c r="M53612" s="120"/>
      <c r="N53612" s="120"/>
      <c r="U53612" s="121"/>
      <c r="V53612" s="122"/>
      <c r="W53612" s="123"/>
      <c r="AC53612" s="123"/>
    </row>
    <row r="53613" spans="5:29" s="2" customFormat="1">
      <c r="E53613" s="120"/>
      <c r="M53613" s="120"/>
      <c r="N53613" s="120"/>
      <c r="U53613" s="121"/>
      <c r="V53613" s="122"/>
      <c r="W53613" s="123"/>
      <c r="AC53613" s="123"/>
    </row>
    <row r="53614" spans="5:29" s="2" customFormat="1">
      <c r="E53614" s="120"/>
      <c r="M53614" s="120"/>
      <c r="N53614" s="120"/>
      <c r="U53614" s="121"/>
      <c r="V53614" s="122"/>
      <c r="W53614" s="123"/>
      <c r="AC53614" s="123"/>
    </row>
    <row r="53615" spans="5:29" s="2" customFormat="1">
      <c r="E53615" s="120"/>
      <c r="M53615" s="120"/>
      <c r="N53615" s="120"/>
      <c r="U53615" s="121"/>
      <c r="V53615" s="122"/>
      <c r="W53615" s="123"/>
      <c r="AC53615" s="123"/>
    </row>
    <row r="53616" spans="5:29" s="2" customFormat="1">
      <c r="E53616" s="120"/>
      <c r="M53616" s="120"/>
      <c r="N53616" s="120"/>
      <c r="U53616" s="121"/>
      <c r="V53616" s="122"/>
      <c r="W53616" s="123"/>
      <c r="AC53616" s="123"/>
    </row>
    <row r="53617" spans="5:29" s="2" customFormat="1">
      <c r="E53617" s="120"/>
      <c r="M53617" s="120"/>
      <c r="N53617" s="120"/>
      <c r="U53617" s="121"/>
      <c r="V53617" s="122"/>
      <c r="W53617" s="123"/>
      <c r="AC53617" s="123"/>
    </row>
    <row r="53618" spans="5:29" s="2" customFormat="1">
      <c r="E53618" s="120"/>
      <c r="M53618" s="120"/>
      <c r="N53618" s="120"/>
      <c r="U53618" s="121"/>
      <c r="V53618" s="122"/>
      <c r="W53618" s="123"/>
      <c r="AC53618" s="123"/>
    </row>
    <row r="53619" spans="5:29" s="2" customFormat="1">
      <c r="E53619" s="120"/>
      <c r="M53619" s="120"/>
      <c r="N53619" s="120"/>
      <c r="U53619" s="121"/>
      <c r="V53619" s="122"/>
      <c r="W53619" s="123"/>
      <c r="AC53619" s="123"/>
    </row>
    <row r="53620" spans="5:29" s="2" customFormat="1">
      <c r="E53620" s="120"/>
      <c r="M53620" s="120"/>
      <c r="N53620" s="120"/>
      <c r="U53620" s="121"/>
      <c r="V53620" s="122"/>
      <c r="W53620" s="123"/>
      <c r="AC53620" s="123"/>
    </row>
    <row r="53621" spans="5:29" s="2" customFormat="1">
      <c r="E53621" s="120"/>
      <c r="M53621" s="120"/>
      <c r="N53621" s="120"/>
      <c r="U53621" s="121"/>
      <c r="V53621" s="122"/>
      <c r="W53621" s="123"/>
      <c r="AC53621" s="123"/>
    </row>
    <row r="53622" spans="5:29" s="2" customFormat="1">
      <c r="E53622" s="120"/>
      <c r="M53622" s="120"/>
      <c r="N53622" s="120"/>
      <c r="U53622" s="121"/>
      <c r="V53622" s="122"/>
      <c r="W53622" s="123"/>
      <c r="AC53622" s="123"/>
    </row>
    <row r="53623" spans="5:29" s="2" customFormat="1">
      <c r="E53623" s="120"/>
      <c r="M53623" s="120"/>
      <c r="N53623" s="120"/>
      <c r="U53623" s="121"/>
      <c r="V53623" s="122"/>
      <c r="W53623" s="123"/>
      <c r="AC53623" s="123"/>
    </row>
    <row r="53624" spans="5:29" s="2" customFormat="1">
      <c r="E53624" s="120"/>
      <c r="M53624" s="120"/>
      <c r="N53624" s="120"/>
      <c r="U53624" s="121"/>
      <c r="V53624" s="122"/>
      <c r="W53624" s="123"/>
      <c r="AC53624" s="123"/>
    </row>
    <row r="53625" spans="5:29" s="2" customFormat="1">
      <c r="E53625" s="120"/>
      <c r="M53625" s="120"/>
      <c r="N53625" s="120"/>
      <c r="U53625" s="121"/>
      <c r="V53625" s="122"/>
      <c r="W53625" s="123"/>
      <c r="AC53625" s="123"/>
    </row>
    <row r="53626" spans="5:29" s="2" customFormat="1">
      <c r="E53626" s="120"/>
      <c r="M53626" s="120"/>
      <c r="N53626" s="120"/>
      <c r="U53626" s="121"/>
      <c r="V53626" s="122"/>
      <c r="W53626" s="123"/>
      <c r="AC53626" s="123"/>
    </row>
    <row r="53627" spans="5:29" s="2" customFormat="1">
      <c r="E53627" s="120"/>
      <c r="M53627" s="120"/>
      <c r="N53627" s="120"/>
      <c r="U53627" s="121"/>
      <c r="V53627" s="122"/>
      <c r="W53627" s="123"/>
      <c r="AC53627" s="123"/>
    </row>
    <row r="53628" spans="5:29" s="2" customFormat="1">
      <c r="E53628" s="120"/>
      <c r="M53628" s="120"/>
      <c r="N53628" s="120"/>
      <c r="U53628" s="121"/>
      <c r="V53628" s="122"/>
      <c r="W53628" s="123"/>
      <c r="AC53628" s="123"/>
    </row>
    <row r="53629" spans="5:29" s="2" customFormat="1">
      <c r="E53629" s="120"/>
      <c r="M53629" s="120"/>
      <c r="N53629" s="120"/>
      <c r="U53629" s="121"/>
      <c r="V53629" s="122"/>
      <c r="W53629" s="123"/>
      <c r="AC53629" s="123"/>
    </row>
    <row r="53630" spans="5:29" s="2" customFormat="1">
      <c r="E53630" s="120"/>
      <c r="M53630" s="120"/>
      <c r="N53630" s="120"/>
      <c r="U53630" s="121"/>
      <c r="V53630" s="122"/>
      <c r="W53630" s="123"/>
      <c r="AC53630" s="123"/>
    </row>
    <row r="53631" spans="5:29" s="2" customFormat="1">
      <c r="E53631" s="120"/>
      <c r="M53631" s="120"/>
      <c r="N53631" s="120"/>
      <c r="U53631" s="121"/>
      <c r="V53631" s="122"/>
      <c r="W53631" s="123"/>
      <c r="AC53631" s="123"/>
    </row>
    <row r="53632" spans="5:29" s="2" customFormat="1">
      <c r="E53632" s="120"/>
      <c r="M53632" s="120"/>
      <c r="N53632" s="120"/>
      <c r="U53632" s="121"/>
      <c r="V53632" s="122"/>
      <c r="W53632" s="123"/>
      <c r="AC53632" s="123"/>
    </row>
    <row r="53633" spans="5:29" s="2" customFormat="1">
      <c r="E53633" s="120"/>
      <c r="M53633" s="120"/>
      <c r="N53633" s="120"/>
      <c r="U53633" s="121"/>
      <c r="V53633" s="122"/>
      <c r="W53633" s="123"/>
      <c r="AC53633" s="123"/>
    </row>
    <row r="53634" spans="5:29" s="2" customFormat="1">
      <c r="E53634" s="120"/>
      <c r="M53634" s="120"/>
      <c r="N53634" s="120"/>
      <c r="U53634" s="121"/>
      <c r="V53634" s="122"/>
      <c r="W53634" s="123"/>
      <c r="AC53634" s="123"/>
    </row>
    <row r="53635" spans="5:29" s="2" customFormat="1">
      <c r="E53635" s="120"/>
      <c r="M53635" s="120"/>
      <c r="N53635" s="120"/>
      <c r="U53635" s="121"/>
      <c r="V53635" s="122"/>
      <c r="W53635" s="123"/>
      <c r="AC53635" s="123"/>
    </row>
    <row r="53636" spans="5:29" s="2" customFormat="1">
      <c r="E53636" s="120"/>
      <c r="M53636" s="120"/>
      <c r="N53636" s="120"/>
      <c r="U53636" s="121"/>
      <c r="V53636" s="122"/>
      <c r="W53636" s="123"/>
      <c r="AC53636" s="123"/>
    </row>
    <row r="53637" spans="5:29" s="2" customFormat="1">
      <c r="E53637" s="120"/>
      <c r="M53637" s="120"/>
      <c r="N53637" s="120"/>
      <c r="U53637" s="121"/>
      <c r="V53637" s="122"/>
      <c r="W53637" s="123"/>
      <c r="AC53637" s="123"/>
    </row>
    <row r="53638" spans="5:29" s="2" customFormat="1">
      <c r="E53638" s="120"/>
      <c r="M53638" s="120"/>
      <c r="N53638" s="120"/>
      <c r="U53638" s="121"/>
      <c r="V53638" s="122"/>
      <c r="W53638" s="123"/>
      <c r="AC53638" s="123"/>
    </row>
    <row r="53639" spans="5:29" s="2" customFormat="1">
      <c r="E53639" s="120"/>
      <c r="M53639" s="120"/>
      <c r="N53639" s="120"/>
      <c r="U53639" s="121"/>
      <c r="V53639" s="122"/>
      <c r="W53639" s="123"/>
      <c r="AC53639" s="123"/>
    </row>
    <row r="53640" spans="5:29" s="2" customFormat="1">
      <c r="E53640" s="120"/>
      <c r="M53640" s="120"/>
      <c r="N53640" s="120"/>
      <c r="U53640" s="121"/>
      <c r="V53640" s="122"/>
      <c r="W53640" s="123"/>
      <c r="AC53640" s="123"/>
    </row>
    <row r="53641" spans="5:29" s="2" customFormat="1">
      <c r="E53641" s="120"/>
      <c r="M53641" s="120"/>
      <c r="N53641" s="120"/>
      <c r="U53641" s="121"/>
      <c r="V53641" s="122"/>
      <c r="W53641" s="123"/>
      <c r="AC53641" s="123"/>
    </row>
    <row r="53642" spans="5:29" s="2" customFormat="1">
      <c r="E53642" s="120"/>
      <c r="M53642" s="120"/>
      <c r="N53642" s="120"/>
      <c r="U53642" s="121"/>
      <c r="V53642" s="122"/>
      <c r="W53642" s="123"/>
      <c r="AC53642" s="123"/>
    </row>
    <row r="53643" spans="5:29" s="2" customFormat="1">
      <c r="E53643" s="120"/>
      <c r="M53643" s="120"/>
      <c r="N53643" s="120"/>
      <c r="U53643" s="121"/>
      <c r="V53643" s="122"/>
      <c r="W53643" s="123"/>
      <c r="AC53643" s="123"/>
    </row>
    <row r="53644" spans="5:29" s="2" customFormat="1">
      <c r="E53644" s="120"/>
      <c r="M53644" s="120"/>
      <c r="N53644" s="120"/>
      <c r="U53644" s="121"/>
      <c r="V53644" s="122"/>
      <c r="W53644" s="123"/>
      <c r="AC53644" s="123"/>
    </row>
    <row r="53645" spans="5:29" s="2" customFormat="1">
      <c r="E53645" s="120"/>
      <c r="M53645" s="120"/>
      <c r="N53645" s="120"/>
      <c r="U53645" s="121"/>
      <c r="V53645" s="122"/>
      <c r="W53645" s="123"/>
      <c r="AC53645" s="123"/>
    </row>
    <row r="53646" spans="5:29" s="2" customFormat="1">
      <c r="E53646" s="120"/>
      <c r="M53646" s="120"/>
      <c r="N53646" s="120"/>
      <c r="U53646" s="121"/>
      <c r="V53646" s="122"/>
      <c r="W53646" s="123"/>
      <c r="AC53646" s="123"/>
    </row>
    <row r="53647" spans="5:29" s="2" customFormat="1">
      <c r="E53647" s="120"/>
      <c r="M53647" s="120"/>
      <c r="N53647" s="120"/>
      <c r="U53647" s="121"/>
      <c r="V53647" s="122"/>
      <c r="W53647" s="123"/>
      <c r="AC53647" s="123"/>
    </row>
    <row r="53648" spans="5:29" s="2" customFormat="1">
      <c r="E53648" s="120"/>
      <c r="M53648" s="120"/>
      <c r="N53648" s="120"/>
      <c r="U53648" s="121"/>
      <c r="V53648" s="122"/>
      <c r="W53648" s="123"/>
      <c r="AC53648" s="123"/>
    </row>
    <row r="53649" spans="5:29" s="2" customFormat="1">
      <c r="E53649" s="120"/>
      <c r="M53649" s="120"/>
      <c r="N53649" s="120"/>
      <c r="U53649" s="121"/>
      <c r="V53649" s="122"/>
      <c r="W53649" s="123"/>
      <c r="AC53649" s="123"/>
    </row>
    <row r="53650" spans="5:29" s="2" customFormat="1">
      <c r="E53650" s="120"/>
      <c r="M53650" s="120"/>
      <c r="N53650" s="120"/>
      <c r="U53650" s="121"/>
      <c r="V53650" s="122"/>
      <c r="W53650" s="123"/>
      <c r="AC53650" s="123"/>
    </row>
    <row r="53651" spans="5:29" s="2" customFormat="1">
      <c r="E53651" s="120"/>
      <c r="M53651" s="120"/>
      <c r="N53651" s="120"/>
      <c r="U53651" s="121"/>
      <c r="V53651" s="122"/>
      <c r="W53651" s="123"/>
      <c r="AC53651" s="123"/>
    </row>
    <row r="53652" spans="5:29" s="2" customFormat="1">
      <c r="E53652" s="120"/>
      <c r="M53652" s="120"/>
      <c r="N53652" s="120"/>
      <c r="U53652" s="121"/>
      <c r="V53652" s="122"/>
      <c r="W53652" s="123"/>
      <c r="AC53652" s="123"/>
    </row>
    <row r="53653" spans="5:29" s="2" customFormat="1">
      <c r="E53653" s="120"/>
      <c r="M53653" s="120"/>
      <c r="N53653" s="120"/>
      <c r="U53653" s="121"/>
      <c r="V53653" s="122"/>
      <c r="W53653" s="123"/>
      <c r="AC53653" s="123"/>
    </row>
    <row r="53654" spans="5:29" s="2" customFormat="1">
      <c r="E53654" s="120"/>
      <c r="M53654" s="120"/>
      <c r="N53654" s="120"/>
      <c r="U53654" s="121"/>
      <c r="V53654" s="122"/>
      <c r="W53654" s="123"/>
      <c r="AC53654" s="123"/>
    </row>
    <row r="53655" spans="5:29" s="2" customFormat="1">
      <c r="E53655" s="120"/>
      <c r="M53655" s="120"/>
      <c r="N53655" s="120"/>
      <c r="U53655" s="121"/>
      <c r="V53655" s="122"/>
      <c r="W53655" s="123"/>
      <c r="AC53655" s="123"/>
    </row>
    <row r="53656" spans="5:29" s="2" customFormat="1">
      <c r="E53656" s="120"/>
      <c r="M53656" s="120"/>
      <c r="N53656" s="120"/>
      <c r="U53656" s="121"/>
      <c r="V53656" s="122"/>
      <c r="W53656" s="123"/>
      <c r="AC53656" s="123"/>
    </row>
    <row r="53657" spans="5:29" s="2" customFormat="1">
      <c r="E53657" s="120"/>
      <c r="M53657" s="120"/>
      <c r="N53657" s="120"/>
      <c r="U53657" s="121"/>
      <c r="V53657" s="122"/>
      <c r="W53657" s="123"/>
      <c r="AC53657" s="123"/>
    </row>
    <row r="53658" spans="5:29" s="2" customFormat="1">
      <c r="E53658" s="120"/>
      <c r="M53658" s="120"/>
      <c r="N53658" s="120"/>
      <c r="U53658" s="121"/>
      <c r="V53658" s="122"/>
      <c r="W53658" s="123"/>
      <c r="AC53658" s="123"/>
    </row>
    <row r="53659" spans="5:29" s="2" customFormat="1">
      <c r="E53659" s="120"/>
      <c r="M53659" s="120"/>
      <c r="N53659" s="120"/>
      <c r="U53659" s="121"/>
      <c r="V53659" s="122"/>
      <c r="W53659" s="123"/>
      <c r="AC53659" s="123"/>
    </row>
    <row r="53660" spans="5:29" s="2" customFormat="1">
      <c r="E53660" s="120"/>
      <c r="M53660" s="120"/>
      <c r="N53660" s="120"/>
      <c r="U53660" s="121"/>
      <c r="V53660" s="122"/>
      <c r="W53660" s="123"/>
      <c r="AC53660" s="123"/>
    </row>
    <row r="53661" spans="5:29" s="2" customFormat="1">
      <c r="E53661" s="120"/>
      <c r="M53661" s="120"/>
      <c r="N53661" s="120"/>
      <c r="U53661" s="121"/>
      <c r="V53661" s="122"/>
      <c r="W53661" s="123"/>
      <c r="AC53661" s="123"/>
    </row>
    <row r="53662" spans="5:29" s="2" customFormat="1">
      <c r="E53662" s="120"/>
      <c r="M53662" s="120"/>
      <c r="N53662" s="120"/>
      <c r="U53662" s="121"/>
      <c r="V53662" s="122"/>
      <c r="W53662" s="123"/>
      <c r="AC53662" s="123"/>
    </row>
    <row r="53663" spans="5:29" s="2" customFormat="1">
      <c r="E53663" s="120"/>
      <c r="M53663" s="120"/>
      <c r="N53663" s="120"/>
      <c r="U53663" s="121"/>
      <c r="V53663" s="122"/>
      <c r="W53663" s="123"/>
      <c r="AC53663" s="123"/>
    </row>
    <row r="53664" spans="5:29" s="2" customFormat="1">
      <c r="E53664" s="120"/>
      <c r="M53664" s="120"/>
      <c r="N53664" s="120"/>
      <c r="U53664" s="121"/>
      <c r="V53664" s="122"/>
      <c r="W53664" s="123"/>
      <c r="AC53664" s="123"/>
    </row>
    <row r="53665" spans="5:29" s="2" customFormat="1">
      <c r="E53665" s="120"/>
      <c r="M53665" s="120"/>
      <c r="N53665" s="120"/>
      <c r="U53665" s="121"/>
      <c r="V53665" s="122"/>
      <c r="W53665" s="123"/>
      <c r="AC53665" s="123"/>
    </row>
    <row r="53666" spans="5:29" s="2" customFormat="1">
      <c r="E53666" s="120"/>
      <c r="M53666" s="120"/>
      <c r="N53666" s="120"/>
      <c r="U53666" s="121"/>
      <c r="V53666" s="122"/>
      <c r="W53666" s="123"/>
      <c r="AC53666" s="123"/>
    </row>
    <row r="53667" spans="5:29" s="2" customFormat="1">
      <c r="E53667" s="120"/>
      <c r="M53667" s="120"/>
      <c r="N53667" s="120"/>
      <c r="U53667" s="121"/>
      <c r="V53667" s="122"/>
      <c r="W53667" s="123"/>
      <c r="AC53667" s="123"/>
    </row>
    <row r="53668" spans="5:29" s="2" customFormat="1">
      <c r="E53668" s="120"/>
      <c r="M53668" s="120"/>
      <c r="N53668" s="120"/>
      <c r="U53668" s="121"/>
      <c r="V53668" s="122"/>
      <c r="W53668" s="123"/>
      <c r="AC53668" s="123"/>
    </row>
    <row r="53669" spans="5:29" s="2" customFormat="1">
      <c r="E53669" s="120"/>
      <c r="M53669" s="120"/>
      <c r="N53669" s="120"/>
      <c r="U53669" s="121"/>
      <c r="V53669" s="122"/>
      <c r="W53669" s="123"/>
      <c r="AC53669" s="123"/>
    </row>
    <row r="53670" spans="5:29" s="2" customFormat="1">
      <c r="E53670" s="120"/>
      <c r="M53670" s="120"/>
      <c r="N53670" s="120"/>
      <c r="U53670" s="121"/>
      <c r="V53670" s="122"/>
      <c r="W53670" s="123"/>
      <c r="AC53670" s="123"/>
    </row>
    <row r="53671" spans="5:29" s="2" customFormat="1">
      <c r="E53671" s="120"/>
      <c r="M53671" s="120"/>
      <c r="N53671" s="120"/>
      <c r="U53671" s="121"/>
      <c r="V53671" s="122"/>
      <c r="W53671" s="123"/>
      <c r="AC53671" s="123"/>
    </row>
    <row r="53672" spans="5:29" s="2" customFormat="1">
      <c r="E53672" s="120"/>
      <c r="M53672" s="120"/>
      <c r="N53672" s="120"/>
      <c r="U53672" s="121"/>
      <c r="V53672" s="122"/>
      <c r="W53672" s="123"/>
      <c r="AC53672" s="123"/>
    </row>
    <row r="53673" spans="5:29" s="2" customFormat="1">
      <c r="E53673" s="120"/>
      <c r="M53673" s="120"/>
      <c r="N53673" s="120"/>
      <c r="U53673" s="121"/>
      <c r="V53673" s="122"/>
      <c r="W53673" s="123"/>
      <c r="AC53673" s="123"/>
    </row>
    <row r="53674" spans="5:29" s="2" customFormat="1">
      <c r="E53674" s="120"/>
      <c r="M53674" s="120"/>
      <c r="N53674" s="120"/>
      <c r="U53674" s="121"/>
      <c r="V53674" s="122"/>
      <c r="W53674" s="123"/>
      <c r="AC53674" s="123"/>
    </row>
    <row r="53675" spans="5:29" s="2" customFormat="1">
      <c r="E53675" s="120"/>
      <c r="M53675" s="120"/>
      <c r="N53675" s="120"/>
      <c r="U53675" s="121"/>
      <c r="V53675" s="122"/>
      <c r="W53675" s="123"/>
      <c r="AC53675" s="123"/>
    </row>
    <row r="53676" spans="5:29" s="2" customFormat="1">
      <c r="E53676" s="120"/>
      <c r="M53676" s="120"/>
      <c r="N53676" s="120"/>
      <c r="U53676" s="121"/>
      <c r="V53676" s="122"/>
      <c r="W53676" s="123"/>
      <c r="AC53676" s="123"/>
    </row>
    <row r="53677" spans="5:29" s="2" customFormat="1">
      <c r="E53677" s="120"/>
      <c r="M53677" s="120"/>
      <c r="N53677" s="120"/>
      <c r="U53677" s="121"/>
      <c r="V53677" s="122"/>
      <c r="W53677" s="123"/>
      <c r="AC53677" s="123"/>
    </row>
    <row r="53678" spans="5:29" s="2" customFormat="1">
      <c r="E53678" s="120"/>
      <c r="M53678" s="120"/>
      <c r="N53678" s="120"/>
      <c r="U53678" s="121"/>
      <c r="V53678" s="122"/>
      <c r="W53678" s="123"/>
      <c r="AC53678" s="123"/>
    </row>
    <row r="53679" spans="5:29" s="2" customFormat="1">
      <c r="E53679" s="120"/>
      <c r="M53679" s="120"/>
      <c r="N53679" s="120"/>
      <c r="U53679" s="121"/>
      <c r="V53679" s="122"/>
      <c r="W53679" s="123"/>
      <c r="AC53679" s="123"/>
    </row>
    <row r="53680" spans="5:29" s="2" customFormat="1">
      <c r="E53680" s="120"/>
      <c r="M53680" s="120"/>
      <c r="N53680" s="120"/>
      <c r="U53680" s="121"/>
      <c r="V53680" s="122"/>
      <c r="W53680" s="123"/>
      <c r="AC53680" s="123"/>
    </row>
    <row r="53681" spans="5:29" s="2" customFormat="1">
      <c r="E53681" s="120"/>
      <c r="M53681" s="120"/>
      <c r="N53681" s="120"/>
      <c r="U53681" s="121"/>
      <c r="V53681" s="122"/>
      <c r="W53681" s="123"/>
      <c r="AC53681" s="123"/>
    </row>
    <row r="53682" spans="5:29" s="2" customFormat="1">
      <c r="E53682" s="120"/>
      <c r="M53682" s="120"/>
      <c r="N53682" s="120"/>
      <c r="U53682" s="121"/>
      <c r="V53682" s="122"/>
      <c r="W53682" s="123"/>
      <c r="AC53682" s="123"/>
    </row>
    <row r="53683" spans="5:29" s="2" customFormat="1">
      <c r="E53683" s="120"/>
      <c r="M53683" s="120"/>
      <c r="N53683" s="120"/>
      <c r="U53683" s="121"/>
      <c r="V53683" s="122"/>
      <c r="W53683" s="123"/>
      <c r="AC53683" s="123"/>
    </row>
    <row r="53684" spans="5:29" s="2" customFormat="1">
      <c r="E53684" s="120"/>
      <c r="M53684" s="120"/>
      <c r="N53684" s="120"/>
      <c r="U53684" s="121"/>
      <c r="V53684" s="122"/>
      <c r="W53684" s="123"/>
      <c r="AC53684" s="123"/>
    </row>
    <row r="53685" spans="5:29" s="2" customFormat="1">
      <c r="E53685" s="120"/>
      <c r="M53685" s="120"/>
      <c r="N53685" s="120"/>
      <c r="U53685" s="121"/>
      <c r="V53685" s="122"/>
      <c r="W53685" s="123"/>
      <c r="AC53685" s="123"/>
    </row>
    <row r="53686" spans="5:29" s="2" customFormat="1">
      <c r="E53686" s="120"/>
      <c r="M53686" s="120"/>
      <c r="N53686" s="120"/>
      <c r="U53686" s="121"/>
      <c r="V53686" s="122"/>
      <c r="W53686" s="123"/>
      <c r="AC53686" s="123"/>
    </row>
    <row r="53687" spans="5:29" s="2" customFormat="1">
      <c r="E53687" s="120"/>
      <c r="M53687" s="120"/>
      <c r="N53687" s="120"/>
      <c r="U53687" s="121"/>
      <c r="V53687" s="122"/>
      <c r="W53687" s="123"/>
      <c r="AC53687" s="123"/>
    </row>
    <row r="53688" spans="5:29" s="2" customFormat="1">
      <c r="E53688" s="120"/>
      <c r="M53688" s="120"/>
      <c r="N53688" s="120"/>
      <c r="U53688" s="121"/>
      <c r="V53688" s="122"/>
      <c r="W53688" s="123"/>
      <c r="AC53688" s="123"/>
    </row>
    <row r="53689" spans="5:29" s="2" customFormat="1">
      <c r="E53689" s="120"/>
      <c r="M53689" s="120"/>
      <c r="N53689" s="120"/>
      <c r="U53689" s="121"/>
      <c r="V53689" s="122"/>
      <c r="W53689" s="123"/>
      <c r="AC53689" s="123"/>
    </row>
    <row r="53690" spans="5:29" s="2" customFormat="1">
      <c r="E53690" s="120"/>
      <c r="M53690" s="120"/>
      <c r="N53690" s="120"/>
      <c r="U53690" s="121"/>
      <c r="V53690" s="122"/>
      <c r="W53690" s="123"/>
      <c r="AC53690" s="123"/>
    </row>
    <row r="53691" spans="5:29" s="2" customFormat="1">
      <c r="E53691" s="120"/>
      <c r="M53691" s="120"/>
      <c r="N53691" s="120"/>
      <c r="U53691" s="121"/>
      <c r="V53691" s="122"/>
      <c r="W53691" s="123"/>
      <c r="AC53691" s="123"/>
    </row>
    <row r="53692" spans="5:29" s="2" customFormat="1">
      <c r="E53692" s="120"/>
      <c r="M53692" s="120"/>
      <c r="N53692" s="120"/>
      <c r="U53692" s="121"/>
      <c r="V53692" s="122"/>
      <c r="W53692" s="123"/>
      <c r="AC53692" s="123"/>
    </row>
    <row r="53693" spans="5:29" s="2" customFormat="1">
      <c r="E53693" s="120"/>
      <c r="M53693" s="120"/>
      <c r="N53693" s="120"/>
      <c r="U53693" s="121"/>
      <c r="V53693" s="122"/>
      <c r="W53693" s="123"/>
      <c r="AC53693" s="123"/>
    </row>
    <row r="53694" spans="5:29" s="2" customFormat="1">
      <c r="E53694" s="120"/>
      <c r="M53694" s="120"/>
      <c r="N53694" s="120"/>
      <c r="U53694" s="121"/>
      <c r="V53694" s="122"/>
      <c r="W53694" s="123"/>
      <c r="AC53694" s="123"/>
    </row>
    <row r="53695" spans="5:29" s="2" customFormat="1">
      <c r="E53695" s="120"/>
      <c r="M53695" s="120"/>
      <c r="N53695" s="120"/>
      <c r="U53695" s="121"/>
      <c r="V53695" s="122"/>
      <c r="W53695" s="123"/>
      <c r="AC53695" s="123"/>
    </row>
    <row r="53696" spans="5:29" s="2" customFormat="1">
      <c r="E53696" s="120"/>
      <c r="M53696" s="120"/>
      <c r="N53696" s="120"/>
      <c r="U53696" s="121"/>
      <c r="V53696" s="122"/>
      <c r="W53696" s="123"/>
      <c r="AC53696" s="123"/>
    </row>
    <row r="53697" spans="5:29" s="2" customFormat="1">
      <c r="E53697" s="120"/>
      <c r="M53697" s="120"/>
      <c r="N53697" s="120"/>
      <c r="U53697" s="121"/>
      <c r="V53697" s="122"/>
      <c r="W53697" s="123"/>
      <c r="AC53697" s="123"/>
    </row>
    <row r="53698" spans="5:29" s="2" customFormat="1">
      <c r="E53698" s="120"/>
      <c r="M53698" s="120"/>
      <c r="N53698" s="120"/>
      <c r="U53698" s="121"/>
      <c r="V53698" s="122"/>
      <c r="W53698" s="123"/>
      <c r="AC53698" s="123"/>
    </row>
    <row r="53699" spans="5:29" s="2" customFormat="1">
      <c r="E53699" s="120"/>
      <c r="M53699" s="120"/>
      <c r="N53699" s="120"/>
      <c r="U53699" s="121"/>
      <c r="V53699" s="122"/>
      <c r="W53699" s="123"/>
      <c r="AC53699" s="123"/>
    </row>
    <row r="53700" spans="5:29" s="2" customFormat="1">
      <c r="E53700" s="120"/>
      <c r="M53700" s="120"/>
      <c r="N53700" s="120"/>
      <c r="U53700" s="121"/>
      <c r="V53700" s="122"/>
      <c r="W53700" s="123"/>
      <c r="AC53700" s="123"/>
    </row>
    <row r="53701" spans="5:29" s="2" customFormat="1">
      <c r="E53701" s="120"/>
      <c r="M53701" s="120"/>
      <c r="N53701" s="120"/>
      <c r="U53701" s="121"/>
      <c r="V53701" s="122"/>
      <c r="W53701" s="123"/>
      <c r="AC53701" s="123"/>
    </row>
    <row r="53702" spans="5:29" s="2" customFormat="1">
      <c r="E53702" s="120"/>
      <c r="M53702" s="120"/>
      <c r="N53702" s="120"/>
      <c r="U53702" s="121"/>
      <c r="V53702" s="122"/>
      <c r="W53702" s="123"/>
      <c r="AC53702" s="123"/>
    </row>
    <row r="53703" spans="5:29" s="2" customFormat="1">
      <c r="E53703" s="120"/>
      <c r="M53703" s="120"/>
      <c r="N53703" s="120"/>
      <c r="U53703" s="121"/>
      <c r="V53703" s="122"/>
      <c r="W53703" s="123"/>
      <c r="AC53703" s="123"/>
    </row>
    <row r="53704" spans="5:29" s="2" customFormat="1">
      <c r="E53704" s="120"/>
      <c r="M53704" s="120"/>
      <c r="N53704" s="120"/>
      <c r="U53704" s="121"/>
      <c r="V53704" s="122"/>
      <c r="W53704" s="123"/>
      <c r="AC53704" s="123"/>
    </row>
    <row r="53705" spans="5:29" s="2" customFormat="1">
      <c r="E53705" s="120"/>
      <c r="M53705" s="120"/>
      <c r="N53705" s="120"/>
      <c r="U53705" s="121"/>
      <c r="V53705" s="122"/>
      <c r="W53705" s="123"/>
      <c r="AC53705" s="123"/>
    </row>
    <row r="53706" spans="5:29" s="2" customFormat="1">
      <c r="E53706" s="120"/>
      <c r="M53706" s="120"/>
      <c r="N53706" s="120"/>
      <c r="U53706" s="121"/>
      <c r="V53706" s="122"/>
      <c r="W53706" s="123"/>
      <c r="AC53706" s="123"/>
    </row>
    <row r="53707" spans="5:29" s="2" customFormat="1">
      <c r="E53707" s="120"/>
      <c r="M53707" s="120"/>
      <c r="N53707" s="120"/>
      <c r="U53707" s="121"/>
      <c r="V53707" s="122"/>
      <c r="W53707" s="123"/>
      <c r="AC53707" s="123"/>
    </row>
    <row r="53708" spans="5:29" s="2" customFormat="1">
      <c r="E53708" s="120"/>
      <c r="M53708" s="120"/>
      <c r="N53708" s="120"/>
      <c r="U53708" s="121"/>
      <c r="V53708" s="122"/>
      <c r="W53708" s="123"/>
      <c r="AC53708" s="123"/>
    </row>
    <row r="53709" spans="5:29" s="2" customFormat="1">
      <c r="E53709" s="120"/>
      <c r="M53709" s="120"/>
      <c r="N53709" s="120"/>
      <c r="U53709" s="121"/>
      <c r="V53709" s="122"/>
      <c r="W53709" s="123"/>
      <c r="AC53709" s="123"/>
    </row>
    <row r="53710" spans="5:29" s="2" customFormat="1">
      <c r="E53710" s="120"/>
      <c r="M53710" s="120"/>
      <c r="N53710" s="120"/>
      <c r="U53710" s="121"/>
      <c r="V53710" s="122"/>
      <c r="W53710" s="123"/>
      <c r="AC53710" s="123"/>
    </row>
    <row r="53711" spans="5:29" s="2" customFormat="1">
      <c r="E53711" s="120"/>
      <c r="M53711" s="120"/>
      <c r="N53711" s="120"/>
      <c r="U53711" s="121"/>
      <c r="V53711" s="122"/>
      <c r="W53711" s="123"/>
      <c r="AC53711" s="123"/>
    </row>
    <row r="53712" spans="5:29" s="2" customFormat="1">
      <c r="E53712" s="120"/>
      <c r="M53712" s="120"/>
      <c r="N53712" s="120"/>
      <c r="U53712" s="121"/>
      <c r="V53712" s="122"/>
      <c r="W53712" s="123"/>
      <c r="AC53712" s="123"/>
    </row>
    <row r="53713" spans="5:29" s="2" customFormat="1">
      <c r="E53713" s="120"/>
      <c r="M53713" s="120"/>
      <c r="N53713" s="120"/>
      <c r="U53713" s="121"/>
      <c r="V53713" s="122"/>
      <c r="W53713" s="123"/>
      <c r="AC53713" s="123"/>
    </row>
    <row r="53714" spans="5:29" s="2" customFormat="1">
      <c r="E53714" s="120"/>
      <c r="M53714" s="120"/>
      <c r="N53714" s="120"/>
      <c r="U53714" s="121"/>
      <c r="V53714" s="122"/>
      <c r="W53714" s="123"/>
      <c r="AC53714" s="123"/>
    </row>
    <row r="53715" spans="5:29" s="2" customFormat="1">
      <c r="E53715" s="120"/>
      <c r="M53715" s="120"/>
      <c r="N53715" s="120"/>
      <c r="U53715" s="121"/>
      <c r="V53715" s="122"/>
      <c r="W53715" s="123"/>
      <c r="AC53715" s="123"/>
    </row>
    <row r="53716" spans="5:29" s="2" customFormat="1">
      <c r="E53716" s="120"/>
      <c r="M53716" s="120"/>
      <c r="N53716" s="120"/>
      <c r="U53716" s="121"/>
      <c r="V53716" s="122"/>
      <c r="W53716" s="123"/>
      <c r="AC53716" s="123"/>
    </row>
    <row r="53717" spans="5:29" s="2" customFormat="1">
      <c r="E53717" s="120"/>
      <c r="M53717" s="120"/>
      <c r="N53717" s="120"/>
      <c r="U53717" s="121"/>
      <c r="V53717" s="122"/>
      <c r="W53717" s="123"/>
      <c r="AC53717" s="123"/>
    </row>
    <row r="53718" spans="5:29" s="2" customFormat="1">
      <c r="E53718" s="120"/>
      <c r="M53718" s="120"/>
      <c r="N53718" s="120"/>
      <c r="U53718" s="121"/>
      <c r="V53718" s="122"/>
      <c r="W53718" s="123"/>
      <c r="AC53718" s="123"/>
    </row>
    <row r="53719" spans="5:29" s="2" customFormat="1">
      <c r="E53719" s="120"/>
      <c r="M53719" s="120"/>
      <c r="N53719" s="120"/>
      <c r="U53719" s="121"/>
      <c r="V53719" s="122"/>
      <c r="W53719" s="123"/>
      <c r="AC53719" s="123"/>
    </row>
    <row r="53720" spans="5:29" s="2" customFormat="1">
      <c r="E53720" s="120"/>
      <c r="M53720" s="120"/>
      <c r="N53720" s="120"/>
      <c r="U53720" s="121"/>
      <c r="V53720" s="122"/>
      <c r="W53720" s="123"/>
      <c r="AC53720" s="123"/>
    </row>
    <row r="53721" spans="5:29" s="2" customFormat="1">
      <c r="E53721" s="120"/>
      <c r="M53721" s="120"/>
      <c r="N53721" s="120"/>
      <c r="U53721" s="121"/>
      <c r="V53721" s="122"/>
      <c r="W53721" s="123"/>
      <c r="AC53721" s="123"/>
    </row>
    <row r="53722" spans="5:29" s="2" customFormat="1">
      <c r="E53722" s="120"/>
      <c r="M53722" s="120"/>
      <c r="N53722" s="120"/>
      <c r="U53722" s="121"/>
      <c r="V53722" s="122"/>
      <c r="W53722" s="123"/>
      <c r="AC53722" s="123"/>
    </row>
    <row r="53723" spans="5:29" s="2" customFormat="1">
      <c r="E53723" s="120"/>
      <c r="M53723" s="120"/>
      <c r="N53723" s="120"/>
      <c r="U53723" s="121"/>
      <c r="V53723" s="122"/>
      <c r="W53723" s="123"/>
      <c r="AC53723" s="123"/>
    </row>
    <row r="53724" spans="5:29" s="2" customFormat="1">
      <c r="E53724" s="120"/>
      <c r="M53724" s="120"/>
      <c r="N53724" s="120"/>
      <c r="U53724" s="121"/>
      <c r="V53724" s="122"/>
      <c r="W53724" s="123"/>
      <c r="AC53724" s="123"/>
    </row>
    <row r="53725" spans="5:29" s="2" customFormat="1">
      <c r="E53725" s="120"/>
      <c r="M53725" s="120"/>
      <c r="N53725" s="120"/>
      <c r="U53725" s="121"/>
      <c r="V53725" s="122"/>
      <c r="W53725" s="123"/>
      <c r="AC53725" s="123"/>
    </row>
    <row r="53726" spans="5:29" s="2" customFormat="1">
      <c r="E53726" s="120"/>
      <c r="M53726" s="120"/>
      <c r="N53726" s="120"/>
      <c r="U53726" s="121"/>
      <c r="V53726" s="122"/>
      <c r="W53726" s="123"/>
      <c r="AC53726" s="123"/>
    </row>
    <row r="53727" spans="5:29" s="2" customFormat="1">
      <c r="E53727" s="120"/>
      <c r="M53727" s="120"/>
      <c r="N53727" s="120"/>
      <c r="U53727" s="121"/>
      <c r="V53727" s="122"/>
      <c r="W53727" s="123"/>
      <c r="AC53727" s="123"/>
    </row>
    <row r="53728" spans="5:29" s="2" customFormat="1">
      <c r="E53728" s="120"/>
      <c r="M53728" s="120"/>
      <c r="N53728" s="120"/>
      <c r="U53728" s="121"/>
      <c r="V53728" s="122"/>
      <c r="W53728" s="123"/>
      <c r="AC53728" s="123"/>
    </row>
    <row r="53729" spans="5:29" s="2" customFormat="1">
      <c r="E53729" s="120"/>
      <c r="M53729" s="120"/>
      <c r="N53729" s="120"/>
      <c r="U53729" s="121"/>
      <c r="V53729" s="122"/>
      <c r="W53729" s="123"/>
      <c r="AC53729" s="123"/>
    </row>
    <row r="53730" spans="5:29" s="2" customFormat="1">
      <c r="E53730" s="120"/>
      <c r="M53730" s="120"/>
      <c r="N53730" s="120"/>
      <c r="U53730" s="121"/>
      <c r="V53730" s="122"/>
      <c r="W53730" s="123"/>
      <c r="AC53730" s="123"/>
    </row>
    <row r="53731" spans="5:29" s="2" customFormat="1">
      <c r="E53731" s="120"/>
      <c r="M53731" s="120"/>
      <c r="N53731" s="120"/>
      <c r="U53731" s="121"/>
      <c r="V53731" s="122"/>
      <c r="W53731" s="123"/>
      <c r="AC53731" s="123"/>
    </row>
    <row r="53732" spans="5:29" s="2" customFormat="1">
      <c r="E53732" s="120"/>
      <c r="M53732" s="120"/>
      <c r="N53732" s="120"/>
      <c r="U53732" s="121"/>
      <c r="V53732" s="122"/>
      <c r="W53732" s="123"/>
      <c r="AC53732" s="123"/>
    </row>
    <row r="53733" spans="5:29" s="2" customFormat="1">
      <c r="E53733" s="120"/>
      <c r="M53733" s="120"/>
      <c r="N53733" s="120"/>
      <c r="U53733" s="121"/>
      <c r="V53733" s="122"/>
      <c r="W53733" s="123"/>
      <c r="AC53733" s="123"/>
    </row>
    <row r="53734" spans="5:29" s="2" customFormat="1">
      <c r="E53734" s="120"/>
      <c r="M53734" s="120"/>
      <c r="N53734" s="120"/>
      <c r="U53734" s="121"/>
      <c r="V53734" s="122"/>
      <c r="W53734" s="123"/>
      <c r="AC53734" s="123"/>
    </row>
    <row r="53735" spans="5:29" s="2" customFormat="1">
      <c r="E53735" s="120"/>
      <c r="M53735" s="120"/>
      <c r="N53735" s="120"/>
      <c r="U53735" s="121"/>
      <c r="V53735" s="122"/>
      <c r="W53735" s="123"/>
      <c r="AC53735" s="123"/>
    </row>
    <row r="53736" spans="5:29" s="2" customFormat="1">
      <c r="E53736" s="120"/>
      <c r="M53736" s="120"/>
      <c r="N53736" s="120"/>
      <c r="U53736" s="121"/>
      <c r="V53736" s="122"/>
      <c r="W53736" s="123"/>
      <c r="AC53736" s="123"/>
    </row>
    <row r="53737" spans="5:29" s="2" customFormat="1">
      <c r="E53737" s="120"/>
      <c r="M53737" s="120"/>
      <c r="N53737" s="120"/>
      <c r="U53737" s="121"/>
      <c r="V53737" s="122"/>
      <c r="W53737" s="123"/>
      <c r="AC53737" s="123"/>
    </row>
    <row r="53738" spans="5:29" s="2" customFormat="1">
      <c r="E53738" s="120"/>
      <c r="M53738" s="120"/>
      <c r="N53738" s="120"/>
      <c r="U53738" s="121"/>
      <c r="V53738" s="122"/>
      <c r="W53738" s="123"/>
      <c r="AC53738" s="123"/>
    </row>
    <row r="53739" spans="5:29" s="2" customFormat="1">
      <c r="E53739" s="120"/>
      <c r="M53739" s="120"/>
      <c r="N53739" s="120"/>
      <c r="U53739" s="121"/>
      <c r="V53739" s="122"/>
      <c r="W53739" s="123"/>
      <c r="AC53739" s="123"/>
    </row>
    <row r="53740" spans="5:29" s="2" customFormat="1">
      <c r="E53740" s="120"/>
      <c r="M53740" s="120"/>
      <c r="N53740" s="120"/>
      <c r="U53740" s="121"/>
      <c r="V53740" s="122"/>
      <c r="W53740" s="123"/>
      <c r="AC53740" s="123"/>
    </row>
    <row r="53741" spans="5:29" s="2" customFormat="1">
      <c r="E53741" s="120"/>
      <c r="M53741" s="120"/>
      <c r="N53741" s="120"/>
      <c r="U53741" s="121"/>
      <c r="V53741" s="122"/>
      <c r="W53741" s="123"/>
      <c r="AC53741" s="123"/>
    </row>
    <row r="53742" spans="5:29" s="2" customFormat="1">
      <c r="E53742" s="120"/>
      <c r="M53742" s="120"/>
      <c r="N53742" s="120"/>
      <c r="U53742" s="121"/>
      <c r="V53742" s="122"/>
      <c r="W53742" s="123"/>
      <c r="AC53742" s="123"/>
    </row>
    <row r="53743" spans="5:29" s="2" customFormat="1">
      <c r="E53743" s="120"/>
      <c r="M53743" s="120"/>
      <c r="N53743" s="120"/>
      <c r="U53743" s="121"/>
      <c r="V53743" s="122"/>
      <c r="W53743" s="123"/>
      <c r="AC53743" s="123"/>
    </row>
    <row r="53744" spans="5:29" s="2" customFormat="1">
      <c r="E53744" s="120"/>
      <c r="M53744" s="120"/>
      <c r="N53744" s="120"/>
      <c r="U53744" s="121"/>
      <c r="V53744" s="122"/>
      <c r="W53744" s="123"/>
      <c r="AC53744" s="123"/>
    </row>
    <row r="53745" spans="5:29" s="2" customFormat="1">
      <c r="E53745" s="120"/>
      <c r="M53745" s="120"/>
      <c r="N53745" s="120"/>
      <c r="U53745" s="121"/>
      <c r="V53745" s="122"/>
      <c r="W53745" s="123"/>
      <c r="AC53745" s="123"/>
    </row>
    <row r="53746" spans="5:29" s="2" customFormat="1">
      <c r="E53746" s="120"/>
      <c r="M53746" s="120"/>
      <c r="N53746" s="120"/>
      <c r="U53746" s="121"/>
      <c r="V53746" s="122"/>
      <c r="W53746" s="123"/>
      <c r="AC53746" s="123"/>
    </row>
    <row r="53747" spans="5:29" s="2" customFormat="1">
      <c r="E53747" s="120"/>
      <c r="M53747" s="120"/>
      <c r="N53747" s="120"/>
      <c r="U53747" s="121"/>
      <c r="V53747" s="122"/>
      <c r="W53747" s="123"/>
      <c r="AC53747" s="123"/>
    </row>
    <row r="53748" spans="5:29" s="2" customFormat="1">
      <c r="E53748" s="120"/>
      <c r="M53748" s="120"/>
      <c r="N53748" s="120"/>
      <c r="U53748" s="121"/>
      <c r="V53748" s="122"/>
      <c r="W53748" s="123"/>
      <c r="AC53748" s="123"/>
    </row>
    <row r="53749" spans="5:29" s="2" customFormat="1">
      <c r="E53749" s="120"/>
      <c r="M53749" s="120"/>
      <c r="N53749" s="120"/>
      <c r="U53749" s="121"/>
      <c r="V53749" s="122"/>
      <c r="W53749" s="123"/>
      <c r="AC53749" s="123"/>
    </row>
    <row r="53750" spans="5:29" s="2" customFormat="1">
      <c r="E53750" s="120"/>
      <c r="M53750" s="120"/>
      <c r="N53750" s="120"/>
      <c r="U53750" s="121"/>
      <c r="V53750" s="122"/>
      <c r="W53750" s="123"/>
      <c r="AC53750" s="123"/>
    </row>
    <row r="53751" spans="5:29" s="2" customFormat="1">
      <c r="E53751" s="120"/>
      <c r="M53751" s="120"/>
      <c r="N53751" s="120"/>
      <c r="U53751" s="121"/>
      <c r="V53751" s="122"/>
      <c r="W53751" s="123"/>
      <c r="AC53751" s="123"/>
    </row>
    <row r="53752" spans="5:29" s="2" customFormat="1">
      <c r="E53752" s="120"/>
      <c r="M53752" s="120"/>
      <c r="N53752" s="120"/>
      <c r="U53752" s="121"/>
      <c r="V53752" s="122"/>
      <c r="W53752" s="123"/>
      <c r="AC53752" s="123"/>
    </row>
    <row r="53753" spans="5:29" s="2" customFormat="1">
      <c r="E53753" s="120"/>
      <c r="M53753" s="120"/>
      <c r="N53753" s="120"/>
      <c r="U53753" s="121"/>
      <c r="V53753" s="122"/>
      <c r="W53753" s="123"/>
      <c r="AC53753" s="123"/>
    </row>
    <row r="53754" spans="5:29" s="2" customFormat="1">
      <c r="E53754" s="120"/>
      <c r="M53754" s="120"/>
      <c r="N53754" s="120"/>
      <c r="U53754" s="121"/>
      <c r="V53754" s="122"/>
      <c r="W53754" s="123"/>
      <c r="AC53754" s="123"/>
    </row>
    <row r="53755" spans="5:29" s="2" customFormat="1">
      <c r="E53755" s="120"/>
      <c r="M53755" s="120"/>
      <c r="N53755" s="120"/>
      <c r="U53755" s="121"/>
      <c r="V53755" s="122"/>
      <c r="W53755" s="123"/>
      <c r="AC53755" s="123"/>
    </row>
    <row r="53756" spans="5:29" s="2" customFormat="1">
      <c r="E53756" s="120"/>
      <c r="M53756" s="120"/>
      <c r="N53756" s="120"/>
      <c r="U53756" s="121"/>
      <c r="V53756" s="122"/>
      <c r="W53756" s="123"/>
      <c r="AC53756" s="123"/>
    </row>
    <row r="53757" spans="5:29" s="2" customFormat="1">
      <c r="E53757" s="120"/>
      <c r="M53757" s="120"/>
      <c r="N53757" s="120"/>
      <c r="U53757" s="121"/>
      <c r="V53757" s="122"/>
      <c r="W53757" s="123"/>
      <c r="AC53757" s="123"/>
    </row>
    <row r="53758" spans="5:29" s="2" customFormat="1">
      <c r="E53758" s="120"/>
      <c r="M53758" s="120"/>
      <c r="N53758" s="120"/>
      <c r="U53758" s="121"/>
      <c r="V53758" s="122"/>
      <c r="W53758" s="123"/>
      <c r="AC53758" s="123"/>
    </row>
    <row r="53759" spans="5:29" s="2" customFormat="1">
      <c r="E53759" s="120"/>
      <c r="M53759" s="120"/>
      <c r="N53759" s="120"/>
      <c r="U53759" s="121"/>
      <c r="V53759" s="122"/>
      <c r="W53759" s="123"/>
      <c r="AC53759" s="123"/>
    </row>
    <row r="53760" spans="5:29" s="2" customFormat="1">
      <c r="E53760" s="120"/>
      <c r="M53760" s="120"/>
      <c r="N53760" s="120"/>
      <c r="U53760" s="121"/>
      <c r="V53760" s="122"/>
      <c r="W53760" s="123"/>
      <c r="AC53760" s="123"/>
    </row>
    <row r="53761" spans="5:29" s="2" customFormat="1">
      <c r="E53761" s="120"/>
      <c r="M53761" s="120"/>
      <c r="N53761" s="120"/>
      <c r="U53761" s="121"/>
      <c r="V53761" s="122"/>
      <c r="W53761" s="123"/>
      <c r="AC53761" s="123"/>
    </row>
    <row r="53762" spans="5:29" s="2" customFormat="1">
      <c r="E53762" s="120"/>
      <c r="M53762" s="120"/>
      <c r="N53762" s="120"/>
      <c r="U53762" s="121"/>
      <c r="V53762" s="122"/>
      <c r="W53762" s="123"/>
      <c r="AC53762" s="123"/>
    </row>
    <row r="53763" spans="5:29" s="2" customFormat="1">
      <c r="E53763" s="120"/>
      <c r="M53763" s="120"/>
      <c r="N53763" s="120"/>
      <c r="U53763" s="121"/>
      <c r="V53763" s="122"/>
      <c r="W53763" s="123"/>
      <c r="AC53763" s="123"/>
    </row>
    <row r="53764" spans="5:29" s="2" customFormat="1">
      <c r="E53764" s="120"/>
      <c r="M53764" s="120"/>
      <c r="N53764" s="120"/>
      <c r="U53764" s="121"/>
      <c r="V53764" s="122"/>
      <c r="W53764" s="123"/>
      <c r="AC53764" s="123"/>
    </row>
    <row r="53765" spans="5:29" s="2" customFormat="1">
      <c r="E53765" s="120"/>
      <c r="M53765" s="120"/>
      <c r="N53765" s="120"/>
      <c r="U53765" s="121"/>
      <c r="V53765" s="122"/>
      <c r="W53765" s="123"/>
      <c r="AC53765" s="123"/>
    </row>
    <row r="53766" spans="5:29" s="2" customFormat="1">
      <c r="E53766" s="120"/>
      <c r="M53766" s="120"/>
      <c r="N53766" s="120"/>
      <c r="U53766" s="121"/>
      <c r="V53766" s="122"/>
      <c r="W53766" s="123"/>
      <c r="AC53766" s="123"/>
    </row>
    <row r="53767" spans="5:29" s="2" customFormat="1">
      <c r="E53767" s="120"/>
      <c r="M53767" s="120"/>
      <c r="N53767" s="120"/>
      <c r="U53767" s="121"/>
      <c r="V53767" s="122"/>
      <c r="W53767" s="123"/>
      <c r="AC53767" s="123"/>
    </row>
    <row r="53768" spans="5:29" s="2" customFormat="1">
      <c r="E53768" s="120"/>
      <c r="M53768" s="120"/>
      <c r="N53768" s="120"/>
      <c r="U53768" s="121"/>
      <c r="V53768" s="122"/>
      <c r="W53768" s="123"/>
      <c r="AC53768" s="123"/>
    </row>
    <row r="53769" spans="5:29" s="2" customFormat="1">
      <c r="E53769" s="120"/>
      <c r="M53769" s="120"/>
      <c r="N53769" s="120"/>
      <c r="U53769" s="121"/>
      <c r="V53769" s="122"/>
      <c r="W53769" s="123"/>
      <c r="AC53769" s="123"/>
    </row>
    <row r="53770" spans="5:29" s="2" customFormat="1">
      <c r="E53770" s="120"/>
      <c r="M53770" s="120"/>
      <c r="N53770" s="120"/>
      <c r="U53770" s="121"/>
      <c r="V53770" s="122"/>
      <c r="W53770" s="123"/>
      <c r="AC53770" s="123"/>
    </row>
    <row r="53771" spans="5:29" s="2" customFormat="1">
      <c r="E53771" s="120"/>
      <c r="M53771" s="120"/>
      <c r="N53771" s="120"/>
      <c r="U53771" s="121"/>
      <c r="V53771" s="122"/>
      <c r="W53771" s="123"/>
      <c r="AC53771" s="123"/>
    </row>
    <row r="53772" spans="5:29" s="2" customFormat="1">
      <c r="E53772" s="120"/>
      <c r="M53772" s="120"/>
      <c r="N53772" s="120"/>
      <c r="U53772" s="121"/>
      <c r="V53772" s="122"/>
      <c r="W53772" s="123"/>
      <c r="AC53772" s="123"/>
    </row>
    <row r="53773" spans="5:29" s="2" customFormat="1">
      <c r="E53773" s="120"/>
      <c r="M53773" s="120"/>
      <c r="N53773" s="120"/>
      <c r="U53773" s="121"/>
      <c r="V53773" s="122"/>
      <c r="W53773" s="123"/>
      <c r="AC53773" s="123"/>
    </row>
    <row r="53774" spans="5:29" s="2" customFormat="1">
      <c r="E53774" s="120"/>
      <c r="M53774" s="120"/>
      <c r="N53774" s="120"/>
      <c r="U53774" s="121"/>
      <c r="V53774" s="122"/>
      <c r="W53774" s="123"/>
      <c r="AC53774" s="123"/>
    </row>
    <row r="53775" spans="5:29" s="2" customFormat="1">
      <c r="E53775" s="120"/>
      <c r="M53775" s="120"/>
      <c r="N53775" s="120"/>
      <c r="U53775" s="121"/>
      <c r="V53775" s="122"/>
      <c r="W53775" s="123"/>
      <c r="AC53775" s="123"/>
    </row>
    <row r="53776" spans="5:29" s="2" customFormat="1">
      <c r="E53776" s="120"/>
      <c r="M53776" s="120"/>
      <c r="N53776" s="120"/>
      <c r="U53776" s="121"/>
      <c r="V53776" s="122"/>
      <c r="W53776" s="123"/>
      <c r="AC53776" s="123"/>
    </row>
    <row r="53777" spans="5:29" s="2" customFormat="1">
      <c r="E53777" s="120"/>
      <c r="M53777" s="120"/>
      <c r="N53777" s="120"/>
      <c r="U53777" s="121"/>
      <c r="V53777" s="122"/>
      <c r="W53777" s="123"/>
      <c r="AC53777" s="123"/>
    </row>
    <row r="53778" spans="5:29" s="2" customFormat="1">
      <c r="E53778" s="120"/>
      <c r="M53778" s="120"/>
      <c r="N53778" s="120"/>
      <c r="U53778" s="121"/>
      <c r="V53778" s="122"/>
      <c r="W53778" s="123"/>
      <c r="AC53778" s="123"/>
    </row>
    <row r="53779" spans="5:29" s="2" customFormat="1">
      <c r="E53779" s="120"/>
      <c r="M53779" s="120"/>
      <c r="N53779" s="120"/>
      <c r="U53779" s="121"/>
      <c r="V53779" s="122"/>
      <c r="W53779" s="123"/>
      <c r="AC53779" s="123"/>
    </row>
    <row r="53780" spans="5:29" s="2" customFormat="1">
      <c r="E53780" s="120"/>
      <c r="M53780" s="120"/>
      <c r="N53780" s="120"/>
      <c r="U53780" s="121"/>
      <c r="V53780" s="122"/>
      <c r="W53780" s="123"/>
      <c r="AC53780" s="123"/>
    </row>
    <row r="53781" spans="5:29" s="2" customFormat="1">
      <c r="E53781" s="120"/>
      <c r="M53781" s="120"/>
      <c r="N53781" s="120"/>
      <c r="U53781" s="121"/>
      <c r="V53781" s="122"/>
      <c r="W53781" s="123"/>
      <c r="AC53781" s="123"/>
    </row>
    <row r="53782" spans="5:29" s="2" customFormat="1">
      <c r="E53782" s="120"/>
      <c r="M53782" s="120"/>
      <c r="N53782" s="120"/>
      <c r="U53782" s="121"/>
      <c r="V53782" s="122"/>
      <c r="W53782" s="123"/>
      <c r="AC53782" s="123"/>
    </row>
    <row r="53783" spans="5:29" s="2" customFormat="1">
      <c r="E53783" s="120"/>
      <c r="M53783" s="120"/>
      <c r="N53783" s="120"/>
      <c r="U53783" s="121"/>
      <c r="V53783" s="122"/>
      <c r="W53783" s="123"/>
      <c r="AC53783" s="123"/>
    </row>
    <row r="53784" spans="5:29" s="2" customFormat="1">
      <c r="E53784" s="120"/>
      <c r="M53784" s="120"/>
      <c r="N53784" s="120"/>
      <c r="U53784" s="121"/>
      <c r="V53784" s="122"/>
      <c r="W53784" s="123"/>
      <c r="AC53784" s="123"/>
    </row>
    <row r="53785" spans="5:29" s="2" customFormat="1">
      <c r="E53785" s="120"/>
      <c r="M53785" s="120"/>
      <c r="N53785" s="120"/>
      <c r="U53785" s="121"/>
      <c r="V53785" s="122"/>
      <c r="W53785" s="123"/>
      <c r="AC53785" s="123"/>
    </row>
    <row r="53786" spans="5:29" s="2" customFormat="1">
      <c r="E53786" s="120"/>
      <c r="M53786" s="120"/>
      <c r="N53786" s="120"/>
      <c r="U53786" s="121"/>
      <c r="V53786" s="122"/>
      <c r="W53786" s="123"/>
      <c r="AC53786" s="123"/>
    </row>
    <row r="53787" spans="5:29" s="2" customFormat="1">
      <c r="E53787" s="120"/>
      <c r="M53787" s="120"/>
      <c r="N53787" s="120"/>
      <c r="U53787" s="121"/>
      <c r="V53787" s="122"/>
      <c r="W53787" s="123"/>
      <c r="AC53787" s="123"/>
    </row>
    <row r="53788" spans="5:29" s="2" customFormat="1">
      <c r="E53788" s="120"/>
      <c r="M53788" s="120"/>
      <c r="N53788" s="120"/>
      <c r="U53788" s="121"/>
      <c r="V53788" s="122"/>
      <c r="W53788" s="123"/>
      <c r="AC53788" s="123"/>
    </row>
    <row r="53789" spans="5:29" s="2" customFormat="1">
      <c r="E53789" s="120"/>
      <c r="M53789" s="120"/>
      <c r="N53789" s="120"/>
      <c r="U53789" s="121"/>
      <c r="V53789" s="122"/>
      <c r="W53789" s="123"/>
      <c r="AC53789" s="123"/>
    </row>
    <row r="53790" spans="5:29" s="2" customFormat="1">
      <c r="E53790" s="120"/>
      <c r="M53790" s="120"/>
      <c r="N53790" s="120"/>
      <c r="U53790" s="121"/>
      <c r="V53790" s="122"/>
      <c r="W53790" s="123"/>
      <c r="AC53790" s="123"/>
    </row>
    <row r="53791" spans="5:29" s="2" customFormat="1">
      <c r="E53791" s="120"/>
      <c r="M53791" s="120"/>
      <c r="N53791" s="120"/>
      <c r="U53791" s="121"/>
      <c r="V53791" s="122"/>
      <c r="W53791" s="123"/>
      <c r="AC53791" s="123"/>
    </row>
    <row r="53792" spans="5:29" s="2" customFormat="1">
      <c r="E53792" s="120"/>
      <c r="M53792" s="120"/>
      <c r="N53792" s="120"/>
      <c r="U53792" s="121"/>
      <c r="V53792" s="122"/>
      <c r="W53792" s="123"/>
      <c r="AC53792" s="123"/>
    </row>
    <row r="53793" spans="5:29" s="2" customFormat="1">
      <c r="E53793" s="120"/>
      <c r="M53793" s="120"/>
      <c r="N53793" s="120"/>
      <c r="U53793" s="121"/>
      <c r="V53793" s="122"/>
      <c r="W53793" s="123"/>
      <c r="AC53793" s="123"/>
    </row>
    <row r="53794" spans="5:29" s="2" customFormat="1">
      <c r="E53794" s="120"/>
      <c r="M53794" s="120"/>
      <c r="N53794" s="120"/>
      <c r="U53794" s="121"/>
      <c r="V53794" s="122"/>
      <c r="W53794" s="123"/>
      <c r="AC53794" s="123"/>
    </row>
    <row r="53795" spans="5:29" s="2" customFormat="1">
      <c r="E53795" s="120"/>
      <c r="M53795" s="120"/>
      <c r="N53795" s="120"/>
      <c r="U53795" s="121"/>
      <c r="V53795" s="122"/>
      <c r="W53795" s="123"/>
      <c r="AC53795" s="123"/>
    </row>
    <row r="53796" spans="5:29" s="2" customFormat="1">
      <c r="E53796" s="120"/>
      <c r="M53796" s="120"/>
      <c r="N53796" s="120"/>
      <c r="U53796" s="121"/>
      <c r="V53796" s="122"/>
      <c r="W53796" s="123"/>
      <c r="AC53796" s="123"/>
    </row>
    <row r="53797" spans="5:29" s="2" customFormat="1">
      <c r="E53797" s="120"/>
      <c r="M53797" s="120"/>
      <c r="N53797" s="120"/>
      <c r="U53797" s="121"/>
      <c r="V53797" s="122"/>
      <c r="W53797" s="123"/>
      <c r="AC53797" s="123"/>
    </row>
    <row r="53798" spans="5:29" s="2" customFormat="1">
      <c r="E53798" s="120"/>
      <c r="M53798" s="120"/>
      <c r="N53798" s="120"/>
      <c r="U53798" s="121"/>
      <c r="V53798" s="122"/>
      <c r="W53798" s="123"/>
      <c r="AC53798" s="123"/>
    </row>
    <row r="53799" spans="5:29" s="2" customFormat="1">
      <c r="E53799" s="120"/>
      <c r="M53799" s="120"/>
      <c r="N53799" s="120"/>
      <c r="U53799" s="121"/>
      <c r="V53799" s="122"/>
      <c r="W53799" s="123"/>
      <c r="AC53799" s="123"/>
    </row>
    <row r="53800" spans="5:29" s="2" customFormat="1">
      <c r="E53800" s="120"/>
      <c r="M53800" s="120"/>
      <c r="N53800" s="120"/>
      <c r="U53800" s="121"/>
      <c r="V53800" s="122"/>
      <c r="W53800" s="123"/>
      <c r="AC53800" s="123"/>
    </row>
    <row r="53801" spans="5:29" s="2" customFormat="1">
      <c r="E53801" s="120"/>
      <c r="M53801" s="120"/>
      <c r="N53801" s="120"/>
      <c r="U53801" s="121"/>
      <c r="V53801" s="122"/>
      <c r="W53801" s="123"/>
      <c r="AC53801" s="123"/>
    </row>
    <row r="53802" spans="5:29" s="2" customFormat="1">
      <c r="E53802" s="120"/>
      <c r="M53802" s="120"/>
      <c r="N53802" s="120"/>
      <c r="U53802" s="121"/>
      <c r="V53802" s="122"/>
      <c r="W53802" s="123"/>
      <c r="AC53802" s="123"/>
    </row>
    <row r="53803" spans="5:29" s="2" customFormat="1">
      <c r="E53803" s="120"/>
      <c r="M53803" s="120"/>
      <c r="N53803" s="120"/>
      <c r="U53803" s="121"/>
      <c r="V53803" s="122"/>
      <c r="W53803" s="123"/>
      <c r="AC53803" s="123"/>
    </row>
    <row r="53804" spans="5:29" s="2" customFormat="1">
      <c r="E53804" s="120"/>
      <c r="M53804" s="120"/>
      <c r="N53804" s="120"/>
      <c r="U53804" s="121"/>
      <c r="V53804" s="122"/>
      <c r="W53804" s="123"/>
      <c r="AC53804" s="123"/>
    </row>
    <row r="53805" spans="5:29" s="2" customFormat="1">
      <c r="E53805" s="120"/>
      <c r="M53805" s="120"/>
      <c r="N53805" s="120"/>
      <c r="U53805" s="121"/>
      <c r="V53805" s="122"/>
      <c r="W53805" s="123"/>
      <c r="AC53805" s="123"/>
    </row>
    <row r="53806" spans="5:29" s="2" customFormat="1">
      <c r="E53806" s="120"/>
      <c r="M53806" s="120"/>
      <c r="N53806" s="120"/>
      <c r="U53806" s="121"/>
      <c r="V53806" s="122"/>
      <c r="W53806" s="123"/>
      <c r="AC53806" s="123"/>
    </row>
    <row r="53807" spans="5:29" s="2" customFormat="1">
      <c r="E53807" s="120"/>
      <c r="M53807" s="120"/>
      <c r="N53807" s="120"/>
      <c r="U53807" s="121"/>
      <c r="V53807" s="122"/>
      <c r="W53807" s="123"/>
      <c r="AC53807" s="123"/>
    </row>
    <row r="53808" spans="5:29" s="2" customFormat="1">
      <c r="E53808" s="120"/>
      <c r="M53808" s="120"/>
      <c r="N53808" s="120"/>
      <c r="U53808" s="121"/>
      <c r="V53808" s="122"/>
      <c r="W53808" s="123"/>
      <c r="AC53808" s="123"/>
    </row>
    <row r="53809" spans="5:29" s="2" customFormat="1">
      <c r="E53809" s="120"/>
      <c r="M53809" s="120"/>
      <c r="N53809" s="120"/>
      <c r="U53809" s="121"/>
      <c r="V53809" s="122"/>
      <c r="W53809" s="123"/>
      <c r="AC53809" s="123"/>
    </row>
    <row r="53810" spans="5:29" s="2" customFormat="1">
      <c r="E53810" s="120"/>
      <c r="M53810" s="120"/>
      <c r="N53810" s="120"/>
      <c r="U53810" s="121"/>
      <c r="V53810" s="122"/>
      <c r="W53810" s="123"/>
      <c r="AC53810" s="123"/>
    </row>
    <row r="53811" spans="5:29" s="2" customFormat="1">
      <c r="E53811" s="120"/>
      <c r="M53811" s="120"/>
      <c r="N53811" s="120"/>
      <c r="U53811" s="121"/>
      <c r="V53811" s="122"/>
      <c r="W53811" s="123"/>
      <c r="AC53811" s="123"/>
    </row>
    <row r="53812" spans="5:29" s="2" customFormat="1">
      <c r="E53812" s="120"/>
      <c r="M53812" s="120"/>
      <c r="N53812" s="120"/>
      <c r="U53812" s="121"/>
      <c r="V53812" s="122"/>
      <c r="W53812" s="123"/>
      <c r="AC53812" s="123"/>
    </row>
    <row r="53813" spans="5:29" s="2" customFormat="1">
      <c r="E53813" s="120"/>
      <c r="M53813" s="120"/>
      <c r="N53813" s="120"/>
      <c r="U53813" s="121"/>
      <c r="V53813" s="122"/>
      <c r="W53813" s="123"/>
      <c r="AC53813" s="123"/>
    </row>
    <row r="53814" spans="5:29" s="2" customFormat="1">
      <c r="E53814" s="120"/>
      <c r="M53814" s="120"/>
      <c r="N53814" s="120"/>
      <c r="U53814" s="121"/>
      <c r="V53814" s="122"/>
      <c r="W53814" s="123"/>
      <c r="AC53814" s="123"/>
    </row>
    <row r="53815" spans="5:29" s="2" customFormat="1">
      <c r="E53815" s="120"/>
      <c r="M53815" s="120"/>
      <c r="N53815" s="120"/>
      <c r="U53815" s="121"/>
      <c r="V53815" s="122"/>
      <c r="W53815" s="123"/>
      <c r="AC53815" s="123"/>
    </row>
    <row r="53816" spans="5:29" s="2" customFormat="1">
      <c r="E53816" s="120"/>
      <c r="M53816" s="120"/>
      <c r="N53816" s="120"/>
      <c r="U53816" s="121"/>
      <c r="V53816" s="122"/>
      <c r="W53816" s="123"/>
      <c r="AC53816" s="123"/>
    </row>
    <row r="53817" spans="5:29" s="2" customFormat="1">
      <c r="E53817" s="120"/>
      <c r="M53817" s="120"/>
      <c r="N53817" s="120"/>
      <c r="U53817" s="121"/>
      <c r="V53817" s="122"/>
      <c r="W53817" s="123"/>
      <c r="AC53817" s="123"/>
    </row>
    <row r="53818" spans="5:29" s="2" customFormat="1">
      <c r="E53818" s="120"/>
      <c r="M53818" s="120"/>
      <c r="N53818" s="120"/>
      <c r="U53818" s="121"/>
      <c r="V53818" s="122"/>
      <c r="W53818" s="123"/>
      <c r="AC53818" s="123"/>
    </row>
    <row r="53819" spans="5:29" s="2" customFormat="1">
      <c r="E53819" s="120"/>
      <c r="M53819" s="120"/>
      <c r="N53819" s="120"/>
      <c r="U53819" s="121"/>
      <c r="V53819" s="122"/>
      <c r="W53819" s="123"/>
      <c r="AC53819" s="123"/>
    </row>
    <row r="53820" spans="5:29" s="2" customFormat="1">
      <c r="E53820" s="120"/>
      <c r="M53820" s="120"/>
      <c r="N53820" s="120"/>
      <c r="U53820" s="121"/>
      <c r="V53820" s="122"/>
      <c r="W53820" s="123"/>
      <c r="AC53820" s="123"/>
    </row>
    <row r="53821" spans="5:29" s="2" customFormat="1">
      <c r="E53821" s="120"/>
      <c r="M53821" s="120"/>
      <c r="N53821" s="120"/>
      <c r="U53821" s="121"/>
      <c r="V53821" s="122"/>
      <c r="W53821" s="123"/>
      <c r="AC53821" s="123"/>
    </row>
    <row r="53822" spans="5:29" s="2" customFormat="1">
      <c r="E53822" s="120"/>
      <c r="M53822" s="120"/>
      <c r="N53822" s="120"/>
      <c r="U53822" s="121"/>
      <c r="V53822" s="122"/>
      <c r="W53822" s="123"/>
      <c r="AC53822" s="123"/>
    </row>
    <row r="53823" spans="5:29" s="2" customFormat="1">
      <c r="E53823" s="120"/>
      <c r="M53823" s="120"/>
      <c r="N53823" s="120"/>
      <c r="U53823" s="121"/>
      <c r="V53823" s="122"/>
      <c r="W53823" s="123"/>
      <c r="AC53823" s="123"/>
    </row>
    <row r="53824" spans="5:29" s="2" customFormat="1">
      <c r="E53824" s="120"/>
      <c r="M53824" s="120"/>
      <c r="N53824" s="120"/>
      <c r="U53824" s="121"/>
      <c r="V53824" s="122"/>
      <c r="W53824" s="123"/>
      <c r="AC53824" s="123"/>
    </row>
    <row r="53825" spans="5:29" s="2" customFormat="1">
      <c r="E53825" s="120"/>
      <c r="M53825" s="120"/>
      <c r="N53825" s="120"/>
      <c r="U53825" s="121"/>
      <c r="V53825" s="122"/>
      <c r="W53825" s="123"/>
      <c r="AC53825" s="123"/>
    </row>
    <row r="53826" spans="5:29" s="2" customFormat="1">
      <c r="E53826" s="120"/>
      <c r="M53826" s="120"/>
      <c r="N53826" s="120"/>
      <c r="U53826" s="121"/>
      <c r="V53826" s="122"/>
      <c r="W53826" s="123"/>
      <c r="AC53826" s="123"/>
    </row>
    <row r="53827" spans="5:29" s="2" customFormat="1">
      <c r="E53827" s="120"/>
      <c r="M53827" s="120"/>
      <c r="N53827" s="120"/>
      <c r="U53827" s="121"/>
      <c r="V53827" s="122"/>
      <c r="W53827" s="123"/>
      <c r="AC53827" s="123"/>
    </row>
    <row r="53828" spans="5:29" s="2" customFormat="1">
      <c r="E53828" s="120"/>
      <c r="M53828" s="120"/>
      <c r="N53828" s="120"/>
      <c r="U53828" s="121"/>
      <c r="V53828" s="122"/>
      <c r="W53828" s="123"/>
      <c r="AC53828" s="123"/>
    </row>
    <row r="53829" spans="5:29" s="2" customFormat="1">
      <c r="E53829" s="120"/>
      <c r="M53829" s="120"/>
      <c r="N53829" s="120"/>
      <c r="U53829" s="121"/>
      <c r="V53829" s="122"/>
      <c r="W53829" s="123"/>
      <c r="AC53829" s="123"/>
    </row>
    <row r="53830" spans="5:29" s="2" customFormat="1">
      <c r="E53830" s="120"/>
      <c r="M53830" s="120"/>
      <c r="N53830" s="120"/>
      <c r="U53830" s="121"/>
      <c r="V53830" s="122"/>
      <c r="W53830" s="123"/>
      <c r="AC53830" s="123"/>
    </row>
    <row r="53831" spans="5:29" s="2" customFormat="1">
      <c r="E53831" s="120"/>
      <c r="M53831" s="120"/>
      <c r="N53831" s="120"/>
      <c r="U53831" s="121"/>
      <c r="V53831" s="122"/>
      <c r="W53831" s="123"/>
      <c r="AC53831" s="123"/>
    </row>
    <row r="53832" spans="5:29" s="2" customFormat="1">
      <c r="E53832" s="120"/>
      <c r="M53832" s="120"/>
      <c r="N53832" s="120"/>
      <c r="U53832" s="121"/>
      <c r="V53832" s="122"/>
      <c r="W53832" s="123"/>
      <c r="AC53832" s="123"/>
    </row>
    <row r="53833" spans="5:29" s="2" customFormat="1">
      <c r="E53833" s="120"/>
      <c r="M53833" s="120"/>
      <c r="N53833" s="120"/>
      <c r="U53833" s="121"/>
      <c r="V53833" s="122"/>
      <c r="W53833" s="123"/>
      <c r="AC53833" s="123"/>
    </row>
    <row r="53834" spans="5:29" s="2" customFormat="1">
      <c r="E53834" s="120"/>
      <c r="M53834" s="120"/>
      <c r="N53834" s="120"/>
      <c r="U53834" s="121"/>
      <c r="V53834" s="122"/>
      <c r="W53834" s="123"/>
      <c r="AC53834" s="123"/>
    </row>
    <row r="53835" spans="5:29" s="2" customFormat="1">
      <c r="E53835" s="120"/>
      <c r="M53835" s="120"/>
      <c r="N53835" s="120"/>
      <c r="U53835" s="121"/>
      <c r="V53835" s="122"/>
      <c r="W53835" s="123"/>
      <c r="AC53835" s="123"/>
    </row>
    <row r="53836" spans="5:29" s="2" customFormat="1">
      <c r="E53836" s="120"/>
      <c r="M53836" s="120"/>
      <c r="N53836" s="120"/>
      <c r="U53836" s="121"/>
      <c r="V53836" s="122"/>
      <c r="W53836" s="123"/>
      <c r="AC53836" s="123"/>
    </row>
    <row r="53837" spans="5:29" s="2" customFormat="1">
      <c r="E53837" s="120"/>
      <c r="M53837" s="120"/>
      <c r="N53837" s="120"/>
      <c r="U53837" s="121"/>
      <c r="V53837" s="122"/>
      <c r="W53837" s="123"/>
      <c r="AC53837" s="123"/>
    </row>
    <row r="53838" spans="5:29" s="2" customFormat="1">
      <c r="E53838" s="120"/>
      <c r="M53838" s="120"/>
      <c r="N53838" s="120"/>
      <c r="U53838" s="121"/>
      <c r="V53838" s="122"/>
      <c r="W53838" s="123"/>
      <c r="AC53838" s="123"/>
    </row>
    <row r="53839" spans="5:29" s="2" customFormat="1">
      <c r="E53839" s="120"/>
      <c r="M53839" s="120"/>
      <c r="N53839" s="120"/>
      <c r="U53839" s="121"/>
      <c r="V53839" s="122"/>
      <c r="W53839" s="123"/>
      <c r="AC53839" s="123"/>
    </row>
    <row r="53840" spans="5:29" s="2" customFormat="1">
      <c r="E53840" s="120"/>
      <c r="M53840" s="120"/>
      <c r="N53840" s="120"/>
      <c r="U53840" s="121"/>
      <c r="V53840" s="122"/>
      <c r="W53840" s="123"/>
      <c r="AC53840" s="123"/>
    </row>
    <row r="53841" spans="5:29" s="2" customFormat="1">
      <c r="E53841" s="120"/>
      <c r="M53841" s="120"/>
      <c r="N53841" s="120"/>
      <c r="U53841" s="121"/>
      <c r="V53841" s="122"/>
      <c r="W53841" s="123"/>
      <c r="AC53841" s="123"/>
    </row>
    <row r="53842" spans="5:29" s="2" customFormat="1">
      <c r="E53842" s="120"/>
      <c r="M53842" s="120"/>
      <c r="N53842" s="120"/>
      <c r="U53842" s="121"/>
      <c r="V53842" s="122"/>
      <c r="W53842" s="123"/>
      <c r="AC53842" s="123"/>
    </row>
    <row r="53843" spans="5:29" s="2" customFormat="1">
      <c r="E53843" s="120"/>
      <c r="M53843" s="120"/>
      <c r="N53843" s="120"/>
      <c r="U53843" s="121"/>
      <c r="V53843" s="122"/>
      <c r="W53843" s="123"/>
      <c r="AC53843" s="123"/>
    </row>
    <row r="53844" spans="5:29" s="2" customFormat="1">
      <c r="E53844" s="120"/>
      <c r="M53844" s="120"/>
      <c r="N53844" s="120"/>
      <c r="U53844" s="121"/>
      <c r="V53844" s="122"/>
      <c r="W53844" s="123"/>
      <c r="AC53844" s="123"/>
    </row>
    <row r="53845" spans="5:29" s="2" customFormat="1">
      <c r="E53845" s="120"/>
      <c r="M53845" s="120"/>
      <c r="N53845" s="120"/>
      <c r="U53845" s="121"/>
      <c r="V53845" s="122"/>
      <c r="W53845" s="123"/>
      <c r="AC53845" s="123"/>
    </row>
    <row r="53846" spans="5:29" s="2" customFormat="1">
      <c r="E53846" s="120"/>
      <c r="M53846" s="120"/>
      <c r="N53846" s="120"/>
      <c r="U53846" s="121"/>
      <c r="V53846" s="122"/>
      <c r="W53846" s="123"/>
      <c r="AC53846" s="123"/>
    </row>
    <row r="53847" spans="5:29" s="2" customFormat="1">
      <c r="E53847" s="120"/>
      <c r="M53847" s="120"/>
      <c r="N53847" s="120"/>
      <c r="U53847" s="121"/>
      <c r="V53847" s="122"/>
      <c r="W53847" s="123"/>
      <c r="AC53847" s="123"/>
    </row>
    <row r="53848" spans="5:29" s="2" customFormat="1">
      <c r="E53848" s="120"/>
      <c r="M53848" s="120"/>
      <c r="N53848" s="120"/>
      <c r="U53848" s="121"/>
      <c r="V53848" s="122"/>
      <c r="W53848" s="123"/>
      <c r="AC53848" s="123"/>
    </row>
    <row r="53849" spans="5:29" s="2" customFormat="1">
      <c r="E53849" s="120"/>
      <c r="M53849" s="120"/>
      <c r="N53849" s="120"/>
      <c r="U53849" s="121"/>
      <c r="V53849" s="122"/>
      <c r="W53849" s="123"/>
      <c r="AC53849" s="123"/>
    </row>
    <row r="53850" spans="5:29" s="2" customFormat="1">
      <c r="E53850" s="120"/>
      <c r="M53850" s="120"/>
      <c r="N53850" s="120"/>
      <c r="U53850" s="121"/>
      <c r="V53850" s="122"/>
      <c r="W53850" s="123"/>
      <c r="AC53850" s="123"/>
    </row>
    <row r="53851" spans="5:29" s="2" customFormat="1">
      <c r="E53851" s="120"/>
      <c r="M53851" s="120"/>
      <c r="N53851" s="120"/>
      <c r="U53851" s="121"/>
      <c r="V53851" s="122"/>
      <c r="W53851" s="123"/>
      <c r="AC53851" s="123"/>
    </row>
    <row r="53852" spans="5:29" s="2" customFormat="1">
      <c r="E53852" s="120"/>
      <c r="M53852" s="120"/>
      <c r="N53852" s="120"/>
      <c r="U53852" s="121"/>
      <c r="V53852" s="122"/>
      <c r="W53852" s="123"/>
      <c r="AC53852" s="123"/>
    </row>
    <row r="53853" spans="5:29" s="2" customFormat="1">
      <c r="E53853" s="120"/>
      <c r="M53853" s="120"/>
      <c r="N53853" s="120"/>
      <c r="U53853" s="121"/>
      <c r="V53853" s="122"/>
      <c r="W53853" s="123"/>
      <c r="AC53853" s="123"/>
    </row>
    <row r="53854" spans="5:29" s="2" customFormat="1">
      <c r="E53854" s="120"/>
      <c r="M53854" s="120"/>
      <c r="N53854" s="120"/>
      <c r="U53854" s="121"/>
      <c r="V53854" s="122"/>
      <c r="W53854" s="123"/>
      <c r="AC53854" s="123"/>
    </row>
    <row r="53855" spans="5:29" s="2" customFormat="1">
      <c r="E53855" s="120"/>
      <c r="M53855" s="120"/>
      <c r="N53855" s="120"/>
      <c r="U53855" s="121"/>
      <c r="V53855" s="122"/>
      <c r="W53855" s="123"/>
      <c r="AC53855" s="123"/>
    </row>
    <row r="53856" spans="5:29" s="2" customFormat="1">
      <c r="E53856" s="120"/>
      <c r="M53856" s="120"/>
      <c r="N53856" s="120"/>
      <c r="U53856" s="121"/>
      <c r="V53856" s="122"/>
      <c r="W53856" s="123"/>
      <c r="AC53856" s="123"/>
    </row>
    <row r="53857" spans="5:29" s="2" customFormat="1">
      <c r="E53857" s="120"/>
      <c r="M53857" s="120"/>
      <c r="N53857" s="120"/>
      <c r="U53857" s="121"/>
      <c r="V53857" s="122"/>
      <c r="W53857" s="123"/>
      <c r="AC53857" s="123"/>
    </row>
    <row r="53858" spans="5:29" s="2" customFormat="1">
      <c r="E53858" s="120"/>
      <c r="M53858" s="120"/>
      <c r="N53858" s="120"/>
      <c r="U53858" s="121"/>
      <c r="V53858" s="122"/>
      <c r="W53858" s="123"/>
      <c r="AC53858" s="123"/>
    </row>
    <row r="53859" spans="5:29" s="2" customFormat="1">
      <c r="E53859" s="120"/>
      <c r="M53859" s="120"/>
      <c r="N53859" s="120"/>
      <c r="U53859" s="121"/>
      <c r="V53859" s="122"/>
      <c r="W53859" s="123"/>
      <c r="AC53859" s="123"/>
    </row>
    <row r="53860" spans="5:29" s="2" customFormat="1">
      <c r="E53860" s="120"/>
      <c r="M53860" s="120"/>
      <c r="N53860" s="120"/>
      <c r="U53860" s="121"/>
      <c r="V53860" s="122"/>
      <c r="W53860" s="123"/>
      <c r="AC53860" s="123"/>
    </row>
    <row r="53861" spans="5:29" s="2" customFormat="1">
      <c r="E53861" s="120"/>
      <c r="M53861" s="120"/>
      <c r="N53861" s="120"/>
      <c r="U53861" s="121"/>
      <c r="V53861" s="122"/>
      <c r="W53861" s="123"/>
      <c r="AC53861" s="123"/>
    </row>
    <row r="53862" spans="5:29" s="2" customFormat="1">
      <c r="E53862" s="120"/>
      <c r="M53862" s="120"/>
      <c r="N53862" s="120"/>
      <c r="U53862" s="121"/>
      <c r="V53862" s="122"/>
      <c r="W53862" s="123"/>
      <c r="AC53862" s="123"/>
    </row>
    <row r="53863" spans="5:29" s="2" customFormat="1">
      <c r="E53863" s="120"/>
      <c r="M53863" s="120"/>
      <c r="N53863" s="120"/>
      <c r="U53863" s="121"/>
      <c r="V53863" s="122"/>
      <c r="W53863" s="123"/>
      <c r="AC53863" s="123"/>
    </row>
    <row r="53864" spans="5:29" s="2" customFormat="1">
      <c r="E53864" s="120"/>
      <c r="M53864" s="120"/>
      <c r="N53864" s="120"/>
      <c r="U53864" s="121"/>
      <c r="V53864" s="122"/>
      <c r="W53864" s="123"/>
      <c r="AC53864" s="123"/>
    </row>
    <row r="53865" spans="5:29" s="2" customFormat="1">
      <c r="E53865" s="120"/>
      <c r="M53865" s="120"/>
      <c r="N53865" s="120"/>
      <c r="U53865" s="121"/>
      <c r="V53865" s="122"/>
      <c r="W53865" s="123"/>
      <c r="AC53865" s="123"/>
    </row>
    <row r="53866" spans="5:29" s="2" customFormat="1">
      <c r="E53866" s="120"/>
      <c r="M53866" s="120"/>
      <c r="N53866" s="120"/>
      <c r="U53866" s="121"/>
      <c r="V53866" s="122"/>
      <c r="W53866" s="123"/>
      <c r="AC53866" s="123"/>
    </row>
    <row r="53867" spans="5:29" s="2" customFormat="1">
      <c r="E53867" s="120"/>
      <c r="M53867" s="120"/>
      <c r="N53867" s="120"/>
      <c r="U53867" s="121"/>
      <c r="V53867" s="122"/>
      <c r="W53867" s="123"/>
      <c r="AC53867" s="123"/>
    </row>
    <row r="53868" spans="5:29" s="2" customFormat="1">
      <c r="E53868" s="120"/>
      <c r="M53868" s="120"/>
      <c r="N53868" s="120"/>
      <c r="U53868" s="121"/>
      <c r="V53868" s="122"/>
      <c r="W53868" s="123"/>
      <c r="AC53868" s="123"/>
    </row>
    <row r="53869" spans="5:29" s="2" customFormat="1">
      <c r="E53869" s="120"/>
      <c r="M53869" s="120"/>
      <c r="N53869" s="120"/>
      <c r="U53869" s="121"/>
      <c r="V53869" s="122"/>
      <c r="W53869" s="123"/>
      <c r="AC53869" s="123"/>
    </row>
    <row r="53870" spans="5:29" s="2" customFormat="1">
      <c r="E53870" s="120"/>
      <c r="M53870" s="120"/>
      <c r="N53870" s="120"/>
      <c r="U53870" s="121"/>
      <c r="V53870" s="122"/>
      <c r="W53870" s="123"/>
      <c r="AC53870" s="123"/>
    </row>
    <row r="53871" spans="5:29" s="2" customFormat="1">
      <c r="E53871" s="120"/>
      <c r="M53871" s="120"/>
      <c r="N53871" s="120"/>
      <c r="U53871" s="121"/>
      <c r="V53871" s="122"/>
      <c r="W53871" s="123"/>
      <c r="AC53871" s="123"/>
    </row>
    <row r="53872" spans="5:29" s="2" customFormat="1">
      <c r="E53872" s="120"/>
      <c r="M53872" s="120"/>
      <c r="N53872" s="120"/>
      <c r="U53872" s="121"/>
      <c r="V53872" s="122"/>
      <c r="W53872" s="123"/>
      <c r="AC53872" s="123"/>
    </row>
    <row r="53873" spans="5:29" s="2" customFormat="1">
      <c r="E53873" s="120"/>
      <c r="M53873" s="120"/>
      <c r="N53873" s="120"/>
      <c r="U53873" s="121"/>
      <c r="V53873" s="122"/>
      <c r="W53873" s="123"/>
      <c r="AC53873" s="123"/>
    </row>
    <row r="53874" spans="5:29" s="2" customFormat="1">
      <c r="E53874" s="120"/>
      <c r="M53874" s="120"/>
      <c r="N53874" s="120"/>
      <c r="U53874" s="121"/>
      <c r="V53874" s="122"/>
      <c r="W53874" s="123"/>
      <c r="AC53874" s="123"/>
    </row>
    <row r="53875" spans="5:29" s="2" customFormat="1">
      <c r="E53875" s="120"/>
      <c r="M53875" s="120"/>
      <c r="N53875" s="120"/>
      <c r="U53875" s="121"/>
      <c r="V53875" s="122"/>
      <c r="W53875" s="123"/>
      <c r="AC53875" s="123"/>
    </row>
    <row r="53876" spans="5:29" s="2" customFormat="1">
      <c r="E53876" s="120"/>
      <c r="M53876" s="120"/>
      <c r="N53876" s="120"/>
      <c r="U53876" s="121"/>
      <c r="V53876" s="122"/>
      <c r="W53876" s="123"/>
      <c r="AC53876" s="123"/>
    </row>
    <row r="53877" spans="5:29" s="2" customFormat="1">
      <c r="E53877" s="120"/>
      <c r="M53877" s="120"/>
      <c r="N53877" s="120"/>
      <c r="U53877" s="121"/>
      <c r="V53877" s="122"/>
      <c r="W53877" s="123"/>
      <c r="AC53877" s="123"/>
    </row>
    <row r="53878" spans="5:29" s="2" customFormat="1">
      <c r="E53878" s="120"/>
      <c r="M53878" s="120"/>
      <c r="N53878" s="120"/>
      <c r="U53878" s="121"/>
      <c r="V53878" s="122"/>
      <c r="W53878" s="123"/>
      <c r="AC53878" s="123"/>
    </row>
    <row r="53879" spans="5:29" s="2" customFormat="1">
      <c r="E53879" s="120"/>
      <c r="M53879" s="120"/>
      <c r="N53879" s="120"/>
      <c r="U53879" s="121"/>
      <c r="V53879" s="122"/>
      <c r="W53879" s="123"/>
      <c r="AC53879" s="123"/>
    </row>
    <row r="53880" spans="5:29" s="2" customFormat="1">
      <c r="E53880" s="120"/>
      <c r="M53880" s="120"/>
      <c r="N53880" s="120"/>
      <c r="U53880" s="121"/>
      <c r="V53880" s="122"/>
      <c r="W53880" s="123"/>
      <c r="AC53880" s="123"/>
    </row>
    <row r="53881" spans="5:29" s="2" customFormat="1">
      <c r="E53881" s="120"/>
      <c r="M53881" s="120"/>
      <c r="N53881" s="120"/>
      <c r="U53881" s="121"/>
      <c r="V53881" s="122"/>
      <c r="W53881" s="123"/>
      <c r="AC53881" s="123"/>
    </row>
    <row r="53882" spans="5:29" s="2" customFormat="1">
      <c r="E53882" s="120"/>
      <c r="M53882" s="120"/>
      <c r="N53882" s="120"/>
      <c r="U53882" s="121"/>
      <c r="V53882" s="122"/>
      <c r="W53882" s="123"/>
      <c r="AC53882" s="123"/>
    </row>
    <row r="53883" spans="5:29" s="2" customFormat="1">
      <c r="E53883" s="120"/>
      <c r="M53883" s="120"/>
      <c r="N53883" s="120"/>
      <c r="U53883" s="121"/>
      <c r="V53883" s="122"/>
      <c r="W53883" s="123"/>
      <c r="AC53883" s="123"/>
    </row>
    <row r="53884" spans="5:29" s="2" customFormat="1">
      <c r="E53884" s="120"/>
      <c r="M53884" s="120"/>
      <c r="N53884" s="120"/>
      <c r="U53884" s="121"/>
      <c r="V53884" s="122"/>
      <c r="W53884" s="123"/>
      <c r="AC53884" s="123"/>
    </row>
    <row r="53885" spans="5:29" s="2" customFormat="1">
      <c r="E53885" s="120"/>
      <c r="M53885" s="120"/>
      <c r="N53885" s="120"/>
      <c r="U53885" s="121"/>
      <c r="V53885" s="122"/>
      <c r="W53885" s="123"/>
      <c r="AC53885" s="123"/>
    </row>
    <row r="53886" spans="5:29" s="2" customFormat="1">
      <c r="E53886" s="120"/>
      <c r="M53886" s="120"/>
      <c r="N53886" s="120"/>
      <c r="U53886" s="121"/>
      <c r="V53886" s="122"/>
      <c r="W53886" s="123"/>
      <c r="AC53886" s="123"/>
    </row>
    <row r="53887" spans="5:29" s="2" customFormat="1">
      <c r="E53887" s="120"/>
      <c r="M53887" s="120"/>
      <c r="N53887" s="120"/>
      <c r="U53887" s="121"/>
      <c r="V53887" s="122"/>
      <c r="W53887" s="123"/>
      <c r="AC53887" s="123"/>
    </row>
    <row r="53888" spans="5:29" s="2" customFormat="1">
      <c r="E53888" s="120"/>
      <c r="M53888" s="120"/>
      <c r="N53888" s="120"/>
      <c r="U53888" s="121"/>
      <c r="V53888" s="122"/>
      <c r="W53888" s="123"/>
      <c r="AC53888" s="123"/>
    </row>
    <row r="53889" spans="5:29" s="2" customFormat="1">
      <c r="E53889" s="120"/>
      <c r="M53889" s="120"/>
      <c r="N53889" s="120"/>
      <c r="U53889" s="121"/>
      <c r="V53889" s="122"/>
      <c r="W53889" s="123"/>
      <c r="AC53889" s="123"/>
    </row>
    <row r="53890" spans="5:29" s="2" customFormat="1">
      <c r="E53890" s="120"/>
      <c r="M53890" s="120"/>
      <c r="N53890" s="120"/>
      <c r="U53890" s="121"/>
      <c r="V53890" s="122"/>
      <c r="W53890" s="123"/>
      <c r="AC53890" s="123"/>
    </row>
    <row r="53891" spans="5:29" s="2" customFormat="1">
      <c r="E53891" s="120"/>
      <c r="M53891" s="120"/>
      <c r="N53891" s="120"/>
      <c r="U53891" s="121"/>
      <c r="V53891" s="122"/>
      <c r="W53891" s="123"/>
      <c r="AC53891" s="123"/>
    </row>
    <row r="53892" spans="5:29" s="2" customFormat="1">
      <c r="E53892" s="120"/>
      <c r="M53892" s="120"/>
      <c r="N53892" s="120"/>
      <c r="U53892" s="121"/>
      <c r="V53892" s="122"/>
      <c r="W53892" s="123"/>
      <c r="AC53892" s="123"/>
    </row>
    <row r="53893" spans="5:29" s="2" customFormat="1">
      <c r="E53893" s="120"/>
      <c r="M53893" s="120"/>
      <c r="N53893" s="120"/>
      <c r="U53893" s="121"/>
      <c r="V53893" s="122"/>
      <c r="W53893" s="123"/>
      <c r="AC53893" s="123"/>
    </row>
    <row r="53894" spans="5:29" s="2" customFormat="1">
      <c r="E53894" s="120"/>
      <c r="M53894" s="120"/>
      <c r="N53894" s="120"/>
      <c r="U53894" s="121"/>
      <c r="V53894" s="122"/>
      <c r="W53894" s="123"/>
      <c r="AC53894" s="123"/>
    </row>
    <row r="53895" spans="5:29" s="2" customFormat="1">
      <c r="E53895" s="120"/>
      <c r="M53895" s="120"/>
      <c r="N53895" s="120"/>
      <c r="U53895" s="121"/>
      <c r="V53895" s="122"/>
      <c r="W53895" s="123"/>
      <c r="AC53895" s="123"/>
    </row>
    <row r="53896" spans="5:29" s="2" customFormat="1">
      <c r="E53896" s="120"/>
      <c r="M53896" s="120"/>
      <c r="N53896" s="120"/>
      <c r="U53896" s="121"/>
      <c r="V53896" s="122"/>
      <c r="W53896" s="123"/>
      <c r="AC53896" s="123"/>
    </row>
    <row r="53897" spans="5:29" s="2" customFormat="1">
      <c r="E53897" s="120"/>
      <c r="M53897" s="120"/>
      <c r="N53897" s="120"/>
      <c r="U53897" s="121"/>
      <c r="V53897" s="122"/>
      <c r="W53897" s="123"/>
      <c r="AC53897" s="123"/>
    </row>
    <row r="53898" spans="5:29" s="2" customFormat="1">
      <c r="E53898" s="120"/>
      <c r="M53898" s="120"/>
      <c r="N53898" s="120"/>
      <c r="U53898" s="121"/>
      <c r="V53898" s="122"/>
      <c r="W53898" s="123"/>
      <c r="AC53898" s="123"/>
    </row>
    <row r="53899" spans="5:29" s="2" customFormat="1">
      <c r="E53899" s="120"/>
      <c r="M53899" s="120"/>
      <c r="N53899" s="120"/>
      <c r="U53899" s="121"/>
      <c r="V53899" s="122"/>
      <c r="W53899" s="123"/>
      <c r="AC53899" s="123"/>
    </row>
    <row r="53900" spans="5:29" s="2" customFormat="1">
      <c r="E53900" s="120"/>
      <c r="M53900" s="120"/>
      <c r="N53900" s="120"/>
      <c r="U53900" s="121"/>
      <c r="V53900" s="122"/>
      <c r="W53900" s="123"/>
      <c r="AC53900" s="123"/>
    </row>
    <row r="53901" spans="5:29" s="2" customFormat="1">
      <c r="E53901" s="120"/>
      <c r="M53901" s="120"/>
      <c r="N53901" s="120"/>
      <c r="U53901" s="121"/>
      <c r="V53901" s="122"/>
      <c r="W53901" s="123"/>
      <c r="AC53901" s="123"/>
    </row>
    <row r="53902" spans="5:29" s="2" customFormat="1">
      <c r="E53902" s="120"/>
      <c r="M53902" s="120"/>
      <c r="N53902" s="120"/>
      <c r="U53902" s="121"/>
      <c r="V53902" s="122"/>
      <c r="W53902" s="123"/>
      <c r="AC53902" s="123"/>
    </row>
    <row r="53903" spans="5:29" s="2" customFormat="1">
      <c r="E53903" s="120"/>
      <c r="M53903" s="120"/>
      <c r="N53903" s="120"/>
      <c r="U53903" s="121"/>
      <c r="V53903" s="122"/>
      <c r="W53903" s="123"/>
      <c r="AC53903" s="123"/>
    </row>
    <row r="53904" spans="5:29" s="2" customFormat="1">
      <c r="E53904" s="120"/>
      <c r="M53904" s="120"/>
      <c r="N53904" s="120"/>
      <c r="U53904" s="121"/>
      <c r="V53904" s="122"/>
      <c r="W53904" s="123"/>
      <c r="AC53904" s="123"/>
    </row>
    <row r="53905" spans="5:29" s="2" customFormat="1">
      <c r="E53905" s="120"/>
      <c r="M53905" s="120"/>
      <c r="N53905" s="120"/>
      <c r="U53905" s="121"/>
      <c r="V53905" s="122"/>
      <c r="W53905" s="123"/>
      <c r="AC53905" s="123"/>
    </row>
    <row r="53906" spans="5:29" s="2" customFormat="1">
      <c r="E53906" s="120"/>
      <c r="M53906" s="120"/>
      <c r="N53906" s="120"/>
      <c r="U53906" s="121"/>
      <c r="V53906" s="122"/>
      <c r="W53906" s="123"/>
      <c r="AC53906" s="123"/>
    </row>
    <row r="53907" spans="5:29" s="2" customFormat="1">
      <c r="E53907" s="120"/>
      <c r="M53907" s="120"/>
      <c r="N53907" s="120"/>
      <c r="U53907" s="121"/>
      <c r="V53907" s="122"/>
      <c r="W53907" s="123"/>
      <c r="AC53907" s="123"/>
    </row>
    <row r="53908" spans="5:29" s="2" customFormat="1">
      <c r="E53908" s="120"/>
      <c r="M53908" s="120"/>
      <c r="N53908" s="120"/>
      <c r="U53908" s="121"/>
      <c r="V53908" s="122"/>
      <c r="W53908" s="123"/>
      <c r="AC53908" s="123"/>
    </row>
    <row r="53909" spans="5:29" s="2" customFormat="1">
      <c r="E53909" s="120"/>
      <c r="M53909" s="120"/>
      <c r="N53909" s="120"/>
      <c r="U53909" s="121"/>
      <c r="V53909" s="122"/>
      <c r="W53909" s="123"/>
      <c r="AC53909" s="123"/>
    </row>
    <row r="53910" spans="5:29" s="2" customFormat="1">
      <c r="E53910" s="120"/>
      <c r="M53910" s="120"/>
      <c r="N53910" s="120"/>
      <c r="U53910" s="121"/>
      <c r="V53910" s="122"/>
      <c r="W53910" s="123"/>
      <c r="AC53910" s="123"/>
    </row>
    <row r="53911" spans="5:29" s="2" customFormat="1">
      <c r="E53911" s="120"/>
      <c r="M53911" s="120"/>
      <c r="N53911" s="120"/>
      <c r="U53911" s="121"/>
      <c r="V53911" s="122"/>
      <c r="W53911" s="123"/>
      <c r="AC53911" s="123"/>
    </row>
    <row r="53912" spans="5:29" s="2" customFormat="1">
      <c r="E53912" s="120"/>
      <c r="M53912" s="120"/>
      <c r="N53912" s="120"/>
      <c r="U53912" s="121"/>
      <c r="V53912" s="122"/>
      <c r="W53912" s="123"/>
      <c r="AC53912" s="123"/>
    </row>
    <row r="53913" spans="5:29" s="2" customFormat="1">
      <c r="E53913" s="120"/>
      <c r="M53913" s="120"/>
      <c r="N53913" s="120"/>
      <c r="U53913" s="121"/>
      <c r="V53913" s="122"/>
      <c r="W53913" s="123"/>
      <c r="AC53913" s="123"/>
    </row>
    <row r="53914" spans="5:29" s="2" customFormat="1">
      <c r="E53914" s="120"/>
      <c r="M53914" s="120"/>
      <c r="N53914" s="120"/>
      <c r="U53914" s="121"/>
      <c r="V53914" s="122"/>
      <c r="W53914" s="123"/>
      <c r="AC53914" s="123"/>
    </row>
    <row r="53915" spans="5:29" s="2" customFormat="1">
      <c r="E53915" s="120"/>
      <c r="M53915" s="120"/>
      <c r="N53915" s="120"/>
      <c r="U53915" s="121"/>
      <c r="V53915" s="122"/>
      <c r="W53915" s="123"/>
      <c r="AC53915" s="123"/>
    </row>
    <row r="53916" spans="5:29" s="2" customFormat="1">
      <c r="E53916" s="120"/>
      <c r="M53916" s="120"/>
      <c r="N53916" s="120"/>
      <c r="U53916" s="121"/>
      <c r="V53916" s="122"/>
      <c r="W53916" s="123"/>
      <c r="AC53916" s="123"/>
    </row>
    <row r="53917" spans="5:29" s="2" customFormat="1">
      <c r="E53917" s="120"/>
      <c r="M53917" s="120"/>
      <c r="N53917" s="120"/>
      <c r="U53917" s="121"/>
      <c r="V53917" s="122"/>
      <c r="W53917" s="123"/>
      <c r="AC53917" s="123"/>
    </row>
    <row r="53918" spans="5:29" s="2" customFormat="1">
      <c r="E53918" s="120"/>
      <c r="M53918" s="120"/>
      <c r="N53918" s="120"/>
      <c r="U53918" s="121"/>
      <c r="V53918" s="122"/>
      <c r="W53918" s="123"/>
      <c r="AC53918" s="123"/>
    </row>
    <row r="53919" spans="5:29" s="2" customFormat="1">
      <c r="E53919" s="120"/>
      <c r="M53919" s="120"/>
      <c r="N53919" s="120"/>
      <c r="U53919" s="121"/>
      <c r="V53919" s="122"/>
      <c r="W53919" s="123"/>
      <c r="AC53919" s="123"/>
    </row>
    <row r="53920" spans="5:29" s="2" customFormat="1">
      <c r="E53920" s="120"/>
      <c r="M53920" s="120"/>
      <c r="N53920" s="120"/>
      <c r="U53920" s="121"/>
      <c r="V53920" s="122"/>
      <c r="W53920" s="123"/>
      <c r="AC53920" s="123"/>
    </row>
    <row r="53921" spans="5:29" s="2" customFormat="1">
      <c r="E53921" s="120"/>
      <c r="M53921" s="120"/>
      <c r="N53921" s="120"/>
      <c r="U53921" s="121"/>
      <c r="V53921" s="122"/>
      <c r="W53921" s="123"/>
      <c r="AC53921" s="123"/>
    </row>
    <row r="53922" spans="5:29" s="2" customFormat="1">
      <c r="E53922" s="120"/>
      <c r="M53922" s="120"/>
      <c r="N53922" s="120"/>
      <c r="U53922" s="121"/>
      <c r="V53922" s="122"/>
      <c r="W53922" s="123"/>
      <c r="AC53922" s="123"/>
    </row>
    <row r="53923" spans="5:29" s="2" customFormat="1">
      <c r="E53923" s="120"/>
      <c r="M53923" s="120"/>
      <c r="N53923" s="120"/>
      <c r="U53923" s="121"/>
      <c r="V53923" s="122"/>
      <c r="W53923" s="123"/>
      <c r="AC53923" s="123"/>
    </row>
    <row r="53924" spans="5:29" s="2" customFormat="1">
      <c r="E53924" s="120"/>
      <c r="M53924" s="120"/>
      <c r="N53924" s="120"/>
      <c r="U53924" s="121"/>
      <c r="V53924" s="122"/>
      <c r="W53924" s="123"/>
      <c r="AC53924" s="123"/>
    </row>
    <row r="53925" spans="5:29" s="2" customFormat="1">
      <c r="E53925" s="120"/>
      <c r="M53925" s="120"/>
      <c r="N53925" s="120"/>
      <c r="U53925" s="121"/>
      <c r="V53925" s="122"/>
      <c r="W53925" s="123"/>
      <c r="AC53925" s="123"/>
    </row>
    <row r="53926" spans="5:29" s="2" customFormat="1">
      <c r="E53926" s="120"/>
      <c r="M53926" s="120"/>
      <c r="N53926" s="120"/>
      <c r="U53926" s="121"/>
      <c r="V53926" s="122"/>
      <c r="W53926" s="123"/>
      <c r="AC53926" s="123"/>
    </row>
    <row r="53927" spans="5:29" s="2" customFormat="1">
      <c r="E53927" s="120"/>
      <c r="M53927" s="120"/>
      <c r="N53927" s="120"/>
      <c r="U53927" s="121"/>
      <c r="V53927" s="122"/>
      <c r="W53927" s="123"/>
      <c r="AC53927" s="123"/>
    </row>
    <row r="53928" spans="5:29" s="2" customFormat="1">
      <c r="E53928" s="120"/>
      <c r="M53928" s="120"/>
      <c r="N53928" s="120"/>
      <c r="U53928" s="121"/>
      <c r="V53928" s="122"/>
      <c r="W53928" s="123"/>
      <c r="AC53928" s="123"/>
    </row>
    <row r="53929" spans="5:29" s="2" customFormat="1">
      <c r="E53929" s="120"/>
      <c r="M53929" s="120"/>
      <c r="N53929" s="120"/>
      <c r="U53929" s="121"/>
      <c r="V53929" s="122"/>
      <c r="W53929" s="123"/>
      <c r="AC53929" s="123"/>
    </row>
    <row r="53930" spans="5:29" s="2" customFormat="1">
      <c r="E53930" s="120"/>
      <c r="M53930" s="120"/>
      <c r="N53930" s="120"/>
      <c r="U53930" s="121"/>
      <c r="V53930" s="122"/>
      <c r="W53930" s="123"/>
      <c r="AC53930" s="123"/>
    </row>
    <row r="53931" spans="5:29" s="2" customFormat="1">
      <c r="E53931" s="120"/>
      <c r="M53931" s="120"/>
      <c r="N53931" s="120"/>
      <c r="U53931" s="121"/>
      <c r="V53931" s="122"/>
      <c r="W53931" s="123"/>
      <c r="AC53931" s="123"/>
    </row>
    <row r="53932" spans="5:29" s="2" customFormat="1">
      <c r="E53932" s="120"/>
      <c r="M53932" s="120"/>
      <c r="N53932" s="120"/>
      <c r="U53932" s="121"/>
      <c r="V53932" s="122"/>
      <c r="W53932" s="123"/>
      <c r="AC53932" s="123"/>
    </row>
    <row r="53933" spans="5:29" s="2" customFormat="1">
      <c r="E53933" s="120"/>
      <c r="M53933" s="120"/>
      <c r="N53933" s="120"/>
      <c r="U53933" s="121"/>
      <c r="V53933" s="122"/>
      <c r="W53933" s="123"/>
      <c r="AC53933" s="123"/>
    </row>
    <row r="53934" spans="5:29" s="2" customFormat="1">
      <c r="E53934" s="120"/>
      <c r="M53934" s="120"/>
      <c r="N53934" s="120"/>
      <c r="U53934" s="121"/>
      <c r="V53934" s="122"/>
      <c r="W53934" s="123"/>
      <c r="AC53934" s="123"/>
    </row>
    <row r="53935" spans="5:29" s="2" customFormat="1">
      <c r="E53935" s="120"/>
      <c r="M53935" s="120"/>
      <c r="N53935" s="120"/>
      <c r="U53935" s="121"/>
      <c r="V53935" s="122"/>
      <c r="W53935" s="123"/>
      <c r="AC53935" s="123"/>
    </row>
    <row r="53936" spans="5:29" s="2" customFormat="1">
      <c r="E53936" s="120"/>
      <c r="M53936" s="120"/>
      <c r="N53936" s="120"/>
      <c r="U53936" s="121"/>
      <c r="V53936" s="122"/>
      <c r="W53936" s="123"/>
      <c r="AC53936" s="123"/>
    </row>
    <row r="53937" spans="5:29" s="2" customFormat="1">
      <c r="E53937" s="120"/>
      <c r="M53937" s="120"/>
      <c r="N53937" s="120"/>
      <c r="U53937" s="121"/>
      <c r="V53937" s="122"/>
      <c r="W53937" s="123"/>
      <c r="AC53937" s="123"/>
    </row>
    <row r="53938" spans="5:29" s="2" customFormat="1">
      <c r="E53938" s="120"/>
      <c r="M53938" s="120"/>
      <c r="N53938" s="120"/>
      <c r="U53938" s="121"/>
      <c r="V53938" s="122"/>
      <c r="W53938" s="123"/>
      <c r="AC53938" s="123"/>
    </row>
    <row r="53939" spans="5:29" s="2" customFormat="1">
      <c r="E53939" s="120"/>
      <c r="M53939" s="120"/>
      <c r="N53939" s="120"/>
      <c r="U53939" s="121"/>
      <c r="V53939" s="122"/>
      <c r="W53939" s="123"/>
      <c r="AC53939" s="123"/>
    </row>
    <row r="53940" spans="5:29" s="2" customFormat="1">
      <c r="E53940" s="120"/>
      <c r="M53940" s="120"/>
      <c r="N53940" s="120"/>
      <c r="U53940" s="121"/>
      <c r="V53940" s="122"/>
      <c r="W53940" s="123"/>
      <c r="AC53940" s="123"/>
    </row>
    <row r="53941" spans="5:29" s="2" customFormat="1">
      <c r="E53941" s="120"/>
      <c r="M53941" s="120"/>
      <c r="N53941" s="120"/>
      <c r="U53941" s="121"/>
      <c r="V53941" s="122"/>
      <c r="W53941" s="123"/>
      <c r="AC53941" s="123"/>
    </row>
    <row r="53942" spans="5:29" s="2" customFormat="1">
      <c r="E53942" s="120"/>
      <c r="M53942" s="120"/>
      <c r="N53942" s="120"/>
      <c r="U53942" s="121"/>
      <c r="V53942" s="122"/>
      <c r="W53942" s="123"/>
      <c r="AC53942" s="123"/>
    </row>
    <row r="53943" spans="5:29" s="2" customFormat="1">
      <c r="E53943" s="120"/>
      <c r="M53943" s="120"/>
      <c r="N53943" s="120"/>
      <c r="U53943" s="121"/>
      <c r="V53943" s="122"/>
      <c r="W53943" s="123"/>
      <c r="AC53943" s="123"/>
    </row>
    <row r="53944" spans="5:29" s="2" customFormat="1">
      <c r="E53944" s="120"/>
      <c r="M53944" s="120"/>
      <c r="N53944" s="120"/>
      <c r="U53944" s="121"/>
      <c r="V53944" s="122"/>
      <c r="W53944" s="123"/>
      <c r="AC53944" s="123"/>
    </row>
    <row r="53945" spans="5:29" s="2" customFormat="1">
      <c r="E53945" s="120"/>
      <c r="M53945" s="120"/>
      <c r="N53945" s="120"/>
      <c r="U53945" s="121"/>
      <c r="V53945" s="122"/>
      <c r="W53945" s="123"/>
      <c r="AC53945" s="123"/>
    </row>
    <row r="53946" spans="5:29" s="2" customFormat="1">
      <c r="E53946" s="120"/>
      <c r="M53946" s="120"/>
      <c r="N53946" s="120"/>
      <c r="U53946" s="121"/>
      <c r="V53946" s="122"/>
      <c r="W53946" s="123"/>
      <c r="AC53946" s="123"/>
    </row>
    <row r="53947" spans="5:29" s="2" customFormat="1">
      <c r="E53947" s="120"/>
      <c r="M53947" s="120"/>
      <c r="N53947" s="120"/>
      <c r="U53947" s="121"/>
      <c r="V53947" s="122"/>
      <c r="W53947" s="123"/>
      <c r="AC53947" s="123"/>
    </row>
    <row r="53948" spans="5:29" s="2" customFormat="1">
      <c r="E53948" s="120"/>
      <c r="M53948" s="120"/>
      <c r="N53948" s="120"/>
      <c r="U53948" s="121"/>
      <c r="V53948" s="122"/>
      <c r="W53948" s="123"/>
      <c r="AC53948" s="123"/>
    </row>
    <row r="53949" spans="5:29" s="2" customFormat="1">
      <c r="E53949" s="120"/>
      <c r="M53949" s="120"/>
      <c r="N53949" s="120"/>
      <c r="U53949" s="121"/>
      <c r="V53949" s="122"/>
      <c r="W53949" s="123"/>
      <c r="AC53949" s="123"/>
    </row>
    <row r="53950" spans="5:29" s="2" customFormat="1">
      <c r="E53950" s="120"/>
      <c r="M53950" s="120"/>
      <c r="N53950" s="120"/>
      <c r="U53950" s="121"/>
      <c r="V53950" s="122"/>
      <c r="W53950" s="123"/>
      <c r="AC53950" s="123"/>
    </row>
    <row r="53951" spans="5:29" s="2" customFormat="1">
      <c r="E53951" s="120"/>
      <c r="M53951" s="120"/>
      <c r="N53951" s="120"/>
      <c r="U53951" s="121"/>
      <c r="V53951" s="122"/>
      <c r="W53951" s="123"/>
      <c r="AC53951" s="123"/>
    </row>
    <row r="53952" spans="5:29" s="2" customFormat="1">
      <c r="E53952" s="120"/>
      <c r="M53952" s="120"/>
      <c r="N53952" s="120"/>
      <c r="U53952" s="121"/>
      <c r="V53952" s="122"/>
      <c r="W53952" s="123"/>
      <c r="AC53952" s="123"/>
    </row>
    <row r="53953" spans="5:29" s="2" customFormat="1">
      <c r="E53953" s="120"/>
      <c r="M53953" s="120"/>
      <c r="N53953" s="120"/>
      <c r="U53953" s="121"/>
      <c r="V53953" s="122"/>
      <c r="W53953" s="123"/>
      <c r="AC53953" s="123"/>
    </row>
    <row r="53954" spans="5:29" s="2" customFormat="1">
      <c r="E53954" s="120"/>
      <c r="M53954" s="120"/>
      <c r="N53954" s="120"/>
      <c r="U53954" s="121"/>
      <c r="V53954" s="122"/>
      <c r="W53954" s="123"/>
      <c r="AC53954" s="123"/>
    </row>
    <row r="53955" spans="5:29" s="2" customFormat="1">
      <c r="E53955" s="120"/>
      <c r="M53955" s="120"/>
      <c r="N53955" s="120"/>
      <c r="U53955" s="121"/>
      <c r="V53955" s="122"/>
      <c r="W53955" s="123"/>
      <c r="AC53955" s="123"/>
    </row>
    <row r="53956" spans="5:29" s="2" customFormat="1">
      <c r="E53956" s="120"/>
      <c r="M53956" s="120"/>
      <c r="N53956" s="120"/>
      <c r="U53956" s="121"/>
      <c r="V53956" s="122"/>
      <c r="W53956" s="123"/>
      <c r="AC53956" s="123"/>
    </row>
    <row r="53957" spans="5:29" s="2" customFormat="1">
      <c r="E53957" s="120"/>
      <c r="M53957" s="120"/>
      <c r="N53957" s="120"/>
      <c r="U53957" s="121"/>
      <c r="V53957" s="122"/>
      <c r="W53957" s="123"/>
      <c r="AC53957" s="123"/>
    </row>
    <row r="53958" spans="5:29" s="2" customFormat="1">
      <c r="E53958" s="120"/>
      <c r="M53958" s="120"/>
      <c r="N53958" s="120"/>
      <c r="U53958" s="121"/>
      <c r="V53958" s="122"/>
      <c r="W53958" s="123"/>
      <c r="AC53958" s="123"/>
    </row>
    <row r="53959" spans="5:29" s="2" customFormat="1">
      <c r="E53959" s="120"/>
      <c r="M53959" s="120"/>
      <c r="N53959" s="120"/>
      <c r="U53959" s="121"/>
      <c r="V53959" s="122"/>
      <c r="W53959" s="123"/>
      <c r="AC53959" s="123"/>
    </row>
    <row r="53960" spans="5:29" s="2" customFormat="1">
      <c r="E53960" s="120"/>
      <c r="M53960" s="120"/>
      <c r="N53960" s="120"/>
      <c r="U53960" s="121"/>
      <c r="V53960" s="122"/>
      <c r="W53960" s="123"/>
      <c r="AC53960" s="123"/>
    </row>
    <row r="53961" spans="5:29" s="2" customFormat="1">
      <c r="E53961" s="120"/>
      <c r="M53961" s="120"/>
      <c r="N53961" s="120"/>
      <c r="U53961" s="121"/>
      <c r="V53961" s="122"/>
      <c r="W53961" s="123"/>
      <c r="AC53961" s="123"/>
    </row>
    <row r="53962" spans="5:29" s="2" customFormat="1">
      <c r="E53962" s="120"/>
      <c r="M53962" s="120"/>
      <c r="N53962" s="120"/>
      <c r="U53962" s="121"/>
      <c r="V53962" s="122"/>
      <c r="W53962" s="123"/>
      <c r="AC53962" s="123"/>
    </row>
    <row r="53963" spans="5:29" s="2" customFormat="1">
      <c r="E53963" s="120"/>
      <c r="M53963" s="120"/>
      <c r="N53963" s="120"/>
      <c r="U53963" s="121"/>
      <c r="V53963" s="122"/>
      <c r="W53963" s="123"/>
      <c r="AC53963" s="123"/>
    </row>
    <row r="53964" spans="5:29" s="2" customFormat="1">
      <c r="E53964" s="120"/>
      <c r="M53964" s="120"/>
      <c r="N53964" s="120"/>
      <c r="U53964" s="121"/>
      <c r="V53964" s="122"/>
      <c r="W53964" s="123"/>
      <c r="AC53964" s="123"/>
    </row>
    <row r="53965" spans="5:29" s="2" customFormat="1">
      <c r="E53965" s="120"/>
      <c r="M53965" s="120"/>
      <c r="N53965" s="120"/>
      <c r="U53965" s="121"/>
      <c r="V53965" s="122"/>
      <c r="W53965" s="123"/>
      <c r="AC53965" s="123"/>
    </row>
    <row r="53966" spans="5:29" s="2" customFormat="1">
      <c r="E53966" s="120"/>
      <c r="M53966" s="120"/>
      <c r="N53966" s="120"/>
      <c r="U53966" s="121"/>
      <c r="V53966" s="122"/>
      <c r="W53966" s="123"/>
      <c r="AC53966" s="123"/>
    </row>
    <row r="53967" spans="5:29" s="2" customFormat="1">
      <c r="E53967" s="120"/>
      <c r="M53967" s="120"/>
      <c r="N53967" s="120"/>
      <c r="U53967" s="121"/>
      <c r="V53967" s="122"/>
      <c r="W53967" s="123"/>
      <c r="AC53967" s="123"/>
    </row>
    <row r="53968" spans="5:29" s="2" customFormat="1">
      <c r="E53968" s="120"/>
      <c r="M53968" s="120"/>
      <c r="N53968" s="120"/>
      <c r="U53968" s="121"/>
      <c r="V53968" s="122"/>
      <c r="W53968" s="123"/>
      <c r="AC53968" s="123"/>
    </row>
    <row r="53969" spans="5:29" s="2" customFormat="1">
      <c r="E53969" s="120"/>
      <c r="M53969" s="120"/>
      <c r="N53969" s="120"/>
      <c r="U53969" s="121"/>
      <c r="V53969" s="122"/>
      <c r="W53969" s="123"/>
      <c r="AC53969" s="123"/>
    </row>
    <row r="53970" spans="5:29" s="2" customFormat="1">
      <c r="E53970" s="120"/>
      <c r="M53970" s="120"/>
      <c r="N53970" s="120"/>
      <c r="U53970" s="121"/>
      <c r="V53970" s="122"/>
      <c r="W53970" s="123"/>
      <c r="AC53970" s="123"/>
    </row>
    <row r="53971" spans="5:29" s="2" customFormat="1">
      <c r="E53971" s="120"/>
      <c r="M53971" s="120"/>
      <c r="N53971" s="120"/>
      <c r="U53971" s="121"/>
      <c r="V53971" s="122"/>
      <c r="W53971" s="123"/>
      <c r="AC53971" s="123"/>
    </row>
    <row r="53972" spans="5:29" s="2" customFormat="1">
      <c r="E53972" s="120"/>
      <c r="M53972" s="120"/>
      <c r="N53972" s="120"/>
      <c r="U53972" s="121"/>
      <c r="V53972" s="122"/>
      <c r="W53972" s="123"/>
      <c r="AC53972" s="123"/>
    </row>
    <row r="53973" spans="5:29" s="2" customFormat="1">
      <c r="E53973" s="120"/>
      <c r="M53973" s="120"/>
      <c r="N53973" s="120"/>
      <c r="U53973" s="121"/>
      <c r="V53973" s="122"/>
      <c r="W53973" s="123"/>
      <c r="AC53973" s="123"/>
    </row>
    <row r="53974" spans="5:29" s="2" customFormat="1">
      <c r="E53974" s="120"/>
      <c r="M53974" s="120"/>
      <c r="N53974" s="120"/>
      <c r="U53974" s="121"/>
      <c r="V53974" s="122"/>
      <c r="W53974" s="123"/>
      <c r="AC53974" s="123"/>
    </row>
    <row r="53975" spans="5:29" s="2" customFormat="1">
      <c r="E53975" s="120"/>
      <c r="M53975" s="120"/>
      <c r="N53975" s="120"/>
      <c r="U53975" s="121"/>
      <c r="V53975" s="122"/>
      <c r="W53975" s="123"/>
      <c r="AC53975" s="123"/>
    </row>
    <row r="53976" spans="5:29" s="2" customFormat="1">
      <c r="E53976" s="120"/>
      <c r="M53976" s="120"/>
      <c r="N53976" s="120"/>
      <c r="U53976" s="121"/>
      <c r="V53976" s="122"/>
      <c r="W53976" s="123"/>
      <c r="AC53976" s="123"/>
    </row>
    <row r="53977" spans="5:29" s="2" customFormat="1">
      <c r="E53977" s="120"/>
      <c r="M53977" s="120"/>
      <c r="N53977" s="120"/>
      <c r="U53977" s="121"/>
      <c r="V53977" s="122"/>
      <c r="W53977" s="123"/>
      <c r="AC53977" s="123"/>
    </row>
    <row r="53978" spans="5:29" s="2" customFormat="1">
      <c r="E53978" s="120"/>
      <c r="M53978" s="120"/>
      <c r="N53978" s="120"/>
      <c r="U53978" s="121"/>
      <c r="V53978" s="122"/>
      <c r="W53978" s="123"/>
      <c r="AC53978" s="123"/>
    </row>
    <row r="53979" spans="5:29" s="2" customFormat="1">
      <c r="E53979" s="120"/>
      <c r="M53979" s="120"/>
      <c r="N53979" s="120"/>
      <c r="U53979" s="121"/>
      <c r="V53979" s="122"/>
      <c r="W53979" s="123"/>
      <c r="AC53979" s="123"/>
    </row>
    <row r="53980" spans="5:29" s="2" customFormat="1">
      <c r="E53980" s="120"/>
      <c r="M53980" s="120"/>
      <c r="N53980" s="120"/>
      <c r="U53980" s="121"/>
      <c r="V53980" s="122"/>
      <c r="W53980" s="123"/>
      <c r="AC53980" s="123"/>
    </row>
    <row r="53981" spans="5:29" s="2" customFormat="1">
      <c r="E53981" s="120"/>
      <c r="M53981" s="120"/>
      <c r="N53981" s="120"/>
      <c r="U53981" s="121"/>
      <c r="V53981" s="122"/>
      <c r="W53981" s="123"/>
      <c r="AC53981" s="123"/>
    </row>
    <row r="53982" spans="5:29" s="2" customFormat="1">
      <c r="E53982" s="120"/>
      <c r="M53982" s="120"/>
      <c r="N53982" s="120"/>
      <c r="U53982" s="121"/>
      <c r="V53982" s="122"/>
      <c r="W53982" s="123"/>
      <c r="AC53982" s="123"/>
    </row>
    <row r="53983" spans="5:29" s="2" customFormat="1">
      <c r="E53983" s="120"/>
      <c r="M53983" s="120"/>
      <c r="N53983" s="120"/>
      <c r="U53983" s="121"/>
      <c r="V53983" s="122"/>
      <c r="W53983" s="123"/>
      <c r="AC53983" s="123"/>
    </row>
    <row r="53984" spans="5:29" s="2" customFormat="1">
      <c r="E53984" s="120"/>
      <c r="M53984" s="120"/>
      <c r="N53984" s="120"/>
      <c r="U53984" s="121"/>
      <c r="V53984" s="122"/>
      <c r="W53984" s="123"/>
      <c r="AC53984" s="123"/>
    </row>
    <row r="53985" spans="5:29" s="2" customFormat="1">
      <c r="E53985" s="120"/>
      <c r="M53985" s="120"/>
      <c r="N53985" s="120"/>
      <c r="U53985" s="121"/>
      <c r="V53985" s="122"/>
      <c r="W53985" s="123"/>
      <c r="AC53985" s="123"/>
    </row>
    <row r="53986" spans="5:29" s="2" customFormat="1">
      <c r="E53986" s="120"/>
      <c r="M53986" s="120"/>
      <c r="N53986" s="120"/>
      <c r="U53986" s="121"/>
      <c r="V53986" s="122"/>
      <c r="W53986" s="123"/>
      <c r="AC53986" s="123"/>
    </row>
    <row r="53987" spans="5:29" s="2" customFormat="1">
      <c r="E53987" s="120"/>
      <c r="M53987" s="120"/>
      <c r="N53987" s="120"/>
      <c r="U53987" s="121"/>
      <c r="V53987" s="122"/>
      <c r="W53987" s="123"/>
      <c r="AC53987" s="123"/>
    </row>
    <row r="53988" spans="5:29" s="2" customFormat="1">
      <c r="E53988" s="120"/>
      <c r="M53988" s="120"/>
      <c r="N53988" s="120"/>
      <c r="U53988" s="121"/>
      <c r="V53988" s="122"/>
      <c r="W53988" s="123"/>
      <c r="AC53988" s="123"/>
    </row>
    <row r="53989" spans="5:29" s="2" customFormat="1">
      <c r="E53989" s="120"/>
      <c r="M53989" s="120"/>
      <c r="N53989" s="120"/>
      <c r="U53989" s="121"/>
      <c r="V53989" s="122"/>
      <c r="W53989" s="123"/>
      <c r="AC53989" s="123"/>
    </row>
    <row r="53990" spans="5:29" s="2" customFormat="1">
      <c r="E53990" s="120"/>
      <c r="M53990" s="120"/>
      <c r="N53990" s="120"/>
      <c r="U53990" s="121"/>
      <c r="V53990" s="122"/>
      <c r="W53990" s="123"/>
      <c r="AC53990" s="123"/>
    </row>
    <row r="53991" spans="5:29" s="2" customFormat="1">
      <c r="E53991" s="120"/>
      <c r="M53991" s="120"/>
      <c r="N53991" s="120"/>
      <c r="U53991" s="121"/>
      <c r="V53991" s="122"/>
      <c r="W53991" s="123"/>
      <c r="AC53991" s="123"/>
    </row>
    <row r="53992" spans="5:29" s="2" customFormat="1">
      <c r="E53992" s="120"/>
      <c r="M53992" s="120"/>
      <c r="N53992" s="120"/>
      <c r="U53992" s="121"/>
      <c r="V53992" s="122"/>
      <c r="W53992" s="123"/>
      <c r="AC53992" s="123"/>
    </row>
    <row r="53993" spans="5:29" s="2" customFormat="1">
      <c r="E53993" s="120"/>
      <c r="M53993" s="120"/>
      <c r="N53993" s="120"/>
      <c r="U53993" s="121"/>
      <c r="V53993" s="122"/>
      <c r="W53993" s="123"/>
      <c r="AC53993" s="123"/>
    </row>
    <row r="53994" spans="5:29" s="2" customFormat="1">
      <c r="E53994" s="120"/>
      <c r="M53994" s="120"/>
      <c r="N53994" s="120"/>
      <c r="U53994" s="121"/>
      <c r="V53994" s="122"/>
      <c r="W53994" s="123"/>
      <c r="AC53994" s="123"/>
    </row>
    <row r="53995" spans="5:29" s="2" customFormat="1">
      <c r="E53995" s="120"/>
      <c r="M53995" s="120"/>
      <c r="N53995" s="120"/>
      <c r="U53995" s="121"/>
      <c r="V53995" s="122"/>
      <c r="W53995" s="123"/>
      <c r="AC53995" s="123"/>
    </row>
    <row r="53996" spans="5:29" s="2" customFormat="1">
      <c r="E53996" s="120"/>
      <c r="M53996" s="120"/>
      <c r="N53996" s="120"/>
      <c r="U53996" s="121"/>
      <c r="V53996" s="122"/>
      <c r="W53996" s="123"/>
      <c r="AC53996" s="123"/>
    </row>
    <row r="53997" spans="5:29" s="2" customFormat="1">
      <c r="E53997" s="120"/>
      <c r="M53997" s="120"/>
      <c r="N53997" s="120"/>
      <c r="U53997" s="121"/>
      <c r="V53997" s="122"/>
      <c r="W53997" s="123"/>
      <c r="AC53997" s="123"/>
    </row>
    <row r="53998" spans="5:29" s="2" customFormat="1">
      <c r="E53998" s="120"/>
      <c r="M53998" s="120"/>
      <c r="N53998" s="120"/>
      <c r="U53998" s="121"/>
      <c r="V53998" s="122"/>
      <c r="W53998" s="123"/>
      <c r="AC53998" s="123"/>
    </row>
    <row r="53999" spans="5:29" s="2" customFormat="1">
      <c r="E53999" s="120"/>
      <c r="M53999" s="120"/>
      <c r="N53999" s="120"/>
      <c r="U53999" s="121"/>
      <c r="V53999" s="122"/>
      <c r="W53999" s="123"/>
      <c r="AC53999" s="123"/>
    </row>
    <row r="54000" spans="5:29" s="2" customFormat="1">
      <c r="E54000" s="120"/>
      <c r="M54000" s="120"/>
      <c r="N54000" s="120"/>
      <c r="U54000" s="121"/>
      <c r="V54000" s="122"/>
      <c r="W54000" s="123"/>
      <c r="AC54000" s="123"/>
    </row>
    <row r="54001" spans="5:29" s="2" customFormat="1">
      <c r="E54001" s="120"/>
      <c r="M54001" s="120"/>
      <c r="N54001" s="120"/>
      <c r="U54001" s="121"/>
      <c r="V54001" s="122"/>
      <c r="W54001" s="123"/>
      <c r="AC54001" s="123"/>
    </row>
    <row r="54002" spans="5:29" s="2" customFormat="1">
      <c r="E54002" s="120"/>
      <c r="M54002" s="120"/>
      <c r="N54002" s="120"/>
      <c r="U54002" s="121"/>
      <c r="V54002" s="122"/>
      <c r="W54002" s="123"/>
      <c r="AC54002" s="123"/>
    </row>
    <row r="54003" spans="5:29" s="2" customFormat="1">
      <c r="E54003" s="120"/>
      <c r="M54003" s="120"/>
      <c r="N54003" s="120"/>
      <c r="U54003" s="121"/>
      <c r="V54003" s="122"/>
      <c r="W54003" s="123"/>
      <c r="AC54003" s="123"/>
    </row>
    <row r="54004" spans="5:29" s="2" customFormat="1">
      <c r="E54004" s="120"/>
      <c r="M54004" s="120"/>
      <c r="N54004" s="120"/>
      <c r="U54004" s="121"/>
      <c r="V54004" s="122"/>
      <c r="W54004" s="123"/>
      <c r="AC54004" s="123"/>
    </row>
    <row r="54005" spans="5:29" s="2" customFormat="1">
      <c r="E54005" s="120"/>
      <c r="M54005" s="120"/>
      <c r="N54005" s="120"/>
      <c r="U54005" s="121"/>
      <c r="V54005" s="122"/>
      <c r="W54005" s="123"/>
      <c r="AC54005" s="123"/>
    </row>
    <row r="54006" spans="5:29" s="2" customFormat="1">
      <c r="E54006" s="120"/>
      <c r="M54006" s="120"/>
      <c r="N54006" s="120"/>
      <c r="U54006" s="121"/>
      <c r="V54006" s="122"/>
      <c r="W54006" s="123"/>
      <c r="AC54006" s="123"/>
    </row>
    <row r="54007" spans="5:29" s="2" customFormat="1">
      <c r="E54007" s="120"/>
      <c r="M54007" s="120"/>
      <c r="N54007" s="120"/>
      <c r="U54007" s="121"/>
      <c r="V54007" s="122"/>
      <c r="W54007" s="123"/>
      <c r="AC54007" s="123"/>
    </row>
    <row r="54008" spans="5:29" s="2" customFormat="1">
      <c r="E54008" s="120"/>
      <c r="M54008" s="120"/>
      <c r="N54008" s="120"/>
      <c r="U54008" s="121"/>
      <c r="V54008" s="122"/>
      <c r="W54008" s="123"/>
      <c r="AC54008" s="123"/>
    </row>
    <row r="54009" spans="5:29" s="2" customFormat="1">
      <c r="E54009" s="120"/>
      <c r="M54009" s="120"/>
      <c r="N54009" s="120"/>
      <c r="U54009" s="121"/>
      <c r="V54009" s="122"/>
      <c r="W54009" s="123"/>
      <c r="AC54009" s="123"/>
    </row>
    <row r="54010" spans="5:29" s="2" customFormat="1">
      <c r="E54010" s="120"/>
      <c r="M54010" s="120"/>
      <c r="N54010" s="120"/>
      <c r="U54010" s="121"/>
      <c r="V54010" s="122"/>
      <c r="W54010" s="123"/>
      <c r="AC54010" s="123"/>
    </row>
    <row r="54011" spans="5:29" s="2" customFormat="1">
      <c r="E54011" s="120"/>
      <c r="M54011" s="120"/>
      <c r="N54011" s="120"/>
      <c r="U54011" s="121"/>
      <c r="V54011" s="122"/>
      <c r="W54011" s="123"/>
      <c r="AC54011" s="123"/>
    </row>
    <row r="54012" spans="5:29" s="2" customFormat="1">
      <c r="E54012" s="120"/>
      <c r="M54012" s="120"/>
      <c r="N54012" s="120"/>
      <c r="U54012" s="121"/>
      <c r="V54012" s="122"/>
      <c r="W54012" s="123"/>
      <c r="AC54012" s="123"/>
    </row>
    <row r="54013" spans="5:29" s="2" customFormat="1">
      <c r="E54013" s="120"/>
      <c r="M54013" s="120"/>
      <c r="N54013" s="120"/>
      <c r="U54013" s="121"/>
      <c r="V54013" s="122"/>
      <c r="W54013" s="123"/>
      <c r="AC54013" s="123"/>
    </row>
    <row r="54014" spans="5:29" s="2" customFormat="1">
      <c r="E54014" s="120"/>
      <c r="M54014" s="120"/>
      <c r="N54014" s="120"/>
      <c r="U54014" s="121"/>
      <c r="V54014" s="122"/>
      <c r="W54014" s="123"/>
      <c r="AC54014" s="123"/>
    </row>
    <row r="54015" spans="5:29" s="2" customFormat="1">
      <c r="E54015" s="120"/>
      <c r="M54015" s="120"/>
      <c r="N54015" s="120"/>
      <c r="U54015" s="121"/>
      <c r="V54015" s="122"/>
      <c r="W54015" s="123"/>
      <c r="AC54015" s="123"/>
    </row>
    <row r="54016" spans="5:29" s="2" customFormat="1">
      <c r="E54016" s="120"/>
      <c r="M54016" s="120"/>
      <c r="N54016" s="120"/>
      <c r="U54016" s="121"/>
      <c r="V54016" s="122"/>
      <c r="W54016" s="123"/>
      <c r="AC54016" s="123"/>
    </row>
    <row r="54017" spans="5:29" s="2" customFormat="1">
      <c r="E54017" s="120"/>
      <c r="M54017" s="120"/>
      <c r="N54017" s="120"/>
      <c r="U54017" s="121"/>
      <c r="V54017" s="122"/>
      <c r="W54017" s="123"/>
      <c r="AC54017" s="123"/>
    </row>
    <row r="54018" spans="5:29" s="2" customFormat="1">
      <c r="E54018" s="120"/>
      <c r="M54018" s="120"/>
      <c r="N54018" s="120"/>
      <c r="U54018" s="121"/>
      <c r="V54018" s="122"/>
      <c r="W54018" s="123"/>
      <c r="AC54018" s="123"/>
    </row>
    <row r="54019" spans="5:29" s="2" customFormat="1">
      <c r="E54019" s="120"/>
      <c r="M54019" s="120"/>
      <c r="N54019" s="120"/>
      <c r="U54019" s="121"/>
      <c r="V54019" s="122"/>
      <c r="W54019" s="123"/>
      <c r="AC54019" s="123"/>
    </row>
    <row r="54020" spans="5:29" s="2" customFormat="1">
      <c r="E54020" s="120"/>
      <c r="M54020" s="120"/>
      <c r="N54020" s="120"/>
      <c r="U54020" s="121"/>
      <c r="V54020" s="122"/>
      <c r="W54020" s="123"/>
      <c r="AC54020" s="123"/>
    </row>
    <row r="54021" spans="5:29" s="2" customFormat="1">
      <c r="E54021" s="120"/>
      <c r="M54021" s="120"/>
      <c r="N54021" s="120"/>
      <c r="U54021" s="121"/>
      <c r="V54021" s="122"/>
      <c r="W54021" s="123"/>
      <c r="AC54021" s="123"/>
    </row>
    <row r="54022" spans="5:29" s="2" customFormat="1">
      <c r="E54022" s="120"/>
      <c r="M54022" s="120"/>
      <c r="N54022" s="120"/>
      <c r="U54022" s="121"/>
      <c r="V54022" s="122"/>
      <c r="W54022" s="123"/>
      <c r="AC54022" s="123"/>
    </row>
    <row r="54023" spans="5:29" s="2" customFormat="1">
      <c r="E54023" s="120"/>
      <c r="M54023" s="120"/>
      <c r="N54023" s="120"/>
      <c r="U54023" s="121"/>
      <c r="V54023" s="122"/>
      <c r="W54023" s="123"/>
      <c r="AC54023" s="123"/>
    </row>
    <row r="54024" spans="5:29" s="2" customFormat="1">
      <c r="E54024" s="120"/>
      <c r="M54024" s="120"/>
      <c r="N54024" s="120"/>
      <c r="U54024" s="121"/>
      <c r="V54024" s="122"/>
      <c r="W54024" s="123"/>
      <c r="AC54024" s="123"/>
    </row>
    <row r="54025" spans="5:29" s="2" customFormat="1">
      <c r="E54025" s="120"/>
      <c r="M54025" s="120"/>
      <c r="N54025" s="120"/>
      <c r="U54025" s="121"/>
      <c r="V54025" s="122"/>
      <c r="W54025" s="123"/>
      <c r="AC54025" s="123"/>
    </row>
    <row r="54026" spans="5:29" s="2" customFormat="1">
      <c r="E54026" s="120"/>
      <c r="M54026" s="120"/>
      <c r="N54026" s="120"/>
      <c r="U54026" s="121"/>
      <c r="V54026" s="122"/>
      <c r="W54026" s="123"/>
      <c r="AC54026" s="123"/>
    </row>
    <row r="54027" spans="5:29" s="2" customFormat="1">
      <c r="E54027" s="120"/>
      <c r="M54027" s="120"/>
      <c r="N54027" s="120"/>
      <c r="U54027" s="121"/>
      <c r="V54027" s="122"/>
      <c r="W54027" s="123"/>
      <c r="AC54027" s="123"/>
    </row>
    <row r="54028" spans="5:29" s="2" customFormat="1">
      <c r="E54028" s="120"/>
      <c r="M54028" s="120"/>
      <c r="N54028" s="120"/>
      <c r="U54028" s="121"/>
      <c r="V54028" s="122"/>
      <c r="W54028" s="123"/>
      <c r="AC54028" s="123"/>
    </row>
    <row r="54029" spans="5:29" s="2" customFormat="1">
      <c r="E54029" s="120"/>
      <c r="M54029" s="120"/>
      <c r="N54029" s="120"/>
      <c r="U54029" s="121"/>
      <c r="V54029" s="122"/>
      <c r="W54029" s="123"/>
      <c r="AC54029" s="123"/>
    </row>
    <row r="54030" spans="5:29" s="2" customFormat="1">
      <c r="E54030" s="120"/>
      <c r="M54030" s="120"/>
      <c r="N54030" s="120"/>
      <c r="U54030" s="121"/>
      <c r="V54030" s="122"/>
      <c r="W54030" s="123"/>
      <c r="AC54030" s="123"/>
    </row>
    <row r="54031" spans="5:29" s="2" customFormat="1">
      <c r="E54031" s="120"/>
      <c r="M54031" s="120"/>
      <c r="N54031" s="120"/>
      <c r="U54031" s="121"/>
      <c r="V54031" s="122"/>
      <c r="W54031" s="123"/>
      <c r="AC54031" s="123"/>
    </row>
    <row r="54032" spans="5:29" s="2" customFormat="1">
      <c r="E54032" s="120"/>
      <c r="M54032" s="120"/>
      <c r="N54032" s="120"/>
      <c r="U54032" s="121"/>
      <c r="V54032" s="122"/>
      <c r="W54032" s="123"/>
      <c r="AC54032" s="123"/>
    </row>
    <row r="54033" spans="5:29" s="2" customFormat="1">
      <c r="E54033" s="120"/>
      <c r="M54033" s="120"/>
      <c r="N54033" s="120"/>
      <c r="U54033" s="121"/>
      <c r="V54033" s="122"/>
      <c r="W54033" s="123"/>
      <c r="AC54033" s="123"/>
    </row>
    <row r="54034" spans="5:29" s="2" customFormat="1">
      <c r="E54034" s="120"/>
      <c r="M54034" s="120"/>
      <c r="N54034" s="120"/>
      <c r="U54034" s="121"/>
      <c r="V54034" s="122"/>
      <c r="W54034" s="123"/>
      <c r="AC54034" s="123"/>
    </row>
    <row r="54035" spans="5:29" s="2" customFormat="1">
      <c r="E54035" s="120"/>
      <c r="M54035" s="120"/>
      <c r="N54035" s="120"/>
      <c r="U54035" s="121"/>
      <c r="V54035" s="122"/>
      <c r="W54035" s="123"/>
      <c r="AC54035" s="123"/>
    </row>
    <row r="54036" spans="5:29" s="2" customFormat="1">
      <c r="E54036" s="120"/>
      <c r="M54036" s="120"/>
      <c r="N54036" s="120"/>
      <c r="U54036" s="121"/>
      <c r="V54036" s="122"/>
      <c r="W54036" s="123"/>
      <c r="AC54036" s="123"/>
    </row>
    <row r="54037" spans="5:29" s="2" customFormat="1">
      <c r="E54037" s="120"/>
      <c r="M54037" s="120"/>
      <c r="N54037" s="120"/>
      <c r="U54037" s="121"/>
      <c r="V54037" s="122"/>
      <c r="W54037" s="123"/>
      <c r="AC54037" s="123"/>
    </row>
    <row r="54038" spans="5:29" s="2" customFormat="1">
      <c r="E54038" s="120"/>
      <c r="M54038" s="120"/>
      <c r="N54038" s="120"/>
      <c r="U54038" s="121"/>
      <c r="V54038" s="122"/>
      <c r="W54038" s="123"/>
      <c r="AC54038" s="123"/>
    </row>
    <row r="54039" spans="5:29" s="2" customFormat="1">
      <c r="E54039" s="120"/>
      <c r="M54039" s="120"/>
      <c r="N54039" s="120"/>
      <c r="U54039" s="121"/>
      <c r="V54039" s="122"/>
      <c r="W54039" s="123"/>
      <c r="AC54039" s="123"/>
    </row>
    <row r="54040" spans="5:29" s="2" customFormat="1">
      <c r="E54040" s="120"/>
      <c r="M54040" s="120"/>
      <c r="N54040" s="120"/>
      <c r="U54040" s="121"/>
      <c r="V54040" s="122"/>
      <c r="W54040" s="123"/>
      <c r="AC54040" s="123"/>
    </row>
    <row r="54041" spans="5:29" s="2" customFormat="1">
      <c r="E54041" s="120"/>
      <c r="M54041" s="120"/>
      <c r="N54041" s="120"/>
      <c r="U54041" s="121"/>
      <c r="V54041" s="122"/>
      <c r="W54041" s="123"/>
      <c r="AC54041" s="123"/>
    </row>
    <row r="54042" spans="5:29" s="2" customFormat="1">
      <c r="E54042" s="120"/>
      <c r="M54042" s="120"/>
      <c r="N54042" s="120"/>
      <c r="U54042" s="121"/>
      <c r="V54042" s="122"/>
      <c r="W54042" s="123"/>
      <c r="AC54042" s="123"/>
    </row>
    <row r="54043" spans="5:29" s="2" customFormat="1">
      <c r="E54043" s="120"/>
      <c r="M54043" s="120"/>
      <c r="N54043" s="120"/>
      <c r="U54043" s="121"/>
      <c r="V54043" s="122"/>
      <c r="W54043" s="123"/>
      <c r="AC54043" s="123"/>
    </row>
    <row r="54044" spans="5:29" s="2" customFormat="1">
      <c r="E54044" s="120"/>
      <c r="M54044" s="120"/>
      <c r="N54044" s="120"/>
      <c r="U54044" s="121"/>
      <c r="V54044" s="122"/>
      <c r="W54044" s="123"/>
      <c r="AC54044" s="123"/>
    </row>
    <row r="54045" spans="5:29" s="2" customFormat="1">
      <c r="E54045" s="120"/>
      <c r="M54045" s="120"/>
      <c r="N54045" s="120"/>
      <c r="U54045" s="121"/>
      <c r="V54045" s="122"/>
      <c r="W54045" s="123"/>
      <c r="AC54045" s="123"/>
    </row>
    <row r="54046" spans="5:29" s="2" customFormat="1">
      <c r="E54046" s="120"/>
      <c r="M54046" s="120"/>
      <c r="N54046" s="120"/>
      <c r="U54046" s="121"/>
      <c r="V54046" s="122"/>
      <c r="W54046" s="123"/>
      <c r="AC54046" s="123"/>
    </row>
    <row r="54047" spans="5:29" s="2" customFormat="1">
      <c r="E54047" s="120"/>
      <c r="M54047" s="120"/>
      <c r="N54047" s="120"/>
      <c r="U54047" s="121"/>
      <c r="V54047" s="122"/>
      <c r="W54047" s="123"/>
      <c r="AC54047" s="123"/>
    </row>
    <row r="54048" spans="5:29" s="2" customFormat="1">
      <c r="E54048" s="120"/>
      <c r="M54048" s="120"/>
      <c r="N54048" s="120"/>
      <c r="U54048" s="121"/>
      <c r="V54048" s="122"/>
      <c r="W54048" s="123"/>
      <c r="AC54048" s="123"/>
    </row>
    <row r="54049" spans="5:29" s="2" customFormat="1">
      <c r="E54049" s="120"/>
      <c r="M54049" s="120"/>
      <c r="N54049" s="120"/>
      <c r="U54049" s="121"/>
      <c r="V54049" s="122"/>
      <c r="W54049" s="123"/>
      <c r="AC54049" s="123"/>
    </row>
    <row r="54050" spans="5:29" s="2" customFormat="1">
      <c r="E54050" s="120"/>
      <c r="M54050" s="120"/>
      <c r="N54050" s="120"/>
      <c r="U54050" s="121"/>
      <c r="V54050" s="122"/>
      <c r="W54050" s="123"/>
      <c r="AC54050" s="123"/>
    </row>
    <row r="54051" spans="5:29" s="2" customFormat="1">
      <c r="E54051" s="120"/>
      <c r="M54051" s="120"/>
      <c r="N54051" s="120"/>
      <c r="U54051" s="121"/>
      <c r="V54051" s="122"/>
      <c r="W54051" s="123"/>
      <c r="AC54051" s="123"/>
    </row>
    <row r="54052" spans="5:29" s="2" customFormat="1">
      <c r="E54052" s="120"/>
      <c r="M54052" s="120"/>
      <c r="N54052" s="120"/>
      <c r="U54052" s="121"/>
      <c r="V54052" s="122"/>
      <c r="W54052" s="123"/>
      <c r="AC54052" s="123"/>
    </row>
    <row r="54053" spans="5:29" s="2" customFormat="1">
      <c r="E54053" s="120"/>
      <c r="M54053" s="120"/>
      <c r="N54053" s="120"/>
      <c r="U54053" s="121"/>
      <c r="V54053" s="122"/>
      <c r="W54053" s="123"/>
      <c r="AC54053" s="123"/>
    </row>
    <row r="54054" spans="5:29" s="2" customFormat="1">
      <c r="E54054" s="120"/>
      <c r="M54054" s="120"/>
      <c r="N54054" s="120"/>
      <c r="U54054" s="121"/>
      <c r="V54054" s="122"/>
      <c r="W54054" s="123"/>
      <c r="AC54054" s="123"/>
    </row>
    <row r="54055" spans="5:29" s="2" customFormat="1">
      <c r="E54055" s="120"/>
      <c r="M54055" s="120"/>
      <c r="N54055" s="120"/>
      <c r="U54055" s="121"/>
      <c r="V54055" s="122"/>
      <c r="W54055" s="123"/>
      <c r="AC54055" s="123"/>
    </row>
    <row r="54056" spans="5:29" s="2" customFormat="1">
      <c r="E54056" s="120"/>
      <c r="M54056" s="120"/>
      <c r="N54056" s="120"/>
      <c r="U54056" s="121"/>
      <c r="V54056" s="122"/>
      <c r="W54056" s="123"/>
      <c r="AC54056" s="123"/>
    </row>
    <row r="54057" spans="5:29" s="2" customFormat="1">
      <c r="E54057" s="120"/>
      <c r="M54057" s="120"/>
      <c r="N54057" s="120"/>
      <c r="U54057" s="121"/>
      <c r="V54057" s="122"/>
      <c r="W54057" s="123"/>
      <c r="AC54057" s="123"/>
    </row>
    <row r="54058" spans="5:29" s="2" customFormat="1">
      <c r="E54058" s="120"/>
      <c r="M54058" s="120"/>
      <c r="N54058" s="120"/>
      <c r="U54058" s="121"/>
      <c r="V54058" s="122"/>
      <c r="W54058" s="123"/>
      <c r="AC54058" s="123"/>
    </row>
    <row r="54059" spans="5:29" s="2" customFormat="1">
      <c r="E54059" s="120"/>
      <c r="M54059" s="120"/>
      <c r="N54059" s="120"/>
      <c r="U54059" s="121"/>
      <c r="V54059" s="122"/>
      <c r="W54059" s="123"/>
      <c r="AC54059" s="123"/>
    </row>
    <row r="54060" spans="5:29" s="2" customFormat="1">
      <c r="E54060" s="120"/>
      <c r="M54060" s="120"/>
      <c r="N54060" s="120"/>
      <c r="U54060" s="121"/>
      <c r="V54060" s="122"/>
      <c r="W54060" s="123"/>
      <c r="AC54060" s="123"/>
    </row>
    <row r="54061" spans="5:29" s="2" customFormat="1">
      <c r="E54061" s="120"/>
      <c r="M54061" s="120"/>
      <c r="N54061" s="120"/>
      <c r="U54061" s="121"/>
      <c r="V54061" s="122"/>
      <c r="W54061" s="123"/>
      <c r="AC54061" s="123"/>
    </row>
    <row r="54062" spans="5:29" s="2" customFormat="1">
      <c r="E54062" s="120"/>
      <c r="M54062" s="120"/>
      <c r="N54062" s="120"/>
      <c r="U54062" s="121"/>
      <c r="V54062" s="122"/>
      <c r="W54062" s="123"/>
      <c r="AC54062" s="123"/>
    </row>
    <row r="54063" spans="5:29" s="2" customFormat="1">
      <c r="E54063" s="120"/>
      <c r="M54063" s="120"/>
      <c r="N54063" s="120"/>
      <c r="U54063" s="121"/>
      <c r="V54063" s="122"/>
      <c r="W54063" s="123"/>
      <c r="AC54063" s="123"/>
    </row>
    <row r="54064" spans="5:29" s="2" customFormat="1">
      <c r="E54064" s="120"/>
      <c r="M54064" s="120"/>
      <c r="N54064" s="120"/>
      <c r="U54064" s="121"/>
      <c r="V54064" s="122"/>
      <c r="W54064" s="123"/>
      <c r="AC54064" s="123"/>
    </row>
    <row r="54065" spans="5:29" s="2" customFormat="1">
      <c r="E54065" s="120"/>
      <c r="M54065" s="120"/>
      <c r="N54065" s="120"/>
      <c r="U54065" s="121"/>
      <c r="V54065" s="122"/>
      <c r="W54065" s="123"/>
      <c r="AC54065" s="123"/>
    </row>
    <row r="54066" spans="5:29" s="2" customFormat="1">
      <c r="E54066" s="120"/>
      <c r="M54066" s="120"/>
      <c r="N54066" s="120"/>
      <c r="U54066" s="121"/>
      <c r="V54066" s="122"/>
      <c r="W54066" s="123"/>
      <c r="AC54066" s="123"/>
    </row>
    <row r="54067" spans="5:29" s="2" customFormat="1">
      <c r="E54067" s="120"/>
      <c r="M54067" s="120"/>
      <c r="N54067" s="120"/>
      <c r="U54067" s="121"/>
      <c r="V54067" s="122"/>
      <c r="W54067" s="123"/>
      <c r="AC54067" s="123"/>
    </row>
    <row r="54068" spans="5:29" s="2" customFormat="1">
      <c r="E54068" s="120"/>
      <c r="M54068" s="120"/>
      <c r="N54068" s="120"/>
      <c r="U54068" s="121"/>
      <c r="V54068" s="122"/>
      <c r="W54068" s="123"/>
      <c r="AC54068" s="123"/>
    </row>
    <row r="54069" spans="5:29" s="2" customFormat="1">
      <c r="E54069" s="120"/>
      <c r="M54069" s="120"/>
      <c r="N54069" s="120"/>
      <c r="U54069" s="121"/>
      <c r="V54069" s="122"/>
      <c r="W54069" s="123"/>
      <c r="AC54069" s="123"/>
    </row>
    <row r="54070" spans="5:29" s="2" customFormat="1">
      <c r="E54070" s="120"/>
      <c r="M54070" s="120"/>
      <c r="N54070" s="120"/>
      <c r="U54070" s="121"/>
      <c r="V54070" s="122"/>
      <c r="W54070" s="123"/>
      <c r="AC54070" s="123"/>
    </row>
    <row r="54071" spans="5:29" s="2" customFormat="1">
      <c r="E54071" s="120"/>
      <c r="M54071" s="120"/>
      <c r="N54071" s="120"/>
      <c r="U54071" s="121"/>
      <c r="V54071" s="122"/>
      <c r="W54071" s="123"/>
      <c r="AC54071" s="123"/>
    </row>
    <row r="54072" spans="5:29" s="2" customFormat="1">
      <c r="E54072" s="120"/>
      <c r="M54072" s="120"/>
      <c r="N54072" s="120"/>
      <c r="U54072" s="121"/>
      <c r="V54072" s="122"/>
      <c r="W54072" s="123"/>
      <c r="AC54072" s="123"/>
    </row>
    <row r="54073" spans="5:29" s="2" customFormat="1">
      <c r="E54073" s="120"/>
      <c r="M54073" s="120"/>
      <c r="N54073" s="120"/>
      <c r="U54073" s="121"/>
      <c r="V54073" s="122"/>
      <c r="W54073" s="123"/>
      <c r="AC54073" s="123"/>
    </row>
    <row r="54074" spans="5:29" s="2" customFormat="1">
      <c r="E54074" s="120"/>
      <c r="M54074" s="120"/>
      <c r="N54074" s="120"/>
      <c r="U54074" s="121"/>
      <c r="V54074" s="122"/>
      <c r="W54074" s="123"/>
      <c r="AC54074" s="123"/>
    </row>
    <row r="54075" spans="5:29" s="2" customFormat="1">
      <c r="E54075" s="120"/>
      <c r="M54075" s="120"/>
      <c r="N54075" s="120"/>
      <c r="U54075" s="121"/>
      <c r="V54075" s="122"/>
      <c r="W54075" s="123"/>
      <c r="AC54075" s="123"/>
    </row>
    <row r="54076" spans="5:29" s="2" customFormat="1">
      <c r="E54076" s="120"/>
      <c r="M54076" s="120"/>
      <c r="N54076" s="120"/>
      <c r="U54076" s="121"/>
      <c r="V54076" s="122"/>
      <c r="W54076" s="123"/>
      <c r="AC54076" s="123"/>
    </row>
    <row r="54077" spans="5:29" s="2" customFormat="1">
      <c r="E54077" s="120"/>
      <c r="M54077" s="120"/>
      <c r="N54077" s="120"/>
      <c r="U54077" s="121"/>
      <c r="V54077" s="122"/>
      <c r="W54077" s="123"/>
      <c r="AC54077" s="123"/>
    </row>
    <row r="54078" spans="5:29" s="2" customFormat="1">
      <c r="E54078" s="120"/>
      <c r="M54078" s="120"/>
      <c r="N54078" s="120"/>
      <c r="U54078" s="121"/>
      <c r="V54078" s="122"/>
      <c r="W54078" s="123"/>
      <c r="AC54078" s="123"/>
    </row>
    <row r="54079" spans="5:29" s="2" customFormat="1">
      <c r="E54079" s="120"/>
      <c r="M54079" s="120"/>
      <c r="N54079" s="120"/>
      <c r="U54079" s="121"/>
      <c r="V54079" s="122"/>
      <c r="W54079" s="123"/>
      <c r="AC54079" s="123"/>
    </row>
    <row r="54080" spans="5:29" s="2" customFormat="1">
      <c r="E54080" s="120"/>
      <c r="M54080" s="120"/>
      <c r="N54080" s="120"/>
      <c r="U54080" s="121"/>
      <c r="V54080" s="122"/>
      <c r="W54080" s="123"/>
      <c r="AC54080" s="123"/>
    </row>
    <row r="54081" spans="5:29" s="2" customFormat="1">
      <c r="E54081" s="120"/>
      <c r="M54081" s="120"/>
      <c r="N54081" s="120"/>
      <c r="U54081" s="121"/>
      <c r="V54081" s="122"/>
      <c r="W54081" s="123"/>
      <c r="AC54081" s="123"/>
    </row>
    <row r="54082" spans="5:29" s="2" customFormat="1">
      <c r="E54082" s="120"/>
      <c r="M54082" s="120"/>
      <c r="N54082" s="120"/>
      <c r="U54082" s="121"/>
      <c r="V54082" s="122"/>
      <c r="W54082" s="123"/>
      <c r="AC54082" s="123"/>
    </row>
    <row r="54083" spans="5:29" s="2" customFormat="1">
      <c r="E54083" s="120"/>
      <c r="M54083" s="120"/>
      <c r="N54083" s="120"/>
      <c r="U54083" s="121"/>
      <c r="V54083" s="122"/>
      <c r="W54083" s="123"/>
      <c r="AC54083" s="123"/>
    </row>
    <row r="54084" spans="5:29" s="2" customFormat="1">
      <c r="E54084" s="120"/>
      <c r="M54084" s="120"/>
      <c r="N54084" s="120"/>
      <c r="U54084" s="121"/>
      <c r="V54084" s="122"/>
      <c r="W54084" s="123"/>
      <c r="AC54084" s="123"/>
    </row>
    <row r="54085" spans="5:29" s="2" customFormat="1">
      <c r="E54085" s="120"/>
      <c r="M54085" s="120"/>
      <c r="N54085" s="120"/>
      <c r="U54085" s="121"/>
      <c r="V54085" s="122"/>
      <c r="W54085" s="123"/>
      <c r="AC54085" s="123"/>
    </row>
    <row r="54086" spans="5:29" s="2" customFormat="1">
      <c r="E54086" s="120"/>
      <c r="M54086" s="120"/>
      <c r="N54086" s="120"/>
      <c r="U54086" s="121"/>
      <c r="V54086" s="122"/>
      <c r="W54086" s="123"/>
      <c r="AC54086" s="123"/>
    </row>
    <row r="54087" spans="5:29" s="2" customFormat="1">
      <c r="E54087" s="120"/>
      <c r="M54087" s="120"/>
      <c r="N54087" s="120"/>
      <c r="U54087" s="121"/>
      <c r="V54087" s="122"/>
      <c r="W54087" s="123"/>
      <c r="AC54087" s="123"/>
    </row>
    <row r="54088" spans="5:29" s="2" customFormat="1">
      <c r="E54088" s="120"/>
      <c r="M54088" s="120"/>
      <c r="N54088" s="120"/>
      <c r="U54088" s="121"/>
      <c r="V54088" s="122"/>
      <c r="W54088" s="123"/>
      <c r="AC54088" s="123"/>
    </row>
    <row r="54089" spans="5:29" s="2" customFormat="1">
      <c r="E54089" s="120"/>
      <c r="M54089" s="120"/>
      <c r="N54089" s="120"/>
      <c r="U54089" s="121"/>
      <c r="V54089" s="122"/>
      <c r="W54089" s="123"/>
      <c r="AC54089" s="123"/>
    </row>
    <row r="54090" spans="5:29" s="2" customFormat="1">
      <c r="E54090" s="120"/>
      <c r="M54090" s="120"/>
      <c r="N54090" s="120"/>
      <c r="U54090" s="121"/>
      <c r="V54090" s="122"/>
      <c r="W54090" s="123"/>
      <c r="AC54090" s="123"/>
    </row>
    <row r="54091" spans="5:29" s="2" customFormat="1">
      <c r="E54091" s="120"/>
      <c r="M54091" s="120"/>
      <c r="N54091" s="120"/>
      <c r="U54091" s="121"/>
      <c r="V54091" s="122"/>
      <c r="W54091" s="123"/>
      <c r="AC54091" s="123"/>
    </row>
    <row r="54092" spans="5:29" s="2" customFormat="1">
      <c r="E54092" s="120"/>
      <c r="M54092" s="120"/>
      <c r="N54092" s="120"/>
      <c r="U54092" s="121"/>
      <c r="V54092" s="122"/>
      <c r="W54092" s="123"/>
      <c r="AC54092" s="123"/>
    </row>
    <row r="54093" spans="5:29" s="2" customFormat="1">
      <c r="E54093" s="120"/>
      <c r="M54093" s="120"/>
      <c r="N54093" s="120"/>
      <c r="U54093" s="121"/>
      <c r="V54093" s="122"/>
      <c r="W54093" s="123"/>
      <c r="AC54093" s="123"/>
    </row>
    <row r="54094" spans="5:29" s="2" customFormat="1">
      <c r="E54094" s="120"/>
      <c r="M54094" s="120"/>
      <c r="N54094" s="120"/>
      <c r="U54094" s="121"/>
      <c r="V54094" s="122"/>
      <c r="W54094" s="123"/>
      <c r="AC54094" s="123"/>
    </row>
    <row r="54095" spans="5:29" s="2" customFormat="1">
      <c r="E54095" s="120"/>
      <c r="M54095" s="120"/>
      <c r="N54095" s="120"/>
      <c r="U54095" s="121"/>
      <c r="V54095" s="122"/>
      <c r="W54095" s="123"/>
      <c r="AC54095" s="123"/>
    </row>
    <row r="54096" spans="5:29" s="2" customFormat="1">
      <c r="E54096" s="120"/>
      <c r="M54096" s="120"/>
      <c r="N54096" s="120"/>
      <c r="U54096" s="121"/>
      <c r="V54096" s="122"/>
      <c r="W54096" s="123"/>
      <c r="AC54096" s="123"/>
    </row>
    <row r="54097" spans="5:29" s="2" customFormat="1">
      <c r="E54097" s="120"/>
      <c r="M54097" s="120"/>
      <c r="N54097" s="120"/>
      <c r="U54097" s="121"/>
      <c r="V54097" s="122"/>
      <c r="W54097" s="123"/>
      <c r="AC54097" s="123"/>
    </row>
    <row r="54098" spans="5:29" s="2" customFormat="1">
      <c r="E54098" s="120"/>
      <c r="M54098" s="120"/>
      <c r="N54098" s="120"/>
      <c r="U54098" s="121"/>
      <c r="V54098" s="122"/>
      <c r="W54098" s="123"/>
      <c r="AC54098" s="123"/>
    </row>
    <row r="54099" spans="5:29" s="2" customFormat="1">
      <c r="E54099" s="120"/>
      <c r="M54099" s="120"/>
      <c r="N54099" s="120"/>
      <c r="U54099" s="121"/>
      <c r="V54099" s="122"/>
      <c r="W54099" s="123"/>
      <c r="AC54099" s="123"/>
    </row>
    <row r="54100" spans="5:29" s="2" customFormat="1">
      <c r="E54100" s="120"/>
      <c r="M54100" s="120"/>
      <c r="N54100" s="120"/>
      <c r="U54100" s="121"/>
      <c r="V54100" s="122"/>
      <c r="W54100" s="123"/>
      <c r="AC54100" s="123"/>
    </row>
    <row r="54101" spans="5:29" s="2" customFormat="1">
      <c r="E54101" s="120"/>
      <c r="M54101" s="120"/>
      <c r="N54101" s="120"/>
      <c r="U54101" s="121"/>
      <c r="V54101" s="122"/>
      <c r="W54101" s="123"/>
      <c r="AC54101" s="123"/>
    </row>
    <row r="54102" spans="5:29" s="2" customFormat="1">
      <c r="E54102" s="120"/>
      <c r="M54102" s="120"/>
      <c r="N54102" s="120"/>
      <c r="U54102" s="121"/>
      <c r="V54102" s="122"/>
      <c r="W54102" s="123"/>
      <c r="AC54102" s="123"/>
    </row>
    <row r="54103" spans="5:29" s="2" customFormat="1">
      <c r="E54103" s="120"/>
      <c r="M54103" s="120"/>
      <c r="N54103" s="120"/>
      <c r="U54103" s="121"/>
      <c r="V54103" s="122"/>
      <c r="W54103" s="123"/>
      <c r="AC54103" s="123"/>
    </row>
    <row r="54104" spans="5:29" s="2" customFormat="1">
      <c r="E54104" s="120"/>
      <c r="M54104" s="120"/>
      <c r="N54104" s="120"/>
      <c r="U54104" s="121"/>
      <c r="V54104" s="122"/>
      <c r="W54104" s="123"/>
      <c r="AC54104" s="123"/>
    </row>
    <row r="54105" spans="5:29" s="2" customFormat="1">
      <c r="E54105" s="120"/>
      <c r="M54105" s="120"/>
      <c r="N54105" s="120"/>
      <c r="U54105" s="121"/>
      <c r="V54105" s="122"/>
      <c r="W54105" s="123"/>
      <c r="AC54105" s="123"/>
    </row>
    <row r="54106" spans="5:29" s="2" customFormat="1">
      <c r="E54106" s="120"/>
      <c r="M54106" s="120"/>
      <c r="N54106" s="120"/>
      <c r="U54106" s="121"/>
      <c r="V54106" s="122"/>
      <c r="W54106" s="123"/>
      <c r="AC54106" s="123"/>
    </row>
    <row r="54107" spans="5:29" s="2" customFormat="1">
      <c r="E54107" s="120"/>
      <c r="M54107" s="120"/>
      <c r="N54107" s="120"/>
      <c r="U54107" s="121"/>
      <c r="V54107" s="122"/>
      <c r="W54107" s="123"/>
      <c r="AC54107" s="123"/>
    </row>
    <row r="54108" spans="5:29" s="2" customFormat="1">
      <c r="E54108" s="120"/>
      <c r="M54108" s="120"/>
      <c r="N54108" s="120"/>
      <c r="U54108" s="121"/>
      <c r="V54108" s="122"/>
      <c r="W54108" s="123"/>
      <c r="AC54108" s="123"/>
    </row>
    <row r="54109" spans="5:29" s="2" customFormat="1">
      <c r="E54109" s="120"/>
      <c r="M54109" s="120"/>
      <c r="N54109" s="120"/>
      <c r="U54109" s="121"/>
      <c r="V54109" s="122"/>
      <c r="W54109" s="123"/>
      <c r="AC54109" s="123"/>
    </row>
    <row r="54110" spans="5:29" s="2" customFormat="1">
      <c r="E54110" s="120"/>
      <c r="M54110" s="120"/>
      <c r="N54110" s="120"/>
      <c r="U54110" s="121"/>
      <c r="V54110" s="122"/>
      <c r="W54110" s="123"/>
      <c r="AC54110" s="123"/>
    </row>
    <row r="54111" spans="5:29" s="2" customFormat="1">
      <c r="E54111" s="120"/>
      <c r="M54111" s="120"/>
      <c r="N54111" s="120"/>
      <c r="U54111" s="121"/>
      <c r="V54111" s="122"/>
      <c r="W54111" s="123"/>
      <c r="AC54111" s="123"/>
    </row>
    <row r="54112" spans="5:29" s="2" customFormat="1">
      <c r="E54112" s="120"/>
      <c r="M54112" s="120"/>
      <c r="N54112" s="120"/>
      <c r="U54112" s="121"/>
      <c r="V54112" s="122"/>
      <c r="W54112" s="123"/>
      <c r="AC54112" s="123"/>
    </row>
    <row r="54113" spans="5:29" s="2" customFormat="1">
      <c r="E54113" s="120"/>
      <c r="M54113" s="120"/>
      <c r="N54113" s="120"/>
      <c r="U54113" s="121"/>
      <c r="V54113" s="122"/>
      <c r="W54113" s="123"/>
      <c r="AC54113" s="123"/>
    </row>
    <row r="54114" spans="5:29" s="2" customFormat="1">
      <c r="E54114" s="120"/>
      <c r="M54114" s="120"/>
      <c r="N54114" s="120"/>
      <c r="U54114" s="121"/>
      <c r="V54114" s="122"/>
      <c r="W54114" s="123"/>
      <c r="AC54114" s="123"/>
    </row>
    <row r="54115" spans="5:29" s="2" customFormat="1">
      <c r="E54115" s="120"/>
      <c r="M54115" s="120"/>
      <c r="N54115" s="120"/>
      <c r="U54115" s="121"/>
      <c r="V54115" s="122"/>
      <c r="W54115" s="123"/>
      <c r="AC54115" s="123"/>
    </row>
    <row r="54116" spans="5:29" s="2" customFormat="1">
      <c r="E54116" s="120"/>
      <c r="M54116" s="120"/>
      <c r="N54116" s="120"/>
      <c r="U54116" s="121"/>
      <c r="V54116" s="122"/>
      <c r="W54116" s="123"/>
      <c r="AC54116" s="123"/>
    </row>
    <row r="54117" spans="5:29" s="2" customFormat="1">
      <c r="E54117" s="120"/>
      <c r="M54117" s="120"/>
      <c r="N54117" s="120"/>
      <c r="U54117" s="121"/>
      <c r="V54117" s="122"/>
      <c r="W54117" s="123"/>
      <c r="AC54117" s="123"/>
    </row>
    <row r="54118" spans="5:29" s="2" customFormat="1">
      <c r="E54118" s="120"/>
      <c r="M54118" s="120"/>
      <c r="N54118" s="120"/>
      <c r="U54118" s="121"/>
      <c r="V54118" s="122"/>
      <c r="W54118" s="123"/>
      <c r="AC54118" s="123"/>
    </row>
    <row r="54119" spans="5:29" s="2" customFormat="1">
      <c r="E54119" s="120"/>
      <c r="M54119" s="120"/>
      <c r="N54119" s="120"/>
      <c r="U54119" s="121"/>
      <c r="V54119" s="122"/>
      <c r="W54119" s="123"/>
      <c r="AC54119" s="123"/>
    </row>
    <row r="54120" spans="5:29" s="2" customFormat="1">
      <c r="E54120" s="120"/>
      <c r="M54120" s="120"/>
      <c r="N54120" s="120"/>
      <c r="U54120" s="121"/>
      <c r="V54120" s="122"/>
      <c r="W54120" s="123"/>
      <c r="AC54120" s="123"/>
    </row>
    <row r="54121" spans="5:29" s="2" customFormat="1">
      <c r="E54121" s="120"/>
      <c r="M54121" s="120"/>
      <c r="N54121" s="120"/>
      <c r="U54121" s="121"/>
      <c r="V54121" s="122"/>
      <c r="W54121" s="123"/>
      <c r="AC54121" s="123"/>
    </row>
    <row r="54122" spans="5:29" s="2" customFormat="1">
      <c r="E54122" s="120"/>
      <c r="M54122" s="120"/>
      <c r="N54122" s="120"/>
      <c r="U54122" s="121"/>
      <c r="V54122" s="122"/>
      <c r="W54122" s="123"/>
      <c r="AC54122" s="123"/>
    </row>
    <row r="54123" spans="5:29" s="2" customFormat="1">
      <c r="E54123" s="120"/>
      <c r="M54123" s="120"/>
      <c r="N54123" s="120"/>
      <c r="U54123" s="121"/>
      <c r="V54123" s="122"/>
      <c r="W54123" s="123"/>
      <c r="AC54123" s="123"/>
    </row>
    <row r="54124" spans="5:29" s="2" customFormat="1">
      <c r="E54124" s="120"/>
      <c r="M54124" s="120"/>
      <c r="N54124" s="120"/>
      <c r="U54124" s="121"/>
      <c r="V54124" s="122"/>
      <c r="W54124" s="123"/>
      <c r="AC54124" s="123"/>
    </row>
    <row r="54125" spans="5:29" s="2" customFormat="1">
      <c r="E54125" s="120"/>
      <c r="M54125" s="120"/>
      <c r="N54125" s="120"/>
      <c r="U54125" s="121"/>
      <c r="V54125" s="122"/>
      <c r="W54125" s="123"/>
      <c r="AC54125" s="123"/>
    </row>
    <row r="54126" spans="5:29" s="2" customFormat="1">
      <c r="E54126" s="120"/>
      <c r="M54126" s="120"/>
      <c r="N54126" s="120"/>
      <c r="U54126" s="121"/>
      <c r="V54126" s="122"/>
      <c r="W54126" s="123"/>
      <c r="AC54126" s="123"/>
    </row>
    <row r="54127" spans="5:29" s="2" customFormat="1">
      <c r="E54127" s="120"/>
      <c r="M54127" s="120"/>
      <c r="N54127" s="120"/>
      <c r="U54127" s="121"/>
      <c r="V54127" s="122"/>
      <c r="W54127" s="123"/>
      <c r="AC54127" s="123"/>
    </row>
    <row r="54128" spans="5:29" s="2" customFormat="1">
      <c r="E54128" s="120"/>
      <c r="M54128" s="120"/>
      <c r="N54128" s="120"/>
      <c r="U54128" s="121"/>
      <c r="V54128" s="122"/>
      <c r="W54128" s="123"/>
      <c r="AC54128" s="123"/>
    </row>
    <row r="54129" spans="5:29" s="2" customFormat="1">
      <c r="E54129" s="120"/>
      <c r="M54129" s="120"/>
      <c r="N54129" s="120"/>
      <c r="U54129" s="121"/>
      <c r="V54129" s="122"/>
      <c r="W54129" s="123"/>
      <c r="AC54129" s="123"/>
    </row>
    <row r="54130" spans="5:29" s="2" customFormat="1">
      <c r="E54130" s="120"/>
      <c r="M54130" s="120"/>
      <c r="N54130" s="120"/>
      <c r="U54130" s="121"/>
      <c r="V54130" s="122"/>
      <c r="W54130" s="123"/>
      <c r="AC54130" s="123"/>
    </row>
    <row r="54131" spans="5:29" s="2" customFormat="1">
      <c r="E54131" s="120"/>
      <c r="M54131" s="120"/>
      <c r="N54131" s="120"/>
      <c r="U54131" s="121"/>
      <c r="V54131" s="122"/>
      <c r="W54131" s="123"/>
      <c r="AC54131" s="123"/>
    </row>
    <row r="54132" spans="5:29" s="2" customFormat="1">
      <c r="E54132" s="120"/>
      <c r="M54132" s="120"/>
      <c r="N54132" s="120"/>
      <c r="U54132" s="121"/>
      <c r="V54132" s="122"/>
      <c r="W54132" s="123"/>
      <c r="AC54132" s="123"/>
    </row>
    <row r="54133" spans="5:29" s="2" customFormat="1">
      <c r="E54133" s="120"/>
      <c r="M54133" s="120"/>
      <c r="N54133" s="120"/>
      <c r="U54133" s="121"/>
      <c r="V54133" s="122"/>
      <c r="W54133" s="123"/>
      <c r="AC54133" s="123"/>
    </row>
    <row r="54134" spans="5:29" s="2" customFormat="1">
      <c r="E54134" s="120"/>
      <c r="M54134" s="120"/>
      <c r="N54134" s="120"/>
      <c r="U54134" s="121"/>
      <c r="V54134" s="122"/>
      <c r="W54134" s="123"/>
      <c r="AC54134" s="123"/>
    </row>
    <row r="54135" spans="5:29" s="2" customFormat="1">
      <c r="E54135" s="120"/>
      <c r="M54135" s="120"/>
      <c r="N54135" s="120"/>
      <c r="U54135" s="121"/>
      <c r="V54135" s="122"/>
      <c r="W54135" s="123"/>
      <c r="AC54135" s="123"/>
    </row>
    <row r="54136" spans="5:29" s="2" customFormat="1">
      <c r="E54136" s="120"/>
      <c r="M54136" s="120"/>
      <c r="N54136" s="120"/>
      <c r="U54136" s="121"/>
      <c r="V54136" s="122"/>
      <c r="W54136" s="123"/>
      <c r="AC54136" s="123"/>
    </row>
    <row r="54137" spans="5:29" s="2" customFormat="1">
      <c r="E54137" s="120"/>
      <c r="M54137" s="120"/>
      <c r="N54137" s="120"/>
      <c r="U54137" s="121"/>
      <c r="V54137" s="122"/>
      <c r="W54137" s="123"/>
      <c r="AC54137" s="123"/>
    </row>
    <row r="54138" spans="5:29" s="2" customFormat="1">
      <c r="E54138" s="120"/>
      <c r="M54138" s="120"/>
      <c r="N54138" s="120"/>
      <c r="U54138" s="121"/>
      <c r="V54138" s="122"/>
      <c r="W54138" s="123"/>
      <c r="AC54138" s="123"/>
    </row>
    <row r="54139" spans="5:29" s="2" customFormat="1">
      <c r="E54139" s="120"/>
      <c r="M54139" s="120"/>
      <c r="N54139" s="120"/>
      <c r="U54139" s="121"/>
      <c r="V54139" s="122"/>
      <c r="W54139" s="123"/>
      <c r="AC54139" s="123"/>
    </row>
    <row r="54140" spans="5:29" s="2" customFormat="1">
      <c r="E54140" s="120"/>
      <c r="M54140" s="120"/>
      <c r="N54140" s="120"/>
      <c r="U54140" s="121"/>
      <c r="V54140" s="122"/>
      <c r="W54140" s="123"/>
      <c r="AC54140" s="123"/>
    </row>
    <row r="54141" spans="5:29" s="2" customFormat="1">
      <c r="E54141" s="120"/>
      <c r="M54141" s="120"/>
      <c r="N54141" s="120"/>
      <c r="U54141" s="121"/>
      <c r="V54141" s="122"/>
      <c r="W54141" s="123"/>
      <c r="AC54141" s="123"/>
    </row>
    <row r="54142" spans="5:29" s="2" customFormat="1">
      <c r="E54142" s="120"/>
      <c r="M54142" s="120"/>
      <c r="N54142" s="120"/>
      <c r="U54142" s="121"/>
      <c r="V54142" s="122"/>
      <c r="W54142" s="123"/>
      <c r="AC54142" s="123"/>
    </row>
    <row r="54143" spans="5:29" s="2" customFormat="1">
      <c r="E54143" s="120"/>
      <c r="M54143" s="120"/>
      <c r="N54143" s="120"/>
      <c r="U54143" s="121"/>
      <c r="V54143" s="122"/>
      <c r="W54143" s="123"/>
      <c r="AC54143" s="123"/>
    </row>
    <row r="54144" spans="5:29" s="2" customFormat="1">
      <c r="E54144" s="120"/>
      <c r="M54144" s="120"/>
      <c r="N54144" s="120"/>
      <c r="U54144" s="121"/>
      <c r="V54144" s="122"/>
      <c r="W54144" s="123"/>
      <c r="AC54144" s="123"/>
    </row>
    <row r="54145" spans="5:29" s="2" customFormat="1">
      <c r="E54145" s="120"/>
      <c r="M54145" s="120"/>
      <c r="N54145" s="120"/>
      <c r="U54145" s="121"/>
      <c r="V54145" s="122"/>
      <c r="W54145" s="123"/>
      <c r="AC54145" s="123"/>
    </row>
    <row r="54146" spans="5:29" s="2" customFormat="1">
      <c r="E54146" s="120"/>
      <c r="M54146" s="120"/>
      <c r="N54146" s="120"/>
      <c r="U54146" s="121"/>
      <c r="V54146" s="122"/>
      <c r="W54146" s="123"/>
      <c r="AC54146" s="123"/>
    </row>
    <row r="54147" spans="5:29" s="2" customFormat="1">
      <c r="E54147" s="120"/>
      <c r="M54147" s="120"/>
      <c r="N54147" s="120"/>
      <c r="U54147" s="121"/>
      <c r="V54147" s="122"/>
      <c r="W54147" s="123"/>
      <c r="AC54147" s="123"/>
    </row>
    <row r="54148" spans="5:29" s="2" customFormat="1">
      <c r="E54148" s="120"/>
      <c r="M54148" s="120"/>
      <c r="N54148" s="120"/>
      <c r="U54148" s="121"/>
      <c r="V54148" s="122"/>
      <c r="W54148" s="123"/>
      <c r="AC54148" s="123"/>
    </row>
    <row r="54149" spans="5:29" s="2" customFormat="1">
      <c r="E54149" s="120"/>
      <c r="M54149" s="120"/>
      <c r="N54149" s="120"/>
      <c r="U54149" s="121"/>
      <c r="V54149" s="122"/>
      <c r="W54149" s="123"/>
      <c r="AC54149" s="123"/>
    </row>
    <row r="54150" spans="5:29" s="2" customFormat="1">
      <c r="E54150" s="120"/>
      <c r="M54150" s="120"/>
      <c r="N54150" s="120"/>
      <c r="U54150" s="121"/>
      <c r="V54150" s="122"/>
      <c r="W54150" s="123"/>
      <c r="AC54150" s="123"/>
    </row>
    <row r="54151" spans="5:29" s="2" customFormat="1">
      <c r="E54151" s="120"/>
      <c r="M54151" s="120"/>
      <c r="N54151" s="120"/>
      <c r="U54151" s="121"/>
      <c r="V54151" s="122"/>
      <c r="W54151" s="123"/>
      <c r="AC54151" s="123"/>
    </row>
    <row r="54152" spans="5:29" s="2" customFormat="1">
      <c r="E54152" s="120"/>
      <c r="M54152" s="120"/>
      <c r="N54152" s="120"/>
      <c r="U54152" s="121"/>
      <c r="V54152" s="122"/>
      <c r="W54152" s="123"/>
      <c r="AC54152" s="123"/>
    </row>
    <row r="54153" spans="5:29" s="2" customFormat="1">
      <c r="E54153" s="120"/>
      <c r="M54153" s="120"/>
      <c r="N54153" s="120"/>
      <c r="U54153" s="121"/>
      <c r="V54153" s="122"/>
      <c r="W54153" s="123"/>
      <c r="AC54153" s="123"/>
    </row>
    <row r="54154" spans="5:29" s="2" customFormat="1">
      <c r="E54154" s="120"/>
      <c r="M54154" s="120"/>
      <c r="N54154" s="120"/>
      <c r="U54154" s="121"/>
      <c r="V54154" s="122"/>
      <c r="W54154" s="123"/>
      <c r="AC54154" s="123"/>
    </row>
    <row r="54155" spans="5:29" s="2" customFormat="1">
      <c r="E54155" s="120"/>
      <c r="M54155" s="120"/>
      <c r="N54155" s="120"/>
      <c r="U54155" s="121"/>
      <c r="V54155" s="122"/>
      <c r="W54155" s="123"/>
      <c r="AC54155" s="123"/>
    </row>
    <row r="54156" spans="5:29" s="2" customFormat="1">
      <c r="E54156" s="120"/>
      <c r="M54156" s="120"/>
      <c r="N54156" s="120"/>
      <c r="U54156" s="121"/>
      <c r="V54156" s="122"/>
      <c r="W54156" s="123"/>
      <c r="AC54156" s="123"/>
    </row>
    <row r="54157" spans="5:29" s="2" customFormat="1">
      <c r="E54157" s="120"/>
      <c r="M54157" s="120"/>
      <c r="N54157" s="120"/>
      <c r="U54157" s="121"/>
      <c r="V54157" s="122"/>
      <c r="W54157" s="123"/>
      <c r="AC54157" s="123"/>
    </row>
    <row r="54158" spans="5:29" s="2" customFormat="1">
      <c r="E54158" s="120"/>
      <c r="M54158" s="120"/>
      <c r="N54158" s="120"/>
      <c r="U54158" s="121"/>
      <c r="V54158" s="122"/>
      <c r="W54158" s="123"/>
      <c r="AC54158" s="123"/>
    </row>
    <row r="54159" spans="5:29" s="2" customFormat="1">
      <c r="E54159" s="120"/>
      <c r="M54159" s="120"/>
      <c r="N54159" s="120"/>
      <c r="U54159" s="121"/>
      <c r="V54159" s="122"/>
      <c r="W54159" s="123"/>
      <c r="AC54159" s="123"/>
    </row>
    <row r="54160" spans="5:29" s="2" customFormat="1">
      <c r="E54160" s="120"/>
      <c r="M54160" s="120"/>
      <c r="N54160" s="120"/>
      <c r="U54160" s="121"/>
      <c r="V54160" s="122"/>
      <c r="W54160" s="123"/>
      <c r="AC54160" s="123"/>
    </row>
    <row r="54161" spans="5:29" s="2" customFormat="1">
      <c r="E54161" s="120"/>
      <c r="M54161" s="120"/>
      <c r="N54161" s="120"/>
      <c r="U54161" s="121"/>
      <c r="V54161" s="122"/>
      <c r="W54161" s="123"/>
      <c r="AC54161" s="123"/>
    </row>
    <row r="54162" spans="5:29" s="2" customFormat="1">
      <c r="E54162" s="120"/>
      <c r="M54162" s="120"/>
      <c r="N54162" s="120"/>
      <c r="U54162" s="121"/>
      <c r="V54162" s="122"/>
      <c r="W54162" s="123"/>
      <c r="AC54162" s="123"/>
    </row>
    <row r="54163" spans="5:29" s="2" customFormat="1">
      <c r="E54163" s="120"/>
      <c r="M54163" s="120"/>
      <c r="N54163" s="120"/>
      <c r="U54163" s="121"/>
      <c r="V54163" s="122"/>
      <c r="W54163" s="123"/>
      <c r="AC54163" s="123"/>
    </row>
    <row r="54164" spans="5:29" s="2" customFormat="1">
      <c r="E54164" s="120"/>
      <c r="M54164" s="120"/>
      <c r="N54164" s="120"/>
      <c r="U54164" s="121"/>
      <c r="V54164" s="122"/>
      <c r="W54164" s="123"/>
      <c r="AC54164" s="123"/>
    </row>
    <row r="54165" spans="5:29" s="2" customFormat="1">
      <c r="E54165" s="120"/>
      <c r="M54165" s="120"/>
      <c r="N54165" s="120"/>
      <c r="U54165" s="121"/>
      <c r="V54165" s="122"/>
      <c r="W54165" s="123"/>
      <c r="AC54165" s="123"/>
    </row>
    <row r="54166" spans="5:29" s="2" customFormat="1">
      <c r="E54166" s="120"/>
      <c r="M54166" s="120"/>
      <c r="N54166" s="120"/>
      <c r="U54166" s="121"/>
      <c r="V54166" s="122"/>
      <c r="W54166" s="123"/>
      <c r="AC54166" s="123"/>
    </row>
    <row r="54167" spans="5:29" s="2" customFormat="1">
      <c r="E54167" s="120"/>
      <c r="M54167" s="120"/>
      <c r="N54167" s="120"/>
      <c r="U54167" s="121"/>
      <c r="V54167" s="122"/>
      <c r="W54167" s="123"/>
      <c r="AC54167" s="123"/>
    </row>
    <row r="54168" spans="5:29" s="2" customFormat="1">
      <c r="E54168" s="120"/>
      <c r="M54168" s="120"/>
      <c r="N54168" s="120"/>
      <c r="U54168" s="121"/>
      <c r="V54168" s="122"/>
      <c r="W54168" s="123"/>
      <c r="AC54168" s="123"/>
    </row>
    <row r="54169" spans="5:29" s="2" customFormat="1">
      <c r="E54169" s="120"/>
      <c r="M54169" s="120"/>
      <c r="N54169" s="120"/>
      <c r="U54169" s="121"/>
      <c r="V54169" s="122"/>
      <c r="W54169" s="123"/>
      <c r="AC54169" s="123"/>
    </row>
    <row r="54170" spans="5:29" s="2" customFormat="1">
      <c r="E54170" s="120"/>
      <c r="M54170" s="120"/>
      <c r="N54170" s="120"/>
      <c r="U54170" s="121"/>
      <c r="V54170" s="122"/>
      <c r="W54170" s="123"/>
      <c r="AC54170" s="123"/>
    </row>
    <row r="54171" spans="5:29" s="2" customFormat="1">
      <c r="E54171" s="120"/>
      <c r="M54171" s="120"/>
      <c r="N54171" s="120"/>
      <c r="U54171" s="121"/>
      <c r="V54171" s="122"/>
      <c r="W54171" s="123"/>
      <c r="AC54171" s="123"/>
    </row>
    <row r="54172" spans="5:29" s="2" customFormat="1">
      <c r="E54172" s="120"/>
      <c r="M54172" s="120"/>
      <c r="N54172" s="120"/>
      <c r="U54172" s="121"/>
      <c r="V54172" s="122"/>
      <c r="W54172" s="123"/>
      <c r="AC54172" s="123"/>
    </row>
    <row r="54173" spans="5:29" s="2" customFormat="1">
      <c r="E54173" s="120"/>
      <c r="M54173" s="120"/>
      <c r="N54173" s="120"/>
      <c r="U54173" s="121"/>
      <c r="V54173" s="122"/>
      <c r="W54173" s="123"/>
      <c r="AC54173" s="123"/>
    </row>
    <row r="54174" spans="5:29" s="2" customFormat="1">
      <c r="E54174" s="120"/>
      <c r="M54174" s="120"/>
      <c r="N54174" s="120"/>
      <c r="U54174" s="121"/>
      <c r="V54174" s="122"/>
      <c r="W54174" s="123"/>
      <c r="AC54174" s="123"/>
    </row>
    <row r="54175" spans="5:29" s="2" customFormat="1">
      <c r="E54175" s="120"/>
      <c r="M54175" s="120"/>
      <c r="N54175" s="120"/>
      <c r="U54175" s="121"/>
      <c r="V54175" s="122"/>
      <c r="W54175" s="123"/>
      <c r="AC54175" s="123"/>
    </row>
    <row r="54176" spans="5:29" s="2" customFormat="1">
      <c r="E54176" s="120"/>
      <c r="M54176" s="120"/>
      <c r="N54176" s="120"/>
      <c r="U54176" s="121"/>
      <c r="V54176" s="122"/>
      <c r="W54176" s="123"/>
      <c r="AC54176" s="123"/>
    </row>
    <row r="54177" spans="5:29" s="2" customFormat="1">
      <c r="E54177" s="120"/>
      <c r="M54177" s="120"/>
      <c r="N54177" s="120"/>
      <c r="U54177" s="121"/>
      <c r="V54177" s="122"/>
      <c r="W54177" s="123"/>
      <c r="AC54177" s="123"/>
    </row>
    <row r="54178" spans="5:29" s="2" customFormat="1">
      <c r="E54178" s="120"/>
      <c r="M54178" s="120"/>
      <c r="N54178" s="120"/>
      <c r="U54178" s="121"/>
      <c r="V54178" s="122"/>
      <c r="W54178" s="123"/>
      <c r="AC54178" s="123"/>
    </row>
    <row r="54179" spans="5:29" s="2" customFormat="1">
      <c r="E54179" s="120"/>
      <c r="M54179" s="120"/>
      <c r="N54179" s="120"/>
      <c r="U54179" s="121"/>
      <c r="V54179" s="122"/>
      <c r="W54179" s="123"/>
      <c r="AC54179" s="123"/>
    </row>
    <row r="54180" spans="5:29" s="2" customFormat="1">
      <c r="E54180" s="120"/>
      <c r="M54180" s="120"/>
      <c r="N54180" s="120"/>
      <c r="U54180" s="121"/>
      <c r="V54180" s="122"/>
      <c r="W54180" s="123"/>
      <c r="AC54180" s="123"/>
    </row>
    <row r="54181" spans="5:29" s="2" customFormat="1">
      <c r="E54181" s="120"/>
      <c r="M54181" s="120"/>
      <c r="N54181" s="120"/>
      <c r="U54181" s="121"/>
      <c r="V54181" s="122"/>
      <c r="W54181" s="123"/>
      <c r="AC54181" s="123"/>
    </row>
    <row r="54182" spans="5:29" s="2" customFormat="1">
      <c r="E54182" s="120"/>
      <c r="M54182" s="120"/>
      <c r="N54182" s="120"/>
      <c r="U54182" s="121"/>
      <c r="V54182" s="122"/>
      <c r="W54182" s="123"/>
      <c r="AC54182" s="123"/>
    </row>
    <row r="54183" spans="5:29" s="2" customFormat="1">
      <c r="E54183" s="120"/>
      <c r="M54183" s="120"/>
      <c r="N54183" s="120"/>
      <c r="U54183" s="121"/>
      <c r="V54183" s="122"/>
      <c r="W54183" s="123"/>
      <c r="AC54183" s="123"/>
    </row>
    <row r="54184" spans="5:29" s="2" customFormat="1">
      <c r="E54184" s="120"/>
      <c r="M54184" s="120"/>
      <c r="N54184" s="120"/>
      <c r="U54184" s="121"/>
      <c r="V54184" s="122"/>
      <c r="W54184" s="123"/>
      <c r="AC54184" s="123"/>
    </row>
    <row r="54185" spans="5:29" s="2" customFormat="1">
      <c r="E54185" s="120"/>
      <c r="M54185" s="120"/>
      <c r="N54185" s="120"/>
      <c r="U54185" s="121"/>
      <c r="V54185" s="122"/>
      <c r="W54185" s="123"/>
      <c r="AC54185" s="123"/>
    </row>
    <row r="54186" spans="5:29" s="2" customFormat="1">
      <c r="E54186" s="120"/>
      <c r="M54186" s="120"/>
      <c r="N54186" s="120"/>
      <c r="U54186" s="121"/>
      <c r="V54186" s="122"/>
      <c r="W54186" s="123"/>
      <c r="AC54186" s="123"/>
    </row>
    <row r="54187" spans="5:29" s="2" customFormat="1">
      <c r="E54187" s="120"/>
      <c r="M54187" s="120"/>
      <c r="N54187" s="120"/>
      <c r="U54187" s="121"/>
      <c r="V54187" s="122"/>
      <c r="W54187" s="123"/>
      <c r="AC54187" s="123"/>
    </row>
    <row r="54188" spans="5:29" s="2" customFormat="1">
      <c r="E54188" s="120"/>
      <c r="M54188" s="120"/>
      <c r="N54188" s="120"/>
      <c r="U54188" s="121"/>
      <c r="V54188" s="122"/>
      <c r="W54188" s="123"/>
      <c r="AC54188" s="123"/>
    </row>
    <row r="54189" spans="5:29" s="2" customFormat="1">
      <c r="E54189" s="120"/>
      <c r="M54189" s="120"/>
      <c r="N54189" s="120"/>
      <c r="U54189" s="121"/>
      <c r="V54189" s="122"/>
      <c r="W54189" s="123"/>
      <c r="AC54189" s="123"/>
    </row>
    <row r="54190" spans="5:29" s="2" customFormat="1">
      <c r="E54190" s="120"/>
      <c r="M54190" s="120"/>
      <c r="N54190" s="120"/>
      <c r="U54190" s="121"/>
      <c r="V54190" s="122"/>
      <c r="W54190" s="123"/>
      <c r="AC54190" s="123"/>
    </row>
    <row r="54191" spans="5:29" s="2" customFormat="1">
      <c r="E54191" s="120"/>
      <c r="M54191" s="120"/>
      <c r="N54191" s="120"/>
      <c r="U54191" s="121"/>
      <c r="V54191" s="122"/>
      <c r="W54191" s="123"/>
      <c r="AC54191" s="123"/>
    </row>
    <row r="54192" spans="5:29" s="2" customFormat="1">
      <c r="E54192" s="120"/>
      <c r="M54192" s="120"/>
      <c r="N54192" s="120"/>
      <c r="U54192" s="121"/>
      <c r="V54192" s="122"/>
      <c r="W54192" s="123"/>
      <c r="AC54192" s="123"/>
    </row>
    <row r="54193" spans="5:29" s="2" customFormat="1">
      <c r="E54193" s="120"/>
      <c r="M54193" s="120"/>
      <c r="N54193" s="120"/>
      <c r="U54193" s="121"/>
      <c r="V54193" s="122"/>
      <c r="W54193" s="123"/>
      <c r="AC54193" s="123"/>
    </row>
    <row r="54194" spans="5:29" s="2" customFormat="1">
      <c r="E54194" s="120"/>
      <c r="M54194" s="120"/>
      <c r="N54194" s="120"/>
      <c r="U54194" s="121"/>
      <c r="V54194" s="122"/>
      <c r="W54194" s="123"/>
      <c r="AC54194" s="123"/>
    </row>
    <row r="54195" spans="5:29" s="2" customFormat="1">
      <c r="E54195" s="120"/>
      <c r="M54195" s="120"/>
      <c r="N54195" s="120"/>
      <c r="U54195" s="121"/>
      <c r="V54195" s="122"/>
      <c r="W54195" s="123"/>
      <c r="AC54195" s="123"/>
    </row>
    <row r="54196" spans="5:29" s="2" customFormat="1">
      <c r="E54196" s="120"/>
      <c r="M54196" s="120"/>
      <c r="N54196" s="120"/>
      <c r="U54196" s="121"/>
      <c r="V54196" s="122"/>
      <c r="W54196" s="123"/>
      <c r="AC54196" s="123"/>
    </row>
    <row r="54197" spans="5:29" s="2" customFormat="1">
      <c r="E54197" s="120"/>
      <c r="M54197" s="120"/>
      <c r="N54197" s="120"/>
      <c r="U54197" s="121"/>
      <c r="V54197" s="122"/>
      <c r="W54197" s="123"/>
      <c r="AC54197" s="123"/>
    </row>
    <row r="54198" spans="5:29" s="2" customFormat="1">
      <c r="E54198" s="120"/>
      <c r="M54198" s="120"/>
      <c r="N54198" s="120"/>
      <c r="U54198" s="121"/>
      <c r="V54198" s="122"/>
      <c r="W54198" s="123"/>
      <c r="AC54198" s="123"/>
    </row>
    <row r="54199" spans="5:29" s="2" customFormat="1">
      <c r="E54199" s="120"/>
      <c r="M54199" s="120"/>
      <c r="N54199" s="120"/>
      <c r="U54199" s="121"/>
      <c r="V54199" s="122"/>
      <c r="W54199" s="123"/>
      <c r="AC54199" s="123"/>
    </row>
    <row r="54200" spans="5:29" s="2" customFormat="1">
      <c r="E54200" s="120"/>
      <c r="M54200" s="120"/>
      <c r="N54200" s="120"/>
      <c r="U54200" s="121"/>
      <c r="V54200" s="122"/>
      <c r="W54200" s="123"/>
      <c r="AC54200" s="123"/>
    </row>
    <row r="54201" spans="5:29" s="2" customFormat="1">
      <c r="E54201" s="120"/>
      <c r="M54201" s="120"/>
      <c r="N54201" s="120"/>
      <c r="U54201" s="121"/>
      <c r="V54201" s="122"/>
      <c r="W54201" s="123"/>
      <c r="AC54201" s="123"/>
    </row>
    <row r="54202" spans="5:29" s="2" customFormat="1">
      <c r="E54202" s="120"/>
      <c r="M54202" s="120"/>
      <c r="N54202" s="120"/>
      <c r="U54202" s="121"/>
      <c r="V54202" s="122"/>
      <c r="W54202" s="123"/>
      <c r="AC54202" s="123"/>
    </row>
    <row r="54203" spans="5:29" s="2" customFormat="1">
      <c r="E54203" s="120"/>
      <c r="M54203" s="120"/>
      <c r="N54203" s="120"/>
      <c r="U54203" s="121"/>
      <c r="V54203" s="122"/>
      <c r="W54203" s="123"/>
      <c r="AC54203" s="123"/>
    </row>
    <row r="54204" spans="5:29" s="2" customFormat="1">
      <c r="E54204" s="120"/>
      <c r="M54204" s="120"/>
      <c r="N54204" s="120"/>
      <c r="U54204" s="121"/>
      <c r="V54204" s="122"/>
      <c r="W54204" s="123"/>
      <c r="AC54204" s="123"/>
    </row>
    <row r="54205" spans="5:29" s="2" customFormat="1">
      <c r="E54205" s="120"/>
      <c r="M54205" s="120"/>
      <c r="N54205" s="120"/>
      <c r="U54205" s="121"/>
      <c r="V54205" s="122"/>
      <c r="W54205" s="123"/>
      <c r="AC54205" s="123"/>
    </row>
    <row r="54206" spans="5:29" s="2" customFormat="1">
      <c r="E54206" s="120"/>
      <c r="M54206" s="120"/>
      <c r="N54206" s="120"/>
      <c r="U54206" s="121"/>
      <c r="V54206" s="122"/>
      <c r="W54206" s="123"/>
      <c r="AC54206" s="123"/>
    </row>
    <row r="54207" spans="5:29" s="2" customFormat="1">
      <c r="E54207" s="120"/>
      <c r="M54207" s="120"/>
      <c r="N54207" s="120"/>
      <c r="U54207" s="121"/>
      <c r="V54207" s="122"/>
      <c r="W54207" s="123"/>
      <c r="AC54207" s="123"/>
    </row>
    <row r="54208" spans="5:29" s="2" customFormat="1">
      <c r="E54208" s="120"/>
      <c r="M54208" s="120"/>
      <c r="N54208" s="120"/>
      <c r="U54208" s="121"/>
      <c r="V54208" s="122"/>
      <c r="W54208" s="123"/>
      <c r="AC54208" s="123"/>
    </row>
    <row r="54209" spans="5:29" s="2" customFormat="1">
      <c r="E54209" s="120"/>
      <c r="M54209" s="120"/>
      <c r="N54209" s="120"/>
      <c r="U54209" s="121"/>
      <c r="V54209" s="122"/>
      <c r="W54209" s="123"/>
      <c r="AC54209" s="123"/>
    </row>
    <row r="54210" spans="5:29" s="2" customFormat="1">
      <c r="E54210" s="120"/>
      <c r="M54210" s="120"/>
      <c r="N54210" s="120"/>
      <c r="U54210" s="121"/>
      <c r="V54210" s="122"/>
      <c r="W54210" s="123"/>
      <c r="AC54210" s="123"/>
    </row>
    <row r="54211" spans="5:29" s="2" customFormat="1">
      <c r="E54211" s="120"/>
      <c r="M54211" s="120"/>
      <c r="N54211" s="120"/>
      <c r="U54211" s="121"/>
      <c r="V54211" s="122"/>
      <c r="W54211" s="123"/>
      <c r="AC54211" s="123"/>
    </row>
    <row r="54212" spans="5:29" s="2" customFormat="1">
      <c r="E54212" s="120"/>
      <c r="M54212" s="120"/>
      <c r="N54212" s="120"/>
      <c r="U54212" s="121"/>
      <c r="V54212" s="122"/>
      <c r="W54212" s="123"/>
      <c r="AC54212" s="123"/>
    </row>
    <row r="54213" spans="5:29" s="2" customFormat="1">
      <c r="E54213" s="120"/>
      <c r="M54213" s="120"/>
      <c r="N54213" s="120"/>
      <c r="U54213" s="121"/>
      <c r="V54213" s="122"/>
      <c r="W54213" s="123"/>
      <c r="AC54213" s="123"/>
    </row>
    <row r="54214" spans="5:29" s="2" customFormat="1">
      <c r="E54214" s="120"/>
      <c r="M54214" s="120"/>
      <c r="N54214" s="120"/>
      <c r="U54214" s="121"/>
      <c r="V54214" s="122"/>
      <c r="W54214" s="123"/>
      <c r="AC54214" s="123"/>
    </row>
    <row r="54215" spans="5:29" s="2" customFormat="1">
      <c r="E54215" s="120"/>
      <c r="M54215" s="120"/>
      <c r="N54215" s="120"/>
      <c r="U54215" s="121"/>
      <c r="V54215" s="122"/>
      <c r="W54215" s="123"/>
      <c r="AC54215" s="123"/>
    </row>
    <row r="54216" spans="5:29" s="2" customFormat="1">
      <c r="E54216" s="120"/>
      <c r="M54216" s="120"/>
      <c r="N54216" s="120"/>
      <c r="U54216" s="121"/>
      <c r="V54216" s="122"/>
      <c r="W54216" s="123"/>
      <c r="AC54216" s="123"/>
    </row>
    <row r="54217" spans="5:29" s="2" customFormat="1">
      <c r="E54217" s="120"/>
      <c r="M54217" s="120"/>
      <c r="N54217" s="120"/>
      <c r="U54217" s="121"/>
      <c r="V54217" s="122"/>
      <c r="W54217" s="123"/>
      <c r="AC54217" s="123"/>
    </row>
    <row r="54218" spans="5:29" s="2" customFormat="1">
      <c r="E54218" s="120"/>
      <c r="M54218" s="120"/>
      <c r="N54218" s="120"/>
      <c r="U54218" s="121"/>
      <c r="V54218" s="122"/>
      <c r="W54218" s="123"/>
      <c r="AC54218" s="123"/>
    </row>
    <row r="54219" spans="5:29" s="2" customFormat="1">
      <c r="E54219" s="120"/>
      <c r="M54219" s="120"/>
      <c r="N54219" s="120"/>
      <c r="U54219" s="121"/>
      <c r="V54219" s="122"/>
      <c r="W54219" s="123"/>
      <c r="AC54219" s="123"/>
    </row>
    <row r="54220" spans="5:29" s="2" customFormat="1">
      <c r="E54220" s="120"/>
      <c r="M54220" s="120"/>
      <c r="N54220" s="120"/>
      <c r="U54220" s="121"/>
      <c r="V54220" s="122"/>
      <c r="W54220" s="123"/>
      <c r="AC54220" s="123"/>
    </row>
    <row r="54221" spans="5:29" s="2" customFormat="1">
      <c r="E54221" s="120"/>
      <c r="M54221" s="120"/>
      <c r="N54221" s="120"/>
      <c r="U54221" s="121"/>
      <c r="V54221" s="122"/>
      <c r="W54221" s="123"/>
      <c r="AC54221" s="123"/>
    </row>
    <row r="54222" spans="5:29" s="2" customFormat="1">
      <c r="E54222" s="120"/>
      <c r="M54222" s="120"/>
      <c r="N54222" s="120"/>
      <c r="U54222" s="121"/>
      <c r="V54222" s="122"/>
      <c r="W54222" s="123"/>
      <c r="AC54222" s="123"/>
    </row>
    <row r="54223" spans="5:29" s="2" customFormat="1">
      <c r="E54223" s="120"/>
      <c r="M54223" s="120"/>
      <c r="N54223" s="120"/>
      <c r="U54223" s="121"/>
      <c r="V54223" s="122"/>
      <c r="W54223" s="123"/>
      <c r="AC54223" s="123"/>
    </row>
    <row r="54224" spans="5:29" s="2" customFormat="1">
      <c r="E54224" s="120"/>
      <c r="M54224" s="120"/>
      <c r="N54224" s="120"/>
      <c r="U54224" s="121"/>
      <c r="V54224" s="122"/>
      <c r="W54224" s="123"/>
      <c r="AC54224" s="123"/>
    </row>
    <row r="54225" spans="5:29" s="2" customFormat="1">
      <c r="E54225" s="120"/>
      <c r="M54225" s="120"/>
      <c r="N54225" s="120"/>
      <c r="U54225" s="121"/>
      <c r="V54225" s="122"/>
      <c r="W54225" s="123"/>
      <c r="AC54225" s="123"/>
    </row>
    <row r="54226" spans="5:29" s="2" customFormat="1">
      <c r="E54226" s="120"/>
      <c r="M54226" s="120"/>
      <c r="N54226" s="120"/>
      <c r="U54226" s="121"/>
      <c r="V54226" s="122"/>
      <c r="W54226" s="123"/>
      <c r="AC54226" s="123"/>
    </row>
    <row r="54227" spans="5:29" s="2" customFormat="1">
      <c r="E54227" s="120"/>
      <c r="M54227" s="120"/>
      <c r="N54227" s="120"/>
      <c r="U54227" s="121"/>
      <c r="V54227" s="122"/>
      <c r="W54227" s="123"/>
      <c r="AC54227" s="123"/>
    </row>
    <row r="54228" spans="5:29" s="2" customFormat="1">
      <c r="E54228" s="120"/>
      <c r="M54228" s="120"/>
      <c r="N54228" s="120"/>
      <c r="U54228" s="121"/>
      <c r="V54228" s="122"/>
      <c r="W54228" s="123"/>
      <c r="AC54228" s="123"/>
    </row>
    <row r="54229" spans="5:29" s="2" customFormat="1">
      <c r="E54229" s="120"/>
      <c r="M54229" s="120"/>
      <c r="N54229" s="120"/>
      <c r="U54229" s="121"/>
      <c r="V54229" s="122"/>
      <c r="W54229" s="123"/>
      <c r="AC54229" s="123"/>
    </row>
    <row r="54230" spans="5:29" s="2" customFormat="1">
      <c r="E54230" s="120"/>
      <c r="M54230" s="120"/>
      <c r="N54230" s="120"/>
      <c r="U54230" s="121"/>
      <c r="V54230" s="122"/>
      <c r="W54230" s="123"/>
      <c r="AC54230" s="123"/>
    </row>
    <row r="54231" spans="5:29" s="2" customFormat="1">
      <c r="E54231" s="120"/>
      <c r="M54231" s="120"/>
      <c r="N54231" s="120"/>
      <c r="U54231" s="121"/>
      <c r="V54231" s="122"/>
      <c r="W54231" s="123"/>
      <c r="AC54231" s="123"/>
    </row>
    <row r="54232" spans="5:29" s="2" customFormat="1">
      <c r="E54232" s="120"/>
      <c r="M54232" s="120"/>
      <c r="N54232" s="120"/>
      <c r="U54232" s="121"/>
      <c r="V54232" s="122"/>
      <c r="W54232" s="123"/>
      <c r="AC54232" s="123"/>
    </row>
    <row r="54233" spans="5:29" s="2" customFormat="1">
      <c r="E54233" s="120"/>
      <c r="M54233" s="120"/>
      <c r="N54233" s="120"/>
      <c r="U54233" s="121"/>
      <c r="V54233" s="122"/>
      <c r="W54233" s="123"/>
      <c r="AC54233" s="123"/>
    </row>
    <row r="54234" spans="5:29" s="2" customFormat="1">
      <c r="E54234" s="120"/>
      <c r="M54234" s="120"/>
      <c r="N54234" s="120"/>
      <c r="U54234" s="121"/>
      <c r="V54234" s="122"/>
      <c r="W54234" s="123"/>
      <c r="AC54234" s="123"/>
    </row>
    <row r="54235" spans="5:29" s="2" customFormat="1">
      <c r="E54235" s="120"/>
      <c r="M54235" s="120"/>
      <c r="N54235" s="120"/>
      <c r="U54235" s="121"/>
      <c r="V54235" s="122"/>
      <c r="W54235" s="123"/>
      <c r="AC54235" s="123"/>
    </row>
    <row r="54236" spans="5:29" s="2" customFormat="1">
      <c r="E54236" s="120"/>
      <c r="M54236" s="120"/>
      <c r="N54236" s="120"/>
      <c r="U54236" s="121"/>
      <c r="V54236" s="122"/>
      <c r="W54236" s="123"/>
      <c r="AC54236" s="123"/>
    </row>
    <row r="54237" spans="5:29" s="2" customFormat="1">
      <c r="E54237" s="120"/>
      <c r="M54237" s="120"/>
      <c r="N54237" s="120"/>
      <c r="U54237" s="121"/>
      <c r="V54237" s="122"/>
      <c r="W54237" s="123"/>
      <c r="AC54237" s="123"/>
    </row>
    <row r="54238" spans="5:29" s="2" customFormat="1">
      <c r="E54238" s="120"/>
      <c r="M54238" s="120"/>
      <c r="N54238" s="120"/>
      <c r="U54238" s="121"/>
      <c r="V54238" s="122"/>
      <c r="W54238" s="123"/>
      <c r="AC54238" s="123"/>
    </row>
    <row r="54239" spans="5:29" s="2" customFormat="1">
      <c r="E54239" s="120"/>
      <c r="M54239" s="120"/>
      <c r="N54239" s="120"/>
      <c r="U54239" s="121"/>
      <c r="V54239" s="122"/>
      <c r="W54239" s="123"/>
      <c r="AC54239" s="123"/>
    </row>
    <row r="54240" spans="5:29" s="2" customFormat="1">
      <c r="E54240" s="120"/>
      <c r="M54240" s="120"/>
      <c r="N54240" s="120"/>
      <c r="U54240" s="121"/>
      <c r="V54240" s="122"/>
      <c r="W54240" s="123"/>
      <c r="AC54240" s="123"/>
    </row>
    <row r="54241" spans="5:29" s="2" customFormat="1">
      <c r="E54241" s="120"/>
      <c r="M54241" s="120"/>
      <c r="N54241" s="120"/>
      <c r="U54241" s="121"/>
      <c r="V54241" s="122"/>
      <c r="W54241" s="123"/>
      <c r="AC54241" s="123"/>
    </row>
    <row r="54242" spans="5:29" s="2" customFormat="1">
      <c r="E54242" s="120"/>
      <c r="M54242" s="120"/>
      <c r="N54242" s="120"/>
      <c r="U54242" s="121"/>
      <c r="V54242" s="122"/>
      <c r="W54242" s="123"/>
      <c r="AC54242" s="123"/>
    </row>
    <row r="54243" spans="5:29" s="2" customFormat="1">
      <c r="E54243" s="120"/>
      <c r="M54243" s="120"/>
      <c r="N54243" s="120"/>
      <c r="U54243" s="121"/>
      <c r="V54243" s="122"/>
      <c r="W54243" s="123"/>
      <c r="AC54243" s="123"/>
    </row>
    <row r="54244" spans="5:29" s="2" customFormat="1">
      <c r="E54244" s="120"/>
      <c r="M54244" s="120"/>
      <c r="N54244" s="120"/>
      <c r="U54244" s="121"/>
      <c r="V54244" s="122"/>
      <c r="W54244" s="123"/>
      <c r="AC54244" s="123"/>
    </row>
    <row r="54245" spans="5:29" s="2" customFormat="1">
      <c r="E54245" s="120"/>
      <c r="M54245" s="120"/>
      <c r="N54245" s="120"/>
      <c r="U54245" s="121"/>
      <c r="V54245" s="122"/>
      <c r="W54245" s="123"/>
      <c r="AC54245" s="123"/>
    </row>
    <row r="54246" spans="5:29" s="2" customFormat="1">
      <c r="E54246" s="120"/>
      <c r="M54246" s="120"/>
      <c r="N54246" s="120"/>
      <c r="U54246" s="121"/>
      <c r="V54246" s="122"/>
      <c r="W54246" s="123"/>
      <c r="AC54246" s="123"/>
    </row>
    <row r="54247" spans="5:29" s="2" customFormat="1">
      <c r="E54247" s="120"/>
      <c r="M54247" s="120"/>
      <c r="N54247" s="120"/>
      <c r="U54247" s="121"/>
      <c r="V54247" s="122"/>
      <c r="W54247" s="123"/>
      <c r="AC54247" s="123"/>
    </row>
    <row r="54248" spans="5:29" s="2" customFormat="1">
      <c r="E54248" s="120"/>
      <c r="M54248" s="120"/>
      <c r="N54248" s="120"/>
      <c r="U54248" s="121"/>
      <c r="V54248" s="122"/>
      <c r="W54248" s="123"/>
      <c r="AC54248" s="123"/>
    </row>
    <row r="54249" spans="5:29" s="2" customFormat="1">
      <c r="E54249" s="120"/>
      <c r="M54249" s="120"/>
      <c r="N54249" s="120"/>
      <c r="U54249" s="121"/>
      <c r="V54249" s="122"/>
      <c r="W54249" s="123"/>
      <c r="AC54249" s="123"/>
    </row>
    <row r="54250" spans="5:29" s="2" customFormat="1">
      <c r="E54250" s="120"/>
      <c r="M54250" s="120"/>
      <c r="N54250" s="120"/>
      <c r="U54250" s="121"/>
      <c r="V54250" s="122"/>
      <c r="W54250" s="123"/>
      <c r="AC54250" s="123"/>
    </row>
    <row r="54251" spans="5:29" s="2" customFormat="1">
      <c r="E54251" s="120"/>
      <c r="M54251" s="120"/>
      <c r="N54251" s="120"/>
      <c r="U54251" s="121"/>
      <c r="V54251" s="122"/>
      <c r="W54251" s="123"/>
      <c r="AC54251" s="123"/>
    </row>
    <row r="54252" spans="5:29" s="2" customFormat="1">
      <c r="E54252" s="120"/>
      <c r="M54252" s="120"/>
      <c r="N54252" s="120"/>
      <c r="U54252" s="121"/>
      <c r="V54252" s="122"/>
      <c r="W54252" s="123"/>
      <c r="AC54252" s="123"/>
    </row>
    <row r="54253" spans="5:29" s="2" customFormat="1">
      <c r="E54253" s="120"/>
      <c r="M54253" s="120"/>
      <c r="N54253" s="120"/>
      <c r="U54253" s="121"/>
      <c r="V54253" s="122"/>
      <c r="W54253" s="123"/>
      <c r="AC54253" s="123"/>
    </row>
    <row r="54254" spans="5:29" s="2" customFormat="1">
      <c r="E54254" s="120"/>
      <c r="M54254" s="120"/>
      <c r="N54254" s="120"/>
      <c r="U54254" s="121"/>
      <c r="V54254" s="122"/>
      <c r="W54254" s="123"/>
      <c r="AC54254" s="123"/>
    </row>
    <row r="54255" spans="5:29" s="2" customFormat="1">
      <c r="E54255" s="120"/>
      <c r="M54255" s="120"/>
      <c r="N54255" s="120"/>
      <c r="U54255" s="121"/>
      <c r="V54255" s="122"/>
      <c r="W54255" s="123"/>
      <c r="AC54255" s="123"/>
    </row>
    <row r="54256" spans="5:29" s="2" customFormat="1">
      <c r="E54256" s="120"/>
      <c r="M54256" s="120"/>
      <c r="N54256" s="120"/>
      <c r="U54256" s="121"/>
      <c r="V54256" s="122"/>
      <c r="W54256" s="123"/>
      <c r="AC54256" s="123"/>
    </row>
    <row r="54257" spans="5:29" s="2" customFormat="1">
      <c r="E54257" s="120"/>
      <c r="M54257" s="120"/>
      <c r="N54257" s="120"/>
      <c r="U54257" s="121"/>
      <c r="V54257" s="122"/>
      <c r="W54257" s="123"/>
      <c r="AC54257" s="123"/>
    </row>
    <row r="54258" spans="5:29" s="2" customFormat="1">
      <c r="E54258" s="120"/>
      <c r="M54258" s="120"/>
      <c r="N54258" s="120"/>
      <c r="U54258" s="121"/>
      <c r="V54258" s="122"/>
      <c r="W54258" s="123"/>
      <c r="AC54258" s="123"/>
    </row>
    <row r="54259" spans="5:29" s="2" customFormat="1">
      <c r="E54259" s="120"/>
      <c r="M54259" s="120"/>
      <c r="N54259" s="120"/>
      <c r="U54259" s="121"/>
      <c r="V54259" s="122"/>
      <c r="W54259" s="123"/>
      <c r="AC54259" s="123"/>
    </row>
    <row r="54260" spans="5:29" s="2" customFormat="1">
      <c r="E54260" s="120"/>
      <c r="M54260" s="120"/>
      <c r="N54260" s="120"/>
      <c r="U54260" s="121"/>
      <c r="V54260" s="122"/>
      <c r="W54260" s="123"/>
      <c r="AC54260" s="123"/>
    </row>
    <row r="54261" spans="5:29" s="2" customFormat="1">
      <c r="E54261" s="120"/>
      <c r="M54261" s="120"/>
      <c r="N54261" s="120"/>
      <c r="U54261" s="121"/>
      <c r="V54261" s="122"/>
      <c r="W54261" s="123"/>
      <c r="AC54261" s="123"/>
    </row>
    <row r="54262" spans="5:29" s="2" customFormat="1">
      <c r="E54262" s="120"/>
      <c r="M54262" s="120"/>
      <c r="N54262" s="120"/>
      <c r="U54262" s="121"/>
      <c r="V54262" s="122"/>
      <c r="W54262" s="123"/>
      <c r="AC54262" s="123"/>
    </row>
    <row r="54263" spans="5:29" s="2" customFormat="1">
      <c r="E54263" s="120"/>
      <c r="M54263" s="120"/>
      <c r="N54263" s="120"/>
      <c r="U54263" s="121"/>
      <c r="V54263" s="122"/>
      <c r="W54263" s="123"/>
      <c r="AC54263" s="123"/>
    </row>
    <row r="54264" spans="5:29" s="2" customFormat="1">
      <c r="E54264" s="120"/>
      <c r="M54264" s="120"/>
      <c r="N54264" s="120"/>
      <c r="U54264" s="121"/>
      <c r="V54264" s="122"/>
      <c r="W54264" s="123"/>
      <c r="AC54264" s="123"/>
    </row>
    <row r="54265" spans="5:29" s="2" customFormat="1">
      <c r="E54265" s="120"/>
      <c r="M54265" s="120"/>
      <c r="N54265" s="120"/>
      <c r="U54265" s="121"/>
      <c r="V54265" s="122"/>
      <c r="W54265" s="123"/>
      <c r="AC54265" s="123"/>
    </row>
    <row r="54266" spans="5:29" s="2" customFormat="1">
      <c r="E54266" s="120"/>
      <c r="M54266" s="120"/>
      <c r="N54266" s="120"/>
      <c r="U54266" s="121"/>
      <c r="V54266" s="122"/>
      <c r="W54266" s="123"/>
      <c r="AC54266" s="123"/>
    </row>
    <row r="54267" spans="5:29" s="2" customFormat="1">
      <c r="E54267" s="120"/>
      <c r="M54267" s="120"/>
      <c r="N54267" s="120"/>
      <c r="U54267" s="121"/>
      <c r="V54267" s="122"/>
      <c r="W54267" s="123"/>
      <c r="AC54267" s="123"/>
    </row>
    <row r="54268" spans="5:29" s="2" customFormat="1">
      <c r="E54268" s="120"/>
      <c r="M54268" s="120"/>
      <c r="N54268" s="120"/>
      <c r="U54268" s="121"/>
      <c r="V54268" s="122"/>
      <c r="W54268" s="123"/>
      <c r="AC54268" s="123"/>
    </row>
    <row r="54269" spans="5:29" s="2" customFormat="1">
      <c r="E54269" s="120"/>
      <c r="M54269" s="120"/>
      <c r="N54269" s="120"/>
      <c r="U54269" s="121"/>
      <c r="V54269" s="122"/>
      <c r="W54269" s="123"/>
      <c r="AC54269" s="123"/>
    </row>
    <row r="54270" spans="5:29" s="2" customFormat="1">
      <c r="E54270" s="120"/>
      <c r="M54270" s="120"/>
      <c r="N54270" s="120"/>
      <c r="U54270" s="121"/>
      <c r="V54270" s="122"/>
      <c r="W54270" s="123"/>
      <c r="AC54270" s="123"/>
    </row>
    <row r="54271" spans="5:29" s="2" customFormat="1">
      <c r="E54271" s="120"/>
      <c r="M54271" s="120"/>
      <c r="N54271" s="120"/>
      <c r="U54271" s="121"/>
      <c r="V54271" s="122"/>
      <c r="W54271" s="123"/>
      <c r="AC54271" s="123"/>
    </row>
    <row r="54272" spans="5:29" s="2" customFormat="1">
      <c r="E54272" s="120"/>
      <c r="M54272" s="120"/>
      <c r="N54272" s="120"/>
      <c r="U54272" s="121"/>
      <c r="V54272" s="122"/>
      <c r="W54272" s="123"/>
      <c r="AC54272" s="123"/>
    </row>
    <row r="54273" spans="5:29" s="2" customFormat="1">
      <c r="E54273" s="120"/>
      <c r="M54273" s="120"/>
      <c r="N54273" s="120"/>
      <c r="U54273" s="121"/>
      <c r="V54273" s="122"/>
      <c r="W54273" s="123"/>
      <c r="AC54273" s="123"/>
    </row>
    <row r="54274" spans="5:29" s="2" customFormat="1">
      <c r="E54274" s="120"/>
      <c r="M54274" s="120"/>
      <c r="N54274" s="120"/>
      <c r="U54274" s="121"/>
      <c r="V54274" s="122"/>
      <c r="W54274" s="123"/>
      <c r="AC54274" s="123"/>
    </row>
    <row r="54275" spans="5:29" s="2" customFormat="1">
      <c r="E54275" s="120"/>
      <c r="M54275" s="120"/>
      <c r="N54275" s="120"/>
      <c r="U54275" s="121"/>
      <c r="V54275" s="122"/>
      <c r="W54275" s="123"/>
      <c r="AC54275" s="123"/>
    </row>
    <row r="54276" spans="5:29" s="2" customFormat="1">
      <c r="E54276" s="120"/>
      <c r="M54276" s="120"/>
      <c r="N54276" s="120"/>
      <c r="U54276" s="121"/>
      <c r="V54276" s="122"/>
      <c r="W54276" s="123"/>
      <c r="AC54276" s="123"/>
    </row>
    <row r="54277" spans="5:29" s="2" customFormat="1">
      <c r="E54277" s="120"/>
      <c r="M54277" s="120"/>
      <c r="N54277" s="120"/>
      <c r="U54277" s="121"/>
      <c r="V54277" s="122"/>
      <c r="W54277" s="123"/>
      <c r="AC54277" s="123"/>
    </row>
    <row r="54278" spans="5:29" s="2" customFormat="1">
      <c r="E54278" s="120"/>
      <c r="M54278" s="120"/>
      <c r="N54278" s="120"/>
      <c r="U54278" s="121"/>
      <c r="V54278" s="122"/>
      <c r="W54278" s="123"/>
      <c r="AC54278" s="123"/>
    </row>
    <row r="54279" spans="5:29" s="2" customFormat="1">
      <c r="E54279" s="120"/>
      <c r="M54279" s="120"/>
      <c r="N54279" s="120"/>
      <c r="U54279" s="121"/>
      <c r="V54279" s="122"/>
      <c r="W54279" s="123"/>
      <c r="AC54279" s="123"/>
    </row>
    <row r="54280" spans="5:29" s="2" customFormat="1">
      <c r="E54280" s="120"/>
      <c r="M54280" s="120"/>
      <c r="N54280" s="120"/>
      <c r="U54280" s="121"/>
      <c r="V54280" s="122"/>
      <c r="W54280" s="123"/>
      <c r="AC54280" s="123"/>
    </row>
    <row r="54281" spans="5:29" s="2" customFormat="1">
      <c r="E54281" s="120"/>
      <c r="M54281" s="120"/>
      <c r="N54281" s="120"/>
      <c r="U54281" s="121"/>
      <c r="V54281" s="122"/>
      <c r="W54281" s="123"/>
      <c r="AC54281" s="123"/>
    </row>
    <row r="54282" spans="5:29" s="2" customFormat="1">
      <c r="E54282" s="120"/>
      <c r="M54282" s="120"/>
      <c r="N54282" s="120"/>
      <c r="U54282" s="121"/>
      <c r="V54282" s="122"/>
      <c r="W54282" s="123"/>
      <c r="AC54282" s="123"/>
    </row>
    <row r="54283" spans="5:29" s="2" customFormat="1">
      <c r="E54283" s="120"/>
      <c r="M54283" s="120"/>
      <c r="N54283" s="120"/>
      <c r="U54283" s="121"/>
      <c r="V54283" s="122"/>
      <c r="W54283" s="123"/>
      <c r="AC54283" s="123"/>
    </row>
    <row r="54284" spans="5:29" s="2" customFormat="1">
      <c r="E54284" s="120"/>
      <c r="M54284" s="120"/>
      <c r="N54284" s="120"/>
      <c r="U54284" s="121"/>
      <c r="V54284" s="122"/>
      <c r="W54284" s="123"/>
      <c r="AC54284" s="123"/>
    </row>
    <row r="54285" spans="5:29" s="2" customFormat="1">
      <c r="E54285" s="120"/>
      <c r="M54285" s="120"/>
      <c r="N54285" s="120"/>
      <c r="U54285" s="121"/>
      <c r="V54285" s="122"/>
      <c r="W54285" s="123"/>
      <c r="AC54285" s="123"/>
    </row>
    <row r="54286" spans="5:29" s="2" customFormat="1">
      <c r="E54286" s="120"/>
      <c r="M54286" s="120"/>
      <c r="N54286" s="120"/>
      <c r="U54286" s="121"/>
      <c r="V54286" s="122"/>
      <c r="W54286" s="123"/>
      <c r="AC54286" s="123"/>
    </row>
    <row r="54287" spans="5:29" s="2" customFormat="1">
      <c r="E54287" s="120"/>
      <c r="M54287" s="120"/>
      <c r="N54287" s="120"/>
      <c r="U54287" s="121"/>
      <c r="V54287" s="122"/>
      <c r="W54287" s="123"/>
      <c r="AC54287" s="123"/>
    </row>
    <row r="54288" spans="5:29" s="2" customFormat="1">
      <c r="E54288" s="120"/>
      <c r="M54288" s="120"/>
      <c r="N54288" s="120"/>
      <c r="U54288" s="121"/>
      <c r="V54288" s="122"/>
      <c r="W54288" s="123"/>
      <c r="AC54288" s="123"/>
    </row>
    <row r="54289" spans="5:29" s="2" customFormat="1">
      <c r="E54289" s="120"/>
      <c r="M54289" s="120"/>
      <c r="N54289" s="120"/>
      <c r="U54289" s="121"/>
      <c r="V54289" s="122"/>
      <c r="W54289" s="123"/>
      <c r="AC54289" s="123"/>
    </row>
    <row r="54290" spans="5:29" s="2" customFormat="1">
      <c r="E54290" s="120"/>
      <c r="M54290" s="120"/>
      <c r="N54290" s="120"/>
      <c r="U54290" s="121"/>
      <c r="V54290" s="122"/>
      <c r="W54290" s="123"/>
      <c r="AC54290" s="123"/>
    </row>
    <row r="54291" spans="5:29" s="2" customFormat="1">
      <c r="E54291" s="120"/>
      <c r="M54291" s="120"/>
      <c r="N54291" s="120"/>
      <c r="U54291" s="121"/>
      <c r="V54291" s="122"/>
      <c r="W54291" s="123"/>
      <c r="AC54291" s="123"/>
    </row>
    <row r="54292" spans="5:29" s="2" customFormat="1">
      <c r="E54292" s="120"/>
      <c r="M54292" s="120"/>
      <c r="N54292" s="120"/>
      <c r="U54292" s="121"/>
      <c r="V54292" s="122"/>
      <c r="W54292" s="123"/>
      <c r="AC54292" s="123"/>
    </row>
    <row r="54293" spans="5:29" s="2" customFormat="1">
      <c r="E54293" s="120"/>
      <c r="M54293" s="120"/>
      <c r="N54293" s="120"/>
      <c r="U54293" s="121"/>
      <c r="V54293" s="122"/>
      <c r="W54293" s="123"/>
      <c r="AC54293" s="123"/>
    </row>
    <row r="54294" spans="5:29" s="2" customFormat="1">
      <c r="E54294" s="120"/>
      <c r="M54294" s="120"/>
      <c r="N54294" s="120"/>
      <c r="U54294" s="121"/>
      <c r="V54294" s="122"/>
      <c r="W54294" s="123"/>
      <c r="AC54294" s="123"/>
    </row>
    <row r="54295" spans="5:29" s="2" customFormat="1">
      <c r="E54295" s="120"/>
      <c r="M54295" s="120"/>
      <c r="N54295" s="120"/>
      <c r="U54295" s="121"/>
      <c r="V54295" s="122"/>
      <c r="W54295" s="123"/>
      <c r="AC54295" s="123"/>
    </row>
    <row r="54296" spans="5:29" s="2" customFormat="1">
      <c r="E54296" s="120"/>
      <c r="M54296" s="120"/>
      <c r="N54296" s="120"/>
      <c r="U54296" s="121"/>
      <c r="V54296" s="122"/>
      <c r="W54296" s="123"/>
      <c r="AC54296" s="123"/>
    </row>
    <row r="54297" spans="5:29" s="2" customFormat="1">
      <c r="E54297" s="120"/>
      <c r="M54297" s="120"/>
      <c r="N54297" s="120"/>
      <c r="U54297" s="121"/>
      <c r="V54297" s="122"/>
      <c r="W54297" s="123"/>
      <c r="AC54297" s="123"/>
    </row>
    <row r="54298" spans="5:29" s="2" customFormat="1">
      <c r="E54298" s="120"/>
      <c r="M54298" s="120"/>
      <c r="N54298" s="120"/>
      <c r="U54298" s="121"/>
      <c r="V54298" s="122"/>
      <c r="W54298" s="123"/>
      <c r="AC54298" s="123"/>
    </row>
    <row r="54299" spans="5:29" s="2" customFormat="1">
      <c r="E54299" s="120"/>
      <c r="M54299" s="120"/>
      <c r="N54299" s="120"/>
      <c r="U54299" s="121"/>
      <c r="V54299" s="122"/>
      <c r="W54299" s="123"/>
      <c r="AC54299" s="123"/>
    </row>
    <row r="54300" spans="5:29" s="2" customFormat="1">
      <c r="E54300" s="120"/>
      <c r="M54300" s="120"/>
      <c r="N54300" s="120"/>
      <c r="U54300" s="121"/>
      <c r="V54300" s="122"/>
      <c r="W54300" s="123"/>
      <c r="AC54300" s="123"/>
    </row>
    <row r="54301" spans="5:29" s="2" customFormat="1">
      <c r="E54301" s="120"/>
      <c r="M54301" s="120"/>
      <c r="N54301" s="120"/>
      <c r="U54301" s="121"/>
      <c r="V54301" s="122"/>
      <c r="W54301" s="123"/>
      <c r="AC54301" s="123"/>
    </row>
    <row r="54302" spans="5:29" s="2" customFormat="1">
      <c r="E54302" s="120"/>
      <c r="M54302" s="120"/>
      <c r="N54302" s="120"/>
      <c r="U54302" s="121"/>
      <c r="V54302" s="122"/>
      <c r="W54302" s="123"/>
      <c r="AC54302" s="123"/>
    </row>
    <row r="54303" spans="5:29" s="2" customFormat="1">
      <c r="E54303" s="120"/>
      <c r="M54303" s="120"/>
      <c r="N54303" s="120"/>
      <c r="U54303" s="121"/>
      <c r="V54303" s="122"/>
      <c r="W54303" s="123"/>
      <c r="AC54303" s="123"/>
    </row>
    <row r="54304" spans="5:29" s="2" customFormat="1">
      <c r="E54304" s="120"/>
      <c r="M54304" s="120"/>
      <c r="N54304" s="120"/>
      <c r="U54304" s="121"/>
      <c r="V54304" s="122"/>
      <c r="W54304" s="123"/>
      <c r="AC54304" s="123"/>
    </row>
    <row r="54305" spans="5:29" s="2" customFormat="1">
      <c r="E54305" s="120"/>
      <c r="M54305" s="120"/>
      <c r="N54305" s="120"/>
      <c r="U54305" s="121"/>
      <c r="V54305" s="122"/>
      <c r="W54305" s="123"/>
      <c r="AC54305" s="123"/>
    </row>
    <row r="54306" spans="5:29" s="2" customFormat="1">
      <c r="E54306" s="120"/>
      <c r="M54306" s="120"/>
      <c r="N54306" s="120"/>
      <c r="U54306" s="121"/>
      <c r="V54306" s="122"/>
      <c r="W54306" s="123"/>
      <c r="AC54306" s="123"/>
    </row>
    <row r="54307" spans="5:29" s="2" customFormat="1">
      <c r="E54307" s="120"/>
      <c r="M54307" s="120"/>
      <c r="N54307" s="120"/>
      <c r="U54307" s="121"/>
      <c r="V54307" s="122"/>
      <c r="W54307" s="123"/>
      <c r="AC54307" s="123"/>
    </row>
    <row r="54308" spans="5:29" s="2" customFormat="1">
      <c r="E54308" s="120"/>
      <c r="M54308" s="120"/>
      <c r="N54308" s="120"/>
      <c r="U54308" s="121"/>
      <c r="V54308" s="122"/>
      <c r="W54308" s="123"/>
      <c r="AC54308" s="123"/>
    </row>
    <row r="54309" spans="5:29" s="2" customFormat="1">
      <c r="E54309" s="120"/>
      <c r="M54309" s="120"/>
      <c r="N54309" s="120"/>
      <c r="U54309" s="121"/>
      <c r="V54309" s="122"/>
      <c r="W54309" s="123"/>
      <c r="AC54309" s="123"/>
    </row>
    <row r="54310" spans="5:29" s="2" customFormat="1">
      <c r="E54310" s="120"/>
      <c r="M54310" s="120"/>
      <c r="N54310" s="120"/>
      <c r="U54310" s="121"/>
      <c r="V54310" s="122"/>
      <c r="W54310" s="123"/>
      <c r="AC54310" s="123"/>
    </row>
    <row r="54311" spans="5:29" s="2" customFormat="1">
      <c r="E54311" s="120"/>
      <c r="M54311" s="120"/>
      <c r="N54311" s="120"/>
      <c r="U54311" s="121"/>
      <c r="V54311" s="122"/>
      <c r="W54311" s="123"/>
      <c r="AC54311" s="123"/>
    </row>
    <row r="54312" spans="5:29" s="2" customFormat="1">
      <c r="E54312" s="120"/>
      <c r="M54312" s="120"/>
      <c r="N54312" s="120"/>
      <c r="U54312" s="121"/>
      <c r="V54312" s="122"/>
      <c r="W54312" s="123"/>
      <c r="AC54312" s="123"/>
    </row>
    <row r="54313" spans="5:29" s="2" customFormat="1">
      <c r="E54313" s="120"/>
      <c r="M54313" s="120"/>
      <c r="N54313" s="120"/>
      <c r="U54313" s="121"/>
      <c r="V54313" s="122"/>
      <c r="W54313" s="123"/>
      <c r="AC54313" s="123"/>
    </row>
    <row r="54314" spans="5:29" s="2" customFormat="1">
      <c r="E54314" s="120"/>
      <c r="M54314" s="120"/>
      <c r="N54314" s="120"/>
      <c r="U54314" s="121"/>
      <c r="V54314" s="122"/>
      <c r="W54314" s="123"/>
      <c r="AC54314" s="123"/>
    </row>
    <row r="54315" spans="5:29" s="2" customFormat="1">
      <c r="E54315" s="120"/>
      <c r="M54315" s="120"/>
      <c r="N54315" s="120"/>
      <c r="U54315" s="121"/>
      <c r="V54315" s="122"/>
      <c r="W54315" s="123"/>
      <c r="AC54315" s="123"/>
    </row>
    <row r="54316" spans="5:29" s="2" customFormat="1">
      <c r="E54316" s="120"/>
      <c r="M54316" s="120"/>
      <c r="N54316" s="120"/>
      <c r="U54316" s="121"/>
      <c r="V54316" s="122"/>
      <c r="W54316" s="123"/>
      <c r="AC54316" s="123"/>
    </row>
    <row r="54317" spans="5:29" s="2" customFormat="1">
      <c r="E54317" s="120"/>
      <c r="M54317" s="120"/>
      <c r="N54317" s="120"/>
      <c r="U54317" s="121"/>
      <c r="V54317" s="122"/>
      <c r="W54317" s="123"/>
      <c r="AC54317" s="123"/>
    </row>
    <row r="54318" spans="5:29" s="2" customFormat="1">
      <c r="E54318" s="120"/>
      <c r="M54318" s="120"/>
      <c r="N54318" s="120"/>
      <c r="U54318" s="121"/>
      <c r="V54318" s="122"/>
      <c r="W54318" s="123"/>
      <c r="AC54318" s="123"/>
    </row>
    <row r="54319" spans="5:29" s="2" customFormat="1">
      <c r="E54319" s="120"/>
      <c r="M54319" s="120"/>
      <c r="N54319" s="120"/>
      <c r="U54319" s="121"/>
      <c r="V54319" s="122"/>
      <c r="W54319" s="123"/>
      <c r="AC54319" s="123"/>
    </row>
    <row r="54320" spans="5:29" s="2" customFormat="1">
      <c r="E54320" s="120"/>
      <c r="M54320" s="120"/>
      <c r="N54320" s="120"/>
      <c r="U54320" s="121"/>
      <c r="V54320" s="122"/>
      <c r="W54320" s="123"/>
      <c r="AC54320" s="123"/>
    </row>
    <row r="54321" spans="5:29" s="2" customFormat="1">
      <c r="E54321" s="120"/>
      <c r="M54321" s="120"/>
      <c r="N54321" s="120"/>
      <c r="U54321" s="121"/>
      <c r="V54321" s="122"/>
      <c r="W54321" s="123"/>
      <c r="AC54321" s="123"/>
    </row>
    <row r="54322" spans="5:29" s="2" customFormat="1">
      <c r="E54322" s="120"/>
      <c r="M54322" s="120"/>
      <c r="N54322" s="120"/>
      <c r="U54322" s="121"/>
      <c r="V54322" s="122"/>
      <c r="W54322" s="123"/>
      <c r="AC54322" s="123"/>
    </row>
    <row r="54323" spans="5:29" s="2" customFormat="1">
      <c r="E54323" s="120"/>
      <c r="M54323" s="120"/>
      <c r="N54323" s="120"/>
      <c r="U54323" s="121"/>
      <c r="V54323" s="122"/>
      <c r="W54323" s="123"/>
      <c r="AC54323" s="123"/>
    </row>
    <row r="54324" spans="5:29" s="2" customFormat="1">
      <c r="E54324" s="120"/>
      <c r="M54324" s="120"/>
      <c r="N54324" s="120"/>
      <c r="U54324" s="121"/>
      <c r="V54324" s="122"/>
      <c r="W54324" s="123"/>
      <c r="AC54324" s="123"/>
    </row>
    <row r="54325" spans="5:29" s="2" customFormat="1">
      <c r="E54325" s="120"/>
      <c r="M54325" s="120"/>
      <c r="N54325" s="120"/>
      <c r="U54325" s="121"/>
      <c r="V54325" s="122"/>
      <c r="W54325" s="123"/>
      <c r="AC54325" s="123"/>
    </row>
    <row r="54326" spans="5:29" s="2" customFormat="1">
      <c r="E54326" s="120"/>
      <c r="M54326" s="120"/>
      <c r="N54326" s="120"/>
      <c r="U54326" s="121"/>
      <c r="V54326" s="122"/>
      <c r="W54326" s="123"/>
      <c r="AC54326" s="123"/>
    </row>
    <row r="54327" spans="5:29" s="2" customFormat="1">
      <c r="E54327" s="120"/>
      <c r="M54327" s="120"/>
      <c r="N54327" s="120"/>
      <c r="U54327" s="121"/>
      <c r="V54327" s="122"/>
      <c r="W54327" s="123"/>
      <c r="AC54327" s="123"/>
    </row>
    <row r="54328" spans="5:29" s="2" customFormat="1">
      <c r="E54328" s="120"/>
      <c r="M54328" s="120"/>
      <c r="N54328" s="120"/>
      <c r="U54328" s="121"/>
      <c r="V54328" s="122"/>
      <c r="W54328" s="123"/>
      <c r="AC54328" s="123"/>
    </row>
    <row r="54329" spans="5:29" s="2" customFormat="1">
      <c r="E54329" s="120"/>
      <c r="M54329" s="120"/>
      <c r="N54329" s="120"/>
      <c r="U54329" s="121"/>
      <c r="V54329" s="122"/>
      <c r="W54329" s="123"/>
      <c r="AC54329" s="123"/>
    </row>
    <row r="54330" spans="5:29" s="2" customFormat="1">
      <c r="E54330" s="120"/>
      <c r="M54330" s="120"/>
      <c r="N54330" s="120"/>
      <c r="U54330" s="121"/>
      <c r="V54330" s="122"/>
      <c r="W54330" s="123"/>
      <c r="AC54330" s="123"/>
    </row>
    <row r="54331" spans="5:29" s="2" customFormat="1">
      <c r="E54331" s="120"/>
      <c r="M54331" s="120"/>
      <c r="N54331" s="120"/>
      <c r="U54331" s="121"/>
      <c r="V54331" s="122"/>
      <c r="W54331" s="123"/>
      <c r="AC54331" s="123"/>
    </row>
    <row r="54332" spans="5:29" s="2" customFormat="1">
      <c r="E54332" s="120"/>
      <c r="M54332" s="120"/>
      <c r="N54332" s="120"/>
      <c r="U54332" s="121"/>
      <c r="V54332" s="122"/>
      <c r="W54332" s="123"/>
      <c r="AC54332" s="123"/>
    </row>
    <row r="54333" spans="5:29" s="2" customFormat="1">
      <c r="E54333" s="120"/>
      <c r="M54333" s="120"/>
      <c r="N54333" s="120"/>
      <c r="U54333" s="121"/>
      <c r="V54333" s="122"/>
      <c r="W54333" s="123"/>
      <c r="AC54333" s="123"/>
    </row>
    <row r="54334" spans="5:29" s="2" customFormat="1">
      <c r="E54334" s="120"/>
      <c r="M54334" s="120"/>
      <c r="N54334" s="120"/>
      <c r="U54334" s="121"/>
      <c r="V54334" s="122"/>
      <c r="W54334" s="123"/>
      <c r="AC54334" s="123"/>
    </row>
    <row r="54335" spans="5:29" s="2" customFormat="1">
      <c r="E54335" s="120"/>
      <c r="M54335" s="120"/>
      <c r="N54335" s="120"/>
      <c r="U54335" s="121"/>
      <c r="V54335" s="122"/>
      <c r="W54335" s="123"/>
      <c r="AC54335" s="123"/>
    </row>
    <row r="54336" spans="5:29" s="2" customFormat="1">
      <c r="E54336" s="120"/>
      <c r="M54336" s="120"/>
      <c r="N54336" s="120"/>
      <c r="U54336" s="121"/>
      <c r="V54336" s="122"/>
      <c r="W54336" s="123"/>
      <c r="AC54336" s="123"/>
    </row>
    <row r="54337" spans="5:29" s="2" customFormat="1">
      <c r="E54337" s="120"/>
      <c r="M54337" s="120"/>
      <c r="N54337" s="120"/>
      <c r="U54337" s="121"/>
      <c r="V54337" s="122"/>
      <c r="W54337" s="123"/>
      <c r="AC54337" s="123"/>
    </row>
    <row r="54338" spans="5:29" s="2" customFormat="1">
      <c r="E54338" s="120"/>
      <c r="M54338" s="120"/>
      <c r="N54338" s="120"/>
      <c r="U54338" s="121"/>
      <c r="V54338" s="122"/>
      <c r="W54338" s="123"/>
      <c r="AC54338" s="123"/>
    </row>
    <row r="54339" spans="5:29" s="2" customFormat="1">
      <c r="E54339" s="120"/>
      <c r="M54339" s="120"/>
      <c r="N54339" s="120"/>
      <c r="U54339" s="121"/>
      <c r="V54339" s="122"/>
      <c r="W54339" s="123"/>
      <c r="AC54339" s="123"/>
    </row>
    <row r="54340" spans="5:29" s="2" customFormat="1">
      <c r="E54340" s="120"/>
      <c r="M54340" s="120"/>
      <c r="N54340" s="120"/>
      <c r="U54340" s="121"/>
      <c r="V54340" s="122"/>
      <c r="W54340" s="123"/>
      <c r="AC54340" s="123"/>
    </row>
    <row r="54341" spans="5:29" s="2" customFormat="1">
      <c r="E54341" s="120"/>
      <c r="M54341" s="120"/>
      <c r="N54341" s="120"/>
      <c r="U54341" s="121"/>
      <c r="V54341" s="122"/>
      <c r="W54341" s="123"/>
      <c r="AC54341" s="123"/>
    </row>
    <row r="54342" spans="5:29" s="2" customFormat="1">
      <c r="E54342" s="120"/>
      <c r="M54342" s="120"/>
      <c r="N54342" s="120"/>
      <c r="U54342" s="121"/>
      <c r="V54342" s="122"/>
      <c r="W54342" s="123"/>
      <c r="AC54342" s="123"/>
    </row>
    <row r="54343" spans="5:29" s="2" customFormat="1">
      <c r="E54343" s="120"/>
      <c r="M54343" s="120"/>
      <c r="N54343" s="120"/>
      <c r="U54343" s="121"/>
      <c r="V54343" s="122"/>
      <c r="W54343" s="123"/>
      <c r="AC54343" s="123"/>
    </row>
    <row r="54344" spans="5:29" s="2" customFormat="1">
      <c r="E54344" s="120"/>
      <c r="M54344" s="120"/>
      <c r="N54344" s="120"/>
      <c r="U54344" s="121"/>
      <c r="V54344" s="122"/>
      <c r="W54344" s="123"/>
      <c r="AC54344" s="123"/>
    </row>
    <row r="54345" spans="5:29" s="2" customFormat="1">
      <c r="E54345" s="120"/>
      <c r="M54345" s="120"/>
      <c r="N54345" s="120"/>
      <c r="U54345" s="121"/>
      <c r="V54345" s="122"/>
      <c r="W54345" s="123"/>
      <c r="AC54345" s="123"/>
    </row>
    <row r="54346" spans="5:29" s="2" customFormat="1">
      <c r="E54346" s="120"/>
      <c r="M54346" s="120"/>
      <c r="N54346" s="120"/>
      <c r="U54346" s="121"/>
      <c r="V54346" s="122"/>
      <c r="W54346" s="123"/>
      <c r="AC54346" s="123"/>
    </row>
    <row r="54347" spans="5:29" s="2" customFormat="1">
      <c r="E54347" s="120"/>
      <c r="M54347" s="120"/>
      <c r="N54347" s="120"/>
      <c r="U54347" s="121"/>
      <c r="V54347" s="122"/>
      <c r="W54347" s="123"/>
      <c r="AC54347" s="123"/>
    </row>
    <row r="54348" spans="5:29" s="2" customFormat="1">
      <c r="E54348" s="120"/>
      <c r="M54348" s="120"/>
      <c r="N54348" s="120"/>
      <c r="U54348" s="121"/>
      <c r="V54348" s="122"/>
      <c r="W54348" s="123"/>
      <c r="AC54348" s="123"/>
    </row>
    <row r="54349" spans="5:29" s="2" customFormat="1">
      <c r="E54349" s="120"/>
      <c r="M54349" s="120"/>
      <c r="N54349" s="120"/>
      <c r="U54349" s="121"/>
      <c r="V54349" s="122"/>
      <c r="W54349" s="123"/>
      <c r="AC54349" s="123"/>
    </row>
    <row r="54350" spans="5:29" s="2" customFormat="1">
      <c r="E54350" s="120"/>
      <c r="M54350" s="120"/>
      <c r="N54350" s="120"/>
      <c r="U54350" s="121"/>
      <c r="V54350" s="122"/>
      <c r="W54350" s="123"/>
      <c r="AC54350" s="123"/>
    </row>
    <row r="54351" spans="5:29" s="2" customFormat="1">
      <c r="E54351" s="120"/>
      <c r="M54351" s="120"/>
      <c r="N54351" s="120"/>
      <c r="U54351" s="121"/>
      <c r="V54351" s="122"/>
      <c r="W54351" s="123"/>
      <c r="AC54351" s="123"/>
    </row>
    <row r="54352" spans="5:29" s="2" customFormat="1">
      <c r="E54352" s="120"/>
      <c r="M54352" s="120"/>
      <c r="N54352" s="120"/>
      <c r="U54352" s="121"/>
      <c r="V54352" s="122"/>
      <c r="W54352" s="123"/>
      <c r="AC54352" s="123"/>
    </row>
    <row r="54353" spans="5:29" s="2" customFormat="1">
      <c r="E54353" s="120"/>
      <c r="M54353" s="120"/>
      <c r="N54353" s="120"/>
      <c r="U54353" s="121"/>
      <c r="V54353" s="122"/>
      <c r="W54353" s="123"/>
      <c r="AC54353" s="123"/>
    </row>
    <row r="54354" spans="5:29" s="2" customFormat="1">
      <c r="E54354" s="120"/>
      <c r="M54354" s="120"/>
      <c r="N54354" s="120"/>
      <c r="U54354" s="121"/>
      <c r="V54354" s="122"/>
      <c r="W54354" s="123"/>
      <c r="AC54354" s="123"/>
    </row>
    <row r="54355" spans="5:29" s="2" customFormat="1">
      <c r="E54355" s="120"/>
      <c r="M54355" s="120"/>
      <c r="N54355" s="120"/>
      <c r="U54355" s="121"/>
      <c r="V54355" s="122"/>
      <c r="W54355" s="123"/>
      <c r="AC54355" s="123"/>
    </row>
    <row r="54356" spans="5:29" s="2" customFormat="1">
      <c r="E54356" s="120"/>
      <c r="M54356" s="120"/>
      <c r="N54356" s="120"/>
      <c r="U54356" s="121"/>
      <c r="V54356" s="122"/>
      <c r="W54356" s="123"/>
      <c r="AC54356" s="123"/>
    </row>
    <row r="54357" spans="5:29" s="2" customFormat="1">
      <c r="E54357" s="120"/>
      <c r="M54357" s="120"/>
      <c r="N54357" s="120"/>
      <c r="U54357" s="121"/>
      <c r="V54357" s="122"/>
      <c r="W54357" s="123"/>
      <c r="AC54357" s="123"/>
    </row>
    <row r="54358" spans="5:29" s="2" customFormat="1">
      <c r="E54358" s="120"/>
      <c r="M54358" s="120"/>
      <c r="N54358" s="120"/>
      <c r="U54358" s="121"/>
      <c r="V54358" s="122"/>
      <c r="W54358" s="123"/>
      <c r="AC54358" s="123"/>
    </row>
    <row r="54359" spans="5:29" s="2" customFormat="1">
      <c r="E54359" s="120"/>
      <c r="M54359" s="120"/>
      <c r="N54359" s="120"/>
      <c r="U54359" s="121"/>
      <c r="V54359" s="122"/>
      <c r="W54359" s="123"/>
      <c r="AC54359" s="123"/>
    </row>
    <row r="54360" spans="5:29" s="2" customFormat="1">
      <c r="E54360" s="120"/>
      <c r="M54360" s="120"/>
      <c r="N54360" s="120"/>
      <c r="U54360" s="121"/>
      <c r="V54360" s="122"/>
      <c r="W54360" s="123"/>
      <c r="AC54360" s="123"/>
    </row>
    <row r="54361" spans="5:29" s="2" customFormat="1">
      <c r="E54361" s="120"/>
      <c r="M54361" s="120"/>
      <c r="N54361" s="120"/>
      <c r="U54361" s="121"/>
      <c r="V54361" s="122"/>
      <c r="W54361" s="123"/>
      <c r="AC54361" s="123"/>
    </row>
    <row r="54362" spans="5:29" s="2" customFormat="1">
      <c r="E54362" s="120"/>
      <c r="M54362" s="120"/>
      <c r="N54362" s="120"/>
      <c r="U54362" s="121"/>
      <c r="V54362" s="122"/>
      <c r="W54362" s="123"/>
      <c r="AC54362" s="123"/>
    </row>
    <row r="54363" spans="5:29" s="2" customFormat="1">
      <c r="E54363" s="120"/>
      <c r="M54363" s="120"/>
      <c r="N54363" s="120"/>
      <c r="U54363" s="121"/>
      <c r="V54363" s="122"/>
      <c r="W54363" s="123"/>
      <c r="AC54363" s="123"/>
    </row>
    <row r="54364" spans="5:29" s="2" customFormat="1">
      <c r="E54364" s="120"/>
      <c r="M54364" s="120"/>
      <c r="N54364" s="120"/>
      <c r="U54364" s="121"/>
      <c r="V54364" s="122"/>
      <c r="W54364" s="123"/>
      <c r="AC54364" s="123"/>
    </row>
    <row r="54365" spans="5:29" s="2" customFormat="1">
      <c r="E54365" s="120"/>
      <c r="M54365" s="120"/>
      <c r="N54365" s="120"/>
      <c r="U54365" s="121"/>
      <c r="V54365" s="122"/>
      <c r="W54365" s="123"/>
      <c r="AC54365" s="123"/>
    </row>
    <row r="54366" spans="5:29" s="2" customFormat="1">
      <c r="E54366" s="120"/>
      <c r="M54366" s="120"/>
      <c r="N54366" s="120"/>
      <c r="U54366" s="121"/>
      <c r="V54366" s="122"/>
      <c r="W54366" s="123"/>
      <c r="AC54366" s="123"/>
    </row>
    <row r="54367" spans="5:29" s="2" customFormat="1">
      <c r="E54367" s="120"/>
      <c r="M54367" s="120"/>
      <c r="N54367" s="120"/>
      <c r="U54367" s="121"/>
      <c r="V54367" s="122"/>
      <c r="W54367" s="123"/>
      <c r="AC54367" s="123"/>
    </row>
    <row r="54368" spans="5:29" s="2" customFormat="1">
      <c r="E54368" s="120"/>
      <c r="M54368" s="120"/>
      <c r="N54368" s="120"/>
      <c r="U54368" s="121"/>
      <c r="V54368" s="122"/>
      <c r="W54368" s="123"/>
      <c r="AC54368" s="123"/>
    </row>
    <row r="54369" spans="5:29" s="2" customFormat="1">
      <c r="E54369" s="120"/>
      <c r="M54369" s="120"/>
      <c r="N54369" s="120"/>
      <c r="U54369" s="121"/>
      <c r="V54369" s="122"/>
      <c r="W54369" s="123"/>
      <c r="AC54369" s="123"/>
    </row>
    <row r="54370" spans="5:29" s="2" customFormat="1">
      <c r="E54370" s="120"/>
      <c r="M54370" s="120"/>
      <c r="N54370" s="120"/>
      <c r="U54370" s="121"/>
      <c r="V54370" s="122"/>
      <c r="W54370" s="123"/>
      <c r="AC54370" s="123"/>
    </row>
    <row r="54371" spans="5:29" s="2" customFormat="1">
      <c r="E54371" s="120"/>
      <c r="M54371" s="120"/>
      <c r="N54371" s="120"/>
      <c r="U54371" s="121"/>
      <c r="V54371" s="122"/>
      <c r="W54371" s="123"/>
      <c r="AC54371" s="123"/>
    </row>
    <row r="54372" spans="5:29" s="2" customFormat="1">
      <c r="E54372" s="120"/>
      <c r="M54372" s="120"/>
      <c r="N54372" s="120"/>
      <c r="U54372" s="121"/>
      <c r="V54372" s="122"/>
      <c r="W54372" s="123"/>
      <c r="AC54372" s="123"/>
    </row>
    <row r="54373" spans="5:29" s="2" customFormat="1">
      <c r="E54373" s="120"/>
      <c r="M54373" s="120"/>
      <c r="N54373" s="120"/>
      <c r="U54373" s="121"/>
      <c r="V54373" s="122"/>
      <c r="W54373" s="123"/>
      <c r="AC54373" s="123"/>
    </row>
    <row r="54374" spans="5:29" s="2" customFormat="1">
      <c r="E54374" s="120"/>
      <c r="M54374" s="120"/>
      <c r="N54374" s="120"/>
      <c r="U54374" s="121"/>
      <c r="V54374" s="122"/>
      <c r="W54374" s="123"/>
      <c r="AC54374" s="123"/>
    </row>
    <row r="54375" spans="5:29" s="2" customFormat="1">
      <c r="E54375" s="120"/>
      <c r="M54375" s="120"/>
      <c r="N54375" s="120"/>
      <c r="U54375" s="121"/>
      <c r="V54375" s="122"/>
      <c r="W54375" s="123"/>
      <c r="AC54375" s="123"/>
    </row>
    <row r="54376" spans="5:29" s="2" customFormat="1">
      <c r="E54376" s="120"/>
      <c r="M54376" s="120"/>
      <c r="N54376" s="120"/>
      <c r="U54376" s="121"/>
      <c r="V54376" s="122"/>
      <c r="W54376" s="123"/>
      <c r="AC54376" s="123"/>
    </row>
    <row r="54377" spans="5:29" s="2" customFormat="1">
      <c r="E54377" s="120"/>
      <c r="M54377" s="120"/>
      <c r="N54377" s="120"/>
      <c r="U54377" s="121"/>
      <c r="V54377" s="122"/>
      <c r="W54377" s="123"/>
      <c r="AC54377" s="123"/>
    </row>
    <row r="54378" spans="5:29" s="2" customFormat="1">
      <c r="E54378" s="120"/>
      <c r="M54378" s="120"/>
      <c r="N54378" s="120"/>
      <c r="U54378" s="121"/>
      <c r="V54378" s="122"/>
      <c r="W54378" s="123"/>
      <c r="AC54378" s="123"/>
    </row>
    <row r="54379" spans="5:29" s="2" customFormat="1">
      <c r="E54379" s="120"/>
      <c r="M54379" s="120"/>
      <c r="N54379" s="120"/>
      <c r="U54379" s="121"/>
      <c r="V54379" s="122"/>
      <c r="W54379" s="123"/>
      <c r="AC54379" s="123"/>
    </row>
    <row r="54380" spans="5:29" s="2" customFormat="1">
      <c r="E54380" s="120"/>
      <c r="M54380" s="120"/>
      <c r="N54380" s="120"/>
      <c r="U54380" s="121"/>
      <c r="V54380" s="122"/>
      <c r="W54380" s="123"/>
      <c r="AC54380" s="123"/>
    </row>
    <row r="54381" spans="5:29" s="2" customFormat="1">
      <c r="E54381" s="120"/>
      <c r="M54381" s="120"/>
      <c r="N54381" s="120"/>
      <c r="U54381" s="121"/>
      <c r="V54381" s="122"/>
      <c r="W54381" s="123"/>
      <c r="AC54381" s="123"/>
    </row>
    <row r="54382" spans="5:29" s="2" customFormat="1">
      <c r="E54382" s="120"/>
      <c r="M54382" s="120"/>
      <c r="N54382" s="120"/>
      <c r="U54382" s="121"/>
      <c r="V54382" s="122"/>
      <c r="W54382" s="123"/>
      <c r="AC54382" s="123"/>
    </row>
    <row r="54383" spans="5:29" s="2" customFormat="1">
      <c r="E54383" s="120"/>
      <c r="M54383" s="120"/>
      <c r="N54383" s="120"/>
      <c r="U54383" s="121"/>
      <c r="V54383" s="122"/>
      <c r="W54383" s="123"/>
      <c r="AC54383" s="123"/>
    </row>
    <row r="54384" spans="5:29" s="2" customFormat="1">
      <c r="E54384" s="120"/>
      <c r="M54384" s="120"/>
      <c r="N54384" s="120"/>
      <c r="U54384" s="121"/>
      <c r="V54384" s="122"/>
      <c r="W54384" s="123"/>
      <c r="AC54384" s="123"/>
    </row>
    <row r="54385" spans="5:29" s="2" customFormat="1">
      <c r="E54385" s="120"/>
      <c r="M54385" s="120"/>
      <c r="N54385" s="120"/>
      <c r="U54385" s="121"/>
      <c r="V54385" s="122"/>
      <c r="W54385" s="123"/>
      <c r="AC54385" s="123"/>
    </row>
    <row r="54386" spans="5:29" s="2" customFormat="1">
      <c r="E54386" s="120"/>
      <c r="M54386" s="120"/>
      <c r="N54386" s="120"/>
      <c r="U54386" s="121"/>
      <c r="V54386" s="122"/>
      <c r="W54386" s="123"/>
      <c r="AC54386" s="123"/>
    </row>
    <row r="54387" spans="5:29" s="2" customFormat="1">
      <c r="E54387" s="120"/>
      <c r="M54387" s="120"/>
      <c r="N54387" s="120"/>
      <c r="U54387" s="121"/>
      <c r="V54387" s="122"/>
      <c r="W54387" s="123"/>
      <c r="AC54387" s="123"/>
    </row>
    <row r="54388" spans="5:29" s="2" customFormat="1">
      <c r="E54388" s="120"/>
      <c r="M54388" s="120"/>
      <c r="N54388" s="120"/>
      <c r="U54388" s="121"/>
      <c r="V54388" s="122"/>
      <c r="W54388" s="123"/>
      <c r="AC54388" s="123"/>
    </row>
    <row r="54389" spans="5:29" s="2" customFormat="1">
      <c r="E54389" s="120"/>
      <c r="M54389" s="120"/>
      <c r="N54389" s="120"/>
      <c r="U54389" s="121"/>
      <c r="V54389" s="122"/>
      <c r="W54389" s="123"/>
      <c r="AC54389" s="123"/>
    </row>
    <row r="54390" spans="5:29" s="2" customFormat="1">
      <c r="E54390" s="120"/>
      <c r="M54390" s="120"/>
      <c r="N54390" s="120"/>
      <c r="U54390" s="121"/>
      <c r="V54390" s="122"/>
      <c r="W54390" s="123"/>
      <c r="AC54390" s="123"/>
    </row>
    <row r="54391" spans="5:29" s="2" customFormat="1">
      <c r="E54391" s="120"/>
      <c r="M54391" s="120"/>
      <c r="N54391" s="120"/>
      <c r="U54391" s="121"/>
      <c r="V54391" s="122"/>
      <c r="W54391" s="123"/>
      <c r="AC54391" s="123"/>
    </row>
    <row r="54392" spans="5:29" s="2" customFormat="1">
      <c r="E54392" s="120"/>
      <c r="M54392" s="120"/>
      <c r="N54392" s="120"/>
      <c r="U54392" s="121"/>
      <c r="V54392" s="122"/>
      <c r="W54392" s="123"/>
      <c r="AC54392" s="123"/>
    </row>
    <row r="54393" spans="5:29" s="2" customFormat="1">
      <c r="E54393" s="120"/>
      <c r="M54393" s="120"/>
      <c r="N54393" s="120"/>
      <c r="U54393" s="121"/>
      <c r="V54393" s="122"/>
      <c r="W54393" s="123"/>
      <c r="AC54393" s="123"/>
    </row>
    <row r="54394" spans="5:29" s="2" customFormat="1">
      <c r="E54394" s="120"/>
      <c r="M54394" s="120"/>
      <c r="N54394" s="120"/>
      <c r="U54394" s="121"/>
      <c r="V54394" s="122"/>
      <c r="W54394" s="123"/>
      <c r="AC54394" s="123"/>
    </row>
    <row r="54395" spans="5:29" s="2" customFormat="1">
      <c r="E54395" s="120"/>
      <c r="M54395" s="120"/>
      <c r="N54395" s="120"/>
      <c r="U54395" s="121"/>
      <c r="V54395" s="122"/>
      <c r="W54395" s="123"/>
      <c r="AC54395" s="123"/>
    </row>
    <row r="54396" spans="5:29" s="2" customFormat="1">
      <c r="E54396" s="120"/>
      <c r="M54396" s="120"/>
      <c r="N54396" s="120"/>
      <c r="U54396" s="121"/>
      <c r="V54396" s="122"/>
      <c r="W54396" s="123"/>
      <c r="AC54396" s="123"/>
    </row>
    <row r="54397" spans="5:29" s="2" customFormat="1">
      <c r="E54397" s="120"/>
      <c r="M54397" s="120"/>
      <c r="N54397" s="120"/>
      <c r="U54397" s="121"/>
      <c r="V54397" s="122"/>
      <c r="W54397" s="123"/>
      <c r="AC54397" s="123"/>
    </row>
    <row r="54398" spans="5:29" s="2" customFormat="1">
      <c r="E54398" s="120"/>
      <c r="M54398" s="120"/>
      <c r="N54398" s="120"/>
      <c r="U54398" s="121"/>
      <c r="V54398" s="122"/>
      <c r="W54398" s="123"/>
      <c r="AC54398" s="123"/>
    </row>
    <row r="54399" spans="5:29" s="2" customFormat="1">
      <c r="E54399" s="120"/>
      <c r="M54399" s="120"/>
      <c r="N54399" s="120"/>
      <c r="U54399" s="121"/>
      <c r="V54399" s="122"/>
      <c r="W54399" s="123"/>
      <c r="AC54399" s="123"/>
    </row>
    <row r="54400" spans="5:29" s="2" customFormat="1">
      <c r="E54400" s="120"/>
      <c r="M54400" s="120"/>
      <c r="N54400" s="120"/>
      <c r="U54400" s="121"/>
      <c r="V54400" s="122"/>
      <c r="W54400" s="123"/>
      <c r="AC54400" s="123"/>
    </row>
    <row r="54401" spans="5:29" s="2" customFormat="1">
      <c r="E54401" s="120"/>
      <c r="M54401" s="120"/>
      <c r="N54401" s="120"/>
      <c r="U54401" s="121"/>
      <c r="V54401" s="122"/>
      <c r="W54401" s="123"/>
      <c r="AC54401" s="123"/>
    </row>
    <row r="54402" spans="5:29" s="2" customFormat="1">
      <c r="E54402" s="120"/>
      <c r="M54402" s="120"/>
      <c r="N54402" s="120"/>
      <c r="U54402" s="121"/>
      <c r="V54402" s="122"/>
      <c r="W54402" s="123"/>
      <c r="AC54402" s="123"/>
    </row>
    <row r="54403" spans="5:29" s="2" customFormat="1">
      <c r="E54403" s="120"/>
      <c r="M54403" s="120"/>
      <c r="N54403" s="120"/>
      <c r="U54403" s="121"/>
      <c r="V54403" s="122"/>
      <c r="W54403" s="123"/>
      <c r="AC54403" s="123"/>
    </row>
    <row r="54404" spans="5:29" s="2" customFormat="1">
      <c r="E54404" s="120"/>
      <c r="M54404" s="120"/>
      <c r="N54404" s="120"/>
      <c r="U54404" s="121"/>
      <c r="V54404" s="122"/>
      <c r="W54404" s="123"/>
      <c r="AC54404" s="123"/>
    </row>
    <row r="54405" spans="5:29" s="2" customFormat="1">
      <c r="E54405" s="120"/>
      <c r="M54405" s="120"/>
      <c r="N54405" s="120"/>
      <c r="U54405" s="121"/>
      <c r="V54405" s="122"/>
      <c r="W54405" s="123"/>
      <c r="AC54405" s="123"/>
    </row>
    <row r="54406" spans="5:29" s="2" customFormat="1">
      <c r="E54406" s="120"/>
      <c r="M54406" s="120"/>
      <c r="N54406" s="120"/>
      <c r="U54406" s="121"/>
      <c r="V54406" s="122"/>
      <c r="W54406" s="123"/>
      <c r="AC54406" s="123"/>
    </row>
    <row r="54407" spans="5:29" s="2" customFormat="1">
      <c r="E54407" s="120"/>
      <c r="M54407" s="120"/>
      <c r="N54407" s="120"/>
      <c r="U54407" s="121"/>
      <c r="V54407" s="122"/>
      <c r="W54407" s="123"/>
      <c r="AC54407" s="123"/>
    </row>
    <row r="54408" spans="5:29" s="2" customFormat="1">
      <c r="E54408" s="120"/>
      <c r="M54408" s="120"/>
      <c r="N54408" s="120"/>
      <c r="U54408" s="121"/>
      <c r="V54408" s="122"/>
      <c r="W54408" s="123"/>
      <c r="AC54408" s="123"/>
    </row>
    <row r="54409" spans="5:29" s="2" customFormat="1">
      <c r="E54409" s="120"/>
      <c r="M54409" s="120"/>
      <c r="N54409" s="120"/>
      <c r="U54409" s="121"/>
      <c r="V54409" s="122"/>
      <c r="W54409" s="123"/>
      <c r="AC54409" s="123"/>
    </row>
    <row r="54410" spans="5:29" s="2" customFormat="1">
      <c r="E54410" s="120"/>
      <c r="M54410" s="120"/>
      <c r="N54410" s="120"/>
      <c r="U54410" s="121"/>
      <c r="V54410" s="122"/>
      <c r="W54410" s="123"/>
      <c r="AC54410" s="123"/>
    </row>
    <row r="54411" spans="5:29" s="2" customFormat="1">
      <c r="E54411" s="120"/>
      <c r="M54411" s="120"/>
      <c r="N54411" s="120"/>
      <c r="U54411" s="121"/>
      <c r="V54411" s="122"/>
      <c r="W54411" s="123"/>
      <c r="AC54411" s="123"/>
    </row>
    <row r="54412" spans="5:29" s="2" customFormat="1">
      <c r="E54412" s="120"/>
      <c r="M54412" s="120"/>
      <c r="N54412" s="120"/>
      <c r="U54412" s="121"/>
      <c r="V54412" s="122"/>
      <c r="W54412" s="123"/>
      <c r="AC54412" s="123"/>
    </row>
    <row r="54413" spans="5:29" s="2" customFormat="1">
      <c r="E54413" s="120"/>
      <c r="M54413" s="120"/>
      <c r="N54413" s="120"/>
      <c r="U54413" s="121"/>
      <c r="V54413" s="122"/>
      <c r="W54413" s="123"/>
      <c r="AC54413" s="123"/>
    </row>
    <row r="54414" spans="5:29" s="2" customFormat="1">
      <c r="E54414" s="120"/>
      <c r="M54414" s="120"/>
      <c r="N54414" s="120"/>
      <c r="U54414" s="121"/>
      <c r="V54414" s="122"/>
      <c r="W54414" s="123"/>
      <c r="AC54414" s="123"/>
    </row>
    <row r="54415" spans="5:29" s="2" customFormat="1">
      <c r="E54415" s="120"/>
      <c r="M54415" s="120"/>
      <c r="N54415" s="120"/>
      <c r="U54415" s="121"/>
      <c r="V54415" s="122"/>
      <c r="W54415" s="123"/>
      <c r="AC54415" s="123"/>
    </row>
    <row r="54416" spans="5:29" s="2" customFormat="1">
      <c r="E54416" s="120"/>
      <c r="M54416" s="120"/>
      <c r="N54416" s="120"/>
      <c r="U54416" s="121"/>
      <c r="V54416" s="122"/>
      <c r="W54416" s="123"/>
      <c r="AC54416" s="123"/>
    </row>
    <row r="54417" spans="5:29" s="2" customFormat="1">
      <c r="E54417" s="120"/>
      <c r="M54417" s="120"/>
      <c r="N54417" s="120"/>
      <c r="U54417" s="121"/>
      <c r="V54417" s="122"/>
      <c r="W54417" s="123"/>
      <c r="AC54417" s="123"/>
    </row>
    <row r="54418" spans="5:29" s="2" customFormat="1">
      <c r="E54418" s="120"/>
      <c r="M54418" s="120"/>
      <c r="N54418" s="120"/>
      <c r="U54418" s="121"/>
      <c r="V54418" s="122"/>
      <c r="W54418" s="123"/>
      <c r="AC54418" s="123"/>
    </row>
    <row r="54419" spans="5:29" s="2" customFormat="1">
      <c r="E54419" s="120"/>
      <c r="M54419" s="120"/>
      <c r="N54419" s="120"/>
      <c r="U54419" s="121"/>
      <c r="V54419" s="122"/>
      <c r="W54419" s="123"/>
      <c r="AC54419" s="123"/>
    </row>
    <row r="54420" spans="5:29" s="2" customFormat="1">
      <c r="E54420" s="120"/>
      <c r="M54420" s="120"/>
      <c r="N54420" s="120"/>
      <c r="U54420" s="121"/>
      <c r="V54420" s="122"/>
      <c r="W54420" s="123"/>
      <c r="AC54420" s="123"/>
    </row>
    <row r="54421" spans="5:29" s="2" customFormat="1">
      <c r="E54421" s="120"/>
      <c r="M54421" s="120"/>
      <c r="N54421" s="120"/>
      <c r="U54421" s="121"/>
      <c r="V54421" s="122"/>
      <c r="W54421" s="123"/>
      <c r="AC54421" s="123"/>
    </row>
    <row r="54422" spans="5:29" s="2" customFormat="1">
      <c r="E54422" s="120"/>
      <c r="M54422" s="120"/>
      <c r="N54422" s="120"/>
      <c r="U54422" s="121"/>
      <c r="V54422" s="122"/>
      <c r="W54422" s="123"/>
      <c r="AC54422" s="123"/>
    </row>
    <row r="54423" spans="5:29" s="2" customFormat="1">
      <c r="E54423" s="120"/>
      <c r="M54423" s="120"/>
      <c r="N54423" s="120"/>
      <c r="U54423" s="121"/>
      <c r="V54423" s="122"/>
      <c r="W54423" s="123"/>
      <c r="AC54423" s="123"/>
    </row>
    <row r="54424" spans="5:29" s="2" customFormat="1">
      <c r="E54424" s="120"/>
      <c r="M54424" s="120"/>
      <c r="N54424" s="120"/>
      <c r="U54424" s="121"/>
      <c r="V54424" s="122"/>
      <c r="W54424" s="123"/>
      <c r="AC54424" s="123"/>
    </row>
    <row r="54425" spans="5:29" s="2" customFormat="1">
      <c r="E54425" s="120"/>
      <c r="M54425" s="120"/>
      <c r="N54425" s="120"/>
      <c r="U54425" s="121"/>
      <c r="V54425" s="122"/>
      <c r="W54425" s="123"/>
      <c r="AC54425" s="123"/>
    </row>
    <row r="54426" spans="5:29" s="2" customFormat="1">
      <c r="E54426" s="120"/>
      <c r="M54426" s="120"/>
      <c r="N54426" s="120"/>
      <c r="U54426" s="121"/>
      <c r="V54426" s="122"/>
      <c r="W54426" s="123"/>
      <c r="AC54426" s="123"/>
    </row>
    <row r="54427" spans="5:29" s="2" customFormat="1">
      <c r="E54427" s="120"/>
      <c r="M54427" s="120"/>
      <c r="N54427" s="120"/>
      <c r="U54427" s="121"/>
      <c r="V54427" s="122"/>
      <c r="W54427" s="123"/>
      <c r="AC54427" s="123"/>
    </row>
    <row r="54428" spans="5:29" s="2" customFormat="1">
      <c r="E54428" s="120"/>
      <c r="M54428" s="120"/>
      <c r="N54428" s="120"/>
      <c r="U54428" s="121"/>
      <c r="V54428" s="122"/>
      <c r="W54428" s="123"/>
      <c r="AC54428" s="123"/>
    </row>
    <row r="54429" spans="5:29" s="2" customFormat="1">
      <c r="E54429" s="120"/>
      <c r="M54429" s="120"/>
      <c r="N54429" s="120"/>
      <c r="U54429" s="121"/>
      <c r="V54429" s="122"/>
      <c r="W54429" s="123"/>
      <c r="AC54429" s="123"/>
    </row>
    <row r="54430" spans="5:29" s="2" customFormat="1">
      <c r="E54430" s="120"/>
      <c r="M54430" s="120"/>
      <c r="N54430" s="120"/>
      <c r="U54430" s="121"/>
      <c r="V54430" s="122"/>
      <c r="W54430" s="123"/>
      <c r="AC54430" s="123"/>
    </row>
    <row r="54431" spans="5:29" s="2" customFormat="1">
      <c r="E54431" s="120"/>
      <c r="M54431" s="120"/>
      <c r="N54431" s="120"/>
      <c r="U54431" s="121"/>
      <c r="V54431" s="122"/>
      <c r="W54431" s="123"/>
      <c r="AC54431" s="123"/>
    </row>
    <row r="54432" spans="5:29" s="2" customFormat="1">
      <c r="E54432" s="120"/>
      <c r="M54432" s="120"/>
      <c r="N54432" s="120"/>
      <c r="U54432" s="121"/>
      <c r="V54432" s="122"/>
      <c r="W54432" s="123"/>
      <c r="AC54432" s="123"/>
    </row>
    <row r="54433" spans="5:29" s="2" customFormat="1">
      <c r="E54433" s="120"/>
      <c r="M54433" s="120"/>
      <c r="N54433" s="120"/>
      <c r="U54433" s="121"/>
      <c r="V54433" s="122"/>
      <c r="W54433" s="123"/>
      <c r="AC54433" s="123"/>
    </row>
    <row r="54434" spans="5:29" s="2" customFormat="1">
      <c r="E54434" s="120"/>
      <c r="M54434" s="120"/>
      <c r="N54434" s="120"/>
      <c r="U54434" s="121"/>
      <c r="V54434" s="122"/>
      <c r="W54434" s="123"/>
      <c r="AC54434" s="123"/>
    </row>
    <row r="54435" spans="5:29" s="2" customFormat="1">
      <c r="E54435" s="120"/>
      <c r="M54435" s="120"/>
      <c r="N54435" s="120"/>
      <c r="U54435" s="121"/>
      <c r="V54435" s="122"/>
      <c r="W54435" s="123"/>
      <c r="AC54435" s="123"/>
    </row>
    <row r="54436" spans="5:29" s="2" customFormat="1">
      <c r="E54436" s="120"/>
      <c r="M54436" s="120"/>
      <c r="N54436" s="120"/>
      <c r="U54436" s="121"/>
      <c r="V54436" s="122"/>
      <c r="W54436" s="123"/>
      <c r="AC54436" s="123"/>
    </row>
    <row r="54437" spans="5:29" s="2" customFormat="1">
      <c r="E54437" s="120"/>
      <c r="M54437" s="120"/>
      <c r="N54437" s="120"/>
      <c r="U54437" s="121"/>
      <c r="V54437" s="122"/>
      <c r="W54437" s="123"/>
      <c r="AC54437" s="123"/>
    </row>
    <row r="54438" spans="5:29" s="2" customFormat="1">
      <c r="E54438" s="120"/>
      <c r="M54438" s="120"/>
      <c r="N54438" s="120"/>
      <c r="U54438" s="121"/>
      <c r="V54438" s="122"/>
      <c r="W54438" s="123"/>
      <c r="AC54438" s="123"/>
    </row>
    <row r="54439" spans="5:29" s="2" customFormat="1">
      <c r="E54439" s="120"/>
      <c r="M54439" s="120"/>
      <c r="N54439" s="120"/>
      <c r="U54439" s="121"/>
      <c r="V54439" s="122"/>
      <c r="W54439" s="123"/>
      <c r="AC54439" s="123"/>
    </row>
    <row r="54440" spans="5:29" s="2" customFormat="1">
      <c r="E54440" s="120"/>
      <c r="M54440" s="120"/>
      <c r="N54440" s="120"/>
      <c r="U54440" s="121"/>
      <c r="V54440" s="122"/>
      <c r="W54440" s="123"/>
      <c r="AC54440" s="123"/>
    </row>
    <row r="54441" spans="5:29" s="2" customFormat="1">
      <c r="E54441" s="120"/>
      <c r="M54441" s="120"/>
      <c r="N54441" s="120"/>
      <c r="U54441" s="121"/>
      <c r="V54441" s="122"/>
      <c r="W54441" s="123"/>
      <c r="AC54441" s="123"/>
    </row>
    <row r="54442" spans="5:29" s="2" customFormat="1">
      <c r="E54442" s="120"/>
      <c r="M54442" s="120"/>
      <c r="N54442" s="120"/>
      <c r="U54442" s="121"/>
      <c r="V54442" s="122"/>
      <c r="W54442" s="123"/>
      <c r="AC54442" s="123"/>
    </row>
    <row r="54443" spans="5:29" s="2" customFormat="1">
      <c r="E54443" s="120"/>
      <c r="M54443" s="120"/>
      <c r="N54443" s="120"/>
      <c r="U54443" s="121"/>
      <c r="V54443" s="122"/>
      <c r="W54443" s="123"/>
      <c r="AC54443" s="123"/>
    </row>
    <row r="54444" spans="5:29" s="2" customFormat="1">
      <c r="E54444" s="120"/>
      <c r="M54444" s="120"/>
      <c r="N54444" s="120"/>
      <c r="U54444" s="121"/>
      <c r="V54444" s="122"/>
      <c r="W54444" s="123"/>
      <c r="AC54444" s="123"/>
    </row>
    <row r="54445" spans="5:29" s="2" customFormat="1">
      <c r="E54445" s="120"/>
      <c r="M54445" s="120"/>
      <c r="N54445" s="120"/>
      <c r="U54445" s="121"/>
      <c r="V54445" s="122"/>
      <c r="W54445" s="123"/>
      <c r="AC54445" s="123"/>
    </row>
    <row r="54446" spans="5:29" s="2" customFormat="1">
      <c r="E54446" s="120"/>
      <c r="M54446" s="120"/>
      <c r="N54446" s="120"/>
      <c r="U54446" s="121"/>
      <c r="V54446" s="122"/>
      <c r="W54446" s="123"/>
      <c r="AC54446" s="123"/>
    </row>
    <row r="54447" spans="5:29" s="2" customFormat="1">
      <c r="E54447" s="120"/>
      <c r="M54447" s="120"/>
      <c r="N54447" s="120"/>
      <c r="U54447" s="121"/>
      <c r="V54447" s="122"/>
      <c r="W54447" s="123"/>
      <c r="AC54447" s="123"/>
    </row>
    <row r="54448" spans="5:29" s="2" customFormat="1">
      <c r="E54448" s="120"/>
      <c r="M54448" s="120"/>
      <c r="N54448" s="120"/>
      <c r="U54448" s="121"/>
      <c r="V54448" s="122"/>
      <c r="W54448" s="123"/>
      <c r="AC54448" s="123"/>
    </row>
    <row r="54449" spans="5:29" s="2" customFormat="1">
      <c r="E54449" s="120"/>
      <c r="M54449" s="120"/>
      <c r="N54449" s="120"/>
      <c r="U54449" s="121"/>
      <c r="V54449" s="122"/>
      <c r="W54449" s="123"/>
      <c r="AC54449" s="123"/>
    </row>
    <row r="54450" spans="5:29" s="2" customFormat="1">
      <c r="E54450" s="120"/>
      <c r="M54450" s="120"/>
      <c r="N54450" s="120"/>
      <c r="U54450" s="121"/>
      <c r="V54450" s="122"/>
      <c r="W54450" s="123"/>
      <c r="AC54450" s="123"/>
    </row>
    <row r="54451" spans="5:29" s="2" customFormat="1">
      <c r="E54451" s="120"/>
      <c r="M54451" s="120"/>
      <c r="N54451" s="120"/>
      <c r="U54451" s="121"/>
      <c r="V54451" s="122"/>
      <c r="W54451" s="123"/>
      <c r="AC54451" s="123"/>
    </row>
    <row r="54452" spans="5:29" s="2" customFormat="1">
      <c r="E54452" s="120"/>
      <c r="M54452" s="120"/>
      <c r="N54452" s="120"/>
      <c r="U54452" s="121"/>
      <c r="V54452" s="122"/>
      <c r="W54452" s="123"/>
      <c r="AC54452" s="123"/>
    </row>
    <row r="54453" spans="5:29" s="2" customFormat="1">
      <c r="E54453" s="120"/>
      <c r="M54453" s="120"/>
      <c r="N54453" s="120"/>
      <c r="U54453" s="121"/>
      <c r="V54453" s="122"/>
      <c r="W54453" s="123"/>
      <c r="AC54453" s="123"/>
    </row>
    <row r="54454" spans="5:29" s="2" customFormat="1">
      <c r="E54454" s="120"/>
      <c r="M54454" s="120"/>
      <c r="N54454" s="120"/>
      <c r="U54454" s="121"/>
      <c r="V54454" s="122"/>
      <c r="W54454" s="123"/>
      <c r="AC54454" s="123"/>
    </row>
    <row r="54455" spans="5:29" s="2" customFormat="1">
      <c r="E54455" s="120"/>
      <c r="M54455" s="120"/>
      <c r="N54455" s="120"/>
      <c r="U54455" s="121"/>
      <c r="V54455" s="122"/>
      <c r="W54455" s="123"/>
      <c r="AC54455" s="123"/>
    </row>
    <row r="54456" spans="5:29" s="2" customFormat="1">
      <c r="E54456" s="120"/>
      <c r="M54456" s="120"/>
      <c r="N54456" s="120"/>
      <c r="U54456" s="121"/>
      <c r="V54456" s="122"/>
      <c r="W54456" s="123"/>
      <c r="AC54456" s="123"/>
    </row>
    <row r="54457" spans="5:29" s="2" customFormat="1">
      <c r="E54457" s="120"/>
      <c r="M54457" s="120"/>
      <c r="N54457" s="120"/>
      <c r="U54457" s="121"/>
      <c r="V54457" s="122"/>
      <c r="W54457" s="123"/>
      <c r="AC54457" s="123"/>
    </row>
    <row r="54458" spans="5:29" s="2" customFormat="1">
      <c r="E54458" s="120"/>
      <c r="M54458" s="120"/>
      <c r="N54458" s="120"/>
      <c r="U54458" s="121"/>
      <c r="V54458" s="122"/>
      <c r="W54458" s="123"/>
      <c r="AC54458" s="123"/>
    </row>
    <row r="54459" spans="5:29" s="2" customFormat="1">
      <c r="E54459" s="120"/>
      <c r="M54459" s="120"/>
      <c r="N54459" s="120"/>
      <c r="U54459" s="121"/>
      <c r="V54459" s="122"/>
      <c r="W54459" s="123"/>
      <c r="AC54459" s="123"/>
    </row>
    <row r="54460" spans="5:29" s="2" customFormat="1">
      <c r="E54460" s="120"/>
      <c r="M54460" s="120"/>
      <c r="N54460" s="120"/>
      <c r="U54460" s="121"/>
      <c r="V54460" s="122"/>
      <c r="W54460" s="123"/>
      <c r="AC54460" s="123"/>
    </row>
    <row r="54461" spans="5:29" s="2" customFormat="1">
      <c r="E54461" s="120"/>
      <c r="M54461" s="120"/>
      <c r="N54461" s="120"/>
      <c r="U54461" s="121"/>
      <c r="V54461" s="122"/>
      <c r="W54461" s="123"/>
      <c r="AC54461" s="123"/>
    </row>
    <row r="54462" spans="5:29" s="2" customFormat="1">
      <c r="E54462" s="120"/>
      <c r="M54462" s="120"/>
      <c r="N54462" s="120"/>
      <c r="U54462" s="121"/>
      <c r="V54462" s="122"/>
      <c r="W54462" s="123"/>
      <c r="AC54462" s="123"/>
    </row>
    <row r="54463" spans="5:29" s="2" customFormat="1">
      <c r="E54463" s="120"/>
      <c r="M54463" s="120"/>
      <c r="N54463" s="120"/>
      <c r="U54463" s="121"/>
      <c r="V54463" s="122"/>
      <c r="W54463" s="123"/>
      <c r="AC54463" s="123"/>
    </row>
    <row r="54464" spans="5:29" s="2" customFormat="1">
      <c r="E54464" s="120"/>
      <c r="M54464" s="120"/>
      <c r="N54464" s="120"/>
      <c r="U54464" s="121"/>
      <c r="V54464" s="122"/>
      <c r="W54464" s="123"/>
      <c r="AC54464" s="123"/>
    </row>
    <row r="54465" spans="5:29" s="2" customFormat="1">
      <c r="E54465" s="120"/>
      <c r="M54465" s="120"/>
      <c r="N54465" s="120"/>
      <c r="U54465" s="121"/>
      <c r="V54465" s="122"/>
      <c r="W54465" s="123"/>
      <c r="AC54465" s="123"/>
    </row>
    <row r="54466" spans="5:29" s="2" customFormat="1">
      <c r="E54466" s="120"/>
      <c r="M54466" s="120"/>
      <c r="N54466" s="120"/>
      <c r="U54466" s="121"/>
      <c r="V54466" s="122"/>
      <c r="W54466" s="123"/>
      <c r="AC54466" s="123"/>
    </row>
    <row r="54467" spans="5:29" s="2" customFormat="1">
      <c r="E54467" s="120"/>
      <c r="M54467" s="120"/>
      <c r="N54467" s="120"/>
      <c r="U54467" s="121"/>
      <c r="V54467" s="122"/>
      <c r="W54467" s="123"/>
      <c r="AC54467" s="123"/>
    </row>
    <row r="54468" spans="5:29" s="2" customFormat="1">
      <c r="E54468" s="120"/>
      <c r="M54468" s="120"/>
      <c r="N54468" s="120"/>
      <c r="U54468" s="121"/>
      <c r="V54468" s="122"/>
      <c r="W54468" s="123"/>
      <c r="AC54468" s="123"/>
    </row>
    <row r="54469" spans="5:29" s="2" customFormat="1">
      <c r="E54469" s="120"/>
      <c r="M54469" s="120"/>
      <c r="N54469" s="120"/>
      <c r="U54469" s="121"/>
      <c r="V54469" s="122"/>
      <c r="W54469" s="123"/>
      <c r="AC54469" s="123"/>
    </row>
    <row r="54470" spans="5:29" s="2" customFormat="1">
      <c r="E54470" s="120"/>
      <c r="M54470" s="120"/>
      <c r="N54470" s="120"/>
      <c r="U54470" s="121"/>
      <c r="V54470" s="122"/>
      <c r="W54470" s="123"/>
      <c r="AC54470" s="123"/>
    </row>
    <row r="54471" spans="5:29" s="2" customFormat="1">
      <c r="E54471" s="120"/>
      <c r="M54471" s="120"/>
      <c r="N54471" s="120"/>
      <c r="U54471" s="121"/>
      <c r="V54471" s="122"/>
      <c r="W54471" s="123"/>
      <c r="AC54471" s="123"/>
    </row>
    <row r="54472" spans="5:29" s="2" customFormat="1">
      <c r="E54472" s="120"/>
      <c r="M54472" s="120"/>
      <c r="N54472" s="120"/>
      <c r="U54472" s="121"/>
      <c r="V54472" s="122"/>
      <c r="W54472" s="123"/>
      <c r="AC54472" s="123"/>
    </row>
    <row r="54473" spans="5:29" s="2" customFormat="1">
      <c r="E54473" s="120"/>
      <c r="M54473" s="120"/>
      <c r="N54473" s="120"/>
      <c r="U54473" s="121"/>
      <c r="V54473" s="122"/>
      <c r="W54473" s="123"/>
      <c r="AC54473" s="123"/>
    </row>
    <row r="54474" spans="5:29" s="2" customFormat="1">
      <c r="E54474" s="120"/>
      <c r="M54474" s="120"/>
      <c r="N54474" s="120"/>
      <c r="U54474" s="121"/>
      <c r="V54474" s="122"/>
      <c r="W54474" s="123"/>
      <c r="AC54474" s="123"/>
    </row>
    <row r="54475" spans="5:29" s="2" customFormat="1">
      <c r="E54475" s="120"/>
      <c r="M54475" s="120"/>
      <c r="N54475" s="120"/>
      <c r="U54475" s="121"/>
      <c r="V54475" s="122"/>
      <c r="W54475" s="123"/>
      <c r="AC54475" s="123"/>
    </row>
    <row r="54476" spans="5:29" s="2" customFormat="1">
      <c r="E54476" s="120"/>
      <c r="M54476" s="120"/>
      <c r="N54476" s="120"/>
      <c r="U54476" s="121"/>
      <c r="V54476" s="122"/>
      <c r="W54476" s="123"/>
      <c r="AC54476" s="123"/>
    </row>
    <row r="54477" spans="5:29" s="2" customFormat="1">
      <c r="E54477" s="120"/>
      <c r="M54477" s="120"/>
      <c r="N54477" s="120"/>
      <c r="U54477" s="121"/>
      <c r="V54477" s="122"/>
      <c r="W54477" s="123"/>
      <c r="AC54477" s="123"/>
    </row>
    <row r="54478" spans="5:29" s="2" customFormat="1">
      <c r="E54478" s="120"/>
      <c r="M54478" s="120"/>
      <c r="N54478" s="120"/>
      <c r="U54478" s="121"/>
      <c r="V54478" s="122"/>
      <c r="W54478" s="123"/>
      <c r="AC54478" s="123"/>
    </row>
    <row r="54479" spans="5:29" s="2" customFormat="1">
      <c r="E54479" s="120"/>
      <c r="M54479" s="120"/>
      <c r="N54479" s="120"/>
      <c r="U54479" s="121"/>
      <c r="V54479" s="122"/>
      <c r="W54479" s="123"/>
      <c r="AC54479" s="123"/>
    </row>
    <row r="54480" spans="5:29" s="2" customFormat="1">
      <c r="E54480" s="120"/>
      <c r="M54480" s="120"/>
      <c r="N54480" s="120"/>
      <c r="U54480" s="121"/>
      <c r="V54480" s="122"/>
      <c r="W54480" s="123"/>
      <c r="AC54480" s="123"/>
    </row>
    <row r="54481" spans="5:29" s="2" customFormat="1">
      <c r="E54481" s="120"/>
      <c r="M54481" s="120"/>
      <c r="N54481" s="120"/>
      <c r="U54481" s="121"/>
      <c r="V54481" s="122"/>
      <c r="W54481" s="123"/>
      <c r="AC54481" s="123"/>
    </row>
    <row r="54482" spans="5:29" s="2" customFormat="1">
      <c r="E54482" s="120"/>
      <c r="M54482" s="120"/>
      <c r="N54482" s="120"/>
      <c r="U54482" s="121"/>
      <c r="V54482" s="122"/>
      <c r="W54482" s="123"/>
      <c r="AC54482" s="123"/>
    </row>
    <row r="54483" spans="5:29" s="2" customFormat="1">
      <c r="E54483" s="120"/>
      <c r="M54483" s="120"/>
      <c r="N54483" s="120"/>
      <c r="U54483" s="121"/>
      <c r="V54483" s="122"/>
      <c r="W54483" s="123"/>
      <c r="AC54483" s="123"/>
    </row>
    <row r="54484" spans="5:29" s="2" customFormat="1">
      <c r="E54484" s="120"/>
      <c r="M54484" s="120"/>
      <c r="N54484" s="120"/>
      <c r="U54484" s="121"/>
      <c r="V54484" s="122"/>
      <c r="W54484" s="123"/>
      <c r="AC54484" s="123"/>
    </row>
    <row r="54485" spans="5:29" s="2" customFormat="1">
      <c r="E54485" s="120"/>
      <c r="M54485" s="120"/>
      <c r="N54485" s="120"/>
      <c r="U54485" s="121"/>
      <c r="V54485" s="122"/>
      <c r="W54485" s="123"/>
      <c r="AC54485" s="123"/>
    </row>
    <row r="54486" spans="5:29" s="2" customFormat="1">
      <c r="E54486" s="120"/>
      <c r="M54486" s="120"/>
      <c r="N54486" s="120"/>
      <c r="U54486" s="121"/>
      <c r="V54486" s="122"/>
      <c r="W54486" s="123"/>
      <c r="AC54486" s="123"/>
    </row>
    <row r="54487" spans="5:29" s="2" customFormat="1">
      <c r="E54487" s="120"/>
      <c r="M54487" s="120"/>
      <c r="N54487" s="120"/>
      <c r="U54487" s="121"/>
      <c r="V54487" s="122"/>
      <c r="W54487" s="123"/>
      <c r="AC54487" s="123"/>
    </row>
    <row r="54488" spans="5:29" s="2" customFormat="1">
      <c r="E54488" s="120"/>
      <c r="M54488" s="120"/>
      <c r="N54488" s="120"/>
      <c r="U54488" s="121"/>
      <c r="V54488" s="122"/>
      <c r="W54488" s="123"/>
      <c r="AC54488" s="123"/>
    </row>
    <row r="54489" spans="5:29" s="2" customFormat="1">
      <c r="E54489" s="120"/>
      <c r="M54489" s="120"/>
      <c r="N54489" s="120"/>
      <c r="U54489" s="121"/>
      <c r="V54489" s="122"/>
      <c r="W54489" s="123"/>
      <c r="AC54489" s="123"/>
    </row>
    <row r="54490" spans="5:29" s="2" customFormat="1">
      <c r="E54490" s="120"/>
      <c r="M54490" s="120"/>
      <c r="N54490" s="120"/>
      <c r="U54490" s="121"/>
      <c r="V54490" s="122"/>
      <c r="W54490" s="123"/>
      <c r="AC54490" s="123"/>
    </row>
    <row r="54491" spans="5:29" s="2" customFormat="1">
      <c r="E54491" s="120"/>
      <c r="M54491" s="120"/>
      <c r="N54491" s="120"/>
      <c r="U54491" s="121"/>
      <c r="V54491" s="122"/>
      <c r="W54491" s="123"/>
      <c r="AC54491" s="123"/>
    </row>
    <row r="54492" spans="5:29" s="2" customFormat="1">
      <c r="E54492" s="120"/>
      <c r="M54492" s="120"/>
      <c r="N54492" s="120"/>
      <c r="U54492" s="121"/>
      <c r="V54492" s="122"/>
      <c r="W54492" s="123"/>
      <c r="AC54492" s="123"/>
    </row>
    <row r="54493" spans="5:29" s="2" customFormat="1">
      <c r="E54493" s="120"/>
      <c r="M54493" s="120"/>
      <c r="N54493" s="120"/>
      <c r="U54493" s="121"/>
      <c r="V54493" s="122"/>
      <c r="W54493" s="123"/>
      <c r="AC54493" s="123"/>
    </row>
    <row r="54494" spans="5:29" s="2" customFormat="1">
      <c r="E54494" s="120"/>
      <c r="M54494" s="120"/>
      <c r="N54494" s="120"/>
      <c r="U54494" s="121"/>
      <c r="V54494" s="122"/>
      <c r="W54494" s="123"/>
      <c r="AC54494" s="123"/>
    </row>
    <row r="54495" spans="5:29" s="2" customFormat="1">
      <c r="E54495" s="120"/>
      <c r="M54495" s="120"/>
      <c r="N54495" s="120"/>
      <c r="U54495" s="121"/>
      <c r="V54495" s="122"/>
      <c r="W54495" s="123"/>
      <c r="AC54495" s="123"/>
    </row>
    <row r="54496" spans="5:29" s="2" customFormat="1">
      <c r="E54496" s="120"/>
      <c r="M54496" s="120"/>
      <c r="N54496" s="120"/>
      <c r="U54496" s="121"/>
      <c r="V54496" s="122"/>
      <c r="W54496" s="123"/>
      <c r="AC54496" s="123"/>
    </row>
    <row r="54497" spans="5:29" s="2" customFormat="1">
      <c r="E54497" s="120"/>
      <c r="M54497" s="120"/>
      <c r="N54497" s="120"/>
      <c r="U54497" s="121"/>
      <c r="V54497" s="122"/>
      <c r="W54497" s="123"/>
      <c r="AC54497" s="123"/>
    </row>
    <row r="54498" spans="5:29" s="2" customFormat="1">
      <c r="E54498" s="120"/>
      <c r="M54498" s="120"/>
      <c r="N54498" s="120"/>
      <c r="U54498" s="121"/>
      <c r="V54498" s="122"/>
      <c r="W54498" s="123"/>
      <c r="AC54498" s="123"/>
    </row>
    <row r="54499" spans="5:29" s="2" customFormat="1">
      <c r="E54499" s="120"/>
      <c r="M54499" s="120"/>
      <c r="N54499" s="120"/>
      <c r="U54499" s="121"/>
      <c r="V54499" s="122"/>
      <c r="W54499" s="123"/>
      <c r="AC54499" s="123"/>
    </row>
    <row r="54500" spans="5:29" s="2" customFormat="1">
      <c r="E54500" s="120"/>
      <c r="M54500" s="120"/>
      <c r="N54500" s="120"/>
      <c r="U54500" s="121"/>
      <c r="V54500" s="122"/>
      <c r="W54500" s="123"/>
      <c r="AC54500" s="123"/>
    </row>
    <row r="54501" spans="5:29" s="2" customFormat="1">
      <c r="E54501" s="120"/>
      <c r="M54501" s="120"/>
      <c r="N54501" s="120"/>
      <c r="U54501" s="121"/>
      <c r="V54501" s="122"/>
      <c r="W54501" s="123"/>
      <c r="AC54501" s="123"/>
    </row>
    <row r="54502" spans="5:29" s="2" customFormat="1">
      <c r="E54502" s="120"/>
      <c r="M54502" s="120"/>
      <c r="N54502" s="120"/>
      <c r="U54502" s="121"/>
      <c r="V54502" s="122"/>
      <c r="W54502" s="123"/>
      <c r="AC54502" s="123"/>
    </row>
    <row r="54503" spans="5:29" s="2" customFormat="1">
      <c r="E54503" s="120"/>
      <c r="M54503" s="120"/>
      <c r="N54503" s="120"/>
      <c r="U54503" s="121"/>
      <c r="V54503" s="122"/>
      <c r="W54503" s="123"/>
      <c r="AC54503" s="123"/>
    </row>
    <row r="54504" spans="5:29" s="2" customFormat="1">
      <c r="E54504" s="120"/>
      <c r="M54504" s="120"/>
      <c r="N54504" s="120"/>
      <c r="U54504" s="121"/>
      <c r="V54504" s="122"/>
      <c r="W54504" s="123"/>
      <c r="AC54504" s="123"/>
    </row>
    <row r="54505" spans="5:29" s="2" customFormat="1">
      <c r="E54505" s="120"/>
      <c r="M54505" s="120"/>
      <c r="N54505" s="120"/>
      <c r="U54505" s="121"/>
      <c r="V54505" s="122"/>
      <c r="W54505" s="123"/>
      <c r="AC54505" s="123"/>
    </row>
    <row r="54506" spans="5:29" s="2" customFormat="1">
      <c r="E54506" s="120"/>
      <c r="M54506" s="120"/>
      <c r="N54506" s="120"/>
      <c r="U54506" s="121"/>
      <c r="V54506" s="122"/>
      <c r="W54506" s="123"/>
      <c r="AC54506" s="123"/>
    </row>
    <row r="54507" spans="5:29" s="2" customFormat="1">
      <c r="E54507" s="120"/>
      <c r="M54507" s="120"/>
      <c r="N54507" s="120"/>
      <c r="U54507" s="121"/>
      <c r="V54507" s="122"/>
      <c r="W54507" s="123"/>
      <c r="AC54507" s="123"/>
    </row>
    <row r="54508" spans="5:29" s="2" customFormat="1">
      <c r="E54508" s="120"/>
      <c r="M54508" s="120"/>
      <c r="N54508" s="120"/>
      <c r="U54508" s="121"/>
      <c r="V54508" s="122"/>
      <c r="W54508" s="123"/>
      <c r="AC54508" s="123"/>
    </row>
    <row r="54509" spans="5:29" s="2" customFormat="1">
      <c r="E54509" s="120"/>
      <c r="M54509" s="120"/>
      <c r="N54509" s="120"/>
      <c r="U54509" s="121"/>
      <c r="V54509" s="122"/>
      <c r="W54509" s="123"/>
      <c r="AC54509" s="123"/>
    </row>
    <row r="54510" spans="5:29" s="2" customFormat="1">
      <c r="E54510" s="120"/>
      <c r="M54510" s="120"/>
      <c r="N54510" s="120"/>
      <c r="U54510" s="121"/>
      <c r="V54510" s="122"/>
      <c r="W54510" s="123"/>
      <c r="AC54510" s="123"/>
    </row>
    <row r="54511" spans="5:29" s="2" customFormat="1">
      <c r="E54511" s="120"/>
      <c r="M54511" s="120"/>
      <c r="N54511" s="120"/>
      <c r="U54511" s="121"/>
      <c r="V54511" s="122"/>
      <c r="W54511" s="123"/>
      <c r="AC54511" s="123"/>
    </row>
    <row r="54512" spans="5:29" s="2" customFormat="1">
      <c r="E54512" s="120"/>
      <c r="M54512" s="120"/>
      <c r="N54512" s="120"/>
      <c r="U54512" s="121"/>
      <c r="V54512" s="122"/>
      <c r="W54512" s="123"/>
      <c r="AC54512" s="123"/>
    </row>
    <row r="54513" spans="5:29" s="2" customFormat="1">
      <c r="E54513" s="120"/>
      <c r="M54513" s="120"/>
      <c r="N54513" s="120"/>
      <c r="U54513" s="121"/>
      <c r="V54513" s="122"/>
      <c r="W54513" s="123"/>
      <c r="AC54513" s="123"/>
    </row>
    <row r="54514" spans="5:29" s="2" customFormat="1">
      <c r="E54514" s="120"/>
      <c r="M54514" s="120"/>
      <c r="N54514" s="120"/>
      <c r="U54514" s="121"/>
      <c r="V54514" s="122"/>
      <c r="W54514" s="123"/>
      <c r="AC54514" s="123"/>
    </row>
    <row r="54515" spans="5:29" s="2" customFormat="1">
      <c r="E54515" s="120"/>
      <c r="M54515" s="120"/>
      <c r="N54515" s="120"/>
      <c r="U54515" s="121"/>
      <c r="V54515" s="122"/>
      <c r="W54515" s="123"/>
      <c r="AC54515" s="123"/>
    </row>
    <row r="54516" spans="5:29" s="2" customFormat="1">
      <c r="E54516" s="120"/>
      <c r="M54516" s="120"/>
      <c r="N54516" s="120"/>
      <c r="U54516" s="121"/>
      <c r="V54516" s="122"/>
      <c r="W54516" s="123"/>
      <c r="AC54516" s="123"/>
    </row>
    <row r="54517" spans="5:29" s="2" customFormat="1">
      <c r="E54517" s="120"/>
      <c r="M54517" s="120"/>
      <c r="N54517" s="120"/>
      <c r="U54517" s="121"/>
      <c r="V54517" s="122"/>
      <c r="W54517" s="123"/>
      <c r="AC54517" s="123"/>
    </row>
    <row r="54518" spans="5:29" s="2" customFormat="1">
      <c r="E54518" s="120"/>
      <c r="M54518" s="120"/>
      <c r="N54518" s="120"/>
      <c r="U54518" s="121"/>
      <c r="V54518" s="122"/>
      <c r="W54518" s="123"/>
      <c r="AC54518" s="123"/>
    </row>
    <row r="54519" spans="5:29" s="2" customFormat="1">
      <c r="E54519" s="120"/>
      <c r="M54519" s="120"/>
      <c r="N54519" s="120"/>
      <c r="U54519" s="121"/>
      <c r="V54519" s="122"/>
      <c r="W54519" s="123"/>
      <c r="AC54519" s="123"/>
    </row>
    <row r="54520" spans="5:29" s="2" customFormat="1">
      <c r="E54520" s="120"/>
      <c r="M54520" s="120"/>
      <c r="N54520" s="120"/>
      <c r="U54520" s="121"/>
      <c r="V54520" s="122"/>
      <c r="W54520" s="123"/>
      <c r="AC54520" s="123"/>
    </row>
    <row r="54521" spans="5:29" s="2" customFormat="1">
      <c r="E54521" s="120"/>
      <c r="M54521" s="120"/>
      <c r="N54521" s="120"/>
      <c r="U54521" s="121"/>
      <c r="V54521" s="122"/>
      <c r="W54521" s="123"/>
      <c r="AC54521" s="123"/>
    </row>
    <row r="54522" spans="5:29" s="2" customFormat="1">
      <c r="E54522" s="120"/>
      <c r="M54522" s="120"/>
      <c r="N54522" s="120"/>
      <c r="U54522" s="121"/>
      <c r="V54522" s="122"/>
      <c r="W54522" s="123"/>
      <c r="AC54522" s="123"/>
    </row>
    <row r="54523" spans="5:29" s="2" customFormat="1">
      <c r="E54523" s="120"/>
      <c r="M54523" s="120"/>
      <c r="N54523" s="120"/>
      <c r="U54523" s="121"/>
      <c r="V54523" s="122"/>
      <c r="W54523" s="123"/>
      <c r="AC54523" s="123"/>
    </row>
    <row r="54524" spans="5:29" s="2" customFormat="1">
      <c r="E54524" s="120"/>
      <c r="M54524" s="120"/>
      <c r="N54524" s="120"/>
      <c r="U54524" s="121"/>
      <c r="V54524" s="122"/>
      <c r="W54524" s="123"/>
      <c r="AC54524" s="123"/>
    </row>
    <row r="54525" spans="5:29" s="2" customFormat="1">
      <c r="E54525" s="120"/>
      <c r="M54525" s="120"/>
      <c r="N54525" s="120"/>
      <c r="U54525" s="121"/>
      <c r="V54525" s="122"/>
      <c r="W54525" s="123"/>
      <c r="AC54525" s="123"/>
    </row>
    <row r="54526" spans="5:29" s="2" customFormat="1">
      <c r="E54526" s="120"/>
      <c r="M54526" s="120"/>
      <c r="N54526" s="120"/>
      <c r="U54526" s="121"/>
      <c r="V54526" s="122"/>
      <c r="W54526" s="123"/>
      <c r="AC54526" s="123"/>
    </row>
    <row r="54527" spans="5:29" s="2" customFormat="1">
      <c r="E54527" s="120"/>
      <c r="M54527" s="120"/>
      <c r="N54527" s="120"/>
      <c r="U54527" s="121"/>
      <c r="V54527" s="122"/>
      <c r="W54527" s="123"/>
      <c r="AC54527" s="123"/>
    </row>
    <row r="54528" spans="5:29" s="2" customFormat="1">
      <c r="E54528" s="120"/>
      <c r="M54528" s="120"/>
      <c r="N54528" s="120"/>
      <c r="U54528" s="121"/>
      <c r="V54528" s="122"/>
      <c r="W54528" s="123"/>
      <c r="AC54528" s="123"/>
    </row>
    <row r="54529" spans="5:29" s="2" customFormat="1">
      <c r="E54529" s="120"/>
      <c r="M54529" s="120"/>
      <c r="N54529" s="120"/>
      <c r="U54529" s="121"/>
      <c r="V54529" s="122"/>
      <c r="W54529" s="123"/>
      <c r="AC54529" s="123"/>
    </row>
    <row r="54530" spans="5:29" s="2" customFormat="1">
      <c r="E54530" s="120"/>
      <c r="M54530" s="120"/>
      <c r="N54530" s="120"/>
      <c r="U54530" s="121"/>
      <c r="V54530" s="122"/>
      <c r="W54530" s="123"/>
      <c r="AC54530" s="123"/>
    </row>
    <row r="54531" spans="5:29" s="2" customFormat="1">
      <c r="E54531" s="120"/>
      <c r="M54531" s="120"/>
      <c r="N54531" s="120"/>
      <c r="U54531" s="121"/>
      <c r="V54531" s="122"/>
      <c r="W54531" s="123"/>
      <c r="AC54531" s="123"/>
    </row>
    <row r="54532" spans="5:29" s="2" customFormat="1">
      <c r="E54532" s="120"/>
      <c r="M54532" s="120"/>
      <c r="N54532" s="120"/>
      <c r="U54532" s="121"/>
      <c r="V54532" s="122"/>
      <c r="W54532" s="123"/>
      <c r="AC54532" s="123"/>
    </row>
    <row r="54533" spans="5:29" s="2" customFormat="1">
      <c r="E54533" s="120"/>
      <c r="M54533" s="120"/>
      <c r="N54533" s="120"/>
      <c r="U54533" s="121"/>
      <c r="V54533" s="122"/>
      <c r="W54533" s="123"/>
      <c r="AC54533" s="123"/>
    </row>
    <row r="54534" spans="5:29" s="2" customFormat="1">
      <c r="E54534" s="120"/>
      <c r="M54534" s="120"/>
      <c r="N54534" s="120"/>
      <c r="U54534" s="121"/>
      <c r="V54534" s="122"/>
      <c r="W54534" s="123"/>
      <c r="AC54534" s="123"/>
    </row>
    <row r="54535" spans="5:29" s="2" customFormat="1">
      <c r="E54535" s="120"/>
      <c r="M54535" s="120"/>
      <c r="N54535" s="120"/>
      <c r="U54535" s="121"/>
      <c r="V54535" s="122"/>
      <c r="W54535" s="123"/>
      <c r="AC54535" s="123"/>
    </row>
    <row r="54536" spans="5:29" s="2" customFormat="1">
      <c r="E54536" s="120"/>
      <c r="M54536" s="120"/>
      <c r="N54536" s="120"/>
      <c r="U54536" s="121"/>
      <c r="V54536" s="122"/>
      <c r="W54536" s="123"/>
      <c r="AC54536" s="123"/>
    </row>
    <row r="54537" spans="5:29" s="2" customFormat="1">
      <c r="E54537" s="120"/>
      <c r="M54537" s="120"/>
      <c r="N54537" s="120"/>
      <c r="U54537" s="121"/>
      <c r="V54537" s="122"/>
      <c r="W54537" s="123"/>
      <c r="AC54537" s="123"/>
    </row>
    <row r="54538" spans="5:29" s="2" customFormat="1">
      <c r="E54538" s="120"/>
      <c r="M54538" s="120"/>
      <c r="N54538" s="120"/>
      <c r="U54538" s="121"/>
      <c r="V54538" s="122"/>
      <c r="W54538" s="123"/>
      <c r="AC54538" s="123"/>
    </row>
    <row r="54539" spans="5:29" s="2" customFormat="1">
      <c r="E54539" s="120"/>
      <c r="M54539" s="120"/>
      <c r="N54539" s="120"/>
      <c r="U54539" s="121"/>
      <c r="V54539" s="122"/>
      <c r="W54539" s="123"/>
      <c r="AC54539" s="123"/>
    </row>
    <row r="54540" spans="5:29" s="2" customFormat="1">
      <c r="E54540" s="120"/>
      <c r="M54540" s="120"/>
      <c r="N54540" s="120"/>
      <c r="U54540" s="121"/>
      <c r="V54540" s="122"/>
      <c r="W54540" s="123"/>
      <c r="AC54540" s="123"/>
    </row>
    <row r="54541" spans="5:29" s="2" customFormat="1">
      <c r="E54541" s="120"/>
      <c r="M54541" s="120"/>
      <c r="N54541" s="120"/>
      <c r="U54541" s="121"/>
      <c r="V54541" s="122"/>
      <c r="W54541" s="123"/>
      <c r="AC54541" s="123"/>
    </row>
    <row r="54542" spans="5:29" s="2" customFormat="1">
      <c r="E54542" s="120"/>
      <c r="M54542" s="120"/>
      <c r="N54542" s="120"/>
      <c r="U54542" s="121"/>
      <c r="V54542" s="122"/>
      <c r="W54542" s="123"/>
      <c r="AC54542" s="123"/>
    </row>
    <row r="54543" spans="5:29" s="2" customFormat="1">
      <c r="E54543" s="120"/>
      <c r="M54543" s="120"/>
      <c r="N54543" s="120"/>
      <c r="U54543" s="121"/>
      <c r="V54543" s="122"/>
      <c r="W54543" s="123"/>
      <c r="AC54543" s="123"/>
    </row>
    <row r="54544" spans="5:29" s="2" customFormat="1">
      <c r="E54544" s="120"/>
      <c r="M54544" s="120"/>
      <c r="N54544" s="120"/>
      <c r="U54544" s="121"/>
      <c r="V54544" s="122"/>
      <c r="W54544" s="123"/>
      <c r="AC54544" s="123"/>
    </row>
    <row r="54545" spans="5:29" s="2" customFormat="1">
      <c r="E54545" s="120"/>
      <c r="M54545" s="120"/>
      <c r="N54545" s="120"/>
      <c r="U54545" s="121"/>
      <c r="V54545" s="122"/>
      <c r="W54545" s="123"/>
      <c r="AC54545" s="123"/>
    </row>
    <row r="54546" spans="5:29" s="2" customFormat="1">
      <c r="E54546" s="120"/>
      <c r="M54546" s="120"/>
      <c r="N54546" s="120"/>
      <c r="U54546" s="121"/>
      <c r="V54546" s="122"/>
      <c r="W54546" s="123"/>
      <c r="AC54546" s="123"/>
    </row>
    <row r="54547" spans="5:29" s="2" customFormat="1">
      <c r="E54547" s="120"/>
      <c r="M54547" s="120"/>
      <c r="N54547" s="120"/>
      <c r="U54547" s="121"/>
      <c r="V54547" s="122"/>
      <c r="W54547" s="123"/>
      <c r="AC54547" s="123"/>
    </row>
    <row r="54548" spans="5:29" s="2" customFormat="1">
      <c r="E54548" s="120"/>
      <c r="M54548" s="120"/>
      <c r="N54548" s="120"/>
      <c r="U54548" s="121"/>
      <c r="V54548" s="122"/>
      <c r="W54548" s="123"/>
      <c r="AC54548" s="123"/>
    </row>
    <row r="54549" spans="5:29" s="2" customFormat="1">
      <c r="E54549" s="120"/>
      <c r="M54549" s="120"/>
      <c r="N54549" s="120"/>
      <c r="U54549" s="121"/>
      <c r="V54549" s="122"/>
      <c r="W54549" s="123"/>
      <c r="AC54549" s="123"/>
    </row>
    <row r="54550" spans="5:29" s="2" customFormat="1">
      <c r="E54550" s="120"/>
      <c r="M54550" s="120"/>
      <c r="N54550" s="120"/>
      <c r="U54550" s="121"/>
      <c r="V54550" s="122"/>
      <c r="W54550" s="123"/>
      <c r="AC54550" s="123"/>
    </row>
    <row r="54551" spans="5:29" s="2" customFormat="1">
      <c r="E54551" s="120"/>
      <c r="M54551" s="120"/>
      <c r="N54551" s="120"/>
      <c r="U54551" s="121"/>
      <c r="V54551" s="122"/>
      <c r="W54551" s="123"/>
      <c r="AC54551" s="123"/>
    </row>
    <row r="54552" spans="5:29" s="2" customFormat="1">
      <c r="E54552" s="120"/>
      <c r="M54552" s="120"/>
      <c r="N54552" s="120"/>
      <c r="U54552" s="121"/>
      <c r="V54552" s="122"/>
      <c r="W54552" s="123"/>
      <c r="AC54552" s="123"/>
    </row>
    <row r="54553" spans="5:29" s="2" customFormat="1">
      <c r="E54553" s="120"/>
      <c r="M54553" s="120"/>
      <c r="N54553" s="120"/>
      <c r="U54553" s="121"/>
      <c r="V54553" s="122"/>
      <c r="W54553" s="123"/>
      <c r="AC54553" s="123"/>
    </row>
    <row r="54554" spans="5:29" s="2" customFormat="1">
      <c r="E54554" s="120"/>
      <c r="M54554" s="120"/>
      <c r="N54554" s="120"/>
      <c r="U54554" s="121"/>
      <c r="V54554" s="122"/>
      <c r="W54554" s="123"/>
      <c r="AC54554" s="123"/>
    </row>
    <row r="54555" spans="5:29" s="2" customFormat="1">
      <c r="E54555" s="120"/>
      <c r="M54555" s="120"/>
      <c r="N54555" s="120"/>
      <c r="U54555" s="121"/>
      <c r="V54555" s="122"/>
      <c r="W54555" s="123"/>
      <c r="AC54555" s="123"/>
    </row>
    <row r="54556" spans="5:29" s="2" customFormat="1">
      <c r="E54556" s="120"/>
      <c r="M54556" s="120"/>
      <c r="N54556" s="120"/>
      <c r="U54556" s="121"/>
      <c r="V54556" s="122"/>
      <c r="W54556" s="123"/>
      <c r="AC54556" s="123"/>
    </row>
    <row r="54557" spans="5:29" s="2" customFormat="1">
      <c r="E54557" s="120"/>
      <c r="M54557" s="120"/>
      <c r="N54557" s="120"/>
      <c r="U54557" s="121"/>
      <c r="V54557" s="122"/>
      <c r="W54557" s="123"/>
      <c r="AC54557" s="123"/>
    </row>
    <row r="54558" spans="5:29" s="2" customFormat="1">
      <c r="E54558" s="120"/>
      <c r="M54558" s="120"/>
      <c r="N54558" s="120"/>
      <c r="U54558" s="121"/>
      <c r="V54558" s="122"/>
      <c r="W54558" s="123"/>
      <c r="AC54558" s="123"/>
    </row>
    <row r="54559" spans="5:29" s="2" customFormat="1">
      <c r="E54559" s="120"/>
      <c r="M54559" s="120"/>
      <c r="N54559" s="120"/>
      <c r="U54559" s="121"/>
      <c r="V54559" s="122"/>
      <c r="W54559" s="123"/>
      <c r="AC54559" s="123"/>
    </row>
    <row r="54560" spans="5:29" s="2" customFormat="1">
      <c r="E54560" s="120"/>
      <c r="M54560" s="120"/>
      <c r="N54560" s="120"/>
      <c r="U54560" s="121"/>
      <c r="V54560" s="122"/>
      <c r="W54560" s="123"/>
      <c r="AC54560" s="123"/>
    </row>
    <row r="54561" spans="5:29" s="2" customFormat="1">
      <c r="E54561" s="120"/>
      <c r="M54561" s="120"/>
      <c r="N54561" s="120"/>
      <c r="U54561" s="121"/>
      <c r="V54561" s="122"/>
      <c r="W54561" s="123"/>
      <c r="AC54561" s="123"/>
    </row>
    <row r="54562" spans="5:29" s="2" customFormat="1">
      <c r="E54562" s="120"/>
      <c r="M54562" s="120"/>
      <c r="N54562" s="120"/>
      <c r="U54562" s="121"/>
      <c r="V54562" s="122"/>
      <c r="W54562" s="123"/>
      <c r="AC54562" s="123"/>
    </row>
    <row r="54563" spans="5:29" s="2" customFormat="1">
      <c r="E54563" s="120"/>
      <c r="M54563" s="120"/>
      <c r="N54563" s="120"/>
      <c r="U54563" s="121"/>
      <c r="V54563" s="122"/>
      <c r="W54563" s="123"/>
      <c r="AC54563" s="123"/>
    </row>
    <row r="54564" spans="5:29" s="2" customFormat="1">
      <c r="E54564" s="120"/>
      <c r="M54564" s="120"/>
      <c r="N54564" s="120"/>
      <c r="U54564" s="121"/>
      <c r="V54564" s="122"/>
      <c r="W54564" s="123"/>
      <c r="AC54564" s="123"/>
    </row>
    <row r="54565" spans="5:29" s="2" customFormat="1">
      <c r="E54565" s="120"/>
      <c r="M54565" s="120"/>
      <c r="N54565" s="120"/>
      <c r="U54565" s="121"/>
      <c r="V54565" s="122"/>
      <c r="W54565" s="123"/>
      <c r="AC54565" s="123"/>
    </row>
    <row r="54566" spans="5:29" s="2" customFormat="1">
      <c r="E54566" s="120"/>
      <c r="M54566" s="120"/>
      <c r="N54566" s="120"/>
      <c r="U54566" s="121"/>
      <c r="V54566" s="122"/>
      <c r="W54566" s="123"/>
      <c r="AC54566" s="123"/>
    </row>
    <row r="54567" spans="5:29" s="2" customFormat="1">
      <c r="E54567" s="120"/>
      <c r="M54567" s="120"/>
      <c r="N54567" s="120"/>
      <c r="U54567" s="121"/>
      <c r="V54567" s="122"/>
      <c r="W54567" s="123"/>
      <c r="AC54567" s="123"/>
    </row>
    <row r="54568" spans="5:29" s="2" customFormat="1">
      <c r="E54568" s="120"/>
      <c r="M54568" s="120"/>
      <c r="N54568" s="120"/>
      <c r="U54568" s="121"/>
      <c r="V54568" s="122"/>
      <c r="W54568" s="123"/>
      <c r="AC54568" s="123"/>
    </row>
    <row r="54569" spans="5:29" s="2" customFormat="1">
      <c r="E54569" s="120"/>
      <c r="M54569" s="120"/>
      <c r="N54569" s="120"/>
      <c r="U54569" s="121"/>
      <c r="V54569" s="122"/>
      <c r="W54569" s="123"/>
      <c r="AC54569" s="123"/>
    </row>
    <row r="54570" spans="5:29" s="2" customFormat="1">
      <c r="E54570" s="120"/>
      <c r="M54570" s="120"/>
      <c r="N54570" s="120"/>
      <c r="U54570" s="121"/>
      <c r="V54570" s="122"/>
      <c r="W54570" s="123"/>
      <c r="AC54570" s="123"/>
    </row>
    <row r="54571" spans="5:29" s="2" customFormat="1">
      <c r="E54571" s="120"/>
      <c r="M54571" s="120"/>
      <c r="N54571" s="120"/>
      <c r="U54571" s="121"/>
      <c r="V54571" s="122"/>
      <c r="W54571" s="123"/>
      <c r="AC54571" s="123"/>
    </row>
    <row r="54572" spans="5:29" s="2" customFormat="1">
      <c r="E54572" s="120"/>
      <c r="M54572" s="120"/>
      <c r="N54572" s="120"/>
      <c r="U54572" s="121"/>
      <c r="V54572" s="122"/>
      <c r="W54572" s="123"/>
      <c r="AC54572" s="123"/>
    </row>
    <row r="54573" spans="5:29" s="2" customFormat="1">
      <c r="E54573" s="120"/>
      <c r="M54573" s="120"/>
      <c r="N54573" s="120"/>
      <c r="U54573" s="121"/>
      <c r="V54573" s="122"/>
      <c r="W54573" s="123"/>
      <c r="AC54573" s="123"/>
    </row>
    <row r="54574" spans="5:29" s="2" customFormat="1">
      <c r="E54574" s="120"/>
      <c r="M54574" s="120"/>
      <c r="N54574" s="120"/>
      <c r="U54574" s="121"/>
      <c r="V54574" s="122"/>
      <c r="W54574" s="123"/>
      <c r="AC54574" s="123"/>
    </row>
    <row r="54575" spans="5:29" s="2" customFormat="1">
      <c r="E54575" s="120"/>
      <c r="M54575" s="120"/>
      <c r="N54575" s="120"/>
      <c r="U54575" s="121"/>
      <c r="V54575" s="122"/>
      <c r="W54575" s="123"/>
      <c r="AC54575" s="123"/>
    </row>
    <row r="54576" spans="5:29" s="2" customFormat="1">
      <c r="E54576" s="120"/>
      <c r="M54576" s="120"/>
      <c r="N54576" s="120"/>
      <c r="U54576" s="121"/>
      <c r="V54576" s="122"/>
      <c r="W54576" s="123"/>
      <c r="AC54576" s="123"/>
    </row>
    <row r="54577" spans="5:29" s="2" customFormat="1">
      <c r="E54577" s="120"/>
      <c r="M54577" s="120"/>
      <c r="N54577" s="120"/>
      <c r="U54577" s="121"/>
      <c r="V54577" s="122"/>
      <c r="W54577" s="123"/>
      <c r="AC54577" s="123"/>
    </row>
    <row r="54578" spans="5:29" s="2" customFormat="1">
      <c r="E54578" s="120"/>
      <c r="M54578" s="120"/>
      <c r="N54578" s="120"/>
      <c r="U54578" s="121"/>
      <c r="V54578" s="122"/>
      <c r="W54578" s="123"/>
      <c r="AC54578" s="123"/>
    </row>
    <row r="54579" spans="5:29" s="2" customFormat="1">
      <c r="E54579" s="120"/>
      <c r="M54579" s="120"/>
      <c r="N54579" s="120"/>
      <c r="U54579" s="121"/>
      <c r="V54579" s="122"/>
      <c r="W54579" s="123"/>
      <c r="AC54579" s="123"/>
    </row>
    <row r="54580" spans="5:29" s="2" customFormat="1">
      <c r="E54580" s="120"/>
      <c r="M54580" s="120"/>
      <c r="N54580" s="120"/>
      <c r="U54580" s="121"/>
      <c r="V54580" s="122"/>
      <c r="W54580" s="123"/>
      <c r="AC54580" s="123"/>
    </row>
    <row r="54581" spans="5:29" s="2" customFormat="1">
      <c r="E54581" s="120"/>
      <c r="M54581" s="120"/>
      <c r="N54581" s="120"/>
      <c r="U54581" s="121"/>
      <c r="V54581" s="122"/>
      <c r="W54581" s="123"/>
      <c r="AC54581" s="123"/>
    </row>
    <row r="54582" spans="5:29" s="2" customFormat="1">
      <c r="E54582" s="120"/>
      <c r="M54582" s="120"/>
      <c r="N54582" s="120"/>
      <c r="U54582" s="121"/>
      <c r="V54582" s="122"/>
      <c r="W54582" s="123"/>
      <c r="AC54582" s="123"/>
    </row>
    <row r="54583" spans="5:29" s="2" customFormat="1">
      <c r="E54583" s="120"/>
      <c r="M54583" s="120"/>
      <c r="N54583" s="120"/>
      <c r="U54583" s="121"/>
      <c r="V54583" s="122"/>
      <c r="W54583" s="123"/>
      <c r="AC54583" s="123"/>
    </row>
    <row r="54584" spans="5:29" s="2" customFormat="1">
      <c r="E54584" s="120"/>
      <c r="M54584" s="120"/>
      <c r="N54584" s="120"/>
      <c r="U54584" s="121"/>
      <c r="V54584" s="122"/>
      <c r="W54584" s="123"/>
      <c r="AC54584" s="123"/>
    </row>
    <row r="54585" spans="5:29" s="2" customFormat="1">
      <c r="E54585" s="120"/>
      <c r="M54585" s="120"/>
      <c r="N54585" s="120"/>
      <c r="U54585" s="121"/>
      <c r="V54585" s="122"/>
      <c r="W54585" s="123"/>
      <c r="AC54585" s="123"/>
    </row>
    <row r="54586" spans="5:29" s="2" customFormat="1">
      <c r="E54586" s="120"/>
      <c r="M54586" s="120"/>
      <c r="N54586" s="120"/>
      <c r="U54586" s="121"/>
      <c r="V54586" s="122"/>
      <c r="W54586" s="123"/>
      <c r="AC54586" s="123"/>
    </row>
    <row r="54587" spans="5:29" s="2" customFormat="1">
      <c r="E54587" s="120"/>
      <c r="M54587" s="120"/>
      <c r="N54587" s="120"/>
      <c r="U54587" s="121"/>
      <c r="V54587" s="122"/>
      <c r="W54587" s="123"/>
      <c r="AC54587" s="123"/>
    </row>
    <row r="54588" spans="5:29" s="2" customFormat="1">
      <c r="E54588" s="120"/>
      <c r="M54588" s="120"/>
      <c r="N54588" s="120"/>
      <c r="U54588" s="121"/>
      <c r="V54588" s="122"/>
      <c r="W54588" s="123"/>
      <c r="AC54588" s="123"/>
    </row>
    <row r="54589" spans="5:29" s="2" customFormat="1">
      <c r="E54589" s="120"/>
      <c r="M54589" s="120"/>
      <c r="N54589" s="120"/>
      <c r="U54589" s="121"/>
      <c r="V54589" s="122"/>
      <c r="W54589" s="123"/>
      <c r="AC54589" s="123"/>
    </row>
    <row r="54590" spans="5:29" s="2" customFormat="1">
      <c r="E54590" s="120"/>
      <c r="M54590" s="120"/>
      <c r="N54590" s="120"/>
      <c r="U54590" s="121"/>
      <c r="V54590" s="122"/>
      <c r="W54590" s="123"/>
      <c r="AC54590" s="123"/>
    </row>
    <row r="54591" spans="5:29" s="2" customFormat="1">
      <c r="E54591" s="120"/>
      <c r="M54591" s="120"/>
      <c r="N54591" s="120"/>
      <c r="U54591" s="121"/>
      <c r="V54591" s="122"/>
      <c r="W54591" s="123"/>
      <c r="AC54591" s="123"/>
    </row>
    <row r="54592" spans="5:29" s="2" customFormat="1">
      <c r="E54592" s="120"/>
      <c r="M54592" s="120"/>
      <c r="N54592" s="120"/>
      <c r="U54592" s="121"/>
      <c r="V54592" s="122"/>
      <c r="W54592" s="123"/>
      <c r="AC54592" s="123"/>
    </row>
    <row r="54593" spans="5:29" s="2" customFormat="1">
      <c r="E54593" s="120"/>
      <c r="M54593" s="120"/>
      <c r="N54593" s="120"/>
      <c r="U54593" s="121"/>
      <c r="V54593" s="122"/>
      <c r="W54593" s="123"/>
      <c r="AC54593" s="123"/>
    </row>
    <row r="54594" spans="5:29" s="2" customFormat="1">
      <c r="E54594" s="120"/>
      <c r="M54594" s="120"/>
      <c r="N54594" s="120"/>
      <c r="U54594" s="121"/>
      <c r="V54594" s="122"/>
      <c r="W54594" s="123"/>
      <c r="AC54594" s="123"/>
    </row>
    <row r="54595" spans="5:29" s="2" customFormat="1">
      <c r="E54595" s="120"/>
      <c r="M54595" s="120"/>
      <c r="N54595" s="120"/>
      <c r="U54595" s="121"/>
      <c r="V54595" s="122"/>
      <c r="W54595" s="123"/>
      <c r="AC54595" s="123"/>
    </row>
    <row r="54596" spans="5:29" s="2" customFormat="1">
      <c r="E54596" s="120"/>
      <c r="M54596" s="120"/>
      <c r="N54596" s="120"/>
      <c r="U54596" s="121"/>
      <c r="V54596" s="122"/>
      <c r="W54596" s="123"/>
      <c r="AC54596" s="123"/>
    </row>
    <row r="54597" spans="5:29" s="2" customFormat="1">
      <c r="E54597" s="120"/>
      <c r="M54597" s="120"/>
      <c r="N54597" s="120"/>
      <c r="U54597" s="121"/>
      <c r="V54597" s="122"/>
      <c r="W54597" s="123"/>
      <c r="AC54597" s="123"/>
    </row>
    <row r="54598" spans="5:29" s="2" customFormat="1">
      <c r="E54598" s="120"/>
      <c r="M54598" s="120"/>
      <c r="N54598" s="120"/>
      <c r="U54598" s="121"/>
      <c r="V54598" s="122"/>
      <c r="W54598" s="123"/>
      <c r="AC54598" s="123"/>
    </row>
    <row r="54599" spans="5:29" s="2" customFormat="1">
      <c r="E54599" s="120"/>
      <c r="M54599" s="120"/>
      <c r="N54599" s="120"/>
      <c r="U54599" s="121"/>
      <c r="V54599" s="122"/>
      <c r="W54599" s="123"/>
      <c r="AC54599" s="123"/>
    </row>
    <row r="54600" spans="5:29" s="2" customFormat="1">
      <c r="E54600" s="120"/>
      <c r="M54600" s="120"/>
      <c r="N54600" s="120"/>
      <c r="U54600" s="121"/>
      <c r="V54600" s="122"/>
      <c r="W54600" s="123"/>
      <c r="AC54600" s="123"/>
    </row>
    <row r="54601" spans="5:29" s="2" customFormat="1">
      <c r="E54601" s="120"/>
      <c r="M54601" s="120"/>
      <c r="N54601" s="120"/>
      <c r="U54601" s="121"/>
      <c r="V54601" s="122"/>
      <c r="W54601" s="123"/>
      <c r="AC54601" s="123"/>
    </row>
    <row r="54602" spans="5:29" s="2" customFormat="1">
      <c r="E54602" s="120"/>
      <c r="M54602" s="120"/>
      <c r="N54602" s="120"/>
      <c r="U54602" s="121"/>
      <c r="V54602" s="122"/>
      <c r="W54602" s="123"/>
      <c r="AC54602" s="123"/>
    </row>
    <row r="54603" spans="5:29" s="2" customFormat="1">
      <c r="E54603" s="120"/>
      <c r="M54603" s="120"/>
      <c r="N54603" s="120"/>
      <c r="U54603" s="121"/>
      <c r="V54603" s="122"/>
      <c r="W54603" s="123"/>
      <c r="AC54603" s="123"/>
    </row>
    <row r="54604" spans="5:29" s="2" customFormat="1">
      <c r="E54604" s="120"/>
      <c r="M54604" s="120"/>
      <c r="N54604" s="120"/>
      <c r="U54604" s="121"/>
      <c r="V54604" s="122"/>
      <c r="W54604" s="123"/>
      <c r="AC54604" s="123"/>
    </row>
    <row r="54605" spans="5:29" s="2" customFormat="1">
      <c r="E54605" s="120"/>
      <c r="M54605" s="120"/>
      <c r="N54605" s="120"/>
      <c r="U54605" s="121"/>
      <c r="V54605" s="122"/>
      <c r="W54605" s="123"/>
      <c r="AC54605" s="123"/>
    </row>
    <row r="54606" spans="5:29" s="2" customFormat="1">
      <c r="E54606" s="120"/>
      <c r="M54606" s="120"/>
      <c r="N54606" s="120"/>
      <c r="U54606" s="121"/>
      <c r="V54606" s="122"/>
      <c r="W54606" s="123"/>
      <c r="AC54606" s="123"/>
    </row>
    <row r="54607" spans="5:29" s="2" customFormat="1">
      <c r="E54607" s="120"/>
      <c r="M54607" s="120"/>
      <c r="N54607" s="120"/>
      <c r="U54607" s="121"/>
      <c r="V54607" s="122"/>
      <c r="W54607" s="123"/>
      <c r="AC54607" s="123"/>
    </row>
    <row r="54608" spans="5:29" s="2" customFormat="1">
      <c r="E54608" s="120"/>
      <c r="M54608" s="120"/>
      <c r="N54608" s="120"/>
      <c r="U54608" s="121"/>
      <c r="V54608" s="122"/>
      <c r="W54608" s="123"/>
      <c r="AC54608" s="123"/>
    </row>
    <row r="54609" spans="5:29" s="2" customFormat="1">
      <c r="E54609" s="120"/>
      <c r="M54609" s="120"/>
      <c r="N54609" s="120"/>
      <c r="U54609" s="121"/>
      <c r="V54609" s="122"/>
      <c r="W54609" s="123"/>
      <c r="AC54609" s="123"/>
    </row>
    <row r="54610" spans="5:29" s="2" customFormat="1">
      <c r="E54610" s="120"/>
      <c r="M54610" s="120"/>
      <c r="N54610" s="120"/>
      <c r="U54610" s="121"/>
      <c r="V54610" s="122"/>
      <c r="W54610" s="123"/>
      <c r="AC54610" s="123"/>
    </row>
    <row r="54611" spans="5:29" s="2" customFormat="1">
      <c r="E54611" s="120"/>
      <c r="M54611" s="120"/>
      <c r="N54611" s="120"/>
      <c r="U54611" s="121"/>
      <c r="V54611" s="122"/>
      <c r="W54611" s="123"/>
      <c r="AC54611" s="123"/>
    </row>
    <row r="54612" spans="5:29" s="2" customFormat="1">
      <c r="E54612" s="120"/>
      <c r="M54612" s="120"/>
      <c r="N54612" s="120"/>
      <c r="U54612" s="121"/>
      <c r="V54612" s="122"/>
      <c r="W54612" s="123"/>
      <c r="AC54612" s="123"/>
    </row>
    <row r="54613" spans="5:29" s="2" customFormat="1">
      <c r="E54613" s="120"/>
      <c r="M54613" s="120"/>
      <c r="N54613" s="120"/>
      <c r="U54613" s="121"/>
      <c r="V54613" s="122"/>
      <c r="W54613" s="123"/>
      <c r="AC54613" s="123"/>
    </row>
    <row r="54614" spans="5:29" s="2" customFormat="1">
      <c r="E54614" s="120"/>
      <c r="M54614" s="120"/>
      <c r="N54614" s="120"/>
      <c r="U54614" s="121"/>
      <c r="V54614" s="122"/>
      <c r="W54614" s="123"/>
      <c r="AC54614" s="123"/>
    </row>
    <row r="54615" spans="5:29" s="2" customFormat="1">
      <c r="E54615" s="120"/>
      <c r="M54615" s="120"/>
      <c r="N54615" s="120"/>
      <c r="U54615" s="121"/>
      <c r="V54615" s="122"/>
      <c r="W54615" s="123"/>
      <c r="AC54615" s="123"/>
    </row>
    <row r="54616" spans="5:29" s="2" customFormat="1">
      <c r="E54616" s="120"/>
      <c r="M54616" s="120"/>
      <c r="N54616" s="120"/>
      <c r="U54616" s="121"/>
      <c r="V54616" s="122"/>
      <c r="W54616" s="123"/>
      <c r="AC54616" s="123"/>
    </row>
    <row r="54617" spans="5:29" s="2" customFormat="1">
      <c r="E54617" s="120"/>
      <c r="M54617" s="120"/>
      <c r="N54617" s="120"/>
      <c r="U54617" s="121"/>
      <c r="V54617" s="122"/>
      <c r="W54617" s="123"/>
      <c r="AC54617" s="123"/>
    </row>
    <row r="54618" spans="5:29" s="2" customFormat="1">
      <c r="E54618" s="120"/>
      <c r="M54618" s="120"/>
      <c r="N54618" s="120"/>
      <c r="U54618" s="121"/>
      <c r="V54618" s="122"/>
      <c r="W54618" s="123"/>
      <c r="AC54618" s="123"/>
    </row>
    <row r="54619" spans="5:29" s="2" customFormat="1">
      <c r="E54619" s="120"/>
      <c r="M54619" s="120"/>
      <c r="N54619" s="120"/>
      <c r="U54619" s="121"/>
      <c r="V54619" s="122"/>
      <c r="W54619" s="123"/>
      <c r="AC54619" s="123"/>
    </row>
    <row r="54620" spans="5:29" s="2" customFormat="1">
      <c r="E54620" s="120"/>
      <c r="M54620" s="120"/>
      <c r="N54620" s="120"/>
      <c r="U54620" s="121"/>
      <c r="V54620" s="122"/>
      <c r="W54620" s="123"/>
      <c r="AC54620" s="123"/>
    </row>
    <row r="54621" spans="5:29" s="2" customFormat="1">
      <c r="E54621" s="120"/>
      <c r="M54621" s="120"/>
      <c r="N54621" s="120"/>
      <c r="U54621" s="121"/>
      <c r="V54621" s="122"/>
      <c r="W54621" s="123"/>
      <c r="AC54621" s="123"/>
    </row>
    <row r="54622" spans="5:29" s="2" customFormat="1">
      <c r="E54622" s="120"/>
      <c r="M54622" s="120"/>
      <c r="N54622" s="120"/>
      <c r="U54622" s="121"/>
      <c r="V54622" s="122"/>
      <c r="W54622" s="123"/>
      <c r="AC54622" s="123"/>
    </row>
    <row r="54623" spans="5:29" s="2" customFormat="1">
      <c r="E54623" s="120"/>
      <c r="M54623" s="120"/>
      <c r="N54623" s="120"/>
      <c r="U54623" s="121"/>
      <c r="V54623" s="122"/>
      <c r="W54623" s="123"/>
      <c r="AC54623" s="123"/>
    </row>
    <row r="54624" spans="5:29" s="2" customFormat="1">
      <c r="E54624" s="120"/>
      <c r="M54624" s="120"/>
      <c r="N54624" s="120"/>
      <c r="U54624" s="121"/>
      <c r="V54624" s="122"/>
      <c r="W54624" s="123"/>
      <c r="AC54624" s="123"/>
    </row>
    <row r="54625" spans="5:29" s="2" customFormat="1">
      <c r="E54625" s="120"/>
      <c r="M54625" s="120"/>
      <c r="N54625" s="120"/>
      <c r="U54625" s="121"/>
      <c r="V54625" s="122"/>
      <c r="W54625" s="123"/>
      <c r="AC54625" s="123"/>
    </row>
    <row r="54626" spans="5:29" s="2" customFormat="1">
      <c r="E54626" s="120"/>
      <c r="M54626" s="120"/>
      <c r="N54626" s="120"/>
      <c r="U54626" s="121"/>
      <c r="V54626" s="122"/>
      <c r="W54626" s="123"/>
      <c r="AC54626" s="123"/>
    </row>
    <row r="54627" spans="5:29" s="2" customFormat="1">
      <c r="E54627" s="120"/>
      <c r="M54627" s="120"/>
      <c r="N54627" s="120"/>
      <c r="U54627" s="121"/>
      <c r="V54627" s="122"/>
      <c r="W54627" s="123"/>
      <c r="AC54627" s="123"/>
    </row>
    <row r="54628" spans="5:29" s="2" customFormat="1">
      <c r="E54628" s="120"/>
      <c r="M54628" s="120"/>
      <c r="N54628" s="120"/>
      <c r="U54628" s="121"/>
      <c r="V54628" s="122"/>
      <c r="W54628" s="123"/>
      <c r="AC54628" s="123"/>
    </row>
    <row r="54629" spans="5:29" s="2" customFormat="1">
      <c r="E54629" s="120"/>
      <c r="M54629" s="120"/>
      <c r="N54629" s="120"/>
      <c r="U54629" s="121"/>
      <c r="V54629" s="122"/>
      <c r="W54629" s="123"/>
      <c r="AC54629" s="123"/>
    </row>
    <row r="54630" spans="5:29" s="2" customFormat="1">
      <c r="E54630" s="120"/>
      <c r="M54630" s="120"/>
      <c r="N54630" s="120"/>
      <c r="U54630" s="121"/>
      <c r="V54630" s="122"/>
      <c r="W54630" s="123"/>
      <c r="AC54630" s="123"/>
    </row>
    <row r="54631" spans="5:29" s="2" customFormat="1">
      <c r="E54631" s="120"/>
      <c r="M54631" s="120"/>
      <c r="N54631" s="120"/>
      <c r="U54631" s="121"/>
      <c r="V54631" s="122"/>
      <c r="W54631" s="123"/>
      <c r="AC54631" s="123"/>
    </row>
    <row r="54632" spans="5:29" s="2" customFormat="1">
      <c r="E54632" s="120"/>
      <c r="M54632" s="120"/>
      <c r="N54632" s="120"/>
      <c r="U54632" s="121"/>
      <c r="V54632" s="122"/>
      <c r="W54632" s="123"/>
      <c r="AC54632" s="123"/>
    </row>
    <row r="54633" spans="5:29" s="2" customFormat="1">
      <c r="E54633" s="120"/>
      <c r="M54633" s="120"/>
      <c r="N54633" s="120"/>
      <c r="U54633" s="121"/>
      <c r="V54633" s="122"/>
      <c r="W54633" s="123"/>
      <c r="AC54633" s="123"/>
    </row>
    <row r="54634" spans="5:29" s="2" customFormat="1">
      <c r="E54634" s="120"/>
      <c r="M54634" s="120"/>
      <c r="N54634" s="120"/>
      <c r="U54634" s="121"/>
      <c r="V54634" s="122"/>
      <c r="W54634" s="123"/>
      <c r="AC54634" s="123"/>
    </row>
    <row r="54635" spans="5:29" s="2" customFormat="1">
      <c r="E54635" s="120"/>
      <c r="M54635" s="120"/>
      <c r="N54635" s="120"/>
      <c r="U54635" s="121"/>
      <c r="V54635" s="122"/>
      <c r="W54635" s="123"/>
      <c r="AC54635" s="123"/>
    </row>
    <row r="54636" spans="5:29" s="2" customFormat="1">
      <c r="E54636" s="120"/>
      <c r="M54636" s="120"/>
      <c r="N54636" s="120"/>
      <c r="U54636" s="121"/>
      <c r="V54636" s="122"/>
      <c r="W54636" s="123"/>
      <c r="AC54636" s="123"/>
    </row>
    <row r="54637" spans="5:29" s="2" customFormat="1">
      <c r="E54637" s="120"/>
      <c r="M54637" s="120"/>
      <c r="N54637" s="120"/>
      <c r="U54637" s="121"/>
      <c r="V54637" s="122"/>
      <c r="W54637" s="123"/>
      <c r="AC54637" s="123"/>
    </row>
    <row r="54638" spans="5:29" s="2" customFormat="1">
      <c r="E54638" s="120"/>
      <c r="M54638" s="120"/>
      <c r="N54638" s="120"/>
      <c r="U54638" s="121"/>
      <c r="V54638" s="122"/>
      <c r="W54638" s="123"/>
      <c r="AC54638" s="123"/>
    </row>
    <row r="54639" spans="5:29" s="2" customFormat="1">
      <c r="E54639" s="120"/>
      <c r="M54639" s="120"/>
      <c r="N54639" s="120"/>
      <c r="U54639" s="121"/>
      <c r="V54639" s="122"/>
      <c r="W54639" s="123"/>
      <c r="AC54639" s="123"/>
    </row>
    <row r="54640" spans="5:29" s="2" customFormat="1">
      <c r="E54640" s="120"/>
      <c r="M54640" s="120"/>
      <c r="N54640" s="120"/>
      <c r="U54640" s="121"/>
      <c r="V54640" s="122"/>
      <c r="W54640" s="123"/>
      <c r="AC54640" s="123"/>
    </row>
    <row r="54641" spans="5:29" s="2" customFormat="1">
      <c r="E54641" s="120"/>
      <c r="M54641" s="120"/>
      <c r="N54641" s="120"/>
      <c r="U54641" s="121"/>
      <c r="V54641" s="122"/>
      <c r="W54641" s="123"/>
      <c r="AC54641" s="123"/>
    </row>
    <row r="54642" spans="5:29" s="2" customFormat="1">
      <c r="E54642" s="120"/>
      <c r="M54642" s="120"/>
      <c r="N54642" s="120"/>
      <c r="U54642" s="121"/>
      <c r="V54642" s="122"/>
      <c r="W54642" s="123"/>
      <c r="AC54642" s="123"/>
    </row>
    <row r="54643" spans="5:29" s="2" customFormat="1">
      <c r="E54643" s="120"/>
      <c r="M54643" s="120"/>
      <c r="N54643" s="120"/>
      <c r="U54643" s="121"/>
      <c r="V54643" s="122"/>
      <c r="W54643" s="123"/>
      <c r="AC54643" s="123"/>
    </row>
    <row r="54644" spans="5:29" s="2" customFormat="1">
      <c r="E54644" s="120"/>
      <c r="M54644" s="120"/>
      <c r="N54644" s="120"/>
      <c r="U54644" s="121"/>
      <c r="V54644" s="122"/>
      <c r="W54644" s="123"/>
      <c r="AC54644" s="123"/>
    </row>
    <row r="54645" spans="5:29" s="2" customFormat="1">
      <c r="E54645" s="120"/>
      <c r="M54645" s="120"/>
      <c r="N54645" s="120"/>
      <c r="U54645" s="121"/>
      <c r="V54645" s="122"/>
      <c r="W54645" s="123"/>
      <c r="AC54645" s="123"/>
    </row>
    <row r="54646" spans="5:29" s="2" customFormat="1">
      <c r="E54646" s="120"/>
      <c r="M54646" s="120"/>
      <c r="N54646" s="120"/>
      <c r="U54646" s="121"/>
      <c r="V54646" s="122"/>
      <c r="W54646" s="123"/>
      <c r="AC54646" s="123"/>
    </row>
    <row r="54647" spans="5:29" s="2" customFormat="1">
      <c r="E54647" s="120"/>
      <c r="M54647" s="120"/>
      <c r="N54647" s="120"/>
      <c r="U54647" s="121"/>
      <c r="V54647" s="122"/>
      <c r="W54647" s="123"/>
      <c r="AC54647" s="123"/>
    </row>
    <row r="54648" spans="5:29" s="2" customFormat="1">
      <c r="E54648" s="120"/>
      <c r="M54648" s="120"/>
      <c r="N54648" s="120"/>
      <c r="U54648" s="121"/>
      <c r="V54648" s="122"/>
      <c r="W54648" s="123"/>
      <c r="AC54648" s="123"/>
    </row>
    <row r="54649" spans="5:29" s="2" customFormat="1">
      <c r="E54649" s="120"/>
      <c r="M54649" s="120"/>
      <c r="N54649" s="120"/>
      <c r="U54649" s="121"/>
      <c r="V54649" s="122"/>
      <c r="W54649" s="123"/>
      <c r="AC54649" s="123"/>
    </row>
    <row r="54650" spans="5:29" s="2" customFormat="1">
      <c r="E54650" s="120"/>
      <c r="M54650" s="120"/>
      <c r="N54650" s="120"/>
      <c r="U54650" s="121"/>
      <c r="V54650" s="122"/>
      <c r="W54650" s="123"/>
      <c r="AC54650" s="123"/>
    </row>
    <row r="54651" spans="5:29" s="2" customFormat="1">
      <c r="E54651" s="120"/>
      <c r="M54651" s="120"/>
      <c r="N54651" s="120"/>
      <c r="U54651" s="121"/>
      <c r="V54651" s="122"/>
      <c r="W54651" s="123"/>
      <c r="AC54651" s="123"/>
    </row>
    <row r="54652" spans="5:29" s="2" customFormat="1">
      <c r="E54652" s="120"/>
      <c r="M54652" s="120"/>
      <c r="N54652" s="120"/>
      <c r="U54652" s="121"/>
      <c r="V54652" s="122"/>
      <c r="W54652" s="123"/>
      <c r="AC54652" s="123"/>
    </row>
    <row r="54653" spans="5:29" s="2" customFormat="1">
      <c r="E54653" s="120"/>
      <c r="M54653" s="120"/>
      <c r="N54653" s="120"/>
      <c r="U54653" s="121"/>
      <c r="V54653" s="122"/>
      <c r="W54653" s="123"/>
      <c r="AC54653" s="123"/>
    </row>
    <row r="54654" spans="5:29" s="2" customFormat="1">
      <c r="E54654" s="120"/>
      <c r="M54654" s="120"/>
      <c r="N54654" s="120"/>
      <c r="U54654" s="121"/>
      <c r="V54654" s="122"/>
      <c r="W54654" s="123"/>
      <c r="AC54654" s="123"/>
    </row>
    <row r="54655" spans="5:29" s="2" customFormat="1">
      <c r="E54655" s="120"/>
      <c r="M54655" s="120"/>
      <c r="N54655" s="120"/>
      <c r="U54655" s="121"/>
      <c r="V54655" s="122"/>
      <c r="W54655" s="123"/>
      <c r="AC54655" s="123"/>
    </row>
    <row r="54656" spans="5:29" s="2" customFormat="1">
      <c r="E54656" s="120"/>
      <c r="M54656" s="120"/>
      <c r="N54656" s="120"/>
      <c r="U54656" s="121"/>
      <c r="V54656" s="122"/>
      <c r="W54656" s="123"/>
      <c r="AC54656" s="123"/>
    </row>
    <row r="54657" spans="5:29" s="2" customFormat="1">
      <c r="E54657" s="120"/>
      <c r="M54657" s="120"/>
      <c r="N54657" s="120"/>
      <c r="U54657" s="121"/>
      <c r="V54657" s="122"/>
      <c r="W54657" s="123"/>
      <c r="AC54657" s="123"/>
    </row>
    <row r="54658" spans="5:29" s="2" customFormat="1">
      <c r="E54658" s="120"/>
      <c r="M54658" s="120"/>
      <c r="N54658" s="120"/>
      <c r="U54658" s="121"/>
      <c r="V54658" s="122"/>
      <c r="W54658" s="123"/>
      <c r="AC54658" s="123"/>
    </row>
    <row r="54659" spans="5:29" s="2" customFormat="1">
      <c r="E54659" s="120"/>
      <c r="M54659" s="120"/>
      <c r="N54659" s="120"/>
      <c r="U54659" s="121"/>
      <c r="V54659" s="122"/>
      <c r="W54659" s="123"/>
      <c r="AC54659" s="123"/>
    </row>
    <row r="54660" spans="5:29" s="2" customFormat="1">
      <c r="E54660" s="120"/>
      <c r="M54660" s="120"/>
      <c r="N54660" s="120"/>
      <c r="U54660" s="121"/>
      <c r="V54660" s="122"/>
      <c r="W54660" s="123"/>
      <c r="AC54660" s="123"/>
    </row>
    <row r="54661" spans="5:29" s="2" customFormat="1">
      <c r="E54661" s="120"/>
      <c r="M54661" s="120"/>
      <c r="N54661" s="120"/>
      <c r="U54661" s="121"/>
      <c r="V54661" s="122"/>
      <c r="W54661" s="123"/>
      <c r="AC54661" s="123"/>
    </row>
    <row r="54662" spans="5:29" s="2" customFormat="1">
      <c r="E54662" s="120"/>
      <c r="M54662" s="120"/>
      <c r="N54662" s="120"/>
      <c r="U54662" s="121"/>
      <c r="V54662" s="122"/>
      <c r="W54662" s="123"/>
      <c r="AC54662" s="123"/>
    </row>
    <row r="54663" spans="5:29" s="2" customFormat="1">
      <c r="E54663" s="120"/>
      <c r="M54663" s="120"/>
      <c r="N54663" s="120"/>
      <c r="U54663" s="121"/>
      <c r="V54663" s="122"/>
      <c r="W54663" s="123"/>
      <c r="AC54663" s="123"/>
    </row>
    <row r="54664" spans="5:29" s="2" customFormat="1">
      <c r="E54664" s="120"/>
      <c r="M54664" s="120"/>
      <c r="N54664" s="120"/>
      <c r="U54664" s="121"/>
      <c r="V54664" s="122"/>
      <c r="W54664" s="123"/>
      <c r="AC54664" s="123"/>
    </row>
    <row r="54665" spans="5:29" s="2" customFormat="1">
      <c r="E54665" s="120"/>
      <c r="M54665" s="120"/>
      <c r="N54665" s="120"/>
      <c r="U54665" s="121"/>
      <c r="V54665" s="122"/>
      <c r="W54665" s="123"/>
      <c r="AC54665" s="123"/>
    </row>
    <row r="54666" spans="5:29" s="2" customFormat="1">
      <c r="E54666" s="120"/>
      <c r="M54666" s="120"/>
      <c r="N54666" s="120"/>
      <c r="U54666" s="121"/>
      <c r="V54666" s="122"/>
      <c r="W54666" s="123"/>
      <c r="AC54666" s="123"/>
    </row>
    <row r="54667" spans="5:29" s="2" customFormat="1">
      <c r="E54667" s="120"/>
      <c r="M54667" s="120"/>
      <c r="N54667" s="120"/>
      <c r="U54667" s="121"/>
      <c r="V54667" s="122"/>
      <c r="W54667" s="123"/>
      <c r="AC54667" s="123"/>
    </row>
    <row r="54668" spans="5:29" s="2" customFormat="1">
      <c r="E54668" s="120"/>
      <c r="M54668" s="120"/>
      <c r="N54668" s="120"/>
      <c r="U54668" s="121"/>
      <c r="V54668" s="122"/>
      <c r="W54668" s="123"/>
      <c r="AC54668" s="123"/>
    </row>
    <row r="54669" spans="5:29" s="2" customFormat="1">
      <c r="E54669" s="120"/>
      <c r="M54669" s="120"/>
      <c r="N54669" s="120"/>
      <c r="U54669" s="121"/>
      <c r="V54669" s="122"/>
      <c r="W54669" s="123"/>
      <c r="AC54669" s="123"/>
    </row>
    <row r="54670" spans="5:29" s="2" customFormat="1">
      <c r="E54670" s="120"/>
      <c r="M54670" s="120"/>
      <c r="N54670" s="120"/>
      <c r="U54670" s="121"/>
      <c r="V54670" s="122"/>
      <c r="W54670" s="123"/>
      <c r="AC54670" s="123"/>
    </row>
    <row r="54671" spans="5:29" s="2" customFormat="1">
      <c r="E54671" s="120"/>
      <c r="M54671" s="120"/>
      <c r="N54671" s="120"/>
      <c r="U54671" s="121"/>
      <c r="V54671" s="122"/>
      <c r="W54671" s="123"/>
      <c r="AC54671" s="123"/>
    </row>
    <row r="54672" spans="5:29" s="2" customFormat="1">
      <c r="E54672" s="120"/>
      <c r="M54672" s="120"/>
      <c r="N54672" s="120"/>
      <c r="U54672" s="121"/>
      <c r="V54672" s="122"/>
      <c r="W54672" s="123"/>
      <c r="AC54672" s="123"/>
    </row>
    <row r="54673" spans="5:29" s="2" customFormat="1">
      <c r="E54673" s="120"/>
      <c r="M54673" s="120"/>
      <c r="N54673" s="120"/>
      <c r="U54673" s="121"/>
      <c r="V54673" s="122"/>
      <c r="W54673" s="123"/>
      <c r="AC54673" s="123"/>
    </row>
    <row r="54674" spans="5:29" s="2" customFormat="1">
      <c r="E54674" s="120"/>
      <c r="M54674" s="120"/>
      <c r="N54674" s="120"/>
      <c r="U54674" s="121"/>
      <c r="V54674" s="122"/>
      <c r="W54674" s="123"/>
      <c r="AC54674" s="123"/>
    </row>
    <row r="54675" spans="5:29" s="2" customFormat="1">
      <c r="E54675" s="120"/>
      <c r="M54675" s="120"/>
      <c r="N54675" s="120"/>
      <c r="U54675" s="121"/>
      <c r="V54675" s="122"/>
      <c r="W54675" s="123"/>
      <c r="AC54675" s="123"/>
    </row>
    <row r="54676" spans="5:29" s="2" customFormat="1">
      <c r="E54676" s="120"/>
      <c r="M54676" s="120"/>
      <c r="N54676" s="120"/>
      <c r="U54676" s="121"/>
      <c r="V54676" s="122"/>
      <c r="W54676" s="123"/>
      <c r="AC54676" s="123"/>
    </row>
    <row r="54677" spans="5:29" s="2" customFormat="1">
      <c r="E54677" s="120"/>
      <c r="M54677" s="120"/>
      <c r="N54677" s="120"/>
      <c r="U54677" s="121"/>
      <c r="V54677" s="122"/>
      <c r="W54677" s="123"/>
      <c r="AC54677" s="123"/>
    </row>
    <row r="54678" spans="5:29" s="2" customFormat="1">
      <c r="E54678" s="120"/>
      <c r="M54678" s="120"/>
      <c r="N54678" s="120"/>
      <c r="U54678" s="121"/>
      <c r="V54678" s="122"/>
      <c r="W54678" s="123"/>
      <c r="AC54678" s="123"/>
    </row>
    <row r="54679" spans="5:29" s="2" customFormat="1">
      <c r="E54679" s="120"/>
      <c r="M54679" s="120"/>
      <c r="N54679" s="120"/>
      <c r="U54679" s="121"/>
      <c r="V54679" s="122"/>
      <c r="W54679" s="123"/>
      <c r="AC54679" s="123"/>
    </row>
    <row r="54680" spans="5:29" s="2" customFormat="1">
      <c r="E54680" s="120"/>
      <c r="M54680" s="120"/>
      <c r="N54680" s="120"/>
      <c r="U54680" s="121"/>
      <c r="V54680" s="122"/>
      <c r="W54680" s="123"/>
      <c r="AC54680" s="123"/>
    </row>
    <row r="54681" spans="5:29" s="2" customFormat="1">
      <c r="E54681" s="120"/>
      <c r="M54681" s="120"/>
      <c r="N54681" s="120"/>
      <c r="U54681" s="121"/>
      <c r="V54681" s="122"/>
      <c r="W54681" s="123"/>
      <c r="AC54681" s="123"/>
    </row>
    <row r="54682" spans="5:29" s="2" customFormat="1">
      <c r="E54682" s="120"/>
      <c r="M54682" s="120"/>
      <c r="N54682" s="120"/>
      <c r="U54682" s="121"/>
      <c r="V54682" s="122"/>
      <c r="W54682" s="123"/>
      <c r="AC54682" s="123"/>
    </row>
    <row r="54683" spans="5:29" s="2" customFormat="1">
      <c r="E54683" s="120"/>
      <c r="M54683" s="120"/>
      <c r="N54683" s="120"/>
      <c r="U54683" s="121"/>
      <c r="V54683" s="122"/>
      <c r="W54683" s="123"/>
      <c r="AC54683" s="123"/>
    </row>
    <row r="54684" spans="5:29" s="2" customFormat="1">
      <c r="E54684" s="120"/>
      <c r="M54684" s="120"/>
      <c r="N54684" s="120"/>
      <c r="U54684" s="121"/>
      <c r="V54684" s="122"/>
      <c r="W54684" s="123"/>
      <c r="AC54684" s="123"/>
    </row>
    <row r="54685" spans="5:29" s="2" customFormat="1">
      <c r="E54685" s="120"/>
      <c r="M54685" s="120"/>
      <c r="N54685" s="120"/>
      <c r="U54685" s="121"/>
      <c r="V54685" s="122"/>
      <c r="W54685" s="123"/>
      <c r="AC54685" s="123"/>
    </row>
    <row r="54686" spans="5:29" s="2" customFormat="1">
      <c r="E54686" s="120"/>
      <c r="M54686" s="120"/>
      <c r="N54686" s="120"/>
      <c r="U54686" s="121"/>
      <c r="V54686" s="122"/>
      <c r="W54686" s="123"/>
      <c r="AC54686" s="123"/>
    </row>
    <row r="54687" spans="5:29" s="2" customFormat="1">
      <c r="E54687" s="120"/>
      <c r="M54687" s="120"/>
      <c r="N54687" s="120"/>
      <c r="U54687" s="121"/>
      <c r="V54687" s="122"/>
      <c r="W54687" s="123"/>
      <c r="AC54687" s="123"/>
    </row>
    <row r="54688" spans="5:29" s="2" customFormat="1">
      <c r="E54688" s="120"/>
      <c r="M54688" s="120"/>
      <c r="N54688" s="120"/>
      <c r="U54688" s="121"/>
      <c r="V54688" s="122"/>
      <c r="W54688" s="123"/>
      <c r="AC54688" s="123"/>
    </row>
    <row r="54689" spans="5:29" s="2" customFormat="1">
      <c r="E54689" s="120"/>
      <c r="M54689" s="120"/>
      <c r="N54689" s="120"/>
      <c r="U54689" s="121"/>
      <c r="V54689" s="122"/>
      <c r="W54689" s="123"/>
      <c r="AC54689" s="123"/>
    </row>
    <row r="54690" spans="5:29" s="2" customFormat="1">
      <c r="E54690" s="120"/>
      <c r="M54690" s="120"/>
      <c r="N54690" s="120"/>
      <c r="U54690" s="121"/>
      <c r="V54690" s="122"/>
      <c r="W54690" s="123"/>
      <c r="AC54690" s="123"/>
    </row>
    <row r="54691" spans="5:29" s="2" customFormat="1">
      <c r="E54691" s="120"/>
      <c r="M54691" s="120"/>
      <c r="N54691" s="120"/>
      <c r="U54691" s="121"/>
      <c r="V54691" s="122"/>
      <c r="W54691" s="123"/>
      <c r="AC54691" s="123"/>
    </row>
    <row r="54692" spans="5:29" s="2" customFormat="1">
      <c r="E54692" s="120"/>
      <c r="M54692" s="120"/>
      <c r="N54692" s="120"/>
      <c r="U54692" s="121"/>
      <c r="V54692" s="122"/>
      <c r="W54692" s="123"/>
      <c r="AC54692" s="123"/>
    </row>
    <row r="54693" spans="5:29" s="2" customFormat="1">
      <c r="E54693" s="120"/>
      <c r="M54693" s="120"/>
      <c r="N54693" s="120"/>
      <c r="U54693" s="121"/>
      <c r="V54693" s="122"/>
      <c r="W54693" s="123"/>
      <c r="AC54693" s="123"/>
    </row>
    <row r="54694" spans="5:29" s="2" customFormat="1">
      <c r="E54694" s="120"/>
      <c r="M54694" s="120"/>
      <c r="N54694" s="120"/>
      <c r="U54694" s="121"/>
      <c r="V54694" s="122"/>
      <c r="W54694" s="123"/>
      <c r="AC54694" s="123"/>
    </row>
    <row r="54695" spans="5:29" s="2" customFormat="1">
      <c r="E54695" s="120"/>
      <c r="M54695" s="120"/>
      <c r="N54695" s="120"/>
      <c r="U54695" s="121"/>
      <c r="V54695" s="122"/>
      <c r="W54695" s="123"/>
      <c r="AC54695" s="123"/>
    </row>
    <row r="54696" spans="5:29" s="2" customFormat="1">
      <c r="E54696" s="120"/>
      <c r="M54696" s="120"/>
      <c r="N54696" s="120"/>
      <c r="U54696" s="121"/>
      <c r="V54696" s="122"/>
      <c r="W54696" s="123"/>
      <c r="AC54696" s="123"/>
    </row>
    <row r="54697" spans="5:29" s="2" customFormat="1">
      <c r="E54697" s="120"/>
      <c r="M54697" s="120"/>
      <c r="N54697" s="120"/>
      <c r="U54697" s="121"/>
      <c r="V54697" s="122"/>
      <c r="W54697" s="123"/>
      <c r="AC54697" s="123"/>
    </row>
    <row r="54698" spans="5:29" s="2" customFormat="1">
      <c r="E54698" s="120"/>
      <c r="M54698" s="120"/>
      <c r="N54698" s="120"/>
      <c r="U54698" s="121"/>
      <c r="V54698" s="122"/>
      <c r="W54698" s="123"/>
      <c r="AC54698" s="123"/>
    </row>
    <row r="54699" spans="5:29" s="2" customFormat="1">
      <c r="E54699" s="120"/>
      <c r="M54699" s="120"/>
      <c r="N54699" s="120"/>
      <c r="U54699" s="121"/>
      <c r="V54699" s="122"/>
      <c r="W54699" s="123"/>
      <c r="AC54699" s="123"/>
    </row>
    <row r="54700" spans="5:29" s="2" customFormat="1">
      <c r="E54700" s="120"/>
      <c r="M54700" s="120"/>
      <c r="N54700" s="120"/>
      <c r="U54700" s="121"/>
      <c r="V54700" s="122"/>
      <c r="W54700" s="123"/>
      <c r="AC54700" s="123"/>
    </row>
    <row r="54701" spans="5:29" s="2" customFormat="1">
      <c r="E54701" s="120"/>
      <c r="M54701" s="120"/>
      <c r="N54701" s="120"/>
      <c r="U54701" s="121"/>
      <c r="V54701" s="122"/>
      <c r="W54701" s="123"/>
      <c r="AC54701" s="123"/>
    </row>
    <row r="54702" spans="5:29" s="2" customFormat="1">
      <c r="E54702" s="120"/>
      <c r="M54702" s="120"/>
      <c r="N54702" s="120"/>
      <c r="U54702" s="121"/>
      <c r="V54702" s="122"/>
      <c r="W54702" s="123"/>
      <c r="AC54702" s="123"/>
    </row>
    <row r="54703" spans="5:29" s="2" customFormat="1">
      <c r="E54703" s="120"/>
      <c r="M54703" s="120"/>
      <c r="N54703" s="120"/>
      <c r="U54703" s="121"/>
      <c r="V54703" s="122"/>
      <c r="W54703" s="123"/>
      <c r="AC54703" s="123"/>
    </row>
    <row r="54704" spans="5:29" s="2" customFormat="1">
      <c r="E54704" s="120"/>
      <c r="M54704" s="120"/>
      <c r="N54704" s="120"/>
      <c r="U54704" s="121"/>
      <c r="V54704" s="122"/>
      <c r="W54704" s="123"/>
      <c r="AC54704" s="123"/>
    </row>
    <row r="54705" spans="5:29" s="2" customFormat="1">
      <c r="E54705" s="120"/>
      <c r="M54705" s="120"/>
      <c r="N54705" s="120"/>
      <c r="U54705" s="121"/>
      <c r="V54705" s="122"/>
      <c r="W54705" s="123"/>
      <c r="AC54705" s="123"/>
    </row>
    <row r="54706" spans="5:29" s="2" customFormat="1">
      <c r="E54706" s="120"/>
      <c r="M54706" s="120"/>
      <c r="N54706" s="120"/>
      <c r="U54706" s="121"/>
      <c r="V54706" s="122"/>
      <c r="W54706" s="123"/>
      <c r="AC54706" s="123"/>
    </row>
    <row r="54707" spans="5:29" s="2" customFormat="1">
      <c r="E54707" s="120"/>
      <c r="M54707" s="120"/>
      <c r="N54707" s="120"/>
      <c r="U54707" s="121"/>
      <c r="V54707" s="122"/>
      <c r="W54707" s="123"/>
      <c r="AC54707" s="123"/>
    </row>
    <row r="54708" spans="5:29" s="2" customFormat="1">
      <c r="E54708" s="120"/>
      <c r="M54708" s="120"/>
      <c r="N54708" s="120"/>
      <c r="U54708" s="121"/>
      <c r="V54708" s="122"/>
      <c r="W54708" s="123"/>
      <c r="AC54708" s="123"/>
    </row>
    <row r="54709" spans="5:29" s="2" customFormat="1">
      <c r="E54709" s="120"/>
      <c r="M54709" s="120"/>
      <c r="N54709" s="120"/>
      <c r="U54709" s="121"/>
      <c r="V54709" s="122"/>
      <c r="W54709" s="123"/>
      <c r="AC54709" s="123"/>
    </row>
    <row r="54710" spans="5:29" s="2" customFormat="1">
      <c r="E54710" s="120"/>
      <c r="M54710" s="120"/>
      <c r="N54710" s="120"/>
      <c r="U54710" s="121"/>
      <c r="V54710" s="122"/>
      <c r="W54710" s="123"/>
      <c r="AC54710" s="123"/>
    </row>
    <row r="54711" spans="5:29" s="2" customFormat="1">
      <c r="E54711" s="120"/>
      <c r="M54711" s="120"/>
      <c r="N54711" s="120"/>
      <c r="U54711" s="121"/>
      <c r="V54711" s="122"/>
      <c r="W54711" s="123"/>
      <c r="AC54711" s="123"/>
    </row>
    <row r="54712" spans="5:29" s="2" customFormat="1">
      <c r="E54712" s="120"/>
      <c r="M54712" s="120"/>
      <c r="N54712" s="120"/>
      <c r="U54712" s="121"/>
      <c r="V54712" s="122"/>
      <c r="W54712" s="123"/>
      <c r="AC54712" s="123"/>
    </row>
    <row r="54713" spans="5:29" s="2" customFormat="1">
      <c r="E54713" s="120"/>
      <c r="M54713" s="120"/>
      <c r="N54713" s="120"/>
      <c r="U54713" s="121"/>
      <c r="V54713" s="122"/>
      <c r="W54713" s="123"/>
      <c r="AC54713" s="123"/>
    </row>
    <row r="54714" spans="5:29" s="2" customFormat="1">
      <c r="E54714" s="120"/>
      <c r="M54714" s="120"/>
      <c r="N54714" s="120"/>
      <c r="U54714" s="121"/>
      <c r="V54714" s="122"/>
      <c r="W54714" s="123"/>
      <c r="AC54714" s="123"/>
    </row>
    <row r="54715" spans="5:29" s="2" customFormat="1">
      <c r="E54715" s="120"/>
      <c r="M54715" s="120"/>
      <c r="N54715" s="120"/>
      <c r="U54715" s="121"/>
      <c r="V54715" s="122"/>
      <c r="W54715" s="123"/>
      <c r="AC54715" s="123"/>
    </row>
    <row r="54716" spans="5:29" s="2" customFormat="1">
      <c r="E54716" s="120"/>
      <c r="M54716" s="120"/>
      <c r="N54716" s="120"/>
      <c r="U54716" s="121"/>
      <c r="V54716" s="122"/>
      <c r="W54716" s="123"/>
      <c r="AC54716" s="123"/>
    </row>
    <row r="54717" spans="5:29" s="2" customFormat="1">
      <c r="E54717" s="120"/>
      <c r="M54717" s="120"/>
      <c r="N54717" s="120"/>
      <c r="U54717" s="121"/>
      <c r="V54717" s="122"/>
      <c r="W54717" s="123"/>
      <c r="AC54717" s="123"/>
    </row>
    <row r="54718" spans="5:29" s="2" customFormat="1">
      <c r="E54718" s="120"/>
      <c r="M54718" s="120"/>
      <c r="N54718" s="120"/>
      <c r="U54718" s="121"/>
      <c r="V54718" s="122"/>
      <c r="W54718" s="123"/>
      <c r="AC54718" s="123"/>
    </row>
    <row r="54719" spans="5:29" s="2" customFormat="1">
      <c r="E54719" s="120"/>
      <c r="M54719" s="120"/>
      <c r="N54719" s="120"/>
      <c r="U54719" s="121"/>
      <c r="V54719" s="122"/>
      <c r="W54719" s="123"/>
      <c r="AC54719" s="123"/>
    </row>
    <row r="54720" spans="5:29" s="2" customFormat="1">
      <c r="E54720" s="120"/>
      <c r="M54720" s="120"/>
      <c r="N54720" s="120"/>
      <c r="U54720" s="121"/>
      <c r="V54720" s="122"/>
      <c r="W54720" s="123"/>
      <c r="AC54720" s="123"/>
    </row>
    <row r="54721" spans="5:29" s="2" customFormat="1">
      <c r="E54721" s="120"/>
      <c r="M54721" s="120"/>
      <c r="N54721" s="120"/>
      <c r="U54721" s="121"/>
      <c r="V54721" s="122"/>
      <c r="W54721" s="123"/>
      <c r="AC54721" s="123"/>
    </row>
    <row r="54722" spans="5:29" s="2" customFormat="1">
      <c r="E54722" s="120"/>
      <c r="M54722" s="120"/>
      <c r="N54722" s="120"/>
      <c r="U54722" s="121"/>
      <c r="V54722" s="122"/>
      <c r="W54722" s="123"/>
      <c r="AC54722" s="123"/>
    </row>
    <row r="54723" spans="5:29" s="2" customFormat="1">
      <c r="E54723" s="120"/>
      <c r="M54723" s="120"/>
      <c r="N54723" s="120"/>
      <c r="U54723" s="121"/>
      <c r="V54723" s="122"/>
      <c r="W54723" s="123"/>
      <c r="AC54723" s="123"/>
    </row>
    <row r="54724" spans="5:29" s="2" customFormat="1">
      <c r="E54724" s="120"/>
      <c r="M54724" s="120"/>
      <c r="N54724" s="120"/>
      <c r="U54724" s="121"/>
      <c r="V54724" s="122"/>
      <c r="W54724" s="123"/>
      <c r="AC54724" s="123"/>
    </row>
    <row r="54725" spans="5:29" s="2" customFormat="1">
      <c r="E54725" s="120"/>
      <c r="M54725" s="120"/>
      <c r="N54725" s="120"/>
      <c r="U54725" s="121"/>
      <c r="V54725" s="122"/>
      <c r="W54725" s="123"/>
      <c r="AC54725" s="123"/>
    </row>
    <row r="54726" spans="5:29" s="2" customFormat="1">
      <c r="E54726" s="120"/>
      <c r="M54726" s="120"/>
      <c r="N54726" s="120"/>
      <c r="U54726" s="121"/>
      <c r="V54726" s="122"/>
      <c r="W54726" s="123"/>
      <c r="AC54726" s="123"/>
    </row>
    <row r="54727" spans="5:29" s="2" customFormat="1">
      <c r="E54727" s="120"/>
      <c r="M54727" s="120"/>
      <c r="N54727" s="120"/>
      <c r="U54727" s="121"/>
      <c r="V54727" s="122"/>
      <c r="W54727" s="123"/>
      <c r="AC54727" s="123"/>
    </row>
    <row r="54728" spans="5:29" s="2" customFormat="1">
      <c r="E54728" s="120"/>
      <c r="M54728" s="120"/>
      <c r="N54728" s="120"/>
      <c r="U54728" s="121"/>
      <c r="V54728" s="122"/>
      <c r="W54728" s="123"/>
      <c r="AC54728" s="123"/>
    </row>
    <row r="54729" spans="5:29" s="2" customFormat="1">
      <c r="E54729" s="120"/>
      <c r="M54729" s="120"/>
      <c r="N54729" s="120"/>
      <c r="U54729" s="121"/>
      <c r="V54729" s="122"/>
      <c r="W54729" s="123"/>
      <c r="AC54729" s="123"/>
    </row>
    <row r="54730" spans="5:29" s="2" customFormat="1">
      <c r="E54730" s="120"/>
      <c r="M54730" s="120"/>
      <c r="N54730" s="120"/>
      <c r="U54730" s="121"/>
      <c r="V54730" s="122"/>
      <c r="W54730" s="123"/>
      <c r="AC54730" s="123"/>
    </row>
    <row r="54731" spans="5:29" s="2" customFormat="1">
      <c r="E54731" s="120"/>
      <c r="M54731" s="120"/>
      <c r="N54731" s="120"/>
      <c r="U54731" s="121"/>
      <c r="V54731" s="122"/>
      <c r="W54731" s="123"/>
      <c r="AC54731" s="123"/>
    </row>
    <row r="54732" spans="5:29" s="2" customFormat="1">
      <c r="E54732" s="120"/>
      <c r="M54732" s="120"/>
      <c r="N54732" s="120"/>
      <c r="U54732" s="121"/>
      <c r="V54732" s="122"/>
      <c r="W54732" s="123"/>
      <c r="AC54732" s="123"/>
    </row>
    <row r="54733" spans="5:29" s="2" customFormat="1">
      <c r="E54733" s="120"/>
      <c r="M54733" s="120"/>
      <c r="N54733" s="120"/>
      <c r="U54733" s="121"/>
      <c r="V54733" s="122"/>
      <c r="W54733" s="123"/>
      <c r="AC54733" s="123"/>
    </row>
    <row r="54734" spans="5:29" s="2" customFormat="1">
      <c r="E54734" s="120"/>
      <c r="M54734" s="120"/>
      <c r="N54734" s="120"/>
      <c r="U54734" s="121"/>
      <c r="V54734" s="122"/>
      <c r="W54734" s="123"/>
      <c r="AC54734" s="123"/>
    </row>
    <row r="54735" spans="5:29" s="2" customFormat="1">
      <c r="E54735" s="120"/>
      <c r="M54735" s="120"/>
      <c r="N54735" s="120"/>
      <c r="U54735" s="121"/>
      <c r="V54735" s="122"/>
      <c r="W54735" s="123"/>
      <c r="AC54735" s="123"/>
    </row>
    <row r="54736" spans="5:29" s="2" customFormat="1">
      <c r="E54736" s="120"/>
      <c r="M54736" s="120"/>
      <c r="N54736" s="120"/>
      <c r="U54736" s="121"/>
      <c r="V54736" s="122"/>
      <c r="W54736" s="123"/>
      <c r="AC54736" s="123"/>
    </row>
    <row r="54737" spans="5:29" s="2" customFormat="1">
      <c r="E54737" s="120"/>
      <c r="M54737" s="120"/>
      <c r="N54737" s="120"/>
      <c r="U54737" s="121"/>
      <c r="V54737" s="122"/>
      <c r="W54737" s="123"/>
      <c r="AC54737" s="123"/>
    </row>
    <row r="54738" spans="5:29" s="2" customFormat="1">
      <c r="E54738" s="120"/>
      <c r="M54738" s="120"/>
      <c r="N54738" s="120"/>
      <c r="U54738" s="121"/>
      <c r="V54738" s="122"/>
      <c r="W54738" s="123"/>
      <c r="AC54738" s="123"/>
    </row>
    <row r="54739" spans="5:29" s="2" customFormat="1">
      <c r="E54739" s="120"/>
      <c r="M54739" s="120"/>
      <c r="N54739" s="120"/>
      <c r="U54739" s="121"/>
      <c r="V54739" s="122"/>
      <c r="W54739" s="123"/>
      <c r="AC54739" s="123"/>
    </row>
    <row r="54740" spans="5:29" s="2" customFormat="1">
      <c r="E54740" s="120"/>
      <c r="M54740" s="120"/>
      <c r="N54740" s="120"/>
      <c r="U54740" s="121"/>
      <c r="V54740" s="122"/>
      <c r="W54740" s="123"/>
      <c r="AC54740" s="123"/>
    </row>
    <row r="54741" spans="5:29" s="2" customFormat="1">
      <c r="E54741" s="120"/>
      <c r="M54741" s="120"/>
      <c r="N54741" s="120"/>
      <c r="U54741" s="121"/>
      <c r="V54741" s="122"/>
      <c r="W54741" s="123"/>
      <c r="AC54741" s="123"/>
    </row>
    <row r="54742" spans="5:29" s="2" customFormat="1">
      <c r="E54742" s="120"/>
      <c r="M54742" s="120"/>
      <c r="N54742" s="120"/>
      <c r="U54742" s="121"/>
      <c r="V54742" s="122"/>
      <c r="W54742" s="123"/>
      <c r="AC54742" s="123"/>
    </row>
    <row r="54743" spans="5:29" s="2" customFormat="1">
      <c r="E54743" s="120"/>
      <c r="M54743" s="120"/>
      <c r="N54743" s="120"/>
      <c r="U54743" s="121"/>
      <c r="V54743" s="122"/>
      <c r="W54743" s="123"/>
      <c r="AC54743" s="123"/>
    </row>
    <row r="54744" spans="5:29" s="2" customFormat="1">
      <c r="E54744" s="120"/>
      <c r="M54744" s="120"/>
      <c r="N54744" s="120"/>
      <c r="U54744" s="121"/>
      <c r="V54744" s="122"/>
      <c r="W54744" s="123"/>
      <c r="AC54744" s="123"/>
    </row>
    <row r="54745" spans="5:29" s="2" customFormat="1">
      <c r="E54745" s="120"/>
      <c r="M54745" s="120"/>
      <c r="N54745" s="120"/>
      <c r="U54745" s="121"/>
      <c r="V54745" s="122"/>
      <c r="W54745" s="123"/>
      <c r="AC54745" s="123"/>
    </row>
    <row r="54746" spans="5:29" s="2" customFormat="1">
      <c r="E54746" s="120"/>
      <c r="M54746" s="120"/>
      <c r="N54746" s="120"/>
      <c r="U54746" s="121"/>
      <c r="V54746" s="122"/>
      <c r="W54746" s="123"/>
      <c r="AC54746" s="123"/>
    </row>
    <row r="54747" spans="5:29" s="2" customFormat="1">
      <c r="E54747" s="120"/>
      <c r="M54747" s="120"/>
      <c r="N54747" s="120"/>
      <c r="U54747" s="121"/>
      <c r="V54747" s="122"/>
      <c r="W54747" s="123"/>
      <c r="AC54747" s="123"/>
    </row>
    <row r="54748" spans="5:29" s="2" customFormat="1">
      <c r="E54748" s="120"/>
      <c r="M54748" s="120"/>
      <c r="N54748" s="120"/>
      <c r="U54748" s="121"/>
      <c r="V54748" s="122"/>
      <c r="W54748" s="123"/>
      <c r="AC54748" s="123"/>
    </row>
    <row r="54749" spans="5:29" s="2" customFormat="1">
      <c r="E54749" s="120"/>
      <c r="M54749" s="120"/>
      <c r="N54749" s="120"/>
      <c r="U54749" s="121"/>
      <c r="V54749" s="122"/>
      <c r="W54749" s="123"/>
      <c r="AC54749" s="123"/>
    </row>
    <row r="54750" spans="5:29" s="2" customFormat="1">
      <c r="E54750" s="120"/>
      <c r="M54750" s="120"/>
      <c r="N54750" s="120"/>
      <c r="U54750" s="121"/>
      <c r="V54750" s="122"/>
      <c r="W54750" s="123"/>
      <c r="AC54750" s="123"/>
    </row>
    <row r="54751" spans="5:29" s="2" customFormat="1">
      <c r="E54751" s="120"/>
      <c r="M54751" s="120"/>
      <c r="N54751" s="120"/>
      <c r="U54751" s="121"/>
      <c r="V54751" s="122"/>
      <c r="W54751" s="123"/>
      <c r="AC54751" s="123"/>
    </row>
    <row r="54752" spans="5:29" s="2" customFormat="1">
      <c r="E54752" s="120"/>
      <c r="M54752" s="120"/>
      <c r="N54752" s="120"/>
      <c r="U54752" s="121"/>
      <c r="V54752" s="122"/>
      <c r="W54752" s="123"/>
      <c r="AC54752" s="123"/>
    </row>
    <row r="54753" spans="5:29" s="2" customFormat="1">
      <c r="E54753" s="120"/>
      <c r="M54753" s="120"/>
      <c r="N54753" s="120"/>
      <c r="U54753" s="121"/>
      <c r="V54753" s="122"/>
      <c r="W54753" s="123"/>
      <c r="AC54753" s="123"/>
    </row>
    <row r="54754" spans="5:29" s="2" customFormat="1">
      <c r="E54754" s="120"/>
      <c r="M54754" s="120"/>
      <c r="N54754" s="120"/>
      <c r="U54754" s="121"/>
      <c r="V54754" s="122"/>
      <c r="W54754" s="123"/>
      <c r="AC54754" s="123"/>
    </row>
    <row r="54755" spans="5:29" s="2" customFormat="1">
      <c r="E54755" s="120"/>
      <c r="M54755" s="120"/>
      <c r="N54755" s="120"/>
      <c r="U54755" s="121"/>
      <c r="V54755" s="122"/>
      <c r="W54755" s="123"/>
      <c r="AC54755" s="123"/>
    </row>
    <row r="54756" spans="5:29" s="2" customFormat="1">
      <c r="E54756" s="120"/>
      <c r="M54756" s="120"/>
      <c r="N54756" s="120"/>
      <c r="U54756" s="121"/>
      <c r="V54756" s="122"/>
      <c r="W54756" s="123"/>
      <c r="AC54756" s="123"/>
    </row>
    <row r="54757" spans="5:29" s="2" customFormat="1">
      <c r="E54757" s="120"/>
      <c r="M54757" s="120"/>
      <c r="N54757" s="120"/>
      <c r="U54757" s="121"/>
      <c r="V54757" s="122"/>
      <c r="W54757" s="123"/>
      <c r="AC54757" s="123"/>
    </row>
    <row r="54758" spans="5:29" s="2" customFormat="1">
      <c r="E54758" s="120"/>
      <c r="M54758" s="120"/>
      <c r="N54758" s="120"/>
      <c r="U54758" s="121"/>
      <c r="V54758" s="122"/>
      <c r="W54758" s="123"/>
      <c r="AC54758" s="123"/>
    </row>
    <row r="54759" spans="5:29" s="2" customFormat="1">
      <c r="E54759" s="120"/>
      <c r="M54759" s="120"/>
      <c r="N54759" s="120"/>
      <c r="U54759" s="121"/>
      <c r="V54759" s="122"/>
      <c r="W54759" s="123"/>
      <c r="AC54759" s="123"/>
    </row>
    <row r="54760" spans="5:29" s="2" customFormat="1">
      <c r="E54760" s="120"/>
      <c r="M54760" s="120"/>
      <c r="N54760" s="120"/>
      <c r="U54760" s="121"/>
      <c r="V54760" s="122"/>
      <c r="W54760" s="123"/>
      <c r="AC54760" s="123"/>
    </row>
    <row r="54761" spans="5:29" s="2" customFormat="1">
      <c r="E54761" s="120"/>
      <c r="M54761" s="120"/>
      <c r="N54761" s="120"/>
      <c r="U54761" s="121"/>
      <c r="V54761" s="122"/>
      <c r="W54761" s="123"/>
      <c r="AC54761" s="123"/>
    </row>
    <row r="54762" spans="5:29" s="2" customFormat="1">
      <c r="E54762" s="120"/>
      <c r="M54762" s="120"/>
      <c r="N54762" s="120"/>
      <c r="U54762" s="121"/>
      <c r="V54762" s="122"/>
      <c r="W54762" s="123"/>
      <c r="AC54762" s="123"/>
    </row>
    <row r="54763" spans="5:29" s="2" customFormat="1">
      <c r="E54763" s="120"/>
      <c r="M54763" s="120"/>
      <c r="N54763" s="120"/>
      <c r="U54763" s="121"/>
      <c r="V54763" s="122"/>
      <c r="W54763" s="123"/>
      <c r="AC54763" s="123"/>
    </row>
    <row r="54764" spans="5:29" s="2" customFormat="1">
      <c r="E54764" s="120"/>
      <c r="M54764" s="120"/>
      <c r="N54764" s="120"/>
      <c r="U54764" s="121"/>
      <c r="V54764" s="122"/>
      <c r="W54764" s="123"/>
      <c r="AC54764" s="123"/>
    </row>
    <row r="54765" spans="5:29" s="2" customFormat="1">
      <c r="E54765" s="120"/>
      <c r="M54765" s="120"/>
      <c r="N54765" s="120"/>
      <c r="U54765" s="121"/>
      <c r="V54765" s="122"/>
      <c r="W54765" s="123"/>
      <c r="AC54765" s="123"/>
    </row>
    <row r="54766" spans="5:29" s="2" customFormat="1">
      <c r="E54766" s="120"/>
      <c r="M54766" s="120"/>
      <c r="N54766" s="120"/>
      <c r="U54766" s="121"/>
      <c r="V54766" s="122"/>
      <c r="W54766" s="123"/>
      <c r="AC54766" s="123"/>
    </row>
    <row r="54767" spans="5:29" s="2" customFormat="1">
      <c r="E54767" s="120"/>
      <c r="M54767" s="120"/>
      <c r="N54767" s="120"/>
      <c r="U54767" s="121"/>
      <c r="V54767" s="122"/>
      <c r="W54767" s="123"/>
      <c r="AC54767" s="123"/>
    </row>
    <row r="54768" spans="5:29" s="2" customFormat="1">
      <c r="E54768" s="120"/>
      <c r="M54768" s="120"/>
      <c r="N54768" s="120"/>
      <c r="U54768" s="121"/>
      <c r="V54768" s="122"/>
      <c r="W54768" s="123"/>
      <c r="AC54768" s="123"/>
    </row>
    <row r="54769" spans="5:29" s="2" customFormat="1">
      <c r="E54769" s="120"/>
      <c r="M54769" s="120"/>
      <c r="N54769" s="120"/>
      <c r="U54769" s="121"/>
      <c r="V54769" s="122"/>
      <c r="W54769" s="123"/>
      <c r="AC54769" s="123"/>
    </row>
    <row r="54770" spans="5:29" s="2" customFormat="1">
      <c r="E54770" s="120"/>
      <c r="M54770" s="120"/>
      <c r="N54770" s="120"/>
      <c r="U54770" s="121"/>
      <c r="V54770" s="122"/>
      <c r="W54770" s="123"/>
      <c r="AC54770" s="123"/>
    </row>
    <row r="54771" spans="5:29" s="2" customFormat="1">
      <c r="E54771" s="120"/>
      <c r="M54771" s="120"/>
      <c r="N54771" s="120"/>
      <c r="U54771" s="121"/>
      <c r="V54771" s="122"/>
      <c r="W54771" s="123"/>
      <c r="AC54771" s="123"/>
    </row>
    <row r="54772" spans="5:29" s="2" customFormat="1">
      <c r="E54772" s="120"/>
      <c r="M54772" s="120"/>
      <c r="N54772" s="120"/>
      <c r="U54772" s="121"/>
      <c r="V54772" s="122"/>
      <c r="W54772" s="123"/>
      <c r="AC54772" s="123"/>
    </row>
    <row r="54773" spans="5:29" s="2" customFormat="1">
      <c r="E54773" s="120"/>
      <c r="M54773" s="120"/>
      <c r="N54773" s="120"/>
      <c r="U54773" s="121"/>
      <c r="V54773" s="122"/>
      <c r="W54773" s="123"/>
      <c r="AC54773" s="123"/>
    </row>
    <row r="54774" spans="5:29" s="2" customFormat="1">
      <c r="E54774" s="120"/>
      <c r="M54774" s="120"/>
      <c r="N54774" s="120"/>
      <c r="U54774" s="121"/>
      <c r="V54774" s="122"/>
      <c r="W54774" s="123"/>
      <c r="AC54774" s="123"/>
    </row>
    <row r="54775" spans="5:29" s="2" customFormat="1">
      <c r="E54775" s="120"/>
      <c r="M54775" s="120"/>
      <c r="N54775" s="120"/>
      <c r="U54775" s="121"/>
      <c r="V54775" s="122"/>
      <c r="W54775" s="123"/>
      <c r="AC54775" s="123"/>
    </row>
    <row r="54776" spans="5:29" s="2" customFormat="1">
      <c r="E54776" s="120"/>
      <c r="M54776" s="120"/>
      <c r="N54776" s="120"/>
      <c r="U54776" s="121"/>
      <c r="V54776" s="122"/>
      <c r="W54776" s="123"/>
      <c r="AC54776" s="123"/>
    </row>
    <row r="54777" spans="5:29" s="2" customFormat="1">
      <c r="E54777" s="120"/>
      <c r="M54777" s="120"/>
      <c r="N54777" s="120"/>
      <c r="U54777" s="121"/>
      <c r="V54777" s="122"/>
      <c r="W54777" s="123"/>
      <c r="AC54777" s="123"/>
    </row>
    <row r="54778" spans="5:29" s="2" customFormat="1">
      <c r="E54778" s="120"/>
      <c r="M54778" s="120"/>
      <c r="N54778" s="120"/>
      <c r="U54778" s="121"/>
      <c r="V54778" s="122"/>
      <c r="W54778" s="123"/>
      <c r="AC54778" s="123"/>
    </row>
    <row r="54779" spans="5:29" s="2" customFormat="1">
      <c r="E54779" s="120"/>
      <c r="M54779" s="120"/>
      <c r="N54779" s="120"/>
      <c r="U54779" s="121"/>
      <c r="V54779" s="122"/>
      <c r="W54779" s="123"/>
      <c r="AC54779" s="123"/>
    </row>
    <row r="54780" spans="5:29" s="2" customFormat="1">
      <c r="E54780" s="120"/>
      <c r="M54780" s="120"/>
      <c r="N54780" s="120"/>
      <c r="U54780" s="121"/>
      <c r="V54780" s="122"/>
      <c r="W54780" s="123"/>
      <c r="AC54780" s="123"/>
    </row>
    <row r="54781" spans="5:29" s="2" customFormat="1">
      <c r="E54781" s="120"/>
      <c r="M54781" s="120"/>
      <c r="N54781" s="120"/>
      <c r="U54781" s="121"/>
      <c r="V54781" s="122"/>
      <c r="W54781" s="123"/>
      <c r="AC54781" s="123"/>
    </row>
    <row r="54782" spans="5:29" s="2" customFormat="1">
      <c r="E54782" s="120"/>
      <c r="M54782" s="120"/>
      <c r="N54782" s="120"/>
      <c r="U54782" s="121"/>
      <c r="V54782" s="122"/>
      <c r="W54782" s="123"/>
      <c r="AC54782" s="123"/>
    </row>
    <row r="54783" spans="5:29" s="2" customFormat="1">
      <c r="E54783" s="120"/>
      <c r="M54783" s="120"/>
      <c r="N54783" s="120"/>
      <c r="U54783" s="121"/>
      <c r="V54783" s="122"/>
      <c r="W54783" s="123"/>
      <c r="AC54783" s="123"/>
    </row>
    <row r="54784" spans="5:29" s="2" customFormat="1">
      <c r="E54784" s="120"/>
      <c r="M54784" s="120"/>
      <c r="N54784" s="120"/>
      <c r="U54784" s="121"/>
      <c r="V54784" s="122"/>
      <c r="W54784" s="123"/>
      <c r="AC54784" s="123"/>
    </row>
    <row r="54785" spans="5:29" s="2" customFormat="1">
      <c r="E54785" s="120"/>
      <c r="M54785" s="120"/>
      <c r="N54785" s="120"/>
      <c r="U54785" s="121"/>
      <c r="V54785" s="122"/>
      <c r="W54785" s="123"/>
      <c r="AC54785" s="123"/>
    </row>
    <row r="54786" spans="5:29" s="2" customFormat="1">
      <c r="E54786" s="120"/>
      <c r="M54786" s="120"/>
      <c r="N54786" s="120"/>
      <c r="U54786" s="121"/>
      <c r="V54786" s="122"/>
      <c r="W54786" s="123"/>
      <c r="AC54786" s="123"/>
    </row>
    <row r="54787" spans="5:29" s="2" customFormat="1">
      <c r="E54787" s="120"/>
      <c r="M54787" s="120"/>
      <c r="N54787" s="120"/>
      <c r="U54787" s="121"/>
      <c r="V54787" s="122"/>
      <c r="W54787" s="123"/>
      <c r="AC54787" s="123"/>
    </row>
    <row r="54788" spans="5:29" s="2" customFormat="1">
      <c r="E54788" s="120"/>
      <c r="M54788" s="120"/>
      <c r="N54788" s="120"/>
      <c r="U54788" s="121"/>
      <c r="V54788" s="122"/>
      <c r="W54788" s="123"/>
      <c r="AC54788" s="123"/>
    </row>
    <row r="54789" spans="5:29" s="2" customFormat="1">
      <c r="E54789" s="120"/>
      <c r="M54789" s="120"/>
      <c r="N54789" s="120"/>
      <c r="U54789" s="121"/>
      <c r="V54789" s="122"/>
      <c r="W54789" s="123"/>
      <c r="AC54789" s="123"/>
    </row>
    <row r="54790" spans="5:29" s="2" customFormat="1">
      <c r="E54790" s="120"/>
      <c r="M54790" s="120"/>
      <c r="N54790" s="120"/>
      <c r="U54790" s="121"/>
      <c r="V54790" s="122"/>
      <c r="W54790" s="123"/>
      <c r="AC54790" s="123"/>
    </row>
    <row r="54791" spans="5:29" s="2" customFormat="1">
      <c r="E54791" s="120"/>
      <c r="M54791" s="120"/>
      <c r="N54791" s="120"/>
      <c r="U54791" s="121"/>
      <c r="V54791" s="122"/>
      <c r="W54791" s="123"/>
      <c r="AC54791" s="123"/>
    </row>
    <row r="54792" spans="5:29" s="2" customFormat="1">
      <c r="E54792" s="120"/>
      <c r="M54792" s="120"/>
      <c r="N54792" s="120"/>
      <c r="U54792" s="121"/>
      <c r="V54792" s="122"/>
      <c r="W54792" s="123"/>
      <c r="AC54792" s="123"/>
    </row>
    <row r="54793" spans="5:29" s="2" customFormat="1">
      <c r="E54793" s="120"/>
      <c r="M54793" s="120"/>
      <c r="N54793" s="120"/>
      <c r="U54793" s="121"/>
      <c r="V54793" s="122"/>
      <c r="W54793" s="123"/>
      <c r="AC54793" s="123"/>
    </row>
    <row r="54794" spans="5:29" s="2" customFormat="1">
      <c r="E54794" s="120"/>
      <c r="M54794" s="120"/>
      <c r="N54794" s="120"/>
      <c r="U54794" s="121"/>
      <c r="V54794" s="122"/>
      <c r="W54794" s="123"/>
      <c r="AC54794" s="123"/>
    </row>
    <row r="54795" spans="5:29" s="2" customFormat="1">
      <c r="E54795" s="120"/>
      <c r="M54795" s="120"/>
      <c r="N54795" s="120"/>
      <c r="U54795" s="121"/>
      <c r="V54795" s="122"/>
      <c r="W54795" s="123"/>
      <c r="AC54795" s="123"/>
    </row>
    <row r="54796" spans="5:29" s="2" customFormat="1">
      <c r="E54796" s="120"/>
      <c r="M54796" s="120"/>
      <c r="N54796" s="120"/>
      <c r="U54796" s="121"/>
      <c r="V54796" s="122"/>
      <c r="W54796" s="123"/>
      <c r="AC54796" s="123"/>
    </row>
    <row r="54797" spans="5:29" s="2" customFormat="1">
      <c r="E54797" s="120"/>
      <c r="M54797" s="120"/>
      <c r="N54797" s="120"/>
      <c r="U54797" s="121"/>
      <c r="V54797" s="122"/>
      <c r="W54797" s="123"/>
      <c r="AC54797" s="123"/>
    </row>
    <row r="54798" spans="5:29" s="2" customFormat="1">
      <c r="E54798" s="120"/>
      <c r="M54798" s="120"/>
      <c r="N54798" s="120"/>
      <c r="U54798" s="121"/>
      <c r="V54798" s="122"/>
      <c r="W54798" s="123"/>
      <c r="AC54798" s="123"/>
    </row>
    <row r="54799" spans="5:29" s="2" customFormat="1">
      <c r="E54799" s="120"/>
      <c r="M54799" s="120"/>
      <c r="N54799" s="120"/>
      <c r="U54799" s="121"/>
      <c r="V54799" s="122"/>
      <c r="W54799" s="123"/>
      <c r="AC54799" s="123"/>
    </row>
    <row r="54800" spans="5:29" s="2" customFormat="1">
      <c r="E54800" s="120"/>
      <c r="M54800" s="120"/>
      <c r="N54800" s="120"/>
      <c r="U54800" s="121"/>
      <c r="V54800" s="122"/>
      <c r="W54800" s="123"/>
      <c r="AC54800" s="123"/>
    </row>
    <row r="54801" spans="5:29" s="2" customFormat="1">
      <c r="E54801" s="120"/>
      <c r="M54801" s="120"/>
      <c r="N54801" s="120"/>
      <c r="U54801" s="121"/>
      <c r="V54801" s="122"/>
      <c r="W54801" s="123"/>
      <c r="AC54801" s="123"/>
    </row>
    <row r="54802" spans="5:29" s="2" customFormat="1">
      <c r="E54802" s="120"/>
      <c r="M54802" s="120"/>
      <c r="N54802" s="120"/>
      <c r="U54802" s="121"/>
      <c r="V54802" s="122"/>
      <c r="W54802" s="123"/>
      <c r="AC54802" s="123"/>
    </row>
    <row r="54803" spans="5:29" s="2" customFormat="1">
      <c r="E54803" s="120"/>
      <c r="M54803" s="120"/>
      <c r="N54803" s="120"/>
      <c r="U54803" s="121"/>
      <c r="V54803" s="122"/>
      <c r="W54803" s="123"/>
      <c r="AC54803" s="123"/>
    </row>
    <row r="54804" spans="5:29" s="2" customFormat="1">
      <c r="E54804" s="120"/>
      <c r="M54804" s="120"/>
      <c r="N54804" s="120"/>
      <c r="U54804" s="121"/>
      <c r="V54804" s="122"/>
      <c r="W54804" s="123"/>
      <c r="AC54804" s="123"/>
    </row>
    <row r="54805" spans="5:29" s="2" customFormat="1">
      <c r="E54805" s="120"/>
      <c r="M54805" s="120"/>
      <c r="N54805" s="120"/>
      <c r="U54805" s="121"/>
      <c r="V54805" s="122"/>
      <c r="W54805" s="123"/>
      <c r="AC54805" s="123"/>
    </row>
    <row r="54806" spans="5:29" s="2" customFormat="1">
      <c r="E54806" s="120"/>
      <c r="M54806" s="120"/>
      <c r="N54806" s="120"/>
      <c r="U54806" s="121"/>
      <c r="V54806" s="122"/>
      <c r="W54806" s="123"/>
      <c r="AC54806" s="123"/>
    </row>
    <row r="54807" spans="5:29" s="2" customFormat="1">
      <c r="E54807" s="120"/>
      <c r="M54807" s="120"/>
      <c r="N54807" s="120"/>
      <c r="U54807" s="121"/>
      <c r="V54807" s="122"/>
      <c r="W54807" s="123"/>
      <c r="AC54807" s="123"/>
    </row>
    <row r="54808" spans="5:29" s="2" customFormat="1">
      <c r="E54808" s="120"/>
      <c r="M54808" s="120"/>
      <c r="N54808" s="120"/>
      <c r="U54808" s="121"/>
      <c r="V54808" s="122"/>
      <c r="W54808" s="123"/>
      <c r="AC54808" s="123"/>
    </row>
    <row r="54809" spans="5:29" s="2" customFormat="1">
      <c r="E54809" s="120"/>
      <c r="M54809" s="120"/>
      <c r="N54809" s="120"/>
      <c r="U54809" s="121"/>
      <c r="V54809" s="122"/>
      <c r="W54809" s="123"/>
      <c r="AC54809" s="123"/>
    </row>
    <row r="54810" spans="5:29" s="2" customFormat="1">
      <c r="E54810" s="120"/>
      <c r="M54810" s="120"/>
      <c r="N54810" s="120"/>
      <c r="U54810" s="121"/>
      <c r="V54810" s="122"/>
      <c r="W54810" s="123"/>
      <c r="AC54810" s="123"/>
    </row>
    <row r="54811" spans="5:29" s="2" customFormat="1">
      <c r="E54811" s="120"/>
      <c r="M54811" s="120"/>
      <c r="N54811" s="120"/>
      <c r="U54811" s="121"/>
      <c r="V54811" s="122"/>
      <c r="W54811" s="123"/>
      <c r="AC54811" s="123"/>
    </row>
    <row r="54812" spans="5:29" s="2" customFormat="1">
      <c r="E54812" s="120"/>
      <c r="M54812" s="120"/>
      <c r="N54812" s="120"/>
      <c r="U54812" s="121"/>
      <c r="V54812" s="122"/>
      <c r="W54812" s="123"/>
      <c r="AC54812" s="123"/>
    </row>
    <row r="54813" spans="5:29" s="2" customFormat="1">
      <c r="E54813" s="120"/>
      <c r="M54813" s="120"/>
      <c r="N54813" s="120"/>
      <c r="U54813" s="121"/>
      <c r="V54813" s="122"/>
      <c r="W54813" s="123"/>
      <c r="AC54813" s="123"/>
    </row>
    <row r="54814" spans="5:29" s="2" customFormat="1">
      <c r="E54814" s="120"/>
      <c r="M54814" s="120"/>
      <c r="N54814" s="120"/>
      <c r="U54814" s="121"/>
      <c r="V54814" s="122"/>
      <c r="W54814" s="123"/>
      <c r="AC54814" s="123"/>
    </row>
    <row r="54815" spans="5:29" s="2" customFormat="1">
      <c r="E54815" s="120"/>
      <c r="M54815" s="120"/>
      <c r="N54815" s="120"/>
      <c r="U54815" s="121"/>
      <c r="V54815" s="122"/>
      <c r="W54815" s="123"/>
      <c r="AC54815" s="123"/>
    </row>
    <row r="54816" spans="5:29" s="2" customFormat="1">
      <c r="E54816" s="120"/>
      <c r="M54816" s="120"/>
      <c r="N54816" s="120"/>
      <c r="U54816" s="121"/>
      <c r="V54816" s="122"/>
      <c r="W54816" s="123"/>
      <c r="AC54816" s="123"/>
    </row>
    <row r="54817" spans="5:29" s="2" customFormat="1">
      <c r="E54817" s="120"/>
      <c r="M54817" s="120"/>
      <c r="N54817" s="120"/>
      <c r="U54817" s="121"/>
      <c r="V54817" s="122"/>
      <c r="W54817" s="123"/>
      <c r="AC54817" s="123"/>
    </row>
    <row r="54818" spans="5:29" s="2" customFormat="1">
      <c r="E54818" s="120"/>
      <c r="M54818" s="120"/>
      <c r="N54818" s="120"/>
      <c r="U54818" s="121"/>
      <c r="V54818" s="122"/>
      <c r="W54818" s="123"/>
      <c r="AC54818" s="123"/>
    </row>
    <row r="54819" spans="5:29" s="2" customFormat="1">
      <c r="E54819" s="120"/>
      <c r="M54819" s="120"/>
      <c r="N54819" s="120"/>
      <c r="U54819" s="121"/>
      <c r="V54819" s="122"/>
      <c r="W54819" s="123"/>
      <c r="AC54819" s="123"/>
    </row>
    <row r="54820" spans="5:29" s="2" customFormat="1">
      <c r="E54820" s="120"/>
      <c r="M54820" s="120"/>
      <c r="N54820" s="120"/>
      <c r="U54820" s="121"/>
      <c r="V54820" s="122"/>
      <c r="W54820" s="123"/>
      <c r="AC54820" s="123"/>
    </row>
    <row r="54821" spans="5:29" s="2" customFormat="1">
      <c r="E54821" s="120"/>
      <c r="M54821" s="120"/>
      <c r="N54821" s="120"/>
      <c r="U54821" s="121"/>
      <c r="V54821" s="122"/>
      <c r="W54821" s="123"/>
      <c r="AC54821" s="123"/>
    </row>
    <row r="54822" spans="5:29" s="2" customFormat="1">
      <c r="E54822" s="120"/>
      <c r="M54822" s="120"/>
      <c r="N54822" s="120"/>
      <c r="U54822" s="121"/>
      <c r="V54822" s="122"/>
      <c r="W54822" s="123"/>
      <c r="AC54822" s="123"/>
    </row>
    <row r="54823" spans="5:29" s="2" customFormat="1">
      <c r="E54823" s="120"/>
      <c r="M54823" s="120"/>
      <c r="N54823" s="120"/>
      <c r="U54823" s="121"/>
      <c r="V54823" s="122"/>
      <c r="W54823" s="123"/>
      <c r="AC54823" s="123"/>
    </row>
    <row r="54824" spans="5:29" s="2" customFormat="1">
      <c r="E54824" s="120"/>
      <c r="M54824" s="120"/>
      <c r="N54824" s="120"/>
      <c r="U54824" s="121"/>
      <c r="V54824" s="122"/>
      <c r="W54824" s="123"/>
      <c r="AC54824" s="123"/>
    </row>
    <row r="54825" spans="5:29" s="2" customFormat="1">
      <c r="E54825" s="120"/>
      <c r="M54825" s="120"/>
      <c r="N54825" s="120"/>
      <c r="U54825" s="121"/>
      <c r="V54825" s="122"/>
      <c r="W54825" s="123"/>
      <c r="AC54825" s="123"/>
    </row>
    <row r="54826" spans="5:29" s="2" customFormat="1">
      <c r="E54826" s="120"/>
      <c r="M54826" s="120"/>
      <c r="N54826" s="120"/>
      <c r="U54826" s="121"/>
      <c r="V54826" s="122"/>
      <c r="W54826" s="123"/>
      <c r="AC54826" s="123"/>
    </row>
    <row r="54827" spans="5:29" s="2" customFormat="1">
      <c r="E54827" s="120"/>
      <c r="M54827" s="120"/>
      <c r="N54827" s="120"/>
      <c r="U54827" s="121"/>
      <c r="V54827" s="122"/>
      <c r="W54827" s="123"/>
      <c r="AC54827" s="123"/>
    </row>
    <row r="54828" spans="5:29" s="2" customFormat="1">
      <c r="E54828" s="120"/>
      <c r="M54828" s="120"/>
      <c r="N54828" s="120"/>
      <c r="U54828" s="121"/>
      <c r="V54828" s="122"/>
      <c r="W54828" s="123"/>
      <c r="AC54828" s="123"/>
    </row>
    <row r="54829" spans="5:29" s="2" customFormat="1">
      <c r="E54829" s="120"/>
      <c r="M54829" s="120"/>
      <c r="N54829" s="120"/>
      <c r="U54829" s="121"/>
      <c r="V54829" s="122"/>
      <c r="W54829" s="123"/>
      <c r="AC54829" s="123"/>
    </row>
    <row r="54830" spans="5:29" s="2" customFormat="1">
      <c r="E54830" s="120"/>
      <c r="M54830" s="120"/>
      <c r="N54830" s="120"/>
      <c r="U54830" s="121"/>
      <c r="V54830" s="122"/>
      <c r="W54830" s="123"/>
      <c r="AC54830" s="123"/>
    </row>
    <row r="54831" spans="5:29" s="2" customFormat="1">
      <c r="E54831" s="120"/>
      <c r="M54831" s="120"/>
      <c r="N54831" s="120"/>
      <c r="U54831" s="121"/>
      <c r="V54831" s="122"/>
      <c r="W54831" s="123"/>
      <c r="AC54831" s="123"/>
    </row>
    <row r="54832" spans="5:29" s="2" customFormat="1">
      <c r="E54832" s="120"/>
      <c r="M54832" s="120"/>
      <c r="N54832" s="120"/>
      <c r="U54832" s="121"/>
      <c r="V54832" s="122"/>
      <c r="W54832" s="123"/>
      <c r="AC54832" s="123"/>
    </row>
    <row r="54833" spans="5:29" s="2" customFormat="1">
      <c r="E54833" s="120"/>
      <c r="M54833" s="120"/>
      <c r="N54833" s="120"/>
      <c r="U54833" s="121"/>
      <c r="V54833" s="122"/>
      <c r="W54833" s="123"/>
      <c r="AC54833" s="123"/>
    </row>
    <row r="54834" spans="5:29" s="2" customFormat="1">
      <c r="E54834" s="120"/>
      <c r="M54834" s="120"/>
      <c r="N54834" s="120"/>
      <c r="U54834" s="121"/>
      <c r="V54834" s="122"/>
      <c r="W54834" s="123"/>
      <c r="AC54834" s="123"/>
    </row>
    <row r="54835" spans="5:29" s="2" customFormat="1">
      <c r="E54835" s="120"/>
      <c r="M54835" s="120"/>
      <c r="N54835" s="120"/>
      <c r="U54835" s="121"/>
      <c r="V54835" s="122"/>
      <c r="W54835" s="123"/>
      <c r="AC54835" s="123"/>
    </row>
    <row r="54836" spans="5:29" s="2" customFormat="1">
      <c r="E54836" s="120"/>
      <c r="M54836" s="120"/>
      <c r="N54836" s="120"/>
      <c r="U54836" s="121"/>
      <c r="V54836" s="122"/>
      <c r="W54836" s="123"/>
      <c r="AC54836" s="123"/>
    </row>
    <row r="54837" spans="5:29" s="2" customFormat="1">
      <c r="E54837" s="120"/>
      <c r="M54837" s="120"/>
      <c r="N54837" s="120"/>
      <c r="U54837" s="121"/>
      <c r="V54837" s="122"/>
      <c r="W54837" s="123"/>
      <c r="AC54837" s="123"/>
    </row>
    <row r="54838" spans="5:29" s="2" customFormat="1">
      <c r="E54838" s="120"/>
      <c r="M54838" s="120"/>
      <c r="N54838" s="120"/>
      <c r="U54838" s="121"/>
      <c r="V54838" s="122"/>
      <c r="W54838" s="123"/>
      <c r="AC54838" s="123"/>
    </row>
    <row r="54839" spans="5:29" s="2" customFormat="1">
      <c r="E54839" s="120"/>
      <c r="M54839" s="120"/>
      <c r="N54839" s="120"/>
      <c r="U54839" s="121"/>
      <c r="V54839" s="122"/>
      <c r="W54839" s="123"/>
      <c r="AC54839" s="123"/>
    </row>
    <row r="54840" spans="5:29" s="2" customFormat="1">
      <c r="E54840" s="120"/>
      <c r="M54840" s="120"/>
      <c r="N54840" s="120"/>
      <c r="U54840" s="121"/>
      <c r="V54840" s="122"/>
      <c r="W54840" s="123"/>
      <c r="AC54840" s="123"/>
    </row>
    <row r="54841" spans="5:29" s="2" customFormat="1">
      <c r="E54841" s="120"/>
      <c r="M54841" s="120"/>
      <c r="N54841" s="120"/>
      <c r="U54841" s="121"/>
      <c r="V54841" s="122"/>
      <c r="W54841" s="123"/>
      <c r="AC54841" s="123"/>
    </row>
    <row r="54842" spans="5:29" s="2" customFormat="1">
      <c r="E54842" s="120"/>
      <c r="M54842" s="120"/>
      <c r="N54842" s="120"/>
      <c r="U54842" s="121"/>
      <c r="V54842" s="122"/>
      <c r="W54842" s="123"/>
      <c r="AC54842" s="123"/>
    </row>
    <row r="54843" spans="5:29" s="2" customFormat="1">
      <c r="E54843" s="120"/>
      <c r="M54843" s="120"/>
      <c r="N54843" s="120"/>
      <c r="U54843" s="121"/>
      <c r="V54843" s="122"/>
      <c r="W54843" s="123"/>
      <c r="AC54843" s="123"/>
    </row>
    <row r="54844" spans="5:29" s="2" customFormat="1">
      <c r="E54844" s="120"/>
      <c r="M54844" s="120"/>
      <c r="N54844" s="120"/>
      <c r="U54844" s="121"/>
      <c r="V54844" s="122"/>
      <c r="W54844" s="123"/>
      <c r="AC54844" s="123"/>
    </row>
    <row r="54845" spans="5:29" s="2" customFormat="1">
      <c r="E54845" s="120"/>
      <c r="M54845" s="120"/>
      <c r="N54845" s="120"/>
      <c r="U54845" s="121"/>
      <c r="V54845" s="122"/>
      <c r="W54845" s="123"/>
      <c r="AC54845" s="123"/>
    </row>
    <row r="54846" spans="5:29" s="2" customFormat="1">
      <c r="E54846" s="120"/>
      <c r="M54846" s="120"/>
      <c r="N54846" s="120"/>
      <c r="U54846" s="121"/>
      <c r="V54846" s="122"/>
      <c r="W54846" s="123"/>
      <c r="AC54846" s="123"/>
    </row>
    <row r="54847" spans="5:29" s="2" customFormat="1">
      <c r="E54847" s="120"/>
      <c r="M54847" s="120"/>
      <c r="N54847" s="120"/>
      <c r="U54847" s="121"/>
      <c r="V54847" s="122"/>
      <c r="W54847" s="123"/>
      <c r="AC54847" s="123"/>
    </row>
    <row r="54848" spans="5:29" s="2" customFormat="1">
      <c r="E54848" s="120"/>
      <c r="M54848" s="120"/>
      <c r="N54848" s="120"/>
      <c r="U54848" s="121"/>
      <c r="V54848" s="122"/>
      <c r="W54848" s="123"/>
      <c r="AC54848" s="123"/>
    </row>
    <row r="54849" spans="5:29" s="2" customFormat="1">
      <c r="E54849" s="120"/>
      <c r="M54849" s="120"/>
      <c r="N54849" s="120"/>
      <c r="U54849" s="121"/>
      <c r="V54849" s="122"/>
      <c r="W54849" s="123"/>
      <c r="AC54849" s="123"/>
    </row>
    <row r="54850" spans="5:29" s="2" customFormat="1">
      <c r="E54850" s="120"/>
      <c r="M54850" s="120"/>
      <c r="N54850" s="120"/>
      <c r="U54850" s="121"/>
      <c r="V54850" s="122"/>
      <c r="W54850" s="123"/>
      <c r="AC54850" s="123"/>
    </row>
    <row r="54851" spans="5:29" s="2" customFormat="1">
      <c r="E54851" s="120"/>
      <c r="M54851" s="120"/>
      <c r="N54851" s="120"/>
      <c r="U54851" s="121"/>
      <c r="V54851" s="122"/>
      <c r="W54851" s="123"/>
      <c r="AC54851" s="123"/>
    </row>
    <row r="54852" spans="5:29" s="2" customFormat="1">
      <c r="E54852" s="120"/>
      <c r="M54852" s="120"/>
      <c r="N54852" s="120"/>
      <c r="U54852" s="121"/>
      <c r="V54852" s="122"/>
      <c r="W54852" s="123"/>
      <c r="AC54852" s="123"/>
    </row>
    <row r="54853" spans="5:29" s="2" customFormat="1">
      <c r="E54853" s="120"/>
      <c r="M54853" s="120"/>
      <c r="N54853" s="120"/>
      <c r="U54853" s="121"/>
      <c r="V54853" s="122"/>
      <c r="W54853" s="123"/>
      <c r="AC54853" s="123"/>
    </row>
    <row r="54854" spans="5:29" s="2" customFormat="1">
      <c r="E54854" s="120"/>
      <c r="M54854" s="120"/>
      <c r="N54854" s="120"/>
      <c r="U54854" s="121"/>
      <c r="V54854" s="122"/>
      <c r="W54854" s="123"/>
      <c r="AC54854" s="123"/>
    </row>
    <row r="54855" spans="5:29" s="2" customFormat="1">
      <c r="E54855" s="120"/>
      <c r="M54855" s="120"/>
      <c r="N54855" s="120"/>
      <c r="U54855" s="121"/>
      <c r="V54855" s="122"/>
      <c r="W54855" s="123"/>
      <c r="AC54855" s="123"/>
    </row>
    <row r="54856" spans="5:29" s="2" customFormat="1">
      <c r="E54856" s="120"/>
      <c r="M54856" s="120"/>
      <c r="N54856" s="120"/>
      <c r="U54856" s="121"/>
      <c r="V54856" s="122"/>
      <c r="W54856" s="123"/>
      <c r="AC54856" s="123"/>
    </row>
    <row r="54857" spans="5:29" s="2" customFormat="1">
      <c r="E54857" s="120"/>
      <c r="M54857" s="120"/>
      <c r="N54857" s="120"/>
      <c r="U54857" s="121"/>
      <c r="V54857" s="122"/>
      <c r="W54857" s="123"/>
      <c r="AC54857" s="123"/>
    </row>
    <row r="54858" spans="5:29" s="2" customFormat="1">
      <c r="E54858" s="120"/>
      <c r="M54858" s="120"/>
      <c r="N54858" s="120"/>
      <c r="U54858" s="121"/>
      <c r="V54858" s="122"/>
      <c r="W54858" s="123"/>
      <c r="AC54858" s="123"/>
    </row>
    <row r="54859" spans="5:29" s="2" customFormat="1">
      <c r="E54859" s="120"/>
      <c r="M54859" s="120"/>
      <c r="N54859" s="120"/>
      <c r="U54859" s="121"/>
      <c r="V54859" s="122"/>
      <c r="W54859" s="123"/>
      <c r="AC54859" s="123"/>
    </row>
    <row r="54860" spans="5:29" s="2" customFormat="1">
      <c r="E54860" s="120"/>
      <c r="M54860" s="120"/>
      <c r="N54860" s="120"/>
      <c r="U54860" s="121"/>
      <c r="V54860" s="122"/>
      <c r="W54860" s="123"/>
      <c r="AC54860" s="123"/>
    </row>
    <row r="54861" spans="5:29" s="2" customFormat="1">
      <c r="E54861" s="120"/>
      <c r="M54861" s="120"/>
      <c r="N54861" s="120"/>
      <c r="U54861" s="121"/>
      <c r="V54861" s="122"/>
      <c r="W54861" s="123"/>
      <c r="AC54861" s="123"/>
    </row>
    <row r="54862" spans="5:29" s="2" customFormat="1">
      <c r="E54862" s="120"/>
      <c r="M54862" s="120"/>
      <c r="N54862" s="120"/>
      <c r="U54862" s="121"/>
      <c r="V54862" s="122"/>
      <c r="W54862" s="123"/>
      <c r="AC54862" s="123"/>
    </row>
    <row r="54863" spans="5:29" s="2" customFormat="1">
      <c r="E54863" s="120"/>
      <c r="M54863" s="120"/>
      <c r="N54863" s="120"/>
      <c r="U54863" s="121"/>
      <c r="V54863" s="122"/>
      <c r="W54863" s="123"/>
      <c r="AC54863" s="123"/>
    </row>
    <row r="54864" spans="5:29" s="2" customFormat="1">
      <c r="E54864" s="120"/>
      <c r="M54864" s="120"/>
      <c r="N54864" s="120"/>
      <c r="U54864" s="121"/>
      <c r="V54864" s="122"/>
      <c r="W54864" s="123"/>
      <c r="AC54864" s="123"/>
    </row>
    <row r="54865" spans="5:29" s="2" customFormat="1">
      <c r="E54865" s="120"/>
      <c r="M54865" s="120"/>
      <c r="N54865" s="120"/>
      <c r="U54865" s="121"/>
      <c r="V54865" s="122"/>
      <c r="W54865" s="123"/>
      <c r="AC54865" s="123"/>
    </row>
    <row r="54866" spans="5:29" s="2" customFormat="1">
      <c r="E54866" s="120"/>
      <c r="M54866" s="120"/>
      <c r="N54866" s="120"/>
      <c r="U54866" s="121"/>
      <c r="V54866" s="122"/>
      <c r="W54866" s="123"/>
      <c r="AC54866" s="123"/>
    </row>
    <row r="54867" spans="5:29" s="2" customFormat="1">
      <c r="E54867" s="120"/>
      <c r="M54867" s="120"/>
      <c r="N54867" s="120"/>
      <c r="U54867" s="121"/>
      <c r="V54867" s="122"/>
      <c r="W54867" s="123"/>
      <c r="AC54867" s="123"/>
    </row>
    <row r="54868" spans="5:29" s="2" customFormat="1">
      <c r="E54868" s="120"/>
      <c r="M54868" s="120"/>
      <c r="N54868" s="120"/>
      <c r="U54868" s="121"/>
      <c r="V54868" s="122"/>
      <c r="W54868" s="123"/>
      <c r="AC54868" s="123"/>
    </row>
    <row r="54869" spans="5:29" s="2" customFormat="1">
      <c r="E54869" s="120"/>
      <c r="M54869" s="120"/>
      <c r="N54869" s="120"/>
      <c r="U54869" s="121"/>
      <c r="V54869" s="122"/>
      <c r="W54869" s="123"/>
      <c r="AC54869" s="123"/>
    </row>
    <row r="54870" spans="5:29" s="2" customFormat="1">
      <c r="E54870" s="120"/>
      <c r="M54870" s="120"/>
      <c r="N54870" s="120"/>
      <c r="U54870" s="121"/>
      <c r="V54870" s="122"/>
      <c r="W54870" s="123"/>
      <c r="AC54870" s="123"/>
    </row>
    <row r="54871" spans="5:29" s="2" customFormat="1">
      <c r="E54871" s="120"/>
      <c r="M54871" s="120"/>
      <c r="N54871" s="120"/>
      <c r="U54871" s="121"/>
      <c r="V54871" s="122"/>
      <c r="W54871" s="123"/>
      <c r="AC54871" s="123"/>
    </row>
    <row r="54872" spans="5:29" s="2" customFormat="1">
      <c r="E54872" s="120"/>
      <c r="M54872" s="120"/>
      <c r="N54872" s="120"/>
      <c r="U54872" s="121"/>
      <c r="V54872" s="122"/>
      <c r="W54872" s="123"/>
      <c r="AC54872" s="123"/>
    </row>
    <row r="54873" spans="5:29" s="2" customFormat="1">
      <c r="E54873" s="120"/>
      <c r="M54873" s="120"/>
      <c r="N54873" s="120"/>
      <c r="U54873" s="121"/>
      <c r="V54873" s="122"/>
      <c r="W54873" s="123"/>
      <c r="AC54873" s="123"/>
    </row>
    <row r="54874" spans="5:29" s="2" customFormat="1">
      <c r="E54874" s="120"/>
      <c r="M54874" s="120"/>
      <c r="N54874" s="120"/>
      <c r="U54874" s="121"/>
      <c r="V54874" s="122"/>
      <c r="W54874" s="123"/>
      <c r="AC54874" s="123"/>
    </row>
    <row r="54875" spans="5:29" s="2" customFormat="1">
      <c r="E54875" s="120"/>
      <c r="M54875" s="120"/>
      <c r="N54875" s="120"/>
      <c r="U54875" s="121"/>
      <c r="V54875" s="122"/>
      <c r="W54875" s="123"/>
      <c r="AC54875" s="123"/>
    </row>
    <row r="54876" spans="5:29" s="2" customFormat="1">
      <c r="E54876" s="120"/>
      <c r="M54876" s="120"/>
      <c r="N54876" s="120"/>
      <c r="U54876" s="121"/>
      <c r="V54876" s="122"/>
      <c r="W54876" s="123"/>
      <c r="AC54876" s="123"/>
    </row>
    <row r="54877" spans="5:29" s="2" customFormat="1">
      <c r="E54877" s="120"/>
      <c r="M54877" s="120"/>
      <c r="N54877" s="120"/>
      <c r="U54877" s="121"/>
      <c r="V54877" s="122"/>
      <c r="W54877" s="123"/>
      <c r="AC54877" s="123"/>
    </row>
    <row r="54878" spans="5:29" s="2" customFormat="1">
      <c r="E54878" s="120"/>
      <c r="M54878" s="120"/>
      <c r="N54878" s="120"/>
      <c r="U54878" s="121"/>
      <c r="V54878" s="122"/>
      <c r="W54878" s="123"/>
      <c r="AC54878" s="123"/>
    </row>
    <row r="54879" spans="5:29" s="2" customFormat="1">
      <c r="E54879" s="120"/>
      <c r="M54879" s="120"/>
      <c r="N54879" s="120"/>
      <c r="U54879" s="121"/>
      <c r="V54879" s="122"/>
      <c r="W54879" s="123"/>
      <c r="AC54879" s="123"/>
    </row>
    <row r="54880" spans="5:29" s="2" customFormat="1">
      <c r="E54880" s="120"/>
      <c r="M54880" s="120"/>
      <c r="N54880" s="120"/>
      <c r="U54880" s="121"/>
      <c r="V54880" s="122"/>
      <c r="W54880" s="123"/>
      <c r="AC54880" s="123"/>
    </row>
    <row r="54881" spans="5:29" s="2" customFormat="1">
      <c r="E54881" s="120"/>
      <c r="M54881" s="120"/>
      <c r="N54881" s="120"/>
      <c r="U54881" s="121"/>
      <c r="V54881" s="122"/>
      <c r="W54881" s="123"/>
      <c r="AC54881" s="123"/>
    </row>
    <row r="54882" spans="5:29" s="2" customFormat="1">
      <c r="E54882" s="120"/>
      <c r="M54882" s="120"/>
      <c r="N54882" s="120"/>
      <c r="U54882" s="121"/>
      <c r="V54882" s="122"/>
      <c r="W54882" s="123"/>
      <c r="AC54882" s="123"/>
    </row>
    <row r="54883" spans="5:29" s="2" customFormat="1">
      <c r="E54883" s="120"/>
      <c r="M54883" s="120"/>
      <c r="N54883" s="120"/>
      <c r="U54883" s="121"/>
      <c r="V54883" s="122"/>
      <c r="W54883" s="123"/>
      <c r="AC54883" s="123"/>
    </row>
    <row r="54884" spans="5:29" s="2" customFormat="1">
      <c r="E54884" s="120"/>
      <c r="M54884" s="120"/>
      <c r="N54884" s="120"/>
      <c r="U54884" s="121"/>
      <c r="V54884" s="122"/>
      <c r="W54884" s="123"/>
      <c r="AC54884" s="123"/>
    </row>
    <row r="54885" spans="5:29" s="2" customFormat="1">
      <c r="E54885" s="120"/>
      <c r="M54885" s="120"/>
      <c r="N54885" s="120"/>
      <c r="U54885" s="121"/>
      <c r="V54885" s="122"/>
      <c r="W54885" s="123"/>
      <c r="AC54885" s="123"/>
    </row>
    <row r="54886" spans="5:29" s="2" customFormat="1">
      <c r="E54886" s="120"/>
      <c r="M54886" s="120"/>
      <c r="N54886" s="120"/>
      <c r="U54886" s="121"/>
      <c r="V54886" s="122"/>
      <c r="W54886" s="123"/>
      <c r="AC54886" s="123"/>
    </row>
    <row r="54887" spans="5:29" s="2" customFormat="1">
      <c r="E54887" s="120"/>
      <c r="M54887" s="120"/>
      <c r="N54887" s="120"/>
      <c r="U54887" s="121"/>
      <c r="V54887" s="122"/>
      <c r="W54887" s="123"/>
      <c r="AC54887" s="123"/>
    </row>
    <row r="54888" spans="5:29" s="2" customFormat="1">
      <c r="E54888" s="120"/>
      <c r="M54888" s="120"/>
      <c r="N54888" s="120"/>
      <c r="U54888" s="121"/>
      <c r="V54888" s="122"/>
      <c r="W54888" s="123"/>
      <c r="AC54888" s="123"/>
    </row>
    <row r="54889" spans="5:29" s="2" customFormat="1">
      <c r="E54889" s="120"/>
      <c r="M54889" s="120"/>
      <c r="N54889" s="120"/>
      <c r="U54889" s="121"/>
      <c r="V54889" s="122"/>
      <c r="W54889" s="123"/>
      <c r="AC54889" s="123"/>
    </row>
    <row r="54890" spans="5:29" s="2" customFormat="1">
      <c r="E54890" s="120"/>
      <c r="M54890" s="120"/>
      <c r="N54890" s="120"/>
      <c r="U54890" s="121"/>
      <c r="V54890" s="122"/>
      <c r="W54890" s="123"/>
      <c r="AC54890" s="123"/>
    </row>
    <row r="54891" spans="5:29" s="2" customFormat="1">
      <c r="E54891" s="120"/>
      <c r="M54891" s="120"/>
      <c r="N54891" s="120"/>
      <c r="U54891" s="121"/>
      <c r="V54891" s="122"/>
      <c r="W54891" s="123"/>
      <c r="AC54891" s="123"/>
    </row>
    <row r="54892" spans="5:29" s="2" customFormat="1">
      <c r="E54892" s="120"/>
      <c r="M54892" s="120"/>
      <c r="N54892" s="120"/>
      <c r="U54892" s="121"/>
      <c r="V54892" s="122"/>
      <c r="W54892" s="123"/>
      <c r="AC54892" s="123"/>
    </row>
    <row r="54893" spans="5:29" s="2" customFormat="1">
      <c r="E54893" s="120"/>
      <c r="M54893" s="120"/>
      <c r="N54893" s="120"/>
      <c r="U54893" s="121"/>
      <c r="V54893" s="122"/>
      <c r="W54893" s="123"/>
      <c r="AC54893" s="123"/>
    </row>
    <row r="54894" spans="5:29" s="2" customFormat="1">
      <c r="E54894" s="120"/>
      <c r="M54894" s="120"/>
      <c r="N54894" s="120"/>
      <c r="U54894" s="121"/>
      <c r="V54894" s="122"/>
      <c r="W54894" s="123"/>
      <c r="AC54894" s="123"/>
    </row>
    <row r="54895" spans="5:29" s="2" customFormat="1">
      <c r="E54895" s="120"/>
      <c r="M54895" s="120"/>
      <c r="N54895" s="120"/>
      <c r="U54895" s="121"/>
      <c r="V54895" s="122"/>
      <c r="W54895" s="123"/>
      <c r="AC54895" s="123"/>
    </row>
    <row r="54896" spans="5:29" s="2" customFormat="1">
      <c r="E54896" s="120"/>
      <c r="M54896" s="120"/>
      <c r="N54896" s="120"/>
      <c r="U54896" s="121"/>
      <c r="V54896" s="122"/>
      <c r="W54896" s="123"/>
      <c r="AC54896" s="123"/>
    </row>
    <row r="54897" spans="5:29" s="2" customFormat="1">
      <c r="E54897" s="120"/>
      <c r="M54897" s="120"/>
      <c r="N54897" s="120"/>
      <c r="U54897" s="121"/>
      <c r="V54897" s="122"/>
      <c r="W54897" s="123"/>
      <c r="AC54897" s="123"/>
    </row>
    <row r="54898" spans="5:29" s="2" customFormat="1">
      <c r="E54898" s="120"/>
      <c r="M54898" s="120"/>
      <c r="N54898" s="120"/>
      <c r="U54898" s="121"/>
      <c r="V54898" s="122"/>
      <c r="W54898" s="123"/>
      <c r="AC54898" s="123"/>
    </row>
    <row r="54899" spans="5:29" s="2" customFormat="1">
      <c r="E54899" s="120"/>
      <c r="M54899" s="120"/>
      <c r="N54899" s="120"/>
      <c r="U54899" s="121"/>
      <c r="V54899" s="122"/>
      <c r="W54899" s="123"/>
      <c r="AC54899" s="123"/>
    </row>
    <row r="54900" spans="5:29" s="2" customFormat="1">
      <c r="E54900" s="120"/>
      <c r="M54900" s="120"/>
      <c r="N54900" s="120"/>
      <c r="U54900" s="121"/>
      <c r="V54900" s="122"/>
      <c r="W54900" s="123"/>
      <c r="AC54900" s="123"/>
    </row>
    <row r="54901" spans="5:29" s="2" customFormat="1">
      <c r="E54901" s="120"/>
      <c r="M54901" s="120"/>
      <c r="N54901" s="120"/>
      <c r="U54901" s="121"/>
      <c r="V54901" s="122"/>
      <c r="W54901" s="123"/>
      <c r="AC54901" s="123"/>
    </row>
    <row r="54902" spans="5:29" s="2" customFormat="1">
      <c r="E54902" s="120"/>
      <c r="M54902" s="120"/>
      <c r="N54902" s="120"/>
      <c r="U54902" s="121"/>
      <c r="V54902" s="122"/>
      <c r="W54902" s="123"/>
      <c r="AC54902" s="123"/>
    </row>
    <row r="54903" spans="5:29" s="2" customFormat="1">
      <c r="E54903" s="120"/>
      <c r="M54903" s="120"/>
      <c r="N54903" s="120"/>
      <c r="U54903" s="121"/>
      <c r="V54903" s="122"/>
      <c r="W54903" s="123"/>
      <c r="AC54903" s="123"/>
    </row>
    <row r="54904" spans="5:29" s="2" customFormat="1">
      <c r="E54904" s="120"/>
      <c r="M54904" s="120"/>
      <c r="N54904" s="120"/>
      <c r="U54904" s="121"/>
      <c r="V54904" s="122"/>
      <c r="W54904" s="123"/>
      <c r="AC54904" s="123"/>
    </row>
    <row r="54905" spans="5:29" s="2" customFormat="1">
      <c r="E54905" s="120"/>
      <c r="M54905" s="120"/>
      <c r="N54905" s="120"/>
      <c r="U54905" s="121"/>
      <c r="V54905" s="122"/>
      <c r="W54905" s="123"/>
      <c r="AC54905" s="123"/>
    </row>
    <row r="54906" spans="5:29" s="2" customFormat="1">
      <c r="E54906" s="120"/>
      <c r="M54906" s="120"/>
      <c r="N54906" s="120"/>
      <c r="U54906" s="121"/>
      <c r="V54906" s="122"/>
      <c r="W54906" s="123"/>
      <c r="AC54906" s="123"/>
    </row>
    <row r="54907" spans="5:29" s="2" customFormat="1">
      <c r="E54907" s="120"/>
      <c r="M54907" s="120"/>
      <c r="N54907" s="120"/>
      <c r="U54907" s="121"/>
      <c r="V54907" s="122"/>
      <c r="W54907" s="123"/>
      <c r="AC54907" s="123"/>
    </row>
    <row r="54908" spans="5:29" s="2" customFormat="1">
      <c r="E54908" s="120"/>
      <c r="M54908" s="120"/>
      <c r="N54908" s="120"/>
      <c r="U54908" s="121"/>
      <c r="V54908" s="122"/>
      <c r="W54908" s="123"/>
      <c r="AC54908" s="123"/>
    </row>
    <row r="54909" spans="5:29" s="2" customFormat="1">
      <c r="E54909" s="120"/>
      <c r="M54909" s="120"/>
      <c r="N54909" s="120"/>
      <c r="U54909" s="121"/>
      <c r="V54909" s="122"/>
      <c r="W54909" s="123"/>
      <c r="AC54909" s="123"/>
    </row>
    <row r="54910" spans="5:29" s="2" customFormat="1">
      <c r="E54910" s="120"/>
      <c r="M54910" s="120"/>
      <c r="N54910" s="120"/>
      <c r="U54910" s="121"/>
      <c r="V54910" s="122"/>
      <c r="W54910" s="123"/>
      <c r="AC54910" s="123"/>
    </row>
    <row r="54911" spans="5:29" s="2" customFormat="1">
      <c r="E54911" s="120"/>
      <c r="M54911" s="120"/>
      <c r="N54911" s="120"/>
      <c r="U54911" s="121"/>
      <c r="V54911" s="122"/>
      <c r="W54911" s="123"/>
      <c r="AC54911" s="123"/>
    </row>
    <row r="54912" spans="5:29" s="2" customFormat="1">
      <c r="E54912" s="120"/>
      <c r="M54912" s="120"/>
      <c r="N54912" s="120"/>
      <c r="U54912" s="121"/>
      <c r="V54912" s="122"/>
      <c r="W54912" s="123"/>
      <c r="AC54912" s="123"/>
    </row>
    <row r="54913" spans="5:29" s="2" customFormat="1">
      <c r="E54913" s="120"/>
      <c r="M54913" s="120"/>
      <c r="N54913" s="120"/>
      <c r="U54913" s="121"/>
      <c r="V54913" s="122"/>
      <c r="W54913" s="123"/>
      <c r="AC54913" s="123"/>
    </row>
    <row r="54914" spans="5:29" s="2" customFormat="1">
      <c r="E54914" s="120"/>
      <c r="M54914" s="120"/>
      <c r="N54914" s="120"/>
      <c r="U54914" s="121"/>
      <c r="V54914" s="122"/>
      <c r="W54914" s="123"/>
      <c r="AC54914" s="123"/>
    </row>
    <row r="54915" spans="5:29" s="2" customFormat="1">
      <c r="E54915" s="120"/>
      <c r="M54915" s="120"/>
      <c r="N54915" s="120"/>
      <c r="U54915" s="121"/>
      <c r="V54915" s="122"/>
      <c r="W54915" s="123"/>
      <c r="AC54915" s="123"/>
    </row>
    <row r="54916" spans="5:29" s="2" customFormat="1">
      <c r="E54916" s="120"/>
      <c r="M54916" s="120"/>
      <c r="N54916" s="120"/>
      <c r="U54916" s="121"/>
      <c r="V54916" s="122"/>
      <c r="W54916" s="123"/>
      <c r="AC54916" s="123"/>
    </row>
    <row r="54917" spans="5:29" s="2" customFormat="1">
      <c r="E54917" s="120"/>
      <c r="M54917" s="120"/>
      <c r="N54917" s="120"/>
      <c r="U54917" s="121"/>
      <c r="V54917" s="122"/>
      <c r="W54917" s="123"/>
      <c r="AC54917" s="123"/>
    </row>
    <row r="54918" spans="5:29" s="2" customFormat="1">
      <c r="E54918" s="120"/>
      <c r="M54918" s="120"/>
      <c r="N54918" s="120"/>
      <c r="U54918" s="121"/>
      <c r="V54918" s="122"/>
      <c r="W54918" s="123"/>
      <c r="AC54918" s="123"/>
    </row>
    <row r="54919" spans="5:29" s="2" customFormat="1">
      <c r="E54919" s="120"/>
      <c r="M54919" s="120"/>
      <c r="N54919" s="120"/>
      <c r="U54919" s="121"/>
      <c r="V54919" s="122"/>
      <c r="W54919" s="123"/>
      <c r="AC54919" s="123"/>
    </row>
    <row r="54920" spans="5:29" s="2" customFormat="1">
      <c r="E54920" s="120"/>
      <c r="M54920" s="120"/>
      <c r="N54920" s="120"/>
      <c r="U54920" s="121"/>
      <c r="V54920" s="122"/>
      <c r="W54920" s="123"/>
      <c r="AC54920" s="123"/>
    </row>
    <row r="54921" spans="5:29" s="2" customFormat="1">
      <c r="E54921" s="120"/>
      <c r="M54921" s="120"/>
      <c r="N54921" s="120"/>
      <c r="U54921" s="121"/>
      <c r="V54921" s="122"/>
      <c r="W54921" s="123"/>
      <c r="AC54921" s="123"/>
    </row>
    <row r="54922" spans="5:29" s="2" customFormat="1">
      <c r="E54922" s="120"/>
      <c r="M54922" s="120"/>
      <c r="N54922" s="120"/>
      <c r="U54922" s="121"/>
      <c r="V54922" s="122"/>
      <c r="W54922" s="123"/>
      <c r="AC54922" s="123"/>
    </row>
    <row r="54923" spans="5:29" s="2" customFormat="1">
      <c r="E54923" s="120"/>
      <c r="M54923" s="120"/>
      <c r="N54923" s="120"/>
      <c r="U54923" s="121"/>
      <c r="V54923" s="122"/>
      <c r="W54923" s="123"/>
      <c r="AC54923" s="123"/>
    </row>
    <row r="54924" spans="5:29" s="2" customFormat="1">
      <c r="E54924" s="120"/>
      <c r="M54924" s="120"/>
      <c r="N54924" s="120"/>
      <c r="U54924" s="121"/>
      <c r="V54924" s="122"/>
      <c r="W54924" s="123"/>
      <c r="AC54924" s="123"/>
    </row>
    <row r="54925" spans="5:29" s="2" customFormat="1">
      <c r="E54925" s="120"/>
      <c r="M54925" s="120"/>
      <c r="N54925" s="120"/>
      <c r="U54925" s="121"/>
      <c r="V54925" s="122"/>
      <c r="W54925" s="123"/>
      <c r="AC54925" s="123"/>
    </row>
    <row r="54926" spans="5:29" s="2" customFormat="1">
      <c r="E54926" s="120"/>
      <c r="M54926" s="120"/>
      <c r="N54926" s="120"/>
      <c r="U54926" s="121"/>
      <c r="V54926" s="122"/>
      <c r="W54926" s="123"/>
      <c r="AC54926" s="123"/>
    </row>
    <row r="54927" spans="5:29" s="2" customFormat="1">
      <c r="E54927" s="120"/>
      <c r="M54927" s="120"/>
      <c r="N54927" s="120"/>
      <c r="U54927" s="121"/>
      <c r="V54927" s="122"/>
      <c r="W54927" s="123"/>
      <c r="AC54927" s="123"/>
    </row>
    <row r="54928" spans="5:29" s="2" customFormat="1">
      <c r="E54928" s="120"/>
      <c r="M54928" s="120"/>
      <c r="N54928" s="120"/>
      <c r="U54928" s="121"/>
      <c r="V54928" s="122"/>
      <c r="W54928" s="123"/>
      <c r="AC54928" s="123"/>
    </row>
    <row r="54929" spans="5:29" s="2" customFormat="1">
      <c r="E54929" s="120"/>
      <c r="M54929" s="120"/>
      <c r="N54929" s="120"/>
      <c r="U54929" s="121"/>
      <c r="V54929" s="122"/>
      <c r="W54929" s="123"/>
      <c r="AC54929" s="123"/>
    </row>
    <row r="54930" spans="5:29" s="2" customFormat="1">
      <c r="E54930" s="120"/>
      <c r="M54930" s="120"/>
      <c r="N54930" s="120"/>
      <c r="U54930" s="121"/>
      <c r="V54930" s="122"/>
      <c r="W54930" s="123"/>
      <c r="AC54930" s="123"/>
    </row>
    <row r="54931" spans="5:29" s="2" customFormat="1">
      <c r="E54931" s="120"/>
      <c r="M54931" s="120"/>
      <c r="N54931" s="120"/>
      <c r="U54931" s="121"/>
      <c r="V54931" s="122"/>
      <c r="W54931" s="123"/>
      <c r="AC54931" s="123"/>
    </row>
    <row r="54932" spans="5:29" s="2" customFormat="1">
      <c r="E54932" s="120"/>
      <c r="M54932" s="120"/>
      <c r="N54932" s="120"/>
      <c r="U54932" s="121"/>
      <c r="V54932" s="122"/>
      <c r="W54932" s="123"/>
      <c r="AC54932" s="123"/>
    </row>
    <row r="54933" spans="5:29" s="2" customFormat="1">
      <c r="E54933" s="120"/>
      <c r="M54933" s="120"/>
      <c r="N54933" s="120"/>
      <c r="U54933" s="121"/>
      <c r="V54933" s="122"/>
      <c r="W54933" s="123"/>
      <c r="AC54933" s="123"/>
    </row>
    <row r="54934" spans="5:29" s="2" customFormat="1">
      <c r="E54934" s="120"/>
      <c r="M54934" s="120"/>
      <c r="N54934" s="120"/>
      <c r="U54934" s="121"/>
      <c r="V54934" s="122"/>
      <c r="W54934" s="123"/>
      <c r="AC54934" s="123"/>
    </row>
    <row r="54935" spans="5:29" s="2" customFormat="1">
      <c r="E54935" s="120"/>
      <c r="M54935" s="120"/>
      <c r="N54935" s="120"/>
      <c r="U54935" s="121"/>
      <c r="V54935" s="122"/>
      <c r="W54935" s="123"/>
      <c r="AC54935" s="123"/>
    </row>
    <row r="54936" spans="5:29" s="2" customFormat="1">
      <c r="E54936" s="120"/>
      <c r="M54936" s="120"/>
      <c r="N54936" s="120"/>
      <c r="U54936" s="121"/>
      <c r="V54936" s="122"/>
      <c r="W54936" s="123"/>
      <c r="AC54936" s="123"/>
    </row>
    <row r="54937" spans="5:29" s="2" customFormat="1">
      <c r="E54937" s="120"/>
      <c r="M54937" s="120"/>
      <c r="N54937" s="120"/>
      <c r="U54937" s="121"/>
      <c r="V54937" s="122"/>
      <c r="W54937" s="123"/>
      <c r="AC54937" s="123"/>
    </row>
    <row r="54938" spans="5:29" s="2" customFormat="1">
      <c r="E54938" s="120"/>
      <c r="M54938" s="120"/>
      <c r="N54938" s="120"/>
      <c r="U54938" s="121"/>
      <c r="V54938" s="122"/>
      <c r="W54938" s="123"/>
      <c r="AC54938" s="123"/>
    </row>
    <row r="54939" spans="5:29" s="2" customFormat="1">
      <c r="E54939" s="120"/>
      <c r="M54939" s="120"/>
      <c r="N54939" s="120"/>
      <c r="U54939" s="121"/>
      <c r="V54939" s="122"/>
      <c r="W54939" s="123"/>
      <c r="AC54939" s="123"/>
    </row>
    <row r="54940" spans="5:29" s="2" customFormat="1">
      <c r="E54940" s="120"/>
      <c r="M54940" s="120"/>
      <c r="N54940" s="120"/>
      <c r="U54940" s="121"/>
      <c r="V54940" s="122"/>
      <c r="W54940" s="123"/>
      <c r="AC54940" s="123"/>
    </row>
    <row r="54941" spans="5:29" s="2" customFormat="1">
      <c r="E54941" s="120"/>
      <c r="M54941" s="120"/>
      <c r="N54941" s="120"/>
      <c r="U54941" s="121"/>
      <c r="V54941" s="122"/>
      <c r="W54941" s="123"/>
      <c r="AC54941" s="123"/>
    </row>
    <row r="54942" spans="5:29" s="2" customFormat="1">
      <c r="E54942" s="120"/>
      <c r="M54942" s="120"/>
      <c r="N54942" s="120"/>
      <c r="U54942" s="121"/>
      <c r="V54942" s="122"/>
      <c r="W54942" s="123"/>
      <c r="AC54942" s="123"/>
    </row>
    <row r="54943" spans="5:29" s="2" customFormat="1">
      <c r="E54943" s="120"/>
      <c r="M54943" s="120"/>
      <c r="N54943" s="120"/>
      <c r="U54943" s="121"/>
      <c r="V54943" s="122"/>
      <c r="W54943" s="123"/>
      <c r="AC54943" s="123"/>
    </row>
    <row r="54944" spans="5:29" s="2" customFormat="1">
      <c r="E54944" s="120"/>
      <c r="M54944" s="120"/>
      <c r="N54944" s="120"/>
      <c r="U54944" s="121"/>
      <c r="V54944" s="122"/>
      <c r="W54944" s="123"/>
      <c r="AC54944" s="123"/>
    </row>
    <row r="54945" spans="5:29" s="2" customFormat="1">
      <c r="E54945" s="120"/>
      <c r="M54945" s="120"/>
      <c r="N54945" s="120"/>
      <c r="U54945" s="121"/>
      <c r="V54945" s="122"/>
      <c r="W54945" s="123"/>
      <c r="AC54945" s="123"/>
    </row>
    <row r="54946" spans="5:29" s="2" customFormat="1">
      <c r="E54946" s="120"/>
      <c r="M54946" s="120"/>
      <c r="N54946" s="120"/>
      <c r="U54946" s="121"/>
      <c r="V54946" s="122"/>
      <c r="W54946" s="123"/>
      <c r="AC54946" s="123"/>
    </row>
    <row r="54947" spans="5:29" s="2" customFormat="1">
      <c r="E54947" s="120"/>
      <c r="M54947" s="120"/>
      <c r="N54947" s="120"/>
      <c r="U54947" s="121"/>
      <c r="V54947" s="122"/>
      <c r="W54947" s="123"/>
      <c r="AC54947" s="123"/>
    </row>
    <row r="54948" spans="5:29" s="2" customFormat="1">
      <c r="E54948" s="120"/>
      <c r="M54948" s="120"/>
      <c r="N54948" s="120"/>
      <c r="U54948" s="121"/>
      <c r="V54948" s="122"/>
      <c r="W54948" s="123"/>
      <c r="AC54948" s="123"/>
    </row>
    <row r="54949" spans="5:29" s="2" customFormat="1">
      <c r="E54949" s="120"/>
      <c r="M54949" s="120"/>
      <c r="N54949" s="120"/>
      <c r="U54949" s="121"/>
      <c r="V54949" s="122"/>
      <c r="W54949" s="123"/>
      <c r="AC54949" s="123"/>
    </row>
    <row r="54950" spans="5:29" s="2" customFormat="1">
      <c r="E54950" s="120"/>
      <c r="M54950" s="120"/>
      <c r="N54950" s="120"/>
      <c r="U54950" s="121"/>
      <c r="V54950" s="122"/>
      <c r="W54950" s="123"/>
      <c r="AC54950" s="123"/>
    </row>
    <row r="54951" spans="5:29" s="2" customFormat="1">
      <c r="E54951" s="120"/>
      <c r="M54951" s="120"/>
      <c r="N54951" s="120"/>
      <c r="U54951" s="121"/>
      <c r="V54951" s="122"/>
      <c r="W54951" s="123"/>
      <c r="AC54951" s="123"/>
    </row>
    <row r="54952" spans="5:29" s="2" customFormat="1">
      <c r="E54952" s="120"/>
      <c r="M54952" s="120"/>
      <c r="N54952" s="120"/>
      <c r="U54952" s="121"/>
      <c r="V54952" s="122"/>
      <c r="W54952" s="123"/>
      <c r="AC54952" s="123"/>
    </row>
    <row r="54953" spans="5:29" s="2" customFormat="1">
      <c r="E54953" s="120"/>
      <c r="M54953" s="120"/>
      <c r="N54953" s="120"/>
      <c r="U54953" s="121"/>
      <c r="V54953" s="122"/>
      <c r="W54953" s="123"/>
      <c r="AC54953" s="123"/>
    </row>
    <row r="54954" spans="5:29" s="2" customFormat="1">
      <c r="E54954" s="120"/>
      <c r="M54954" s="120"/>
      <c r="N54954" s="120"/>
      <c r="U54954" s="121"/>
      <c r="V54954" s="122"/>
      <c r="W54954" s="123"/>
      <c r="AC54954" s="123"/>
    </row>
    <row r="54955" spans="5:29" s="2" customFormat="1">
      <c r="E54955" s="120"/>
      <c r="M54955" s="120"/>
      <c r="N54955" s="120"/>
      <c r="U54955" s="121"/>
      <c r="V54955" s="122"/>
      <c r="W54955" s="123"/>
      <c r="AC54955" s="123"/>
    </row>
    <row r="54956" spans="5:29" s="2" customFormat="1">
      <c r="E54956" s="120"/>
      <c r="M54956" s="120"/>
      <c r="N54956" s="120"/>
      <c r="U54956" s="121"/>
      <c r="V54956" s="122"/>
      <c r="W54956" s="123"/>
      <c r="AC54956" s="123"/>
    </row>
    <row r="54957" spans="5:29" s="2" customFormat="1">
      <c r="E54957" s="120"/>
      <c r="M54957" s="120"/>
      <c r="N54957" s="120"/>
      <c r="U54957" s="121"/>
      <c r="V54957" s="122"/>
      <c r="W54957" s="123"/>
      <c r="AC54957" s="123"/>
    </row>
    <row r="54958" spans="5:29" s="2" customFormat="1">
      <c r="E54958" s="120"/>
      <c r="M54958" s="120"/>
      <c r="N54958" s="120"/>
      <c r="U54958" s="121"/>
      <c r="V54958" s="122"/>
      <c r="W54958" s="123"/>
      <c r="AC54958" s="123"/>
    </row>
    <row r="54959" spans="5:29" s="2" customFormat="1">
      <c r="E54959" s="120"/>
      <c r="M54959" s="120"/>
      <c r="N54959" s="120"/>
      <c r="U54959" s="121"/>
      <c r="V54959" s="122"/>
      <c r="W54959" s="123"/>
      <c r="AC54959" s="123"/>
    </row>
    <row r="54960" spans="5:29" s="2" customFormat="1">
      <c r="E54960" s="120"/>
      <c r="M54960" s="120"/>
      <c r="N54960" s="120"/>
      <c r="U54960" s="121"/>
      <c r="V54960" s="122"/>
      <c r="W54960" s="123"/>
      <c r="AC54960" s="123"/>
    </row>
    <row r="54961" spans="5:29" s="2" customFormat="1">
      <c r="E54961" s="120"/>
      <c r="M54961" s="120"/>
      <c r="N54961" s="120"/>
      <c r="U54961" s="121"/>
      <c r="V54961" s="122"/>
      <c r="W54961" s="123"/>
      <c r="AC54961" s="123"/>
    </row>
    <row r="54962" spans="5:29" s="2" customFormat="1">
      <c r="E54962" s="120"/>
      <c r="M54962" s="120"/>
      <c r="N54962" s="120"/>
      <c r="U54962" s="121"/>
      <c r="V54962" s="122"/>
      <c r="W54962" s="123"/>
      <c r="AC54962" s="123"/>
    </row>
    <row r="54963" spans="5:29" s="2" customFormat="1">
      <c r="E54963" s="120"/>
      <c r="M54963" s="120"/>
      <c r="N54963" s="120"/>
      <c r="U54963" s="121"/>
      <c r="V54963" s="122"/>
      <c r="W54963" s="123"/>
      <c r="AC54963" s="123"/>
    </row>
    <row r="54964" spans="5:29" s="2" customFormat="1">
      <c r="E54964" s="120"/>
      <c r="M54964" s="120"/>
      <c r="N54964" s="120"/>
      <c r="U54964" s="121"/>
      <c r="V54964" s="122"/>
      <c r="W54964" s="123"/>
      <c r="AC54964" s="123"/>
    </row>
    <row r="54965" spans="5:29" s="2" customFormat="1">
      <c r="E54965" s="120"/>
      <c r="M54965" s="120"/>
      <c r="N54965" s="120"/>
      <c r="U54965" s="121"/>
      <c r="V54965" s="122"/>
      <c r="W54965" s="123"/>
      <c r="AC54965" s="123"/>
    </row>
    <row r="54966" spans="5:29" s="2" customFormat="1">
      <c r="E54966" s="120"/>
      <c r="M54966" s="120"/>
      <c r="N54966" s="120"/>
      <c r="U54966" s="121"/>
      <c r="V54966" s="122"/>
      <c r="W54966" s="123"/>
      <c r="AC54966" s="123"/>
    </row>
    <row r="54967" spans="5:29" s="2" customFormat="1">
      <c r="E54967" s="120"/>
      <c r="M54967" s="120"/>
      <c r="N54967" s="120"/>
      <c r="U54967" s="121"/>
      <c r="V54967" s="122"/>
      <c r="W54967" s="123"/>
      <c r="AC54967" s="123"/>
    </row>
    <row r="54968" spans="5:29" s="2" customFormat="1">
      <c r="E54968" s="120"/>
      <c r="M54968" s="120"/>
      <c r="N54968" s="120"/>
      <c r="U54968" s="121"/>
      <c r="V54968" s="122"/>
      <c r="W54968" s="123"/>
      <c r="AC54968" s="123"/>
    </row>
    <row r="54969" spans="5:29" s="2" customFormat="1">
      <c r="E54969" s="120"/>
      <c r="M54969" s="120"/>
      <c r="N54969" s="120"/>
      <c r="U54969" s="121"/>
      <c r="V54969" s="122"/>
      <c r="W54969" s="123"/>
      <c r="AC54969" s="123"/>
    </row>
    <row r="54970" spans="5:29" s="2" customFormat="1">
      <c r="E54970" s="120"/>
      <c r="M54970" s="120"/>
      <c r="N54970" s="120"/>
      <c r="U54970" s="121"/>
      <c r="V54970" s="122"/>
      <c r="W54970" s="123"/>
      <c r="AC54970" s="123"/>
    </row>
    <row r="54971" spans="5:29" s="2" customFormat="1">
      <c r="E54971" s="120"/>
      <c r="M54971" s="120"/>
      <c r="N54971" s="120"/>
      <c r="U54971" s="121"/>
      <c r="V54971" s="122"/>
      <c r="W54971" s="123"/>
      <c r="AC54971" s="123"/>
    </row>
    <row r="54972" spans="5:29" s="2" customFormat="1">
      <c r="E54972" s="120"/>
      <c r="M54972" s="120"/>
      <c r="N54972" s="120"/>
      <c r="U54972" s="121"/>
      <c r="V54972" s="122"/>
      <c r="W54972" s="123"/>
      <c r="AC54972" s="123"/>
    </row>
    <row r="54973" spans="5:29" s="2" customFormat="1">
      <c r="E54973" s="120"/>
      <c r="M54973" s="120"/>
      <c r="N54973" s="120"/>
      <c r="U54973" s="121"/>
      <c r="V54973" s="122"/>
      <c r="W54973" s="123"/>
      <c r="AC54973" s="123"/>
    </row>
    <row r="54974" spans="5:29" s="2" customFormat="1">
      <c r="E54974" s="120"/>
      <c r="M54974" s="120"/>
      <c r="N54974" s="120"/>
      <c r="U54974" s="121"/>
      <c r="V54974" s="122"/>
      <c r="W54974" s="123"/>
      <c r="AC54974" s="123"/>
    </row>
    <row r="54975" spans="5:29" s="2" customFormat="1">
      <c r="E54975" s="120"/>
      <c r="M54975" s="120"/>
      <c r="N54975" s="120"/>
      <c r="U54975" s="121"/>
      <c r="V54975" s="122"/>
      <c r="W54975" s="123"/>
      <c r="AC54975" s="123"/>
    </row>
    <row r="54976" spans="5:29" s="2" customFormat="1">
      <c r="E54976" s="120"/>
      <c r="M54976" s="120"/>
      <c r="N54976" s="120"/>
      <c r="U54976" s="121"/>
      <c r="V54976" s="122"/>
      <c r="W54976" s="123"/>
      <c r="AC54976" s="123"/>
    </row>
    <row r="54977" spans="5:29" s="2" customFormat="1">
      <c r="E54977" s="120"/>
      <c r="M54977" s="120"/>
      <c r="N54977" s="120"/>
      <c r="U54977" s="121"/>
      <c r="V54977" s="122"/>
      <c r="W54977" s="123"/>
      <c r="AC54977" s="123"/>
    </row>
    <row r="54978" spans="5:29" s="2" customFormat="1">
      <c r="E54978" s="120"/>
      <c r="M54978" s="120"/>
      <c r="N54978" s="120"/>
      <c r="U54978" s="121"/>
      <c r="V54978" s="122"/>
      <c r="W54978" s="123"/>
      <c r="AC54978" s="123"/>
    </row>
    <row r="54979" spans="5:29" s="2" customFormat="1">
      <c r="E54979" s="120"/>
      <c r="M54979" s="120"/>
      <c r="N54979" s="120"/>
      <c r="U54979" s="121"/>
      <c r="V54979" s="122"/>
      <c r="W54979" s="123"/>
      <c r="AC54979" s="123"/>
    </row>
    <row r="54980" spans="5:29" s="2" customFormat="1">
      <c r="E54980" s="120"/>
      <c r="M54980" s="120"/>
      <c r="N54980" s="120"/>
      <c r="U54980" s="121"/>
      <c r="V54980" s="122"/>
      <c r="W54980" s="123"/>
      <c r="AC54980" s="123"/>
    </row>
    <row r="54981" spans="5:29" s="2" customFormat="1">
      <c r="E54981" s="120"/>
      <c r="M54981" s="120"/>
      <c r="N54981" s="120"/>
      <c r="U54981" s="121"/>
      <c r="V54981" s="122"/>
      <c r="W54981" s="123"/>
      <c r="AC54981" s="123"/>
    </row>
    <row r="54982" spans="5:29" s="2" customFormat="1">
      <c r="E54982" s="120"/>
      <c r="M54982" s="120"/>
      <c r="N54982" s="120"/>
      <c r="U54982" s="121"/>
      <c r="V54982" s="122"/>
      <c r="W54982" s="123"/>
      <c r="AC54982" s="123"/>
    </row>
    <row r="54983" spans="5:29" s="2" customFormat="1">
      <c r="E54983" s="120"/>
      <c r="M54983" s="120"/>
      <c r="N54983" s="120"/>
      <c r="U54983" s="121"/>
      <c r="V54983" s="122"/>
      <c r="W54983" s="123"/>
      <c r="AC54983" s="123"/>
    </row>
    <row r="54984" spans="5:29" s="2" customFormat="1">
      <c r="E54984" s="120"/>
      <c r="M54984" s="120"/>
      <c r="N54984" s="120"/>
      <c r="U54984" s="121"/>
      <c r="V54984" s="122"/>
      <c r="W54984" s="123"/>
      <c r="AC54984" s="123"/>
    </row>
    <row r="54985" spans="5:29" s="2" customFormat="1">
      <c r="E54985" s="120"/>
      <c r="M54985" s="120"/>
      <c r="N54985" s="120"/>
      <c r="U54985" s="121"/>
      <c r="V54985" s="122"/>
      <c r="W54985" s="123"/>
      <c r="AC54985" s="123"/>
    </row>
    <row r="54986" spans="5:29" s="2" customFormat="1">
      <c r="E54986" s="120"/>
      <c r="M54986" s="120"/>
      <c r="N54986" s="120"/>
      <c r="U54986" s="121"/>
      <c r="V54986" s="122"/>
      <c r="W54986" s="123"/>
      <c r="AC54986" s="123"/>
    </row>
    <row r="54987" spans="5:29" s="2" customFormat="1">
      <c r="E54987" s="120"/>
      <c r="M54987" s="120"/>
      <c r="N54987" s="120"/>
      <c r="U54987" s="121"/>
      <c r="V54987" s="122"/>
      <c r="W54987" s="123"/>
      <c r="AC54987" s="123"/>
    </row>
    <row r="54988" spans="5:29" s="2" customFormat="1">
      <c r="E54988" s="120"/>
      <c r="M54988" s="120"/>
      <c r="N54988" s="120"/>
      <c r="U54988" s="121"/>
      <c r="V54988" s="122"/>
      <c r="W54988" s="123"/>
      <c r="AC54988" s="123"/>
    </row>
    <row r="54989" spans="5:29" s="2" customFormat="1">
      <c r="E54989" s="120"/>
      <c r="M54989" s="120"/>
      <c r="N54989" s="120"/>
      <c r="U54989" s="121"/>
      <c r="V54989" s="122"/>
      <c r="W54989" s="123"/>
      <c r="AC54989" s="123"/>
    </row>
    <row r="54990" spans="5:29" s="2" customFormat="1">
      <c r="E54990" s="120"/>
      <c r="M54990" s="120"/>
      <c r="N54990" s="120"/>
      <c r="U54990" s="121"/>
      <c r="V54990" s="122"/>
      <c r="W54990" s="123"/>
      <c r="AC54990" s="123"/>
    </row>
    <row r="54991" spans="5:29" s="2" customFormat="1">
      <c r="E54991" s="120"/>
      <c r="M54991" s="120"/>
      <c r="N54991" s="120"/>
      <c r="U54991" s="121"/>
      <c r="V54991" s="122"/>
      <c r="W54991" s="123"/>
      <c r="AC54991" s="123"/>
    </row>
    <row r="54992" spans="5:29" s="2" customFormat="1">
      <c r="E54992" s="120"/>
      <c r="M54992" s="120"/>
      <c r="N54992" s="120"/>
      <c r="U54992" s="121"/>
      <c r="V54992" s="122"/>
      <c r="W54992" s="123"/>
      <c r="AC54992" s="123"/>
    </row>
    <row r="54993" spans="5:29" s="2" customFormat="1">
      <c r="E54993" s="120"/>
      <c r="M54993" s="120"/>
      <c r="N54993" s="120"/>
      <c r="U54993" s="121"/>
      <c r="V54993" s="122"/>
      <c r="W54993" s="123"/>
      <c r="AC54993" s="123"/>
    </row>
    <row r="54994" spans="5:29" s="2" customFormat="1">
      <c r="E54994" s="120"/>
      <c r="M54994" s="120"/>
      <c r="N54994" s="120"/>
      <c r="U54994" s="121"/>
      <c r="V54994" s="122"/>
      <c r="W54994" s="123"/>
      <c r="AC54994" s="123"/>
    </row>
    <row r="54995" spans="5:29" s="2" customFormat="1">
      <c r="E54995" s="120"/>
      <c r="M54995" s="120"/>
      <c r="N54995" s="120"/>
      <c r="U54995" s="121"/>
      <c r="V54995" s="122"/>
      <c r="W54995" s="123"/>
      <c r="AC54995" s="123"/>
    </row>
    <row r="54996" spans="5:29" s="2" customFormat="1">
      <c r="E54996" s="120"/>
      <c r="M54996" s="120"/>
      <c r="N54996" s="120"/>
      <c r="U54996" s="121"/>
      <c r="V54996" s="122"/>
      <c r="W54996" s="123"/>
      <c r="AC54996" s="123"/>
    </row>
    <row r="54997" spans="5:29" s="2" customFormat="1">
      <c r="E54997" s="120"/>
      <c r="M54997" s="120"/>
      <c r="N54997" s="120"/>
      <c r="U54997" s="121"/>
      <c r="V54997" s="122"/>
      <c r="W54997" s="123"/>
      <c r="AC54997" s="123"/>
    </row>
    <row r="54998" spans="5:29" s="2" customFormat="1">
      <c r="E54998" s="120"/>
      <c r="M54998" s="120"/>
      <c r="N54998" s="120"/>
      <c r="U54998" s="121"/>
      <c r="V54998" s="122"/>
      <c r="W54998" s="123"/>
      <c r="AC54998" s="123"/>
    </row>
    <row r="54999" spans="5:29" s="2" customFormat="1">
      <c r="E54999" s="120"/>
      <c r="M54999" s="120"/>
      <c r="N54999" s="120"/>
      <c r="U54999" s="121"/>
      <c r="V54999" s="122"/>
      <c r="W54999" s="123"/>
      <c r="AC54999" s="123"/>
    </row>
    <row r="55000" spans="5:29" s="2" customFormat="1">
      <c r="E55000" s="120"/>
      <c r="M55000" s="120"/>
      <c r="N55000" s="120"/>
      <c r="U55000" s="121"/>
      <c r="V55000" s="122"/>
      <c r="W55000" s="123"/>
      <c r="AC55000" s="123"/>
    </row>
    <row r="55001" spans="5:29" s="2" customFormat="1">
      <c r="E55001" s="120"/>
      <c r="M55001" s="120"/>
      <c r="N55001" s="120"/>
      <c r="U55001" s="121"/>
      <c r="V55001" s="122"/>
      <c r="W55001" s="123"/>
      <c r="AC55001" s="123"/>
    </row>
    <row r="55002" spans="5:29" s="2" customFormat="1">
      <c r="E55002" s="120"/>
      <c r="M55002" s="120"/>
      <c r="N55002" s="120"/>
      <c r="U55002" s="121"/>
      <c r="V55002" s="122"/>
      <c r="W55002" s="123"/>
      <c r="AC55002" s="123"/>
    </row>
    <row r="55003" spans="5:29" s="2" customFormat="1">
      <c r="E55003" s="120"/>
      <c r="M55003" s="120"/>
      <c r="N55003" s="120"/>
      <c r="U55003" s="121"/>
      <c r="V55003" s="122"/>
      <c r="W55003" s="123"/>
      <c r="AC55003" s="123"/>
    </row>
    <row r="55004" spans="5:29" s="2" customFormat="1">
      <c r="E55004" s="120"/>
      <c r="M55004" s="120"/>
      <c r="N55004" s="120"/>
      <c r="U55004" s="121"/>
      <c r="V55004" s="122"/>
      <c r="W55004" s="123"/>
      <c r="AC55004" s="123"/>
    </row>
    <row r="55005" spans="5:29" s="2" customFormat="1">
      <c r="E55005" s="120"/>
      <c r="M55005" s="120"/>
      <c r="N55005" s="120"/>
      <c r="U55005" s="121"/>
      <c r="V55005" s="122"/>
      <c r="W55005" s="123"/>
      <c r="AC55005" s="123"/>
    </row>
    <row r="55006" spans="5:29" s="2" customFormat="1">
      <c r="E55006" s="120"/>
      <c r="M55006" s="120"/>
      <c r="N55006" s="120"/>
      <c r="U55006" s="121"/>
      <c r="V55006" s="122"/>
      <c r="W55006" s="123"/>
      <c r="AC55006" s="123"/>
    </row>
    <row r="55007" spans="5:29" s="2" customFormat="1">
      <c r="E55007" s="120"/>
      <c r="M55007" s="120"/>
      <c r="N55007" s="120"/>
      <c r="U55007" s="121"/>
      <c r="V55007" s="122"/>
      <c r="W55007" s="123"/>
      <c r="AC55007" s="123"/>
    </row>
    <row r="55008" spans="5:29" s="2" customFormat="1">
      <c r="E55008" s="120"/>
      <c r="M55008" s="120"/>
      <c r="N55008" s="120"/>
      <c r="U55008" s="121"/>
      <c r="V55008" s="122"/>
      <c r="W55008" s="123"/>
      <c r="AC55008" s="123"/>
    </row>
    <row r="55009" spans="5:29" s="2" customFormat="1">
      <c r="E55009" s="120"/>
      <c r="M55009" s="120"/>
      <c r="N55009" s="120"/>
      <c r="U55009" s="121"/>
      <c r="V55009" s="122"/>
      <c r="W55009" s="123"/>
      <c r="AC55009" s="123"/>
    </row>
    <row r="55010" spans="5:29" s="2" customFormat="1">
      <c r="E55010" s="120"/>
      <c r="M55010" s="120"/>
      <c r="N55010" s="120"/>
      <c r="U55010" s="121"/>
      <c r="V55010" s="122"/>
      <c r="W55010" s="123"/>
      <c r="AC55010" s="123"/>
    </row>
    <row r="55011" spans="5:29" s="2" customFormat="1">
      <c r="E55011" s="120"/>
      <c r="M55011" s="120"/>
      <c r="N55011" s="120"/>
      <c r="U55011" s="121"/>
      <c r="V55011" s="122"/>
      <c r="W55011" s="123"/>
      <c r="AC55011" s="123"/>
    </row>
    <row r="55012" spans="5:29" s="2" customFormat="1">
      <c r="E55012" s="120"/>
      <c r="M55012" s="120"/>
      <c r="N55012" s="120"/>
      <c r="U55012" s="121"/>
      <c r="V55012" s="122"/>
      <c r="W55012" s="123"/>
      <c r="AC55012" s="123"/>
    </row>
    <row r="55013" spans="5:29" s="2" customFormat="1">
      <c r="E55013" s="120"/>
      <c r="M55013" s="120"/>
      <c r="N55013" s="120"/>
      <c r="U55013" s="121"/>
      <c r="V55013" s="122"/>
      <c r="W55013" s="123"/>
      <c r="AC55013" s="123"/>
    </row>
    <row r="55014" spans="5:29" s="2" customFormat="1">
      <c r="E55014" s="120"/>
      <c r="M55014" s="120"/>
      <c r="N55014" s="120"/>
      <c r="U55014" s="121"/>
      <c r="V55014" s="122"/>
      <c r="W55014" s="123"/>
      <c r="AC55014" s="123"/>
    </row>
    <row r="55015" spans="5:29" s="2" customFormat="1">
      <c r="E55015" s="120"/>
      <c r="M55015" s="120"/>
      <c r="N55015" s="120"/>
      <c r="U55015" s="121"/>
      <c r="V55015" s="122"/>
      <c r="W55015" s="123"/>
      <c r="AC55015" s="123"/>
    </row>
    <row r="55016" spans="5:29" s="2" customFormat="1">
      <c r="E55016" s="120"/>
      <c r="M55016" s="120"/>
      <c r="N55016" s="120"/>
      <c r="U55016" s="121"/>
      <c r="V55016" s="122"/>
      <c r="W55016" s="123"/>
      <c r="AC55016" s="123"/>
    </row>
    <row r="55017" spans="5:29" s="2" customFormat="1">
      <c r="E55017" s="120"/>
      <c r="M55017" s="120"/>
      <c r="N55017" s="120"/>
      <c r="U55017" s="121"/>
      <c r="V55017" s="122"/>
      <c r="W55017" s="123"/>
      <c r="AC55017" s="123"/>
    </row>
    <row r="55018" spans="5:29" s="2" customFormat="1">
      <c r="E55018" s="120"/>
      <c r="M55018" s="120"/>
      <c r="N55018" s="120"/>
      <c r="U55018" s="121"/>
      <c r="V55018" s="122"/>
      <c r="W55018" s="123"/>
      <c r="AC55018" s="123"/>
    </row>
    <row r="55019" spans="5:29" s="2" customFormat="1">
      <c r="E55019" s="120"/>
      <c r="M55019" s="120"/>
      <c r="N55019" s="120"/>
      <c r="U55019" s="121"/>
      <c r="V55019" s="122"/>
      <c r="W55019" s="123"/>
      <c r="AC55019" s="123"/>
    </row>
    <row r="55020" spans="5:29" s="2" customFormat="1">
      <c r="E55020" s="120"/>
      <c r="M55020" s="120"/>
      <c r="N55020" s="120"/>
      <c r="U55020" s="121"/>
      <c r="V55020" s="122"/>
      <c r="W55020" s="123"/>
      <c r="AC55020" s="123"/>
    </row>
    <row r="55021" spans="5:29" s="2" customFormat="1">
      <c r="E55021" s="120"/>
      <c r="M55021" s="120"/>
      <c r="N55021" s="120"/>
      <c r="U55021" s="121"/>
      <c r="V55021" s="122"/>
      <c r="W55021" s="123"/>
      <c r="AC55021" s="123"/>
    </row>
    <row r="55022" spans="5:29" s="2" customFormat="1">
      <c r="E55022" s="120"/>
      <c r="M55022" s="120"/>
      <c r="N55022" s="120"/>
      <c r="U55022" s="121"/>
      <c r="V55022" s="122"/>
      <c r="W55022" s="123"/>
      <c r="AC55022" s="123"/>
    </row>
    <row r="55023" spans="5:29" s="2" customFormat="1">
      <c r="E55023" s="120"/>
      <c r="M55023" s="120"/>
      <c r="N55023" s="120"/>
      <c r="U55023" s="121"/>
      <c r="V55023" s="122"/>
      <c r="W55023" s="123"/>
      <c r="AC55023" s="123"/>
    </row>
    <row r="55024" spans="5:29" s="2" customFormat="1">
      <c r="E55024" s="120"/>
      <c r="M55024" s="120"/>
      <c r="N55024" s="120"/>
      <c r="U55024" s="121"/>
      <c r="V55024" s="122"/>
      <c r="W55024" s="123"/>
      <c r="AC55024" s="123"/>
    </row>
    <row r="55025" spans="5:29" s="2" customFormat="1">
      <c r="E55025" s="120"/>
      <c r="M55025" s="120"/>
      <c r="N55025" s="120"/>
      <c r="U55025" s="121"/>
      <c r="V55025" s="122"/>
      <c r="W55025" s="123"/>
      <c r="AC55025" s="123"/>
    </row>
    <row r="55026" spans="5:29" s="2" customFormat="1">
      <c r="E55026" s="120"/>
      <c r="M55026" s="120"/>
      <c r="N55026" s="120"/>
      <c r="U55026" s="121"/>
      <c r="V55026" s="122"/>
      <c r="W55026" s="123"/>
      <c r="AC55026" s="123"/>
    </row>
    <row r="55027" spans="5:29" s="2" customFormat="1">
      <c r="E55027" s="120"/>
      <c r="M55027" s="120"/>
      <c r="N55027" s="120"/>
      <c r="U55027" s="121"/>
      <c r="V55027" s="122"/>
      <c r="W55027" s="123"/>
      <c r="AC55027" s="123"/>
    </row>
    <row r="55028" spans="5:29" s="2" customFormat="1">
      <c r="E55028" s="120"/>
      <c r="M55028" s="120"/>
      <c r="N55028" s="120"/>
      <c r="U55028" s="121"/>
      <c r="V55028" s="122"/>
      <c r="W55028" s="123"/>
      <c r="AC55028" s="123"/>
    </row>
    <row r="55029" spans="5:29" s="2" customFormat="1">
      <c r="E55029" s="120"/>
      <c r="M55029" s="120"/>
      <c r="N55029" s="120"/>
      <c r="U55029" s="121"/>
      <c r="V55029" s="122"/>
      <c r="W55029" s="123"/>
      <c r="AC55029" s="123"/>
    </row>
    <row r="55030" spans="5:29" s="2" customFormat="1">
      <c r="E55030" s="120"/>
      <c r="M55030" s="120"/>
      <c r="N55030" s="120"/>
      <c r="U55030" s="121"/>
      <c r="V55030" s="122"/>
      <c r="W55030" s="123"/>
      <c r="AC55030" s="123"/>
    </row>
    <row r="55031" spans="5:29" s="2" customFormat="1">
      <c r="E55031" s="120"/>
      <c r="M55031" s="120"/>
      <c r="N55031" s="120"/>
      <c r="U55031" s="121"/>
      <c r="V55031" s="122"/>
      <c r="W55031" s="123"/>
      <c r="AC55031" s="123"/>
    </row>
    <row r="55032" spans="5:29" s="2" customFormat="1">
      <c r="E55032" s="120"/>
      <c r="M55032" s="120"/>
      <c r="N55032" s="120"/>
      <c r="U55032" s="121"/>
      <c r="V55032" s="122"/>
      <c r="W55032" s="123"/>
      <c r="AC55032" s="123"/>
    </row>
    <row r="55033" spans="5:29" s="2" customFormat="1">
      <c r="E55033" s="120"/>
      <c r="M55033" s="120"/>
      <c r="N55033" s="120"/>
      <c r="U55033" s="121"/>
      <c r="V55033" s="122"/>
      <c r="W55033" s="123"/>
      <c r="AC55033" s="123"/>
    </row>
    <row r="55034" spans="5:29" s="2" customFormat="1">
      <c r="E55034" s="120"/>
      <c r="M55034" s="120"/>
      <c r="N55034" s="120"/>
      <c r="U55034" s="121"/>
      <c r="V55034" s="122"/>
      <c r="W55034" s="123"/>
      <c r="AC55034" s="123"/>
    </row>
    <row r="55035" spans="5:29" s="2" customFormat="1">
      <c r="E55035" s="120"/>
      <c r="M55035" s="120"/>
      <c r="N55035" s="120"/>
      <c r="U55035" s="121"/>
      <c r="V55035" s="122"/>
      <c r="W55035" s="123"/>
      <c r="AC55035" s="123"/>
    </row>
    <row r="55036" spans="5:29" s="2" customFormat="1">
      <c r="E55036" s="120"/>
      <c r="M55036" s="120"/>
      <c r="N55036" s="120"/>
      <c r="U55036" s="121"/>
      <c r="V55036" s="122"/>
      <c r="W55036" s="123"/>
      <c r="AC55036" s="123"/>
    </row>
    <row r="55037" spans="5:29" s="2" customFormat="1">
      <c r="E55037" s="120"/>
      <c r="M55037" s="120"/>
      <c r="N55037" s="120"/>
      <c r="U55037" s="121"/>
      <c r="V55037" s="122"/>
      <c r="W55037" s="123"/>
      <c r="AC55037" s="123"/>
    </row>
    <row r="55038" spans="5:29" s="2" customFormat="1">
      <c r="E55038" s="120"/>
      <c r="M55038" s="120"/>
      <c r="N55038" s="120"/>
      <c r="U55038" s="121"/>
      <c r="V55038" s="122"/>
      <c r="W55038" s="123"/>
      <c r="AC55038" s="123"/>
    </row>
    <row r="55039" spans="5:29" s="2" customFormat="1">
      <c r="E55039" s="120"/>
      <c r="M55039" s="120"/>
      <c r="N55039" s="120"/>
      <c r="U55039" s="121"/>
      <c r="V55039" s="122"/>
      <c r="W55039" s="123"/>
      <c r="AC55039" s="123"/>
    </row>
    <row r="55040" spans="5:29" s="2" customFormat="1">
      <c r="E55040" s="120"/>
      <c r="M55040" s="120"/>
      <c r="N55040" s="120"/>
      <c r="U55040" s="121"/>
      <c r="V55040" s="122"/>
      <c r="W55040" s="123"/>
      <c r="AC55040" s="123"/>
    </row>
    <row r="55041" spans="5:29" s="2" customFormat="1">
      <c r="E55041" s="120"/>
      <c r="M55041" s="120"/>
      <c r="N55041" s="120"/>
      <c r="U55041" s="121"/>
      <c r="V55041" s="122"/>
      <c r="W55041" s="123"/>
      <c r="AC55041" s="123"/>
    </row>
    <row r="55042" spans="5:29" s="2" customFormat="1">
      <c r="E55042" s="120"/>
      <c r="M55042" s="120"/>
      <c r="N55042" s="120"/>
      <c r="U55042" s="121"/>
      <c r="V55042" s="122"/>
      <c r="W55042" s="123"/>
      <c r="AC55042" s="123"/>
    </row>
    <row r="55043" spans="5:29" s="2" customFormat="1">
      <c r="E55043" s="120"/>
      <c r="M55043" s="120"/>
      <c r="N55043" s="120"/>
      <c r="U55043" s="121"/>
      <c r="V55043" s="122"/>
      <c r="W55043" s="123"/>
      <c r="AC55043" s="123"/>
    </row>
    <row r="55044" spans="5:29" s="2" customFormat="1">
      <c r="E55044" s="120"/>
      <c r="M55044" s="120"/>
      <c r="N55044" s="120"/>
      <c r="U55044" s="121"/>
      <c r="V55044" s="122"/>
      <c r="W55044" s="123"/>
      <c r="AC55044" s="123"/>
    </row>
    <row r="55045" spans="5:29" s="2" customFormat="1">
      <c r="E55045" s="120"/>
      <c r="M55045" s="120"/>
      <c r="N55045" s="120"/>
      <c r="U55045" s="121"/>
      <c r="V55045" s="122"/>
      <c r="W55045" s="123"/>
      <c r="AC55045" s="123"/>
    </row>
    <row r="55046" spans="5:29" s="2" customFormat="1">
      <c r="E55046" s="120"/>
      <c r="M55046" s="120"/>
      <c r="N55046" s="120"/>
      <c r="U55046" s="121"/>
      <c r="V55046" s="122"/>
      <c r="W55046" s="123"/>
      <c r="AC55046" s="123"/>
    </row>
    <row r="55047" spans="5:29" s="2" customFormat="1">
      <c r="E55047" s="120"/>
      <c r="M55047" s="120"/>
      <c r="N55047" s="120"/>
      <c r="U55047" s="121"/>
      <c r="V55047" s="122"/>
      <c r="W55047" s="123"/>
      <c r="AC55047" s="123"/>
    </row>
    <row r="55048" spans="5:29" s="2" customFormat="1">
      <c r="E55048" s="120"/>
      <c r="M55048" s="120"/>
      <c r="N55048" s="120"/>
      <c r="U55048" s="121"/>
      <c r="V55048" s="122"/>
      <c r="W55048" s="123"/>
      <c r="AC55048" s="123"/>
    </row>
    <row r="55049" spans="5:29" s="2" customFormat="1">
      <c r="E55049" s="120"/>
      <c r="M55049" s="120"/>
      <c r="N55049" s="120"/>
      <c r="U55049" s="121"/>
      <c r="V55049" s="122"/>
      <c r="W55049" s="123"/>
      <c r="AC55049" s="123"/>
    </row>
    <row r="55050" spans="5:29" s="2" customFormat="1">
      <c r="E55050" s="120"/>
      <c r="M55050" s="120"/>
      <c r="N55050" s="120"/>
      <c r="U55050" s="121"/>
      <c r="V55050" s="122"/>
      <c r="W55050" s="123"/>
      <c r="AC55050" s="123"/>
    </row>
    <row r="55051" spans="5:29" s="2" customFormat="1">
      <c r="E55051" s="120"/>
      <c r="M55051" s="120"/>
      <c r="N55051" s="120"/>
      <c r="U55051" s="121"/>
      <c r="V55051" s="122"/>
      <c r="W55051" s="123"/>
      <c r="AC55051" s="123"/>
    </row>
    <row r="55052" spans="5:29" s="2" customFormat="1">
      <c r="E55052" s="120"/>
      <c r="M55052" s="120"/>
      <c r="N55052" s="120"/>
      <c r="U55052" s="121"/>
      <c r="V55052" s="122"/>
      <c r="W55052" s="123"/>
      <c r="AC55052" s="123"/>
    </row>
    <row r="55053" spans="5:29" s="2" customFormat="1">
      <c r="E55053" s="120"/>
      <c r="M55053" s="120"/>
      <c r="N55053" s="120"/>
      <c r="U55053" s="121"/>
      <c r="V55053" s="122"/>
      <c r="W55053" s="123"/>
      <c r="AC55053" s="123"/>
    </row>
    <row r="55054" spans="5:29" s="2" customFormat="1">
      <c r="E55054" s="120"/>
      <c r="M55054" s="120"/>
      <c r="N55054" s="120"/>
      <c r="U55054" s="121"/>
      <c r="V55054" s="122"/>
      <c r="W55054" s="123"/>
      <c r="AC55054" s="123"/>
    </row>
    <row r="55055" spans="5:29" s="2" customFormat="1">
      <c r="E55055" s="120"/>
      <c r="M55055" s="120"/>
      <c r="N55055" s="120"/>
      <c r="U55055" s="121"/>
      <c r="V55055" s="122"/>
      <c r="W55055" s="123"/>
      <c r="AC55055" s="123"/>
    </row>
    <row r="55056" spans="5:29" s="2" customFormat="1">
      <c r="E55056" s="120"/>
      <c r="M55056" s="120"/>
      <c r="N55056" s="120"/>
      <c r="U55056" s="121"/>
      <c r="V55056" s="122"/>
      <c r="W55056" s="123"/>
      <c r="AC55056" s="123"/>
    </row>
    <row r="55057" spans="5:29" s="2" customFormat="1">
      <c r="E55057" s="120"/>
      <c r="M55057" s="120"/>
      <c r="N55057" s="120"/>
      <c r="U55057" s="121"/>
      <c r="V55057" s="122"/>
      <c r="W55057" s="123"/>
      <c r="AC55057" s="123"/>
    </row>
    <row r="55058" spans="5:29" s="2" customFormat="1">
      <c r="E55058" s="120"/>
      <c r="M55058" s="120"/>
      <c r="N55058" s="120"/>
      <c r="U55058" s="121"/>
      <c r="V55058" s="122"/>
      <c r="W55058" s="123"/>
      <c r="AC55058" s="123"/>
    </row>
    <row r="55059" spans="5:29" s="2" customFormat="1">
      <c r="E55059" s="120"/>
      <c r="M55059" s="120"/>
      <c r="N55059" s="120"/>
      <c r="U55059" s="121"/>
      <c r="V55059" s="122"/>
      <c r="W55059" s="123"/>
      <c r="AC55059" s="123"/>
    </row>
    <row r="55060" spans="5:29" s="2" customFormat="1">
      <c r="E55060" s="120"/>
      <c r="M55060" s="120"/>
      <c r="N55060" s="120"/>
      <c r="U55060" s="121"/>
      <c r="V55060" s="122"/>
      <c r="W55060" s="123"/>
      <c r="AC55060" s="123"/>
    </row>
    <row r="55061" spans="5:29" s="2" customFormat="1">
      <c r="E55061" s="120"/>
      <c r="M55061" s="120"/>
      <c r="N55061" s="120"/>
      <c r="U55061" s="121"/>
      <c r="V55061" s="122"/>
      <c r="W55061" s="123"/>
      <c r="AC55061" s="123"/>
    </row>
    <row r="55062" spans="5:29" s="2" customFormat="1">
      <c r="E55062" s="120"/>
      <c r="M55062" s="120"/>
      <c r="N55062" s="120"/>
      <c r="U55062" s="121"/>
      <c r="V55062" s="122"/>
      <c r="W55062" s="123"/>
      <c r="AC55062" s="123"/>
    </row>
    <row r="55063" spans="5:29" s="2" customFormat="1">
      <c r="E55063" s="120"/>
      <c r="M55063" s="120"/>
      <c r="N55063" s="120"/>
      <c r="U55063" s="121"/>
      <c r="V55063" s="122"/>
      <c r="W55063" s="123"/>
      <c r="AC55063" s="123"/>
    </row>
    <row r="55064" spans="5:29" s="2" customFormat="1">
      <c r="E55064" s="120"/>
      <c r="M55064" s="120"/>
      <c r="N55064" s="120"/>
      <c r="U55064" s="121"/>
      <c r="V55064" s="122"/>
      <c r="W55064" s="123"/>
      <c r="AC55064" s="123"/>
    </row>
    <row r="55065" spans="5:29" s="2" customFormat="1">
      <c r="E55065" s="120"/>
      <c r="M55065" s="120"/>
      <c r="N55065" s="120"/>
      <c r="U55065" s="121"/>
      <c r="V55065" s="122"/>
      <c r="W55065" s="123"/>
      <c r="AC55065" s="123"/>
    </row>
    <row r="55066" spans="5:29" s="2" customFormat="1">
      <c r="E55066" s="120"/>
      <c r="M55066" s="120"/>
      <c r="N55066" s="120"/>
      <c r="U55066" s="121"/>
      <c r="V55066" s="122"/>
      <c r="W55066" s="123"/>
      <c r="AC55066" s="123"/>
    </row>
    <row r="55067" spans="5:29" s="2" customFormat="1">
      <c r="E55067" s="120"/>
      <c r="M55067" s="120"/>
      <c r="N55067" s="120"/>
      <c r="U55067" s="121"/>
      <c r="V55067" s="122"/>
      <c r="W55067" s="123"/>
      <c r="AC55067" s="123"/>
    </row>
    <row r="55068" spans="5:29" s="2" customFormat="1">
      <c r="E55068" s="120"/>
      <c r="M55068" s="120"/>
      <c r="N55068" s="120"/>
      <c r="U55068" s="121"/>
      <c r="V55068" s="122"/>
      <c r="W55068" s="123"/>
      <c r="AC55068" s="123"/>
    </row>
    <row r="55069" spans="5:29" s="2" customFormat="1">
      <c r="E55069" s="120"/>
      <c r="M55069" s="120"/>
      <c r="N55069" s="120"/>
      <c r="U55069" s="121"/>
      <c r="V55069" s="122"/>
      <c r="W55069" s="123"/>
      <c r="AC55069" s="123"/>
    </row>
    <row r="55070" spans="5:29" s="2" customFormat="1">
      <c r="E55070" s="120"/>
      <c r="M55070" s="120"/>
      <c r="N55070" s="120"/>
      <c r="U55070" s="121"/>
      <c r="V55070" s="122"/>
      <c r="W55070" s="123"/>
      <c r="AC55070" s="123"/>
    </row>
    <row r="55071" spans="5:29" s="2" customFormat="1">
      <c r="E55071" s="120"/>
      <c r="M55071" s="120"/>
      <c r="N55071" s="120"/>
      <c r="U55071" s="121"/>
      <c r="V55071" s="122"/>
      <c r="W55071" s="123"/>
      <c r="AC55071" s="123"/>
    </row>
    <row r="55072" spans="5:29" s="2" customFormat="1">
      <c r="E55072" s="120"/>
      <c r="M55072" s="120"/>
      <c r="N55072" s="120"/>
      <c r="U55072" s="121"/>
      <c r="V55072" s="122"/>
      <c r="W55072" s="123"/>
      <c r="AC55072" s="123"/>
    </row>
    <row r="55073" spans="5:29" s="2" customFormat="1">
      <c r="E55073" s="120"/>
      <c r="M55073" s="120"/>
      <c r="N55073" s="120"/>
      <c r="U55073" s="121"/>
      <c r="V55073" s="122"/>
      <c r="W55073" s="123"/>
      <c r="AC55073" s="123"/>
    </row>
    <row r="55074" spans="5:29" s="2" customFormat="1">
      <c r="E55074" s="120"/>
      <c r="M55074" s="120"/>
      <c r="N55074" s="120"/>
      <c r="U55074" s="121"/>
      <c r="V55074" s="122"/>
      <c r="W55074" s="123"/>
      <c r="AC55074" s="123"/>
    </row>
    <row r="55075" spans="5:29" s="2" customFormat="1">
      <c r="E55075" s="120"/>
      <c r="M55075" s="120"/>
      <c r="N55075" s="120"/>
      <c r="U55075" s="121"/>
      <c r="V55075" s="122"/>
      <c r="W55075" s="123"/>
      <c r="AC55075" s="123"/>
    </row>
    <row r="55076" spans="5:29" s="2" customFormat="1">
      <c r="E55076" s="120"/>
      <c r="M55076" s="120"/>
      <c r="N55076" s="120"/>
      <c r="U55076" s="121"/>
      <c r="V55076" s="122"/>
      <c r="W55076" s="123"/>
      <c r="AC55076" s="123"/>
    </row>
    <row r="55077" spans="5:29" s="2" customFormat="1">
      <c r="E55077" s="120"/>
      <c r="M55077" s="120"/>
      <c r="N55077" s="120"/>
      <c r="U55077" s="121"/>
      <c r="V55077" s="122"/>
      <c r="W55077" s="123"/>
      <c r="AC55077" s="123"/>
    </row>
    <row r="55078" spans="5:29" s="2" customFormat="1">
      <c r="E55078" s="120"/>
      <c r="M55078" s="120"/>
      <c r="N55078" s="120"/>
      <c r="U55078" s="121"/>
      <c r="V55078" s="122"/>
      <c r="W55078" s="123"/>
      <c r="AC55078" s="123"/>
    </row>
    <row r="55079" spans="5:29" s="2" customFormat="1">
      <c r="E55079" s="120"/>
      <c r="M55079" s="120"/>
      <c r="N55079" s="120"/>
      <c r="U55079" s="121"/>
      <c r="V55079" s="122"/>
      <c r="W55079" s="123"/>
      <c r="AC55079" s="123"/>
    </row>
    <row r="55080" spans="5:29" s="2" customFormat="1">
      <c r="E55080" s="120"/>
      <c r="M55080" s="120"/>
      <c r="N55080" s="120"/>
      <c r="U55080" s="121"/>
      <c r="V55080" s="122"/>
      <c r="W55080" s="123"/>
      <c r="AC55080" s="123"/>
    </row>
    <row r="55081" spans="5:29" s="2" customFormat="1">
      <c r="E55081" s="120"/>
      <c r="M55081" s="120"/>
      <c r="N55081" s="120"/>
      <c r="U55081" s="121"/>
      <c r="V55081" s="122"/>
      <c r="W55081" s="123"/>
      <c r="AC55081" s="123"/>
    </row>
    <row r="55082" spans="5:29" s="2" customFormat="1">
      <c r="E55082" s="120"/>
      <c r="M55082" s="120"/>
      <c r="N55082" s="120"/>
      <c r="U55082" s="121"/>
      <c r="V55082" s="122"/>
      <c r="W55082" s="123"/>
      <c r="AC55082" s="123"/>
    </row>
    <row r="55083" spans="5:29" s="2" customFormat="1">
      <c r="E55083" s="120"/>
      <c r="M55083" s="120"/>
      <c r="N55083" s="120"/>
      <c r="U55083" s="121"/>
      <c r="V55083" s="122"/>
      <c r="W55083" s="123"/>
      <c r="AC55083" s="123"/>
    </row>
    <row r="55084" spans="5:29" s="2" customFormat="1">
      <c r="E55084" s="120"/>
      <c r="M55084" s="120"/>
      <c r="N55084" s="120"/>
      <c r="U55084" s="121"/>
      <c r="V55084" s="122"/>
      <c r="W55084" s="123"/>
      <c r="AC55084" s="123"/>
    </row>
    <row r="55085" spans="5:29" s="2" customFormat="1">
      <c r="E55085" s="120"/>
      <c r="M55085" s="120"/>
      <c r="N55085" s="120"/>
      <c r="U55085" s="121"/>
      <c r="V55085" s="122"/>
      <c r="W55085" s="123"/>
      <c r="AC55085" s="123"/>
    </row>
    <row r="55086" spans="5:29" s="2" customFormat="1">
      <c r="E55086" s="120"/>
      <c r="M55086" s="120"/>
      <c r="N55086" s="120"/>
      <c r="U55086" s="121"/>
      <c r="V55086" s="122"/>
      <c r="W55086" s="123"/>
      <c r="AC55086" s="123"/>
    </row>
    <row r="55087" spans="5:29" s="2" customFormat="1">
      <c r="E55087" s="120"/>
      <c r="M55087" s="120"/>
      <c r="N55087" s="120"/>
      <c r="U55087" s="121"/>
      <c r="V55087" s="122"/>
      <c r="W55087" s="123"/>
      <c r="AC55087" s="123"/>
    </row>
    <row r="55088" spans="5:29" s="2" customFormat="1">
      <c r="E55088" s="120"/>
      <c r="M55088" s="120"/>
      <c r="N55088" s="120"/>
      <c r="U55088" s="121"/>
      <c r="V55088" s="122"/>
      <c r="W55088" s="123"/>
      <c r="AC55088" s="123"/>
    </row>
    <row r="55089" spans="5:29" s="2" customFormat="1">
      <c r="E55089" s="120"/>
      <c r="M55089" s="120"/>
      <c r="N55089" s="120"/>
      <c r="U55089" s="121"/>
      <c r="V55089" s="122"/>
      <c r="W55089" s="123"/>
      <c r="AC55089" s="123"/>
    </row>
    <row r="55090" spans="5:29" s="2" customFormat="1">
      <c r="E55090" s="120"/>
      <c r="M55090" s="120"/>
      <c r="N55090" s="120"/>
      <c r="U55090" s="121"/>
      <c r="V55090" s="122"/>
      <c r="W55090" s="123"/>
      <c r="AC55090" s="123"/>
    </row>
    <row r="55091" spans="5:29" s="2" customFormat="1">
      <c r="E55091" s="120"/>
      <c r="M55091" s="120"/>
      <c r="N55091" s="120"/>
      <c r="U55091" s="121"/>
      <c r="V55091" s="122"/>
      <c r="W55091" s="123"/>
      <c r="AC55091" s="123"/>
    </row>
    <row r="55092" spans="5:29" s="2" customFormat="1">
      <c r="E55092" s="120"/>
      <c r="M55092" s="120"/>
      <c r="N55092" s="120"/>
      <c r="U55092" s="121"/>
      <c r="V55092" s="122"/>
      <c r="W55092" s="123"/>
      <c r="AC55092" s="123"/>
    </row>
    <row r="55093" spans="5:29" s="2" customFormat="1">
      <c r="E55093" s="120"/>
      <c r="M55093" s="120"/>
      <c r="N55093" s="120"/>
      <c r="U55093" s="121"/>
      <c r="V55093" s="122"/>
      <c r="W55093" s="123"/>
      <c r="AC55093" s="123"/>
    </row>
    <row r="55094" spans="5:29" s="2" customFormat="1">
      <c r="E55094" s="120"/>
      <c r="M55094" s="120"/>
      <c r="N55094" s="120"/>
      <c r="U55094" s="121"/>
      <c r="V55094" s="122"/>
      <c r="W55094" s="123"/>
      <c r="AC55094" s="123"/>
    </row>
    <row r="55095" spans="5:29" s="2" customFormat="1">
      <c r="E55095" s="120"/>
      <c r="M55095" s="120"/>
      <c r="N55095" s="120"/>
      <c r="U55095" s="121"/>
      <c r="V55095" s="122"/>
      <c r="W55095" s="123"/>
      <c r="AC55095" s="123"/>
    </row>
    <row r="55096" spans="5:29" s="2" customFormat="1">
      <c r="E55096" s="120"/>
      <c r="M55096" s="120"/>
      <c r="N55096" s="120"/>
      <c r="U55096" s="121"/>
      <c r="V55096" s="122"/>
      <c r="W55096" s="123"/>
      <c r="AC55096" s="123"/>
    </row>
    <row r="55097" spans="5:29" s="2" customFormat="1">
      <c r="E55097" s="120"/>
      <c r="M55097" s="120"/>
      <c r="N55097" s="120"/>
      <c r="U55097" s="121"/>
      <c r="V55097" s="122"/>
      <c r="W55097" s="123"/>
      <c r="AC55097" s="123"/>
    </row>
    <row r="55098" spans="5:29" s="2" customFormat="1">
      <c r="E55098" s="120"/>
      <c r="M55098" s="120"/>
      <c r="N55098" s="120"/>
      <c r="U55098" s="121"/>
      <c r="V55098" s="122"/>
      <c r="W55098" s="123"/>
      <c r="AC55098" s="123"/>
    </row>
    <row r="55099" spans="5:29" s="2" customFormat="1">
      <c r="E55099" s="120"/>
      <c r="M55099" s="120"/>
      <c r="N55099" s="120"/>
      <c r="U55099" s="121"/>
      <c r="V55099" s="122"/>
      <c r="W55099" s="123"/>
      <c r="AC55099" s="123"/>
    </row>
    <row r="55100" spans="5:29" s="2" customFormat="1">
      <c r="E55100" s="120"/>
      <c r="M55100" s="120"/>
      <c r="N55100" s="120"/>
      <c r="U55100" s="121"/>
      <c r="V55100" s="122"/>
      <c r="W55100" s="123"/>
      <c r="AC55100" s="123"/>
    </row>
    <row r="55101" spans="5:29" s="2" customFormat="1">
      <c r="E55101" s="120"/>
      <c r="M55101" s="120"/>
      <c r="N55101" s="120"/>
      <c r="U55101" s="121"/>
      <c r="V55101" s="122"/>
      <c r="W55101" s="123"/>
      <c r="AC55101" s="123"/>
    </row>
    <row r="55102" spans="5:29" s="2" customFormat="1">
      <c r="E55102" s="120"/>
      <c r="M55102" s="120"/>
      <c r="N55102" s="120"/>
      <c r="U55102" s="121"/>
      <c r="V55102" s="122"/>
      <c r="W55102" s="123"/>
      <c r="AC55102" s="123"/>
    </row>
    <row r="55103" spans="5:29" s="2" customFormat="1">
      <c r="E55103" s="120"/>
      <c r="M55103" s="120"/>
      <c r="N55103" s="120"/>
      <c r="U55103" s="121"/>
      <c r="V55103" s="122"/>
      <c r="W55103" s="123"/>
      <c r="AC55103" s="123"/>
    </row>
    <row r="55104" spans="5:29" s="2" customFormat="1">
      <c r="E55104" s="120"/>
      <c r="M55104" s="120"/>
      <c r="N55104" s="120"/>
      <c r="U55104" s="121"/>
      <c r="V55104" s="122"/>
      <c r="W55104" s="123"/>
      <c r="AC55104" s="123"/>
    </row>
    <row r="55105" spans="5:29" s="2" customFormat="1">
      <c r="E55105" s="120"/>
      <c r="M55105" s="120"/>
      <c r="N55105" s="120"/>
      <c r="U55105" s="121"/>
      <c r="V55105" s="122"/>
      <c r="W55105" s="123"/>
      <c r="AC55105" s="123"/>
    </row>
    <row r="55106" spans="5:29" s="2" customFormat="1">
      <c r="E55106" s="120"/>
      <c r="M55106" s="120"/>
      <c r="N55106" s="120"/>
      <c r="U55106" s="121"/>
      <c r="V55106" s="122"/>
      <c r="W55106" s="123"/>
      <c r="AC55106" s="123"/>
    </row>
    <row r="55107" spans="5:29" s="2" customFormat="1">
      <c r="E55107" s="120"/>
      <c r="M55107" s="120"/>
      <c r="N55107" s="120"/>
      <c r="U55107" s="121"/>
      <c r="V55107" s="122"/>
      <c r="W55107" s="123"/>
      <c r="AC55107" s="123"/>
    </row>
    <row r="55108" spans="5:29" s="2" customFormat="1">
      <c r="E55108" s="120"/>
      <c r="M55108" s="120"/>
      <c r="N55108" s="120"/>
      <c r="U55108" s="121"/>
      <c r="V55108" s="122"/>
      <c r="W55108" s="123"/>
      <c r="AC55108" s="123"/>
    </row>
    <row r="55109" spans="5:29" s="2" customFormat="1">
      <c r="E55109" s="120"/>
      <c r="M55109" s="120"/>
      <c r="N55109" s="120"/>
      <c r="U55109" s="121"/>
      <c r="V55109" s="122"/>
      <c r="W55109" s="123"/>
      <c r="AC55109" s="123"/>
    </row>
    <row r="55110" spans="5:29" s="2" customFormat="1">
      <c r="E55110" s="120"/>
      <c r="M55110" s="120"/>
      <c r="N55110" s="120"/>
      <c r="U55110" s="121"/>
      <c r="V55110" s="122"/>
      <c r="W55110" s="123"/>
      <c r="AC55110" s="123"/>
    </row>
    <row r="55111" spans="5:29" s="2" customFormat="1">
      <c r="E55111" s="120"/>
      <c r="M55111" s="120"/>
      <c r="N55111" s="120"/>
      <c r="U55111" s="121"/>
      <c r="V55111" s="122"/>
      <c r="W55111" s="123"/>
      <c r="AC55111" s="123"/>
    </row>
    <row r="55112" spans="5:29" s="2" customFormat="1">
      <c r="E55112" s="120"/>
      <c r="M55112" s="120"/>
      <c r="N55112" s="120"/>
      <c r="U55112" s="121"/>
      <c r="V55112" s="122"/>
      <c r="W55112" s="123"/>
      <c r="AC55112" s="123"/>
    </row>
    <row r="55113" spans="5:29" s="2" customFormat="1">
      <c r="E55113" s="120"/>
      <c r="M55113" s="120"/>
      <c r="N55113" s="120"/>
      <c r="U55113" s="121"/>
      <c r="V55113" s="122"/>
      <c r="W55113" s="123"/>
      <c r="AC55113" s="123"/>
    </row>
    <row r="55114" spans="5:29" s="2" customFormat="1">
      <c r="E55114" s="120"/>
      <c r="M55114" s="120"/>
      <c r="N55114" s="120"/>
      <c r="U55114" s="121"/>
      <c r="V55114" s="122"/>
      <c r="W55114" s="123"/>
      <c r="AC55114" s="123"/>
    </row>
    <row r="55115" spans="5:29" s="2" customFormat="1">
      <c r="E55115" s="120"/>
      <c r="M55115" s="120"/>
      <c r="N55115" s="120"/>
      <c r="U55115" s="121"/>
      <c r="V55115" s="122"/>
      <c r="W55115" s="123"/>
      <c r="AC55115" s="123"/>
    </row>
    <row r="55116" spans="5:29" s="2" customFormat="1">
      <c r="E55116" s="120"/>
      <c r="M55116" s="120"/>
      <c r="N55116" s="120"/>
      <c r="U55116" s="121"/>
      <c r="V55116" s="122"/>
      <c r="W55116" s="123"/>
      <c r="AC55116" s="123"/>
    </row>
    <row r="55117" spans="5:29" s="2" customFormat="1">
      <c r="E55117" s="120"/>
      <c r="M55117" s="120"/>
      <c r="N55117" s="120"/>
      <c r="U55117" s="121"/>
      <c r="V55117" s="122"/>
      <c r="W55117" s="123"/>
      <c r="AC55117" s="123"/>
    </row>
    <row r="55118" spans="5:29" s="2" customFormat="1">
      <c r="E55118" s="120"/>
      <c r="M55118" s="120"/>
      <c r="N55118" s="120"/>
      <c r="U55118" s="121"/>
      <c r="V55118" s="122"/>
      <c r="W55118" s="123"/>
      <c r="AC55118" s="123"/>
    </row>
    <row r="55119" spans="5:29" s="2" customFormat="1">
      <c r="E55119" s="120"/>
      <c r="M55119" s="120"/>
      <c r="N55119" s="120"/>
      <c r="U55119" s="121"/>
      <c r="V55119" s="122"/>
      <c r="W55119" s="123"/>
      <c r="AC55119" s="123"/>
    </row>
    <row r="55120" spans="5:29" s="2" customFormat="1">
      <c r="E55120" s="120"/>
      <c r="M55120" s="120"/>
      <c r="N55120" s="120"/>
      <c r="U55120" s="121"/>
      <c r="V55120" s="122"/>
      <c r="W55120" s="123"/>
      <c r="AC55120" s="123"/>
    </row>
    <row r="55121" spans="5:29" s="2" customFormat="1">
      <c r="E55121" s="120"/>
      <c r="M55121" s="120"/>
      <c r="N55121" s="120"/>
      <c r="U55121" s="121"/>
      <c r="V55121" s="122"/>
      <c r="W55121" s="123"/>
      <c r="AC55121" s="123"/>
    </row>
    <row r="55122" spans="5:29" s="2" customFormat="1">
      <c r="E55122" s="120"/>
      <c r="M55122" s="120"/>
      <c r="N55122" s="120"/>
      <c r="U55122" s="121"/>
      <c r="V55122" s="122"/>
      <c r="W55122" s="123"/>
      <c r="AC55122" s="123"/>
    </row>
    <row r="55123" spans="5:29" s="2" customFormat="1">
      <c r="E55123" s="120"/>
      <c r="M55123" s="120"/>
      <c r="N55123" s="120"/>
      <c r="U55123" s="121"/>
      <c r="V55123" s="122"/>
      <c r="W55123" s="123"/>
      <c r="AC55123" s="123"/>
    </row>
    <row r="55124" spans="5:29" s="2" customFormat="1">
      <c r="E55124" s="120"/>
      <c r="M55124" s="120"/>
      <c r="N55124" s="120"/>
      <c r="U55124" s="121"/>
      <c r="V55124" s="122"/>
      <c r="W55124" s="123"/>
      <c r="AC55124" s="123"/>
    </row>
    <row r="55125" spans="5:29" s="2" customFormat="1">
      <c r="E55125" s="120"/>
      <c r="M55125" s="120"/>
      <c r="N55125" s="120"/>
      <c r="U55125" s="121"/>
      <c r="V55125" s="122"/>
      <c r="W55125" s="123"/>
      <c r="AC55125" s="123"/>
    </row>
    <row r="55126" spans="5:29" s="2" customFormat="1">
      <c r="E55126" s="120"/>
      <c r="M55126" s="120"/>
      <c r="N55126" s="120"/>
      <c r="U55126" s="121"/>
      <c r="V55126" s="122"/>
      <c r="W55126" s="123"/>
      <c r="AC55126" s="123"/>
    </row>
    <row r="55127" spans="5:29" s="2" customFormat="1">
      <c r="E55127" s="120"/>
      <c r="M55127" s="120"/>
      <c r="N55127" s="120"/>
      <c r="U55127" s="121"/>
      <c r="V55127" s="122"/>
      <c r="W55127" s="123"/>
      <c r="AC55127" s="123"/>
    </row>
    <row r="55128" spans="5:29" s="2" customFormat="1">
      <c r="E55128" s="120"/>
      <c r="M55128" s="120"/>
      <c r="N55128" s="120"/>
      <c r="U55128" s="121"/>
      <c r="V55128" s="122"/>
      <c r="W55128" s="123"/>
      <c r="AC55128" s="123"/>
    </row>
    <row r="55129" spans="5:29" s="2" customFormat="1">
      <c r="E55129" s="120"/>
      <c r="M55129" s="120"/>
      <c r="N55129" s="120"/>
      <c r="U55129" s="121"/>
      <c r="V55129" s="122"/>
      <c r="W55129" s="123"/>
      <c r="AC55129" s="123"/>
    </row>
    <row r="55130" spans="5:29" s="2" customFormat="1">
      <c r="E55130" s="120"/>
      <c r="M55130" s="120"/>
      <c r="N55130" s="120"/>
      <c r="U55130" s="121"/>
      <c r="V55130" s="122"/>
      <c r="W55130" s="123"/>
      <c r="AC55130" s="123"/>
    </row>
    <row r="55131" spans="5:29" s="2" customFormat="1">
      <c r="E55131" s="120"/>
      <c r="M55131" s="120"/>
      <c r="N55131" s="120"/>
      <c r="U55131" s="121"/>
      <c r="V55131" s="122"/>
      <c r="W55131" s="123"/>
      <c r="AC55131" s="123"/>
    </row>
    <row r="55132" spans="5:29" s="2" customFormat="1">
      <c r="E55132" s="120"/>
      <c r="M55132" s="120"/>
      <c r="N55132" s="120"/>
      <c r="U55132" s="121"/>
      <c r="V55132" s="122"/>
      <c r="W55132" s="123"/>
      <c r="AC55132" s="123"/>
    </row>
    <row r="55133" spans="5:29" s="2" customFormat="1">
      <c r="E55133" s="120"/>
      <c r="M55133" s="120"/>
      <c r="N55133" s="120"/>
      <c r="U55133" s="121"/>
      <c r="V55133" s="122"/>
      <c r="W55133" s="123"/>
      <c r="AC55133" s="123"/>
    </row>
    <row r="55134" spans="5:29" s="2" customFormat="1">
      <c r="E55134" s="120"/>
      <c r="M55134" s="120"/>
      <c r="N55134" s="120"/>
      <c r="U55134" s="121"/>
      <c r="V55134" s="122"/>
      <c r="W55134" s="123"/>
      <c r="AC55134" s="123"/>
    </row>
    <row r="55135" spans="5:29" s="2" customFormat="1">
      <c r="E55135" s="120"/>
      <c r="M55135" s="120"/>
      <c r="N55135" s="120"/>
      <c r="U55135" s="121"/>
      <c r="V55135" s="122"/>
      <c r="W55135" s="123"/>
      <c r="AC55135" s="123"/>
    </row>
    <row r="55136" spans="5:29" s="2" customFormat="1">
      <c r="E55136" s="120"/>
      <c r="M55136" s="120"/>
      <c r="N55136" s="120"/>
      <c r="U55136" s="121"/>
      <c r="V55136" s="122"/>
      <c r="W55136" s="123"/>
      <c r="AC55136" s="123"/>
    </row>
    <row r="55137" spans="5:29" s="2" customFormat="1">
      <c r="E55137" s="120"/>
      <c r="M55137" s="120"/>
      <c r="N55137" s="120"/>
      <c r="U55137" s="121"/>
      <c r="V55137" s="122"/>
      <c r="W55137" s="123"/>
      <c r="AC55137" s="123"/>
    </row>
    <row r="55138" spans="5:29" s="2" customFormat="1">
      <c r="E55138" s="120"/>
      <c r="M55138" s="120"/>
      <c r="N55138" s="120"/>
      <c r="U55138" s="121"/>
      <c r="V55138" s="122"/>
      <c r="W55138" s="123"/>
      <c r="AC55138" s="123"/>
    </row>
    <row r="55139" spans="5:29" s="2" customFormat="1">
      <c r="E55139" s="120"/>
      <c r="M55139" s="120"/>
      <c r="N55139" s="120"/>
      <c r="U55139" s="121"/>
      <c r="V55139" s="122"/>
      <c r="W55139" s="123"/>
      <c r="AC55139" s="123"/>
    </row>
    <row r="55140" spans="5:29" s="2" customFormat="1">
      <c r="E55140" s="120"/>
      <c r="M55140" s="120"/>
      <c r="N55140" s="120"/>
      <c r="U55140" s="121"/>
      <c r="V55140" s="122"/>
      <c r="W55140" s="123"/>
      <c r="AC55140" s="123"/>
    </row>
    <row r="55141" spans="5:29" s="2" customFormat="1">
      <c r="E55141" s="120"/>
      <c r="M55141" s="120"/>
      <c r="N55141" s="120"/>
      <c r="U55141" s="121"/>
      <c r="V55141" s="122"/>
      <c r="W55141" s="123"/>
      <c r="AC55141" s="123"/>
    </row>
    <row r="55142" spans="5:29" s="2" customFormat="1">
      <c r="E55142" s="120"/>
      <c r="M55142" s="120"/>
      <c r="N55142" s="120"/>
      <c r="U55142" s="121"/>
      <c r="V55142" s="122"/>
      <c r="W55142" s="123"/>
      <c r="AC55142" s="123"/>
    </row>
    <row r="55143" spans="5:29" s="2" customFormat="1">
      <c r="E55143" s="120"/>
      <c r="M55143" s="120"/>
      <c r="N55143" s="120"/>
      <c r="U55143" s="121"/>
      <c r="V55143" s="122"/>
      <c r="W55143" s="123"/>
      <c r="AC55143" s="123"/>
    </row>
    <row r="55144" spans="5:29" s="2" customFormat="1">
      <c r="E55144" s="120"/>
      <c r="M55144" s="120"/>
      <c r="N55144" s="120"/>
      <c r="U55144" s="121"/>
      <c r="V55144" s="122"/>
      <c r="W55144" s="123"/>
      <c r="AC55144" s="123"/>
    </row>
    <row r="55145" spans="5:29" s="2" customFormat="1">
      <c r="E55145" s="120"/>
      <c r="M55145" s="120"/>
      <c r="N55145" s="120"/>
      <c r="U55145" s="121"/>
      <c r="V55145" s="122"/>
      <c r="W55145" s="123"/>
      <c r="AC55145" s="123"/>
    </row>
    <row r="55146" spans="5:29" s="2" customFormat="1">
      <c r="E55146" s="120"/>
      <c r="M55146" s="120"/>
      <c r="N55146" s="120"/>
      <c r="U55146" s="121"/>
      <c r="V55146" s="122"/>
      <c r="W55146" s="123"/>
      <c r="AC55146" s="123"/>
    </row>
    <row r="55147" spans="5:29" s="2" customFormat="1">
      <c r="E55147" s="120"/>
      <c r="M55147" s="120"/>
      <c r="N55147" s="120"/>
      <c r="U55147" s="121"/>
      <c r="V55147" s="122"/>
      <c r="W55147" s="123"/>
      <c r="AC55147" s="123"/>
    </row>
    <row r="55148" spans="5:29" s="2" customFormat="1">
      <c r="E55148" s="120"/>
      <c r="M55148" s="120"/>
      <c r="N55148" s="120"/>
      <c r="U55148" s="121"/>
      <c r="V55148" s="122"/>
      <c r="W55148" s="123"/>
      <c r="AC55148" s="123"/>
    </row>
    <row r="55149" spans="5:29" s="2" customFormat="1">
      <c r="E55149" s="120"/>
      <c r="M55149" s="120"/>
      <c r="N55149" s="120"/>
      <c r="U55149" s="121"/>
      <c r="V55149" s="122"/>
      <c r="W55149" s="123"/>
      <c r="AC55149" s="123"/>
    </row>
    <row r="55150" spans="5:29" s="2" customFormat="1">
      <c r="E55150" s="120"/>
      <c r="M55150" s="120"/>
      <c r="N55150" s="120"/>
      <c r="U55150" s="121"/>
      <c r="V55150" s="122"/>
      <c r="W55150" s="123"/>
      <c r="AC55150" s="123"/>
    </row>
    <row r="55151" spans="5:29" s="2" customFormat="1">
      <c r="E55151" s="120"/>
      <c r="M55151" s="120"/>
      <c r="N55151" s="120"/>
      <c r="U55151" s="121"/>
      <c r="V55151" s="122"/>
      <c r="W55151" s="123"/>
      <c r="AC55151" s="123"/>
    </row>
    <row r="55152" spans="5:29" s="2" customFormat="1">
      <c r="E55152" s="120"/>
      <c r="M55152" s="120"/>
      <c r="N55152" s="120"/>
      <c r="U55152" s="121"/>
      <c r="V55152" s="122"/>
      <c r="W55152" s="123"/>
      <c r="AC55152" s="123"/>
    </row>
    <row r="55153" spans="5:29" s="2" customFormat="1">
      <c r="E55153" s="120"/>
      <c r="M55153" s="120"/>
      <c r="N55153" s="120"/>
      <c r="U55153" s="121"/>
      <c r="V55153" s="122"/>
      <c r="W55153" s="123"/>
      <c r="AC55153" s="123"/>
    </row>
    <row r="55154" spans="5:29" s="2" customFormat="1">
      <c r="E55154" s="120"/>
      <c r="M55154" s="120"/>
      <c r="N55154" s="120"/>
      <c r="U55154" s="121"/>
      <c r="V55154" s="122"/>
      <c r="W55154" s="123"/>
      <c r="AC55154" s="123"/>
    </row>
    <row r="55155" spans="5:29" s="2" customFormat="1">
      <c r="E55155" s="120"/>
      <c r="M55155" s="120"/>
      <c r="N55155" s="120"/>
      <c r="U55155" s="121"/>
      <c r="V55155" s="122"/>
      <c r="W55155" s="123"/>
      <c r="AC55155" s="123"/>
    </row>
    <row r="55156" spans="5:29" s="2" customFormat="1">
      <c r="E55156" s="120"/>
      <c r="M55156" s="120"/>
      <c r="N55156" s="120"/>
      <c r="U55156" s="121"/>
      <c r="V55156" s="122"/>
      <c r="W55156" s="123"/>
      <c r="AC55156" s="123"/>
    </row>
    <row r="55157" spans="5:29" s="2" customFormat="1">
      <c r="E55157" s="120"/>
      <c r="M55157" s="120"/>
      <c r="N55157" s="120"/>
      <c r="U55157" s="121"/>
      <c r="V55157" s="122"/>
      <c r="W55157" s="123"/>
      <c r="AC55157" s="123"/>
    </row>
    <row r="55158" spans="5:29" s="2" customFormat="1">
      <c r="E55158" s="120"/>
      <c r="M55158" s="120"/>
      <c r="N55158" s="120"/>
      <c r="U55158" s="121"/>
      <c r="V55158" s="122"/>
      <c r="W55158" s="123"/>
      <c r="AC55158" s="123"/>
    </row>
    <row r="55159" spans="5:29" s="2" customFormat="1">
      <c r="E55159" s="120"/>
      <c r="M55159" s="120"/>
      <c r="N55159" s="120"/>
      <c r="U55159" s="121"/>
      <c r="V55159" s="122"/>
      <c r="W55159" s="123"/>
      <c r="AC55159" s="123"/>
    </row>
    <row r="55160" spans="5:29" s="2" customFormat="1">
      <c r="E55160" s="120"/>
      <c r="M55160" s="120"/>
      <c r="N55160" s="120"/>
      <c r="U55160" s="121"/>
      <c r="V55160" s="122"/>
      <c r="W55160" s="123"/>
      <c r="AC55160" s="123"/>
    </row>
    <row r="55161" spans="5:29" s="2" customFormat="1">
      <c r="E55161" s="120"/>
      <c r="M55161" s="120"/>
      <c r="N55161" s="120"/>
      <c r="U55161" s="121"/>
      <c r="V55161" s="122"/>
      <c r="W55161" s="123"/>
      <c r="AC55161" s="123"/>
    </row>
    <row r="55162" spans="5:29" s="2" customFormat="1">
      <c r="E55162" s="120"/>
      <c r="M55162" s="120"/>
      <c r="N55162" s="120"/>
      <c r="U55162" s="121"/>
      <c r="V55162" s="122"/>
      <c r="W55162" s="123"/>
      <c r="AC55162" s="123"/>
    </row>
    <row r="55163" spans="5:29" s="2" customFormat="1">
      <c r="E55163" s="120"/>
      <c r="M55163" s="120"/>
      <c r="N55163" s="120"/>
      <c r="U55163" s="121"/>
      <c r="V55163" s="122"/>
      <c r="W55163" s="123"/>
      <c r="AC55163" s="123"/>
    </row>
    <row r="55164" spans="5:29" s="2" customFormat="1">
      <c r="E55164" s="120"/>
      <c r="M55164" s="120"/>
      <c r="N55164" s="120"/>
      <c r="U55164" s="121"/>
      <c r="V55164" s="122"/>
      <c r="W55164" s="123"/>
      <c r="AC55164" s="123"/>
    </row>
    <row r="55165" spans="5:29" s="2" customFormat="1">
      <c r="E55165" s="120"/>
      <c r="M55165" s="120"/>
      <c r="N55165" s="120"/>
      <c r="U55165" s="121"/>
      <c r="V55165" s="122"/>
      <c r="W55165" s="123"/>
      <c r="AC55165" s="123"/>
    </row>
    <row r="55166" spans="5:29" s="2" customFormat="1">
      <c r="E55166" s="120"/>
      <c r="M55166" s="120"/>
      <c r="N55166" s="120"/>
      <c r="U55166" s="121"/>
      <c r="V55166" s="122"/>
      <c r="W55166" s="123"/>
      <c r="AC55166" s="123"/>
    </row>
    <row r="55167" spans="5:29" s="2" customFormat="1">
      <c r="E55167" s="120"/>
      <c r="M55167" s="120"/>
      <c r="N55167" s="120"/>
      <c r="U55167" s="121"/>
      <c r="V55167" s="122"/>
      <c r="W55167" s="123"/>
      <c r="AC55167" s="123"/>
    </row>
    <row r="55168" spans="5:29" s="2" customFormat="1">
      <c r="E55168" s="120"/>
      <c r="M55168" s="120"/>
      <c r="N55168" s="120"/>
      <c r="U55168" s="121"/>
      <c r="V55168" s="122"/>
      <c r="W55168" s="123"/>
      <c r="AC55168" s="123"/>
    </row>
    <row r="55169" spans="5:29" s="2" customFormat="1">
      <c r="E55169" s="120"/>
      <c r="M55169" s="120"/>
      <c r="N55169" s="120"/>
      <c r="U55169" s="121"/>
      <c r="V55169" s="122"/>
      <c r="W55169" s="123"/>
      <c r="AC55169" s="123"/>
    </row>
    <row r="55170" spans="5:29" s="2" customFormat="1">
      <c r="E55170" s="120"/>
      <c r="M55170" s="120"/>
      <c r="N55170" s="120"/>
      <c r="U55170" s="121"/>
      <c r="V55170" s="122"/>
      <c r="W55170" s="123"/>
      <c r="AC55170" s="123"/>
    </row>
    <row r="55171" spans="5:29" s="2" customFormat="1">
      <c r="E55171" s="120"/>
      <c r="M55171" s="120"/>
      <c r="N55171" s="120"/>
      <c r="U55171" s="121"/>
      <c r="V55171" s="122"/>
      <c r="W55171" s="123"/>
      <c r="AC55171" s="123"/>
    </row>
    <row r="55172" spans="5:29" s="2" customFormat="1">
      <c r="E55172" s="120"/>
      <c r="M55172" s="120"/>
      <c r="N55172" s="120"/>
      <c r="U55172" s="121"/>
      <c r="V55172" s="122"/>
      <c r="W55172" s="123"/>
      <c r="AC55172" s="123"/>
    </row>
    <row r="55173" spans="5:29" s="2" customFormat="1">
      <c r="E55173" s="120"/>
      <c r="M55173" s="120"/>
      <c r="N55173" s="120"/>
      <c r="U55173" s="121"/>
      <c r="V55173" s="122"/>
      <c r="W55173" s="123"/>
      <c r="AC55173" s="123"/>
    </row>
    <row r="55174" spans="5:29" s="2" customFormat="1">
      <c r="E55174" s="120"/>
      <c r="M55174" s="120"/>
      <c r="N55174" s="120"/>
      <c r="U55174" s="121"/>
      <c r="V55174" s="122"/>
      <c r="W55174" s="123"/>
      <c r="AC55174" s="123"/>
    </row>
    <row r="55175" spans="5:29" s="2" customFormat="1">
      <c r="E55175" s="120"/>
      <c r="M55175" s="120"/>
      <c r="N55175" s="120"/>
      <c r="U55175" s="121"/>
      <c r="V55175" s="122"/>
      <c r="W55175" s="123"/>
      <c r="AC55175" s="123"/>
    </row>
    <row r="55176" spans="5:29" s="2" customFormat="1">
      <c r="E55176" s="120"/>
      <c r="M55176" s="120"/>
      <c r="N55176" s="120"/>
      <c r="U55176" s="121"/>
      <c r="V55176" s="122"/>
      <c r="W55176" s="123"/>
      <c r="AC55176" s="123"/>
    </row>
    <row r="55177" spans="5:29" s="2" customFormat="1">
      <c r="E55177" s="120"/>
      <c r="M55177" s="120"/>
      <c r="N55177" s="120"/>
      <c r="U55177" s="121"/>
      <c r="V55177" s="122"/>
      <c r="W55177" s="123"/>
      <c r="AC55177" s="123"/>
    </row>
    <row r="55178" spans="5:29" s="2" customFormat="1">
      <c r="E55178" s="120"/>
      <c r="M55178" s="120"/>
      <c r="N55178" s="120"/>
      <c r="U55178" s="121"/>
      <c r="V55178" s="122"/>
      <c r="W55178" s="123"/>
      <c r="AC55178" s="123"/>
    </row>
    <row r="55179" spans="5:29" s="2" customFormat="1">
      <c r="E55179" s="120"/>
      <c r="M55179" s="120"/>
      <c r="N55179" s="120"/>
      <c r="U55179" s="121"/>
      <c r="V55179" s="122"/>
      <c r="W55179" s="123"/>
      <c r="AC55179" s="123"/>
    </row>
    <row r="55180" spans="5:29" s="2" customFormat="1">
      <c r="E55180" s="120"/>
      <c r="M55180" s="120"/>
      <c r="N55180" s="120"/>
      <c r="U55180" s="121"/>
      <c r="V55180" s="122"/>
      <c r="W55180" s="123"/>
      <c r="AC55180" s="123"/>
    </row>
    <row r="55181" spans="5:29" s="2" customFormat="1">
      <c r="E55181" s="120"/>
      <c r="M55181" s="120"/>
      <c r="N55181" s="120"/>
      <c r="U55181" s="121"/>
      <c r="V55181" s="122"/>
      <c r="W55181" s="123"/>
      <c r="AC55181" s="123"/>
    </row>
    <row r="55182" spans="5:29" s="2" customFormat="1">
      <c r="E55182" s="120"/>
      <c r="M55182" s="120"/>
      <c r="N55182" s="120"/>
      <c r="U55182" s="121"/>
      <c r="V55182" s="122"/>
      <c r="W55182" s="123"/>
      <c r="AC55182" s="123"/>
    </row>
    <row r="55183" spans="5:29" s="2" customFormat="1">
      <c r="E55183" s="120"/>
      <c r="M55183" s="120"/>
      <c r="N55183" s="120"/>
      <c r="U55183" s="121"/>
      <c r="V55183" s="122"/>
      <c r="W55183" s="123"/>
      <c r="AC55183" s="123"/>
    </row>
    <row r="55184" spans="5:29" s="2" customFormat="1">
      <c r="E55184" s="120"/>
      <c r="M55184" s="120"/>
      <c r="N55184" s="120"/>
      <c r="U55184" s="121"/>
      <c r="V55184" s="122"/>
      <c r="W55184" s="123"/>
      <c r="AC55184" s="123"/>
    </row>
    <row r="55185" spans="5:29" s="2" customFormat="1">
      <c r="E55185" s="120"/>
      <c r="M55185" s="120"/>
      <c r="N55185" s="120"/>
      <c r="U55185" s="121"/>
      <c r="V55185" s="122"/>
      <c r="W55185" s="123"/>
      <c r="AC55185" s="123"/>
    </row>
    <row r="55186" spans="5:29" s="2" customFormat="1">
      <c r="E55186" s="120"/>
      <c r="M55186" s="120"/>
      <c r="N55186" s="120"/>
      <c r="U55186" s="121"/>
      <c r="V55186" s="122"/>
      <c r="W55186" s="123"/>
      <c r="AC55186" s="123"/>
    </row>
    <row r="55187" spans="5:29" s="2" customFormat="1">
      <c r="E55187" s="120"/>
      <c r="M55187" s="120"/>
      <c r="N55187" s="120"/>
      <c r="U55187" s="121"/>
      <c r="V55187" s="122"/>
      <c r="W55187" s="123"/>
      <c r="AC55187" s="123"/>
    </row>
    <row r="55188" spans="5:29" s="2" customFormat="1">
      <c r="E55188" s="120"/>
      <c r="M55188" s="120"/>
      <c r="N55188" s="120"/>
      <c r="U55188" s="121"/>
      <c r="V55188" s="122"/>
      <c r="W55188" s="123"/>
      <c r="AC55188" s="123"/>
    </row>
    <row r="55189" spans="5:29" s="2" customFormat="1">
      <c r="E55189" s="120"/>
      <c r="M55189" s="120"/>
      <c r="N55189" s="120"/>
      <c r="U55189" s="121"/>
      <c r="V55189" s="122"/>
      <c r="W55189" s="123"/>
      <c r="AC55189" s="123"/>
    </row>
    <row r="55190" spans="5:29" s="2" customFormat="1">
      <c r="E55190" s="120"/>
      <c r="M55190" s="120"/>
      <c r="N55190" s="120"/>
      <c r="U55190" s="121"/>
      <c r="V55190" s="122"/>
      <c r="W55190" s="123"/>
      <c r="AC55190" s="123"/>
    </row>
    <row r="55191" spans="5:29" s="2" customFormat="1">
      <c r="E55191" s="120"/>
      <c r="M55191" s="120"/>
      <c r="N55191" s="120"/>
      <c r="U55191" s="121"/>
      <c r="V55191" s="122"/>
      <c r="W55191" s="123"/>
      <c r="AC55191" s="123"/>
    </row>
    <row r="55192" spans="5:29" s="2" customFormat="1">
      <c r="E55192" s="120"/>
      <c r="M55192" s="120"/>
      <c r="N55192" s="120"/>
      <c r="U55192" s="121"/>
      <c r="V55192" s="122"/>
      <c r="W55192" s="123"/>
      <c r="AC55192" s="123"/>
    </row>
    <row r="55193" spans="5:29" s="2" customFormat="1">
      <c r="E55193" s="120"/>
      <c r="M55193" s="120"/>
      <c r="N55193" s="120"/>
      <c r="U55193" s="121"/>
      <c r="V55193" s="122"/>
      <c r="W55193" s="123"/>
      <c r="AC55193" s="123"/>
    </row>
    <row r="55194" spans="5:29" s="2" customFormat="1">
      <c r="E55194" s="120"/>
      <c r="M55194" s="120"/>
      <c r="N55194" s="120"/>
      <c r="U55194" s="121"/>
      <c r="V55194" s="122"/>
      <c r="W55194" s="123"/>
      <c r="AC55194" s="123"/>
    </row>
    <row r="55195" spans="5:29" s="2" customFormat="1">
      <c r="E55195" s="120"/>
      <c r="M55195" s="120"/>
      <c r="N55195" s="120"/>
      <c r="U55195" s="121"/>
      <c r="V55195" s="122"/>
      <c r="W55195" s="123"/>
      <c r="AC55195" s="123"/>
    </row>
    <row r="55196" spans="5:29" s="2" customFormat="1">
      <c r="E55196" s="120"/>
      <c r="M55196" s="120"/>
      <c r="N55196" s="120"/>
      <c r="U55196" s="121"/>
      <c r="V55196" s="122"/>
      <c r="W55196" s="123"/>
      <c r="AC55196" s="123"/>
    </row>
    <row r="55197" spans="5:29" s="2" customFormat="1">
      <c r="E55197" s="120"/>
      <c r="M55197" s="120"/>
      <c r="N55197" s="120"/>
      <c r="U55197" s="121"/>
      <c r="V55197" s="122"/>
      <c r="W55197" s="123"/>
      <c r="AC55197" s="123"/>
    </row>
    <row r="55198" spans="5:29" s="2" customFormat="1">
      <c r="E55198" s="120"/>
      <c r="M55198" s="120"/>
      <c r="N55198" s="120"/>
      <c r="U55198" s="121"/>
      <c r="V55198" s="122"/>
      <c r="W55198" s="123"/>
      <c r="AC55198" s="123"/>
    </row>
    <row r="55199" spans="5:29" s="2" customFormat="1">
      <c r="E55199" s="120"/>
      <c r="M55199" s="120"/>
      <c r="N55199" s="120"/>
      <c r="U55199" s="121"/>
      <c r="V55199" s="122"/>
      <c r="W55199" s="123"/>
      <c r="AC55199" s="123"/>
    </row>
    <row r="55200" spans="5:29" s="2" customFormat="1">
      <c r="E55200" s="120"/>
      <c r="M55200" s="120"/>
      <c r="N55200" s="120"/>
      <c r="U55200" s="121"/>
      <c r="V55200" s="122"/>
      <c r="W55200" s="123"/>
      <c r="AC55200" s="123"/>
    </row>
    <row r="55201" spans="5:29" s="2" customFormat="1">
      <c r="E55201" s="120"/>
      <c r="M55201" s="120"/>
      <c r="N55201" s="120"/>
      <c r="U55201" s="121"/>
      <c r="V55201" s="122"/>
      <c r="W55201" s="123"/>
      <c r="AC55201" s="123"/>
    </row>
    <row r="55202" spans="5:29" s="2" customFormat="1">
      <c r="E55202" s="120"/>
      <c r="M55202" s="120"/>
      <c r="N55202" s="120"/>
      <c r="U55202" s="121"/>
      <c r="V55202" s="122"/>
      <c r="W55202" s="123"/>
      <c r="AC55202" s="123"/>
    </row>
    <row r="55203" spans="5:29" s="2" customFormat="1">
      <c r="E55203" s="120"/>
      <c r="M55203" s="120"/>
      <c r="N55203" s="120"/>
      <c r="U55203" s="121"/>
      <c r="V55203" s="122"/>
      <c r="W55203" s="123"/>
      <c r="AC55203" s="123"/>
    </row>
    <row r="55204" spans="5:29" s="2" customFormat="1">
      <c r="E55204" s="120"/>
      <c r="M55204" s="120"/>
      <c r="N55204" s="120"/>
      <c r="U55204" s="121"/>
      <c r="V55204" s="122"/>
      <c r="W55204" s="123"/>
      <c r="AC55204" s="123"/>
    </row>
    <row r="55205" spans="5:29" s="2" customFormat="1">
      <c r="E55205" s="120"/>
      <c r="M55205" s="120"/>
      <c r="N55205" s="120"/>
      <c r="U55205" s="121"/>
      <c r="V55205" s="122"/>
      <c r="W55205" s="123"/>
      <c r="AC55205" s="123"/>
    </row>
    <row r="55206" spans="5:29" s="2" customFormat="1">
      <c r="E55206" s="120"/>
      <c r="M55206" s="120"/>
      <c r="N55206" s="120"/>
      <c r="U55206" s="121"/>
      <c r="V55206" s="122"/>
      <c r="W55206" s="123"/>
      <c r="AC55206" s="123"/>
    </row>
    <row r="55207" spans="5:29" s="2" customFormat="1">
      <c r="E55207" s="120"/>
      <c r="M55207" s="120"/>
      <c r="N55207" s="120"/>
      <c r="U55207" s="121"/>
      <c r="V55207" s="122"/>
      <c r="W55207" s="123"/>
      <c r="AC55207" s="123"/>
    </row>
    <row r="55208" spans="5:29" s="2" customFormat="1">
      <c r="E55208" s="120"/>
      <c r="M55208" s="120"/>
      <c r="N55208" s="120"/>
      <c r="U55208" s="121"/>
      <c r="V55208" s="122"/>
      <c r="W55208" s="123"/>
      <c r="AC55208" s="123"/>
    </row>
    <row r="55209" spans="5:29" s="2" customFormat="1">
      <c r="E55209" s="120"/>
      <c r="M55209" s="120"/>
      <c r="N55209" s="120"/>
      <c r="U55209" s="121"/>
      <c r="V55209" s="122"/>
      <c r="W55209" s="123"/>
      <c r="AC55209" s="123"/>
    </row>
    <row r="55210" spans="5:29" s="2" customFormat="1">
      <c r="E55210" s="120"/>
      <c r="M55210" s="120"/>
      <c r="N55210" s="120"/>
      <c r="U55210" s="121"/>
      <c r="V55210" s="122"/>
      <c r="W55210" s="123"/>
      <c r="AC55210" s="123"/>
    </row>
    <row r="55211" spans="5:29" s="2" customFormat="1">
      <c r="E55211" s="120"/>
      <c r="M55211" s="120"/>
      <c r="N55211" s="120"/>
      <c r="U55211" s="121"/>
      <c r="V55211" s="122"/>
      <c r="W55211" s="123"/>
      <c r="AC55211" s="123"/>
    </row>
    <row r="55212" spans="5:29" s="2" customFormat="1">
      <c r="E55212" s="120"/>
      <c r="M55212" s="120"/>
      <c r="N55212" s="120"/>
      <c r="U55212" s="121"/>
      <c r="V55212" s="122"/>
      <c r="W55212" s="123"/>
      <c r="AC55212" s="123"/>
    </row>
    <row r="55213" spans="5:29" s="2" customFormat="1">
      <c r="E55213" s="120"/>
      <c r="M55213" s="120"/>
      <c r="N55213" s="120"/>
      <c r="U55213" s="121"/>
      <c r="V55213" s="122"/>
      <c r="W55213" s="123"/>
      <c r="AC55213" s="123"/>
    </row>
    <row r="55214" spans="5:29" s="2" customFormat="1">
      <c r="E55214" s="120"/>
      <c r="M55214" s="120"/>
      <c r="N55214" s="120"/>
      <c r="U55214" s="121"/>
      <c r="V55214" s="122"/>
      <c r="W55214" s="123"/>
      <c r="AC55214" s="123"/>
    </row>
    <row r="55215" spans="5:29" s="2" customFormat="1">
      <c r="E55215" s="120"/>
      <c r="M55215" s="120"/>
      <c r="N55215" s="120"/>
      <c r="U55215" s="121"/>
      <c r="V55215" s="122"/>
      <c r="W55215" s="123"/>
      <c r="AC55215" s="123"/>
    </row>
    <row r="55216" spans="5:29" s="2" customFormat="1">
      <c r="E55216" s="120"/>
      <c r="M55216" s="120"/>
      <c r="N55216" s="120"/>
      <c r="U55216" s="121"/>
      <c r="V55216" s="122"/>
      <c r="W55216" s="123"/>
      <c r="AC55216" s="123"/>
    </row>
    <row r="55217" spans="5:29" s="2" customFormat="1">
      <c r="E55217" s="120"/>
      <c r="M55217" s="120"/>
      <c r="N55217" s="120"/>
      <c r="U55217" s="121"/>
      <c r="V55217" s="122"/>
      <c r="W55217" s="123"/>
      <c r="AC55217" s="123"/>
    </row>
    <row r="55218" spans="5:29" s="2" customFormat="1">
      <c r="E55218" s="120"/>
      <c r="M55218" s="120"/>
      <c r="N55218" s="120"/>
      <c r="U55218" s="121"/>
      <c r="V55218" s="122"/>
      <c r="W55218" s="123"/>
      <c r="AC55218" s="123"/>
    </row>
    <row r="55219" spans="5:29" s="2" customFormat="1">
      <c r="E55219" s="120"/>
      <c r="M55219" s="120"/>
      <c r="N55219" s="120"/>
      <c r="U55219" s="121"/>
      <c r="V55219" s="122"/>
      <c r="W55219" s="123"/>
      <c r="AC55219" s="123"/>
    </row>
    <row r="55220" spans="5:29" s="2" customFormat="1">
      <c r="E55220" s="120"/>
      <c r="M55220" s="120"/>
      <c r="N55220" s="120"/>
      <c r="U55220" s="121"/>
      <c r="V55220" s="122"/>
      <c r="W55220" s="123"/>
      <c r="AC55220" s="123"/>
    </row>
    <row r="55221" spans="5:29" s="2" customFormat="1">
      <c r="E55221" s="120"/>
      <c r="M55221" s="120"/>
      <c r="N55221" s="120"/>
      <c r="U55221" s="121"/>
      <c r="V55221" s="122"/>
      <c r="W55221" s="123"/>
      <c r="AC55221" s="123"/>
    </row>
    <row r="55222" spans="5:29" s="2" customFormat="1">
      <c r="E55222" s="120"/>
      <c r="M55222" s="120"/>
      <c r="N55222" s="120"/>
      <c r="U55222" s="121"/>
      <c r="V55222" s="122"/>
      <c r="W55222" s="123"/>
      <c r="AC55222" s="123"/>
    </row>
    <row r="55223" spans="5:29" s="2" customFormat="1">
      <c r="E55223" s="120"/>
      <c r="M55223" s="120"/>
      <c r="N55223" s="120"/>
      <c r="U55223" s="121"/>
      <c r="V55223" s="122"/>
      <c r="W55223" s="123"/>
      <c r="AC55223" s="123"/>
    </row>
    <row r="55224" spans="5:29" s="2" customFormat="1">
      <c r="E55224" s="120"/>
      <c r="M55224" s="120"/>
      <c r="N55224" s="120"/>
      <c r="U55224" s="121"/>
      <c r="V55224" s="122"/>
      <c r="W55224" s="123"/>
      <c r="AC55224" s="123"/>
    </row>
    <row r="55225" spans="5:29" s="2" customFormat="1">
      <c r="E55225" s="120"/>
      <c r="M55225" s="120"/>
      <c r="N55225" s="120"/>
      <c r="U55225" s="121"/>
      <c r="V55225" s="122"/>
      <c r="W55225" s="123"/>
      <c r="AC55225" s="123"/>
    </row>
    <row r="55226" spans="5:29" s="2" customFormat="1">
      <c r="E55226" s="120"/>
      <c r="M55226" s="120"/>
      <c r="N55226" s="120"/>
      <c r="U55226" s="121"/>
      <c r="V55226" s="122"/>
      <c r="W55226" s="123"/>
      <c r="AC55226" s="123"/>
    </row>
    <row r="55227" spans="5:29" s="2" customFormat="1">
      <c r="E55227" s="120"/>
      <c r="M55227" s="120"/>
      <c r="N55227" s="120"/>
      <c r="U55227" s="121"/>
      <c r="V55227" s="122"/>
      <c r="W55227" s="123"/>
      <c r="AC55227" s="123"/>
    </row>
    <row r="55228" spans="5:29" s="2" customFormat="1">
      <c r="E55228" s="120"/>
      <c r="M55228" s="120"/>
      <c r="N55228" s="120"/>
      <c r="U55228" s="121"/>
      <c r="V55228" s="122"/>
      <c r="W55228" s="123"/>
      <c r="AC55228" s="123"/>
    </row>
    <row r="55229" spans="5:29" s="2" customFormat="1">
      <c r="E55229" s="120"/>
      <c r="M55229" s="120"/>
      <c r="N55229" s="120"/>
      <c r="U55229" s="121"/>
      <c r="V55229" s="122"/>
      <c r="W55229" s="123"/>
      <c r="AC55229" s="123"/>
    </row>
    <row r="55230" spans="5:29" s="2" customFormat="1">
      <c r="E55230" s="120"/>
      <c r="M55230" s="120"/>
      <c r="N55230" s="120"/>
      <c r="U55230" s="121"/>
      <c r="V55230" s="122"/>
      <c r="W55230" s="123"/>
      <c r="AC55230" s="123"/>
    </row>
    <row r="55231" spans="5:29" s="2" customFormat="1">
      <c r="E55231" s="120"/>
      <c r="M55231" s="120"/>
      <c r="N55231" s="120"/>
      <c r="U55231" s="121"/>
      <c r="V55231" s="122"/>
      <c r="W55231" s="123"/>
      <c r="AC55231" s="123"/>
    </row>
    <row r="55232" spans="5:29" s="2" customFormat="1">
      <c r="E55232" s="120"/>
      <c r="M55232" s="120"/>
      <c r="N55232" s="120"/>
      <c r="U55232" s="121"/>
      <c r="V55232" s="122"/>
      <c r="W55232" s="123"/>
      <c r="AC55232" s="123"/>
    </row>
    <row r="55233" spans="5:29" s="2" customFormat="1">
      <c r="E55233" s="120"/>
      <c r="M55233" s="120"/>
      <c r="N55233" s="120"/>
      <c r="U55233" s="121"/>
      <c r="V55233" s="122"/>
      <c r="W55233" s="123"/>
      <c r="AC55233" s="123"/>
    </row>
    <row r="55234" spans="5:29" s="2" customFormat="1">
      <c r="E55234" s="120"/>
      <c r="M55234" s="120"/>
      <c r="N55234" s="120"/>
      <c r="U55234" s="121"/>
      <c r="V55234" s="122"/>
      <c r="W55234" s="123"/>
      <c r="AC55234" s="123"/>
    </row>
    <row r="55235" spans="5:29" s="2" customFormat="1">
      <c r="E55235" s="120"/>
      <c r="M55235" s="120"/>
      <c r="N55235" s="120"/>
      <c r="U55235" s="121"/>
      <c r="V55235" s="122"/>
      <c r="W55235" s="123"/>
      <c r="AC55235" s="123"/>
    </row>
    <row r="55236" spans="5:29" s="2" customFormat="1">
      <c r="E55236" s="120"/>
      <c r="M55236" s="120"/>
      <c r="N55236" s="120"/>
      <c r="U55236" s="121"/>
      <c r="V55236" s="122"/>
      <c r="W55236" s="123"/>
      <c r="AC55236" s="123"/>
    </row>
    <row r="55237" spans="5:29" s="2" customFormat="1">
      <c r="E55237" s="120"/>
      <c r="M55237" s="120"/>
      <c r="N55237" s="120"/>
      <c r="U55237" s="121"/>
      <c r="V55237" s="122"/>
      <c r="W55237" s="123"/>
      <c r="AC55237" s="123"/>
    </row>
    <row r="55238" spans="5:29" s="2" customFormat="1">
      <c r="E55238" s="120"/>
      <c r="M55238" s="120"/>
      <c r="N55238" s="120"/>
      <c r="U55238" s="121"/>
      <c r="V55238" s="122"/>
      <c r="W55238" s="123"/>
      <c r="AC55238" s="123"/>
    </row>
    <row r="55239" spans="5:29" s="2" customFormat="1">
      <c r="E55239" s="120"/>
      <c r="M55239" s="120"/>
      <c r="N55239" s="120"/>
      <c r="U55239" s="121"/>
      <c r="V55239" s="122"/>
      <c r="W55239" s="123"/>
      <c r="AC55239" s="123"/>
    </row>
    <row r="55240" spans="5:29" s="2" customFormat="1">
      <c r="E55240" s="120"/>
      <c r="M55240" s="120"/>
      <c r="N55240" s="120"/>
      <c r="U55240" s="121"/>
      <c r="V55240" s="122"/>
      <c r="W55240" s="123"/>
      <c r="AC55240" s="123"/>
    </row>
    <row r="55241" spans="5:29" s="2" customFormat="1">
      <c r="E55241" s="120"/>
      <c r="M55241" s="120"/>
      <c r="N55241" s="120"/>
      <c r="U55241" s="121"/>
      <c r="V55241" s="122"/>
      <c r="W55241" s="123"/>
      <c r="AC55241" s="123"/>
    </row>
    <row r="55242" spans="5:29" s="2" customFormat="1">
      <c r="E55242" s="120"/>
      <c r="M55242" s="120"/>
      <c r="N55242" s="120"/>
      <c r="U55242" s="121"/>
      <c r="V55242" s="122"/>
      <c r="W55242" s="123"/>
      <c r="AC55242" s="123"/>
    </row>
    <row r="55243" spans="5:29" s="2" customFormat="1">
      <c r="E55243" s="120"/>
      <c r="M55243" s="120"/>
      <c r="N55243" s="120"/>
      <c r="U55243" s="121"/>
      <c r="V55243" s="122"/>
      <c r="W55243" s="123"/>
      <c r="AC55243" s="123"/>
    </row>
    <row r="55244" spans="5:29" s="2" customFormat="1">
      <c r="E55244" s="120"/>
      <c r="M55244" s="120"/>
      <c r="N55244" s="120"/>
      <c r="U55244" s="121"/>
      <c r="V55244" s="122"/>
      <c r="W55244" s="123"/>
      <c r="AC55244" s="123"/>
    </row>
    <row r="55245" spans="5:29" s="2" customFormat="1">
      <c r="E55245" s="120"/>
      <c r="M55245" s="120"/>
      <c r="N55245" s="120"/>
      <c r="U55245" s="121"/>
      <c r="V55245" s="122"/>
      <c r="W55245" s="123"/>
      <c r="AC55245" s="123"/>
    </row>
    <row r="55246" spans="5:29" s="2" customFormat="1">
      <c r="E55246" s="120"/>
      <c r="M55246" s="120"/>
      <c r="N55246" s="120"/>
      <c r="U55246" s="121"/>
      <c r="V55246" s="122"/>
      <c r="W55246" s="123"/>
      <c r="AC55246" s="123"/>
    </row>
    <row r="55247" spans="5:29" s="2" customFormat="1">
      <c r="E55247" s="120"/>
      <c r="M55247" s="120"/>
      <c r="N55247" s="120"/>
      <c r="U55247" s="121"/>
      <c r="V55247" s="122"/>
      <c r="W55247" s="123"/>
      <c r="AC55247" s="123"/>
    </row>
    <row r="55248" spans="5:29" s="2" customFormat="1">
      <c r="E55248" s="120"/>
      <c r="M55248" s="120"/>
      <c r="N55248" s="120"/>
      <c r="U55248" s="121"/>
      <c r="V55248" s="122"/>
      <c r="W55248" s="123"/>
      <c r="AC55248" s="123"/>
    </row>
    <row r="55249" spans="5:29" s="2" customFormat="1">
      <c r="E55249" s="120"/>
      <c r="M55249" s="120"/>
      <c r="N55249" s="120"/>
      <c r="U55249" s="121"/>
      <c r="V55249" s="122"/>
      <c r="W55249" s="123"/>
      <c r="AC55249" s="123"/>
    </row>
    <row r="55250" spans="5:29" s="2" customFormat="1">
      <c r="E55250" s="120"/>
      <c r="M55250" s="120"/>
      <c r="N55250" s="120"/>
      <c r="U55250" s="121"/>
      <c r="V55250" s="122"/>
      <c r="W55250" s="123"/>
      <c r="AC55250" s="123"/>
    </row>
    <row r="55251" spans="5:29" s="2" customFormat="1">
      <c r="E55251" s="120"/>
      <c r="M55251" s="120"/>
      <c r="N55251" s="120"/>
      <c r="U55251" s="121"/>
      <c r="V55251" s="122"/>
      <c r="W55251" s="123"/>
      <c r="AC55251" s="123"/>
    </row>
    <row r="55252" spans="5:29" s="2" customFormat="1">
      <c r="E55252" s="120"/>
      <c r="M55252" s="120"/>
      <c r="N55252" s="120"/>
      <c r="U55252" s="121"/>
      <c r="V55252" s="122"/>
      <c r="W55252" s="123"/>
      <c r="AC55252" s="123"/>
    </row>
    <row r="55253" spans="5:29" s="2" customFormat="1">
      <c r="E55253" s="120"/>
      <c r="M55253" s="120"/>
      <c r="N55253" s="120"/>
      <c r="U55253" s="121"/>
      <c r="V55253" s="122"/>
      <c r="W55253" s="123"/>
      <c r="AC55253" s="123"/>
    </row>
    <row r="55254" spans="5:29" s="2" customFormat="1">
      <c r="E55254" s="120"/>
      <c r="M55254" s="120"/>
      <c r="N55254" s="120"/>
      <c r="U55254" s="121"/>
      <c r="V55254" s="122"/>
      <c r="W55254" s="123"/>
      <c r="AC55254" s="123"/>
    </row>
    <row r="55255" spans="5:29" s="2" customFormat="1">
      <c r="E55255" s="120"/>
      <c r="M55255" s="120"/>
      <c r="N55255" s="120"/>
      <c r="U55255" s="121"/>
      <c r="V55255" s="122"/>
      <c r="W55255" s="123"/>
      <c r="AC55255" s="123"/>
    </row>
    <row r="55256" spans="5:29" s="2" customFormat="1">
      <c r="E55256" s="120"/>
      <c r="M55256" s="120"/>
      <c r="N55256" s="120"/>
      <c r="U55256" s="121"/>
      <c r="V55256" s="122"/>
      <c r="W55256" s="123"/>
      <c r="AC55256" s="123"/>
    </row>
    <row r="55257" spans="5:29" s="2" customFormat="1">
      <c r="E55257" s="120"/>
      <c r="M55257" s="120"/>
      <c r="N55257" s="120"/>
      <c r="U55257" s="121"/>
      <c r="V55257" s="122"/>
      <c r="W55257" s="123"/>
      <c r="AC55257" s="123"/>
    </row>
    <row r="55258" spans="5:29" s="2" customFormat="1">
      <c r="E55258" s="120"/>
      <c r="M55258" s="120"/>
      <c r="N55258" s="120"/>
      <c r="U55258" s="121"/>
      <c r="V55258" s="122"/>
      <c r="W55258" s="123"/>
      <c r="AC55258" s="123"/>
    </row>
    <row r="55259" spans="5:29" s="2" customFormat="1">
      <c r="E55259" s="120"/>
      <c r="M55259" s="120"/>
      <c r="N55259" s="120"/>
      <c r="U55259" s="121"/>
      <c r="V55259" s="122"/>
      <c r="W55259" s="123"/>
      <c r="AC55259" s="123"/>
    </row>
    <row r="55260" spans="5:29" s="2" customFormat="1">
      <c r="E55260" s="120"/>
      <c r="M55260" s="120"/>
      <c r="N55260" s="120"/>
      <c r="U55260" s="121"/>
      <c r="V55260" s="122"/>
      <c r="W55260" s="123"/>
      <c r="AC55260" s="123"/>
    </row>
    <row r="55261" spans="5:29" s="2" customFormat="1">
      <c r="E55261" s="120"/>
      <c r="M55261" s="120"/>
      <c r="N55261" s="120"/>
      <c r="U55261" s="121"/>
      <c r="V55261" s="122"/>
      <c r="W55261" s="123"/>
      <c r="AC55261" s="123"/>
    </row>
    <row r="55262" spans="5:29" s="2" customFormat="1">
      <c r="E55262" s="120"/>
      <c r="M55262" s="120"/>
      <c r="N55262" s="120"/>
      <c r="U55262" s="121"/>
      <c r="V55262" s="122"/>
      <c r="W55262" s="123"/>
      <c r="AC55262" s="123"/>
    </row>
    <row r="55263" spans="5:29" s="2" customFormat="1">
      <c r="E55263" s="120"/>
      <c r="M55263" s="120"/>
      <c r="N55263" s="120"/>
      <c r="U55263" s="121"/>
      <c r="V55263" s="122"/>
      <c r="W55263" s="123"/>
      <c r="AC55263" s="123"/>
    </row>
    <row r="55264" spans="5:29" s="2" customFormat="1">
      <c r="E55264" s="120"/>
      <c r="M55264" s="120"/>
      <c r="N55264" s="120"/>
      <c r="U55264" s="121"/>
      <c r="V55264" s="122"/>
      <c r="W55264" s="123"/>
      <c r="AC55264" s="123"/>
    </row>
    <row r="55265" spans="5:29" s="2" customFormat="1">
      <c r="E55265" s="120"/>
      <c r="M55265" s="120"/>
      <c r="N55265" s="120"/>
      <c r="U55265" s="121"/>
      <c r="V55265" s="122"/>
      <c r="W55265" s="123"/>
      <c r="AC55265" s="123"/>
    </row>
    <row r="55266" spans="5:29" s="2" customFormat="1">
      <c r="E55266" s="120"/>
      <c r="M55266" s="120"/>
      <c r="N55266" s="120"/>
      <c r="U55266" s="121"/>
      <c r="V55266" s="122"/>
      <c r="W55266" s="123"/>
      <c r="AC55266" s="123"/>
    </row>
    <row r="55267" spans="5:29" s="2" customFormat="1">
      <c r="E55267" s="120"/>
      <c r="M55267" s="120"/>
      <c r="N55267" s="120"/>
      <c r="U55267" s="121"/>
      <c r="V55267" s="122"/>
      <c r="W55267" s="123"/>
      <c r="AC55267" s="123"/>
    </row>
    <row r="55268" spans="5:29" s="2" customFormat="1">
      <c r="E55268" s="120"/>
      <c r="M55268" s="120"/>
      <c r="N55268" s="120"/>
      <c r="U55268" s="121"/>
      <c r="V55268" s="122"/>
      <c r="W55268" s="123"/>
      <c r="AC55268" s="123"/>
    </row>
    <row r="55269" spans="5:29" s="2" customFormat="1">
      <c r="E55269" s="120"/>
      <c r="M55269" s="120"/>
      <c r="N55269" s="120"/>
      <c r="U55269" s="121"/>
      <c r="V55269" s="122"/>
      <c r="W55269" s="123"/>
      <c r="AC55269" s="123"/>
    </row>
    <row r="55270" spans="5:29" s="2" customFormat="1">
      <c r="E55270" s="120"/>
      <c r="M55270" s="120"/>
      <c r="N55270" s="120"/>
      <c r="U55270" s="121"/>
      <c r="V55270" s="122"/>
      <c r="W55270" s="123"/>
      <c r="AC55270" s="123"/>
    </row>
    <row r="55271" spans="5:29" s="2" customFormat="1">
      <c r="E55271" s="120"/>
      <c r="M55271" s="120"/>
      <c r="N55271" s="120"/>
      <c r="U55271" s="121"/>
      <c r="V55271" s="122"/>
      <c r="W55271" s="123"/>
      <c r="AC55271" s="123"/>
    </row>
    <row r="55272" spans="5:29" s="2" customFormat="1">
      <c r="E55272" s="120"/>
      <c r="M55272" s="120"/>
      <c r="N55272" s="120"/>
      <c r="U55272" s="121"/>
      <c r="V55272" s="122"/>
      <c r="W55272" s="123"/>
      <c r="AC55272" s="123"/>
    </row>
    <row r="55273" spans="5:29" s="2" customFormat="1">
      <c r="E55273" s="120"/>
      <c r="M55273" s="120"/>
      <c r="N55273" s="120"/>
      <c r="U55273" s="121"/>
      <c r="V55273" s="122"/>
      <c r="W55273" s="123"/>
      <c r="AC55273" s="123"/>
    </row>
    <row r="55274" spans="5:29" s="2" customFormat="1">
      <c r="E55274" s="120"/>
      <c r="M55274" s="120"/>
      <c r="N55274" s="120"/>
      <c r="U55274" s="121"/>
      <c r="V55274" s="122"/>
      <c r="W55274" s="123"/>
      <c r="AC55274" s="123"/>
    </row>
    <row r="55275" spans="5:29" s="2" customFormat="1">
      <c r="E55275" s="120"/>
      <c r="M55275" s="120"/>
      <c r="N55275" s="120"/>
      <c r="U55275" s="121"/>
      <c r="V55275" s="122"/>
      <c r="W55275" s="123"/>
      <c r="AC55275" s="123"/>
    </row>
    <row r="55276" spans="5:29" s="2" customFormat="1">
      <c r="E55276" s="120"/>
      <c r="M55276" s="120"/>
      <c r="N55276" s="120"/>
      <c r="U55276" s="121"/>
      <c r="V55276" s="122"/>
      <c r="W55276" s="123"/>
      <c r="AC55276" s="123"/>
    </row>
    <row r="55277" spans="5:29" s="2" customFormat="1">
      <c r="E55277" s="120"/>
      <c r="M55277" s="120"/>
      <c r="N55277" s="120"/>
      <c r="U55277" s="121"/>
      <c r="V55277" s="122"/>
      <c r="W55277" s="123"/>
      <c r="AC55277" s="123"/>
    </row>
    <row r="55278" spans="5:29" s="2" customFormat="1">
      <c r="E55278" s="120"/>
      <c r="M55278" s="120"/>
      <c r="N55278" s="120"/>
      <c r="U55278" s="121"/>
      <c r="V55278" s="122"/>
      <c r="W55278" s="123"/>
      <c r="AC55278" s="123"/>
    </row>
    <row r="55279" spans="5:29" s="2" customFormat="1">
      <c r="E55279" s="120"/>
      <c r="M55279" s="120"/>
      <c r="N55279" s="120"/>
      <c r="U55279" s="121"/>
      <c r="V55279" s="122"/>
      <c r="W55279" s="123"/>
      <c r="AC55279" s="123"/>
    </row>
    <row r="55280" spans="5:29" s="2" customFormat="1">
      <c r="E55280" s="120"/>
      <c r="M55280" s="120"/>
      <c r="N55280" s="120"/>
      <c r="U55280" s="121"/>
      <c r="V55280" s="122"/>
      <c r="W55280" s="123"/>
      <c r="AC55280" s="123"/>
    </row>
    <row r="55281" spans="5:29" s="2" customFormat="1">
      <c r="E55281" s="120"/>
      <c r="M55281" s="120"/>
      <c r="N55281" s="120"/>
      <c r="U55281" s="121"/>
      <c r="V55281" s="122"/>
      <c r="W55281" s="123"/>
      <c r="AC55281" s="123"/>
    </row>
    <row r="55282" spans="5:29" s="2" customFormat="1">
      <c r="E55282" s="120"/>
      <c r="M55282" s="120"/>
      <c r="N55282" s="120"/>
      <c r="U55282" s="121"/>
      <c r="V55282" s="122"/>
      <c r="W55282" s="123"/>
      <c r="AC55282" s="123"/>
    </row>
    <row r="55283" spans="5:29" s="2" customFormat="1">
      <c r="E55283" s="120"/>
      <c r="M55283" s="120"/>
      <c r="N55283" s="120"/>
      <c r="U55283" s="121"/>
      <c r="V55283" s="122"/>
      <c r="W55283" s="123"/>
      <c r="AC55283" s="123"/>
    </row>
    <row r="55284" spans="5:29" s="2" customFormat="1">
      <c r="E55284" s="120"/>
      <c r="M55284" s="120"/>
      <c r="N55284" s="120"/>
      <c r="U55284" s="121"/>
      <c r="V55284" s="122"/>
      <c r="W55284" s="123"/>
      <c r="AC55284" s="123"/>
    </row>
    <row r="55285" spans="5:29" s="2" customFormat="1">
      <c r="E55285" s="120"/>
      <c r="M55285" s="120"/>
      <c r="N55285" s="120"/>
      <c r="U55285" s="121"/>
      <c r="V55285" s="122"/>
      <c r="W55285" s="123"/>
      <c r="AC55285" s="123"/>
    </row>
    <row r="55286" spans="5:29" s="2" customFormat="1">
      <c r="E55286" s="120"/>
      <c r="M55286" s="120"/>
      <c r="N55286" s="120"/>
      <c r="U55286" s="121"/>
      <c r="V55286" s="122"/>
      <c r="W55286" s="123"/>
      <c r="AC55286" s="123"/>
    </row>
    <row r="55287" spans="5:29" s="2" customFormat="1">
      <c r="E55287" s="120"/>
      <c r="M55287" s="120"/>
      <c r="N55287" s="120"/>
      <c r="U55287" s="121"/>
      <c r="V55287" s="122"/>
      <c r="W55287" s="123"/>
      <c r="AC55287" s="123"/>
    </row>
    <row r="55288" spans="5:29" s="2" customFormat="1">
      <c r="E55288" s="120"/>
      <c r="M55288" s="120"/>
      <c r="N55288" s="120"/>
      <c r="U55288" s="121"/>
      <c r="V55288" s="122"/>
      <c r="W55288" s="123"/>
      <c r="AC55288" s="123"/>
    </row>
    <row r="55289" spans="5:29" s="2" customFormat="1">
      <c r="E55289" s="120"/>
      <c r="M55289" s="120"/>
      <c r="N55289" s="120"/>
      <c r="U55289" s="121"/>
      <c r="V55289" s="122"/>
      <c r="W55289" s="123"/>
      <c r="AC55289" s="123"/>
    </row>
    <row r="55290" spans="5:29" s="2" customFormat="1">
      <c r="E55290" s="120"/>
      <c r="M55290" s="120"/>
      <c r="N55290" s="120"/>
      <c r="U55290" s="121"/>
      <c r="V55290" s="122"/>
      <c r="W55290" s="123"/>
      <c r="AC55290" s="123"/>
    </row>
    <row r="55291" spans="5:29" s="2" customFormat="1">
      <c r="E55291" s="120"/>
      <c r="M55291" s="120"/>
      <c r="N55291" s="120"/>
      <c r="U55291" s="121"/>
      <c r="V55291" s="122"/>
      <c r="W55291" s="123"/>
      <c r="AC55291" s="123"/>
    </row>
    <row r="55292" spans="5:29" s="2" customFormat="1">
      <c r="E55292" s="120"/>
      <c r="M55292" s="120"/>
      <c r="N55292" s="120"/>
      <c r="U55292" s="121"/>
      <c r="V55292" s="122"/>
      <c r="W55292" s="123"/>
      <c r="AC55292" s="123"/>
    </row>
    <row r="55293" spans="5:29" s="2" customFormat="1">
      <c r="E55293" s="120"/>
      <c r="M55293" s="120"/>
      <c r="N55293" s="120"/>
      <c r="U55293" s="121"/>
      <c r="V55293" s="122"/>
      <c r="W55293" s="123"/>
      <c r="AC55293" s="123"/>
    </row>
    <row r="55294" spans="5:29" s="2" customFormat="1">
      <c r="E55294" s="120"/>
      <c r="M55294" s="120"/>
      <c r="N55294" s="120"/>
      <c r="U55294" s="121"/>
      <c r="V55294" s="122"/>
      <c r="W55294" s="123"/>
      <c r="AC55294" s="123"/>
    </row>
    <row r="55295" spans="5:29" s="2" customFormat="1">
      <c r="E55295" s="120"/>
      <c r="M55295" s="120"/>
      <c r="N55295" s="120"/>
      <c r="U55295" s="121"/>
      <c r="V55295" s="122"/>
      <c r="W55295" s="123"/>
      <c r="AC55295" s="123"/>
    </row>
    <row r="55296" spans="5:29" s="2" customFormat="1">
      <c r="E55296" s="120"/>
      <c r="M55296" s="120"/>
      <c r="N55296" s="120"/>
      <c r="U55296" s="121"/>
      <c r="V55296" s="122"/>
      <c r="W55296" s="123"/>
      <c r="AC55296" s="123"/>
    </row>
    <row r="55297" spans="5:29" s="2" customFormat="1">
      <c r="E55297" s="120"/>
      <c r="M55297" s="120"/>
      <c r="N55297" s="120"/>
      <c r="U55297" s="121"/>
      <c r="V55297" s="122"/>
      <c r="W55297" s="123"/>
      <c r="AC55297" s="123"/>
    </row>
    <row r="55298" spans="5:29" s="2" customFormat="1">
      <c r="E55298" s="120"/>
      <c r="M55298" s="120"/>
      <c r="N55298" s="120"/>
      <c r="U55298" s="121"/>
      <c r="V55298" s="122"/>
      <c r="W55298" s="123"/>
      <c r="AC55298" s="123"/>
    </row>
    <row r="55299" spans="5:29" s="2" customFormat="1">
      <c r="E55299" s="120"/>
      <c r="M55299" s="120"/>
      <c r="N55299" s="120"/>
      <c r="U55299" s="121"/>
      <c r="V55299" s="122"/>
      <c r="W55299" s="123"/>
      <c r="AC55299" s="123"/>
    </row>
    <row r="55300" spans="5:29" s="2" customFormat="1">
      <c r="E55300" s="120"/>
      <c r="M55300" s="120"/>
      <c r="N55300" s="120"/>
      <c r="U55300" s="121"/>
      <c r="V55300" s="122"/>
      <c r="W55300" s="123"/>
      <c r="AC55300" s="123"/>
    </row>
    <row r="55301" spans="5:29" s="2" customFormat="1">
      <c r="E55301" s="120"/>
      <c r="M55301" s="120"/>
      <c r="N55301" s="120"/>
      <c r="U55301" s="121"/>
      <c r="V55301" s="122"/>
      <c r="W55301" s="123"/>
      <c r="AC55301" s="123"/>
    </row>
    <row r="55302" spans="5:29" s="2" customFormat="1">
      <c r="E55302" s="120"/>
      <c r="M55302" s="120"/>
      <c r="N55302" s="120"/>
      <c r="U55302" s="121"/>
      <c r="V55302" s="122"/>
      <c r="W55302" s="123"/>
      <c r="AC55302" s="123"/>
    </row>
    <row r="55303" spans="5:29" s="2" customFormat="1">
      <c r="E55303" s="120"/>
      <c r="M55303" s="120"/>
      <c r="N55303" s="120"/>
      <c r="U55303" s="121"/>
      <c r="V55303" s="122"/>
      <c r="W55303" s="123"/>
      <c r="AC55303" s="123"/>
    </row>
    <row r="55304" spans="5:29" s="2" customFormat="1">
      <c r="E55304" s="120"/>
      <c r="M55304" s="120"/>
      <c r="N55304" s="120"/>
      <c r="U55304" s="121"/>
      <c r="V55304" s="122"/>
      <c r="W55304" s="123"/>
      <c r="AC55304" s="123"/>
    </row>
    <row r="55305" spans="5:29" s="2" customFormat="1">
      <c r="E55305" s="120"/>
      <c r="M55305" s="120"/>
      <c r="N55305" s="120"/>
      <c r="U55305" s="121"/>
      <c r="V55305" s="122"/>
      <c r="W55305" s="123"/>
      <c r="AC55305" s="123"/>
    </row>
    <row r="55306" spans="5:29" s="2" customFormat="1">
      <c r="E55306" s="120"/>
      <c r="M55306" s="120"/>
      <c r="N55306" s="120"/>
      <c r="U55306" s="121"/>
      <c r="V55306" s="122"/>
      <c r="W55306" s="123"/>
      <c r="AC55306" s="123"/>
    </row>
    <row r="55307" spans="5:29" s="2" customFormat="1">
      <c r="E55307" s="120"/>
      <c r="M55307" s="120"/>
      <c r="N55307" s="120"/>
      <c r="U55307" s="121"/>
      <c r="V55307" s="122"/>
      <c r="W55307" s="123"/>
      <c r="AC55307" s="123"/>
    </row>
    <row r="55308" spans="5:29" s="2" customFormat="1">
      <c r="E55308" s="120"/>
      <c r="M55308" s="120"/>
      <c r="N55308" s="120"/>
      <c r="U55308" s="121"/>
      <c r="V55308" s="122"/>
      <c r="W55308" s="123"/>
      <c r="AC55308" s="123"/>
    </row>
    <row r="55309" spans="5:29" s="2" customFormat="1">
      <c r="E55309" s="120"/>
      <c r="M55309" s="120"/>
      <c r="N55309" s="120"/>
      <c r="U55309" s="121"/>
      <c r="V55309" s="122"/>
      <c r="W55309" s="123"/>
      <c r="AC55309" s="123"/>
    </row>
    <row r="55310" spans="5:29" s="2" customFormat="1">
      <c r="E55310" s="120"/>
      <c r="M55310" s="120"/>
      <c r="N55310" s="120"/>
      <c r="U55310" s="121"/>
      <c r="V55310" s="122"/>
      <c r="W55310" s="123"/>
      <c r="AC55310" s="123"/>
    </row>
    <row r="55311" spans="5:29" s="2" customFormat="1">
      <c r="E55311" s="120"/>
      <c r="M55311" s="120"/>
      <c r="N55311" s="120"/>
      <c r="U55311" s="121"/>
      <c r="V55311" s="122"/>
      <c r="W55311" s="123"/>
      <c r="AC55311" s="123"/>
    </row>
    <row r="55312" spans="5:29" s="2" customFormat="1">
      <c r="E55312" s="120"/>
      <c r="M55312" s="120"/>
      <c r="N55312" s="120"/>
      <c r="U55312" s="121"/>
      <c r="V55312" s="122"/>
      <c r="W55312" s="123"/>
      <c r="AC55312" s="123"/>
    </row>
    <row r="55313" spans="5:29" s="2" customFormat="1">
      <c r="E55313" s="120"/>
      <c r="M55313" s="120"/>
      <c r="N55313" s="120"/>
      <c r="U55313" s="121"/>
      <c r="V55313" s="122"/>
      <c r="W55313" s="123"/>
      <c r="AC55313" s="123"/>
    </row>
    <row r="55314" spans="5:29" s="2" customFormat="1">
      <c r="E55314" s="120"/>
      <c r="M55314" s="120"/>
      <c r="N55314" s="120"/>
      <c r="U55314" s="121"/>
      <c r="V55314" s="122"/>
      <c r="W55314" s="123"/>
      <c r="AC55314" s="123"/>
    </row>
    <row r="55315" spans="5:29" s="2" customFormat="1">
      <c r="E55315" s="120"/>
      <c r="M55315" s="120"/>
      <c r="N55315" s="120"/>
      <c r="U55315" s="121"/>
      <c r="V55315" s="122"/>
      <c r="W55315" s="123"/>
      <c r="AC55315" s="123"/>
    </row>
    <row r="55316" spans="5:29" s="2" customFormat="1">
      <c r="E55316" s="120"/>
      <c r="M55316" s="120"/>
      <c r="N55316" s="120"/>
      <c r="U55316" s="121"/>
      <c r="V55316" s="122"/>
      <c r="W55316" s="123"/>
      <c r="AC55316" s="123"/>
    </row>
    <row r="55317" spans="5:29" s="2" customFormat="1">
      <c r="E55317" s="120"/>
      <c r="M55317" s="120"/>
      <c r="N55317" s="120"/>
      <c r="U55317" s="121"/>
      <c r="V55317" s="122"/>
      <c r="W55317" s="123"/>
      <c r="AC55317" s="123"/>
    </row>
    <row r="55318" spans="5:29" s="2" customFormat="1">
      <c r="E55318" s="120"/>
      <c r="M55318" s="120"/>
      <c r="N55318" s="120"/>
      <c r="U55318" s="121"/>
      <c r="V55318" s="122"/>
      <c r="W55318" s="123"/>
      <c r="AC55318" s="123"/>
    </row>
    <row r="55319" spans="5:29" s="2" customFormat="1">
      <c r="E55319" s="120"/>
      <c r="M55319" s="120"/>
      <c r="N55319" s="120"/>
      <c r="U55319" s="121"/>
      <c r="V55319" s="122"/>
      <c r="W55319" s="123"/>
      <c r="AC55319" s="123"/>
    </row>
    <row r="55320" spans="5:29" s="2" customFormat="1">
      <c r="E55320" s="120"/>
      <c r="M55320" s="120"/>
      <c r="N55320" s="120"/>
      <c r="U55320" s="121"/>
      <c r="V55320" s="122"/>
      <c r="W55320" s="123"/>
      <c r="AC55320" s="123"/>
    </row>
    <row r="55321" spans="5:29" s="2" customFormat="1">
      <c r="E55321" s="120"/>
      <c r="M55321" s="120"/>
      <c r="N55321" s="120"/>
      <c r="U55321" s="121"/>
      <c r="V55321" s="122"/>
      <c r="W55321" s="123"/>
      <c r="AC55321" s="123"/>
    </row>
    <row r="55322" spans="5:29" s="2" customFormat="1">
      <c r="E55322" s="120"/>
      <c r="M55322" s="120"/>
      <c r="N55322" s="120"/>
      <c r="U55322" s="121"/>
      <c r="V55322" s="122"/>
      <c r="W55322" s="123"/>
      <c r="AC55322" s="123"/>
    </row>
    <row r="55323" spans="5:29" s="2" customFormat="1">
      <c r="E55323" s="120"/>
      <c r="M55323" s="120"/>
      <c r="N55323" s="120"/>
      <c r="U55323" s="121"/>
      <c r="V55323" s="122"/>
      <c r="W55323" s="123"/>
      <c r="AC55323" s="123"/>
    </row>
    <row r="55324" spans="5:29" s="2" customFormat="1">
      <c r="E55324" s="120"/>
      <c r="M55324" s="120"/>
      <c r="N55324" s="120"/>
      <c r="U55324" s="121"/>
      <c r="V55324" s="122"/>
      <c r="W55324" s="123"/>
      <c r="AC55324" s="123"/>
    </row>
    <row r="55325" spans="5:29" s="2" customFormat="1">
      <c r="E55325" s="120"/>
      <c r="M55325" s="120"/>
      <c r="N55325" s="120"/>
      <c r="U55325" s="121"/>
      <c r="V55325" s="122"/>
      <c r="W55325" s="123"/>
      <c r="AC55325" s="123"/>
    </row>
    <row r="55326" spans="5:29" s="2" customFormat="1">
      <c r="E55326" s="120"/>
      <c r="M55326" s="120"/>
      <c r="N55326" s="120"/>
      <c r="U55326" s="121"/>
      <c r="V55326" s="122"/>
      <c r="W55326" s="123"/>
      <c r="AC55326" s="123"/>
    </row>
    <row r="55327" spans="5:29" s="2" customFormat="1">
      <c r="E55327" s="120"/>
      <c r="M55327" s="120"/>
      <c r="N55327" s="120"/>
      <c r="U55327" s="121"/>
      <c r="V55327" s="122"/>
      <c r="W55327" s="123"/>
      <c r="AC55327" s="123"/>
    </row>
    <row r="55328" spans="5:29" s="2" customFormat="1">
      <c r="E55328" s="120"/>
      <c r="M55328" s="120"/>
      <c r="N55328" s="120"/>
      <c r="U55328" s="121"/>
      <c r="V55328" s="122"/>
      <c r="W55328" s="123"/>
      <c r="AC55328" s="123"/>
    </row>
    <row r="55329" spans="5:29" s="2" customFormat="1">
      <c r="E55329" s="120"/>
      <c r="M55329" s="120"/>
      <c r="N55329" s="120"/>
      <c r="U55329" s="121"/>
      <c r="V55329" s="122"/>
      <c r="W55329" s="123"/>
      <c r="AC55329" s="123"/>
    </row>
    <row r="55330" spans="5:29" s="2" customFormat="1">
      <c r="E55330" s="120"/>
      <c r="M55330" s="120"/>
      <c r="N55330" s="120"/>
      <c r="U55330" s="121"/>
      <c r="V55330" s="122"/>
      <c r="W55330" s="123"/>
      <c r="AC55330" s="123"/>
    </row>
    <row r="55331" spans="5:29" s="2" customFormat="1">
      <c r="E55331" s="120"/>
      <c r="M55331" s="120"/>
      <c r="N55331" s="120"/>
      <c r="U55331" s="121"/>
      <c r="V55331" s="122"/>
      <c r="W55331" s="123"/>
      <c r="AC55331" s="123"/>
    </row>
    <row r="55332" spans="5:29" s="2" customFormat="1">
      <c r="E55332" s="120"/>
      <c r="M55332" s="120"/>
      <c r="N55332" s="120"/>
      <c r="U55332" s="121"/>
      <c r="V55332" s="122"/>
      <c r="W55332" s="123"/>
      <c r="AC55332" s="123"/>
    </row>
    <row r="55333" spans="5:29" s="2" customFormat="1">
      <c r="E55333" s="120"/>
      <c r="M55333" s="120"/>
      <c r="N55333" s="120"/>
      <c r="U55333" s="121"/>
      <c r="V55333" s="122"/>
      <c r="W55333" s="123"/>
      <c r="AC55333" s="123"/>
    </row>
    <row r="55334" spans="5:29" s="2" customFormat="1">
      <c r="E55334" s="120"/>
      <c r="M55334" s="120"/>
      <c r="N55334" s="120"/>
      <c r="U55334" s="121"/>
      <c r="V55334" s="122"/>
      <c r="W55334" s="123"/>
      <c r="AC55334" s="123"/>
    </row>
    <row r="55335" spans="5:29" s="2" customFormat="1">
      <c r="E55335" s="120"/>
      <c r="M55335" s="120"/>
      <c r="N55335" s="120"/>
      <c r="U55335" s="121"/>
      <c r="V55335" s="122"/>
      <c r="W55335" s="123"/>
      <c r="AC55335" s="123"/>
    </row>
    <row r="55336" spans="5:29" s="2" customFormat="1">
      <c r="E55336" s="120"/>
      <c r="M55336" s="120"/>
      <c r="N55336" s="120"/>
      <c r="U55336" s="121"/>
      <c r="V55336" s="122"/>
      <c r="W55336" s="123"/>
      <c r="AC55336" s="123"/>
    </row>
    <row r="55337" spans="5:29" s="2" customFormat="1">
      <c r="E55337" s="120"/>
      <c r="M55337" s="120"/>
      <c r="N55337" s="120"/>
      <c r="U55337" s="121"/>
      <c r="V55337" s="122"/>
      <c r="W55337" s="123"/>
      <c r="AC55337" s="123"/>
    </row>
    <row r="55338" spans="5:29" s="2" customFormat="1">
      <c r="E55338" s="120"/>
      <c r="M55338" s="120"/>
      <c r="N55338" s="120"/>
      <c r="U55338" s="121"/>
      <c r="V55338" s="122"/>
      <c r="W55338" s="123"/>
      <c r="AC55338" s="123"/>
    </row>
    <row r="55339" spans="5:29" s="2" customFormat="1">
      <c r="E55339" s="120"/>
      <c r="M55339" s="120"/>
      <c r="N55339" s="120"/>
      <c r="U55339" s="121"/>
      <c r="V55339" s="122"/>
      <c r="W55339" s="123"/>
      <c r="AC55339" s="123"/>
    </row>
    <row r="55340" spans="5:29" s="2" customFormat="1">
      <c r="E55340" s="120"/>
      <c r="M55340" s="120"/>
      <c r="N55340" s="120"/>
      <c r="U55340" s="121"/>
      <c r="V55340" s="122"/>
      <c r="W55340" s="123"/>
      <c r="AC55340" s="123"/>
    </row>
    <row r="55341" spans="5:29" s="2" customFormat="1">
      <c r="E55341" s="120"/>
      <c r="M55341" s="120"/>
      <c r="N55341" s="120"/>
      <c r="U55341" s="121"/>
      <c r="V55341" s="122"/>
      <c r="W55341" s="123"/>
      <c r="AC55341" s="123"/>
    </row>
    <row r="55342" spans="5:29" s="2" customFormat="1">
      <c r="E55342" s="120"/>
      <c r="M55342" s="120"/>
      <c r="N55342" s="120"/>
      <c r="U55342" s="121"/>
      <c r="V55342" s="122"/>
      <c r="W55342" s="123"/>
      <c r="AC55342" s="123"/>
    </row>
    <row r="55343" spans="5:29" s="2" customFormat="1">
      <c r="E55343" s="120"/>
      <c r="M55343" s="120"/>
      <c r="N55343" s="120"/>
      <c r="U55343" s="121"/>
      <c r="V55343" s="122"/>
      <c r="W55343" s="123"/>
      <c r="AC55343" s="123"/>
    </row>
    <row r="55344" spans="5:29" s="2" customFormat="1">
      <c r="E55344" s="120"/>
      <c r="M55344" s="120"/>
      <c r="N55344" s="120"/>
      <c r="U55344" s="121"/>
      <c r="V55344" s="122"/>
      <c r="W55344" s="123"/>
      <c r="AC55344" s="123"/>
    </row>
    <row r="55345" spans="5:29" s="2" customFormat="1">
      <c r="E55345" s="120"/>
      <c r="M55345" s="120"/>
      <c r="N55345" s="120"/>
      <c r="U55345" s="121"/>
      <c r="V55345" s="122"/>
      <c r="W55345" s="123"/>
      <c r="AC55345" s="123"/>
    </row>
    <row r="55346" spans="5:29" s="2" customFormat="1">
      <c r="E55346" s="120"/>
      <c r="M55346" s="120"/>
      <c r="N55346" s="120"/>
      <c r="U55346" s="121"/>
      <c r="V55346" s="122"/>
      <c r="W55346" s="123"/>
      <c r="AC55346" s="123"/>
    </row>
    <row r="55347" spans="5:29" s="2" customFormat="1">
      <c r="E55347" s="120"/>
      <c r="M55347" s="120"/>
      <c r="N55347" s="120"/>
      <c r="U55347" s="121"/>
      <c r="V55347" s="122"/>
      <c r="W55347" s="123"/>
      <c r="AC55347" s="123"/>
    </row>
    <row r="55348" spans="5:29" s="2" customFormat="1">
      <c r="E55348" s="120"/>
      <c r="M55348" s="120"/>
      <c r="N55348" s="120"/>
      <c r="U55348" s="121"/>
      <c r="V55348" s="122"/>
      <c r="W55348" s="123"/>
      <c r="AC55348" s="123"/>
    </row>
    <row r="55349" spans="5:29" s="2" customFormat="1">
      <c r="E55349" s="120"/>
      <c r="M55349" s="120"/>
      <c r="N55349" s="120"/>
      <c r="U55349" s="121"/>
      <c r="V55349" s="122"/>
      <c r="W55349" s="123"/>
      <c r="AC55349" s="123"/>
    </row>
    <row r="55350" spans="5:29" s="2" customFormat="1">
      <c r="E55350" s="120"/>
      <c r="M55350" s="120"/>
      <c r="N55350" s="120"/>
      <c r="U55350" s="121"/>
      <c r="V55350" s="122"/>
      <c r="W55350" s="123"/>
      <c r="AC55350" s="123"/>
    </row>
    <row r="55351" spans="5:29" s="2" customFormat="1">
      <c r="E55351" s="120"/>
      <c r="M55351" s="120"/>
      <c r="N55351" s="120"/>
      <c r="U55351" s="121"/>
      <c r="V55351" s="122"/>
      <c r="W55351" s="123"/>
      <c r="AC55351" s="123"/>
    </row>
    <row r="55352" spans="5:29" s="2" customFormat="1">
      <c r="E55352" s="120"/>
      <c r="M55352" s="120"/>
      <c r="N55352" s="120"/>
      <c r="U55352" s="121"/>
      <c r="V55352" s="122"/>
      <c r="W55352" s="123"/>
      <c r="AC55352" s="123"/>
    </row>
    <row r="55353" spans="5:29" s="2" customFormat="1">
      <c r="E55353" s="120"/>
      <c r="M55353" s="120"/>
      <c r="N55353" s="120"/>
      <c r="U55353" s="121"/>
      <c r="V55353" s="122"/>
      <c r="W55353" s="123"/>
      <c r="AC55353" s="123"/>
    </row>
    <row r="55354" spans="5:29" s="2" customFormat="1">
      <c r="E55354" s="120"/>
      <c r="M55354" s="120"/>
      <c r="N55354" s="120"/>
      <c r="U55354" s="121"/>
      <c r="V55354" s="122"/>
      <c r="W55354" s="123"/>
      <c r="AC55354" s="123"/>
    </row>
    <row r="55355" spans="5:29" s="2" customFormat="1">
      <c r="E55355" s="120"/>
      <c r="M55355" s="120"/>
      <c r="N55355" s="120"/>
      <c r="U55355" s="121"/>
      <c r="V55355" s="122"/>
      <c r="W55355" s="123"/>
      <c r="AC55355" s="123"/>
    </row>
    <row r="55356" spans="5:29" s="2" customFormat="1">
      <c r="E55356" s="120"/>
      <c r="M55356" s="120"/>
      <c r="N55356" s="120"/>
      <c r="U55356" s="121"/>
      <c r="V55356" s="122"/>
      <c r="W55356" s="123"/>
      <c r="AC55356" s="123"/>
    </row>
    <row r="55357" spans="5:29" s="2" customFormat="1">
      <c r="E55357" s="120"/>
      <c r="M55357" s="120"/>
      <c r="N55357" s="120"/>
      <c r="U55357" s="121"/>
      <c r="V55357" s="122"/>
      <c r="W55357" s="123"/>
      <c r="AC55357" s="123"/>
    </row>
    <row r="55358" spans="5:29" s="2" customFormat="1">
      <c r="E55358" s="120"/>
      <c r="M55358" s="120"/>
      <c r="N55358" s="120"/>
      <c r="U55358" s="121"/>
      <c r="V55358" s="122"/>
      <c r="W55358" s="123"/>
      <c r="AC55358" s="123"/>
    </row>
    <row r="55359" spans="5:29" s="2" customFormat="1">
      <c r="E55359" s="120"/>
      <c r="M55359" s="120"/>
      <c r="N55359" s="120"/>
      <c r="U55359" s="121"/>
      <c r="V55359" s="122"/>
      <c r="W55359" s="123"/>
      <c r="AC55359" s="123"/>
    </row>
    <row r="55360" spans="5:29" s="2" customFormat="1">
      <c r="E55360" s="120"/>
      <c r="M55360" s="120"/>
      <c r="N55360" s="120"/>
      <c r="U55360" s="121"/>
      <c r="V55360" s="122"/>
      <c r="W55360" s="123"/>
      <c r="AC55360" s="123"/>
    </row>
    <row r="55361" spans="5:29" s="2" customFormat="1">
      <c r="E55361" s="120"/>
      <c r="M55361" s="120"/>
      <c r="N55361" s="120"/>
      <c r="U55361" s="121"/>
      <c r="V55361" s="122"/>
      <c r="W55361" s="123"/>
      <c r="AC55361" s="123"/>
    </row>
    <row r="55362" spans="5:29" s="2" customFormat="1">
      <c r="E55362" s="120"/>
      <c r="M55362" s="120"/>
      <c r="N55362" s="120"/>
      <c r="U55362" s="121"/>
      <c r="V55362" s="122"/>
      <c r="W55362" s="123"/>
      <c r="AC55362" s="123"/>
    </row>
    <row r="55363" spans="5:29" s="2" customFormat="1">
      <c r="E55363" s="120"/>
      <c r="M55363" s="120"/>
      <c r="N55363" s="120"/>
      <c r="U55363" s="121"/>
      <c r="V55363" s="122"/>
      <c r="W55363" s="123"/>
      <c r="AC55363" s="123"/>
    </row>
    <row r="55364" spans="5:29" s="2" customFormat="1">
      <c r="E55364" s="120"/>
      <c r="M55364" s="120"/>
      <c r="N55364" s="120"/>
      <c r="U55364" s="121"/>
      <c r="V55364" s="122"/>
      <c r="W55364" s="123"/>
      <c r="AC55364" s="123"/>
    </row>
    <row r="55365" spans="5:29" s="2" customFormat="1">
      <c r="E55365" s="120"/>
      <c r="M55365" s="120"/>
      <c r="N55365" s="120"/>
      <c r="U55365" s="121"/>
      <c r="V55365" s="122"/>
      <c r="W55365" s="123"/>
      <c r="AC55365" s="123"/>
    </row>
    <row r="55366" spans="5:29" s="2" customFormat="1">
      <c r="E55366" s="120"/>
      <c r="M55366" s="120"/>
      <c r="N55366" s="120"/>
      <c r="U55366" s="121"/>
      <c r="V55366" s="122"/>
      <c r="W55366" s="123"/>
      <c r="AC55366" s="123"/>
    </row>
    <row r="55367" spans="5:29" s="2" customFormat="1">
      <c r="E55367" s="120"/>
      <c r="M55367" s="120"/>
      <c r="N55367" s="120"/>
      <c r="U55367" s="121"/>
      <c r="V55367" s="122"/>
      <c r="W55367" s="123"/>
      <c r="AC55367" s="123"/>
    </row>
    <row r="55368" spans="5:29" s="2" customFormat="1">
      <c r="E55368" s="120"/>
      <c r="M55368" s="120"/>
      <c r="N55368" s="120"/>
      <c r="U55368" s="121"/>
      <c r="V55368" s="122"/>
      <c r="W55368" s="123"/>
      <c r="AC55368" s="123"/>
    </row>
    <row r="55369" spans="5:29" s="2" customFormat="1">
      <c r="E55369" s="120"/>
      <c r="M55369" s="120"/>
      <c r="N55369" s="120"/>
      <c r="U55369" s="121"/>
      <c r="V55369" s="122"/>
      <c r="W55369" s="123"/>
      <c r="AC55369" s="123"/>
    </row>
    <row r="55370" spans="5:29" s="2" customFormat="1">
      <c r="E55370" s="120"/>
      <c r="M55370" s="120"/>
      <c r="N55370" s="120"/>
      <c r="U55370" s="121"/>
      <c r="V55370" s="122"/>
      <c r="W55370" s="123"/>
      <c r="AC55370" s="123"/>
    </row>
    <row r="55371" spans="5:29" s="2" customFormat="1">
      <c r="E55371" s="120"/>
      <c r="M55371" s="120"/>
      <c r="N55371" s="120"/>
      <c r="U55371" s="121"/>
      <c r="V55371" s="122"/>
      <c r="W55371" s="123"/>
      <c r="AC55371" s="123"/>
    </row>
    <row r="55372" spans="5:29" s="2" customFormat="1">
      <c r="E55372" s="120"/>
      <c r="M55372" s="120"/>
      <c r="N55372" s="120"/>
      <c r="U55372" s="121"/>
      <c r="V55372" s="122"/>
      <c r="W55372" s="123"/>
      <c r="AC55372" s="123"/>
    </row>
    <row r="55373" spans="5:29" s="2" customFormat="1">
      <c r="E55373" s="120"/>
      <c r="M55373" s="120"/>
      <c r="N55373" s="120"/>
      <c r="U55373" s="121"/>
      <c r="V55373" s="122"/>
      <c r="W55373" s="123"/>
      <c r="AC55373" s="123"/>
    </row>
    <row r="55374" spans="5:29" s="2" customFormat="1">
      <c r="E55374" s="120"/>
      <c r="M55374" s="120"/>
      <c r="N55374" s="120"/>
      <c r="U55374" s="121"/>
      <c r="V55374" s="122"/>
      <c r="W55374" s="123"/>
      <c r="AC55374" s="123"/>
    </row>
    <row r="55375" spans="5:29" s="2" customFormat="1">
      <c r="E55375" s="120"/>
      <c r="M55375" s="120"/>
      <c r="N55375" s="120"/>
      <c r="U55375" s="121"/>
      <c r="V55375" s="122"/>
      <c r="W55375" s="123"/>
      <c r="AC55375" s="123"/>
    </row>
    <row r="55376" spans="5:29" s="2" customFormat="1">
      <c r="E55376" s="120"/>
      <c r="M55376" s="120"/>
      <c r="N55376" s="120"/>
      <c r="U55376" s="121"/>
      <c r="V55376" s="122"/>
      <c r="W55376" s="123"/>
      <c r="AC55376" s="123"/>
    </row>
    <row r="55377" spans="5:29" s="2" customFormat="1">
      <c r="E55377" s="120"/>
      <c r="M55377" s="120"/>
      <c r="N55377" s="120"/>
      <c r="U55377" s="121"/>
      <c r="V55377" s="122"/>
      <c r="W55377" s="123"/>
      <c r="AC55377" s="123"/>
    </row>
    <row r="55378" spans="5:29" s="2" customFormat="1">
      <c r="E55378" s="120"/>
      <c r="M55378" s="120"/>
      <c r="N55378" s="120"/>
      <c r="U55378" s="121"/>
      <c r="V55378" s="122"/>
      <c r="W55378" s="123"/>
      <c r="AC55378" s="123"/>
    </row>
    <row r="55379" spans="5:29" s="2" customFormat="1">
      <c r="E55379" s="120"/>
      <c r="M55379" s="120"/>
      <c r="N55379" s="120"/>
      <c r="U55379" s="121"/>
      <c r="V55379" s="122"/>
      <c r="W55379" s="123"/>
      <c r="AC55379" s="123"/>
    </row>
    <row r="55380" spans="5:29" s="2" customFormat="1">
      <c r="E55380" s="120"/>
      <c r="M55380" s="120"/>
      <c r="N55380" s="120"/>
      <c r="U55380" s="121"/>
      <c r="V55380" s="122"/>
      <c r="W55380" s="123"/>
      <c r="AC55380" s="123"/>
    </row>
    <row r="55381" spans="5:29" s="2" customFormat="1">
      <c r="E55381" s="120"/>
      <c r="M55381" s="120"/>
      <c r="N55381" s="120"/>
      <c r="U55381" s="121"/>
      <c r="V55381" s="122"/>
      <c r="W55381" s="123"/>
      <c r="AC55381" s="123"/>
    </row>
    <row r="55382" spans="5:29" s="2" customFormat="1">
      <c r="E55382" s="120"/>
      <c r="M55382" s="120"/>
      <c r="N55382" s="120"/>
      <c r="U55382" s="121"/>
      <c r="V55382" s="122"/>
      <c r="W55382" s="123"/>
      <c r="AC55382" s="123"/>
    </row>
    <row r="55383" spans="5:29" s="2" customFormat="1">
      <c r="E55383" s="120"/>
      <c r="M55383" s="120"/>
      <c r="N55383" s="120"/>
      <c r="U55383" s="121"/>
      <c r="V55383" s="122"/>
      <c r="W55383" s="123"/>
      <c r="AC55383" s="123"/>
    </row>
    <row r="55384" spans="5:29" s="2" customFormat="1">
      <c r="E55384" s="120"/>
      <c r="M55384" s="120"/>
      <c r="N55384" s="120"/>
      <c r="U55384" s="121"/>
      <c r="V55384" s="122"/>
      <c r="W55384" s="123"/>
      <c r="AC55384" s="123"/>
    </row>
    <row r="55385" spans="5:29" s="2" customFormat="1">
      <c r="E55385" s="120"/>
      <c r="M55385" s="120"/>
      <c r="N55385" s="120"/>
      <c r="U55385" s="121"/>
      <c r="V55385" s="122"/>
      <c r="W55385" s="123"/>
      <c r="AC55385" s="123"/>
    </row>
    <row r="55386" spans="5:29" s="2" customFormat="1">
      <c r="E55386" s="120"/>
      <c r="M55386" s="120"/>
      <c r="N55386" s="120"/>
      <c r="U55386" s="121"/>
      <c r="V55386" s="122"/>
      <c r="W55386" s="123"/>
      <c r="AC55386" s="123"/>
    </row>
    <row r="55387" spans="5:29" s="2" customFormat="1">
      <c r="E55387" s="120"/>
      <c r="M55387" s="120"/>
      <c r="N55387" s="120"/>
      <c r="U55387" s="121"/>
      <c r="V55387" s="122"/>
      <c r="W55387" s="123"/>
      <c r="AC55387" s="123"/>
    </row>
    <row r="55388" spans="5:29" s="2" customFormat="1">
      <c r="E55388" s="120"/>
      <c r="M55388" s="120"/>
      <c r="N55388" s="120"/>
      <c r="U55388" s="121"/>
      <c r="V55388" s="122"/>
      <c r="W55388" s="123"/>
      <c r="AC55388" s="123"/>
    </row>
    <row r="55389" spans="5:29" s="2" customFormat="1">
      <c r="E55389" s="120"/>
      <c r="M55389" s="120"/>
      <c r="N55389" s="120"/>
      <c r="U55389" s="121"/>
      <c r="V55389" s="122"/>
      <c r="W55389" s="123"/>
      <c r="AC55389" s="123"/>
    </row>
    <row r="55390" spans="5:29" s="2" customFormat="1">
      <c r="E55390" s="120"/>
      <c r="M55390" s="120"/>
      <c r="N55390" s="120"/>
      <c r="U55390" s="121"/>
      <c r="V55390" s="122"/>
      <c r="W55390" s="123"/>
      <c r="AC55390" s="123"/>
    </row>
    <row r="55391" spans="5:29" s="2" customFormat="1">
      <c r="E55391" s="120"/>
      <c r="M55391" s="120"/>
      <c r="N55391" s="120"/>
      <c r="U55391" s="121"/>
      <c r="V55391" s="122"/>
      <c r="W55391" s="123"/>
      <c r="AC55391" s="123"/>
    </row>
    <row r="55392" spans="5:29" s="2" customFormat="1">
      <c r="E55392" s="120"/>
      <c r="M55392" s="120"/>
      <c r="N55392" s="120"/>
      <c r="U55392" s="121"/>
      <c r="V55392" s="122"/>
      <c r="W55392" s="123"/>
      <c r="AC55392" s="123"/>
    </row>
    <row r="55393" spans="5:29" s="2" customFormat="1">
      <c r="E55393" s="120"/>
      <c r="M55393" s="120"/>
      <c r="N55393" s="120"/>
      <c r="U55393" s="121"/>
      <c r="V55393" s="122"/>
      <c r="W55393" s="123"/>
      <c r="AC55393" s="123"/>
    </row>
    <row r="55394" spans="5:29" s="2" customFormat="1">
      <c r="E55394" s="120"/>
      <c r="M55394" s="120"/>
      <c r="N55394" s="120"/>
      <c r="U55394" s="121"/>
      <c r="V55394" s="122"/>
      <c r="W55394" s="123"/>
      <c r="AC55394" s="123"/>
    </row>
    <row r="55395" spans="5:29" s="2" customFormat="1">
      <c r="E55395" s="120"/>
      <c r="M55395" s="120"/>
      <c r="N55395" s="120"/>
      <c r="U55395" s="121"/>
      <c r="V55395" s="122"/>
      <c r="W55395" s="123"/>
      <c r="AC55395" s="123"/>
    </row>
    <row r="55396" spans="5:29" s="2" customFormat="1">
      <c r="E55396" s="120"/>
      <c r="M55396" s="120"/>
      <c r="N55396" s="120"/>
      <c r="U55396" s="121"/>
      <c r="V55396" s="122"/>
      <c r="W55396" s="123"/>
      <c r="AC55396" s="123"/>
    </row>
    <row r="55397" spans="5:29" s="2" customFormat="1">
      <c r="E55397" s="120"/>
      <c r="M55397" s="120"/>
      <c r="N55397" s="120"/>
      <c r="U55397" s="121"/>
      <c r="V55397" s="122"/>
      <c r="W55397" s="123"/>
      <c r="AC55397" s="123"/>
    </row>
    <row r="55398" spans="5:29" s="2" customFormat="1">
      <c r="E55398" s="120"/>
      <c r="M55398" s="120"/>
      <c r="N55398" s="120"/>
      <c r="U55398" s="121"/>
      <c r="V55398" s="122"/>
      <c r="W55398" s="123"/>
      <c r="AC55398" s="123"/>
    </row>
    <row r="55399" spans="5:29" s="2" customFormat="1">
      <c r="E55399" s="120"/>
      <c r="M55399" s="120"/>
      <c r="N55399" s="120"/>
      <c r="U55399" s="121"/>
      <c r="V55399" s="122"/>
      <c r="W55399" s="123"/>
      <c r="AC55399" s="123"/>
    </row>
    <row r="55400" spans="5:29" s="2" customFormat="1">
      <c r="E55400" s="120"/>
      <c r="M55400" s="120"/>
      <c r="N55400" s="120"/>
      <c r="U55400" s="121"/>
      <c r="V55400" s="122"/>
      <c r="W55400" s="123"/>
      <c r="AC55400" s="123"/>
    </row>
    <row r="55401" spans="5:29" s="2" customFormat="1">
      <c r="E55401" s="120"/>
      <c r="M55401" s="120"/>
      <c r="N55401" s="120"/>
      <c r="U55401" s="121"/>
      <c r="V55401" s="122"/>
      <c r="W55401" s="123"/>
      <c r="AC55401" s="123"/>
    </row>
    <row r="55402" spans="5:29" s="2" customFormat="1">
      <c r="E55402" s="120"/>
      <c r="M55402" s="120"/>
      <c r="N55402" s="120"/>
      <c r="U55402" s="121"/>
      <c r="V55402" s="122"/>
      <c r="W55402" s="123"/>
      <c r="AC55402" s="123"/>
    </row>
    <row r="55403" spans="5:29" s="2" customFormat="1">
      <c r="E55403" s="120"/>
      <c r="M55403" s="120"/>
      <c r="N55403" s="120"/>
      <c r="U55403" s="121"/>
      <c r="V55403" s="122"/>
      <c r="W55403" s="123"/>
      <c r="AC55403" s="123"/>
    </row>
    <row r="55404" spans="5:29" s="2" customFormat="1">
      <c r="E55404" s="120"/>
      <c r="M55404" s="120"/>
      <c r="N55404" s="120"/>
      <c r="U55404" s="121"/>
      <c r="V55404" s="122"/>
      <c r="W55404" s="123"/>
      <c r="AC55404" s="123"/>
    </row>
    <row r="55405" spans="5:29" s="2" customFormat="1">
      <c r="E55405" s="120"/>
      <c r="M55405" s="120"/>
      <c r="N55405" s="120"/>
      <c r="U55405" s="121"/>
      <c r="V55405" s="122"/>
      <c r="W55405" s="123"/>
      <c r="AC55405" s="123"/>
    </row>
    <row r="55406" spans="5:29" s="2" customFormat="1">
      <c r="E55406" s="120"/>
      <c r="M55406" s="120"/>
      <c r="N55406" s="120"/>
      <c r="U55406" s="121"/>
      <c r="V55406" s="122"/>
      <c r="W55406" s="123"/>
      <c r="AC55406" s="123"/>
    </row>
    <row r="55407" spans="5:29" s="2" customFormat="1">
      <c r="E55407" s="120"/>
      <c r="M55407" s="120"/>
      <c r="N55407" s="120"/>
      <c r="U55407" s="121"/>
      <c r="V55407" s="122"/>
      <c r="W55407" s="123"/>
      <c r="AC55407" s="123"/>
    </row>
    <row r="55408" spans="5:29" s="2" customFormat="1">
      <c r="E55408" s="120"/>
      <c r="M55408" s="120"/>
      <c r="N55408" s="120"/>
      <c r="U55408" s="121"/>
      <c r="V55408" s="122"/>
      <c r="W55408" s="123"/>
      <c r="AC55408" s="123"/>
    </row>
    <row r="55409" spans="5:29" s="2" customFormat="1">
      <c r="E55409" s="120"/>
      <c r="M55409" s="120"/>
      <c r="N55409" s="120"/>
      <c r="U55409" s="121"/>
      <c r="V55409" s="122"/>
      <c r="W55409" s="123"/>
      <c r="AC55409" s="123"/>
    </row>
    <row r="55410" spans="5:29" s="2" customFormat="1">
      <c r="E55410" s="120"/>
      <c r="M55410" s="120"/>
      <c r="N55410" s="120"/>
      <c r="U55410" s="121"/>
      <c r="V55410" s="122"/>
      <c r="W55410" s="123"/>
      <c r="AC55410" s="123"/>
    </row>
    <row r="55411" spans="5:29" s="2" customFormat="1">
      <c r="E55411" s="120"/>
      <c r="M55411" s="120"/>
      <c r="N55411" s="120"/>
      <c r="U55411" s="121"/>
      <c r="V55411" s="122"/>
      <c r="W55411" s="123"/>
      <c r="AC55411" s="123"/>
    </row>
    <row r="55412" spans="5:29" s="2" customFormat="1">
      <c r="E55412" s="120"/>
      <c r="M55412" s="120"/>
      <c r="N55412" s="120"/>
      <c r="U55412" s="121"/>
      <c r="V55412" s="122"/>
      <c r="W55412" s="123"/>
      <c r="AC55412" s="123"/>
    </row>
    <row r="55413" spans="5:29" s="2" customFormat="1">
      <c r="E55413" s="120"/>
      <c r="M55413" s="120"/>
      <c r="N55413" s="120"/>
      <c r="U55413" s="121"/>
      <c r="V55413" s="122"/>
      <c r="W55413" s="123"/>
      <c r="AC55413" s="123"/>
    </row>
    <row r="55414" spans="5:29" s="2" customFormat="1">
      <c r="E55414" s="120"/>
      <c r="M55414" s="120"/>
      <c r="N55414" s="120"/>
      <c r="U55414" s="121"/>
      <c r="V55414" s="122"/>
      <c r="W55414" s="123"/>
      <c r="AC55414" s="123"/>
    </row>
    <row r="55415" spans="5:29" s="2" customFormat="1">
      <c r="E55415" s="120"/>
      <c r="M55415" s="120"/>
      <c r="N55415" s="120"/>
      <c r="U55415" s="121"/>
      <c r="V55415" s="122"/>
      <c r="W55415" s="123"/>
      <c r="AC55415" s="123"/>
    </row>
    <row r="55416" spans="5:29" s="2" customFormat="1">
      <c r="E55416" s="120"/>
      <c r="M55416" s="120"/>
      <c r="N55416" s="120"/>
      <c r="U55416" s="121"/>
      <c r="V55416" s="122"/>
      <c r="W55416" s="123"/>
      <c r="AC55416" s="123"/>
    </row>
    <row r="55417" spans="5:29" s="2" customFormat="1">
      <c r="E55417" s="120"/>
      <c r="M55417" s="120"/>
      <c r="N55417" s="120"/>
      <c r="U55417" s="121"/>
      <c r="V55417" s="122"/>
      <c r="W55417" s="123"/>
      <c r="AC55417" s="123"/>
    </row>
    <row r="55418" spans="5:29" s="2" customFormat="1">
      <c r="E55418" s="120"/>
      <c r="M55418" s="120"/>
      <c r="N55418" s="120"/>
      <c r="U55418" s="121"/>
      <c r="V55418" s="122"/>
      <c r="W55418" s="123"/>
      <c r="AC55418" s="123"/>
    </row>
    <row r="55419" spans="5:29" s="2" customFormat="1">
      <c r="E55419" s="120"/>
      <c r="M55419" s="120"/>
      <c r="N55419" s="120"/>
      <c r="U55419" s="121"/>
      <c r="V55419" s="122"/>
      <c r="W55419" s="123"/>
      <c r="AC55419" s="123"/>
    </row>
    <row r="55420" spans="5:29" s="2" customFormat="1">
      <c r="E55420" s="120"/>
      <c r="M55420" s="120"/>
      <c r="N55420" s="120"/>
      <c r="U55420" s="121"/>
      <c r="V55420" s="122"/>
      <c r="W55420" s="123"/>
      <c r="AC55420" s="123"/>
    </row>
    <row r="55421" spans="5:29" s="2" customFormat="1">
      <c r="E55421" s="120"/>
      <c r="M55421" s="120"/>
      <c r="N55421" s="120"/>
      <c r="U55421" s="121"/>
      <c r="V55421" s="122"/>
      <c r="W55421" s="123"/>
      <c r="AC55421" s="123"/>
    </row>
    <row r="55422" spans="5:29" s="2" customFormat="1">
      <c r="E55422" s="120"/>
      <c r="M55422" s="120"/>
      <c r="N55422" s="120"/>
      <c r="U55422" s="121"/>
      <c r="V55422" s="122"/>
      <c r="W55422" s="123"/>
      <c r="AC55422" s="123"/>
    </row>
    <row r="55423" spans="5:29" s="2" customFormat="1">
      <c r="E55423" s="120"/>
      <c r="M55423" s="120"/>
      <c r="N55423" s="120"/>
      <c r="U55423" s="121"/>
      <c r="V55423" s="122"/>
      <c r="W55423" s="123"/>
      <c r="AC55423" s="123"/>
    </row>
    <row r="55424" spans="5:29" s="2" customFormat="1">
      <c r="E55424" s="120"/>
      <c r="M55424" s="120"/>
      <c r="N55424" s="120"/>
      <c r="U55424" s="121"/>
      <c r="V55424" s="122"/>
      <c r="W55424" s="123"/>
      <c r="AC55424" s="123"/>
    </row>
    <row r="55425" spans="5:29" s="2" customFormat="1">
      <c r="E55425" s="120"/>
      <c r="M55425" s="120"/>
      <c r="N55425" s="120"/>
      <c r="U55425" s="121"/>
      <c r="V55425" s="122"/>
      <c r="W55425" s="123"/>
      <c r="AC55425" s="123"/>
    </row>
    <row r="55426" spans="5:29" s="2" customFormat="1">
      <c r="E55426" s="120"/>
      <c r="M55426" s="120"/>
      <c r="N55426" s="120"/>
      <c r="U55426" s="121"/>
      <c r="V55426" s="122"/>
      <c r="W55426" s="123"/>
      <c r="AC55426" s="123"/>
    </row>
    <row r="55427" spans="5:29" s="2" customFormat="1">
      <c r="E55427" s="120"/>
      <c r="M55427" s="120"/>
      <c r="N55427" s="120"/>
      <c r="U55427" s="121"/>
      <c r="V55427" s="122"/>
      <c r="W55427" s="123"/>
      <c r="AC55427" s="123"/>
    </row>
    <row r="55428" spans="5:29" s="2" customFormat="1">
      <c r="E55428" s="120"/>
      <c r="M55428" s="120"/>
      <c r="N55428" s="120"/>
      <c r="U55428" s="121"/>
      <c r="V55428" s="122"/>
      <c r="W55428" s="123"/>
      <c r="AC55428" s="123"/>
    </row>
    <row r="55429" spans="5:29" s="2" customFormat="1">
      <c r="E55429" s="120"/>
      <c r="M55429" s="120"/>
      <c r="N55429" s="120"/>
      <c r="U55429" s="121"/>
      <c r="V55429" s="122"/>
      <c r="W55429" s="123"/>
      <c r="AC55429" s="123"/>
    </row>
    <row r="55430" spans="5:29" s="2" customFormat="1">
      <c r="E55430" s="120"/>
      <c r="M55430" s="120"/>
      <c r="N55430" s="120"/>
      <c r="U55430" s="121"/>
      <c r="V55430" s="122"/>
      <c r="W55430" s="123"/>
      <c r="AC55430" s="123"/>
    </row>
    <row r="55431" spans="5:29" s="2" customFormat="1">
      <c r="E55431" s="120"/>
      <c r="M55431" s="120"/>
      <c r="N55431" s="120"/>
      <c r="U55431" s="121"/>
      <c r="V55431" s="122"/>
      <c r="W55431" s="123"/>
      <c r="AC55431" s="123"/>
    </row>
    <row r="55432" spans="5:29" s="2" customFormat="1">
      <c r="E55432" s="120"/>
      <c r="M55432" s="120"/>
      <c r="N55432" s="120"/>
      <c r="U55432" s="121"/>
      <c r="V55432" s="122"/>
      <c r="W55432" s="123"/>
      <c r="AC55432" s="123"/>
    </row>
    <row r="55433" spans="5:29" s="2" customFormat="1">
      <c r="E55433" s="120"/>
      <c r="M55433" s="120"/>
      <c r="N55433" s="120"/>
      <c r="U55433" s="121"/>
      <c r="V55433" s="122"/>
      <c r="W55433" s="123"/>
      <c r="AC55433" s="123"/>
    </row>
    <row r="55434" spans="5:29" s="2" customFormat="1">
      <c r="E55434" s="120"/>
      <c r="M55434" s="120"/>
      <c r="N55434" s="120"/>
      <c r="U55434" s="121"/>
      <c r="V55434" s="122"/>
      <c r="W55434" s="123"/>
      <c r="AC55434" s="123"/>
    </row>
    <row r="55435" spans="5:29" s="2" customFormat="1">
      <c r="E55435" s="120"/>
      <c r="M55435" s="120"/>
      <c r="N55435" s="120"/>
      <c r="U55435" s="121"/>
      <c r="V55435" s="122"/>
      <c r="W55435" s="123"/>
      <c r="AC55435" s="123"/>
    </row>
    <row r="55436" spans="5:29" s="2" customFormat="1">
      <c r="E55436" s="120"/>
      <c r="M55436" s="120"/>
      <c r="N55436" s="120"/>
      <c r="U55436" s="121"/>
      <c r="V55436" s="122"/>
      <c r="W55436" s="123"/>
      <c r="AC55436" s="123"/>
    </row>
    <row r="55437" spans="5:29" s="2" customFormat="1">
      <c r="E55437" s="120"/>
      <c r="M55437" s="120"/>
      <c r="N55437" s="120"/>
      <c r="U55437" s="121"/>
      <c r="V55437" s="122"/>
      <c r="W55437" s="123"/>
      <c r="AC55437" s="123"/>
    </row>
    <row r="55438" spans="5:29" s="2" customFormat="1">
      <c r="E55438" s="120"/>
      <c r="M55438" s="120"/>
      <c r="N55438" s="120"/>
      <c r="U55438" s="121"/>
      <c r="V55438" s="122"/>
      <c r="W55438" s="123"/>
      <c r="AC55438" s="123"/>
    </row>
    <row r="55439" spans="5:29" s="2" customFormat="1">
      <c r="E55439" s="120"/>
      <c r="M55439" s="120"/>
      <c r="N55439" s="120"/>
      <c r="U55439" s="121"/>
      <c r="V55439" s="122"/>
      <c r="W55439" s="123"/>
      <c r="AC55439" s="123"/>
    </row>
    <row r="55440" spans="5:29" s="2" customFormat="1">
      <c r="E55440" s="120"/>
      <c r="M55440" s="120"/>
      <c r="N55440" s="120"/>
      <c r="U55440" s="121"/>
      <c r="V55440" s="122"/>
      <c r="W55440" s="123"/>
      <c r="AC55440" s="123"/>
    </row>
    <row r="55441" spans="5:29" s="2" customFormat="1">
      <c r="E55441" s="120"/>
      <c r="M55441" s="120"/>
      <c r="N55441" s="120"/>
      <c r="U55441" s="121"/>
      <c r="V55441" s="122"/>
      <c r="W55441" s="123"/>
      <c r="AC55441" s="123"/>
    </row>
    <row r="55442" spans="5:29" s="2" customFormat="1">
      <c r="E55442" s="120"/>
      <c r="M55442" s="120"/>
      <c r="N55442" s="120"/>
      <c r="U55442" s="121"/>
      <c r="V55442" s="122"/>
      <c r="W55442" s="123"/>
      <c r="AC55442" s="123"/>
    </row>
    <row r="55443" spans="5:29" s="2" customFormat="1">
      <c r="E55443" s="120"/>
      <c r="M55443" s="120"/>
      <c r="N55443" s="120"/>
      <c r="U55443" s="121"/>
      <c r="V55443" s="122"/>
      <c r="W55443" s="123"/>
      <c r="AC55443" s="123"/>
    </row>
    <row r="55444" spans="5:29" s="2" customFormat="1">
      <c r="E55444" s="120"/>
      <c r="M55444" s="120"/>
      <c r="N55444" s="120"/>
      <c r="U55444" s="121"/>
      <c r="V55444" s="122"/>
      <c r="W55444" s="123"/>
      <c r="AC55444" s="123"/>
    </row>
    <row r="55445" spans="5:29" s="2" customFormat="1">
      <c r="E55445" s="120"/>
      <c r="M55445" s="120"/>
      <c r="N55445" s="120"/>
      <c r="U55445" s="121"/>
      <c r="V55445" s="122"/>
      <c r="W55445" s="123"/>
      <c r="AC55445" s="123"/>
    </row>
    <row r="55446" spans="5:29" s="2" customFormat="1">
      <c r="E55446" s="120"/>
      <c r="M55446" s="120"/>
      <c r="N55446" s="120"/>
      <c r="U55446" s="121"/>
      <c r="V55446" s="122"/>
      <c r="W55446" s="123"/>
      <c r="AC55446" s="123"/>
    </row>
    <row r="55447" spans="5:29" s="2" customFormat="1">
      <c r="E55447" s="120"/>
      <c r="M55447" s="120"/>
      <c r="N55447" s="120"/>
      <c r="U55447" s="121"/>
      <c r="V55447" s="122"/>
      <c r="W55447" s="123"/>
      <c r="AC55447" s="123"/>
    </row>
    <row r="55448" spans="5:29" s="2" customFormat="1">
      <c r="E55448" s="120"/>
      <c r="M55448" s="120"/>
      <c r="N55448" s="120"/>
      <c r="U55448" s="121"/>
      <c r="V55448" s="122"/>
      <c r="W55448" s="123"/>
      <c r="AC55448" s="123"/>
    </row>
    <row r="55449" spans="5:29" s="2" customFormat="1">
      <c r="E55449" s="120"/>
      <c r="M55449" s="120"/>
      <c r="N55449" s="120"/>
      <c r="U55449" s="121"/>
      <c r="V55449" s="122"/>
      <c r="W55449" s="123"/>
      <c r="AC55449" s="123"/>
    </row>
    <row r="55450" spans="5:29" s="2" customFormat="1">
      <c r="E55450" s="120"/>
      <c r="M55450" s="120"/>
      <c r="N55450" s="120"/>
      <c r="U55450" s="121"/>
      <c r="V55450" s="122"/>
      <c r="W55450" s="123"/>
      <c r="AC55450" s="123"/>
    </row>
    <row r="55451" spans="5:29" s="2" customFormat="1">
      <c r="E55451" s="120"/>
      <c r="M55451" s="120"/>
      <c r="N55451" s="120"/>
      <c r="U55451" s="121"/>
      <c r="V55451" s="122"/>
      <c r="W55451" s="123"/>
      <c r="AC55451" s="123"/>
    </row>
    <row r="55452" spans="5:29" s="2" customFormat="1">
      <c r="E55452" s="120"/>
      <c r="M55452" s="120"/>
      <c r="N55452" s="120"/>
      <c r="U55452" s="121"/>
      <c r="V55452" s="122"/>
      <c r="W55452" s="123"/>
      <c r="AC55452" s="123"/>
    </row>
    <row r="55453" spans="5:29" s="2" customFormat="1">
      <c r="E55453" s="120"/>
      <c r="M55453" s="120"/>
      <c r="N55453" s="120"/>
      <c r="U55453" s="121"/>
      <c r="V55453" s="122"/>
      <c r="W55453" s="123"/>
      <c r="AC55453" s="123"/>
    </row>
    <row r="55454" spans="5:29" s="2" customFormat="1">
      <c r="E55454" s="120"/>
      <c r="M55454" s="120"/>
      <c r="N55454" s="120"/>
      <c r="U55454" s="121"/>
      <c r="V55454" s="122"/>
      <c r="W55454" s="123"/>
      <c r="AC55454" s="123"/>
    </row>
    <row r="55455" spans="5:29" s="2" customFormat="1">
      <c r="E55455" s="120"/>
      <c r="M55455" s="120"/>
      <c r="N55455" s="120"/>
      <c r="U55455" s="121"/>
      <c r="V55455" s="122"/>
      <c r="W55455" s="123"/>
      <c r="AC55455" s="123"/>
    </row>
    <row r="55456" spans="5:29" s="2" customFormat="1">
      <c r="E55456" s="120"/>
      <c r="M55456" s="120"/>
      <c r="N55456" s="120"/>
      <c r="U55456" s="121"/>
      <c r="V55456" s="122"/>
      <c r="W55456" s="123"/>
      <c r="AC55456" s="123"/>
    </row>
    <row r="55457" spans="5:29" s="2" customFormat="1">
      <c r="E55457" s="120"/>
      <c r="M55457" s="120"/>
      <c r="N55457" s="120"/>
      <c r="U55457" s="121"/>
      <c r="V55457" s="122"/>
      <c r="W55457" s="123"/>
      <c r="AC55457" s="123"/>
    </row>
    <row r="55458" spans="5:29" s="2" customFormat="1">
      <c r="E55458" s="120"/>
      <c r="M55458" s="120"/>
      <c r="N55458" s="120"/>
      <c r="U55458" s="121"/>
      <c r="V55458" s="122"/>
      <c r="W55458" s="123"/>
      <c r="AC55458" s="123"/>
    </row>
    <row r="55459" spans="5:29" s="2" customFormat="1">
      <c r="E55459" s="120"/>
      <c r="M55459" s="120"/>
      <c r="N55459" s="120"/>
      <c r="U55459" s="121"/>
      <c r="V55459" s="122"/>
      <c r="W55459" s="123"/>
      <c r="AC55459" s="123"/>
    </row>
    <row r="55460" spans="5:29" s="2" customFormat="1">
      <c r="E55460" s="120"/>
      <c r="M55460" s="120"/>
      <c r="N55460" s="120"/>
      <c r="U55460" s="121"/>
      <c r="V55460" s="122"/>
      <c r="W55460" s="123"/>
      <c r="AC55460" s="123"/>
    </row>
    <row r="55461" spans="5:29" s="2" customFormat="1">
      <c r="E55461" s="120"/>
      <c r="M55461" s="120"/>
      <c r="N55461" s="120"/>
      <c r="U55461" s="121"/>
      <c r="V55461" s="122"/>
      <c r="W55461" s="123"/>
      <c r="AC55461" s="123"/>
    </row>
    <row r="55462" spans="5:29" s="2" customFormat="1">
      <c r="E55462" s="120"/>
      <c r="M55462" s="120"/>
      <c r="N55462" s="120"/>
      <c r="U55462" s="121"/>
      <c r="V55462" s="122"/>
      <c r="W55462" s="123"/>
      <c r="AC55462" s="123"/>
    </row>
    <row r="55463" spans="5:29" s="2" customFormat="1">
      <c r="E55463" s="120"/>
      <c r="M55463" s="120"/>
      <c r="N55463" s="120"/>
      <c r="U55463" s="121"/>
      <c r="V55463" s="122"/>
      <c r="W55463" s="123"/>
      <c r="AC55463" s="123"/>
    </row>
    <row r="55464" spans="5:29" s="2" customFormat="1">
      <c r="E55464" s="120"/>
      <c r="M55464" s="120"/>
      <c r="N55464" s="120"/>
      <c r="U55464" s="121"/>
      <c r="V55464" s="122"/>
      <c r="W55464" s="123"/>
      <c r="AC55464" s="123"/>
    </row>
    <row r="55465" spans="5:29" s="2" customFormat="1">
      <c r="E55465" s="120"/>
      <c r="M55465" s="120"/>
      <c r="N55465" s="120"/>
      <c r="U55465" s="121"/>
      <c r="V55465" s="122"/>
      <c r="W55465" s="123"/>
      <c r="AC55465" s="123"/>
    </row>
    <row r="55466" spans="5:29" s="2" customFormat="1">
      <c r="E55466" s="120"/>
      <c r="M55466" s="120"/>
      <c r="N55466" s="120"/>
      <c r="U55466" s="121"/>
      <c r="V55466" s="122"/>
      <c r="W55466" s="123"/>
      <c r="AC55466" s="123"/>
    </row>
    <row r="55467" spans="5:29" s="2" customFormat="1">
      <c r="E55467" s="120"/>
      <c r="M55467" s="120"/>
      <c r="N55467" s="120"/>
      <c r="U55467" s="121"/>
      <c r="V55467" s="122"/>
      <c r="W55467" s="123"/>
      <c r="AC55467" s="123"/>
    </row>
    <row r="55468" spans="5:29" s="2" customFormat="1">
      <c r="E55468" s="120"/>
      <c r="M55468" s="120"/>
      <c r="N55468" s="120"/>
      <c r="U55468" s="121"/>
      <c r="V55468" s="122"/>
      <c r="W55468" s="123"/>
      <c r="AC55468" s="123"/>
    </row>
    <row r="55469" spans="5:29" s="2" customFormat="1">
      <c r="E55469" s="120"/>
      <c r="M55469" s="120"/>
      <c r="N55469" s="120"/>
      <c r="U55469" s="121"/>
      <c r="V55469" s="122"/>
      <c r="W55469" s="123"/>
      <c r="AC55469" s="123"/>
    </row>
    <row r="55470" spans="5:29" s="2" customFormat="1">
      <c r="E55470" s="120"/>
      <c r="M55470" s="120"/>
      <c r="N55470" s="120"/>
      <c r="U55470" s="121"/>
      <c r="V55470" s="122"/>
      <c r="W55470" s="123"/>
      <c r="AC55470" s="123"/>
    </row>
    <row r="55471" spans="5:29" s="2" customFormat="1">
      <c r="E55471" s="120"/>
      <c r="M55471" s="120"/>
      <c r="N55471" s="120"/>
      <c r="U55471" s="121"/>
      <c r="V55471" s="122"/>
      <c r="W55471" s="123"/>
      <c r="AC55471" s="123"/>
    </row>
    <row r="55472" spans="5:29" s="2" customFormat="1">
      <c r="E55472" s="120"/>
      <c r="M55472" s="120"/>
      <c r="N55472" s="120"/>
      <c r="U55472" s="121"/>
      <c r="V55472" s="122"/>
      <c r="W55472" s="123"/>
      <c r="AC55472" s="123"/>
    </row>
    <row r="55473" spans="5:29" s="2" customFormat="1">
      <c r="E55473" s="120"/>
      <c r="M55473" s="120"/>
      <c r="N55473" s="120"/>
      <c r="U55473" s="121"/>
      <c r="V55473" s="122"/>
      <c r="W55473" s="123"/>
      <c r="AC55473" s="123"/>
    </row>
    <row r="55474" spans="5:29" s="2" customFormat="1">
      <c r="E55474" s="120"/>
      <c r="M55474" s="120"/>
      <c r="N55474" s="120"/>
      <c r="U55474" s="121"/>
      <c r="V55474" s="122"/>
      <c r="W55474" s="123"/>
      <c r="AC55474" s="123"/>
    </row>
    <row r="55475" spans="5:29" s="2" customFormat="1">
      <c r="E55475" s="120"/>
      <c r="M55475" s="120"/>
      <c r="N55475" s="120"/>
      <c r="U55475" s="121"/>
      <c r="V55475" s="122"/>
      <c r="W55475" s="123"/>
      <c r="AC55475" s="123"/>
    </row>
    <row r="55476" spans="5:29" s="2" customFormat="1">
      <c r="E55476" s="120"/>
      <c r="M55476" s="120"/>
      <c r="N55476" s="120"/>
      <c r="U55476" s="121"/>
      <c r="V55476" s="122"/>
      <c r="W55476" s="123"/>
      <c r="AC55476" s="123"/>
    </row>
    <row r="55477" spans="5:29" s="2" customFormat="1">
      <c r="E55477" s="120"/>
      <c r="M55477" s="120"/>
      <c r="N55477" s="120"/>
      <c r="U55477" s="121"/>
      <c r="V55477" s="122"/>
      <c r="W55477" s="123"/>
      <c r="AC55477" s="123"/>
    </row>
    <row r="55478" spans="5:29" s="2" customFormat="1">
      <c r="E55478" s="120"/>
      <c r="M55478" s="120"/>
      <c r="N55478" s="120"/>
      <c r="U55478" s="121"/>
      <c r="V55478" s="122"/>
      <c r="W55478" s="123"/>
      <c r="AC55478" s="123"/>
    </row>
    <row r="55479" spans="5:29" s="2" customFormat="1">
      <c r="E55479" s="120"/>
      <c r="M55479" s="120"/>
      <c r="N55479" s="120"/>
      <c r="U55479" s="121"/>
      <c r="V55479" s="122"/>
      <c r="W55479" s="123"/>
      <c r="AC55479" s="123"/>
    </row>
    <row r="55480" spans="5:29" s="2" customFormat="1">
      <c r="E55480" s="120"/>
      <c r="M55480" s="120"/>
      <c r="N55480" s="120"/>
      <c r="U55480" s="121"/>
      <c r="V55480" s="122"/>
      <c r="W55480" s="123"/>
      <c r="AC55480" s="123"/>
    </row>
    <row r="55481" spans="5:29" s="2" customFormat="1">
      <c r="E55481" s="120"/>
      <c r="M55481" s="120"/>
      <c r="N55481" s="120"/>
      <c r="U55481" s="121"/>
      <c r="V55481" s="122"/>
      <c r="W55481" s="123"/>
      <c r="AC55481" s="123"/>
    </row>
    <row r="55482" spans="5:29" s="2" customFormat="1">
      <c r="E55482" s="120"/>
      <c r="M55482" s="120"/>
      <c r="N55482" s="120"/>
      <c r="U55482" s="121"/>
      <c r="V55482" s="122"/>
      <c r="W55482" s="123"/>
      <c r="AC55482" s="123"/>
    </row>
    <row r="55483" spans="5:29" s="2" customFormat="1">
      <c r="E55483" s="120"/>
      <c r="M55483" s="120"/>
      <c r="N55483" s="120"/>
      <c r="U55483" s="121"/>
      <c r="V55483" s="122"/>
      <c r="W55483" s="123"/>
      <c r="AC55483" s="123"/>
    </row>
    <row r="55484" spans="5:29" s="2" customFormat="1">
      <c r="E55484" s="120"/>
      <c r="M55484" s="120"/>
      <c r="N55484" s="120"/>
      <c r="U55484" s="121"/>
      <c r="V55484" s="122"/>
      <c r="W55484" s="123"/>
      <c r="AC55484" s="123"/>
    </row>
    <row r="55485" spans="5:29" s="2" customFormat="1">
      <c r="E55485" s="120"/>
      <c r="M55485" s="120"/>
      <c r="N55485" s="120"/>
      <c r="U55485" s="121"/>
      <c r="V55485" s="122"/>
      <c r="W55485" s="123"/>
      <c r="AC55485" s="123"/>
    </row>
    <row r="55486" spans="5:29" s="2" customFormat="1">
      <c r="E55486" s="120"/>
      <c r="M55486" s="120"/>
      <c r="N55486" s="120"/>
      <c r="U55486" s="121"/>
      <c r="V55486" s="122"/>
      <c r="W55486" s="123"/>
      <c r="AC55486" s="123"/>
    </row>
    <row r="55487" spans="5:29" s="2" customFormat="1">
      <c r="E55487" s="120"/>
      <c r="M55487" s="120"/>
      <c r="N55487" s="120"/>
      <c r="U55487" s="121"/>
      <c r="V55487" s="122"/>
      <c r="W55487" s="123"/>
      <c r="AC55487" s="123"/>
    </row>
    <row r="55488" spans="5:29" s="2" customFormat="1">
      <c r="E55488" s="120"/>
      <c r="M55488" s="120"/>
      <c r="N55488" s="120"/>
      <c r="U55488" s="121"/>
      <c r="V55488" s="122"/>
      <c r="W55488" s="123"/>
      <c r="AC55488" s="123"/>
    </row>
    <row r="55489" spans="5:29" s="2" customFormat="1">
      <c r="E55489" s="120"/>
      <c r="M55489" s="120"/>
      <c r="N55489" s="120"/>
      <c r="U55489" s="121"/>
      <c r="V55489" s="122"/>
      <c r="W55489" s="123"/>
      <c r="AC55489" s="123"/>
    </row>
    <row r="55490" spans="5:29" s="2" customFormat="1">
      <c r="E55490" s="120"/>
      <c r="M55490" s="120"/>
      <c r="N55490" s="120"/>
      <c r="U55490" s="121"/>
      <c r="V55490" s="122"/>
      <c r="W55490" s="123"/>
      <c r="AC55490" s="123"/>
    </row>
    <row r="55491" spans="5:29" s="2" customFormat="1">
      <c r="E55491" s="120"/>
      <c r="M55491" s="120"/>
      <c r="N55491" s="120"/>
      <c r="U55491" s="121"/>
      <c r="V55491" s="122"/>
      <c r="W55491" s="123"/>
      <c r="AC55491" s="123"/>
    </row>
    <row r="55492" spans="5:29" s="2" customFormat="1">
      <c r="E55492" s="120"/>
      <c r="M55492" s="120"/>
      <c r="N55492" s="120"/>
      <c r="U55492" s="121"/>
      <c r="V55492" s="122"/>
      <c r="W55492" s="123"/>
      <c r="AC55492" s="123"/>
    </row>
    <row r="55493" spans="5:29" s="2" customFormat="1">
      <c r="E55493" s="120"/>
      <c r="M55493" s="120"/>
      <c r="N55493" s="120"/>
      <c r="U55493" s="121"/>
      <c r="V55493" s="122"/>
      <c r="W55493" s="123"/>
      <c r="AC55493" s="123"/>
    </row>
    <row r="55494" spans="5:29" s="2" customFormat="1">
      <c r="E55494" s="120"/>
      <c r="M55494" s="120"/>
      <c r="N55494" s="120"/>
      <c r="U55494" s="121"/>
      <c r="V55494" s="122"/>
      <c r="W55494" s="123"/>
      <c r="AC55494" s="123"/>
    </row>
    <row r="55495" spans="5:29" s="2" customFormat="1">
      <c r="E55495" s="120"/>
      <c r="M55495" s="120"/>
      <c r="N55495" s="120"/>
      <c r="U55495" s="121"/>
      <c r="V55495" s="122"/>
      <c r="W55495" s="123"/>
      <c r="AC55495" s="123"/>
    </row>
    <row r="55496" spans="5:29" s="2" customFormat="1">
      <c r="E55496" s="120"/>
      <c r="M55496" s="120"/>
      <c r="N55496" s="120"/>
      <c r="U55496" s="121"/>
      <c r="V55496" s="122"/>
      <c r="W55496" s="123"/>
      <c r="AC55496" s="123"/>
    </row>
    <row r="55497" spans="5:29" s="2" customFormat="1">
      <c r="E55497" s="120"/>
      <c r="M55497" s="120"/>
      <c r="N55497" s="120"/>
      <c r="U55497" s="121"/>
      <c r="V55497" s="122"/>
      <c r="W55497" s="123"/>
      <c r="AC55497" s="123"/>
    </row>
    <row r="55498" spans="5:29" s="2" customFormat="1">
      <c r="E55498" s="120"/>
      <c r="M55498" s="120"/>
      <c r="N55498" s="120"/>
      <c r="U55498" s="121"/>
      <c r="V55498" s="122"/>
      <c r="W55498" s="123"/>
      <c r="AC55498" s="123"/>
    </row>
    <row r="55499" spans="5:29" s="2" customFormat="1">
      <c r="E55499" s="120"/>
      <c r="M55499" s="120"/>
      <c r="N55499" s="120"/>
      <c r="U55499" s="121"/>
      <c r="V55499" s="122"/>
      <c r="W55499" s="123"/>
      <c r="AC55499" s="123"/>
    </row>
    <row r="55500" spans="5:29" s="2" customFormat="1">
      <c r="E55500" s="120"/>
      <c r="M55500" s="120"/>
      <c r="N55500" s="120"/>
      <c r="U55500" s="121"/>
      <c r="V55500" s="122"/>
      <c r="W55500" s="123"/>
      <c r="AC55500" s="123"/>
    </row>
    <row r="55501" spans="5:29" s="2" customFormat="1">
      <c r="E55501" s="120"/>
      <c r="M55501" s="120"/>
      <c r="N55501" s="120"/>
      <c r="U55501" s="121"/>
      <c r="V55501" s="122"/>
      <c r="W55501" s="123"/>
      <c r="AC55501" s="123"/>
    </row>
    <row r="55502" spans="5:29" s="2" customFormat="1">
      <c r="E55502" s="120"/>
      <c r="M55502" s="120"/>
      <c r="N55502" s="120"/>
      <c r="U55502" s="121"/>
      <c r="V55502" s="122"/>
      <c r="W55502" s="123"/>
      <c r="AC55502" s="123"/>
    </row>
    <row r="55503" spans="5:29" s="2" customFormat="1">
      <c r="E55503" s="120"/>
      <c r="M55503" s="120"/>
      <c r="N55503" s="120"/>
      <c r="U55503" s="121"/>
      <c r="V55503" s="122"/>
      <c r="W55503" s="123"/>
      <c r="AC55503" s="123"/>
    </row>
    <row r="55504" spans="5:29" s="2" customFormat="1">
      <c r="E55504" s="120"/>
      <c r="M55504" s="120"/>
      <c r="N55504" s="120"/>
      <c r="U55504" s="121"/>
      <c r="V55504" s="122"/>
      <c r="W55504" s="123"/>
      <c r="AC55504" s="123"/>
    </row>
    <row r="55505" spans="5:29" s="2" customFormat="1">
      <c r="E55505" s="120"/>
      <c r="M55505" s="120"/>
      <c r="N55505" s="120"/>
      <c r="U55505" s="121"/>
      <c r="V55505" s="122"/>
      <c r="W55505" s="123"/>
      <c r="AC55505" s="123"/>
    </row>
    <row r="55506" spans="5:29" s="2" customFormat="1">
      <c r="E55506" s="120"/>
      <c r="M55506" s="120"/>
      <c r="N55506" s="120"/>
      <c r="U55506" s="121"/>
      <c r="V55506" s="122"/>
      <c r="W55506" s="123"/>
      <c r="AC55506" s="123"/>
    </row>
    <row r="55507" spans="5:29" s="2" customFormat="1">
      <c r="E55507" s="120"/>
      <c r="M55507" s="120"/>
      <c r="N55507" s="120"/>
      <c r="U55507" s="121"/>
      <c r="V55507" s="122"/>
      <c r="W55507" s="123"/>
      <c r="AC55507" s="123"/>
    </row>
    <row r="55508" spans="5:29" s="2" customFormat="1">
      <c r="E55508" s="120"/>
      <c r="M55508" s="120"/>
      <c r="N55508" s="120"/>
      <c r="U55508" s="121"/>
      <c r="V55508" s="122"/>
      <c r="W55508" s="123"/>
      <c r="AC55508" s="123"/>
    </row>
    <row r="55509" spans="5:29" s="2" customFormat="1">
      <c r="E55509" s="120"/>
      <c r="M55509" s="120"/>
      <c r="N55509" s="120"/>
      <c r="U55509" s="121"/>
      <c r="V55509" s="122"/>
      <c r="W55509" s="123"/>
      <c r="AC55509" s="123"/>
    </row>
    <row r="55510" spans="5:29" s="2" customFormat="1">
      <c r="E55510" s="120"/>
      <c r="M55510" s="120"/>
      <c r="N55510" s="120"/>
      <c r="U55510" s="121"/>
      <c r="V55510" s="122"/>
      <c r="W55510" s="123"/>
      <c r="AC55510" s="123"/>
    </row>
    <row r="55511" spans="5:29" s="2" customFormat="1">
      <c r="E55511" s="120"/>
      <c r="M55511" s="120"/>
      <c r="N55511" s="120"/>
      <c r="U55511" s="121"/>
      <c r="V55511" s="122"/>
      <c r="W55511" s="123"/>
      <c r="AC55511" s="123"/>
    </row>
    <row r="55512" spans="5:29" s="2" customFormat="1">
      <c r="E55512" s="120"/>
      <c r="M55512" s="120"/>
      <c r="N55512" s="120"/>
      <c r="U55512" s="121"/>
      <c r="V55512" s="122"/>
      <c r="W55512" s="123"/>
      <c r="AC55512" s="123"/>
    </row>
    <row r="55513" spans="5:29" s="2" customFormat="1">
      <c r="E55513" s="120"/>
      <c r="M55513" s="120"/>
      <c r="N55513" s="120"/>
      <c r="U55513" s="121"/>
      <c r="V55513" s="122"/>
      <c r="W55513" s="123"/>
      <c r="AC55513" s="123"/>
    </row>
    <row r="55514" spans="5:29" s="2" customFormat="1">
      <c r="E55514" s="120"/>
      <c r="M55514" s="120"/>
      <c r="N55514" s="120"/>
      <c r="U55514" s="121"/>
      <c r="V55514" s="122"/>
      <c r="W55514" s="123"/>
      <c r="AC55514" s="123"/>
    </row>
    <row r="55515" spans="5:29" s="2" customFormat="1">
      <c r="E55515" s="120"/>
      <c r="M55515" s="120"/>
      <c r="N55515" s="120"/>
      <c r="U55515" s="121"/>
      <c r="V55515" s="122"/>
      <c r="W55515" s="123"/>
      <c r="AC55515" s="123"/>
    </row>
    <row r="55516" spans="5:29" s="2" customFormat="1">
      <c r="E55516" s="120"/>
      <c r="M55516" s="120"/>
      <c r="N55516" s="120"/>
      <c r="U55516" s="121"/>
      <c r="V55516" s="122"/>
      <c r="W55516" s="123"/>
      <c r="AC55516" s="123"/>
    </row>
    <row r="55517" spans="5:29" s="2" customFormat="1">
      <c r="E55517" s="120"/>
      <c r="M55517" s="120"/>
      <c r="N55517" s="120"/>
      <c r="U55517" s="121"/>
      <c r="V55517" s="122"/>
      <c r="W55517" s="123"/>
      <c r="AC55517" s="123"/>
    </row>
    <row r="55518" spans="5:29" s="2" customFormat="1">
      <c r="E55518" s="120"/>
      <c r="M55518" s="120"/>
      <c r="N55518" s="120"/>
      <c r="U55518" s="121"/>
      <c r="V55518" s="122"/>
      <c r="W55518" s="123"/>
      <c r="AC55518" s="123"/>
    </row>
    <row r="55519" spans="5:29" s="2" customFormat="1">
      <c r="E55519" s="120"/>
      <c r="M55519" s="120"/>
      <c r="N55519" s="120"/>
      <c r="U55519" s="121"/>
      <c r="V55519" s="122"/>
      <c r="W55519" s="123"/>
      <c r="AC55519" s="123"/>
    </row>
    <row r="55520" spans="5:29" s="2" customFormat="1">
      <c r="E55520" s="120"/>
      <c r="M55520" s="120"/>
      <c r="N55520" s="120"/>
      <c r="U55520" s="121"/>
      <c r="V55520" s="122"/>
      <c r="W55520" s="123"/>
      <c r="AC55520" s="123"/>
    </row>
    <row r="55521" spans="5:29" s="2" customFormat="1">
      <c r="E55521" s="120"/>
      <c r="M55521" s="120"/>
      <c r="N55521" s="120"/>
      <c r="U55521" s="121"/>
      <c r="V55521" s="122"/>
      <c r="W55521" s="123"/>
      <c r="AC55521" s="123"/>
    </row>
    <row r="55522" spans="5:29" s="2" customFormat="1">
      <c r="E55522" s="120"/>
      <c r="M55522" s="120"/>
      <c r="N55522" s="120"/>
      <c r="U55522" s="121"/>
      <c r="V55522" s="122"/>
      <c r="W55522" s="123"/>
      <c r="AC55522" s="123"/>
    </row>
    <row r="55523" spans="5:29" s="2" customFormat="1">
      <c r="E55523" s="120"/>
      <c r="M55523" s="120"/>
      <c r="N55523" s="120"/>
      <c r="U55523" s="121"/>
      <c r="V55523" s="122"/>
      <c r="W55523" s="123"/>
      <c r="AC55523" s="123"/>
    </row>
    <row r="55524" spans="5:29" s="2" customFormat="1">
      <c r="E55524" s="120"/>
      <c r="M55524" s="120"/>
      <c r="N55524" s="120"/>
      <c r="U55524" s="121"/>
      <c r="V55524" s="122"/>
      <c r="W55524" s="123"/>
      <c r="AC55524" s="123"/>
    </row>
    <row r="55525" spans="5:29" s="2" customFormat="1">
      <c r="E55525" s="120"/>
      <c r="M55525" s="120"/>
      <c r="N55525" s="120"/>
      <c r="U55525" s="121"/>
      <c r="V55525" s="122"/>
      <c r="W55525" s="123"/>
      <c r="AC55525" s="123"/>
    </row>
    <row r="55526" spans="5:29" s="2" customFormat="1">
      <c r="E55526" s="120"/>
      <c r="M55526" s="120"/>
      <c r="N55526" s="120"/>
      <c r="U55526" s="121"/>
      <c r="V55526" s="122"/>
      <c r="W55526" s="123"/>
      <c r="AC55526" s="123"/>
    </row>
    <row r="55527" spans="5:29" s="2" customFormat="1">
      <c r="E55527" s="120"/>
      <c r="M55527" s="120"/>
      <c r="N55527" s="120"/>
      <c r="U55527" s="121"/>
      <c r="V55527" s="122"/>
      <c r="W55527" s="123"/>
      <c r="AC55527" s="123"/>
    </row>
    <row r="55528" spans="5:29" s="2" customFormat="1">
      <c r="E55528" s="120"/>
      <c r="M55528" s="120"/>
      <c r="N55528" s="120"/>
      <c r="U55528" s="121"/>
      <c r="V55528" s="122"/>
      <c r="W55528" s="123"/>
      <c r="AC55528" s="123"/>
    </row>
    <row r="55529" spans="5:29" s="2" customFormat="1">
      <c r="E55529" s="120"/>
      <c r="M55529" s="120"/>
      <c r="N55529" s="120"/>
      <c r="U55529" s="121"/>
      <c r="V55529" s="122"/>
      <c r="W55529" s="123"/>
      <c r="AC55529" s="123"/>
    </row>
    <row r="55530" spans="5:29" s="2" customFormat="1">
      <c r="E55530" s="120"/>
      <c r="M55530" s="120"/>
      <c r="N55530" s="120"/>
      <c r="U55530" s="121"/>
      <c r="V55530" s="122"/>
      <c r="W55530" s="123"/>
      <c r="AC55530" s="123"/>
    </row>
    <row r="55531" spans="5:29" s="2" customFormat="1">
      <c r="E55531" s="120"/>
      <c r="M55531" s="120"/>
      <c r="N55531" s="120"/>
      <c r="U55531" s="121"/>
      <c r="V55531" s="122"/>
      <c r="W55531" s="123"/>
      <c r="AC55531" s="123"/>
    </row>
    <row r="55532" spans="5:29" s="2" customFormat="1">
      <c r="E55532" s="120"/>
      <c r="M55532" s="120"/>
      <c r="N55532" s="120"/>
      <c r="U55532" s="121"/>
      <c r="V55532" s="122"/>
      <c r="W55532" s="123"/>
      <c r="AC55532" s="123"/>
    </row>
    <row r="55533" spans="5:29" s="2" customFormat="1">
      <c r="E55533" s="120"/>
      <c r="M55533" s="120"/>
      <c r="N55533" s="120"/>
      <c r="U55533" s="121"/>
      <c r="V55533" s="122"/>
      <c r="W55533" s="123"/>
      <c r="AC55533" s="123"/>
    </row>
    <row r="55534" spans="5:29" s="2" customFormat="1">
      <c r="E55534" s="120"/>
      <c r="M55534" s="120"/>
      <c r="N55534" s="120"/>
      <c r="U55534" s="121"/>
      <c r="V55534" s="122"/>
      <c r="W55534" s="123"/>
      <c r="AC55534" s="123"/>
    </row>
    <row r="55535" spans="5:29" s="2" customFormat="1">
      <c r="E55535" s="120"/>
      <c r="M55535" s="120"/>
      <c r="N55535" s="120"/>
      <c r="U55535" s="121"/>
      <c r="V55535" s="122"/>
      <c r="W55535" s="123"/>
      <c r="AC55535" s="123"/>
    </row>
    <row r="55536" spans="5:29" s="2" customFormat="1">
      <c r="E55536" s="120"/>
      <c r="M55536" s="120"/>
      <c r="N55536" s="120"/>
      <c r="U55536" s="121"/>
      <c r="V55536" s="122"/>
      <c r="W55536" s="123"/>
      <c r="AC55536" s="123"/>
    </row>
    <row r="55537" spans="5:29" s="2" customFormat="1">
      <c r="E55537" s="120"/>
      <c r="M55537" s="120"/>
      <c r="N55537" s="120"/>
      <c r="U55537" s="121"/>
      <c r="V55537" s="122"/>
      <c r="W55537" s="123"/>
      <c r="AC55537" s="123"/>
    </row>
    <row r="55538" spans="5:29" s="2" customFormat="1">
      <c r="E55538" s="120"/>
      <c r="M55538" s="120"/>
      <c r="N55538" s="120"/>
      <c r="U55538" s="121"/>
      <c r="V55538" s="122"/>
      <c r="W55538" s="123"/>
      <c r="AC55538" s="123"/>
    </row>
    <row r="55539" spans="5:29" s="2" customFormat="1">
      <c r="E55539" s="120"/>
      <c r="M55539" s="120"/>
      <c r="N55539" s="120"/>
      <c r="U55539" s="121"/>
      <c r="V55539" s="122"/>
      <c r="W55539" s="123"/>
      <c r="AC55539" s="123"/>
    </row>
    <row r="55540" spans="5:29" s="2" customFormat="1">
      <c r="E55540" s="120"/>
      <c r="M55540" s="120"/>
      <c r="N55540" s="120"/>
      <c r="U55540" s="121"/>
      <c r="V55540" s="122"/>
      <c r="W55540" s="123"/>
      <c r="AC55540" s="123"/>
    </row>
    <row r="55541" spans="5:29" s="2" customFormat="1">
      <c r="E55541" s="120"/>
      <c r="M55541" s="120"/>
      <c r="N55541" s="120"/>
      <c r="U55541" s="121"/>
      <c r="V55541" s="122"/>
      <c r="W55541" s="123"/>
      <c r="AC55541" s="123"/>
    </row>
    <row r="55542" spans="5:29" s="2" customFormat="1">
      <c r="E55542" s="120"/>
      <c r="M55542" s="120"/>
      <c r="N55542" s="120"/>
      <c r="U55542" s="121"/>
      <c r="V55542" s="122"/>
      <c r="W55542" s="123"/>
      <c r="AC55542" s="123"/>
    </row>
    <row r="55543" spans="5:29" s="2" customFormat="1">
      <c r="E55543" s="120"/>
      <c r="M55543" s="120"/>
      <c r="N55543" s="120"/>
      <c r="U55543" s="121"/>
      <c r="V55543" s="122"/>
      <c r="W55543" s="123"/>
      <c r="AC55543" s="123"/>
    </row>
    <row r="55544" spans="5:29" s="2" customFormat="1">
      <c r="E55544" s="120"/>
      <c r="M55544" s="120"/>
      <c r="N55544" s="120"/>
      <c r="U55544" s="121"/>
      <c r="V55544" s="122"/>
      <c r="W55544" s="123"/>
      <c r="AC55544" s="123"/>
    </row>
    <row r="55545" spans="5:29" s="2" customFormat="1">
      <c r="E55545" s="120"/>
      <c r="M55545" s="120"/>
      <c r="N55545" s="120"/>
      <c r="U55545" s="121"/>
      <c r="V55545" s="122"/>
      <c r="W55545" s="123"/>
      <c r="AC55545" s="123"/>
    </row>
    <row r="55546" spans="5:29" s="2" customFormat="1">
      <c r="E55546" s="120"/>
      <c r="M55546" s="120"/>
      <c r="N55546" s="120"/>
      <c r="U55546" s="121"/>
      <c r="V55546" s="122"/>
      <c r="W55546" s="123"/>
      <c r="AC55546" s="123"/>
    </row>
    <row r="55547" spans="5:29" s="2" customFormat="1">
      <c r="E55547" s="120"/>
      <c r="M55547" s="120"/>
      <c r="N55547" s="120"/>
      <c r="U55547" s="121"/>
      <c r="V55547" s="122"/>
      <c r="W55547" s="123"/>
      <c r="AC55547" s="123"/>
    </row>
    <row r="55548" spans="5:29" s="2" customFormat="1">
      <c r="E55548" s="120"/>
      <c r="M55548" s="120"/>
      <c r="N55548" s="120"/>
      <c r="U55548" s="121"/>
      <c r="V55548" s="122"/>
      <c r="W55548" s="123"/>
      <c r="AC55548" s="123"/>
    </row>
    <row r="55549" spans="5:29" s="2" customFormat="1">
      <c r="E55549" s="120"/>
      <c r="M55549" s="120"/>
      <c r="N55549" s="120"/>
      <c r="U55549" s="121"/>
      <c r="V55549" s="122"/>
      <c r="W55549" s="123"/>
      <c r="AC55549" s="123"/>
    </row>
    <row r="55550" spans="5:29" s="2" customFormat="1">
      <c r="E55550" s="120"/>
      <c r="M55550" s="120"/>
      <c r="N55550" s="120"/>
      <c r="U55550" s="121"/>
      <c r="V55550" s="122"/>
      <c r="W55550" s="123"/>
      <c r="AC55550" s="123"/>
    </row>
    <row r="55551" spans="5:29" s="2" customFormat="1">
      <c r="E55551" s="120"/>
      <c r="M55551" s="120"/>
      <c r="N55551" s="120"/>
      <c r="U55551" s="121"/>
      <c r="V55551" s="122"/>
      <c r="W55551" s="123"/>
      <c r="AC55551" s="123"/>
    </row>
    <row r="55552" spans="5:29" s="2" customFormat="1">
      <c r="E55552" s="120"/>
      <c r="M55552" s="120"/>
      <c r="N55552" s="120"/>
      <c r="U55552" s="121"/>
      <c r="V55552" s="122"/>
      <c r="W55552" s="123"/>
      <c r="AC55552" s="123"/>
    </row>
    <row r="55553" spans="5:29" s="2" customFormat="1">
      <c r="E55553" s="120"/>
      <c r="M55553" s="120"/>
      <c r="N55553" s="120"/>
      <c r="U55553" s="121"/>
      <c r="V55553" s="122"/>
      <c r="W55553" s="123"/>
      <c r="AC55553" s="123"/>
    </row>
    <row r="55554" spans="5:29" s="2" customFormat="1">
      <c r="E55554" s="120"/>
      <c r="M55554" s="120"/>
      <c r="N55554" s="120"/>
      <c r="U55554" s="121"/>
      <c r="V55554" s="122"/>
      <c r="W55554" s="123"/>
      <c r="AC55554" s="123"/>
    </row>
    <row r="55555" spans="5:29" s="2" customFormat="1">
      <c r="E55555" s="120"/>
      <c r="M55555" s="120"/>
      <c r="N55555" s="120"/>
      <c r="U55555" s="121"/>
      <c r="V55555" s="122"/>
      <c r="W55555" s="123"/>
      <c r="AC55555" s="123"/>
    </row>
    <row r="55556" spans="5:29" s="2" customFormat="1">
      <c r="E55556" s="120"/>
      <c r="M55556" s="120"/>
      <c r="N55556" s="120"/>
      <c r="U55556" s="121"/>
      <c r="V55556" s="122"/>
      <c r="W55556" s="123"/>
      <c r="AC55556" s="123"/>
    </row>
    <row r="55557" spans="5:29" s="2" customFormat="1">
      <c r="E55557" s="120"/>
      <c r="M55557" s="120"/>
      <c r="N55557" s="120"/>
      <c r="U55557" s="121"/>
      <c r="V55557" s="122"/>
      <c r="W55557" s="123"/>
      <c r="AC55557" s="123"/>
    </row>
    <row r="55558" spans="5:29" s="2" customFormat="1">
      <c r="E55558" s="120"/>
      <c r="M55558" s="120"/>
      <c r="N55558" s="120"/>
      <c r="U55558" s="121"/>
      <c r="V55558" s="122"/>
      <c r="W55558" s="123"/>
      <c r="AC55558" s="123"/>
    </row>
    <row r="55559" spans="5:29" s="2" customFormat="1">
      <c r="E55559" s="120"/>
      <c r="M55559" s="120"/>
      <c r="N55559" s="120"/>
      <c r="U55559" s="121"/>
      <c r="V55559" s="122"/>
      <c r="W55559" s="123"/>
      <c r="AC55559" s="123"/>
    </row>
    <row r="55560" spans="5:29" s="2" customFormat="1">
      <c r="E55560" s="120"/>
      <c r="M55560" s="120"/>
      <c r="N55560" s="120"/>
      <c r="U55560" s="121"/>
      <c r="V55560" s="122"/>
      <c r="W55560" s="123"/>
      <c r="AC55560" s="123"/>
    </row>
    <row r="55561" spans="5:29" s="2" customFormat="1">
      <c r="E55561" s="120"/>
      <c r="M55561" s="120"/>
      <c r="N55561" s="120"/>
      <c r="U55561" s="121"/>
      <c r="V55561" s="122"/>
      <c r="W55561" s="123"/>
      <c r="AC55561" s="123"/>
    </row>
    <row r="55562" spans="5:29" s="2" customFormat="1">
      <c r="E55562" s="120"/>
      <c r="M55562" s="120"/>
      <c r="N55562" s="120"/>
      <c r="U55562" s="121"/>
      <c r="V55562" s="122"/>
      <c r="W55562" s="123"/>
      <c r="AC55562" s="123"/>
    </row>
    <row r="55563" spans="5:29" s="2" customFormat="1">
      <c r="E55563" s="120"/>
      <c r="M55563" s="120"/>
      <c r="N55563" s="120"/>
      <c r="U55563" s="121"/>
      <c r="V55563" s="122"/>
      <c r="W55563" s="123"/>
      <c r="AC55563" s="123"/>
    </row>
    <row r="55564" spans="5:29" s="2" customFormat="1">
      <c r="E55564" s="120"/>
      <c r="M55564" s="120"/>
      <c r="N55564" s="120"/>
      <c r="U55564" s="121"/>
      <c r="V55564" s="122"/>
      <c r="W55564" s="123"/>
      <c r="AC55564" s="123"/>
    </row>
    <row r="55565" spans="5:29" s="2" customFormat="1">
      <c r="E55565" s="120"/>
      <c r="M55565" s="120"/>
      <c r="N55565" s="120"/>
      <c r="U55565" s="121"/>
      <c r="V55565" s="122"/>
      <c r="W55565" s="123"/>
      <c r="AC55565" s="123"/>
    </row>
    <row r="55566" spans="5:29" s="2" customFormat="1">
      <c r="E55566" s="120"/>
      <c r="M55566" s="120"/>
      <c r="N55566" s="120"/>
      <c r="U55566" s="121"/>
      <c r="V55566" s="122"/>
      <c r="W55566" s="123"/>
      <c r="AC55566" s="123"/>
    </row>
    <row r="55567" spans="5:29" s="2" customFormat="1">
      <c r="E55567" s="120"/>
      <c r="M55567" s="120"/>
      <c r="N55567" s="120"/>
      <c r="U55567" s="121"/>
      <c r="V55567" s="122"/>
      <c r="W55567" s="123"/>
      <c r="AC55567" s="123"/>
    </row>
    <row r="55568" spans="5:29" s="2" customFormat="1">
      <c r="E55568" s="120"/>
      <c r="M55568" s="120"/>
      <c r="N55568" s="120"/>
      <c r="U55568" s="121"/>
      <c r="V55568" s="122"/>
      <c r="W55568" s="123"/>
      <c r="AC55568" s="123"/>
    </row>
    <row r="55569" spans="5:29" s="2" customFormat="1">
      <c r="E55569" s="120"/>
      <c r="M55569" s="120"/>
      <c r="N55569" s="120"/>
      <c r="U55569" s="121"/>
      <c r="V55569" s="122"/>
      <c r="W55569" s="123"/>
      <c r="AC55569" s="123"/>
    </row>
    <row r="55570" spans="5:29" s="2" customFormat="1">
      <c r="E55570" s="120"/>
      <c r="M55570" s="120"/>
      <c r="N55570" s="120"/>
      <c r="U55570" s="121"/>
      <c r="V55570" s="122"/>
      <c r="W55570" s="123"/>
      <c r="AC55570" s="123"/>
    </row>
    <row r="55571" spans="5:29" s="2" customFormat="1">
      <c r="E55571" s="120"/>
      <c r="M55571" s="120"/>
      <c r="N55571" s="120"/>
      <c r="U55571" s="121"/>
      <c r="V55571" s="122"/>
      <c r="W55571" s="123"/>
      <c r="AC55571" s="123"/>
    </row>
    <row r="55572" spans="5:29" s="2" customFormat="1">
      <c r="E55572" s="120"/>
      <c r="M55572" s="120"/>
      <c r="N55572" s="120"/>
      <c r="U55572" s="121"/>
      <c r="V55572" s="122"/>
      <c r="W55572" s="123"/>
      <c r="AC55572" s="123"/>
    </row>
    <row r="55573" spans="5:29" s="2" customFormat="1">
      <c r="E55573" s="120"/>
      <c r="M55573" s="120"/>
      <c r="N55573" s="120"/>
      <c r="U55573" s="121"/>
      <c r="V55573" s="122"/>
      <c r="W55573" s="123"/>
      <c r="AC55573" s="123"/>
    </row>
    <row r="55574" spans="5:29" s="2" customFormat="1">
      <c r="E55574" s="120"/>
      <c r="M55574" s="120"/>
      <c r="N55574" s="120"/>
      <c r="U55574" s="121"/>
      <c r="V55574" s="122"/>
      <c r="W55574" s="123"/>
      <c r="AC55574" s="123"/>
    </row>
    <row r="55575" spans="5:29" s="2" customFormat="1">
      <c r="E55575" s="120"/>
      <c r="M55575" s="120"/>
      <c r="N55575" s="120"/>
      <c r="U55575" s="121"/>
      <c r="V55575" s="122"/>
      <c r="W55575" s="123"/>
      <c r="AC55575" s="123"/>
    </row>
    <row r="55576" spans="5:29" s="2" customFormat="1">
      <c r="E55576" s="120"/>
      <c r="M55576" s="120"/>
      <c r="N55576" s="120"/>
      <c r="U55576" s="121"/>
      <c r="V55576" s="122"/>
      <c r="W55576" s="123"/>
      <c r="AC55576" s="123"/>
    </row>
    <row r="55577" spans="5:29" s="2" customFormat="1">
      <c r="E55577" s="120"/>
      <c r="M55577" s="120"/>
      <c r="N55577" s="120"/>
      <c r="U55577" s="121"/>
      <c r="V55577" s="122"/>
      <c r="W55577" s="123"/>
      <c r="AC55577" s="123"/>
    </row>
    <row r="55578" spans="5:29" s="2" customFormat="1">
      <c r="E55578" s="120"/>
      <c r="M55578" s="120"/>
      <c r="N55578" s="120"/>
      <c r="U55578" s="121"/>
      <c r="V55578" s="122"/>
      <c r="W55578" s="123"/>
      <c r="AC55578" s="123"/>
    </row>
    <row r="55579" spans="5:29" s="2" customFormat="1">
      <c r="E55579" s="120"/>
      <c r="M55579" s="120"/>
      <c r="N55579" s="120"/>
      <c r="U55579" s="121"/>
      <c r="V55579" s="122"/>
      <c r="W55579" s="123"/>
      <c r="AC55579" s="123"/>
    </row>
    <row r="55580" spans="5:29" s="2" customFormat="1">
      <c r="E55580" s="120"/>
      <c r="M55580" s="120"/>
      <c r="N55580" s="120"/>
      <c r="U55580" s="121"/>
      <c r="V55580" s="122"/>
      <c r="W55580" s="123"/>
      <c r="AC55580" s="123"/>
    </row>
    <row r="55581" spans="5:29" s="2" customFormat="1">
      <c r="E55581" s="120"/>
      <c r="M55581" s="120"/>
      <c r="N55581" s="120"/>
      <c r="U55581" s="121"/>
      <c r="V55581" s="122"/>
      <c r="W55581" s="123"/>
      <c r="AC55581" s="123"/>
    </row>
    <row r="55582" spans="5:29" s="2" customFormat="1">
      <c r="E55582" s="120"/>
      <c r="M55582" s="120"/>
      <c r="N55582" s="120"/>
      <c r="U55582" s="121"/>
      <c r="V55582" s="122"/>
      <c r="W55582" s="123"/>
      <c r="AC55582" s="123"/>
    </row>
    <row r="55583" spans="5:29" s="2" customFormat="1">
      <c r="E55583" s="120"/>
      <c r="M55583" s="120"/>
      <c r="N55583" s="120"/>
      <c r="U55583" s="121"/>
      <c r="V55583" s="122"/>
      <c r="W55583" s="123"/>
      <c r="AC55583" s="123"/>
    </row>
    <row r="55584" spans="5:29" s="2" customFormat="1">
      <c r="E55584" s="120"/>
      <c r="M55584" s="120"/>
      <c r="N55584" s="120"/>
      <c r="U55584" s="121"/>
      <c r="V55584" s="122"/>
      <c r="W55584" s="123"/>
      <c r="AC55584" s="123"/>
    </row>
    <row r="55585" spans="5:29" s="2" customFormat="1">
      <c r="E55585" s="120"/>
      <c r="M55585" s="120"/>
      <c r="N55585" s="120"/>
      <c r="U55585" s="121"/>
      <c r="V55585" s="122"/>
      <c r="W55585" s="123"/>
      <c r="AC55585" s="123"/>
    </row>
    <row r="55586" spans="5:29" s="2" customFormat="1">
      <c r="E55586" s="120"/>
      <c r="M55586" s="120"/>
      <c r="N55586" s="120"/>
      <c r="U55586" s="121"/>
      <c r="V55586" s="122"/>
      <c r="W55586" s="123"/>
      <c r="AC55586" s="123"/>
    </row>
    <row r="55587" spans="5:29" s="2" customFormat="1">
      <c r="E55587" s="120"/>
      <c r="M55587" s="120"/>
      <c r="N55587" s="120"/>
      <c r="U55587" s="121"/>
      <c r="V55587" s="122"/>
      <c r="W55587" s="123"/>
      <c r="AC55587" s="123"/>
    </row>
    <row r="55588" spans="5:29" s="2" customFormat="1">
      <c r="E55588" s="120"/>
      <c r="M55588" s="120"/>
      <c r="N55588" s="120"/>
      <c r="U55588" s="121"/>
      <c r="V55588" s="122"/>
      <c r="W55588" s="123"/>
      <c r="AC55588" s="123"/>
    </row>
    <row r="55589" spans="5:29" s="2" customFormat="1">
      <c r="E55589" s="120"/>
      <c r="M55589" s="120"/>
      <c r="N55589" s="120"/>
      <c r="U55589" s="121"/>
      <c r="V55589" s="122"/>
      <c r="W55589" s="123"/>
      <c r="AC55589" s="123"/>
    </row>
    <row r="55590" spans="5:29" s="2" customFormat="1">
      <c r="E55590" s="120"/>
      <c r="M55590" s="120"/>
      <c r="N55590" s="120"/>
      <c r="U55590" s="121"/>
      <c r="V55590" s="122"/>
      <c r="W55590" s="123"/>
      <c r="AC55590" s="123"/>
    </row>
    <row r="55591" spans="5:29" s="2" customFormat="1">
      <c r="E55591" s="120"/>
      <c r="M55591" s="120"/>
      <c r="N55591" s="120"/>
      <c r="U55591" s="121"/>
      <c r="V55591" s="122"/>
      <c r="W55591" s="123"/>
      <c r="AC55591" s="123"/>
    </row>
    <row r="55592" spans="5:29" s="2" customFormat="1">
      <c r="E55592" s="120"/>
      <c r="M55592" s="120"/>
      <c r="N55592" s="120"/>
      <c r="U55592" s="121"/>
      <c r="V55592" s="122"/>
      <c r="W55592" s="123"/>
      <c r="AC55592" s="123"/>
    </row>
    <row r="55593" spans="5:29" s="2" customFormat="1">
      <c r="E55593" s="120"/>
      <c r="M55593" s="120"/>
      <c r="N55593" s="120"/>
      <c r="U55593" s="121"/>
      <c r="V55593" s="122"/>
      <c r="W55593" s="123"/>
      <c r="AC55593" s="123"/>
    </row>
    <row r="55594" spans="5:29" s="2" customFormat="1">
      <c r="E55594" s="120"/>
      <c r="M55594" s="120"/>
      <c r="N55594" s="120"/>
      <c r="U55594" s="121"/>
      <c r="V55594" s="122"/>
      <c r="W55594" s="123"/>
      <c r="AC55594" s="123"/>
    </row>
    <row r="55595" spans="5:29" s="2" customFormat="1">
      <c r="E55595" s="120"/>
      <c r="M55595" s="120"/>
      <c r="N55595" s="120"/>
      <c r="U55595" s="121"/>
      <c r="V55595" s="122"/>
      <c r="W55595" s="123"/>
      <c r="AC55595" s="123"/>
    </row>
    <row r="55596" spans="5:29" s="2" customFormat="1">
      <c r="E55596" s="120"/>
      <c r="M55596" s="120"/>
      <c r="N55596" s="120"/>
      <c r="U55596" s="121"/>
      <c r="V55596" s="122"/>
      <c r="W55596" s="123"/>
      <c r="AC55596" s="123"/>
    </row>
    <row r="55597" spans="5:29" s="2" customFormat="1">
      <c r="E55597" s="120"/>
      <c r="M55597" s="120"/>
      <c r="N55597" s="120"/>
      <c r="U55597" s="121"/>
      <c r="V55597" s="122"/>
      <c r="W55597" s="123"/>
      <c r="AC55597" s="123"/>
    </row>
    <row r="55598" spans="5:29" s="2" customFormat="1">
      <c r="E55598" s="120"/>
      <c r="M55598" s="120"/>
      <c r="N55598" s="120"/>
      <c r="U55598" s="121"/>
      <c r="V55598" s="122"/>
      <c r="W55598" s="123"/>
      <c r="AC55598" s="123"/>
    </row>
    <row r="55599" spans="5:29" s="2" customFormat="1">
      <c r="E55599" s="120"/>
      <c r="M55599" s="120"/>
      <c r="N55599" s="120"/>
      <c r="U55599" s="121"/>
      <c r="V55599" s="122"/>
      <c r="W55599" s="123"/>
      <c r="AC55599" s="123"/>
    </row>
    <row r="55600" spans="5:29" s="2" customFormat="1">
      <c r="E55600" s="120"/>
      <c r="M55600" s="120"/>
      <c r="N55600" s="120"/>
      <c r="U55600" s="121"/>
      <c r="V55600" s="122"/>
      <c r="W55600" s="123"/>
      <c r="AC55600" s="123"/>
    </row>
    <row r="55601" spans="5:29" s="2" customFormat="1">
      <c r="E55601" s="120"/>
      <c r="M55601" s="120"/>
      <c r="N55601" s="120"/>
      <c r="U55601" s="121"/>
      <c r="V55601" s="122"/>
      <c r="W55601" s="123"/>
      <c r="AC55601" s="123"/>
    </row>
    <row r="55602" spans="5:29" s="2" customFormat="1">
      <c r="E55602" s="120"/>
      <c r="M55602" s="120"/>
      <c r="N55602" s="120"/>
      <c r="U55602" s="121"/>
      <c r="V55602" s="122"/>
      <c r="W55602" s="123"/>
      <c r="AC55602" s="123"/>
    </row>
    <row r="55603" spans="5:29" s="2" customFormat="1">
      <c r="E55603" s="120"/>
      <c r="M55603" s="120"/>
      <c r="N55603" s="120"/>
      <c r="U55603" s="121"/>
      <c r="V55603" s="122"/>
      <c r="W55603" s="123"/>
      <c r="AC55603" s="123"/>
    </row>
    <row r="55604" spans="5:29" s="2" customFormat="1">
      <c r="E55604" s="120"/>
      <c r="M55604" s="120"/>
      <c r="N55604" s="120"/>
      <c r="U55604" s="121"/>
      <c r="V55604" s="122"/>
      <c r="W55604" s="123"/>
      <c r="AC55604" s="123"/>
    </row>
    <row r="55605" spans="5:29" s="2" customFormat="1">
      <c r="E55605" s="120"/>
      <c r="M55605" s="120"/>
      <c r="N55605" s="120"/>
      <c r="U55605" s="121"/>
      <c r="V55605" s="122"/>
      <c r="W55605" s="123"/>
      <c r="AC55605" s="123"/>
    </row>
    <row r="55606" spans="5:29" s="2" customFormat="1">
      <c r="E55606" s="120"/>
      <c r="M55606" s="120"/>
      <c r="N55606" s="120"/>
      <c r="U55606" s="121"/>
      <c r="V55606" s="122"/>
      <c r="W55606" s="123"/>
      <c r="AC55606" s="123"/>
    </row>
    <row r="55607" spans="5:29" s="2" customFormat="1">
      <c r="E55607" s="120"/>
      <c r="M55607" s="120"/>
      <c r="N55607" s="120"/>
      <c r="U55607" s="121"/>
      <c r="V55607" s="122"/>
      <c r="W55607" s="123"/>
      <c r="AC55607" s="123"/>
    </row>
    <row r="55608" spans="5:29" s="2" customFormat="1">
      <c r="E55608" s="120"/>
      <c r="M55608" s="120"/>
      <c r="N55608" s="120"/>
      <c r="U55608" s="121"/>
      <c r="V55608" s="122"/>
      <c r="W55608" s="123"/>
      <c r="AC55608" s="123"/>
    </row>
    <row r="55609" spans="5:29" s="2" customFormat="1">
      <c r="E55609" s="120"/>
      <c r="M55609" s="120"/>
      <c r="N55609" s="120"/>
      <c r="U55609" s="121"/>
      <c r="V55609" s="122"/>
      <c r="W55609" s="123"/>
      <c r="AC55609" s="123"/>
    </row>
    <row r="55610" spans="5:29" s="2" customFormat="1">
      <c r="E55610" s="120"/>
      <c r="M55610" s="120"/>
      <c r="N55610" s="120"/>
      <c r="U55610" s="121"/>
      <c r="V55610" s="122"/>
      <c r="W55610" s="123"/>
      <c r="AC55610" s="123"/>
    </row>
    <row r="55611" spans="5:29" s="2" customFormat="1">
      <c r="E55611" s="120"/>
      <c r="M55611" s="120"/>
      <c r="N55611" s="120"/>
      <c r="U55611" s="121"/>
      <c r="V55611" s="122"/>
      <c r="W55611" s="123"/>
      <c r="AC55611" s="123"/>
    </row>
    <row r="55612" spans="5:29" s="2" customFormat="1">
      <c r="E55612" s="120"/>
      <c r="M55612" s="120"/>
      <c r="N55612" s="120"/>
      <c r="U55612" s="121"/>
      <c r="V55612" s="122"/>
      <c r="W55612" s="123"/>
      <c r="AC55612" s="123"/>
    </row>
    <row r="55613" spans="5:29" s="2" customFormat="1">
      <c r="E55613" s="120"/>
      <c r="M55613" s="120"/>
      <c r="N55613" s="120"/>
      <c r="U55613" s="121"/>
      <c r="V55613" s="122"/>
      <c r="W55613" s="123"/>
      <c r="AC55613" s="123"/>
    </row>
    <row r="55614" spans="5:29" s="2" customFormat="1">
      <c r="E55614" s="120"/>
      <c r="M55614" s="120"/>
      <c r="N55614" s="120"/>
      <c r="U55614" s="121"/>
      <c r="V55614" s="122"/>
      <c r="W55614" s="123"/>
      <c r="AC55614" s="123"/>
    </row>
    <row r="55615" spans="5:29" s="2" customFormat="1">
      <c r="E55615" s="120"/>
      <c r="M55615" s="120"/>
      <c r="N55615" s="120"/>
      <c r="U55615" s="121"/>
      <c r="V55615" s="122"/>
      <c r="W55615" s="123"/>
      <c r="AC55615" s="123"/>
    </row>
    <row r="55616" spans="5:29" s="2" customFormat="1">
      <c r="E55616" s="120"/>
      <c r="M55616" s="120"/>
      <c r="N55616" s="120"/>
      <c r="U55616" s="121"/>
      <c r="V55616" s="122"/>
      <c r="W55616" s="123"/>
      <c r="AC55616" s="123"/>
    </row>
    <row r="55617" spans="5:29" s="2" customFormat="1">
      <c r="E55617" s="120"/>
      <c r="M55617" s="120"/>
      <c r="N55617" s="120"/>
      <c r="U55617" s="121"/>
      <c r="V55617" s="122"/>
      <c r="W55617" s="123"/>
      <c r="AC55617" s="123"/>
    </row>
    <row r="55618" spans="5:29" s="2" customFormat="1">
      <c r="E55618" s="120"/>
      <c r="M55618" s="120"/>
      <c r="N55618" s="120"/>
      <c r="U55618" s="121"/>
      <c r="V55618" s="122"/>
      <c r="W55618" s="123"/>
      <c r="AC55618" s="123"/>
    </row>
    <row r="55619" spans="5:29" s="2" customFormat="1">
      <c r="E55619" s="120"/>
      <c r="M55619" s="120"/>
      <c r="N55619" s="120"/>
      <c r="U55619" s="121"/>
      <c r="V55619" s="122"/>
      <c r="W55619" s="123"/>
      <c r="AC55619" s="123"/>
    </row>
    <row r="55620" spans="5:29" s="2" customFormat="1">
      <c r="E55620" s="120"/>
      <c r="M55620" s="120"/>
      <c r="N55620" s="120"/>
      <c r="U55620" s="121"/>
      <c r="V55620" s="122"/>
      <c r="W55620" s="123"/>
      <c r="AC55620" s="123"/>
    </row>
    <row r="55621" spans="5:29" s="2" customFormat="1">
      <c r="E55621" s="120"/>
      <c r="M55621" s="120"/>
      <c r="N55621" s="120"/>
      <c r="U55621" s="121"/>
      <c r="V55621" s="122"/>
      <c r="W55621" s="123"/>
      <c r="AC55621" s="123"/>
    </row>
    <row r="55622" spans="5:29" s="2" customFormat="1">
      <c r="E55622" s="120"/>
      <c r="M55622" s="120"/>
      <c r="N55622" s="120"/>
      <c r="U55622" s="121"/>
      <c r="V55622" s="122"/>
      <c r="W55622" s="123"/>
      <c r="AC55622" s="123"/>
    </row>
    <row r="55623" spans="5:29" s="2" customFormat="1">
      <c r="E55623" s="120"/>
      <c r="M55623" s="120"/>
      <c r="N55623" s="120"/>
      <c r="U55623" s="121"/>
      <c r="V55623" s="122"/>
      <c r="W55623" s="123"/>
      <c r="AC55623" s="123"/>
    </row>
    <row r="55624" spans="5:29" s="2" customFormat="1">
      <c r="E55624" s="120"/>
      <c r="M55624" s="120"/>
      <c r="N55624" s="120"/>
      <c r="U55624" s="121"/>
      <c r="V55624" s="122"/>
      <c r="W55624" s="123"/>
      <c r="AC55624" s="123"/>
    </row>
    <row r="55625" spans="5:29" s="2" customFormat="1">
      <c r="E55625" s="120"/>
      <c r="M55625" s="120"/>
      <c r="N55625" s="120"/>
      <c r="U55625" s="121"/>
      <c r="V55625" s="122"/>
      <c r="W55625" s="123"/>
      <c r="AC55625" s="123"/>
    </row>
    <row r="55626" spans="5:29" s="2" customFormat="1">
      <c r="E55626" s="120"/>
      <c r="M55626" s="120"/>
      <c r="N55626" s="120"/>
      <c r="U55626" s="121"/>
      <c r="V55626" s="122"/>
      <c r="W55626" s="123"/>
      <c r="AC55626" s="123"/>
    </row>
    <row r="55627" spans="5:29" s="2" customFormat="1">
      <c r="E55627" s="120"/>
      <c r="M55627" s="120"/>
      <c r="N55627" s="120"/>
      <c r="U55627" s="121"/>
      <c r="V55627" s="122"/>
      <c r="W55627" s="123"/>
      <c r="AC55627" s="123"/>
    </row>
    <row r="55628" spans="5:29" s="2" customFormat="1">
      <c r="E55628" s="120"/>
      <c r="M55628" s="120"/>
      <c r="N55628" s="120"/>
      <c r="U55628" s="121"/>
      <c r="V55628" s="122"/>
      <c r="W55628" s="123"/>
      <c r="AC55628" s="123"/>
    </row>
    <row r="55629" spans="5:29" s="2" customFormat="1">
      <c r="E55629" s="120"/>
      <c r="M55629" s="120"/>
      <c r="N55629" s="120"/>
      <c r="U55629" s="121"/>
      <c r="V55629" s="122"/>
      <c r="W55629" s="123"/>
      <c r="AC55629" s="123"/>
    </row>
    <row r="55630" spans="5:29" s="2" customFormat="1">
      <c r="E55630" s="120"/>
      <c r="M55630" s="120"/>
      <c r="N55630" s="120"/>
      <c r="U55630" s="121"/>
      <c r="V55630" s="122"/>
      <c r="W55630" s="123"/>
      <c r="AC55630" s="123"/>
    </row>
    <row r="55631" spans="5:29" s="2" customFormat="1">
      <c r="E55631" s="120"/>
      <c r="M55631" s="120"/>
      <c r="N55631" s="120"/>
      <c r="U55631" s="121"/>
      <c r="V55631" s="122"/>
      <c r="W55631" s="123"/>
      <c r="AC55631" s="123"/>
    </row>
    <row r="55632" spans="5:29" s="2" customFormat="1">
      <c r="E55632" s="120"/>
      <c r="M55632" s="120"/>
      <c r="N55632" s="120"/>
      <c r="U55632" s="121"/>
      <c r="V55632" s="122"/>
      <c r="W55632" s="123"/>
      <c r="AC55632" s="123"/>
    </row>
    <row r="55633" spans="5:29" s="2" customFormat="1">
      <c r="E55633" s="120"/>
      <c r="M55633" s="120"/>
      <c r="N55633" s="120"/>
      <c r="U55633" s="121"/>
      <c r="V55633" s="122"/>
      <c r="W55633" s="123"/>
      <c r="AC55633" s="123"/>
    </row>
    <row r="55634" spans="5:29" s="2" customFormat="1">
      <c r="E55634" s="120"/>
      <c r="M55634" s="120"/>
      <c r="N55634" s="120"/>
      <c r="U55634" s="121"/>
      <c r="V55634" s="122"/>
      <c r="W55634" s="123"/>
      <c r="AC55634" s="123"/>
    </row>
    <row r="55635" spans="5:29" s="2" customFormat="1">
      <c r="E55635" s="120"/>
      <c r="M55635" s="120"/>
      <c r="N55635" s="120"/>
      <c r="U55635" s="121"/>
      <c r="V55635" s="122"/>
      <c r="W55635" s="123"/>
      <c r="AC55635" s="123"/>
    </row>
    <row r="55636" spans="5:29" s="2" customFormat="1">
      <c r="E55636" s="120"/>
      <c r="M55636" s="120"/>
      <c r="N55636" s="120"/>
      <c r="U55636" s="121"/>
      <c r="V55636" s="122"/>
      <c r="W55636" s="123"/>
      <c r="AC55636" s="123"/>
    </row>
    <row r="55637" spans="5:29" s="2" customFormat="1">
      <c r="E55637" s="120"/>
      <c r="M55637" s="120"/>
      <c r="N55637" s="120"/>
      <c r="U55637" s="121"/>
      <c r="V55637" s="122"/>
      <c r="W55637" s="123"/>
      <c r="AC55637" s="123"/>
    </row>
    <row r="55638" spans="5:29" s="2" customFormat="1">
      <c r="E55638" s="120"/>
      <c r="M55638" s="120"/>
      <c r="N55638" s="120"/>
      <c r="U55638" s="121"/>
      <c r="V55638" s="122"/>
      <c r="W55638" s="123"/>
      <c r="AC55638" s="123"/>
    </row>
    <row r="55639" spans="5:29" s="2" customFormat="1">
      <c r="E55639" s="120"/>
      <c r="M55639" s="120"/>
      <c r="N55639" s="120"/>
      <c r="U55639" s="121"/>
      <c r="V55639" s="122"/>
      <c r="W55639" s="123"/>
      <c r="AC55639" s="123"/>
    </row>
    <row r="55640" spans="5:29" s="2" customFormat="1">
      <c r="E55640" s="120"/>
      <c r="M55640" s="120"/>
      <c r="N55640" s="120"/>
      <c r="U55640" s="121"/>
      <c r="V55640" s="122"/>
      <c r="W55640" s="123"/>
      <c r="AC55640" s="123"/>
    </row>
    <row r="55641" spans="5:29" s="2" customFormat="1">
      <c r="E55641" s="120"/>
      <c r="M55641" s="120"/>
      <c r="N55641" s="120"/>
      <c r="U55641" s="121"/>
      <c r="V55641" s="122"/>
      <c r="W55641" s="123"/>
      <c r="AC55641" s="123"/>
    </row>
    <row r="55642" spans="5:29" s="2" customFormat="1">
      <c r="E55642" s="120"/>
      <c r="M55642" s="120"/>
      <c r="N55642" s="120"/>
      <c r="U55642" s="121"/>
      <c r="V55642" s="122"/>
      <c r="W55642" s="123"/>
      <c r="AC55642" s="123"/>
    </row>
    <row r="55643" spans="5:29" s="2" customFormat="1">
      <c r="E55643" s="120"/>
      <c r="M55643" s="120"/>
      <c r="N55643" s="120"/>
      <c r="U55643" s="121"/>
      <c r="V55643" s="122"/>
      <c r="W55643" s="123"/>
      <c r="AC55643" s="123"/>
    </row>
    <row r="55644" spans="5:29" s="2" customFormat="1">
      <c r="E55644" s="120"/>
      <c r="M55644" s="120"/>
      <c r="N55644" s="120"/>
      <c r="U55644" s="121"/>
      <c r="V55644" s="122"/>
      <c r="W55644" s="123"/>
      <c r="AC55644" s="123"/>
    </row>
    <row r="55645" spans="5:29" s="2" customFormat="1">
      <c r="E55645" s="120"/>
      <c r="M55645" s="120"/>
      <c r="N55645" s="120"/>
      <c r="U55645" s="121"/>
      <c r="V55645" s="122"/>
      <c r="W55645" s="123"/>
      <c r="AC55645" s="123"/>
    </row>
    <row r="55646" spans="5:29" s="2" customFormat="1">
      <c r="E55646" s="120"/>
      <c r="M55646" s="120"/>
      <c r="N55646" s="120"/>
      <c r="U55646" s="121"/>
      <c r="V55646" s="122"/>
      <c r="W55646" s="123"/>
      <c r="AC55646" s="123"/>
    </row>
    <row r="55647" spans="5:29" s="2" customFormat="1">
      <c r="E55647" s="120"/>
      <c r="M55647" s="120"/>
      <c r="N55647" s="120"/>
      <c r="U55647" s="121"/>
      <c r="V55647" s="122"/>
      <c r="W55647" s="123"/>
      <c r="AC55647" s="123"/>
    </row>
    <row r="55648" spans="5:29" s="2" customFormat="1">
      <c r="E55648" s="120"/>
      <c r="M55648" s="120"/>
      <c r="N55648" s="120"/>
      <c r="U55648" s="121"/>
      <c r="V55648" s="122"/>
      <c r="W55648" s="123"/>
      <c r="AC55648" s="123"/>
    </row>
    <row r="55649" spans="5:29" s="2" customFormat="1">
      <c r="E55649" s="120"/>
      <c r="M55649" s="120"/>
      <c r="N55649" s="120"/>
      <c r="U55649" s="121"/>
      <c r="V55649" s="122"/>
      <c r="W55649" s="123"/>
      <c r="AC55649" s="123"/>
    </row>
    <row r="55650" spans="5:29" s="2" customFormat="1">
      <c r="E55650" s="120"/>
      <c r="M55650" s="120"/>
      <c r="N55650" s="120"/>
      <c r="U55650" s="121"/>
      <c r="V55650" s="122"/>
      <c r="W55650" s="123"/>
      <c r="AC55650" s="123"/>
    </row>
    <row r="55651" spans="5:29" s="2" customFormat="1">
      <c r="E55651" s="120"/>
      <c r="M55651" s="120"/>
      <c r="N55651" s="120"/>
      <c r="U55651" s="121"/>
      <c r="V55651" s="122"/>
      <c r="W55651" s="123"/>
      <c r="AC55651" s="123"/>
    </row>
    <row r="55652" spans="5:29" s="2" customFormat="1">
      <c r="E55652" s="120"/>
      <c r="M55652" s="120"/>
      <c r="N55652" s="120"/>
      <c r="U55652" s="121"/>
      <c r="V55652" s="122"/>
      <c r="W55652" s="123"/>
      <c r="AC55652" s="123"/>
    </row>
    <row r="55653" spans="5:29" s="2" customFormat="1">
      <c r="E55653" s="120"/>
      <c r="M55653" s="120"/>
      <c r="N55653" s="120"/>
      <c r="U55653" s="121"/>
      <c r="V55653" s="122"/>
      <c r="W55653" s="123"/>
      <c r="AC55653" s="123"/>
    </row>
    <row r="55654" spans="5:29" s="2" customFormat="1">
      <c r="E55654" s="120"/>
      <c r="M55654" s="120"/>
      <c r="N55654" s="120"/>
      <c r="U55654" s="121"/>
      <c r="V55654" s="122"/>
      <c r="W55654" s="123"/>
      <c r="AC55654" s="123"/>
    </row>
    <row r="55655" spans="5:29" s="2" customFormat="1">
      <c r="E55655" s="120"/>
      <c r="M55655" s="120"/>
      <c r="N55655" s="120"/>
      <c r="U55655" s="121"/>
      <c r="V55655" s="122"/>
      <c r="W55655" s="123"/>
      <c r="AC55655" s="123"/>
    </row>
    <row r="55656" spans="5:29" s="2" customFormat="1">
      <c r="E55656" s="120"/>
      <c r="M55656" s="120"/>
      <c r="N55656" s="120"/>
      <c r="U55656" s="121"/>
      <c r="V55656" s="122"/>
      <c r="W55656" s="123"/>
      <c r="AC55656" s="123"/>
    </row>
    <row r="55657" spans="5:29" s="2" customFormat="1">
      <c r="E55657" s="120"/>
      <c r="M55657" s="120"/>
      <c r="N55657" s="120"/>
      <c r="U55657" s="121"/>
      <c r="V55657" s="122"/>
      <c r="W55657" s="123"/>
      <c r="AC55657" s="123"/>
    </row>
    <row r="55658" spans="5:29" s="2" customFormat="1">
      <c r="E55658" s="120"/>
      <c r="M55658" s="120"/>
      <c r="N55658" s="120"/>
      <c r="U55658" s="121"/>
      <c r="V55658" s="122"/>
      <c r="W55658" s="123"/>
      <c r="AC55658" s="123"/>
    </row>
    <row r="55659" spans="5:29" s="2" customFormat="1">
      <c r="E55659" s="120"/>
      <c r="M55659" s="120"/>
      <c r="N55659" s="120"/>
      <c r="U55659" s="121"/>
      <c r="V55659" s="122"/>
      <c r="W55659" s="123"/>
      <c r="AC55659" s="123"/>
    </row>
    <row r="55660" spans="5:29" s="2" customFormat="1">
      <c r="E55660" s="120"/>
      <c r="M55660" s="120"/>
      <c r="N55660" s="120"/>
      <c r="U55660" s="121"/>
      <c r="V55660" s="122"/>
      <c r="W55660" s="123"/>
      <c r="AC55660" s="123"/>
    </row>
    <row r="55661" spans="5:29" s="2" customFormat="1">
      <c r="E55661" s="120"/>
      <c r="M55661" s="120"/>
      <c r="N55661" s="120"/>
      <c r="U55661" s="121"/>
      <c r="V55661" s="122"/>
      <c r="W55661" s="123"/>
      <c r="AC55661" s="123"/>
    </row>
    <row r="55662" spans="5:29" s="2" customFormat="1">
      <c r="E55662" s="120"/>
      <c r="M55662" s="120"/>
      <c r="N55662" s="120"/>
      <c r="U55662" s="121"/>
      <c r="V55662" s="122"/>
      <c r="W55662" s="123"/>
      <c r="AC55662" s="123"/>
    </row>
    <row r="55663" spans="5:29" s="2" customFormat="1">
      <c r="E55663" s="120"/>
      <c r="M55663" s="120"/>
      <c r="N55663" s="120"/>
      <c r="U55663" s="121"/>
      <c r="V55663" s="122"/>
      <c r="W55663" s="123"/>
      <c r="AC55663" s="123"/>
    </row>
    <row r="55664" spans="5:29" s="2" customFormat="1">
      <c r="E55664" s="120"/>
      <c r="M55664" s="120"/>
      <c r="N55664" s="120"/>
      <c r="U55664" s="121"/>
      <c r="V55664" s="122"/>
      <c r="W55664" s="123"/>
      <c r="AC55664" s="123"/>
    </row>
    <row r="55665" spans="5:29" s="2" customFormat="1">
      <c r="E55665" s="120"/>
      <c r="M55665" s="120"/>
      <c r="N55665" s="120"/>
      <c r="U55665" s="121"/>
      <c r="V55665" s="122"/>
      <c r="W55665" s="123"/>
      <c r="AC55665" s="123"/>
    </row>
    <row r="55666" spans="5:29" s="2" customFormat="1">
      <c r="E55666" s="120"/>
      <c r="M55666" s="120"/>
      <c r="N55666" s="120"/>
      <c r="U55666" s="121"/>
      <c r="V55666" s="122"/>
      <c r="W55666" s="123"/>
      <c r="AC55666" s="123"/>
    </row>
    <row r="55667" spans="5:29" s="2" customFormat="1">
      <c r="E55667" s="120"/>
      <c r="M55667" s="120"/>
      <c r="N55667" s="120"/>
      <c r="U55667" s="121"/>
      <c r="V55667" s="122"/>
      <c r="W55667" s="123"/>
      <c r="AC55667" s="123"/>
    </row>
    <row r="55668" spans="5:29" s="2" customFormat="1">
      <c r="E55668" s="120"/>
      <c r="M55668" s="120"/>
      <c r="N55668" s="120"/>
      <c r="U55668" s="121"/>
      <c r="V55668" s="122"/>
      <c r="W55668" s="123"/>
      <c r="AC55668" s="123"/>
    </row>
    <row r="55669" spans="5:29" s="2" customFormat="1">
      <c r="E55669" s="120"/>
      <c r="M55669" s="120"/>
      <c r="N55669" s="120"/>
      <c r="U55669" s="121"/>
      <c r="V55669" s="122"/>
      <c r="W55669" s="123"/>
      <c r="AC55669" s="123"/>
    </row>
    <row r="55670" spans="5:29" s="2" customFormat="1">
      <c r="E55670" s="120"/>
      <c r="M55670" s="120"/>
      <c r="N55670" s="120"/>
      <c r="U55670" s="121"/>
      <c r="V55670" s="122"/>
      <c r="W55670" s="123"/>
      <c r="AC55670" s="123"/>
    </row>
    <row r="55671" spans="5:29" s="2" customFormat="1">
      <c r="E55671" s="120"/>
      <c r="M55671" s="120"/>
      <c r="N55671" s="120"/>
      <c r="U55671" s="121"/>
      <c r="V55671" s="122"/>
      <c r="W55671" s="123"/>
      <c r="AC55671" s="123"/>
    </row>
    <row r="55672" spans="5:29" s="2" customFormat="1">
      <c r="E55672" s="120"/>
      <c r="M55672" s="120"/>
      <c r="N55672" s="120"/>
      <c r="U55672" s="121"/>
      <c r="V55672" s="122"/>
      <c r="W55672" s="123"/>
      <c r="AC55672" s="123"/>
    </row>
    <row r="55673" spans="5:29" s="2" customFormat="1">
      <c r="E55673" s="120"/>
      <c r="M55673" s="120"/>
      <c r="N55673" s="120"/>
      <c r="U55673" s="121"/>
      <c r="V55673" s="122"/>
      <c r="W55673" s="123"/>
      <c r="AC55673" s="123"/>
    </row>
    <row r="55674" spans="5:29" s="2" customFormat="1">
      <c r="E55674" s="120"/>
      <c r="M55674" s="120"/>
      <c r="N55674" s="120"/>
      <c r="U55674" s="121"/>
      <c r="V55674" s="122"/>
      <c r="W55674" s="123"/>
      <c r="AC55674" s="123"/>
    </row>
    <row r="55675" spans="5:29" s="2" customFormat="1">
      <c r="E55675" s="120"/>
      <c r="M55675" s="120"/>
      <c r="N55675" s="120"/>
      <c r="U55675" s="121"/>
      <c r="V55675" s="122"/>
      <c r="W55675" s="123"/>
      <c r="AC55675" s="123"/>
    </row>
    <row r="55676" spans="5:29" s="2" customFormat="1">
      <c r="E55676" s="120"/>
      <c r="M55676" s="120"/>
      <c r="N55676" s="120"/>
      <c r="U55676" s="121"/>
      <c r="V55676" s="122"/>
      <c r="W55676" s="123"/>
      <c r="AC55676" s="123"/>
    </row>
    <row r="55677" spans="5:29" s="2" customFormat="1">
      <c r="E55677" s="120"/>
      <c r="M55677" s="120"/>
      <c r="N55677" s="120"/>
      <c r="U55677" s="121"/>
      <c r="V55677" s="122"/>
      <c r="W55677" s="123"/>
      <c r="AC55677" s="123"/>
    </row>
    <row r="55678" spans="5:29" s="2" customFormat="1">
      <c r="E55678" s="120"/>
      <c r="M55678" s="120"/>
      <c r="N55678" s="120"/>
      <c r="U55678" s="121"/>
      <c r="V55678" s="122"/>
      <c r="W55678" s="123"/>
      <c r="AC55678" s="123"/>
    </row>
    <row r="55679" spans="5:29" s="2" customFormat="1">
      <c r="E55679" s="120"/>
      <c r="M55679" s="120"/>
      <c r="N55679" s="120"/>
      <c r="U55679" s="121"/>
      <c r="V55679" s="122"/>
      <c r="W55679" s="123"/>
      <c r="AC55679" s="123"/>
    </row>
    <row r="55680" spans="5:29" s="2" customFormat="1">
      <c r="E55680" s="120"/>
      <c r="M55680" s="120"/>
      <c r="N55680" s="120"/>
      <c r="U55680" s="121"/>
      <c r="V55680" s="122"/>
      <c r="W55680" s="123"/>
      <c r="AC55680" s="123"/>
    </row>
    <row r="55681" spans="5:29" s="2" customFormat="1">
      <c r="E55681" s="120"/>
      <c r="M55681" s="120"/>
      <c r="N55681" s="120"/>
      <c r="U55681" s="121"/>
      <c r="V55681" s="122"/>
      <c r="W55681" s="123"/>
      <c r="AC55681" s="123"/>
    </row>
    <row r="55682" spans="5:29" s="2" customFormat="1">
      <c r="E55682" s="120"/>
      <c r="M55682" s="120"/>
      <c r="N55682" s="120"/>
      <c r="U55682" s="121"/>
      <c r="V55682" s="122"/>
      <c r="W55682" s="123"/>
      <c r="AC55682" s="123"/>
    </row>
    <row r="55683" spans="5:29" s="2" customFormat="1">
      <c r="E55683" s="120"/>
      <c r="M55683" s="120"/>
      <c r="N55683" s="120"/>
      <c r="U55683" s="121"/>
      <c r="V55683" s="122"/>
      <c r="W55683" s="123"/>
      <c r="AC55683" s="123"/>
    </row>
    <row r="55684" spans="5:29" s="2" customFormat="1">
      <c r="E55684" s="120"/>
      <c r="M55684" s="120"/>
      <c r="N55684" s="120"/>
      <c r="U55684" s="121"/>
      <c r="V55684" s="122"/>
      <c r="W55684" s="123"/>
      <c r="AC55684" s="123"/>
    </row>
    <row r="55685" spans="5:29" s="2" customFormat="1">
      <c r="E55685" s="120"/>
      <c r="M55685" s="120"/>
      <c r="N55685" s="120"/>
      <c r="U55685" s="121"/>
      <c r="V55685" s="122"/>
      <c r="W55685" s="123"/>
      <c r="AC55685" s="123"/>
    </row>
    <row r="55686" spans="5:29" s="2" customFormat="1">
      <c r="E55686" s="120"/>
      <c r="M55686" s="120"/>
      <c r="N55686" s="120"/>
      <c r="U55686" s="121"/>
      <c r="V55686" s="122"/>
      <c r="W55686" s="123"/>
      <c r="AC55686" s="123"/>
    </row>
    <row r="55687" spans="5:29" s="2" customFormat="1">
      <c r="E55687" s="120"/>
      <c r="M55687" s="120"/>
      <c r="N55687" s="120"/>
      <c r="U55687" s="121"/>
      <c r="V55687" s="122"/>
      <c r="W55687" s="123"/>
      <c r="AC55687" s="123"/>
    </row>
    <row r="55688" spans="5:29" s="2" customFormat="1">
      <c r="E55688" s="120"/>
      <c r="M55688" s="120"/>
      <c r="N55688" s="120"/>
      <c r="U55688" s="121"/>
      <c r="V55688" s="122"/>
      <c r="W55688" s="123"/>
      <c r="AC55688" s="123"/>
    </row>
    <row r="55689" spans="5:29" s="2" customFormat="1">
      <c r="E55689" s="120"/>
      <c r="M55689" s="120"/>
      <c r="N55689" s="120"/>
      <c r="U55689" s="121"/>
      <c r="V55689" s="122"/>
      <c r="W55689" s="123"/>
      <c r="AC55689" s="123"/>
    </row>
    <row r="55690" spans="5:29" s="2" customFormat="1">
      <c r="E55690" s="120"/>
      <c r="M55690" s="120"/>
      <c r="N55690" s="120"/>
      <c r="U55690" s="121"/>
      <c r="V55690" s="122"/>
      <c r="W55690" s="123"/>
      <c r="AC55690" s="123"/>
    </row>
    <row r="55691" spans="5:29" s="2" customFormat="1">
      <c r="E55691" s="120"/>
      <c r="M55691" s="120"/>
      <c r="N55691" s="120"/>
      <c r="U55691" s="121"/>
      <c r="V55691" s="122"/>
      <c r="W55691" s="123"/>
      <c r="AC55691" s="123"/>
    </row>
    <row r="55692" spans="5:29" s="2" customFormat="1">
      <c r="E55692" s="120"/>
      <c r="M55692" s="120"/>
      <c r="N55692" s="120"/>
      <c r="U55692" s="121"/>
      <c r="V55692" s="122"/>
      <c r="W55692" s="123"/>
      <c r="AC55692" s="123"/>
    </row>
    <row r="55693" spans="5:29" s="2" customFormat="1">
      <c r="E55693" s="120"/>
      <c r="M55693" s="120"/>
      <c r="N55693" s="120"/>
      <c r="U55693" s="121"/>
      <c r="V55693" s="122"/>
      <c r="W55693" s="123"/>
      <c r="AC55693" s="123"/>
    </row>
    <row r="55694" spans="5:29" s="2" customFormat="1">
      <c r="E55694" s="120"/>
      <c r="M55694" s="120"/>
      <c r="N55694" s="120"/>
      <c r="U55694" s="121"/>
      <c r="V55694" s="122"/>
      <c r="W55694" s="123"/>
      <c r="AC55694" s="123"/>
    </row>
    <row r="55695" spans="5:29" s="2" customFormat="1">
      <c r="E55695" s="120"/>
      <c r="M55695" s="120"/>
      <c r="N55695" s="120"/>
      <c r="U55695" s="121"/>
      <c r="V55695" s="122"/>
      <c r="W55695" s="123"/>
      <c r="AC55695" s="123"/>
    </row>
    <row r="55696" spans="5:29" s="2" customFormat="1">
      <c r="E55696" s="120"/>
      <c r="M55696" s="120"/>
      <c r="N55696" s="120"/>
      <c r="U55696" s="121"/>
      <c r="V55696" s="122"/>
      <c r="W55696" s="123"/>
      <c r="AC55696" s="123"/>
    </row>
    <row r="55697" spans="5:29" s="2" customFormat="1">
      <c r="E55697" s="120"/>
      <c r="M55697" s="120"/>
      <c r="N55697" s="120"/>
      <c r="U55697" s="121"/>
      <c r="V55697" s="122"/>
      <c r="W55697" s="123"/>
      <c r="AC55697" s="123"/>
    </row>
    <row r="55698" spans="5:29" s="2" customFormat="1">
      <c r="E55698" s="120"/>
      <c r="M55698" s="120"/>
      <c r="N55698" s="120"/>
      <c r="U55698" s="121"/>
      <c r="V55698" s="122"/>
      <c r="W55698" s="123"/>
      <c r="AC55698" s="123"/>
    </row>
    <row r="55699" spans="5:29" s="2" customFormat="1">
      <c r="E55699" s="120"/>
      <c r="M55699" s="120"/>
      <c r="N55699" s="120"/>
      <c r="U55699" s="121"/>
      <c r="V55699" s="122"/>
      <c r="W55699" s="123"/>
      <c r="AC55699" s="123"/>
    </row>
    <row r="55700" spans="5:29" s="2" customFormat="1">
      <c r="E55700" s="120"/>
      <c r="M55700" s="120"/>
      <c r="N55700" s="120"/>
      <c r="U55700" s="121"/>
      <c r="V55700" s="122"/>
      <c r="W55700" s="123"/>
      <c r="AC55700" s="123"/>
    </row>
    <row r="55701" spans="5:29" s="2" customFormat="1">
      <c r="E55701" s="120"/>
      <c r="M55701" s="120"/>
      <c r="N55701" s="120"/>
      <c r="U55701" s="121"/>
      <c r="V55701" s="122"/>
      <c r="W55701" s="123"/>
      <c r="AC55701" s="123"/>
    </row>
    <row r="55702" spans="5:29" s="2" customFormat="1">
      <c r="E55702" s="120"/>
      <c r="M55702" s="120"/>
      <c r="N55702" s="120"/>
      <c r="U55702" s="121"/>
      <c r="V55702" s="122"/>
      <c r="W55702" s="123"/>
      <c r="AC55702" s="123"/>
    </row>
    <row r="55703" spans="5:29" s="2" customFormat="1">
      <c r="E55703" s="120"/>
      <c r="M55703" s="120"/>
      <c r="N55703" s="120"/>
      <c r="U55703" s="121"/>
      <c r="V55703" s="122"/>
      <c r="W55703" s="123"/>
      <c r="AC55703" s="123"/>
    </row>
    <row r="55704" spans="5:29" s="2" customFormat="1">
      <c r="E55704" s="120"/>
      <c r="M55704" s="120"/>
      <c r="N55704" s="120"/>
      <c r="U55704" s="121"/>
      <c r="V55704" s="122"/>
      <c r="W55704" s="123"/>
      <c r="AC55704" s="123"/>
    </row>
    <row r="55705" spans="5:29" s="2" customFormat="1">
      <c r="E55705" s="120"/>
      <c r="M55705" s="120"/>
      <c r="N55705" s="120"/>
      <c r="U55705" s="121"/>
      <c r="V55705" s="122"/>
      <c r="W55705" s="123"/>
      <c r="AC55705" s="123"/>
    </row>
    <row r="55706" spans="5:29" s="2" customFormat="1">
      <c r="E55706" s="120"/>
      <c r="M55706" s="120"/>
      <c r="N55706" s="120"/>
      <c r="U55706" s="121"/>
      <c r="V55706" s="122"/>
      <c r="W55706" s="123"/>
      <c r="AC55706" s="123"/>
    </row>
    <row r="55707" spans="5:29" s="2" customFormat="1">
      <c r="E55707" s="120"/>
      <c r="M55707" s="120"/>
      <c r="N55707" s="120"/>
      <c r="U55707" s="121"/>
      <c r="V55707" s="122"/>
      <c r="W55707" s="123"/>
      <c r="AC55707" s="123"/>
    </row>
    <row r="55708" spans="5:29" s="2" customFormat="1">
      <c r="E55708" s="120"/>
      <c r="M55708" s="120"/>
      <c r="N55708" s="120"/>
      <c r="U55708" s="121"/>
      <c r="V55708" s="122"/>
      <c r="W55708" s="123"/>
      <c r="AC55708" s="123"/>
    </row>
    <row r="55709" spans="5:29" s="2" customFormat="1">
      <c r="E55709" s="120"/>
      <c r="M55709" s="120"/>
      <c r="N55709" s="120"/>
      <c r="U55709" s="121"/>
      <c r="V55709" s="122"/>
      <c r="W55709" s="123"/>
      <c r="AC55709" s="123"/>
    </row>
    <row r="55710" spans="5:29" s="2" customFormat="1">
      <c r="E55710" s="120"/>
      <c r="M55710" s="120"/>
      <c r="N55710" s="120"/>
      <c r="U55710" s="121"/>
      <c r="V55710" s="122"/>
      <c r="W55710" s="123"/>
      <c r="AC55710" s="123"/>
    </row>
    <row r="55711" spans="5:29" s="2" customFormat="1">
      <c r="E55711" s="120"/>
      <c r="M55711" s="120"/>
      <c r="N55711" s="120"/>
      <c r="U55711" s="121"/>
      <c r="V55711" s="122"/>
      <c r="W55711" s="123"/>
      <c r="AC55711" s="123"/>
    </row>
    <row r="55712" spans="5:29" s="2" customFormat="1">
      <c r="E55712" s="120"/>
      <c r="M55712" s="120"/>
      <c r="N55712" s="120"/>
      <c r="U55712" s="121"/>
      <c r="V55712" s="122"/>
      <c r="W55712" s="123"/>
      <c r="AC55712" s="123"/>
    </row>
    <row r="55713" spans="5:29" s="2" customFormat="1">
      <c r="E55713" s="120"/>
      <c r="M55713" s="120"/>
      <c r="N55713" s="120"/>
      <c r="U55713" s="121"/>
      <c r="V55713" s="122"/>
      <c r="W55713" s="123"/>
      <c r="AC55713" s="123"/>
    </row>
    <row r="55714" spans="5:29" s="2" customFormat="1">
      <c r="E55714" s="120"/>
      <c r="M55714" s="120"/>
      <c r="N55714" s="120"/>
      <c r="U55714" s="121"/>
      <c r="V55714" s="122"/>
      <c r="W55714" s="123"/>
      <c r="AC55714" s="123"/>
    </row>
    <row r="55715" spans="5:29" s="2" customFormat="1">
      <c r="E55715" s="120"/>
      <c r="M55715" s="120"/>
      <c r="N55715" s="120"/>
      <c r="U55715" s="121"/>
      <c r="V55715" s="122"/>
      <c r="W55715" s="123"/>
      <c r="AC55715" s="123"/>
    </row>
    <row r="55716" spans="5:29" s="2" customFormat="1">
      <c r="E55716" s="120"/>
      <c r="M55716" s="120"/>
      <c r="N55716" s="120"/>
      <c r="U55716" s="121"/>
      <c r="V55716" s="122"/>
      <c r="W55716" s="123"/>
      <c r="AC55716" s="123"/>
    </row>
    <row r="55717" spans="5:29" s="2" customFormat="1">
      <c r="E55717" s="120"/>
      <c r="M55717" s="120"/>
      <c r="N55717" s="120"/>
      <c r="U55717" s="121"/>
      <c r="V55717" s="122"/>
      <c r="W55717" s="123"/>
      <c r="AC55717" s="123"/>
    </row>
    <row r="55718" spans="5:29" s="2" customFormat="1">
      <c r="E55718" s="120"/>
      <c r="M55718" s="120"/>
      <c r="N55718" s="120"/>
      <c r="U55718" s="121"/>
      <c r="V55718" s="122"/>
      <c r="W55718" s="123"/>
      <c r="AC55718" s="123"/>
    </row>
    <row r="55719" spans="5:29" s="2" customFormat="1">
      <c r="E55719" s="120"/>
      <c r="M55719" s="120"/>
      <c r="N55719" s="120"/>
      <c r="U55719" s="121"/>
      <c r="V55719" s="122"/>
      <c r="W55719" s="123"/>
      <c r="AC55719" s="123"/>
    </row>
    <row r="55720" spans="5:29" s="2" customFormat="1">
      <c r="E55720" s="120"/>
      <c r="M55720" s="120"/>
      <c r="N55720" s="120"/>
      <c r="U55720" s="121"/>
      <c r="V55720" s="122"/>
      <c r="W55720" s="123"/>
      <c r="AC55720" s="123"/>
    </row>
    <row r="55721" spans="5:29" s="2" customFormat="1">
      <c r="E55721" s="120"/>
      <c r="M55721" s="120"/>
      <c r="N55721" s="120"/>
      <c r="U55721" s="121"/>
      <c r="V55721" s="122"/>
      <c r="W55721" s="123"/>
      <c r="AC55721" s="123"/>
    </row>
    <row r="55722" spans="5:29" s="2" customFormat="1">
      <c r="E55722" s="120"/>
      <c r="M55722" s="120"/>
      <c r="N55722" s="120"/>
      <c r="U55722" s="121"/>
      <c r="V55722" s="122"/>
      <c r="W55722" s="123"/>
      <c r="AC55722" s="123"/>
    </row>
    <row r="55723" spans="5:29" s="2" customFormat="1">
      <c r="E55723" s="120"/>
      <c r="M55723" s="120"/>
      <c r="N55723" s="120"/>
      <c r="U55723" s="121"/>
      <c r="V55723" s="122"/>
      <c r="W55723" s="123"/>
      <c r="AC55723" s="123"/>
    </row>
    <row r="55724" spans="5:29" s="2" customFormat="1">
      <c r="E55724" s="120"/>
      <c r="M55724" s="120"/>
      <c r="N55724" s="120"/>
      <c r="U55724" s="121"/>
      <c r="V55724" s="122"/>
      <c r="W55724" s="123"/>
      <c r="AC55724" s="123"/>
    </row>
    <row r="55725" spans="5:29" s="2" customFormat="1">
      <c r="E55725" s="120"/>
      <c r="M55725" s="120"/>
      <c r="N55725" s="120"/>
      <c r="U55725" s="121"/>
      <c r="V55725" s="122"/>
      <c r="W55725" s="123"/>
      <c r="AC55725" s="123"/>
    </row>
    <row r="55726" spans="5:29" s="2" customFormat="1">
      <c r="E55726" s="120"/>
      <c r="M55726" s="120"/>
      <c r="N55726" s="120"/>
      <c r="U55726" s="121"/>
      <c r="V55726" s="122"/>
      <c r="W55726" s="123"/>
      <c r="AC55726" s="123"/>
    </row>
    <row r="55727" spans="5:29" s="2" customFormat="1">
      <c r="E55727" s="120"/>
      <c r="M55727" s="120"/>
      <c r="N55727" s="120"/>
      <c r="U55727" s="121"/>
      <c r="V55727" s="122"/>
      <c r="W55727" s="123"/>
      <c r="AC55727" s="123"/>
    </row>
    <row r="55728" spans="5:29" s="2" customFormat="1">
      <c r="E55728" s="120"/>
      <c r="M55728" s="120"/>
      <c r="N55728" s="120"/>
      <c r="U55728" s="121"/>
      <c r="V55728" s="122"/>
      <c r="W55728" s="123"/>
      <c r="AC55728" s="123"/>
    </row>
    <row r="55729" spans="5:29" s="2" customFormat="1">
      <c r="E55729" s="120"/>
      <c r="M55729" s="120"/>
      <c r="N55729" s="120"/>
      <c r="U55729" s="121"/>
      <c r="V55729" s="122"/>
      <c r="W55729" s="123"/>
      <c r="AC55729" s="123"/>
    </row>
    <row r="55730" spans="5:29" s="2" customFormat="1">
      <c r="E55730" s="120"/>
      <c r="M55730" s="120"/>
      <c r="N55730" s="120"/>
      <c r="U55730" s="121"/>
      <c r="V55730" s="122"/>
      <c r="W55730" s="123"/>
      <c r="AC55730" s="123"/>
    </row>
    <row r="55731" spans="5:29" s="2" customFormat="1">
      <c r="E55731" s="120"/>
      <c r="M55731" s="120"/>
      <c r="N55731" s="120"/>
      <c r="U55731" s="121"/>
      <c r="V55731" s="122"/>
      <c r="W55731" s="123"/>
      <c r="AC55731" s="123"/>
    </row>
    <row r="55732" spans="5:29" s="2" customFormat="1">
      <c r="E55732" s="120"/>
      <c r="M55732" s="120"/>
      <c r="N55732" s="120"/>
      <c r="U55732" s="121"/>
      <c r="V55732" s="122"/>
      <c r="W55732" s="123"/>
      <c r="AC55732" s="123"/>
    </row>
    <row r="55733" spans="5:29" s="2" customFormat="1">
      <c r="E55733" s="120"/>
      <c r="M55733" s="120"/>
      <c r="N55733" s="120"/>
      <c r="U55733" s="121"/>
      <c r="V55733" s="122"/>
      <c r="W55733" s="123"/>
      <c r="AC55733" s="123"/>
    </row>
    <row r="55734" spans="5:29" s="2" customFormat="1">
      <c r="E55734" s="120"/>
      <c r="M55734" s="120"/>
      <c r="N55734" s="120"/>
      <c r="U55734" s="121"/>
      <c r="V55734" s="122"/>
      <c r="W55734" s="123"/>
      <c r="AC55734" s="123"/>
    </row>
    <row r="55735" spans="5:29" s="2" customFormat="1">
      <c r="E55735" s="120"/>
      <c r="M55735" s="120"/>
      <c r="N55735" s="120"/>
      <c r="U55735" s="121"/>
      <c r="V55735" s="122"/>
      <c r="W55735" s="123"/>
      <c r="AC55735" s="123"/>
    </row>
    <row r="55736" spans="5:29" s="2" customFormat="1">
      <c r="E55736" s="120"/>
      <c r="M55736" s="120"/>
      <c r="N55736" s="120"/>
      <c r="U55736" s="121"/>
      <c r="V55736" s="122"/>
      <c r="W55736" s="123"/>
      <c r="AC55736" s="123"/>
    </row>
    <row r="55737" spans="5:29" s="2" customFormat="1">
      <c r="E55737" s="120"/>
      <c r="M55737" s="120"/>
      <c r="N55737" s="120"/>
      <c r="U55737" s="121"/>
      <c r="V55737" s="122"/>
      <c r="W55737" s="123"/>
      <c r="AC55737" s="123"/>
    </row>
    <row r="55738" spans="5:29" s="2" customFormat="1">
      <c r="E55738" s="120"/>
      <c r="M55738" s="120"/>
      <c r="N55738" s="120"/>
      <c r="U55738" s="121"/>
      <c r="V55738" s="122"/>
      <c r="W55738" s="123"/>
      <c r="AC55738" s="123"/>
    </row>
    <row r="55739" spans="5:29" s="2" customFormat="1">
      <c r="E55739" s="120"/>
      <c r="M55739" s="120"/>
      <c r="N55739" s="120"/>
      <c r="U55739" s="121"/>
      <c r="V55739" s="122"/>
      <c r="W55739" s="123"/>
      <c r="AC55739" s="123"/>
    </row>
    <row r="55740" spans="5:29" s="2" customFormat="1">
      <c r="E55740" s="120"/>
      <c r="M55740" s="120"/>
      <c r="N55740" s="120"/>
      <c r="U55740" s="121"/>
      <c r="V55740" s="122"/>
      <c r="W55740" s="123"/>
      <c r="AC55740" s="123"/>
    </row>
    <row r="55741" spans="5:29" s="2" customFormat="1">
      <c r="E55741" s="120"/>
      <c r="M55741" s="120"/>
      <c r="N55741" s="120"/>
      <c r="U55741" s="121"/>
      <c r="V55741" s="122"/>
      <c r="W55741" s="123"/>
      <c r="AC55741" s="123"/>
    </row>
    <row r="55742" spans="5:29" s="2" customFormat="1">
      <c r="E55742" s="120"/>
      <c r="M55742" s="120"/>
      <c r="N55742" s="120"/>
      <c r="U55742" s="121"/>
      <c r="V55742" s="122"/>
      <c r="W55742" s="123"/>
      <c r="AC55742" s="123"/>
    </row>
    <row r="55743" spans="5:29" s="2" customFormat="1">
      <c r="E55743" s="120"/>
      <c r="M55743" s="120"/>
      <c r="N55743" s="120"/>
      <c r="U55743" s="121"/>
      <c r="V55743" s="122"/>
      <c r="W55743" s="123"/>
      <c r="AC55743" s="123"/>
    </row>
    <row r="55744" spans="5:29" s="2" customFormat="1">
      <c r="E55744" s="120"/>
      <c r="M55744" s="120"/>
      <c r="N55744" s="120"/>
      <c r="U55744" s="121"/>
      <c r="V55744" s="122"/>
      <c r="W55744" s="123"/>
      <c r="AC55744" s="123"/>
    </row>
    <row r="55745" spans="5:29" s="2" customFormat="1">
      <c r="E55745" s="120"/>
      <c r="M55745" s="120"/>
      <c r="N55745" s="120"/>
      <c r="U55745" s="121"/>
      <c r="V55745" s="122"/>
      <c r="W55745" s="123"/>
      <c r="AC55745" s="123"/>
    </row>
    <row r="55746" spans="5:29" s="2" customFormat="1">
      <c r="E55746" s="120"/>
      <c r="M55746" s="120"/>
      <c r="N55746" s="120"/>
      <c r="U55746" s="121"/>
      <c r="V55746" s="122"/>
      <c r="W55746" s="123"/>
      <c r="AC55746" s="123"/>
    </row>
    <row r="55747" spans="5:29" s="2" customFormat="1">
      <c r="E55747" s="120"/>
      <c r="M55747" s="120"/>
      <c r="N55747" s="120"/>
      <c r="U55747" s="121"/>
      <c r="V55747" s="122"/>
      <c r="W55747" s="123"/>
      <c r="AC55747" s="123"/>
    </row>
    <row r="55748" spans="5:29" s="2" customFormat="1">
      <c r="E55748" s="120"/>
      <c r="M55748" s="120"/>
      <c r="N55748" s="120"/>
      <c r="U55748" s="121"/>
      <c r="V55748" s="122"/>
      <c r="W55748" s="123"/>
      <c r="AC55748" s="123"/>
    </row>
    <row r="55749" spans="5:29" s="2" customFormat="1">
      <c r="E55749" s="120"/>
      <c r="M55749" s="120"/>
      <c r="N55749" s="120"/>
      <c r="U55749" s="121"/>
      <c r="V55749" s="122"/>
      <c r="W55749" s="123"/>
      <c r="AC55749" s="123"/>
    </row>
    <row r="55750" spans="5:29" s="2" customFormat="1">
      <c r="E55750" s="120"/>
      <c r="M55750" s="120"/>
      <c r="N55750" s="120"/>
      <c r="U55750" s="121"/>
      <c r="V55750" s="122"/>
      <c r="W55750" s="123"/>
      <c r="AC55750" s="123"/>
    </row>
    <row r="55751" spans="5:29" s="2" customFormat="1">
      <c r="E55751" s="120"/>
      <c r="M55751" s="120"/>
      <c r="N55751" s="120"/>
      <c r="U55751" s="121"/>
      <c r="V55751" s="122"/>
      <c r="W55751" s="123"/>
      <c r="AC55751" s="123"/>
    </row>
    <row r="55752" spans="5:29" s="2" customFormat="1">
      <c r="E55752" s="120"/>
      <c r="M55752" s="120"/>
      <c r="N55752" s="120"/>
      <c r="U55752" s="121"/>
      <c r="V55752" s="122"/>
      <c r="W55752" s="123"/>
      <c r="AC55752" s="123"/>
    </row>
    <row r="55753" spans="5:29" s="2" customFormat="1">
      <c r="E55753" s="120"/>
      <c r="M55753" s="120"/>
      <c r="N55753" s="120"/>
      <c r="U55753" s="121"/>
      <c r="V55753" s="122"/>
      <c r="W55753" s="123"/>
      <c r="AC55753" s="123"/>
    </row>
    <row r="55754" spans="5:29" s="2" customFormat="1">
      <c r="E55754" s="120"/>
      <c r="M55754" s="120"/>
      <c r="N55754" s="120"/>
      <c r="U55754" s="121"/>
      <c r="V55754" s="122"/>
      <c r="W55754" s="123"/>
      <c r="AC55754" s="123"/>
    </row>
    <row r="55755" spans="5:29" s="2" customFormat="1">
      <c r="E55755" s="120"/>
      <c r="M55755" s="120"/>
      <c r="N55755" s="120"/>
      <c r="U55755" s="121"/>
      <c r="V55755" s="122"/>
      <c r="W55755" s="123"/>
      <c r="AC55755" s="123"/>
    </row>
    <row r="55756" spans="5:29" s="2" customFormat="1">
      <c r="E55756" s="120"/>
      <c r="M55756" s="120"/>
      <c r="N55756" s="120"/>
      <c r="U55756" s="121"/>
      <c r="V55756" s="122"/>
      <c r="W55756" s="123"/>
      <c r="AC55756" s="123"/>
    </row>
    <row r="55757" spans="5:29" s="2" customFormat="1">
      <c r="E55757" s="120"/>
      <c r="M55757" s="120"/>
      <c r="N55757" s="120"/>
      <c r="U55757" s="121"/>
      <c r="V55757" s="122"/>
      <c r="W55757" s="123"/>
      <c r="AC55757" s="123"/>
    </row>
    <row r="55758" spans="5:29" s="2" customFormat="1">
      <c r="E55758" s="120"/>
      <c r="M55758" s="120"/>
      <c r="N55758" s="120"/>
      <c r="U55758" s="121"/>
      <c r="V55758" s="122"/>
      <c r="W55758" s="123"/>
      <c r="AC55758" s="123"/>
    </row>
    <row r="55759" spans="5:29" s="2" customFormat="1">
      <c r="E55759" s="120"/>
      <c r="M55759" s="120"/>
      <c r="N55759" s="120"/>
      <c r="U55759" s="121"/>
      <c r="V55759" s="122"/>
      <c r="W55759" s="123"/>
      <c r="AC55759" s="123"/>
    </row>
    <row r="55760" spans="5:29" s="2" customFormat="1">
      <c r="E55760" s="120"/>
      <c r="M55760" s="120"/>
      <c r="N55760" s="120"/>
      <c r="U55760" s="121"/>
      <c r="V55760" s="122"/>
      <c r="W55760" s="123"/>
      <c r="AC55760" s="123"/>
    </row>
    <row r="55761" spans="5:29" s="2" customFormat="1">
      <c r="E55761" s="120"/>
      <c r="M55761" s="120"/>
      <c r="N55761" s="120"/>
      <c r="U55761" s="121"/>
      <c r="V55761" s="122"/>
      <c r="W55761" s="123"/>
      <c r="AC55761" s="123"/>
    </row>
    <row r="55762" spans="5:29" s="2" customFormat="1">
      <c r="E55762" s="120"/>
      <c r="M55762" s="120"/>
      <c r="N55762" s="120"/>
      <c r="U55762" s="121"/>
      <c r="V55762" s="122"/>
      <c r="W55762" s="123"/>
      <c r="AC55762" s="123"/>
    </row>
    <row r="55763" spans="5:29" s="2" customFormat="1">
      <c r="E55763" s="120"/>
      <c r="M55763" s="120"/>
      <c r="N55763" s="120"/>
      <c r="U55763" s="121"/>
      <c r="V55763" s="122"/>
      <c r="W55763" s="123"/>
      <c r="AC55763" s="123"/>
    </row>
    <row r="55764" spans="5:29" s="2" customFormat="1">
      <c r="E55764" s="120"/>
      <c r="M55764" s="120"/>
      <c r="N55764" s="120"/>
      <c r="U55764" s="121"/>
      <c r="V55764" s="122"/>
      <c r="W55764" s="123"/>
      <c r="AC55764" s="123"/>
    </row>
    <row r="55765" spans="5:29" s="2" customFormat="1">
      <c r="E55765" s="120"/>
      <c r="M55765" s="120"/>
      <c r="N55765" s="120"/>
      <c r="U55765" s="121"/>
      <c r="V55765" s="122"/>
      <c r="W55765" s="123"/>
      <c r="AC55765" s="123"/>
    </row>
    <row r="55766" spans="5:29" s="2" customFormat="1">
      <c r="E55766" s="120"/>
      <c r="M55766" s="120"/>
      <c r="N55766" s="120"/>
      <c r="U55766" s="121"/>
      <c r="V55766" s="122"/>
      <c r="W55766" s="123"/>
      <c r="AC55766" s="123"/>
    </row>
    <row r="55767" spans="5:29" s="2" customFormat="1">
      <c r="E55767" s="120"/>
      <c r="M55767" s="120"/>
      <c r="N55767" s="120"/>
      <c r="U55767" s="121"/>
      <c r="V55767" s="122"/>
      <c r="W55767" s="123"/>
      <c r="AC55767" s="123"/>
    </row>
    <row r="55768" spans="5:29" s="2" customFormat="1">
      <c r="E55768" s="120"/>
      <c r="M55768" s="120"/>
      <c r="N55768" s="120"/>
      <c r="U55768" s="121"/>
      <c r="V55768" s="122"/>
      <c r="W55768" s="123"/>
      <c r="AC55768" s="123"/>
    </row>
    <row r="55769" spans="5:29" s="2" customFormat="1">
      <c r="E55769" s="120"/>
      <c r="M55769" s="120"/>
      <c r="N55769" s="120"/>
      <c r="U55769" s="121"/>
      <c r="V55769" s="122"/>
      <c r="W55769" s="123"/>
      <c r="AC55769" s="123"/>
    </row>
    <row r="55770" spans="5:29" s="2" customFormat="1">
      <c r="E55770" s="120"/>
      <c r="M55770" s="120"/>
      <c r="N55770" s="120"/>
      <c r="U55770" s="121"/>
      <c r="V55770" s="122"/>
      <c r="W55770" s="123"/>
      <c r="AC55770" s="123"/>
    </row>
    <row r="55771" spans="5:29" s="2" customFormat="1">
      <c r="E55771" s="120"/>
      <c r="M55771" s="120"/>
      <c r="N55771" s="120"/>
      <c r="U55771" s="121"/>
      <c r="V55771" s="122"/>
      <c r="W55771" s="123"/>
      <c r="AC55771" s="123"/>
    </row>
    <row r="55772" spans="5:29" s="2" customFormat="1">
      <c r="E55772" s="120"/>
      <c r="M55772" s="120"/>
      <c r="N55772" s="120"/>
      <c r="U55772" s="121"/>
      <c r="V55772" s="122"/>
      <c r="W55772" s="123"/>
      <c r="AC55772" s="123"/>
    </row>
    <row r="55773" spans="5:29" s="2" customFormat="1">
      <c r="E55773" s="120"/>
      <c r="M55773" s="120"/>
      <c r="N55773" s="120"/>
      <c r="U55773" s="121"/>
      <c r="V55773" s="122"/>
      <c r="W55773" s="123"/>
      <c r="AC55773" s="123"/>
    </row>
    <row r="55774" spans="5:29" s="2" customFormat="1">
      <c r="E55774" s="120"/>
      <c r="M55774" s="120"/>
      <c r="N55774" s="120"/>
      <c r="U55774" s="121"/>
      <c r="V55774" s="122"/>
      <c r="W55774" s="123"/>
      <c r="AC55774" s="123"/>
    </row>
    <row r="55775" spans="5:29" s="2" customFormat="1">
      <c r="E55775" s="120"/>
      <c r="M55775" s="120"/>
      <c r="N55775" s="120"/>
      <c r="U55775" s="121"/>
      <c r="V55775" s="122"/>
      <c r="W55775" s="123"/>
      <c r="AC55775" s="123"/>
    </row>
    <row r="55776" spans="5:29" s="2" customFormat="1">
      <c r="E55776" s="120"/>
      <c r="M55776" s="120"/>
      <c r="N55776" s="120"/>
      <c r="U55776" s="121"/>
      <c r="V55776" s="122"/>
      <c r="W55776" s="123"/>
      <c r="AC55776" s="123"/>
    </row>
    <row r="55777" spans="5:29" s="2" customFormat="1">
      <c r="E55777" s="120"/>
      <c r="M55777" s="120"/>
      <c r="N55777" s="120"/>
      <c r="U55777" s="121"/>
      <c r="V55777" s="122"/>
      <c r="W55777" s="123"/>
      <c r="AC55777" s="123"/>
    </row>
    <row r="55778" spans="5:29" s="2" customFormat="1">
      <c r="E55778" s="120"/>
      <c r="M55778" s="120"/>
      <c r="N55778" s="120"/>
      <c r="U55778" s="121"/>
      <c r="V55778" s="122"/>
      <c r="W55778" s="123"/>
      <c r="AC55778" s="123"/>
    </row>
    <row r="55779" spans="5:29" s="2" customFormat="1">
      <c r="E55779" s="120"/>
      <c r="M55779" s="120"/>
      <c r="N55779" s="120"/>
      <c r="U55779" s="121"/>
      <c r="V55779" s="122"/>
      <c r="W55779" s="123"/>
      <c r="AC55779" s="123"/>
    </row>
    <row r="55780" spans="5:29" s="2" customFormat="1">
      <c r="E55780" s="120"/>
      <c r="M55780" s="120"/>
      <c r="N55780" s="120"/>
      <c r="U55780" s="121"/>
      <c r="V55780" s="122"/>
      <c r="W55780" s="123"/>
      <c r="AC55780" s="123"/>
    </row>
    <row r="55781" spans="5:29" s="2" customFormat="1">
      <c r="E55781" s="120"/>
      <c r="M55781" s="120"/>
      <c r="N55781" s="120"/>
      <c r="U55781" s="121"/>
      <c r="V55781" s="122"/>
      <c r="W55781" s="123"/>
      <c r="AC55781" s="123"/>
    </row>
    <row r="55782" spans="5:29" s="2" customFormat="1">
      <c r="E55782" s="120"/>
      <c r="M55782" s="120"/>
      <c r="N55782" s="120"/>
      <c r="U55782" s="121"/>
      <c r="V55782" s="122"/>
      <c r="W55782" s="123"/>
      <c r="AC55782" s="123"/>
    </row>
    <row r="55783" spans="5:29" s="2" customFormat="1">
      <c r="E55783" s="120"/>
      <c r="M55783" s="120"/>
      <c r="N55783" s="120"/>
      <c r="U55783" s="121"/>
      <c r="V55783" s="122"/>
      <c r="W55783" s="123"/>
      <c r="AC55783" s="123"/>
    </row>
    <row r="55784" spans="5:29" s="2" customFormat="1">
      <c r="E55784" s="120"/>
      <c r="M55784" s="120"/>
      <c r="N55784" s="120"/>
      <c r="U55784" s="121"/>
      <c r="V55784" s="122"/>
      <c r="W55784" s="123"/>
      <c r="AC55784" s="123"/>
    </row>
    <row r="55785" spans="5:29" s="2" customFormat="1">
      <c r="E55785" s="120"/>
      <c r="M55785" s="120"/>
      <c r="N55785" s="120"/>
      <c r="U55785" s="121"/>
      <c r="V55785" s="122"/>
      <c r="W55785" s="123"/>
      <c r="AC55785" s="123"/>
    </row>
    <row r="55786" spans="5:29" s="2" customFormat="1">
      <c r="E55786" s="120"/>
      <c r="M55786" s="120"/>
      <c r="N55786" s="120"/>
      <c r="U55786" s="121"/>
      <c r="V55786" s="122"/>
      <c r="W55786" s="123"/>
      <c r="AC55786" s="123"/>
    </row>
    <row r="55787" spans="5:29" s="2" customFormat="1">
      <c r="E55787" s="120"/>
      <c r="M55787" s="120"/>
      <c r="N55787" s="120"/>
      <c r="U55787" s="121"/>
      <c r="V55787" s="122"/>
      <c r="W55787" s="123"/>
      <c r="AC55787" s="123"/>
    </row>
    <row r="55788" spans="5:29" s="2" customFormat="1">
      <c r="E55788" s="120"/>
      <c r="M55788" s="120"/>
      <c r="N55788" s="120"/>
      <c r="U55788" s="121"/>
      <c r="V55788" s="122"/>
      <c r="W55788" s="123"/>
      <c r="AC55788" s="123"/>
    </row>
    <row r="55789" spans="5:29" s="2" customFormat="1">
      <c r="E55789" s="120"/>
      <c r="M55789" s="120"/>
      <c r="N55789" s="120"/>
      <c r="U55789" s="121"/>
      <c r="V55789" s="122"/>
      <c r="W55789" s="123"/>
      <c r="AC55789" s="123"/>
    </row>
    <row r="55790" spans="5:29" s="2" customFormat="1">
      <c r="E55790" s="120"/>
      <c r="M55790" s="120"/>
      <c r="N55790" s="120"/>
      <c r="U55790" s="121"/>
      <c r="V55790" s="122"/>
      <c r="W55790" s="123"/>
      <c r="AC55790" s="123"/>
    </row>
    <row r="55791" spans="5:29" s="2" customFormat="1">
      <c r="E55791" s="120"/>
      <c r="M55791" s="120"/>
      <c r="N55791" s="120"/>
      <c r="U55791" s="121"/>
      <c r="V55791" s="122"/>
      <c r="W55791" s="123"/>
      <c r="AC55791" s="123"/>
    </row>
    <row r="55792" spans="5:29" s="2" customFormat="1">
      <c r="E55792" s="120"/>
      <c r="M55792" s="120"/>
      <c r="N55792" s="120"/>
      <c r="U55792" s="121"/>
      <c r="V55792" s="122"/>
      <c r="W55792" s="123"/>
      <c r="AC55792" s="123"/>
    </row>
    <row r="55793" spans="5:29" s="2" customFormat="1">
      <c r="E55793" s="120"/>
      <c r="M55793" s="120"/>
      <c r="N55793" s="120"/>
      <c r="U55793" s="121"/>
      <c r="V55793" s="122"/>
      <c r="W55793" s="123"/>
      <c r="AC55793" s="123"/>
    </row>
    <row r="55794" spans="5:29" s="2" customFormat="1">
      <c r="E55794" s="120"/>
      <c r="M55794" s="120"/>
      <c r="N55794" s="120"/>
      <c r="U55794" s="121"/>
      <c r="V55794" s="122"/>
      <c r="W55794" s="123"/>
      <c r="AC55794" s="123"/>
    </row>
    <row r="55795" spans="5:29" s="2" customFormat="1">
      <c r="E55795" s="120"/>
      <c r="M55795" s="120"/>
      <c r="N55795" s="120"/>
      <c r="U55795" s="121"/>
      <c r="V55795" s="122"/>
      <c r="W55795" s="123"/>
      <c r="AC55795" s="123"/>
    </row>
    <row r="55796" spans="5:29" s="2" customFormat="1">
      <c r="E55796" s="120"/>
      <c r="M55796" s="120"/>
      <c r="N55796" s="120"/>
      <c r="U55796" s="121"/>
      <c r="V55796" s="122"/>
      <c r="W55796" s="123"/>
      <c r="AC55796" s="123"/>
    </row>
    <row r="55797" spans="5:29" s="2" customFormat="1">
      <c r="E55797" s="120"/>
      <c r="M55797" s="120"/>
      <c r="N55797" s="120"/>
      <c r="U55797" s="121"/>
      <c r="V55797" s="122"/>
      <c r="W55797" s="123"/>
      <c r="AC55797" s="123"/>
    </row>
    <row r="55798" spans="5:29" s="2" customFormat="1">
      <c r="E55798" s="120"/>
      <c r="M55798" s="120"/>
      <c r="N55798" s="120"/>
      <c r="U55798" s="121"/>
      <c r="V55798" s="122"/>
      <c r="W55798" s="123"/>
      <c r="AC55798" s="123"/>
    </row>
    <row r="55799" spans="5:29" s="2" customFormat="1">
      <c r="E55799" s="120"/>
      <c r="M55799" s="120"/>
      <c r="N55799" s="120"/>
      <c r="U55799" s="121"/>
      <c r="V55799" s="122"/>
      <c r="W55799" s="123"/>
      <c r="AC55799" s="123"/>
    </row>
    <row r="55800" spans="5:29" s="2" customFormat="1">
      <c r="E55800" s="120"/>
      <c r="M55800" s="120"/>
      <c r="N55800" s="120"/>
      <c r="U55800" s="121"/>
      <c r="V55800" s="122"/>
      <c r="W55800" s="123"/>
      <c r="AC55800" s="123"/>
    </row>
    <row r="55801" spans="5:29" s="2" customFormat="1">
      <c r="E55801" s="120"/>
      <c r="M55801" s="120"/>
      <c r="N55801" s="120"/>
      <c r="U55801" s="121"/>
      <c r="V55801" s="122"/>
      <c r="W55801" s="123"/>
      <c r="AC55801" s="123"/>
    </row>
    <row r="55802" spans="5:29" s="2" customFormat="1">
      <c r="E55802" s="120"/>
      <c r="M55802" s="120"/>
      <c r="N55802" s="120"/>
      <c r="U55802" s="121"/>
      <c r="V55802" s="122"/>
      <c r="W55802" s="123"/>
      <c r="AC55802" s="123"/>
    </row>
    <row r="55803" spans="5:29" s="2" customFormat="1">
      <c r="E55803" s="120"/>
      <c r="M55803" s="120"/>
      <c r="N55803" s="120"/>
      <c r="U55803" s="121"/>
      <c r="V55803" s="122"/>
      <c r="W55803" s="123"/>
      <c r="AC55803" s="123"/>
    </row>
    <row r="55804" spans="5:29" s="2" customFormat="1">
      <c r="E55804" s="120"/>
      <c r="M55804" s="120"/>
      <c r="N55804" s="120"/>
      <c r="U55804" s="121"/>
      <c r="V55804" s="122"/>
      <c r="W55804" s="123"/>
      <c r="AC55804" s="123"/>
    </row>
    <row r="55805" spans="5:29" s="2" customFormat="1">
      <c r="E55805" s="120"/>
      <c r="M55805" s="120"/>
      <c r="N55805" s="120"/>
      <c r="U55805" s="121"/>
      <c r="V55805" s="122"/>
      <c r="W55805" s="123"/>
      <c r="AC55805" s="123"/>
    </row>
    <row r="55806" spans="5:29" s="2" customFormat="1">
      <c r="E55806" s="120"/>
      <c r="M55806" s="120"/>
      <c r="N55806" s="120"/>
      <c r="U55806" s="121"/>
      <c r="V55806" s="122"/>
      <c r="W55806" s="123"/>
      <c r="AC55806" s="123"/>
    </row>
    <row r="55807" spans="5:29" s="2" customFormat="1">
      <c r="E55807" s="120"/>
      <c r="M55807" s="120"/>
      <c r="N55807" s="120"/>
      <c r="U55807" s="121"/>
      <c r="V55807" s="122"/>
      <c r="W55807" s="123"/>
      <c r="AC55807" s="123"/>
    </row>
    <row r="55808" spans="5:29" s="2" customFormat="1">
      <c r="E55808" s="120"/>
      <c r="M55808" s="120"/>
      <c r="N55808" s="120"/>
      <c r="U55808" s="121"/>
      <c r="V55808" s="122"/>
      <c r="W55808" s="123"/>
      <c r="AC55808" s="123"/>
    </row>
    <row r="55809" spans="5:29" s="2" customFormat="1">
      <c r="E55809" s="120"/>
      <c r="M55809" s="120"/>
      <c r="N55809" s="120"/>
      <c r="U55809" s="121"/>
      <c r="V55809" s="122"/>
      <c r="W55809" s="123"/>
      <c r="AC55809" s="123"/>
    </row>
    <row r="55810" spans="5:29" s="2" customFormat="1">
      <c r="E55810" s="120"/>
      <c r="M55810" s="120"/>
      <c r="N55810" s="120"/>
      <c r="U55810" s="121"/>
      <c r="V55810" s="122"/>
      <c r="W55810" s="123"/>
      <c r="AC55810" s="123"/>
    </row>
    <row r="55811" spans="5:29" s="2" customFormat="1">
      <c r="E55811" s="120"/>
      <c r="M55811" s="120"/>
      <c r="N55811" s="120"/>
      <c r="U55811" s="121"/>
      <c r="V55811" s="122"/>
      <c r="W55811" s="123"/>
      <c r="AC55811" s="123"/>
    </row>
    <row r="55812" spans="5:29" s="2" customFormat="1">
      <c r="E55812" s="120"/>
      <c r="M55812" s="120"/>
      <c r="N55812" s="120"/>
      <c r="U55812" s="121"/>
      <c r="V55812" s="122"/>
      <c r="W55812" s="123"/>
      <c r="AC55812" s="123"/>
    </row>
    <row r="55813" spans="5:29" s="2" customFormat="1">
      <c r="E55813" s="120"/>
      <c r="M55813" s="120"/>
      <c r="N55813" s="120"/>
      <c r="U55813" s="121"/>
      <c r="V55813" s="122"/>
      <c r="W55813" s="123"/>
      <c r="AC55813" s="123"/>
    </row>
    <row r="55814" spans="5:29" s="2" customFormat="1">
      <c r="E55814" s="120"/>
      <c r="M55814" s="120"/>
      <c r="N55814" s="120"/>
      <c r="U55814" s="121"/>
      <c r="V55814" s="122"/>
      <c r="W55814" s="123"/>
      <c r="AC55814" s="123"/>
    </row>
    <row r="55815" spans="5:29" s="2" customFormat="1">
      <c r="E55815" s="120"/>
      <c r="M55815" s="120"/>
      <c r="N55815" s="120"/>
      <c r="U55815" s="121"/>
      <c r="V55815" s="122"/>
      <c r="W55815" s="123"/>
      <c r="AC55815" s="123"/>
    </row>
    <row r="55816" spans="5:29" s="2" customFormat="1">
      <c r="E55816" s="120"/>
      <c r="M55816" s="120"/>
      <c r="N55816" s="120"/>
      <c r="U55816" s="121"/>
      <c r="V55816" s="122"/>
      <c r="W55816" s="123"/>
      <c r="AC55816" s="123"/>
    </row>
    <row r="55817" spans="5:29" s="2" customFormat="1">
      <c r="E55817" s="120"/>
      <c r="M55817" s="120"/>
      <c r="N55817" s="120"/>
      <c r="U55817" s="121"/>
      <c r="V55817" s="122"/>
      <c r="W55817" s="123"/>
      <c r="AC55817" s="123"/>
    </row>
    <row r="55818" spans="5:29" s="2" customFormat="1">
      <c r="E55818" s="120"/>
      <c r="M55818" s="120"/>
      <c r="N55818" s="120"/>
      <c r="U55818" s="121"/>
      <c r="V55818" s="122"/>
      <c r="W55818" s="123"/>
      <c r="AC55818" s="123"/>
    </row>
    <row r="55819" spans="5:29" s="2" customFormat="1">
      <c r="E55819" s="120"/>
      <c r="M55819" s="120"/>
      <c r="N55819" s="120"/>
      <c r="U55819" s="121"/>
      <c r="V55819" s="122"/>
      <c r="W55819" s="123"/>
      <c r="AC55819" s="123"/>
    </row>
    <row r="55820" spans="5:29" s="2" customFormat="1">
      <c r="E55820" s="120"/>
      <c r="M55820" s="120"/>
      <c r="N55820" s="120"/>
      <c r="U55820" s="121"/>
      <c r="V55820" s="122"/>
      <c r="W55820" s="123"/>
      <c r="AC55820" s="123"/>
    </row>
    <row r="55821" spans="5:29" s="2" customFormat="1">
      <c r="E55821" s="120"/>
      <c r="M55821" s="120"/>
      <c r="N55821" s="120"/>
      <c r="U55821" s="121"/>
      <c r="V55821" s="122"/>
      <c r="W55821" s="123"/>
      <c r="AC55821" s="123"/>
    </row>
    <row r="55822" spans="5:29" s="2" customFormat="1">
      <c r="E55822" s="120"/>
      <c r="M55822" s="120"/>
      <c r="N55822" s="120"/>
      <c r="U55822" s="121"/>
      <c r="V55822" s="122"/>
      <c r="W55822" s="123"/>
      <c r="AC55822" s="123"/>
    </row>
    <row r="55823" spans="5:29" s="2" customFormat="1">
      <c r="E55823" s="120"/>
      <c r="M55823" s="120"/>
      <c r="N55823" s="120"/>
      <c r="U55823" s="121"/>
      <c r="V55823" s="122"/>
      <c r="W55823" s="123"/>
      <c r="AC55823" s="123"/>
    </row>
    <row r="55824" spans="5:29" s="2" customFormat="1">
      <c r="E55824" s="120"/>
      <c r="M55824" s="120"/>
      <c r="N55824" s="120"/>
      <c r="U55824" s="121"/>
      <c r="V55824" s="122"/>
      <c r="W55824" s="123"/>
      <c r="AC55824" s="123"/>
    </row>
    <row r="55825" spans="5:29" s="2" customFormat="1">
      <c r="E55825" s="120"/>
      <c r="M55825" s="120"/>
      <c r="N55825" s="120"/>
      <c r="U55825" s="121"/>
      <c r="V55825" s="122"/>
      <c r="W55825" s="123"/>
      <c r="AC55825" s="123"/>
    </row>
    <row r="55826" spans="5:29" s="2" customFormat="1">
      <c r="E55826" s="120"/>
      <c r="M55826" s="120"/>
      <c r="N55826" s="120"/>
      <c r="U55826" s="121"/>
      <c r="V55826" s="122"/>
      <c r="W55826" s="123"/>
      <c r="AC55826" s="123"/>
    </row>
    <row r="55827" spans="5:29" s="2" customFormat="1">
      <c r="E55827" s="120"/>
      <c r="M55827" s="120"/>
      <c r="N55827" s="120"/>
      <c r="U55827" s="121"/>
      <c r="V55827" s="122"/>
      <c r="W55827" s="123"/>
      <c r="AC55827" s="123"/>
    </row>
    <row r="55828" spans="5:29" s="2" customFormat="1">
      <c r="E55828" s="120"/>
      <c r="M55828" s="120"/>
      <c r="N55828" s="120"/>
      <c r="U55828" s="121"/>
      <c r="V55828" s="122"/>
      <c r="W55828" s="123"/>
      <c r="AC55828" s="123"/>
    </row>
    <row r="55829" spans="5:29" s="2" customFormat="1">
      <c r="E55829" s="120"/>
      <c r="M55829" s="120"/>
      <c r="N55829" s="120"/>
      <c r="U55829" s="121"/>
      <c r="V55829" s="122"/>
      <c r="W55829" s="123"/>
      <c r="AC55829" s="123"/>
    </row>
    <row r="55830" spans="5:29" s="2" customFormat="1">
      <c r="E55830" s="120"/>
      <c r="M55830" s="120"/>
      <c r="N55830" s="120"/>
      <c r="U55830" s="121"/>
      <c r="V55830" s="122"/>
      <c r="W55830" s="123"/>
      <c r="AC55830" s="123"/>
    </row>
    <row r="55831" spans="5:29" s="2" customFormat="1">
      <c r="E55831" s="120"/>
      <c r="M55831" s="120"/>
      <c r="N55831" s="120"/>
      <c r="U55831" s="121"/>
      <c r="V55831" s="122"/>
      <c r="W55831" s="123"/>
      <c r="AC55831" s="123"/>
    </row>
    <row r="55832" spans="5:29" s="2" customFormat="1">
      <c r="E55832" s="120"/>
      <c r="M55832" s="120"/>
      <c r="N55832" s="120"/>
      <c r="U55832" s="121"/>
      <c r="V55832" s="122"/>
      <c r="W55832" s="123"/>
      <c r="AC55832" s="123"/>
    </row>
    <row r="55833" spans="5:29" s="2" customFormat="1">
      <c r="E55833" s="120"/>
      <c r="M55833" s="120"/>
      <c r="N55833" s="120"/>
      <c r="U55833" s="121"/>
      <c r="V55833" s="122"/>
      <c r="W55833" s="123"/>
      <c r="AC55833" s="123"/>
    </row>
    <row r="55834" spans="5:29" s="2" customFormat="1">
      <c r="E55834" s="120"/>
      <c r="M55834" s="120"/>
      <c r="N55834" s="120"/>
      <c r="U55834" s="121"/>
      <c r="V55834" s="122"/>
      <c r="W55834" s="123"/>
      <c r="AC55834" s="123"/>
    </row>
    <row r="55835" spans="5:29" s="2" customFormat="1">
      <c r="E55835" s="120"/>
      <c r="M55835" s="120"/>
      <c r="N55835" s="120"/>
      <c r="U55835" s="121"/>
      <c r="V55835" s="122"/>
      <c r="W55835" s="123"/>
      <c r="AC55835" s="123"/>
    </row>
    <row r="55836" spans="5:29" s="2" customFormat="1">
      <c r="E55836" s="120"/>
      <c r="M55836" s="120"/>
      <c r="N55836" s="120"/>
      <c r="U55836" s="121"/>
      <c r="V55836" s="122"/>
      <c r="W55836" s="123"/>
      <c r="AC55836" s="123"/>
    </row>
    <row r="55837" spans="5:29" s="2" customFormat="1">
      <c r="E55837" s="120"/>
      <c r="M55837" s="120"/>
      <c r="N55837" s="120"/>
      <c r="U55837" s="121"/>
      <c r="V55837" s="122"/>
      <c r="W55837" s="123"/>
      <c r="AC55837" s="123"/>
    </row>
    <row r="55838" spans="5:29" s="2" customFormat="1">
      <c r="E55838" s="120"/>
      <c r="M55838" s="120"/>
      <c r="N55838" s="120"/>
      <c r="U55838" s="121"/>
      <c r="V55838" s="122"/>
      <c r="W55838" s="123"/>
      <c r="AC55838" s="123"/>
    </row>
    <row r="55839" spans="5:29" s="2" customFormat="1">
      <c r="E55839" s="120"/>
      <c r="M55839" s="120"/>
      <c r="N55839" s="120"/>
      <c r="U55839" s="121"/>
      <c r="V55839" s="122"/>
      <c r="W55839" s="123"/>
      <c r="AC55839" s="123"/>
    </row>
    <row r="55840" spans="5:29" s="2" customFormat="1">
      <c r="E55840" s="120"/>
      <c r="M55840" s="120"/>
      <c r="N55840" s="120"/>
      <c r="U55840" s="121"/>
      <c r="V55840" s="122"/>
      <c r="W55840" s="123"/>
      <c r="AC55840" s="123"/>
    </row>
    <row r="55841" spans="5:29" s="2" customFormat="1">
      <c r="E55841" s="120"/>
      <c r="M55841" s="120"/>
      <c r="N55841" s="120"/>
      <c r="U55841" s="121"/>
      <c r="V55841" s="122"/>
      <c r="W55841" s="123"/>
      <c r="AC55841" s="123"/>
    </row>
    <row r="55842" spans="5:29" s="2" customFormat="1">
      <c r="E55842" s="120"/>
      <c r="M55842" s="120"/>
      <c r="N55842" s="120"/>
      <c r="U55842" s="121"/>
      <c r="V55842" s="122"/>
      <c r="W55842" s="123"/>
      <c r="AC55842" s="123"/>
    </row>
    <row r="55843" spans="5:29" s="2" customFormat="1">
      <c r="E55843" s="120"/>
      <c r="M55843" s="120"/>
      <c r="N55843" s="120"/>
      <c r="U55843" s="121"/>
      <c r="V55843" s="122"/>
      <c r="W55843" s="123"/>
      <c r="AC55843" s="123"/>
    </row>
    <row r="55844" spans="5:29" s="2" customFormat="1">
      <c r="E55844" s="120"/>
      <c r="M55844" s="120"/>
      <c r="N55844" s="120"/>
      <c r="U55844" s="121"/>
      <c r="V55844" s="122"/>
      <c r="W55844" s="123"/>
      <c r="AC55844" s="123"/>
    </row>
    <row r="55845" spans="5:29" s="2" customFormat="1">
      <c r="E55845" s="120"/>
      <c r="M55845" s="120"/>
      <c r="N55845" s="120"/>
      <c r="U55845" s="121"/>
      <c r="V55845" s="122"/>
      <c r="W55845" s="123"/>
      <c r="AC55845" s="123"/>
    </row>
    <row r="55846" spans="5:29" s="2" customFormat="1">
      <c r="E55846" s="120"/>
      <c r="M55846" s="120"/>
      <c r="N55846" s="120"/>
      <c r="U55846" s="121"/>
      <c r="V55846" s="122"/>
      <c r="W55846" s="123"/>
      <c r="AC55846" s="123"/>
    </row>
    <row r="55847" spans="5:29" s="2" customFormat="1">
      <c r="E55847" s="120"/>
      <c r="M55847" s="120"/>
      <c r="N55847" s="120"/>
      <c r="U55847" s="121"/>
      <c r="V55847" s="122"/>
      <c r="W55847" s="123"/>
      <c r="AC55847" s="123"/>
    </row>
    <row r="55848" spans="5:29" s="2" customFormat="1">
      <c r="E55848" s="120"/>
      <c r="M55848" s="120"/>
      <c r="N55848" s="120"/>
      <c r="U55848" s="121"/>
      <c r="V55848" s="122"/>
      <c r="W55848" s="123"/>
      <c r="AC55848" s="123"/>
    </row>
    <row r="55849" spans="5:29" s="2" customFormat="1">
      <c r="E55849" s="120"/>
      <c r="M55849" s="120"/>
      <c r="N55849" s="120"/>
      <c r="U55849" s="121"/>
      <c r="V55849" s="122"/>
      <c r="W55849" s="123"/>
      <c r="AC55849" s="123"/>
    </row>
    <row r="55850" spans="5:29" s="2" customFormat="1">
      <c r="E55850" s="120"/>
      <c r="M55850" s="120"/>
      <c r="N55850" s="120"/>
      <c r="U55850" s="121"/>
      <c r="V55850" s="122"/>
      <c r="W55850" s="123"/>
      <c r="AC55850" s="123"/>
    </row>
    <row r="55851" spans="5:29" s="2" customFormat="1">
      <c r="E55851" s="120"/>
      <c r="M55851" s="120"/>
      <c r="N55851" s="120"/>
      <c r="U55851" s="121"/>
      <c r="V55851" s="122"/>
      <c r="W55851" s="123"/>
      <c r="AC55851" s="123"/>
    </row>
    <row r="55852" spans="5:29" s="2" customFormat="1">
      <c r="E55852" s="120"/>
      <c r="M55852" s="120"/>
      <c r="N55852" s="120"/>
      <c r="U55852" s="121"/>
      <c r="V55852" s="122"/>
      <c r="W55852" s="123"/>
      <c r="AC55852" s="123"/>
    </row>
    <row r="55853" spans="5:29" s="2" customFormat="1">
      <c r="E55853" s="120"/>
      <c r="M55853" s="120"/>
      <c r="N55853" s="120"/>
      <c r="U55853" s="121"/>
      <c r="V55853" s="122"/>
      <c r="W55853" s="123"/>
      <c r="AC55853" s="123"/>
    </row>
    <row r="55854" spans="5:29" s="2" customFormat="1">
      <c r="E55854" s="120"/>
      <c r="M55854" s="120"/>
      <c r="N55854" s="120"/>
      <c r="U55854" s="121"/>
      <c r="V55854" s="122"/>
      <c r="W55854" s="123"/>
      <c r="AC55854" s="123"/>
    </row>
    <row r="55855" spans="5:29" s="2" customFormat="1">
      <c r="E55855" s="120"/>
      <c r="M55855" s="120"/>
      <c r="N55855" s="120"/>
      <c r="U55855" s="121"/>
      <c r="V55855" s="122"/>
      <c r="W55855" s="123"/>
      <c r="AC55855" s="123"/>
    </row>
    <row r="55856" spans="5:29" s="2" customFormat="1">
      <c r="E55856" s="120"/>
      <c r="M55856" s="120"/>
      <c r="N55856" s="120"/>
      <c r="U55856" s="121"/>
      <c r="V55856" s="122"/>
      <c r="W55856" s="123"/>
      <c r="AC55856" s="123"/>
    </row>
    <row r="55857" spans="5:29" s="2" customFormat="1">
      <c r="E55857" s="120"/>
      <c r="M55857" s="120"/>
      <c r="N55857" s="120"/>
      <c r="U55857" s="121"/>
      <c r="V55857" s="122"/>
      <c r="W55857" s="123"/>
      <c r="AC55857" s="123"/>
    </row>
    <row r="55858" spans="5:29" s="2" customFormat="1">
      <c r="E55858" s="120"/>
      <c r="M55858" s="120"/>
      <c r="N55858" s="120"/>
      <c r="U55858" s="121"/>
      <c r="V55858" s="122"/>
      <c r="W55858" s="123"/>
      <c r="AC55858" s="123"/>
    </row>
    <row r="55859" spans="5:29" s="2" customFormat="1">
      <c r="E55859" s="120"/>
      <c r="M55859" s="120"/>
      <c r="N55859" s="120"/>
      <c r="U55859" s="121"/>
      <c r="V55859" s="122"/>
      <c r="W55859" s="123"/>
      <c r="AC55859" s="123"/>
    </row>
    <row r="55860" spans="5:29" s="2" customFormat="1">
      <c r="E55860" s="120"/>
      <c r="M55860" s="120"/>
      <c r="N55860" s="120"/>
      <c r="U55860" s="121"/>
      <c r="V55860" s="122"/>
      <c r="W55860" s="123"/>
      <c r="AC55860" s="123"/>
    </row>
    <row r="55861" spans="5:29" s="2" customFormat="1">
      <c r="E55861" s="120"/>
      <c r="M55861" s="120"/>
      <c r="N55861" s="120"/>
      <c r="U55861" s="121"/>
      <c r="V55861" s="122"/>
      <c r="W55861" s="123"/>
      <c r="AC55861" s="123"/>
    </row>
    <row r="55862" spans="5:29" s="2" customFormat="1">
      <c r="E55862" s="120"/>
      <c r="M55862" s="120"/>
      <c r="N55862" s="120"/>
      <c r="U55862" s="121"/>
      <c r="V55862" s="122"/>
      <c r="W55862" s="123"/>
      <c r="AC55862" s="123"/>
    </row>
    <row r="55863" spans="5:29" s="2" customFormat="1">
      <c r="E55863" s="120"/>
      <c r="M55863" s="120"/>
      <c r="N55863" s="120"/>
      <c r="U55863" s="121"/>
      <c r="V55863" s="122"/>
      <c r="W55863" s="123"/>
      <c r="AC55863" s="123"/>
    </row>
    <row r="55864" spans="5:29" s="2" customFormat="1">
      <c r="E55864" s="120"/>
      <c r="M55864" s="120"/>
      <c r="N55864" s="120"/>
      <c r="U55864" s="121"/>
      <c r="V55864" s="122"/>
      <c r="W55864" s="123"/>
      <c r="AC55864" s="123"/>
    </row>
    <row r="55865" spans="5:29" s="2" customFormat="1">
      <c r="E55865" s="120"/>
      <c r="M55865" s="120"/>
      <c r="N55865" s="120"/>
      <c r="U55865" s="121"/>
      <c r="V55865" s="122"/>
      <c r="W55865" s="123"/>
      <c r="AC55865" s="123"/>
    </row>
    <row r="55866" spans="5:29" s="2" customFormat="1">
      <c r="E55866" s="120"/>
      <c r="M55866" s="120"/>
      <c r="N55866" s="120"/>
      <c r="U55866" s="121"/>
      <c r="V55866" s="122"/>
      <c r="W55866" s="123"/>
      <c r="AC55866" s="123"/>
    </row>
    <row r="55867" spans="5:29" s="2" customFormat="1">
      <c r="E55867" s="120"/>
      <c r="M55867" s="120"/>
      <c r="N55867" s="120"/>
      <c r="U55867" s="121"/>
      <c r="V55867" s="122"/>
      <c r="W55867" s="123"/>
      <c r="AC55867" s="123"/>
    </row>
    <row r="55868" spans="5:29" s="2" customFormat="1">
      <c r="E55868" s="120"/>
      <c r="M55868" s="120"/>
      <c r="N55868" s="120"/>
      <c r="U55868" s="121"/>
      <c r="V55868" s="122"/>
      <c r="W55868" s="123"/>
      <c r="AC55868" s="123"/>
    </row>
    <row r="55869" spans="5:29" s="2" customFormat="1">
      <c r="E55869" s="120"/>
      <c r="M55869" s="120"/>
      <c r="N55869" s="120"/>
      <c r="U55869" s="121"/>
      <c r="V55869" s="122"/>
      <c r="W55869" s="123"/>
      <c r="AC55869" s="123"/>
    </row>
    <row r="55870" spans="5:29" s="2" customFormat="1">
      <c r="E55870" s="120"/>
      <c r="M55870" s="120"/>
      <c r="N55870" s="120"/>
      <c r="U55870" s="121"/>
      <c r="V55870" s="122"/>
      <c r="W55870" s="123"/>
      <c r="AC55870" s="123"/>
    </row>
    <row r="55871" spans="5:29" s="2" customFormat="1">
      <c r="E55871" s="120"/>
      <c r="M55871" s="120"/>
      <c r="N55871" s="120"/>
      <c r="U55871" s="121"/>
      <c r="V55871" s="122"/>
      <c r="W55871" s="123"/>
      <c r="AC55871" s="123"/>
    </row>
    <row r="55872" spans="5:29" s="2" customFormat="1">
      <c r="E55872" s="120"/>
      <c r="M55872" s="120"/>
      <c r="N55872" s="120"/>
      <c r="U55872" s="121"/>
      <c r="V55872" s="122"/>
      <c r="W55872" s="123"/>
      <c r="AC55872" s="123"/>
    </row>
    <row r="55873" spans="5:29" s="2" customFormat="1">
      <c r="E55873" s="120"/>
      <c r="M55873" s="120"/>
      <c r="N55873" s="120"/>
      <c r="U55873" s="121"/>
      <c r="V55873" s="122"/>
      <c r="W55873" s="123"/>
      <c r="AC55873" s="123"/>
    </row>
    <row r="55874" spans="5:29" s="2" customFormat="1">
      <c r="E55874" s="120"/>
      <c r="M55874" s="120"/>
      <c r="N55874" s="120"/>
      <c r="U55874" s="121"/>
      <c r="V55874" s="122"/>
      <c r="W55874" s="123"/>
      <c r="AC55874" s="123"/>
    </row>
    <row r="55875" spans="5:29" s="2" customFormat="1">
      <c r="E55875" s="120"/>
      <c r="M55875" s="120"/>
      <c r="N55875" s="120"/>
      <c r="U55875" s="121"/>
      <c r="V55875" s="122"/>
      <c r="W55875" s="123"/>
      <c r="AC55875" s="123"/>
    </row>
    <row r="55876" spans="5:29" s="2" customFormat="1">
      <c r="E55876" s="120"/>
      <c r="M55876" s="120"/>
      <c r="N55876" s="120"/>
      <c r="U55876" s="121"/>
      <c r="V55876" s="122"/>
      <c r="W55876" s="123"/>
      <c r="AC55876" s="123"/>
    </row>
    <row r="55877" spans="5:29" s="2" customFormat="1">
      <c r="E55877" s="120"/>
      <c r="M55877" s="120"/>
      <c r="N55877" s="120"/>
      <c r="U55877" s="121"/>
      <c r="V55877" s="122"/>
      <c r="W55877" s="123"/>
      <c r="AC55877" s="123"/>
    </row>
    <row r="55878" spans="5:29" s="2" customFormat="1">
      <c r="E55878" s="120"/>
      <c r="M55878" s="120"/>
      <c r="N55878" s="120"/>
      <c r="U55878" s="121"/>
      <c r="V55878" s="122"/>
      <c r="W55878" s="123"/>
      <c r="AC55878" s="123"/>
    </row>
    <row r="55879" spans="5:29" s="2" customFormat="1">
      <c r="E55879" s="120"/>
      <c r="M55879" s="120"/>
      <c r="N55879" s="120"/>
      <c r="U55879" s="121"/>
      <c r="V55879" s="122"/>
      <c r="W55879" s="123"/>
      <c r="AC55879" s="123"/>
    </row>
    <row r="55880" spans="5:29" s="2" customFormat="1">
      <c r="E55880" s="120"/>
      <c r="M55880" s="120"/>
      <c r="N55880" s="120"/>
      <c r="U55880" s="121"/>
      <c r="V55880" s="122"/>
      <c r="W55880" s="123"/>
      <c r="AC55880" s="123"/>
    </row>
    <row r="55881" spans="5:29" s="2" customFormat="1">
      <c r="E55881" s="120"/>
      <c r="M55881" s="120"/>
      <c r="N55881" s="120"/>
      <c r="U55881" s="121"/>
      <c r="V55881" s="122"/>
      <c r="W55881" s="123"/>
      <c r="AC55881" s="123"/>
    </row>
    <row r="55882" spans="5:29" s="2" customFormat="1">
      <c r="E55882" s="120"/>
      <c r="M55882" s="120"/>
      <c r="N55882" s="120"/>
      <c r="U55882" s="121"/>
      <c r="V55882" s="122"/>
      <c r="W55882" s="123"/>
      <c r="AC55882" s="123"/>
    </row>
    <row r="55883" spans="5:29" s="2" customFormat="1">
      <c r="E55883" s="120"/>
      <c r="M55883" s="120"/>
      <c r="N55883" s="120"/>
      <c r="U55883" s="121"/>
      <c r="V55883" s="122"/>
      <c r="W55883" s="123"/>
      <c r="AC55883" s="123"/>
    </row>
    <row r="55884" spans="5:29" s="2" customFormat="1">
      <c r="E55884" s="120"/>
      <c r="M55884" s="120"/>
      <c r="N55884" s="120"/>
      <c r="U55884" s="121"/>
      <c r="V55884" s="122"/>
      <c r="W55884" s="123"/>
      <c r="AC55884" s="123"/>
    </row>
    <row r="55885" spans="5:29" s="2" customFormat="1">
      <c r="E55885" s="120"/>
      <c r="M55885" s="120"/>
      <c r="N55885" s="120"/>
      <c r="U55885" s="121"/>
      <c r="V55885" s="122"/>
      <c r="W55885" s="123"/>
      <c r="AC55885" s="123"/>
    </row>
    <row r="55886" spans="5:29" s="2" customFormat="1">
      <c r="E55886" s="120"/>
      <c r="M55886" s="120"/>
      <c r="N55886" s="120"/>
      <c r="U55886" s="121"/>
      <c r="V55886" s="122"/>
      <c r="W55886" s="123"/>
      <c r="AC55886" s="123"/>
    </row>
    <row r="55887" spans="5:29" s="2" customFormat="1">
      <c r="E55887" s="120"/>
      <c r="M55887" s="120"/>
      <c r="N55887" s="120"/>
      <c r="U55887" s="121"/>
      <c r="V55887" s="122"/>
      <c r="W55887" s="123"/>
      <c r="AC55887" s="123"/>
    </row>
    <row r="55888" spans="5:29" s="2" customFormat="1">
      <c r="E55888" s="120"/>
      <c r="M55888" s="120"/>
      <c r="N55888" s="120"/>
      <c r="U55888" s="121"/>
      <c r="V55888" s="122"/>
      <c r="W55888" s="123"/>
      <c r="AC55888" s="123"/>
    </row>
    <row r="55889" spans="5:29" s="2" customFormat="1">
      <c r="E55889" s="120"/>
      <c r="M55889" s="120"/>
      <c r="N55889" s="120"/>
      <c r="U55889" s="121"/>
      <c r="V55889" s="122"/>
      <c r="W55889" s="123"/>
      <c r="AC55889" s="123"/>
    </row>
    <row r="55890" spans="5:29" s="2" customFormat="1">
      <c r="E55890" s="120"/>
      <c r="M55890" s="120"/>
      <c r="N55890" s="120"/>
      <c r="U55890" s="121"/>
      <c r="V55890" s="122"/>
      <c r="W55890" s="123"/>
      <c r="AC55890" s="123"/>
    </row>
    <row r="55891" spans="5:29" s="2" customFormat="1">
      <c r="E55891" s="120"/>
      <c r="M55891" s="120"/>
      <c r="N55891" s="120"/>
      <c r="U55891" s="121"/>
      <c r="V55891" s="122"/>
      <c r="W55891" s="123"/>
      <c r="AC55891" s="123"/>
    </row>
    <row r="55892" spans="5:29" s="2" customFormat="1">
      <c r="E55892" s="120"/>
      <c r="M55892" s="120"/>
      <c r="N55892" s="120"/>
      <c r="U55892" s="121"/>
      <c r="V55892" s="122"/>
      <c r="W55892" s="123"/>
      <c r="AC55892" s="123"/>
    </row>
    <row r="55893" spans="5:29" s="2" customFormat="1">
      <c r="E55893" s="120"/>
      <c r="M55893" s="120"/>
      <c r="N55893" s="120"/>
      <c r="U55893" s="121"/>
      <c r="V55893" s="122"/>
      <c r="W55893" s="123"/>
      <c r="AC55893" s="123"/>
    </row>
    <row r="55894" spans="5:29" s="2" customFormat="1">
      <c r="E55894" s="120"/>
      <c r="M55894" s="120"/>
      <c r="N55894" s="120"/>
      <c r="U55894" s="121"/>
      <c r="V55894" s="122"/>
      <c r="W55894" s="123"/>
      <c r="AC55894" s="123"/>
    </row>
    <row r="55895" spans="5:29" s="2" customFormat="1">
      <c r="E55895" s="120"/>
      <c r="M55895" s="120"/>
      <c r="N55895" s="120"/>
      <c r="U55895" s="121"/>
      <c r="V55895" s="122"/>
      <c r="W55895" s="123"/>
      <c r="AC55895" s="123"/>
    </row>
    <row r="55896" spans="5:29" s="2" customFormat="1">
      <c r="E55896" s="120"/>
      <c r="M55896" s="120"/>
      <c r="N55896" s="120"/>
      <c r="U55896" s="121"/>
      <c r="V55896" s="122"/>
      <c r="W55896" s="123"/>
      <c r="AC55896" s="123"/>
    </row>
    <row r="55897" spans="5:29" s="2" customFormat="1">
      <c r="E55897" s="120"/>
      <c r="M55897" s="120"/>
      <c r="N55897" s="120"/>
      <c r="U55897" s="121"/>
      <c r="V55897" s="122"/>
      <c r="W55897" s="123"/>
      <c r="AC55897" s="123"/>
    </row>
    <row r="55898" spans="5:29" s="2" customFormat="1">
      <c r="E55898" s="120"/>
      <c r="M55898" s="120"/>
      <c r="N55898" s="120"/>
      <c r="U55898" s="121"/>
      <c r="V55898" s="122"/>
      <c r="W55898" s="123"/>
      <c r="AC55898" s="123"/>
    </row>
    <row r="55899" spans="5:29" s="2" customFormat="1">
      <c r="E55899" s="120"/>
      <c r="M55899" s="120"/>
      <c r="N55899" s="120"/>
      <c r="U55899" s="121"/>
      <c r="V55899" s="122"/>
      <c r="W55899" s="123"/>
      <c r="AC55899" s="123"/>
    </row>
    <row r="55900" spans="5:29" s="2" customFormat="1">
      <c r="E55900" s="120"/>
      <c r="M55900" s="120"/>
      <c r="N55900" s="120"/>
      <c r="U55900" s="121"/>
      <c r="V55900" s="122"/>
      <c r="W55900" s="123"/>
      <c r="AC55900" s="123"/>
    </row>
    <row r="55901" spans="5:29" s="2" customFormat="1">
      <c r="E55901" s="120"/>
      <c r="M55901" s="120"/>
      <c r="N55901" s="120"/>
      <c r="U55901" s="121"/>
      <c r="V55901" s="122"/>
      <c r="W55901" s="123"/>
      <c r="AC55901" s="123"/>
    </row>
    <row r="55902" spans="5:29" s="2" customFormat="1">
      <c r="E55902" s="120"/>
      <c r="M55902" s="120"/>
      <c r="N55902" s="120"/>
      <c r="U55902" s="121"/>
      <c r="V55902" s="122"/>
      <c r="W55902" s="123"/>
      <c r="AC55902" s="123"/>
    </row>
    <row r="55903" spans="5:29" s="2" customFormat="1">
      <c r="E55903" s="120"/>
      <c r="M55903" s="120"/>
      <c r="N55903" s="120"/>
      <c r="U55903" s="121"/>
      <c r="V55903" s="122"/>
      <c r="W55903" s="123"/>
      <c r="AC55903" s="123"/>
    </row>
    <row r="55904" spans="5:29" s="2" customFormat="1">
      <c r="E55904" s="120"/>
      <c r="M55904" s="120"/>
      <c r="N55904" s="120"/>
      <c r="U55904" s="121"/>
      <c r="V55904" s="122"/>
      <c r="W55904" s="123"/>
      <c r="AC55904" s="123"/>
    </row>
    <row r="55905" spans="5:29" s="2" customFormat="1">
      <c r="E55905" s="120"/>
      <c r="M55905" s="120"/>
      <c r="N55905" s="120"/>
      <c r="U55905" s="121"/>
      <c r="V55905" s="122"/>
      <c r="W55905" s="123"/>
      <c r="AC55905" s="123"/>
    </row>
    <row r="55906" spans="5:29" s="2" customFormat="1">
      <c r="E55906" s="120"/>
      <c r="M55906" s="120"/>
      <c r="N55906" s="120"/>
      <c r="U55906" s="121"/>
      <c r="V55906" s="122"/>
      <c r="W55906" s="123"/>
      <c r="AC55906" s="123"/>
    </row>
    <row r="55907" spans="5:29" s="2" customFormat="1">
      <c r="E55907" s="120"/>
      <c r="M55907" s="120"/>
      <c r="N55907" s="120"/>
      <c r="U55907" s="121"/>
      <c r="V55907" s="122"/>
      <c r="W55907" s="123"/>
      <c r="AC55907" s="123"/>
    </row>
    <row r="55908" spans="5:29" s="2" customFormat="1">
      <c r="E55908" s="120"/>
      <c r="M55908" s="120"/>
      <c r="N55908" s="120"/>
      <c r="U55908" s="121"/>
      <c r="V55908" s="122"/>
      <c r="W55908" s="123"/>
      <c r="AC55908" s="123"/>
    </row>
    <row r="55909" spans="5:29" s="2" customFormat="1">
      <c r="E55909" s="120"/>
      <c r="M55909" s="120"/>
      <c r="N55909" s="120"/>
      <c r="U55909" s="121"/>
      <c r="V55909" s="122"/>
      <c r="W55909" s="123"/>
      <c r="AC55909" s="123"/>
    </row>
    <row r="55910" spans="5:29" s="2" customFormat="1">
      <c r="E55910" s="120"/>
      <c r="M55910" s="120"/>
      <c r="N55910" s="120"/>
      <c r="U55910" s="121"/>
      <c r="V55910" s="122"/>
      <c r="W55910" s="123"/>
      <c r="AC55910" s="123"/>
    </row>
    <row r="55911" spans="5:29" s="2" customFormat="1">
      <c r="E55911" s="120"/>
      <c r="M55911" s="120"/>
      <c r="N55911" s="120"/>
      <c r="U55911" s="121"/>
      <c r="V55911" s="122"/>
      <c r="W55911" s="123"/>
      <c r="AC55911" s="123"/>
    </row>
    <row r="55912" spans="5:29" s="2" customFormat="1">
      <c r="E55912" s="120"/>
      <c r="M55912" s="120"/>
      <c r="N55912" s="120"/>
      <c r="U55912" s="121"/>
      <c r="V55912" s="122"/>
      <c r="W55912" s="123"/>
      <c r="AC55912" s="123"/>
    </row>
    <row r="55913" spans="5:29" s="2" customFormat="1">
      <c r="E55913" s="120"/>
      <c r="M55913" s="120"/>
      <c r="N55913" s="120"/>
      <c r="U55913" s="121"/>
      <c r="V55913" s="122"/>
      <c r="W55913" s="123"/>
      <c r="AC55913" s="123"/>
    </row>
    <row r="55914" spans="5:29" s="2" customFormat="1">
      <c r="E55914" s="120"/>
      <c r="M55914" s="120"/>
      <c r="N55914" s="120"/>
      <c r="U55914" s="121"/>
      <c r="V55914" s="122"/>
      <c r="W55914" s="123"/>
      <c r="AC55914" s="123"/>
    </row>
    <row r="55915" spans="5:29" s="2" customFormat="1">
      <c r="E55915" s="120"/>
      <c r="M55915" s="120"/>
      <c r="N55915" s="120"/>
      <c r="U55915" s="121"/>
      <c r="V55915" s="122"/>
      <c r="W55915" s="123"/>
      <c r="AC55915" s="123"/>
    </row>
    <row r="55916" spans="5:29" s="2" customFormat="1">
      <c r="E55916" s="120"/>
      <c r="M55916" s="120"/>
      <c r="N55916" s="120"/>
      <c r="U55916" s="121"/>
      <c r="V55916" s="122"/>
      <c r="W55916" s="123"/>
      <c r="AC55916" s="123"/>
    </row>
    <row r="55917" spans="5:29" s="2" customFormat="1">
      <c r="E55917" s="120"/>
      <c r="M55917" s="120"/>
      <c r="N55917" s="120"/>
      <c r="U55917" s="121"/>
      <c r="V55917" s="122"/>
      <c r="W55917" s="123"/>
      <c r="AC55917" s="123"/>
    </row>
    <row r="55918" spans="5:29" s="2" customFormat="1">
      <c r="E55918" s="120"/>
      <c r="M55918" s="120"/>
      <c r="N55918" s="120"/>
      <c r="U55918" s="121"/>
      <c r="V55918" s="122"/>
      <c r="W55918" s="123"/>
      <c r="AC55918" s="123"/>
    </row>
    <row r="55919" spans="5:29" s="2" customFormat="1">
      <c r="E55919" s="120"/>
      <c r="M55919" s="120"/>
      <c r="N55919" s="120"/>
      <c r="U55919" s="121"/>
      <c r="V55919" s="122"/>
      <c r="W55919" s="123"/>
      <c r="AC55919" s="123"/>
    </row>
    <row r="55920" spans="5:29" s="2" customFormat="1">
      <c r="E55920" s="120"/>
      <c r="M55920" s="120"/>
      <c r="N55920" s="120"/>
      <c r="U55920" s="121"/>
      <c r="V55920" s="122"/>
      <c r="W55920" s="123"/>
      <c r="AC55920" s="123"/>
    </row>
    <row r="55921" spans="5:29" s="2" customFormat="1">
      <c r="E55921" s="120"/>
      <c r="M55921" s="120"/>
      <c r="N55921" s="120"/>
      <c r="U55921" s="121"/>
      <c r="V55921" s="122"/>
      <c r="W55921" s="123"/>
      <c r="AC55921" s="123"/>
    </row>
    <row r="55922" spans="5:29" s="2" customFormat="1">
      <c r="E55922" s="120"/>
      <c r="M55922" s="120"/>
      <c r="N55922" s="120"/>
      <c r="U55922" s="121"/>
      <c r="V55922" s="122"/>
      <c r="W55922" s="123"/>
      <c r="AC55922" s="123"/>
    </row>
    <row r="55923" spans="5:29" s="2" customFormat="1">
      <c r="E55923" s="120"/>
      <c r="M55923" s="120"/>
      <c r="N55923" s="120"/>
      <c r="U55923" s="121"/>
      <c r="V55923" s="122"/>
      <c r="W55923" s="123"/>
      <c r="AC55923" s="123"/>
    </row>
    <row r="55924" spans="5:29" s="2" customFormat="1">
      <c r="E55924" s="120"/>
      <c r="M55924" s="120"/>
      <c r="N55924" s="120"/>
      <c r="U55924" s="121"/>
      <c r="V55924" s="122"/>
      <c r="W55924" s="123"/>
      <c r="AC55924" s="123"/>
    </row>
    <row r="55925" spans="5:29" s="2" customFormat="1">
      <c r="E55925" s="120"/>
      <c r="M55925" s="120"/>
      <c r="N55925" s="120"/>
      <c r="U55925" s="121"/>
      <c r="V55925" s="122"/>
      <c r="W55925" s="123"/>
      <c r="AC55925" s="123"/>
    </row>
    <row r="55926" spans="5:29" s="2" customFormat="1">
      <c r="E55926" s="120"/>
      <c r="M55926" s="120"/>
      <c r="N55926" s="120"/>
      <c r="U55926" s="121"/>
      <c r="V55926" s="122"/>
      <c r="W55926" s="123"/>
      <c r="AC55926" s="123"/>
    </row>
    <row r="55927" spans="5:29" s="2" customFormat="1">
      <c r="E55927" s="120"/>
      <c r="M55927" s="120"/>
      <c r="N55927" s="120"/>
      <c r="U55927" s="121"/>
      <c r="V55927" s="122"/>
      <c r="W55927" s="123"/>
      <c r="AC55927" s="123"/>
    </row>
    <row r="55928" spans="5:29" s="2" customFormat="1">
      <c r="E55928" s="120"/>
      <c r="M55928" s="120"/>
      <c r="N55928" s="120"/>
      <c r="U55928" s="121"/>
      <c r="V55928" s="122"/>
      <c r="W55928" s="123"/>
      <c r="AC55928" s="123"/>
    </row>
    <row r="55929" spans="5:29" s="2" customFormat="1">
      <c r="E55929" s="120"/>
      <c r="M55929" s="120"/>
      <c r="N55929" s="120"/>
      <c r="U55929" s="121"/>
      <c r="V55929" s="122"/>
      <c r="W55929" s="123"/>
      <c r="AC55929" s="123"/>
    </row>
    <row r="55930" spans="5:29" s="2" customFormat="1">
      <c r="E55930" s="120"/>
      <c r="M55930" s="120"/>
      <c r="N55930" s="120"/>
      <c r="U55930" s="121"/>
      <c r="V55930" s="122"/>
      <c r="W55930" s="123"/>
      <c r="AC55930" s="123"/>
    </row>
    <row r="55931" spans="5:29" s="2" customFormat="1">
      <c r="E55931" s="120"/>
      <c r="M55931" s="120"/>
      <c r="N55931" s="120"/>
      <c r="U55931" s="121"/>
      <c r="V55931" s="122"/>
      <c r="W55931" s="123"/>
      <c r="AC55931" s="123"/>
    </row>
    <row r="55932" spans="5:29" s="2" customFormat="1">
      <c r="E55932" s="120"/>
      <c r="M55932" s="120"/>
      <c r="N55932" s="120"/>
      <c r="U55932" s="121"/>
      <c r="V55932" s="122"/>
      <c r="W55932" s="123"/>
      <c r="AC55932" s="123"/>
    </row>
    <row r="55933" spans="5:29" s="2" customFormat="1">
      <c r="E55933" s="120"/>
      <c r="M55933" s="120"/>
      <c r="N55933" s="120"/>
      <c r="U55933" s="121"/>
      <c r="V55933" s="122"/>
      <c r="W55933" s="123"/>
      <c r="AC55933" s="123"/>
    </row>
    <row r="55934" spans="5:29" s="2" customFormat="1">
      <c r="E55934" s="120"/>
      <c r="M55934" s="120"/>
      <c r="N55934" s="120"/>
      <c r="U55934" s="121"/>
      <c r="V55934" s="122"/>
      <c r="W55934" s="123"/>
      <c r="AC55934" s="123"/>
    </row>
    <row r="55935" spans="5:29" s="2" customFormat="1">
      <c r="E55935" s="120"/>
      <c r="M55935" s="120"/>
      <c r="N55935" s="120"/>
      <c r="U55935" s="121"/>
      <c r="V55935" s="122"/>
      <c r="W55935" s="123"/>
      <c r="AC55935" s="123"/>
    </row>
    <row r="55936" spans="5:29" s="2" customFormat="1">
      <c r="E55936" s="120"/>
      <c r="M55936" s="120"/>
      <c r="N55936" s="120"/>
      <c r="U55936" s="121"/>
      <c r="V55936" s="122"/>
      <c r="W55936" s="123"/>
      <c r="AC55936" s="123"/>
    </row>
    <row r="55937" spans="5:29" s="2" customFormat="1">
      <c r="E55937" s="120"/>
      <c r="M55937" s="120"/>
      <c r="N55937" s="120"/>
      <c r="U55937" s="121"/>
      <c r="V55937" s="122"/>
      <c r="W55937" s="123"/>
      <c r="AC55937" s="123"/>
    </row>
    <row r="55938" spans="5:29" s="2" customFormat="1">
      <c r="E55938" s="120"/>
      <c r="M55938" s="120"/>
      <c r="N55938" s="120"/>
      <c r="U55938" s="121"/>
      <c r="V55938" s="122"/>
      <c r="W55938" s="123"/>
      <c r="AC55938" s="123"/>
    </row>
    <row r="55939" spans="5:29" s="2" customFormat="1">
      <c r="E55939" s="120"/>
      <c r="M55939" s="120"/>
      <c r="N55939" s="120"/>
      <c r="U55939" s="121"/>
      <c r="V55939" s="122"/>
      <c r="W55939" s="123"/>
      <c r="AC55939" s="123"/>
    </row>
    <row r="55940" spans="5:29" s="2" customFormat="1">
      <c r="E55940" s="120"/>
      <c r="M55940" s="120"/>
      <c r="N55940" s="120"/>
      <c r="U55940" s="121"/>
      <c r="V55940" s="122"/>
      <c r="W55940" s="123"/>
      <c r="AC55940" s="123"/>
    </row>
    <row r="55941" spans="5:29" s="2" customFormat="1">
      <c r="E55941" s="120"/>
      <c r="M55941" s="120"/>
      <c r="N55941" s="120"/>
      <c r="U55941" s="121"/>
      <c r="V55941" s="122"/>
      <c r="W55941" s="123"/>
      <c r="AC55941" s="123"/>
    </row>
    <row r="55942" spans="5:29" s="2" customFormat="1">
      <c r="E55942" s="120"/>
      <c r="M55942" s="120"/>
      <c r="N55942" s="120"/>
      <c r="U55942" s="121"/>
      <c r="V55942" s="122"/>
      <c r="W55942" s="123"/>
      <c r="AC55942" s="123"/>
    </row>
    <row r="55943" spans="5:29" s="2" customFormat="1">
      <c r="E55943" s="120"/>
      <c r="M55943" s="120"/>
      <c r="N55943" s="120"/>
      <c r="U55943" s="121"/>
      <c r="V55943" s="122"/>
      <c r="W55943" s="123"/>
      <c r="AC55943" s="123"/>
    </row>
    <row r="55944" spans="5:29" s="2" customFormat="1">
      <c r="E55944" s="120"/>
      <c r="M55944" s="120"/>
      <c r="N55944" s="120"/>
      <c r="U55944" s="121"/>
      <c r="V55944" s="122"/>
      <c r="W55944" s="123"/>
      <c r="AC55944" s="123"/>
    </row>
    <row r="55945" spans="5:29" s="2" customFormat="1">
      <c r="E55945" s="120"/>
      <c r="M55945" s="120"/>
      <c r="N55945" s="120"/>
      <c r="U55945" s="121"/>
      <c r="V55945" s="122"/>
      <c r="W55945" s="123"/>
      <c r="AC55945" s="123"/>
    </row>
    <row r="55946" spans="5:29" s="2" customFormat="1">
      <c r="E55946" s="120"/>
      <c r="M55946" s="120"/>
      <c r="N55946" s="120"/>
      <c r="U55946" s="121"/>
      <c r="V55946" s="122"/>
      <c r="W55946" s="123"/>
      <c r="AC55946" s="123"/>
    </row>
    <row r="55947" spans="5:29" s="2" customFormat="1">
      <c r="E55947" s="120"/>
      <c r="M55947" s="120"/>
      <c r="N55947" s="120"/>
      <c r="U55947" s="121"/>
      <c r="V55947" s="122"/>
      <c r="W55947" s="123"/>
      <c r="AC55947" s="123"/>
    </row>
    <row r="55948" spans="5:29" s="2" customFormat="1">
      <c r="E55948" s="120"/>
      <c r="M55948" s="120"/>
      <c r="N55948" s="120"/>
      <c r="U55948" s="121"/>
      <c r="V55948" s="122"/>
      <c r="W55948" s="123"/>
      <c r="AC55948" s="123"/>
    </row>
    <row r="55949" spans="5:29" s="2" customFormat="1">
      <c r="E55949" s="120"/>
      <c r="M55949" s="120"/>
      <c r="N55949" s="120"/>
      <c r="U55949" s="121"/>
      <c r="V55949" s="122"/>
      <c r="W55949" s="123"/>
      <c r="AC55949" s="123"/>
    </row>
    <row r="55950" spans="5:29" s="2" customFormat="1">
      <c r="E55950" s="120"/>
      <c r="M55950" s="120"/>
      <c r="N55950" s="120"/>
      <c r="U55950" s="121"/>
      <c r="V55950" s="122"/>
      <c r="W55950" s="123"/>
      <c r="AC55950" s="123"/>
    </row>
    <row r="55951" spans="5:29" s="2" customFormat="1">
      <c r="E55951" s="120"/>
      <c r="M55951" s="120"/>
      <c r="N55951" s="120"/>
      <c r="U55951" s="121"/>
      <c r="V55951" s="122"/>
      <c r="W55951" s="123"/>
      <c r="AC55951" s="123"/>
    </row>
    <row r="55952" spans="5:29" s="2" customFormat="1">
      <c r="E55952" s="120"/>
      <c r="M55952" s="120"/>
      <c r="N55952" s="120"/>
      <c r="U55952" s="121"/>
      <c r="V55952" s="122"/>
      <c r="W55952" s="123"/>
      <c r="AC55952" s="123"/>
    </row>
    <row r="55953" spans="5:29" s="2" customFormat="1">
      <c r="E55953" s="120"/>
      <c r="M55953" s="120"/>
      <c r="N55953" s="120"/>
      <c r="U55953" s="121"/>
      <c r="V55953" s="122"/>
      <c r="W55953" s="123"/>
      <c r="AC55953" s="123"/>
    </row>
    <row r="55954" spans="5:29" s="2" customFormat="1">
      <c r="E55954" s="120"/>
      <c r="M55954" s="120"/>
      <c r="N55954" s="120"/>
      <c r="U55954" s="121"/>
      <c r="V55954" s="122"/>
      <c r="W55954" s="123"/>
      <c r="AC55954" s="123"/>
    </row>
    <row r="55955" spans="5:29" s="2" customFormat="1">
      <c r="E55955" s="120"/>
      <c r="M55955" s="120"/>
      <c r="N55955" s="120"/>
      <c r="U55955" s="121"/>
      <c r="V55955" s="122"/>
      <c r="W55955" s="123"/>
      <c r="AC55955" s="123"/>
    </row>
    <row r="55956" spans="5:29" s="2" customFormat="1">
      <c r="E55956" s="120"/>
      <c r="M55956" s="120"/>
      <c r="N55956" s="120"/>
      <c r="U55956" s="121"/>
      <c r="V55956" s="122"/>
      <c r="W55956" s="123"/>
      <c r="AC55956" s="123"/>
    </row>
    <row r="55957" spans="5:29" s="2" customFormat="1">
      <c r="E55957" s="120"/>
      <c r="M55957" s="120"/>
      <c r="N55957" s="120"/>
      <c r="U55957" s="121"/>
      <c r="V55957" s="122"/>
      <c r="W55957" s="123"/>
      <c r="AC55957" s="123"/>
    </row>
    <row r="55958" spans="5:29" s="2" customFormat="1">
      <c r="E55958" s="120"/>
      <c r="M55958" s="120"/>
      <c r="N55958" s="120"/>
      <c r="U55958" s="121"/>
      <c r="V55958" s="122"/>
      <c r="W55958" s="123"/>
      <c r="AC55958" s="123"/>
    </row>
    <row r="55959" spans="5:29" s="2" customFormat="1">
      <c r="E55959" s="120"/>
      <c r="M55959" s="120"/>
      <c r="N55959" s="120"/>
      <c r="U55959" s="121"/>
      <c r="V55959" s="122"/>
      <c r="W55959" s="123"/>
      <c r="AC55959" s="123"/>
    </row>
    <row r="55960" spans="5:29" s="2" customFormat="1">
      <c r="E55960" s="120"/>
      <c r="M55960" s="120"/>
      <c r="N55960" s="120"/>
      <c r="U55960" s="121"/>
      <c r="V55960" s="122"/>
      <c r="W55960" s="123"/>
      <c r="AC55960" s="123"/>
    </row>
    <row r="55961" spans="5:29" s="2" customFormat="1">
      <c r="E55961" s="120"/>
      <c r="M55961" s="120"/>
      <c r="N55961" s="120"/>
      <c r="U55961" s="121"/>
      <c r="V55961" s="122"/>
      <c r="W55961" s="123"/>
      <c r="AC55961" s="123"/>
    </row>
    <row r="55962" spans="5:29" s="2" customFormat="1">
      <c r="E55962" s="120"/>
      <c r="M55962" s="120"/>
      <c r="N55962" s="120"/>
      <c r="U55962" s="121"/>
      <c r="V55962" s="122"/>
      <c r="W55962" s="123"/>
      <c r="AC55962" s="123"/>
    </row>
    <row r="55963" spans="5:29" s="2" customFormat="1">
      <c r="E55963" s="120"/>
      <c r="M55963" s="120"/>
      <c r="N55963" s="120"/>
      <c r="U55963" s="121"/>
      <c r="V55963" s="122"/>
      <c r="W55963" s="123"/>
      <c r="AC55963" s="123"/>
    </row>
    <row r="55964" spans="5:29" s="2" customFormat="1">
      <c r="E55964" s="120"/>
      <c r="M55964" s="120"/>
      <c r="N55964" s="120"/>
      <c r="U55964" s="121"/>
      <c r="V55964" s="122"/>
      <c r="W55964" s="123"/>
      <c r="AC55964" s="123"/>
    </row>
    <row r="55965" spans="5:29" s="2" customFormat="1">
      <c r="E55965" s="120"/>
      <c r="M55965" s="120"/>
      <c r="N55965" s="120"/>
      <c r="U55965" s="121"/>
      <c r="V55965" s="122"/>
      <c r="W55965" s="123"/>
      <c r="AC55965" s="123"/>
    </row>
    <row r="55966" spans="5:29" s="2" customFormat="1">
      <c r="E55966" s="120"/>
      <c r="M55966" s="120"/>
      <c r="N55966" s="120"/>
      <c r="U55966" s="121"/>
      <c r="V55966" s="122"/>
      <c r="W55966" s="123"/>
      <c r="AC55966" s="123"/>
    </row>
    <row r="55967" spans="5:29" s="2" customFormat="1">
      <c r="E55967" s="120"/>
      <c r="M55967" s="120"/>
      <c r="N55967" s="120"/>
      <c r="U55967" s="121"/>
      <c r="V55967" s="122"/>
      <c r="W55967" s="123"/>
      <c r="AC55967" s="123"/>
    </row>
    <row r="55968" spans="5:29" s="2" customFormat="1">
      <c r="E55968" s="120"/>
      <c r="M55968" s="120"/>
      <c r="N55968" s="120"/>
      <c r="U55968" s="121"/>
      <c r="V55968" s="122"/>
      <c r="W55968" s="123"/>
      <c r="AC55968" s="123"/>
    </row>
    <row r="55969" spans="5:29" s="2" customFormat="1">
      <c r="E55969" s="120"/>
      <c r="M55969" s="120"/>
      <c r="N55969" s="120"/>
      <c r="U55969" s="121"/>
      <c r="V55969" s="122"/>
      <c r="W55969" s="123"/>
      <c r="AC55969" s="123"/>
    </row>
    <row r="55970" spans="5:29" s="2" customFormat="1">
      <c r="E55970" s="120"/>
      <c r="M55970" s="120"/>
      <c r="N55970" s="120"/>
      <c r="U55970" s="121"/>
      <c r="V55970" s="122"/>
      <c r="W55970" s="123"/>
      <c r="AC55970" s="123"/>
    </row>
    <row r="55971" spans="5:29" s="2" customFormat="1">
      <c r="E55971" s="120"/>
      <c r="M55971" s="120"/>
      <c r="N55971" s="120"/>
      <c r="U55971" s="121"/>
      <c r="V55971" s="122"/>
      <c r="W55971" s="123"/>
      <c r="AC55971" s="123"/>
    </row>
    <row r="55972" spans="5:29" s="2" customFormat="1">
      <c r="E55972" s="120"/>
      <c r="M55972" s="120"/>
      <c r="N55972" s="120"/>
      <c r="U55972" s="121"/>
      <c r="V55972" s="122"/>
      <c r="W55972" s="123"/>
      <c r="AC55972" s="123"/>
    </row>
    <row r="55973" spans="5:29" s="2" customFormat="1">
      <c r="E55973" s="120"/>
      <c r="M55973" s="120"/>
      <c r="N55973" s="120"/>
      <c r="U55973" s="121"/>
      <c r="V55973" s="122"/>
      <c r="W55973" s="123"/>
      <c r="AC55973" s="123"/>
    </row>
    <row r="55974" spans="5:29" s="2" customFormat="1">
      <c r="E55974" s="120"/>
      <c r="M55974" s="120"/>
      <c r="N55974" s="120"/>
      <c r="U55974" s="121"/>
      <c r="V55974" s="122"/>
      <c r="W55974" s="123"/>
      <c r="AC55974" s="123"/>
    </row>
    <row r="55975" spans="5:29" s="2" customFormat="1">
      <c r="E55975" s="120"/>
      <c r="M55975" s="120"/>
      <c r="N55975" s="120"/>
      <c r="U55975" s="121"/>
      <c r="V55975" s="122"/>
      <c r="W55975" s="123"/>
      <c r="AC55975" s="123"/>
    </row>
    <row r="55976" spans="5:29" s="2" customFormat="1">
      <c r="E55976" s="120"/>
      <c r="M55976" s="120"/>
      <c r="N55976" s="120"/>
      <c r="U55976" s="121"/>
      <c r="V55976" s="122"/>
      <c r="W55976" s="123"/>
      <c r="AC55976" s="123"/>
    </row>
    <row r="55977" spans="5:29" s="2" customFormat="1">
      <c r="E55977" s="120"/>
      <c r="M55977" s="120"/>
      <c r="N55977" s="120"/>
      <c r="U55977" s="121"/>
      <c r="V55977" s="122"/>
      <c r="W55977" s="123"/>
      <c r="AC55977" s="123"/>
    </row>
    <row r="55978" spans="5:29" s="2" customFormat="1">
      <c r="E55978" s="120"/>
      <c r="M55978" s="120"/>
      <c r="N55978" s="120"/>
      <c r="U55978" s="121"/>
      <c r="V55978" s="122"/>
      <c r="W55978" s="123"/>
      <c r="AC55978" s="123"/>
    </row>
    <row r="55979" spans="5:29" s="2" customFormat="1">
      <c r="E55979" s="120"/>
      <c r="M55979" s="120"/>
      <c r="N55979" s="120"/>
      <c r="U55979" s="121"/>
      <c r="V55979" s="122"/>
      <c r="W55979" s="123"/>
      <c r="AC55979" s="123"/>
    </row>
    <row r="55980" spans="5:29" s="2" customFormat="1">
      <c r="E55980" s="120"/>
      <c r="M55980" s="120"/>
      <c r="N55980" s="120"/>
      <c r="U55980" s="121"/>
      <c r="V55980" s="122"/>
      <c r="W55980" s="123"/>
      <c r="AC55980" s="123"/>
    </row>
    <row r="55981" spans="5:29" s="2" customFormat="1">
      <c r="E55981" s="120"/>
      <c r="M55981" s="120"/>
      <c r="N55981" s="120"/>
      <c r="U55981" s="121"/>
      <c r="V55981" s="122"/>
      <c r="W55981" s="123"/>
      <c r="AC55981" s="123"/>
    </row>
    <row r="55982" spans="5:29" s="2" customFormat="1">
      <c r="E55982" s="120"/>
      <c r="M55982" s="120"/>
      <c r="N55982" s="120"/>
      <c r="U55982" s="121"/>
      <c r="V55982" s="122"/>
      <c r="W55982" s="123"/>
      <c r="AC55982" s="123"/>
    </row>
    <row r="55983" spans="5:29" s="2" customFormat="1">
      <c r="E55983" s="120"/>
      <c r="M55983" s="120"/>
      <c r="N55983" s="120"/>
      <c r="U55983" s="121"/>
      <c r="V55983" s="122"/>
      <c r="W55983" s="123"/>
      <c r="AC55983" s="123"/>
    </row>
    <row r="55984" spans="5:29" s="2" customFormat="1">
      <c r="E55984" s="120"/>
      <c r="M55984" s="120"/>
      <c r="N55984" s="120"/>
      <c r="U55984" s="121"/>
      <c r="V55984" s="122"/>
      <c r="W55984" s="123"/>
      <c r="AC55984" s="123"/>
    </row>
    <row r="55985" spans="5:29" s="2" customFormat="1">
      <c r="E55985" s="120"/>
      <c r="M55985" s="120"/>
      <c r="N55985" s="120"/>
      <c r="U55985" s="121"/>
      <c r="V55985" s="122"/>
      <c r="W55985" s="123"/>
      <c r="AC55985" s="123"/>
    </row>
    <row r="55986" spans="5:29" s="2" customFormat="1">
      <c r="E55986" s="120"/>
      <c r="M55986" s="120"/>
      <c r="N55986" s="120"/>
      <c r="U55986" s="121"/>
      <c r="V55986" s="122"/>
      <c r="W55986" s="123"/>
      <c r="AC55986" s="123"/>
    </row>
    <row r="55987" spans="5:29" s="2" customFormat="1">
      <c r="E55987" s="120"/>
      <c r="M55987" s="120"/>
      <c r="N55987" s="120"/>
      <c r="U55987" s="121"/>
      <c r="V55987" s="122"/>
      <c r="W55987" s="123"/>
      <c r="AC55987" s="123"/>
    </row>
    <row r="55988" spans="5:29" s="2" customFormat="1">
      <c r="E55988" s="120"/>
      <c r="M55988" s="120"/>
      <c r="N55988" s="120"/>
      <c r="U55988" s="121"/>
      <c r="V55988" s="122"/>
      <c r="W55988" s="123"/>
      <c r="AC55988" s="123"/>
    </row>
    <row r="55989" spans="5:29" s="2" customFormat="1">
      <c r="E55989" s="120"/>
      <c r="M55989" s="120"/>
      <c r="N55989" s="120"/>
      <c r="U55989" s="121"/>
      <c r="V55989" s="122"/>
      <c r="W55989" s="123"/>
      <c r="AC55989" s="123"/>
    </row>
    <row r="55990" spans="5:29" s="2" customFormat="1">
      <c r="E55990" s="120"/>
      <c r="M55990" s="120"/>
      <c r="N55990" s="120"/>
      <c r="U55990" s="121"/>
      <c r="V55990" s="122"/>
      <c r="W55990" s="123"/>
      <c r="AC55990" s="123"/>
    </row>
    <row r="55991" spans="5:29" s="2" customFormat="1">
      <c r="E55991" s="120"/>
      <c r="M55991" s="120"/>
      <c r="N55991" s="120"/>
      <c r="U55991" s="121"/>
      <c r="V55991" s="122"/>
      <c r="W55991" s="123"/>
      <c r="AC55991" s="123"/>
    </row>
    <row r="55992" spans="5:29" s="2" customFormat="1">
      <c r="E55992" s="120"/>
      <c r="M55992" s="120"/>
      <c r="N55992" s="120"/>
      <c r="U55992" s="121"/>
      <c r="V55992" s="122"/>
      <c r="W55992" s="123"/>
      <c r="AC55992" s="123"/>
    </row>
    <row r="55993" spans="5:29" s="2" customFormat="1">
      <c r="E55993" s="120"/>
      <c r="M55993" s="120"/>
      <c r="N55993" s="120"/>
      <c r="U55993" s="121"/>
      <c r="V55993" s="122"/>
      <c r="W55993" s="123"/>
      <c r="AC55993" s="123"/>
    </row>
    <row r="55994" spans="5:29" s="2" customFormat="1">
      <c r="E55994" s="120"/>
      <c r="M55994" s="120"/>
      <c r="N55994" s="120"/>
      <c r="U55994" s="121"/>
      <c r="V55994" s="122"/>
      <c r="W55994" s="123"/>
      <c r="AC55994" s="123"/>
    </row>
    <row r="55995" spans="5:29" s="2" customFormat="1">
      <c r="E55995" s="120"/>
      <c r="M55995" s="120"/>
      <c r="N55995" s="120"/>
      <c r="U55995" s="121"/>
      <c r="V55995" s="122"/>
      <c r="W55995" s="123"/>
      <c r="AC55995" s="123"/>
    </row>
    <row r="55996" spans="5:29" s="2" customFormat="1">
      <c r="E55996" s="120"/>
      <c r="M55996" s="120"/>
      <c r="N55996" s="120"/>
      <c r="U55996" s="121"/>
      <c r="V55996" s="122"/>
      <c r="W55996" s="123"/>
      <c r="AC55996" s="123"/>
    </row>
    <row r="55997" spans="5:29" s="2" customFormat="1">
      <c r="E55997" s="120"/>
      <c r="M55997" s="120"/>
      <c r="N55997" s="120"/>
      <c r="U55997" s="121"/>
      <c r="V55997" s="122"/>
      <c r="W55997" s="123"/>
      <c r="AC55997" s="123"/>
    </row>
    <row r="55998" spans="5:29" s="2" customFormat="1">
      <c r="E55998" s="120"/>
      <c r="M55998" s="120"/>
      <c r="N55998" s="120"/>
      <c r="U55998" s="121"/>
      <c r="V55998" s="122"/>
      <c r="W55998" s="123"/>
      <c r="AC55998" s="123"/>
    </row>
    <row r="55999" spans="5:29" s="2" customFormat="1">
      <c r="E55999" s="120"/>
      <c r="M55999" s="120"/>
      <c r="N55999" s="120"/>
      <c r="U55999" s="121"/>
      <c r="V55999" s="122"/>
      <c r="W55999" s="123"/>
      <c r="AC55999" s="123"/>
    </row>
    <row r="56000" spans="5:29" s="2" customFormat="1">
      <c r="E56000" s="120"/>
      <c r="M56000" s="120"/>
      <c r="N56000" s="120"/>
      <c r="U56000" s="121"/>
      <c r="V56000" s="122"/>
      <c r="W56000" s="123"/>
      <c r="AC56000" s="123"/>
    </row>
    <row r="56001" spans="5:29" s="2" customFormat="1">
      <c r="E56001" s="120"/>
      <c r="M56001" s="120"/>
      <c r="N56001" s="120"/>
      <c r="U56001" s="121"/>
      <c r="V56001" s="122"/>
      <c r="W56001" s="123"/>
      <c r="AC56001" s="123"/>
    </row>
    <row r="56002" spans="5:29" s="2" customFormat="1">
      <c r="E56002" s="120"/>
      <c r="M56002" s="120"/>
      <c r="N56002" s="120"/>
      <c r="U56002" s="121"/>
      <c r="V56002" s="122"/>
      <c r="W56002" s="123"/>
      <c r="AC56002" s="123"/>
    </row>
    <row r="56003" spans="5:29" s="2" customFormat="1">
      <c r="E56003" s="120"/>
      <c r="M56003" s="120"/>
      <c r="N56003" s="120"/>
      <c r="U56003" s="121"/>
      <c r="V56003" s="122"/>
      <c r="W56003" s="123"/>
      <c r="AC56003" s="123"/>
    </row>
    <row r="56004" spans="5:29" s="2" customFormat="1">
      <c r="E56004" s="120"/>
      <c r="M56004" s="120"/>
      <c r="N56004" s="120"/>
      <c r="U56004" s="121"/>
      <c r="V56004" s="122"/>
      <c r="W56004" s="123"/>
      <c r="AC56004" s="123"/>
    </row>
    <row r="56005" spans="5:29" s="2" customFormat="1">
      <c r="E56005" s="120"/>
      <c r="M56005" s="120"/>
      <c r="N56005" s="120"/>
      <c r="U56005" s="121"/>
      <c r="V56005" s="122"/>
      <c r="W56005" s="123"/>
      <c r="AC56005" s="123"/>
    </row>
    <row r="56006" spans="5:29" s="2" customFormat="1">
      <c r="E56006" s="120"/>
      <c r="M56006" s="120"/>
      <c r="N56006" s="120"/>
      <c r="U56006" s="121"/>
      <c r="V56006" s="122"/>
      <c r="W56006" s="123"/>
      <c r="AC56006" s="123"/>
    </row>
    <row r="56007" spans="5:29" s="2" customFormat="1">
      <c r="E56007" s="120"/>
      <c r="M56007" s="120"/>
      <c r="N56007" s="120"/>
      <c r="U56007" s="121"/>
      <c r="V56007" s="122"/>
      <c r="W56007" s="123"/>
      <c r="AC56007" s="123"/>
    </row>
    <row r="56008" spans="5:29" s="2" customFormat="1">
      <c r="E56008" s="120"/>
      <c r="M56008" s="120"/>
      <c r="N56008" s="120"/>
      <c r="U56008" s="121"/>
      <c r="V56008" s="122"/>
      <c r="W56008" s="123"/>
      <c r="AC56008" s="123"/>
    </row>
    <row r="56009" spans="5:29" s="2" customFormat="1">
      <c r="E56009" s="120"/>
      <c r="M56009" s="120"/>
      <c r="N56009" s="120"/>
      <c r="U56009" s="121"/>
      <c r="V56009" s="122"/>
      <c r="W56009" s="123"/>
      <c r="AC56009" s="123"/>
    </row>
    <row r="56010" spans="5:29" s="2" customFormat="1">
      <c r="E56010" s="120"/>
      <c r="M56010" s="120"/>
      <c r="N56010" s="120"/>
      <c r="U56010" s="121"/>
      <c r="V56010" s="122"/>
      <c r="W56010" s="123"/>
      <c r="AC56010" s="123"/>
    </row>
    <row r="56011" spans="5:29" s="2" customFormat="1">
      <c r="E56011" s="120"/>
      <c r="M56011" s="120"/>
      <c r="N56011" s="120"/>
      <c r="U56011" s="121"/>
      <c r="V56011" s="122"/>
      <c r="W56011" s="123"/>
      <c r="AC56011" s="123"/>
    </row>
    <row r="56012" spans="5:29" s="2" customFormat="1">
      <c r="E56012" s="120"/>
      <c r="M56012" s="120"/>
      <c r="N56012" s="120"/>
      <c r="U56012" s="121"/>
      <c r="V56012" s="122"/>
      <c r="W56012" s="123"/>
      <c r="AC56012" s="123"/>
    </row>
    <row r="56013" spans="5:29" s="2" customFormat="1">
      <c r="E56013" s="120"/>
      <c r="M56013" s="120"/>
      <c r="N56013" s="120"/>
      <c r="U56013" s="121"/>
      <c r="V56013" s="122"/>
      <c r="W56013" s="123"/>
      <c r="AC56013" s="123"/>
    </row>
    <row r="56014" spans="5:29" s="2" customFormat="1">
      <c r="E56014" s="120"/>
      <c r="M56014" s="120"/>
      <c r="N56014" s="120"/>
      <c r="U56014" s="121"/>
      <c r="V56014" s="122"/>
      <c r="W56014" s="123"/>
      <c r="AC56014" s="123"/>
    </row>
    <row r="56015" spans="5:29" s="2" customFormat="1">
      <c r="E56015" s="120"/>
      <c r="M56015" s="120"/>
      <c r="N56015" s="120"/>
      <c r="U56015" s="121"/>
      <c r="V56015" s="122"/>
      <c r="W56015" s="123"/>
      <c r="AC56015" s="123"/>
    </row>
    <row r="56016" spans="5:29" s="2" customFormat="1">
      <c r="E56016" s="120"/>
      <c r="M56016" s="120"/>
      <c r="N56016" s="120"/>
      <c r="U56016" s="121"/>
      <c r="V56016" s="122"/>
      <c r="W56016" s="123"/>
      <c r="AC56016" s="123"/>
    </row>
    <row r="56017" spans="5:29" s="2" customFormat="1">
      <c r="E56017" s="120"/>
      <c r="M56017" s="120"/>
      <c r="N56017" s="120"/>
      <c r="U56017" s="121"/>
      <c r="V56017" s="122"/>
      <c r="W56017" s="123"/>
      <c r="AC56017" s="123"/>
    </row>
    <row r="56018" spans="5:29" s="2" customFormat="1">
      <c r="E56018" s="120"/>
      <c r="M56018" s="120"/>
      <c r="N56018" s="120"/>
      <c r="U56018" s="121"/>
      <c r="V56018" s="122"/>
      <c r="W56018" s="123"/>
      <c r="AC56018" s="123"/>
    </row>
    <row r="56019" spans="5:29" s="2" customFormat="1">
      <c r="E56019" s="120"/>
      <c r="M56019" s="120"/>
      <c r="N56019" s="120"/>
      <c r="U56019" s="121"/>
      <c r="V56019" s="122"/>
      <c r="W56019" s="123"/>
      <c r="AC56019" s="123"/>
    </row>
    <row r="56020" spans="5:29" s="2" customFormat="1">
      <c r="E56020" s="120"/>
      <c r="M56020" s="120"/>
      <c r="N56020" s="120"/>
      <c r="U56020" s="121"/>
      <c r="V56020" s="122"/>
      <c r="W56020" s="123"/>
      <c r="AC56020" s="123"/>
    </row>
    <row r="56021" spans="5:29" s="2" customFormat="1">
      <c r="E56021" s="120"/>
      <c r="M56021" s="120"/>
      <c r="N56021" s="120"/>
      <c r="U56021" s="121"/>
      <c r="V56021" s="122"/>
      <c r="W56021" s="123"/>
      <c r="AC56021" s="123"/>
    </row>
    <row r="56022" spans="5:29" s="2" customFormat="1">
      <c r="E56022" s="120"/>
      <c r="M56022" s="120"/>
      <c r="N56022" s="120"/>
      <c r="U56022" s="121"/>
      <c r="V56022" s="122"/>
      <c r="W56022" s="123"/>
      <c r="AC56022" s="123"/>
    </row>
    <row r="56023" spans="5:29" s="2" customFormat="1">
      <c r="E56023" s="120"/>
      <c r="M56023" s="120"/>
      <c r="N56023" s="120"/>
      <c r="U56023" s="121"/>
      <c r="V56023" s="122"/>
      <c r="W56023" s="123"/>
      <c r="AC56023" s="123"/>
    </row>
    <row r="56024" spans="5:29" s="2" customFormat="1">
      <c r="E56024" s="120"/>
      <c r="M56024" s="120"/>
      <c r="N56024" s="120"/>
      <c r="U56024" s="121"/>
      <c r="V56024" s="122"/>
      <c r="W56024" s="123"/>
      <c r="AC56024" s="123"/>
    </row>
    <row r="56025" spans="5:29" s="2" customFormat="1">
      <c r="E56025" s="120"/>
      <c r="M56025" s="120"/>
      <c r="N56025" s="120"/>
      <c r="U56025" s="121"/>
      <c r="V56025" s="122"/>
      <c r="W56025" s="123"/>
      <c r="AC56025" s="123"/>
    </row>
    <row r="56026" spans="5:29" s="2" customFormat="1">
      <c r="E56026" s="120"/>
      <c r="M56026" s="120"/>
      <c r="N56026" s="120"/>
      <c r="U56026" s="121"/>
      <c r="V56026" s="122"/>
      <c r="W56026" s="123"/>
      <c r="AC56026" s="123"/>
    </row>
    <row r="56027" spans="5:29" s="2" customFormat="1">
      <c r="E56027" s="120"/>
      <c r="M56027" s="120"/>
      <c r="N56027" s="120"/>
      <c r="U56027" s="121"/>
      <c r="V56027" s="122"/>
      <c r="W56027" s="123"/>
      <c r="AC56027" s="123"/>
    </row>
    <row r="56028" spans="5:29" s="2" customFormat="1">
      <c r="E56028" s="120"/>
      <c r="M56028" s="120"/>
      <c r="N56028" s="120"/>
      <c r="U56028" s="121"/>
      <c r="V56028" s="122"/>
      <c r="W56028" s="123"/>
      <c r="AC56028" s="123"/>
    </row>
    <row r="56029" spans="5:29" s="2" customFormat="1">
      <c r="E56029" s="120"/>
      <c r="M56029" s="120"/>
      <c r="N56029" s="120"/>
      <c r="U56029" s="121"/>
      <c r="V56029" s="122"/>
      <c r="W56029" s="123"/>
      <c r="AC56029" s="123"/>
    </row>
    <row r="56030" spans="5:29" s="2" customFormat="1">
      <c r="E56030" s="120"/>
      <c r="M56030" s="120"/>
      <c r="N56030" s="120"/>
      <c r="U56030" s="121"/>
      <c r="V56030" s="122"/>
      <c r="W56030" s="123"/>
      <c r="AC56030" s="123"/>
    </row>
    <row r="56031" spans="5:29" s="2" customFormat="1">
      <c r="E56031" s="120"/>
      <c r="M56031" s="120"/>
      <c r="N56031" s="120"/>
      <c r="U56031" s="121"/>
      <c r="V56031" s="122"/>
      <c r="W56031" s="123"/>
      <c r="AC56031" s="123"/>
    </row>
    <row r="56032" spans="5:29" s="2" customFormat="1">
      <c r="E56032" s="120"/>
      <c r="M56032" s="120"/>
      <c r="N56032" s="120"/>
      <c r="U56032" s="121"/>
      <c r="V56032" s="122"/>
      <c r="W56032" s="123"/>
      <c r="AC56032" s="123"/>
    </row>
    <row r="56033" spans="5:29" s="2" customFormat="1">
      <c r="E56033" s="120"/>
      <c r="M56033" s="120"/>
      <c r="N56033" s="120"/>
      <c r="U56033" s="121"/>
      <c r="V56033" s="122"/>
      <c r="W56033" s="123"/>
      <c r="AC56033" s="123"/>
    </row>
    <row r="56034" spans="5:29" s="2" customFormat="1">
      <c r="E56034" s="120"/>
      <c r="M56034" s="120"/>
      <c r="N56034" s="120"/>
      <c r="U56034" s="121"/>
      <c r="V56034" s="122"/>
      <c r="W56034" s="123"/>
      <c r="AC56034" s="123"/>
    </row>
    <row r="56035" spans="5:29" s="2" customFormat="1">
      <c r="E56035" s="120"/>
      <c r="M56035" s="120"/>
      <c r="N56035" s="120"/>
      <c r="U56035" s="121"/>
      <c r="V56035" s="122"/>
      <c r="W56035" s="123"/>
      <c r="AC56035" s="123"/>
    </row>
    <row r="56036" spans="5:29" s="2" customFormat="1">
      <c r="E56036" s="120"/>
      <c r="M56036" s="120"/>
      <c r="N56036" s="120"/>
      <c r="U56036" s="121"/>
      <c r="V56036" s="122"/>
      <c r="W56036" s="123"/>
      <c r="AC56036" s="123"/>
    </row>
    <row r="56037" spans="5:29" s="2" customFormat="1">
      <c r="E56037" s="120"/>
      <c r="M56037" s="120"/>
      <c r="N56037" s="120"/>
      <c r="U56037" s="121"/>
      <c r="V56037" s="122"/>
      <c r="W56037" s="123"/>
      <c r="AC56037" s="123"/>
    </row>
    <row r="56038" spans="5:29" s="2" customFormat="1">
      <c r="E56038" s="120"/>
      <c r="M56038" s="120"/>
      <c r="N56038" s="120"/>
      <c r="U56038" s="121"/>
      <c r="V56038" s="122"/>
      <c r="W56038" s="123"/>
      <c r="AC56038" s="123"/>
    </row>
    <row r="56039" spans="5:29" s="2" customFormat="1">
      <c r="E56039" s="120"/>
      <c r="M56039" s="120"/>
      <c r="N56039" s="120"/>
      <c r="U56039" s="121"/>
      <c r="V56039" s="122"/>
      <c r="W56039" s="123"/>
      <c r="AC56039" s="123"/>
    </row>
    <row r="56040" spans="5:29" s="2" customFormat="1">
      <c r="E56040" s="120"/>
      <c r="M56040" s="120"/>
      <c r="N56040" s="120"/>
      <c r="U56040" s="121"/>
      <c r="V56040" s="122"/>
      <c r="W56040" s="123"/>
      <c r="AC56040" s="123"/>
    </row>
    <row r="56041" spans="5:29" s="2" customFormat="1">
      <c r="E56041" s="120"/>
      <c r="M56041" s="120"/>
      <c r="N56041" s="120"/>
      <c r="U56041" s="121"/>
      <c r="V56041" s="122"/>
      <c r="W56041" s="123"/>
      <c r="AC56041" s="123"/>
    </row>
    <row r="56042" spans="5:29" s="2" customFormat="1">
      <c r="E56042" s="120"/>
      <c r="M56042" s="120"/>
      <c r="N56042" s="120"/>
      <c r="U56042" s="121"/>
      <c r="V56042" s="122"/>
      <c r="W56042" s="123"/>
      <c r="AC56042" s="123"/>
    </row>
    <row r="56043" spans="5:29" s="2" customFormat="1">
      <c r="E56043" s="120"/>
      <c r="M56043" s="120"/>
      <c r="N56043" s="120"/>
      <c r="U56043" s="121"/>
      <c r="V56043" s="122"/>
      <c r="W56043" s="123"/>
      <c r="AC56043" s="123"/>
    </row>
    <row r="56044" spans="5:29" s="2" customFormat="1">
      <c r="E56044" s="120"/>
      <c r="M56044" s="120"/>
      <c r="N56044" s="120"/>
      <c r="U56044" s="121"/>
      <c r="V56044" s="122"/>
      <c r="W56044" s="123"/>
      <c r="AC56044" s="123"/>
    </row>
    <row r="56045" spans="5:29" s="2" customFormat="1">
      <c r="E56045" s="120"/>
      <c r="M56045" s="120"/>
      <c r="N56045" s="120"/>
      <c r="U56045" s="121"/>
      <c r="V56045" s="122"/>
      <c r="W56045" s="123"/>
      <c r="AC56045" s="123"/>
    </row>
    <row r="56046" spans="5:29" s="2" customFormat="1">
      <c r="E56046" s="120"/>
      <c r="M56046" s="120"/>
      <c r="N56046" s="120"/>
      <c r="U56046" s="121"/>
      <c r="V56046" s="122"/>
      <c r="W56046" s="123"/>
      <c r="AC56046" s="123"/>
    </row>
    <row r="56047" spans="5:29" s="2" customFormat="1">
      <c r="E56047" s="120"/>
      <c r="M56047" s="120"/>
      <c r="N56047" s="120"/>
      <c r="U56047" s="121"/>
      <c r="V56047" s="122"/>
      <c r="W56047" s="123"/>
      <c r="AC56047" s="123"/>
    </row>
    <row r="56048" spans="5:29" s="2" customFormat="1">
      <c r="E56048" s="120"/>
      <c r="M56048" s="120"/>
      <c r="N56048" s="120"/>
      <c r="U56048" s="121"/>
      <c r="V56048" s="122"/>
      <c r="W56048" s="123"/>
      <c r="AC56048" s="123"/>
    </row>
    <row r="56049" spans="5:29" s="2" customFormat="1">
      <c r="E56049" s="120"/>
      <c r="M56049" s="120"/>
      <c r="N56049" s="120"/>
      <c r="U56049" s="121"/>
      <c r="V56049" s="122"/>
      <c r="W56049" s="123"/>
      <c r="AC56049" s="123"/>
    </row>
    <row r="56050" spans="5:29" s="2" customFormat="1">
      <c r="E56050" s="120"/>
      <c r="M56050" s="120"/>
      <c r="N56050" s="120"/>
      <c r="U56050" s="121"/>
      <c r="V56050" s="122"/>
      <c r="W56050" s="123"/>
      <c r="AC56050" s="123"/>
    </row>
    <row r="56051" spans="5:29" s="2" customFormat="1">
      <c r="E56051" s="120"/>
      <c r="M56051" s="120"/>
      <c r="N56051" s="120"/>
      <c r="U56051" s="121"/>
      <c r="V56051" s="122"/>
      <c r="W56051" s="123"/>
      <c r="AC56051" s="123"/>
    </row>
    <row r="56052" spans="5:29" s="2" customFormat="1">
      <c r="E56052" s="120"/>
      <c r="M56052" s="120"/>
      <c r="N56052" s="120"/>
      <c r="U56052" s="121"/>
      <c r="V56052" s="122"/>
      <c r="W56052" s="123"/>
      <c r="AC56052" s="123"/>
    </row>
    <row r="56053" spans="5:29" s="2" customFormat="1">
      <c r="E56053" s="120"/>
      <c r="M56053" s="120"/>
      <c r="N56053" s="120"/>
      <c r="U56053" s="121"/>
      <c r="V56053" s="122"/>
      <c r="W56053" s="123"/>
      <c r="AC56053" s="123"/>
    </row>
    <row r="56054" spans="5:29" s="2" customFormat="1">
      <c r="E56054" s="120"/>
      <c r="M56054" s="120"/>
      <c r="N56054" s="120"/>
      <c r="U56054" s="121"/>
      <c r="V56054" s="122"/>
      <c r="W56054" s="123"/>
      <c r="AC56054" s="123"/>
    </row>
    <row r="56055" spans="5:29" s="2" customFormat="1">
      <c r="E56055" s="120"/>
      <c r="M56055" s="120"/>
      <c r="N56055" s="120"/>
      <c r="U56055" s="121"/>
      <c r="V56055" s="122"/>
      <c r="W56055" s="123"/>
      <c r="AC56055" s="123"/>
    </row>
    <row r="56056" spans="5:29" s="2" customFormat="1">
      <c r="E56056" s="120"/>
      <c r="M56056" s="120"/>
      <c r="N56056" s="120"/>
      <c r="U56056" s="121"/>
      <c r="V56056" s="122"/>
      <c r="W56056" s="123"/>
      <c r="AC56056" s="123"/>
    </row>
    <row r="56057" spans="5:29" s="2" customFormat="1">
      <c r="E56057" s="120"/>
      <c r="M56057" s="120"/>
      <c r="N56057" s="120"/>
      <c r="U56057" s="121"/>
      <c r="V56057" s="122"/>
      <c r="W56057" s="123"/>
      <c r="AC56057" s="123"/>
    </row>
    <row r="56058" spans="5:29" s="2" customFormat="1">
      <c r="E56058" s="120"/>
      <c r="M56058" s="120"/>
      <c r="N56058" s="120"/>
      <c r="U56058" s="121"/>
      <c r="V56058" s="122"/>
      <c r="W56058" s="123"/>
      <c r="AC56058" s="123"/>
    </row>
    <row r="56059" spans="5:29" s="2" customFormat="1">
      <c r="E56059" s="120"/>
      <c r="M56059" s="120"/>
      <c r="N56059" s="120"/>
      <c r="U56059" s="121"/>
      <c r="V56059" s="122"/>
      <c r="W56059" s="123"/>
      <c r="AC56059" s="123"/>
    </row>
    <row r="56060" spans="5:29" s="2" customFormat="1">
      <c r="E56060" s="120"/>
      <c r="M56060" s="120"/>
      <c r="N56060" s="120"/>
      <c r="U56060" s="121"/>
      <c r="V56060" s="122"/>
      <c r="W56060" s="123"/>
      <c r="AC56060" s="123"/>
    </row>
    <row r="56061" spans="5:29" s="2" customFormat="1">
      <c r="E56061" s="120"/>
      <c r="M56061" s="120"/>
      <c r="N56061" s="120"/>
      <c r="U56061" s="121"/>
      <c r="V56061" s="122"/>
      <c r="W56061" s="123"/>
      <c r="AC56061" s="123"/>
    </row>
    <row r="56062" spans="5:29" s="2" customFormat="1">
      <c r="E56062" s="120"/>
      <c r="M56062" s="120"/>
      <c r="N56062" s="120"/>
      <c r="U56062" s="121"/>
      <c r="V56062" s="122"/>
      <c r="W56062" s="123"/>
      <c r="AC56062" s="123"/>
    </row>
    <row r="56063" spans="5:29" s="2" customFormat="1">
      <c r="E56063" s="120"/>
      <c r="M56063" s="120"/>
      <c r="N56063" s="120"/>
      <c r="U56063" s="121"/>
      <c r="V56063" s="122"/>
      <c r="W56063" s="123"/>
      <c r="AC56063" s="123"/>
    </row>
    <row r="56064" spans="5:29" s="2" customFormat="1">
      <c r="E56064" s="120"/>
      <c r="M56064" s="120"/>
      <c r="N56064" s="120"/>
      <c r="U56064" s="121"/>
      <c r="V56064" s="122"/>
      <c r="W56064" s="123"/>
      <c r="AC56064" s="123"/>
    </row>
    <row r="56065" spans="5:29" s="2" customFormat="1">
      <c r="E56065" s="120"/>
      <c r="M56065" s="120"/>
      <c r="N56065" s="120"/>
      <c r="U56065" s="121"/>
      <c r="V56065" s="122"/>
      <c r="W56065" s="123"/>
      <c r="AC56065" s="123"/>
    </row>
    <row r="56066" spans="5:29" s="2" customFormat="1">
      <c r="E56066" s="120"/>
      <c r="M56066" s="120"/>
      <c r="N56066" s="120"/>
      <c r="U56066" s="121"/>
      <c r="V56066" s="122"/>
      <c r="W56066" s="123"/>
      <c r="AC56066" s="123"/>
    </row>
    <row r="56067" spans="5:29" s="2" customFormat="1">
      <c r="E56067" s="120"/>
      <c r="M56067" s="120"/>
      <c r="N56067" s="120"/>
      <c r="U56067" s="121"/>
      <c r="V56067" s="122"/>
      <c r="W56067" s="123"/>
      <c r="AC56067" s="123"/>
    </row>
    <row r="56068" spans="5:29" s="2" customFormat="1">
      <c r="E56068" s="120"/>
      <c r="M56068" s="120"/>
      <c r="N56068" s="120"/>
      <c r="U56068" s="121"/>
      <c r="V56068" s="122"/>
      <c r="W56068" s="123"/>
      <c r="AC56068" s="123"/>
    </row>
    <row r="56069" spans="5:29" s="2" customFormat="1">
      <c r="E56069" s="120"/>
      <c r="M56069" s="120"/>
      <c r="N56069" s="120"/>
      <c r="U56069" s="121"/>
      <c r="V56069" s="122"/>
      <c r="W56069" s="123"/>
      <c r="AC56069" s="123"/>
    </row>
    <row r="56070" spans="5:29" s="2" customFormat="1">
      <c r="E56070" s="120"/>
      <c r="M56070" s="120"/>
      <c r="N56070" s="120"/>
      <c r="U56070" s="121"/>
      <c r="V56070" s="122"/>
      <c r="W56070" s="123"/>
      <c r="AC56070" s="123"/>
    </row>
    <row r="56071" spans="5:29" s="2" customFormat="1">
      <c r="E56071" s="120"/>
      <c r="M56071" s="120"/>
      <c r="N56071" s="120"/>
      <c r="U56071" s="121"/>
      <c r="V56071" s="122"/>
      <c r="W56071" s="123"/>
      <c r="AC56071" s="123"/>
    </row>
    <row r="56072" spans="5:29" s="2" customFormat="1">
      <c r="E56072" s="120"/>
      <c r="M56072" s="120"/>
      <c r="N56072" s="120"/>
      <c r="U56072" s="121"/>
      <c r="V56072" s="122"/>
      <c r="W56072" s="123"/>
      <c r="AC56072" s="123"/>
    </row>
    <row r="56073" spans="5:29" s="2" customFormat="1">
      <c r="E56073" s="120"/>
      <c r="M56073" s="120"/>
      <c r="N56073" s="120"/>
      <c r="U56073" s="121"/>
      <c r="V56073" s="122"/>
      <c r="W56073" s="123"/>
      <c r="AC56073" s="123"/>
    </row>
    <row r="56074" spans="5:29" s="2" customFormat="1">
      <c r="E56074" s="120"/>
      <c r="M56074" s="120"/>
      <c r="N56074" s="120"/>
      <c r="U56074" s="121"/>
      <c r="V56074" s="122"/>
      <c r="W56074" s="123"/>
      <c r="AC56074" s="123"/>
    </row>
    <row r="56075" spans="5:29" s="2" customFormat="1">
      <c r="E56075" s="120"/>
      <c r="M56075" s="120"/>
      <c r="N56075" s="120"/>
      <c r="U56075" s="121"/>
      <c r="V56075" s="122"/>
      <c r="W56075" s="123"/>
      <c r="AC56075" s="123"/>
    </row>
    <row r="56076" spans="5:29" s="2" customFormat="1">
      <c r="E56076" s="120"/>
      <c r="M56076" s="120"/>
      <c r="N56076" s="120"/>
      <c r="U56076" s="121"/>
      <c r="V56076" s="122"/>
      <c r="W56076" s="123"/>
      <c r="AC56076" s="123"/>
    </row>
    <row r="56077" spans="5:29" s="2" customFormat="1">
      <c r="E56077" s="120"/>
      <c r="M56077" s="120"/>
      <c r="N56077" s="120"/>
      <c r="U56077" s="121"/>
      <c r="V56077" s="122"/>
      <c r="W56077" s="123"/>
      <c r="AC56077" s="123"/>
    </row>
    <row r="56078" spans="5:29" s="2" customFormat="1">
      <c r="E56078" s="120"/>
      <c r="M56078" s="120"/>
      <c r="N56078" s="120"/>
      <c r="U56078" s="121"/>
      <c r="V56078" s="122"/>
      <c r="W56078" s="123"/>
      <c r="AC56078" s="123"/>
    </row>
    <row r="56079" spans="5:29" s="2" customFormat="1">
      <c r="E56079" s="120"/>
      <c r="M56079" s="120"/>
      <c r="N56079" s="120"/>
      <c r="U56079" s="121"/>
      <c r="V56079" s="122"/>
      <c r="W56079" s="123"/>
      <c r="AC56079" s="123"/>
    </row>
    <row r="56080" spans="5:29" s="2" customFormat="1">
      <c r="E56080" s="120"/>
      <c r="M56080" s="120"/>
      <c r="N56080" s="120"/>
      <c r="U56080" s="121"/>
      <c r="V56080" s="122"/>
      <c r="W56080" s="123"/>
      <c r="AC56080" s="123"/>
    </row>
    <row r="56081" spans="5:29" s="2" customFormat="1">
      <c r="E56081" s="120"/>
      <c r="M56081" s="120"/>
      <c r="N56081" s="120"/>
      <c r="U56081" s="121"/>
      <c r="V56081" s="122"/>
      <c r="W56081" s="123"/>
      <c r="AC56081" s="123"/>
    </row>
    <row r="56082" spans="5:29" s="2" customFormat="1">
      <c r="E56082" s="120"/>
      <c r="M56082" s="120"/>
      <c r="N56082" s="120"/>
      <c r="U56082" s="121"/>
      <c r="V56082" s="122"/>
      <c r="W56082" s="123"/>
      <c r="AC56082" s="123"/>
    </row>
    <row r="56083" spans="5:29" s="2" customFormat="1">
      <c r="E56083" s="120"/>
      <c r="M56083" s="120"/>
      <c r="N56083" s="120"/>
      <c r="U56083" s="121"/>
      <c r="V56083" s="122"/>
      <c r="W56083" s="123"/>
      <c r="AC56083" s="123"/>
    </row>
    <row r="56084" spans="5:29" s="2" customFormat="1">
      <c r="E56084" s="120"/>
      <c r="M56084" s="120"/>
      <c r="N56084" s="120"/>
      <c r="U56084" s="121"/>
      <c r="V56084" s="122"/>
      <c r="W56084" s="123"/>
      <c r="AC56084" s="123"/>
    </row>
    <row r="56085" spans="5:29" s="2" customFormat="1">
      <c r="E56085" s="120"/>
      <c r="M56085" s="120"/>
      <c r="N56085" s="120"/>
      <c r="U56085" s="121"/>
      <c r="V56085" s="122"/>
      <c r="W56085" s="123"/>
      <c r="AC56085" s="123"/>
    </row>
    <row r="56086" spans="5:29" s="2" customFormat="1">
      <c r="E56086" s="120"/>
      <c r="M56086" s="120"/>
      <c r="N56086" s="120"/>
      <c r="U56086" s="121"/>
      <c r="V56086" s="122"/>
      <c r="W56086" s="123"/>
      <c r="AC56086" s="123"/>
    </row>
    <row r="56087" spans="5:29" s="2" customFormat="1">
      <c r="E56087" s="120"/>
      <c r="M56087" s="120"/>
      <c r="N56087" s="120"/>
      <c r="U56087" s="121"/>
      <c r="V56087" s="122"/>
      <c r="W56087" s="123"/>
      <c r="AC56087" s="123"/>
    </row>
    <row r="56088" spans="5:29" s="2" customFormat="1">
      <c r="E56088" s="120"/>
      <c r="M56088" s="120"/>
      <c r="N56088" s="120"/>
      <c r="U56088" s="121"/>
      <c r="V56088" s="122"/>
      <c r="W56088" s="123"/>
      <c r="AC56088" s="123"/>
    </row>
    <row r="56089" spans="5:29" s="2" customFormat="1">
      <c r="E56089" s="120"/>
      <c r="M56089" s="120"/>
      <c r="N56089" s="120"/>
      <c r="U56089" s="121"/>
      <c r="V56089" s="122"/>
      <c r="W56089" s="123"/>
      <c r="AC56089" s="123"/>
    </row>
    <row r="56090" spans="5:29" s="2" customFormat="1">
      <c r="E56090" s="120"/>
      <c r="M56090" s="120"/>
      <c r="N56090" s="120"/>
      <c r="U56090" s="121"/>
      <c r="V56090" s="122"/>
      <c r="W56090" s="123"/>
      <c r="AC56090" s="123"/>
    </row>
    <row r="56091" spans="5:29" s="2" customFormat="1">
      <c r="E56091" s="120"/>
      <c r="M56091" s="120"/>
      <c r="N56091" s="120"/>
      <c r="U56091" s="121"/>
      <c r="V56091" s="122"/>
      <c r="W56091" s="123"/>
      <c r="AC56091" s="123"/>
    </row>
    <row r="56092" spans="5:29" s="2" customFormat="1">
      <c r="E56092" s="120"/>
      <c r="M56092" s="120"/>
      <c r="N56092" s="120"/>
      <c r="U56092" s="121"/>
      <c r="V56092" s="122"/>
      <c r="W56092" s="123"/>
      <c r="AC56092" s="123"/>
    </row>
    <row r="56093" spans="5:29" s="2" customFormat="1">
      <c r="E56093" s="120"/>
      <c r="M56093" s="120"/>
      <c r="N56093" s="120"/>
      <c r="U56093" s="121"/>
      <c r="V56093" s="122"/>
      <c r="W56093" s="123"/>
      <c r="AC56093" s="123"/>
    </row>
    <row r="56094" spans="5:29" s="2" customFormat="1">
      <c r="E56094" s="120"/>
      <c r="M56094" s="120"/>
      <c r="N56094" s="120"/>
      <c r="U56094" s="121"/>
      <c r="V56094" s="122"/>
      <c r="W56094" s="123"/>
      <c r="AC56094" s="123"/>
    </row>
    <row r="56095" spans="5:29" s="2" customFormat="1">
      <c r="E56095" s="120"/>
      <c r="M56095" s="120"/>
      <c r="N56095" s="120"/>
      <c r="U56095" s="121"/>
      <c r="V56095" s="122"/>
      <c r="W56095" s="123"/>
      <c r="AC56095" s="123"/>
    </row>
    <row r="56096" spans="5:29" s="2" customFormat="1">
      <c r="E56096" s="120"/>
      <c r="M56096" s="120"/>
      <c r="N56096" s="120"/>
      <c r="U56096" s="121"/>
      <c r="V56096" s="122"/>
      <c r="W56096" s="123"/>
      <c r="AC56096" s="123"/>
    </row>
    <row r="56097" spans="5:29" s="2" customFormat="1">
      <c r="E56097" s="120"/>
      <c r="M56097" s="120"/>
      <c r="N56097" s="120"/>
      <c r="U56097" s="121"/>
      <c r="V56097" s="122"/>
      <c r="W56097" s="123"/>
      <c r="AC56097" s="123"/>
    </row>
    <row r="56098" spans="5:29" s="2" customFormat="1">
      <c r="E56098" s="120"/>
      <c r="M56098" s="120"/>
      <c r="N56098" s="120"/>
      <c r="U56098" s="121"/>
      <c r="V56098" s="122"/>
      <c r="W56098" s="123"/>
      <c r="AC56098" s="123"/>
    </row>
    <row r="56099" spans="5:29" s="2" customFormat="1">
      <c r="E56099" s="120"/>
      <c r="M56099" s="120"/>
      <c r="N56099" s="120"/>
      <c r="U56099" s="121"/>
      <c r="V56099" s="122"/>
      <c r="W56099" s="123"/>
      <c r="AC56099" s="123"/>
    </row>
    <row r="56100" spans="5:29" s="2" customFormat="1">
      <c r="E56100" s="120"/>
      <c r="M56100" s="120"/>
      <c r="N56100" s="120"/>
      <c r="U56100" s="121"/>
      <c r="V56100" s="122"/>
      <c r="W56100" s="123"/>
      <c r="AC56100" s="123"/>
    </row>
    <row r="56101" spans="5:29" s="2" customFormat="1">
      <c r="E56101" s="120"/>
      <c r="M56101" s="120"/>
      <c r="N56101" s="120"/>
      <c r="U56101" s="121"/>
      <c r="V56101" s="122"/>
      <c r="W56101" s="123"/>
      <c r="AC56101" s="123"/>
    </row>
    <row r="56102" spans="5:29" s="2" customFormat="1">
      <c r="E56102" s="120"/>
      <c r="M56102" s="120"/>
      <c r="N56102" s="120"/>
      <c r="U56102" s="121"/>
      <c r="V56102" s="122"/>
      <c r="W56102" s="123"/>
      <c r="AC56102" s="123"/>
    </row>
    <row r="56103" spans="5:29" s="2" customFormat="1">
      <c r="E56103" s="120"/>
      <c r="M56103" s="120"/>
      <c r="N56103" s="120"/>
      <c r="U56103" s="121"/>
      <c r="V56103" s="122"/>
      <c r="W56103" s="123"/>
      <c r="AC56103" s="123"/>
    </row>
    <row r="56104" spans="5:29" s="2" customFormat="1">
      <c r="E56104" s="120"/>
      <c r="M56104" s="120"/>
      <c r="N56104" s="120"/>
      <c r="U56104" s="121"/>
      <c r="V56104" s="122"/>
      <c r="W56104" s="123"/>
      <c r="AC56104" s="123"/>
    </row>
    <row r="56105" spans="5:29" s="2" customFormat="1">
      <c r="E56105" s="120"/>
      <c r="M56105" s="120"/>
      <c r="N56105" s="120"/>
      <c r="U56105" s="121"/>
      <c r="V56105" s="122"/>
      <c r="W56105" s="123"/>
      <c r="AC56105" s="123"/>
    </row>
    <row r="56106" spans="5:29" s="2" customFormat="1">
      <c r="E56106" s="120"/>
      <c r="M56106" s="120"/>
      <c r="N56106" s="120"/>
      <c r="U56106" s="121"/>
      <c r="V56106" s="122"/>
      <c r="W56106" s="123"/>
      <c r="AC56106" s="123"/>
    </row>
    <row r="56107" spans="5:29" s="2" customFormat="1">
      <c r="E56107" s="120"/>
      <c r="M56107" s="120"/>
      <c r="N56107" s="120"/>
      <c r="U56107" s="121"/>
      <c r="V56107" s="122"/>
      <c r="W56107" s="123"/>
      <c r="AC56107" s="123"/>
    </row>
    <row r="56108" spans="5:29" s="2" customFormat="1">
      <c r="E56108" s="120"/>
      <c r="M56108" s="120"/>
      <c r="N56108" s="120"/>
      <c r="U56108" s="121"/>
      <c r="V56108" s="122"/>
      <c r="W56108" s="123"/>
      <c r="AC56108" s="123"/>
    </row>
    <row r="56109" spans="5:29" s="2" customFormat="1">
      <c r="E56109" s="120"/>
      <c r="M56109" s="120"/>
      <c r="N56109" s="120"/>
      <c r="U56109" s="121"/>
      <c r="V56109" s="122"/>
      <c r="W56109" s="123"/>
      <c r="AC56109" s="123"/>
    </row>
    <row r="56110" spans="5:29" s="2" customFormat="1">
      <c r="E56110" s="120"/>
      <c r="M56110" s="120"/>
      <c r="N56110" s="120"/>
      <c r="U56110" s="121"/>
      <c r="V56110" s="122"/>
      <c r="W56110" s="123"/>
      <c r="AC56110" s="123"/>
    </row>
    <row r="56111" spans="5:29" s="2" customFormat="1">
      <c r="E56111" s="120"/>
      <c r="M56111" s="120"/>
      <c r="N56111" s="120"/>
      <c r="U56111" s="121"/>
      <c r="V56111" s="122"/>
      <c r="W56111" s="123"/>
      <c r="AC56111" s="123"/>
    </row>
    <row r="56112" spans="5:29" s="2" customFormat="1">
      <c r="E56112" s="120"/>
      <c r="M56112" s="120"/>
      <c r="N56112" s="120"/>
      <c r="U56112" s="121"/>
      <c r="V56112" s="122"/>
      <c r="W56112" s="123"/>
      <c r="AC56112" s="123"/>
    </row>
    <row r="56113" spans="5:29" s="2" customFormat="1">
      <c r="E56113" s="120"/>
      <c r="M56113" s="120"/>
      <c r="N56113" s="120"/>
      <c r="U56113" s="121"/>
      <c r="V56113" s="122"/>
      <c r="W56113" s="123"/>
      <c r="AC56113" s="123"/>
    </row>
    <row r="56114" spans="5:29" s="2" customFormat="1">
      <c r="E56114" s="120"/>
      <c r="M56114" s="120"/>
      <c r="N56114" s="120"/>
      <c r="U56114" s="121"/>
      <c r="V56114" s="122"/>
      <c r="W56114" s="123"/>
      <c r="AC56114" s="123"/>
    </row>
    <row r="56115" spans="5:29" s="2" customFormat="1">
      <c r="E56115" s="120"/>
      <c r="M56115" s="120"/>
      <c r="N56115" s="120"/>
      <c r="U56115" s="121"/>
      <c r="V56115" s="122"/>
      <c r="W56115" s="123"/>
      <c r="AC56115" s="123"/>
    </row>
    <row r="56116" spans="5:29" s="2" customFormat="1">
      <c r="E56116" s="120"/>
      <c r="M56116" s="120"/>
      <c r="N56116" s="120"/>
      <c r="U56116" s="121"/>
      <c r="V56116" s="122"/>
      <c r="W56116" s="123"/>
      <c r="AC56116" s="123"/>
    </row>
    <row r="56117" spans="5:29" s="2" customFormat="1">
      <c r="E56117" s="120"/>
      <c r="M56117" s="120"/>
      <c r="N56117" s="120"/>
      <c r="U56117" s="121"/>
      <c r="V56117" s="122"/>
      <c r="W56117" s="123"/>
      <c r="AC56117" s="123"/>
    </row>
    <row r="56118" spans="5:29" s="2" customFormat="1">
      <c r="E56118" s="120"/>
      <c r="M56118" s="120"/>
      <c r="N56118" s="120"/>
      <c r="U56118" s="121"/>
      <c r="V56118" s="122"/>
      <c r="W56118" s="123"/>
      <c r="AC56118" s="123"/>
    </row>
    <row r="56119" spans="5:29" s="2" customFormat="1">
      <c r="E56119" s="120"/>
      <c r="M56119" s="120"/>
      <c r="N56119" s="120"/>
      <c r="U56119" s="121"/>
      <c r="V56119" s="122"/>
      <c r="W56119" s="123"/>
      <c r="AC56119" s="123"/>
    </row>
    <row r="56120" spans="5:29" s="2" customFormat="1">
      <c r="E56120" s="120"/>
      <c r="M56120" s="120"/>
      <c r="N56120" s="120"/>
      <c r="U56120" s="121"/>
      <c r="V56120" s="122"/>
      <c r="W56120" s="123"/>
      <c r="AC56120" s="123"/>
    </row>
    <row r="56121" spans="5:29" s="2" customFormat="1">
      <c r="E56121" s="120"/>
      <c r="M56121" s="120"/>
      <c r="N56121" s="120"/>
      <c r="U56121" s="121"/>
      <c r="V56121" s="122"/>
      <c r="W56121" s="123"/>
      <c r="AC56121" s="123"/>
    </row>
    <row r="56122" spans="5:29" s="2" customFormat="1">
      <c r="E56122" s="120"/>
      <c r="M56122" s="120"/>
      <c r="N56122" s="120"/>
      <c r="U56122" s="121"/>
      <c r="V56122" s="122"/>
      <c r="W56122" s="123"/>
      <c r="AC56122" s="123"/>
    </row>
    <row r="56123" spans="5:29" s="2" customFormat="1">
      <c r="E56123" s="120"/>
      <c r="M56123" s="120"/>
      <c r="N56123" s="120"/>
      <c r="U56123" s="121"/>
      <c r="V56123" s="122"/>
      <c r="W56123" s="123"/>
      <c r="AC56123" s="123"/>
    </row>
    <row r="56124" spans="5:29" s="2" customFormat="1">
      <c r="E56124" s="120"/>
      <c r="M56124" s="120"/>
      <c r="N56124" s="120"/>
      <c r="U56124" s="121"/>
      <c r="V56124" s="122"/>
      <c r="W56124" s="123"/>
      <c r="AC56124" s="123"/>
    </row>
    <row r="56125" spans="5:29" s="2" customFormat="1">
      <c r="E56125" s="120"/>
      <c r="M56125" s="120"/>
      <c r="N56125" s="120"/>
      <c r="U56125" s="121"/>
      <c r="V56125" s="122"/>
      <c r="W56125" s="123"/>
      <c r="AC56125" s="123"/>
    </row>
    <row r="56126" spans="5:29" s="2" customFormat="1">
      <c r="E56126" s="120"/>
      <c r="M56126" s="120"/>
      <c r="N56126" s="120"/>
      <c r="U56126" s="121"/>
      <c r="V56126" s="122"/>
      <c r="W56126" s="123"/>
      <c r="AC56126" s="123"/>
    </row>
    <row r="56127" spans="5:29" s="2" customFormat="1">
      <c r="E56127" s="120"/>
      <c r="M56127" s="120"/>
      <c r="N56127" s="120"/>
      <c r="U56127" s="121"/>
      <c r="V56127" s="122"/>
      <c r="W56127" s="123"/>
      <c r="AC56127" s="123"/>
    </row>
    <row r="56128" spans="5:29" s="2" customFormat="1">
      <c r="E56128" s="120"/>
      <c r="M56128" s="120"/>
      <c r="N56128" s="120"/>
      <c r="U56128" s="121"/>
      <c r="V56128" s="122"/>
      <c r="W56128" s="123"/>
      <c r="AC56128" s="123"/>
    </row>
    <row r="56129" spans="5:29" s="2" customFormat="1">
      <c r="E56129" s="120"/>
      <c r="M56129" s="120"/>
      <c r="N56129" s="120"/>
      <c r="U56129" s="121"/>
      <c r="V56129" s="122"/>
      <c r="W56129" s="123"/>
      <c r="AC56129" s="123"/>
    </row>
    <row r="56130" spans="5:29" s="2" customFormat="1">
      <c r="E56130" s="120"/>
      <c r="M56130" s="120"/>
      <c r="N56130" s="120"/>
      <c r="U56130" s="121"/>
      <c r="V56130" s="122"/>
      <c r="W56130" s="123"/>
      <c r="AC56130" s="123"/>
    </row>
    <row r="56131" spans="5:29" s="2" customFormat="1">
      <c r="E56131" s="120"/>
      <c r="M56131" s="120"/>
      <c r="N56131" s="120"/>
      <c r="U56131" s="121"/>
      <c r="V56131" s="122"/>
      <c r="W56131" s="123"/>
      <c r="AC56131" s="123"/>
    </row>
    <row r="56132" spans="5:29" s="2" customFormat="1">
      <c r="E56132" s="120"/>
      <c r="M56132" s="120"/>
      <c r="N56132" s="120"/>
      <c r="U56132" s="121"/>
      <c r="V56132" s="122"/>
      <c r="W56132" s="123"/>
      <c r="AC56132" s="123"/>
    </row>
    <row r="56133" spans="5:29" s="2" customFormat="1">
      <c r="E56133" s="120"/>
      <c r="M56133" s="120"/>
      <c r="N56133" s="120"/>
      <c r="U56133" s="121"/>
      <c r="V56133" s="122"/>
      <c r="W56133" s="123"/>
      <c r="AC56133" s="123"/>
    </row>
    <row r="56134" spans="5:29" s="2" customFormat="1">
      <c r="E56134" s="120"/>
      <c r="M56134" s="120"/>
      <c r="N56134" s="120"/>
      <c r="U56134" s="121"/>
      <c r="V56134" s="122"/>
      <c r="W56134" s="123"/>
      <c r="AC56134" s="123"/>
    </row>
    <row r="56135" spans="5:29" s="2" customFormat="1">
      <c r="E56135" s="120"/>
      <c r="M56135" s="120"/>
      <c r="N56135" s="120"/>
      <c r="U56135" s="121"/>
      <c r="V56135" s="122"/>
      <c r="W56135" s="123"/>
      <c r="AC56135" s="123"/>
    </row>
    <row r="56136" spans="5:29" s="2" customFormat="1">
      <c r="E56136" s="120"/>
      <c r="M56136" s="120"/>
      <c r="N56136" s="120"/>
      <c r="U56136" s="121"/>
      <c r="V56136" s="122"/>
      <c r="W56136" s="123"/>
      <c r="AC56136" s="123"/>
    </row>
    <row r="56137" spans="5:29" s="2" customFormat="1">
      <c r="E56137" s="120"/>
      <c r="M56137" s="120"/>
      <c r="N56137" s="120"/>
      <c r="U56137" s="121"/>
      <c r="V56137" s="122"/>
      <c r="W56137" s="123"/>
      <c r="AC56137" s="123"/>
    </row>
    <row r="56138" spans="5:29" s="2" customFormat="1">
      <c r="E56138" s="120"/>
      <c r="M56138" s="120"/>
      <c r="N56138" s="120"/>
      <c r="U56138" s="121"/>
      <c r="V56138" s="122"/>
      <c r="W56138" s="123"/>
      <c r="AC56138" s="123"/>
    </row>
    <row r="56139" spans="5:29" s="2" customFormat="1">
      <c r="E56139" s="120"/>
      <c r="M56139" s="120"/>
      <c r="N56139" s="120"/>
      <c r="U56139" s="121"/>
      <c r="V56139" s="122"/>
      <c r="W56139" s="123"/>
      <c r="AC56139" s="123"/>
    </row>
    <row r="56140" spans="5:29" s="2" customFormat="1">
      <c r="E56140" s="120"/>
      <c r="M56140" s="120"/>
      <c r="N56140" s="120"/>
      <c r="U56140" s="121"/>
      <c r="V56140" s="122"/>
      <c r="W56140" s="123"/>
      <c r="AC56140" s="123"/>
    </row>
    <row r="56141" spans="5:29" s="2" customFormat="1">
      <c r="E56141" s="120"/>
      <c r="M56141" s="120"/>
      <c r="N56141" s="120"/>
      <c r="U56141" s="121"/>
      <c r="V56141" s="122"/>
      <c r="W56141" s="123"/>
      <c r="AC56141" s="123"/>
    </row>
    <row r="56142" spans="5:29" s="2" customFormat="1">
      <c r="E56142" s="120"/>
      <c r="M56142" s="120"/>
      <c r="N56142" s="120"/>
      <c r="U56142" s="121"/>
      <c r="V56142" s="122"/>
      <c r="W56142" s="123"/>
      <c r="AC56142" s="123"/>
    </row>
    <row r="56143" spans="5:29" s="2" customFormat="1">
      <c r="E56143" s="120"/>
      <c r="M56143" s="120"/>
      <c r="N56143" s="120"/>
      <c r="U56143" s="121"/>
      <c r="V56143" s="122"/>
      <c r="W56143" s="123"/>
      <c r="AC56143" s="123"/>
    </row>
    <row r="56144" spans="5:29" s="2" customFormat="1">
      <c r="E56144" s="120"/>
      <c r="M56144" s="120"/>
      <c r="N56144" s="120"/>
      <c r="U56144" s="121"/>
      <c r="V56144" s="122"/>
      <c r="W56144" s="123"/>
      <c r="AC56144" s="123"/>
    </row>
    <row r="56145" spans="5:29" s="2" customFormat="1">
      <c r="E56145" s="120"/>
      <c r="M56145" s="120"/>
      <c r="N56145" s="120"/>
      <c r="U56145" s="121"/>
      <c r="V56145" s="122"/>
      <c r="W56145" s="123"/>
      <c r="AC56145" s="123"/>
    </row>
    <row r="56146" spans="5:29" s="2" customFormat="1">
      <c r="E56146" s="120"/>
      <c r="M56146" s="120"/>
      <c r="N56146" s="120"/>
      <c r="U56146" s="121"/>
      <c r="V56146" s="122"/>
      <c r="W56146" s="123"/>
      <c r="AC56146" s="123"/>
    </row>
    <row r="56147" spans="5:29" s="2" customFormat="1">
      <c r="E56147" s="120"/>
      <c r="M56147" s="120"/>
      <c r="N56147" s="120"/>
      <c r="U56147" s="121"/>
      <c r="V56147" s="122"/>
      <c r="W56147" s="123"/>
      <c r="AC56147" s="123"/>
    </row>
    <row r="56148" spans="5:29" s="2" customFormat="1">
      <c r="E56148" s="120"/>
      <c r="M56148" s="120"/>
      <c r="N56148" s="120"/>
      <c r="U56148" s="121"/>
      <c r="V56148" s="122"/>
      <c r="W56148" s="123"/>
      <c r="AC56148" s="123"/>
    </row>
    <row r="56149" spans="5:29" s="2" customFormat="1">
      <c r="E56149" s="120"/>
      <c r="M56149" s="120"/>
      <c r="N56149" s="120"/>
      <c r="U56149" s="121"/>
      <c r="V56149" s="122"/>
      <c r="W56149" s="123"/>
      <c r="AC56149" s="123"/>
    </row>
    <row r="56150" spans="5:29" s="2" customFormat="1">
      <c r="E56150" s="120"/>
      <c r="M56150" s="120"/>
      <c r="N56150" s="120"/>
      <c r="U56150" s="121"/>
      <c r="V56150" s="122"/>
      <c r="W56150" s="123"/>
      <c r="AC56150" s="123"/>
    </row>
    <row r="56151" spans="5:29" s="2" customFormat="1">
      <c r="E56151" s="120"/>
      <c r="M56151" s="120"/>
      <c r="N56151" s="120"/>
      <c r="U56151" s="121"/>
      <c r="V56151" s="122"/>
      <c r="W56151" s="123"/>
      <c r="AC56151" s="123"/>
    </row>
    <row r="56152" spans="5:29" s="2" customFormat="1">
      <c r="E56152" s="120"/>
      <c r="M56152" s="120"/>
      <c r="N56152" s="120"/>
      <c r="U56152" s="121"/>
      <c r="V56152" s="122"/>
      <c r="W56152" s="123"/>
      <c r="AC56152" s="123"/>
    </row>
    <row r="56153" spans="5:29" s="2" customFormat="1">
      <c r="E56153" s="120"/>
      <c r="M56153" s="120"/>
      <c r="N56153" s="120"/>
      <c r="U56153" s="121"/>
      <c r="V56153" s="122"/>
      <c r="W56153" s="123"/>
      <c r="AC56153" s="123"/>
    </row>
    <row r="56154" spans="5:29" s="2" customFormat="1">
      <c r="E56154" s="120"/>
      <c r="M56154" s="120"/>
      <c r="N56154" s="120"/>
      <c r="U56154" s="121"/>
      <c r="V56154" s="122"/>
      <c r="W56154" s="123"/>
      <c r="AC56154" s="123"/>
    </row>
    <row r="56155" spans="5:29" s="2" customFormat="1">
      <c r="E56155" s="120"/>
      <c r="M56155" s="120"/>
      <c r="N56155" s="120"/>
      <c r="U56155" s="121"/>
      <c r="V56155" s="122"/>
      <c r="W56155" s="123"/>
      <c r="AC56155" s="123"/>
    </row>
    <row r="56156" spans="5:29" s="2" customFormat="1">
      <c r="E56156" s="120"/>
      <c r="M56156" s="120"/>
      <c r="N56156" s="120"/>
      <c r="U56156" s="121"/>
      <c r="V56156" s="122"/>
      <c r="W56156" s="123"/>
      <c r="AC56156" s="123"/>
    </row>
    <row r="56157" spans="5:29" s="2" customFormat="1">
      <c r="E56157" s="120"/>
      <c r="M56157" s="120"/>
      <c r="N56157" s="120"/>
      <c r="U56157" s="121"/>
      <c r="V56157" s="122"/>
      <c r="W56157" s="123"/>
      <c r="AC56157" s="123"/>
    </row>
    <row r="56158" spans="5:29" s="2" customFormat="1">
      <c r="E56158" s="120"/>
      <c r="M56158" s="120"/>
      <c r="N56158" s="120"/>
      <c r="U56158" s="121"/>
      <c r="V56158" s="122"/>
      <c r="W56158" s="123"/>
      <c r="AC56158" s="123"/>
    </row>
    <row r="56159" spans="5:29" s="2" customFormat="1">
      <c r="E56159" s="120"/>
      <c r="M56159" s="120"/>
      <c r="N56159" s="120"/>
      <c r="U56159" s="121"/>
      <c r="V56159" s="122"/>
      <c r="W56159" s="123"/>
      <c r="AC56159" s="123"/>
    </row>
    <row r="56160" spans="5:29" s="2" customFormat="1">
      <c r="E56160" s="120"/>
      <c r="M56160" s="120"/>
      <c r="N56160" s="120"/>
      <c r="U56160" s="121"/>
      <c r="V56160" s="122"/>
      <c r="W56160" s="123"/>
      <c r="AC56160" s="123"/>
    </row>
    <row r="56161" spans="5:29" s="2" customFormat="1">
      <c r="E56161" s="120"/>
      <c r="M56161" s="120"/>
      <c r="N56161" s="120"/>
      <c r="U56161" s="121"/>
      <c r="V56161" s="122"/>
      <c r="W56161" s="123"/>
      <c r="AC56161" s="123"/>
    </row>
    <row r="56162" spans="5:29" s="2" customFormat="1">
      <c r="E56162" s="120"/>
      <c r="M56162" s="120"/>
      <c r="N56162" s="120"/>
      <c r="U56162" s="121"/>
      <c r="V56162" s="122"/>
      <c r="W56162" s="123"/>
      <c r="AC56162" s="123"/>
    </row>
    <row r="56163" spans="5:29" s="2" customFormat="1">
      <c r="E56163" s="120"/>
      <c r="M56163" s="120"/>
      <c r="N56163" s="120"/>
      <c r="U56163" s="121"/>
      <c r="V56163" s="122"/>
      <c r="W56163" s="123"/>
      <c r="AC56163" s="123"/>
    </row>
    <row r="56164" spans="5:29" s="2" customFormat="1">
      <c r="E56164" s="120"/>
      <c r="M56164" s="120"/>
      <c r="N56164" s="120"/>
      <c r="U56164" s="121"/>
      <c r="V56164" s="122"/>
      <c r="W56164" s="123"/>
      <c r="AC56164" s="123"/>
    </row>
    <row r="56165" spans="5:29" s="2" customFormat="1">
      <c r="E56165" s="120"/>
      <c r="M56165" s="120"/>
      <c r="N56165" s="120"/>
      <c r="U56165" s="121"/>
      <c r="V56165" s="122"/>
      <c r="W56165" s="123"/>
      <c r="AC56165" s="123"/>
    </row>
    <row r="56166" spans="5:29" s="2" customFormat="1">
      <c r="E56166" s="120"/>
      <c r="M56166" s="120"/>
      <c r="N56166" s="120"/>
      <c r="U56166" s="121"/>
      <c r="V56166" s="122"/>
      <c r="W56166" s="123"/>
      <c r="AC56166" s="123"/>
    </row>
    <row r="56167" spans="5:29" s="2" customFormat="1">
      <c r="E56167" s="120"/>
      <c r="M56167" s="120"/>
      <c r="N56167" s="120"/>
      <c r="U56167" s="121"/>
      <c r="V56167" s="122"/>
      <c r="W56167" s="123"/>
      <c r="AC56167" s="123"/>
    </row>
    <row r="56168" spans="5:29" s="2" customFormat="1">
      <c r="E56168" s="120"/>
      <c r="M56168" s="120"/>
      <c r="N56168" s="120"/>
      <c r="U56168" s="121"/>
      <c r="V56168" s="122"/>
      <c r="W56168" s="123"/>
      <c r="AC56168" s="123"/>
    </row>
    <row r="56169" spans="5:29" s="2" customFormat="1">
      <c r="E56169" s="120"/>
      <c r="M56169" s="120"/>
      <c r="N56169" s="120"/>
      <c r="U56169" s="121"/>
      <c r="V56169" s="122"/>
      <c r="W56169" s="123"/>
      <c r="AC56169" s="123"/>
    </row>
    <row r="56170" spans="5:29" s="2" customFormat="1">
      <c r="E56170" s="120"/>
      <c r="M56170" s="120"/>
      <c r="N56170" s="120"/>
      <c r="U56170" s="121"/>
      <c r="V56170" s="122"/>
      <c r="W56170" s="123"/>
      <c r="AC56170" s="123"/>
    </row>
    <row r="56171" spans="5:29" s="2" customFormat="1">
      <c r="E56171" s="120"/>
      <c r="M56171" s="120"/>
      <c r="N56171" s="120"/>
      <c r="U56171" s="121"/>
      <c r="V56171" s="122"/>
      <c r="W56171" s="123"/>
      <c r="AC56171" s="123"/>
    </row>
    <row r="56172" spans="5:29" s="2" customFormat="1">
      <c r="E56172" s="120"/>
      <c r="M56172" s="120"/>
      <c r="N56172" s="120"/>
      <c r="U56172" s="121"/>
      <c r="V56172" s="122"/>
      <c r="W56172" s="123"/>
      <c r="AC56172" s="123"/>
    </row>
    <row r="56173" spans="5:29" s="2" customFormat="1">
      <c r="E56173" s="120"/>
      <c r="M56173" s="120"/>
      <c r="N56173" s="120"/>
      <c r="U56173" s="121"/>
      <c r="V56173" s="122"/>
      <c r="W56173" s="123"/>
      <c r="AC56173" s="123"/>
    </row>
    <row r="56174" spans="5:29" s="2" customFormat="1">
      <c r="E56174" s="120"/>
      <c r="M56174" s="120"/>
      <c r="N56174" s="120"/>
      <c r="U56174" s="121"/>
      <c r="V56174" s="122"/>
      <c r="W56174" s="123"/>
      <c r="AC56174" s="123"/>
    </row>
    <row r="56175" spans="5:29" s="2" customFormat="1">
      <c r="E56175" s="120"/>
      <c r="M56175" s="120"/>
      <c r="N56175" s="120"/>
      <c r="U56175" s="121"/>
      <c r="V56175" s="122"/>
      <c r="W56175" s="123"/>
      <c r="AC56175" s="123"/>
    </row>
    <row r="56176" spans="5:29" s="2" customFormat="1">
      <c r="E56176" s="120"/>
      <c r="M56176" s="120"/>
      <c r="N56176" s="120"/>
      <c r="U56176" s="121"/>
      <c r="V56176" s="122"/>
      <c r="W56176" s="123"/>
      <c r="AC56176" s="123"/>
    </row>
    <row r="56177" spans="5:29" s="2" customFormat="1">
      <c r="E56177" s="120"/>
      <c r="M56177" s="120"/>
      <c r="N56177" s="120"/>
      <c r="U56177" s="121"/>
      <c r="V56177" s="122"/>
      <c r="W56177" s="123"/>
      <c r="AC56177" s="123"/>
    </row>
    <row r="56178" spans="5:29" s="2" customFormat="1">
      <c r="E56178" s="120"/>
      <c r="M56178" s="120"/>
      <c r="N56178" s="120"/>
      <c r="U56178" s="121"/>
      <c r="V56178" s="122"/>
      <c r="W56178" s="123"/>
      <c r="AC56178" s="123"/>
    </row>
    <row r="56179" spans="5:29" s="2" customFormat="1">
      <c r="E56179" s="120"/>
      <c r="M56179" s="120"/>
      <c r="N56179" s="120"/>
      <c r="U56179" s="121"/>
      <c r="V56179" s="122"/>
      <c r="W56179" s="123"/>
      <c r="AC56179" s="123"/>
    </row>
    <row r="56180" spans="5:29" s="2" customFormat="1">
      <c r="E56180" s="120"/>
      <c r="M56180" s="120"/>
      <c r="N56180" s="120"/>
      <c r="U56180" s="121"/>
      <c r="V56180" s="122"/>
      <c r="W56180" s="123"/>
      <c r="AC56180" s="123"/>
    </row>
    <row r="56181" spans="5:29" s="2" customFormat="1">
      <c r="E56181" s="120"/>
      <c r="M56181" s="120"/>
      <c r="N56181" s="120"/>
      <c r="U56181" s="121"/>
      <c r="V56181" s="122"/>
      <c r="W56181" s="123"/>
      <c r="AC56181" s="123"/>
    </row>
    <row r="56182" spans="5:29" s="2" customFormat="1">
      <c r="E56182" s="120"/>
      <c r="M56182" s="120"/>
      <c r="N56182" s="120"/>
      <c r="U56182" s="121"/>
      <c r="V56182" s="122"/>
      <c r="W56182" s="123"/>
      <c r="AC56182" s="123"/>
    </row>
    <row r="56183" spans="5:29" s="2" customFormat="1">
      <c r="E56183" s="120"/>
      <c r="M56183" s="120"/>
      <c r="N56183" s="120"/>
      <c r="U56183" s="121"/>
      <c r="V56183" s="122"/>
      <c r="W56183" s="123"/>
      <c r="AC56183" s="123"/>
    </row>
    <row r="56184" spans="5:29" s="2" customFormat="1">
      <c r="E56184" s="120"/>
      <c r="M56184" s="120"/>
      <c r="N56184" s="120"/>
      <c r="U56184" s="121"/>
      <c r="V56184" s="122"/>
      <c r="W56184" s="123"/>
      <c r="AC56184" s="123"/>
    </row>
    <row r="56185" spans="5:29" s="2" customFormat="1">
      <c r="E56185" s="120"/>
      <c r="M56185" s="120"/>
      <c r="N56185" s="120"/>
      <c r="U56185" s="121"/>
      <c r="V56185" s="122"/>
      <c r="W56185" s="123"/>
      <c r="AC56185" s="123"/>
    </row>
    <row r="56186" spans="5:29" s="2" customFormat="1">
      <c r="E56186" s="120"/>
      <c r="M56186" s="120"/>
      <c r="N56186" s="120"/>
      <c r="U56186" s="121"/>
      <c r="V56186" s="122"/>
      <c r="W56186" s="123"/>
      <c r="AC56186" s="123"/>
    </row>
    <row r="56187" spans="5:29" s="2" customFormat="1">
      <c r="E56187" s="120"/>
      <c r="M56187" s="120"/>
      <c r="N56187" s="120"/>
      <c r="U56187" s="121"/>
      <c r="V56187" s="122"/>
      <c r="W56187" s="123"/>
      <c r="AC56187" s="123"/>
    </row>
    <row r="56188" spans="5:29" s="2" customFormat="1">
      <c r="E56188" s="120"/>
      <c r="M56188" s="120"/>
      <c r="N56188" s="120"/>
      <c r="U56188" s="121"/>
      <c r="V56188" s="122"/>
      <c r="W56188" s="123"/>
      <c r="AC56188" s="123"/>
    </row>
    <row r="56189" spans="5:29" s="2" customFormat="1">
      <c r="E56189" s="120"/>
      <c r="M56189" s="120"/>
      <c r="N56189" s="120"/>
      <c r="U56189" s="121"/>
      <c r="V56189" s="122"/>
      <c r="W56189" s="123"/>
      <c r="AC56189" s="123"/>
    </row>
    <row r="56190" spans="5:29" s="2" customFormat="1">
      <c r="E56190" s="120"/>
      <c r="M56190" s="120"/>
      <c r="N56190" s="120"/>
      <c r="U56190" s="121"/>
      <c r="V56190" s="122"/>
      <c r="W56190" s="123"/>
      <c r="AC56190" s="123"/>
    </row>
    <row r="56191" spans="5:29" s="2" customFormat="1">
      <c r="E56191" s="120"/>
      <c r="M56191" s="120"/>
      <c r="N56191" s="120"/>
      <c r="U56191" s="121"/>
      <c r="V56191" s="122"/>
      <c r="W56191" s="123"/>
      <c r="AC56191" s="123"/>
    </row>
    <row r="56192" spans="5:29" s="2" customFormat="1">
      <c r="E56192" s="120"/>
      <c r="M56192" s="120"/>
      <c r="N56192" s="120"/>
      <c r="U56192" s="121"/>
      <c r="V56192" s="122"/>
      <c r="W56192" s="123"/>
      <c r="AC56192" s="123"/>
    </row>
    <row r="56193" spans="5:29" s="2" customFormat="1">
      <c r="E56193" s="120"/>
      <c r="M56193" s="120"/>
      <c r="N56193" s="120"/>
      <c r="U56193" s="121"/>
      <c r="V56193" s="122"/>
      <c r="W56193" s="123"/>
      <c r="AC56193" s="123"/>
    </row>
    <row r="56194" spans="5:29" s="2" customFormat="1">
      <c r="E56194" s="120"/>
      <c r="M56194" s="120"/>
      <c r="N56194" s="120"/>
      <c r="U56194" s="121"/>
      <c r="V56194" s="122"/>
      <c r="W56194" s="123"/>
      <c r="AC56194" s="123"/>
    </row>
    <row r="56195" spans="5:29" s="2" customFormat="1">
      <c r="E56195" s="120"/>
      <c r="M56195" s="120"/>
      <c r="N56195" s="120"/>
      <c r="U56195" s="121"/>
      <c r="V56195" s="122"/>
      <c r="W56195" s="123"/>
      <c r="AC56195" s="123"/>
    </row>
    <row r="56196" spans="5:29" s="2" customFormat="1">
      <c r="E56196" s="120"/>
      <c r="M56196" s="120"/>
      <c r="N56196" s="120"/>
      <c r="U56196" s="121"/>
      <c r="V56196" s="122"/>
      <c r="W56196" s="123"/>
      <c r="AC56196" s="123"/>
    </row>
    <row r="56197" spans="5:29" s="2" customFormat="1">
      <c r="E56197" s="120"/>
      <c r="M56197" s="120"/>
      <c r="N56197" s="120"/>
      <c r="U56197" s="121"/>
      <c r="V56197" s="122"/>
      <c r="W56197" s="123"/>
      <c r="AC56197" s="123"/>
    </row>
    <row r="56198" spans="5:29" s="2" customFormat="1">
      <c r="E56198" s="120"/>
      <c r="M56198" s="120"/>
      <c r="N56198" s="120"/>
      <c r="U56198" s="121"/>
      <c r="V56198" s="122"/>
      <c r="W56198" s="123"/>
      <c r="AC56198" s="123"/>
    </row>
    <row r="56199" spans="5:29" s="2" customFormat="1">
      <c r="E56199" s="120"/>
      <c r="M56199" s="120"/>
      <c r="N56199" s="120"/>
      <c r="U56199" s="121"/>
      <c r="V56199" s="122"/>
      <c r="W56199" s="123"/>
      <c r="AC56199" s="123"/>
    </row>
    <row r="56200" spans="5:29" s="2" customFormat="1">
      <c r="E56200" s="120"/>
      <c r="M56200" s="120"/>
      <c r="N56200" s="120"/>
      <c r="U56200" s="121"/>
      <c r="V56200" s="122"/>
      <c r="W56200" s="123"/>
      <c r="AC56200" s="123"/>
    </row>
    <row r="56201" spans="5:29" s="2" customFormat="1">
      <c r="E56201" s="120"/>
      <c r="M56201" s="120"/>
      <c r="N56201" s="120"/>
      <c r="U56201" s="121"/>
      <c r="V56201" s="122"/>
      <c r="W56201" s="123"/>
      <c r="AC56201" s="123"/>
    </row>
    <row r="56202" spans="5:29" s="2" customFormat="1">
      <c r="E56202" s="120"/>
      <c r="M56202" s="120"/>
      <c r="N56202" s="120"/>
      <c r="U56202" s="121"/>
      <c r="V56202" s="122"/>
      <c r="W56202" s="123"/>
      <c r="AC56202" s="123"/>
    </row>
    <row r="56203" spans="5:29" s="2" customFormat="1">
      <c r="E56203" s="120"/>
      <c r="M56203" s="120"/>
      <c r="N56203" s="120"/>
      <c r="U56203" s="121"/>
      <c r="V56203" s="122"/>
      <c r="W56203" s="123"/>
      <c r="AC56203" s="123"/>
    </row>
    <row r="56204" spans="5:29" s="2" customFormat="1">
      <c r="E56204" s="120"/>
      <c r="M56204" s="120"/>
      <c r="N56204" s="120"/>
      <c r="U56204" s="121"/>
      <c r="V56204" s="122"/>
      <c r="W56204" s="123"/>
      <c r="AC56204" s="123"/>
    </row>
    <row r="56205" spans="5:29" s="2" customFormat="1">
      <c r="E56205" s="120"/>
      <c r="M56205" s="120"/>
      <c r="N56205" s="120"/>
      <c r="U56205" s="121"/>
      <c r="V56205" s="122"/>
      <c r="W56205" s="123"/>
      <c r="AC56205" s="123"/>
    </row>
    <row r="56206" spans="5:29" s="2" customFormat="1">
      <c r="E56206" s="120"/>
      <c r="M56206" s="120"/>
      <c r="N56206" s="120"/>
      <c r="U56206" s="121"/>
      <c r="V56206" s="122"/>
      <c r="W56206" s="123"/>
      <c r="AC56206" s="123"/>
    </row>
    <row r="56207" spans="5:29" s="2" customFormat="1">
      <c r="E56207" s="120"/>
      <c r="M56207" s="120"/>
      <c r="N56207" s="120"/>
      <c r="U56207" s="121"/>
      <c r="V56207" s="122"/>
      <c r="W56207" s="123"/>
      <c r="AC56207" s="123"/>
    </row>
    <row r="56208" spans="5:29" s="2" customFormat="1">
      <c r="E56208" s="120"/>
      <c r="M56208" s="120"/>
      <c r="N56208" s="120"/>
      <c r="U56208" s="121"/>
      <c r="V56208" s="122"/>
      <c r="W56208" s="123"/>
      <c r="AC56208" s="123"/>
    </row>
    <row r="56209" spans="5:29" s="2" customFormat="1">
      <c r="E56209" s="120"/>
      <c r="M56209" s="120"/>
      <c r="N56209" s="120"/>
      <c r="U56209" s="121"/>
      <c r="V56209" s="122"/>
      <c r="W56209" s="123"/>
      <c r="AC56209" s="123"/>
    </row>
    <row r="56210" spans="5:29" s="2" customFormat="1">
      <c r="E56210" s="120"/>
      <c r="M56210" s="120"/>
      <c r="N56210" s="120"/>
      <c r="U56210" s="121"/>
      <c r="V56210" s="122"/>
      <c r="W56210" s="123"/>
      <c r="AC56210" s="123"/>
    </row>
    <row r="56211" spans="5:29" s="2" customFormat="1">
      <c r="E56211" s="120"/>
      <c r="M56211" s="120"/>
      <c r="N56211" s="120"/>
      <c r="U56211" s="121"/>
      <c r="V56211" s="122"/>
      <c r="W56211" s="123"/>
      <c r="AC56211" s="123"/>
    </row>
    <row r="56212" spans="5:29" s="2" customFormat="1">
      <c r="E56212" s="120"/>
      <c r="M56212" s="120"/>
      <c r="N56212" s="120"/>
      <c r="U56212" s="121"/>
      <c r="V56212" s="122"/>
      <c r="W56212" s="123"/>
      <c r="AC56212" s="123"/>
    </row>
    <row r="56213" spans="5:29" s="2" customFormat="1">
      <c r="E56213" s="120"/>
      <c r="M56213" s="120"/>
      <c r="N56213" s="120"/>
      <c r="U56213" s="121"/>
      <c r="V56213" s="122"/>
      <c r="W56213" s="123"/>
      <c r="AC56213" s="123"/>
    </row>
    <row r="56214" spans="5:29" s="2" customFormat="1">
      <c r="E56214" s="120"/>
      <c r="M56214" s="120"/>
      <c r="N56214" s="120"/>
      <c r="U56214" s="121"/>
      <c r="V56214" s="122"/>
      <c r="W56214" s="123"/>
      <c r="AC56214" s="123"/>
    </row>
    <row r="56215" spans="5:29" s="2" customFormat="1">
      <c r="E56215" s="120"/>
      <c r="M56215" s="120"/>
      <c r="N56215" s="120"/>
      <c r="U56215" s="121"/>
      <c r="V56215" s="122"/>
      <c r="W56215" s="123"/>
      <c r="AC56215" s="123"/>
    </row>
    <row r="56216" spans="5:29" s="2" customFormat="1">
      <c r="E56216" s="120"/>
      <c r="M56216" s="120"/>
      <c r="N56216" s="120"/>
      <c r="U56216" s="121"/>
      <c r="V56216" s="122"/>
      <c r="W56216" s="123"/>
      <c r="AC56216" s="123"/>
    </row>
    <row r="56217" spans="5:29" s="2" customFormat="1">
      <c r="E56217" s="120"/>
      <c r="M56217" s="120"/>
      <c r="N56217" s="120"/>
      <c r="U56217" s="121"/>
      <c r="V56217" s="122"/>
      <c r="W56217" s="123"/>
      <c r="AC56217" s="123"/>
    </row>
    <row r="56218" spans="5:29" s="2" customFormat="1">
      <c r="E56218" s="120"/>
      <c r="M56218" s="120"/>
      <c r="N56218" s="120"/>
      <c r="U56218" s="121"/>
      <c r="V56218" s="122"/>
      <c r="W56218" s="123"/>
      <c r="AC56218" s="123"/>
    </row>
    <row r="56219" spans="5:29" s="2" customFormat="1">
      <c r="E56219" s="120"/>
      <c r="M56219" s="120"/>
      <c r="N56219" s="120"/>
      <c r="U56219" s="121"/>
      <c r="V56219" s="122"/>
      <c r="W56219" s="123"/>
      <c r="AC56219" s="123"/>
    </row>
    <row r="56220" spans="5:29" s="2" customFormat="1">
      <c r="E56220" s="120"/>
      <c r="M56220" s="120"/>
      <c r="N56220" s="120"/>
      <c r="U56220" s="121"/>
      <c r="V56220" s="122"/>
      <c r="W56220" s="123"/>
      <c r="AC56220" s="123"/>
    </row>
    <row r="56221" spans="5:29" s="2" customFormat="1">
      <c r="E56221" s="120"/>
      <c r="M56221" s="120"/>
      <c r="N56221" s="120"/>
      <c r="U56221" s="121"/>
      <c r="V56221" s="122"/>
      <c r="W56221" s="123"/>
      <c r="AC56221" s="123"/>
    </row>
    <row r="56222" spans="5:29" s="2" customFormat="1">
      <c r="E56222" s="120"/>
      <c r="M56222" s="120"/>
      <c r="N56222" s="120"/>
      <c r="U56222" s="121"/>
      <c r="V56222" s="122"/>
      <c r="W56222" s="123"/>
      <c r="AC56222" s="123"/>
    </row>
    <row r="56223" spans="5:29" s="2" customFormat="1">
      <c r="E56223" s="120"/>
      <c r="M56223" s="120"/>
      <c r="N56223" s="120"/>
      <c r="U56223" s="121"/>
      <c r="V56223" s="122"/>
      <c r="W56223" s="123"/>
      <c r="AC56223" s="123"/>
    </row>
    <row r="56224" spans="5:29" s="2" customFormat="1">
      <c r="E56224" s="120"/>
      <c r="M56224" s="120"/>
      <c r="N56224" s="120"/>
      <c r="U56224" s="121"/>
      <c r="V56224" s="122"/>
      <c r="W56224" s="123"/>
      <c r="AC56224" s="123"/>
    </row>
    <row r="56225" spans="5:29" s="2" customFormat="1">
      <c r="E56225" s="120"/>
      <c r="M56225" s="120"/>
      <c r="N56225" s="120"/>
      <c r="U56225" s="121"/>
      <c r="V56225" s="122"/>
      <c r="W56225" s="123"/>
      <c r="AC56225" s="123"/>
    </row>
    <row r="56226" spans="5:29" s="2" customFormat="1">
      <c r="E56226" s="120"/>
      <c r="M56226" s="120"/>
      <c r="N56226" s="120"/>
      <c r="U56226" s="121"/>
      <c r="V56226" s="122"/>
      <c r="W56226" s="123"/>
      <c r="AC56226" s="123"/>
    </row>
    <row r="56227" spans="5:29" s="2" customFormat="1">
      <c r="E56227" s="120"/>
      <c r="M56227" s="120"/>
      <c r="N56227" s="120"/>
      <c r="U56227" s="121"/>
      <c r="V56227" s="122"/>
      <c r="W56227" s="123"/>
      <c r="AC56227" s="123"/>
    </row>
    <row r="56228" spans="5:29" s="2" customFormat="1">
      <c r="E56228" s="120"/>
      <c r="M56228" s="120"/>
      <c r="N56228" s="120"/>
      <c r="U56228" s="121"/>
      <c r="V56228" s="122"/>
      <c r="W56228" s="123"/>
      <c r="AC56228" s="123"/>
    </row>
    <row r="56229" spans="5:29" s="2" customFormat="1">
      <c r="E56229" s="120"/>
      <c r="M56229" s="120"/>
      <c r="N56229" s="120"/>
      <c r="U56229" s="121"/>
      <c r="V56229" s="122"/>
      <c r="W56229" s="123"/>
      <c r="AC56229" s="123"/>
    </row>
    <row r="56230" spans="5:29" s="2" customFormat="1">
      <c r="E56230" s="120"/>
      <c r="M56230" s="120"/>
      <c r="N56230" s="120"/>
      <c r="U56230" s="121"/>
      <c r="V56230" s="122"/>
      <c r="W56230" s="123"/>
      <c r="AC56230" s="123"/>
    </row>
    <row r="56231" spans="5:29" s="2" customFormat="1">
      <c r="E56231" s="120"/>
      <c r="M56231" s="120"/>
      <c r="N56231" s="120"/>
      <c r="U56231" s="121"/>
      <c r="V56231" s="122"/>
      <c r="W56231" s="123"/>
      <c r="AC56231" s="123"/>
    </row>
    <row r="56232" spans="5:29" s="2" customFormat="1">
      <c r="E56232" s="120"/>
      <c r="M56232" s="120"/>
      <c r="N56232" s="120"/>
      <c r="U56232" s="121"/>
      <c r="V56232" s="122"/>
      <c r="W56232" s="123"/>
      <c r="AC56232" s="123"/>
    </row>
    <row r="56233" spans="5:29" s="2" customFormat="1">
      <c r="E56233" s="120"/>
      <c r="M56233" s="120"/>
      <c r="N56233" s="120"/>
      <c r="U56233" s="121"/>
      <c r="V56233" s="122"/>
      <c r="W56233" s="123"/>
      <c r="AC56233" s="123"/>
    </row>
    <row r="56234" spans="5:29" s="2" customFormat="1">
      <c r="E56234" s="120"/>
      <c r="M56234" s="120"/>
      <c r="N56234" s="120"/>
      <c r="U56234" s="121"/>
      <c r="V56234" s="122"/>
      <c r="W56234" s="123"/>
      <c r="AC56234" s="123"/>
    </row>
    <row r="56235" spans="5:29" s="2" customFormat="1">
      <c r="E56235" s="120"/>
      <c r="M56235" s="120"/>
      <c r="N56235" s="120"/>
      <c r="U56235" s="121"/>
      <c r="V56235" s="122"/>
      <c r="W56235" s="123"/>
      <c r="AC56235" s="123"/>
    </row>
    <row r="56236" spans="5:29" s="2" customFormat="1">
      <c r="E56236" s="120"/>
      <c r="M56236" s="120"/>
      <c r="N56236" s="120"/>
      <c r="U56236" s="121"/>
      <c r="V56236" s="122"/>
      <c r="W56236" s="123"/>
      <c r="AC56236" s="123"/>
    </row>
    <row r="56237" spans="5:29" s="2" customFormat="1">
      <c r="E56237" s="120"/>
      <c r="M56237" s="120"/>
      <c r="N56237" s="120"/>
      <c r="U56237" s="121"/>
      <c r="V56237" s="122"/>
      <c r="W56237" s="123"/>
      <c r="AC56237" s="123"/>
    </row>
    <row r="56238" spans="5:29" s="2" customFormat="1">
      <c r="E56238" s="120"/>
      <c r="M56238" s="120"/>
      <c r="N56238" s="120"/>
      <c r="U56238" s="121"/>
      <c r="V56238" s="122"/>
      <c r="W56238" s="123"/>
      <c r="AC56238" s="123"/>
    </row>
    <row r="56239" spans="5:29" s="2" customFormat="1">
      <c r="E56239" s="120"/>
      <c r="M56239" s="120"/>
      <c r="N56239" s="120"/>
      <c r="U56239" s="121"/>
      <c r="V56239" s="122"/>
      <c r="W56239" s="123"/>
      <c r="AC56239" s="123"/>
    </row>
    <row r="56240" spans="5:29" s="2" customFormat="1">
      <c r="E56240" s="120"/>
      <c r="M56240" s="120"/>
      <c r="N56240" s="120"/>
      <c r="U56240" s="121"/>
      <c r="V56240" s="122"/>
      <c r="W56240" s="123"/>
      <c r="AC56240" s="123"/>
    </row>
    <row r="56241" spans="5:29" s="2" customFormat="1">
      <c r="E56241" s="120"/>
      <c r="M56241" s="120"/>
      <c r="N56241" s="120"/>
      <c r="U56241" s="121"/>
      <c r="V56241" s="122"/>
      <c r="W56241" s="123"/>
      <c r="AC56241" s="123"/>
    </row>
    <row r="56242" spans="5:29" s="2" customFormat="1">
      <c r="E56242" s="120"/>
      <c r="M56242" s="120"/>
      <c r="N56242" s="120"/>
      <c r="U56242" s="121"/>
      <c r="V56242" s="122"/>
      <c r="W56242" s="123"/>
      <c r="AC56242" s="123"/>
    </row>
    <row r="56243" spans="5:29" s="2" customFormat="1">
      <c r="E56243" s="120"/>
      <c r="M56243" s="120"/>
      <c r="N56243" s="120"/>
      <c r="U56243" s="121"/>
      <c r="V56243" s="122"/>
      <c r="W56243" s="123"/>
      <c r="AC56243" s="123"/>
    </row>
    <row r="56244" spans="5:29" s="2" customFormat="1">
      <c r="E56244" s="120"/>
      <c r="M56244" s="120"/>
      <c r="N56244" s="120"/>
      <c r="U56244" s="121"/>
      <c r="V56244" s="122"/>
      <c r="W56244" s="123"/>
      <c r="AC56244" s="123"/>
    </row>
    <row r="56245" spans="5:29" s="2" customFormat="1">
      <c r="E56245" s="120"/>
      <c r="M56245" s="120"/>
      <c r="N56245" s="120"/>
      <c r="U56245" s="121"/>
      <c r="V56245" s="122"/>
      <c r="W56245" s="123"/>
      <c r="AC56245" s="123"/>
    </row>
    <row r="56246" spans="5:29" s="2" customFormat="1">
      <c r="E56246" s="120"/>
      <c r="M56246" s="120"/>
      <c r="N56246" s="120"/>
      <c r="U56246" s="121"/>
      <c r="V56246" s="122"/>
      <c r="W56246" s="123"/>
      <c r="AC56246" s="123"/>
    </row>
    <row r="56247" spans="5:29" s="2" customFormat="1">
      <c r="E56247" s="120"/>
      <c r="M56247" s="120"/>
      <c r="N56247" s="120"/>
      <c r="U56247" s="121"/>
      <c r="V56247" s="122"/>
      <c r="W56247" s="123"/>
      <c r="AC56247" s="123"/>
    </row>
    <row r="56248" spans="5:29" s="2" customFormat="1">
      <c r="E56248" s="120"/>
      <c r="M56248" s="120"/>
      <c r="N56248" s="120"/>
      <c r="U56248" s="121"/>
      <c r="V56248" s="122"/>
      <c r="W56248" s="123"/>
      <c r="AC56248" s="123"/>
    </row>
    <row r="56249" spans="5:29" s="2" customFormat="1">
      <c r="E56249" s="120"/>
      <c r="M56249" s="120"/>
      <c r="N56249" s="120"/>
      <c r="U56249" s="121"/>
      <c r="V56249" s="122"/>
      <c r="W56249" s="123"/>
      <c r="AC56249" s="123"/>
    </row>
    <row r="56250" spans="5:29" s="2" customFormat="1">
      <c r="E56250" s="120"/>
      <c r="M56250" s="120"/>
      <c r="N56250" s="120"/>
      <c r="U56250" s="121"/>
      <c r="V56250" s="122"/>
      <c r="W56250" s="123"/>
      <c r="AC56250" s="123"/>
    </row>
    <row r="56251" spans="5:29" s="2" customFormat="1">
      <c r="E56251" s="120"/>
      <c r="M56251" s="120"/>
      <c r="N56251" s="120"/>
      <c r="U56251" s="121"/>
      <c r="V56251" s="122"/>
      <c r="W56251" s="123"/>
      <c r="AC56251" s="123"/>
    </row>
    <row r="56252" spans="5:29" s="2" customFormat="1">
      <c r="E56252" s="120"/>
      <c r="M56252" s="120"/>
      <c r="N56252" s="120"/>
      <c r="U56252" s="121"/>
      <c r="V56252" s="122"/>
      <c r="W56252" s="123"/>
      <c r="AC56252" s="123"/>
    </row>
    <row r="56253" spans="5:29" s="2" customFormat="1">
      <c r="E56253" s="120"/>
      <c r="M56253" s="120"/>
      <c r="N56253" s="120"/>
      <c r="U56253" s="121"/>
      <c r="V56253" s="122"/>
      <c r="W56253" s="123"/>
      <c r="AC56253" s="123"/>
    </row>
    <row r="56254" spans="5:29" s="2" customFormat="1">
      <c r="E56254" s="120"/>
      <c r="M56254" s="120"/>
      <c r="N56254" s="120"/>
      <c r="U56254" s="121"/>
      <c r="V56254" s="122"/>
      <c r="W56254" s="123"/>
      <c r="AC56254" s="123"/>
    </row>
    <row r="56255" spans="5:29" s="2" customFormat="1">
      <c r="E56255" s="120"/>
      <c r="M56255" s="120"/>
      <c r="N56255" s="120"/>
      <c r="U56255" s="121"/>
      <c r="V56255" s="122"/>
      <c r="W56255" s="123"/>
      <c r="AC56255" s="123"/>
    </row>
    <row r="56256" spans="5:29" s="2" customFormat="1">
      <c r="E56256" s="120"/>
      <c r="M56256" s="120"/>
      <c r="N56256" s="120"/>
      <c r="U56256" s="121"/>
      <c r="V56256" s="122"/>
      <c r="W56256" s="123"/>
      <c r="AC56256" s="123"/>
    </row>
    <row r="56257" spans="5:29" s="2" customFormat="1">
      <c r="E56257" s="120"/>
      <c r="M56257" s="120"/>
      <c r="N56257" s="120"/>
      <c r="U56257" s="121"/>
      <c r="V56257" s="122"/>
      <c r="W56257" s="123"/>
      <c r="AC56257" s="123"/>
    </row>
    <row r="56258" spans="5:29" s="2" customFormat="1">
      <c r="E56258" s="120"/>
      <c r="M56258" s="120"/>
      <c r="N56258" s="120"/>
      <c r="U56258" s="121"/>
      <c r="V56258" s="122"/>
      <c r="W56258" s="123"/>
      <c r="AC56258" s="123"/>
    </row>
    <row r="56259" spans="5:29" s="2" customFormat="1">
      <c r="E56259" s="120"/>
      <c r="M56259" s="120"/>
      <c r="N56259" s="120"/>
      <c r="U56259" s="121"/>
      <c r="V56259" s="122"/>
      <c r="W56259" s="123"/>
      <c r="AC56259" s="123"/>
    </row>
    <row r="56260" spans="5:29" s="2" customFormat="1">
      <c r="E56260" s="120"/>
      <c r="M56260" s="120"/>
      <c r="N56260" s="120"/>
      <c r="U56260" s="121"/>
      <c r="V56260" s="122"/>
      <c r="W56260" s="123"/>
      <c r="AC56260" s="123"/>
    </row>
    <row r="56261" spans="5:29" s="2" customFormat="1">
      <c r="E56261" s="120"/>
      <c r="M56261" s="120"/>
      <c r="N56261" s="120"/>
      <c r="U56261" s="121"/>
      <c r="V56261" s="122"/>
      <c r="W56261" s="123"/>
      <c r="AC56261" s="123"/>
    </row>
    <row r="56262" spans="5:29" s="2" customFormat="1">
      <c r="E56262" s="120"/>
      <c r="M56262" s="120"/>
      <c r="N56262" s="120"/>
      <c r="U56262" s="121"/>
      <c r="V56262" s="122"/>
      <c r="W56262" s="123"/>
      <c r="AC56262" s="123"/>
    </row>
    <row r="56263" spans="5:29" s="2" customFormat="1">
      <c r="E56263" s="120"/>
      <c r="M56263" s="120"/>
      <c r="N56263" s="120"/>
      <c r="U56263" s="121"/>
      <c r="V56263" s="122"/>
      <c r="W56263" s="123"/>
      <c r="AC56263" s="123"/>
    </row>
    <row r="56264" spans="5:29" s="2" customFormat="1">
      <c r="E56264" s="120"/>
      <c r="M56264" s="120"/>
      <c r="N56264" s="120"/>
      <c r="U56264" s="121"/>
      <c r="V56264" s="122"/>
      <c r="W56264" s="123"/>
      <c r="AC56264" s="123"/>
    </row>
    <row r="56265" spans="5:29" s="2" customFormat="1">
      <c r="E56265" s="120"/>
      <c r="M56265" s="120"/>
      <c r="N56265" s="120"/>
      <c r="U56265" s="121"/>
      <c r="V56265" s="122"/>
      <c r="W56265" s="123"/>
      <c r="AC56265" s="123"/>
    </row>
    <row r="56266" spans="5:29" s="2" customFormat="1">
      <c r="E56266" s="120"/>
      <c r="M56266" s="120"/>
      <c r="N56266" s="120"/>
      <c r="U56266" s="121"/>
      <c r="V56266" s="122"/>
      <c r="W56266" s="123"/>
      <c r="AC56266" s="123"/>
    </row>
    <row r="56267" spans="5:29" s="2" customFormat="1">
      <c r="E56267" s="120"/>
      <c r="M56267" s="120"/>
      <c r="N56267" s="120"/>
      <c r="U56267" s="121"/>
      <c r="V56267" s="122"/>
      <c r="W56267" s="123"/>
      <c r="AC56267" s="123"/>
    </row>
    <row r="56268" spans="5:29" s="2" customFormat="1">
      <c r="E56268" s="120"/>
      <c r="M56268" s="120"/>
      <c r="N56268" s="120"/>
      <c r="U56268" s="121"/>
      <c r="V56268" s="122"/>
      <c r="W56268" s="123"/>
      <c r="AC56268" s="123"/>
    </row>
    <row r="56269" spans="5:29" s="2" customFormat="1">
      <c r="E56269" s="120"/>
      <c r="M56269" s="120"/>
      <c r="N56269" s="120"/>
      <c r="U56269" s="121"/>
      <c r="V56269" s="122"/>
      <c r="W56269" s="123"/>
      <c r="AC56269" s="123"/>
    </row>
    <row r="56270" spans="5:29" s="2" customFormat="1">
      <c r="E56270" s="120"/>
      <c r="M56270" s="120"/>
      <c r="N56270" s="120"/>
      <c r="U56270" s="121"/>
      <c r="V56270" s="122"/>
      <c r="W56270" s="123"/>
      <c r="AC56270" s="123"/>
    </row>
    <row r="56271" spans="5:29" s="2" customFormat="1">
      <c r="E56271" s="120"/>
      <c r="M56271" s="120"/>
      <c r="N56271" s="120"/>
      <c r="U56271" s="121"/>
      <c r="V56271" s="122"/>
      <c r="W56271" s="123"/>
      <c r="AC56271" s="123"/>
    </row>
    <row r="56272" spans="5:29" s="2" customFormat="1">
      <c r="E56272" s="120"/>
      <c r="M56272" s="120"/>
      <c r="N56272" s="120"/>
      <c r="U56272" s="121"/>
      <c r="V56272" s="122"/>
      <c r="W56272" s="123"/>
      <c r="AC56272" s="123"/>
    </row>
    <row r="56273" spans="5:29" s="2" customFormat="1">
      <c r="E56273" s="120"/>
      <c r="M56273" s="120"/>
      <c r="N56273" s="120"/>
      <c r="U56273" s="121"/>
      <c r="V56273" s="122"/>
      <c r="W56273" s="123"/>
      <c r="AC56273" s="123"/>
    </row>
    <row r="56274" spans="5:29" s="2" customFormat="1">
      <c r="E56274" s="120"/>
      <c r="M56274" s="120"/>
      <c r="N56274" s="120"/>
      <c r="U56274" s="121"/>
      <c r="V56274" s="122"/>
      <c r="W56274" s="123"/>
      <c r="AC56274" s="123"/>
    </row>
    <row r="56275" spans="5:29" s="2" customFormat="1">
      <c r="E56275" s="120"/>
      <c r="M56275" s="120"/>
      <c r="N56275" s="120"/>
      <c r="U56275" s="121"/>
      <c r="V56275" s="122"/>
      <c r="W56275" s="123"/>
      <c r="AC56275" s="123"/>
    </row>
    <row r="56276" spans="5:29" s="2" customFormat="1">
      <c r="E56276" s="120"/>
      <c r="M56276" s="120"/>
      <c r="N56276" s="120"/>
      <c r="U56276" s="121"/>
      <c r="V56276" s="122"/>
      <c r="W56276" s="123"/>
      <c r="AC56276" s="123"/>
    </row>
    <row r="56277" spans="5:29" s="2" customFormat="1">
      <c r="E56277" s="120"/>
      <c r="M56277" s="120"/>
      <c r="N56277" s="120"/>
      <c r="U56277" s="121"/>
      <c r="V56277" s="122"/>
      <c r="W56277" s="123"/>
      <c r="AC56277" s="123"/>
    </row>
    <row r="56278" spans="5:29" s="2" customFormat="1">
      <c r="E56278" s="120"/>
      <c r="M56278" s="120"/>
      <c r="N56278" s="120"/>
      <c r="U56278" s="121"/>
      <c r="V56278" s="122"/>
      <c r="W56278" s="123"/>
      <c r="AC56278" s="123"/>
    </row>
    <row r="56279" spans="5:29" s="2" customFormat="1">
      <c r="E56279" s="120"/>
      <c r="M56279" s="120"/>
      <c r="N56279" s="120"/>
      <c r="U56279" s="121"/>
      <c r="V56279" s="122"/>
      <c r="W56279" s="123"/>
      <c r="AC56279" s="123"/>
    </row>
    <row r="56280" spans="5:29" s="2" customFormat="1">
      <c r="E56280" s="120"/>
      <c r="M56280" s="120"/>
      <c r="N56280" s="120"/>
      <c r="U56280" s="121"/>
      <c r="V56280" s="122"/>
      <c r="W56280" s="123"/>
      <c r="AC56280" s="123"/>
    </row>
    <row r="56281" spans="5:29" s="2" customFormat="1">
      <c r="E56281" s="120"/>
      <c r="M56281" s="120"/>
      <c r="N56281" s="120"/>
      <c r="U56281" s="121"/>
      <c r="V56281" s="122"/>
      <c r="W56281" s="123"/>
      <c r="AC56281" s="123"/>
    </row>
    <row r="56282" spans="5:29" s="2" customFormat="1">
      <c r="E56282" s="120"/>
      <c r="M56282" s="120"/>
      <c r="N56282" s="120"/>
      <c r="U56282" s="121"/>
      <c r="V56282" s="122"/>
      <c r="W56282" s="123"/>
      <c r="AC56282" s="123"/>
    </row>
    <row r="56283" spans="5:29" s="2" customFormat="1">
      <c r="E56283" s="120"/>
      <c r="M56283" s="120"/>
      <c r="N56283" s="120"/>
      <c r="U56283" s="121"/>
      <c r="V56283" s="122"/>
      <c r="W56283" s="123"/>
      <c r="AC56283" s="123"/>
    </row>
    <row r="56284" spans="5:29" s="2" customFormat="1">
      <c r="E56284" s="120"/>
      <c r="M56284" s="120"/>
      <c r="N56284" s="120"/>
      <c r="U56284" s="121"/>
      <c r="V56284" s="122"/>
      <c r="W56284" s="123"/>
      <c r="AC56284" s="123"/>
    </row>
    <row r="56285" spans="5:29" s="2" customFormat="1">
      <c r="E56285" s="120"/>
      <c r="M56285" s="120"/>
      <c r="N56285" s="120"/>
      <c r="U56285" s="121"/>
      <c r="V56285" s="122"/>
      <c r="W56285" s="123"/>
      <c r="AC56285" s="123"/>
    </row>
    <row r="56286" spans="5:29" s="2" customFormat="1">
      <c r="E56286" s="120"/>
      <c r="M56286" s="120"/>
      <c r="N56286" s="120"/>
      <c r="U56286" s="121"/>
      <c r="V56286" s="122"/>
      <c r="W56286" s="123"/>
      <c r="AC56286" s="123"/>
    </row>
    <row r="56287" spans="5:29" s="2" customFormat="1">
      <c r="E56287" s="120"/>
      <c r="M56287" s="120"/>
      <c r="N56287" s="120"/>
      <c r="U56287" s="121"/>
      <c r="V56287" s="122"/>
      <c r="W56287" s="123"/>
      <c r="AC56287" s="123"/>
    </row>
    <row r="56288" spans="5:29" s="2" customFormat="1">
      <c r="E56288" s="120"/>
      <c r="M56288" s="120"/>
      <c r="N56288" s="120"/>
      <c r="U56288" s="121"/>
      <c r="V56288" s="122"/>
      <c r="W56288" s="123"/>
      <c r="AC56288" s="123"/>
    </row>
    <row r="56289" spans="5:29" s="2" customFormat="1">
      <c r="E56289" s="120"/>
      <c r="M56289" s="120"/>
      <c r="N56289" s="120"/>
      <c r="U56289" s="121"/>
      <c r="V56289" s="122"/>
      <c r="W56289" s="123"/>
      <c r="AC56289" s="123"/>
    </row>
    <row r="56290" spans="5:29" s="2" customFormat="1">
      <c r="E56290" s="120"/>
      <c r="M56290" s="120"/>
      <c r="N56290" s="120"/>
      <c r="U56290" s="121"/>
      <c r="V56290" s="122"/>
      <c r="W56290" s="123"/>
      <c r="AC56290" s="123"/>
    </row>
    <row r="56291" spans="5:29" s="2" customFormat="1">
      <c r="E56291" s="120"/>
      <c r="M56291" s="120"/>
      <c r="N56291" s="120"/>
      <c r="U56291" s="121"/>
      <c r="V56291" s="122"/>
      <c r="W56291" s="123"/>
      <c r="AC56291" s="123"/>
    </row>
    <row r="56292" spans="5:29" s="2" customFormat="1">
      <c r="E56292" s="120"/>
      <c r="M56292" s="120"/>
      <c r="N56292" s="120"/>
      <c r="U56292" s="121"/>
      <c r="V56292" s="122"/>
      <c r="W56292" s="123"/>
      <c r="AC56292" s="123"/>
    </row>
    <row r="56293" spans="5:29" s="2" customFormat="1">
      <c r="E56293" s="120"/>
      <c r="M56293" s="120"/>
      <c r="N56293" s="120"/>
      <c r="U56293" s="121"/>
      <c r="V56293" s="122"/>
      <c r="W56293" s="123"/>
      <c r="AC56293" s="123"/>
    </row>
    <row r="56294" spans="5:29" s="2" customFormat="1">
      <c r="E56294" s="120"/>
      <c r="M56294" s="120"/>
      <c r="N56294" s="120"/>
      <c r="U56294" s="121"/>
      <c r="V56294" s="122"/>
      <c r="W56294" s="123"/>
      <c r="AC56294" s="123"/>
    </row>
    <row r="56295" spans="5:29" s="2" customFormat="1">
      <c r="E56295" s="120"/>
      <c r="M56295" s="120"/>
      <c r="N56295" s="120"/>
      <c r="U56295" s="121"/>
      <c r="V56295" s="122"/>
      <c r="W56295" s="123"/>
      <c r="AC56295" s="123"/>
    </row>
    <row r="56296" spans="5:29" s="2" customFormat="1">
      <c r="E56296" s="120"/>
      <c r="M56296" s="120"/>
      <c r="N56296" s="120"/>
      <c r="U56296" s="121"/>
      <c r="V56296" s="122"/>
      <c r="W56296" s="123"/>
      <c r="AC56296" s="123"/>
    </row>
    <row r="56297" spans="5:29" s="2" customFormat="1">
      <c r="E56297" s="120"/>
      <c r="M56297" s="120"/>
      <c r="N56297" s="120"/>
      <c r="U56297" s="121"/>
      <c r="V56297" s="122"/>
      <c r="W56297" s="123"/>
      <c r="AC56297" s="123"/>
    </row>
    <row r="56298" spans="5:29" s="2" customFormat="1">
      <c r="E56298" s="120"/>
      <c r="M56298" s="120"/>
      <c r="N56298" s="120"/>
      <c r="U56298" s="121"/>
      <c r="V56298" s="122"/>
      <c r="W56298" s="123"/>
      <c r="AC56298" s="123"/>
    </row>
    <row r="56299" spans="5:29" s="2" customFormat="1">
      <c r="E56299" s="120"/>
      <c r="M56299" s="120"/>
      <c r="N56299" s="120"/>
      <c r="U56299" s="121"/>
      <c r="V56299" s="122"/>
      <c r="W56299" s="123"/>
      <c r="AC56299" s="123"/>
    </row>
    <row r="56300" spans="5:29" s="2" customFormat="1">
      <c r="E56300" s="120"/>
      <c r="M56300" s="120"/>
      <c r="N56300" s="120"/>
      <c r="U56300" s="121"/>
      <c r="V56300" s="122"/>
      <c r="W56300" s="123"/>
      <c r="AC56300" s="123"/>
    </row>
    <row r="56301" spans="5:29" s="2" customFormat="1">
      <c r="E56301" s="120"/>
      <c r="M56301" s="120"/>
      <c r="N56301" s="120"/>
      <c r="U56301" s="121"/>
      <c r="V56301" s="122"/>
      <c r="W56301" s="123"/>
      <c r="AC56301" s="123"/>
    </row>
    <row r="56302" spans="5:29" s="2" customFormat="1">
      <c r="E56302" s="120"/>
      <c r="M56302" s="120"/>
      <c r="N56302" s="120"/>
      <c r="U56302" s="121"/>
      <c r="V56302" s="122"/>
      <c r="W56302" s="123"/>
      <c r="AC56302" s="123"/>
    </row>
    <row r="56303" spans="5:29" s="2" customFormat="1">
      <c r="E56303" s="120"/>
      <c r="M56303" s="120"/>
      <c r="N56303" s="120"/>
      <c r="U56303" s="121"/>
      <c r="V56303" s="122"/>
      <c r="W56303" s="123"/>
      <c r="AC56303" s="123"/>
    </row>
    <row r="56304" spans="5:29" s="2" customFormat="1">
      <c r="E56304" s="120"/>
      <c r="M56304" s="120"/>
      <c r="N56304" s="120"/>
      <c r="U56304" s="121"/>
      <c r="V56304" s="122"/>
      <c r="W56304" s="123"/>
      <c r="AC56304" s="123"/>
    </row>
    <row r="56305" spans="5:29" s="2" customFormat="1">
      <c r="E56305" s="120"/>
      <c r="M56305" s="120"/>
      <c r="N56305" s="120"/>
      <c r="U56305" s="121"/>
      <c r="V56305" s="122"/>
      <c r="W56305" s="123"/>
      <c r="AC56305" s="123"/>
    </row>
    <row r="56306" spans="5:29" s="2" customFormat="1">
      <c r="E56306" s="120"/>
      <c r="M56306" s="120"/>
      <c r="N56306" s="120"/>
      <c r="U56306" s="121"/>
      <c r="V56306" s="122"/>
      <c r="W56306" s="123"/>
      <c r="AC56306" s="123"/>
    </row>
    <row r="56307" spans="5:29" s="2" customFormat="1">
      <c r="E56307" s="120"/>
      <c r="M56307" s="120"/>
      <c r="N56307" s="120"/>
      <c r="U56307" s="121"/>
      <c r="V56307" s="122"/>
      <c r="W56307" s="123"/>
      <c r="AC56307" s="123"/>
    </row>
    <row r="56308" spans="5:29" s="2" customFormat="1">
      <c r="E56308" s="120"/>
      <c r="M56308" s="120"/>
      <c r="N56308" s="120"/>
      <c r="U56308" s="121"/>
      <c r="V56308" s="122"/>
      <c r="W56308" s="123"/>
      <c r="AC56308" s="123"/>
    </row>
    <row r="56309" spans="5:29" s="2" customFormat="1">
      <c r="E56309" s="120"/>
      <c r="M56309" s="120"/>
      <c r="N56309" s="120"/>
      <c r="U56309" s="121"/>
      <c r="V56309" s="122"/>
      <c r="W56309" s="123"/>
      <c r="AC56309" s="123"/>
    </row>
    <row r="56310" spans="5:29" s="2" customFormat="1">
      <c r="E56310" s="120"/>
      <c r="M56310" s="120"/>
      <c r="N56310" s="120"/>
      <c r="U56310" s="121"/>
      <c r="V56310" s="122"/>
      <c r="W56310" s="123"/>
      <c r="AC56310" s="123"/>
    </row>
    <row r="56311" spans="5:29" s="2" customFormat="1">
      <c r="E56311" s="120"/>
      <c r="M56311" s="120"/>
      <c r="N56311" s="120"/>
      <c r="U56311" s="121"/>
      <c r="V56311" s="122"/>
      <c r="W56311" s="123"/>
      <c r="AC56311" s="123"/>
    </row>
    <row r="56312" spans="5:29" s="2" customFormat="1">
      <c r="E56312" s="120"/>
      <c r="M56312" s="120"/>
      <c r="N56312" s="120"/>
      <c r="U56312" s="121"/>
      <c r="V56312" s="122"/>
      <c r="W56312" s="123"/>
      <c r="AC56312" s="123"/>
    </row>
    <row r="56313" spans="5:29" s="2" customFormat="1">
      <c r="E56313" s="120"/>
      <c r="M56313" s="120"/>
      <c r="N56313" s="120"/>
      <c r="U56313" s="121"/>
      <c r="V56313" s="122"/>
      <c r="W56313" s="123"/>
      <c r="AC56313" s="123"/>
    </row>
    <row r="56314" spans="5:29" s="2" customFormat="1">
      <c r="E56314" s="120"/>
      <c r="M56314" s="120"/>
      <c r="N56314" s="120"/>
      <c r="U56314" s="121"/>
      <c r="V56314" s="122"/>
      <c r="W56314" s="123"/>
      <c r="AC56314" s="123"/>
    </row>
    <row r="56315" spans="5:29" s="2" customFormat="1">
      <c r="E56315" s="120"/>
      <c r="M56315" s="120"/>
      <c r="N56315" s="120"/>
      <c r="U56315" s="121"/>
      <c r="V56315" s="122"/>
      <c r="W56315" s="123"/>
      <c r="AC56315" s="123"/>
    </row>
    <row r="56316" spans="5:29" s="2" customFormat="1">
      <c r="E56316" s="120"/>
      <c r="M56316" s="120"/>
      <c r="N56316" s="120"/>
      <c r="U56316" s="121"/>
      <c r="V56316" s="122"/>
      <c r="W56316" s="123"/>
      <c r="AC56316" s="123"/>
    </row>
    <row r="56317" spans="5:29" s="2" customFormat="1">
      <c r="E56317" s="120"/>
      <c r="M56317" s="120"/>
      <c r="N56317" s="120"/>
      <c r="U56317" s="121"/>
      <c r="V56317" s="122"/>
      <c r="W56317" s="123"/>
      <c r="AC56317" s="123"/>
    </row>
    <row r="56318" spans="5:29" s="2" customFormat="1">
      <c r="E56318" s="120"/>
      <c r="M56318" s="120"/>
      <c r="N56318" s="120"/>
      <c r="U56318" s="121"/>
      <c r="V56318" s="122"/>
      <c r="W56318" s="123"/>
      <c r="AC56318" s="123"/>
    </row>
    <row r="56319" spans="5:29" s="2" customFormat="1">
      <c r="E56319" s="120"/>
      <c r="M56319" s="120"/>
      <c r="N56319" s="120"/>
      <c r="U56319" s="121"/>
      <c r="V56319" s="122"/>
      <c r="W56319" s="123"/>
      <c r="AC56319" s="123"/>
    </row>
    <row r="56320" spans="5:29" s="2" customFormat="1">
      <c r="E56320" s="120"/>
      <c r="M56320" s="120"/>
      <c r="N56320" s="120"/>
      <c r="U56320" s="121"/>
      <c r="V56320" s="122"/>
      <c r="W56320" s="123"/>
      <c r="AC56320" s="123"/>
    </row>
    <row r="56321" spans="5:29" s="2" customFormat="1">
      <c r="E56321" s="120"/>
      <c r="M56321" s="120"/>
      <c r="N56321" s="120"/>
      <c r="U56321" s="121"/>
      <c r="V56321" s="122"/>
      <c r="W56321" s="123"/>
      <c r="AC56321" s="123"/>
    </row>
    <row r="56322" spans="5:29" s="2" customFormat="1">
      <c r="E56322" s="120"/>
      <c r="M56322" s="120"/>
      <c r="N56322" s="120"/>
      <c r="U56322" s="121"/>
      <c r="V56322" s="122"/>
      <c r="W56322" s="123"/>
      <c r="AC56322" s="123"/>
    </row>
    <row r="56323" spans="5:29" s="2" customFormat="1">
      <c r="E56323" s="120"/>
      <c r="M56323" s="120"/>
      <c r="N56323" s="120"/>
      <c r="U56323" s="121"/>
      <c r="V56323" s="122"/>
      <c r="W56323" s="123"/>
      <c r="AC56323" s="123"/>
    </row>
    <row r="56324" spans="5:29" s="2" customFormat="1">
      <c r="E56324" s="120"/>
      <c r="M56324" s="120"/>
      <c r="N56324" s="120"/>
      <c r="U56324" s="121"/>
      <c r="V56324" s="122"/>
      <c r="W56324" s="123"/>
      <c r="AC56324" s="123"/>
    </row>
    <row r="56325" spans="5:29" s="2" customFormat="1">
      <c r="E56325" s="120"/>
      <c r="M56325" s="120"/>
      <c r="N56325" s="120"/>
      <c r="U56325" s="121"/>
      <c r="V56325" s="122"/>
      <c r="W56325" s="123"/>
      <c r="AC56325" s="123"/>
    </row>
    <row r="56326" spans="5:29" s="2" customFormat="1">
      <c r="E56326" s="120"/>
      <c r="M56326" s="120"/>
      <c r="N56326" s="120"/>
      <c r="U56326" s="121"/>
      <c r="V56326" s="122"/>
      <c r="W56326" s="123"/>
      <c r="AC56326" s="123"/>
    </row>
    <row r="56327" spans="5:29" s="2" customFormat="1">
      <c r="E56327" s="120"/>
      <c r="M56327" s="120"/>
      <c r="N56327" s="120"/>
      <c r="U56327" s="121"/>
      <c r="V56327" s="122"/>
      <c r="W56327" s="123"/>
      <c r="AC56327" s="123"/>
    </row>
    <row r="56328" spans="5:29" s="2" customFormat="1">
      <c r="E56328" s="120"/>
      <c r="M56328" s="120"/>
      <c r="N56328" s="120"/>
      <c r="U56328" s="121"/>
      <c r="V56328" s="122"/>
      <c r="W56328" s="123"/>
      <c r="AC56328" s="123"/>
    </row>
    <row r="56329" spans="5:29" s="2" customFormat="1">
      <c r="E56329" s="120"/>
      <c r="M56329" s="120"/>
      <c r="N56329" s="120"/>
      <c r="U56329" s="121"/>
      <c r="V56329" s="122"/>
      <c r="W56329" s="123"/>
      <c r="AC56329" s="123"/>
    </row>
    <row r="56330" spans="5:29" s="2" customFormat="1">
      <c r="E56330" s="120"/>
      <c r="M56330" s="120"/>
      <c r="N56330" s="120"/>
      <c r="U56330" s="121"/>
      <c r="V56330" s="122"/>
      <c r="W56330" s="123"/>
      <c r="AC56330" s="123"/>
    </row>
    <row r="56331" spans="5:29" s="2" customFormat="1">
      <c r="E56331" s="120"/>
      <c r="M56331" s="120"/>
      <c r="N56331" s="120"/>
      <c r="U56331" s="121"/>
      <c r="V56331" s="122"/>
      <c r="W56331" s="123"/>
      <c r="AC56331" s="123"/>
    </row>
    <row r="56332" spans="5:29" s="2" customFormat="1">
      <c r="E56332" s="120"/>
      <c r="M56332" s="120"/>
      <c r="N56332" s="120"/>
      <c r="U56332" s="121"/>
      <c r="V56332" s="122"/>
      <c r="W56332" s="123"/>
      <c r="AC56332" s="123"/>
    </row>
    <row r="56333" spans="5:29" s="2" customFormat="1">
      <c r="E56333" s="120"/>
      <c r="M56333" s="120"/>
      <c r="N56333" s="120"/>
      <c r="U56333" s="121"/>
      <c r="V56333" s="122"/>
      <c r="W56333" s="123"/>
      <c r="AC56333" s="123"/>
    </row>
    <row r="56334" spans="5:29" s="2" customFormat="1">
      <c r="E56334" s="120"/>
      <c r="M56334" s="120"/>
      <c r="N56334" s="120"/>
      <c r="U56334" s="121"/>
      <c r="V56334" s="122"/>
      <c r="W56334" s="123"/>
      <c r="AC56334" s="123"/>
    </row>
    <row r="56335" spans="5:29" s="2" customFormat="1">
      <c r="E56335" s="120"/>
      <c r="M56335" s="120"/>
      <c r="N56335" s="120"/>
      <c r="U56335" s="121"/>
      <c r="V56335" s="122"/>
      <c r="W56335" s="123"/>
      <c r="AC56335" s="123"/>
    </row>
    <row r="56336" spans="5:29" s="2" customFormat="1">
      <c r="E56336" s="120"/>
      <c r="M56336" s="120"/>
      <c r="N56336" s="120"/>
      <c r="U56336" s="121"/>
      <c r="V56336" s="122"/>
      <c r="W56336" s="123"/>
      <c r="AC56336" s="123"/>
    </row>
    <row r="56337" spans="5:29" s="2" customFormat="1">
      <c r="E56337" s="120"/>
      <c r="M56337" s="120"/>
      <c r="N56337" s="120"/>
      <c r="U56337" s="121"/>
      <c r="V56337" s="122"/>
      <c r="W56337" s="123"/>
      <c r="AC56337" s="123"/>
    </row>
    <row r="56338" spans="5:29" s="2" customFormat="1">
      <c r="E56338" s="120"/>
      <c r="M56338" s="120"/>
      <c r="N56338" s="120"/>
      <c r="U56338" s="121"/>
      <c r="V56338" s="122"/>
      <c r="W56338" s="123"/>
      <c r="AC56338" s="123"/>
    </row>
    <row r="56339" spans="5:29" s="2" customFormat="1">
      <c r="E56339" s="120"/>
      <c r="M56339" s="120"/>
      <c r="N56339" s="120"/>
      <c r="U56339" s="121"/>
      <c r="V56339" s="122"/>
      <c r="W56339" s="123"/>
      <c r="AC56339" s="123"/>
    </row>
    <row r="56340" spans="5:29" s="2" customFormat="1">
      <c r="E56340" s="120"/>
      <c r="M56340" s="120"/>
      <c r="N56340" s="120"/>
      <c r="U56340" s="121"/>
      <c r="V56340" s="122"/>
      <c r="W56340" s="123"/>
      <c r="AC56340" s="123"/>
    </row>
    <row r="56341" spans="5:29" s="2" customFormat="1">
      <c r="E56341" s="120"/>
      <c r="M56341" s="120"/>
      <c r="N56341" s="120"/>
      <c r="U56341" s="121"/>
      <c r="V56341" s="122"/>
      <c r="W56341" s="123"/>
      <c r="AC56341" s="123"/>
    </row>
    <row r="56342" spans="5:29" s="2" customFormat="1">
      <c r="E56342" s="120"/>
      <c r="M56342" s="120"/>
      <c r="N56342" s="120"/>
      <c r="U56342" s="121"/>
      <c r="V56342" s="122"/>
      <c r="W56342" s="123"/>
      <c r="AC56342" s="123"/>
    </row>
    <row r="56343" spans="5:29" s="2" customFormat="1">
      <c r="E56343" s="120"/>
      <c r="M56343" s="120"/>
      <c r="N56343" s="120"/>
      <c r="U56343" s="121"/>
      <c r="V56343" s="122"/>
      <c r="W56343" s="123"/>
      <c r="AC56343" s="123"/>
    </row>
    <row r="56344" spans="5:29" s="2" customFormat="1">
      <c r="E56344" s="120"/>
      <c r="M56344" s="120"/>
      <c r="N56344" s="120"/>
      <c r="U56344" s="121"/>
      <c r="V56344" s="122"/>
      <c r="W56344" s="123"/>
      <c r="AC56344" s="123"/>
    </row>
    <row r="56345" spans="5:29" s="2" customFormat="1">
      <c r="E56345" s="120"/>
      <c r="M56345" s="120"/>
      <c r="N56345" s="120"/>
      <c r="U56345" s="121"/>
      <c r="V56345" s="122"/>
      <c r="W56345" s="123"/>
      <c r="AC56345" s="123"/>
    </row>
    <row r="56346" spans="5:29" s="2" customFormat="1">
      <c r="E56346" s="120"/>
      <c r="M56346" s="120"/>
      <c r="N56346" s="120"/>
      <c r="U56346" s="121"/>
      <c r="V56346" s="122"/>
      <c r="W56346" s="123"/>
      <c r="AC56346" s="123"/>
    </row>
    <row r="56347" spans="5:29" s="2" customFormat="1">
      <c r="E56347" s="120"/>
      <c r="M56347" s="120"/>
      <c r="N56347" s="120"/>
      <c r="U56347" s="121"/>
      <c r="V56347" s="122"/>
      <c r="W56347" s="123"/>
      <c r="AC56347" s="123"/>
    </row>
    <row r="56348" spans="5:29" s="2" customFormat="1">
      <c r="E56348" s="120"/>
      <c r="M56348" s="120"/>
      <c r="N56348" s="120"/>
      <c r="U56348" s="121"/>
      <c r="V56348" s="122"/>
      <c r="W56348" s="123"/>
      <c r="AC56348" s="123"/>
    </row>
    <row r="56349" spans="5:29" s="2" customFormat="1">
      <c r="E56349" s="120"/>
      <c r="M56349" s="120"/>
      <c r="N56349" s="120"/>
      <c r="U56349" s="121"/>
      <c r="V56349" s="122"/>
      <c r="W56349" s="123"/>
      <c r="AC56349" s="123"/>
    </row>
    <row r="56350" spans="5:29" s="2" customFormat="1">
      <c r="E56350" s="120"/>
      <c r="M56350" s="120"/>
      <c r="N56350" s="120"/>
      <c r="U56350" s="121"/>
      <c r="V56350" s="122"/>
      <c r="W56350" s="123"/>
      <c r="AC56350" s="123"/>
    </row>
    <row r="56351" spans="5:29" s="2" customFormat="1">
      <c r="E56351" s="120"/>
      <c r="M56351" s="120"/>
      <c r="N56351" s="120"/>
      <c r="U56351" s="121"/>
      <c r="V56351" s="122"/>
      <c r="W56351" s="123"/>
      <c r="AC56351" s="123"/>
    </row>
    <row r="56352" spans="5:29" s="2" customFormat="1">
      <c r="E56352" s="120"/>
      <c r="M56352" s="120"/>
      <c r="N56352" s="120"/>
      <c r="U56352" s="121"/>
      <c r="V56352" s="122"/>
      <c r="W56352" s="123"/>
      <c r="AC56352" s="123"/>
    </row>
    <row r="56353" spans="5:29" s="2" customFormat="1">
      <c r="E56353" s="120"/>
      <c r="M56353" s="120"/>
      <c r="N56353" s="120"/>
      <c r="U56353" s="121"/>
      <c r="V56353" s="122"/>
      <c r="W56353" s="123"/>
      <c r="AC56353" s="123"/>
    </row>
    <row r="56354" spans="5:29" s="2" customFormat="1">
      <c r="E56354" s="120"/>
      <c r="M56354" s="120"/>
      <c r="N56354" s="120"/>
      <c r="U56354" s="121"/>
      <c r="V56354" s="122"/>
      <c r="W56354" s="123"/>
      <c r="AC56354" s="123"/>
    </row>
    <row r="56355" spans="5:29" s="2" customFormat="1">
      <c r="E56355" s="120"/>
      <c r="M56355" s="120"/>
      <c r="N56355" s="120"/>
      <c r="U56355" s="121"/>
      <c r="V56355" s="122"/>
      <c r="W56355" s="123"/>
      <c r="AC56355" s="123"/>
    </row>
    <row r="56356" spans="5:29" s="2" customFormat="1">
      <c r="E56356" s="120"/>
      <c r="M56356" s="120"/>
      <c r="N56356" s="120"/>
      <c r="U56356" s="121"/>
      <c r="V56356" s="122"/>
      <c r="W56356" s="123"/>
      <c r="AC56356" s="123"/>
    </row>
    <row r="56357" spans="5:29" s="2" customFormat="1">
      <c r="E56357" s="120"/>
      <c r="M56357" s="120"/>
      <c r="N56357" s="120"/>
      <c r="U56357" s="121"/>
      <c r="V56357" s="122"/>
      <c r="W56357" s="123"/>
      <c r="AC56357" s="123"/>
    </row>
    <row r="56358" spans="5:29" s="2" customFormat="1">
      <c r="E56358" s="120"/>
      <c r="M56358" s="120"/>
      <c r="N56358" s="120"/>
      <c r="U56358" s="121"/>
      <c r="V56358" s="122"/>
      <c r="W56358" s="123"/>
      <c r="AC56358" s="123"/>
    </row>
    <row r="56359" spans="5:29" s="2" customFormat="1">
      <c r="E56359" s="120"/>
      <c r="M56359" s="120"/>
      <c r="N56359" s="120"/>
      <c r="U56359" s="121"/>
      <c r="V56359" s="122"/>
      <c r="W56359" s="123"/>
      <c r="AC56359" s="123"/>
    </row>
    <row r="56360" spans="5:29" s="2" customFormat="1">
      <c r="E56360" s="120"/>
      <c r="M56360" s="120"/>
      <c r="N56360" s="120"/>
      <c r="U56360" s="121"/>
      <c r="V56360" s="122"/>
      <c r="W56360" s="123"/>
      <c r="AC56360" s="123"/>
    </row>
    <row r="56361" spans="5:29" s="2" customFormat="1">
      <c r="E56361" s="120"/>
      <c r="M56361" s="120"/>
      <c r="N56361" s="120"/>
      <c r="U56361" s="121"/>
      <c r="V56361" s="122"/>
      <c r="W56361" s="123"/>
      <c r="AC56361" s="123"/>
    </row>
    <row r="56362" spans="5:29" s="2" customFormat="1">
      <c r="E56362" s="120"/>
      <c r="M56362" s="120"/>
      <c r="N56362" s="120"/>
      <c r="U56362" s="121"/>
      <c r="V56362" s="122"/>
      <c r="W56362" s="123"/>
      <c r="AC56362" s="123"/>
    </row>
    <row r="56363" spans="5:29" s="2" customFormat="1">
      <c r="E56363" s="120"/>
      <c r="M56363" s="120"/>
      <c r="N56363" s="120"/>
      <c r="U56363" s="121"/>
      <c r="V56363" s="122"/>
      <c r="W56363" s="123"/>
      <c r="AC56363" s="123"/>
    </row>
    <row r="56364" spans="5:29" s="2" customFormat="1">
      <c r="E56364" s="120"/>
      <c r="M56364" s="120"/>
      <c r="N56364" s="120"/>
      <c r="U56364" s="121"/>
      <c r="V56364" s="122"/>
      <c r="W56364" s="123"/>
      <c r="AC56364" s="123"/>
    </row>
    <row r="56365" spans="5:29" s="2" customFormat="1">
      <c r="E56365" s="120"/>
      <c r="M56365" s="120"/>
      <c r="N56365" s="120"/>
      <c r="U56365" s="121"/>
      <c r="V56365" s="122"/>
      <c r="W56365" s="123"/>
      <c r="AC56365" s="123"/>
    </row>
    <row r="56366" spans="5:29" s="2" customFormat="1">
      <c r="E56366" s="120"/>
      <c r="M56366" s="120"/>
      <c r="N56366" s="120"/>
      <c r="U56366" s="121"/>
      <c r="V56366" s="122"/>
      <c r="W56366" s="123"/>
      <c r="AC56366" s="123"/>
    </row>
    <row r="56367" spans="5:29" s="2" customFormat="1">
      <c r="E56367" s="120"/>
      <c r="M56367" s="120"/>
      <c r="N56367" s="120"/>
      <c r="U56367" s="121"/>
      <c r="V56367" s="122"/>
      <c r="W56367" s="123"/>
      <c r="AC56367" s="123"/>
    </row>
    <row r="56368" spans="5:29" s="2" customFormat="1">
      <c r="E56368" s="120"/>
      <c r="M56368" s="120"/>
      <c r="N56368" s="120"/>
      <c r="U56368" s="121"/>
      <c r="V56368" s="122"/>
      <c r="W56368" s="123"/>
      <c r="AC56368" s="123"/>
    </row>
    <row r="56369" spans="5:29" s="2" customFormat="1">
      <c r="E56369" s="120"/>
      <c r="M56369" s="120"/>
      <c r="N56369" s="120"/>
      <c r="U56369" s="121"/>
      <c r="V56369" s="122"/>
      <c r="W56369" s="123"/>
      <c r="AC56369" s="123"/>
    </row>
    <row r="56370" spans="5:29" s="2" customFormat="1">
      <c r="E56370" s="120"/>
      <c r="M56370" s="120"/>
      <c r="N56370" s="120"/>
      <c r="U56370" s="121"/>
      <c r="V56370" s="122"/>
      <c r="W56370" s="123"/>
      <c r="AC56370" s="123"/>
    </row>
    <row r="56371" spans="5:29" s="2" customFormat="1">
      <c r="E56371" s="120"/>
      <c r="M56371" s="120"/>
      <c r="N56371" s="120"/>
      <c r="U56371" s="121"/>
      <c r="V56371" s="122"/>
      <c r="W56371" s="123"/>
      <c r="AC56371" s="123"/>
    </row>
    <row r="56372" spans="5:29" s="2" customFormat="1">
      <c r="E56372" s="120"/>
      <c r="M56372" s="120"/>
      <c r="N56372" s="120"/>
      <c r="U56372" s="121"/>
      <c r="V56372" s="122"/>
      <c r="W56372" s="123"/>
      <c r="AC56372" s="123"/>
    </row>
    <row r="56373" spans="5:29" s="2" customFormat="1">
      <c r="E56373" s="120"/>
      <c r="M56373" s="120"/>
      <c r="N56373" s="120"/>
      <c r="U56373" s="121"/>
      <c r="V56373" s="122"/>
      <c r="W56373" s="123"/>
      <c r="AC56373" s="123"/>
    </row>
    <row r="56374" spans="5:29" s="2" customFormat="1">
      <c r="E56374" s="120"/>
      <c r="M56374" s="120"/>
      <c r="N56374" s="120"/>
      <c r="U56374" s="121"/>
      <c r="V56374" s="122"/>
      <c r="W56374" s="123"/>
      <c r="AC56374" s="123"/>
    </row>
    <row r="56375" spans="5:29" s="2" customFormat="1">
      <c r="E56375" s="120"/>
      <c r="M56375" s="120"/>
      <c r="N56375" s="120"/>
      <c r="U56375" s="121"/>
      <c r="V56375" s="122"/>
      <c r="W56375" s="123"/>
      <c r="AC56375" s="123"/>
    </row>
    <row r="56376" spans="5:29" s="2" customFormat="1">
      <c r="E56376" s="120"/>
      <c r="M56376" s="120"/>
      <c r="N56376" s="120"/>
      <c r="U56376" s="121"/>
      <c r="V56376" s="122"/>
      <c r="W56376" s="123"/>
      <c r="AC56376" s="123"/>
    </row>
    <row r="56377" spans="5:29" s="2" customFormat="1">
      <c r="E56377" s="120"/>
      <c r="M56377" s="120"/>
      <c r="N56377" s="120"/>
      <c r="U56377" s="121"/>
      <c r="V56377" s="122"/>
      <c r="W56377" s="123"/>
      <c r="AC56377" s="123"/>
    </row>
    <row r="56378" spans="5:29" s="2" customFormat="1">
      <c r="E56378" s="120"/>
      <c r="M56378" s="120"/>
      <c r="N56378" s="120"/>
      <c r="U56378" s="121"/>
      <c r="V56378" s="122"/>
      <c r="W56378" s="123"/>
      <c r="AC56378" s="123"/>
    </row>
    <row r="56379" spans="5:29" s="2" customFormat="1">
      <c r="E56379" s="120"/>
      <c r="M56379" s="120"/>
      <c r="N56379" s="120"/>
      <c r="U56379" s="121"/>
      <c r="V56379" s="122"/>
      <c r="W56379" s="123"/>
      <c r="AC56379" s="123"/>
    </row>
    <row r="56380" spans="5:29" s="2" customFormat="1">
      <c r="E56380" s="120"/>
      <c r="M56380" s="120"/>
      <c r="N56380" s="120"/>
      <c r="U56380" s="121"/>
      <c r="V56380" s="122"/>
      <c r="W56380" s="123"/>
      <c r="AC56380" s="123"/>
    </row>
    <row r="56381" spans="5:29" s="2" customFormat="1">
      <c r="E56381" s="120"/>
      <c r="M56381" s="120"/>
      <c r="N56381" s="120"/>
      <c r="U56381" s="121"/>
      <c r="V56381" s="122"/>
      <c r="W56381" s="123"/>
      <c r="AC56381" s="123"/>
    </row>
    <row r="56382" spans="5:29" s="2" customFormat="1">
      <c r="E56382" s="120"/>
      <c r="M56382" s="120"/>
      <c r="N56382" s="120"/>
      <c r="U56382" s="121"/>
      <c r="V56382" s="122"/>
      <c r="W56382" s="123"/>
      <c r="AC56382" s="123"/>
    </row>
    <row r="56383" spans="5:29" s="2" customFormat="1">
      <c r="E56383" s="120"/>
      <c r="M56383" s="120"/>
      <c r="N56383" s="120"/>
      <c r="U56383" s="121"/>
      <c r="V56383" s="122"/>
      <c r="W56383" s="123"/>
      <c r="AC56383" s="123"/>
    </row>
    <row r="56384" spans="5:29" s="2" customFormat="1">
      <c r="E56384" s="120"/>
      <c r="M56384" s="120"/>
      <c r="N56384" s="120"/>
      <c r="U56384" s="121"/>
      <c r="V56384" s="122"/>
      <c r="W56384" s="123"/>
      <c r="AC56384" s="123"/>
    </row>
    <row r="56385" spans="5:29" s="2" customFormat="1">
      <c r="E56385" s="120"/>
      <c r="M56385" s="120"/>
      <c r="N56385" s="120"/>
      <c r="U56385" s="121"/>
      <c r="V56385" s="122"/>
      <c r="W56385" s="123"/>
      <c r="AC56385" s="123"/>
    </row>
    <row r="56386" spans="5:29" s="2" customFormat="1">
      <c r="E56386" s="120"/>
      <c r="M56386" s="120"/>
      <c r="N56386" s="120"/>
      <c r="U56386" s="121"/>
      <c r="V56386" s="122"/>
      <c r="W56386" s="123"/>
      <c r="AC56386" s="123"/>
    </row>
    <row r="56387" spans="5:29" s="2" customFormat="1">
      <c r="E56387" s="120"/>
      <c r="M56387" s="120"/>
      <c r="N56387" s="120"/>
      <c r="U56387" s="121"/>
      <c r="V56387" s="122"/>
      <c r="W56387" s="123"/>
      <c r="AC56387" s="123"/>
    </row>
    <row r="56388" spans="5:29" s="2" customFormat="1">
      <c r="E56388" s="120"/>
      <c r="M56388" s="120"/>
      <c r="N56388" s="120"/>
      <c r="U56388" s="121"/>
      <c r="V56388" s="122"/>
      <c r="W56388" s="123"/>
      <c r="AC56388" s="123"/>
    </row>
    <row r="56389" spans="5:29" s="2" customFormat="1">
      <c r="E56389" s="120"/>
      <c r="M56389" s="120"/>
      <c r="N56389" s="120"/>
      <c r="U56389" s="121"/>
      <c r="V56389" s="122"/>
      <c r="W56389" s="123"/>
      <c r="AC56389" s="123"/>
    </row>
    <row r="56390" spans="5:29" s="2" customFormat="1">
      <c r="E56390" s="120"/>
      <c r="M56390" s="120"/>
      <c r="N56390" s="120"/>
      <c r="U56390" s="121"/>
      <c r="V56390" s="122"/>
      <c r="W56390" s="123"/>
      <c r="AC56390" s="123"/>
    </row>
    <row r="56391" spans="5:29" s="2" customFormat="1">
      <c r="E56391" s="120"/>
      <c r="M56391" s="120"/>
      <c r="N56391" s="120"/>
      <c r="U56391" s="121"/>
      <c r="V56391" s="122"/>
      <c r="W56391" s="123"/>
      <c r="AC56391" s="123"/>
    </row>
    <row r="56392" spans="5:29" s="2" customFormat="1">
      <c r="E56392" s="120"/>
      <c r="M56392" s="120"/>
      <c r="N56392" s="120"/>
      <c r="U56392" s="121"/>
      <c r="V56392" s="122"/>
      <c r="W56392" s="123"/>
      <c r="AC56392" s="123"/>
    </row>
    <row r="56393" spans="5:29" s="2" customFormat="1">
      <c r="E56393" s="120"/>
      <c r="M56393" s="120"/>
      <c r="N56393" s="120"/>
      <c r="U56393" s="121"/>
      <c r="V56393" s="122"/>
      <c r="W56393" s="123"/>
      <c r="AC56393" s="123"/>
    </row>
    <row r="56394" spans="5:29" s="2" customFormat="1">
      <c r="E56394" s="120"/>
      <c r="M56394" s="120"/>
      <c r="N56394" s="120"/>
      <c r="U56394" s="121"/>
      <c r="V56394" s="122"/>
      <c r="W56394" s="123"/>
      <c r="AC56394" s="123"/>
    </row>
    <row r="56395" spans="5:29" s="2" customFormat="1">
      <c r="E56395" s="120"/>
      <c r="M56395" s="120"/>
      <c r="N56395" s="120"/>
      <c r="U56395" s="121"/>
      <c r="V56395" s="122"/>
      <c r="W56395" s="123"/>
      <c r="AC56395" s="123"/>
    </row>
    <row r="56396" spans="5:29" s="2" customFormat="1">
      <c r="E56396" s="120"/>
      <c r="M56396" s="120"/>
      <c r="N56396" s="120"/>
      <c r="U56396" s="121"/>
      <c r="V56396" s="122"/>
      <c r="W56396" s="123"/>
      <c r="AC56396" s="123"/>
    </row>
    <row r="56397" spans="5:29" s="2" customFormat="1">
      <c r="E56397" s="120"/>
      <c r="M56397" s="120"/>
      <c r="N56397" s="120"/>
      <c r="U56397" s="121"/>
      <c r="V56397" s="122"/>
      <c r="W56397" s="123"/>
      <c r="AC56397" s="123"/>
    </row>
    <row r="56398" spans="5:29" s="2" customFormat="1">
      <c r="E56398" s="120"/>
      <c r="M56398" s="120"/>
      <c r="N56398" s="120"/>
      <c r="U56398" s="121"/>
      <c r="V56398" s="122"/>
      <c r="W56398" s="123"/>
      <c r="AC56398" s="123"/>
    </row>
    <row r="56399" spans="5:29" s="2" customFormat="1">
      <c r="E56399" s="120"/>
      <c r="M56399" s="120"/>
      <c r="N56399" s="120"/>
      <c r="U56399" s="121"/>
      <c r="V56399" s="122"/>
      <c r="W56399" s="123"/>
      <c r="AC56399" s="123"/>
    </row>
    <row r="56400" spans="5:29" s="2" customFormat="1">
      <c r="E56400" s="120"/>
      <c r="M56400" s="120"/>
      <c r="N56400" s="120"/>
      <c r="U56400" s="121"/>
      <c r="V56400" s="122"/>
      <c r="W56400" s="123"/>
      <c r="AC56400" s="123"/>
    </row>
    <row r="56401" spans="5:29" s="2" customFormat="1">
      <c r="E56401" s="120"/>
      <c r="M56401" s="120"/>
      <c r="N56401" s="120"/>
      <c r="U56401" s="121"/>
      <c r="V56401" s="122"/>
      <c r="W56401" s="123"/>
      <c r="AC56401" s="123"/>
    </row>
    <row r="56402" spans="5:29" s="2" customFormat="1">
      <c r="E56402" s="120"/>
      <c r="M56402" s="120"/>
      <c r="N56402" s="120"/>
      <c r="U56402" s="121"/>
      <c r="V56402" s="122"/>
      <c r="W56402" s="123"/>
      <c r="AC56402" s="123"/>
    </row>
    <row r="56403" spans="5:29" s="2" customFormat="1">
      <c r="E56403" s="120"/>
      <c r="M56403" s="120"/>
      <c r="N56403" s="120"/>
      <c r="U56403" s="121"/>
      <c r="V56403" s="122"/>
      <c r="W56403" s="123"/>
      <c r="AC56403" s="123"/>
    </row>
    <row r="56404" spans="5:29" s="2" customFormat="1">
      <c r="E56404" s="120"/>
      <c r="M56404" s="120"/>
      <c r="N56404" s="120"/>
      <c r="U56404" s="121"/>
      <c r="V56404" s="122"/>
      <c r="W56404" s="123"/>
      <c r="AC56404" s="123"/>
    </row>
    <row r="56405" spans="5:29" s="2" customFormat="1">
      <c r="E56405" s="120"/>
      <c r="M56405" s="120"/>
      <c r="N56405" s="120"/>
      <c r="U56405" s="121"/>
      <c r="V56405" s="122"/>
      <c r="W56405" s="123"/>
      <c r="AC56405" s="123"/>
    </row>
    <row r="56406" spans="5:29" s="2" customFormat="1">
      <c r="E56406" s="120"/>
      <c r="M56406" s="120"/>
      <c r="N56406" s="120"/>
      <c r="U56406" s="121"/>
      <c r="V56406" s="122"/>
      <c r="W56406" s="123"/>
      <c r="AC56406" s="123"/>
    </row>
    <row r="56407" spans="5:29" s="2" customFormat="1">
      <c r="E56407" s="120"/>
      <c r="M56407" s="120"/>
      <c r="N56407" s="120"/>
      <c r="U56407" s="121"/>
      <c r="V56407" s="122"/>
      <c r="W56407" s="123"/>
      <c r="AC56407" s="123"/>
    </row>
    <row r="56408" spans="5:29" s="2" customFormat="1">
      <c r="E56408" s="120"/>
      <c r="M56408" s="120"/>
      <c r="N56408" s="120"/>
      <c r="U56408" s="121"/>
      <c r="V56408" s="122"/>
      <c r="W56408" s="123"/>
      <c r="AC56408" s="123"/>
    </row>
    <row r="56409" spans="5:29" s="2" customFormat="1">
      <c r="E56409" s="120"/>
      <c r="M56409" s="120"/>
      <c r="N56409" s="120"/>
      <c r="U56409" s="121"/>
      <c r="V56409" s="122"/>
      <c r="W56409" s="123"/>
      <c r="AC56409" s="123"/>
    </row>
    <row r="56410" spans="5:29" s="2" customFormat="1">
      <c r="E56410" s="120"/>
      <c r="M56410" s="120"/>
      <c r="N56410" s="120"/>
      <c r="U56410" s="121"/>
      <c r="V56410" s="122"/>
      <c r="W56410" s="123"/>
      <c r="AC56410" s="123"/>
    </row>
    <row r="56411" spans="5:29" s="2" customFormat="1">
      <c r="E56411" s="120"/>
      <c r="M56411" s="120"/>
      <c r="N56411" s="120"/>
      <c r="U56411" s="121"/>
      <c r="V56411" s="122"/>
      <c r="W56411" s="123"/>
      <c r="AC56411" s="123"/>
    </row>
    <row r="56412" spans="5:29" s="2" customFormat="1">
      <c r="E56412" s="120"/>
      <c r="M56412" s="120"/>
      <c r="N56412" s="120"/>
      <c r="U56412" s="121"/>
      <c r="V56412" s="122"/>
      <c r="W56412" s="123"/>
      <c r="AC56412" s="123"/>
    </row>
    <row r="56413" spans="5:29" s="2" customFormat="1">
      <c r="E56413" s="120"/>
      <c r="M56413" s="120"/>
      <c r="N56413" s="120"/>
      <c r="U56413" s="121"/>
      <c r="V56413" s="122"/>
      <c r="W56413" s="123"/>
      <c r="AC56413" s="123"/>
    </row>
    <row r="56414" spans="5:29" s="2" customFormat="1">
      <c r="E56414" s="120"/>
      <c r="M56414" s="120"/>
      <c r="N56414" s="120"/>
      <c r="U56414" s="121"/>
      <c r="V56414" s="122"/>
      <c r="W56414" s="123"/>
      <c r="AC56414" s="123"/>
    </row>
    <row r="56415" spans="5:29" s="2" customFormat="1">
      <c r="E56415" s="120"/>
      <c r="M56415" s="120"/>
      <c r="N56415" s="120"/>
      <c r="U56415" s="121"/>
      <c r="V56415" s="122"/>
      <c r="W56415" s="123"/>
      <c r="AC56415" s="123"/>
    </row>
    <row r="56416" spans="5:29" s="2" customFormat="1">
      <c r="E56416" s="120"/>
      <c r="M56416" s="120"/>
      <c r="N56416" s="120"/>
      <c r="U56416" s="121"/>
      <c r="V56416" s="122"/>
      <c r="W56416" s="123"/>
      <c r="AC56416" s="123"/>
    </row>
    <row r="56417" spans="5:29" s="2" customFormat="1">
      <c r="E56417" s="120"/>
      <c r="M56417" s="120"/>
      <c r="N56417" s="120"/>
      <c r="U56417" s="121"/>
      <c r="V56417" s="122"/>
      <c r="W56417" s="123"/>
      <c r="AC56417" s="123"/>
    </row>
    <row r="56418" spans="5:29" s="2" customFormat="1">
      <c r="E56418" s="120"/>
      <c r="M56418" s="120"/>
      <c r="N56418" s="120"/>
      <c r="U56418" s="121"/>
      <c r="V56418" s="122"/>
      <c r="W56418" s="123"/>
      <c r="AC56418" s="123"/>
    </row>
    <row r="56419" spans="5:29" s="2" customFormat="1">
      <c r="E56419" s="120"/>
      <c r="M56419" s="120"/>
      <c r="N56419" s="120"/>
      <c r="U56419" s="121"/>
      <c r="V56419" s="122"/>
      <c r="W56419" s="123"/>
      <c r="AC56419" s="123"/>
    </row>
    <row r="56420" spans="5:29" s="2" customFormat="1">
      <c r="E56420" s="120"/>
      <c r="M56420" s="120"/>
      <c r="N56420" s="120"/>
      <c r="U56420" s="121"/>
      <c r="V56420" s="122"/>
      <c r="W56420" s="123"/>
      <c r="AC56420" s="123"/>
    </row>
    <row r="56421" spans="5:29" s="2" customFormat="1">
      <c r="E56421" s="120"/>
      <c r="M56421" s="120"/>
      <c r="N56421" s="120"/>
      <c r="U56421" s="121"/>
      <c r="V56421" s="122"/>
      <c r="W56421" s="123"/>
      <c r="AC56421" s="123"/>
    </row>
    <row r="56422" spans="5:29" s="2" customFormat="1">
      <c r="E56422" s="120"/>
      <c r="M56422" s="120"/>
      <c r="N56422" s="120"/>
      <c r="U56422" s="121"/>
      <c r="V56422" s="122"/>
      <c r="W56422" s="123"/>
      <c r="AC56422" s="123"/>
    </row>
    <row r="56423" spans="5:29" s="2" customFormat="1">
      <c r="E56423" s="120"/>
      <c r="M56423" s="120"/>
      <c r="N56423" s="120"/>
      <c r="U56423" s="121"/>
      <c r="V56423" s="122"/>
      <c r="W56423" s="123"/>
      <c r="AC56423" s="123"/>
    </row>
    <row r="56424" spans="5:29" s="2" customFormat="1">
      <c r="E56424" s="120"/>
      <c r="M56424" s="120"/>
      <c r="N56424" s="120"/>
      <c r="U56424" s="121"/>
      <c r="V56424" s="122"/>
      <c r="W56424" s="123"/>
      <c r="AC56424" s="123"/>
    </row>
    <row r="56425" spans="5:29" s="2" customFormat="1">
      <c r="E56425" s="120"/>
      <c r="M56425" s="120"/>
      <c r="N56425" s="120"/>
      <c r="U56425" s="121"/>
      <c r="V56425" s="122"/>
      <c r="W56425" s="123"/>
      <c r="AC56425" s="123"/>
    </row>
    <row r="56426" spans="5:29" s="2" customFormat="1">
      <c r="E56426" s="120"/>
      <c r="M56426" s="120"/>
      <c r="N56426" s="120"/>
      <c r="U56426" s="121"/>
      <c r="V56426" s="122"/>
      <c r="W56426" s="123"/>
      <c r="AC56426" s="123"/>
    </row>
    <row r="56427" spans="5:29" s="2" customFormat="1">
      <c r="E56427" s="120"/>
      <c r="M56427" s="120"/>
      <c r="N56427" s="120"/>
      <c r="U56427" s="121"/>
      <c r="V56427" s="122"/>
      <c r="W56427" s="123"/>
      <c r="AC56427" s="123"/>
    </row>
    <row r="56428" spans="5:29" s="2" customFormat="1">
      <c r="E56428" s="120"/>
      <c r="M56428" s="120"/>
      <c r="N56428" s="120"/>
      <c r="U56428" s="121"/>
      <c r="V56428" s="122"/>
      <c r="W56428" s="123"/>
      <c r="AC56428" s="123"/>
    </row>
    <row r="56429" spans="5:29" s="2" customFormat="1">
      <c r="E56429" s="120"/>
      <c r="M56429" s="120"/>
      <c r="N56429" s="120"/>
      <c r="U56429" s="121"/>
      <c r="V56429" s="122"/>
      <c r="W56429" s="123"/>
      <c r="AC56429" s="123"/>
    </row>
    <row r="56430" spans="5:29" s="2" customFormat="1">
      <c r="E56430" s="120"/>
      <c r="M56430" s="120"/>
      <c r="N56430" s="120"/>
      <c r="U56430" s="121"/>
      <c r="V56430" s="122"/>
      <c r="W56430" s="123"/>
      <c r="AC56430" s="123"/>
    </row>
    <row r="56431" spans="5:29" s="2" customFormat="1">
      <c r="E56431" s="120"/>
      <c r="M56431" s="120"/>
      <c r="N56431" s="120"/>
      <c r="U56431" s="121"/>
      <c r="V56431" s="122"/>
      <c r="W56431" s="123"/>
      <c r="AC56431" s="123"/>
    </row>
    <row r="56432" spans="5:29" s="2" customFormat="1">
      <c r="E56432" s="120"/>
      <c r="M56432" s="120"/>
      <c r="N56432" s="120"/>
      <c r="U56432" s="121"/>
      <c r="V56432" s="122"/>
      <c r="W56432" s="123"/>
      <c r="AC56432" s="123"/>
    </row>
    <row r="56433" spans="5:29" s="2" customFormat="1">
      <c r="E56433" s="120"/>
      <c r="M56433" s="120"/>
      <c r="N56433" s="120"/>
      <c r="U56433" s="121"/>
      <c r="V56433" s="122"/>
      <c r="W56433" s="123"/>
      <c r="AC56433" s="123"/>
    </row>
    <row r="56434" spans="5:29" s="2" customFormat="1">
      <c r="E56434" s="120"/>
      <c r="M56434" s="120"/>
      <c r="N56434" s="120"/>
      <c r="U56434" s="121"/>
      <c r="V56434" s="122"/>
      <c r="W56434" s="123"/>
      <c r="AC56434" s="123"/>
    </row>
    <row r="56435" spans="5:29" s="2" customFormat="1">
      <c r="E56435" s="120"/>
      <c r="M56435" s="120"/>
      <c r="N56435" s="120"/>
      <c r="U56435" s="121"/>
      <c r="V56435" s="122"/>
      <c r="W56435" s="123"/>
      <c r="AC56435" s="123"/>
    </row>
    <row r="56436" spans="5:29" s="2" customFormat="1">
      <c r="E56436" s="120"/>
      <c r="M56436" s="120"/>
      <c r="N56436" s="120"/>
      <c r="U56436" s="121"/>
      <c r="V56436" s="122"/>
      <c r="W56436" s="123"/>
      <c r="AC56436" s="123"/>
    </row>
    <row r="56437" spans="5:29" s="2" customFormat="1">
      <c r="E56437" s="120"/>
      <c r="M56437" s="120"/>
      <c r="N56437" s="120"/>
      <c r="U56437" s="121"/>
      <c r="V56437" s="122"/>
      <c r="W56437" s="123"/>
      <c r="AC56437" s="123"/>
    </row>
    <row r="56438" spans="5:29" s="2" customFormat="1">
      <c r="E56438" s="120"/>
      <c r="M56438" s="120"/>
      <c r="N56438" s="120"/>
      <c r="U56438" s="121"/>
      <c r="V56438" s="122"/>
      <c r="W56438" s="123"/>
      <c r="AC56438" s="123"/>
    </row>
    <row r="56439" spans="5:29" s="2" customFormat="1">
      <c r="E56439" s="120"/>
      <c r="M56439" s="120"/>
      <c r="N56439" s="120"/>
      <c r="U56439" s="121"/>
      <c r="V56439" s="122"/>
      <c r="W56439" s="123"/>
      <c r="AC56439" s="123"/>
    </row>
    <row r="56440" spans="5:29" s="2" customFormat="1">
      <c r="E56440" s="120"/>
      <c r="M56440" s="120"/>
      <c r="N56440" s="120"/>
      <c r="U56440" s="121"/>
      <c r="V56440" s="122"/>
      <c r="W56440" s="123"/>
      <c r="AC56440" s="123"/>
    </row>
    <row r="56441" spans="5:29" s="2" customFormat="1">
      <c r="E56441" s="120"/>
      <c r="M56441" s="120"/>
      <c r="N56441" s="120"/>
      <c r="U56441" s="121"/>
      <c r="V56441" s="122"/>
      <c r="W56441" s="123"/>
      <c r="AC56441" s="123"/>
    </row>
    <row r="56442" spans="5:29" s="2" customFormat="1">
      <c r="E56442" s="120"/>
      <c r="M56442" s="120"/>
      <c r="N56442" s="120"/>
      <c r="U56442" s="121"/>
      <c r="V56442" s="122"/>
      <c r="W56442" s="123"/>
      <c r="AC56442" s="123"/>
    </row>
    <row r="56443" spans="5:29" s="2" customFormat="1">
      <c r="E56443" s="120"/>
      <c r="M56443" s="120"/>
      <c r="N56443" s="120"/>
      <c r="U56443" s="121"/>
      <c r="V56443" s="122"/>
      <c r="W56443" s="123"/>
      <c r="AC56443" s="123"/>
    </row>
    <row r="56444" spans="5:29" s="2" customFormat="1">
      <c r="E56444" s="120"/>
      <c r="M56444" s="120"/>
      <c r="N56444" s="120"/>
      <c r="U56444" s="121"/>
      <c r="V56444" s="122"/>
      <c r="W56444" s="123"/>
      <c r="AC56444" s="123"/>
    </row>
    <row r="56445" spans="5:29" s="2" customFormat="1">
      <c r="E56445" s="120"/>
      <c r="M56445" s="120"/>
      <c r="N56445" s="120"/>
      <c r="U56445" s="121"/>
      <c r="V56445" s="122"/>
      <c r="W56445" s="123"/>
      <c r="AC56445" s="123"/>
    </row>
    <row r="56446" spans="5:29" s="2" customFormat="1">
      <c r="E56446" s="120"/>
      <c r="M56446" s="120"/>
      <c r="N56446" s="120"/>
      <c r="U56446" s="121"/>
      <c r="V56446" s="122"/>
      <c r="W56446" s="123"/>
      <c r="AC56446" s="123"/>
    </row>
    <row r="56447" spans="5:29" s="2" customFormat="1">
      <c r="E56447" s="120"/>
      <c r="M56447" s="120"/>
      <c r="N56447" s="120"/>
      <c r="U56447" s="121"/>
      <c r="V56447" s="122"/>
      <c r="W56447" s="123"/>
      <c r="AC56447" s="123"/>
    </row>
    <row r="56448" spans="5:29" s="2" customFormat="1">
      <c r="E56448" s="120"/>
      <c r="M56448" s="120"/>
      <c r="N56448" s="120"/>
      <c r="U56448" s="121"/>
      <c r="V56448" s="122"/>
      <c r="W56448" s="123"/>
      <c r="AC56448" s="123"/>
    </row>
    <row r="56449" spans="5:29" s="2" customFormat="1">
      <c r="E56449" s="120"/>
      <c r="M56449" s="120"/>
      <c r="N56449" s="120"/>
      <c r="U56449" s="121"/>
      <c r="V56449" s="122"/>
      <c r="W56449" s="123"/>
      <c r="AC56449" s="123"/>
    </row>
    <row r="56450" spans="5:29" s="2" customFormat="1">
      <c r="E56450" s="120"/>
      <c r="M56450" s="120"/>
      <c r="N56450" s="120"/>
      <c r="U56450" s="121"/>
      <c r="V56450" s="122"/>
      <c r="W56450" s="123"/>
      <c r="AC56450" s="123"/>
    </row>
    <row r="56451" spans="5:29" s="2" customFormat="1">
      <c r="E56451" s="120"/>
      <c r="M56451" s="120"/>
      <c r="N56451" s="120"/>
      <c r="U56451" s="121"/>
      <c r="V56451" s="122"/>
      <c r="W56451" s="123"/>
      <c r="AC56451" s="123"/>
    </row>
    <row r="56452" spans="5:29" s="2" customFormat="1">
      <c r="E56452" s="120"/>
      <c r="M56452" s="120"/>
      <c r="N56452" s="120"/>
      <c r="U56452" s="121"/>
      <c r="V56452" s="122"/>
      <c r="W56452" s="123"/>
      <c r="AC56452" s="123"/>
    </row>
    <row r="56453" spans="5:29" s="2" customFormat="1">
      <c r="E56453" s="120"/>
      <c r="M56453" s="120"/>
      <c r="N56453" s="120"/>
      <c r="U56453" s="121"/>
      <c r="V56453" s="122"/>
      <c r="W56453" s="123"/>
      <c r="AC56453" s="123"/>
    </row>
    <row r="56454" spans="5:29" s="2" customFormat="1">
      <c r="E56454" s="120"/>
      <c r="M56454" s="120"/>
      <c r="N56454" s="120"/>
      <c r="U56454" s="121"/>
      <c r="V56454" s="122"/>
      <c r="W56454" s="123"/>
      <c r="AC56454" s="123"/>
    </row>
    <row r="56455" spans="5:29" s="2" customFormat="1">
      <c r="E56455" s="120"/>
      <c r="M56455" s="120"/>
      <c r="N56455" s="120"/>
      <c r="U56455" s="121"/>
      <c r="V56455" s="122"/>
      <c r="W56455" s="123"/>
      <c r="AC56455" s="123"/>
    </row>
    <row r="56456" spans="5:29" s="2" customFormat="1">
      <c r="E56456" s="120"/>
      <c r="M56456" s="120"/>
      <c r="N56456" s="120"/>
      <c r="U56456" s="121"/>
      <c r="V56456" s="122"/>
      <c r="W56456" s="123"/>
      <c r="AC56456" s="123"/>
    </row>
    <row r="56457" spans="5:29" s="2" customFormat="1">
      <c r="E56457" s="120"/>
      <c r="M56457" s="120"/>
      <c r="N56457" s="120"/>
      <c r="U56457" s="121"/>
      <c r="V56457" s="122"/>
      <c r="W56457" s="123"/>
      <c r="AC56457" s="123"/>
    </row>
    <row r="56458" spans="5:29" s="2" customFormat="1">
      <c r="E56458" s="120"/>
      <c r="M56458" s="120"/>
      <c r="N56458" s="120"/>
      <c r="U56458" s="121"/>
      <c r="V56458" s="122"/>
      <c r="W56458" s="123"/>
      <c r="AC56458" s="123"/>
    </row>
    <row r="56459" spans="5:29" s="2" customFormat="1">
      <c r="E56459" s="120"/>
      <c r="M56459" s="120"/>
      <c r="N56459" s="120"/>
      <c r="U56459" s="121"/>
      <c r="V56459" s="122"/>
      <c r="W56459" s="123"/>
      <c r="AC56459" s="123"/>
    </row>
    <row r="56460" spans="5:29" s="2" customFormat="1">
      <c r="E56460" s="120"/>
      <c r="M56460" s="120"/>
      <c r="N56460" s="120"/>
      <c r="U56460" s="121"/>
      <c r="V56460" s="122"/>
      <c r="W56460" s="123"/>
      <c r="AC56460" s="123"/>
    </row>
    <row r="56461" spans="5:29" s="2" customFormat="1">
      <c r="E56461" s="120"/>
      <c r="M56461" s="120"/>
      <c r="N56461" s="120"/>
      <c r="U56461" s="121"/>
      <c r="V56461" s="122"/>
      <c r="W56461" s="123"/>
      <c r="AC56461" s="123"/>
    </row>
    <row r="56462" spans="5:29" s="2" customFormat="1">
      <c r="E56462" s="120"/>
      <c r="M56462" s="120"/>
      <c r="N56462" s="120"/>
      <c r="U56462" s="121"/>
      <c r="V56462" s="122"/>
      <c r="W56462" s="123"/>
      <c r="AC56462" s="123"/>
    </row>
    <row r="56463" spans="5:29" s="2" customFormat="1">
      <c r="E56463" s="120"/>
      <c r="M56463" s="120"/>
      <c r="N56463" s="120"/>
      <c r="U56463" s="121"/>
      <c r="V56463" s="122"/>
      <c r="W56463" s="123"/>
      <c r="AC56463" s="123"/>
    </row>
    <row r="56464" spans="5:29" s="2" customFormat="1">
      <c r="E56464" s="120"/>
      <c r="M56464" s="120"/>
      <c r="N56464" s="120"/>
      <c r="U56464" s="121"/>
      <c r="V56464" s="122"/>
      <c r="W56464" s="123"/>
      <c r="AC56464" s="123"/>
    </row>
    <row r="56465" spans="5:29" s="2" customFormat="1">
      <c r="E56465" s="120"/>
      <c r="M56465" s="120"/>
      <c r="N56465" s="120"/>
      <c r="U56465" s="121"/>
      <c r="V56465" s="122"/>
      <c r="W56465" s="123"/>
      <c r="AC56465" s="123"/>
    </row>
    <row r="56466" spans="5:29" s="2" customFormat="1">
      <c r="E56466" s="120"/>
      <c r="M56466" s="120"/>
      <c r="N56466" s="120"/>
      <c r="U56466" s="121"/>
      <c r="V56466" s="122"/>
      <c r="W56466" s="123"/>
      <c r="AC56466" s="123"/>
    </row>
    <row r="56467" spans="5:29" s="2" customFormat="1">
      <c r="E56467" s="120"/>
      <c r="M56467" s="120"/>
      <c r="N56467" s="120"/>
      <c r="U56467" s="121"/>
      <c r="V56467" s="122"/>
      <c r="W56467" s="123"/>
      <c r="AC56467" s="123"/>
    </row>
    <row r="56468" spans="5:29" s="2" customFormat="1">
      <c r="E56468" s="120"/>
      <c r="M56468" s="120"/>
      <c r="N56468" s="120"/>
      <c r="U56468" s="121"/>
      <c r="V56468" s="122"/>
      <c r="W56468" s="123"/>
      <c r="AC56468" s="123"/>
    </row>
    <row r="56469" spans="5:29" s="2" customFormat="1">
      <c r="E56469" s="120"/>
      <c r="M56469" s="120"/>
      <c r="N56469" s="120"/>
      <c r="U56469" s="121"/>
      <c r="V56469" s="122"/>
      <c r="W56469" s="123"/>
      <c r="AC56469" s="123"/>
    </row>
    <row r="56470" spans="5:29" s="2" customFormat="1">
      <c r="E56470" s="120"/>
      <c r="M56470" s="120"/>
      <c r="N56470" s="120"/>
      <c r="U56470" s="121"/>
      <c r="V56470" s="122"/>
      <c r="W56470" s="123"/>
      <c r="AC56470" s="123"/>
    </row>
    <row r="56471" spans="5:29" s="2" customFormat="1">
      <c r="E56471" s="120"/>
      <c r="M56471" s="120"/>
      <c r="N56471" s="120"/>
      <c r="U56471" s="121"/>
      <c r="V56471" s="122"/>
      <c r="W56471" s="123"/>
      <c r="AC56471" s="123"/>
    </row>
    <row r="56472" spans="5:29" s="2" customFormat="1">
      <c r="E56472" s="120"/>
      <c r="M56472" s="120"/>
      <c r="N56472" s="120"/>
      <c r="U56472" s="121"/>
      <c r="V56472" s="122"/>
      <c r="W56472" s="123"/>
      <c r="AC56472" s="123"/>
    </row>
    <row r="56473" spans="5:29" s="2" customFormat="1">
      <c r="E56473" s="120"/>
      <c r="M56473" s="120"/>
      <c r="N56473" s="120"/>
      <c r="U56473" s="121"/>
      <c r="V56473" s="122"/>
      <c r="W56473" s="123"/>
      <c r="AC56473" s="123"/>
    </row>
    <row r="56474" spans="5:29" s="2" customFormat="1">
      <c r="E56474" s="120"/>
      <c r="M56474" s="120"/>
      <c r="N56474" s="120"/>
      <c r="U56474" s="121"/>
      <c r="V56474" s="122"/>
      <c r="W56474" s="123"/>
      <c r="AC56474" s="123"/>
    </row>
    <row r="56475" spans="5:29" s="2" customFormat="1">
      <c r="E56475" s="120"/>
      <c r="M56475" s="120"/>
      <c r="N56475" s="120"/>
      <c r="U56475" s="121"/>
      <c r="V56475" s="122"/>
      <c r="W56475" s="123"/>
      <c r="AC56475" s="123"/>
    </row>
    <row r="56476" spans="5:29" s="2" customFormat="1">
      <c r="E56476" s="120"/>
      <c r="M56476" s="120"/>
      <c r="N56476" s="120"/>
      <c r="U56476" s="121"/>
      <c r="V56476" s="122"/>
      <c r="W56476" s="123"/>
      <c r="AC56476" s="123"/>
    </row>
    <row r="56477" spans="5:29" s="2" customFormat="1">
      <c r="E56477" s="120"/>
      <c r="M56477" s="120"/>
      <c r="N56477" s="120"/>
      <c r="U56477" s="121"/>
      <c r="V56477" s="122"/>
      <c r="W56477" s="123"/>
      <c r="AC56477" s="123"/>
    </row>
    <row r="56478" spans="5:29" s="2" customFormat="1">
      <c r="E56478" s="120"/>
      <c r="M56478" s="120"/>
      <c r="N56478" s="120"/>
      <c r="U56478" s="121"/>
      <c r="V56478" s="122"/>
      <c r="W56478" s="123"/>
      <c r="AC56478" s="123"/>
    </row>
    <row r="56479" spans="5:29" s="2" customFormat="1">
      <c r="E56479" s="120"/>
      <c r="M56479" s="120"/>
      <c r="N56479" s="120"/>
      <c r="U56479" s="121"/>
      <c r="V56479" s="122"/>
      <c r="W56479" s="123"/>
      <c r="AC56479" s="123"/>
    </row>
    <row r="56480" spans="5:29" s="2" customFormat="1">
      <c r="E56480" s="120"/>
      <c r="M56480" s="120"/>
      <c r="N56480" s="120"/>
      <c r="U56480" s="121"/>
      <c r="V56480" s="122"/>
      <c r="W56480" s="123"/>
      <c r="AC56480" s="123"/>
    </row>
    <row r="56481" spans="5:29" s="2" customFormat="1">
      <c r="E56481" s="120"/>
      <c r="M56481" s="120"/>
      <c r="N56481" s="120"/>
      <c r="U56481" s="121"/>
      <c r="V56481" s="122"/>
      <c r="W56481" s="123"/>
      <c r="AC56481" s="123"/>
    </row>
    <row r="56482" spans="5:29" s="2" customFormat="1">
      <c r="E56482" s="120"/>
      <c r="M56482" s="120"/>
      <c r="N56482" s="120"/>
      <c r="U56482" s="121"/>
      <c r="V56482" s="122"/>
      <c r="W56482" s="123"/>
      <c r="AC56482" s="123"/>
    </row>
    <row r="56483" spans="5:29" s="2" customFormat="1">
      <c r="E56483" s="120"/>
      <c r="M56483" s="120"/>
      <c r="N56483" s="120"/>
      <c r="U56483" s="121"/>
      <c r="V56483" s="122"/>
      <c r="W56483" s="123"/>
      <c r="AC56483" s="123"/>
    </row>
    <row r="56484" spans="5:29" s="2" customFormat="1">
      <c r="E56484" s="120"/>
      <c r="M56484" s="120"/>
      <c r="N56484" s="120"/>
      <c r="U56484" s="121"/>
      <c r="V56484" s="122"/>
      <c r="W56484" s="123"/>
      <c r="AC56484" s="123"/>
    </row>
    <row r="56485" spans="5:29" s="2" customFormat="1">
      <c r="E56485" s="120"/>
      <c r="M56485" s="120"/>
      <c r="N56485" s="120"/>
      <c r="U56485" s="121"/>
      <c r="V56485" s="122"/>
      <c r="W56485" s="123"/>
      <c r="AC56485" s="123"/>
    </row>
    <row r="56486" spans="5:29" s="2" customFormat="1">
      <c r="E56486" s="120"/>
      <c r="M56486" s="120"/>
      <c r="N56486" s="120"/>
      <c r="U56486" s="121"/>
      <c r="V56486" s="122"/>
      <c r="W56486" s="123"/>
      <c r="AC56486" s="123"/>
    </row>
    <row r="56487" spans="5:29" s="2" customFormat="1">
      <c r="E56487" s="120"/>
      <c r="M56487" s="120"/>
      <c r="N56487" s="120"/>
      <c r="U56487" s="121"/>
      <c r="V56487" s="122"/>
      <c r="W56487" s="123"/>
      <c r="AC56487" s="123"/>
    </row>
    <row r="56488" spans="5:29" s="2" customFormat="1">
      <c r="E56488" s="120"/>
      <c r="M56488" s="120"/>
      <c r="N56488" s="120"/>
      <c r="U56488" s="121"/>
      <c r="V56488" s="122"/>
      <c r="W56488" s="123"/>
      <c r="AC56488" s="123"/>
    </row>
    <row r="56489" spans="5:29" s="2" customFormat="1">
      <c r="E56489" s="120"/>
      <c r="M56489" s="120"/>
      <c r="N56489" s="120"/>
      <c r="U56489" s="121"/>
      <c r="V56489" s="122"/>
      <c r="W56489" s="123"/>
      <c r="AC56489" s="123"/>
    </row>
    <row r="56490" spans="5:29" s="2" customFormat="1">
      <c r="E56490" s="120"/>
      <c r="M56490" s="120"/>
      <c r="N56490" s="120"/>
      <c r="U56490" s="121"/>
      <c r="V56490" s="122"/>
      <c r="W56490" s="123"/>
      <c r="AC56490" s="123"/>
    </row>
    <row r="56491" spans="5:29" s="2" customFormat="1">
      <c r="E56491" s="120"/>
      <c r="M56491" s="120"/>
      <c r="N56491" s="120"/>
      <c r="U56491" s="121"/>
      <c r="V56491" s="122"/>
      <c r="W56491" s="123"/>
      <c r="AC56491" s="123"/>
    </row>
    <row r="56492" spans="5:29" s="2" customFormat="1">
      <c r="E56492" s="120"/>
      <c r="M56492" s="120"/>
      <c r="N56492" s="120"/>
      <c r="U56492" s="121"/>
      <c r="V56492" s="122"/>
      <c r="W56492" s="123"/>
      <c r="AC56492" s="123"/>
    </row>
    <row r="56493" spans="5:29" s="2" customFormat="1">
      <c r="E56493" s="120"/>
      <c r="M56493" s="120"/>
      <c r="N56493" s="120"/>
      <c r="U56493" s="121"/>
      <c r="V56493" s="122"/>
      <c r="W56493" s="123"/>
      <c r="AC56493" s="123"/>
    </row>
    <row r="56494" spans="5:29" s="2" customFormat="1">
      <c r="E56494" s="120"/>
      <c r="M56494" s="120"/>
      <c r="N56494" s="120"/>
      <c r="U56494" s="121"/>
      <c r="V56494" s="122"/>
      <c r="W56494" s="123"/>
      <c r="AC56494" s="123"/>
    </row>
    <row r="56495" spans="5:29" s="2" customFormat="1">
      <c r="E56495" s="120"/>
      <c r="M56495" s="120"/>
      <c r="N56495" s="120"/>
      <c r="U56495" s="121"/>
      <c r="V56495" s="122"/>
      <c r="W56495" s="123"/>
      <c r="AC56495" s="123"/>
    </row>
    <row r="56496" spans="5:29" s="2" customFormat="1">
      <c r="E56496" s="120"/>
      <c r="M56496" s="120"/>
      <c r="N56496" s="120"/>
      <c r="U56496" s="121"/>
      <c r="V56496" s="122"/>
      <c r="W56496" s="123"/>
      <c r="AC56496" s="123"/>
    </row>
    <row r="56497" spans="5:29" s="2" customFormat="1">
      <c r="E56497" s="120"/>
      <c r="M56497" s="120"/>
      <c r="N56497" s="120"/>
      <c r="U56497" s="121"/>
      <c r="V56497" s="122"/>
      <c r="W56497" s="123"/>
      <c r="AC56497" s="123"/>
    </row>
    <row r="56498" spans="5:29" s="2" customFormat="1">
      <c r="E56498" s="120"/>
      <c r="M56498" s="120"/>
      <c r="N56498" s="120"/>
      <c r="U56498" s="121"/>
      <c r="V56498" s="122"/>
      <c r="W56498" s="123"/>
      <c r="AC56498" s="123"/>
    </row>
    <row r="56499" spans="5:29" s="2" customFormat="1">
      <c r="E56499" s="120"/>
      <c r="M56499" s="120"/>
      <c r="N56499" s="120"/>
      <c r="U56499" s="121"/>
      <c r="V56499" s="122"/>
      <c r="W56499" s="123"/>
      <c r="AC56499" s="123"/>
    </row>
    <row r="56500" spans="5:29" s="2" customFormat="1">
      <c r="E56500" s="120"/>
      <c r="M56500" s="120"/>
      <c r="N56500" s="120"/>
      <c r="U56500" s="121"/>
      <c r="V56500" s="122"/>
      <c r="W56500" s="123"/>
      <c r="AC56500" s="123"/>
    </row>
    <row r="56501" spans="5:29" s="2" customFormat="1">
      <c r="E56501" s="120"/>
      <c r="M56501" s="120"/>
      <c r="N56501" s="120"/>
      <c r="U56501" s="121"/>
      <c r="V56501" s="122"/>
      <c r="W56501" s="123"/>
      <c r="AC56501" s="123"/>
    </row>
    <row r="56502" spans="5:29" s="2" customFormat="1">
      <c r="E56502" s="120"/>
      <c r="M56502" s="120"/>
      <c r="N56502" s="120"/>
      <c r="U56502" s="121"/>
      <c r="V56502" s="122"/>
      <c r="W56502" s="123"/>
      <c r="AC56502" s="123"/>
    </row>
    <row r="56503" spans="5:29" s="2" customFormat="1">
      <c r="E56503" s="120"/>
      <c r="M56503" s="120"/>
      <c r="N56503" s="120"/>
      <c r="U56503" s="121"/>
      <c r="V56503" s="122"/>
      <c r="W56503" s="123"/>
      <c r="AC56503" s="123"/>
    </row>
    <row r="56504" spans="5:29" s="2" customFormat="1">
      <c r="E56504" s="120"/>
      <c r="M56504" s="120"/>
      <c r="N56504" s="120"/>
      <c r="U56504" s="121"/>
      <c r="V56504" s="122"/>
      <c r="W56504" s="123"/>
      <c r="AC56504" s="123"/>
    </row>
    <row r="56505" spans="5:29" s="2" customFormat="1">
      <c r="E56505" s="120"/>
      <c r="M56505" s="120"/>
      <c r="N56505" s="120"/>
      <c r="U56505" s="121"/>
      <c r="V56505" s="122"/>
      <c r="W56505" s="123"/>
      <c r="AC56505" s="123"/>
    </row>
    <row r="56506" spans="5:29" s="2" customFormat="1">
      <c r="E56506" s="120"/>
      <c r="M56506" s="120"/>
      <c r="N56506" s="120"/>
      <c r="U56506" s="121"/>
      <c r="V56506" s="122"/>
      <c r="W56506" s="123"/>
      <c r="AC56506" s="123"/>
    </row>
    <row r="56507" spans="5:29" s="2" customFormat="1">
      <c r="E56507" s="120"/>
      <c r="M56507" s="120"/>
      <c r="N56507" s="120"/>
      <c r="U56507" s="121"/>
      <c r="V56507" s="122"/>
      <c r="W56507" s="123"/>
      <c r="AC56507" s="123"/>
    </row>
    <row r="56508" spans="5:29" s="2" customFormat="1">
      <c r="E56508" s="120"/>
      <c r="M56508" s="120"/>
      <c r="N56508" s="120"/>
      <c r="U56508" s="121"/>
      <c r="V56508" s="122"/>
      <c r="W56508" s="123"/>
      <c r="AC56508" s="123"/>
    </row>
    <row r="56509" spans="5:29" s="2" customFormat="1">
      <c r="E56509" s="120"/>
      <c r="M56509" s="120"/>
      <c r="N56509" s="120"/>
      <c r="U56509" s="121"/>
      <c r="V56509" s="122"/>
      <c r="W56509" s="123"/>
      <c r="AC56509" s="123"/>
    </row>
    <row r="56510" spans="5:29" s="2" customFormat="1">
      <c r="E56510" s="120"/>
      <c r="M56510" s="120"/>
      <c r="N56510" s="120"/>
      <c r="U56510" s="121"/>
      <c r="V56510" s="122"/>
      <c r="W56510" s="123"/>
      <c r="AC56510" s="123"/>
    </row>
    <row r="56511" spans="5:29" s="2" customFormat="1">
      <c r="E56511" s="120"/>
      <c r="M56511" s="120"/>
      <c r="N56511" s="120"/>
      <c r="U56511" s="121"/>
      <c r="V56511" s="122"/>
      <c r="W56511" s="123"/>
      <c r="AC56511" s="123"/>
    </row>
    <row r="56512" spans="5:29" s="2" customFormat="1">
      <c r="E56512" s="120"/>
      <c r="M56512" s="120"/>
      <c r="N56512" s="120"/>
      <c r="U56512" s="121"/>
      <c r="V56512" s="122"/>
      <c r="W56512" s="123"/>
      <c r="AC56512" s="123"/>
    </row>
    <row r="56513" spans="5:29" s="2" customFormat="1">
      <c r="E56513" s="120"/>
      <c r="M56513" s="120"/>
      <c r="N56513" s="120"/>
      <c r="U56513" s="121"/>
      <c r="V56513" s="122"/>
      <c r="W56513" s="123"/>
      <c r="AC56513" s="123"/>
    </row>
    <row r="56514" spans="5:29" s="2" customFormat="1">
      <c r="E56514" s="120"/>
      <c r="M56514" s="120"/>
      <c r="N56514" s="120"/>
      <c r="U56514" s="121"/>
      <c r="V56514" s="122"/>
      <c r="W56514" s="123"/>
      <c r="AC56514" s="123"/>
    </row>
    <row r="56515" spans="5:29" s="2" customFormat="1">
      <c r="E56515" s="120"/>
      <c r="M56515" s="120"/>
      <c r="N56515" s="120"/>
      <c r="U56515" s="121"/>
      <c r="V56515" s="122"/>
      <c r="W56515" s="123"/>
      <c r="AC56515" s="123"/>
    </row>
    <row r="56516" spans="5:29" s="2" customFormat="1">
      <c r="E56516" s="120"/>
      <c r="M56516" s="120"/>
      <c r="N56516" s="120"/>
      <c r="U56516" s="121"/>
      <c r="V56516" s="122"/>
      <c r="W56516" s="123"/>
      <c r="AC56516" s="123"/>
    </row>
    <row r="56517" spans="5:29" s="2" customFormat="1">
      <c r="E56517" s="120"/>
      <c r="M56517" s="120"/>
      <c r="N56517" s="120"/>
      <c r="U56517" s="121"/>
      <c r="V56517" s="122"/>
      <c r="W56517" s="123"/>
      <c r="AC56517" s="123"/>
    </row>
    <row r="56518" spans="5:29" s="2" customFormat="1">
      <c r="E56518" s="120"/>
      <c r="M56518" s="120"/>
      <c r="N56518" s="120"/>
      <c r="U56518" s="121"/>
      <c r="V56518" s="122"/>
      <c r="W56518" s="123"/>
      <c r="AC56518" s="123"/>
    </row>
    <row r="56519" spans="5:29" s="2" customFormat="1">
      <c r="E56519" s="120"/>
      <c r="M56519" s="120"/>
      <c r="N56519" s="120"/>
      <c r="U56519" s="121"/>
      <c r="V56519" s="122"/>
      <c r="W56519" s="123"/>
      <c r="AC56519" s="123"/>
    </row>
    <row r="56520" spans="5:29" s="2" customFormat="1">
      <c r="E56520" s="120"/>
      <c r="M56520" s="120"/>
      <c r="N56520" s="120"/>
      <c r="U56520" s="121"/>
      <c r="V56520" s="122"/>
      <c r="W56520" s="123"/>
      <c r="AC56520" s="123"/>
    </row>
    <row r="56521" spans="5:29" s="2" customFormat="1">
      <c r="E56521" s="120"/>
      <c r="M56521" s="120"/>
      <c r="N56521" s="120"/>
      <c r="U56521" s="121"/>
      <c r="V56521" s="122"/>
      <c r="W56521" s="123"/>
      <c r="AC56521" s="123"/>
    </row>
    <row r="56522" spans="5:29" s="2" customFormat="1">
      <c r="E56522" s="120"/>
      <c r="M56522" s="120"/>
      <c r="N56522" s="120"/>
      <c r="U56522" s="121"/>
      <c r="V56522" s="122"/>
      <c r="W56522" s="123"/>
      <c r="AC56522" s="123"/>
    </row>
    <row r="56523" spans="5:29" s="2" customFormat="1">
      <c r="E56523" s="120"/>
      <c r="M56523" s="120"/>
      <c r="N56523" s="120"/>
      <c r="U56523" s="121"/>
      <c r="V56523" s="122"/>
      <c r="W56523" s="123"/>
      <c r="AC56523" s="123"/>
    </row>
    <row r="56524" spans="5:29" s="2" customFormat="1">
      <c r="E56524" s="120"/>
      <c r="M56524" s="120"/>
      <c r="N56524" s="120"/>
      <c r="U56524" s="121"/>
      <c r="V56524" s="122"/>
      <c r="W56524" s="123"/>
      <c r="AC56524" s="123"/>
    </row>
    <row r="56525" spans="5:29" s="2" customFormat="1">
      <c r="E56525" s="120"/>
      <c r="M56525" s="120"/>
      <c r="N56525" s="120"/>
      <c r="U56525" s="121"/>
      <c r="V56525" s="122"/>
      <c r="W56525" s="123"/>
      <c r="AC56525" s="123"/>
    </row>
    <row r="56526" spans="5:29" s="2" customFormat="1">
      <c r="E56526" s="120"/>
      <c r="M56526" s="120"/>
      <c r="N56526" s="120"/>
      <c r="U56526" s="121"/>
      <c r="V56526" s="122"/>
      <c r="W56526" s="123"/>
      <c r="AC56526" s="123"/>
    </row>
    <row r="56527" spans="5:29" s="2" customFormat="1">
      <c r="E56527" s="120"/>
      <c r="M56527" s="120"/>
      <c r="N56527" s="120"/>
      <c r="U56527" s="121"/>
      <c r="V56527" s="122"/>
      <c r="W56527" s="123"/>
      <c r="AC56527" s="123"/>
    </row>
    <row r="56528" spans="5:29" s="2" customFormat="1">
      <c r="E56528" s="120"/>
      <c r="M56528" s="120"/>
      <c r="N56528" s="120"/>
      <c r="U56528" s="121"/>
      <c r="V56528" s="122"/>
      <c r="W56528" s="123"/>
      <c r="AC56528" s="123"/>
    </row>
    <row r="56529" spans="5:29" s="2" customFormat="1">
      <c r="E56529" s="120"/>
      <c r="M56529" s="120"/>
      <c r="N56529" s="120"/>
      <c r="U56529" s="121"/>
      <c r="V56529" s="122"/>
      <c r="W56529" s="123"/>
      <c r="AC56529" s="123"/>
    </row>
    <row r="56530" spans="5:29" s="2" customFormat="1">
      <c r="E56530" s="120"/>
      <c r="M56530" s="120"/>
      <c r="N56530" s="120"/>
      <c r="U56530" s="121"/>
      <c r="V56530" s="122"/>
      <c r="W56530" s="123"/>
      <c r="AC56530" s="123"/>
    </row>
    <row r="56531" spans="5:29" s="2" customFormat="1">
      <c r="E56531" s="120"/>
      <c r="M56531" s="120"/>
      <c r="N56531" s="120"/>
      <c r="U56531" s="121"/>
      <c r="V56531" s="122"/>
      <c r="W56531" s="123"/>
      <c r="AC56531" s="123"/>
    </row>
    <row r="56532" spans="5:29" s="2" customFormat="1">
      <c r="E56532" s="120"/>
      <c r="M56532" s="120"/>
      <c r="N56532" s="120"/>
      <c r="U56532" s="121"/>
      <c r="V56532" s="122"/>
      <c r="W56532" s="123"/>
      <c r="AC56532" s="123"/>
    </row>
    <row r="56533" spans="5:29" s="2" customFormat="1">
      <c r="E56533" s="120"/>
      <c r="M56533" s="120"/>
      <c r="N56533" s="120"/>
      <c r="U56533" s="121"/>
      <c r="V56533" s="122"/>
      <c r="W56533" s="123"/>
      <c r="AC56533" s="123"/>
    </row>
    <row r="56534" spans="5:29" s="2" customFormat="1">
      <c r="E56534" s="120"/>
      <c r="M56534" s="120"/>
      <c r="N56534" s="120"/>
      <c r="U56534" s="121"/>
      <c r="V56534" s="122"/>
      <c r="W56534" s="123"/>
      <c r="AC56534" s="123"/>
    </row>
    <row r="56535" spans="5:29" s="2" customFormat="1">
      <c r="E56535" s="120"/>
      <c r="M56535" s="120"/>
      <c r="N56535" s="120"/>
      <c r="U56535" s="121"/>
      <c r="V56535" s="122"/>
      <c r="W56535" s="123"/>
      <c r="AC56535" s="123"/>
    </row>
    <row r="56536" spans="5:29" s="2" customFormat="1">
      <c r="E56536" s="120"/>
      <c r="M56536" s="120"/>
      <c r="N56536" s="120"/>
      <c r="U56536" s="121"/>
      <c r="V56536" s="122"/>
      <c r="W56536" s="123"/>
      <c r="AC56536" s="123"/>
    </row>
    <row r="56537" spans="5:29" s="2" customFormat="1">
      <c r="E56537" s="120"/>
      <c r="M56537" s="120"/>
      <c r="N56537" s="120"/>
      <c r="U56537" s="121"/>
      <c r="V56537" s="122"/>
      <c r="W56537" s="123"/>
      <c r="AC56537" s="123"/>
    </row>
    <row r="56538" spans="5:29" s="2" customFormat="1">
      <c r="E56538" s="120"/>
      <c r="M56538" s="120"/>
      <c r="N56538" s="120"/>
      <c r="U56538" s="121"/>
      <c r="V56538" s="122"/>
      <c r="W56538" s="123"/>
      <c r="AC56538" s="123"/>
    </row>
    <row r="56539" spans="5:29" s="2" customFormat="1">
      <c r="E56539" s="120"/>
      <c r="M56539" s="120"/>
      <c r="N56539" s="120"/>
      <c r="U56539" s="121"/>
      <c r="V56539" s="122"/>
      <c r="W56539" s="123"/>
      <c r="AC56539" s="123"/>
    </row>
    <row r="56540" spans="5:29" s="2" customFormat="1">
      <c r="E56540" s="120"/>
      <c r="M56540" s="120"/>
      <c r="N56540" s="120"/>
      <c r="U56540" s="121"/>
      <c r="V56540" s="122"/>
      <c r="W56540" s="123"/>
      <c r="AC56540" s="123"/>
    </row>
    <row r="56541" spans="5:29" s="2" customFormat="1">
      <c r="E56541" s="120"/>
      <c r="M56541" s="120"/>
      <c r="N56541" s="120"/>
      <c r="U56541" s="121"/>
      <c r="V56541" s="122"/>
      <c r="W56541" s="123"/>
      <c r="AC56541" s="123"/>
    </row>
    <row r="56542" spans="5:29" s="2" customFormat="1">
      <c r="E56542" s="120"/>
      <c r="M56542" s="120"/>
      <c r="N56542" s="120"/>
      <c r="U56542" s="121"/>
      <c r="V56542" s="122"/>
      <c r="W56542" s="123"/>
      <c r="AC56542" s="123"/>
    </row>
    <row r="56543" spans="5:29" s="2" customFormat="1">
      <c r="E56543" s="120"/>
      <c r="M56543" s="120"/>
      <c r="N56543" s="120"/>
      <c r="U56543" s="121"/>
      <c r="V56543" s="122"/>
      <c r="W56543" s="123"/>
      <c r="AC56543" s="123"/>
    </row>
    <row r="56544" spans="5:29" s="2" customFormat="1">
      <c r="E56544" s="120"/>
      <c r="M56544" s="120"/>
      <c r="N56544" s="120"/>
      <c r="U56544" s="121"/>
      <c r="V56544" s="122"/>
      <c r="W56544" s="123"/>
      <c r="AC56544" s="123"/>
    </row>
    <row r="56545" spans="5:29" s="2" customFormat="1">
      <c r="E56545" s="120"/>
      <c r="M56545" s="120"/>
      <c r="N56545" s="120"/>
      <c r="U56545" s="121"/>
      <c r="V56545" s="122"/>
      <c r="W56545" s="123"/>
      <c r="AC56545" s="123"/>
    </row>
    <row r="56546" spans="5:29" s="2" customFormat="1">
      <c r="E56546" s="120"/>
      <c r="M56546" s="120"/>
      <c r="N56546" s="120"/>
      <c r="U56546" s="121"/>
      <c r="V56546" s="122"/>
      <c r="W56546" s="123"/>
      <c r="AC56546" s="123"/>
    </row>
    <row r="56547" spans="5:29" s="2" customFormat="1">
      <c r="E56547" s="120"/>
      <c r="M56547" s="120"/>
      <c r="N56547" s="120"/>
      <c r="U56547" s="121"/>
      <c r="V56547" s="122"/>
      <c r="W56547" s="123"/>
      <c r="AC56547" s="123"/>
    </row>
    <row r="56548" spans="5:29" s="2" customFormat="1">
      <c r="E56548" s="120"/>
      <c r="M56548" s="120"/>
      <c r="N56548" s="120"/>
      <c r="U56548" s="121"/>
      <c r="V56548" s="122"/>
      <c r="W56548" s="123"/>
      <c r="AC56548" s="123"/>
    </row>
    <row r="56549" spans="5:29" s="2" customFormat="1">
      <c r="E56549" s="120"/>
      <c r="M56549" s="120"/>
      <c r="N56549" s="120"/>
      <c r="U56549" s="121"/>
      <c r="V56549" s="122"/>
      <c r="W56549" s="123"/>
      <c r="AC56549" s="123"/>
    </row>
    <row r="56550" spans="5:29" s="2" customFormat="1">
      <c r="E56550" s="120"/>
      <c r="M56550" s="120"/>
      <c r="N56550" s="120"/>
      <c r="U56550" s="121"/>
      <c r="V56550" s="122"/>
      <c r="W56550" s="123"/>
      <c r="AC56550" s="123"/>
    </row>
    <row r="56551" spans="5:29" s="2" customFormat="1">
      <c r="E56551" s="120"/>
      <c r="M56551" s="120"/>
      <c r="N56551" s="120"/>
      <c r="U56551" s="121"/>
      <c r="V56551" s="122"/>
      <c r="W56551" s="123"/>
      <c r="AC56551" s="123"/>
    </row>
    <row r="56552" spans="5:29" s="2" customFormat="1">
      <c r="E56552" s="120"/>
      <c r="M56552" s="120"/>
      <c r="N56552" s="120"/>
      <c r="U56552" s="121"/>
      <c r="V56552" s="122"/>
      <c r="W56552" s="123"/>
      <c r="AC56552" s="123"/>
    </row>
    <row r="56553" spans="5:29" s="2" customFormat="1">
      <c r="E56553" s="120"/>
      <c r="M56553" s="120"/>
      <c r="N56553" s="120"/>
      <c r="U56553" s="121"/>
      <c r="V56553" s="122"/>
      <c r="W56553" s="123"/>
      <c r="AC56553" s="123"/>
    </row>
    <row r="56554" spans="5:29" s="2" customFormat="1">
      <c r="E56554" s="120"/>
      <c r="M56554" s="120"/>
      <c r="N56554" s="120"/>
      <c r="U56554" s="121"/>
      <c r="V56554" s="122"/>
      <c r="W56554" s="123"/>
      <c r="AC56554" s="123"/>
    </row>
    <row r="56555" spans="5:29" s="2" customFormat="1">
      <c r="E56555" s="120"/>
      <c r="M56555" s="120"/>
      <c r="N56555" s="120"/>
      <c r="U56555" s="121"/>
      <c r="V56555" s="122"/>
      <c r="W56555" s="123"/>
      <c r="AC56555" s="123"/>
    </row>
    <row r="56556" spans="5:29" s="2" customFormat="1">
      <c r="E56556" s="120"/>
      <c r="M56556" s="120"/>
      <c r="N56556" s="120"/>
      <c r="U56556" s="121"/>
      <c r="V56556" s="122"/>
      <c r="W56556" s="123"/>
      <c r="AC56556" s="123"/>
    </row>
    <row r="56557" spans="5:29" s="2" customFormat="1">
      <c r="E56557" s="120"/>
      <c r="M56557" s="120"/>
      <c r="N56557" s="120"/>
      <c r="U56557" s="121"/>
      <c r="V56557" s="122"/>
      <c r="W56557" s="123"/>
      <c r="AC56557" s="123"/>
    </row>
    <row r="56558" spans="5:29" s="2" customFormat="1">
      <c r="E56558" s="120"/>
      <c r="M56558" s="120"/>
      <c r="N56558" s="120"/>
      <c r="U56558" s="121"/>
      <c r="V56558" s="122"/>
      <c r="W56558" s="123"/>
      <c r="AC56558" s="123"/>
    </row>
    <row r="56559" spans="5:29" s="2" customFormat="1">
      <c r="E56559" s="120"/>
      <c r="M56559" s="120"/>
      <c r="N56559" s="120"/>
      <c r="U56559" s="121"/>
      <c r="V56559" s="122"/>
      <c r="W56559" s="123"/>
      <c r="AC56559" s="123"/>
    </row>
    <row r="56560" spans="5:29" s="2" customFormat="1">
      <c r="E56560" s="120"/>
      <c r="M56560" s="120"/>
      <c r="N56560" s="120"/>
      <c r="U56560" s="121"/>
      <c r="V56560" s="122"/>
      <c r="W56560" s="123"/>
      <c r="AC56560" s="123"/>
    </row>
    <row r="56561" spans="5:29" s="2" customFormat="1">
      <c r="E56561" s="120"/>
      <c r="M56561" s="120"/>
      <c r="N56561" s="120"/>
      <c r="U56561" s="121"/>
      <c r="V56561" s="122"/>
      <c r="W56561" s="123"/>
      <c r="AC56561" s="123"/>
    </row>
    <row r="56562" spans="5:29" s="2" customFormat="1">
      <c r="E56562" s="120"/>
      <c r="M56562" s="120"/>
      <c r="N56562" s="120"/>
      <c r="U56562" s="121"/>
      <c r="V56562" s="122"/>
      <c r="W56562" s="123"/>
      <c r="AC56562" s="123"/>
    </row>
    <row r="56563" spans="5:29" s="2" customFormat="1">
      <c r="E56563" s="120"/>
      <c r="M56563" s="120"/>
      <c r="N56563" s="120"/>
      <c r="U56563" s="121"/>
      <c r="V56563" s="122"/>
      <c r="W56563" s="123"/>
      <c r="AC56563" s="123"/>
    </row>
    <row r="56564" spans="5:29" s="2" customFormat="1">
      <c r="E56564" s="120"/>
      <c r="M56564" s="120"/>
      <c r="N56564" s="120"/>
      <c r="U56564" s="121"/>
      <c r="V56564" s="122"/>
      <c r="W56564" s="123"/>
      <c r="AC56564" s="123"/>
    </row>
    <row r="56565" spans="5:29" s="2" customFormat="1">
      <c r="E56565" s="120"/>
      <c r="M56565" s="120"/>
      <c r="N56565" s="120"/>
      <c r="U56565" s="121"/>
      <c r="V56565" s="122"/>
      <c r="W56565" s="123"/>
      <c r="AC56565" s="123"/>
    </row>
    <row r="56566" spans="5:29" s="2" customFormat="1">
      <c r="E56566" s="120"/>
      <c r="M56566" s="120"/>
      <c r="N56566" s="120"/>
      <c r="U56566" s="121"/>
      <c r="V56566" s="122"/>
      <c r="W56566" s="123"/>
      <c r="AC56566" s="123"/>
    </row>
    <row r="56567" spans="5:29" s="2" customFormat="1">
      <c r="E56567" s="120"/>
      <c r="M56567" s="120"/>
      <c r="N56567" s="120"/>
      <c r="U56567" s="121"/>
      <c r="V56567" s="122"/>
      <c r="W56567" s="123"/>
      <c r="AC56567" s="123"/>
    </row>
    <row r="56568" spans="5:29" s="2" customFormat="1">
      <c r="E56568" s="120"/>
      <c r="M56568" s="120"/>
      <c r="N56568" s="120"/>
      <c r="U56568" s="121"/>
      <c r="V56568" s="122"/>
      <c r="W56568" s="123"/>
      <c r="AC56568" s="123"/>
    </row>
    <row r="56569" spans="5:29" s="2" customFormat="1">
      <c r="E56569" s="120"/>
      <c r="M56569" s="120"/>
      <c r="N56569" s="120"/>
      <c r="U56569" s="121"/>
      <c r="V56569" s="122"/>
      <c r="W56569" s="123"/>
      <c r="AC56569" s="123"/>
    </row>
    <row r="56570" spans="5:29" s="2" customFormat="1">
      <c r="E56570" s="120"/>
      <c r="M56570" s="120"/>
      <c r="N56570" s="120"/>
      <c r="U56570" s="121"/>
      <c r="V56570" s="122"/>
      <c r="W56570" s="123"/>
      <c r="AC56570" s="123"/>
    </row>
    <row r="56571" spans="5:29" s="2" customFormat="1">
      <c r="E56571" s="120"/>
      <c r="M56571" s="120"/>
      <c r="N56571" s="120"/>
      <c r="U56571" s="121"/>
      <c r="V56571" s="122"/>
      <c r="W56571" s="123"/>
      <c r="AC56571" s="123"/>
    </row>
    <row r="56572" spans="5:29" s="2" customFormat="1">
      <c r="E56572" s="120"/>
      <c r="M56572" s="120"/>
      <c r="N56572" s="120"/>
      <c r="U56572" s="121"/>
      <c r="V56572" s="122"/>
      <c r="W56572" s="123"/>
      <c r="AC56572" s="123"/>
    </row>
    <row r="56573" spans="5:29" s="2" customFormat="1">
      <c r="E56573" s="120"/>
      <c r="M56573" s="120"/>
      <c r="N56573" s="120"/>
      <c r="U56573" s="121"/>
      <c r="V56573" s="122"/>
      <c r="W56573" s="123"/>
      <c r="AC56573" s="123"/>
    </row>
    <row r="56574" spans="5:29" s="2" customFormat="1">
      <c r="E56574" s="120"/>
      <c r="M56574" s="120"/>
      <c r="N56574" s="120"/>
      <c r="U56574" s="121"/>
      <c r="V56574" s="122"/>
      <c r="W56574" s="123"/>
      <c r="AC56574" s="123"/>
    </row>
    <row r="56575" spans="5:29" s="2" customFormat="1">
      <c r="E56575" s="120"/>
      <c r="M56575" s="120"/>
      <c r="N56575" s="120"/>
      <c r="U56575" s="121"/>
      <c r="V56575" s="122"/>
      <c r="W56575" s="123"/>
      <c r="AC56575" s="123"/>
    </row>
    <row r="56576" spans="5:29" s="2" customFormat="1">
      <c r="E56576" s="120"/>
      <c r="M56576" s="120"/>
      <c r="N56576" s="120"/>
      <c r="U56576" s="121"/>
      <c r="V56576" s="122"/>
      <c r="W56576" s="123"/>
      <c r="AC56576" s="123"/>
    </row>
    <row r="56577" spans="5:29" s="2" customFormat="1">
      <c r="E56577" s="120"/>
      <c r="M56577" s="120"/>
      <c r="N56577" s="120"/>
      <c r="U56577" s="121"/>
      <c r="V56577" s="122"/>
      <c r="W56577" s="123"/>
      <c r="AC56577" s="123"/>
    </row>
    <row r="56578" spans="5:29" s="2" customFormat="1">
      <c r="E56578" s="120"/>
      <c r="M56578" s="120"/>
      <c r="N56578" s="120"/>
      <c r="U56578" s="121"/>
      <c r="V56578" s="122"/>
      <c r="W56578" s="123"/>
      <c r="AC56578" s="123"/>
    </row>
    <row r="56579" spans="5:29" s="2" customFormat="1">
      <c r="E56579" s="120"/>
      <c r="M56579" s="120"/>
      <c r="N56579" s="120"/>
      <c r="U56579" s="121"/>
      <c r="V56579" s="122"/>
      <c r="W56579" s="123"/>
      <c r="AC56579" s="123"/>
    </row>
    <row r="56580" spans="5:29" s="2" customFormat="1">
      <c r="E56580" s="120"/>
      <c r="M56580" s="120"/>
      <c r="N56580" s="120"/>
      <c r="U56580" s="121"/>
      <c r="V56580" s="122"/>
      <c r="W56580" s="123"/>
      <c r="AC56580" s="123"/>
    </row>
    <row r="56581" spans="5:29" s="2" customFormat="1">
      <c r="E56581" s="120"/>
      <c r="M56581" s="120"/>
      <c r="N56581" s="120"/>
      <c r="U56581" s="121"/>
      <c r="V56581" s="122"/>
      <c r="W56581" s="123"/>
      <c r="AC56581" s="123"/>
    </row>
    <row r="56582" spans="5:29" s="2" customFormat="1">
      <c r="E56582" s="120"/>
      <c r="M56582" s="120"/>
      <c r="N56582" s="120"/>
      <c r="U56582" s="121"/>
      <c r="V56582" s="122"/>
      <c r="W56582" s="123"/>
      <c r="AC56582" s="123"/>
    </row>
    <row r="56583" spans="5:29" s="2" customFormat="1">
      <c r="E56583" s="120"/>
      <c r="M56583" s="120"/>
      <c r="N56583" s="120"/>
      <c r="U56583" s="121"/>
      <c r="V56583" s="122"/>
      <c r="W56583" s="123"/>
      <c r="AC56583" s="123"/>
    </row>
    <row r="56584" spans="5:29" s="2" customFormat="1">
      <c r="E56584" s="120"/>
      <c r="M56584" s="120"/>
      <c r="N56584" s="120"/>
      <c r="U56584" s="121"/>
      <c r="V56584" s="122"/>
      <c r="W56584" s="123"/>
      <c r="AC56584" s="123"/>
    </row>
    <row r="56585" spans="5:29" s="2" customFormat="1">
      <c r="E56585" s="120"/>
      <c r="M56585" s="120"/>
      <c r="N56585" s="120"/>
      <c r="U56585" s="121"/>
      <c r="V56585" s="122"/>
      <c r="W56585" s="123"/>
      <c r="AC56585" s="123"/>
    </row>
    <row r="56586" spans="5:29" s="2" customFormat="1">
      <c r="E56586" s="120"/>
      <c r="M56586" s="120"/>
      <c r="N56586" s="120"/>
      <c r="U56586" s="121"/>
      <c r="V56586" s="122"/>
      <c r="W56586" s="123"/>
      <c r="AC56586" s="123"/>
    </row>
    <row r="56587" spans="5:29" s="2" customFormat="1">
      <c r="E56587" s="120"/>
      <c r="M56587" s="120"/>
      <c r="N56587" s="120"/>
      <c r="U56587" s="121"/>
      <c r="V56587" s="122"/>
      <c r="W56587" s="123"/>
      <c r="AC56587" s="123"/>
    </row>
    <row r="56588" spans="5:29" s="2" customFormat="1">
      <c r="E56588" s="120"/>
      <c r="M56588" s="120"/>
      <c r="N56588" s="120"/>
      <c r="U56588" s="121"/>
      <c r="V56588" s="122"/>
      <c r="W56588" s="123"/>
      <c r="AC56588" s="123"/>
    </row>
    <row r="56589" spans="5:29" s="2" customFormat="1">
      <c r="E56589" s="120"/>
      <c r="M56589" s="120"/>
      <c r="N56589" s="120"/>
      <c r="U56589" s="121"/>
      <c r="V56589" s="122"/>
      <c r="W56589" s="123"/>
      <c r="AC56589" s="123"/>
    </row>
    <row r="56590" spans="5:29" s="2" customFormat="1">
      <c r="E56590" s="120"/>
      <c r="M56590" s="120"/>
      <c r="N56590" s="120"/>
      <c r="U56590" s="121"/>
      <c r="V56590" s="122"/>
      <c r="W56590" s="123"/>
      <c r="AC56590" s="123"/>
    </row>
    <row r="56591" spans="5:29" s="2" customFormat="1">
      <c r="E56591" s="120"/>
      <c r="M56591" s="120"/>
      <c r="N56591" s="120"/>
      <c r="U56591" s="121"/>
      <c r="V56591" s="122"/>
      <c r="W56591" s="123"/>
      <c r="AC56591" s="123"/>
    </row>
    <row r="56592" spans="5:29" s="2" customFormat="1">
      <c r="E56592" s="120"/>
      <c r="M56592" s="120"/>
      <c r="N56592" s="120"/>
      <c r="U56592" s="121"/>
      <c r="V56592" s="122"/>
      <c r="W56592" s="123"/>
      <c r="AC56592" s="123"/>
    </row>
    <row r="56593" spans="5:29" s="2" customFormat="1">
      <c r="E56593" s="120"/>
      <c r="M56593" s="120"/>
      <c r="N56593" s="120"/>
      <c r="U56593" s="121"/>
      <c r="V56593" s="122"/>
      <c r="W56593" s="123"/>
      <c r="AC56593" s="123"/>
    </row>
    <row r="56594" spans="5:29" s="2" customFormat="1">
      <c r="E56594" s="120"/>
      <c r="M56594" s="120"/>
      <c r="N56594" s="120"/>
      <c r="U56594" s="121"/>
      <c r="V56594" s="122"/>
      <c r="W56594" s="123"/>
      <c r="AC56594" s="123"/>
    </row>
    <row r="56595" spans="5:29" s="2" customFormat="1">
      <c r="E56595" s="120"/>
      <c r="M56595" s="120"/>
      <c r="N56595" s="120"/>
      <c r="U56595" s="121"/>
      <c r="V56595" s="122"/>
      <c r="W56595" s="123"/>
      <c r="AC56595" s="123"/>
    </row>
    <row r="56596" spans="5:29" s="2" customFormat="1">
      <c r="E56596" s="120"/>
      <c r="M56596" s="120"/>
      <c r="N56596" s="120"/>
      <c r="U56596" s="121"/>
      <c r="V56596" s="122"/>
      <c r="W56596" s="123"/>
      <c r="AC56596" s="123"/>
    </row>
    <row r="56597" spans="5:29" s="2" customFormat="1">
      <c r="E56597" s="120"/>
      <c r="M56597" s="120"/>
      <c r="N56597" s="120"/>
      <c r="U56597" s="121"/>
      <c r="V56597" s="122"/>
      <c r="W56597" s="123"/>
      <c r="AC56597" s="123"/>
    </row>
    <row r="56598" spans="5:29" s="2" customFormat="1">
      <c r="E56598" s="120"/>
      <c r="M56598" s="120"/>
      <c r="N56598" s="120"/>
      <c r="U56598" s="121"/>
      <c r="V56598" s="122"/>
      <c r="W56598" s="123"/>
      <c r="AC56598" s="123"/>
    </row>
    <row r="56599" spans="5:29" s="2" customFormat="1">
      <c r="E56599" s="120"/>
      <c r="M56599" s="120"/>
      <c r="N56599" s="120"/>
      <c r="U56599" s="121"/>
      <c r="V56599" s="122"/>
      <c r="W56599" s="123"/>
      <c r="AC56599" s="123"/>
    </row>
    <row r="56600" spans="5:29" s="2" customFormat="1">
      <c r="E56600" s="120"/>
      <c r="M56600" s="120"/>
      <c r="N56600" s="120"/>
      <c r="U56600" s="121"/>
      <c r="V56600" s="122"/>
      <c r="W56600" s="123"/>
      <c r="AC56600" s="123"/>
    </row>
    <row r="56601" spans="5:29" s="2" customFormat="1">
      <c r="E56601" s="120"/>
      <c r="M56601" s="120"/>
      <c r="N56601" s="120"/>
      <c r="U56601" s="121"/>
      <c r="V56601" s="122"/>
      <c r="W56601" s="123"/>
      <c r="AC56601" s="123"/>
    </row>
    <row r="56602" spans="5:29" s="2" customFormat="1">
      <c r="E56602" s="120"/>
      <c r="M56602" s="120"/>
      <c r="N56602" s="120"/>
      <c r="U56602" s="121"/>
      <c r="V56602" s="122"/>
      <c r="W56602" s="123"/>
      <c r="AC56602" s="123"/>
    </row>
    <row r="56603" spans="5:29" s="2" customFormat="1">
      <c r="E56603" s="120"/>
      <c r="M56603" s="120"/>
      <c r="N56603" s="120"/>
      <c r="U56603" s="121"/>
      <c r="V56603" s="122"/>
      <c r="W56603" s="123"/>
      <c r="AC56603" s="123"/>
    </row>
    <row r="56604" spans="5:29" s="2" customFormat="1">
      <c r="E56604" s="120"/>
      <c r="M56604" s="120"/>
      <c r="N56604" s="120"/>
      <c r="U56604" s="121"/>
      <c r="V56604" s="122"/>
      <c r="W56604" s="123"/>
      <c r="AC56604" s="123"/>
    </row>
    <row r="56605" spans="5:29" s="2" customFormat="1">
      <c r="E56605" s="120"/>
      <c r="M56605" s="120"/>
      <c r="N56605" s="120"/>
      <c r="U56605" s="121"/>
      <c r="V56605" s="122"/>
      <c r="W56605" s="123"/>
      <c r="AC56605" s="123"/>
    </row>
    <row r="56606" spans="5:29" s="2" customFormat="1">
      <c r="E56606" s="120"/>
      <c r="M56606" s="120"/>
      <c r="N56606" s="120"/>
      <c r="U56606" s="121"/>
      <c r="V56606" s="122"/>
      <c r="W56606" s="123"/>
      <c r="AC56606" s="123"/>
    </row>
    <row r="56607" spans="5:29" s="2" customFormat="1">
      <c r="E56607" s="120"/>
      <c r="M56607" s="120"/>
      <c r="N56607" s="120"/>
      <c r="U56607" s="121"/>
      <c r="V56607" s="122"/>
      <c r="W56607" s="123"/>
      <c r="AC56607" s="123"/>
    </row>
    <row r="56608" spans="5:29" s="2" customFormat="1">
      <c r="E56608" s="120"/>
      <c r="M56608" s="120"/>
      <c r="N56608" s="120"/>
      <c r="U56608" s="121"/>
      <c r="V56608" s="122"/>
      <c r="W56608" s="123"/>
      <c r="AC56608" s="123"/>
    </row>
    <row r="56609" spans="5:29" s="2" customFormat="1">
      <c r="E56609" s="120"/>
      <c r="M56609" s="120"/>
      <c r="N56609" s="120"/>
      <c r="U56609" s="121"/>
      <c r="V56609" s="122"/>
      <c r="W56609" s="123"/>
      <c r="AC56609" s="123"/>
    </row>
    <row r="56610" spans="5:29" s="2" customFormat="1">
      <c r="E56610" s="120"/>
      <c r="M56610" s="120"/>
      <c r="N56610" s="120"/>
      <c r="U56610" s="121"/>
      <c r="V56610" s="122"/>
      <c r="W56610" s="123"/>
      <c r="AC56610" s="123"/>
    </row>
    <row r="56611" spans="5:29" s="2" customFormat="1">
      <c r="E56611" s="120"/>
      <c r="M56611" s="120"/>
      <c r="N56611" s="120"/>
      <c r="U56611" s="121"/>
      <c r="V56611" s="122"/>
      <c r="W56611" s="123"/>
      <c r="AC56611" s="123"/>
    </row>
    <row r="56612" spans="5:29" s="2" customFormat="1">
      <c r="E56612" s="120"/>
      <c r="M56612" s="120"/>
      <c r="N56612" s="120"/>
      <c r="U56612" s="121"/>
      <c r="V56612" s="122"/>
      <c r="W56612" s="123"/>
      <c r="AC56612" s="123"/>
    </row>
    <row r="56613" spans="5:29" s="2" customFormat="1">
      <c r="E56613" s="120"/>
      <c r="M56613" s="120"/>
      <c r="N56613" s="120"/>
      <c r="U56613" s="121"/>
      <c r="V56613" s="122"/>
      <c r="W56613" s="123"/>
      <c r="AC56613" s="123"/>
    </row>
    <row r="56614" spans="5:29" s="2" customFormat="1">
      <c r="E56614" s="120"/>
      <c r="M56614" s="120"/>
      <c r="N56614" s="120"/>
      <c r="U56614" s="121"/>
      <c r="V56614" s="122"/>
      <c r="W56614" s="123"/>
      <c r="AC56614" s="123"/>
    </row>
    <row r="56615" spans="5:29" s="2" customFormat="1">
      <c r="E56615" s="120"/>
      <c r="M56615" s="120"/>
      <c r="N56615" s="120"/>
      <c r="U56615" s="121"/>
      <c r="V56615" s="122"/>
      <c r="W56615" s="123"/>
      <c r="AC56615" s="123"/>
    </row>
    <row r="56616" spans="5:29" s="2" customFormat="1">
      <c r="E56616" s="120"/>
      <c r="M56616" s="120"/>
      <c r="N56616" s="120"/>
      <c r="U56616" s="121"/>
      <c r="V56616" s="122"/>
      <c r="W56616" s="123"/>
      <c r="AC56616" s="123"/>
    </row>
    <row r="56617" spans="5:29" s="2" customFormat="1">
      <c r="E56617" s="120"/>
      <c r="M56617" s="120"/>
      <c r="N56617" s="120"/>
      <c r="U56617" s="121"/>
      <c r="V56617" s="122"/>
      <c r="W56617" s="123"/>
      <c r="AC56617" s="123"/>
    </row>
    <row r="56618" spans="5:29" s="2" customFormat="1">
      <c r="E56618" s="120"/>
      <c r="M56618" s="120"/>
      <c r="N56618" s="120"/>
      <c r="U56618" s="121"/>
      <c r="V56618" s="122"/>
      <c r="W56618" s="123"/>
      <c r="AC56618" s="123"/>
    </row>
    <row r="56619" spans="5:29" s="2" customFormat="1">
      <c r="E56619" s="120"/>
      <c r="M56619" s="120"/>
      <c r="N56619" s="120"/>
      <c r="U56619" s="121"/>
      <c r="V56619" s="122"/>
      <c r="W56619" s="123"/>
      <c r="AC56619" s="123"/>
    </row>
    <row r="56620" spans="5:29" s="2" customFormat="1">
      <c r="E56620" s="120"/>
      <c r="M56620" s="120"/>
      <c r="N56620" s="120"/>
      <c r="U56620" s="121"/>
      <c r="V56620" s="122"/>
      <c r="W56620" s="123"/>
      <c r="AC56620" s="123"/>
    </row>
    <row r="56621" spans="5:29" s="2" customFormat="1">
      <c r="E56621" s="120"/>
      <c r="M56621" s="120"/>
      <c r="N56621" s="120"/>
      <c r="U56621" s="121"/>
      <c r="V56621" s="122"/>
      <c r="W56621" s="123"/>
      <c r="AC56621" s="123"/>
    </row>
    <row r="56622" spans="5:29" s="2" customFormat="1">
      <c r="E56622" s="120"/>
      <c r="M56622" s="120"/>
      <c r="N56622" s="120"/>
      <c r="U56622" s="121"/>
      <c r="V56622" s="122"/>
      <c r="W56622" s="123"/>
      <c r="AC56622" s="123"/>
    </row>
    <row r="56623" spans="5:29" s="2" customFormat="1">
      <c r="E56623" s="120"/>
      <c r="M56623" s="120"/>
      <c r="N56623" s="120"/>
      <c r="U56623" s="121"/>
      <c r="V56623" s="122"/>
      <c r="W56623" s="123"/>
      <c r="AC56623" s="123"/>
    </row>
    <row r="56624" spans="5:29" s="2" customFormat="1">
      <c r="E56624" s="120"/>
      <c r="M56624" s="120"/>
      <c r="N56624" s="120"/>
      <c r="U56624" s="121"/>
      <c r="V56624" s="122"/>
      <c r="W56624" s="123"/>
      <c r="AC56624" s="123"/>
    </row>
    <row r="56625" spans="5:29" s="2" customFormat="1">
      <c r="E56625" s="120"/>
      <c r="M56625" s="120"/>
      <c r="N56625" s="120"/>
      <c r="U56625" s="121"/>
      <c r="V56625" s="122"/>
      <c r="W56625" s="123"/>
      <c r="AC56625" s="123"/>
    </row>
    <row r="56626" spans="5:29" s="2" customFormat="1">
      <c r="E56626" s="120"/>
      <c r="M56626" s="120"/>
      <c r="N56626" s="120"/>
      <c r="U56626" s="121"/>
      <c r="V56626" s="122"/>
      <c r="W56626" s="123"/>
      <c r="AC56626" s="123"/>
    </row>
    <row r="56627" spans="5:29" s="2" customFormat="1">
      <c r="E56627" s="120"/>
      <c r="M56627" s="120"/>
      <c r="N56627" s="120"/>
      <c r="U56627" s="121"/>
      <c r="V56627" s="122"/>
      <c r="W56627" s="123"/>
      <c r="AC56627" s="123"/>
    </row>
    <row r="56628" spans="5:29" s="2" customFormat="1">
      <c r="E56628" s="120"/>
      <c r="M56628" s="120"/>
      <c r="N56628" s="120"/>
      <c r="U56628" s="121"/>
      <c r="V56628" s="122"/>
      <c r="W56628" s="123"/>
      <c r="AC56628" s="123"/>
    </row>
    <row r="56629" spans="5:29" s="2" customFormat="1">
      <c r="E56629" s="120"/>
      <c r="M56629" s="120"/>
      <c r="N56629" s="120"/>
      <c r="U56629" s="121"/>
      <c r="V56629" s="122"/>
      <c r="W56629" s="123"/>
      <c r="AC56629" s="123"/>
    </row>
    <row r="56630" spans="5:29" s="2" customFormat="1">
      <c r="E56630" s="120"/>
      <c r="M56630" s="120"/>
      <c r="N56630" s="120"/>
      <c r="U56630" s="121"/>
      <c r="V56630" s="122"/>
      <c r="W56630" s="123"/>
      <c r="AC56630" s="123"/>
    </row>
    <row r="56631" spans="5:29" s="2" customFormat="1">
      <c r="E56631" s="120"/>
      <c r="M56631" s="120"/>
      <c r="N56631" s="120"/>
      <c r="U56631" s="121"/>
      <c r="V56631" s="122"/>
      <c r="W56631" s="123"/>
      <c r="AC56631" s="123"/>
    </row>
    <row r="56632" spans="5:29" s="2" customFormat="1">
      <c r="E56632" s="120"/>
      <c r="M56632" s="120"/>
      <c r="N56632" s="120"/>
      <c r="U56632" s="121"/>
      <c r="V56632" s="122"/>
      <c r="W56632" s="123"/>
      <c r="AC56632" s="123"/>
    </row>
    <row r="56633" spans="5:29" s="2" customFormat="1">
      <c r="E56633" s="120"/>
      <c r="M56633" s="120"/>
      <c r="N56633" s="120"/>
      <c r="U56633" s="121"/>
      <c r="V56633" s="122"/>
      <c r="W56633" s="123"/>
      <c r="AC56633" s="123"/>
    </row>
    <row r="56634" spans="5:29" s="2" customFormat="1">
      <c r="E56634" s="120"/>
      <c r="M56634" s="120"/>
      <c r="N56634" s="120"/>
      <c r="U56634" s="121"/>
      <c r="V56634" s="122"/>
      <c r="W56634" s="123"/>
      <c r="AC56634" s="123"/>
    </row>
    <row r="56635" spans="5:29" s="2" customFormat="1">
      <c r="E56635" s="120"/>
      <c r="M56635" s="120"/>
      <c r="N56635" s="120"/>
      <c r="U56635" s="121"/>
      <c r="V56635" s="122"/>
      <c r="W56635" s="123"/>
      <c r="AC56635" s="123"/>
    </row>
    <row r="56636" spans="5:29" s="2" customFormat="1">
      <c r="E56636" s="120"/>
      <c r="M56636" s="120"/>
      <c r="N56636" s="120"/>
      <c r="U56636" s="121"/>
      <c r="V56636" s="122"/>
      <c r="W56636" s="123"/>
      <c r="AC56636" s="123"/>
    </row>
    <row r="56637" spans="5:29" s="2" customFormat="1">
      <c r="E56637" s="120"/>
      <c r="M56637" s="120"/>
      <c r="N56637" s="120"/>
      <c r="U56637" s="121"/>
      <c r="V56637" s="122"/>
      <c r="W56637" s="123"/>
      <c r="AC56637" s="123"/>
    </row>
    <row r="56638" spans="5:29" s="2" customFormat="1">
      <c r="E56638" s="120"/>
      <c r="M56638" s="120"/>
      <c r="N56638" s="120"/>
      <c r="U56638" s="121"/>
      <c r="V56638" s="122"/>
      <c r="W56638" s="123"/>
      <c r="AC56638" s="123"/>
    </row>
    <row r="56639" spans="5:29" s="2" customFormat="1">
      <c r="E56639" s="120"/>
      <c r="M56639" s="120"/>
      <c r="N56639" s="120"/>
      <c r="U56639" s="121"/>
      <c r="V56639" s="122"/>
      <c r="W56639" s="123"/>
      <c r="AC56639" s="123"/>
    </row>
    <row r="56640" spans="5:29" s="2" customFormat="1">
      <c r="E56640" s="120"/>
      <c r="M56640" s="120"/>
      <c r="N56640" s="120"/>
      <c r="U56640" s="121"/>
      <c r="V56640" s="122"/>
      <c r="W56640" s="123"/>
      <c r="AC56640" s="123"/>
    </row>
    <row r="56641" spans="5:29" s="2" customFormat="1">
      <c r="E56641" s="120"/>
      <c r="M56641" s="120"/>
      <c r="N56641" s="120"/>
      <c r="U56641" s="121"/>
      <c r="V56641" s="122"/>
      <c r="W56641" s="123"/>
      <c r="AC56641" s="123"/>
    </row>
    <row r="56642" spans="5:29" s="2" customFormat="1">
      <c r="E56642" s="120"/>
      <c r="M56642" s="120"/>
      <c r="N56642" s="120"/>
      <c r="U56642" s="121"/>
      <c r="V56642" s="122"/>
      <c r="W56642" s="123"/>
      <c r="AC56642" s="123"/>
    </row>
    <row r="56643" spans="5:29" s="2" customFormat="1">
      <c r="E56643" s="120"/>
      <c r="M56643" s="120"/>
      <c r="N56643" s="120"/>
      <c r="U56643" s="121"/>
      <c r="V56643" s="122"/>
      <c r="W56643" s="123"/>
      <c r="AC56643" s="123"/>
    </row>
    <row r="56644" spans="5:29" s="2" customFormat="1">
      <c r="E56644" s="120"/>
      <c r="M56644" s="120"/>
      <c r="N56644" s="120"/>
      <c r="U56644" s="121"/>
      <c r="V56644" s="122"/>
      <c r="W56644" s="123"/>
      <c r="AC56644" s="123"/>
    </row>
    <row r="56645" spans="5:29" s="2" customFormat="1">
      <c r="E56645" s="120"/>
      <c r="M56645" s="120"/>
      <c r="N56645" s="120"/>
      <c r="U56645" s="121"/>
      <c r="V56645" s="122"/>
      <c r="W56645" s="123"/>
      <c r="AC56645" s="123"/>
    </row>
    <row r="56646" spans="5:29" s="2" customFormat="1">
      <c r="E56646" s="120"/>
      <c r="M56646" s="120"/>
      <c r="N56646" s="120"/>
      <c r="U56646" s="121"/>
      <c r="V56646" s="122"/>
      <c r="W56646" s="123"/>
      <c r="AC56646" s="123"/>
    </row>
    <row r="56647" spans="5:29" s="2" customFormat="1">
      <c r="E56647" s="120"/>
      <c r="M56647" s="120"/>
      <c r="N56647" s="120"/>
      <c r="U56647" s="121"/>
      <c r="V56647" s="122"/>
      <c r="W56647" s="123"/>
      <c r="AC56647" s="123"/>
    </row>
    <row r="56648" spans="5:29" s="2" customFormat="1">
      <c r="E56648" s="120"/>
      <c r="M56648" s="120"/>
      <c r="N56648" s="120"/>
      <c r="U56648" s="121"/>
      <c r="V56648" s="122"/>
      <c r="W56648" s="123"/>
      <c r="AC56648" s="123"/>
    </row>
    <row r="56649" spans="5:29" s="2" customFormat="1">
      <c r="E56649" s="120"/>
      <c r="M56649" s="120"/>
      <c r="N56649" s="120"/>
      <c r="U56649" s="121"/>
      <c r="V56649" s="122"/>
      <c r="W56649" s="123"/>
      <c r="AC56649" s="123"/>
    </row>
    <row r="56650" spans="5:29" s="2" customFormat="1">
      <c r="E56650" s="120"/>
      <c r="M56650" s="120"/>
      <c r="N56650" s="120"/>
      <c r="U56650" s="121"/>
      <c r="V56650" s="122"/>
      <c r="W56650" s="123"/>
      <c r="AC56650" s="123"/>
    </row>
    <row r="56651" spans="5:29" s="2" customFormat="1">
      <c r="E56651" s="120"/>
      <c r="M56651" s="120"/>
      <c r="N56651" s="120"/>
      <c r="U56651" s="121"/>
      <c r="V56651" s="122"/>
      <c r="W56651" s="123"/>
      <c r="AC56651" s="123"/>
    </row>
    <row r="56652" spans="5:29" s="2" customFormat="1">
      <c r="E56652" s="120"/>
      <c r="M56652" s="120"/>
      <c r="N56652" s="120"/>
      <c r="U56652" s="121"/>
      <c r="V56652" s="122"/>
      <c r="W56652" s="123"/>
      <c r="AC56652" s="123"/>
    </row>
    <row r="56653" spans="5:29" s="2" customFormat="1">
      <c r="E56653" s="120"/>
      <c r="M56653" s="120"/>
      <c r="N56653" s="120"/>
      <c r="U56653" s="121"/>
      <c r="V56653" s="122"/>
      <c r="W56653" s="123"/>
      <c r="AC56653" s="123"/>
    </row>
    <row r="56654" spans="5:29" s="2" customFormat="1">
      <c r="E56654" s="120"/>
      <c r="M56654" s="120"/>
      <c r="N56654" s="120"/>
      <c r="U56654" s="121"/>
      <c r="V56654" s="122"/>
      <c r="W56654" s="123"/>
      <c r="AC56654" s="123"/>
    </row>
    <row r="56655" spans="5:29" s="2" customFormat="1">
      <c r="E56655" s="120"/>
      <c r="M56655" s="120"/>
      <c r="N56655" s="120"/>
      <c r="U56655" s="121"/>
      <c r="V56655" s="122"/>
      <c r="W56655" s="123"/>
      <c r="AC56655" s="123"/>
    </row>
    <row r="56656" spans="5:29" s="2" customFormat="1">
      <c r="E56656" s="120"/>
      <c r="M56656" s="120"/>
      <c r="N56656" s="120"/>
      <c r="U56656" s="121"/>
      <c r="V56656" s="122"/>
      <c r="W56656" s="123"/>
      <c r="AC56656" s="123"/>
    </row>
    <row r="56657" spans="5:29" s="2" customFormat="1">
      <c r="E56657" s="120"/>
      <c r="M56657" s="120"/>
      <c r="N56657" s="120"/>
      <c r="U56657" s="121"/>
      <c r="V56657" s="122"/>
      <c r="W56657" s="123"/>
      <c r="AC56657" s="123"/>
    </row>
    <row r="56658" spans="5:29" s="2" customFormat="1">
      <c r="E56658" s="120"/>
      <c r="M56658" s="120"/>
      <c r="N56658" s="120"/>
      <c r="U56658" s="121"/>
      <c r="V56658" s="122"/>
      <c r="W56658" s="123"/>
      <c r="AC56658" s="123"/>
    </row>
    <row r="56659" spans="5:29" s="2" customFormat="1">
      <c r="E56659" s="120"/>
      <c r="M56659" s="120"/>
      <c r="N56659" s="120"/>
      <c r="U56659" s="121"/>
      <c r="V56659" s="122"/>
      <c r="W56659" s="123"/>
      <c r="AC56659" s="123"/>
    </row>
    <row r="56660" spans="5:29" s="2" customFormat="1">
      <c r="E56660" s="120"/>
      <c r="M56660" s="120"/>
      <c r="N56660" s="120"/>
      <c r="U56660" s="121"/>
      <c r="V56660" s="122"/>
      <c r="W56660" s="123"/>
      <c r="AC56660" s="123"/>
    </row>
    <row r="56661" spans="5:29" s="2" customFormat="1">
      <c r="E56661" s="120"/>
      <c r="M56661" s="120"/>
      <c r="N56661" s="120"/>
      <c r="U56661" s="121"/>
      <c r="V56661" s="122"/>
      <c r="W56661" s="123"/>
      <c r="AC56661" s="123"/>
    </row>
    <row r="56662" spans="5:29" s="2" customFormat="1">
      <c r="E56662" s="120"/>
      <c r="M56662" s="120"/>
      <c r="N56662" s="120"/>
      <c r="U56662" s="121"/>
      <c r="V56662" s="122"/>
      <c r="W56662" s="123"/>
      <c r="AC56662" s="123"/>
    </row>
    <row r="56663" spans="5:29" s="2" customFormat="1">
      <c r="E56663" s="120"/>
      <c r="M56663" s="120"/>
      <c r="N56663" s="120"/>
      <c r="U56663" s="121"/>
      <c r="V56663" s="122"/>
      <c r="W56663" s="123"/>
      <c r="AC56663" s="123"/>
    </row>
    <row r="56664" spans="5:29" s="2" customFormat="1">
      <c r="E56664" s="120"/>
      <c r="M56664" s="120"/>
      <c r="N56664" s="120"/>
      <c r="U56664" s="121"/>
      <c r="V56664" s="122"/>
      <c r="W56664" s="123"/>
      <c r="AC56664" s="123"/>
    </row>
    <row r="56665" spans="5:29" s="2" customFormat="1">
      <c r="E56665" s="120"/>
      <c r="M56665" s="120"/>
      <c r="N56665" s="120"/>
      <c r="U56665" s="121"/>
      <c r="V56665" s="122"/>
      <c r="W56665" s="123"/>
      <c r="AC56665" s="123"/>
    </row>
    <row r="56666" spans="5:29" s="2" customFormat="1">
      <c r="E56666" s="120"/>
      <c r="M56666" s="120"/>
      <c r="N56666" s="120"/>
      <c r="U56666" s="121"/>
      <c r="V56666" s="122"/>
      <c r="W56666" s="123"/>
      <c r="AC56666" s="123"/>
    </row>
    <row r="56667" spans="5:29" s="2" customFormat="1">
      <c r="E56667" s="120"/>
      <c r="M56667" s="120"/>
      <c r="N56667" s="120"/>
      <c r="U56667" s="121"/>
      <c r="V56667" s="122"/>
      <c r="W56667" s="123"/>
      <c r="AC56667" s="123"/>
    </row>
    <row r="56668" spans="5:29" s="2" customFormat="1">
      <c r="E56668" s="120"/>
      <c r="M56668" s="120"/>
      <c r="N56668" s="120"/>
      <c r="U56668" s="121"/>
      <c r="V56668" s="122"/>
      <c r="W56668" s="123"/>
      <c r="AC56668" s="123"/>
    </row>
    <row r="56669" spans="5:29" s="2" customFormat="1">
      <c r="E56669" s="120"/>
      <c r="M56669" s="120"/>
      <c r="N56669" s="120"/>
      <c r="U56669" s="121"/>
      <c r="V56669" s="122"/>
      <c r="W56669" s="123"/>
      <c r="AC56669" s="123"/>
    </row>
    <row r="56670" spans="5:29" s="2" customFormat="1">
      <c r="E56670" s="120"/>
      <c r="M56670" s="120"/>
      <c r="N56670" s="120"/>
      <c r="U56670" s="121"/>
      <c r="V56670" s="122"/>
      <c r="W56670" s="123"/>
      <c r="AC56670" s="123"/>
    </row>
    <row r="56671" spans="5:29" s="2" customFormat="1">
      <c r="E56671" s="120"/>
      <c r="M56671" s="120"/>
      <c r="N56671" s="120"/>
      <c r="U56671" s="121"/>
      <c r="V56671" s="122"/>
      <c r="W56671" s="123"/>
      <c r="AC56671" s="123"/>
    </row>
    <row r="56672" spans="5:29" s="2" customFormat="1">
      <c r="E56672" s="120"/>
      <c r="M56672" s="120"/>
      <c r="N56672" s="120"/>
      <c r="U56672" s="121"/>
      <c r="V56672" s="122"/>
      <c r="W56672" s="123"/>
      <c r="AC56672" s="123"/>
    </row>
    <row r="56673" spans="5:29" s="2" customFormat="1">
      <c r="E56673" s="120"/>
      <c r="M56673" s="120"/>
      <c r="N56673" s="120"/>
      <c r="U56673" s="121"/>
      <c r="V56673" s="122"/>
      <c r="W56673" s="123"/>
      <c r="AC56673" s="123"/>
    </row>
    <row r="56674" spans="5:29" s="2" customFormat="1">
      <c r="E56674" s="120"/>
      <c r="M56674" s="120"/>
      <c r="N56674" s="120"/>
      <c r="U56674" s="121"/>
      <c r="V56674" s="122"/>
      <c r="W56674" s="123"/>
      <c r="AC56674" s="123"/>
    </row>
    <row r="56675" spans="5:29" s="2" customFormat="1">
      <c r="E56675" s="120"/>
      <c r="M56675" s="120"/>
      <c r="N56675" s="120"/>
      <c r="U56675" s="121"/>
      <c r="V56675" s="122"/>
      <c r="W56675" s="123"/>
      <c r="AC56675" s="123"/>
    </row>
    <row r="56676" spans="5:29" s="2" customFormat="1">
      <c r="E56676" s="120"/>
      <c r="M56676" s="120"/>
      <c r="N56676" s="120"/>
      <c r="U56676" s="121"/>
      <c r="V56676" s="122"/>
      <c r="W56676" s="123"/>
      <c r="AC56676" s="123"/>
    </row>
    <row r="56677" spans="5:29" s="2" customFormat="1">
      <c r="E56677" s="120"/>
      <c r="M56677" s="120"/>
      <c r="N56677" s="120"/>
      <c r="U56677" s="121"/>
      <c r="V56677" s="122"/>
      <c r="W56677" s="123"/>
      <c r="AC56677" s="123"/>
    </row>
    <row r="56678" spans="5:29" s="2" customFormat="1">
      <c r="E56678" s="120"/>
      <c r="M56678" s="120"/>
      <c r="N56678" s="120"/>
      <c r="U56678" s="121"/>
      <c r="V56678" s="122"/>
      <c r="W56678" s="123"/>
      <c r="AC56678" s="123"/>
    </row>
    <row r="56679" spans="5:29" s="2" customFormat="1">
      <c r="E56679" s="120"/>
      <c r="M56679" s="120"/>
      <c r="N56679" s="120"/>
      <c r="U56679" s="121"/>
      <c r="V56679" s="122"/>
      <c r="W56679" s="123"/>
      <c r="AC56679" s="123"/>
    </row>
    <row r="56680" spans="5:29" s="2" customFormat="1">
      <c r="E56680" s="120"/>
      <c r="M56680" s="120"/>
      <c r="N56680" s="120"/>
      <c r="U56680" s="121"/>
      <c r="V56680" s="122"/>
      <c r="W56680" s="123"/>
      <c r="AC56680" s="123"/>
    </row>
    <row r="56681" spans="5:29" s="2" customFormat="1">
      <c r="E56681" s="120"/>
      <c r="M56681" s="120"/>
      <c r="N56681" s="120"/>
      <c r="U56681" s="121"/>
      <c r="V56681" s="122"/>
      <c r="W56681" s="123"/>
      <c r="AC56681" s="123"/>
    </row>
    <row r="56682" spans="5:29" s="2" customFormat="1">
      <c r="E56682" s="120"/>
      <c r="M56682" s="120"/>
      <c r="N56682" s="120"/>
      <c r="U56682" s="121"/>
      <c r="V56682" s="122"/>
      <c r="W56682" s="123"/>
      <c r="AC56682" s="123"/>
    </row>
    <row r="56683" spans="5:29" s="2" customFormat="1">
      <c r="E56683" s="120"/>
      <c r="M56683" s="120"/>
      <c r="N56683" s="120"/>
      <c r="U56683" s="121"/>
      <c r="V56683" s="122"/>
      <c r="W56683" s="123"/>
      <c r="AC56683" s="123"/>
    </row>
    <row r="56684" spans="5:29" s="2" customFormat="1">
      <c r="E56684" s="120"/>
      <c r="M56684" s="120"/>
      <c r="N56684" s="120"/>
      <c r="U56684" s="121"/>
      <c r="V56684" s="122"/>
      <c r="W56684" s="123"/>
      <c r="AC56684" s="123"/>
    </row>
    <row r="56685" spans="5:29" s="2" customFormat="1">
      <c r="E56685" s="120"/>
      <c r="M56685" s="120"/>
      <c r="N56685" s="120"/>
      <c r="U56685" s="121"/>
      <c r="V56685" s="122"/>
      <c r="W56685" s="123"/>
      <c r="AC56685" s="123"/>
    </row>
    <row r="56686" spans="5:29" s="2" customFormat="1">
      <c r="E56686" s="120"/>
      <c r="M56686" s="120"/>
      <c r="N56686" s="120"/>
      <c r="U56686" s="121"/>
      <c r="V56686" s="122"/>
      <c r="W56686" s="123"/>
      <c r="AC56686" s="123"/>
    </row>
    <row r="56687" spans="5:29" s="2" customFormat="1">
      <c r="E56687" s="120"/>
      <c r="M56687" s="120"/>
      <c r="N56687" s="120"/>
      <c r="U56687" s="121"/>
      <c r="V56687" s="122"/>
      <c r="W56687" s="123"/>
      <c r="AC56687" s="123"/>
    </row>
    <row r="56688" spans="5:29" s="2" customFormat="1">
      <c r="E56688" s="120"/>
      <c r="M56688" s="120"/>
      <c r="N56688" s="120"/>
      <c r="U56688" s="121"/>
      <c r="V56688" s="122"/>
      <c r="W56688" s="123"/>
      <c r="AC56688" s="123"/>
    </row>
    <row r="56689" spans="5:29" s="2" customFormat="1">
      <c r="E56689" s="120"/>
      <c r="M56689" s="120"/>
      <c r="N56689" s="120"/>
      <c r="U56689" s="121"/>
      <c r="V56689" s="122"/>
      <c r="W56689" s="123"/>
      <c r="AC56689" s="123"/>
    </row>
    <row r="56690" spans="5:29" s="2" customFormat="1">
      <c r="E56690" s="120"/>
      <c r="M56690" s="120"/>
      <c r="N56690" s="120"/>
      <c r="U56690" s="121"/>
      <c r="V56690" s="122"/>
      <c r="W56690" s="123"/>
      <c r="AC56690" s="123"/>
    </row>
    <row r="56691" spans="5:29" s="2" customFormat="1">
      <c r="E56691" s="120"/>
      <c r="M56691" s="120"/>
      <c r="N56691" s="120"/>
      <c r="U56691" s="121"/>
      <c r="V56691" s="122"/>
      <c r="W56691" s="123"/>
      <c r="AC56691" s="123"/>
    </row>
    <row r="56692" spans="5:29" s="2" customFormat="1">
      <c r="E56692" s="120"/>
      <c r="M56692" s="120"/>
      <c r="N56692" s="120"/>
      <c r="U56692" s="121"/>
      <c r="V56692" s="122"/>
      <c r="W56692" s="123"/>
      <c r="AC56692" s="123"/>
    </row>
    <row r="56693" spans="5:29" s="2" customFormat="1">
      <c r="E56693" s="120"/>
      <c r="M56693" s="120"/>
      <c r="N56693" s="120"/>
      <c r="U56693" s="121"/>
      <c r="V56693" s="122"/>
      <c r="W56693" s="123"/>
      <c r="AC56693" s="123"/>
    </row>
    <row r="56694" spans="5:29" s="2" customFormat="1">
      <c r="E56694" s="120"/>
      <c r="M56694" s="120"/>
      <c r="N56694" s="120"/>
      <c r="U56694" s="121"/>
      <c r="V56694" s="122"/>
      <c r="W56694" s="123"/>
      <c r="AC56694" s="123"/>
    </row>
    <row r="56695" spans="5:29" s="2" customFormat="1">
      <c r="E56695" s="120"/>
      <c r="M56695" s="120"/>
      <c r="N56695" s="120"/>
      <c r="U56695" s="121"/>
      <c r="V56695" s="122"/>
      <c r="W56695" s="123"/>
      <c r="AC56695" s="123"/>
    </row>
    <row r="56696" spans="5:29" s="2" customFormat="1">
      <c r="E56696" s="120"/>
      <c r="M56696" s="120"/>
      <c r="N56696" s="120"/>
      <c r="U56696" s="121"/>
      <c r="V56696" s="122"/>
      <c r="W56696" s="123"/>
      <c r="AC56696" s="123"/>
    </row>
    <row r="56697" spans="5:29" s="2" customFormat="1">
      <c r="E56697" s="120"/>
      <c r="M56697" s="120"/>
      <c r="N56697" s="120"/>
      <c r="U56697" s="121"/>
      <c r="V56697" s="122"/>
      <c r="W56697" s="123"/>
      <c r="AC56697" s="123"/>
    </row>
    <row r="56698" spans="5:29" s="2" customFormat="1">
      <c r="E56698" s="120"/>
      <c r="M56698" s="120"/>
      <c r="N56698" s="120"/>
      <c r="U56698" s="121"/>
      <c r="V56698" s="122"/>
      <c r="W56698" s="123"/>
      <c r="AC56698" s="123"/>
    </row>
    <row r="56699" spans="5:29" s="2" customFormat="1">
      <c r="E56699" s="120"/>
      <c r="M56699" s="120"/>
      <c r="N56699" s="120"/>
      <c r="U56699" s="121"/>
      <c r="V56699" s="122"/>
      <c r="W56699" s="123"/>
      <c r="AC56699" s="123"/>
    </row>
    <row r="56700" spans="5:29" s="2" customFormat="1">
      <c r="E56700" s="120"/>
      <c r="M56700" s="120"/>
      <c r="N56700" s="120"/>
      <c r="U56700" s="121"/>
      <c r="V56700" s="122"/>
      <c r="W56700" s="123"/>
      <c r="AC56700" s="123"/>
    </row>
    <row r="56701" spans="5:29" s="2" customFormat="1">
      <c r="E56701" s="120"/>
      <c r="M56701" s="120"/>
      <c r="N56701" s="120"/>
      <c r="U56701" s="121"/>
      <c r="V56701" s="122"/>
      <c r="W56701" s="123"/>
      <c r="AC56701" s="123"/>
    </row>
    <row r="56702" spans="5:29" s="2" customFormat="1">
      <c r="E56702" s="120"/>
      <c r="M56702" s="120"/>
      <c r="N56702" s="120"/>
      <c r="U56702" s="121"/>
      <c r="V56702" s="122"/>
      <c r="W56702" s="123"/>
      <c r="AC56702" s="123"/>
    </row>
    <row r="56703" spans="5:29" s="2" customFormat="1">
      <c r="E56703" s="120"/>
      <c r="M56703" s="120"/>
      <c r="N56703" s="120"/>
      <c r="U56703" s="121"/>
      <c r="V56703" s="122"/>
      <c r="W56703" s="123"/>
      <c r="AC56703" s="123"/>
    </row>
    <row r="56704" spans="5:29" s="2" customFormat="1">
      <c r="E56704" s="120"/>
      <c r="M56704" s="120"/>
      <c r="N56704" s="120"/>
      <c r="U56704" s="121"/>
      <c r="V56704" s="122"/>
      <c r="W56704" s="123"/>
      <c r="AC56704" s="123"/>
    </row>
    <row r="56705" spans="5:29" s="2" customFormat="1">
      <c r="E56705" s="120"/>
      <c r="M56705" s="120"/>
      <c r="N56705" s="120"/>
      <c r="U56705" s="121"/>
      <c r="V56705" s="122"/>
      <c r="W56705" s="123"/>
      <c r="AC56705" s="123"/>
    </row>
    <row r="56706" spans="5:29" s="2" customFormat="1">
      <c r="E56706" s="120"/>
      <c r="M56706" s="120"/>
      <c r="N56706" s="120"/>
      <c r="U56706" s="121"/>
      <c r="V56706" s="122"/>
      <c r="W56706" s="123"/>
      <c r="AC56706" s="123"/>
    </row>
    <row r="56707" spans="5:29" s="2" customFormat="1">
      <c r="E56707" s="120"/>
      <c r="M56707" s="120"/>
      <c r="N56707" s="120"/>
      <c r="U56707" s="121"/>
      <c r="V56707" s="122"/>
      <c r="W56707" s="123"/>
      <c r="AC56707" s="123"/>
    </row>
    <row r="56708" spans="5:29" s="2" customFormat="1">
      <c r="E56708" s="120"/>
      <c r="M56708" s="120"/>
      <c r="N56708" s="120"/>
      <c r="U56708" s="121"/>
      <c r="V56708" s="122"/>
      <c r="W56708" s="123"/>
      <c r="AC56708" s="123"/>
    </row>
    <row r="56709" spans="5:29" s="2" customFormat="1">
      <c r="E56709" s="120"/>
      <c r="M56709" s="120"/>
      <c r="N56709" s="120"/>
      <c r="U56709" s="121"/>
      <c r="V56709" s="122"/>
      <c r="W56709" s="123"/>
      <c r="AC56709" s="123"/>
    </row>
    <row r="56710" spans="5:29" s="2" customFormat="1">
      <c r="E56710" s="120"/>
      <c r="M56710" s="120"/>
      <c r="N56710" s="120"/>
      <c r="U56710" s="121"/>
      <c r="V56710" s="122"/>
      <c r="W56710" s="123"/>
      <c r="AC56710" s="123"/>
    </row>
    <row r="56711" spans="5:29" s="2" customFormat="1">
      <c r="E56711" s="120"/>
      <c r="M56711" s="120"/>
      <c r="N56711" s="120"/>
      <c r="U56711" s="121"/>
      <c r="V56711" s="122"/>
      <c r="W56711" s="123"/>
      <c r="AC56711" s="123"/>
    </row>
    <row r="56712" spans="5:29" s="2" customFormat="1">
      <c r="E56712" s="120"/>
      <c r="M56712" s="120"/>
      <c r="N56712" s="120"/>
      <c r="U56712" s="121"/>
      <c r="V56712" s="122"/>
      <c r="W56712" s="123"/>
      <c r="AC56712" s="123"/>
    </row>
    <row r="56713" spans="5:29" s="2" customFormat="1">
      <c r="E56713" s="120"/>
      <c r="M56713" s="120"/>
      <c r="N56713" s="120"/>
      <c r="U56713" s="121"/>
      <c r="V56713" s="122"/>
      <c r="W56713" s="123"/>
      <c r="AC56713" s="123"/>
    </row>
    <row r="56714" spans="5:29" s="2" customFormat="1">
      <c r="E56714" s="120"/>
      <c r="M56714" s="120"/>
      <c r="N56714" s="120"/>
      <c r="U56714" s="121"/>
      <c r="V56714" s="122"/>
      <c r="W56714" s="123"/>
      <c r="AC56714" s="123"/>
    </row>
    <row r="56715" spans="5:29" s="2" customFormat="1">
      <c r="E56715" s="120"/>
      <c r="M56715" s="120"/>
      <c r="N56715" s="120"/>
      <c r="U56715" s="121"/>
      <c r="V56715" s="122"/>
      <c r="W56715" s="123"/>
      <c r="AC56715" s="123"/>
    </row>
    <row r="56716" spans="5:29" s="2" customFormat="1">
      <c r="E56716" s="120"/>
      <c r="M56716" s="120"/>
      <c r="N56716" s="120"/>
      <c r="U56716" s="121"/>
      <c r="V56716" s="122"/>
      <c r="W56716" s="123"/>
      <c r="AC56716" s="123"/>
    </row>
    <row r="56717" spans="5:29" s="2" customFormat="1">
      <c r="E56717" s="120"/>
      <c r="M56717" s="120"/>
      <c r="N56717" s="120"/>
      <c r="U56717" s="121"/>
      <c r="V56717" s="122"/>
      <c r="W56717" s="123"/>
      <c r="AC56717" s="123"/>
    </row>
    <row r="56718" spans="5:29" s="2" customFormat="1">
      <c r="E56718" s="120"/>
      <c r="M56718" s="120"/>
      <c r="N56718" s="120"/>
      <c r="U56718" s="121"/>
      <c r="V56718" s="122"/>
      <c r="W56718" s="123"/>
      <c r="AC56718" s="123"/>
    </row>
    <row r="56719" spans="5:29" s="2" customFormat="1">
      <c r="E56719" s="120"/>
      <c r="M56719" s="120"/>
      <c r="N56719" s="120"/>
      <c r="U56719" s="121"/>
      <c r="V56719" s="122"/>
      <c r="W56719" s="123"/>
      <c r="AC56719" s="123"/>
    </row>
    <row r="56720" spans="5:29" s="2" customFormat="1">
      <c r="E56720" s="120"/>
      <c r="M56720" s="120"/>
      <c r="N56720" s="120"/>
      <c r="U56720" s="121"/>
      <c r="V56720" s="122"/>
      <c r="W56720" s="123"/>
      <c r="AC56720" s="123"/>
    </row>
    <row r="56721" spans="5:29" s="2" customFormat="1">
      <c r="E56721" s="120"/>
      <c r="M56721" s="120"/>
      <c r="N56721" s="120"/>
      <c r="U56721" s="121"/>
      <c r="V56721" s="122"/>
      <c r="W56721" s="123"/>
      <c r="AC56721" s="123"/>
    </row>
    <row r="56722" spans="5:29" s="2" customFormat="1">
      <c r="E56722" s="120"/>
      <c r="M56722" s="120"/>
      <c r="N56722" s="120"/>
      <c r="U56722" s="121"/>
      <c r="V56722" s="122"/>
      <c r="W56722" s="123"/>
      <c r="AC56722" s="123"/>
    </row>
    <row r="56723" spans="5:29" s="2" customFormat="1">
      <c r="E56723" s="120"/>
      <c r="M56723" s="120"/>
      <c r="N56723" s="120"/>
      <c r="U56723" s="121"/>
      <c r="V56723" s="122"/>
      <c r="W56723" s="123"/>
      <c r="AC56723" s="123"/>
    </row>
    <row r="56724" spans="5:29" s="2" customFormat="1">
      <c r="E56724" s="120"/>
      <c r="M56724" s="120"/>
      <c r="N56724" s="120"/>
      <c r="U56724" s="121"/>
      <c r="V56724" s="122"/>
      <c r="W56724" s="123"/>
      <c r="AC56724" s="123"/>
    </row>
    <row r="56725" spans="5:29" s="2" customFormat="1">
      <c r="E56725" s="120"/>
      <c r="M56725" s="120"/>
      <c r="N56725" s="120"/>
      <c r="U56725" s="121"/>
      <c r="V56725" s="122"/>
      <c r="W56725" s="123"/>
      <c r="AC56725" s="123"/>
    </row>
    <row r="56726" spans="5:29" s="2" customFormat="1">
      <c r="E56726" s="120"/>
      <c r="M56726" s="120"/>
      <c r="N56726" s="120"/>
      <c r="U56726" s="121"/>
      <c r="V56726" s="122"/>
      <c r="W56726" s="123"/>
      <c r="AC56726" s="123"/>
    </row>
    <row r="56727" spans="5:29" s="2" customFormat="1">
      <c r="E56727" s="120"/>
      <c r="M56727" s="120"/>
      <c r="N56727" s="120"/>
      <c r="U56727" s="121"/>
      <c r="V56727" s="122"/>
      <c r="W56727" s="123"/>
      <c r="AC56727" s="123"/>
    </row>
    <row r="56728" spans="5:29" s="2" customFormat="1">
      <c r="E56728" s="120"/>
      <c r="M56728" s="120"/>
      <c r="N56728" s="120"/>
      <c r="U56728" s="121"/>
      <c r="V56728" s="122"/>
      <c r="W56728" s="123"/>
      <c r="AC56728" s="123"/>
    </row>
    <row r="56729" spans="5:29" s="2" customFormat="1">
      <c r="E56729" s="120"/>
      <c r="M56729" s="120"/>
      <c r="N56729" s="120"/>
      <c r="U56729" s="121"/>
      <c r="V56729" s="122"/>
      <c r="W56729" s="123"/>
      <c r="AC56729" s="123"/>
    </row>
    <row r="56730" spans="5:29" s="2" customFormat="1">
      <c r="E56730" s="120"/>
      <c r="M56730" s="120"/>
      <c r="N56730" s="120"/>
      <c r="U56730" s="121"/>
      <c r="V56730" s="122"/>
      <c r="W56730" s="123"/>
      <c r="AC56730" s="123"/>
    </row>
    <row r="56731" spans="5:29" s="2" customFormat="1">
      <c r="E56731" s="120"/>
      <c r="M56731" s="120"/>
      <c r="N56731" s="120"/>
      <c r="U56731" s="121"/>
      <c r="V56731" s="122"/>
      <c r="W56731" s="123"/>
      <c r="AC56731" s="123"/>
    </row>
    <row r="56732" spans="5:29" s="2" customFormat="1">
      <c r="E56732" s="120"/>
      <c r="M56732" s="120"/>
      <c r="N56732" s="120"/>
      <c r="U56732" s="121"/>
      <c r="V56732" s="122"/>
      <c r="W56732" s="123"/>
      <c r="AC56732" s="123"/>
    </row>
    <row r="56733" spans="5:29" s="2" customFormat="1">
      <c r="E56733" s="120"/>
      <c r="M56733" s="120"/>
      <c r="N56733" s="120"/>
      <c r="U56733" s="121"/>
      <c r="V56733" s="122"/>
      <c r="W56733" s="123"/>
      <c r="AC56733" s="123"/>
    </row>
    <row r="56734" spans="5:29" s="2" customFormat="1">
      <c r="E56734" s="120"/>
      <c r="M56734" s="120"/>
      <c r="N56734" s="120"/>
      <c r="U56734" s="121"/>
      <c r="V56734" s="122"/>
      <c r="W56734" s="123"/>
      <c r="AC56734" s="123"/>
    </row>
    <row r="56735" spans="5:29" s="2" customFormat="1">
      <c r="E56735" s="120"/>
      <c r="M56735" s="120"/>
      <c r="N56735" s="120"/>
      <c r="U56735" s="121"/>
      <c r="V56735" s="122"/>
      <c r="W56735" s="123"/>
      <c r="AC56735" s="123"/>
    </row>
    <row r="56736" spans="5:29" s="2" customFormat="1">
      <c r="E56736" s="120"/>
      <c r="M56736" s="120"/>
      <c r="N56736" s="120"/>
      <c r="U56736" s="121"/>
      <c r="V56736" s="122"/>
      <c r="W56736" s="123"/>
      <c r="AC56736" s="123"/>
    </row>
    <row r="56737" spans="5:29" s="2" customFormat="1">
      <c r="E56737" s="120"/>
      <c r="M56737" s="120"/>
      <c r="N56737" s="120"/>
      <c r="U56737" s="121"/>
      <c r="V56737" s="122"/>
      <c r="W56737" s="123"/>
      <c r="AC56737" s="123"/>
    </row>
    <row r="56738" spans="5:29" s="2" customFormat="1">
      <c r="E56738" s="120"/>
      <c r="M56738" s="120"/>
      <c r="N56738" s="120"/>
      <c r="U56738" s="121"/>
      <c r="V56738" s="122"/>
      <c r="W56738" s="123"/>
      <c r="AC56738" s="123"/>
    </row>
    <row r="56739" spans="5:29" s="2" customFormat="1">
      <c r="E56739" s="120"/>
      <c r="M56739" s="120"/>
      <c r="N56739" s="120"/>
      <c r="U56739" s="121"/>
      <c r="V56739" s="122"/>
      <c r="W56739" s="123"/>
      <c r="AC56739" s="123"/>
    </row>
    <row r="56740" spans="5:29" s="2" customFormat="1">
      <c r="E56740" s="120"/>
      <c r="M56740" s="120"/>
      <c r="N56740" s="120"/>
      <c r="U56740" s="121"/>
      <c r="V56740" s="122"/>
      <c r="W56740" s="123"/>
      <c r="AC56740" s="123"/>
    </row>
    <row r="56741" spans="5:29" s="2" customFormat="1">
      <c r="E56741" s="120"/>
      <c r="M56741" s="120"/>
      <c r="N56741" s="120"/>
      <c r="U56741" s="121"/>
      <c r="V56741" s="122"/>
      <c r="W56741" s="123"/>
      <c r="AC56741" s="123"/>
    </row>
    <row r="56742" spans="5:29" s="2" customFormat="1">
      <c r="E56742" s="120"/>
      <c r="M56742" s="120"/>
      <c r="N56742" s="120"/>
      <c r="U56742" s="121"/>
      <c r="V56742" s="122"/>
      <c r="W56742" s="123"/>
      <c r="AC56742" s="123"/>
    </row>
    <row r="56743" spans="5:29" s="2" customFormat="1">
      <c r="E56743" s="120"/>
      <c r="M56743" s="120"/>
      <c r="N56743" s="120"/>
      <c r="U56743" s="121"/>
      <c r="V56743" s="122"/>
      <c r="W56743" s="123"/>
      <c r="AC56743" s="123"/>
    </row>
    <row r="56744" spans="5:29" s="2" customFormat="1">
      <c r="E56744" s="120"/>
      <c r="M56744" s="120"/>
      <c r="N56744" s="120"/>
      <c r="U56744" s="121"/>
      <c r="V56744" s="122"/>
      <c r="W56744" s="123"/>
      <c r="AC56744" s="123"/>
    </row>
    <row r="56745" spans="5:29" s="2" customFormat="1">
      <c r="E56745" s="120"/>
      <c r="M56745" s="120"/>
      <c r="N56745" s="120"/>
      <c r="U56745" s="121"/>
      <c r="V56745" s="122"/>
      <c r="W56745" s="123"/>
      <c r="AC56745" s="123"/>
    </row>
    <row r="56746" spans="5:29" s="2" customFormat="1">
      <c r="E56746" s="120"/>
      <c r="M56746" s="120"/>
      <c r="N56746" s="120"/>
      <c r="U56746" s="121"/>
      <c r="V56746" s="122"/>
      <c r="W56746" s="123"/>
      <c r="AC56746" s="123"/>
    </row>
    <row r="56747" spans="5:29" s="2" customFormat="1">
      <c r="E56747" s="120"/>
      <c r="M56747" s="120"/>
      <c r="N56747" s="120"/>
      <c r="U56747" s="121"/>
      <c r="V56747" s="122"/>
      <c r="W56747" s="123"/>
      <c r="AC56747" s="123"/>
    </row>
    <row r="56748" spans="5:29" s="2" customFormat="1">
      <c r="E56748" s="120"/>
      <c r="M56748" s="120"/>
      <c r="N56748" s="120"/>
      <c r="U56748" s="121"/>
      <c r="V56748" s="122"/>
      <c r="W56748" s="123"/>
      <c r="AC56748" s="123"/>
    </row>
    <row r="56749" spans="5:29" s="2" customFormat="1">
      <c r="E56749" s="120"/>
      <c r="M56749" s="120"/>
      <c r="N56749" s="120"/>
      <c r="U56749" s="121"/>
      <c r="V56749" s="122"/>
      <c r="W56749" s="123"/>
      <c r="AC56749" s="123"/>
    </row>
    <row r="56750" spans="5:29" s="2" customFormat="1">
      <c r="E56750" s="120"/>
      <c r="M56750" s="120"/>
      <c r="N56750" s="120"/>
      <c r="U56750" s="121"/>
      <c r="V56750" s="122"/>
      <c r="W56750" s="123"/>
      <c r="AC56750" s="123"/>
    </row>
    <row r="56751" spans="5:29" s="2" customFormat="1">
      <c r="E56751" s="120"/>
      <c r="M56751" s="120"/>
      <c r="N56751" s="120"/>
      <c r="U56751" s="121"/>
      <c r="V56751" s="122"/>
      <c r="W56751" s="123"/>
      <c r="AC56751" s="123"/>
    </row>
    <row r="56752" spans="5:29" s="2" customFormat="1">
      <c r="E56752" s="120"/>
      <c r="M56752" s="120"/>
      <c r="N56752" s="120"/>
      <c r="U56752" s="121"/>
      <c r="V56752" s="122"/>
      <c r="W56752" s="123"/>
      <c r="AC56752" s="123"/>
    </row>
    <row r="56753" spans="5:29" s="2" customFormat="1">
      <c r="E56753" s="120"/>
      <c r="M56753" s="120"/>
      <c r="N56753" s="120"/>
      <c r="U56753" s="121"/>
      <c r="V56753" s="122"/>
      <c r="W56753" s="123"/>
      <c r="AC56753" s="123"/>
    </row>
    <row r="56754" spans="5:29" s="2" customFormat="1">
      <c r="E56754" s="120"/>
      <c r="M56754" s="120"/>
      <c r="N56754" s="120"/>
      <c r="U56754" s="121"/>
      <c r="V56754" s="122"/>
      <c r="W56754" s="123"/>
      <c r="AC56754" s="123"/>
    </row>
    <row r="56755" spans="5:29" s="2" customFormat="1">
      <c r="E56755" s="120"/>
      <c r="M56755" s="120"/>
      <c r="N56755" s="120"/>
      <c r="U56755" s="121"/>
      <c r="V56755" s="122"/>
      <c r="W56755" s="123"/>
      <c r="AC56755" s="123"/>
    </row>
    <row r="56756" spans="5:29" s="2" customFormat="1">
      <c r="E56756" s="120"/>
      <c r="M56756" s="120"/>
      <c r="N56756" s="120"/>
      <c r="U56756" s="121"/>
      <c r="V56756" s="122"/>
      <c r="W56756" s="123"/>
      <c r="AC56756" s="123"/>
    </row>
    <row r="56757" spans="5:29" s="2" customFormat="1">
      <c r="E56757" s="120"/>
      <c r="M56757" s="120"/>
      <c r="N56757" s="120"/>
      <c r="U56757" s="121"/>
      <c r="V56757" s="122"/>
      <c r="W56757" s="123"/>
      <c r="AC56757" s="123"/>
    </row>
    <row r="56758" spans="5:29" s="2" customFormat="1">
      <c r="E56758" s="120"/>
      <c r="M56758" s="120"/>
      <c r="N56758" s="120"/>
      <c r="U56758" s="121"/>
      <c r="V56758" s="122"/>
      <c r="W56758" s="123"/>
      <c r="AC56758" s="123"/>
    </row>
    <row r="56759" spans="5:29" s="2" customFormat="1">
      <c r="E56759" s="120"/>
      <c r="M56759" s="120"/>
      <c r="N56759" s="120"/>
      <c r="U56759" s="121"/>
      <c r="V56759" s="122"/>
      <c r="W56759" s="123"/>
      <c r="AC56759" s="123"/>
    </row>
    <row r="56760" spans="5:29" s="2" customFormat="1">
      <c r="E56760" s="120"/>
      <c r="M56760" s="120"/>
      <c r="N56760" s="120"/>
      <c r="U56760" s="121"/>
      <c r="V56760" s="122"/>
      <c r="W56760" s="123"/>
      <c r="AC56760" s="123"/>
    </row>
    <row r="56761" spans="5:29" s="2" customFormat="1">
      <c r="E56761" s="120"/>
      <c r="M56761" s="120"/>
      <c r="N56761" s="120"/>
      <c r="U56761" s="121"/>
      <c r="V56761" s="122"/>
      <c r="W56761" s="123"/>
      <c r="AC56761" s="123"/>
    </row>
    <row r="56762" spans="5:29" s="2" customFormat="1">
      <c r="E56762" s="120"/>
      <c r="M56762" s="120"/>
      <c r="N56762" s="120"/>
      <c r="U56762" s="121"/>
      <c r="V56762" s="122"/>
      <c r="W56762" s="123"/>
      <c r="AC56762" s="123"/>
    </row>
    <row r="56763" spans="5:29" s="2" customFormat="1">
      <c r="E56763" s="120"/>
      <c r="M56763" s="120"/>
      <c r="N56763" s="120"/>
      <c r="U56763" s="121"/>
      <c r="V56763" s="122"/>
      <c r="W56763" s="123"/>
      <c r="AC56763" s="123"/>
    </row>
    <row r="56764" spans="5:29" s="2" customFormat="1">
      <c r="E56764" s="120"/>
      <c r="M56764" s="120"/>
      <c r="N56764" s="120"/>
      <c r="U56764" s="121"/>
      <c r="V56764" s="122"/>
      <c r="W56764" s="123"/>
      <c r="AC56764" s="123"/>
    </row>
    <row r="56765" spans="5:29" s="2" customFormat="1">
      <c r="E56765" s="120"/>
      <c r="M56765" s="120"/>
      <c r="N56765" s="120"/>
      <c r="U56765" s="121"/>
      <c r="V56765" s="122"/>
      <c r="W56765" s="123"/>
      <c r="AC56765" s="123"/>
    </row>
    <row r="56766" spans="5:29" s="2" customFormat="1">
      <c r="E56766" s="120"/>
      <c r="M56766" s="120"/>
      <c r="N56766" s="120"/>
      <c r="U56766" s="121"/>
      <c r="V56766" s="122"/>
      <c r="W56766" s="123"/>
      <c r="AC56766" s="123"/>
    </row>
    <row r="56767" spans="5:29" s="2" customFormat="1">
      <c r="E56767" s="120"/>
      <c r="M56767" s="120"/>
      <c r="N56767" s="120"/>
      <c r="U56767" s="121"/>
      <c r="V56767" s="122"/>
      <c r="W56767" s="123"/>
      <c r="AC56767" s="123"/>
    </row>
    <row r="56768" spans="5:29" s="2" customFormat="1">
      <c r="E56768" s="120"/>
      <c r="M56768" s="120"/>
      <c r="N56768" s="120"/>
      <c r="U56768" s="121"/>
      <c r="V56768" s="122"/>
      <c r="W56768" s="123"/>
      <c r="AC56768" s="123"/>
    </row>
    <row r="56769" spans="5:29" s="2" customFormat="1">
      <c r="E56769" s="120"/>
      <c r="M56769" s="120"/>
      <c r="N56769" s="120"/>
      <c r="U56769" s="121"/>
      <c r="V56769" s="122"/>
      <c r="W56769" s="123"/>
      <c r="AC56769" s="123"/>
    </row>
    <row r="56770" spans="5:29" s="2" customFormat="1">
      <c r="E56770" s="120"/>
      <c r="M56770" s="120"/>
      <c r="N56770" s="120"/>
      <c r="U56770" s="121"/>
      <c r="V56770" s="122"/>
      <c r="W56770" s="123"/>
      <c r="AC56770" s="123"/>
    </row>
    <row r="56771" spans="5:29" s="2" customFormat="1">
      <c r="E56771" s="120"/>
      <c r="M56771" s="120"/>
      <c r="N56771" s="120"/>
      <c r="U56771" s="121"/>
      <c r="V56771" s="122"/>
      <c r="W56771" s="123"/>
      <c r="AC56771" s="123"/>
    </row>
    <row r="56772" spans="5:29" s="2" customFormat="1">
      <c r="E56772" s="120"/>
      <c r="M56772" s="120"/>
      <c r="N56772" s="120"/>
      <c r="U56772" s="121"/>
      <c r="V56772" s="122"/>
      <c r="W56772" s="123"/>
      <c r="AC56772" s="123"/>
    </row>
    <row r="56773" spans="5:29" s="2" customFormat="1">
      <c r="E56773" s="120"/>
      <c r="M56773" s="120"/>
      <c r="N56773" s="120"/>
      <c r="U56773" s="121"/>
      <c r="V56773" s="122"/>
      <c r="W56773" s="123"/>
      <c r="AC56773" s="123"/>
    </row>
    <row r="56774" spans="5:29" s="2" customFormat="1">
      <c r="E56774" s="120"/>
      <c r="M56774" s="120"/>
      <c r="N56774" s="120"/>
      <c r="U56774" s="121"/>
      <c r="V56774" s="122"/>
      <c r="W56774" s="123"/>
      <c r="AC56774" s="123"/>
    </row>
    <row r="56775" spans="5:29" s="2" customFormat="1">
      <c r="E56775" s="120"/>
      <c r="M56775" s="120"/>
      <c r="N56775" s="120"/>
      <c r="U56775" s="121"/>
      <c r="V56775" s="122"/>
      <c r="W56775" s="123"/>
      <c r="AC56775" s="123"/>
    </row>
    <row r="56776" spans="5:29" s="2" customFormat="1">
      <c r="E56776" s="120"/>
      <c r="M56776" s="120"/>
      <c r="N56776" s="120"/>
      <c r="U56776" s="121"/>
      <c r="V56776" s="122"/>
      <c r="W56776" s="123"/>
      <c r="AC56776" s="123"/>
    </row>
    <row r="56777" spans="5:29" s="2" customFormat="1">
      <c r="E56777" s="120"/>
      <c r="M56777" s="120"/>
      <c r="N56777" s="120"/>
      <c r="U56777" s="121"/>
      <c r="V56777" s="122"/>
      <c r="W56777" s="123"/>
      <c r="AC56777" s="123"/>
    </row>
    <row r="56778" spans="5:29" s="2" customFormat="1">
      <c r="E56778" s="120"/>
      <c r="M56778" s="120"/>
      <c r="N56778" s="120"/>
      <c r="U56778" s="121"/>
      <c r="V56778" s="122"/>
      <c r="W56778" s="123"/>
      <c r="AC56778" s="123"/>
    </row>
    <row r="56779" spans="5:29" s="2" customFormat="1">
      <c r="E56779" s="120"/>
      <c r="M56779" s="120"/>
      <c r="N56779" s="120"/>
      <c r="U56779" s="121"/>
      <c r="V56779" s="122"/>
      <c r="W56779" s="123"/>
      <c r="AC56779" s="123"/>
    </row>
    <row r="56780" spans="5:29" s="2" customFormat="1">
      <c r="E56780" s="120"/>
      <c r="M56780" s="120"/>
      <c r="N56780" s="120"/>
      <c r="U56780" s="121"/>
      <c r="V56780" s="122"/>
      <c r="W56780" s="123"/>
      <c r="AC56780" s="123"/>
    </row>
    <row r="56781" spans="5:29" s="2" customFormat="1">
      <c r="E56781" s="120"/>
      <c r="M56781" s="120"/>
      <c r="N56781" s="120"/>
      <c r="U56781" s="121"/>
      <c r="V56781" s="122"/>
      <c r="W56781" s="123"/>
      <c r="AC56781" s="123"/>
    </row>
    <row r="56782" spans="5:29" s="2" customFormat="1">
      <c r="E56782" s="120"/>
      <c r="M56782" s="120"/>
      <c r="N56782" s="120"/>
      <c r="U56782" s="121"/>
      <c r="V56782" s="122"/>
      <c r="W56782" s="123"/>
      <c r="AC56782" s="123"/>
    </row>
    <row r="56783" spans="5:29" s="2" customFormat="1">
      <c r="E56783" s="120"/>
      <c r="M56783" s="120"/>
      <c r="N56783" s="120"/>
      <c r="U56783" s="121"/>
      <c r="V56783" s="122"/>
      <c r="W56783" s="123"/>
      <c r="AC56783" s="123"/>
    </row>
    <row r="56784" spans="5:29" s="2" customFormat="1">
      <c r="E56784" s="120"/>
      <c r="M56784" s="120"/>
      <c r="N56784" s="120"/>
      <c r="U56784" s="121"/>
      <c r="V56784" s="122"/>
      <c r="W56784" s="123"/>
      <c r="AC56784" s="123"/>
    </row>
    <row r="56785" spans="5:29" s="2" customFormat="1">
      <c r="E56785" s="120"/>
      <c r="M56785" s="120"/>
      <c r="N56785" s="120"/>
      <c r="U56785" s="121"/>
      <c r="V56785" s="122"/>
      <c r="W56785" s="123"/>
      <c r="AC56785" s="123"/>
    </row>
    <row r="56786" spans="5:29" s="2" customFormat="1">
      <c r="E56786" s="120"/>
      <c r="M56786" s="120"/>
      <c r="N56786" s="120"/>
      <c r="U56786" s="121"/>
      <c r="V56786" s="122"/>
      <c r="W56786" s="123"/>
      <c r="AC56786" s="123"/>
    </row>
    <row r="56787" spans="5:29" s="2" customFormat="1">
      <c r="E56787" s="120"/>
      <c r="M56787" s="120"/>
      <c r="N56787" s="120"/>
      <c r="U56787" s="121"/>
      <c r="V56787" s="122"/>
      <c r="W56787" s="123"/>
      <c r="AC56787" s="123"/>
    </row>
    <row r="56788" spans="5:29" s="2" customFormat="1">
      <c r="E56788" s="120"/>
      <c r="M56788" s="120"/>
      <c r="N56788" s="120"/>
      <c r="U56788" s="121"/>
      <c r="V56788" s="122"/>
      <c r="W56788" s="123"/>
      <c r="AC56788" s="123"/>
    </row>
    <row r="56789" spans="5:29" s="2" customFormat="1">
      <c r="E56789" s="120"/>
      <c r="M56789" s="120"/>
      <c r="N56789" s="120"/>
      <c r="U56789" s="121"/>
      <c r="V56789" s="122"/>
      <c r="W56789" s="123"/>
      <c r="AC56789" s="123"/>
    </row>
    <row r="56790" spans="5:29" s="2" customFormat="1">
      <c r="E56790" s="120"/>
      <c r="M56790" s="120"/>
      <c r="N56790" s="120"/>
      <c r="U56790" s="121"/>
      <c r="V56790" s="122"/>
      <c r="W56790" s="123"/>
      <c r="AC56790" s="123"/>
    </row>
    <row r="56791" spans="5:29" s="2" customFormat="1">
      <c r="E56791" s="120"/>
      <c r="M56791" s="120"/>
      <c r="N56791" s="120"/>
      <c r="U56791" s="121"/>
      <c r="V56791" s="122"/>
      <c r="W56791" s="123"/>
      <c r="AC56791" s="123"/>
    </row>
    <row r="56792" spans="5:29" s="2" customFormat="1">
      <c r="E56792" s="120"/>
      <c r="M56792" s="120"/>
      <c r="N56792" s="120"/>
      <c r="U56792" s="121"/>
      <c r="V56792" s="122"/>
      <c r="W56792" s="123"/>
      <c r="AC56792" s="123"/>
    </row>
    <row r="56793" spans="5:29" s="2" customFormat="1">
      <c r="E56793" s="120"/>
      <c r="M56793" s="120"/>
      <c r="N56793" s="120"/>
      <c r="U56793" s="121"/>
      <c r="V56793" s="122"/>
      <c r="W56793" s="123"/>
      <c r="AC56793" s="123"/>
    </row>
    <row r="56794" spans="5:29" s="2" customFormat="1">
      <c r="E56794" s="120"/>
      <c r="M56794" s="120"/>
      <c r="N56794" s="120"/>
      <c r="U56794" s="121"/>
      <c r="V56794" s="122"/>
      <c r="W56794" s="123"/>
      <c r="AC56794" s="123"/>
    </row>
    <row r="56795" spans="5:29" s="2" customFormat="1">
      <c r="E56795" s="120"/>
      <c r="M56795" s="120"/>
      <c r="N56795" s="120"/>
      <c r="U56795" s="121"/>
      <c r="V56795" s="122"/>
      <c r="W56795" s="123"/>
      <c r="AC56795" s="123"/>
    </row>
    <row r="56796" spans="5:29" s="2" customFormat="1">
      <c r="E56796" s="120"/>
      <c r="M56796" s="120"/>
      <c r="N56796" s="120"/>
      <c r="U56796" s="121"/>
      <c r="V56796" s="122"/>
      <c r="W56796" s="123"/>
      <c r="AC56796" s="123"/>
    </row>
    <row r="56797" spans="5:29" s="2" customFormat="1">
      <c r="E56797" s="120"/>
      <c r="M56797" s="120"/>
      <c r="N56797" s="120"/>
      <c r="U56797" s="121"/>
      <c r="V56797" s="122"/>
      <c r="W56797" s="123"/>
      <c r="AC56797" s="123"/>
    </row>
    <row r="56798" spans="5:29" s="2" customFormat="1">
      <c r="E56798" s="120"/>
      <c r="M56798" s="120"/>
      <c r="N56798" s="120"/>
      <c r="U56798" s="121"/>
      <c r="V56798" s="122"/>
      <c r="W56798" s="123"/>
      <c r="AC56798" s="123"/>
    </row>
    <row r="56799" spans="5:29" s="2" customFormat="1">
      <c r="E56799" s="120"/>
      <c r="M56799" s="120"/>
      <c r="N56799" s="120"/>
      <c r="U56799" s="121"/>
      <c r="V56799" s="122"/>
      <c r="W56799" s="123"/>
      <c r="AC56799" s="123"/>
    </row>
    <row r="56800" spans="5:29" s="2" customFormat="1">
      <c r="E56800" s="120"/>
      <c r="M56800" s="120"/>
      <c r="N56800" s="120"/>
      <c r="U56800" s="121"/>
      <c r="V56800" s="122"/>
      <c r="W56800" s="123"/>
      <c r="AC56800" s="123"/>
    </row>
    <row r="56801" spans="5:29" s="2" customFormat="1">
      <c r="E56801" s="120"/>
      <c r="M56801" s="120"/>
      <c r="N56801" s="120"/>
      <c r="U56801" s="121"/>
      <c r="V56801" s="122"/>
      <c r="W56801" s="123"/>
      <c r="AC56801" s="123"/>
    </row>
    <row r="56802" spans="5:29" s="2" customFormat="1">
      <c r="E56802" s="120"/>
      <c r="M56802" s="120"/>
      <c r="N56802" s="120"/>
      <c r="U56802" s="121"/>
      <c r="V56802" s="122"/>
      <c r="W56802" s="123"/>
      <c r="AC56802" s="123"/>
    </row>
    <row r="56803" spans="5:29" s="2" customFormat="1">
      <c r="E56803" s="120"/>
      <c r="M56803" s="120"/>
      <c r="N56803" s="120"/>
      <c r="U56803" s="121"/>
      <c r="V56803" s="122"/>
      <c r="W56803" s="123"/>
      <c r="AC56803" s="123"/>
    </row>
    <row r="56804" spans="5:29" s="2" customFormat="1">
      <c r="E56804" s="120"/>
      <c r="M56804" s="120"/>
      <c r="N56804" s="120"/>
      <c r="U56804" s="121"/>
      <c r="V56804" s="122"/>
      <c r="W56804" s="123"/>
      <c r="AC56804" s="123"/>
    </row>
    <row r="56805" spans="5:29" s="2" customFormat="1">
      <c r="E56805" s="120"/>
      <c r="M56805" s="120"/>
      <c r="N56805" s="120"/>
      <c r="U56805" s="121"/>
      <c r="V56805" s="122"/>
      <c r="W56805" s="123"/>
      <c r="AC56805" s="123"/>
    </row>
    <row r="56806" spans="5:29" s="2" customFormat="1">
      <c r="E56806" s="120"/>
      <c r="M56806" s="120"/>
      <c r="N56806" s="120"/>
      <c r="U56806" s="121"/>
      <c r="V56806" s="122"/>
      <c r="W56806" s="123"/>
      <c r="AC56806" s="123"/>
    </row>
    <row r="56807" spans="5:29" s="2" customFormat="1">
      <c r="E56807" s="120"/>
      <c r="M56807" s="120"/>
      <c r="N56807" s="120"/>
      <c r="U56807" s="121"/>
      <c r="V56807" s="122"/>
      <c r="W56807" s="123"/>
      <c r="AC56807" s="123"/>
    </row>
    <row r="56808" spans="5:29" s="2" customFormat="1">
      <c r="E56808" s="120"/>
      <c r="M56808" s="120"/>
      <c r="N56808" s="120"/>
      <c r="U56808" s="121"/>
      <c r="V56808" s="122"/>
      <c r="W56808" s="123"/>
      <c r="AC56808" s="123"/>
    </row>
    <row r="56809" spans="5:29" s="2" customFormat="1">
      <c r="E56809" s="120"/>
      <c r="M56809" s="120"/>
      <c r="N56809" s="120"/>
      <c r="U56809" s="121"/>
      <c r="V56809" s="122"/>
      <c r="W56809" s="123"/>
      <c r="AC56809" s="123"/>
    </row>
    <row r="56810" spans="5:29" s="2" customFormat="1">
      <c r="E56810" s="120"/>
      <c r="M56810" s="120"/>
      <c r="N56810" s="120"/>
      <c r="U56810" s="121"/>
      <c r="V56810" s="122"/>
      <c r="W56810" s="123"/>
      <c r="AC56810" s="123"/>
    </row>
    <row r="56811" spans="5:29" s="2" customFormat="1">
      <c r="E56811" s="120"/>
      <c r="M56811" s="120"/>
      <c r="N56811" s="120"/>
      <c r="U56811" s="121"/>
      <c r="V56811" s="122"/>
      <c r="W56811" s="123"/>
      <c r="AC56811" s="123"/>
    </row>
    <row r="56812" spans="5:29" s="2" customFormat="1">
      <c r="E56812" s="120"/>
      <c r="M56812" s="120"/>
      <c r="N56812" s="120"/>
      <c r="U56812" s="121"/>
      <c r="V56812" s="122"/>
      <c r="W56812" s="123"/>
      <c r="AC56812" s="123"/>
    </row>
    <row r="56813" spans="5:29" s="2" customFormat="1">
      <c r="E56813" s="120"/>
      <c r="M56813" s="120"/>
      <c r="N56813" s="120"/>
      <c r="U56813" s="121"/>
      <c r="V56813" s="122"/>
      <c r="W56813" s="123"/>
      <c r="AC56813" s="123"/>
    </row>
    <row r="56814" spans="5:29" s="2" customFormat="1">
      <c r="E56814" s="120"/>
      <c r="M56814" s="120"/>
      <c r="N56814" s="120"/>
      <c r="U56814" s="121"/>
      <c r="V56814" s="122"/>
      <c r="W56814" s="123"/>
      <c r="AC56814" s="123"/>
    </row>
    <row r="56815" spans="5:29" s="2" customFormat="1">
      <c r="E56815" s="120"/>
      <c r="M56815" s="120"/>
      <c r="N56815" s="120"/>
      <c r="U56815" s="121"/>
      <c r="V56815" s="122"/>
      <c r="W56815" s="123"/>
      <c r="AC56815" s="123"/>
    </row>
    <row r="56816" spans="5:29" s="2" customFormat="1">
      <c r="E56816" s="120"/>
      <c r="M56816" s="120"/>
      <c r="N56816" s="120"/>
      <c r="U56816" s="121"/>
      <c r="V56816" s="122"/>
      <c r="W56816" s="123"/>
      <c r="AC56816" s="123"/>
    </row>
    <row r="56817" spans="5:29" s="2" customFormat="1">
      <c r="E56817" s="120"/>
      <c r="M56817" s="120"/>
      <c r="N56817" s="120"/>
      <c r="U56817" s="121"/>
      <c r="V56817" s="122"/>
      <c r="W56817" s="123"/>
      <c r="AC56817" s="123"/>
    </row>
    <row r="56818" spans="5:29" s="2" customFormat="1">
      <c r="E56818" s="120"/>
      <c r="M56818" s="120"/>
      <c r="N56818" s="120"/>
      <c r="U56818" s="121"/>
      <c r="V56818" s="122"/>
      <c r="W56818" s="123"/>
      <c r="AC56818" s="123"/>
    </row>
    <row r="56819" spans="5:29" s="2" customFormat="1">
      <c r="E56819" s="120"/>
      <c r="M56819" s="120"/>
      <c r="N56819" s="120"/>
      <c r="U56819" s="121"/>
      <c r="V56819" s="122"/>
      <c r="W56819" s="123"/>
      <c r="AC56819" s="123"/>
    </row>
    <row r="56820" spans="5:29" s="2" customFormat="1">
      <c r="E56820" s="120"/>
      <c r="M56820" s="120"/>
      <c r="N56820" s="120"/>
      <c r="U56820" s="121"/>
      <c r="V56820" s="122"/>
      <c r="W56820" s="123"/>
      <c r="AC56820" s="123"/>
    </row>
    <row r="56821" spans="5:29" s="2" customFormat="1">
      <c r="E56821" s="120"/>
      <c r="M56821" s="120"/>
      <c r="N56821" s="120"/>
      <c r="U56821" s="121"/>
      <c r="V56821" s="122"/>
      <c r="W56821" s="123"/>
      <c r="AC56821" s="123"/>
    </row>
    <row r="56822" spans="5:29" s="2" customFormat="1">
      <c r="E56822" s="120"/>
      <c r="M56822" s="120"/>
      <c r="N56822" s="120"/>
      <c r="U56822" s="121"/>
      <c r="V56822" s="122"/>
      <c r="W56822" s="123"/>
      <c r="AC56822" s="123"/>
    </row>
    <row r="56823" spans="5:29" s="2" customFormat="1">
      <c r="E56823" s="120"/>
      <c r="M56823" s="120"/>
      <c r="N56823" s="120"/>
      <c r="U56823" s="121"/>
      <c r="V56823" s="122"/>
      <c r="W56823" s="123"/>
      <c r="AC56823" s="123"/>
    </row>
    <row r="56824" spans="5:29" s="2" customFormat="1">
      <c r="E56824" s="120"/>
      <c r="M56824" s="120"/>
      <c r="N56824" s="120"/>
      <c r="U56824" s="121"/>
      <c r="V56824" s="122"/>
      <c r="W56824" s="123"/>
      <c r="AC56824" s="123"/>
    </row>
    <row r="56825" spans="5:29" s="2" customFormat="1">
      <c r="E56825" s="120"/>
      <c r="M56825" s="120"/>
      <c r="N56825" s="120"/>
      <c r="U56825" s="121"/>
      <c r="V56825" s="122"/>
      <c r="W56825" s="123"/>
      <c r="AC56825" s="123"/>
    </row>
    <row r="56826" spans="5:29" s="2" customFormat="1">
      <c r="E56826" s="120"/>
      <c r="M56826" s="120"/>
      <c r="N56826" s="120"/>
      <c r="U56826" s="121"/>
      <c r="V56826" s="122"/>
      <c r="W56826" s="123"/>
      <c r="AC56826" s="123"/>
    </row>
    <row r="56827" spans="5:29" s="2" customFormat="1">
      <c r="E56827" s="120"/>
      <c r="M56827" s="120"/>
      <c r="N56827" s="120"/>
      <c r="U56827" s="121"/>
      <c r="V56827" s="122"/>
      <c r="W56827" s="123"/>
      <c r="AC56827" s="123"/>
    </row>
    <row r="56828" spans="5:29" s="2" customFormat="1">
      <c r="E56828" s="120"/>
      <c r="M56828" s="120"/>
      <c r="N56828" s="120"/>
      <c r="U56828" s="121"/>
      <c r="V56828" s="122"/>
      <c r="W56828" s="123"/>
      <c r="AC56828" s="123"/>
    </row>
    <row r="56829" spans="5:29" s="2" customFormat="1">
      <c r="E56829" s="120"/>
      <c r="M56829" s="120"/>
      <c r="N56829" s="120"/>
      <c r="U56829" s="121"/>
      <c r="V56829" s="122"/>
      <c r="W56829" s="123"/>
      <c r="AC56829" s="123"/>
    </row>
    <row r="56830" spans="5:29" s="2" customFormat="1">
      <c r="E56830" s="120"/>
      <c r="M56830" s="120"/>
      <c r="N56830" s="120"/>
      <c r="U56830" s="121"/>
      <c r="V56830" s="122"/>
      <c r="W56830" s="123"/>
      <c r="AC56830" s="123"/>
    </row>
    <row r="56831" spans="5:29" s="2" customFormat="1">
      <c r="E56831" s="120"/>
      <c r="M56831" s="120"/>
      <c r="N56831" s="120"/>
      <c r="U56831" s="121"/>
      <c r="V56831" s="122"/>
      <c r="W56831" s="123"/>
      <c r="AC56831" s="123"/>
    </row>
    <row r="56832" spans="5:29" s="2" customFormat="1">
      <c r="E56832" s="120"/>
      <c r="M56832" s="120"/>
      <c r="N56832" s="120"/>
      <c r="U56832" s="121"/>
      <c r="V56832" s="122"/>
      <c r="W56832" s="123"/>
      <c r="AC56832" s="123"/>
    </row>
    <row r="56833" spans="5:29" s="2" customFormat="1">
      <c r="E56833" s="120"/>
      <c r="M56833" s="120"/>
      <c r="N56833" s="120"/>
      <c r="U56833" s="121"/>
      <c r="V56833" s="122"/>
      <c r="W56833" s="123"/>
      <c r="AC56833" s="123"/>
    </row>
    <row r="56834" spans="5:29" s="2" customFormat="1">
      <c r="E56834" s="120"/>
      <c r="M56834" s="120"/>
      <c r="N56834" s="120"/>
      <c r="U56834" s="121"/>
      <c r="V56834" s="122"/>
      <c r="W56834" s="123"/>
      <c r="AC56834" s="123"/>
    </row>
    <row r="56835" spans="5:29" s="2" customFormat="1">
      <c r="E56835" s="120"/>
      <c r="M56835" s="120"/>
      <c r="N56835" s="120"/>
      <c r="U56835" s="121"/>
      <c r="V56835" s="122"/>
      <c r="W56835" s="123"/>
      <c r="AC56835" s="123"/>
    </row>
    <row r="56836" spans="5:29" s="2" customFormat="1">
      <c r="E56836" s="120"/>
      <c r="M56836" s="120"/>
      <c r="N56836" s="120"/>
      <c r="U56836" s="121"/>
      <c r="V56836" s="122"/>
      <c r="W56836" s="123"/>
      <c r="AC56836" s="123"/>
    </row>
    <row r="56837" spans="5:29" s="2" customFormat="1">
      <c r="E56837" s="120"/>
      <c r="M56837" s="120"/>
      <c r="N56837" s="120"/>
      <c r="U56837" s="121"/>
      <c r="V56837" s="122"/>
      <c r="W56837" s="123"/>
      <c r="AC56837" s="123"/>
    </row>
    <row r="56838" spans="5:29" s="2" customFormat="1">
      <c r="E56838" s="120"/>
      <c r="M56838" s="120"/>
      <c r="N56838" s="120"/>
      <c r="U56838" s="121"/>
      <c r="V56838" s="122"/>
      <c r="W56838" s="123"/>
      <c r="AC56838" s="123"/>
    </row>
    <row r="56839" spans="5:29" s="2" customFormat="1">
      <c r="E56839" s="120"/>
      <c r="M56839" s="120"/>
      <c r="N56839" s="120"/>
      <c r="U56839" s="121"/>
      <c r="V56839" s="122"/>
      <c r="W56839" s="123"/>
      <c r="AC56839" s="123"/>
    </row>
    <row r="56840" spans="5:29" s="2" customFormat="1">
      <c r="E56840" s="120"/>
      <c r="M56840" s="120"/>
      <c r="N56840" s="120"/>
      <c r="U56840" s="121"/>
      <c r="V56840" s="122"/>
      <c r="W56840" s="123"/>
      <c r="AC56840" s="123"/>
    </row>
    <row r="56841" spans="5:29" s="2" customFormat="1">
      <c r="E56841" s="120"/>
      <c r="M56841" s="120"/>
      <c r="N56841" s="120"/>
      <c r="U56841" s="121"/>
      <c r="V56841" s="122"/>
      <c r="W56841" s="123"/>
      <c r="AC56841" s="123"/>
    </row>
    <row r="56842" spans="5:29" s="2" customFormat="1">
      <c r="E56842" s="120"/>
      <c r="M56842" s="120"/>
      <c r="N56842" s="120"/>
      <c r="U56842" s="121"/>
      <c r="V56842" s="122"/>
      <c r="W56842" s="123"/>
      <c r="AC56842" s="123"/>
    </row>
    <row r="56843" spans="5:29" s="2" customFormat="1">
      <c r="E56843" s="120"/>
      <c r="M56843" s="120"/>
      <c r="N56843" s="120"/>
      <c r="U56843" s="121"/>
      <c r="V56843" s="122"/>
      <c r="W56843" s="123"/>
      <c r="AC56843" s="123"/>
    </row>
    <row r="56844" spans="5:29" s="2" customFormat="1">
      <c r="E56844" s="120"/>
      <c r="M56844" s="120"/>
      <c r="N56844" s="120"/>
      <c r="U56844" s="121"/>
      <c r="V56844" s="122"/>
      <c r="W56844" s="123"/>
      <c r="AC56844" s="123"/>
    </row>
    <row r="56845" spans="5:29" s="2" customFormat="1">
      <c r="E56845" s="120"/>
      <c r="M56845" s="120"/>
      <c r="N56845" s="120"/>
      <c r="U56845" s="121"/>
      <c r="V56845" s="122"/>
      <c r="W56845" s="123"/>
      <c r="AC56845" s="123"/>
    </row>
    <row r="56846" spans="5:29" s="2" customFormat="1">
      <c r="E56846" s="120"/>
      <c r="M56846" s="120"/>
      <c r="N56846" s="120"/>
      <c r="U56846" s="121"/>
      <c r="V56846" s="122"/>
      <c r="W56846" s="123"/>
      <c r="AC56846" s="123"/>
    </row>
    <row r="56847" spans="5:29" s="2" customFormat="1">
      <c r="E56847" s="120"/>
      <c r="M56847" s="120"/>
      <c r="N56847" s="120"/>
      <c r="U56847" s="121"/>
      <c r="V56847" s="122"/>
      <c r="W56847" s="123"/>
      <c r="AC56847" s="123"/>
    </row>
    <row r="56848" spans="5:29" s="2" customFormat="1">
      <c r="E56848" s="120"/>
      <c r="M56848" s="120"/>
      <c r="N56848" s="120"/>
      <c r="U56848" s="121"/>
      <c r="V56848" s="122"/>
      <c r="W56848" s="123"/>
      <c r="AC56848" s="123"/>
    </row>
    <row r="56849" spans="5:29" s="2" customFormat="1">
      <c r="E56849" s="120"/>
      <c r="M56849" s="120"/>
      <c r="N56849" s="120"/>
      <c r="U56849" s="121"/>
      <c r="V56849" s="122"/>
      <c r="W56849" s="123"/>
      <c r="AC56849" s="123"/>
    </row>
    <row r="56850" spans="5:29" s="2" customFormat="1">
      <c r="E56850" s="120"/>
      <c r="M56850" s="120"/>
      <c r="N56850" s="120"/>
      <c r="U56850" s="121"/>
      <c r="V56850" s="122"/>
      <c r="W56850" s="123"/>
      <c r="AC56850" s="123"/>
    </row>
    <row r="56851" spans="5:29" s="2" customFormat="1">
      <c r="E56851" s="120"/>
      <c r="M56851" s="120"/>
      <c r="N56851" s="120"/>
      <c r="U56851" s="121"/>
      <c r="V56851" s="122"/>
      <c r="W56851" s="123"/>
      <c r="AC56851" s="123"/>
    </row>
    <row r="56852" spans="5:29" s="2" customFormat="1">
      <c r="E56852" s="120"/>
      <c r="M56852" s="120"/>
      <c r="N56852" s="120"/>
      <c r="U56852" s="121"/>
      <c r="V56852" s="122"/>
      <c r="W56852" s="123"/>
      <c r="AC56852" s="123"/>
    </row>
    <row r="56853" spans="5:29" s="2" customFormat="1">
      <c r="E56853" s="120"/>
      <c r="M56853" s="120"/>
      <c r="N56853" s="120"/>
      <c r="U56853" s="121"/>
      <c r="V56853" s="122"/>
      <c r="W56853" s="123"/>
      <c r="AC56853" s="123"/>
    </row>
    <row r="56854" spans="5:29" s="2" customFormat="1">
      <c r="E56854" s="120"/>
      <c r="M56854" s="120"/>
      <c r="N56854" s="120"/>
      <c r="U56854" s="121"/>
      <c r="V56854" s="122"/>
      <c r="W56854" s="123"/>
      <c r="AC56854" s="123"/>
    </row>
    <row r="56855" spans="5:29" s="2" customFormat="1">
      <c r="E56855" s="120"/>
      <c r="M56855" s="120"/>
      <c r="N56855" s="120"/>
      <c r="U56855" s="121"/>
      <c r="V56855" s="122"/>
      <c r="W56855" s="123"/>
      <c r="AC56855" s="123"/>
    </row>
    <row r="56856" spans="5:29" s="2" customFormat="1">
      <c r="E56856" s="120"/>
      <c r="M56856" s="120"/>
      <c r="N56856" s="120"/>
      <c r="U56856" s="121"/>
      <c r="V56856" s="122"/>
      <c r="W56856" s="123"/>
      <c r="AC56856" s="123"/>
    </row>
    <row r="56857" spans="5:29" s="2" customFormat="1">
      <c r="E56857" s="120"/>
      <c r="M56857" s="120"/>
      <c r="N56857" s="120"/>
      <c r="U56857" s="121"/>
      <c r="V56857" s="122"/>
      <c r="W56857" s="123"/>
      <c r="AC56857" s="123"/>
    </row>
    <row r="56858" spans="5:29" s="2" customFormat="1">
      <c r="E56858" s="120"/>
      <c r="M56858" s="120"/>
      <c r="N56858" s="120"/>
      <c r="U56858" s="121"/>
      <c r="V56858" s="122"/>
      <c r="W56858" s="123"/>
      <c r="AC56858" s="123"/>
    </row>
    <row r="56859" spans="5:29" s="2" customFormat="1">
      <c r="E56859" s="120"/>
      <c r="M56859" s="120"/>
      <c r="N56859" s="120"/>
      <c r="U56859" s="121"/>
      <c r="V56859" s="122"/>
      <c r="W56859" s="123"/>
      <c r="AC56859" s="123"/>
    </row>
    <row r="56860" spans="5:29" s="2" customFormat="1">
      <c r="E56860" s="120"/>
      <c r="M56860" s="120"/>
      <c r="N56860" s="120"/>
      <c r="U56860" s="121"/>
      <c r="V56860" s="122"/>
      <c r="W56860" s="123"/>
      <c r="AC56860" s="123"/>
    </row>
    <row r="56861" spans="5:29" s="2" customFormat="1">
      <c r="E56861" s="120"/>
      <c r="M56861" s="120"/>
      <c r="N56861" s="120"/>
      <c r="U56861" s="121"/>
      <c r="V56861" s="122"/>
      <c r="W56861" s="123"/>
      <c r="AC56861" s="123"/>
    </row>
    <row r="56862" spans="5:29" s="2" customFormat="1">
      <c r="E56862" s="120"/>
      <c r="M56862" s="120"/>
      <c r="N56862" s="120"/>
      <c r="U56862" s="121"/>
      <c r="V56862" s="122"/>
      <c r="W56862" s="123"/>
      <c r="AC56862" s="123"/>
    </row>
    <row r="56863" spans="5:29" s="2" customFormat="1">
      <c r="E56863" s="120"/>
      <c r="M56863" s="120"/>
      <c r="N56863" s="120"/>
      <c r="U56863" s="121"/>
      <c r="V56863" s="122"/>
      <c r="W56863" s="123"/>
      <c r="AC56863" s="123"/>
    </row>
    <row r="56864" spans="5:29" s="2" customFormat="1">
      <c r="E56864" s="120"/>
      <c r="M56864" s="120"/>
      <c r="N56864" s="120"/>
      <c r="U56864" s="121"/>
      <c r="V56864" s="122"/>
      <c r="W56864" s="123"/>
      <c r="AC56864" s="123"/>
    </row>
    <row r="56865" spans="5:29" s="2" customFormat="1">
      <c r="E56865" s="120"/>
      <c r="M56865" s="120"/>
      <c r="N56865" s="120"/>
      <c r="U56865" s="121"/>
      <c r="V56865" s="122"/>
      <c r="W56865" s="123"/>
      <c r="AC56865" s="123"/>
    </row>
    <row r="56866" spans="5:29" s="2" customFormat="1">
      <c r="E56866" s="120"/>
      <c r="M56866" s="120"/>
      <c r="N56866" s="120"/>
      <c r="U56866" s="121"/>
      <c r="V56866" s="122"/>
      <c r="W56866" s="123"/>
      <c r="AC56866" s="123"/>
    </row>
    <row r="56867" spans="5:29" s="2" customFormat="1">
      <c r="E56867" s="120"/>
      <c r="M56867" s="120"/>
      <c r="N56867" s="120"/>
      <c r="U56867" s="121"/>
      <c r="V56867" s="122"/>
      <c r="W56867" s="123"/>
      <c r="AC56867" s="123"/>
    </row>
    <row r="56868" spans="5:29" s="2" customFormat="1">
      <c r="E56868" s="120"/>
      <c r="M56868" s="120"/>
      <c r="N56868" s="120"/>
      <c r="U56868" s="121"/>
      <c r="V56868" s="122"/>
      <c r="W56868" s="123"/>
      <c r="AC56868" s="123"/>
    </row>
    <row r="56869" spans="5:29" s="2" customFormat="1">
      <c r="E56869" s="120"/>
      <c r="M56869" s="120"/>
      <c r="N56869" s="120"/>
      <c r="U56869" s="121"/>
      <c r="V56869" s="122"/>
      <c r="W56869" s="123"/>
      <c r="AC56869" s="123"/>
    </row>
    <row r="56870" spans="5:29" s="2" customFormat="1">
      <c r="E56870" s="120"/>
      <c r="M56870" s="120"/>
      <c r="N56870" s="120"/>
      <c r="U56870" s="121"/>
      <c r="V56870" s="122"/>
      <c r="W56870" s="123"/>
      <c r="AC56870" s="123"/>
    </row>
    <row r="56871" spans="5:29" s="2" customFormat="1">
      <c r="E56871" s="120"/>
      <c r="M56871" s="120"/>
      <c r="N56871" s="120"/>
      <c r="U56871" s="121"/>
      <c r="V56871" s="122"/>
      <c r="W56871" s="123"/>
      <c r="AC56871" s="123"/>
    </row>
    <row r="56872" spans="5:29" s="2" customFormat="1">
      <c r="E56872" s="120"/>
      <c r="M56872" s="120"/>
      <c r="N56872" s="120"/>
      <c r="U56872" s="121"/>
      <c r="V56872" s="122"/>
      <c r="W56872" s="123"/>
      <c r="AC56872" s="123"/>
    </row>
    <row r="56873" spans="5:29" s="2" customFormat="1">
      <c r="E56873" s="120"/>
      <c r="M56873" s="120"/>
      <c r="N56873" s="120"/>
      <c r="U56873" s="121"/>
      <c r="V56873" s="122"/>
      <c r="W56873" s="123"/>
      <c r="AC56873" s="123"/>
    </row>
    <row r="56874" spans="5:29" s="2" customFormat="1">
      <c r="E56874" s="120"/>
      <c r="M56874" s="120"/>
      <c r="N56874" s="120"/>
      <c r="U56874" s="121"/>
      <c r="V56874" s="122"/>
      <c r="W56874" s="123"/>
      <c r="AC56874" s="123"/>
    </row>
    <row r="56875" spans="5:29" s="2" customFormat="1">
      <c r="E56875" s="120"/>
      <c r="M56875" s="120"/>
      <c r="N56875" s="120"/>
      <c r="U56875" s="121"/>
      <c r="V56875" s="122"/>
      <c r="W56875" s="123"/>
      <c r="AC56875" s="123"/>
    </row>
    <row r="56876" spans="5:29" s="2" customFormat="1">
      <c r="E56876" s="120"/>
      <c r="M56876" s="120"/>
      <c r="N56876" s="120"/>
      <c r="U56876" s="121"/>
      <c r="V56876" s="122"/>
      <c r="W56876" s="123"/>
      <c r="AC56876" s="123"/>
    </row>
    <row r="56877" spans="5:29" s="2" customFormat="1">
      <c r="E56877" s="120"/>
      <c r="M56877" s="120"/>
      <c r="N56877" s="120"/>
      <c r="U56877" s="121"/>
      <c r="V56877" s="122"/>
      <c r="W56877" s="123"/>
      <c r="AC56877" s="123"/>
    </row>
    <row r="56878" spans="5:29" s="2" customFormat="1">
      <c r="E56878" s="120"/>
      <c r="M56878" s="120"/>
      <c r="N56878" s="120"/>
      <c r="U56878" s="121"/>
      <c r="V56878" s="122"/>
      <c r="W56878" s="123"/>
      <c r="AC56878" s="123"/>
    </row>
    <row r="56879" spans="5:29" s="2" customFormat="1">
      <c r="E56879" s="120"/>
      <c r="M56879" s="120"/>
      <c r="N56879" s="120"/>
      <c r="U56879" s="121"/>
      <c r="V56879" s="122"/>
      <c r="W56879" s="123"/>
      <c r="AC56879" s="123"/>
    </row>
    <row r="56880" spans="5:29" s="2" customFormat="1">
      <c r="E56880" s="120"/>
      <c r="M56880" s="120"/>
      <c r="N56880" s="120"/>
      <c r="U56880" s="121"/>
      <c r="V56880" s="122"/>
      <c r="W56880" s="123"/>
      <c r="AC56880" s="123"/>
    </row>
    <row r="56881" spans="5:29" s="2" customFormat="1">
      <c r="E56881" s="120"/>
      <c r="M56881" s="120"/>
      <c r="N56881" s="120"/>
      <c r="U56881" s="121"/>
      <c r="V56881" s="122"/>
      <c r="W56881" s="123"/>
      <c r="AC56881" s="123"/>
    </row>
    <row r="56882" spans="5:29" s="2" customFormat="1">
      <c r="E56882" s="120"/>
      <c r="M56882" s="120"/>
      <c r="N56882" s="120"/>
      <c r="U56882" s="121"/>
      <c r="V56882" s="122"/>
      <c r="W56882" s="123"/>
      <c r="AC56882" s="123"/>
    </row>
    <row r="56883" spans="5:29" s="2" customFormat="1">
      <c r="E56883" s="120"/>
      <c r="M56883" s="120"/>
      <c r="N56883" s="120"/>
      <c r="U56883" s="121"/>
      <c r="V56883" s="122"/>
      <c r="W56883" s="123"/>
      <c r="AC56883" s="123"/>
    </row>
    <row r="56884" spans="5:29" s="2" customFormat="1">
      <c r="E56884" s="120"/>
      <c r="M56884" s="120"/>
      <c r="N56884" s="120"/>
      <c r="U56884" s="121"/>
      <c r="V56884" s="122"/>
      <c r="W56884" s="123"/>
      <c r="AC56884" s="123"/>
    </row>
    <row r="56885" spans="5:29" s="2" customFormat="1">
      <c r="E56885" s="120"/>
      <c r="M56885" s="120"/>
      <c r="N56885" s="120"/>
      <c r="U56885" s="121"/>
      <c r="V56885" s="122"/>
      <c r="W56885" s="123"/>
      <c r="AC56885" s="123"/>
    </row>
    <row r="56886" spans="5:29" s="2" customFormat="1">
      <c r="E56886" s="120"/>
      <c r="M56886" s="120"/>
      <c r="N56886" s="120"/>
      <c r="U56886" s="121"/>
      <c r="V56886" s="122"/>
      <c r="W56886" s="123"/>
      <c r="AC56886" s="123"/>
    </row>
    <row r="56887" spans="5:29" s="2" customFormat="1">
      <c r="E56887" s="120"/>
      <c r="M56887" s="120"/>
      <c r="N56887" s="120"/>
      <c r="U56887" s="121"/>
      <c r="V56887" s="122"/>
      <c r="W56887" s="123"/>
      <c r="AC56887" s="123"/>
    </row>
    <row r="56888" spans="5:29" s="2" customFormat="1">
      <c r="E56888" s="120"/>
      <c r="M56888" s="120"/>
      <c r="N56888" s="120"/>
      <c r="U56888" s="121"/>
      <c r="V56888" s="122"/>
      <c r="W56888" s="123"/>
      <c r="AC56888" s="123"/>
    </row>
    <row r="56889" spans="5:29" s="2" customFormat="1">
      <c r="E56889" s="120"/>
      <c r="M56889" s="120"/>
      <c r="N56889" s="120"/>
      <c r="U56889" s="121"/>
      <c r="V56889" s="122"/>
      <c r="W56889" s="123"/>
      <c r="AC56889" s="123"/>
    </row>
    <row r="56890" spans="5:29" s="2" customFormat="1">
      <c r="E56890" s="120"/>
      <c r="M56890" s="120"/>
      <c r="N56890" s="120"/>
      <c r="U56890" s="121"/>
      <c r="V56890" s="122"/>
      <c r="W56890" s="123"/>
      <c r="AC56890" s="123"/>
    </row>
    <row r="56891" spans="5:29" s="2" customFormat="1">
      <c r="E56891" s="120"/>
      <c r="M56891" s="120"/>
      <c r="N56891" s="120"/>
      <c r="U56891" s="121"/>
      <c r="V56891" s="122"/>
      <c r="W56891" s="123"/>
      <c r="AC56891" s="123"/>
    </row>
    <row r="56892" spans="5:29" s="2" customFormat="1">
      <c r="E56892" s="120"/>
      <c r="M56892" s="120"/>
      <c r="N56892" s="120"/>
      <c r="U56892" s="121"/>
      <c r="V56892" s="122"/>
      <c r="W56892" s="123"/>
      <c r="AC56892" s="123"/>
    </row>
    <row r="56893" spans="5:29" s="2" customFormat="1">
      <c r="E56893" s="120"/>
      <c r="M56893" s="120"/>
      <c r="N56893" s="120"/>
      <c r="U56893" s="121"/>
      <c r="V56893" s="122"/>
      <c r="W56893" s="123"/>
      <c r="AC56893" s="123"/>
    </row>
    <row r="56894" spans="5:29" s="2" customFormat="1">
      <c r="E56894" s="120"/>
      <c r="M56894" s="120"/>
      <c r="N56894" s="120"/>
      <c r="U56894" s="121"/>
      <c r="V56894" s="122"/>
      <c r="W56894" s="123"/>
      <c r="AC56894" s="123"/>
    </row>
    <row r="56895" spans="5:29" s="2" customFormat="1">
      <c r="E56895" s="120"/>
      <c r="M56895" s="120"/>
      <c r="N56895" s="120"/>
      <c r="U56895" s="121"/>
      <c r="V56895" s="122"/>
      <c r="W56895" s="123"/>
      <c r="AC56895" s="123"/>
    </row>
    <row r="56896" spans="5:29" s="2" customFormat="1">
      <c r="E56896" s="120"/>
      <c r="M56896" s="120"/>
      <c r="N56896" s="120"/>
      <c r="U56896" s="121"/>
      <c r="V56896" s="122"/>
      <c r="W56896" s="123"/>
      <c r="AC56896" s="123"/>
    </row>
    <row r="56897" spans="5:29" s="2" customFormat="1">
      <c r="E56897" s="120"/>
      <c r="M56897" s="120"/>
      <c r="N56897" s="120"/>
      <c r="U56897" s="121"/>
      <c r="V56897" s="122"/>
      <c r="W56897" s="123"/>
      <c r="AC56897" s="123"/>
    </row>
    <row r="56898" spans="5:29" s="2" customFormat="1">
      <c r="E56898" s="120"/>
      <c r="M56898" s="120"/>
      <c r="N56898" s="120"/>
      <c r="U56898" s="121"/>
      <c r="V56898" s="122"/>
      <c r="W56898" s="123"/>
      <c r="AC56898" s="123"/>
    </row>
    <row r="56899" spans="5:29" s="2" customFormat="1">
      <c r="E56899" s="120"/>
      <c r="M56899" s="120"/>
      <c r="N56899" s="120"/>
      <c r="U56899" s="121"/>
      <c r="V56899" s="122"/>
      <c r="W56899" s="123"/>
      <c r="AC56899" s="123"/>
    </row>
    <row r="56900" spans="5:29" s="2" customFormat="1">
      <c r="E56900" s="120"/>
      <c r="M56900" s="120"/>
      <c r="N56900" s="120"/>
      <c r="U56900" s="121"/>
      <c r="V56900" s="122"/>
      <c r="W56900" s="123"/>
      <c r="AC56900" s="123"/>
    </row>
    <row r="56901" spans="5:29" s="2" customFormat="1">
      <c r="E56901" s="120"/>
      <c r="M56901" s="120"/>
      <c r="N56901" s="120"/>
      <c r="U56901" s="121"/>
      <c r="V56901" s="122"/>
      <c r="W56901" s="123"/>
      <c r="AC56901" s="123"/>
    </row>
    <row r="56902" spans="5:29" s="2" customFormat="1">
      <c r="E56902" s="120"/>
      <c r="M56902" s="120"/>
      <c r="N56902" s="120"/>
      <c r="U56902" s="121"/>
      <c r="V56902" s="122"/>
      <c r="W56902" s="123"/>
      <c r="AC56902" s="123"/>
    </row>
    <row r="56903" spans="5:29" s="2" customFormat="1">
      <c r="E56903" s="120"/>
      <c r="M56903" s="120"/>
      <c r="N56903" s="120"/>
      <c r="U56903" s="121"/>
      <c r="V56903" s="122"/>
      <c r="W56903" s="123"/>
      <c r="AC56903" s="123"/>
    </row>
    <row r="56904" spans="5:29" s="2" customFormat="1">
      <c r="E56904" s="120"/>
      <c r="M56904" s="120"/>
      <c r="N56904" s="120"/>
      <c r="U56904" s="121"/>
      <c r="V56904" s="122"/>
      <c r="W56904" s="123"/>
      <c r="AC56904" s="123"/>
    </row>
    <row r="56905" spans="5:29" s="2" customFormat="1">
      <c r="E56905" s="120"/>
      <c r="M56905" s="120"/>
      <c r="N56905" s="120"/>
      <c r="U56905" s="121"/>
      <c r="V56905" s="122"/>
      <c r="W56905" s="123"/>
      <c r="AC56905" s="123"/>
    </row>
    <row r="56906" spans="5:29" s="2" customFormat="1">
      <c r="E56906" s="120"/>
      <c r="M56906" s="120"/>
      <c r="N56906" s="120"/>
      <c r="U56906" s="121"/>
      <c r="V56906" s="122"/>
      <c r="W56906" s="123"/>
      <c r="AC56906" s="123"/>
    </row>
    <row r="56907" spans="5:29" s="2" customFormat="1">
      <c r="E56907" s="120"/>
      <c r="M56907" s="120"/>
      <c r="N56907" s="120"/>
      <c r="U56907" s="121"/>
      <c r="V56907" s="122"/>
      <c r="W56907" s="123"/>
      <c r="AC56907" s="123"/>
    </row>
    <row r="56908" spans="5:29" s="2" customFormat="1">
      <c r="E56908" s="120"/>
      <c r="M56908" s="120"/>
      <c r="N56908" s="120"/>
      <c r="U56908" s="121"/>
      <c r="V56908" s="122"/>
      <c r="W56908" s="123"/>
      <c r="AC56908" s="123"/>
    </row>
    <row r="56909" spans="5:29" s="2" customFormat="1">
      <c r="E56909" s="120"/>
      <c r="M56909" s="120"/>
      <c r="N56909" s="120"/>
      <c r="U56909" s="121"/>
      <c r="V56909" s="122"/>
      <c r="W56909" s="123"/>
      <c r="AC56909" s="123"/>
    </row>
    <row r="56910" spans="5:29" s="2" customFormat="1">
      <c r="E56910" s="120"/>
      <c r="M56910" s="120"/>
      <c r="N56910" s="120"/>
      <c r="U56910" s="121"/>
      <c r="V56910" s="122"/>
      <c r="W56910" s="123"/>
      <c r="AC56910" s="123"/>
    </row>
    <row r="56911" spans="5:29" s="2" customFormat="1">
      <c r="E56911" s="120"/>
      <c r="M56911" s="120"/>
      <c r="N56911" s="120"/>
      <c r="U56911" s="121"/>
      <c r="V56911" s="122"/>
      <c r="W56911" s="123"/>
      <c r="AC56911" s="123"/>
    </row>
    <row r="56912" spans="5:29" s="2" customFormat="1">
      <c r="E56912" s="120"/>
      <c r="M56912" s="120"/>
      <c r="N56912" s="120"/>
      <c r="U56912" s="121"/>
      <c r="V56912" s="122"/>
      <c r="W56912" s="123"/>
      <c r="AC56912" s="123"/>
    </row>
    <row r="56913" spans="5:29" s="2" customFormat="1">
      <c r="E56913" s="120"/>
      <c r="M56913" s="120"/>
      <c r="N56913" s="120"/>
      <c r="U56913" s="121"/>
      <c r="V56913" s="122"/>
      <c r="W56913" s="123"/>
      <c r="AC56913" s="123"/>
    </row>
    <row r="56914" spans="5:29" s="2" customFormat="1">
      <c r="E56914" s="120"/>
      <c r="M56914" s="120"/>
      <c r="N56914" s="120"/>
      <c r="U56914" s="121"/>
      <c r="V56914" s="122"/>
      <c r="W56914" s="123"/>
      <c r="AC56914" s="123"/>
    </row>
    <row r="56915" spans="5:29" s="2" customFormat="1">
      <c r="E56915" s="120"/>
      <c r="M56915" s="120"/>
      <c r="N56915" s="120"/>
      <c r="U56915" s="121"/>
      <c r="V56915" s="122"/>
      <c r="W56915" s="123"/>
      <c r="AC56915" s="123"/>
    </row>
    <row r="56916" spans="5:29" s="2" customFormat="1">
      <c r="E56916" s="120"/>
      <c r="M56916" s="120"/>
      <c r="N56916" s="120"/>
      <c r="U56916" s="121"/>
      <c r="V56916" s="122"/>
      <c r="W56916" s="123"/>
      <c r="AC56916" s="123"/>
    </row>
    <row r="56917" spans="5:29" s="2" customFormat="1">
      <c r="E56917" s="120"/>
      <c r="M56917" s="120"/>
      <c r="N56917" s="120"/>
      <c r="U56917" s="121"/>
      <c r="V56917" s="122"/>
      <c r="W56917" s="123"/>
      <c r="AC56917" s="123"/>
    </row>
    <row r="56918" spans="5:29" s="2" customFormat="1">
      <c r="E56918" s="120"/>
      <c r="M56918" s="120"/>
      <c r="N56918" s="120"/>
      <c r="U56918" s="121"/>
      <c r="V56918" s="122"/>
      <c r="W56918" s="123"/>
      <c r="AC56918" s="123"/>
    </row>
    <row r="56919" spans="5:29" s="2" customFormat="1">
      <c r="E56919" s="120"/>
      <c r="M56919" s="120"/>
      <c r="N56919" s="120"/>
      <c r="U56919" s="121"/>
      <c r="V56919" s="122"/>
      <c r="W56919" s="123"/>
      <c r="AC56919" s="123"/>
    </row>
    <row r="56920" spans="5:29" s="2" customFormat="1">
      <c r="E56920" s="120"/>
      <c r="M56920" s="120"/>
      <c r="N56920" s="120"/>
      <c r="U56920" s="121"/>
      <c r="V56920" s="122"/>
      <c r="W56920" s="123"/>
      <c r="AC56920" s="123"/>
    </row>
    <row r="56921" spans="5:29" s="2" customFormat="1">
      <c r="E56921" s="120"/>
      <c r="M56921" s="120"/>
      <c r="N56921" s="120"/>
      <c r="U56921" s="121"/>
      <c r="V56921" s="122"/>
      <c r="W56921" s="123"/>
      <c r="AC56921" s="123"/>
    </row>
    <row r="56922" spans="5:29" s="2" customFormat="1">
      <c r="E56922" s="120"/>
      <c r="M56922" s="120"/>
      <c r="N56922" s="120"/>
      <c r="U56922" s="121"/>
      <c r="V56922" s="122"/>
      <c r="W56922" s="123"/>
      <c r="AC56922" s="123"/>
    </row>
    <row r="56923" spans="5:29" s="2" customFormat="1">
      <c r="E56923" s="120"/>
      <c r="M56923" s="120"/>
      <c r="N56923" s="120"/>
      <c r="U56923" s="121"/>
      <c r="V56923" s="122"/>
      <c r="W56923" s="123"/>
      <c r="AC56923" s="123"/>
    </row>
    <row r="56924" spans="5:29" s="2" customFormat="1">
      <c r="E56924" s="120"/>
      <c r="M56924" s="120"/>
      <c r="N56924" s="120"/>
      <c r="U56924" s="121"/>
      <c r="V56924" s="122"/>
      <c r="W56924" s="123"/>
      <c r="AC56924" s="123"/>
    </row>
    <row r="56925" spans="5:29" s="2" customFormat="1">
      <c r="E56925" s="120"/>
      <c r="M56925" s="120"/>
      <c r="N56925" s="120"/>
      <c r="U56925" s="121"/>
      <c r="V56925" s="122"/>
      <c r="W56925" s="123"/>
      <c r="AC56925" s="123"/>
    </row>
    <row r="56926" spans="5:29" s="2" customFormat="1">
      <c r="E56926" s="120"/>
      <c r="M56926" s="120"/>
      <c r="N56926" s="120"/>
      <c r="U56926" s="121"/>
      <c r="V56926" s="122"/>
      <c r="W56926" s="123"/>
      <c r="AC56926" s="123"/>
    </row>
    <row r="56927" spans="5:29" s="2" customFormat="1">
      <c r="E56927" s="120"/>
      <c r="M56927" s="120"/>
      <c r="N56927" s="120"/>
      <c r="U56927" s="121"/>
      <c r="V56927" s="122"/>
      <c r="W56927" s="123"/>
      <c r="AC56927" s="123"/>
    </row>
    <row r="56928" spans="5:29" s="2" customFormat="1">
      <c r="E56928" s="120"/>
      <c r="M56928" s="120"/>
      <c r="N56928" s="120"/>
      <c r="U56928" s="121"/>
      <c r="V56928" s="122"/>
      <c r="W56928" s="123"/>
      <c r="AC56928" s="123"/>
    </row>
    <row r="56929" spans="5:29" s="2" customFormat="1">
      <c r="E56929" s="120"/>
      <c r="M56929" s="120"/>
      <c r="N56929" s="120"/>
      <c r="U56929" s="121"/>
      <c r="V56929" s="122"/>
      <c r="W56929" s="123"/>
      <c r="AC56929" s="123"/>
    </row>
    <row r="56930" spans="5:29" s="2" customFormat="1">
      <c r="E56930" s="120"/>
      <c r="M56930" s="120"/>
      <c r="N56930" s="120"/>
      <c r="U56930" s="121"/>
      <c r="V56930" s="122"/>
      <c r="W56930" s="123"/>
      <c r="AC56930" s="123"/>
    </row>
    <row r="56931" spans="5:29" s="2" customFormat="1">
      <c r="E56931" s="120"/>
      <c r="M56931" s="120"/>
      <c r="N56931" s="120"/>
      <c r="U56931" s="121"/>
      <c r="V56931" s="122"/>
      <c r="W56931" s="123"/>
      <c r="AC56931" s="123"/>
    </row>
    <row r="56932" spans="5:29" s="2" customFormat="1">
      <c r="E56932" s="120"/>
      <c r="M56932" s="120"/>
      <c r="N56932" s="120"/>
      <c r="U56932" s="121"/>
      <c r="V56932" s="122"/>
      <c r="W56932" s="123"/>
      <c r="AC56932" s="123"/>
    </row>
    <row r="56933" spans="5:29" s="2" customFormat="1">
      <c r="E56933" s="120"/>
      <c r="M56933" s="120"/>
      <c r="N56933" s="120"/>
      <c r="U56933" s="121"/>
      <c r="V56933" s="122"/>
      <c r="W56933" s="123"/>
      <c r="AC56933" s="123"/>
    </row>
    <row r="56934" spans="5:29" s="2" customFormat="1">
      <c r="E56934" s="120"/>
      <c r="M56934" s="120"/>
      <c r="N56934" s="120"/>
      <c r="U56934" s="121"/>
      <c r="V56934" s="122"/>
      <c r="W56934" s="123"/>
      <c r="AC56934" s="123"/>
    </row>
    <row r="56935" spans="5:29" s="2" customFormat="1">
      <c r="E56935" s="120"/>
      <c r="M56935" s="120"/>
      <c r="N56935" s="120"/>
      <c r="U56935" s="121"/>
      <c r="V56935" s="122"/>
      <c r="W56935" s="123"/>
      <c r="AC56935" s="123"/>
    </row>
    <row r="56936" spans="5:29" s="2" customFormat="1">
      <c r="E56936" s="120"/>
      <c r="M56936" s="120"/>
      <c r="N56936" s="120"/>
      <c r="U56936" s="121"/>
      <c r="V56936" s="122"/>
      <c r="W56936" s="123"/>
      <c r="AC56936" s="123"/>
    </row>
    <row r="56937" spans="5:29" s="2" customFormat="1">
      <c r="E56937" s="120"/>
      <c r="M56937" s="120"/>
      <c r="N56937" s="120"/>
      <c r="U56937" s="121"/>
      <c r="V56937" s="122"/>
      <c r="W56937" s="123"/>
      <c r="AC56937" s="123"/>
    </row>
    <row r="56938" spans="5:29" s="2" customFormat="1">
      <c r="E56938" s="120"/>
      <c r="M56938" s="120"/>
      <c r="N56938" s="120"/>
      <c r="U56938" s="121"/>
      <c r="V56938" s="122"/>
      <c r="W56938" s="123"/>
      <c r="AC56938" s="123"/>
    </row>
    <row r="56939" spans="5:29" s="2" customFormat="1">
      <c r="E56939" s="120"/>
      <c r="M56939" s="120"/>
      <c r="N56939" s="120"/>
      <c r="U56939" s="121"/>
      <c r="V56939" s="122"/>
      <c r="W56939" s="123"/>
      <c r="AC56939" s="123"/>
    </row>
    <row r="56940" spans="5:29" s="2" customFormat="1">
      <c r="E56940" s="120"/>
      <c r="M56940" s="120"/>
      <c r="N56940" s="120"/>
      <c r="U56940" s="121"/>
      <c r="V56940" s="122"/>
      <c r="W56940" s="123"/>
      <c r="AC56940" s="123"/>
    </row>
    <row r="56941" spans="5:29" s="2" customFormat="1">
      <c r="E56941" s="120"/>
      <c r="M56941" s="120"/>
      <c r="N56941" s="120"/>
      <c r="U56941" s="121"/>
      <c r="V56941" s="122"/>
      <c r="W56941" s="123"/>
      <c r="AC56941" s="123"/>
    </row>
    <row r="56942" spans="5:29" s="2" customFormat="1">
      <c r="E56942" s="120"/>
      <c r="M56942" s="120"/>
      <c r="N56942" s="120"/>
      <c r="U56942" s="121"/>
      <c r="V56942" s="122"/>
      <c r="W56942" s="123"/>
      <c r="AC56942" s="123"/>
    </row>
    <row r="56943" spans="5:29" s="2" customFormat="1">
      <c r="E56943" s="120"/>
      <c r="M56943" s="120"/>
      <c r="N56943" s="120"/>
      <c r="U56943" s="121"/>
      <c r="V56943" s="122"/>
      <c r="W56943" s="123"/>
      <c r="AC56943" s="123"/>
    </row>
    <row r="56944" spans="5:29" s="2" customFormat="1">
      <c r="E56944" s="120"/>
      <c r="M56944" s="120"/>
      <c r="N56944" s="120"/>
      <c r="U56944" s="121"/>
      <c r="V56944" s="122"/>
      <c r="W56944" s="123"/>
      <c r="AC56944" s="123"/>
    </row>
    <row r="56945" spans="5:29" s="2" customFormat="1">
      <c r="E56945" s="120"/>
      <c r="M56945" s="120"/>
      <c r="N56945" s="120"/>
      <c r="U56945" s="121"/>
      <c r="V56945" s="122"/>
      <c r="W56945" s="123"/>
      <c r="AC56945" s="123"/>
    </row>
    <row r="56946" spans="5:29" s="2" customFormat="1">
      <c r="E56946" s="120"/>
      <c r="M56946" s="120"/>
      <c r="N56946" s="120"/>
      <c r="U56946" s="121"/>
      <c r="V56946" s="122"/>
      <c r="W56946" s="123"/>
      <c r="AC56946" s="123"/>
    </row>
    <row r="56947" spans="5:29" s="2" customFormat="1">
      <c r="E56947" s="120"/>
      <c r="M56947" s="120"/>
      <c r="N56947" s="120"/>
      <c r="U56947" s="121"/>
      <c r="V56947" s="122"/>
      <c r="W56947" s="123"/>
      <c r="AC56947" s="123"/>
    </row>
    <row r="56948" spans="5:29" s="2" customFormat="1">
      <c r="E56948" s="120"/>
      <c r="M56948" s="120"/>
      <c r="N56948" s="120"/>
      <c r="U56948" s="121"/>
      <c r="V56948" s="122"/>
      <c r="W56948" s="123"/>
      <c r="AC56948" s="123"/>
    </row>
    <row r="56949" spans="5:29" s="2" customFormat="1">
      <c r="E56949" s="120"/>
      <c r="M56949" s="120"/>
      <c r="N56949" s="120"/>
      <c r="U56949" s="121"/>
      <c r="V56949" s="122"/>
      <c r="W56949" s="123"/>
      <c r="AC56949" s="123"/>
    </row>
    <row r="56950" spans="5:29" s="2" customFormat="1">
      <c r="E56950" s="120"/>
      <c r="M56950" s="120"/>
      <c r="N56950" s="120"/>
      <c r="U56950" s="121"/>
      <c r="V56950" s="122"/>
      <c r="W56950" s="123"/>
      <c r="AC56950" s="123"/>
    </row>
    <row r="56951" spans="5:29" s="2" customFormat="1">
      <c r="E56951" s="120"/>
      <c r="M56951" s="120"/>
      <c r="N56951" s="120"/>
      <c r="U56951" s="121"/>
      <c r="V56951" s="122"/>
      <c r="W56951" s="123"/>
      <c r="AC56951" s="123"/>
    </row>
    <row r="56952" spans="5:29" s="2" customFormat="1">
      <c r="E56952" s="120"/>
      <c r="M56952" s="120"/>
      <c r="N56952" s="120"/>
      <c r="U56952" s="121"/>
      <c r="V56952" s="122"/>
      <c r="W56952" s="123"/>
      <c r="AC56952" s="123"/>
    </row>
    <row r="56953" spans="5:29" s="2" customFormat="1">
      <c r="E56953" s="120"/>
      <c r="M56953" s="120"/>
      <c r="N56953" s="120"/>
      <c r="U56953" s="121"/>
      <c r="V56953" s="122"/>
      <c r="W56953" s="123"/>
      <c r="AC56953" s="123"/>
    </row>
    <row r="56954" spans="5:29" s="2" customFormat="1">
      <c r="E56954" s="120"/>
      <c r="M56954" s="120"/>
      <c r="N56954" s="120"/>
      <c r="U56954" s="121"/>
      <c r="V56954" s="122"/>
      <c r="W56954" s="123"/>
      <c r="AC56954" s="123"/>
    </row>
    <row r="56955" spans="5:29" s="2" customFormat="1">
      <c r="E56955" s="120"/>
      <c r="M56955" s="120"/>
      <c r="N56955" s="120"/>
      <c r="U56955" s="121"/>
      <c r="V56955" s="122"/>
      <c r="W56955" s="123"/>
      <c r="AC56955" s="123"/>
    </row>
    <row r="56956" spans="5:29" s="2" customFormat="1">
      <c r="E56956" s="120"/>
      <c r="M56956" s="120"/>
      <c r="N56956" s="120"/>
      <c r="U56956" s="121"/>
      <c r="V56956" s="122"/>
      <c r="W56956" s="123"/>
      <c r="AC56956" s="123"/>
    </row>
    <row r="56957" spans="5:29" s="2" customFormat="1">
      <c r="E56957" s="120"/>
      <c r="M56957" s="120"/>
      <c r="N56957" s="120"/>
      <c r="U56957" s="121"/>
      <c r="V56957" s="122"/>
      <c r="W56957" s="123"/>
      <c r="AC56957" s="123"/>
    </row>
    <row r="56958" spans="5:29" s="2" customFormat="1">
      <c r="E56958" s="120"/>
      <c r="M56958" s="120"/>
      <c r="N56958" s="120"/>
      <c r="U56958" s="121"/>
      <c r="V56958" s="122"/>
      <c r="W56958" s="123"/>
      <c r="AC56958" s="123"/>
    </row>
    <row r="56959" spans="5:29" s="2" customFormat="1">
      <c r="E56959" s="120"/>
      <c r="M56959" s="120"/>
      <c r="N56959" s="120"/>
      <c r="U56959" s="121"/>
      <c r="V56959" s="122"/>
      <c r="W56959" s="123"/>
      <c r="AC56959" s="123"/>
    </row>
    <row r="56960" spans="5:29" s="2" customFormat="1">
      <c r="E56960" s="120"/>
      <c r="M56960" s="120"/>
      <c r="N56960" s="120"/>
      <c r="U56960" s="121"/>
      <c r="V56960" s="122"/>
      <c r="W56960" s="123"/>
      <c r="AC56960" s="123"/>
    </row>
    <row r="56961" spans="5:29" s="2" customFormat="1">
      <c r="E56961" s="120"/>
      <c r="M56961" s="120"/>
      <c r="N56961" s="120"/>
      <c r="U56961" s="121"/>
      <c r="V56961" s="122"/>
      <c r="W56961" s="123"/>
      <c r="AC56961" s="123"/>
    </row>
    <row r="56962" spans="5:29" s="2" customFormat="1">
      <c r="E56962" s="120"/>
      <c r="M56962" s="120"/>
      <c r="N56962" s="120"/>
      <c r="U56962" s="121"/>
      <c r="V56962" s="122"/>
      <c r="W56962" s="123"/>
      <c r="AC56962" s="123"/>
    </row>
    <row r="56963" spans="5:29" s="2" customFormat="1">
      <c r="E56963" s="120"/>
      <c r="M56963" s="120"/>
      <c r="N56963" s="120"/>
      <c r="U56963" s="121"/>
      <c r="V56963" s="122"/>
      <c r="W56963" s="123"/>
      <c r="AC56963" s="123"/>
    </row>
    <row r="56964" spans="5:29" s="2" customFormat="1">
      <c r="E56964" s="120"/>
      <c r="M56964" s="120"/>
      <c r="N56964" s="120"/>
      <c r="U56964" s="121"/>
      <c r="V56964" s="122"/>
      <c r="W56964" s="123"/>
      <c r="AC56964" s="123"/>
    </row>
    <row r="56965" spans="5:29" s="2" customFormat="1">
      <c r="E56965" s="120"/>
      <c r="M56965" s="120"/>
      <c r="N56965" s="120"/>
      <c r="U56965" s="121"/>
      <c r="V56965" s="122"/>
      <c r="W56965" s="123"/>
      <c r="AC56965" s="123"/>
    </row>
    <row r="56966" spans="5:29" s="2" customFormat="1">
      <c r="E56966" s="120"/>
      <c r="M56966" s="120"/>
      <c r="N56966" s="120"/>
      <c r="U56966" s="121"/>
      <c r="V56966" s="122"/>
      <c r="W56966" s="123"/>
      <c r="AC56966" s="123"/>
    </row>
    <row r="56967" spans="5:29" s="2" customFormat="1">
      <c r="E56967" s="120"/>
      <c r="M56967" s="120"/>
      <c r="N56967" s="120"/>
      <c r="U56967" s="121"/>
      <c r="V56967" s="122"/>
      <c r="W56967" s="123"/>
      <c r="AC56967" s="123"/>
    </row>
    <row r="56968" spans="5:29" s="2" customFormat="1">
      <c r="E56968" s="120"/>
      <c r="M56968" s="120"/>
      <c r="N56968" s="120"/>
      <c r="U56968" s="121"/>
      <c r="V56968" s="122"/>
      <c r="W56968" s="123"/>
      <c r="AC56968" s="123"/>
    </row>
    <row r="56969" spans="5:29" s="2" customFormat="1">
      <c r="E56969" s="120"/>
      <c r="M56969" s="120"/>
      <c r="N56969" s="120"/>
      <c r="U56969" s="121"/>
      <c r="V56969" s="122"/>
      <c r="W56969" s="123"/>
      <c r="AC56969" s="123"/>
    </row>
    <row r="56970" spans="5:29" s="2" customFormat="1">
      <c r="E56970" s="120"/>
      <c r="M56970" s="120"/>
      <c r="N56970" s="120"/>
      <c r="U56970" s="121"/>
      <c r="V56970" s="122"/>
      <c r="W56970" s="123"/>
      <c r="AC56970" s="123"/>
    </row>
    <row r="56971" spans="5:29" s="2" customFormat="1">
      <c r="E56971" s="120"/>
      <c r="M56971" s="120"/>
      <c r="N56971" s="120"/>
      <c r="U56971" s="121"/>
      <c r="V56971" s="122"/>
      <c r="W56971" s="123"/>
      <c r="AC56971" s="123"/>
    </row>
    <row r="56972" spans="5:29" s="2" customFormat="1">
      <c r="E56972" s="120"/>
      <c r="M56972" s="120"/>
      <c r="N56972" s="120"/>
      <c r="U56972" s="121"/>
      <c r="V56972" s="122"/>
      <c r="W56972" s="123"/>
      <c r="AC56972" s="123"/>
    </row>
    <row r="56973" spans="5:29" s="2" customFormat="1">
      <c r="E56973" s="120"/>
      <c r="M56973" s="120"/>
      <c r="N56973" s="120"/>
      <c r="U56973" s="121"/>
      <c r="V56973" s="122"/>
      <c r="W56973" s="123"/>
      <c r="AC56973" s="123"/>
    </row>
    <row r="56974" spans="5:29" s="2" customFormat="1">
      <c r="E56974" s="120"/>
      <c r="M56974" s="120"/>
      <c r="N56974" s="120"/>
      <c r="U56974" s="121"/>
      <c r="V56974" s="122"/>
      <c r="W56974" s="123"/>
      <c r="AC56974" s="123"/>
    </row>
    <row r="56975" spans="5:29" s="2" customFormat="1">
      <c r="E56975" s="120"/>
      <c r="M56975" s="120"/>
      <c r="N56975" s="120"/>
      <c r="U56975" s="121"/>
      <c r="V56975" s="122"/>
      <c r="W56975" s="123"/>
      <c r="AC56975" s="123"/>
    </row>
    <row r="56976" spans="5:29" s="2" customFormat="1">
      <c r="E56976" s="120"/>
      <c r="M56976" s="120"/>
      <c r="N56976" s="120"/>
      <c r="U56976" s="121"/>
      <c r="V56976" s="122"/>
      <c r="W56976" s="123"/>
      <c r="AC56976" s="123"/>
    </row>
    <row r="56977" spans="5:29" s="2" customFormat="1">
      <c r="E56977" s="120"/>
      <c r="M56977" s="120"/>
      <c r="N56977" s="120"/>
      <c r="U56977" s="121"/>
      <c r="V56977" s="122"/>
      <c r="W56977" s="123"/>
      <c r="AC56977" s="123"/>
    </row>
    <row r="56978" spans="5:29" s="2" customFormat="1">
      <c r="E56978" s="120"/>
      <c r="M56978" s="120"/>
      <c r="N56978" s="120"/>
      <c r="U56978" s="121"/>
      <c r="V56978" s="122"/>
      <c r="W56978" s="123"/>
      <c r="AC56978" s="123"/>
    </row>
    <row r="56979" spans="5:29" s="2" customFormat="1">
      <c r="E56979" s="120"/>
      <c r="M56979" s="120"/>
      <c r="N56979" s="120"/>
      <c r="U56979" s="121"/>
      <c r="V56979" s="122"/>
      <c r="W56979" s="123"/>
      <c r="AC56979" s="123"/>
    </row>
    <row r="56980" spans="5:29" s="2" customFormat="1">
      <c r="E56980" s="120"/>
      <c r="M56980" s="120"/>
      <c r="N56980" s="120"/>
      <c r="U56980" s="121"/>
      <c r="V56980" s="122"/>
      <c r="W56980" s="123"/>
      <c r="AC56980" s="123"/>
    </row>
    <row r="56981" spans="5:29" s="2" customFormat="1">
      <c r="E56981" s="120"/>
      <c r="M56981" s="120"/>
      <c r="N56981" s="120"/>
      <c r="U56981" s="121"/>
      <c r="V56981" s="122"/>
      <c r="W56981" s="123"/>
      <c r="AC56981" s="123"/>
    </row>
    <row r="56982" spans="5:29" s="2" customFormat="1">
      <c r="E56982" s="120"/>
      <c r="M56982" s="120"/>
      <c r="N56982" s="120"/>
      <c r="U56982" s="121"/>
      <c r="V56982" s="122"/>
      <c r="W56982" s="123"/>
      <c r="AC56982" s="123"/>
    </row>
    <row r="56983" spans="5:29" s="2" customFormat="1">
      <c r="E56983" s="120"/>
      <c r="M56983" s="120"/>
      <c r="N56983" s="120"/>
      <c r="U56983" s="121"/>
      <c r="V56983" s="122"/>
      <c r="W56983" s="123"/>
      <c r="AC56983" s="123"/>
    </row>
    <row r="56984" spans="5:29" s="2" customFormat="1">
      <c r="E56984" s="120"/>
      <c r="M56984" s="120"/>
      <c r="N56984" s="120"/>
      <c r="U56984" s="121"/>
      <c r="V56984" s="122"/>
      <c r="W56984" s="123"/>
      <c r="AC56984" s="123"/>
    </row>
    <row r="56985" spans="5:29" s="2" customFormat="1">
      <c r="E56985" s="120"/>
      <c r="M56985" s="120"/>
      <c r="N56985" s="120"/>
      <c r="U56985" s="121"/>
      <c r="V56985" s="122"/>
      <c r="W56985" s="123"/>
      <c r="AC56985" s="123"/>
    </row>
    <row r="56986" spans="5:29" s="2" customFormat="1">
      <c r="E56986" s="120"/>
      <c r="M56986" s="120"/>
      <c r="N56986" s="120"/>
      <c r="U56986" s="121"/>
      <c r="V56986" s="122"/>
      <c r="W56986" s="123"/>
      <c r="AC56986" s="123"/>
    </row>
    <row r="56987" spans="5:29" s="2" customFormat="1">
      <c r="E56987" s="120"/>
      <c r="M56987" s="120"/>
      <c r="N56987" s="120"/>
      <c r="U56987" s="121"/>
      <c r="V56987" s="122"/>
      <c r="W56987" s="123"/>
      <c r="AC56987" s="123"/>
    </row>
    <row r="56988" spans="5:29" s="2" customFormat="1">
      <c r="E56988" s="120"/>
      <c r="M56988" s="120"/>
      <c r="N56988" s="120"/>
      <c r="U56988" s="121"/>
      <c r="V56988" s="122"/>
      <c r="W56988" s="123"/>
      <c r="AC56988" s="123"/>
    </row>
    <row r="56989" spans="5:29" s="2" customFormat="1">
      <c r="E56989" s="120"/>
      <c r="M56989" s="120"/>
      <c r="N56989" s="120"/>
      <c r="U56989" s="121"/>
      <c r="V56989" s="122"/>
      <c r="W56989" s="123"/>
      <c r="AC56989" s="123"/>
    </row>
    <row r="56990" spans="5:29" s="2" customFormat="1">
      <c r="E56990" s="120"/>
      <c r="M56990" s="120"/>
      <c r="N56990" s="120"/>
      <c r="U56990" s="121"/>
      <c r="V56990" s="122"/>
      <c r="W56990" s="123"/>
      <c r="AC56990" s="123"/>
    </row>
    <row r="56991" spans="5:29" s="2" customFormat="1">
      <c r="E56991" s="120"/>
      <c r="M56991" s="120"/>
      <c r="N56991" s="120"/>
      <c r="U56991" s="121"/>
      <c r="V56991" s="122"/>
      <c r="W56991" s="123"/>
      <c r="AC56991" s="123"/>
    </row>
    <row r="56992" spans="5:29" s="2" customFormat="1">
      <c r="E56992" s="120"/>
      <c r="M56992" s="120"/>
      <c r="N56992" s="120"/>
      <c r="U56992" s="121"/>
      <c r="V56992" s="122"/>
      <c r="W56992" s="123"/>
      <c r="AC56992" s="123"/>
    </row>
    <row r="56993" spans="5:29" s="2" customFormat="1">
      <c r="E56993" s="120"/>
      <c r="M56993" s="120"/>
      <c r="N56993" s="120"/>
      <c r="U56993" s="121"/>
      <c r="V56993" s="122"/>
      <c r="W56993" s="123"/>
      <c r="AC56993" s="123"/>
    </row>
    <row r="56994" spans="5:29" s="2" customFormat="1">
      <c r="E56994" s="120"/>
      <c r="M56994" s="120"/>
      <c r="N56994" s="120"/>
      <c r="U56994" s="121"/>
      <c r="V56994" s="122"/>
      <c r="W56994" s="123"/>
      <c r="AC56994" s="123"/>
    </row>
    <row r="56995" spans="5:29" s="2" customFormat="1">
      <c r="E56995" s="120"/>
      <c r="M56995" s="120"/>
      <c r="N56995" s="120"/>
      <c r="U56995" s="121"/>
      <c r="V56995" s="122"/>
      <c r="W56995" s="123"/>
      <c r="AC56995" s="123"/>
    </row>
    <row r="56996" spans="5:29" s="2" customFormat="1">
      <c r="E56996" s="120"/>
      <c r="M56996" s="120"/>
      <c r="N56996" s="120"/>
      <c r="U56996" s="121"/>
      <c r="V56996" s="122"/>
      <c r="W56996" s="123"/>
      <c r="AC56996" s="123"/>
    </row>
    <row r="56997" spans="5:29" s="2" customFormat="1">
      <c r="E56997" s="120"/>
      <c r="M56997" s="120"/>
      <c r="N56997" s="120"/>
      <c r="U56997" s="121"/>
      <c r="V56997" s="122"/>
      <c r="W56997" s="123"/>
      <c r="AC56997" s="123"/>
    </row>
    <row r="56998" spans="5:29" s="2" customFormat="1">
      <c r="E56998" s="120"/>
      <c r="M56998" s="120"/>
      <c r="N56998" s="120"/>
      <c r="U56998" s="121"/>
      <c r="V56998" s="122"/>
      <c r="W56998" s="123"/>
      <c r="AC56998" s="123"/>
    </row>
    <row r="56999" spans="5:29" s="2" customFormat="1">
      <c r="E56999" s="120"/>
      <c r="M56999" s="120"/>
      <c r="N56999" s="120"/>
      <c r="U56999" s="121"/>
      <c r="V56999" s="122"/>
      <c r="W56999" s="123"/>
      <c r="AC56999" s="123"/>
    </row>
    <row r="57000" spans="5:29" s="2" customFormat="1">
      <c r="E57000" s="120"/>
      <c r="M57000" s="120"/>
      <c r="N57000" s="120"/>
      <c r="U57000" s="121"/>
      <c r="V57000" s="122"/>
      <c r="W57000" s="123"/>
      <c r="AC57000" s="123"/>
    </row>
    <row r="57001" spans="5:29" s="2" customFormat="1">
      <c r="E57001" s="120"/>
      <c r="M57001" s="120"/>
      <c r="N57001" s="120"/>
      <c r="U57001" s="121"/>
      <c r="V57001" s="122"/>
      <c r="W57001" s="123"/>
      <c r="AC57001" s="123"/>
    </row>
    <row r="57002" spans="5:29" s="2" customFormat="1">
      <c r="E57002" s="120"/>
      <c r="M57002" s="120"/>
      <c r="N57002" s="120"/>
      <c r="U57002" s="121"/>
      <c r="V57002" s="122"/>
      <c r="W57002" s="123"/>
      <c r="AC57002" s="123"/>
    </row>
    <row r="57003" spans="5:29" s="2" customFormat="1">
      <c r="E57003" s="120"/>
      <c r="M57003" s="120"/>
      <c r="N57003" s="120"/>
      <c r="U57003" s="121"/>
      <c r="V57003" s="122"/>
      <c r="W57003" s="123"/>
      <c r="AC57003" s="123"/>
    </row>
    <row r="57004" spans="5:29" s="2" customFormat="1">
      <c r="E57004" s="120"/>
      <c r="M57004" s="120"/>
      <c r="N57004" s="120"/>
      <c r="U57004" s="121"/>
      <c r="V57004" s="122"/>
      <c r="W57004" s="123"/>
      <c r="AC57004" s="123"/>
    </row>
    <row r="57005" spans="5:29" s="2" customFormat="1">
      <c r="E57005" s="120"/>
      <c r="M57005" s="120"/>
      <c r="N57005" s="120"/>
      <c r="U57005" s="121"/>
      <c r="V57005" s="122"/>
      <c r="W57005" s="123"/>
      <c r="AC57005" s="123"/>
    </row>
    <row r="57006" spans="5:29" s="2" customFormat="1">
      <c r="E57006" s="120"/>
      <c r="M57006" s="120"/>
      <c r="N57006" s="120"/>
      <c r="U57006" s="121"/>
      <c r="V57006" s="122"/>
      <c r="W57006" s="123"/>
      <c r="AC57006" s="123"/>
    </row>
    <row r="57007" spans="5:29" s="2" customFormat="1">
      <c r="E57007" s="120"/>
      <c r="M57007" s="120"/>
      <c r="N57007" s="120"/>
      <c r="U57007" s="121"/>
      <c r="V57007" s="122"/>
      <c r="W57007" s="123"/>
      <c r="AC57007" s="123"/>
    </row>
    <row r="57008" spans="5:29" s="2" customFormat="1">
      <c r="E57008" s="120"/>
      <c r="M57008" s="120"/>
      <c r="N57008" s="120"/>
      <c r="U57008" s="121"/>
      <c r="V57008" s="122"/>
      <c r="W57008" s="123"/>
      <c r="AC57008" s="123"/>
    </row>
    <row r="57009" spans="5:29" s="2" customFormat="1">
      <c r="E57009" s="120"/>
      <c r="M57009" s="120"/>
      <c r="N57009" s="120"/>
      <c r="U57009" s="121"/>
      <c r="V57009" s="122"/>
      <c r="W57009" s="123"/>
      <c r="AC57009" s="123"/>
    </row>
    <row r="57010" spans="5:29" s="2" customFormat="1">
      <c r="E57010" s="120"/>
      <c r="M57010" s="120"/>
      <c r="N57010" s="120"/>
      <c r="U57010" s="121"/>
      <c r="V57010" s="122"/>
      <c r="W57010" s="123"/>
      <c r="AC57010" s="123"/>
    </row>
    <row r="57011" spans="5:29" s="2" customFormat="1">
      <c r="E57011" s="120"/>
      <c r="M57011" s="120"/>
      <c r="N57011" s="120"/>
      <c r="U57011" s="121"/>
      <c r="V57011" s="122"/>
      <c r="W57011" s="123"/>
      <c r="AC57011" s="123"/>
    </row>
    <row r="57012" spans="5:29" s="2" customFormat="1">
      <c r="E57012" s="120"/>
      <c r="M57012" s="120"/>
      <c r="N57012" s="120"/>
      <c r="U57012" s="121"/>
      <c r="V57012" s="122"/>
      <c r="W57012" s="123"/>
      <c r="AC57012" s="123"/>
    </row>
    <row r="57013" spans="5:29" s="2" customFormat="1">
      <c r="E57013" s="120"/>
      <c r="M57013" s="120"/>
      <c r="N57013" s="120"/>
      <c r="U57013" s="121"/>
      <c r="V57013" s="122"/>
      <c r="W57013" s="123"/>
      <c r="AC57013" s="123"/>
    </row>
    <row r="57014" spans="5:29" s="2" customFormat="1">
      <c r="E57014" s="120"/>
      <c r="M57014" s="120"/>
      <c r="N57014" s="120"/>
      <c r="U57014" s="121"/>
      <c r="V57014" s="122"/>
      <c r="W57014" s="123"/>
      <c r="AC57014" s="123"/>
    </row>
    <row r="57015" spans="5:29" s="2" customFormat="1">
      <c r="E57015" s="120"/>
      <c r="M57015" s="120"/>
      <c r="N57015" s="120"/>
      <c r="U57015" s="121"/>
      <c r="V57015" s="122"/>
      <c r="W57015" s="123"/>
      <c r="AC57015" s="123"/>
    </row>
    <row r="57016" spans="5:29" s="2" customFormat="1">
      <c r="E57016" s="120"/>
      <c r="M57016" s="120"/>
      <c r="N57016" s="120"/>
      <c r="U57016" s="121"/>
      <c r="V57016" s="122"/>
      <c r="W57016" s="123"/>
      <c r="AC57016" s="123"/>
    </row>
    <row r="57017" spans="5:29" s="2" customFormat="1">
      <c r="E57017" s="120"/>
      <c r="M57017" s="120"/>
      <c r="N57017" s="120"/>
      <c r="U57017" s="121"/>
      <c r="V57017" s="122"/>
      <c r="W57017" s="123"/>
      <c r="AC57017" s="123"/>
    </row>
    <row r="57018" spans="5:29" s="2" customFormat="1">
      <c r="E57018" s="120"/>
      <c r="M57018" s="120"/>
      <c r="N57018" s="120"/>
      <c r="U57018" s="121"/>
      <c r="V57018" s="122"/>
      <c r="W57018" s="123"/>
      <c r="AC57018" s="123"/>
    </row>
    <row r="57019" spans="5:29" s="2" customFormat="1">
      <c r="E57019" s="120"/>
      <c r="M57019" s="120"/>
      <c r="N57019" s="120"/>
      <c r="U57019" s="121"/>
      <c r="V57019" s="122"/>
      <c r="W57019" s="123"/>
      <c r="AC57019" s="123"/>
    </row>
    <row r="57020" spans="5:29" s="2" customFormat="1">
      <c r="E57020" s="120"/>
      <c r="M57020" s="120"/>
      <c r="N57020" s="120"/>
      <c r="U57020" s="121"/>
      <c r="V57020" s="122"/>
      <c r="W57020" s="123"/>
      <c r="AC57020" s="123"/>
    </row>
    <row r="57021" spans="5:29" s="2" customFormat="1">
      <c r="E57021" s="120"/>
      <c r="M57021" s="120"/>
      <c r="N57021" s="120"/>
      <c r="U57021" s="121"/>
      <c r="V57021" s="122"/>
      <c r="W57021" s="123"/>
      <c r="AC57021" s="123"/>
    </row>
    <row r="57022" spans="5:29" s="2" customFormat="1">
      <c r="E57022" s="120"/>
      <c r="M57022" s="120"/>
      <c r="N57022" s="120"/>
      <c r="U57022" s="121"/>
      <c r="V57022" s="122"/>
      <c r="W57022" s="123"/>
      <c r="AC57022" s="123"/>
    </row>
    <row r="57023" spans="5:29" s="2" customFormat="1">
      <c r="E57023" s="120"/>
      <c r="M57023" s="120"/>
      <c r="N57023" s="120"/>
      <c r="U57023" s="121"/>
      <c r="V57023" s="122"/>
      <c r="W57023" s="123"/>
      <c r="AC57023" s="123"/>
    </row>
    <row r="57024" spans="5:29" s="2" customFormat="1">
      <c r="E57024" s="120"/>
      <c r="M57024" s="120"/>
      <c r="N57024" s="120"/>
      <c r="U57024" s="121"/>
      <c r="V57024" s="122"/>
      <c r="W57024" s="123"/>
      <c r="AC57024" s="123"/>
    </row>
    <row r="57025" spans="5:29" s="2" customFormat="1">
      <c r="E57025" s="120"/>
      <c r="M57025" s="120"/>
      <c r="N57025" s="120"/>
      <c r="U57025" s="121"/>
      <c r="V57025" s="122"/>
      <c r="W57025" s="123"/>
      <c r="AC57025" s="123"/>
    </row>
    <row r="57026" spans="5:29" s="2" customFormat="1">
      <c r="E57026" s="120"/>
      <c r="M57026" s="120"/>
      <c r="N57026" s="120"/>
      <c r="U57026" s="121"/>
      <c r="V57026" s="122"/>
      <c r="W57026" s="123"/>
      <c r="AC57026" s="123"/>
    </row>
    <row r="57027" spans="5:29" s="2" customFormat="1">
      <c r="E57027" s="120"/>
      <c r="M57027" s="120"/>
      <c r="N57027" s="120"/>
      <c r="U57027" s="121"/>
      <c r="V57027" s="122"/>
      <c r="W57027" s="123"/>
      <c r="AC57027" s="123"/>
    </row>
    <row r="57028" spans="5:29" s="2" customFormat="1">
      <c r="E57028" s="120"/>
      <c r="M57028" s="120"/>
      <c r="N57028" s="120"/>
      <c r="U57028" s="121"/>
      <c r="V57028" s="122"/>
      <c r="W57028" s="123"/>
      <c r="AC57028" s="123"/>
    </row>
    <row r="57029" spans="5:29" s="2" customFormat="1">
      <c r="E57029" s="120"/>
      <c r="M57029" s="120"/>
      <c r="N57029" s="120"/>
      <c r="U57029" s="121"/>
      <c r="V57029" s="122"/>
      <c r="W57029" s="123"/>
      <c r="AC57029" s="123"/>
    </row>
    <row r="57030" spans="5:29" s="2" customFormat="1">
      <c r="E57030" s="120"/>
      <c r="M57030" s="120"/>
      <c r="N57030" s="120"/>
      <c r="U57030" s="121"/>
      <c r="V57030" s="122"/>
      <c r="W57030" s="123"/>
      <c r="AC57030" s="123"/>
    </row>
    <row r="57031" spans="5:29" s="2" customFormat="1">
      <c r="E57031" s="120"/>
      <c r="M57031" s="120"/>
      <c r="N57031" s="120"/>
      <c r="U57031" s="121"/>
      <c r="V57031" s="122"/>
      <c r="W57031" s="123"/>
      <c r="AC57031" s="123"/>
    </row>
    <row r="57032" spans="5:29" s="2" customFormat="1">
      <c r="E57032" s="120"/>
      <c r="M57032" s="120"/>
      <c r="N57032" s="120"/>
      <c r="U57032" s="121"/>
      <c r="V57032" s="122"/>
      <c r="W57032" s="123"/>
      <c r="AC57032" s="123"/>
    </row>
    <row r="57033" spans="5:29" s="2" customFormat="1">
      <c r="E57033" s="120"/>
      <c r="M57033" s="120"/>
      <c r="N57033" s="120"/>
      <c r="U57033" s="121"/>
      <c r="V57033" s="122"/>
      <c r="W57033" s="123"/>
      <c r="AC57033" s="123"/>
    </row>
    <row r="57034" spans="5:29" s="2" customFormat="1">
      <c r="E57034" s="120"/>
      <c r="M57034" s="120"/>
      <c r="N57034" s="120"/>
      <c r="U57034" s="121"/>
      <c r="V57034" s="122"/>
      <c r="W57034" s="123"/>
      <c r="AC57034" s="123"/>
    </row>
    <row r="57035" spans="5:29" s="2" customFormat="1">
      <c r="E57035" s="120"/>
      <c r="M57035" s="120"/>
      <c r="N57035" s="120"/>
      <c r="U57035" s="121"/>
      <c r="V57035" s="122"/>
      <c r="W57035" s="123"/>
      <c r="AC57035" s="123"/>
    </row>
    <row r="57036" spans="5:29" s="2" customFormat="1">
      <c r="E57036" s="120"/>
      <c r="M57036" s="120"/>
      <c r="N57036" s="120"/>
      <c r="U57036" s="121"/>
      <c r="V57036" s="122"/>
      <c r="W57036" s="123"/>
      <c r="AC57036" s="123"/>
    </row>
    <row r="57037" spans="5:29" s="2" customFormat="1">
      <c r="E57037" s="120"/>
      <c r="M57037" s="120"/>
      <c r="N57037" s="120"/>
      <c r="U57037" s="121"/>
      <c r="V57037" s="122"/>
      <c r="W57037" s="123"/>
      <c r="AC57037" s="123"/>
    </row>
    <row r="57038" spans="5:29" s="2" customFormat="1">
      <c r="E57038" s="120"/>
      <c r="M57038" s="120"/>
      <c r="N57038" s="120"/>
      <c r="U57038" s="121"/>
      <c r="V57038" s="122"/>
      <c r="W57038" s="123"/>
      <c r="AC57038" s="123"/>
    </row>
    <row r="57039" spans="5:29" s="2" customFormat="1">
      <c r="E57039" s="120"/>
      <c r="M57039" s="120"/>
      <c r="N57039" s="120"/>
      <c r="U57039" s="121"/>
      <c r="V57039" s="122"/>
      <c r="W57039" s="123"/>
      <c r="AC57039" s="123"/>
    </row>
    <row r="57040" spans="5:29" s="2" customFormat="1">
      <c r="E57040" s="120"/>
      <c r="M57040" s="120"/>
      <c r="N57040" s="120"/>
      <c r="U57040" s="121"/>
      <c r="V57040" s="122"/>
      <c r="W57040" s="123"/>
      <c r="AC57040" s="123"/>
    </row>
    <row r="57041" spans="5:29" s="2" customFormat="1">
      <c r="E57041" s="120"/>
      <c r="M57041" s="120"/>
      <c r="N57041" s="120"/>
      <c r="U57041" s="121"/>
      <c r="V57041" s="122"/>
      <c r="W57041" s="123"/>
      <c r="AC57041" s="123"/>
    </row>
    <row r="57042" spans="5:29" s="2" customFormat="1">
      <c r="E57042" s="120"/>
      <c r="M57042" s="120"/>
      <c r="N57042" s="120"/>
      <c r="U57042" s="121"/>
      <c r="V57042" s="122"/>
      <c r="W57042" s="123"/>
      <c r="AC57042" s="123"/>
    </row>
    <row r="57043" spans="5:29" s="2" customFormat="1">
      <c r="E57043" s="120"/>
      <c r="M57043" s="120"/>
      <c r="N57043" s="120"/>
      <c r="U57043" s="121"/>
      <c r="V57043" s="122"/>
      <c r="W57043" s="123"/>
      <c r="AC57043" s="123"/>
    </row>
    <row r="57044" spans="5:29" s="2" customFormat="1">
      <c r="E57044" s="120"/>
      <c r="M57044" s="120"/>
      <c r="N57044" s="120"/>
      <c r="U57044" s="121"/>
      <c r="V57044" s="122"/>
      <c r="W57044" s="123"/>
      <c r="AC57044" s="123"/>
    </row>
    <row r="57045" spans="5:29" s="2" customFormat="1">
      <c r="E57045" s="120"/>
      <c r="M57045" s="120"/>
      <c r="N57045" s="120"/>
      <c r="U57045" s="121"/>
      <c r="V57045" s="122"/>
      <c r="W57045" s="123"/>
      <c r="AC57045" s="123"/>
    </row>
    <row r="57046" spans="5:29" s="2" customFormat="1">
      <c r="E57046" s="120"/>
      <c r="M57046" s="120"/>
      <c r="N57046" s="120"/>
      <c r="U57046" s="121"/>
      <c r="V57046" s="122"/>
      <c r="W57046" s="123"/>
      <c r="AC57046" s="123"/>
    </row>
    <row r="57047" spans="5:29" s="2" customFormat="1">
      <c r="E57047" s="120"/>
      <c r="M57047" s="120"/>
      <c r="N57047" s="120"/>
      <c r="U57047" s="121"/>
      <c r="V57047" s="122"/>
      <c r="W57047" s="123"/>
      <c r="AC57047" s="123"/>
    </row>
    <row r="57048" spans="5:29" s="2" customFormat="1">
      <c r="E57048" s="120"/>
      <c r="M57048" s="120"/>
      <c r="N57048" s="120"/>
      <c r="U57048" s="121"/>
      <c r="V57048" s="122"/>
      <c r="W57048" s="123"/>
      <c r="AC57048" s="123"/>
    </row>
    <row r="57049" spans="5:29" s="2" customFormat="1">
      <c r="E57049" s="120"/>
      <c r="M57049" s="120"/>
      <c r="N57049" s="120"/>
      <c r="U57049" s="121"/>
      <c r="V57049" s="122"/>
      <c r="W57049" s="123"/>
      <c r="AC57049" s="123"/>
    </row>
    <row r="57050" spans="5:29" s="2" customFormat="1">
      <c r="E57050" s="120"/>
      <c r="M57050" s="120"/>
      <c r="N57050" s="120"/>
      <c r="U57050" s="121"/>
      <c r="V57050" s="122"/>
      <c r="W57050" s="123"/>
      <c r="AC57050" s="123"/>
    </row>
    <row r="57051" spans="5:29" s="2" customFormat="1">
      <c r="E57051" s="120"/>
      <c r="M57051" s="120"/>
      <c r="N57051" s="120"/>
      <c r="U57051" s="121"/>
      <c r="V57051" s="122"/>
      <c r="W57051" s="123"/>
      <c r="AC57051" s="123"/>
    </row>
    <row r="57052" spans="5:29" s="2" customFormat="1">
      <c r="E57052" s="120"/>
      <c r="M57052" s="120"/>
      <c r="N57052" s="120"/>
      <c r="U57052" s="121"/>
      <c r="V57052" s="122"/>
      <c r="W57052" s="123"/>
      <c r="AC57052" s="123"/>
    </row>
    <row r="57053" spans="5:29" s="2" customFormat="1">
      <c r="E57053" s="120"/>
      <c r="M57053" s="120"/>
      <c r="N57053" s="120"/>
      <c r="U57053" s="121"/>
      <c r="V57053" s="122"/>
      <c r="W57053" s="123"/>
      <c r="AC57053" s="123"/>
    </row>
    <row r="57054" spans="5:29" s="2" customFormat="1">
      <c r="E57054" s="120"/>
      <c r="M57054" s="120"/>
      <c r="N57054" s="120"/>
      <c r="U57054" s="121"/>
      <c r="V57054" s="122"/>
      <c r="W57054" s="123"/>
      <c r="AC57054" s="123"/>
    </row>
    <row r="57055" spans="5:29" s="2" customFormat="1">
      <c r="E57055" s="120"/>
      <c r="M57055" s="120"/>
      <c r="N57055" s="120"/>
      <c r="U57055" s="121"/>
      <c r="V57055" s="122"/>
      <c r="W57055" s="123"/>
      <c r="AC57055" s="123"/>
    </row>
    <row r="57056" spans="5:29" s="2" customFormat="1">
      <c r="E57056" s="120"/>
      <c r="M57056" s="120"/>
      <c r="N57056" s="120"/>
      <c r="U57056" s="121"/>
      <c r="V57056" s="122"/>
      <c r="W57056" s="123"/>
      <c r="AC57056" s="123"/>
    </row>
    <row r="57057" spans="5:29" s="2" customFormat="1">
      <c r="E57057" s="120"/>
      <c r="M57057" s="120"/>
      <c r="N57057" s="120"/>
      <c r="U57057" s="121"/>
      <c r="V57057" s="122"/>
      <c r="W57057" s="123"/>
      <c r="AC57057" s="123"/>
    </row>
    <row r="57058" spans="5:29" s="2" customFormat="1">
      <c r="E57058" s="120"/>
      <c r="M57058" s="120"/>
      <c r="N57058" s="120"/>
      <c r="U57058" s="121"/>
      <c r="V57058" s="122"/>
      <c r="W57058" s="123"/>
      <c r="AC57058" s="123"/>
    </row>
    <row r="57059" spans="5:29" s="2" customFormat="1">
      <c r="E57059" s="120"/>
      <c r="M57059" s="120"/>
      <c r="N57059" s="120"/>
      <c r="U57059" s="121"/>
      <c r="V57059" s="122"/>
      <c r="W57059" s="123"/>
      <c r="AC57059" s="123"/>
    </row>
    <row r="57060" spans="5:29" s="2" customFormat="1">
      <c r="E57060" s="120"/>
      <c r="M57060" s="120"/>
      <c r="N57060" s="120"/>
      <c r="U57060" s="121"/>
      <c r="V57060" s="122"/>
      <c r="W57060" s="123"/>
      <c r="AC57060" s="123"/>
    </row>
    <row r="57061" spans="5:29" s="2" customFormat="1">
      <c r="E57061" s="120"/>
      <c r="M57061" s="120"/>
      <c r="N57061" s="120"/>
      <c r="U57061" s="121"/>
      <c r="V57061" s="122"/>
      <c r="W57061" s="123"/>
      <c r="AC57061" s="123"/>
    </row>
    <row r="57062" spans="5:29" s="2" customFormat="1">
      <c r="E57062" s="120"/>
      <c r="M57062" s="120"/>
      <c r="N57062" s="120"/>
      <c r="U57062" s="121"/>
      <c r="V57062" s="122"/>
      <c r="W57062" s="123"/>
      <c r="AC57062" s="123"/>
    </row>
    <row r="57063" spans="5:29" s="2" customFormat="1">
      <c r="E57063" s="120"/>
      <c r="M57063" s="120"/>
      <c r="N57063" s="120"/>
      <c r="U57063" s="121"/>
      <c r="V57063" s="122"/>
      <c r="W57063" s="123"/>
      <c r="AC57063" s="123"/>
    </row>
    <row r="57064" spans="5:29" s="2" customFormat="1">
      <c r="E57064" s="120"/>
      <c r="M57064" s="120"/>
      <c r="N57064" s="120"/>
      <c r="U57064" s="121"/>
      <c r="V57064" s="122"/>
      <c r="W57064" s="123"/>
      <c r="AC57064" s="123"/>
    </row>
    <row r="57065" spans="5:29" s="2" customFormat="1">
      <c r="E57065" s="120"/>
      <c r="M57065" s="120"/>
      <c r="N57065" s="120"/>
      <c r="U57065" s="121"/>
      <c r="V57065" s="122"/>
      <c r="W57065" s="123"/>
      <c r="AC57065" s="123"/>
    </row>
    <row r="57066" spans="5:29" s="2" customFormat="1">
      <c r="E57066" s="120"/>
      <c r="M57066" s="120"/>
      <c r="N57066" s="120"/>
      <c r="U57066" s="121"/>
      <c r="V57066" s="122"/>
      <c r="W57066" s="123"/>
      <c r="AC57066" s="123"/>
    </row>
    <row r="57067" spans="5:29" s="2" customFormat="1">
      <c r="E57067" s="120"/>
      <c r="M57067" s="120"/>
      <c r="N57067" s="120"/>
      <c r="U57067" s="121"/>
      <c r="V57067" s="122"/>
      <c r="W57067" s="123"/>
      <c r="AC57067" s="123"/>
    </row>
    <row r="57068" spans="5:29" s="2" customFormat="1">
      <c r="E57068" s="120"/>
      <c r="M57068" s="120"/>
      <c r="N57068" s="120"/>
      <c r="U57068" s="121"/>
      <c r="V57068" s="122"/>
      <c r="W57068" s="123"/>
      <c r="AC57068" s="123"/>
    </row>
    <row r="57069" spans="5:29" s="2" customFormat="1">
      <c r="E57069" s="120"/>
      <c r="M57069" s="120"/>
      <c r="N57069" s="120"/>
      <c r="U57069" s="121"/>
      <c r="V57069" s="122"/>
      <c r="W57069" s="123"/>
      <c r="AC57069" s="123"/>
    </row>
    <row r="57070" spans="5:29" s="2" customFormat="1">
      <c r="E57070" s="120"/>
      <c r="M57070" s="120"/>
      <c r="N57070" s="120"/>
      <c r="U57070" s="121"/>
      <c r="V57070" s="122"/>
      <c r="W57070" s="123"/>
      <c r="AC57070" s="123"/>
    </row>
    <row r="57071" spans="5:29" s="2" customFormat="1">
      <c r="E57071" s="120"/>
      <c r="M57071" s="120"/>
      <c r="N57071" s="120"/>
      <c r="U57071" s="121"/>
      <c r="V57071" s="122"/>
      <c r="W57071" s="123"/>
      <c r="AC57071" s="123"/>
    </row>
    <row r="57072" spans="5:29" s="2" customFormat="1">
      <c r="E57072" s="120"/>
      <c r="M57072" s="120"/>
      <c r="N57072" s="120"/>
      <c r="U57072" s="121"/>
      <c r="V57072" s="122"/>
      <c r="W57072" s="123"/>
      <c r="AC57072" s="123"/>
    </row>
    <row r="57073" spans="5:29" s="2" customFormat="1">
      <c r="E57073" s="120"/>
      <c r="M57073" s="120"/>
      <c r="N57073" s="120"/>
      <c r="U57073" s="121"/>
      <c r="V57073" s="122"/>
      <c r="W57073" s="123"/>
      <c r="AC57073" s="123"/>
    </row>
    <row r="57074" spans="5:29" s="2" customFormat="1">
      <c r="E57074" s="120"/>
      <c r="M57074" s="120"/>
      <c r="N57074" s="120"/>
      <c r="U57074" s="121"/>
      <c r="V57074" s="122"/>
      <c r="W57074" s="123"/>
      <c r="AC57074" s="123"/>
    </row>
    <row r="57075" spans="5:29" s="2" customFormat="1">
      <c r="E57075" s="120"/>
      <c r="M57075" s="120"/>
      <c r="N57075" s="120"/>
      <c r="U57075" s="121"/>
      <c r="V57075" s="122"/>
      <c r="W57075" s="123"/>
      <c r="AC57075" s="123"/>
    </row>
    <row r="57076" spans="5:29" s="2" customFormat="1">
      <c r="E57076" s="120"/>
      <c r="M57076" s="120"/>
      <c r="N57076" s="120"/>
      <c r="U57076" s="121"/>
      <c r="V57076" s="122"/>
      <c r="W57076" s="123"/>
      <c r="AC57076" s="123"/>
    </row>
    <row r="57077" spans="5:29" s="2" customFormat="1">
      <c r="E57077" s="120"/>
      <c r="M57077" s="120"/>
      <c r="N57077" s="120"/>
      <c r="U57077" s="121"/>
      <c r="V57077" s="122"/>
      <c r="W57077" s="123"/>
      <c r="AC57077" s="123"/>
    </row>
    <row r="57078" spans="5:29" s="2" customFormat="1">
      <c r="E57078" s="120"/>
      <c r="M57078" s="120"/>
      <c r="N57078" s="120"/>
      <c r="U57078" s="121"/>
      <c r="V57078" s="122"/>
      <c r="W57078" s="123"/>
      <c r="AC57078" s="123"/>
    </row>
    <row r="57079" spans="5:29" s="2" customFormat="1">
      <c r="E57079" s="120"/>
      <c r="M57079" s="120"/>
      <c r="N57079" s="120"/>
      <c r="U57079" s="121"/>
      <c r="V57079" s="122"/>
      <c r="W57079" s="123"/>
      <c r="AC57079" s="123"/>
    </row>
    <row r="57080" spans="5:29" s="2" customFormat="1">
      <c r="E57080" s="120"/>
      <c r="M57080" s="120"/>
      <c r="N57080" s="120"/>
      <c r="U57080" s="121"/>
      <c r="V57080" s="122"/>
      <c r="W57080" s="123"/>
      <c r="AC57080" s="123"/>
    </row>
    <row r="57081" spans="5:29" s="2" customFormat="1">
      <c r="E57081" s="120"/>
      <c r="M57081" s="120"/>
      <c r="N57081" s="120"/>
      <c r="U57081" s="121"/>
      <c r="V57081" s="122"/>
      <c r="W57081" s="123"/>
      <c r="AC57081" s="123"/>
    </row>
    <row r="57082" spans="5:29" s="2" customFormat="1">
      <c r="E57082" s="120"/>
      <c r="M57082" s="120"/>
      <c r="N57082" s="120"/>
      <c r="U57082" s="121"/>
      <c r="V57082" s="122"/>
      <c r="W57082" s="123"/>
      <c r="AC57082" s="123"/>
    </row>
    <row r="57083" spans="5:29" s="2" customFormat="1">
      <c r="E57083" s="120"/>
      <c r="M57083" s="120"/>
      <c r="N57083" s="120"/>
      <c r="U57083" s="121"/>
      <c r="V57083" s="122"/>
      <c r="W57083" s="123"/>
      <c r="AC57083" s="123"/>
    </row>
    <row r="57084" spans="5:29" s="2" customFormat="1">
      <c r="E57084" s="120"/>
      <c r="M57084" s="120"/>
      <c r="N57084" s="120"/>
      <c r="U57084" s="121"/>
      <c r="V57084" s="122"/>
      <c r="W57084" s="123"/>
      <c r="AC57084" s="123"/>
    </row>
    <row r="57085" spans="5:29" s="2" customFormat="1">
      <c r="E57085" s="120"/>
      <c r="M57085" s="120"/>
      <c r="N57085" s="120"/>
      <c r="U57085" s="121"/>
      <c r="V57085" s="122"/>
      <c r="W57085" s="123"/>
      <c r="AC57085" s="123"/>
    </row>
    <row r="57086" spans="5:29" s="2" customFormat="1">
      <c r="E57086" s="120"/>
      <c r="M57086" s="120"/>
      <c r="N57086" s="120"/>
      <c r="U57086" s="121"/>
      <c r="V57086" s="122"/>
      <c r="W57086" s="123"/>
      <c r="AC57086" s="123"/>
    </row>
    <row r="57087" spans="5:29" s="2" customFormat="1">
      <c r="E57087" s="120"/>
      <c r="M57087" s="120"/>
      <c r="N57087" s="120"/>
      <c r="U57087" s="121"/>
      <c r="V57087" s="122"/>
      <c r="W57087" s="123"/>
      <c r="AC57087" s="123"/>
    </row>
    <row r="57088" spans="5:29" s="2" customFormat="1">
      <c r="E57088" s="120"/>
      <c r="M57088" s="120"/>
      <c r="N57088" s="120"/>
      <c r="U57088" s="121"/>
      <c r="V57088" s="122"/>
      <c r="W57088" s="123"/>
      <c r="AC57088" s="123"/>
    </row>
    <row r="57089" spans="5:29" s="2" customFormat="1">
      <c r="E57089" s="120"/>
      <c r="M57089" s="120"/>
      <c r="N57089" s="120"/>
      <c r="U57089" s="121"/>
      <c r="V57089" s="122"/>
      <c r="W57089" s="123"/>
      <c r="AC57089" s="123"/>
    </row>
    <row r="57090" spans="5:29" s="2" customFormat="1">
      <c r="E57090" s="120"/>
      <c r="M57090" s="120"/>
      <c r="N57090" s="120"/>
      <c r="U57090" s="121"/>
      <c r="V57090" s="122"/>
      <c r="W57090" s="123"/>
      <c r="AC57090" s="123"/>
    </row>
    <row r="57091" spans="5:29" s="2" customFormat="1">
      <c r="E57091" s="120"/>
      <c r="M57091" s="120"/>
      <c r="N57091" s="120"/>
      <c r="U57091" s="121"/>
      <c r="V57091" s="122"/>
      <c r="W57091" s="123"/>
      <c r="AC57091" s="123"/>
    </row>
    <row r="57092" spans="5:29" s="2" customFormat="1">
      <c r="E57092" s="120"/>
      <c r="M57092" s="120"/>
      <c r="N57092" s="120"/>
      <c r="U57092" s="121"/>
      <c r="V57092" s="122"/>
      <c r="W57092" s="123"/>
      <c r="AC57092" s="123"/>
    </row>
    <row r="57093" spans="5:29" s="2" customFormat="1">
      <c r="E57093" s="120"/>
      <c r="M57093" s="120"/>
      <c r="N57093" s="120"/>
      <c r="U57093" s="121"/>
      <c r="V57093" s="122"/>
      <c r="W57093" s="123"/>
      <c r="AC57093" s="123"/>
    </row>
    <row r="57094" spans="5:29" s="2" customFormat="1">
      <c r="E57094" s="120"/>
      <c r="M57094" s="120"/>
      <c r="N57094" s="120"/>
      <c r="U57094" s="121"/>
      <c r="V57094" s="122"/>
      <c r="W57094" s="123"/>
      <c r="AC57094" s="123"/>
    </row>
    <row r="57095" spans="5:29" s="2" customFormat="1">
      <c r="E57095" s="120"/>
      <c r="M57095" s="120"/>
      <c r="N57095" s="120"/>
      <c r="U57095" s="121"/>
      <c r="V57095" s="122"/>
      <c r="W57095" s="123"/>
      <c r="AC57095" s="123"/>
    </row>
    <row r="57096" spans="5:29" s="2" customFormat="1">
      <c r="E57096" s="120"/>
      <c r="M57096" s="120"/>
      <c r="N57096" s="120"/>
      <c r="U57096" s="121"/>
      <c r="V57096" s="122"/>
      <c r="W57096" s="123"/>
      <c r="AC57096" s="123"/>
    </row>
    <row r="57097" spans="5:29" s="2" customFormat="1">
      <c r="E57097" s="120"/>
      <c r="M57097" s="120"/>
      <c r="N57097" s="120"/>
      <c r="U57097" s="121"/>
      <c r="V57097" s="122"/>
      <c r="W57097" s="123"/>
      <c r="AC57097" s="123"/>
    </row>
    <row r="57098" spans="5:29" s="2" customFormat="1">
      <c r="E57098" s="120"/>
      <c r="M57098" s="120"/>
      <c r="N57098" s="120"/>
      <c r="U57098" s="121"/>
      <c r="V57098" s="122"/>
      <c r="W57098" s="123"/>
      <c r="AC57098" s="123"/>
    </row>
    <row r="57099" spans="5:29" s="2" customFormat="1">
      <c r="E57099" s="120"/>
      <c r="M57099" s="120"/>
      <c r="N57099" s="120"/>
      <c r="U57099" s="121"/>
      <c r="V57099" s="122"/>
      <c r="W57099" s="123"/>
      <c r="AC57099" s="123"/>
    </row>
    <row r="57100" spans="5:29" s="2" customFormat="1">
      <c r="E57100" s="120"/>
      <c r="M57100" s="120"/>
      <c r="N57100" s="120"/>
      <c r="U57100" s="121"/>
      <c r="V57100" s="122"/>
      <c r="W57100" s="123"/>
      <c r="AC57100" s="123"/>
    </row>
    <row r="57101" spans="5:29" s="2" customFormat="1">
      <c r="E57101" s="120"/>
      <c r="M57101" s="120"/>
      <c r="N57101" s="120"/>
      <c r="U57101" s="121"/>
      <c r="V57101" s="122"/>
      <c r="W57101" s="123"/>
      <c r="AC57101" s="123"/>
    </row>
    <row r="57102" spans="5:29" s="2" customFormat="1">
      <c r="E57102" s="120"/>
      <c r="M57102" s="120"/>
      <c r="N57102" s="120"/>
      <c r="U57102" s="121"/>
      <c r="V57102" s="122"/>
      <c r="W57102" s="123"/>
      <c r="AC57102" s="123"/>
    </row>
    <row r="57103" spans="5:29" s="2" customFormat="1">
      <c r="E57103" s="120"/>
      <c r="M57103" s="120"/>
      <c r="N57103" s="120"/>
      <c r="U57103" s="121"/>
      <c r="V57103" s="122"/>
      <c r="W57103" s="123"/>
      <c r="AC57103" s="123"/>
    </row>
    <row r="57104" spans="5:29" s="2" customFormat="1">
      <c r="E57104" s="120"/>
      <c r="M57104" s="120"/>
      <c r="N57104" s="120"/>
      <c r="U57104" s="121"/>
      <c r="V57104" s="122"/>
      <c r="W57104" s="123"/>
      <c r="AC57104" s="123"/>
    </row>
    <row r="57105" spans="5:29" s="2" customFormat="1">
      <c r="E57105" s="120"/>
      <c r="M57105" s="120"/>
      <c r="N57105" s="120"/>
      <c r="U57105" s="121"/>
      <c r="V57105" s="122"/>
      <c r="W57105" s="123"/>
      <c r="AC57105" s="123"/>
    </row>
    <row r="57106" spans="5:29" s="2" customFormat="1">
      <c r="E57106" s="120"/>
      <c r="M57106" s="120"/>
      <c r="N57106" s="120"/>
      <c r="U57106" s="121"/>
      <c r="V57106" s="122"/>
      <c r="W57106" s="123"/>
      <c r="AC57106" s="123"/>
    </row>
    <row r="57107" spans="5:29" s="2" customFormat="1">
      <c r="E57107" s="120"/>
      <c r="M57107" s="120"/>
      <c r="N57107" s="120"/>
      <c r="U57107" s="121"/>
      <c r="V57107" s="122"/>
      <c r="W57107" s="123"/>
      <c r="AC57107" s="123"/>
    </row>
    <row r="57108" spans="5:29" s="2" customFormat="1">
      <c r="E57108" s="120"/>
      <c r="M57108" s="120"/>
      <c r="N57108" s="120"/>
      <c r="U57108" s="121"/>
      <c r="V57108" s="122"/>
      <c r="W57108" s="123"/>
      <c r="AC57108" s="123"/>
    </row>
    <row r="57109" spans="5:29" s="2" customFormat="1">
      <c r="E57109" s="120"/>
      <c r="M57109" s="120"/>
      <c r="N57109" s="120"/>
      <c r="U57109" s="121"/>
      <c r="V57109" s="122"/>
      <c r="W57109" s="123"/>
      <c r="AC57109" s="123"/>
    </row>
    <row r="57110" spans="5:29" s="2" customFormat="1">
      <c r="E57110" s="120"/>
      <c r="M57110" s="120"/>
      <c r="N57110" s="120"/>
      <c r="U57110" s="121"/>
      <c r="V57110" s="122"/>
      <c r="W57110" s="123"/>
      <c r="AC57110" s="123"/>
    </row>
    <row r="57111" spans="5:29" s="2" customFormat="1">
      <c r="E57111" s="120"/>
      <c r="M57111" s="120"/>
      <c r="N57111" s="120"/>
      <c r="U57111" s="121"/>
      <c r="V57111" s="122"/>
      <c r="W57111" s="123"/>
      <c r="AC57111" s="123"/>
    </row>
    <row r="57112" spans="5:29" s="2" customFormat="1">
      <c r="E57112" s="120"/>
      <c r="M57112" s="120"/>
      <c r="N57112" s="120"/>
      <c r="U57112" s="121"/>
      <c r="V57112" s="122"/>
      <c r="W57112" s="123"/>
      <c r="AC57112" s="123"/>
    </row>
    <row r="57113" spans="5:29" s="2" customFormat="1">
      <c r="E57113" s="120"/>
      <c r="M57113" s="120"/>
      <c r="N57113" s="120"/>
      <c r="U57113" s="121"/>
      <c r="V57113" s="122"/>
      <c r="W57113" s="123"/>
      <c r="AC57113" s="123"/>
    </row>
    <row r="57114" spans="5:29" s="2" customFormat="1">
      <c r="E57114" s="120"/>
      <c r="M57114" s="120"/>
      <c r="N57114" s="120"/>
      <c r="U57114" s="121"/>
      <c r="V57114" s="122"/>
      <c r="W57114" s="123"/>
      <c r="AC57114" s="123"/>
    </row>
    <row r="57115" spans="5:29" s="2" customFormat="1">
      <c r="E57115" s="120"/>
      <c r="M57115" s="120"/>
      <c r="N57115" s="120"/>
      <c r="U57115" s="121"/>
      <c r="V57115" s="122"/>
      <c r="W57115" s="123"/>
      <c r="AC57115" s="123"/>
    </row>
    <row r="57116" spans="5:29" s="2" customFormat="1">
      <c r="E57116" s="120"/>
      <c r="M57116" s="120"/>
      <c r="N57116" s="120"/>
      <c r="U57116" s="121"/>
      <c r="V57116" s="122"/>
      <c r="W57116" s="123"/>
      <c r="AC57116" s="123"/>
    </row>
    <row r="57117" spans="5:29" s="2" customFormat="1">
      <c r="E57117" s="120"/>
      <c r="M57117" s="120"/>
      <c r="N57117" s="120"/>
      <c r="U57117" s="121"/>
      <c r="V57117" s="122"/>
      <c r="W57117" s="123"/>
      <c r="AC57117" s="123"/>
    </row>
    <row r="57118" spans="5:29" s="2" customFormat="1">
      <c r="E57118" s="120"/>
      <c r="M57118" s="120"/>
      <c r="N57118" s="120"/>
      <c r="U57118" s="121"/>
      <c r="V57118" s="122"/>
      <c r="W57118" s="123"/>
      <c r="AC57118" s="123"/>
    </row>
    <row r="57119" spans="5:29" s="2" customFormat="1">
      <c r="E57119" s="120"/>
      <c r="M57119" s="120"/>
      <c r="N57119" s="120"/>
      <c r="U57119" s="121"/>
      <c r="V57119" s="122"/>
      <c r="W57119" s="123"/>
      <c r="AC57119" s="123"/>
    </row>
    <row r="57120" spans="5:29" s="2" customFormat="1">
      <c r="E57120" s="120"/>
      <c r="M57120" s="120"/>
      <c r="N57120" s="120"/>
      <c r="U57120" s="121"/>
      <c r="V57120" s="122"/>
      <c r="W57120" s="123"/>
      <c r="AC57120" s="123"/>
    </row>
    <row r="57121" spans="5:29" s="2" customFormat="1">
      <c r="E57121" s="120"/>
      <c r="M57121" s="120"/>
      <c r="N57121" s="120"/>
      <c r="U57121" s="121"/>
      <c r="V57121" s="122"/>
      <c r="W57121" s="123"/>
      <c r="AC57121" s="123"/>
    </row>
    <row r="57122" spans="5:29" s="2" customFormat="1">
      <c r="E57122" s="120"/>
      <c r="M57122" s="120"/>
      <c r="N57122" s="120"/>
      <c r="U57122" s="121"/>
      <c r="V57122" s="122"/>
      <c r="W57122" s="123"/>
      <c r="AC57122" s="123"/>
    </row>
    <row r="57123" spans="5:29" s="2" customFormat="1">
      <c r="E57123" s="120"/>
      <c r="M57123" s="120"/>
      <c r="N57123" s="120"/>
      <c r="U57123" s="121"/>
      <c r="V57123" s="122"/>
      <c r="W57123" s="123"/>
      <c r="AC57123" s="123"/>
    </row>
    <row r="57124" spans="5:29" s="2" customFormat="1">
      <c r="E57124" s="120"/>
      <c r="M57124" s="120"/>
      <c r="N57124" s="120"/>
      <c r="U57124" s="121"/>
      <c r="V57124" s="122"/>
      <c r="W57124" s="123"/>
      <c r="AC57124" s="123"/>
    </row>
    <row r="57125" spans="5:29" s="2" customFormat="1">
      <c r="E57125" s="120"/>
      <c r="M57125" s="120"/>
      <c r="N57125" s="120"/>
      <c r="U57125" s="121"/>
      <c r="V57125" s="122"/>
      <c r="W57125" s="123"/>
      <c r="AC57125" s="123"/>
    </row>
    <row r="57126" spans="5:29" s="2" customFormat="1">
      <c r="E57126" s="120"/>
      <c r="M57126" s="120"/>
      <c r="N57126" s="120"/>
      <c r="U57126" s="121"/>
      <c r="V57126" s="122"/>
      <c r="W57126" s="123"/>
      <c r="AC57126" s="123"/>
    </row>
    <row r="57127" spans="5:29" s="2" customFormat="1">
      <c r="E57127" s="120"/>
      <c r="M57127" s="120"/>
      <c r="N57127" s="120"/>
      <c r="U57127" s="121"/>
      <c r="V57127" s="122"/>
      <c r="W57127" s="123"/>
      <c r="AC57127" s="123"/>
    </row>
    <row r="57128" spans="5:29" s="2" customFormat="1">
      <c r="E57128" s="120"/>
      <c r="M57128" s="120"/>
      <c r="N57128" s="120"/>
      <c r="U57128" s="121"/>
      <c r="V57128" s="122"/>
      <c r="W57128" s="123"/>
      <c r="AC57128" s="123"/>
    </row>
    <row r="57129" spans="5:29" s="2" customFormat="1">
      <c r="E57129" s="120"/>
      <c r="M57129" s="120"/>
      <c r="N57129" s="120"/>
      <c r="U57129" s="121"/>
      <c r="V57129" s="122"/>
      <c r="W57129" s="123"/>
      <c r="AC57129" s="123"/>
    </row>
    <row r="57130" spans="5:29" s="2" customFormat="1">
      <c r="E57130" s="120"/>
      <c r="M57130" s="120"/>
      <c r="N57130" s="120"/>
      <c r="U57130" s="121"/>
      <c r="V57130" s="122"/>
      <c r="W57130" s="123"/>
      <c r="AC57130" s="123"/>
    </row>
    <row r="57131" spans="5:29" s="2" customFormat="1">
      <c r="E57131" s="120"/>
      <c r="M57131" s="120"/>
      <c r="N57131" s="120"/>
      <c r="U57131" s="121"/>
      <c r="V57131" s="122"/>
      <c r="W57131" s="123"/>
      <c r="AC57131" s="123"/>
    </row>
    <row r="57132" spans="5:29" s="2" customFormat="1">
      <c r="E57132" s="120"/>
      <c r="M57132" s="120"/>
      <c r="N57132" s="120"/>
      <c r="U57132" s="121"/>
      <c r="V57132" s="122"/>
      <c r="W57132" s="123"/>
      <c r="AC57132" s="123"/>
    </row>
    <row r="57133" spans="5:29" s="2" customFormat="1">
      <c r="E57133" s="120"/>
      <c r="M57133" s="120"/>
      <c r="N57133" s="120"/>
      <c r="U57133" s="121"/>
      <c r="V57133" s="122"/>
      <c r="W57133" s="123"/>
      <c r="AC57133" s="123"/>
    </row>
    <row r="57134" spans="5:29" s="2" customFormat="1">
      <c r="E57134" s="120"/>
      <c r="M57134" s="120"/>
      <c r="N57134" s="120"/>
      <c r="U57134" s="121"/>
      <c r="V57134" s="122"/>
      <c r="W57134" s="123"/>
      <c r="AC57134" s="123"/>
    </row>
    <row r="57135" spans="5:29" s="2" customFormat="1">
      <c r="E57135" s="120"/>
      <c r="M57135" s="120"/>
      <c r="N57135" s="120"/>
      <c r="U57135" s="121"/>
      <c r="V57135" s="122"/>
      <c r="W57135" s="123"/>
      <c r="AC57135" s="123"/>
    </row>
    <row r="57136" spans="5:29" s="2" customFormat="1">
      <c r="E57136" s="120"/>
      <c r="M57136" s="120"/>
      <c r="N57136" s="120"/>
      <c r="U57136" s="121"/>
      <c r="V57136" s="122"/>
      <c r="W57136" s="123"/>
      <c r="AC57136" s="123"/>
    </row>
    <row r="57137" spans="5:29" s="2" customFormat="1">
      <c r="E57137" s="120"/>
      <c r="M57137" s="120"/>
      <c r="N57137" s="120"/>
      <c r="U57137" s="121"/>
      <c r="V57137" s="122"/>
      <c r="W57137" s="123"/>
      <c r="AC57137" s="123"/>
    </row>
    <row r="57138" spans="5:29" s="2" customFormat="1">
      <c r="E57138" s="120"/>
      <c r="M57138" s="120"/>
      <c r="N57138" s="120"/>
      <c r="U57138" s="121"/>
      <c r="V57138" s="122"/>
      <c r="W57138" s="123"/>
      <c r="AC57138" s="123"/>
    </row>
    <row r="57139" spans="5:29" s="2" customFormat="1">
      <c r="E57139" s="120"/>
      <c r="M57139" s="120"/>
      <c r="N57139" s="120"/>
      <c r="U57139" s="121"/>
      <c r="V57139" s="122"/>
      <c r="W57139" s="123"/>
      <c r="AC57139" s="123"/>
    </row>
    <row r="57140" spans="5:29" s="2" customFormat="1">
      <c r="E57140" s="120"/>
      <c r="M57140" s="120"/>
      <c r="N57140" s="120"/>
      <c r="U57140" s="121"/>
      <c r="V57140" s="122"/>
      <c r="W57140" s="123"/>
      <c r="AC57140" s="123"/>
    </row>
    <row r="57141" spans="5:29" s="2" customFormat="1">
      <c r="E57141" s="120"/>
      <c r="M57141" s="120"/>
      <c r="N57141" s="120"/>
      <c r="U57141" s="121"/>
      <c r="V57141" s="122"/>
      <c r="W57141" s="123"/>
      <c r="AC57141" s="123"/>
    </row>
    <row r="57142" spans="5:29" s="2" customFormat="1">
      <c r="E57142" s="120"/>
      <c r="M57142" s="120"/>
      <c r="N57142" s="120"/>
      <c r="U57142" s="121"/>
      <c r="V57142" s="122"/>
      <c r="W57142" s="123"/>
      <c r="AC57142" s="123"/>
    </row>
    <row r="57143" spans="5:29" s="2" customFormat="1">
      <c r="E57143" s="120"/>
      <c r="M57143" s="120"/>
      <c r="N57143" s="120"/>
      <c r="U57143" s="121"/>
      <c r="V57143" s="122"/>
      <c r="W57143" s="123"/>
      <c r="AC57143" s="123"/>
    </row>
    <row r="57144" spans="5:29" s="2" customFormat="1">
      <c r="E57144" s="120"/>
      <c r="M57144" s="120"/>
      <c r="N57144" s="120"/>
      <c r="U57144" s="121"/>
      <c r="V57144" s="122"/>
      <c r="W57144" s="123"/>
      <c r="AC57144" s="123"/>
    </row>
    <row r="57145" spans="5:29" s="2" customFormat="1">
      <c r="E57145" s="120"/>
      <c r="M57145" s="120"/>
      <c r="N57145" s="120"/>
      <c r="U57145" s="121"/>
      <c r="V57145" s="122"/>
      <c r="W57145" s="123"/>
      <c r="AC57145" s="123"/>
    </row>
    <row r="57146" spans="5:29" s="2" customFormat="1">
      <c r="E57146" s="120"/>
      <c r="M57146" s="120"/>
      <c r="N57146" s="120"/>
      <c r="U57146" s="121"/>
      <c r="V57146" s="122"/>
      <c r="W57146" s="123"/>
      <c r="AC57146" s="123"/>
    </row>
    <row r="57147" spans="5:29" s="2" customFormat="1">
      <c r="E57147" s="120"/>
      <c r="M57147" s="120"/>
      <c r="N57147" s="120"/>
      <c r="U57147" s="121"/>
      <c r="V57147" s="122"/>
      <c r="W57147" s="123"/>
      <c r="AC57147" s="123"/>
    </row>
    <row r="57148" spans="5:29" s="2" customFormat="1">
      <c r="E57148" s="120"/>
      <c r="M57148" s="120"/>
      <c r="N57148" s="120"/>
      <c r="U57148" s="121"/>
      <c r="V57148" s="122"/>
      <c r="W57148" s="123"/>
      <c r="AC57148" s="123"/>
    </row>
    <row r="57149" spans="5:29" s="2" customFormat="1">
      <c r="E57149" s="120"/>
      <c r="M57149" s="120"/>
      <c r="N57149" s="120"/>
      <c r="U57149" s="121"/>
      <c r="V57149" s="122"/>
      <c r="W57149" s="123"/>
      <c r="AC57149" s="123"/>
    </row>
    <row r="57150" spans="5:29" s="2" customFormat="1">
      <c r="E57150" s="120"/>
      <c r="M57150" s="120"/>
      <c r="N57150" s="120"/>
      <c r="U57150" s="121"/>
      <c r="V57150" s="122"/>
      <c r="W57150" s="123"/>
      <c r="AC57150" s="123"/>
    </row>
    <row r="57151" spans="5:29" s="2" customFormat="1">
      <c r="E57151" s="120"/>
      <c r="M57151" s="120"/>
      <c r="N57151" s="120"/>
      <c r="U57151" s="121"/>
      <c r="V57151" s="122"/>
      <c r="W57151" s="123"/>
      <c r="AC57151" s="123"/>
    </row>
    <row r="57152" spans="5:29" s="2" customFormat="1">
      <c r="E57152" s="120"/>
      <c r="M57152" s="120"/>
      <c r="N57152" s="120"/>
      <c r="U57152" s="121"/>
      <c r="V57152" s="122"/>
      <c r="W57152" s="123"/>
      <c r="AC57152" s="123"/>
    </row>
    <row r="57153" spans="5:29" s="2" customFormat="1">
      <c r="E57153" s="120"/>
      <c r="M57153" s="120"/>
      <c r="N57153" s="120"/>
      <c r="U57153" s="121"/>
      <c r="V57153" s="122"/>
      <c r="W57153" s="123"/>
      <c r="AC57153" s="123"/>
    </row>
    <row r="57154" spans="5:29" s="2" customFormat="1">
      <c r="E57154" s="120"/>
      <c r="M57154" s="120"/>
      <c r="N57154" s="120"/>
      <c r="U57154" s="121"/>
      <c r="V57154" s="122"/>
      <c r="W57154" s="123"/>
      <c r="AC57154" s="123"/>
    </row>
    <row r="57155" spans="5:29" s="2" customFormat="1">
      <c r="E57155" s="120"/>
      <c r="M57155" s="120"/>
      <c r="N57155" s="120"/>
      <c r="U57155" s="121"/>
      <c r="V57155" s="122"/>
      <c r="W57155" s="123"/>
      <c r="AC57155" s="123"/>
    </row>
    <row r="57156" spans="5:29" s="2" customFormat="1">
      <c r="E57156" s="120"/>
      <c r="M57156" s="120"/>
      <c r="N57156" s="120"/>
      <c r="U57156" s="121"/>
      <c r="V57156" s="122"/>
      <c r="W57156" s="123"/>
      <c r="AC57156" s="123"/>
    </row>
    <row r="57157" spans="5:29" s="2" customFormat="1">
      <c r="E57157" s="120"/>
      <c r="M57157" s="120"/>
      <c r="N57157" s="120"/>
      <c r="U57157" s="121"/>
      <c r="V57157" s="122"/>
      <c r="W57157" s="123"/>
      <c r="AC57157" s="123"/>
    </row>
    <row r="57158" spans="5:29" s="2" customFormat="1">
      <c r="E57158" s="120"/>
      <c r="M57158" s="120"/>
      <c r="N57158" s="120"/>
      <c r="U57158" s="121"/>
      <c r="V57158" s="122"/>
      <c r="W57158" s="123"/>
      <c r="AC57158" s="123"/>
    </row>
    <row r="57159" spans="5:29" s="2" customFormat="1">
      <c r="E57159" s="120"/>
      <c r="M57159" s="120"/>
      <c r="N57159" s="120"/>
      <c r="U57159" s="121"/>
      <c r="V57159" s="122"/>
      <c r="W57159" s="123"/>
      <c r="AC57159" s="123"/>
    </row>
    <row r="57160" spans="5:29" s="2" customFormat="1">
      <c r="E57160" s="120"/>
      <c r="M57160" s="120"/>
      <c r="N57160" s="120"/>
      <c r="U57160" s="121"/>
      <c r="V57160" s="122"/>
      <c r="W57160" s="123"/>
      <c r="AC57160" s="123"/>
    </row>
    <row r="57161" spans="5:29" s="2" customFormat="1">
      <c r="E57161" s="120"/>
      <c r="M57161" s="120"/>
      <c r="N57161" s="120"/>
      <c r="U57161" s="121"/>
      <c r="V57161" s="122"/>
      <c r="W57161" s="123"/>
      <c r="AC57161" s="123"/>
    </row>
    <row r="57162" spans="5:29" s="2" customFormat="1">
      <c r="E57162" s="120"/>
      <c r="M57162" s="120"/>
      <c r="N57162" s="120"/>
      <c r="U57162" s="121"/>
      <c r="V57162" s="122"/>
      <c r="W57162" s="123"/>
      <c r="AC57162" s="123"/>
    </row>
    <row r="57163" spans="5:29" s="2" customFormat="1">
      <c r="E57163" s="120"/>
      <c r="M57163" s="120"/>
      <c r="N57163" s="120"/>
      <c r="U57163" s="121"/>
      <c r="V57163" s="122"/>
      <c r="W57163" s="123"/>
      <c r="AC57163" s="123"/>
    </row>
    <row r="57164" spans="5:29" s="2" customFormat="1">
      <c r="E57164" s="120"/>
      <c r="M57164" s="120"/>
      <c r="N57164" s="120"/>
      <c r="U57164" s="121"/>
      <c r="V57164" s="122"/>
      <c r="W57164" s="123"/>
      <c r="AC57164" s="123"/>
    </row>
    <row r="57165" spans="5:29" s="2" customFormat="1">
      <c r="E57165" s="120"/>
      <c r="M57165" s="120"/>
      <c r="N57165" s="120"/>
      <c r="U57165" s="121"/>
      <c r="V57165" s="122"/>
      <c r="W57165" s="123"/>
      <c r="AC57165" s="123"/>
    </row>
    <row r="57166" spans="5:29" s="2" customFormat="1">
      <c r="E57166" s="120"/>
      <c r="M57166" s="120"/>
      <c r="N57166" s="120"/>
      <c r="U57166" s="121"/>
      <c r="V57166" s="122"/>
      <c r="W57166" s="123"/>
      <c r="AC57166" s="123"/>
    </row>
    <row r="57167" spans="5:29" s="2" customFormat="1">
      <c r="E57167" s="120"/>
      <c r="M57167" s="120"/>
      <c r="N57167" s="120"/>
      <c r="U57167" s="121"/>
      <c r="V57167" s="122"/>
      <c r="W57167" s="123"/>
      <c r="AC57167" s="123"/>
    </row>
    <row r="57168" spans="5:29" s="2" customFormat="1">
      <c r="E57168" s="120"/>
      <c r="M57168" s="120"/>
      <c r="N57168" s="120"/>
      <c r="U57168" s="121"/>
      <c r="V57168" s="122"/>
      <c r="W57168" s="123"/>
      <c r="AC57168" s="123"/>
    </row>
    <row r="57169" spans="5:29" s="2" customFormat="1">
      <c r="E57169" s="120"/>
      <c r="M57169" s="120"/>
      <c r="N57169" s="120"/>
      <c r="U57169" s="121"/>
      <c r="V57169" s="122"/>
      <c r="W57169" s="123"/>
      <c r="AC57169" s="123"/>
    </row>
    <row r="57170" spans="5:29" s="2" customFormat="1">
      <c r="E57170" s="120"/>
      <c r="M57170" s="120"/>
      <c r="N57170" s="120"/>
      <c r="U57170" s="121"/>
      <c r="V57170" s="122"/>
      <c r="W57170" s="123"/>
      <c r="AC57170" s="123"/>
    </row>
    <row r="57171" spans="5:29" s="2" customFormat="1">
      <c r="E57171" s="120"/>
      <c r="M57171" s="120"/>
      <c r="N57171" s="120"/>
      <c r="U57171" s="121"/>
      <c r="V57171" s="122"/>
      <c r="W57171" s="123"/>
      <c r="AC57171" s="123"/>
    </row>
    <row r="57172" spans="5:29" s="2" customFormat="1">
      <c r="E57172" s="120"/>
      <c r="M57172" s="120"/>
      <c r="N57172" s="120"/>
      <c r="U57172" s="121"/>
      <c r="V57172" s="122"/>
      <c r="W57172" s="123"/>
      <c r="AC57172" s="123"/>
    </row>
    <row r="57173" spans="5:29" s="2" customFormat="1">
      <c r="E57173" s="120"/>
      <c r="M57173" s="120"/>
      <c r="N57173" s="120"/>
      <c r="U57173" s="121"/>
      <c r="V57173" s="122"/>
      <c r="W57173" s="123"/>
      <c r="AC57173" s="123"/>
    </row>
    <row r="57174" spans="5:29" s="2" customFormat="1">
      <c r="E57174" s="120"/>
      <c r="M57174" s="120"/>
      <c r="N57174" s="120"/>
      <c r="U57174" s="121"/>
      <c r="V57174" s="122"/>
      <c r="W57174" s="123"/>
      <c r="AC57174" s="123"/>
    </row>
    <row r="57175" spans="5:29" s="2" customFormat="1">
      <c r="E57175" s="120"/>
      <c r="M57175" s="120"/>
      <c r="N57175" s="120"/>
      <c r="U57175" s="121"/>
      <c r="V57175" s="122"/>
      <c r="W57175" s="123"/>
      <c r="AC57175" s="123"/>
    </row>
    <row r="57176" spans="5:29" s="2" customFormat="1">
      <c r="E57176" s="120"/>
      <c r="M57176" s="120"/>
      <c r="N57176" s="120"/>
      <c r="U57176" s="121"/>
      <c r="V57176" s="122"/>
      <c r="W57176" s="123"/>
      <c r="AC57176" s="123"/>
    </row>
    <row r="57177" spans="5:29" s="2" customFormat="1">
      <c r="E57177" s="120"/>
      <c r="M57177" s="120"/>
      <c r="N57177" s="120"/>
      <c r="U57177" s="121"/>
      <c r="V57177" s="122"/>
      <c r="W57177" s="123"/>
      <c r="AC57177" s="123"/>
    </row>
    <row r="57178" spans="5:29" s="2" customFormat="1">
      <c r="E57178" s="120"/>
      <c r="M57178" s="120"/>
      <c r="N57178" s="120"/>
      <c r="U57178" s="121"/>
      <c r="V57178" s="122"/>
      <c r="W57178" s="123"/>
      <c r="AC57178" s="123"/>
    </row>
    <row r="57179" spans="5:29" s="2" customFormat="1">
      <c r="E57179" s="120"/>
      <c r="M57179" s="120"/>
      <c r="N57179" s="120"/>
      <c r="U57179" s="121"/>
      <c r="V57179" s="122"/>
      <c r="W57179" s="123"/>
      <c r="AC57179" s="123"/>
    </row>
    <row r="57180" spans="5:29" s="2" customFormat="1">
      <c r="E57180" s="120"/>
      <c r="M57180" s="120"/>
      <c r="N57180" s="120"/>
      <c r="U57180" s="121"/>
      <c r="V57180" s="122"/>
      <c r="W57180" s="123"/>
      <c r="AC57180" s="123"/>
    </row>
    <row r="57181" spans="5:29" s="2" customFormat="1">
      <c r="E57181" s="120"/>
      <c r="M57181" s="120"/>
      <c r="N57181" s="120"/>
      <c r="U57181" s="121"/>
      <c r="V57181" s="122"/>
      <c r="W57181" s="123"/>
      <c r="AC57181" s="123"/>
    </row>
    <row r="57182" spans="5:29" s="2" customFormat="1">
      <c r="E57182" s="120"/>
      <c r="M57182" s="120"/>
      <c r="N57182" s="120"/>
      <c r="U57182" s="121"/>
      <c r="V57182" s="122"/>
      <c r="W57182" s="123"/>
      <c r="AC57182" s="123"/>
    </row>
    <row r="57183" spans="5:29" s="2" customFormat="1">
      <c r="E57183" s="120"/>
      <c r="M57183" s="120"/>
      <c r="N57183" s="120"/>
      <c r="U57183" s="121"/>
      <c r="V57183" s="122"/>
      <c r="W57183" s="123"/>
      <c r="AC57183" s="123"/>
    </row>
    <row r="57184" spans="5:29" s="2" customFormat="1">
      <c r="E57184" s="120"/>
      <c r="M57184" s="120"/>
      <c r="N57184" s="120"/>
      <c r="U57184" s="121"/>
      <c r="V57184" s="122"/>
      <c r="W57184" s="123"/>
      <c r="AC57184" s="123"/>
    </row>
    <row r="57185" spans="5:29" s="2" customFormat="1">
      <c r="E57185" s="120"/>
      <c r="M57185" s="120"/>
      <c r="N57185" s="120"/>
      <c r="U57185" s="121"/>
      <c r="V57185" s="122"/>
      <c r="W57185" s="123"/>
      <c r="AC57185" s="123"/>
    </row>
    <row r="57186" spans="5:29" s="2" customFormat="1">
      <c r="E57186" s="120"/>
      <c r="M57186" s="120"/>
      <c r="N57186" s="120"/>
      <c r="U57186" s="121"/>
      <c r="V57186" s="122"/>
      <c r="W57186" s="123"/>
      <c r="AC57186" s="123"/>
    </row>
    <row r="57187" spans="5:29" s="2" customFormat="1">
      <c r="E57187" s="120"/>
      <c r="M57187" s="120"/>
      <c r="N57187" s="120"/>
      <c r="U57187" s="121"/>
      <c r="V57187" s="122"/>
      <c r="W57187" s="123"/>
      <c r="AC57187" s="123"/>
    </row>
    <row r="57188" spans="5:29" s="2" customFormat="1">
      <c r="E57188" s="120"/>
      <c r="M57188" s="120"/>
      <c r="N57188" s="120"/>
      <c r="U57188" s="121"/>
      <c r="V57188" s="122"/>
      <c r="W57188" s="123"/>
      <c r="AC57188" s="123"/>
    </row>
    <row r="57189" spans="5:29" s="2" customFormat="1">
      <c r="E57189" s="120"/>
      <c r="M57189" s="120"/>
      <c r="N57189" s="120"/>
      <c r="U57189" s="121"/>
      <c r="V57189" s="122"/>
      <c r="W57189" s="123"/>
      <c r="AC57189" s="123"/>
    </row>
    <row r="57190" spans="5:29" s="2" customFormat="1">
      <c r="E57190" s="120"/>
      <c r="M57190" s="120"/>
      <c r="N57190" s="120"/>
      <c r="U57190" s="121"/>
      <c r="V57190" s="122"/>
      <c r="W57190" s="123"/>
      <c r="AC57190" s="123"/>
    </row>
    <row r="57191" spans="5:29" s="2" customFormat="1">
      <c r="E57191" s="120"/>
      <c r="M57191" s="120"/>
      <c r="N57191" s="120"/>
      <c r="U57191" s="121"/>
      <c r="V57191" s="122"/>
      <c r="W57191" s="123"/>
      <c r="AC57191" s="123"/>
    </row>
    <row r="57192" spans="5:29" s="2" customFormat="1">
      <c r="E57192" s="120"/>
      <c r="M57192" s="120"/>
      <c r="N57192" s="120"/>
      <c r="U57192" s="121"/>
      <c r="V57192" s="122"/>
      <c r="W57192" s="123"/>
      <c r="AC57192" s="123"/>
    </row>
    <row r="57193" spans="5:29" s="2" customFormat="1">
      <c r="E57193" s="120"/>
      <c r="M57193" s="120"/>
      <c r="N57193" s="120"/>
      <c r="U57193" s="121"/>
      <c r="V57193" s="122"/>
      <c r="W57193" s="123"/>
      <c r="AC57193" s="123"/>
    </row>
    <row r="57194" spans="5:29" s="2" customFormat="1">
      <c r="E57194" s="120"/>
      <c r="M57194" s="120"/>
      <c r="N57194" s="120"/>
      <c r="U57194" s="121"/>
      <c r="V57194" s="122"/>
      <c r="W57194" s="123"/>
      <c r="AC57194" s="123"/>
    </row>
    <row r="57195" spans="5:29" s="2" customFormat="1">
      <c r="E57195" s="120"/>
      <c r="M57195" s="120"/>
      <c r="N57195" s="120"/>
      <c r="U57195" s="121"/>
      <c r="V57195" s="122"/>
      <c r="W57195" s="123"/>
      <c r="AC57195" s="123"/>
    </row>
    <row r="57196" spans="5:29" s="2" customFormat="1">
      <c r="E57196" s="120"/>
      <c r="M57196" s="120"/>
      <c r="N57196" s="120"/>
      <c r="U57196" s="121"/>
      <c r="V57196" s="122"/>
      <c r="W57196" s="123"/>
      <c r="AC57196" s="123"/>
    </row>
    <row r="57197" spans="5:29" s="2" customFormat="1">
      <c r="E57197" s="120"/>
      <c r="M57197" s="120"/>
      <c r="N57197" s="120"/>
      <c r="U57197" s="121"/>
      <c r="V57197" s="122"/>
      <c r="W57197" s="123"/>
      <c r="AC57197" s="123"/>
    </row>
    <row r="57198" spans="5:29" s="2" customFormat="1">
      <c r="E57198" s="120"/>
      <c r="M57198" s="120"/>
      <c r="N57198" s="120"/>
      <c r="U57198" s="121"/>
      <c r="V57198" s="122"/>
      <c r="W57198" s="123"/>
      <c r="AC57198" s="123"/>
    </row>
    <row r="57199" spans="5:29" s="2" customFormat="1">
      <c r="E57199" s="120"/>
      <c r="M57199" s="120"/>
      <c r="N57199" s="120"/>
      <c r="U57199" s="121"/>
      <c r="V57199" s="122"/>
      <c r="W57199" s="123"/>
      <c r="AC57199" s="123"/>
    </row>
    <row r="57200" spans="5:29" s="2" customFormat="1">
      <c r="E57200" s="120"/>
      <c r="M57200" s="120"/>
      <c r="N57200" s="120"/>
      <c r="U57200" s="121"/>
      <c r="V57200" s="122"/>
      <c r="W57200" s="123"/>
      <c r="AC57200" s="123"/>
    </row>
    <row r="57201" spans="5:29" s="2" customFormat="1">
      <c r="E57201" s="120"/>
      <c r="M57201" s="120"/>
      <c r="N57201" s="120"/>
      <c r="U57201" s="121"/>
      <c r="V57201" s="122"/>
      <c r="W57201" s="123"/>
      <c r="AC57201" s="123"/>
    </row>
    <row r="57202" spans="5:29" s="2" customFormat="1">
      <c r="E57202" s="120"/>
      <c r="M57202" s="120"/>
      <c r="N57202" s="120"/>
      <c r="U57202" s="121"/>
      <c r="V57202" s="122"/>
      <c r="W57202" s="123"/>
      <c r="AC57202" s="123"/>
    </row>
    <row r="57203" spans="5:29" s="2" customFormat="1">
      <c r="E57203" s="120"/>
      <c r="M57203" s="120"/>
      <c r="N57203" s="120"/>
      <c r="U57203" s="121"/>
      <c r="V57203" s="122"/>
      <c r="W57203" s="123"/>
      <c r="AC57203" s="123"/>
    </row>
    <row r="57204" spans="5:29" s="2" customFormat="1">
      <c r="E57204" s="120"/>
      <c r="M57204" s="120"/>
      <c r="N57204" s="120"/>
      <c r="U57204" s="121"/>
      <c r="V57204" s="122"/>
      <c r="W57204" s="123"/>
      <c r="AC57204" s="123"/>
    </row>
    <row r="57205" spans="5:29" s="2" customFormat="1">
      <c r="E57205" s="120"/>
      <c r="M57205" s="120"/>
      <c r="N57205" s="120"/>
      <c r="U57205" s="121"/>
      <c r="V57205" s="122"/>
      <c r="W57205" s="123"/>
      <c r="AC57205" s="123"/>
    </row>
    <row r="57206" spans="5:29" s="2" customFormat="1">
      <c r="E57206" s="120"/>
      <c r="M57206" s="120"/>
      <c r="N57206" s="120"/>
      <c r="U57206" s="121"/>
      <c r="V57206" s="122"/>
      <c r="W57206" s="123"/>
      <c r="AC57206" s="123"/>
    </row>
    <row r="57207" spans="5:29" s="2" customFormat="1">
      <c r="E57207" s="120"/>
      <c r="M57207" s="120"/>
      <c r="N57207" s="120"/>
      <c r="U57207" s="121"/>
      <c r="V57207" s="122"/>
      <c r="W57207" s="123"/>
      <c r="AC57207" s="123"/>
    </row>
    <row r="57208" spans="5:29" s="2" customFormat="1">
      <c r="E57208" s="120"/>
      <c r="M57208" s="120"/>
      <c r="N57208" s="120"/>
      <c r="U57208" s="121"/>
      <c r="V57208" s="122"/>
      <c r="W57208" s="123"/>
      <c r="AC57208" s="123"/>
    </row>
    <row r="57209" spans="5:29" s="2" customFormat="1">
      <c r="E57209" s="120"/>
      <c r="M57209" s="120"/>
      <c r="N57209" s="120"/>
      <c r="U57209" s="121"/>
      <c r="V57209" s="122"/>
      <c r="W57209" s="123"/>
      <c r="AC57209" s="123"/>
    </row>
    <row r="57210" spans="5:29" s="2" customFormat="1">
      <c r="E57210" s="120"/>
      <c r="M57210" s="120"/>
      <c r="N57210" s="120"/>
      <c r="U57210" s="121"/>
      <c r="V57210" s="122"/>
      <c r="W57210" s="123"/>
      <c r="AC57210" s="123"/>
    </row>
    <row r="57211" spans="5:29" s="2" customFormat="1">
      <c r="E57211" s="120"/>
      <c r="M57211" s="120"/>
      <c r="N57211" s="120"/>
      <c r="U57211" s="121"/>
      <c r="V57211" s="122"/>
      <c r="W57211" s="123"/>
      <c r="AC57211" s="123"/>
    </row>
    <row r="57212" spans="5:29" s="2" customFormat="1">
      <c r="E57212" s="120"/>
      <c r="M57212" s="120"/>
      <c r="N57212" s="120"/>
      <c r="U57212" s="121"/>
      <c r="V57212" s="122"/>
      <c r="W57212" s="123"/>
      <c r="AC57212" s="123"/>
    </row>
    <row r="57213" spans="5:29" s="2" customFormat="1">
      <c r="E57213" s="120"/>
      <c r="M57213" s="120"/>
      <c r="N57213" s="120"/>
      <c r="U57213" s="121"/>
      <c r="V57213" s="122"/>
      <c r="W57213" s="123"/>
      <c r="AC57213" s="123"/>
    </row>
    <row r="57214" spans="5:29" s="2" customFormat="1">
      <c r="E57214" s="120"/>
      <c r="M57214" s="120"/>
      <c r="N57214" s="120"/>
      <c r="U57214" s="121"/>
      <c r="V57214" s="122"/>
      <c r="W57214" s="123"/>
      <c r="AC57214" s="123"/>
    </row>
    <row r="57215" spans="5:29" s="2" customFormat="1">
      <c r="E57215" s="120"/>
      <c r="M57215" s="120"/>
      <c r="N57215" s="120"/>
      <c r="U57215" s="121"/>
      <c r="V57215" s="122"/>
      <c r="W57215" s="123"/>
      <c r="AC57215" s="123"/>
    </row>
    <row r="57216" spans="5:29" s="2" customFormat="1">
      <c r="E57216" s="120"/>
      <c r="M57216" s="120"/>
      <c r="N57216" s="120"/>
      <c r="U57216" s="121"/>
      <c r="V57216" s="122"/>
      <c r="W57216" s="123"/>
      <c r="AC57216" s="123"/>
    </row>
    <row r="57217" spans="5:29" s="2" customFormat="1">
      <c r="E57217" s="120"/>
      <c r="M57217" s="120"/>
      <c r="N57217" s="120"/>
      <c r="U57217" s="121"/>
      <c r="V57217" s="122"/>
      <c r="W57217" s="123"/>
      <c r="AC57217" s="123"/>
    </row>
    <row r="57218" spans="5:29" s="2" customFormat="1">
      <c r="E57218" s="120"/>
      <c r="M57218" s="120"/>
      <c r="N57218" s="120"/>
      <c r="U57218" s="121"/>
      <c r="V57218" s="122"/>
      <c r="W57218" s="123"/>
      <c r="AC57218" s="123"/>
    </row>
    <row r="57219" spans="5:29" s="2" customFormat="1">
      <c r="E57219" s="120"/>
      <c r="M57219" s="120"/>
      <c r="N57219" s="120"/>
      <c r="U57219" s="121"/>
      <c r="V57219" s="122"/>
      <c r="W57219" s="123"/>
      <c r="AC57219" s="123"/>
    </row>
    <row r="57220" spans="5:29" s="2" customFormat="1">
      <c r="E57220" s="120"/>
      <c r="M57220" s="120"/>
      <c r="N57220" s="120"/>
      <c r="U57220" s="121"/>
      <c r="V57220" s="122"/>
      <c r="W57220" s="123"/>
      <c r="AC57220" s="123"/>
    </row>
    <row r="57221" spans="5:29" s="2" customFormat="1">
      <c r="E57221" s="120"/>
      <c r="M57221" s="120"/>
      <c r="N57221" s="120"/>
      <c r="U57221" s="121"/>
      <c r="V57221" s="122"/>
      <c r="W57221" s="123"/>
      <c r="AC57221" s="123"/>
    </row>
    <row r="57222" spans="5:29" s="2" customFormat="1">
      <c r="E57222" s="120"/>
      <c r="M57222" s="120"/>
      <c r="N57222" s="120"/>
      <c r="U57222" s="121"/>
      <c r="V57222" s="122"/>
      <c r="W57222" s="123"/>
      <c r="AC57222" s="123"/>
    </row>
    <row r="57223" spans="5:29" s="2" customFormat="1">
      <c r="E57223" s="120"/>
      <c r="M57223" s="120"/>
      <c r="N57223" s="120"/>
      <c r="U57223" s="121"/>
      <c r="V57223" s="122"/>
      <c r="W57223" s="123"/>
      <c r="AC57223" s="123"/>
    </row>
    <row r="57224" spans="5:29" s="2" customFormat="1">
      <c r="E57224" s="120"/>
      <c r="M57224" s="120"/>
      <c r="N57224" s="120"/>
      <c r="U57224" s="121"/>
      <c r="V57224" s="122"/>
      <c r="W57224" s="123"/>
      <c r="AC57224" s="123"/>
    </row>
    <row r="57225" spans="5:29" s="2" customFormat="1">
      <c r="E57225" s="120"/>
      <c r="M57225" s="120"/>
      <c r="N57225" s="120"/>
      <c r="U57225" s="121"/>
      <c r="V57225" s="122"/>
      <c r="W57225" s="123"/>
      <c r="AC57225" s="123"/>
    </row>
    <row r="57226" spans="5:29" s="2" customFormat="1">
      <c r="E57226" s="120"/>
      <c r="M57226" s="120"/>
      <c r="N57226" s="120"/>
      <c r="U57226" s="121"/>
      <c r="V57226" s="122"/>
      <c r="W57226" s="123"/>
      <c r="AC57226" s="123"/>
    </row>
    <row r="57227" spans="5:29" s="2" customFormat="1">
      <c r="E57227" s="120"/>
      <c r="M57227" s="120"/>
      <c r="N57227" s="120"/>
      <c r="U57227" s="121"/>
      <c r="V57227" s="122"/>
      <c r="W57227" s="123"/>
      <c r="AC57227" s="123"/>
    </row>
    <row r="57228" spans="5:29" s="2" customFormat="1">
      <c r="E57228" s="120"/>
      <c r="M57228" s="120"/>
      <c r="N57228" s="120"/>
      <c r="U57228" s="121"/>
      <c r="V57228" s="122"/>
      <c r="W57228" s="123"/>
      <c r="AC57228" s="123"/>
    </row>
    <row r="57229" spans="5:29" s="2" customFormat="1">
      <c r="E57229" s="120"/>
      <c r="M57229" s="120"/>
      <c r="N57229" s="120"/>
      <c r="U57229" s="121"/>
      <c r="V57229" s="122"/>
      <c r="W57229" s="123"/>
      <c r="AC57229" s="123"/>
    </row>
    <row r="57230" spans="5:29" s="2" customFormat="1">
      <c r="E57230" s="120"/>
      <c r="M57230" s="120"/>
      <c r="N57230" s="120"/>
      <c r="U57230" s="121"/>
      <c r="V57230" s="122"/>
      <c r="W57230" s="123"/>
      <c r="AC57230" s="123"/>
    </row>
    <row r="57231" spans="5:29" s="2" customFormat="1">
      <c r="E57231" s="120"/>
      <c r="M57231" s="120"/>
      <c r="N57231" s="120"/>
      <c r="U57231" s="121"/>
      <c r="V57231" s="122"/>
      <c r="W57231" s="123"/>
      <c r="AC57231" s="123"/>
    </row>
    <row r="57232" spans="5:29" s="2" customFormat="1">
      <c r="E57232" s="120"/>
      <c r="M57232" s="120"/>
      <c r="N57232" s="120"/>
      <c r="U57232" s="121"/>
      <c r="V57232" s="122"/>
      <c r="W57232" s="123"/>
      <c r="AC57232" s="123"/>
    </row>
    <row r="57233" spans="5:29" s="2" customFormat="1">
      <c r="E57233" s="120"/>
      <c r="M57233" s="120"/>
      <c r="N57233" s="120"/>
      <c r="U57233" s="121"/>
      <c r="V57233" s="122"/>
      <c r="W57233" s="123"/>
      <c r="AC57233" s="123"/>
    </row>
    <row r="57234" spans="5:29" s="2" customFormat="1">
      <c r="E57234" s="120"/>
      <c r="M57234" s="120"/>
      <c r="N57234" s="120"/>
      <c r="U57234" s="121"/>
      <c r="V57234" s="122"/>
      <c r="W57234" s="123"/>
      <c r="AC57234" s="123"/>
    </row>
    <row r="57235" spans="5:29" s="2" customFormat="1">
      <c r="E57235" s="120"/>
      <c r="M57235" s="120"/>
      <c r="N57235" s="120"/>
      <c r="U57235" s="121"/>
      <c r="V57235" s="122"/>
      <c r="W57235" s="123"/>
      <c r="AC57235" s="123"/>
    </row>
    <row r="57236" spans="5:29" s="2" customFormat="1">
      <c r="E57236" s="120"/>
      <c r="M57236" s="120"/>
      <c r="N57236" s="120"/>
      <c r="U57236" s="121"/>
      <c r="V57236" s="122"/>
      <c r="W57236" s="123"/>
      <c r="AC57236" s="123"/>
    </row>
    <row r="57237" spans="5:29" s="2" customFormat="1">
      <c r="E57237" s="120"/>
      <c r="M57237" s="120"/>
      <c r="N57237" s="120"/>
      <c r="U57237" s="121"/>
      <c r="V57237" s="122"/>
      <c r="W57237" s="123"/>
      <c r="AC57237" s="123"/>
    </row>
    <row r="57238" spans="5:29" s="2" customFormat="1">
      <c r="E57238" s="120"/>
      <c r="M57238" s="120"/>
      <c r="N57238" s="120"/>
      <c r="U57238" s="121"/>
      <c r="V57238" s="122"/>
      <c r="W57238" s="123"/>
      <c r="AC57238" s="123"/>
    </row>
    <row r="57239" spans="5:29" s="2" customFormat="1">
      <c r="E57239" s="120"/>
      <c r="M57239" s="120"/>
      <c r="N57239" s="120"/>
      <c r="U57239" s="121"/>
      <c r="V57239" s="122"/>
      <c r="W57239" s="123"/>
      <c r="AC57239" s="123"/>
    </row>
    <row r="57240" spans="5:29" s="2" customFormat="1">
      <c r="E57240" s="120"/>
      <c r="M57240" s="120"/>
      <c r="N57240" s="120"/>
      <c r="U57240" s="121"/>
      <c r="V57240" s="122"/>
      <c r="W57240" s="123"/>
      <c r="AC57240" s="123"/>
    </row>
    <row r="57241" spans="5:29" s="2" customFormat="1">
      <c r="E57241" s="120"/>
      <c r="M57241" s="120"/>
      <c r="N57241" s="120"/>
      <c r="U57241" s="121"/>
      <c r="V57241" s="122"/>
      <c r="W57241" s="123"/>
      <c r="AC57241" s="123"/>
    </row>
    <row r="57242" spans="5:29" s="2" customFormat="1">
      <c r="E57242" s="120"/>
      <c r="M57242" s="120"/>
      <c r="N57242" s="120"/>
      <c r="U57242" s="121"/>
      <c r="V57242" s="122"/>
      <c r="W57242" s="123"/>
      <c r="AC57242" s="123"/>
    </row>
    <row r="57243" spans="5:29" s="2" customFormat="1">
      <c r="E57243" s="120"/>
      <c r="M57243" s="120"/>
      <c r="N57243" s="120"/>
      <c r="U57243" s="121"/>
      <c r="V57243" s="122"/>
      <c r="W57243" s="123"/>
      <c r="AC57243" s="123"/>
    </row>
    <row r="57244" spans="5:29" s="2" customFormat="1">
      <c r="E57244" s="120"/>
      <c r="M57244" s="120"/>
      <c r="N57244" s="120"/>
      <c r="U57244" s="121"/>
      <c r="V57244" s="122"/>
      <c r="W57244" s="123"/>
      <c r="AC57244" s="123"/>
    </row>
    <row r="57245" spans="5:29" s="2" customFormat="1">
      <c r="E57245" s="120"/>
      <c r="M57245" s="120"/>
      <c r="N57245" s="120"/>
      <c r="U57245" s="121"/>
      <c r="V57245" s="122"/>
      <c r="W57245" s="123"/>
      <c r="AC57245" s="123"/>
    </row>
    <row r="57246" spans="5:29" s="2" customFormat="1">
      <c r="E57246" s="120"/>
      <c r="M57246" s="120"/>
      <c r="N57246" s="120"/>
      <c r="U57246" s="121"/>
      <c r="V57246" s="122"/>
      <c r="W57246" s="123"/>
      <c r="AC57246" s="123"/>
    </row>
    <row r="57247" spans="5:29" s="2" customFormat="1">
      <c r="E57247" s="120"/>
      <c r="M57247" s="120"/>
      <c r="N57247" s="120"/>
      <c r="U57247" s="121"/>
      <c r="V57247" s="122"/>
      <c r="W57247" s="123"/>
      <c r="AC57247" s="123"/>
    </row>
    <row r="57248" spans="5:29" s="2" customFormat="1">
      <c r="E57248" s="120"/>
      <c r="M57248" s="120"/>
      <c r="N57248" s="120"/>
      <c r="U57248" s="121"/>
      <c r="V57248" s="122"/>
      <c r="W57248" s="123"/>
      <c r="AC57248" s="123"/>
    </row>
    <row r="57249" spans="5:29" s="2" customFormat="1">
      <c r="E57249" s="120"/>
      <c r="M57249" s="120"/>
      <c r="N57249" s="120"/>
      <c r="U57249" s="121"/>
      <c r="V57249" s="122"/>
      <c r="W57249" s="123"/>
      <c r="AC57249" s="123"/>
    </row>
    <row r="57250" spans="5:29" s="2" customFormat="1">
      <c r="E57250" s="120"/>
      <c r="M57250" s="120"/>
      <c r="N57250" s="120"/>
      <c r="U57250" s="121"/>
      <c r="V57250" s="122"/>
      <c r="W57250" s="123"/>
      <c r="AC57250" s="123"/>
    </row>
    <row r="57251" spans="5:29" s="2" customFormat="1">
      <c r="E57251" s="120"/>
      <c r="M57251" s="120"/>
      <c r="N57251" s="120"/>
      <c r="U57251" s="121"/>
      <c r="V57251" s="122"/>
      <c r="W57251" s="123"/>
      <c r="AC57251" s="123"/>
    </row>
    <row r="57252" spans="5:29" s="2" customFormat="1">
      <c r="E57252" s="120"/>
      <c r="M57252" s="120"/>
      <c r="N57252" s="120"/>
      <c r="U57252" s="121"/>
      <c r="V57252" s="122"/>
      <c r="W57252" s="123"/>
      <c r="AC57252" s="123"/>
    </row>
    <row r="57253" spans="5:29" s="2" customFormat="1">
      <c r="E57253" s="120"/>
      <c r="M57253" s="120"/>
      <c r="N57253" s="120"/>
      <c r="U57253" s="121"/>
      <c r="V57253" s="122"/>
      <c r="W57253" s="123"/>
      <c r="AC57253" s="123"/>
    </row>
    <row r="57254" spans="5:29" s="2" customFormat="1">
      <c r="E57254" s="120"/>
      <c r="M57254" s="120"/>
      <c r="N57254" s="120"/>
      <c r="U57254" s="121"/>
      <c r="V57254" s="122"/>
      <c r="W57254" s="123"/>
      <c r="AC57254" s="123"/>
    </row>
    <row r="57255" spans="5:29" s="2" customFormat="1">
      <c r="E57255" s="120"/>
      <c r="M57255" s="120"/>
      <c r="N57255" s="120"/>
      <c r="U57255" s="121"/>
      <c r="V57255" s="122"/>
      <c r="W57255" s="123"/>
      <c r="AC57255" s="123"/>
    </row>
    <row r="57256" spans="5:29" s="2" customFormat="1">
      <c r="E57256" s="120"/>
      <c r="M57256" s="120"/>
      <c r="N57256" s="120"/>
      <c r="U57256" s="121"/>
      <c r="V57256" s="122"/>
      <c r="W57256" s="123"/>
      <c r="AC57256" s="123"/>
    </row>
    <row r="57257" spans="5:29" s="2" customFormat="1">
      <c r="E57257" s="120"/>
      <c r="M57257" s="120"/>
      <c r="N57257" s="120"/>
      <c r="U57257" s="121"/>
      <c r="V57257" s="122"/>
      <c r="W57257" s="123"/>
      <c r="AC57257" s="123"/>
    </row>
    <row r="57258" spans="5:29" s="2" customFormat="1">
      <c r="E57258" s="120"/>
      <c r="M57258" s="120"/>
      <c r="N57258" s="120"/>
      <c r="U57258" s="121"/>
      <c r="V57258" s="122"/>
      <c r="W57258" s="123"/>
      <c r="AC57258" s="123"/>
    </row>
    <row r="57259" spans="5:29" s="2" customFormat="1">
      <c r="E57259" s="120"/>
      <c r="M57259" s="120"/>
      <c r="N57259" s="120"/>
      <c r="U57259" s="121"/>
      <c r="V57259" s="122"/>
      <c r="W57259" s="123"/>
      <c r="AC57259" s="123"/>
    </row>
    <row r="57260" spans="5:29" s="2" customFormat="1">
      <c r="E57260" s="120"/>
      <c r="M57260" s="120"/>
      <c r="N57260" s="120"/>
      <c r="U57260" s="121"/>
      <c r="V57260" s="122"/>
      <c r="W57260" s="123"/>
      <c r="AC57260" s="123"/>
    </row>
    <row r="57261" spans="5:29" s="2" customFormat="1">
      <c r="E57261" s="120"/>
      <c r="M57261" s="120"/>
      <c r="N57261" s="120"/>
      <c r="U57261" s="121"/>
      <c r="V57261" s="122"/>
      <c r="W57261" s="123"/>
      <c r="AC57261" s="123"/>
    </row>
    <row r="57262" spans="5:29" s="2" customFormat="1">
      <c r="E57262" s="120"/>
      <c r="M57262" s="120"/>
      <c r="N57262" s="120"/>
      <c r="U57262" s="121"/>
      <c r="V57262" s="122"/>
      <c r="W57262" s="123"/>
      <c r="AC57262" s="123"/>
    </row>
    <row r="57263" spans="5:29" s="2" customFormat="1">
      <c r="E57263" s="120"/>
      <c r="M57263" s="120"/>
      <c r="N57263" s="120"/>
      <c r="U57263" s="121"/>
      <c r="V57263" s="122"/>
      <c r="W57263" s="123"/>
      <c r="AC57263" s="123"/>
    </row>
    <row r="57264" spans="5:29" s="2" customFormat="1">
      <c r="E57264" s="120"/>
      <c r="M57264" s="120"/>
      <c r="N57264" s="120"/>
      <c r="U57264" s="121"/>
      <c r="V57264" s="122"/>
      <c r="W57264" s="123"/>
      <c r="AC57264" s="123"/>
    </row>
    <row r="57265" spans="5:29" s="2" customFormat="1">
      <c r="E57265" s="120"/>
      <c r="M57265" s="120"/>
      <c r="N57265" s="120"/>
      <c r="U57265" s="121"/>
      <c r="V57265" s="122"/>
      <c r="W57265" s="123"/>
      <c r="AC57265" s="123"/>
    </row>
    <row r="57266" spans="5:29" s="2" customFormat="1">
      <c r="E57266" s="120"/>
      <c r="M57266" s="120"/>
      <c r="N57266" s="120"/>
      <c r="U57266" s="121"/>
      <c r="V57266" s="122"/>
      <c r="W57266" s="123"/>
      <c r="AC57266" s="123"/>
    </row>
    <row r="57267" spans="5:29" s="2" customFormat="1">
      <c r="E57267" s="120"/>
      <c r="M57267" s="120"/>
      <c r="N57267" s="120"/>
      <c r="U57267" s="121"/>
      <c r="V57267" s="122"/>
      <c r="W57267" s="123"/>
      <c r="AC57267" s="123"/>
    </row>
    <row r="57268" spans="5:29" s="2" customFormat="1">
      <c r="E57268" s="120"/>
      <c r="M57268" s="120"/>
      <c r="N57268" s="120"/>
      <c r="U57268" s="121"/>
      <c r="V57268" s="122"/>
      <c r="W57268" s="123"/>
      <c r="AC57268" s="123"/>
    </row>
    <row r="57269" spans="5:29" s="2" customFormat="1">
      <c r="E57269" s="120"/>
      <c r="M57269" s="120"/>
      <c r="N57269" s="120"/>
      <c r="U57269" s="121"/>
      <c r="V57269" s="122"/>
      <c r="W57269" s="123"/>
      <c r="AC57269" s="123"/>
    </row>
    <row r="57270" spans="5:29" s="2" customFormat="1">
      <c r="E57270" s="120"/>
      <c r="M57270" s="120"/>
      <c r="N57270" s="120"/>
      <c r="U57270" s="121"/>
      <c r="V57270" s="122"/>
      <c r="W57270" s="123"/>
      <c r="AC57270" s="123"/>
    </row>
    <row r="57271" spans="5:29" s="2" customFormat="1">
      <c r="E57271" s="120"/>
      <c r="M57271" s="120"/>
      <c r="N57271" s="120"/>
      <c r="U57271" s="121"/>
      <c r="V57271" s="122"/>
      <c r="W57271" s="123"/>
      <c r="AC57271" s="123"/>
    </row>
    <row r="57272" spans="5:29" s="2" customFormat="1">
      <c r="E57272" s="120"/>
      <c r="M57272" s="120"/>
      <c r="N57272" s="120"/>
      <c r="U57272" s="121"/>
      <c r="V57272" s="122"/>
      <c r="W57272" s="123"/>
      <c r="AC57272" s="123"/>
    </row>
    <row r="57273" spans="5:29" s="2" customFormat="1">
      <c r="E57273" s="120"/>
      <c r="M57273" s="120"/>
      <c r="N57273" s="120"/>
      <c r="U57273" s="121"/>
      <c r="V57273" s="122"/>
      <c r="W57273" s="123"/>
      <c r="AC57273" s="123"/>
    </row>
    <row r="57274" spans="5:29" s="2" customFormat="1">
      <c r="E57274" s="120"/>
      <c r="M57274" s="120"/>
      <c r="N57274" s="120"/>
      <c r="U57274" s="121"/>
      <c r="V57274" s="122"/>
      <c r="W57274" s="123"/>
      <c r="AC57274" s="123"/>
    </row>
    <row r="57275" spans="5:29" s="2" customFormat="1">
      <c r="E57275" s="120"/>
      <c r="M57275" s="120"/>
      <c r="N57275" s="120"/>
      <c r="U57275" s="121"/>
      <c r="V57275" s="122"/>
      <c r="W57275" s="123"/>
      <c r="AC57275" s="123"/>
    </row>
    <row r="57276" spans="5:29" s="2" customFormat="1">
      <c r="E57276" s="120"/>
      <c r="M57276" s="120"/>
      <c r="N57276" s="120"/>
      <c r="U57276" s="121"/>
      <c r="V57276" s="122"/>
      <c r="W57276" s="123"/>
      <c r="AC57276" s="123"/>
    </row>
    <row r="57277" spans="5:29" s="2" customFormat="1">
      <c r="E57277" s="120"/>
      <c r="M57277" s="120"/>
      <c r="N57277" s="120"/>
      <c r="U57277" s="121"/>
      <c r="V57277" s="122"/>
      <c r="W57277" s="123"/>
      <c r="AC57277" s="123"/>
    </row>
    <row r="57278" spans="5:29" s="2" customFormat="1">
      <c r="E57278" s="120"/>
      <c r="M57278" s="120"/>
      <c r="N57278" s="120"/>
      <c r="U57278" s="121"/>
      <c r="V57278" s="122"/>
      <c r="W57278" s="123"/>
      <c r="AC57278" s="123"/>
    </row>
    <row r="57279" spans="5:29" s="2" customFormat="1">
      <c r="E57279" s="120"/>
      <c r="M57279" s="120"/>
      <c r="N57279" s="120"/>
      <c r="U57279" s="121"/>
      <c r="V57279" s="122"/>
      <c r="W57279" s="123"/>
      <c r="AC57279" s="123"/>
    </row>
    <row r="57280" spans="5:29" s="2" customFormat="1">
      <c r="E57280" s="120"/>
      <c r="M57280" s="120"/>
      <c r="N57280" s="120"/>
      <c r="U57280" s="121"/>
      <c r="V57280" s="122"/>
      <c r="W57280" s="123"/>
      <c r="AC57280" s="123"/>
    </row>
    <row r="57281" spans="5:29" s="2" customFormat="1">
      <c r="E57281" s="120"/>
      <c r="M57281" s="120"/>
      <c r="N57281" s="120"/>
      <c r="U57281" s="121"/>
      <c r="V57281" s="122"/>
      <c r="W57281" s="123"/>
      <c r="AC57281" s="123"/>
    </row>
    <row r="57282" spans="5:29" s="2" customFormat="1">
      <c r="E57282" s="120"/>
      <c r="M57282" s="120"/>
      <c r="N57282" s="120"/>
      <c r="U57282" s="121"/>
      <c r="V57282" s="122"/>
      <c r="W57282" s="123"/>
      <c r="AC57282" s="123"/>
    </row>
    <row r="57283" spans="5:29" s="2" customFormat="1">
      <c r="E57283" s="120"/>
      <c r="M57283" s="120"/>
      <c r="N57283" s="120"/>
      <c r="U57283" s="121"/>
      <c r="V57283" s="122"/>
      <c r="W57283" s="123"/>
      <c r="AC57283" s="123"/>
    </row>
    <row r="57284" spans="5:29" s="2" customFormat="1">
      <c r="E57284" s="120"/>
      <c r="M57284" s="120"/>
      <c r="N57284" s="120"/>
      <c r="U57284" s="121"/>
      <c r="V57284" s="122"/>
      <c r="W57284" s="123"/>
      <c r="AC57284" s="123"/>
    </row>
    <row r="57285" spans="5:29" s="2" customFormat="1">
      <c r="E57285" s="120"/>
      <c r="M57285" s="120"/>
      <c r="N57285" s="120"/>
      <c r="U57285" s="121"/>
      <c r="V57285" s="122"/>
      <c r="W57285" s="123"/>
      <c r="AC57285" s="123"/>
    </row>
    <row r="57286" spans="5:29" s="2" customFormat="1">
      <c r="E57286" s="120"/>
      <c r="M57286" s="120"/>
      <c r="N57286" s="120"/>
      <c r="U57286" s="121"/>
      <c r="V57286" s="122"/>
      <c r="W57286" s="123"/>
      <c r="AC57286" s="123"/>
    </row>
    <row r="57287" spans="5:29" s="2" customFormat="1">
      <c r="E57287" s="120"/>
      <c r="M57287" s="120"/>
      <c r="N57287" s="120"/>
      <c r="U57287" s="121"/>
      <c r="V57287" s="122"/>
      <c r="W57287" s="123"/>
      <c r="AC57287" s="123"/>
    </row>
    <row r="57288" spans="5:29" s="2" customFormat="1">
      <c r="E57288" s="120"/>
      <c r="M57288" s="120"/>
      <c r="N57288" s="120"/>
      <c r="U57288" s="121"/>
      <c r="V57288" s="122"/>
      <c r="W57288" s="123"/>
      <c r="AC57288" s="123"/>
    </row>
    <row r="57289" spans="5:29" s="2" customFormat="1">
      <c r="E57289" s="120"/>
      <c r="M57289" s="120"/>
      <c r="N57289" s="120"/>
      <c r="U57289" s="121"/>
      <c r="V57289" s="122"/>
      <c r="W57289" s="123"/>
      <c r="AC57289" s="123"/>
    </row>
    <row r="57290" spans="5:29" s="2" customFormat="1">
      <c r="E57290" s="120"/>
      <c r="M57290" s="120"/>
      <c r="N57290" s="120"/>
      <c r="U57290" s="121"/>
      <c r="V57290" s="122"/>
      <c r="W57290" s="123"/>
      <c r="AC57290" s="123"/>
    </row>
    <row r="57291" spans="5:29" s="2" customFormat="1">
      <c r="E57291" s="120"/>
      <c r="M57291" s="120"/>
      <c r="N57291" s="120"/>
      <c r="U57291" s="121"/>
      <c r="V57291" s="122"/>
      <c r="W57291" s="123"/>
      <c r="AC57291" s="123"/>
    </row>
    <row r="57292" spans="5:29" s="2" customFormat="1">
      <c r="E57292" s="120"/>
      <c r="M57292" s="120"/>
      <c r="N57292" s="120"/>
      <c r="U57292" s="121"/>
      <c r="V57292" s="122"/>
      <c r="W57292" s="123"/>
      <c r="AC57292" s="123"/>
    </row>
    <row r="57293" spans="5:29" s="2" customFormat="1">
      <c r="E57293" s="120"/>
      <c r="M57293" s="120"/>
      <c r="N57293" s="120"/>
      <c r="U57293" s="121"/>
      <c r="V57293" s="122"/>
      <c r="W57293" s="123"/>
      <c r="AC57293" s="123"/>
    </row>
    <row r="57294" spans="5:29" s="2" customFormat="1">
      <c r="E57294" s="120"/>
      <c r="M57294" s="120"/>
      <c r="N57294" s="120"/>
      <c r="U57294" s="121"/>
      <c r="V57294" s="122"/>
      <c r="W57294" s="123"/>
      <c r="AC57294" s="123"/>
    </row>
    <row r="57295" spans="5:29" s="2" customFormat="1">
      <c r="E57295" s="120"/>
      <c r="M57295" s="120"/>
      <c r="N57295" s="120"/>
      <c r="U57295" s="121"/>
      <c r="V57295" s="122"/>
      <c r="W57295" s="123"/>
      <c r="AC57295" s="123"/>
    </row>
    <row r="57296" spans="5:29" s="2" customFormat="1">
      <c r="E57296" s="120"/>
      <c r="M57296" s="120"/>
      <c r="N57296" s="120"/>
      <c r="U57296" s="121"/>
      <c r="V57296" s="122"/>
      <c r="W57296" s="123"/>
      <c r="AC57296" s="123"/>
    </row>
    <row r="57297" spans="5:29" s="2" customFormat="1">
      <c r="E57297" s="120"/>
      <c r="M57297" s="120"/>
      <c r="N57297" s="120"/>
      <c r="U57297" s="121"/>
      <c r="V57297" s="122"/>
      <c r="W57297" s="123"/>
      <c r="AC57297" s="123"/>
    </row>
    <row r="57298" spans="5:29" s="2" customFormat="1">
      <c r="E57298" s="120"/>
      <c r="M57298" s="120"/>
      <c r="N57298" s="120"/>
      <c r="U57298" s="121"/>
      <c r="V57298" s="122"/>
      <c r="W57298" s="123"/>
      <c r="AC57298" s="123"/>
    </row>
    <row r="57299" spans="5:29" s="2" customFormat="1">
      <c r="E57299" s="120"/>
      <c r="M57299" s="120"/>
      <c r="N57299" s="120"/>
      <c r="U57299" s="121"/>
      <c r="V57299" s="122"/>
      <c r="W57299" s="123"/>
      <c r="AC57299" s="123"/>
    </row>
    <row r="57300" spans="5:29" s="2" customFormat="1">
      <c r="E57300" s="120"/>
      <c r="M57300" s="120"/>
      <c r="N57300" s="120"/>
      <c r="U57300" s="121"/>
      <c r="V57300" s="122"/>
      <c r="W57300" s="123"/>
      <c r="AC57300" s="123"/>
    </row>
    <row r="57301" spans="5:29" s="2" customFormat="1">
      <c r="E57301" s="120"/>
      <c r="M57301" s="120"/>
      <c r="N57301" s="120"/>
      <c r="U57301" s="121"/>
      <c r="V57301" s="122"/>
      <c r="W57301" s="123"/>
      <c r="AC57301" s="123"/>
    </row>
    <row r="57302" spans="5:29" s="2" customFormat="1">
      <c r="E57302" s="120"/>
      <c r="M57302" s="120"/>
      <c r="N57302" s="120"/>
      <c r="U57302" s="121"/>
      <c r="V57302" s="122"/>
      <c r="W57302" s="123"/>
      <c r="AC57302" s="123"/>
    </row>
    <row r="57303" spans="5:29" s="2" customFormat="1">
      <c r="E57303" s="120"/>
      <c r="M57303" s="120"/>
      <c r="N57303" s="120"/>
      <c r="U57303" s="121"/>
      <c r="V57303" s="122"/>
      <c r="W57303" s="123"/>
      <c r="AC57303" s="123"/>
    </row>
    <row r="57304" spans="5:29" s="2" customFormat="1">
      <c r="E57304" s="120"/>
      <c r="M57304" s="120"/>
      <c r="N57304" s="120"/>
      <c r="U57304" s="121"/>
      <c r="V57304" s="122"/>
      <c r="W57304" s="123"/>
      <c r="AC57304" s="123"/>
    </row>
    <row r="57305" spans="5:29" s="2" customFormat="1">
      <c r="E57305" s="120"/>
      <c r="M57305" s="120"/>
      <c r="N57305" s="120"/>
      <c r="U57305" s="121"/>
      <c r="V57305" s="122"/>
      <c r="W57305" s="123"/>
      <c r="AC57305" s="123"/>
    </row>
    <row r="57306" spans="5:29" s="2" customFormat="1">
      <c r="E57306" s="120"/>
      <c r="M57306" s="120"/>
      <c r="N57306" s="120"/>
      <c r="U57306" s="121"/>
      <c r="V57306" s="122"/>
      <c r="W57306" s="123"/>
      <c r="AC57306" s="123"/>
    </row>
    <row r="57307" spans="5:29" s="2" customFormat="1">
      <c r="E57307" s="120"/>
      <c r="M57307" s="120"/>
      <c r="N57307" s="120"/>
      <c r="U57307" s="121"/>
      <c r="V57307" s="122"/>
      <c r="W57307" s="123"/>
      <c r="AC57307" s="123"/>
    </row>
    <row r="57308" spans="5:29" s="2" customFormat="1">
      <c r="E57308" s="120"/>
      <c r="M57308" s="120"/>
      <c r="N57308" s="120"/>
      <c r="U57308" s="121"/>
      <c r="V57308" s="122"/>
      <c r="W57308" s="123"/>
      <c r="AC57308" s="123"/>
    </row>
    <row r="57309" spans="5:29" s="2" customFormat="1">
      <c r="E57309" s="120"/>
      <c r="M57309" s="120"/>
      <c r="N57309" s="120"/>
      <c r="U57309" s="121"/>
      <c r="V57309" s="122"/>
      <c r="W57309" s="123"/>
      <c r="AC57309" s="123"/>
    </row>
    <row r="57310" spans="5:29" s="2" customFormat="1">
      <c r="E57310" s="120"/>
      <c r="M57310" s="120"/>
      <c r="N57310" s="120"/>
      <c r="U57310" s="121"/>
      <c r="V57310" s="122"/>
      <c r="W57310" s="123"/>
      <c r="AC57310" s="123"/>
    </row>
    <row r="57311" spans="5:29" s="2" customFormat="1">
      <c r="E57311" s="120"/>
      <c r="M57311" s="120"/>
      <c r="N57311" s="120"/>
      <c r="U57311" s="121"/>
      <c r="V57311" s="122"/>
      <c r="W57311" s="123"/>
      <c r="AC57311" s="123"/>
    </row>
    <row r="57312" spans="5:29" s="2" customFormat="1">
      <c r="E57312" s="120"/>
      <c r="M57312" s="120"/>
      <c r="N57312" s="120"/>
      <c r="U57312" s="121"/>
      <c r="V57312" s="122"/>
      <c r="W57312" s="123"/>
      <c r="AC57312" s="123"/>
    </row>
    <row r="57313" spans="5:29" s="2" customFormat="1">
      <c r="E57313" s="120"/>
      <c r="M57313" s="120"/>
      <c r="N57313" s="120"/>
      <c r="U57313" s="121"/>
      <c r="V57313" s="122"/>
      <c r="W57313" s="123"/>
      <c r="AC57313" s="123"/>
    </row>
    <row r="57314" spans="5:29" s="2" customFormat="1">
      <c r="E57314" s="120"/>
      <c r="M57314" s="120"/>
      <c r="N57314" s="120"/>
      <c r="U57314" s="121"/>
      <c r="V57314" s="122"/>
      <c r="W57314" s="123"/>
      <c r="AC57314" s="123"/>
    </row>
    <row r="57315" spans="5:29" s="2" customFormat="1">
      <c r="E57315" s="120"/>
      <c r="M57315" s="120"/>
      <c r="N57315" s="120"/>
      <c r="U57315" s="121"/>
      <c r="V57315" s="122"/>
      <c r="W57315" s="123"/>
      <c r="AC57315" s="123"/>
    </row>
    <row r="57316" spans="5:29" s="2" customFormat="1">
      <c r="E57316" s="120"/>
      <c r="M57316" s="120"/>
      <c r="N57316" s="120"/>
      <c r="U57316" s="121"/>
      <c r="V57316" s="122"/>
      <c r="W57316" s="123"/>
      <c r="AC57316" s="123"/>
    </row>
    <row r="57317" spans="5:29" s="2" customFormat="1">
      <c r="E57317" s="120"/>
      <c r="M57317" s="120"/>
      <c r="N57317" s="120"/>
      <c r="U57317" s="121"/>
      <c r="V57317" s="122"/>
      <c r="W57317" s="123"/>
      <c r="AC57317" s="123"/>
    </row>
    <row r="57318" spans="5:29" s="2" customFormat="1">
      <c r="E57318" s="120"/>
      <c r="M57318" s="120"/>
      <c r="N57318" s="120"/>
      <c r="U57318" s="121"/>
      <c r="V57318" s="122"/>
      <c r="W57318" s="123"/>
      <c r="AC57318" s="123"/>
    </row>
    <row r="57319" spans="5:29" s="2" customFormat="1">
      <c r="E57319" s="120"/>
      <c r="M57319" s="120"/>
      <c r="N57319" s="120"/>
      <c r="U57319" s="121"/>
      <c r="V57319" s="122"/>
      <c r="W57319" s="123"/>
      <c r="AC57319" s="123"/>
    </row>
    <row r="57320" spans="5:29" s="2" customFormat="1">
      <c r="E57320" s="120"/>
      <c r="M57320" s="120"/>
      <c r="N57320" s="120"/>
      <c r="U57320" s="121"/>
      <c r="V57320" s="122"/>
      <c r="W57320" s="123"/>
      <c r="AC57320" s="123"/>
    </row>
    <row r="57321" spans="5:29" s="2" customFormat="1">
      <c r="E57321" s="120"/>
      <c r="M57321" s="120"/>
      <c r="N57321" s="120"/>
      <c r="U57321" s="121"/>
      <c r="V57321" s="122"/>
      <c r="W57321" s="123"/>
      <c r="AC57321" s="123"/>
    </row>
    <row r="57322" spans="5:29" s="2" customFormat="1">
      <c r="E57322" s="120"/>
      <c r="M57322" s="120"/>
      <c r="N57322" s="120"/>
      <c r="U57322" s="121"/>
      <c r="V57322" s="122"/>
      <c r="W57322" s="123"/>
      <c r="AC57322" s="123"/>
    </row>
    <row r="57323" spans="5:29" s="2" customFormat="1">
      <c r="E57323" s="120"/>
      <c r="M57323" s="120"/>
      <c r="N57323" s="120"/>
      <c r="U57323" s="121"/>
      <c r="V57323" s="122"/>
      <c r="W57323" s="123"/>
      <c r="AC57323" s="123"/>
    </row>
    <row r="57324" spans="5:29" s="2" customFormat="1">
      <c r="E57324" s="120"/>
      <c r="M57324" s="120"/>
      <c r="N57324" s="120"/>
      <c r="U57324" s="121"/>
      <c r="V57324" s="122"/>
      <c r="W57324" s="123"/>
      <c r="AC57324" s="123"/>
    </row>
    <row r="57325" spans="5:29" s="2" customFormat="1">
      <c r="E57325" s="120"/>
      <c r="M57325" s="120"/>
      <c r="N57325" s="120"/>
      <c r="U57325" s="121"/>
      <c r="V57325" s="122"/>
      <c r="W57325" s="123"/>
      <c r="AC57325" s="123"/>
    </row>
    <row r="57326" spans="5:29" s="2" customFormat="1">
      <c r="E57326" s="120"/>
      <c r="M57326" s="120"/>
      <c r="N57326" s="120"/>
      <c r="U57326" s="121"/>
      <c r="V57326" s="122"/>
      <c r="W57326" s="123"/>
      <c r="AC57326" s="123"/>
    </row>
    <row r="57327" spans="5:29" s="2" customFormat="1">
      <c r="E57327" s="120"/>
      <c r="M57327" s="120"/>
      <c r="N57327" s="120"/>
      <c r="U57327" s="121"/>
      <c r="V57327" s="122"/>
      <c r="W57327" s="123"/>
      <c r="AC57327" s="123"/>
    </row>
    <row r="57328" spans="5:29" s="2" customFormat="1">
      <c r="E57328" s="120"/>
      <c r="M57328" s="120"/>
      <c r="N57328" s="120"/>
      <c r="U57328" s="121"/>
      <c r="V57328" s="122"/>
      <c r="W57328" s="123"/>
      <c r="AC57328" s="123"/>
    </row>
    <row r="57329" spans="5:29" s="2" customFormat="1">
      <c r="E57329" s="120"/>
      <c r="M57329" s="120"/>
      <c r="N57329" s="120"/>
      <c r="U57329" s="121"/>
      <c r="V57329" s="122"/>
      <c r="W57329" s="123"/>
      <c r="AC57329" s="123"/>
    </row>
    <row r="57330" spans="5:29" s="2" customFormat="1">
      <c r="E57330" s="120"/>
      <c r="M57330" s="120"/>
      <c r="N57330" s="120"/>
      <c r="U57330" s="121"/>
      <c r="V57330" s="122"/>
      <c r="W57330" s="123"/>
      <c r="AC57330" s="123"/>
    </row>
    <row r="57331" spans="5:29" s="2" customFormat="1">
      <c r="E57331" s="120"/>
      <c r="M57331" s="120"/>
      <c r="N57331" s="120"/>
      <c r="U57331" s="121"/>
      <c r="V57331" s="122"/>
      <c r="W57331" s="123"/>
      <c r="AC57331" s="123"/>
    </row>
    <row r="57332" spans="5:29" s="2" customFormat="1">
      <c r="E57332" s="120"/>
      <c r="M57332" s="120"/>
      <c r="N57332" s="120"/>
      <c r="U57332" s="121"/>
      <c r="V57332" s="122"/>
      <c r="W57332" s="123"/>
      <c r="AC57332" s="123"/>
    </row>
    <row r="57333" spans="5:29" s="2" customFormat="1">
      <c r="E57333" s="120"/>
      <c r="M57333" s="120"/>
      <c r="N57333" s="120"/>
      <c r="U57333" s="121"/>
      <c r="V57333" s="122"/>
      <c r="W57333" s="123"/>
      <c r="AC57333" s="123"/>
    </row>
    <row r="57334" spans="5:29" s="2" customFormat="1">
      <c r="E57334" s="120"/>
      <c r="M57334" s="120"/>
      <c r="N57334" s="120"/>
      <c r="U57334" s="121"/>
      <c r="V57334" s="122"/>
      <c r="W57334" s="123"/>
      <c r="AC57334" s="123"/>
    </row>
    <row r="57335" spans="5:29" s="2" customFormat="1">
      <c r="E57335" s="120"/>
      <c r="M57335" s="120"/>
      <c r="N57335" s="120"/>
      <c r="U57335" s="121"/>
      <c r="V57335" s="122"/>
      <c r="W57335" s="123"/>
      <c r="AC57335" s="123"/>
    </row>
    <row r="57336" spans="5:29" s="2" customFormat="1">
      <c r="E57336" s="120"/>
      <c r="M57336" s="120"/>
      <c r="N57336" s="120"/>
      <c r="U57336" s="121"/>
      <c r="V57336" s="122"/>
      <c r="W57336" s="123"/>
      <c r="AC57336" s="123"/>
    </row>
    <row r="57337" spans="5:29" s="2" customFormat="1">
      <c r="E57337" s="120"/>
      <c r="M57337" s="120"/>
      <c r="N57337" s="120"/>
      <c r="U57337" s="121"/>
      <c r="V57337" s="122"/>
      <c r="W57337" s="123"/>
      <c r="AC57337" s="123"/>
    </row>
    <row r="57338" spans="5:29" s="2" customFormat="1">
      <c r="E57338" s="120"/>
      <c r="M57338" s="120"/>
      <c r="N57338" s="120"/>
      <c r="U57338" s="121"/>
      <c r="V57338" s="122"/>
      <c r="W57338" s="123"/>
      <c r="AC57338" s="123"/>
    </row>
    <row r="57339" spans="5:29" s="2" customFormat="1">
      <c r="E57339" s="120"/>
      <c r="M57339" s="120"/>
      <c r="N57339" s="120"/>
      <c r="U57339" s="121"/>
      <c r="V57339" s="122"/>
      <c r="W57339" s="123"/>
      <c r="AC57339" s="123"/>
    </row>
    <row r="57340" spans="5:29" s="2" customFormat="1">
      <c r="E57340" s="120"/>
      <c r="M57340" s="120"/>
      <c r="N57340" s="120"/>
      <c r="U57340" s="121"/>
      <c r="V57340" s="122"/>
      <c r="W57340" s="123"/>
      <c r="AC57340" s="123"/>
    </row>
    <row r="57341" spans="5:29" s="2" customFormat="1">
      <c r="E57341" s="120"/>
      <c r="M57341" s="120"/>
      <c r="N57341" s="120"/>
      <c r="U57341" s="121"/>
      <c r="V57341" s="122"/>
      <c r="W57341" s="123"/>
      <c r="AC57341" s="123"/>
    </row>
    <row r="57342" spans="5:29" s="2" customFormat="1">
      <c r="E57342" s="120"/>
      <c r="M57342" s="120"/>
      <c r="N57342" s="120"/>
      <c r="U57342" s="121"/>
      <c r="V57342" s="122"/>
      <c r="W57342" s="123"/>
      <c r="AC57342" s="123"/>
    </row>
    <row r="57343" spans="5:29" s="2" customFormat="1">
      <c r="E57343" s="120"/>
      <c r="M57343" s="120"/>
      <c r="N57343" s="120"/>
      <c r="U57343" s="121"/>
      <c r="V57343" s="122"/>
      <c r="W57343" s="123"/>
      <c r="AC57343" s="123"/>
    </row>
    <row r="57344" spans="5:29" s="2" customFormat="1">
      <c r="E57344" s="120"/>
      <c r="M57344" s="120"/>
      <c r="N57344" s="120"/>
      <c r="U57344" s="121"/>
      <c r="V57344" s="122"/>
      <c r="W57344" s="123"/>
      <c r="AC57344" s="123"/>
    </row>
    <row r="57345" spans="5:29" s="2" customFormat="1">
      <c r="E57345" s="120"/>
      <c r="M57345" s="120"/>
      <c r="N57345" s="120"/>
      <c r="U57345" s="121"/>
      <c r="V57345" s="122"/>
      <c r="W57345" s="123"/>
      <c r="AC57345" s="123"/>
    </row>
    <row r="57346" spans="5:29" s="2" customFormat="1">
      <c r="E57346" s="120"/>
      <c r="M57346" s="120"/>
      <c r="N57346" s="120"/>
      <c r="U57346" s="121"/>
      <c r="V57346" s="122"/>
      <c r="W57346" s="123"/>
      <c r="AC57346" s="123"/>
    </row>
    <row r="57347" spans="5:29" s="2" customFormat="1">
      <c r="E57347" s="120"/>
      <c r="M57347" s="120"/>
      <c r="N57347" s="120"/>
      <c r="U57347" s="121"/>
      <c r="V57347" s="122"/>
      <c r="W57347" s="123"/>
      <c r="AC57347" s="123"/>
    </row>
    <row r="57348" spans="5:29" s="2" customFormat="1">
      <c r="E57348" s="120"/>
      <c r="M57348" s="120"/>
      <c r="N57348" s="120"/>
      <c r="U57348" s="121"/>
      <c r="V57348" s="122"/>
      <c r="W57348" s="123"/>
      <c r="AC57348" s="123"/>
    </row>
    <row r="57349" spans="5:29" s="2" customFormat="1">
      <c r="E57349" s="120"/>
      <c r="M57349" s="120"/>
      <c r="N57349" s="120"/>
      <c r="U57349" s="121"/>
      <c r="V57349" s="122"/>
      <c r="W57349" s="123"/>
      <c r="AC57349" s="123"/>
    </row>
    <row r="57350" spans="5:29" s="2" customFormat="1">
      <c r="E57350" s="120"/>
      <c r="M57350" s="120"/>
      <c r="N57350" s="120"/>
      <c r="U57350" s="121"/>
      <c r="V57350" s="122"/>
      <c r="W57350" s="123"/>
      <c r="AC57350" s="123"/>
    </row>
    <row r="57351" spans="5:29" s="2" customFormat="1">
      <c r="E57351" s="120"/>
      <c r="M57351" s="120"/>
      <c r="N57351" s="120"/>
      <c r="U57351" s="121"/>
      <c r="V57351" s="122"/>
      <c r="W57351" s="123"/>
      <c r="AC57351" s="123"/>
    </row>
    <row r="57352" spans="5:29" s="2" customFormat="1">
      <c r="E57352" s="120"/>
      <c r="M57352" s="120"/>
      <c r="N57352" s="120"/>
      <c r="U57352" s="121"/>
      <c r="V57352" s="122"/>
      <c r="W57352" s="123"/>
      <c r="AC57352" s="123"/>
    </row>
    <row r="57353" spans="5:29" s="2" customFormat="1">
      <c r="E57353" s="120"/>
      <c r="M57353" s="120"/>
      <c r="N57353" s="120"/>
      <c r="U57353" s="121"/>
      <c r="V57353" s="122"/>
      <c r="W57353" s="123"/>
      <c r="AC57353" s="123"/>
    </row>
    <row r="57354" spans="5:29" s="2" customFormat="1">
      <c r="E57354" s="120"/>
      <c r="M57354" s="120"/>
      <c r="N57354" s="120"/>
      <c r="U57354" s="121"/>
      <c r="V57354" s="122"/>
      <c r="W57354" s="123"/>
      <c r="AC57354" s="123"/>
    </row>
    <row r="57355" spans="5:29" s="2" customFormat="1">
      <c r="E57355" s="120"/>
      <c r="M57355" s="120"/>
      <c r="N57355" s="120"/>
      <c r="U57355" s="121"/>
      <c r="V57355" s="122"/>
      <c r="W57355" s="123"/>
      <c r="AC57355" s="123"/>
    </row>
    <row r="57356" spans="5:29" s="2" customFormat="1">
      <c r="E57356" s="120"/>
      <c r="M57356" s="120"/>
      <c r="N57356" s="120"/>
      <c r="U57356" s="121"/>
      <c r="V57356" s="122"/>
      <c r="W57356" s="123"/>
      <c r="AC57356" s="123"/>
    </row>
    <row r="57357" spans="5:29" s="2" customFormat="1">
      <c r="E57357" s="120"/>
      <c r="M57357" s="120"/>
      <c r="N57357" s="120"/>
      <c r="U57357" s="121"/>
      <c r="V57357" s="122"/>
      <c r="W57357" s="123"/>
      <c r="AC57357" s="123"/>
    </row>
    <row r="57358" spans="5:29" s="2" customFormat="1">
      <c r="E57358" s="120"/>
      <c r="M57358" s="120"/>
      <c r="N57358" s="120"/>
      <c r="U57358" s="121"/>
      <c r="V57358" s="122"/>
      <c r="W57358" s="123"/>
      <c r="AC57358" s="123"/>
    </row>
    <row r="57359" spans="5:29" s="2" customFormat="1">
      <c r="E57359" s="120"/>
      <c r="M57359" s="120"/>
      <c r="N57359" s="120"/>
      <c r="U57359" s="121"/>
      <c r="V57359" s="122"/>
      <c r="W57359" s="123"/>
      <c r="AC57359" s="123"/>
    </row>
    <row r="57360" spans="5:29" s="2" customFormat="1">
      <c r="E57360" s="120"/>
      <c r="M57360" s="120"/>
      <c r="N57360" s="120"/>
      <c r="U57360" s="121"/>
      <c r="V57360" s="122"/>
      <c r="W57360" s="123"/>
      <c r="AC57360" s="123"/>
    </row>
    <row r="57361" spans="5:29" s="2" customFormat="1">
      <c r="E57361" s="120"/>
      <c r="M57361" s="120"/>
      <c r="N57361" s="120"/>
      <c r="U57361" s="121"/>
      <c r="V57361" s="122"/>
      <c r="W57361" s="123"/>
      <c r="AC57361" s="123"/>
    </row>
    <row r="57362" spans="5:29" s="2" customFormat="1">
      <c r="E57362" s="120"/>
      <c r="M57362" s="120"/>
      <c r="N57362" s="120"/>
      <c r="U57362" s="121"/>
      <c r="V57362" s="122"/>
      <c r="W57362" s="123"/>
      <c r="AC57362" s="123"/>
    </row>
    <row r="57363" spans="5:29" s="2" customFormat="1">
      <c r="E57363" s="120"/>
      <c r="M57363" s="120"/>
      <c r="N57363" s="120"/>
      <c r="U57363" s="121"/>
      <c r="V57363" s="122"/>
      <c r="W57363" s="123"/>
      <c r="AC57363" s="123"/>
    </row>
    <row r="57364" spans="5:29" s="2" customFormat="1">
      <c r="E57364" s="120"/>
      <c r="M57364" s="120"/>
      <c r="N57364" s="120"/>
      <c r="U57364" s="121"/>
      <c r="V57364" s="122"/>
      <c r="W57364" s="123"/>
      <c r="AC57364" s="123"/>
    </row>
    <row r="57365" spans="5:29" s="2" customFormat="1">
      <c r="E57365" s="120"/>
      <c r="M57365" s="120"/>
      <c r="N57365" s="120"/>
      <c r="U57365" s="121"/>
      <c r="V57365" s="122"/>
      <c r="W57365" s="123"/>
      <c r="AC57365" s="123"/>
    </row>
    <row r="57366" spans="5:29" s="2" customFormat="1">
      <c r="E57366" s="120"/>
      <c r="M57366" s="120"/>
      <c r="N57366" s="120"/>
      <c r="U57366" s="121"/>
      <c r="V57366" s="122"/>
      <c r="W57366" s="123"/>
      <c r="AC57366" s="123"/>
    </row>
    <row r="57367" spans="5:29" s="2" customFormat="1">
      <c r="E57367" s="120"/>
      <c r="M57367" s="120"/>
      <c r="N57367" s="120"/>
      <c r="U57367" s="121"/>
      <c r="V57367" s="122"/>
      <c r="W57367" s="123"/>
      <c r="AC57367" s="123"/>
    </row>
    <row r="57368" spans="5:29" s="2" customFormat="1">
      <c r="E57368" s="120"/>
      <c r="M57368" s="120"/>
      <c r="N57368" s="120"/>
      <c r="U57368" s="121"/>
      <c r="V57368" s="122"/>
      <c r="W57368" s="123"/>
      <c r="AC57368" s="123"/>
    </row>
    <row r="57369" spans="5:29" s="2" customFormat="1">
      <c r="E57369" s="120"/>
      <c r="M57369" s="120"/>
      <c r="N57369" s="120"/>
      <c r="U57369" s="121"/>
      <c r="V57369" s="122"/>
      <c r="W57369" s="123"/>
      <c r="AC57369" s="123"/>
    </row>
    <row r="57370" spans="5:29" s="2" customFormat="1">
      <c r="E57370" s="120"/>
      <c r="M57370" s="120"/>
      <c r="N57370" s="120"/>
      <c r="U57370" s="121"/>
      <c r="V57370" s="122"/>
      <c r="W57370" s="123"/>
      <c r="AC57370" s="123"/>
    </row>
    <row r="57371" spans="5:29" s="2" customFormat="1">
      <c r="E57371" s="120"/>
      <c r="M57371" s="120"/>
      <c r="N57371" s="120"/>
      <c r="U57371" s="121"/>
      <c r="V57371" s="122"/>
      <c r="W57371" s="123"/>
      <c r="AC57371" s="123"/>
    </row>
    <row r="57372" spans="5:29" s="2" customFormat="1">
      <c r="E57372" s="120"/>
      <c r="M57372" s="120"/>
      <c r="N57372" s="120"/>
      <c r="U57372" s="121"/>
      <c r="V57372" s="122"/>
      <c r="W57372" s="123"/>
      <c r="AC57372" s="123"/>
    </row>
    <row r="57373" spans="5:29" s="2" customFormat="1">
      <c r="E57373" s="120"/>
      <c r="M57373" s="120"/>
      <c r="N57373" s="120"/>
      <c r="U57373" s="121"/>
      <c r="V57373" s="122"/>
      <c r="W57373" s="123"/>
      <c r="AC57373" s="123"/>
    </row>
    <row r="57374" spans="5:29" s="2" customFormat="1">
      <c r="E57374" s="120"/>
      <c r="M57374" s="120"/>
      <c r="N57374" s="120"/>
      <c r="U57374" s="121"/>
      <c r="V57374" s="122"/>
      <c r="W57374" s="123"/>
      <c r="AC57374" s="123"/>
    </row>
    <row r="57375" spans="5:29" s="2" customFormat="1">
      <c r="E57375" s="120"/>
      <c r="M57375" s="120"/>
      <c r="N57375" s="120"/>
      <c r="U57375" s="121"/>
      <c r="V57375" s="122"/>
      <c r="W57375" s="123"/>
      <c r="AC57375" s="123"/>
    </row>
    <row r="57376" spans="5:29" s="2" customFormat="1">
      <c r="E57376" s="120"/>
      <c r="M57376" s="120"/>
      <c r="N57376" s="120"/>
      <c r="U57376" s="121"/>
      <c r="V57376" s="122"/>
      <c r="W57376" s="123"/>
      <c r="AC57376" s="123"/>
    </row>
    <row r="57377" spans="5:29" s="2" customFormat="1">
      <c r="E57377" s="120"/>
      <c r="M57377" s="120"/>
      <c r="N57377" s="120"/>
      <c r="U57377" s="121"/>
      <c r="V57377" s="122"/>
      <c r="W57377" s="123"/>
      <c r="AC57377" s="123"/>
    </row>
    <row r="57378" spans="5:29" s="2" customFormat="1">
      <c r="E57378" s="120"/>
      <c r="M57378" s="120"/>
      <c r="N57378" s="120"/>
      <c r="U57378" s="121"/>
      <c r="V57378" s="122"/>
      <c r="W57378" s="123"/>
      <c r="AC57378" s="123"/>
    </row>
    <row r="57379" spans="5:29" s="2" customFormat="1">
      <c r="E57379" s="120"/>
      <c r="M57379" s="120"/>
      <c r="N57379" s="120"/>
      <c r="U57379" s="121"/>
      <c r="V57379" s="122"/>
      <c r="W57379" s="123"/>
      <c r="AC57379" s="123"/>
    </row>
    <row r="57380" spans="5:29" s="2" customFormat="1">
      <c r="E57380" s="120"/>
      <c r="M57380" s="120"/>
      <c r="N57380" s="120"/>
      <c r="U57380" s="121"/>
      <c r="V57380" s="122"/>
      <c r="W57380" s="123"/>
      <c r="AC57380" s="123"/>
    </row>
    <row r="57381" spans="5:29" s="2" customFormat="1">
      <c r="E57381" s="120"/>
      <c r="M57381" s="120"/>
      <c r="N57381" s="120"/>
      <c r="U57381" s="121"/>
      <c r="V57381" s="122"/>
      <c r="W57381" s="123"/>
      <c r="AC57381" s="123"/>
    </row>
    <row r="57382" spans="5:29" s="2" customFormat="1">
      <c r="E57382" s="120"/>
      <c r="M57382" s="120"/>
      <c r="N57382" s="120"/>
      <c r="U57382" s="121"/>
      <c r="V57382" s="122"/>
      <c r="W57382" s="123"/>
      <c r="AC57382" s="123"/>
    </row>
    <row r="57383" spans="5:29" s="2" customFormat="1">
      <c r="E57383" s="120"/>
      <c r="M57383" s="120"/>
      <c r="N57383" s="120"/>
      <c r="U57383" s="121"/>
      <c r="V57383" s="122"/>
      <c r="W57383" s="123"/>
      <c r="AC57383" s="123"/>
    </row>
    <row r="57384" spans="5:29" s="2" customFormat="1">
      <c r="E57384" s="120"/>
      <c r="M57384" s="120"/>
      <c r="N57384" s="120"/>
      <c r="U57384" s="121"/>
      <c r="V57384" s="122"/>
      <c r="W57384" s="123"/>
      <c r="AC57384" s="123"/>
    </row>
    <row r="57385" spans="5:29" s="2" customFormat="1">
      <c r="E57385" s="120"/>
      <c r="M57385" s="120"/>
      <c r="N57385" s="120"/>
      <c r="U57385" s="121"/>
      <c r="V57385" s="122"/>
      <c r="W57385" s="123"/>
      <c r="AC57385" s="123"/>
    </row>
    <row r="57386" spans="5:29" s="2" customFormat="1">
      <c r="E57386" s="120"/>
      <c r="M57386" s="120"/>
      <c r="N57386" s="120"/>
      <c r="U57386" s="121"/>
      <c r="V57386" s="122"/>
      <c r="W57386" s="123"/>
      <c r="AC57386" s="123"/>
    </row>
    <row r="57387" spans="5:29" s="2" customFormat="1">
      <c r="E57387" s="120"/>
      <c r="M57387" s="120"/>
      <c r="N57387" s="120"/>
      <c r="U57387" s="121"/>
      <c r="V57387" s="122"/>
      <c r="W57387" s="123"/>
      <c r="AC57387" s="123"/>
    </row>
    <row r="57388" spans="5:29" s="2" customFormat="1">
      <c r="E57388" s="120"/>
      <c r="M57388" s="120"/>
      <c r="N57388" s="120"/>
      <c r="U57388" s="121"/>
      <c r="V57388" s="122"/>
      <c r="W57388" s="123"/>
      <c r="AC57388" s="123"/>
    </row>
    <row r="57389" spans="5:29" s="2" customFormat="1">
      <c r="E57389" s="120"/>
      <c r="M57389" s="120"/>
      <c r="N57389" s="120"/>
      <c r="U57389" s="121"/>
      <c r="V57389" s="122"/>
      <c r="W57389" s="123"/>
      <c r="AC57389" s="123"/>
    </row>
    <row r="57390" spans="5:29" s="2" customFormat="1">
      <c r="E57390" s="120"/>
      <c r="M57390" s="120"/>
      <c r="N57390" s="120"/>
      <c r="U57390" s="121"/>
      <c r="V57390" s="122"/>
      <c r="W57390" s="123"/>
      <c r="AC57390" s="123"/>
    </row>
    <row r="57391" spans="5:29" s="2" customFormat="1">
      <c r="E57391" s="120"/>
      <c r="M57391" s="120"/>
      <c r="N57391" s="120"/>
      <c r="U57391" s="121"/>
      <c r="V57391" s="122"/>
      <c r="W57391" s="123"/>
      <c r="AC57391" s="123"/>
    </row>
    <row r="57392" spans="5:29" s="2" customFormat="1">
      <c r="E57392" s="120"/>
      <c r="M57392" s="120"/>
      <c r="N57392" s="120"/>
      <c r="U57392" s="121"/>
      <c r="V57392" s="122"/>
      <c r="W57392" s="123"/>
      <c r="AC57392" s="123"/>
    </row>
    <row r="57393" spans="5:29" s="2" customFormat="1">
      <c r="E57393" s="120"/>
      <c r="M57393" s="120"/>
      <c r="N57393" s="120"/>
      <c r="U57393" s="121"/>
      <c r="V57393" s="122"/>
      <c r="W57393" s="123"/>
      <c r="AC57393" s="123"/>
    </row>
    <row r="57394" spans="5:29" s="2" customFormat="1">
      <c r="E57394" s="120"/>
      <c r="M57394" s="120"/>
      <c r="N57394" s="120"/>
      <c r="U57394" s="121"/>
      <c r="V57394" s="122"/>
      <c r="W57394" s="123"/>
      <c r="AC57394" s="123"/>
    </row>
    <row r="57395" spans="5:29" s="2" customFormat="1">
      <c r="E57395" s="120"/>
      <c r="M57395" s="120"/>
      <c r="N57395" s="120"/>
      <c r="U57395" s="121"/>
      <c r="V57395" s="122"/>
      <c r="W57395" s="123"/>
      <c r="AC57395" s="123"/>
    </row>
    <row r="57396" spans="5:29" s="2" customFormat="1">
      <c r="E57396" s="120"/>
      <c r="M57396" s="120"/>
      <c r="N57396" s="120"/>
      <c r="U57396" s="121"/>
      <c r="V57396" s="122"/>
      <c r="W57396" s="123"/>
      <c r="AC57396" s="123"/>
    </row>
    <row r="57397" spans="5:29" s="2" customFormat="1">
      <c r="E57397" s="120"/>
      <c r="M57397" s="120"/>
      <c r="N57397" s="120"/>
      <c r="U57397" s="121"/>
      <c r="V57397" s="122"/>
      <c r="W57397" s="123"/>
      <c r="AC57397" s="123"/>
    </row>
    <row r="57398" spans="5:29" s="2" customFormat="1">
      <c r="E57398" s="120"/>
      <c r="M57398" s="120"/>
      <c r="N57398" s="120"/>
      <c r="U57398" s="121"/>
      <c r="V57398" s="122"/>
      <c r="W57398" s="123"/>
      <c r="AC57398" s="123"/>
    </row>
    <row r="57399" spans="5:29" s="2" customFormat="1">
      <c r="E57399" s="120"/>
      <c r="M57399" s="120"/>
      <c r="N57399" s="120"/>
      <c r="U57399" s="121"/>
      <c r="V57399" s="122"/>
      <c r="W57399" s="123"/>
      <c r="AC57399" s="123"/>
    </row>
    <row r="57400" spans="5:29" s="2" customFormat="1">
      <c r="E57400" s="120"/>
      <c r="M57400" s="120"/>
      <c r="N57400" s="120"/>
      <c r="U57400" s="121"/>
      <c r="V57400" s="122"/>
      <c r="W57400" s="123"/>
      <c r="AC57400" s="123"/>
    </row>
    <row r="57401" spans="5:29" s="2" customFormat="1">
      <c r="E57401" s="120"/>
      <c r="M57401" s="120"/>
      <c r="N57401" s="120"/>
      <c r="U57401" s="121"/>
      <c r="V57401" s="122"/>
      <c r="W57401" s="123"/>
      <c r="AC57401" s="123"/>
    </row>
    <row r="57402" spans="5:29" s="2" customFormat="1">
      <c r="E57402" s="120"/>
      <c r="M57402" s="120"/>
      <c r="N57402" s="120"/>
      <c r="U57402" s="121"/>
      <c r="V57402" s="122"/>
      <c r="W57402" s="123"/>
      <c r="AC57402" s="123"/>
    </row>
    <row r="57403" spans="5:29" s="2" customFormat="1">
      <c r="E57403" s="120"/>
      <c r="M57403" s="120"/>
      <c r="N57403" s="120"/>
      <c r="U57403" s="121"/>
      <c r="V57403" s="122"/>
      <c r="W57403" s="123"/>
      <c r="AC57403" s="123"/>
    </row>
    <row r="57404" spans="5:29" s="2" customFormat="1">
      <c r="E57404" s="120"/>
      <c r="M57404" s="120"/>
      <c r="N57404" s="120"/>
      <c r="U57404" s="121"/>
      <c r="V57404" s="122"/>
      <c r="W57404" s="123"/>
      <c r="AC57404" s="123"/>
    </row>
    <row r="57405" spans="5:29" s="2" customFormat="1">
      <c r="E57405" s="120"/>
      <c r="M57405" s="120"/>
      <c r="N57405" s="120"/>
      <c r="U57405" s="121"/>
      <c r="V57405" s="122"/>
      <c r="W57405" s="123"/>
      <c r="AC57405" s="123"/>
    </row>
    <row r="57406" spans="5:29" s="2" customFormat="1">
      <c r="E57406" s="120"/>
      <c r="M57406" s="120"/>
      <c r="N57406" s="120"/>
      <c r="U57406" s="121"/>
      <c r="V57406" s="122"/>
      <c r="W57406" s="123"/>
      <c r="AC57406" s="123"/>
    </row>
    <row r="57407" spans="5:29" s="2" customFormat="1">
      <c r="E57407" s="120"/>
      <c r="M57407" s="120"/>
      <c r="N57407" s="120"/>
      <c r="U57407" s="121"/>
      <c r="V57407" s="122"/>
      <c r="W57407" s="123"/>
      <c r="AC57407" s="123"/>
    </row>
    <row r="57408" spans="5:29" s="2" customFormat="1">
      <c r="E57408" s="120"/>
      <c r="M57408" s="120"/>
      <c r="N57408" s="120"/>
      <c r="U57408" s="121"/>
      <c r="V57408" s="122"/>
      <c r="W57408" s="123"/>
      <c r="AC57408" s="123"/>
    </row>
    <row r="57409" spans="5:29" s="2" customFormat="1">
      <c r="E57409" s="120"/>
      <c r="M57409" s="120"/>
      <c r="N57409" s="120"/>
      <c r="U57409" s="121"/>
      <c r="V57409" s="122"/>
      <c r="W57409" s="123"/>
      <c r="AC57409" s="123"/>
    </row>
    <row r="57410" spans="5:29" s="2" customFormat="1">
      <c r="E57410" s="120"/>
      <c r="M57410" s="120"/>
      <c r="N57410" s="120"/>
      <c r="U57410" s="121"/>
      <c r="V57410" s="122"/>
      <c r="W57410" s="123"/>
      <c r="AC57410" s="123"/>
    </row>
    <row r="57411" spans="5:29" s="2" customFormat="1">
      <c r="E57411" s="120"/>
      <c r="M57411" s="120"/>
      <c r="N57411" s="120"/>
      <c r="U57411" s="121"/>
      <c r="V57411" s="122"/>
      <c r="W57411" s="123"/>
      <c r="AC57411" s="123"/>
    </row>
    <row r="57412" spans="5:29" s="2" customFormat="1">
      <c r="E57412" s="120"/>
      <c r="M57412" s="120"/>
      <c r="N57412" s="120"/>
      <c r="U57412" s="121"/>
      <c r="V57412" s="122"/>
      <c r="W57412" s="123"/>
      <c r="AC57412" s="123"/>
    </row>
    <row r="57413" spans="5:29" s="2" customFormat="1">
      <c r="E57413" s="120"/>
      <c r="M57413" s="120"/>
      <c r="N57413" s="120"/>
      <c r="U57413" s="121"/>
      <c r="V57413" s="122"/>
      <c r="W57413" s="123"/>
      <c r="AC57413" s="123"/>
    </row>
    <row r="57414" spans="5:29" s="2" customFormat="1">
      <c r="E57414" s="120"/>
      <c r="M57414" s="120"/>
      <c r="N57414" s="120"/>
      <c r="U57414" s="121"/>
      <c r="V57414" s="122"/>
      <c r="W57414" s="123"/>
      <c r="AC57414" s="123"/>
    </row>
    <row r="57415" spans="5:29" s="2" customFormat="1">
      <c r="E57415" s="120"/>
      <c r="M57415" s="120"/>
      <c r="N57415" s="120"/>
      <c r="U57415" s="121"/>
      <c r="V57415" s="122"/>
      <c r="W57415" s="123"/>
      <c r="AC57415" s="123"/>
    </row>
    <row r="57416" spans="5:29" s="2" customFormat="1">
      <c r="E57416" s="120"/>
      <c r="M57416" s="120"/>
      <c r="N57416" s="120"/>
      <c r="U57416" s="121"/>
      <c r="V57416" s="122"/>
      <c r="W57416" s="123"/>
      <c r="AC57416" s="123"/>
    </row>
    <row r="57417" spans="5:29" s="2" customFormat="1">
      <c r="E57417" s="120"/>
      <c r="M57417" s="120"/>
      <c r="N57417" s="120"/>
      <c r="U57417" s="121"/>
      <c r="V57417" s="122"/>
      <c r="W57417" s="123"/>
      <c r="AC57417" s="123"/>
    </row>
    <row r="57418" spans="5:29" s="2" customFormat="1">
      <c r="E57418" s="120"/>
      <c r="M57418" s="120"/>
      <c r="N57418" s="120"/>
      <c r="U57418" s="121"/>
      <c r="V57418" s="122"/>
      <c r="W57418" s="123"/>
      <c r="AC57418" s="123"/>
    </row>
    <row r="57419" spans="5:29" s="2" customFormat="1">
      <c r="E57419" s="120"/>
      <c r="M57419" s="120"/>
      <c r="N57419" s="120"/>
      <c r="U57419" s="121"/>
      <c r="V57419" s="122"/>
      <c r="W57419" s="123"/>
      <c r="AC57419" s="123"/>
    </row>
    <row r="57420" spans="5:29" s="2" customFormat="1">
      <c r="E57420" s="120"/>
      <c r="M57420" s="120"/>
      <c r="N57420" s="120"/>
      <c r="U57420" s="121"/>
      <c r="V57420" s="122"/>
      <c r="W57420" s="123"/>
      <c r="AC57420" s="123"/>
    </row>
    <row r="57421" spans="5:29" s="2" customFormat="1">
      <c r="E57421" s="120"/>
      <c r="M57421" s="120"/>
      <c r="N57421" s="120"/>
      <c r="U57421" s="121"/>
      <c r="V57421" s="122"/>
      <c r="W57421" s="123"/>
      <c r="AC57421" s="123"/>
    </row>
    <row r="57422" spans="5:29" s="2" customFormat="1">
      <c r="E57422" s="120"/>
      <c r="M57422" s="120"/>
      <c r="N57422" s="120"/>
      <c r="U57422" s="121"/>
      <c r="V57422" s="122"/>
      <c r="W57422" s="123"/>
      <c r="AC57422" s="123"/>
    </row>
    <row r="57423" spans="5:29" s="2" customFormat="1">
      <c r="E57423" s="120"/>
      <c r="M57423" s="120"/>
      <c r="N57423" s="120"/>
      <c r="U57423" s="121"/>
      <c r="V57423" s="122"/>
      <c r="W57423" s="123"/>
      <c r="AC57423" s="123"/>
    </row>
    <row r="57424" spans="5:29" s="2" customFormat="1">
      <c r="E57424" s="120"/>
      <c r="M57424" s="120"/>
      <c r="N57424" s="120"/>
      <c r="U57424" s="121"/>
      <c r="V57424" s="122"/>
      <c r="W57424" s="123"/>
      <c r="AC57424" s="123"/>
    </row>
    <row r="57425" spans="5:29" s="2" customFormat="1">
      <c r="E57425" s="120"/>
      <c r="M57425" s="120"/>
      <c r="N57425" s="120"/>
      <c r="U57425" s="121"/>
      <c r="V57425" s="122"/>
      <c r="W57425" s="123"/>
      <c r="AC57425" s="123"/>
    </row>
    <row r="57426" spans="5:29" s="2" customFormat="1">
      <c r="E57426" s="120"/>
      <c r="M57426" s="120"/>
      <c r="N57426" s="120"/>
      <c r="U57426" s="121"/>
      <c r="V57426" s="122"/>
      <c r="W57426" s="123"/>
      <c r="AC57426" s="123"/>
    </row>
    <row r="57427" spans="5:29" s="2" customFormat="1">
      <c r="E57427" s="120"/>
      <c r="M57427" s="120"/>
      <c r="N57427" s="120"/>
      <c r="U57427" s="121"/>
      <c r="V57427" s="122"/>
      <c r="W57427" s="123"/>
      <c r="AC57427" s="123"/>
    </row>
    <row r="57428" spans="5:29" s="2" customFormat="1">
      <c r="E57428" s="120"/>
      <c r="M57428" s="120"/>
      <c r="N57428" s="120"/>
      <c r="U57428" s="121"/>
      <c r="V57428" s="122"/>
      <c r="W57428" s="123"/>
      <c r="AC57428" s="123"/>
    </row>
    <row r="57429" spans="5:29" s="2" customFormat="1">
      <c r="E57429" s="120"/>
      <c r="M57429" s="120"/>
      <c r="N57429" s="120"/>
      <c r="U57429" s="121"/>
      <c r="V57429" s="122"/>
      <c r="W57429" s="123"/>
      <c r="AC57429" s="123"/>
    </row>
    <row r="57430" spans="5:29" s="2" customFormat="1">
      <c r="E57430" s="120"/>
      <c r="M57430" s="120"/>
      <c r="N57430" s="120"/>
      <c r="U57430" s="121"/>
      <c r="V57430" s="122"/>
      <c r="W57430" s="123"/>
      <c r="AC57430" s="123"/>
    </row>
    <row r="57431" spans="5:29" s="2" customFormat="1">
      <c r="E57431" s="120"/>
      <c r="M57431" s="120"/>
      <c r="N57431" s="120"/>
      <c r="U57431" s="121"/>
      <c r="V57431" s="122"/>
      <c r="W57431" s="123"/>
      <c r="AC57431" s="123"/>
    </row>
    <row r="57432" spans="5:29" s="2" customFormat="1">
      <c r="E57432" s="120"/>
      <c r="M57432" s="120"/>
      <c r="N57432" s="120"/>
      <c r="U57432" s="121"/>
      <c r="V57432" s="122"/>
      <c r="W57432" s="123"/>
      <c r="AC57432" s="123"/>
    </row>
    <row r="57433" spans="5:29" s="2" customFormat="1">
      <c r="E57433" s="120"/>
      <c r="M57433" s="120"/>
      <c r="N57433" s="120"/>
      <c r="U57433" s="121"/>
      <c r="V57433" s="122"/>
      <c r="W57433" s="123"/>
      <c r="AC57433" s="123"/>
    </row>
    <row r="57434" spans="5:29" s="2" customFormat="1">
      <c r="E57434" s="120"/>
      <c r="M57434" s="120"/>
      <c r="N57434" s="120"/>
      <c r="U57434" s="121"/>
      <c r="V57434" s="122"/>
      <c r="W57434" s="123"/>
      <c r="AC57434" s="123"/>
    </row>
    <row r="57435" spans="5:29" s="2" customFormat="1">
      <c r="E57435" s="120"/>
      <c r="M57435" s="120"/>
      <c r="N57435" s="120"/>
      <c r="U57435" s="121"/>
      <c r="V57435" s="122"/>
      <c r="W57435" s="123"/>
      <c r="AC57435" s="123"/>
    </row>
    <row r="57436" spans="5:29" s="2" customFormat="1">
      <c r="E57436" s="120"/>
      <c r="M57436" s="120"/>
      <c r="N57436" s="120"/>
      <c r="U57436" s="121"/>
      <c r="V57436" s="122"/>
      <c r="W57436" s="123"/>
      <c r="AC57436" s="123"/>
    </row>
    <row r="57437" spans="5:29" s="2" customFormat="1">
      <c r="E57437" s="120"/>
      <c r="M57437" s="120"/>
      <c r="N57437" s="120"/>
      <c r="U57437" s="121"/>
      <c r="V57437" s="122"/>
      <c r="W57437" s="123"/>
      <c r="AC57437" s="123"/>
    </row>
    <row r="57438" spans="5:29" s="2" customFormat="1">
      <c r="E57438" s="120"/>
      <c r="M57438" s="120"/>
      <c r="N57438" s="120"/>
      <c r="U57438" s="121"/>
      <c r="V57438" s="122"/>
      <c r="W57438" s="123"/>
      <c r="AC57438" s="123"/>
    </row>
    <row r="57439" spans="5:29" s="2" customFormat="1">
      <c r="E57439" s="120"/>
      <c r="M57439" s="120"/>
      <c r="N57439" s="120"/>
      <c r="U57439" s="121"/>
      <c r="V57439" s="122"/>
      <c r="W57439" s="123"/>
      <c r="AC57439" s="123"/>
    </row>
    <row r="57440" spans="5:29" s="2" customFormat="1">
      <c r="E57440" s="120"/>
      <c r="M57440" s="120"/>
      <c r="N57440" s="120"/>
      <c r="U57440" s="121"/>
      <c r="V57440" s="122"/>
      <c r="W57440" s="123"/>
      <c r="AC57440" s="123"/>
    </row>
    <row r="57441" spans="5:29" s="2" customFormat="1">
      <c r="E57441" s="120"/>
      <c r="M57441" s="120"/>
      <c r="N57441" s="120"/>
      <c r="U57441" s="121"/>
      <c r="V57441" s="122"/>
      <c r="W57441" s="123"/>
      <c r="AC57441" s="123"/>
    </row>
    <row r="57442" spans="5:29" s="2" customFormat="1">
      <c r="E57442" s="120"/>
      <c r="M57442" s="120"/>
      <c r="N57442" s="120"/>
      <c r="U57442" s="121"/>
      <c r="V57442" s="122"/>
      <c r="W57442" s="123"/>
      <c r="AC57442" s="123"/>
    </row>
    <row r="57443" spans="5:29" s="2" customFormat="1">
      <c r="E57443" s="120"/>
      <c r="M57443" s="120"/>
      <c r="N57443" s="120"/>
      <c r="U57443" s="121"/>
      <c r="V57443" s="122"/>
      <c r="W57443" s="123"/>
      <c r="AC57443" s="123"/>
    </row>
    <row r="57444" spans="5:29" s="2" customFormat="1">
      <c r="E57444" s="120"/>
      <c r="M57444" s="120"/>
      <c r="N57444" s="120"/>
      <c r="U57444" s="121"/>
      <c r="V57444" s="122"/>
      <c r="W57444" s="123"/>
      <c r="AC57444" s="123"/>
    </row>
    <row r="57445" spans="5:29" s="2" customFormat="1">
      <c r="E57445" s="120"/>
      <c r="M57445" s="120"/>
      <c r="N57445" s="120"/>
      <c r="U57445" s="121"/>
      <c r="V57445" s="122"/>
      <c r="W57445" s="123"/>
      <c r="AC57445" s="123"/>
    </row>
    <row r="57446" spans="5:29" s="2" customFormat="1">
      <c r="E57446" s="120"/>
      <c r="M57446" s="120"/>
      <c r="N57446" s="120"/>
      <c r="U57446" s="121"/>
      <c r="V57446" s="122"/>
      <c r="W57446" s="123"/>
      <c r="AC57446" s="123"/>
    </row>
    <row r="57447" spans="5:29" s="2" customFormat="1">
      <c r="E57447" s="120"/>
      <c r="M57447" s="120"/>
      <c r="N57447" s="120"/>
      <c r="U57447" s="121"/>
      <c r="V57447" s="122"/>
      <c r="W57447" s="123"/>
      <c r="AC57447" s="123"/>
    </row>
    <row r="57448" spans="5:29" s="2" customFormat="1">
      <c r="E57448" s="120"/>
      <c r="M57448" s="120"/>
      <c r="N57448" s="120"/>
      <c r="U57448" s="121"/>
      <c r="V57448" s="122"/>
      <c r="W57448" s="123"/>
      <c r="AC57448" s="123"/>
    </row>
    <row r="57449" spans="5:29" s="2" customFormat="1">
      <c r="E57449" s="120"/>
      <c r="M57449" s="120"/>
      <c r="N57449" s="120"/>
      <c r="U57449" s="121"/>
      <c r="V57449" s="122"/>
      <c r="W57449" s="123"/>
      <c r="AC57449" s="123"/>
    </row>
    <row r="57450" spans="5:29" s="2" customFormat="1">
      <c r="E57450" s="120"/>
      <c r="M57450" s="120"/>
      <c r="N57450" s="120"/>
      <c r="U57450" s="121"/>
      <c r="V57450" s="122"/>
      <c r="W57450" s="123"/>
      <c r="AC57450" s="123"/>
    </row>
    <row r="57451" spans="5:29" s="2" customFormat="1">
      <c r="E57451" s="120"/>
      <c r="M57451" s="120"/>
      <c r="N57451" s="120"/>
      <c r="U57451" s="121"/>
      <c r="V57451" s="122"/>
      <c r="W57451" s="123"/>
      <c r="AC57451" s="123"/>
    </row>
    <row r="57452" spans="5:29" s="2" customFormat="1">
      <c r="E57452" s="120"/>
      <c r="M57452" s="120"/>
      <c r="N57452" s="120"/>
      <c r="U57452" s="121"/>
      <c r="V57452" s="122"/>
      <c r="W57452" s="123"/>
      <c r="AC57452" s="123"/>
    </row>
    <row r="57453" spans="5:29" s="2" customFormat="1">
      <c r="E57453" s="120"/>
      <c r="M57453" s="120"/>
      <c r="N57453" s="120"/>
      <c r="U57453" s="121"/>
      <c r="V57453" s="122"/>
      <c r="W57453" s="123"/>
      <c r="AC57453" s="123"/>
    </row>
    <row r="57454" spans="5:29" s="2" customFormat="1">
      <c r="E57454" s="120"/>
      <c r="M57454" s="120"/>
      <c r="N57454" s="120"/>
      <c r="U57454" s="121"/>
      <c r="V57454" s="122"/>
      <c r="W57454" s="123"/>
      <c r="AC57454" s="123"/>
    </row>
    <row r="57455" spans="5:29" s="2" customFormat="1">
      <c r="E57455" s="120"/>
      <c r="M57455" s="120"/>
      <c r="N57455" s="120"/>
      <c r="U57455" s="121"/>
      <c r="V57455" s="122"/>
      <c r="W57455" s="123"/>
      <c r="AC57455" s="123"/>
    </row>
    <row r="57456" spans="5:29" s="2" customFormat="1">
      <c r="E57456" s="120"/>
      <c r="M57456" s="120"/>
      <c r="N57456" s="120"/>
      <c r="U57456" s="121"/>
      <c r="V57456" s="122"/>
      <c r="W57456" s="123"/>
      <c r="AC57456" s="123"/>
    </row>
    <row r="57457" spans="5:29" s="2" customFormat="1">
      <c r="E57457" s="120"/>
      <c r="M57457" s="120"/>
      <c r="N57457" s="120"/>
      <c r="U57457" s="121"/>
      <c r="V57457" s="122"/>
      <c r="W57457" s="123"/>
      <c r="AC57457" s="123"/>
    </row>
    <row r="57458" spans="5:29" s="2" customFormat="1">
      <c r="E57458" s="120"/>
      <c r="M57458" s="120"/>
      <c r="N57458" s="120"/>
      <c r="U57458" s="121"/>
      <c r="V57458" s="122"/>
      <c r="W57458" s="123"/>
      <c r="AC57458" s="123"/>
    </row>
    <row r="57459" spans="5:29" s="2" customFormat="1">
      <c r="E57459" s="120"/>
      <c r="M57459" s="120"/>
      <c r="N57459" s="120"/>
      <c r="U57459" s="121"/>
      <c r="V57459" s="122"/>
      <c r="W57459" s="123"/>
      <c r="AC57459" s="123"/>
    </row>
    <row r="57460" spans="5:29" s="2" customFormat="1">
      <c r="E57460" s="120"/>
      <c r="M57460" s="120"/>
      <c r="N57460" s="120"/>
      <c r="U57460" s="121"/>
      <c r="V57460" s="122"/>
      <c r="W57460" s="123"/>
      <c r="AC57460" s="123"/>
    </row>
    <row r="57461" spans="5:29" s="2" customFormat="1">
      <c r="E57461" s="120"/>
      <c r="M57461" s="120"/>
      <c r="N57461" s="120"/>
      <c r="U57461" s="121"/>
      <c r="V57461" s="122"/>
      <c r="W57461" s="123"/>
      <c r="AC57461" s="123"/>
    </row>
    <row r="57462" spans="5:29" s="2" customFormat="1">
      <c r="E57462" s="120"/>
      <c r="M57462" s="120"/>
      <c r="N57462" s="120"/>
      <c r="U57462" s="121"/>
      <c r="V57462" s="122"/>
      <c r="W57462" s="123"/>
      <c r="AC57462" s="123"/>
    </row>
    <row r="57463" spans="5:29" s="2" customFormat="1">
      <c r="E57463" s="120"/>
      <c r="M57463" s="120"/>
      <c r="N57463" s="120"/>
      <c r="U57463" s="121"/>
      <c r="V57463" s="122"/>
      <c r="W57463" s="123"/>
      <c r="AC57463" s="123"/>
    </row>
    <row r="57464" spans="5:29" s="2" customFormat="1">
      <c r="E57464" s="120"/>
      <c r="M57464" s="120"/>
      <c r="N57464" s="120"/>
      <c r="U57464" s="121"/>
      <c r="V57464" s="122"/>
      <c r="W57464" s="123"/>
      <c r="AC57464" s="123"/>
    </row>
    <row r="57465" spans="5:29" s="2" customFormat="1">
      <c r="E57465" s="120"/>
      <c r="M57465" s="120"/>
      <c r="N57465" s="120"/>
      <c r="U57465" s="121"/>
      <c r="V57465" s="122"/>
      <c r="W57465" s="123"/>
      <c r="AC57465" s="123"/>
    </row>
    <row r="57466" spans="5:29" s="2" customFormat="1">
      <c r="E57466" s="120"/>
      <c r="M57466" s="120"/>
      <c r="N57466" s="120"/>
      <c r="U57466" s="121"/>
      <c r="V57466" s="122"/>
      <c r="W57466" s="123"/>
      <c r="AC57466" s="123"/>
    </row>
    <row r="57467" spans="5:29" s="2" customFormat="1">
      <c r="E57467" s="120"/>
      <c r="M57467" s="120"/>
      <c r="N57467" s="120"/>
      <c r="U57467" s="121"/>
      <c r="V57467" s="122"/>
      <c r="W57467" s="123"/>
      <c r="AC57467" s="123"/>
    </row>
    <row r="57468" spans="5:29" s="2" customFormat="1">
      <c r="E57468" s="120"/>
      <c r="M57468" s="120"/>
      <c r="N57468" s="120"/>
      <c r="U57468" s="121"/>
      <c r="V57468" s="122"/>
      <c r="W57468" s="123"/>
      <c r="AC57468" s="123"/>
    </row>
    <row r="57469" spans="5:29" s="2" customFormat="1">
      <c r="E57469" s="120"/>
      <c r="M57469" s="120"/>
      <c r="N57469" s="120"/>
      <c r="U57469" s="121"/>
      <c r="V57469" s="122"/>
      <c r="W57469" s="123"/>
      <c r="AC57469" s="123"/>
    </row>
    <row r="57470" spans="5:29" s="2" customFormat="1">
      <c r="E57470" s="120"/>
      <c r="M57470" s="120"/>
      <c r="N57470" s="120"/>
      <c r="U57470" s="121"/>
      <c r="V57470" s="122"/>
      <c r="W57470" s="123"/>
      <c r="AC57470" s="123"/>
    </row>
    <row r="57471" spans="5:29" s="2" customFormat="1">
      <c r="E57471" s="120"/>
      <c r="M57471" s="120"/>
      <c r="N57471" s="120"/>
      <c r="U57471" s="121"/>
      <c r="V57471" s="122"/>
      <c r="W57471" s="123"/>
      <c r="AC57471" s="123"/>
    </row>
    <row r="57472" spans="5:29" s="2" customFormat="1">
      <c r="E57472" s="120"/>
      <c r="M57472" s="120"/>
      <c r="N57472" s="120"/>
      <c r="U57472" s="121"/>
      <c r="V57472" s="122"/>
      <c r="W57472" s="123"/>
      <c r="AC57472" s="123"/>
    </row>
    <row r="57473" spans="5:29" s="2" customFormat="1">
      <c r="E57473" s="120"/>
      <c r="M57473" s="120"/>
      <c r="N57473" s="120"/>
      <c r="U57473" s="121"/>
      <c r="V57473" s="122"/>
      <c r="W57473" s="123"/>
      <c r="AC57473" s="123"/>
    </row>
    <row r="57474" spans="5:29" s="2" customFormat="1">
      <c r="E57474" s="120"/>
      <c r="M57474" s="120"/>
      <c r="N57474" s="120"/>
      <c r="U57474" s="121"/>
      <c r="V57474" s="122"/>
      <c r="W57474" s="123"/>
      <c r="AC57474" s="123"/>
    </row>
    <row r="57475" spans="5:29" s="2" customFormat="1">
      <c r="E57475" s="120"/>
      <c r="M57475" s="120"/>
      <c r="N57475" s="120"/>
      <c r="U57475" s="121"/>
      <c r="V57475" s="122"/>
      <c r="W57475" s="123"/>
      <c r="AC57475" s="123"/>
    </row>
    <row r="57476" spans="5:29" s="2" customFormat="1">
      <c r="E57476" s="120"/>
      <c r="M57476" s="120"/>
      <c r="N57476" s="120"/>
      <c r="U57476" s="121"/>
      <c r="V57476" s="122"/>
      <c r="W57476" s="123"/>
      <c r="AC57476" s="123"/>
    </row>
    <row r="57477" spans="5:29" s="2" customFormat="1">
      <c r="E57477" s="120"/>
      <c r="M57477" s="120"/>
      <c r="N57477" s="120"/>
      <c r="U57477" s="121"/>
      <c r="V57477" s="122"/>
      <c r="W57477" s="123"/>
      <c r="AC57477" s="123"/>
    </row>
    <row r="57478" spans="5:29" s="2" customFormat="1">
      <c r="E57478" s="120"/>
      <c r="M57478" s="120"/>
      <c r="N57478" s="120"/>
      <c r="U57478" s="121"/>
      <c r="V57478" s="122"/>
      <c r="W57478" s="123"/>
      <c r="AC57478" s="123"/>
    </row>
    <row r="57479" spans="5:29" s="2" customFormat="1">
      <c r="E57479" s="120"/>
      <c r="M57479" s="120"/>
      <c r="N57479" s="120"/>
      <c r="U57479" s="121"/>
      <c r="V57479" s="122"/>
      <c r="W57479" s="123"/>
      <c r="AC57479" s="123"/>
    </row>
    <row r="57480" spans="5:29" s="2" customFormat="1">
      <c r="E57480" s="120"/>
      <c r="M57480" s="120"/>
      <c r="N57480" s="120"/>
      <c r="U57480" s="121"/>
      <c r="V57480" s="122"/>
      <c r="W57480" s="123"/>
      <c r="AC57480" s="123"/>
    </row>
    <row r="57481" spans="5:29" s="2" customFormat="1">
      <c r="E57481" s="120"/>
      <c r="M57481" s="120"/>
      <c r="N57481" s="120"/>
      <c r="U57481" s="121"/>
      <c r="V57481" s="122"/>
      <c r="W57481" s="123"/>
      <c r="AC57481" s="123"/>
    </row>
    <row r="57482" spans="5:29" s="2" customFormat="1">
      <c r="E57482" s="120"/>
      <c r="M57482" s="120"/>
      <c r="N57482" s="120"/>
      <c r="U57482" s="121"/>
      <c r="V57482" s="122"/>
      <c r="W57482" s="123"/>
      <c r="AC57482" s="123"/>
    </row>
    <row r="57483" spans="5:29" s="2" customFormat="1">
      <c r="E57483" s="120"/>
      <c r="M57483" s="120"/>
      <c r="N57483" s="120"/>
      <c r="U57483" s="121"/>
      <c r="V57483" s="122"/>
      <c r="W57483" s="123"/>
      <c r="AC57483" s="123"/>
    </row>
    <row r="57484" spans="5:29" s="2" customFormat="1">
      <c r="E57484" s="120"/>
      <c r="M57484" s="120"/>
      <c r="N57484" s="120"/>
      <c r="U57484" s="121"/>
      <c r="V57484" s="122"/>
      <c r="W57484" s="123"/>
      <c r="AC57484" s="123"/>
    </row>
    <row r="57485" spans="5:29" s="2" customFormat="1">
      <c r="E57485" s="120"/>
      <c r="M57485" s="120"/>
      <c r="N57485" s="120"/>
      <c r="U57485" s="121"/>
      <c r="V57485" s="122"/>
      <c r="W57485" s="123"/>
      <c r="AC57485" s="123"/>
    </row>
    <row r="57486" spans="5:29" s="2" customFormat="1">
      <c r="E57486" s="120"/>
      <c r="M57486" s="120"/>
      <c r="N57486" s="120"/>
      <c r="U57486" s="121"/>
      <c r="V57486" s="122"/>
      <c r="W57486" s="123"/>
      <c r="AC57486" s="123"/>
    </row>
    <row r="57487" spans="5:29" s="2" customFormat="1">
      <c r="E57487" s="120"/>
      <c r="M57487" s="120"/>
      <c r="N57487" s="120"/>
      <c r="U57487" s="121"/>
      <c r="V57487" s="122"/>
      <c r="W57487" s="123"/>
      <c r="AC57487" s="123"/>
    </row>
    <row r="57488" spans="5:29" s="2" customFormat="1">
      <c r="E57488" s="120"/>
      <c r="M57488" s="120"/>
      <c r="N57488" s="120"/>
      <c r="U57488" s="121"/>
      <c r="V57488" s="122"/>
      <c r="W57488" s="123"/>
      <c r="AC57488" s="123"/>
    </row>
    <row r="57489" spans="5:29" s="2" customFormat="1">
      <c r="E57489" s="120"/>
      <c r="M57489" s="120"/>
      <c r="N57489" s="120"/>
      <c r="U57489" s="121"/>
      <c r="V57489" s="122"/>
      <c r="W57489" s="123"/>
      <c r="AC57489" s="123"/>
    </row>
    <row r="57490" spans="5:29" s="2" customFormat="1">
      <c r="E57490" s="120"/>
      <c r="M57490" s="120"/>
      <c r="N57490" s="120"/>
      <c r="U57490" s="121"/>
      <c r="V57490" s="122"/>
      <c r="W57490" s="123"/>
      <c r="AC57490" s="123"/>
    </row>
    <row r="57491" spans="5:29" s="2" customFormat="1">
      <c r="E57491" s="120"/>
      <c r="M57491" s="120"/>
      <c r="N57491" s="120"/>
      <c r="U57491" s="121"/>
      <c r="V57491" s="122"/>
      <c r="W57491" s="123"/>
      <c r="AC57491" s="123"/>
    </row>
    <row r="57492" spans="5:29" s="2" customFormat="1">
      <c r="E57492" s="120"/>
      <c r="M57492" s="120"/>
      <c r="N57492" s="120"/>
      <c r="U57492" s="121"/>
      <c r="V57492" s="122"/>
      <c r="W57492" s="123"/>
      <c r="AC57492" s="123"/>
    </row>
    <row r="57493" spans="5:29" s="2" customFormat="1">
      <c r="E57493" s="120"/>
      <c r="M57493" s="120"/>
      <c r="N57493" s="120"/>
      <c r="U57493" s="121"/>
      <c r="V57493" s="122"/>
      <c r="W57493" s="123"/>
      <c r="AC57493" s="123"/>
    </row>
    <row r="57494" spans="5:29" s="2" customFormat="1">
      <c r="E57494" s="120"/>
      <c r="M57494" s="120"/>
      <c r="N57494" s="120"/>
      <c r="U57494" s="121"/>
      <c r="V57494" s="122"/>
      <c r="W57494" s="123"/>
      <c r="AC57494" s="123"/>
    </row>
    <row r="57495" spans="5:29" s="2" customFormat="1">
      <c r="E57495" s="120"/>
      <c r="M57495" s="120"/>
      <c r="N57495" s="120"/>
      <c r="U57495" s="121"/>
      <c r="V57495" s="122"/>
      <c r="W57495" s="123"/>
      <c r="AC57495" s="123"/>
    </row>
    <row r="57496" spans="5:29" s="2" customFormat="1">
      <c r="E57496" s="120"/>
      <c r="M57496" s="120"/>
      <c r="N57496" s="120"/>
      <c r="U57496" s="121"/>
      <c r="V57496" s="122"/>
      <c r="W57496" s="123"/>
      <c r="AC57496" s="123"/>
    </row>
    <row r="57497" spans="5:29" s="2" customFormat="1">
      <c r="E57497" s="120"/>
      <c r="M57497" s="120"/>
      <c r="N57497" s="120"/>
      <c r="U57497" s="121"/>
      <c r="V57497" s="122"/>
      <c r="W57497" s="123"/>
      <c r="AC57497" s="123"/>
    </row>
    <row r="57498" spans="5:29" s="2" customFormat="1">
      <c r="E57498" s="120"/>
      <c r="M57498" s="120"/>
      <c r="N57498" s="120"/>
      <c r="U57498" s="121"/>
      <c r="V57498" s="122"/>
      <c r="W57498" s="123"/>
      <c r="AC57498" s="123"/>
    </row>
    <row r="57499" spans="5:29" s="2" customFormat="1">
      <c r="E57499" s="120"/>
      <c r="M57499" s="120"/>
      <c r="N57499" s="120"/>
      <c r="U57499" s="121"/>
      <c r="V57499" s="122"/>
      <c r="W57499" s="123"/>
      <c r="AC57499" s="123"/>
    </row>
    <row r="57500" spans="5:29" s="2" customFormat="1">
      <c r="E57500" s="120"/>
      <c r="M57500" s="120"/>
      <c r="N57500" s="120"/>
      <c r="U57500" s="121"/>
      <c r="V57500" s="122"/>
      <c r="W57500" s="123"/>
      <c r="AC57500" s="123"/>
    </row>
    <row r="57501" spans="5:29" s="2" customFormat="1">
      <c r="E57501" s="120"/>
      <c r="M57501" s="120"/>
      <c r="N57501" s="120"/>
      <c r="U57501" s="121"/>
      <c r="V57501" s="122"/>
      <c r="W57501" s="123"/>
      <c r="AC57501" s="123"/>
    </row>
    <row r="57502" spans="5:29" s="2" customFormat="1">
      <c r="E57502" s="120"/>
      <c r="M57502" s="120"/>
      <c r="N57502" s="120"/>
      <c r="U57502" s="121"/>
      <c r="V57502" s="122"/>
      <c r="W57502" s="123"/>
      <c r="AC57502" s="123"/>
    </row>
    <row r="57503" spans="5:29" s="2" customFormat="1">
      <c r="E57503" s="120"/>
      <c r="M57503" s="120"/>
      <c r="N57503" s="120"/>
      <c r="U57503" s="121"/>
      <c r="V57503" s="122"/>
      <c r="W57503" s="123"/>
      <c r="AC57503" s="123"/>
    </row>
    <row r="57504" spans="5:29" s="2" customFormat="1">
      <c r="E57504" s="120"/>
      <c r="M57504" s="120"/>
      <c r="N57504" s="120"/>
      <c r="U57504" s="121"/>
      <c r="V57504" s="122"/>
      <c r="W57504" s="123"/>
      <c r="AC57504" s="123"/>
    </row>
    <row r="57505" spans="5:29" s="2" customFormat="1">
      <c r="E57505" s="120"/>
      <c r="M57505" s="120"/>
      <c r="N57505" s="120"/>
      <c r="U57505" s="121"/>
      <c r="V57505" s="122"/>
      <c r="W57505" s="123"/>
      <c r="AC57505" s="123"/>
    </row>
    <row r="57506" spans="5:29" s="2" customFormat="1">
      <c r="E57506" s="120"/>
      <c r="M57506" s="120"/>
      <c r="N57506" s="120"/>
      <c r="U57506" s="121"/>
      <c r="V57506" s="122"/>
      <c r="W57506" s="123"/>
      <c r="AC57506" s="123"/>
    </row>
    <row r="57507" spans="5:29" s="2" customFormat="1">
      <c r="E57507" s="120"/>
      <c r="M57507" s="120"/>
      <c r="N57507" s="120"/>
      <c r="U57507" s="121"/>
      <c r="V57507" s="122"/>
      <c r="W57507" s="123"/>
      <c r="AC57507" s="123"/>
    </row>
    <row r="57508" spans="5:29" s="2" customFormat="1">
      <c r="E57508" s="120"/>
      <c r="M57508" s="120"/>
      <c r="N57508" s="120"/>
      <c r="U57508" s="121"/>
      <c r="V57508" s="122"/>
      <c r="W57508" s="123"/>
      <c r="AC57508" s="123"/>
    </row>
    <row r="57509" spans="5:29" s="2" customFormat="1">
      <c r="E57509" s="120"/>
      <c r="M57509" s="120"/>
      <c r="N57509" s="120"/>
      <c r="U57509" s="121"/>
      <c r="V57509" s="122"/>
      <c r="W57509" s="123"/>
      <c r="AC57509" s="123"/>
    </row>
    <row r="57510" spans="5:29" s="2" customFormat="1">
      <c r="E57510" s="120"/>
      <c r="M57510" s="120"/>
      <c r="N57510" s="120"/>
      <c r="U57510" s="121"/>
      <c r="V57510" s="122"/>
      <c r="W57510" s="123"/>
      <c r="AC57510" s="123"/>
    </row>
    <row r="57511" spans="5:29" s="2" customFormat="1">
      <c r="E57511" s="120"/>
      <c r="M57511" s="120"/>
      <c r="N57511" s="120"/>
      <c r="U57511" s="121"/>
      <c r="V57511" s="122"/>
      <c r="W57511" s="123"/>
      <c r="AC57511" s="123"/>
    </row>
    <row r="57512" spans="5:29" s="2" customFormat="1">
      <c r="E57512" s="120"/>
      <c r="M57512" s="120"/>
      <c r="N57512" s="120"/>
      <c r="U57512" s="121"/>
      <c r="V57512" s="122"/>
      <c r="W57512" s="123"/>
      <c r="AC57512" s="123"/>
    </row>
    <row r="57513" spans="5:29" s="2" customFormat="1">
      <c r="E57513" s="120"/>
      <c r="M57513" s="120"/>
      <c r="N57513" s="120"/>
      <c r="U57513" s="121"/>
      <c r="V57513" s="122"/>
      <c r="W57513" s="123"/>
      <c r="AC57513" s="123"/>
    </row>
    <row r="57514" spans="5:29" s="2" customFormat="1">
      <c r="E57514" s="120"/>
      <c r="M57514" s="120"/>
      <c r="N57514" s="120"/>
      <c r="U57514" s="121"/>
      <c r="V57514" s="122"/>
      <c r="W57514" s="123"/>
      <c r="AC57514" s="123"/>
    </row>
    <row r="57515" spans="5:29" s="2" customFormat="1">
      <c r="E57515" s="120"/>
      <c r="M57515" s="120"/>
      <c r="N57515" s="120"/>
      <c r="U57515" s="121"/>
      <c r="V57515" s="122"/>
      <c r="W57515" s="123"/>
      <c r="AC57515" s="123"/>
    </row>
    <row r="57516" spans="5:29" s="2" customFormat="1">
      <c r="E57516" s="120"/>
      <c r="M57516" s="120"/>
      <c r="N57516" s="120"/>
      <c r="U57516" s="121"/>
      <c r="V57516" s="122"/>
      <c r="W57516" s="123"/>
      <c r="AC57516" s="123"/>
    </row>
    <row r="57517" spans="5:29" s="2" customFormat="1">
      <c r="E57517" s="120"/>
      <c r="M57517" s="120"/>
      <c r="N57517" s="120"/>
      <c r="U57517" s="121"/>
      <c r="V57517" s="122"/>
      <c r="W57517" s="123"/>
      <c r="AC57517" s="123"/>
    </row>
    <row r="57518" spans="5:29" s="2" customFormat="1">
      <c r="E57518" s="120"/>
      <c r="M57518" s="120"/>
      <c r="N57518" s="120"/>
      <c r="U57518" s="121"/>
      <c r="V57518" s="122"/>
      <c r="W57518" s="123"/>
      <c r="AC57518" s="123"/>
    </row>
    <row r="57519" spans="5:29" s="2" customFormat="1">
      <c r="E57519" s="120"/>
      <c r="M57519" s="120"/>
      <c r="N57519" s="120"/>
      <c r="U57519" s="121"/>
      <c r="V57519" s="122"/>
      <c r="W57519" s="123"/>
      <c r="AC57519" s="123"/>
    </row>
    <row r="57520" spans="5:29" s="2" customFormat="1">
      <c r="E57520" s="120"/>
      <c r="M57520" s="120"/>
      <c r="N57520" s="120"/>
      <c r="U57520" s="121"/>
      <c r="V57520" s="122"/>
      <c r="W57520" s="123"/>
      <c r="AC57520" s="123"/>
    </row>
    <row r="57521" spans="5:29" s="2" customFormat="1">
      <c r="E57521" s="120"/>
      <c r="M57521" s="120"/>
      <c r="N57521" s="120"/>
      <c r="U57521" s="121"/>
      <c r="V57521" s="122"/>
      <c r="W57521" s="123"/>
      <c r="AC57521" s="123"/>
    </row>
    <row r="57522" spans="5:29" s="2" customFormat="1">
      <c r="E57522" s="120"/>
      <c r="M57522" s="120"/>
      <c r="N57522" s="120"/>
      <c r="U57522" s="121"/>
      <c r="V57522" s="122"/>
      <c r="W57522" s="123"/>
      <c r="AC57522" s="123"/>
    </row>
    <row r="57523" spans="5:29" s="2" customFormat="1">
      <c r="E57523" s="120"/>
      <c r="M57523" s="120"/>
      <c r="N57523" s="120"/>
      <c r="U57523" s="121"/>
      <c r="V57523" s="122"/>
      <c r="W57523" s="123"/>
      <c r="AC57523" s="123"/>
    </row>
    <row r="57524" spans="5:29" s="2" customFormat="1">
      <c r="E57524" s="120"/>
      <c r="M57524" s="120"/>
      <c r="N57524" s="120"/>
      <c r="U57524" s="121"/>
      <c r="V57524" s="122"/>
      <c r="W57524" s="123"/>
      <c r="AC57524" s="123"/>
    </row>
    <row r="57525" spans="5:29" s="2" customFormat="1">
      <c r="E57525" s="120"/>
      <c r="M57525" s="120"/>
      <c r="N57525" s="120"/>
      <c r="U57525" s="121"/>
      <c r="V57525" s="122"/>
      <c r="W57525" s="123"/>
      <c r="AC57525" s="123"/>
    </row>
    <row r="57526" spans="5:29" s="2" customFormat="1">
      <c r="E57526" s="120"/>
      <c r="M57526" s="120"/>
      <c r="N57526" s="120"/>
      <c r="U57526" s="121"/>
      <c r="V57526" s="122"/>
      <c r="W57526" s="123"/>
      <c r="AC57526" s="123"/>
    </row>
    <row r="57527" spans="5:29" s="2" customFormat="1">
      <c r="E57527" s="120"/>
      <c r="M57527" s="120"/>
      <c r="N57527" s="120"/>
      <c r="U57527" s="121"/>
      <c r="V57527" s="122"/>
      <c r="W57527" s="123"/>
      <c r="AC57527" s="123"/>
    </row>
    <row r="57528" spans="5:29" s="2" customFormat="1">
      <c r="E57528" s="120"/>
      <c r="M57528" s="120"/>
      <c r="N57528" s="120"/>
      <c r="U57528" s="121"/>
      <c r="V57528" s="122"/>
      <c r="W57528" s="123"/>
      <c r="AC57528" s="123"/>
    </row>
    <row r="57529" spans="5:29" s="2" customFormat="1">
      <c r="E57529" s="120"/>
      <c r="M57529" s="120"/>
      <c r="N57529" s="120"/>
      <c r="U57529" s="121"/>
      <c r="V57529" s="122"/>
      <c r="W57529" s="123"/>
      <c r="AC57529" s="123"/>
    </row>
    <row r="57530" spans="5:29" s="2" customFormat="1">
      <c r="E57530" s="120"/>
      <c r="M57530" s="120"/>
      <c r="N57530" s="120"/>
      <c r="U57530" s="121"/>
      <c r="V57530" s="122"/>
      <c r="W57530" s="123"/>
      <c r="AC57530" s="123"/>
    </row>
    <row r="57531" spans="5:29" s="2" customFormat="1">
      <c r="E57531" s="120"/>
      <c r="M57531" s="120"/>
      <c r="N57531" s="120"/>
      <c r="U57531" s="121"/>
      <c r="V57531" s="122"/>
      <c r="W57531" s="123"/>
      <c r="AC57531" s="123"/>
    </row>
    <row r="57532" spans="5:29" s="2" customFormat="1">
      <c r="E57532" s="120"/>
      <c r="M57532" s="120"/>
      <c r="N57532" s="120"/>
      <c r="U57532" s="121"/>
      <c r="V57532" s="122"/>
      <c r="W57532" s="123"/>
      <c r="AC57532" s="123"/>
    </row>
    <row r="57533" spans="5:29" s="2" customFormat="1">
      <c r="E57533" s="120"/>
      <c r="M57533" s="120"/>
      <c r="N57533" s="120"/>
      <c r="U57533" s="121"/>
      <c r="V57533" s="122"/>
      <c r="W57533" s="123"/>
      <c r="AC57533" s="123"/>
    </row>
    <row r="57534" spans="5:29" s="2" customFormat="1">
      <c r="E57534" s="120"/>
      <c r="M57534" s="120"/>
      <c r="N57534" s="120"/>
      <c r="U57534" s="121"/>
      <c r="V57534" s="122"/>
      <c r="W57534" s="123"/>
      <c r="AC57534" s="123"/>
    </row>
    <row r="57535" spans="5:29" s="2" customFormat="1">
      <c r="E57535" s="120"/>
      <c r="M57535" s="120"/>
      <c r="N57535" s="120"/>
      <c r="U57535" s="121"/>
      <c r="V57535" s="122"/>
      <c r="W57535" s="123"/>
      <c r="AC57535" s="123"/>
    </row>
    <row r="57536" spans="5:29" s="2" customFormat="1">
      <c r="E57536" s="120"/>
      <c r="M57536" s="120"/>
      <c r="N57536" s="120"/>
      <c r="U57536" s="121"/>
      <c r="V57536" s="122"/>
      <c r="W57536" s="123"/>
      <c r="AC57536" s="123"/>
    </row>
    <row r="57537" spans="5:29" s="2" customFormat="1">
      <c r="E57537" s="120"/>
      <c r="M57537" s="120"/>
      <c r="N57537" s="120"/>
      <c r="U57537" s="121"/>
      <c r="V57537" s="122"/>
      <c r="W57537" s="123"/>
      <c r="AC57537" s="123"/>
    </row>
    <row r="57538" spans="5:29" s="2" customFormat="1">
      <c r="E57538" s="120"/>
      <c r="M57538" s="120"/>
      <c r="N57538" s="120"/>
      <c r="U57538" s="121"/>
      <c r="V57538" s="122"/>
      <c r="W57538" s="123"/>
      <c r="AC57538" s="123"/>
    </row>
    <row r="57539" spans="5:29" s="2" customFormat="1">
      <c r="E57539" s="120"/>
      <c r="M57539" s="120"/>
      <c r="N57539" s="120"/>
      <c r="U57539" s="121"/>
      <c r="V57539" s="122"/>
      <c r="W57539" s="123"/>
      <c r="AC57539" s="123"/>
    </row>
    <row r="57540" spans="5:29" s="2" customFormat="1">
      <c r="E57540" s="120"/>
      <c r="M57540" s="120"/>
      <c r="N57540" s="120"/>
      <c r="U57540" s="121"/>
      <c r="V57540" s="122"/>
      <c r="W57540" s="123"/>
      <c r="AC57540" s="123"/>
    </row>
    <row r="57541" spans="5:29" s="2" customFormat="1">
      <c r="E57541" s="120"/>
      <c r="M57541" s="120"/>
      <c r="N57541" s="120"/>
      <c r="U57541" s="121"/>
      <c r="V57541" s="122"/>
      <c r="W57541" s="123"/>
      <c r="AC57541" s="123"/>
    </row>
    <row r="57542" spans="5:29" s="2" customFormat="1">
      <c r="E57542" s="120"/>
      <c r="M57542" s="120"/>
      <c r="N57542" s="120"/>
      <c r="U57542" s="121"/>
      <c r="V57542" s="122"/>
      <c r="W57542" s="123"/>
      <c r="AC57542" s="123"/>
    </row>
    <row r="57543" spans="5:29" s="2" customFormat="1">
      <c r="E57543" s="120"/>
      <c r="M57543" s="120"/>
      <c r="N57543" s="120"/>
      <c r="U57543" s="121"/>
      <c r="V57543" s="122"/>
      <c r="W57543" s="123"/>
      <c r="AC57543" s="123"/>
    </row>
    <row r="57544" spans="5:29" s="2" customFormat="1">
      <c r="E57544" s="120"/>
      <c r="M57544" s="120"/>
      <c r="N57544" s="120"/>
      <c r="U57544" s="121"/>
      <c r="V57544" s="122"/>
      <c r="W57544" s="123"/>
      <c r="AC57544" s="123"/>
    </row>
    <row r="57545" spans="5:29" s="2" customFormat="1">
      <c r="E57545" s="120"/>
      <c r="M57545" s="120"/>
      <c r="N57545" s="120"/>
      <c r="U57545" s="121"/>
      <c r="V57545" s="122"/>
      <c r="W57545" s="123"/>
      <c r="AC57545" s="123"/>
    </row>
    <row r="57546" spans="5:29" s="2" customFormat="1">
      <c r="E57546" s="120"/>
      <c r="M57546" s="120"/>
      <c r="N57546" s="120"/>
      <c r="U57546" s="121"/>
      <c r="V57546" s="122"/>
      <c r="W57546" s="123"/>
      <c r="AC57546" s="123"/>
    </row>
    <row r="57547" spans="5:29" s="2" customFormat="1">
      <c r="E57547" s="120"/>
      <c r="M57547" s="120"/>
      <c r="N57547" s="120"/>
      <c r="U57547" s="121"/>
      <c r="V57547" s="122"/>
      <c r="W57547" s="123"/>
      <c r="AC57547" s="123"/>
    </row>
    <row r="57548" spans="5:29" s="2" customFormat="1">
      <c r="E57548" s="120"/>
      <c r="M57548" s="120"/>
      <c r="N57548" s="120"/>
      <c r="U57548" s="121"/>
      <c r="V57548" s="122"/>
      <c r="W57548" s="123"/>
      <c r="AC57548" s="123"/>
    </row>
    <row r="57549" spans="5:29" s="2" customFormat="1">
      <c r="E57549" s="120"/>
      <c r="M57549" s="120"/>
      <c r="N57549" s="120"/>
      <c r="U57549" s="121"/>
      <c r="V57549" s="122"/>
      <c r="W57549" s="123"/>
      <c r="AC57549" s="123"/>
    </row>
    <row r="57550" spans="5:29" s="2" customFormat="1">
      <c r="E57550" s="120"/>
      <c r="M57550" s="120"/>
      <c r="N57550" s="120"/>
      <c r="U57550" s="121"/>
      <c r="V57550" s="122"/>
      <c r="W57550" s="123"/>
      <c r="AC57550" s="123"/>
    </row>
    <row r="57551" spans="5:29" s="2" customFormat="1">
      <c r="E57551" s="120"/>
      <c r="M57551" s="120"/>
      <c r="N57551" s="120"/>
      <c r="U57551" s="121"/>
      <c r="V57551" s="122"/>
      <c r="W57551" s="123"/>
      <c r="AC57551" s="123"/>
    </row>
    <row r="57552" spans="5:29" s="2" customFormat="1">
      <c r="E57552" s="120"/>
      <c r="M57552" s="120"/>
      <c r="N57552" s="120"/>
      <c r="U57552" s="121"/>
      <c r="V57552" s="122"/>
      <c r="W57552" s="123"/>
      <c r="AC57552" s="123"/>
    </row>
    <row r="57553" spans="5:29" s="2" customFormat="1">
      <c r="E57553" s="120"/>
      <c r="M57553" s="120"/>
      <c r="N57553" s="120"/>
      <c r="U57553" s="121"/>
      <c r="V57553" s="122"/>
      <c r="W57553" s="123"/>
      <c r="AC57553" s="123"/>
    </row>
    <row r="57554" spans="5:29" s="2" customFormat="1">
      <c r="E57554" s="120"/>
      <c r="M57554" s="120"/>
      <c r="N57554" s="120"/>
      <c r="U57554" s="121"/>
      <c r="V57554" s="122"/>
      <c r="W57554" s="123"/>
      <c r="AC57554" s="123"/>
    </row>
    <row r="57555" spans="5:29" s="2" customFormat="1">
      <c r="E57555" s="120"/>
      <c r="M57555" s="120"/>
      <c r="N57555" s="120"/>
      <c r="U57555" s="121"/>
      <c r="V57555" s="122"/>
      <c r="W57555" s="123"/>
      <c r="AC57555" s="123"/>
    </row>
    <row r="57556" spans="5:29" s="2" customFormat="1">
      <c r="E57556" s="120"/>
      <c r="M57556" s="120"/>
      <c r="N57556" s="120"/>
      <c r="U57556" s="121"/>
      <c r="V57556" s="122"/>
      <c r="W57556" s="123"/>
      <c r="AC57556" s="123"/>
    </row>
    <row r="57557" spans="5:29" s="2" customFormat="1">
      <c r="E57557" s="120"/>
      <c r="M57557" s="120"/>
      <c r="N57557" s="120"/>
      <c r="U57557" s="121"/>
      <c r="V57557" s="122"/>
      <c r="W57557" s="123"/>
      <c r="AC57557" s="123"/>
    </row>
    <row r="57558" spans="5:29" s="2" customFormat="1">
      <c r="E57558" s="120"/>
      <c r="M57558" s="120"/>
      <c r="N57558" s="120"/>
      <c r="U57558" s="121"/>
      <c r="V57558" s="122"/>
      <c r="W57558" s="123"/>
      <c r="AC57558" s="123"/>
    </row>
    <row r="57559" spans="5:29" s="2" customFormat="1">
      <c r="E57559" s="120"/>
      <c r="M57559" s="120"/>
      <c r="N57559" s="120"/>
      <c r="U57559" s="121"/>
      <c r="V57559" s="122"/>
      <c r="W57559" s="123"/>
      <c r="AC57559" s="123"/>
    </row>
    <row r="57560" spans="5:29" s="2" customFormat="1">
      <c r="E57560" s="120"/>
      <c r="M57560" s="120"/>
      <c r="N57560" s="120"/>
      <c r="U57560" s="121"/>
      <c r="V57560" s="122"/>
      <c r="W57560" s="123"/>
      <c r="AC57560" s="123"/>
    </row>
    <row r="57561" spans="5:29" s="2" customFormat="1">
      <c r="E57561" s="120"/>
      <c r="M57561" s="120"/>
      <c r="N57561" s="120"/>
      <c r="U57561" s="121"/>
      <c r="V57561" s="122"/>
      <c r="W57561" s="123"/>
      <c r="AC57561" s="123"/>
    </row>
    <row r="57562" spans="5:29" s="2" customFormat="1">
      <c r="E57562" s="120"/>
      <c r="M57562" s="120"/>
      <c r="N57562" s="120"/>
      <c r="U57562" s="121"/>
      <c r="V57562" s="122"/>
      <c r="W57562" s="123"/>
      <c r="AC57562" s="123"/>
    </row>
    <row r="57563" spans="5:29" s="2" customFormat="1">
      <c r="E57563" s="120"/>
      <c r="M57563" s="120"/>
      <c r="N57563" s="120"/>
      <c r="U57563" s="121"/>
      <c r="V57563" s="122"/>
      <c r="W57563" s="123"/>
      <c r="AC57563" s="123"/>
    </row>
    <row r="57564" spans="5:29" s="2" customFormat="1">
      <c r="E57564" s="120"/>
      <c r="M57564" s="120"/>
      <c r="N57564" s="120"/>
      <c r="U57564" s="121"/>
      <c r="V57564" s="122"/>
      <c r="W57564" s="123"/>
      <c r="AC57564" s="123"/>
    </row>
    <row r="57565" spans="5:29" s="2" customFormat="1">
      <c r="E57565" s="120"/>
      <c r="M57565" s="120"/>
      <c r="N57565" s="120"/>
      <c r="U57565" s="121"/>
      <c r="V57565" s="122"/>
      <c r="W57565" s="123"/>
      <c r="AC57565" s="123"/>
    </row>
    <row r="57566" spans="5:29" s="2" customFormat="1">
      <c r="E57566" s="120"/>
      <c r="M57566" s="120"/>
      <c r="N57566" s="120"/>
      <c r="U57566" s="121"/>
      <c r="V57566" s="122"/>
      <c r="W57566" s="123"/>
      <c r="AC57566" s="123"/>
    </row>
    <row r="57567" spans="5:29" s="2" customFormat="1">
      <c r="E57567" s="120"/>
      <c r="M57567" s="120"/>
      <c r="N57567" s="120"/>
      <c r="U57567" s="121"/>
      <c r="V57567" s="122"/>
      <c r="W57567" s="123"/>
      <c r="AC57567" s="123"/>
    </row>
    <row r="57568" spans="5:29" s="2" customFormat="1">
      <c r="E57568" s="120"/>
      <c r="M57568" s="120"/>
      <c r="N57568" s="120"/>
      <c r="U57568" s="121"/>
      <c r="V57568" s="122"/>
      <c r="W57568" s="123"/>
      <c r="AC57568" s="123"/>
    </row>
    <row r="57569" spans="5:29" s="2" customFormat="1">
      <c r="E57569" s="120"/>
      <c r="M57569" s="120"/>
      <c r="N57569" s="120"/>
      <c r="U57569" s="121"/>
      <c r="V57569" s="122"/>
      <c r="W57569" s="123"/>
      <c r="AC57569" s="123"/>
    </row>
    <row r="57570" spans="5:29" s="2" customFormat="1">
      <c r="E57570" s="120"/>
      <c r="M57570" s="120"/>
      <c r="N57570" s="120"/>
      <c r="U57570" s="121"/>
      <c r="V57570" s="122"/>
      <c r="W57570" s="123"/>
      <c r="AC57570" s="123"/>
    </row>
    <row r="57571" spans="5:29" s="2" customFormat="1">
      <c r="E57571" s="120"/>
      <c r="M57571" s="120"/>
      <c r="N57571" s="120"/>
      <c r="U57571" s="121"/>
      <c r="V57571" s="122"/>
      <c r="W57571" s="123"/>
      <c r="AC57571" s="123"/>
    </row>
    <row r="57572" spans="5:29" s="2" customFormat="1">
      <c r="E57572" s="120"/>
      <c r="M57572" s="120"/>
      <c r="N57572" s="120"/>
      <c r="U57572" s="121"/>
      <c r="V57572" s="122"/>
      <c r="W57572" s="123"/>
      <c r="AC57572" s="123"/>
    </row>
    <row r="57573" spans="5:29" s="2" customFormat="1">
      <c r="E57573" s="120"/>
      <c r="M57573" s="120"/>
      <c r="N57573" s="120"/>
      <c r="U57573" s="121"/>
      <c r="V57573" s="122"/>
      <c r="W57573" s="123"/>
      <c r="AC57573" s="123"/>
    </row>
    <row r="57574" spans="5:29" s="2" customFormat="1">
      <c r="E57574" s="120"/>
      <c r="M57574" s="120"/>
      <c r="N57574" s="120"/>
      <c r="U57574" s="121"/>
      <c r="V57574" s="122"/>
      <c r="W57574" s="123"/>
      <c r="AC57574" s="123"/>
    </row>
    <row r="57575" spans="5:29" s="2" customFormat="1">
      <c r="E57575" s="120"/>
      <c r="M57575" s="120"/>
      <c r="N57575" s="120"/>
      <c r="U57575" s="121"/>
      <c r="V57575" s="122"/>
      <c r="W57575" s="123"/>
      <c r="AC57575" s="123"/>
    </row>
    <row r="57576" spans="5:29" s="2" customFormat="1">
      <c r="E57576" s="120"/>
      <c r="M57576" s="120"/>
      <c r="N57576" s="120"/>
      <c r="U57576" s="121"/>
      <c r="V57576" s="122"/>
      <c r="W57576" s="123"/>
      <c r="AC57576" s="123"/>
    </row>
    <row r="57577" spans="5:29" s="2" customFormat="1">
      <c r="E57577" s="120"/>
      <c r="M57577" s="120"/>
      <c r="N57577" s="120"/>
      <c r="U57577" s="121"/>
      <c r="V57577" s="122"/>
      <c r="W57577" s="123"/>
      <c r="AC57577" s="123"/>
    </row>
    <row r="57578" spans="5:29" s="2" customFormat="1">
      <c r="E57578" s="120"/>
      <c r="M57578" s="120"/>
      <c r="N57578" s="120"/>
      <c r="U57578" s="121"/>
      <c r="V57578" s="122"/>
      <c r="W57578" s="123"/>
      <c r="AC57578" s="123"/>
    </row>
    <row r="57579" spans="5:29" s="2" customFormat="1">
      <c r="E57579" s="120"/>
      <c r="M57579" s="120"/>
      <c r="N57579" s="120"/>
      <c r="U57579" s="121"/>
      <c r="V57579" s="122"/>
      <c r="W57579" s="123"/>
      <c r="AC57579" s="123"/>
    </row>
    <row r="57580" spans="5:29" s="2" customFormat="1">
      <c r="E57580" s="120"/>
      <c r="M57580" s="120"/>
      <c r="N57580" s="120"/>
      <c r="U57580" s="121"/>
      <c r="V57580" s="122"/>
      <c r="W57580" s="123"/>
      <c r="AC57580" s="123"/>
    </row>
    <row r="57581" spans="5:29" s="2" customFormat="1">
      <c r="E57581" s="120"/>
      <c r="M57581" s="120"/>
      <c r="N57581" s="120"/>
      <c r="U57581" s="121"/>
      <c r="V57581" s="122"/>
      <c r="W57581" s="123"/>
      <c r="AC57581" s="123"/>
    </row>
    <row r="57582" spans="5:29" s="2" customFormat="1">
      <c r="E57582" s="120"/>
      <c r="M57582" s="120"/>
      <c r="N57582" s="120"/>
      <c r="U57582" s="121"/>
      <c r="V57582" s="122"/>
      <c r="W57582" s="123"/>
      <c r="AC57582" s="123"/>
    </row>
    <row r="57583" spans="5:29" s="2" customFormat="1">
      <c r="E57583" s="120"/>
      <c r="M57583" s="120"/>
      <c r="N57583" s="120"/>
      <c r="U57583" s="121"/>
      <c r="V57583" s="122"/>
      <c r="W57583" s="123"/>
      <c r="AC57583" s="123"/>
    </row>
    <row r="57584" spans="5:29" s="2" customFormat="1">
      <c r="E57584" s="120"/>
      <c r="M57584" s="120"/>
      <c r="N57584" s="120"/>
      <c r="U57584" s="121"/>
      <c r="V57584" s="122"/>
      <c r="W57584" s="123"/>
      <c r="AC57584" s="123"/>
    </row>
    <row r="57585" spans="5:29" s="2" customFormat="1">
      <c r="E57585" s="120"/>
      <c r="M57585" s="120"/>
      <c r="N57585" s="120"/>
      <c r="U57585" s="121"/>
      <c r="V57585" s="122"/>
      <c r="W57585" s="123"/>
      <c r="AC57585" s="123"/>
    </row>
    <row r="57586" spans="5:29" s="2" customFormat="1">
      <c r="E57586" s="120"/>
      <c r="M57586" s="120"/>
      <c r="N57586" s="120"/>
      <c r="U57586" s="121"/>
      <c r="V57586" s="122"/>
      <c r="W57586" s="123"/>
      <c r="AC57586" s="123"/>
    </row>
    <row r="57587" spans="5:29" s="2" customFormat="1">
      <c r="E57587" s="120"/>
      <c r="M57587" s="120"/>
      <c r="N57587" s="120"/>
      <c r="U57587" s="121"/>
      <c r="V57587" s="122"/>
      <c r="W57587" s="123"/>
      <c r="AC57587" s="123"/>
    </row>
    <row r="57588" spans="5:29" s="2" customFormat="1">
      <c r="E57588" s="120"/>
      <c r="M57588" s="120"/>
      <c r="N57588" s="120"/>
      <c r="U57588" s="121"/>
      <c r="V57588" s="122"/>
      <c r="W57588" s="123"/>
      <c r="AC57588" s="123"/>
    </row>
    <row r="57589" spans="5:29" s="2" customFormat="1">
      <c r="E57589" s="120"/>
      <c r="M57589" s="120"/>
      <c r="N57589" s="120"/>
      <c r="U57589" s="121"/>
      <c r="V57589" s="122"/>
      <c r="W57589" s="123"/>
      <c r="AC57589" s="123"/>
    </row>
    <row r="57590" spans="5:29" s="2" customFormat="1">
      <c r="E57590" s="120"/>
      <c r="M57590" s="120"/>
      <c r="N57590" s="120"/>
      <c r="U57590" s="121"/>
      <c r="V57590" s="122"/>
      <c r="W57590" s="123"/>
      <c r="AC57590" s="123"/>
    </row>
    <row r="57591" spans="5:29" s="2" customFormat="1">
      <c r="E57591" s="120"/>
      <c r="M57591" s="120"/>
      <c r="N57591" s="120"/>
      <c r="U57591" s="121"/>
      <c r="V57591" s="122"/>
      <c r="W57591" s="123"/>
      <c r="AC57591" s="123"/>
    </row>
    <row r="57592" spans="5:29" s="2" customFormat="1">
      <c r="E57592" s="120"/>
      <c r="M57592" s="120"/>
      <c r="N57592" s="120"/>
      <c r="U57592" s="121"/>
      <c r="V57592" s="122"/>
      <c r="W57592" s="123"/>
      <c r="AC57592" s="123"/>
    </row>
    <row r="57593" spans="5:29" s="2" customFormat="1">
      <c r="E57593" s="120"/>
      <c r="M57593" s="120"/>
      <c r="N57593" s="120"/>
      <c r="U57593" s="121"/>
      <c r="V57593" s="122"/>
      <c r="W57593" s="123"/>
      <c r="AC57593" s="123"/>
    </row>
    <row r="57594" spans="5:29" s="2" customFormat="1">
      <c r="E57594" s="120"/>
      <c r="M57594" s="120"/>
      <c r="N57594" s="120"/>
      <c r="U57594" s="121"/>
      <c r="V57594" s="122"/>
      <c r="W57594" s="123"/>
      <c r="AC57594" s="123"/>
    </row>
    <row r="57595" spans="5:29" s="2" customFormat="1">
      <c r="E57595" s="120"/>
      <c r="M57595" s="120"/>
      <c r="N57595" s="120"/>
      <c r="U57595" s="121"/>
      <c r="V57595" s="122"/>
      <c r="W57595" s="123"/>
      <c r="AC57595" s="123"/>
    </row>
    <row r="57596" spans="5:29" s="2" customFormat="1">
      <c r="E57596" s="120"/>
      <c r="M57596" s="120"/>
      <c r="N57596" s="120"/>
      <c r="U57596" s="121"/>
      <c r="V57596" s="122"/>
      <c r="W57596" s="123"/>
      <c r="AC57596" s="123"/>
    </row>
    <row r="57597" spans="5:29" s="2" customFormat="1">
      <c r="E57597" s="120"/>
      <c r="M57597" s="120"/>
      <c r="N57597" s="120"/>
      <c r="U57597" s="121"/>
      <c r="V57597" s="122"/>
      <c r="W57597" s="123"/>
      <c r="AC57597" s="123"/>
    </row>
    <row r="57598" spans="5:29" s="2" customFormat="1">
      <c r="E57598" s="120"/>
      <c r="M57598" s="120"/>
      <c r="N57598" s="120"/>
      <c r="U57598" s="121"/>
      <c r="V57598" s="122"/>
      <c r="W57598" s="123"/>
      <c r="AC57598" s="123"/>
    </row>
    <row r="57599" spans="5:29" s="2" customFormat="1">
      <c r="E57599" s="120"/>
      <c r="M57599" s="120"/>
      <c r="N57599" s="120"/>
      <c r="U57599" s="121"/>
      <c r="V57599" s="122"/>
      <c r="W57599" s="123"/>
      <c r="AC57599" s="123"/>
    </row>
    <row r="57600" spans="5:29" s="2" customFormat="1">
      <c r="E57600" s="120"/>
      <c r="M57600" s="120"/>
      <c r="N57600" s="120"/>
      <c r="U57600" s="121"/>
      <c r="V57600" s="122"/>
      <c r="W57600" s="123"/>
      <c r="AC57600" s="123"/>
    </row>
    <row r="57601" spans="5:29" s="2" customFormat="1">
      <c r="E57601" s="120"/>
      <c r="M57601" s="120"/>
      <c r="N57601" s="120"/>
      <c r="U57601" s="121"/>
      <c r="V57601" s="122"/>
      <c r="W57601" s="123"/>
      <c r="AC57601" s="123"/>
    </row>
    <row r="57602" spans="5:29" s="2" customFormat="1">
      <c r="E57602" s="120"/>
      <c r="M57602" s="120"/>
      <c r="N57602" s="120"/>
      <c r="U57602" s="121"/>
      <c r="V57602" s="122"/>
      <c r="W57602" s="123"/>
      <c r="AC57602" s="123"/>
    </row>
    <row r="57603" spans="5:29" s="2" customFormat="1">
      <c r="E57603" s="120"/>
      <c r="M57603" s="120"/>
      <c r="N57603" s="120"/>
      <c r="U57603" s="121"/>
      <c r="V57603" s="122"/>
      <c r="W57603" s="123"/>
      <c r="AC57603" s="123"/>
    </row>
    <row r="57604" spans="5:29" s="2" customFormat="1">
      <c r="E57604" s="120"/>
      <c r="M57604" s="120"/>
      <c r="N57604" s="120"/>
      <c r="U57604" s="121"/>
      <c r="V57604" s="122"/>
      <c r="W57604" s="123"/>
      <c r="AC57604" s="123"/>
    </row>
    <row r="57605" spans="5:29" s="2" customFormat="1">
      <c r="E57605" s="120"/>
      <c r="M57605" s="120"/>
      <c r="N57605" s="120"/>
      <c r="U57605" s="121"/>
      <c r="V57605" s="122"/>
      <c r="W57605" s="123"/>
      <c r="AC57605" s="123"/>
    </row>
    <row r="57606" spans="5:29" s="2" customFormat="1">
      <c r="E57606" s="120"/>
      <c r="M57606" s="120"/>
      <c r="N57606" s="120"/>
      <c r="U57606" s="121"/>
      <c r="V57606" s="122"/>
      <c r="W57606" s="123"/>
      <c r="AC57606" s="123"/>
    </row>
    <row r="57607" spans="5:29" s="2" customFormat="1">
      <c r="E57607" s="120"/>
      <c r="M57607" s="120"/>
      <c r="N57607" s="120"/>
      <c r="U57607" s="121"/>
      <c r="V57607" s="122"/>
      <c r="W57607" s="123"/>
      <c r="AC57607" s="123"/>
    </row>
    <row r="57608" spans="5:29" s="2" customFormat="1">
      <c r="E57608" s="120"/>
      <c r="M57608" s="120"/>
      <c r="N57608" s="120"/>
      <c r="U57608" s="121"/>
      <c r="V57608" s="122"/>
      <c r="W57608" s="123"/>
      <c r="AC57608" s="123"/>
    </row>
    <row r="57609" spans="5:29" s="2" customFormat="1">
      <c r="E57609" s="120"/>
      <c r="M57609" s="120"/>
      <c r="N57609" s="120"/>
      <c r="U57609" s="121"/>
      <c r="V57609" s="122"/>
      <c r="W57609" s="123"/>
      <c r="AC57609" s="123"/>
    </row>
    <row r="57610" spans="5:29" s="2" customFormat="1">
      <c r="E57610" s="120"/>
      <c r="M57610" s="120"/>
      <c r="N57610" s="120"/>
      <c r="U57610" s="121"/>
      <c r="V57610" s="122"/>
      <c r="W57610" s="123"/>
      <c r="AC57610" s="123"/>
    </row>
    <row r="57611" spans="5:29" s="2" customFormat="1">
      <c r="E57611" s="120"/>
      <c r="M57611" s="120"/>
      <c r="N57611" s="120"/>
      <c r="U57611" s="121"/>
      <c r="V57611" s="122"/>
      <c r="W57611" s="123"/>
      <c r="AC57611" s="123"/>
    </row>
    <row r="57612" spans="5:29" s="2" customFormat="1">
      <c r="E57612" s="120"/>
      <c r="M57612" s="120"/>
      <c r="N57612" s="120"/>
      <c r="U57612" s="121"/>
      <c r="V57612" s="122"/>
      <c r="W57612" s="123"/>
      <c r="AC57612" s="123"/>
    </row>
    <row r="57613" spans="5:29" s="2" customFormat="1">
      <c r="E57613" s="120"/>
      <c r="M57613" s="120"/>
      <c r="N57613" s="120"/>
      <c r="U57613" s="121"/>
      <c r="V57613" s="122"/>
      <c r="W57613" s="123"/>
      <c r="AC57613" s="123"/>
    </row>
    <row r="57614" spans="5:29" s="2" customFormat="1">
      <c r="E57614" s="120"/>
      <c r="M57614" s="120"/>
      <c r="N57614" s="120"/>
      <c r="U57614" s="121"/>
      <c r="V57614" s="122"/>
      <c r="W57614" s="123"/>
      <c r="AC57614" s="123"/>
    </row>
    <row r="57615" spans="5:29" s="2" customFormat="1">
      <c r="E57615" s="120"/>
      <c r="M57615" s="120"/>
      <c r="N57615" s="120"/>
      <c r="U57615" s="121"/>
      <c r="V57615" s="122"/>
      <c r="W57615" s="123"/>
      <c r="AC57615" s="123"/>
    </row>
    <row r="57616" spans="5:29" s="2" customFormat="1">
      <c r="E57616" s="120"/>
      <c r="M57616" s="120"/>
      <c r="N57616" s="120"/>
      <c r="U57616" s="121"/>
      <c r="V57616" s="122"/>
      <c r="W57616" s="123"/>
      <c r="AC57616" s="123"/>
    </row>
    <row r="57617" spans="5:29" s="2" customFormat="1">
      <c r="E57617" s="120"/>
      <c r="M57617" s="120"/>
      <c r="N57617" s="120"/>
      <c r="U57617" s="121"/>
      <c r="V57617" s="122"/>
      <c r="W57617" s="123"/>
      <c r="AC57617" s="123"/>
    </row>
    <row r="57618" spans="5:29" s="2" customFormat="1">
      <c r="E57618" s="120"/>
      <c r="M57618" s="120"/>
      <c r="N57618" s="120"/>
      <c r="U57618" s="121"/>
      <c r="V57618" s="122"/>
      <c r="W57618" s="123"/>
      <c r="AC57618" s="123"/>
    </row>
    <row r="57619" spans="5:29" s="2" customFormat="1">
      <c r="E57619" s="120"/>
      <c r="M57619" s="120"/>
      <c r="N57619" s="120"/>
      <c r="U57619" s="121"/>
      <c r="V57619" s="122"/>
      <c r="W57619" s="123"/>
      <c r="AC57619" s="123"/>
    </row>
    <row r="57620" spans="5:29" s="2" customFormat="1">
      <c r="E57620" s="120"/>
      <c r="M57620" s="120"/>
      <c r="N57620" s="120"/>
      <c r="U57620" s="121"/>
      <c r="V57620" s="122"/>
      <c r="W57620" s="123"/>
      <c r="AC57620" s="123"/>
    </row>
    <row r="57621" spans="5:29" s="2" customFormat="1">
      <c r="E57621" s="120"/>
      <c r="M57621" s="120"/>
      <c r="N57621" s="120"/>
      <c r="U57621" s="121"/>
      <c r="V57621" s="122"/>
      <c r="W57621" s="123"/>
      <c r="AC57621" s="123"/>
    </row>
    <row r="57622" spans="5:29" s="2" customFormat="1">
      <c r="E57622" s="120"/>
      <c r="M57622" s="120"/>
      <c r="N57622" s="120"/>
      <c r="U57622" s="121"/>
      <c r="V57622" s="122"/>
      <c r="W57622" s="123"/>
      <c r="AC57622" s="123"/>
    </row>
    <row r="57623" spans="5:29" s="2" customFormat="1">
      <c r="E57623" s="120"/>
      <c r="M57623" s="120"/>
      <c r="N57623" s="120"/>
      <c r="U57623" s="121"/>
      <c r="V57623" s="122"/>
      <c r="W57623" s="123"/>
      <c r="AC57623" s="123"/>
    </row>
    <row r="57624" spans="5:29" s="2" customFormat="1">
      <c r="E57624" s="120"/>
      <c r="M57624" s="120"/>
      <c r="N57624" s="120"/>
      <c r="U57624" s="121"/>
      <c r="V57624" s="122"/>
      <c r="W57624" s="123"/>
      <c r="AC57624" s="123"/>
    </row>
    <row r="57625" spans="5:29" s="2" customFormat="1">
      <c r="E57625" s="120"/>
      <c r="M57625" s="120"/>
      <c r="N57625" s="120"/>
      <c r="U57625" s="121"/>
      <c r="V57625" s="122"/>
      <c r="W57625" s="123"/>
      <c r="AC57625" s="123"/>
    </row>
    <row r="57626" spans="5:29" s="2" customFormat="1">
      <c r="E57626" s="120"/>
      <c r="M57626" s="120"/>
      <c r="N57626" s="120"/>
      <c r="U57626" s="121"/>
      <c r="V57626" s="122"/>
      <c r="W57626" s="123"/>
      <c r="AC57626" s="123"/>
    </row>
    <row r="57627" spans="5:29" s="2" customFormat="1">
      <c r="E57627" s="120"/>
      <c r="M57627" s="120"/>
      <c r="N57627" s="120"/>
      <c r="U57627" s="121"/>
      <c r="V57627" s="122"/>
      <c r="W57627" s="123"/>
      <c r="AC57627" s="123"/>
    </row>
    <row r="57628" spans="5:29" s="2" customFormat="1">
      <c r="E57628" s="120"/>
      <c r="M57628" s="120"/>
      <c r="N57628" s="120"/>
      <c r="U57628" s="121"/>
      <c r="V57628" s="122"/>
      <c r="W57628" s="123"/>
      <c r="AC57628" s="123"/>
    </row>
    <row r="57629" spans="5:29" s="2" customFormat="1">
      <c r="E57629" s="120"/>
      <c r="M57629" s="120"/>
      <c r="N57629" s="120"/>
      <c r="U57629" s="121"/>
      <c r="V57629" s="122"/>
      <c r="W57629" s="123"/>
      <c r="AC57629" s="123"/>
    </row>
    <row r="57630" spans="5:29" s="2" customFormat="1">
      <c r="E57630" s="120"/>
      <c r="M57630" s="120"/>
      <c r="N57630" s="120"/>
      <c r="U57630" s="121"/>
      <c r="V57630" s="122"/>
      <c r="W57630" s="123"/>
      <c r="AC57630" s="123"/>
    </row>
    <row r="57631" spans="5:29" s="2" customFormat="1">
      <c r="E57631" s="120"/>
      <c r="M57631" s="120"/>
      <c r="N57631" s="120"/>
      <c r="U57631" s="121"/>
      <c r="V57631" s="122"/>
      <c r="W57631" s="123"/>
      <c r="AC57631" s="123"/>
    </row>
    <row r="57632" spans="5:29" s="2" customFormat="1">
      <c r="E57632" s="120"/>
      <c r="M57632" s="120"/>
      <c r="N57632" s="120"/>
      <c r="U57632" s="121"/>
      <c r="V57632" s="122"/>
      <c r="W57632" s="123"/>
      <c r="AC57632" s="123"/>
    </row>
    <row r="57633" spans="5:29" s="2" customFormat="1">
      <c r="E57633" s="120"/>
      <c r="M57633" s="120"/>
      <c r="N57633" s="120"/>
      <c r="U57633" s="121"/>
      <c r="V57633" s="122"/>
      <c r="W57633" s="123"/>
      <c r="AC57633" s="123"/>
    </row>
    <row r="57634" spans="5:29" s="2" customFormat="1">
      <c r="E57634" s="120"/>
      <c r="M57634" s="120"/>
      <c r="N57634" s="120"/>
      <c r="U57634" s="121"/>
      <c r="V57634" s="122"/>
      <c r="W57634" s="123"/>
      <c r="AC57634" s="123"/>
    </row>
    <row r="57635" spans="5:29" s="2" customFormat="1">
      <c r="E57635" s="120"/>
      <c r="M57635" s="120"/>
      <c r="N57635" s="120"/>
      <c r="U57635" s="121"/>
      <c r="V57635" s="122"/>
      <c r="W57635" s="123"/>
      <c r="AC57635" s="123"/>
    </row>
    <row r="57636" spans="5:29" s="2" customFormat="1">
      <c r="E57636" s="120"/>
      <c r="M57636" s="120"/>
      <c r="N57636" s="120"/>
      <c r="U57636" s="121"/>
      <c r="V57636" s="122"/>
      <c r="W57636" s="123"/>
      <c r="AC57636" s="123"/>
    </row>
    <row r="57637" spans="5:29" s="2" customFormat="1">
      <c r="E57637" s="120"/>
      <c r="M57637" s="120"/>
      <c r="N57637" s="120"/>
      <c r="U57637" s="121"/>
      <c r="V57637" s="122"/>
      <c r="W57637" s="123"/>
      <c r="AC57637" s="123"/>
    </row>
    <row r="57638" spans="5:29" s="2" customFormat="1">
      <c r="E57638" s="120"/>
      <c r="M57638" s="120"/>
      <c r="N57638" s="120"/>
      <c r="U57638" s="121"/>
      <c r="V57638" s="122"/>
      <c r="W57638" s="123"/>
      <c r="AC57638" s="123"/>
    </row>
    <row r="57639" spans="5:29" s="2" customFormat="1">
      <c r="E57639" s="120"/>
      <c r="M57639" s="120"/>
      <c r="N57639" s="120"/>
      <c r="U57639" s="121"/>
      <c r="V57639" s="122"/>
      <c r="W57639" s="123"/>
      <c r="AC57639" s="123"/>
    </row>
    <row r="57640" spans="5:29" s="2" customFormat="1">
      <c r="E57640" s="120"/>
      <c r="M57640" s="120"/>
      <c r="N57640" s="120"/>
      <c r="U57640" s="121"/>
      <c r="V57640" s="122"/>
      <c r="W57640" s="123"/>
      <c r="AC57640" s="123"/>
    </row>
    <row r="57641" spans="5:29" s="2" customFormat="1">
      <c r="E57641" s="120"/>
      <c r="M57641" s="120"/>
      <c r="N57641" s="120"/>
      <c r="U57641" s="121"/>
      <c r="V57641" s="122"/>
      <c r="W57641" s="123"/>
      <c r="AC57641" s="123"/>
    </row>
    <row r="57642" spans="5:29" s="2" customFormat="1">
      <c r="E57642" s="120"/>
      <c r="M57642" s="120"/>
      <c r="N57642" s="120"/>
      <c r="U57642" s="121"/>
      <c r="V57642" s="122"/>
      <c r="W57642" s="123"/>
      <c r="AC57642" s="123"/>
    </row>
    <row r="57643" spans="5:29" s="2" customFormat="1">
      <c r="E57643" s="120"/>
      <c r="M57643" s="120"/>
      <c r="N57643" s="120"/>
      <c r="U57643" s="121"/>
      <c r="V57643" s="122"/>
      <c r="W57643" s="123"/>
      <c r="AC57643" s="123"/>
    </row>
    <row r="57644" spans="5:29" s="2" customFormat="1">
      <c r="E57644" s="120"/>
      <c r="M57644" s="120"/>
      <c r="N57644" s="120"/>
      <c r="U57644" s="121"/>
      <c r="V57644" s="122"/>
      <c r="W57644" s="123"/>
      <c r="AC57644" s="123"/>
    </row>
    <row r="57645" spans="5:29" s="2" customFormat="1">
      <c r="E57645" s="120"/>
      <c r="M57645" s="120"/>
      <c r="N57645" s="120"/>
      <c r="U57645" s="121"/>
      <c r="V57645" s="122"/>
      <c r="W57645" s="123"/>
      <c r="AC57645" s="123"/>
    </row>
    <row r="57646" spans="5:29" s="2" customFormat="1">
      <c r="E57646" s="120"/>
      <c r="M57646" s="120"/>
      <c r="N57646" s="120"/>
      <c r="U57646" s="121"/>
      <c r="V57646" s="122"/>
      <c r="W57646" s="123"/>
      <c r="AC57646" s="123"/>
    </row>
    <row r="57647" spans="5:29" s="2" customFormat="1">
      <c r="E57647" s="120"/>
      <c r="M57647" s="120"/>
      <c r="N57647" s="120"/>
      <c r="U57647" s="121"/>
      <c r="V57647" s="122"/>
      <c r="W57647" s="123"/>
      <c r="AC57647" s="123"/>
    </row>
    <row r="57648" spans="5:29" s="2" customFormat="1">
      <c r="E57648" s="120"/>
      <c r="M57648" s="120"/>
      <c r="N57648" s="120"/>
      <c r="U57648" s="121"/>
      <c r="V57648" s="122"/>
      <c r="W57648" s="123"/>
      <c r="AC57648" s="123"/>
    </row>
    <row r="57649" spans="5:29" s="2" customFormat="1">
      <c r="E57649" s="120"/>
      <c r="M57649" s="120"/>
      <c r="N57649" s="120"/>
      <c r="U57649" s="121"/>
      <c r="V57649" s="122"/>
      <c r="W57649" s="123"/>
      <c r="AC57649" s="123"/>
    </row>
    <row r="57650" spans="5:29" s="2" customFormat="1">
      <c r="E57650" s="120"/>
      <c r="M57650" s="120"/>
      <c r="N57650" s="120"/>
      <c r="U57650" s="121"/>
      <c r="V57650" s="122"/>
      <c r="W57650" s="123"/>
      <c r="AC57650" s="123"/>
    </row>
    <row r="57651" spans="5:29" s="2" customFormat="1">
      <c r="E57651" s="120"/>
      <c r="M57651" s="120"/>
      <c r="N57651" s="120"/>
      <c r="U57651" s="121"/>
      <c r="V57651" s="122"/>
      <c r="W57651" s="123"/>
      <c r="AC57651" s="123"/>
    </row>
    <row r="57652" spans="5:29" s="2" customFormat="1">
      <c r="E57652" s="120"/>
      <c r="M57652" s="120"/>
      <c r="N57652" s="120"/>
      <c r="U57652" s="121"/>
      <c r="V57652" s="122"/>
      <c r="W57652" s="123"/>
      <c r="AC57652" s="123"/>
    </row>
    <row r="57653" spans="5:29" s="2" customFormat="1">
      <c r="E57653" s="120"/>
      <c r="M57653" s="120"/>
      <c r="N57653" s="120"/>
      <c r="U57653" s="121"/>
      <c r="V57653" s="122"/>
      <c r="W57653" s="123"/>
      <c r="AC57653" s="123"/>
    </row>
    <row r="57654" spans="5:29" s="2" customFormat="1">
      <c r="E57654" s="120"/>
      <c r="M57654" s="120"/>
      <c r="N57654" s="120"/>
      <c r="U57654" s="121"/>
      <c r="V57654" s="122"/>
      <c r="W57654" s="123"/>
      <c r="AC57654" s="123"/>
    </row>
    <row r="57655" spans="5:29" s="2" customFormat="1">
      <c r="E57655" s="120"/>
      <c r="M57655" s="120"/>
      <c r="N57655" s="120"/>
      <c r="U57655" s="121"/>
      <c r="V57655" s="122"/>
      <c r="W57655" s="123"/>
      <c r="AC57655" s="123"/>
    </row>
    <row r="57656" spans="5:29" s="2" customFormat="1">
      <c r="E57656" s="120"/>
      <c r="M57656" s="120"/>
      <c r="N57656" s="120"/>
      <c r="U57656" s="121"/>
      <c r="V57656" s="122"/>
      <c r="W57656" s="123"/>
      <c r="AC57656" s="123"/>
    </row>
    <row r="57657" spans="5:29" s="2" customFormat="1">
      <c r="E57657" s="120"/>
      <c r="M57657" s="120"/>
      <c r="N57657" s="120"/>
      <c r="U57657" s="121"/>
      <c r="V57657" s="122"/>
      <c r="W57657" s="123"/>
      <c r="AC57657" s="123"/>
    </row>
    <row r="57658" spans="5:29" s="2" customFormat="1">
      <c r="E57658" s="120"/>
      <c r="M57658" s="120"/>
      <c r="N57658" s="120"/>
      <c r="U57658" s="121"/>
      <c r="V57658" s="122"/>
      <c r="W57658" s="123"/>
      <c r="AC57658" s="123"/>
    </row>
    <row r="57659" spans="5:29" s="2" customFormat="1">
      <c r="E57659" s="120"/>
      <c r="M57659" s="120"/>
      <c r="N57659" s="120"/>
      <c r="U57659" s="121"/>
      <c r="V57659" s="122"/>
      <c r="W57659" s="123"/>
      <c r="AC57659" s="123"/>
    </row>
    <row r="57660" spans="5:29" s="2" customFormat="1">
      <c r="E57660" s="120"/>
      <c r="M57660" s="120"/>
      <c r="N57660" s="120"/>
      <c r="U57660" s="121"/>
      <c r="V57660" s="122"/>
      <c r="W57660" s="123"/>
      <c r="AC57660" s="123"/>
    </row>
    <row r="57661" spans="5:29" s="2" customFormat="1">
      <c r="E57661" s="120"/>
      <c r="M57661" s="120"/>
      <c r="N57661" s="120"/>
      <c r="U57661" s="121"/>
      <c r="V57661" s="122"/>
      <c r="W57661" s="123"/>
      <c r="AC57661" s="123"/>
    </row>
    <row r="57662" spans="5:29" s="2" customFormat="1">
      <c r="E57662" s="120"/>
      <c r="M57662" s="120"/>
      <c r="N57662" s="120"/>
      <c r="U57662" s="121"/>
      <c r="V57662" s="122"/>
      <c r="W57662" s="123"/>
      <c r="AC57662" s="123"/>
    </row>
    <row r="57663" spans="5:29" s="2" customFormat="1">
      <c r="E57663" s="120"/>
      <c r="M57663" s="120"/>
      <c r="N57663" s="120"/>
      <c r="U57663" s="121"/>
      <c r="V57663" s="122"/>
      <c r="W57663" s="123"/>
      <c r="AC57663" s="123"/>
    </row>
    <row r="57664" spans="5:29" s="2" customFormat="1">
      <c r="E57664" s="120"/>
      <c r="M57664" s="120"/>
      <c r="N57664" s="120"/>
      <c r="U57664" s="121"/>
      <c r="V57664" s="122"/>
      <c r="W57664" s="123"/>
      <c r="AC57664" s="123"/>
    </row>
    <row r="57665" spans="5:29" s="2" customFormat="1">
      <c r="E57665" s="120"/>
      <c r="M57665" s="120"/>
      <c r="N57665" s="120"/>
      <c r="U57665" s="121"/>
      <c r="V57665" s="122"/>
      <c r="W57665" s="123"/>
      <c r="AC57665" s="123"/>
    </row>
    <row r="57666" spans="5:29" s="2" customFormat="1">
      <c r="E57666" s="120"/>
      <c r="M57666" s="120"/>
      <c r="N57666" s="120"/>
      <c r="U57666" s="121"/>
      <c r="V57666" s="122"/>
      <c r="W57666" s="123"/>
      <c r="AC57666" s="123"/>
    </row>
    <row r="57667" spans="5:29" s="2" customFormat="1">
      <c r="E57667" s="120"/>
      <c r="M57667" s="120"/>
      <c r="N57667" s="120"/>
      <c r="U57667" s="121"/>
      <c r="V57667" s="122"/>
      <c r="W57667" s="123"/>
      <c r="AC57667" s="123"/>
    </row>
    <row r="57668" spans="5:29" s="2" customFormat="1">
      <c r="E57668" s="120"/>
      <c r="M57668" s="120"/>
      <c r="N57668" s="120"/>
      <c r="U57668" s="121"/>
      <c r="V57668" s="122"/>
      <c r="W57668" s="123"/>
      <c r="AC57668" s="123"/>
    </row>
    <row r="57669" spans="5:29" s="2" customFormat="1">
      <c r="E57669" s="120"/>
      <c r="M57669" s="120"/>
      <c r="N57669" s="120"/>
      <c r="U57669" s="121"/>
      <c r="V57669" s="122"/>
      <c r="W57669" s="123"/>
      <c r="AC57669" s="123"/>
    </row>
    <row r="57670" spans="5:29" s="2" customFormat="1">
      <c r="E57670" s="120"/>
      <c r="M57670" s="120"/>
      <c r="N57670" s="120"/>
      <c r="U57670" s="121"/>
      <c r="V57670" s="122"/>
      <c r="W57670" s="123"/>
      <c r="AC57670" s="123"/>
    </row>
    <row r="57671" spans="5:29" s="2" customFormat="1">
      <c r="E57671" s="120"/>
      <c r="M57671" s="120"/>
      <c r="N57671" s="120"/>
      <c r="U57671" s="121"/>
      <c r="V57671" s="122"/>
      <c r="W57671" s="123"/>
      <c r="AC57671" s="123"/>
    </row>
    <row r="57672" spans="5:29" s="2" customFormat="1">
      <c r="E57672" s="120"/>
      <c r="M57672" s="120"/>
      <c r="N57672" s="120"/>
      <c r="U57672" s="121"/>
      <c r="V57672" s="122"/>
      <c r="W57672" s="123"/>
      <c r="AC57672" s="123"/>
    </row>
    <row r="57673" spans="5:29" s="2" customFormat="1">
      <c r="E57673" s="120"/>
      <c r="M57673" s="120"/>
      <c r="N57673" s="120"/>
      <c r="U57673" s="121"/>
      <c r="V57673" s="122"/>
      <c r="W57673" s="123"/>
      <c r="AC57673" s="123"/>
    </row>
    <row r="57674" spans="5:29" s="2" customFormat="1">
      <c r="E57674" s="120"/>
      <c r="M57674" s="120"/>
      <c r="N57674" s="120"/>
      <c r="U57674" s="121"/>
      <c r="V57674" s="122"/>
      <c r="W57674" s="123"/>
      <c r="AC57674" s="123"/>
    </row>
    <row r="57675" spans="5:29" s="2" customFormat="1">
      <c r="E57675" s="120"/>
      <c r="M57675" s="120"/>
      <c r="N57675" s="120"/>
      <c r="U57675" s="121"/>
      <c r="V57675" s="122"/>
      <c r="W57675" s="123"/>
      <c r="AC57675" s="123"/>
    </row>
    <row r="57676" spans="5:29" s="2" customFormat="1">
      <c r="E57676" s="120"/>
      <c r="M57676" s="120"/>
      <c r="N57676" s="120"/>
      <c r="U57676" s="121"/>
      <c r="V57676" s="122"/>
      <c r="W57676" s="123"/>
      <c r="AC57676" s="123"/>
    </row>
    <row r="57677" spans="5:29" s="2" customFormat="1">
      <c r="E57677" s="120"/>
      <c r="M57677" s="120"/>
      <c r="N57677" s="120"/>
      <c r="U57677" s="121"/>
      <c r="V57677" s="122"/>
      <c r="W57677" s="123"/>
      <c r="AC57677" s="123"/>
    </row>
    <row r="57678" spans="5:29" s="2" customFormat="1">
      <c r="E57678" s="120"/>
      <c r="M57678" s="120"/>
      <c r="N57678" s="120"/>
      <c r="U57678" s="121"/>
      <c r="V57678" s="122"/>
      <c r="W57678" s="123"/>
      <c r="AC57678" s="123"/>
    </row>
    <row r="57679" spans="5:29" s="2" customFormat="1">
      <c r="E57679" s="120"/>
      <c r="M57679" s="120"/>
      <c r="N57679" s="120"/>
      <c r="U57679" s="121"/>
      <c r="V57679" s="122"/>
      <c r="W57679" s="123"/>
      <c r="AC57679" s="123"/>
    </row>
    <row r="57680" spans="5:29" s="2" customFormat="1">
      <c r="E57680" s="120"/>
      <c r="M57680" s="120"/>
      <c r="N57680" s="120"/>
      <c r="U57680" s="121"/>
      <c r="V57680" s="122"/>
      <c r="W57680" s="123"/>
      <c r="AC57680" s="123"/>
    </row>
    <row r="57681" spans="5:29" s="2" customFormat="1">
      <c r="E57681" s="120"/>
      <c r="M57681" s="120"/>
      <c r="N57681" s="120"/>
      <c r="U57681" s="121"/>
      <c r="V57681" s="122"/>
      <c r="W57681" s="123"/>
      <c r="AC57681" s="123"/>
    </row>
    <row r="57682" spans="5:29" s="2" customFormat="1">
      <c r="E57682" s="120"/>
      <c r="M57682" s="120"/>
      <c r="N57682" s="120"/>
      <c r="U57682" s="121"/>
      <c r="V57682" s="122"/>
      <c r="W57682" s="123"/>
      <c r="AC57682" s="123"/>
    </row>
    <row r="57683" spans="5:29" s="2" customFormat="1">
      <c r="E57683" s="120"/>
      <c r="M57683" s="120"/>
      <c r="N57683" s="120"/>
      <c r="U57683" s="121"/>
      <c r="V57683" s="122"/>
      <c r="W57683" s="123"/>
      <c r="AC57683" s="123"/>
    </row>
    <row r="57684" spans="5:29" s="2" customFormat="1">
      <c r="E57684" s="120"/>
      <c r="M57684" s="120"/>
      <c r="N57684" s="120"/>
      <c r="U57684" s="121"/>
      <c r="V57684" s="122"/>
      <c r="W57684" s="123"/>
      <c r="AC57684" s="123"/>
    </row>
    <row r="57685" spans="5:29" s="2" customFormat="1">
      <c r="E57685" s="120"/>
      <c r="M57685" s="120"/>
      <c r="N57685" s="120"/>
      <c r="U57685" s="121"/>
      <c r="V57685" s="122"/>
      <c r="W57685" s="123"/>
      <c r="AC57685" s="123"/>
    </row>
    <row r="57686" spans="5:29" s="2" customFormat="1">
      <c r="E57686" s="120"/>
      <c r="M57686" s="120"/>
      <c r="N57686" s="120"/>
      <c r="U57686" s="121"/>
      <c r="V57686" s="122"/>
      <c r="W57686" s="123"/>
      <c r="AC57686" s="123"/>
    </row>
    <row r="57687" spans="5:29" s="2" customFormat="1">
      <c r="E57687" s="120"/>
      <c r="M57687" s="120"/>
      <c r="N57687" s="120"/>
      <c r="U57687" s="121"/>
      <c r="V57687" s="122"/>
      <c r="W57687" s="123"/>
      <c r="AC57687" s="123"/>
    </row>
    <row r="57688" spans="5:29" s="2" customFormat="1">
      <c r="E57688" s="120"/>
      <c r="M57688" s="120"/>
      <c r="N57688" s="120"/>
      <c r="U57688" s="121"/>
      <c r="V57688" s="122"/>
      <c r="W57688" s="123"/>
      <c r="AC57688" s="123"/>
    </row>
    <row r="57689" spans="5:29" s="2" customFormat="1">
      <c r="E57689" s="120"/>
      <c r="M57689" s="120"/>
      <c r="N57689" s="120"/>
      <c r="U57689" s="121"/>
      <c r="V57689" s="122"/>
      <c r="W57689" s="123"/>
      <c r="AC57689" s="123"/>
    </row>
    <row r="57690" spans="5:29" s="2" customFormat="1">
      <c r="E57690" s="120"/>
      <c r="M57690" s="120"/>
      <c r="N57690" s="120"/>
      <c r="U57690" s="121"/>
      <c r="V57690" s="122"/>
      <c r="W57690" s="123"/>
      <c r="AC57690" s="123"/>
    </row>
    <row r="57691" spans="5:29" s="2" customFormat="1">
      <c r="E57691" s="120"/>
      <c r="M57691" s="120"/>
      <c r="N57691" s="120"/>
      <c r="U57691" s="121"/>
      <c r="V57691" s="122"/>
      <c r="W57691" s="123"/>
      <c r="AC57691" s="123"/>
    </row>
    <row r="57692" spans="5:29" s="2" customFormat="1">
      <c r="E57692" s="120"/>
      <c r="M57692" s="120"/>
      <c r="N57692" s="120"/>
      <c r="U57692" s="121"/>
      <c r="V57692" s="122"/>
      <c r="W57692" s="123"/>
      <c r="AC57692" s="123"/>
    </row>
    <row r="57693" spans="5:29" s="2" customFormat="1">
      <c r="E57693" s="120"/>
      <c r="M57693" s="120"/>
      <c r="N57693" s="120"/>
      <c r="U57693" s="121"/>
      <c r="V57693" s="122"/>
      <c r="W57693" s="123"/>
      <c r="AC57693" s="123"/>
    </row>
    <row r="57694" spans="5:29" s="2" customFormat="1">
      <c r="E57694" s="120"/>
      <c r="M57694" s="120"/>
      <c r="N57694" s="120"/>
      <c r="U57694" s="121"/>
      <c r="V57694" s="122"/>
      <c r="W57694" s="123"/>
      <c r="AC57694" s="123"/>
    </row>
    <row r="57695" spans="5:29" s="2" customFormat="1">
      <c r="E57695" s="120"/>
      <c r="M57695" s="120"/>
      <c r="N57695" s="120"/>
      <c r="U57695" s="121"/>
      <c r="V57695" s="122"/>
      <c r="W57695" s="123"/>
      <c r="AC57695" s="123"/>
    </row>
    <row r="57696" spans="5:29" s="2" customFormat="1">
      <c r="E57696" s="120"/>
      <c r="M57696" s="120"/>
      <c r="N57696" s="120"/>
      <c r="U57696" s="121"/>
      <c r="V57696" s="122"/>
      <c r="W57696" s="123"/>
      <c r="AC57696" s="123"/>
    </row>
    <row r="57697" spans="5:29" s="2" customFormat="1">
      <c r="E57697" s="120"/>
      <c r="M57697" s="120"/>
      <c r="N57697" s="120"/>
      <c r="U57697" s="121"/>
      <c r="V57697" s="122"/>
      <c r="W57697" s="123"/>
      <c r="AC57697" s="123"/>
    </row>
    <row r="57698" spans="5:29" s="2" customFormat="1">
      <c r="E57698" s="120"/>
      <c r="M57698" s="120"/>
      <c r="N57698" s="120"/>
      <c r="U57698" s="121"/>
      <c r="V57698" s="122"/>
      <c r="W57698" s="123"/>
      <c r="AC57698" s="123"/>
    </row>
    <row r="57699" spans="5:29" s="2" customFormat="1">
      <c r="E57699" s="120"/>
      <c r="M57699" s="120"/>
      <c r="N57699" s="120"/>
      <c r="U57699" s="121"/>
      <c r="V57699" s="122"/>
      <c r="W57699" s="123"/>
      <c r="AC57699" s="123"/>
    </row>
    <row r="57700" spans="5:29" s="2" customFormat="1">
      <c r="E57700" s="120"/>
      <c r="M57700" s="120"/>
      <c r="N57700" s="120"/>
      <c r="U57700" s="121"/>
      <c r="V57700" s="122"/>
      <c r="W57700" s="123"/>
      <c r="AC57700" s="123"/>
    </row>
    <row r="57701" spans="5:29" s="2" customFormat="1">
      <c r="E57701" s="120"/>
      <c r="M57701" s="120"/>
      <c r="N57701" s="120"/>
      <c r="U57701" s="121"/>
      <c r="V57701" s="122"/>
      <c r="W57701" s="123"/>
      <c r="AC57701" s="123"/>
    </row>
    <row r="57702" spans="5:29" s="2" customFormat="1">
      <c r="E57702" s="120"/>
      <c r="M57702" s="120"/>
      <c r="N57702" s="120"/>
      <c r="U57702" s="121"/>
      <c r="V57702" s="122"/>
      <c r="W57702" s="123"/>
      <c r="AC57702" s="123"/>
    </row>
    <row r="57703" spans="5:29" s="2" customFormat="1">
      <c r="E57703" s="120"/>
      <c r="M57703" s="120"/>
      <c r="N57703" s="120"/>
      <c r="U57703" s="121"/>
      <c r="V57703" s="122"/>
      <c r="W57703" s="123"/>
      <c r="AC57703" s="123"/>
    </row>
    <row r="57704" spans="5:29" s="2" customFormat="1">
      <c r="E57704" s="120"/>
      <c r="M57704" s="120"/>
      <c r="N57704" s="120"/>
      <c r="U57704" s="121"/>
      <c r="V57704" s="122"/>
      <c r="W57704" s="123"/>
      <c r="AC57704" s="123"/>
    </row>
    <row r="57705" spans="5:29" s="2" customFormat="1">
      <c r="E57705" s="120"/>
      <c r="M57705" s="120"/>
      <c r="N57705" s="120"/>
      <c r="U57705" s="121"/>
      <c r="V57705" s="122"/>
      <c r="W57705" s="123"/>
      <c r="AC57705" s="123"/>
    </row>
    <row r="57706" spans="5:29" s="2" customFormat="1">
      <c r="E57706" s="120"/>
      <c r="M57706" s="120"/>
      <c r="N57706" s="120"/>
      <c r="U57706" s="121"/>
      <c r="V57706" s="122"/>
      <c r="W57706" s="123"/>
      <c r="AC57706" s="123"/>
    </row>
    <row r="57707" spans="5:29" s="2" customFormat="1">
      <c r="E57707" s="120"/>
      <c r="M57707" s="120"/>
      <c r="N57707" s="120"/>
      <c r="U57707" s="121"/>
      <c r="V57707" s="122"/>
      <c r="W57707" s="123"/>
      <c r="AC57707" s="123"/>
    </row>
    <row r="57708" spans="5:29" s="2" customFormat="1">
      <c r="E57708" s="120"/>
      <c r="M57708" s="120"/>
      <c r="N57708" s="120"/>
      <c r="U57708" s="121"/>
      <c r="V57708" s="122"/>
      <c r="W57708" s="123"/>
      <c r="AC57708" s="123"/>
    </row>
    <row r="57709" spans="5:29" s="2" customFormat="1">
      <c r="E57709" s="120"/>
      <c r="M57709" s="120"/>
      <c r="N57709" s="120"/>
      <c r="U57709" s="121"/>
      <c r="V57709" s="122"/>
      <c r="W57709" s="123"/>
      <c r="AC57709" s="123"/>
    </row>
    <row r="57710" spans="5:29" s="2" customFormat="1">
      <c r="E57710" s="120"/>
      <c r="M57710" s="120"/>
      <c r="N57710" s="120"/>
      <c r="U57710" s="121"/>
      <c r="V57710" s="122"/>
      <c r="W57710" s="123"/>
      <c r="AC57710" s="123"/>
    </row>
    <row r="57711" spans="5:29" s="2" customFormat="1">
      <c r="E57711" s="120"/>
      <c r="M57711" s="120"/>
      <c r="N57711" s="120"/>
      <c r="U57711" s="121"/>
      <c r="V57711" s="122"/>
      <c r="W57711" s="123"/>
      <c r="AC57711" s="123"/>
    </row>
    <row r="57712" spans="5:29" s="2" customFormat="1">
      <c r="E57712" s="120"/>
      <c r="M57712" s="120"/>
      <c r="N57712" s="120"/>
      <c r="U57712" s="121"/>
      <c r="V57712" s="122"/>
      <c r="W57712" s="123"/>
      <c r="AC57712" s="123"/>
    </row>
    <row r="57713" spans="5:29" s="2" customFormat="1">
      <c r="E57713" s="120"/>
      <c r="M57713" s="120"/>
      <c r="N57713" s="120"/>
      <c r="U57713" s="121"/>
      <c r="V57713" s="122"/>
      <c r="W57713" s="123"/>
      <c r="AC57713" s="123"/>
    </row>
    <row r="57714" spans="5:29" s="2" customFormat="1">
      <c r="E57714" s="120"/>
      <c r="M57714" s="120"/>
      <c r="N57714" s="120"/>
      <c r="U57714" s="121"/>
      <c r="V57714" s="122"/>
      <c r="W57714" s="123"/>
      <c r="AC57714" s="123"/>
    </row>
    <row r="57715" spans="5:29" s="2" customFormat="1">
      <c r="E57715" s="120"/>
      <c r="M57715" s="120"/>
      <c r="N57715" s="120"/>
      <c r="U57715" s="121"/>
      <c r="V57715" s="122"/>
      <c r="W57715" s="123"/>
      <c r="AC57715" s="123"/>
    </row>
    <row r="57716" spans="5:29" s="2" customFormat="1">
      <c r="E57716" s="120"/>
      <c r="M57716" s="120"/>
      <c r="N57716" s="120"/>
      <c r="U57716" s="121"/>
      <c r="V57716" s="122"/>
      <c r="W57716" s="123"/>
      <c r="AC57716" s="123"/>
    </row>
    <row r="57717" spans="5:29" s="2" customFormat="1">
      <c r="E57717" s="120"/>
      <c r="M57717" s="120"/>
      <c r="N57717" s="120"/>
      <c r="U57717" s="121"/>
      <c r="V57717" s="122"/>
      <c r="W57717" s="123"/>
      <c r="AC57717" s="123"/>
    </row>
    <row r="57718" spans="5:29" s="2" customFormat="1">
      <c r="E57718" s="120"/>
      <c r="M57718" s="120"/>
      <c r="N57718" s="120"/>
      <c r="U57718" s="121"/>
      <c r="V57718" s="122"/>
      <c r="W57718" s="123"/>
      <c r="AC57718" s="123"/>
    </row>
    <row r="57719" spans="5:29" s="2" customFormat="1">
      <c r="E57719" s="120"/>
      <c r="M57719" s="120"/>
      <c r="N57719" s="120"/>
      <c r="U57719" s="121"/>
      <c r="V57719" s="122"/>
      <c r="W57719" s="123"/>
      <c r="AC57719" s="123"/>
    </row>
    <row r="57720" spans="5:29" s="2" customFormat="1">
      <c r="E57720" s="120"/>
      <c r="M57720" s="120"/>
      <c r="N57720" s="120"/>
      <c r="U57720" s="121"/>
      <c r="V57720" s="122"/>
      <c r="W57720" s="123"/>
      <c r="AC57720" s="123"/>
    </row>
    <row r="57721" spans="5:29" s="2" customFormat="1">
      <c r="E57721" s="120"/>
      <c r="M57721" s="120"/>
      <c r="N57721" s="120"/>
      <c r="U57721" s="121"/>
      <c r="V57721" s="122"/>
      <c r="W57721" s="123"/>
      <c r="AC57721" s="123"/>
    </row>
    <row r="57722" spans="5:29" s="2" customFormat="1">
      <c r="E57722" s="120"/>
      <c r="M57722" s="120"/>
      <c r="N57722" s="120"/>
      <c r="U57722" s="121"/>
      <c r="V57722" s="122"/>
      <c r="W57722" s="123"/>
      <c r="AC57722" s="123"/>
    </row>
    <row r="57723" spans="5:29" s="2" customFormat="1">
      <c r="E57723" s="120"/>
      <c r="M57723" s="120"/>
      <c r="N57723" s="120"/>
      <c r="U57723" s="121"/>
      <c r="V57723" s="122"/>
      <c r="W57723" s="123"/>
      <c r="AC57723" s="123"/>
    </row>
    <row r="57724" spans="5:29" s="2" customFormat="1">
      <c r="E57724" s="120"/>
      <c r="M57724" s="120"/>
      <c r="N57724" s="120"/>
      <c r="U57724" s="121"/>
      <c r="V57724" s="122"/>
      <c r="W57724" s="123"/>
      <c r="AC57724" s="123"/>
    </row>
    <row r="57725" spans="5:29" s="2" customFormat="1">
      <c r="E57725" s="120"/>
      <c r="M57725" s="120"/>
      <c r="N57725" s="120"/>
      <c r="U57725" s="121"/>
      <c r="V57725" s="122"/>
      <c r="W57725" s="123"/>
      <c r="AC57725" s="123"/>
    </row>
    <row r="57726" spans="5:29" s="2" customFormat="1">
      <c r="E57726" s="120"/>
      <c r="M57726" s="120"/>
      <c r="N57726" s="120"/>
      <c r="U57726" s="121"/>
      <c r="V57726" s="122"/>
      <c r="W57726" s="123"/>
      <c r="AC57726" s="123"/>
    </row>
    <row r="57727" spans="5:29" s="2" customFormat="1">
      <c r="E57727" s="120"/>
      <c r="M57727" s="120"/>
      <c r="N57727" s="120"/>
      <c r="U57727" s="121"/>
      <c r="V57727" s="122"/>
      <c r="W57727" s="123"/>
      <c r="AC57727" s="123"/>
    </row>
    <row r="57728" spans="5:29" s="2" customFormat="1">
      <c r="E57728" s="120"/>
      <c r="M57728" s="120"/>
      <c r="N57728" s="120"/>
      <c r="U57728" s="121"/>
      <c r="V57728" s="122"/>
      <c r="W57728" s="123"/>
      <c r="AC57728" s="123"/>
    </row>
    <row r="57729" spans="5:29" s="2" customFormat="1">
      <c r="E57729" s="120"/>
      <c r="M57729" s="120"/>
      <c r="N57729" s="120"/>
      <c r="U57729" s="121"/>
      <c r="V57729" s="122"/>
      <c r="W57729" s="123"/>
      <c r="AC57729" s="123"/>
    </row>
    <row r="57730" spans="5:29" s="2" customFormat="1">
      <c r="E57730" s="120"/>
      <c r="M57730" s="120"/>
      <c r="N57730" s="120"/>
      <c r="U57730" s="121"/>
      <c r="V57730" s="122"/>
      <c r="W57730" s="123"/>
      <c r="AC57730" s="123"/>
    </row>
    <row r="57731" spans="5:29" s="2" customFormat="1">
      <c r="E57731" s="120"/>
      <c r="M57731" s="120"/>
      <c r="N57731" s="120"/>
      <c r="U57731" s="121"/>
      <c r="V57731" s="122"/>
      <c r="W57731" s="123"/>
      <c r="AC57731" s="123"/>
    </row>
    <row r="57732" spans="5:29" s="2" customFormat="1">
      <c r="E57732" s="120"/>
      <c r="M57732" s="120"/>
      <c r="N57732" s="120"/>
      <c r="U57732" s="121"/>
      <c r="V57732" s="122"/>
      <c r="W57732" s="123"/>
      <c r="AC57732" s="123"/>
    </row>
    <row r="57733" spans="5:29" s="2" customFormat="1">
      <c r="E57733" s="120"/>
      <c r="M57733" s="120"/>
      <c r="N57733" s="120"/>
      <c r="U57733" s="121"/>
      <c r="V57733" s="122"/>
      <c r="W57733" s="123"/>
      <c r="AC57733" s="123"/>
    </row>
    <row r="57734" spans="5:29" s="2" customFormat="1">
      <c r="E57734" s="120"/>
      <c r="M57734" s="120"/>
      <c r="N57734" s="120"/>
      <c r="U57734" s="121"/>
      <c r="V57734" s="122"/>
      <c r="W57734" s="123"/>
      <c r="AC57734" s="123"/>
    </row>
    <row r="57735" spans="5:29" s="2" customFormat="1">
      <c r="E57735" s="120"/>
      <c r="M57735" s="120"/>
      <c r="N57735" s="120"/>
      <c r="U57735" s="121"/>
      <c r="V57735" s="122"/>
      <c r="W57735" s="123"/>
      <c r="AC57735" s="123"/>
    </row>
    <row r="57736" spans="5:29" s="2" customFormat="1">
      <c r="E57736" s="120"/>
      <c r="M57736" s="120"/>
      <c r="N57736" s="120"/>
      <c r="U57736" s="121"/>
      <c r="V57736" s="122"/>
      <c r="W57736" s="123"/>
      <c r="AC57736" s="123"/>
    </row>
    <row r="57737" spans="5:29" s="2" customFormat="1">
      <c r="E57737" s="120"/>
      <c r="M57737" s="120"/>
      <c r="N57737" s="120"/>
      <c r="U57737" s="121"/>
      <c r="V57737" s="122"/>
      <c r="W57737" s="123"/>
      <c r="AC57737" s="123"/>
    </row>
    <row r="57738" spans="5:29" s="2" customFormat="1">
      <c r="E57738" s="120"/>
      <c r="M57738" s="120"/>
      <c r="N57738" s="120"/>
      <c r="U57738" s="121"/>
      <c r="V57738" s="122"/>
      <c r="W57738" s="123"/>
      <c r="AC57738" s="123"/>
    </row>
    <row r="57739" spans="5:29" s="2" customFormat="1">
      <c r="E57739" s="120"/>
      <c r="M57739" s="120"/>
      <c r="N57739" s="120"/>
      <c r="U57739" s="121"/>
      <c r="V57739" s="122"/>
      <c r="W57739" s="123"/>
      <c r="AC57739" s="123"/>
    </row>
    <row r="57740" spans="5:29" s="2" customFormat="1">
      <c r="E57740" s="120"/>
      <c r="M57740" s="120"/>
      <c r="N57740" s="120"/>
      <c r="U57740" s="121"/>
      <c r="V57740" s="122"/>
      <c r="W57740" s="123"/>
      <c r="AC57740" s="123"/>
    </row>
    <row r="57741" spans="5:29" s="2" customFormat="1">
      <c r="E57741" s="120"/>
      <c r="M57741" s="120"/>
      <c r="N57741" s="120"/>
      <c r="U57741" s="121"/>
      <c r="V57741" s="122"/>
      <c r="W57741" s="123"/>
      <c r="AC57741" s="123"/>
    </row>
    <row r="57742" spans="5:29" s="2" customFormat="1">
      <c r="E57742" s="120"/>
      <c r="M57742" s="120"/>
      <c r="N57742" s="120"/>
      <c r="U57742" s="121"/>
      <c r="V57742" s="122"/>
      <c r="W57742" s="123"/>
      <c r="AC57742" s="123"/>
    </row>
    <row r="57743" spans="5:29" s="2" customFormat="1">
      <c r="E57743" s="120"/>
      <c r="M57743" s="120"/>
      <c r="N57743" s="120"/>
      <c r="U57743" s="121"/>
      <c r="V57743" s="122"/>
      <c r="W57743" s="123"/>
      <c r="AC57743" s="123"/>
    </row>
    <row r="57744" spans="5:29" s="2" customFormat="1">
      <c r="E57744" s="120"/>
      <c r="M57744" s="120"/>
      <c r="N57744" s="120"/>
      <c r="U57744" s="121"/>
      <c r="V57744" s="122"/>
      <c r="W57744" s="123"/>
      <c r="AC57744" s="123"/>
    </row>
    <row r="57745" spans="5:29" s="2" customFormat="1">
      <c r="E57745" s="120"/>
      <c r="M57745" s="120"/>
      <c r="N57745" s="120"/>
      <c r="U57745" s="121"/>
      <c r="V57745" s="122"/>
      <c r="W57745" s="123"/>
      <c r="AC57745" s="123"/>
    </row>
    <row r="57746" spans="5:29" s="2" customFormat="1">
      <c r="E57746" s="120"/>
      <c r="M57746" s="120"/>
      <c r="N57746" s="120"/>
      <c r="U57746" s="121"/>
      <c r="V57746" s="122"/>
      <c r="W57746" s="123"/>
      <c r="AC57746" s="123"/>
    </row>
    <row r="57747" spans="5:29" s="2" customFormat="1">
      <c r="E57747" s="120"/>
      <c r="M57747" s="120"/>
      <c r="N57747" s="120"/>
      <c r="U57747" s="121"/>
      <c r="V57747" s="122"/>
      <c r="W57747" s="123"/>
      <c r="AC57747" s="123"/>
    </row>
    <row r="57748" spans="5:29" s="2" customFormat="1">
      <c r="E57748" s="120"/>
      <c r="M57748" s="120"/>
      <c r="N57748" s="120"/>
      <c r="U57748" s="121"/>
      <c r="V57748" s="122"/>
      <c r="W57748" s="123"/>
      <c r="AC57748" s="123"/>
    </row>
    <row r="57749" spans="5:29" s="2" customFormat="1">
      <c r="E57749" s="120"/>
      <c r="M57749" s="120"/>
      <c r="N57749" s="120"/>
      <c r="U57749" s="121"/>
      <c r="V57749" s="122"/>
      <c r="W57749" s="123"/>
      <c r="AC57749" s="123"/>
    </row>
    <row r="57750" spans="5:29" s="2" customFormat="1">
      <c r="E57750" s="120"/>
      <c r="M57750" s="120"/>
      <c r="N57750" s="120"/>
      <c r="U57750" s="121"/>
      <c r="V57750" s="122"/>
      <c r="W57750" s="123"/>
      <c r="AC57750" s="123"/>
    </row>
    <row r="57751" spans="5:29" s="2" customFormat="1">
      <c r="E57751" s="120"/>
      <c r="M57751" s="120"/>
      <c r="N57751" s="120"/>
      <c r="U57751" s="121"/>
      <c r="V57751" s="122"/>
      <c r="W57751" s="123"/>
      <c r="AC57751" s="123"/>
    </row>
    <row r="57752" spans="5:29" s="2" customFormat="1">
      <c r="E57752" s="120"/>
      <c r="M57752" s="120"/>
      <c r="N57752" s="120"/>
      <c r="U57752" s="121"/>
      <c r="V57752" s="122"/>
      <c r="W57752" s="123"/>
      <c r="AC57752" s="123"/>
    </row>
    <row r="57753" spans="5:29" s="2" customFormat="1">
      <c r="E57753" s="120"/>
      <c r="M57753" s="120"/>
      <c r="N57753" s="120"/>
      <c r="U57753" s="121"/>
      <c r="V57753" s="122"/>
      <c r="W57753" s="123"/>
      <c r="AC57753" s="123"/>
    </row>
    <row r="57754" spans="5:29" s="2" customFormat="1">
      <c r="E57754" s="120"/>
      <c r="M57754" s="120"/>
      <c r="N57754" s="120"/>
      <c r="U57754" s="121"/>
      <c r="V57754" s="122"/>
      <c r="W57754" s="123"/>
      <c r="AC57754" s="123"/>
    </row>
    <row r="57755" spans="5:29" s="2" customFormat="1">
      <c r="E57755" s="120"/>
      <c r="M57755" s="120"/>
      <c r="N57755" s="120"/>
      <c r="U57755" s="121"/>
      <c r="V57755" s="122"/>
      <c r="W57755" s="123"/>
      <c r="AC57755" s="123"/>
    </row>
    <row r="57756" spans="5:29" s="2" customFormat="1">
      <c r="E57756" s="120"/>
      <c r="M57756" s="120"/>
      <c r="N57756" s="120"/>
      <c r="U57756" s="121"/>
      <c r="V57756" s="122"/>
      <c r="W57756" s="123"/>
      <c r="AC57756" s="123"/>
    </row>
    <row r="57757" spans="5:29" s="2" customFormat="1">
      <c r="E57757" s="120"/>
      <c r="M57757" s="120"/>
      <c r="N57757" s="120"/>
      <c r="U57757" s="121"/>
      <c r="V57757" s="122"/>
      <c r="W57757" s="123"/>
      <c r="AC57757" s="123"/>
    </row>
    <row r="57758" spans="5:29" s="2" customFormat="1">
      <c r="E57758" s="120"/>
      <c r="M57758" s="120"/>
      <c r="N57758" s="120"/>
      <c r="U57758" s="121"/>
      <c r="V57758" s="122"/>
      <c r="W57758" s="123"/>
      <c r="AC57758" s="123"/>
    </row>
    <row r="57759" spans="5:29" s="2" customFormat="1">
      <c r="E57759" s="120"/>
      <c r="M57759" s="120"/>
      <c r="N57759" s="120"/>
      <c r="U57759" s="121"/>
      <c r="V57759" s="122"/>
      <c r="W57759" s="123"/>
      <c r="AC57759" s="123"/>
    </row>
    <row r="57760" spans="5:29" s="2" customFormat="1">
      <c r="E57760" s="120"/>
      <c r="M57760" s="120"/>
      <c r="N57760" s="120"/>
      <c r="U57760" s="121"/>
      <c r="V57760" s="122"/>
      <c r="W57760" s="123"/>
      <c r="AC57760" s="123"/>
    </row>
    <row r="57761" spans="5:29" s="2" customFormat="1">
      <c r="E57761" s="120"/>
      <c r="M57761" s="120"/>
      <c r="N57761" s="120"/>
      <c r="U57761" s="121"/>
      <c r="V57761" s="122"/>
      <c r="W57761" s="123"/>
      <c r="AC57761" s="123"/>
    </row>
    <row r="57762" spans="5:29" s="2" customFormat="1">
      <c r="E57762" s="120"/>
      <c r="M57762" s="120"/>
      <c r="N57762" s="120"/>
      <c r="U57762" s="121"/>
      <c r="V57762" s="122"/>
      <c r="W57762" s="123"/>
      <c r="AC57762" s="123"/>
    </row>
    <row r="57763" spans="5:29" s="2" customFormat="1">
      <c r="E57763" s="120"/>
      <c r="M57763" s="120"/>
      <c r="N57763" s="120"/>
      <c r="U57763" s="121"/>
      <c r="V57763" s="122"/>
      <c r="W57763" s="123"/>
      <c r="AC57763" s="123"/>
    </row>
    <row r="57764" spans="5:29" s="2" customFormat="1">
      <c r="E57764" s="120"/>
      <c r="M57764" s="120"/>
      <c r="N57764" s="120"/>
      <c r="U57764" s="121"/>
      <c r="V57764" s="122"/>
      <c r="W57764" s="123"/>
      <c r="AC57764" s="123"/>
    </row>
    <row r="57765" spans="5:29" s="2" customFormat="1">
      <c r="E57765" s="120"/>
      <c r="M57765" s="120"/>
      <c r="N57765" s="120"/>
      <c r="U57765" s="121"/>
      <c r="V57765" s="122"/>
      <c r="W57765" s="123"/>
      <c r="AC57765" s="123"/>
    </row>
    <row r="57766" spans="5:29" s="2" customFormat="1">
      <c r="E57766" s="120"/>
      <c r="M57766" s="120"/>
      <c r="N57766" s="120"/>
      <c r="U57766" s="121"/>
      <c r="V57766" s="122"/>
      <c r="W57766" s="123"/>
      <c r="AC57766" s="123"/>
    </row>
    <row r="57767" spans="5:29" s="2" customFormat="1">
      <c r="E57767" s="120"/>
      <c r="M57767" s="120"/>
      <c r="N57767" s="120"/>
      <c r="U57767" s="121"/>
      <c r="V57767" s="122"/>
      <c r="W57767" s="123"/>
      <c r="AC57767" s="123"/>
    </row>
    <row r="57768" spans="5:29" s="2" customFormat="1">
      <c r="E57768" s="120"/>
      <c r="M57768" s="120"/>
      <c r="N57768" s="120"/>
      <c r="U57768" s="121"/>
      <c r="V57768" s="122"/>
      <c r="W57768" s="123"/>
      <c r="AC57768" s="123"/>
    </row>
    <row r="57769" spans="5:29" s="2" customFormat="1">
      <c r="E57769" s="120"/>
      <c r="M57769" s="120"/>
      <c r="N57769" s="120"/>
      <c r="U57769" s="121"/>
      <c r="V57769" s="122"/>
      <c r="W57769" s="123"/>
      <c r="AC57769" s="123"/>
    </row>
    <row r="57770" spans="5:29" s="2" customFormat="1">
      <c r="E57770" s="120"/>
      <c r="M57770" s="120"/>
      <c r="N57770" s="120"/>
      <c r="U57770" s="121"/>
      <c r="V57770" s="122"/>
      <c r="W57770" s="123"/>
      <c r="AC57770" s="123"/>
    </row>
    <row r="57771" spans="5:29" s="2" customFormat="1">
      <c r="E57771" s="120"/>
      <c r="M57771" s="120"/>
      <c r="N57771" s="120"/>
      <c r="U57771" s="121"/>
      <c r="V57771" s="122"/>
      <c r="W57771" s="123"/>
      <c r="AC57771" s="123"/>
    </row>
    <row r="57772" spans="5:29" s="2" customFormat="1">
      <c r="E57772" s="120"/>
      <c r="M57772" s="120"/>
      <c r="N57772" s="120"/>
      <c r="U57772" s="121"/>
      <c r="V57772" s="122"/>
      <c r="W57772" s="123"/>
      <c r="AC57772" s="123"/>
    </row>
    <row r="57773" spans="5:29" s="2" customFormat="1">
      <c r="E57773" s="120"/>
      <c r="M57773" s="120"/>
      <c r="N57773" s="120"/>
      <c r="U57773" s="121"/>
      <c r="V57773" s="122"/>
      <c r="W57773" s="123"/>
      <c r="AC57773" s="123"/>
    </row>
    <row r="57774" spans="5:29" s="2" customFormat="1">
      <c r="E57774" s="120"/>
      <c r="M57774" s="120"/>
      <c r="N57774" s="120"/>
      <c r="U57774" s="121"/>
      <c r="V57774" s="122"/>
      <c r="W57774" s="123"/>
      <c r="AC57774" s="123"/>
    </row>
    <row r="57775" spans="5:29" s="2" customFormat="1">
      <c r="E57775" s="120"/>
      <c r="M57775" s="120"/>
      <c r="N57775" s="120"/>
      <c r="U57775" s="121"/>
      <c r="V57775" s="122"/>
      <c r="W57775" s="123"/>
      <c r="AC57775" s="123"/>
    </row>
    <row r="57776" spans="5:29" s="2" customFormat="1">
      <c r="E57776" s="120"/>
      <c r="M57776" s="120"/>
      <c r="N57776" s="120"/>
      <c r="U57776" s="121"/>
      <c r="V57776" s="122"/>
      <c r="W57776" s="123"/>
      <c r="AC57776" s="123"/>
    </row>
    <row r="57777" spans="5:29" s="2" customFormat="1">
      <c r="E57777" s="120"/>
      <c r="M57777" s="120"/>
      <c r="N57777" s="120"/>
      <c r="U57777" s="121"/>
      <c r="V57777" s="122"/>
      <c r="W57777" s="123"/>
      <c r="AC57777" s="123"/>
    </row>
    <row r="57778" spans="5:29" s="2" customFormat="1">
      <c r="E57778" s="120"/>
      <c r="M57778" s="120"/>
      <c r="N57778" s="120"/>
      <c r="U57778" s="121"/>
      <c r="V57778" s="122"/>
      <c r="W57778" s="123"/>
      <c r="AC57778" s="123"/>
    </row>
    <row r="57779" spans="5:29" s="2" customFormat="1">
      <c r="E57779" s="120"/>
      <c r="M57779" s="120"/>
      <c r="N57779" s="120"/>
      <c r="U57779" s="121"/>
      <c r="V57779" s="122"/>
      <c r="W57779" s="123"/>
      <c r="AC57779" s="123"/>
    </row>
    <row r="57780" spans="5:29" s="2" customFormat="1">
      <c r="E57780" s="120"/>
      <c r="M57780" s="120"/>
      <c r="N57780" s="120"/>
      <c r="U57780" s="121"/>
      <c r="V57780" s="122"/>
      <c r="W57780" s="123"/>
      <c r="AC57780" s="123"/>
    </row>
    <row r="57781" spans="5:29" s="2" customFormat="1">
      <c r="E57781" s="120"/>
      <c r="M57781" s="120"/>
      <c r="N57781" s="120"/>
      <c r="U57781" s="121"/>
      <c r="V57781" s="122"/>
      <c r="W57781" s="123"/>
      <c r="AC57781" s="123"/>
    </row>
    <row r="57782" spans="5:29" s="2" customFormat="1">
      <c r="E57782" s="120"/>
      <c r="M57782" s="120"/>
      <c r="N57782" s="120"/>
      <c r="U57782" s="121"/>
      <c r="V57782" s="122"/>
      <c r="W57782" s="123"/>
      <c r="AC57782" s="123"/>
    </row>
    <row r="57783" spans="5:29" s="2" customFormat="1">
      <c r="E57783" s="120"/>
      <c r="M57783" s="120"/>
      <c r="N57783" s="120"/>
      <c r="U57783" s="121"/>
      <c r="V57783" s="122"/>
      <c r="W57783" s="123"/>
      <c r="AC57783" s="123"/>
    </row>
    <row r="57784" spans="5:29" s="2" customFormat="1">
      <c r="E57784" s="120"/>
      <c r="M57784" s="120"/>
      <c r="N57784" s="120"/>
      <c r="U57784" s="121"/>
      <c r="V57784" s="122"/>
      <c r="W57784" s="123"/>
      <c r="AC57784" s="123"/>
    </row>
    <row r="57785" spans="5:29" s="2" customFormat="1">
      <c r="E57785" s="120"/>
      <c r="M57785" s="120"/>
      <c r="N57785" s="120"/>
      <c r="U57785" s="121"/>
      <c r="V57785" s="122"/>
      <c r="W57785" s="123"/>
      <c r="AC57785" s="123"/>
    </row>
    <row r="57786" spans="5:29" s="2" customFormat="1">
      <c r="E57786" s="120"/>
      <c r="M57786" s="120"/>
      <c r="N57786" s="120"/>
      <c r="U57786" s="121"/>
      <c r="V57786" s="122"/>
      <c r="W57786" s="123"/>
      <c r="AC57786" s="123"/>
    </row>
    <row r="57787" spans="5:29" s="2" customFormat="1">
      <c r="E57787" s="120"/>
      <c r="M57787" s="120"/>
      <c r="N57787" s="120"/>
      <c r="U57787" s="121"/>
      <c r="V57787" s="122"/>
      <c r="W57787" s="123"/>
      <c r="AC57787" s="123"/>
    </row>
    <row r="57788" spans="5:29" s="2" customFormat="1">
      <c r="E57788" s="120"/>
      <c r="M57788" s="120"/>
      <c r="N57788" s="120"/>
      <c r="U57788" s="121"/>
      <c r="V57788" s="122"/>
      <c r="W57788" s="123"/>
      <c r="AC57788" s="123"/>
    </row>
    <row r="57789" spans="5:29" s="2" customFormat="1">
      <c r="E57789" s="120"/>
      <c r="M57789" s="120"/>
      <c r="N57789" s="120"/>
      <c r="U57789" s="121"/>
      <c r="V57789" s="122"/>
      <c r="W57789" s="123"/>
      <c r="AC57789" s="123"/>
    </row>
    <row r="57790" spans="5:29" s="2" customFormat="1">
      <c r="E57790" s="120"/>
      <c r="M57790" s="120"/>
      <c r="N57790" s="120"/>
      <c r="U57790" s="121"/>
      <c r="V57790" s="122"/>
      <c r="W57790" s="123"/>
      <c r="AC57790" s="123"/>
    </row>
    <row r="57791" spans="5:29" s="2" customFormat="1">
      <c r="E57791" s="120"/>
      <c r="M57791" s="120"/>
      <c r="N57791" s="120"/>
      <c r="U57791" s="121"/>
      <c r="V57791" s="122"/>
      <c r="W57791" s="123"/>
      <c r="AC57791" s="123"/>
    </row>
    <row r="57792" spans="5:29" s="2" customFormat="1">
      <c r="E57792" s="120"/>
      <c r="M57792" s="120"/>
      <c r="N57792" s="120"/>
      <c r="U57792" s="121"/>
      <c r="V57792" s="122"/>
      <c r="W57792" s="123"/>
      <c r="AC57792" s="123"/>
    </row>
    <row r="57793" spans="5:29" s="2" customFormat="1">
      <c r="E57793" s="120"/>
      <c r="M57793" s="120"/>
      <c r="N57793" s="120"/>
      <c r="U57793" s="121"/>
      <c r="V57793" s="122"/>
      <c r="W57793" s="123"/>
      <c r="AC57793" s="123"/>
    </row>
    <row r="57794" spans="5:29" s="2" customFormat="1">
      <c r="E57794" s="120"/>
      <c r="M57794" s="120"/>
      <c r="N57794" s="120"/>
      <c r="U57794" s="121"/>
      <c r="V57794" s="122"/>
      <c r="W57794" s="123"/>
      <c r="AC57794" s="123"/>
    </row>
    <row r="57795" spans="5:29" s="2" customFormat="1">
      <c r="E57795" s="120"/>
      <c r="M57795" s="120"/>
      <c r="N57795" s="120"/>
      <c r="U57795" s="121"/>
      <c r="V57795" s="122"/>
      <c r="W57795" s="123"/>
      <c r="AC57795" s="123"/>
    </row>
    <row r="57796" spans="5:29" s="2" customFormat="1">
      <c r="E57796" s="120"/>
      <c r="M57796" s="120"/>
      <c r="N57796" s="120"/>
      <c r="U57796" s="121"/>
      <c r="V57796" s="122"/>
      <c r="W57796" s="123"/>
      <c r="AC57796" s="123"/>
    </row>
    <row r="57797" spans="5:29" s="2" customFormat="1">
      <c r="E57797" s="120"/>
      <c r="M57797" s="120"/>
      <c r="N57797" s="120"/>
      <c r="U57797" s="121"/>
      <c r="V57797" s="122"/>
      <c r="W57797" s="123"/>
      <c r="AC57797" s="123"/>
    </row>
    <row r="57798" spans="5:29" s="2" customFormat="1">
      <c r="E57798" s="120"/>
      <c r="M57798" s="120"/>
      <c r="N57798" s="120"/>
      <c r="U57798" s="121"/>
      <c r="V57798" s="122"/>
      <c r="W57798" s="123"/>
      <c r="AC57798" s="123"/>
    </row>
    <row r="57799" spans="5:29" s="2" customFormat="1">
      <c r="E57799" s="120"/>
      <c r="M57799" s="120"/>
      <c r="N57799" s="120"/>
      <c r="U57799" s="121"/>
      <c r="V57799" s="122"/>
      <c r="W57799" s="123"/>
      <c r="AC57799" s="123"/>
    </row>
    <row r="57800" spans="5:29" s="2" customFormat="1">
      <c r="E57800" s="120"/>
      <c r="M57800" s="120"/>
      <c r="N57800" s="120"/>
      <c r="U57800" s="121"/>
      <c r="V57800" s="122"/>
      <c r="W57800" s="123"/>
      <c r="AC57800" s="123"/>
    </row>
    <row r="57801" spans="5:29" s="2" customFormat="1">
      <c r="E57801" s="120"/>
      <c r="M57801" s="120"/>
      <c r="N57801" s="120"/>
      <c r="U57801" s="121"/>
      <c r="V57801" s="122"/>
      <c r="W57801" s="123"/>
      <c r="AC57801" s="123"/>
    </row>
    <row r="57802" spans="5:29" s="2" customFormat="1">
      <c r="E57802" s="120"/>
      <c r="M57802" s="120"/>
      <c r="N57802" s="120"/>
      <c r="U57802" s="121"/>
      <c r="V57802" s="122"/>
      <c r="W57802" s="123"/>
      <c r="AC57802" s="123"/>
    </row>
    <row r="57803" spans="5:29" s="2" customFormat="1">
      <c r="E57803" s="120"/>
      <c r="M57803" s="120"/>
      <c r="N57803" s="120"/>
      <c r="U57803" s="121"/>
      <c r="V57803" s="122"/>
      <c r="W57803" s="123"/>
      <c r="AC57803" s="123"/>
    </row>
    <row r="57804" spans="5:29" s="2" customFormat="1">
      <c r="E57804" s="120"/>
      <c r="M57804" s="120"/>
      <c r="N57804" s="120"/>
      <c r="U57804" s="121"/>
      <c r="V57804" s="122"/>
      <c r="W57804" s="123"/>
      <c r="AC57804" s="123"/>
    </row>
    <row r="57805" spans="5:29" s="2" customFormat="1">
      <c r="E57805" s="120"/>
      <c r="M57805" s="120"/>
      <c r="N57805" s="120"/>
      <c r="U57805" s="121"/>
      <c r="V57805" s="122"/>
      <c r="W57805" s="123"/>
      <c r="AC57805" s="123"/>
    </row>
    <row r="57806" spans="5:29" s="2" customFormat="1">
      <c r="E57806" s="120"/>
      <c r="M57806" s="120"/>
      <c r="N57806" s="120"/>
      <c r="U57806" s="121"/>
      <c r="V57806" s="122"/>
      <c r="W57806" s="123"/>
      <c r="AC57806" s="123"/>
    </row>
    <row r="57807" spans="5:29" s="2" customFormat="1">
      <c r="E57807" s="120"/>
      <c r="M57807" s="120"/>
      <c r="N57807" s="120"/>
      <c r="U57807" s="121"/>
      <c r="V57807" s="122"/>
      <c r="W57807" s="123"/>
      <c r="AC57807" s="123"/>
    </row>
    <row r="57808" spans="5:29" s="2" customFormat="1">
      <c r="E57808" s="120"/>
      <c r="M57808" s="120"/>
      <c r="N57808" s="120"/>
      <c r="U57808" s="121"/>
      <c r="V57808" s="122"/>
      <c r="W57808" s="123"/>
      <c r="AC57808" s="123"/>
    </row>
    <row r="57809" spans="5:29" s="2" customFormat="1">
      <c r="E57809" s="120"/>
      <c r="M57809" s="120"/>
      <c r="N57809" s="120"/>
      <c r="U57809" s="121"/>
      <c r="V57809" s="122"/>
      <c r="W57809" s="123"/>
      <c r="AC57809" s="123"/>
    </row>
    <row r="57810" spans="5:29" s="2" customFormat="1">
      <c r="E57810" s="120"/>
      <c r="M57810" s="120"/>
      <c r="N57810" s="120"/>
      <c r="U57810" s="121"/>
      <c r="V57810" s="122"/>
      <c r="W57810" s="123"/>
      <c r="AC57810" s="123"/>
    </row>
    <row r="57811" spans="5:29" s="2" customFormat="1">
      <c r="E57811" s="120"/>
      <c r="M57811" s="120"/>
      <c r="N57811" s="120"/>
      <c r="U57811" s="121"/>
      <c r="V57811" s="122"/>
      <c r="W57811" s="123"/>
      <c r="AC57811" s="123"/>
    </row>
    <row r="57812" spans="5:29" s="2" customFormat="1">
      <c r="E57812" s="120"/>
      <c r="M57812" s="120"/>
      <c r="N57812" s="120"/>
      <c r="U57812" s="121"/>
      <c r="V57812" s="122"/>
      <c r="W57812" s="123"/>
      <c r="AC57812" s="123"/>
    </row>
    <row r="57813" spans="5:29" s="2" customFormat="1">
      <c r="E57813" s="120"/>
      <c r="M57813" s="120"/>
      <c r="N57813" s="120"/>
      <c r="U57813" s="121"/>
      <c r="V57813" s="122"/>
      <c r="W57813" s="123"/>
      <c r="AC57813" s="123"/>
    </row>
    <row r="57814" spans="5:29" s="2" customFormat="1">
      <c r="E57814" s="120"/>
      <c r="M57814" s="120"/>
      <c r="N57814" s="120"/>
      <c r="U57814" s="121"/>
      <c r="V57814" s="122"/>
      <c r="W57814" s="123"/>
      <c r="AC57814" s="123"/>
    </row>
    <row r="57815" spans="5:29" s="2" customFormat="1">
      <c r="E57815" s="120"/>
      <c r="M57815" s="120"/>
      <c r="N57815" s="120"/>
      <c r="U57815" s="121"/>
      <c r="V57815" s="122"/>
      <c r="W57815" s="123"/>
      <c r="AC57815" s="123"/>
    </row>
    <row r="57816" spans="5:29" s="2" customFormat="1">
      <c r="E57816" s="120"/>
      <c r="M57816" s="120"/>
      <c r="N57816" s="120"/>
      <c r="U57816" s="121"/>
      <c r="V57816" s="122"/>
      <c r="W57816" s="123"/>
      <c r="AC57816" s="123"/>
    </row>
    <row r="57817" spans="5:29" s="2" customFormat="1">
      <c r="E57817" s="120"/>
      <c r="M57817" s="120"/>
      <c r="N57817" s="120"/>
      <c r="U57817" s="121"/>
      <c r="V57817" s="122"/>
      <c r="W57817" s="123"/>
      <c r="AC57817" s="123"/>
    </row>
    <row r="57818" spans="5:29" s="2" customFormat="1">
      <c r="E57818" s="120"/>
      <c r="M57818" s="120"/>
      <c r="N57818" s="120"/>
      <c r="U57818" s="121"/>
      <c r="V57818" s="122"/>
      <c r="W57818" s="123"/>
      <c r="AC57818" s="123"/>
    </row>
    <row r="57819" spans="5:29" s="2" customFormat="1">
      <c r="E57819" s="120"/>
      <c r="M57819" s="120"/>
      <c r="N57819" s="120"/>
      <c r="U57819" s="121"/>
      <c r="V57819" s="122"/>
      <c r="W57819" s="123"/>
      <c r="AC57819" s="123"/>
    </row>
    <row r="57820" spans="5:29" s="2" customFormat="1">
      <c r="E57820" s="120"/>
      <c r="M57820" s="120"/>
      <c r="N57820" s="120"/>
      <c r="U57820" s="121"/>
      <c r="V57820" s="122"/>
      <c r="W57820" s="123"/>
      <c r="AC57820" s="123"/>
    </row>
    <row r="57821" spans="5:29" s="2" customFormat="1">
      <c r="E57821" s="120"/>
      <c r="M57821" s="120"/>
      <c r="N57821" s="120"/>
      <c r="U57821" s="121"/>
      <c r="V57821" s="122"/>
      <c r="W57821" s="123"/>
      <c r="AC57821" s="123"/>
    </row>
    <row r="57822" spans="5:29" s="2" customFormat="1">
      <c r="E57822" s="120"/>
      <c r="M57822" s="120"/>
      <c r="N57822" s="120"/>
      <c r="U57822" s="121"/>
      <c r="V57822" s="122"/>
      <c r="W57822" s="123"/>
      <c r="AC57822" s="123"/>
    </row>
    <row r="57823" spans="5:29" s="2" customFormat="1">
      <c r="E57823" s="120"/>
      <c r="M57823" s="120"/>
      <c r="N57823" s="120"/>
      <c r="U57823" s="121"/>
      <c r="V57823" s="122"/>
      <c r="W57823" s="123"/>
      <c r="AC57823" s="123"/>
    </row>
    <row r="57824" spans="5:29" s="2" customFormat="1">
      <c r="E57824" s="120"/>
      <c r="M57824" s="120"/>
      <c r="N57824" s="120"/>
      <c r="U57824" s="121"/>
      <c r="V57824" s="122"/>
      <c r="W57824" s="123"/>
      <c r="AC57824" s="123"/>
    </row>
    <row r="57825" spans="5:29" s="2" customFormat="1">
      <c r="E57825" s="120"/>
      <c r="M57825" s="120"/>
      <c r="N57825" s="120"/>
      <c r="U57825" s="121"/>
      <c r="V57825" s="122"/>
      <c r="W57825" s="123"/>
      <c r="AC57825" s="123"/>
    </row>
    <row r="57826" spans="5:29" s="2" customFormat="1">
      <c r="E57826" s="120"/>
      <c r="M57826" s="120"/>
      <c r="N57826" s="120"/>
      <c r="U57826" s="121"/>
      <c r="V57826" s="122"/>
      <c r="W57826" s="123"/>
      <c r="AC57826" s="123"/>
    </row>
    <row r="57827" spans="5:29" s="2" customFormat="1">
      <c r="E57827" s="120"/>
      <c r="M57827" s="120"/>
      <c r="N57827" s="120"/>
      <c r="U57827" s="121"/>
      <c r="V57827" s="122"/>
      <c r="W57827" s="123"/>
      <c r="AC57827" s="123"/>
    </row>
    <row r="57828" spans="5:29" s="2" customFormat="1">
      <c r="E57828" s="120"/>
      <c r="M57828" s="120"/>
      <c r="N57828" s="120"/>
      <c r="U57828" s="121"/>
      <c r="V57828" s="122"/>
      <c r="W57828" s="123"/>
      <c r="AC57828" s="123"/>
    </row>
    <row r="57829" spans="5:29" s="2" customFormat="1">
      <c r="E57829" s="120"/>
      <c r="M57829" s="120"/>
      <c r="N57829" s="120"/>
      <c r="U57829" s="121"/>
      <c r="V57829" s="122"/>
      <c r="W57829" s="123"/>
      <c r="AC57829" s="123"/>
    </row>
    <row r="57830" spans="5:29" s="2" customFormat="1">
      <c r="E57830" s="120"/>
      <c r="M57830" s="120"/>
      <c r="N57830" s="120"/>
      <c r="U57830" s="121"/>
      <c r="V57830" s="122"/>
      <c r="W57830" s="123"/>
      <c r="AC57830" s="123"/>
    </row>
    <row r="57831" spans="5:29" s="2" customFormat="1">
      <c r="E57831" s="120"/>
      <c r="M57831" s="120"/>
      <c r="N57831" s="120"/>
      <c r="U57831" s="121"/>
      <c r="V57831" s="122"/>
      <c r="W57831" s="123"/>
      <c r="AC57831" s="123"/>
    </row>
    <row r="57832" spans="5:29" s="2" customFormat="1">
      <c r="E57832" s="120"/>
      <c r="M57832" s="120"/>
      <c r="N57832" s="120"/>
      <c r="U57832" s="121"/>
      <c r="V57832" s="122"/>
      <c r="W57832" s="123"/>
      <c r="AC57832" s="123"/>
    </row>
    <row r="57833" spans="5:29" s="2" customFormat="1">
      <c r="E57833" s="120"/>
      <c r="M57833" s="120"/>
      <c r="N57833" s="120"/>
      <c r="U57833" s="121"/>
      <c r="V57833" s="122"/>
      <c r="W57833" s="123"/>
      <c r="AC57833" s="123"/>
    </row>
    <row r="57834" spans="5:29" s="2" customFormat="1">
      <c r="E57834" s="120"/>
      <c r="M57834" s="120"/>
      <c r="N57834" s="120"/>
      <c r="U57834" s="121"/>
      <c r="V57834" s="122"/>
      <c r="W57834" s="123"/>
      <c r="AC57834" s="123"/>
    </row>
    <row r="57835" spans="5:29" s="2" customFormat="1">
      <c r="E57835" s="120"/>
      <c r="M57835" s="120"/>
      <c r="N57835" s="120"/>
      <c r="U57835" s="121"/>
      <c r="V57835" s="122"/>
      <c r="W57835" s="123"/>
      <c r="AC57835" s="123"/>
    </row>
    <row r="57836" spans="5:29" s="2" customFormat="1">
      <c r="E57836" s="120"/>
      <c r="M57836" s="120"/>
      <c r="N57836" s="120"/>
      <c r="U57836" s="121"/>
      <c r="V57836" s="122"/>
      <c r="W57836" s="123"/>
      <c r="AC57836" s="123"/>
    </row>
    <row r="57837" spans="5:29" s="2" customFormat="1">
      <c r="E57837" s="120"/>
      <c r="M57837" s="120"/>
      <c r="N57837" s="120"/>
      <c r="U57837" s="121"/>
      <c r="V57837" s="122"/>
      <c r="W57837" s="123"/>
      <c r="AC57837" s="123"/>
    </row>
    <row r="57838" spans="5:29" s="2" customFormat="1">
      <c r="E57838" s="120"/>
      <c r="M57838" s="120"/>
      <c r="N57838" s="120"/>
      <c r="U57838" s="121"/>
      <c r="V57838" s="122"/>
      <c r="W57838" s="123"/>
      <c r="AC57838" s="123"/>
    </row>
    <row r="57839" spans="5:29" s="2" customFormat="1">
      <c r="E57839" s="120"/>
      <c r="M57839" s="120"/>
      <c r="N57839" s="120"/>
      <c r="U57839" s="121"/>
      <c r="V57839" s="122"/>
      <c r="W57839" s="123"/>
      <c r="AC57839" s="123"/>
    </row>
    <row r="57840" spans="5:29" s="2" customFormat="1">
      <c r="E57840" s="120"/>
      <c r="M57840" s="120"/>
      <c r="N57840" s="120"/>
      <c r="U57840" s="121"/>
      <c r="V57840" s="122"/>
      <c r="W57840" s="123"/>
      <c r="AC57840" s="123"/>
    </row>
    <row r="57841" spans="5:29" s="2" customFormat="1">
      <c r="E57841" s="120"/>
      <c r="M57841" s="120"/>
      <c r="N57841" s="120"/>
      <c r="U57841" s="121"/>
      <c r="V57841" s="122"/>
      <c r="W57841" s="123"/>
      <c r="AC57841" s="123"/>
    </row>
    <row r="57842" spans="5:29" s="2" customFormat="1">
      <c r="E57842" s="120"/>
      <c r="M57842" s="120"/>
      <c r="N57842" s="120"/>
      <c r="U57842" s="121"/>
      <c r="V57842" s="122"/>
      <c r="W57842" s="123"/>
      <c r="AC57842" s="123"/>
    </row>
    <row r="57843" spans="5:29" s="2" customFormat="1">
      <c r="E57843" s="120"/>
      <c r="M57843" s="120"/>
      <c r="N57843" s="120"/>
      <c r="U57843" s="121"/>
      <c r="V57843" s="122"/>
      <c r="W57843" s="123"/>
      <c r="AC57843" s="123"/>
    </row>
    <row r="57844" spans="5:29" s="2" customFormat="1">
      <c r="E57844" s="120"/>
      <c r="M57844" s="120"/>
      <c r="N57844" s="120"/>
      <c r="U57844" s="121"/>
      <c r="V57844" s="122"/>
      <c r="W57844" s="123"/>
      <c r="AC57844" s="123"/>
    </row>
    <row r="57845" spans="5:29" s="2" customFormat="1">
      <c r="E57845" s="120"/>
      <c r="M57845" s="120"/>
      <c r="N57845" s="120"/>
      <c r="U57845" s="121"/>
      <c r="V57845" s="122"/>
      <c r="W57845" s="123"/>
      <c r="AC57845" s="123"/>
    </row>
    <row r="57846" spans="5:29" s="2" customFormat="1">
      <c r="E57846" s="120"/>
      <c r="M57846" s="120"/>
      <c r="N57846" s="120"/>
      <c r="U57846" s="121"/>
      <c r="V57846" s="122"/>
      <c r="W57846" s="123"/>
      <c r="AC57846" s="123"/>
    </row>
    <row r="57847" spans="5:29" s="2" customFormat="1">
      <c r="E57847" s="120"/>
      <c r="M57847" s="120"/>
      <c r="N57847" s="120"/>
      <c r="U57847" s="121"/>
      <c r="V57847" s="122"/>
      <c r="W57847" s="123"/>
      <c r="AC57847" s="123"/>
    </row>
    <row r="57848" spans="5:29" s="2" customFormat="1">
      <c r="E57848" s="120"/>
      <c r="M57848" s="120"/>
      <c r="N57848" s="120"/>
      <c r="U57848" s="121"/>
      <c r="V57848" s="122"/>
      <c r="W57848" s="123"/>
      <c r="AC57848" s="123"/>
    </row>
    <row r="57849" spans="5:29" s="2" customFormat="1">
      <c r="E57849" s="120"/>
      <c r="M57849" s="120"/>
      <c r="N57849" s="120"/>
      <c r="U57849" s="121"/>
      <c r="V57849" s="122"/>
      <c r="W57849" s="123"/>
      <c r="AC57849" s="123"/>
    </row>
    <row r="57850" spans="5:29" s="2" customFormat="1">
      <c r="E57850" s="120"/>
      <c r="M57850" s="120"/>
      <c r="N57850" s="120"/>
      <c r="U57850" s="121"/>
      <c r="V57850" s="122"/>
      <c r="W57850" s="123"/>
      <c r="AC57850" s="123"/>
    </row>
    <row r="57851" spans="5:29" s="2" customFormat="1">
      <c r="E57851" s="120"/>
      <c r="M57851" s="120"/>
      <c r="N57851" s="120"/>
      <c r="U57851" s="121"/>
      <c r="V57851" s="122"/>
      <c r="W57851" s="123"/>
      <c r="AC57851" s="123"/>
    </row>
    <row r="57852" spans="5:29" s="2" customFormat="1">
      <c r="E57852" s="120"/>
      <c r="M57852" s="120"/>
      <c r="N57852" s="120"/>
      <c r="U57852" s="121"/>
      <c r="V57852" s="122"/>
      <c r="W57852" s="123"/>
      <c r="AC57852" s="123"/>
    </row>
    <row r="57853" spans="5:29" s="2" customFormat="1">
      <c r="E57853" s="120"/>
      <c r="M57853" s="120"/>
      <c r="N57853" s="120"/>
      <c r="U57853" s="121"/>
      <c r="V57853" s="122"/>
      <c r="W57853" s="123"/>
      <c r="AC57853" s="123"/>
    </row>
    <row r="57854" spans="5:29" s="2" customFormat="1">
      <c r="E57854" s="120"/>
      <c r="M57854" s="120"/>
      <c r="N57854" s="120"/>
      <c r="U57854" s="121"/>
      <c r="V57854" s="122"/>
      <c r="W57854" s="123"/>
      <c r="AC57854" s="123"/>
    </row>
    <row r="57855" spans="5:29" s="2" customFormat="1">
      <c r="E57855" s="120"/>
      <c r="M57855" s="120"/>
      <c r="N57855" s="120"/>
      <c r="U57855" s="121"/>
      <c r="V57855" s="122"/>
      <c r="W57855" s="123"/>
      <c r="AC57855" s="123"/>
    </row>
    <row r="57856" spans="5:29" s="2" customFormat="1">
      <c r="E57856" s="120"/>
      <c r="M57856" s="120"/>
      <c r="N57856" s="120"/>
      <c r="U57856" s="121"/>
      <c r="V57856" s="122"/>
      <c r="W57856" s="123"/>
      <c r="AC57856" s="123"/>
    </row>
    <row r="57857" spans="5:29" s="2" customFormat="1">
      <c r="E57857" s="120"/>
      <c r="M57857" s="120"/>
      <c r="N57857" s="120"/>
      <c r="U57857" s="121"/>
      <c r="V57857" s="122"/>
      <c r="W57857" s="123"/>
      <c r="AC57857" s="123"/>
    </row>
    <row r="57858" spans="5:29" s="2" customFormat="1">
      <c r="E57858" s="120"/>
      <c r="M57858" s="120"/>
      <c r="N57858" s="120"/>
      <c r="U57858" s="121"/>
      <c r="V57858" s="122"/>
      <c r="W57858" s="123"/>
      <c r="AC57858" s="123"/>
    </row>
    <row r="57859" spans="5:29" s="2" customFormat="1">
      <c r="E57859" s="120"/>
      <c r="M57859" s="120"/>
      <c r="N57859" s="120"/>
      <c r="U57859" s="121"/>
      <c r="V57859" s="122"/>
      <c r="W57859" s="123"/>
      <c r="AC57859" s="123"/>
    </row>
    <row r="57860" spans="5:29" s="2" customFormat="1">
      <c r="E57860" s="120"/>
      <c r="M57860" s="120"/>
      <c r="N57860" s="120"/>
      <c r="U57860" s="121"/>
      <c r="V57860" s="122"/>
      <c r="W57860" s="123"/>
      <c r="AC57860" s="123"/>
    </row>
    <row r="57861" spans="5:29" s="2" customFormat="1">
      <c r="E57861" s="120"/>
      <c r="M57861" s="120"/>
      <c r="N57861" s="120"/>
      <c r="U57861" s="121"/>
      <c r="V57861" s="122"/>
      <c r="W57861" s="123"/>
      <c r="AC57861" s="123"/>
    </row>
    <row r="57862" spans="5:29" s="2" customFormat="1">
      <c r="E57862" s="120"/>
      <c r="M57862" s="120"/>
      <c r="N57862" s="120"/>
      <c r="U57862" s="121"/>
      <c r="V57862" s="122"/>
      <c r="W57862" s="123"/>
      <c r="AC57862" s="123"/>
    </row>
    <row r="57863" spans="5:29" s="2" customFormat="1">
      <c r="E57863" s="120"/>
      <c r="M57863" s="120"/>
      <c r="N57863" s="120"/>
      <c r="U57863" s="121"/>
      <c r="V57863" s="122"/>
      <c r="W57863" s="123"/>
      <c r="AC57863" s="123"/>
    </row>
    <row r="57864" spans="5:29" s="2" customFormat="1">
      <c r="E57864" s="120"/>
      <c r="M57864" s="120"/>
      <c r="N57864" s="120"/>
      <c r="U57864" s="121"/>
      <c r="V57864" s="122"/>
      <c r="W57864" s="123"/>
      <c r="AC57864" s="123"/>
    </row>
    <row r="57865" spans="5:29" s="2" customFormat="1">
      <c r="E57865" s="120"/>
      <c r="M57865" s="120"/>
      <c r="N57865" s="120"/>
      <c r="U57865" s="121"/>
      <c r="V57865" s="122"/>
      <c r="W57865" s="123"/>
      <c r="AC57865" s="123"/>
    </row>
    <row r="57866" spans="5:29" s="2" customFormat="1">
      <c r="E57866" s="120"/>
      <c r="M57866" s="120"/>
      <c r="N57866" s="120"/>
      <c r="U57866" s="121"/>
      <c r="V57866" s="122"/>
      <c r="W57866" s="123"/>
      <c r="AC57866" s="123"/>
    </row>
    <row r="57867" spans="5:29" s="2" customFormat="1">
      <c r="E57867" s="120"/>
      <c r="M57867" s="120"/>
      <c r="N57867" s="120"/>
      <c r="U57867" s="121"/>
      <c r="V57867" s="122"/>
      <c r="W57867" s="123"/>
      <c r="AC57867" s="123"/>
    </row>
    <row r="57868" spans="5:29" s="2" customFormat="1">
      <c r="E57868" s="120"/>
      <c r="M57868" s="120"/>
      <c r="N57868" s="120"/>
      <c r="U57868" s="121"/>
      <c r="V57868" s="122"/>
      <c r="W57868" s="123"/>
      <c r="AC57868" s="123"/>
    </row>
    <row r="57869" spans="5:29" s="2" customFormat="1">
      <c r="E57869" s="120"/>
      <c r="M57869" s="120"/>
      <c r="N57869" s="120"/>
      <c r="U57869" s="121"/>
      <c r="V57869" s="122"/>
      <c r="W57869" s="123"/>
      <c r="AC57869" s="123"/>
    </row>
    <row r="57870" spans="5:29" s="2" customFormat="1">
      <c r="E57870" s="120"/>
      <c r="M57870" s="120"/>
      <c r="N57870" s="120"/>
      <c r="U57870" s="121"/>
      <c r="V57870" s="122"/>
      <c r="W57870" s="123"/>
      <c r="AC57870" s="123"/>
    </row>
    <row r="57871" spans="5:29" s="2" customFormat="1">
      <c r="E57871" s="120"/>
      <c r="M57871" s="120"/>
      <c r="N57871" s="120"/>
      <c r="U57871" s="121"/>
      <c r="V57871" s="122"/>
      <c r="W57871" s="123"/>
      <c r="AC57871" s="123"/>
    </row>
    <row r="57872" spans="5:29" s="2" customFormat="1">
      <c r="E57872" s="120"/>
      <c r="M57872" s="120"/>
      <c r="N57872" s="120"/>
      <c r="U57872" s="121"/>
      <c r="V57872" s="122"/>
      <c r="W57872" s="123"/>
      <c r="AC57872" s="123"/>
    </row>
    <row r="57873" spans="5:29" s="2" customFormat="1">
      <c r="E57873" s="120"/>
      <c r="M57873" s="120"/>
      <c r="N57873" s="120"/>
      <c r="U57873" s="121"/>
      <c r="V57873" s="122"/>
      <c r="W57873" s="123"/>
      <c r="AC57873" s="123"/>
    </row>
    <row r="57874" spans="5:29" s="2" customFormat="1">
      <c r="E57874" s="120"/>
      <c r="M57874" s="120"/>
      <c r="N57874" s="120"/>
      <c r="U57874" s="121"/>
      <c r="V57874" s="122"/>
      <c r="W57874" s="123"/>
      <c r="AC57874" s="123"/>
    </row>
    <row r="57875" spans="5:29" s="2" customFormat="1">
      <c r="E57875" s="120"/>
      <c r="M57875" s="120"/>
      <c r="N57875" s="120"/>
      <c r="U57875" s="121"/>
      <c r="V57875" s="122"/>
      <c r="W57875" s="123"/>
      <c r="AC57875" s="123"/>
    </row>
    <row r="57876" spans="5:29" s="2" customFormat="1">
      <c r="E57876" s="120"/>
      <c r="M57876" s="120"/>
      <c r="N57876" s="120"/>
      <c r="U57876" s="121"/>
      <c r="V57876" s="122"/>
      <c r="W57876" s="123"/>
      <c r="AC57876" s="123"/>
    </row>
    <row r="57877" spans="5:29" s="2" customFormat="1">
      <c r="E57877" s="120"/>
      <c r="M57877" s="120"/>
      <c r="N57877" s="120"/>
      <c r="U57877" s="121"/>
      <c r="V57877" s="122"/>
      <c r="W57877" s="123"/>
      <c r="AC57877" s="123"/>
    </row>
    <row r="57878" spans="5:29" s="2" customFormat="1">
      <c r="E57878" s="120"/>
      <c r="M57878" s="120"/>
      <c r="N57878" s="120"/>
      <c r="U57878" s="121"/>
      <c r="V57878" s="122"/>
      <c r="W57878" s="123"/>
      <c r="AC57878" s="123"/>
    </row>
    <row r="57879" spans="5:29" s="2" customFormat="1">
      <c r="E57879" s="120"/>
      <c r="M57879" s="120"/>
      <c r="N57879" s="120"/>
      <c r="U57879" s="121"/>
      <c r="V57879" s="122"/>
      <c r="W57879" s="123"/>
      <c r="AC57879" s="123"/>
    </row>
    <row r="57880" spans="5:29" s="2" customFormat="1">
      <c r="E57880" s="120"/>
      <c r="M57880" s="120"/>
      <c r="N57880" s="120"/>
      <c r="U57880" s="121"/>
      <c r="V57880" s="122"/>
      <c r="W57880" s="123"/>
      <c r="AC57880" s="123"/>
    </row>
    <row r="57881" spans="5:29" s="2" customFormat="1">
      <c r="E57881" s="120"/>
      <c r="M57881" s="120"/>
      <c r="N57881" s="120"/>
      <c r="U57881" s="121"/>
      <c r="V57881" s="122"/>
      <c r="W57881" s="123"/>
      <c r="AC57881" s="123"/>
    </row>
    <row r="57882" spans="5:29" s="2" customFormat="1">
      <c r="E57882" s="120"/>
      <c r="M57882" s="120"/>
      <c r="N57882" s="120"/>
      <c r="U57882" s="121"/>
      <c r="V57882" s="122"/>
      <c r="W57882" s="123"/>
      <c r="AC57882" s="123"/>
    </row>
    <row r="57883" spans="5:29" s="2" customFormat="1">
      <c r="E57883" s="120"/>
      <c r="M57883" s="120"/>
      <c r="N57883" s="120"/>
      <c r="U57883" s="121"/>
      <c r="V57883" s="122"/>
      <c r="W57883" s="123"/>
      <c r="AC57883" s="123"/>
    </row>
    <row r="57884" spans="5:29" s="2" customFormat="1">
      <c r="E57884" s="120"/>
      <c r="M57884" s="120"/>
      <c r="N57884" s="120"/>
      <c r="U57884" s="121"/>
      <c r="V57884" s="122"/>
      <c r="W57884" s="123"/>
      <c r="AC57884" s="123"/>
    </row>
    <row r="57885" spans="5:29" s="2" customFormat="1">
      <c r="E57885" s="120"/>
      <c r="M57885" s="120"/>
      <c r="N57885" s="120"/>
      <c r="U57885" s="121"/>
      <c r="V57885" s="122"/>
      <c r="W57885" s="123"/>
      <c r="AC57885" s="123"/>
    </row>
    <row r="57886" spans="5:29" s="2" customFormat="1">
      <c r="E57886" s="120"/>
      <c r="M57886" s="120"/>
      <c r="N57886" s="120"/>
      <c r="U57886" s="121"/>
      <c r="V57886" s="122"/>
      <c r="W57886" s="123"/>
      <c r="AC57886" s="123"/>
    </row>
    <row r="57887" spans="5:29" s="2" customFormat="1">
      <c r="E57887" s="120"/>
      <c r="M57887" s="120"/>
      <c r="N57887" s="120"/>
      <c r="U57887" s="121"/>
      <c r="V57887" s="122"/>
      <c r="W57887" s="123"/>
      <c r="AC57887" s="123"/>
    </row>
    <row r="57888" spans="5:29" s="2" customFormat="1">
      <c r="E57888" s="120"/>
      <c r="M57888" s="120"/>
      <c r="N57888" s="120"/>
      <c r="U57888" s="121"/>
      <c r="V57888" s="122"/>
      <c r="W57888" s="123"/>
      <c r="AC57888" s="123"/>
    </row>
    <row r="57889" spans="5:29" s="2" customFormat="1">
      <c r="E57889" s="120"/>
      <c r="M57889" s="120"/>
      <c r="N57889" s="120"/>
      <c r="U57889" s="121"/>
      <c r="V57889" s="122"/>
      <c r="W57889" s="123"/>
      <c r="AC57889" s="123"/>
    </row>
    <row r="57890" spans="5:29" s="2" customFormat="1">
      <c r="E57890" s="120"/>
      <c r="M57890" s="120"/>
      <c r="N57890" s="120"/>
      <c r="U57890" s="121"/>
      <c r="V57890" s="122"/>
      <c r="W57890" s="123"/>
      <c r="AC57890" s="123"/>
    </row>
    <row r="57891" spans="5:29" s="2" customFormat="1">
      <c r="E57891" s="120"/>
      <c r="M57891" s="120"/>
      <c r="N57891" s="120"/>
      <c r="U57891" s="121"/>
      <c r="V57891" s="122"/>
      <c r="W57891" s="123"/>
      <c r="AC57891" s="123"/>
    </row>
    <row r="57892" spans="5:29" s="2" customFormat="1">
      <c r="E57892" s="120"/>
      <c r="M57892" s="120"/>
      <c r="N57892" s="120"/>
      <c r="U57892" s="121"/>
      <c r="V57892" s="122"/>
      <c r="W57892" s="123"/>
      <c r="AC57892" s="123"/>
    </row>
    <row r="57893" spans="5:29" s="2" customFormat="1">
      <c r="E57893" s="120"/>
      <c r="M57893" s="120"/>
      <c r="N57893" s="120"/>
      <c r="U57893" s="121"/>
      <c r="V57893" s="122"/>
      <c r="W57893" s="123"/>
      <c r="AC57893" s="123"/>
    </row>
    <row r="57894" spans="5:29" s="2" customFormat="1">
      <c r="E57894" s="120"/>
      <c r="M57894" s="120"/>
      <c r="N57894" s="120"/>
      <c r="U57894" s="121"/>
      <c r="V57894" s="122"/>
      <c r="W57894" s="123"/>
      <c r="AC57894" s="123"/>
    </row>
    <row r="57895" spans="5:29" s="2" customFormat="1">
      <c r="E57895" s="120"/>
      <c r="M57895" s="120"/>
      <c r="N57895" s="120"/>
      <c r="U57895" s="121"/>
      <c r="V57895" s="122"/>
      <c r="W57895" s="123"/>
      <c r="AC57895" s="123"/>
    </row>
    <row r="57896" spans="5:29" s="2" customFormat="1">
      <c r="E57896" s="120"/>
      <c r="M57896" s="120"/>
      <c r="N57896" s="120"/>
      <c r="U57896" s="121"/>
      <c r="V57896" s="122"/>
      <c r="W57896" s="123"/>
      <c r="AC57896" s="123"/>
    </row>
    <row r="57897" spans="5:29" s="2" customFormat="1">
      <c r="E57897" s="120"/>
      <c r="M57897" s="120"/>
      <c r="N57897" s="120"/>
      <c r="U57897" s="121"/>
      <c r="V57897" s="122"/>
      <c r="W57897" s="123"/>
      <c r="AC57897" s="123"/>
    </row>
    <row r="57898" spans="5:29" s="2" customFormat="1">
      <c r="E57898" s="120"/>
      <c r="M57898" s="120"/>
      <c r="N57898" s="120"/>
      <c r="U57898" s="121"/>
      <c r="V57898" s="122"/>
      <c r="W57898" s="123"/>
      <c r="AC57898" s="123"/>
    </row>
    <row r="57899" spans="5:29" s="2" customFormat="1">
      <c r="E57899" s="120"/>
      <c r="M57899" s="120"/>
      <c r="N57899" s="120"/>
      <c r="U57899" s="121"/>
      <c r="V57899" s="122"/>
      <c r="W57899" s="123"/>
      <c r="AC57899" s="123"/>
    </row>
    <row r="57900" spans="5:29" s="2" customFormat="1">
      <c r="E57900" s="120"/>
      <c r="M57900" s="120"/>
      <c r="N57900" s="120"/>
      <c r="U57900" s="121"/>
      <c r="V57900" s="122"/>
      <c r="W57900" s="123"/>
      <c r="AC57900" s="123"/>
    </row>
    <row r="57901" spans="5:29" s="2" customFormat="1">
      <c r="E57901" s="120"/>
      <c r="M57901" s="120"/>
      <c r="N57901" s="120"/>
      <c r="U57901" s="121"/>
      <c r="V57901" s="122"/>
      <c r="W57901" s="123"/>
      <c r="AC57901" s="123"/>
    </row>
    <row r="57902" spans="5:29" s="2" customFormat="1">
      <c r="E57902" s="120"/>
      <c r="M57902" s="120"/>
      <c r="N57902" s="120"/>
      <c r="U57902" s="121"/>
      <c r="V57902" s="122"/>
      <c r="W57902" s="123"/>
      <c r="AC57902" s="123"/>
    </row>
    <row r="57903" spans="5:29" s="2" customFormat="1">
      <c r="E57903" s="120"/>
      <c r="M57903" s="120"/>
      <c r="N57903" s="120"/>
      <c r="U57903" s="121"/>
      <c r="V57903" s="122"/>
      <c r="W57903" s="123"/>
      <c r="AC57903" s="123"/>
    </row>
    <row r="57904" spans="5:29" s="2" customFormat="1">
      <c r="E57904" s="120"/>
      <c r="M57904" s="120"/>
      <c r="N57904" s="120"/>
      <c r="U57904" s="121"/>
      <c r="V57904" s="122"/>
      <c r="W57904" s="123"/>
      <c r="AC57904" s="123"/>
    </row>
    <row r="57905" spans="5:29" s="2" customFormat="1">
      <c r="E57905" s="120"/>
      <c r="M57905" s="120"/>
      <c r="N57905" s="120"/>
      <c r="U57905" s="121"/>
      <c r="V57905" s="122"/>
      <c r="W57905" s="123"/>
      <c r="AC57905" s="123"/>
    </row>
    <row r="57906" spans="5:29" s="2" customFormat="1">
      <c r="E57906" s="120"/>
      <c r="M57906" s="120"/>
      <c r="N57906" s="120"/>
      <c r="U57906" s="121"/>
      <c r="V57906" s="122"/>
      <c r="W57906" s="123"/>
      <c r="AC57906" s="123"/>
    </row>
    <row r="57907" spans="5:29" s="2" customFormat="1">
      <c r="E57907" s="120"/>
      <c r="M57907" s="120"/>
      <c r="N57907" s="120"/>
      <c r="U57907" s="121"/>
      <c r="V57907" s="122"/>
      <c r="W57907" s="123"/>
      <c r="AC57907" s="123"/>
    </row>
    <row r="57908" spans="5:29" s="2" customFormat="1">
      <c r="E57908" s="120"/>
      <c r="M57908" s="120"/>
      <c r="N57908" s="120"/>
      <c r="U57908" s="121"/>
      <c r="V57908" s="122"/>
      <c r="W57908" s="123"/>
      <c r="AC57908" s="123"/>
    </row>
    <row r="57909" spans="5:29" s="2" customFormat="1">
      <c r="E57909" s="120"/>
      <c r="M57909" s="120"/>
      <c r="N57909" s="120"/>
      <c r="U57909" s="121"/>
      <c r="V57909" s="122"/>
      <c r="W57909" s="123"/>
      <c r="AC57909" s="123"/>
    </row>
    <row r="57910" spans="5:29" s="2" customFormat="1">
      <c r="E57910" s="120"/>
      <c r="M57910" s="120"/>
      <c r="N57910" s="120"/>
      <c r="U57910" s="121"/>
      <c r="V57910" s="122"/>
      <c r="W57910" s="123"/>
      <c r="AC57910" s="123"/>
    </row>
    <row r="57911" spans="5:29" s="2" customFormat="1">
      <c r="E57911" s="120"/>
      <c r="M57911" s="120"/>
      <c r="N57911" s="120"/>
      <c r="U57911" s="121"/>
      <c r="V57911" s="122"/>
      <c r="W57911" s="123"/>
      <c r="AC57911" s="123"/>
    </row>
    <row r="57912" spans="5:29" s="2" customFormat="1">
      <c r="E57912" s="120"/>
      <c r="M57912" s="120"/>
      <c r="N57912" s="120"/>
      <c r="U57912" s="121"/>
      <c r="V57912" s="122"/>
      <c r="W57912" s="123"/>
      <c r="AC57912" s="123"/>
    </row>
    <row r="57913" spans="5:29" s="2" customFormat="1">
      <c r="E57913" s="120"/>
      <c r="M57913" s="120"/>
      <c r="N57913" s="120"/>
      <c r="U57913" s="121"/>
      <c r="V57913" s="122"/>
      <c r="W57913" s="123"/>
      <c r="AC57913" s="123"/>
    </row>
    <row r="57914" spans="5:29" s="2" customFormat="1">
      <c r="E57914" s="120"/>
      <c r="M57914" s="120"/>
      <c r="N57914" s="120"/>
      <c r="U57914" s="121"/>
      <c r="V57914" s="122"/>
      <c r="W57914" s="123"/>
      <c r="AC57914" s="123"/>
    </row>
    <row r="57915" spans="5:29" s="2" customFormat="1">
      <c r="E57915" s="120"/>
      <c r="M57915" s="120"/>
      <c r="N57915" s="120"/>
      <c r="U57915" s="121"/>
      <c r="V57915" s="122"/>
      <c r="W57915" s="123"/>
      <c r="AC57915" s="123"/>
    </row>
    <row r="57916" spans="5:29" s="2" customFormat="1">
      <c r="E57916" s="120"/>
      <c r="M57916" s="120"/>
      <c r="N57916" s="120"/>
      <c r="U57916" s="121"/>
      <c r="V57916" s="122"/>
      <c r="W57916" s="123"/>
      <c r="AC57916" s="123"/>
    </row>
    <row r="57917" spans="5:29" s="2" customFormat="1">
      <c r="E57917" s="120"/>
      <c r="M57917" s="120"/>
      <c r="N57917" s="120"/>
      <c r="U57917" s="121"/>
      <c r="V57917" s="122"/>
      <c r="W57917" s="123"/>
      <c r="AC57917" s="123"/>
    </row>
    <row r="57918" spans="5:29" s="2" customFormat="1">
      <c r="E57918" s="120"/>
      <c r="M57918" s="120"/>
      <c r="N57918" s="120"/>
      <c r="U57918" s="121"/>
      <c r="V57918" s="122"/>
      <c r="W57918" s="123"/>
      <c r="AC57918" s="123"/>
    </row>
    <row r="57919" spans="5:29" s="2" customFormat="1">
      <c r="E57919" s="120"/>
      <c r="M57919" s="120"/>
      <c r="N57919" s="120"/>
      <c r="U57919" s="121"/>
      <c r="V57919" s="122"/>
      <c r="W57919" s="123"/>
      <c r="AC57919" s="123"/>
    </row>
    <row r="57920" spans="5:29" s="2" customFormat="1">
      <c r="E57920" s="120"/>
      <c r="M57920" s="120"/>
      <c r="N57920" s="120"/>
      <c r="U57920" s="121"/>
      <c r="V57920" s="122"/>
      <c r="W57920" s="123"/>
      <c r="AC57920" s="123"/>
    </row>
    <row r="57921" spans="5:29" s="2" customFormat="1">
      <c r="E57921" s="120"/>
      <c r="M57921" s="120"/>
      <c r="N57921" s="120"/>
      <c r="U57921" s="121"/>
      <c r="V57921" s="122"/>
      <c r="W57921" s="123"/>
      <c r="AC57921" s="123"/>
    </row>
    <row r="57922" spans="5:29" s="2" customFormat="1">
      <c r="E57922" s="120"/>
      <c r="M57922" s="120"/>
      <c r="N57922" s="120"/>
      <c r="U57922" s="121"/>
      <c r="V57922" s="122"/>
      <c r="W57922" s="123"/>
      <c r="AC57922" s="123"/>
    </row>
    <row r="57923" spans="5:29" s="2" customFormat="1">
      <c r="E57923" s="120"/>
      <c r="M57923" s="120"/>
      <c r="N57923" s="120"/>
      <c r="U57923" s="121"/>
      <c r="V57923" s="122"/>
      <c r="W57923" s="123"/>
      <c r="AC57923" s="123"/>
    </row>
    <row r="57924" spans="5:29" s="2" customFormat="1">
      <c r="E57924" s="120"/>
      <c r="M57924" s="120"/>
      <c r="N57924" s="120"/>
      <c r="U57924" s="121"/>
      <c r="V57924" s="122"/>
      <c r="W57924" s="123"/>
      <c r="AC57924" s="123"/>
    </row>
    <row r="57925" spans="5:29" s="2" customFormat="1">
      <c r="E57925" s="120"/>
      <c r="M57925" s="120"/>
      <c r="N57925" s="120"/>
      <c r="U57925" s="121"/>
      <c r="V57925" s="122"/>
      <c r="W57925" s="123"/>
      <c r="AC57925" s="123"/>
    </row>
    <row r="57926" spans="5:29" s="2" customFormat="1">
      <c r="E57926" s="120"/>
      <c r="M57926" s="120"/>
      <c r="N57926" s="120"/>
      <c r="U57926" s="121"/>
      <c r="V57926" s="122"/>
      <c r="W57926" s="123"/>
      <c r="AC57926" s="123"/>
    </row>
    <row r="57927" spans="5:29" s="2" customFormat="1">
      <c r="E57927" s="120"/>
      <c r="M57927" s="120"/>
      <c r="N57927" s="120"/>
      <c r="U57927" s="121"/>
      <c r="V57927" s="122"/>
      <c r="W57927" s="123"/>
      <c r="AC57927" s="123"/>
    </row>
    <row r="57928" spans="5:29" s="2" customFormat="1">
      <c r="E57928" s="120"/>
      <c r="M57928" s="120"/>
      <c r="N57928" s="120"/>
      <c r="U57928" s="121"/>
      <c r="V57928" s="122"/>
      <c r="W57928" s="123"/>
      <c r="AC57928" s="123"/>
    </row>
    <row r="57929" spans="5:29" s="2" customFormat="1">
      <c r="E57929" s="120"/>
      <c r="M57929" s="120"/>
      <c r="N57929" s="120"/>
      <c r="U57929" s="121"/>
      <c r="V57929" s="122"/>
      <c r="W57929" s="123"/>
      <c r="AC57929" s="123"/>
    </row>
    <row r="57930" spans="5:29" s="2" customFormat="1">
      <c r="E57930" s="120"/>
      <c r="M57930" s="120"/>
      <c r="N57930" s="120"/>
      <c r="U57930" s="121"/>
      <c r="V57930" s="122"/>
      <c r="W57930" s="123"/>
      <c r="AC57930" s="123"/>
    </row>
    <row r="57931" spans="5:29" s="2" customFormat="1">
      <c r="E57931" s="120"/>
      <c r="M57931" s="120"/>
      <c r="N57931" s="120"/>
      <c r="U57931" s="121"/>
      <c r="V57931" s="122"/>
      <c r="W57931" s="123"/>
      <c r="AC57931" s="123"/>
    </row>
    <row r="57932" spans="5:29" s="2" customFormat="1">
      <c r="E57932" s="120"/>
      <c r="M57932" s="120"/>
      <c r="N57932" s="120"/>
      <c r="U57932" s="121"/>
      <c r="V57932" s="122"/>
      <c r="W57932" s="123"/>
      <c r="AC57932" s="123"/>
    </row>
    <row r="57933" spans="5:29" s="2" customFormat="1">
      <c r="E57933" s="120"/>
      <c r="M57933" s="120"/>
      <c r="N57933" s="120"/>
      <c r="U57933" s="121"/>
      <c r="V57933" s="122"/>
      <c r="W57933" s="123"/>
      <c r="AC57933" s="123"/>
    </row>
    <row r="57934" spans="5:29" s="2" customFormat="1">
      <c r="E57934" s="120"/>
      <c r="M57934" s="120"/>
      <c r="N57934" s="120"/>
      <c r="U57934" s="121"/>
      <c r="V57934" s="122"/>
      <c r="W57934" s="123"/>
      <c r="AC57934" s="123"/>
    </row>
    <row r="57935" spans="5:29" s="2" customFormat="1">
      <c r="E57935" s="120"/>
      <c r="M57935" s="120"/>
      <c r="N57935" s="120"/>
      <c r="U57935" s="121"/>
      <c r="V57935" s="122"/>
      <c r="W57935" s="123"/>
      <c r="AC57935" s="123"/>
    </row>
    <row r="57936" spans="5:29" s="2" customFormat="1">
      <c r="E57936" s="120"/>
      <c r="M57936" s="120"/>
      <c r="N57936" s="120"/>
      <c r="U57936" s="121"/>
      <c r="V57936" s="122"/>
      <c r="W57936" s="123"/>
      <c r="AC57936" s="123"/>
    </row>
    <row r="57937" spans="5:29" s="2" customFormat="1">
      <c r="E57937" s="120"/>
      <c r="M57937" s="120"/>
      <c r="N57937" s="120"/>
      <c r="U57937" s="121"/>
      <c r="V57937" s="122"/>
      <c r="W57937" s="123"/>
      <c r="AC57937" s="123"/>
    </row>
    <row r="57938" spans="5:29" s="2" customFormat="1">
      <c r="E57938" s="120"/>
      <c r="M57938" s="120"/>
      <c r="N57938" s="120"/>
      <c r="U57938" s="121"/>
      <c r="V57938" s="122"/>
      <c r="W57938" s="123"/>
      <c r="AC57938" s="123"/>
    </row>
    <row r="57939" spans="5:29" s="2" customFormat="1">
      <c r="E57939" s="120"/>
      <c r="M57939" s="120"/>
      <c r="N57939" s="120"/>
      <c r="U57939" s="121"/>
      <c r="V57939" s="122"/>
      <c r="W57939" s="123"/>
      <c r="AC57939" s="123"/>
    </row>
    <row r="57940" spans="5:29" s="2" customFormat="1">
      <c r="E57940" s="120"/>
      <c r="M57940" s="120"/>
      <c r="N57940" s="120"/>
      <c r="U57940" s="121"/>
      <c r="V57940" s="122"/>
      <c r="W57940" s="123"/>
      <c r="AC57940" s="123"/>
    </row>
    <row r="57941" spans="5:29" s="2" customFormat="1">
      <c r="E57941" s="120"/>
      <c r="M57941" s="120"/>
      <c r="N57941" s="120"/>
      <c r="U57941" s="121"/>
      <c r="V57941" s="122"/>
      <c r="W57941" s="123"/>
      <c r="AC57941" s="123"/>
    </row>
    <row r="57942" spans="5:29" s="2" customFormat="1">
      <c r="E57942" s="120"/>
      <c r="M57942" s="120"/>
      <c r="N57942" s="120"/>
      <c r="U57942" s="121"/>
      <c r="V57942" s="122"/>
      <c r="W57942" s="123"/>
      <c r="AC57942" s="123"/>
    </row>
    <row r="57943" spans="5:29" s="2" customFormat="1">
      <c r="E57943" s="120"/>
      <c r="M57943" s="120"/>
      <c r="N57943" s="120"/>
      <c r="U57943" s="121"/>
      <c r="V57943" s="122"/>
      <c r="W57943" s="123"/>
      <c r="AC57943" s="123"/>
    </row>
    <row r="57944" spans="5:29" s="2" customFormat="1">
      <c r="E57944" s="120"/>
      <c r="M57944" s="120"/>
      <c r="N57944" s="120"/>
      <c r="U57944" s="121"/>
      <c r="V57944" s="122"/>
      <c r="W57944" s="123"/>
      <c r="AC57944" s="123"/>
    </row>
    <row r="57945" spans="5:29" s="2" customFormat="1">
      <c r="E57945" s="120"/>
      <c r="M57945" s="120"/>
      <c r="N57945" s="120"/>
      <c r="U57945" s="121"/>
      <c r="V57945" s="122"/>
      <c r="W57945" s="123"/>
      <c r="AC57945" s="123"/>
    </row>
    <row r="57946" spans="5:29" s="2" customFormat="1">
      <c r="E57946" s="120"/>
      <c r="M57946" s="120"/>
      <c r="N57946" s="120"/>
      <c r="U57946" s="121"/>
      <c r="V57946" s="122"/>
      <c r="W57946" s="123"/>
      <c r="AC57946" s="123"/>
    </row>
    <row r="57947" spans="5:29" s="2" customFormat="1">
      <c r="E57947" s="120"/>
      <c r="M57947" s="120"/>
      <c r="N57947" s="120"/>
      <c r="U57947" s="121"/>
      <c r="V57947" s="122"/>
      <c r="W57947" s="123"/>
      <c r="AC57947" s="123"/>
    </row>
    <row r="57948" spans="5:29" s="2" customFormat="1">
      <c r="E57948" s="120"/>
      <c r="M57948" s="120"/>
      <c r="N57948" s="120"/>
      <c r="U57948" s="121"/>
      <c r="V57948" s="122"/>
      <c r="W57948" s="123"/>
      <c r="AC57948" s="123"/>
    </row>
    <row r="57949" spans="5:29" s="2" customFormat="1">
      <c r="E57949" s="120"/>
      <c r="M57949" s="120"/>
      <c r="N57949" s="120"/>
      <c r="U57949" s="121"/>
      <c r="V57949" s="122"/>
      <c r="W57949" s="123"/>
      <c r="AC57949" s="123"/>
    </row>
    <row r="57950" spans="5:29" s="2" customFormat="1">
      <c r="E57950" s="120"/>
      <c r="M57950" s="120"/>
      <c r="N57950" s="120"/>
      <c r="U57950" s="121"/>
      <c r="V57950" s="122"/>
      <c r="W57950" s="123"/>
      <c r="AC57950" s="123"/>
    </row>
    <row r="57951" spans="5:29" s="2" customFormat="1">
      <c r="E57951" s="120"/>
      <c r="M57951" s="120"/>
      <c r="N57951" s="120"/>
      <c r="U57951" s="121"/>
      <c r="V57951" s="122"/>
      <c r="W57951" s="123"/>
      <c r="AC57951" s="123"/>
    </row>
    <row r="57952" spans="5:29" s="2" customFormat="1">
      <c r="E57952" s="120"/>
      <c r="M57952" s="120"/>
      <c r="N57952" s="120"/>
      <c r="U57952" s="121"/>
      <c r="V57952" s="122"/>
      <c r="W57952" s="123"/>
      <c r="AC57952" s="123"/>
    </row>
    <row r="57953" spans="5:29" s="2" customFormat="1">
      <c r="E57953" s="120"/>
      <c r="M57953" s="120"/>
      <c r="N57953" s="120"/>
      <c r="U57953" s="121"/>
      <c r="V57953" s="122"/>
      <c r="W57953" s="123"/>
      <c r="AC57953" s="123"/>
    </row>
    <row r="57954" spans="5:29" s="2" customFormat="1">
      <c r="E57954" s="120"/>
      <c r="M57954" s="120"/>
      <c r="N57954" s="120"/>
      <c r="U57954" s="121"/>
      <c r="V57954" s="122"/>
      <c r="W57954" s="123"/>
      <c r="AC57954" s="123"/>
    </row>
    <row r="57955" spans="5:29" s="2" customFormat="1">
      <c r="E57955" s="120"/>
      <c r="M57955" s="120"/>
      <c r="N57955" s="120"/>
      <c r="U57955" s="121"/>
      <c r="V57955" s="122"/>
      <c r="W57955" s="123"/>
      <c r="AC57955" s="123"/>
    </row>
    <row r="57956" spans="5:29" s="2" customFormat="1">
      <c r="E57956" s="120"/>
      <c r="M57956" s="120"/>
      <c r="N57956" s="120"/>
      <c r="U57956" s="121"/>
      <c r="V57956" s="122"/>
      <c r="W57956" s="123"/>
      <c r="AC57956" s="123"/>
    </row>
    <row r="57957" spans="5:29" s="2" customFormat="1">
      <c r="E57957" s="120"/>
      <c r="M57957" s="120"/>
      <c r="N57957" s="120"/>
      <c r="U57957" s="121"/>
      <c r="V57957" s="122"/>
      <c r="W57957" s="123"/>
      <c r="AC57957" s="123"/>
    </row>
    <row r="57958" spans="5:29" s="2" customFormat="1">
      <c r="E57958" s="120"/>
      <c r="M57958" s="120"/>
      <c r="N57958" s="120"/>
      <c r="U57958" s="121"/>
      <c r="V57958" s="122"/>
      <c r="W57958" s="123"/>
      <c r="AC57958" s="123"/>
    </row>
    <row r="57959" spans="5:29" s="2" customFormat="1">
      <c r="E57959" s="120"/>
      <c r="M57959" s="120"/>
      <c r="N57959" s="120"/>
      <c r="U57959" s="121"/>
      <c r="V57959" s="122"/>
      <c r="W57959" s="123"/>
      <c r="AC57959" s="123"/>
    </row>
    <row r="57960" spans="5:29" s="2" customFormat="1">
      <c r="E57960" s="120"/>
      <c r="M57960" s="120"/>
      <c r="N57960" s="120"/>
      <c r="U57960" s="121"/>
      <c r="V57960" s="122"/>
      <c r="W57960" s="123"/>
      <c r="AC57960" s="123"/>
    </row>
    <row r="57961" spans="5:29" s="2" customFormat="1">
      <c r="E57961" s="120"/>
      <c r="M57961" s="120"/>
      <c r="N57961" s="120"/>
      <c r="U57961" s="121"/>
      <c r="V57961" s="122"/>
      <c r="W57961" s="123"/>
      <c r="AC57961" s="123"/>
    </row>
    <row r="57962" spans="5:29" s="2" customFormat="1">
      <c r="E57962" s="120"/>
      <c r="M57962" s="120"/>
      <c r="N57962" s="120"/>
      <c r="U57962" s="121"/>
      <c r="V57962" s="122"/>
      <c r="W57962" s="123"/>
      <c r="AC57962" s="123"/>
    </row>
    <row r="57963" spans="5:29" s="2" customFormat="1">
      <c r="E57963" s="120"/>
      <c r="M57963" s="120"/>
      <c r="N57963" s="120"/>
      <c r="U57963" s="121"/>
      <c r="V57963" s="122"/>
      <c r="W57963" s="123"/>
      <c r="AC57963" s="123"/>
    </row>
    <row r="57964" spans="5:29" s="2" customFormat="1">
      <c r="E57964" s="120"/>
      <c r="M57964" s="120"/>
      <c r="N57964" s="120"/>
      <c r="U57964" s="121"/>
      <c r="V57964" s="122"/>
      <c r="W57964" s="123"/>
      <c r="AC57964" s="123"/>
    </row>
    <row r="57965" spans="5:29" s="2" customFormat="1">
      <c r="E57965" s="120"/>
      <c r="M57965" s="120"/>
      <c r="N57965" s="120"/>
      <c r="U57965" s="121"/>
      <c r="V57965" s="122"/>
      <c r="W57965" s="123"/>
      <c r="AC57965" s="123"/>
    </row>
    <row r="57966" spans="5:29" s="2" customFormat="1">
      <c r="E57966" s="120"/>
      <c r="M57966" s="120"/>
      <c r="N57966" s="120"/>
      <c r="U57966" s="121"/>
      <c r="V57966" s="122"/>
      <c r="W57966" s="123"/>
      <c r="AC57966" s="123"/>
    </row>
    <row r="57967" spans="5:29" s="2" customFormat="1">
      <c r="E57967" s="120"/>
      <c r="M57967" s="120"/>
      <c r="N57967" s="120"/>
      <c r="U57967" s="121"/>
      <c r="V57967" s="122"/>
      <c r="W57967" s="123"/>
      <c r="AC57967" s="123"/>
    </row>
    <row r="57968" spans="5:29" s="2" customFormat="1">
      <c r="E57968" s="120"/>
      <c r="M57968" s="120"/>
      <c r="N57968" s="120"/>
      <c r="U57968" s="121"/>
      <c r="V57968" s="122"/>
      <c r="W57968" s="123"/>
      <c r="AC57968" s="123"/>
    </row>
    <row r="57969" spans="5:29" s="2" customFormat="1">
      <c r="E57969" s="120"/>
      <c r="M57969" s="120"/>
      <c r="N57969" s="120"/>
      <c r="U57969" s="121"/>
      <c r="V57969" s="122"/>
      <c r="W57969" s="123"/>
      <c r="AC57969" s="123"/>
    </row>
    <row r="57970" spans="5:29" s="2" customFormat="1">
      <c r="E57970" s="120"/>
      <c r="M57970" s="120"/>
      <c r="N57970" s="120"/>
      <c r="U57970" s="121"/>
      <c r="V57970" s="122"/>
      <c r="W57970" s="123"/>
      <c r="AC57970" s="123"/>
    </row>
    <row r="57971" spans="5:29" s="2" customFormat="1">
      <c r="E57971" s="120"/>
      <c r="M57971" s="120"/>
      <c r="N57971" s="120"/>
      <c r="U57971" s="121"/>
      <c r="V57971" s="122"/>
      <c r="W57971" s="123"/>
      <c r="AC57971" s="123"/>
    </row>
    <row r="57972" spans="5:29" s="2" customFormat="1">
      <c r="E57972" s="120"/>
      <c r="M57972" s="120"/>
      <c r="N57972" s="120"/>
      <c r="U57972" s="121"/>
      <c r="V57972" s="122"/>
      <c r="W57972" s="123"/>
      <c r="AC57972" s="123"/>
    </row>
    <row r="57973" spans="5:29" s="2" customFormat="1">
      <c r="E57973" s="120"/>
      <c r="M57973" s="120"/>
      <c r="N57973" s="120"/>
      <c r="U57973" s="121"/>
      <c r="V57973" s="122"/>
      <c r="W57973" s="123"/>
      <c r="AC57973" s="123"/>
    </row>
    <row r="57974" spans="5:29" s="2" customFormat="1">
      <c r="E57974" s="120"/>
      <c r="M57974" s="120"/>
      <c r="N57974" s="120"/>
      <c r="U57974" s="121"/>
      <c r="V57974" s="122"/>
      <c r="W57974" s="123"/>
      <c r="AC57974" s="123"/>
    </row>
    <row r="57975" spans="5:29" s="2" customFormat="1">
      <c r="E57975" s="120"/>
      <c r="M57975" s="120"/>
      <c r="N57975" s="120"/>
      <c r="U57975" s="121"/>
      <c r="V57975" s="122"/>
      <c r="W57975" s="123"/>
      <c r="AC57975" s="123"/>
    </row>
    <row r="57976" spans="5:29" s="2" customFormat="1">
      <c r="E57976" s="120"/>
      <c r="M57976" s="120"/>
      <c r="N57976" s="120"/>
      <c r="U57976" s="121"/>
      <c r="V57976" s="122"/>
      <c r="W57976" s="123"/>
      <c r="AC57976" s="123"/>
    </row>
    <row r="57977" spans="5:29" s="2" customFormat="1">
      <c r="E57977" s="120"/>
      <c r="M57977" s="120"/>
      <c r="N57977" s="120"/>
      <c r="U57977" s="121"/>
      <c r="V57977" s="122"/>
      <c r="W57977" s="123"/>
      <c r="AC57977" s="123"/>
    </row>
    <row r="57978" spans="5:29" s="2" customFormat="1">
      <c r="E57978" s="120"/>
      <c r="M57978" s="120"/>
      <c r="N57978" s="120"/>
      <c r="U57978" s="121"/>
      <c r="V57978" s="122"/>
      <c r="W57978" s="123"/>
      <c r="AC57978" s="123"/>
    </row>
    <row r="57979" spans="5:29" s="2" customFormat="1">
      <c r="E57979" s="120"/>
      <c r="M57979" s="120"/>
      <c r="N57979" s="120"/>
      <c r="U57979" s="121"/>
      <c r="V57979" s="122"/>
      <c r="W57979" s="123"/>
      <c r="AC57979" s="123"/>
    </row>
    <row r="57980" spans="5:29" s="2" customFormat="1">
      <c r="E57980" s="120"/>
      <c r="M57980" s="120"/>
      <c r="N57980" s="120"/>
      <c r="U57980" s="121"/>
      <c r="V57980" s="122"/>
      <c r="W57980" s="123"/>
      <c r="AC57980" s="123"/>
    </row>
    <row r="57981" spans="5:29" s="2" customFormat="1">
      <c r="E57981" s="120"/>
      <c r="M57981" s="120"/>
      <c r="N57981" s="120"/>
      <c r="U57981" s="121"/>
      <c r="V57981" s="122"/>
      <c r="W57981" s="123"/>
      <c r="AC57981" s="123"/>
    </row>
    <row r="57982" spans="5:29" s="2" customFormat="1">
      <c r="E57982" s="120"/>
      <c r="M57982" s="120"/>
      <c r="N57982" s="120"/>
      <c r="U57982" s="121"/>
      <c r="V57982" s="122"/>
      <c r="W57982" s="123"/>
      <c r="AC57982" s="123"/>
    </row>
    <row r="57983" spans="5:29" s="2" customFormat="1">
      <c r="E57983" s="120"/>
      <c r="M57983" s="120"/>
      <c r="N57983" s="120"/>
      <c r="U57983" s="121"/>
      <c r="V57983" s="122"/>
      <c r="W57983" s="123"/>
      <c r="AC57983" s="123"/>
    </row>
    <row r="57984" spans="5:29" s="2" customFormat="1">
      <c r="E57984" s="120"/>
      <c r="M57984" s="120"/>
      <c r="N57984" s="120"/>
      <c r="U57984" s="121"/>
      <c r="V57984" s="122"/>
      <c r="W57984" s="123"/>
      <c r="AC57984" s="123"/>
    </row>
    <row r="57985" spans="5:29" s="2" customFormat="1">
      <c r="E57985" s="120"/>
      <c r="M57985" s="120"/>
      <c r="N57985" s="120"/>
      <c r="U57985" s="121"/>
      <c r="V57985" s="122"/>
      <c r="W57985" s="123"/>
      <c r="AC57985" s="123"/>
    </row>
    <row r="57986" spans="5:29" s="2" customFormat="1">
      <c r="E57986" s="120"/>
      <c r="M57986" s="120"/>
      <c r="N57986" s="120"/>
      <c r="U57986" s="121"/>
      <c r="V57986" s="122"/>
      <c r="W57986" s="123"/>
      <c r="AC57986" s="123"/>
    </row>
    <row r="57987" spans="5:29" s="2" customFormat="1">
      <c r="E57987" s="120"/>
      <c r="M57987" s="120"/>
      <c r="N57987" s="120"/>
      <c r="U57987" s="121"/>
      <c r="V57987" s="122"/>
      <c r="W57987" s="123"/>
      <c r="AC57987" s="123"/>
    </row>
    <row r="57988" spans="5:29" s="2" customFormat="1">
      <c r="E57988" s="120"/>
      <c r="M57988" s="120"/>
      <c r="N57988" s="120"/>
      <c r="U57988" s="121"/>
      <c r="V57988" s="122"/>
      <c r="W57988" s="123"/>
      <c r="AC57988" s="123"/>
    </row>
    <row r="57989" spans="5:29" s="2" customFormat="1">
      <c r="E57989" s="120"/>
      <c r="M57989" s="120"/>
      <c r="N57989" s="120"/>
      <c r="U57989" s="121"/>
      <c r="V57989" s="122"/>
      <c r="W57989" s="123"/>
      <c r="AC57989" s="123"/>
    </row>
    <row r="57990" spans="5:29" s="2" customFormat="1">
      <c r="E57990" s="120"/>
      <c r="M57990" s="120"/>
      <c r="N57990" s="120"/>
      <c r="U57990" s="121"/>
      <c r="V57990" s="122"/>
      <c r="W57990" s="123"/>
      <c r="AC57990" s="123"/>
    </row>
    <row r="57991" spans="5:29" s="2" customFormat="1">
      <c r="E57991" s="120"/>
      <c r="M57991" s="120"/>
      <c r="N57991" s="120"/>
      <c r="U57991" s="121"/>
      <c r="V57991" s="122"/>
      <c r="W57991" s="123"/>
      <c r="AC57991" s="123"/>
    </row>
    <row r="57992" spans="5:29" s="2" customFormat="1">
      <c r="E57992" s="120"/>
      <c r="M57992" s="120"/>
      <c r="N57992" s="120"/>
      <c r="U57992" s="121"/>
      <c r="V57992" s="122"/>
      <c r="W57992" s="123"/>
      <c r="AC57992" s="123"/>
    </row>
    <row r="57993" spans="5:29" s="2" customFormat="1">
      <c r="E57993" s="120"/>
      <c r="M57993" s="120"/>
      <c r="N57993" s="120"/>
      <c r="U57993" s="121"/>
      <c r="V57993" s="122"/>
      <c r="W57993" s="123"/>
      <c r="AC57993" s="123"/>
    </row>
    <row r="57994" spans="5:29" s="2" customFormat="1">
      <c r="E57994" s="120"/>
      <c r="M57994" s="120"/>
      <c r="N57994" s="120"/>
      <c r="U57994" s="121"/>
      <c r="V57994" s="122"/>
      <c r="W57994" s="123"/>
      <c r="AC57994" s="123"/>
    </row>
    <row r="57995" spans="5:29" s="2" customFormat="1">
      <c r="E57995" s="120"/>
      <c r="M57995" s="120"/>
      <c r="N57995" s="120"/>
      <c r="U57995" s="121"/>
      <c r="V57995" s="122"/>
      <c r="W57995" s="123"/>
      <c r="AC57995" s="123"/>
    </row>
    <row r="57996" spans="5:29" s="2" customFormat="1">
      <c r="E57996" s="120"/>
      <c r="M57996" s="120"/>
      <c r="N57996" s="120"/>
      <c r="U57996" s="121"/>
      <c r="V57996" s="122"/>
      <c r="W57996" s="123"/>
      <c r="AC57996" s="123"/>
    </row>
    <row r="57997" spans="5:29" s="2" customFormat="1">
      <c r="E57997" s="120"/>
      <c r="M57997" s="120"/>
      <c r="N57997" s="120"/>
      <c r="U57997" s="121"/>
      <c r="V57997" s="122"/>
      <c r="W57997" s="123"/>
      <c r="AC57997" s="123"/>
    </row>
    <row r="57998" spans="5:29" s="2" customFormat="1">
      <c r="E57998" s="120"/>
      <c r="M57998" s="120"/>
      <c r="N57998" s="120"/>
      <c r="U57998" s="121"/>
      <c r="V57998" s="122"/>
      <c r="W57998" s="123"/>
      <c r="AC57998" s="123"/>
    </row>
    <row r="57999" spans="5:29" s="2" customFormat="1">
      <c r="E57999" s="120"/>
      <c r="M57999" s="120"/>
      <c r="N57999" s="120"/>
      <c r="U57999" s="121"/>
      <c r="V57999" s="122"/>
      <c r="W57999" s="123"/>
      <c r="AC57999" s="123"/>
    </row>
    <row r="58000" spans="5:29" s="2" customFormat="1">
      <c r="E58000" s="120"/>
      <c r="M58000" s="120"/>
      <c r="N58000" s="120"/>
      <c r="U58000" s="121"/>
      <c r="V58000" s="122"/>
      <c r="W58000" s="123"/>
      <c r="AC58000" s="123"/>
    </row>
    <row r="58001" spans="5:29" s="2" customFormat="1">
      <c r="E58001" s="120"/>
      <c r="M58001" s="120"/>
      <c r="N58001" s="120"/>
      <c r="U58001" s="121"/>
      <c r="V58001" s="122"/>
      <c r="W58001" s="123"/>
      <c r="AC58001" s="123"/>
    </row>
    <row r="58002" spans="5:29" s="2" customFormat="1">
      <c r="E58002" s="120"/>
      <c r="M58002" s="120"/>
      <c r="N58002" s="120"/>
      <c r="U58002" s="121"/>
      <c r="V58002" s="122"/>
      <c r="W58002" s="123"/>
      <c r="AC58002" s="123"/>
    </row>
    <row r="58003" spans="5:29" s="2" customFormat="1">
      <c r="E58003" s="120"/>
      <c r="M58003" s="120"/>
      <c r="N58003" s="120"/>
      <c r="U58003" s="121"/>
      <c r="V58003" s="122"/>
      <c r="W58003" s="123"/>
      <c r="AC58003" s="123"/>
    </row>
    <row r="58004" spans="5:29" s="2" customFormat="1">
      <c r="E58004" s="120"/>
      <c r="M58004" s="120"/>
      <c r="N58004" s="120"/>
      <c r="U58004" s="121"/>
      <c r="V58004" s="122"/>
      <c r="W58004" s="123"/>
      <c r="AC58004" s="123"/>
    </row>
    <row r="58005" spans="5:29" s="2" customFormat="1">
      <c r="E58005" s="120"/>
      <c r="M58005" s="120"/>
      <c r="N58005" s="120"/>
      <c r="U58005" s="121"/>
      <c r="V58005" s="122"/>
      <c r="W58005" s="123"/>
      <c r="AC58005" s="123"/>
    </row>
    <row r="58006" spans="5:29" s="2" customFormat="1">
      <c r="E58006" s="120"/>
      <c r="M58006" s="120"/>
      <c r="N58006" s="120"/>
      <c r="U58006" s="121"/>
      <c r="V58006" s="122"/>
      <c r="W58006" s="123"/>
      <c r="AC58006" s="123"/>
    </row>
    <row r="58007" spans="5:29" s="2" customFormat="1">
      <c r="E58007" s="120"/>
      <c r="M58007" s="120"/>
      <c r="N58007" s="120"/>
      <c r="U58007" s="121"/>
      <c r="V58007" s="122"/>
      <c r="W58007" s="123"/>
      <c r="AC58007" s="123"/>
    </row>
    <row r="58008" spans="5:29" s="2" customFormat="1">
      <c r="E58008" s="120"/>
      <c r="M58008" s="120"/>
      <c r="N58008" s="120"/>
      <c r="U58008" s="121"/>
      <c r="V58008" s="122"/>
      <c r="W58008" s="123"/>
      <c r="AC58008" s="123"/>
    </row>
    <row r="58009" spans="5:29" s="2" customFormat="1">
      <c r="E58009" s="120"/>
      <c r="M58009" s="120"/>
      <c r="N58009" s="120"/>
      <c r="U58009" s="121"/>
      <c r="V58009" s="122"/>
      <c r="W58009" s="123"/>
      <c r="AC58009" s="123"/>
    </row>
    <row r="58010" spans="5:29" s="2" customFormat="1">
      <c r="E58010" s="120"/>
      <c r="M58010" s="120"/>
      <c r="N58010" s="120"/>
      <c r="U58010" s="121"/>
      <c r="V58010" s="122"/>
      <c r="W58010" s="123"/>
      <c r="AC58010" s="123"/>
    </row>
    <row r="58011" spans="5:29" s="2" customFormat="1">
      <c r="E58011" s="120"/>
      <c r="M58011" s="120"/>
      <c r="N58011" s="120"/>
      <c r="U58011" s="121"/>
      <c r="V58011" s="122"/>
      <c r="W58011" s="123"/>
      <c r="AC58011" s="123"/>
    </row>
    <row r="58012" spans="5:29" s="2" customFormat="1">
      <c r="E58012" s="120"/>
      <c r="M58012" s="120"/>
      <c r="N58012" s="120"/>
      <c r="U58012" s="121"/>
      <c r="V58012" s="122"/>
      <c r="W58012" s="123"/>
      <c r="AC58012" s="123"/>
    </row>
    <row r="58013" spans="5:29" s="2" customFormat="1">
      <c r="E58013" s="120"/>
      <c r="M58013" s="120"/>
      <c r="N58013" s="120"/>
      <c r="U58013" s="121"/>
      <c r="V58013" s="122"/>
      <c r="W58013" s="123"/>
      <c r="AC58013" s="123"/>
    </row>
    <row r="58014" spans="5:29" s="2" customFormat="1">
      <c r="E58014" s="120"/>
      <c r="M58014" s="120"/>
      <c r="N58014" s="120"/>
      <c r="U58014" s="121"/>
      <c r="V58014" s="122"/>
      <c r="W58014" s="123"/>
      <c r="AC58014" s="123"/>
    </row>
    <row r="58015" spans="5:29" s="2" customFormat="1">
      <c r="E58015" s="120"/>
      <c r="M58015" s="120"/>
      <c r="N58015" s="120"/>
      <c r="U58015" s="121"/>
      <c r="V58015" s="122"/>
      <c r="W58015" s="123"/>
      <c r="AC58015" s="123"/>
    </row>
    <row r="58016" spans="5:29" s="2" customFormat="1">
      <c r="E58016" s="120"/>
      <c r="M58016" s="120"/>
      <c r="N58016" s="120"/>
      <c r="U58016" s="121"/>
      <c r="V58016" s="122"/>
      <c r="W58016" s="123"/>
      <c r="AC58016" s="123"/>
    </row>
    <row r="58017" spans="5:29" s="2" customFormat="1">
      <c r="E58017" s="120"/>
      <c r="M58017" s="120"/>
      <c r="N58017" s="120"/>
      <c r="U58017" s="121"/>
      <c r="V58017" s="122"/>
      <c r="W58017" s="123"/>
      <c r="AC58017" s="123"/>
    </row>
    <row r="58018" spans="5:29" s="2" customFormat="1">
      <c r="E58018" s="120"/>
      <c r="M58018" s="120"/>
      <c r="N58018" s="120"/>
      <c r="U58018" s="121"/>
      <c r="V58018" s="122"/>
      <c r="W58018" s="123"/>
      <c r="AC58018" s="123"/>
    </row>
    <row r="58019" spans="5:29" s="2" customFormat="1">
      <c r="E58019" s="120"/>
      <c r="M58019" s="120"/>
      <c r="N58019" s="120"/>
      <c r="U58019" s="121"/>
      <c r="V58019" s="122"/>
      <c r="W58019" s="123"/>
      <c r="AC58019" s="123"/>
    </row>
    <row r="58020" spans="5:29" s="2" customFormat="1">
      <c r="E58020" s="120"/>
      <c r="M58020" s="120"/>
      <c r="N58020" s="120"/>
      <c r="U58020" s="121"/>
      <c r="V58020" s="122"/>
      <c r="W58020" s="123"/>
      <c r="AC58020" s="123"/>
    </row>
    <row r="58021" spans="5:29" s="2" customFormat="1">
      <c r="E58021" s="120"/>
      <c r="M58021" s="120"/>
      <c r="N58021" s="120"/>
      <c r="U58021" s="121"/>
      <c r="V58021" s="122"/>
      <c r="W58021" s="123"/>
      <c r="AC58021" s="123"/>
    </row>
    <row r="58022" spans="5:29" s="2" customFormat="1">
      <c r="E58022" s="120"/>
      <c r="M58022" s="120"/>
      <c r="N58022" s="120"/>
      <c r="U58022" s="121"/>
      <c r="V58022" s="122"/>
      <c r="W58022" s="123"/>
      <c r="AC58022" s="123"/>
    </row>
    <row r="58023" spans="5:29" s="2" customFormat="1">
      <c r="E58023" s="120"/>
      <c r="M58023" s="120"/>
      <c r="N58023" s="120"/>
      <c r="U58023" s="121"/>
      <c r="V58023" s="122"/>
      <c r="W58023" s="123"/>
      <c r="AC58023" s="123"/>
    </row>
    <row r="58024" spans="5:29" s="2" customFormat="1">
      <c r="E58024" s="120"/>
      <c r="M58024" s="120"/>
      <c r="N58024" s="120"/>
      <c r="U58024" s="121"/>
      <c r="V58024" s="122"/>
      <c r="W58024" s="123"/>
      <c r="AC58024" s="123"/>
    </row>
    <row r="58025" spans="5:29" s="2" customFormat="1">
      <c r="E58025" s="120"/>
      <c r="M58025" s="120"/>
      <c r="N58025" s="120"/>
      <c r="U58025" s="121"/>
      <c r="V58025" s="122"/>
      <c r="W58025" s="123"/>
      <c r="AC58025" s="123"/>
    </row>
    <row r="58026" spans="5:29" s="2" customFormat="1">
      <c r="E58026" s="120"/>
      <c r="M58026" s="120"/>
      <c r="N58026" s="120"/>
      <c r="U58026" s="121"/>
      <c r="V58026" s="122"/>
      <c r="W58026" s="123"/>
      <c r="AC58026" s="123"/>
    </row>
    <row r="58027" spans="5:29" s="2" customFormat="1">
      <c r="E58027" s="120"/>
      <c r="M58027" s="120"/>
      <c r="N58027" s="120"/>
      <c r="U58027" s="121"/>
      <c r="V58027" s="122"/>
      <c r="W58027" s="123"/>
      <c r="AC58027" s="123"/>
    </row>
    <row r="58028" spans="5:29" s="2" customFormat="1">
      <c r="E58028" s="120"/>
      <c r="M58028" s="120"/>
      <c r="N58028" s="120"/>
      <c r="U58028" s="121"/>
      <c r="V58028" s="122"/>
      <c r="W58028" s="123"/>
      <c r="AC58028" s="123"/>
    </row>
    <row r="58029" spans="5:29" s="2" customFormat="1">
      <c r="E58029" s="120"/>
      <c r="M58029" s="120"/>
      <c r="N58029" s="120"/>
      <c r="U58029" s="121"/>
      <c r="V58029" s="122"/>
      <c r="W58029" s="123"/>
      <c r="AC58029" s="123"/>
    </row>
    <row r="58030" spans="5:29" s="2" customFormat="1">
      <c r="E58030" s="120"/>
      <c r="M58030" s="120"/>
      <c r="N58030" s="120"/>
      <c r="U58030" s="121"/>
      <c r="V58030" s="122"/>
      <c r="W58030" s="123"/>
      <c r="AC58030" s="123"/>
    </row>
    <row r="58031" spans="5:29" s="2" customFormat="1">
      <c r="E58031" s="120"/>
      <c r="M58031" s="120"/>
      <c r="N58031" s="120"/>
      <c r="U58031" s="121"/>
      <c r="V58031" s="122"/>
      <c r="W58031" s="123"/>
      <c r="AC58031" s="123"/>
    </row>
    <row r="58032" spans="5:29" s="2" customFormat="1">
      <c r="E58032" s="120"/>
      <c r="M58032" s="120"/>
      <c r="N58032" s="120"/>
      <c r="U58032" s="121"/>
      <c r="V58032" s="122"/>
      <c r="W58032" s="123"/>
      <c r="AC58032" s="123"/>
    </row>
    <row r="58033" spans="5:29" s="2" customFormat="1">
      <c r="E58033" s="120"/>
      <c r="M58033" s="120"/>
      <c r="N58033" s="120"/>
      <c r="U58033" s="121"/>
      <c r="V58033" s="122"/>
      <c r="W58033" s="123"/>
      <c r="AC58033" s="123"/>
    </row>
    <row r="58034" spans="5:29" s="2" customFormat="1">
      <c r="E58034" s="120"/>
      <c r="M58034" s="120"/>
      <c r="N58034" s="120"/>
      <c r="U58034" s="121"/>
      <c r="V58034" s="122"/>
      <c r="W58034" s="123"/>
      <c r="AC58034" s="123"/>
    </row>
    <row r="58035" spans="5:29" s="2" customFormat="1">
      <c r="E58035" s="120"/>
      <c r="M58035" s="120"/>
      <c r="N58035" s="120"/>
      <c r="U58035" s="121"/>
      <c r="V58035" s="122"/>
      <c r="W58035" s="123"/>
      <c r="AC58035" s="123"/>
    </row>
    <row r="58036" spans="5:29" s="2" customFormat="1">
      <c r="E58036" s="120"/>
      <c r="M58036" s="120"/>
      <c r="N58036" s="120"/>
      <c r="U58036" s="121"/>
      <c r="V58036" s="122"/>
      <c r="W58036" s="123"/>
      <c r="AC58036" s="123"/>
    </row>
    <row r="58037" spans="5:29" s="2" customFormat="1">
      <c r="E58037" s="120"/>
      <c r="M58037" s="120"/>
      <c r="N58037" s="120"/>
      <c r="U58037" s="121"/>
      <c r="V58037" s="122"/>
      <c r="W58037" s="123"/>
      <c r="AC58037" s="123"/>
    </row>
    <row r="58038" spans="5:29" s="2" customFormat="1">
      <c r="E58038" s="120"/>
      <c r="M58038" s="120"/>
      <c r="N58038" s="120"/>
      <c r="U58038" s="121"/>
      <c r="V58038" s="122"/>
      <c r="W58038" s="123"/>
      <c r="AC58038" s="123"/>
    </row>
    <row r="58039" spans="5:29" s="2" customFormat="1">
      <c r="E58039" s="120"/>
      <c r="M58039" s="120"/>
      <c r="N58039" s="120"/>
      <c r="U58039" s="121"/>
      <c r="V58039" s="122"/>
      <c r="W58039" s="123"/>
      <c r="AC58039" s="123"/>
    </row>
    <row r="58040" spans="5:29" s="2" customFormat="1">
      <c r="E58040" s="120"/>
      <c r="M58040" s="120"/>
      <c r="N58040" s="120"/>
      <c r="U58040" s="121"/>
      <c r="V58040" s="122"/>
      <c r="W58040" s="123"/>
      <c r="AC58040" s="123"/>
    </row>
    <row r="58041" spans="5:29" s="2" customFormat="1">
      <c r="E58041" s="120"/>
      <c r="M58041" s="120"/>
      <c r="N58041" s="120"/>
      <c r="U58041" s="121"/>
      <c r="V58041" s="122"/>
      <c r="W58041" s="123"/>
      <c r="AC58041" s="123"/>
    </row>
    <row r="58042" spans="5:29" s="2" customFormat="1">
      <c r="E58042" s="120"/>
      <c r="M58042" s="120"/>
      <c r="N58042" s="120"/>
      <c r="U58042" s="121"/>
      <c r="V58042" s="122"/>
      <c r="W58042" s="123"/>
      <c r="AC58042" s="123"/>
    </row>
    <row r="58043" spans="5:29" s="2" customFormat="1">
      <c r="E58043" s="120"/>
      <c r="M58043" s="120"/>
      <c r="N58043" s="120"/>
      <c r="U58043" s="121"/>
      <c r="V58043" s="122"/>
      <c r="W58043" s="123"/>
      <c r="AC58043" s="123"/>
    </row>
    <row r="58044" spans="5:29" s="2" customFormat="1">
      <c r="E58044" s="120"/>
      <c r="M58044" s="120"/>
      <c r="N58044" s="120"/>
      <c r="U58044" s="121"/>
      <c r="V58044" s="122"/>
      <c r="W58044" s="123"/>
      <c r="AC58044" s="123"/>
    </row>
    <row r="58045" spans="5:29" s="2" customFormat="1">
      <c r="E58045" s="120"/>
      <c r="M58045" s="120"/>
      <c r="N58045" s="120"/>
      <c r="U58045" s="121"/>
      <c r="V58045" s="122"/>
      <c r="W58045" s="123"/>
      <c r="AC58045" s="123"/>
    </row>
    <row r="58046" spans="5:29" s="2" customFormat="1">
      <c r="E58046" s="120"/>
      <c r="M58046" s="120"/>
      <c r="N58046" s="120"/>
      <c r="U58046" s="121"/>
      <c r="V58046" s="122"/>
      <c r="W58046" s="123"/>
      <c r="AC58046" s="123"/>
    </row>
    <row r="58047" spans="5:29" s="2" customFormat="1">
      <c r="E58047" s="120"/>
      <c r="M58047" s="120"/>
      <c r="N58047" s="120"/>
      <c r="U58047" s="121"/>
      <c r="V58047" s="122"/>
      <c r="W58047" s="123"/>
      <c r="AC58047" s="123"/>
    </row>
    <row r="58048" spans="5:29" s="2" customFormat="1">
      <c r="E58048" s="120"/>
      <c r="M58048" s="120"/>
      <c r="N58048" s="120"/>
      <c r="U58048" s="121"/>
      <c r="V58048" s="122"/>
      <c r="W58048" s="123"/>
      <c r="AC58048" s="123"/>
    </row>
    <row r="58049" spans="5:29" s="2" customFormat="1">
      <c r="E58049" s="120"/>
      <c r="M58049" s="120"/>
      <c r="N58049" s="120"/>
      <c r="U58049" s="121"/>
      <c r="V58049" s="122"/>
      <c r="W58049" s="123"/>
      <c r="AC58049" s="123"/>
    </row>
    <row r="58050" spans="5:29" s="2" customFormat="1">
      <c r="E58050" s="120"/>
      <c r="M58050" s="120"/>
      <c r="N58050" s="120"/>
      <c r="U58050" s="121"/>
      <c r="V58050" s="122"/>
      <c r="W58050" s="123"/>
      <c r="AC58050" s="123"/>
    </row>
    <row r="58051" spans="5:29" s="2" customFormat="1">
      <c r="E58051" s="120"/>
      <c r="M58051" s="120"/>
      <c r="N58051" s="120"/>
      <c r="U58051" s="121"/>
      <c r="V58051" s="122"/>
      <c r="W58051" s="123"/>
      <c r="AC58051" s="123"/>
    </row>
    <row r="58052" spans="5:29" s="2" customFormat="1">
      <c r="E58052" s="120"/>
      <c r="M58052" s="120"/>
      <c r="N58052" s="120"/>
      <c r="U58052" s="121"/>
      <c r="V58052" s="122"/>
      <c r="W58052" s="123"/>
      <c r="AC58052" s="123"/>
    </row>
    <row r="58053" spans="5:29" s="2" customFormat="1">
      <c r="E58053" s="120"/>
      <c r="M58053" s="120"/>
      <c r="N58053" s="120"/>
      <c r="U58053" s="121"/>
      <c r="V58053" s="122"/>
      <c r="W58053" s="123"/>
      <c r="AC58053" s="123"/>
    </row>
    <row r="58054" spans="5:29" s="2" customFormat="1">
      <c r="E58054" s="120"/>
      <c r="M58054" s="120"/>
      <c r="N58054" s="120"/>
      <c r="U58054" s="121"/>
      <c r="V58054" s="122"/>
      <c r="W58054" s="123"/>
      <c r="AC58054" s="123"/>
    </row>
    <row r="58055" spans="5:29" s="2" customFormat="1">
      <c r="E58055" s="120"/>
      <c r="M58055" s="120"/>
      <c r="N58055" s="120"/>
      <c r="U58055" s="121"/>
      <c r="V58055" s="122"/>
      <c r="W58055" s="123"/>
      <c r="AC58055" s="123"/>
    </row>
    <row r="58056" spans="5:29" s="2" customFormat="1">
      <c r="E58056" s="120"/>
      <c r="M58056" s="120"/>
      <c r="N58056" s="120"/>
      <c r="U58056" s="121"/>
      <c r="V58056" s="122"/>
      <c r="W58056" s="123"/>
      <c r="AC58056" s="123"/>
    </row>
    <row r="58057" spans="5:29" s="2" customFormat="1">
      <c r="E58057" s="120"/>
      <c r="M58057" s="120"/>
      <c r="N58057" s="120"/>
      <c r="U58057" s="121"/>
      <c r="V58057" s="122"/>
      <c r="W58057" s="123"/>
      <c r="AC58057" s="123"/>
    </row>
    <row r="58058" spans="5:29" s="2" customFormat="1">
      <c r="E58058" s="120"/>
      <c r="M58058" s="120"/>
      <c r="N58058" s="120"/>
      <c r="U58058" s="121"/>
      <c r="V58058" s="122"/>
      <c r="W58058" s="123"/>
      <c r="AC58058" s="123"/>
    </row>
    <row r="58059" spans="5:29" s="2" customFormat="1">
      <c r="E58059" s="120"/>
      <c r="M58059" s="120"/>
      <c r="N58059" s="120"/>
      <c r="U58059" s="121"/>
      <c r="V58059" s="122"/>
      <c r="W58059" s="123"/>
      <c r="AC58059" s="123"/>
    </row>
    <row r="58060" spans="5:29" s="2" customFormat="1">
      <c r="E58060" s="120"/>
      <c r="M58060" s="120"/>
      <c r="N58060" s="120"/>
      <c r="U58060" s="121"/>
      <c r="V58060" s="122"/>
      <c r="W58060" s="123"/>
      <c r="AC58060" s="123"/>
    </row>
    <row r="58061" spans="5:29" s="2" customFormat="1">
      <c r="E58061" s="120"/>
      <c r="M58061" s="120"/>
      <c r="N58061" s="120"/>
      <c r="U58061" s="121"/>
      <c r="V58061" s="122"/>
      <c r="W58061" s="123"/>
      <c r="AC58061" s="123"/>
    </row>
    <row r="58062" spans="5:29" s="2" customFormat="1">
      <c r="E58062" s="120"/>
      <c r="M58062" s="120"/>
      <c r="N58062" s="120"/>
      <c r="U58062" s="121"/>
      <c r="V58062" s="122"/>
      <c r="W58062" s="123"/>
      <c r="AC58062" s="123"/>
    </row>
    <row r="58063" spans="5:29" s="2" customFormat="1">
      <c r="E58063" s="120"/>
      <c r="M58063" s="120"/>
      <c r="N58063" s="120"/>
      <c r="U58063" s="121"/>
      <c r="V58063" s="122"/>
      <c r="W58063" s="123"/>
      <c r="AC58063" s="123"/>
    </row>
    <row r="58064" spans="5:29" s="2" customFormat="1">
      <c r="E58064" s="120"/>
      <c r="M58064" s="120"/>
      <c r="N58064" s="120"/>
      <c r="U58064" s="121"/>
      <c r="V58064" s="122"/>
      <c r="W58064" s="123"/>
      <c r="AC58064" s="123"/>
    </row>
    <row r="58065" spans="5:29" s="2" customFormat="1">
      <c r="E58065" s="120"/>
      <c r="M58065" s="120"/>
      <c r="N58065" s="120"/>
      <c r="U58065" s="121"/>
      <c r="V58065" s="122"/>
      <c r="W58065" s="123"/>
      <c r="AC58065" s="123"/>
    </row>
    <row r="58066" spans="5:29" s="2" customFormat="1">
      <c r="E58066" s="120"/>
      <c r="M58066" s="120"/>
      <c r="N58066" s="120"/>
      <c r="U58066" s="121"/>
      <c r="V58066" s="122"/>
      <c r="W58066" s="123"/>
      <c r="AC58066" s="123"/>
    </row>
    <row r="58067" spans="5:29" s="2" customFormat="1">
      <c r="E58067" s="120"/>
      <c r="M58067" s="120"/>
      <c r="N58067" s="120"/>
      <c r="U58067" s="121"/>
      <c r="V58067" s="122"/>
      <c r="W58067" s="123"/>
      <c r="AC58067" s="123"/>
    </row>
    <row r="58068" spans="5:29" s="2" customFormat="1">
      <c r="E58068" s="120"/>
      <c r="M58068" s="120"/>
      <c r="N58068" s="120"/>
      <c r="U58068" s="121"/>
      <c r="V58068" s="122"/>
      <c r="W58068" s="123"/>
      <c r="AC58068" s="123"/>
    </row>
    <row r="58069" spans="5:29" s="2" customFormat="1">
      <c r="E58069" s="120"/>
      <c r="M58069" s="120"/>
      <c r="N58069" s="120"/>
      <c r="U58069" s="121"/>
      <c r="V58069" s="122"/>
      <c r="W58069" s="123"/>
      <c r="AC58069" s="123"/>
    </row>
    <row r="58070" spans="5:29" s="2" customFormat="1">
      <c r="E58070" s="120"/>
      <c r="M58070" s="120"/>
      <c r="N58070" s="120"/>
      <c r="U58070" s="121"/>
      <c r="V58070" s="122"/>
      <c r="W58070" s="123"/>
      <c r="AC58070" s="123"/>
    </row>
    <row r="58071" spans="5:29" s="2" customFormat="1">
      <c r="E58071" s="120"/>
      <c r="M58071" s="120"/>
      <c r="N58071" s="120"/>
      <c r="U58071" s="121"/>
      <c r="V58071" s="122"/>
      <c r="W58071" s="123"/>
      <c r="AC58071" s="123"/>
    </row>
    <row r="58072" spans="5:29" s="2" customFormat="1">
      <c r="E58072" s="120"/>
      <c r="M58072" s="120"/>
      <c r="N58072" s="120"/>
      <c r="U58072" s="121"/>
      <c r="V58072" s="122"/>
      <c r="W58072" s="123"/>
      <c r="AC58072" s="123"/>
    </row>
    <row r="58073" spans="5:29" s="2" customFormat="1">
      <c r="E58073" s="120"/>
      <c r="M58073" s="120"/>
      <c r="N58073" s="120"/>
      <c r="U58073" s="121"/>
      <c r="V58073" s="122"/>
      <c r="W58073" s="123"/>
      <c r="AC58073" s="123"/>
    </row>
    <row r="58074" spans="5:29" s="2" customFormat="1">
      <c r="E58074" s="120"/>
      <c r="M58074" s="120"/>
      <c r="N58074" s="120"/>
      <c r="U58074" s="121"/>
      <c r="V58074" s="122"/>
      <c r="W58074" s="123"/>
      <c r="AC58074" s="123"/>
    </row>
    <row r="58075" spans="5:29" s="2" customFormat="1">
      <c r="E58075" s="120"/>
      <c r="M58075" s="120"/>
      <c r="N58075" s="120"/>
      <c r="U58075" s="121"/>
      <c r="V58075" s="122"/>
      <c r="W58075" s="123"/>
      <c r="AC58075" s="123"/>
    </row>
    <row r="58076" spans="5:29" s="2" customFormat="1">
      <c r="E58076" s="120"/>
      <c r="M58076" s="120"/>
      <c r="N58076" s="120"/>
      <c r="U58076" s="121"/>
      <c r="V58076" s="122"/>
      <c r="W58076" s="123"/>
      <c r="AC58076" s="123"/>
    </row>
    <row r="58077" spans="5:29" s="2" customFormat="1">
      <c r="E58077" s="120"/>
      <c r="M58077" s="120"/>
      <c r="N58077" s="120"/>
      <c r="U58077" s="121"/>
      <c r="V58077" s="122"/>
      <c r="W58077" s="123"/>
      <c r="AC58077" s="123"/>
    </row>
    <row r="58078" spans="5:29" s="2" customFormat="1">
      <c r="E58078" s="120"/>
      <c r="M58078" s="120"/>
      <c r="N58078" s="120"/>
      <c r="U58078" s="121"/>
      <c r="V58078" s="122"/>
      <c r="W58078" s="123"/>
      <c r="AC58078" s="123"/>
    </row>
    <row r="58079" spans="5:29" s="2" customFormat="1">
      <c r="E58079" s="120"/>
      <c r="M58079" s="120"/>
      <c r="N58079" s="120"/>
      <c r="U58079" s="121"/>
      <c r="V58079" s="122"/>
      <c r="W58079" s="123"/>
      <c r="AC58079" s="123"/>
    </row>
    <row r="58080" spans="5:29" s="2" customFormat="1">
      <c r="E58080" s="120"/>
      <c r="M58080" s="120"/>
      <c r="N58080" s="120"/>
      <c r="U58080" s="121"/>
      <c r="V58080" s="122"/>
      <c r="W58080" s="123"/>
      <c r="AC58080" s="123"/>
    </row>
    <row r="58081" spans="5:29" s="2" customFormat="1">
      <c r="E58081" s="120"/>
      <c r="M58081" s="120"/>
      <c r="N58081" s="120"/>
      <c r="U58081" s="121"/>
      <c r="V58081" s="122"/>
      <c r="W58081" s="123"/>
      <c r="AC58081" s="123"/>
    </row>
    <row r="58082" spans="5:29" s="2" customFormat="1">
      <c r="E58082" s="120"/>
      <c r="M58082" s="120"/>
      <c r="N58082" s="120"/>
      <c r="U58082" s="121"/>
      <c r="V58082" s="122"/>
      <c r="W58082" s="123"/>
      <c r="AC58082" s="123"/>
    </row>
    <row r="58083" spans="5:29" s="2" customFormat="1">
      <c r="E58083" s="120"/>
      <c r="M58083" s="120"/>
      <c r="N58083" s="120"/>
      <c r="U58083" s="121"/>
      <c r="V58083" s="122"/>
      <c r="W58083" s="123"/>
      <c r="AC58083" s="123"/>
    </row>
    <row r="58084" spans="5:29" s="2" customFormat="1">
      <c r="E58084" s="120"/>
      <c r="M58084" s="120"/>
      <c r="N58084" s="120"/>
      <c r="U58084" s="121"/>
      <c r="V58084" s="122"/>
      <c r="W58084" s="123"/>
      <c r="AC58084" s="123"/>
    </row>
    <row r="58085" spans="5:29" s="2" customFormat="1">
      <c r="E58085" s="120"/>
      <c r="M58085" s="120"/>
      <c r="N58085" s="120"/>
      <c r="U58085" s="121"/>
      <c r="V58085" s="122"/>
      <c r="W58085" s="123"/>
      <c r="AC58085" s="123"/>
    </row>
    <row r="58086" spans="5:29" s="2" customFormat="1">
      <c r="E58086" s="120"/>
      <c r="M58086" s="120"/>
      <c r="N58086" s="120"/>
      <c r="U58086" s="121"/>
      <c r="V58086" s="122"/>
      <c r="W58086" s="123"/>
      <c r="AC58086" s="123"/>
    </row>
    <row r="58087" spans="5:29" s="2" customFormat="1">
      <c r="E58087" s="120"/>
      <c r="M58087" s="120"/>
      <c r="N58087" s="120"/>
      <c r="U58087" s="121"/>
      <c r="V58087" s="122"/>
      <c r="W58087" s="123"/>
      <c r="AC58087" s="123"/>
    </row>
    <row r="58088" spans="5:29" s="2" customFormat="1">
      <c r="E58088" s="120"/>
      <c r="M58088" s="120"/>
      <c r="N58088" s="120"/>
      <c r="U58088" s="121"/>
      <c r="V58088" s="122"/>
      <c r="W58088" s="123"/>
      <c r="AC58088" s="123"/>
    </row>
    <row r="58089" spans="5:29" s="2" customFormat="1">
      <c r="E58089" s="120"/>
      <c r="M58089" s="120"/>
      <c r="N58089" s="120"/>
      <c r="U58089" s="121"/>
      <c r="V58089" s="122"/>
      <c r="W58089" s="123"/>
      <c r="AC58089" s="123"/>
    </row>
    <row r="58090" spans="5:29" s="2" customFormat="1">
      <c r="E58090" s="120"/>
      <c r="M58090" s="120"/>
      <c r="N58090" s="120"/>
      <c r="U58090" s="121"/>
      <c r="V58090" s="122"/>
      <c r="W58090" s="123"/>
      <c r="AC58090" s="123"/>
    </row>
    <row r="58091" spans="5:29" s="2" customFormat="1">
      <c r="E58091" s="120"/>
      <c r="M58091" s="120"/>
      <c r="N58091" s="120"/>
      <c r="U58091" s="121"/>
      <c r="V58091" s="122"/>
      <c r="W58091" s="123"/>
      <c r="AC58091" s="123"/>
    </row>
    <row r="58092" spans="5:29" s="2" customFormat="1">
      <c r="E58092" s="120"/>
      <c r="M58092" s="120"/>
      <c r="N58092" s="120"/>
      <c r="U58092" s="121"/>
      <c r="V58092" s="122"/>
      <c r="W58092" s="123"/>
      <c r="AC58092" s="123"/>
    </row>
    <row r="58093" spans="5:29" s="2" customFormat="1">
      <c r="E58093" s="120"/>
      <c r="M58093" s="120"/>
      <c r="N58093" s="120"/>
      <c r="U58093" s="121"/>
      <c r="V58093" s="122"/>
      <c r="W58093" s="123"/>
      <c r="AC58093" s="123"/>
    </row>
    <row r="58094" spans="5:29" s="2" customFormat="1">
      <c r="E58094" s="120"/>
      <c r="M58094" s="120"/>
      <c r="N58094" s="120"/>
      <c r="U58094" s="121"/>
      <c r="V58094" s="122"/>
      <c r="W58094" s="123"/>
      <c r="AC58094" s="123"/>
    </row>
    <row r="58095" spans="5:29" s="2" customFormat="1">
      <c r="E58095" s="120"/>
      <c r="M58095" s="120"/>
      <c r="N58095" s="120"/>
      <c r="U58095" s="121"/>
      <c r="V58095" s="122"/>
      <c r="W58095" s="123"/>
      <c r="AC58095" s="123"/>
    </row>
    <row r="58096" spans="5:29" s="2" customFormat="1">
      <c r="E58096" s="120"/>
      <c r="M58096" s="120"/>
      <c r="N58096" s="120"/>
      <c r="U58096" s="121"/>
      <c r="V58096" s="122"/>
      <c r="W58096" s="123"/>
      <c r="AC58096" s="123"/>
    </row>
    <row r="58097" spans="5:29" s="2" customFormat="1">
      <c r="E58097" s="120"/>
      <c r="M58097" s="120"/>
      <c r="N58097" s="120"/>
      <c r="U58097" s="121"/>
      <c r="V58097" s="122"/>
      <c r="W58097" s="123"/>
      <c r="AC58097" s="123"/>
    </row>
    <row r="58098" spans="5:29" s="2" customFormat="1">
      <c r="E58098" s="120"/>
      <c r="M58098" s="120"/>
      <c r="N58098" s="120"/>
      <c r="U58098" s="121"/>
      <c r="V58098" s="122"/>
      <c r="W58098" s="123"/>
      <c r="AC58098" s="123"/>
    </row>
    <row r="58099" spans="5:29" s="2" customFormat="1">
      <c r="E58099" s="120"/>
      <c r="M58099" s="120"/>
      <c r="N58099" s="120"/>
      <c r="U58099" s="121"/>
      <c r="V58099" s="122"/>
      <c r="W58099" s="123"/>
      <c r="AC58099" s="123"/>
    </row>
    <row r="58100" spans="5:29" s="2" customFormat="1">
      <c r="E58100" s="120"/>
      <c r="M58100" s="120"/>
      <c r="N58100" s="120"/>
      <c r="U58100" s="121"/>
      <c r="V58100" s="122"/>
      <c r="W58100" s="123"/>
      <c r="AC58100" s="123"/>
    </row>
    <row r="58101" spans="5:29" s="2" customFormat="1">
      <c r="E58101" s="120"/>
      <c r="M58101" s="120"/>
      <c r="N58101" s="120"/>
      <c r="U58101" s="121"/>
      <c r="V58101" s="122"/>
      <c r="W58101" s="123"/>
      <c r="AC58101" s="123"/>
    </row>
    <row r="58102" spans="5:29" s="2" customFormat="1">
      <c r="E58102" s="120"/>
      <c r="M58102" s="120"/>
      <c r="N58102" s="120"/>
      <c r="U58102" s="121"/>
      <c r="V58102" s="122"/>
      <c r="W58102" s="123"/>
      <c r="AC58102" s="123"/>
    </row>
    <row r="58103" spans="5:29" s="2" customFormat="1">
      <c r="E58103" s="120"/>
      <c r="M58103" s="120"/>
      <c r="N58103" s="120"/>
      <c r="U58103" s="121"/>
      <c r="V58103" s="122"/>
      <c r="W58103" s="123"/>
      <c r="AC58103" s="123"/>
    </row>
    <row r="58104" spans="5:29" s="2" customFormat="1">
      <c r="E58104" s="120"/>
      <c r="M58104" s="120"/>
      <c r="N58104" s="120"/>
      <c r="U58104" s="121"/>
      <c r="V58104" s="122"/>
      <c r="W58104" s="123"/>
      <c r="AC58104" s="123"/>
    </row>
    <row r="58105" spans="5:29" s="2" customFormat="1">
      <c r="E58105" s="120"/>
      <c r="M58105" s="120"/>
      <c r="N58105" s="120"/>
      <c r="U58105" s="121"/>
      <c r="V58105" s="122"/>
      <c r="W58105" s="123"/>
      <c r="AC58105" s="123"/>
    </row>
    <row r="58106" spans="5:29" s="2" customFormat="1">
      <c r="E58106" s="120"/>
      <c r="M58106" s="120"/>
      <c r="N58106" s="120"/>
      <c r="U58106" s="121"/>
      <c r="V58106" s="122"/>
      <c r="W58106" s="123"/>
      <c r="AC58106" s="123"/>
    </row>
    <row r="58107" spans="5:29" s="2" customFormat="1">
      <c r="E58107" s="120"/>
      <c r="M58107" s="120"/>
      <c r="N58107" s="120"/>
      <c r="U58107" s="121"/>
      <c r="V58107" s="122"/>
      <c r="W58107" s="123"/>
      <c r="AC58107" s="123"/>
    </row>
    <row r="58108" spans="5:29" s="2" customFormat="1">
      <c r="E58108" s="120"/>
      <c r="M58108" s="120"/>
      <c r="N58108" s="120"/>
      <c r="U58108" s="121"/>
      <c r="V58108" s="122"/>
      <c r="W58108" s="123"/>
      <c r="AC58108" s="123"/>
    </row>
    <row r="58109" spans="5:29" s="2" customFormat="1">
      <c r="E58109" s="120"/>
      <c r="M58109" s="120"/>
      <c r="N58109" s="120"/>
      <c r="U58109" s="121"/>
      <c r="V58109" s="122"/>
      <c r="W58109" s="123"/>
      <c r="AC58109" s="123"/>
    </row>
    <row r="58110" spans="5:29" s="2" customFormat="1">
      <c r="E58110" s="120"/>
      <c r="M58110" s="120"/>
      <c r="N58110" s="120"/>
      <c r="U58110" s="121"/>
      <c r="V58110" s="122"/>
      <c r="W58110" s="123"/>
      <c r="AC58110" s="123"/>
    </row>
    <row r="58111" spans="5:29" s="2" customFormat="1">
      <c r="E58111" s="120"/>
      <c r="M58111" s="120"/>
      <c r="N58111" s="120"/>
      <c r="U58111" s="121"/>
      <c r="V58111" s="122"/>
      <c r="W58111" s="123"/>
      <c r="AC58111" s="123"/>
    </row>
    <row r="58112" spans="5:29" s="2" customFormat="1">
      <c r="E58112" s="120"/>
      <c r="M58112" s="120"/>
      <c r="N58112" s="120"/>
      <c r="U58112" s="121"/>
      <c r="V58112" s="122"/>
      <c r="W58112" s="123"/>
      <c r="AC58112" s="123"/>
    </row>
    <row r="58113" spans="5:29" s="2" customFormat="1">
      <c r="E58113" s="120"/>
      <c r="M58113" s="120"/>
      <c r="N58113" s="120"/>
      <c r="U58113" s="121"/>
      <c r="V58113" s="122"/>
      <c r="W58113" s="123"/>
      <c r="AC58113" s="123"/>
    </row>
    <row r="58114" spans="5:29" s="2" customFormat="1">
      <c r="E58114" s="120"/>
      <c r="M58114" s="120"/>
      <c r="N58114" s="120"/>
      <c r="U58114" s="121"/>
      <c r="V58114" s="122"/>
      <c r="W58114" s="123"/>
      <c r="AC58114" s="123"/>
    </row>
    <row r="58115" spans="5:29" s="2" customFormat="1">
      <c r="E58115" s="120"/>
      <c r="M58115" s="120"/>
      <c r="N58115" s="120"/>
      <c r="U58115" s="121"/>
      <c r="V58115" s="122"/>
      <c r="W58115" s="123"/>
      <c r="AC58115" s="123"/>
    </row>
    <row r="58116" spans="5:29" s="2" customFormat="1">
      <c r="E58116" s="120"/>
      <c r="M58116" s="120"/>
      <c r="N58116" s="120"/>
      <c r="U58116" s="121"/>
      <c r="V58116" s="122"/>
      <c r="W58116" s="123"/>
      <c r="AC58116" s="123"/>
    </row>
    <row r="58117" spans="5:29" s="2" customFormat="1">
      <c r="E58117" s="120"/>
      <c r="M58117" s="120"/>
      <c r="N58117" s="120"/>
      <c r="U58117" s="121"/>
      <c r="V58117" s="122"/>
      <c r="W58117" s="123"/>
      <c r="AC58117" s="123"/>
    </row>
    <row r="58118" spans="5:29" s="2" customFormat="1">
      <c r="E58118" s="120"/>
      <c r="M58118" s="120"/>
      <c r="N58118" s="120"/>
      <c r="U58118" s="121"/>
      <c r="V58118" s="122"/>
      <c r="W58118" s="123"/>
      <c r="AC58118" s="123"/>
    </row>
    <row r="58119" spans="5:29" s="2" customFormat="1">
      <c r="E58119" s="120"/>
      <c r="M58119" s="120"/>
      <c r="N58119" s="120"/>
      <c r="U58119" s="121"/>
      <c r="V58119" s="122"/>
      <c r="W58119" s="123"/>
      <c r="AC58119" s="123"/>
    </row>
    <row r="58120" spans="5:29" s="2" customFormat="1">
      <c r="E58120" s="120"/>
      <c r="M58120" s="120"/>
      <c r="N58120" s="120"/>
      <c r="U58120" s="121"/>
      <c r="V58120" s="122"/>
      <c r="W58120" s="123"/>
      <c r="AC58120" s="123"/>
    </row>
    <row r="58121" spans="5:29" s="2" customFormat="1">
      <c r="E58121" s="120"/>
      <c r="M58121" s="120"/>
      <c r="N58121" s="120"/>
      <c r="U58121" s="121"/>
      <c r="V58121" s="122"/>
      <c r="W58121" s="123"/>
      <c r="AC58121" s="123"/>
    </row>
    <row r="58122" spans="5:29" s="2" customFormat="1">
      <c r="E58122" s="120"/>
      <c r="M58122" s="120"/>
      <c r="N58122" s="120"/>
      <c r="U58122" s="121"/>
      <c r="V58122" s="122"/>
      <c r="W58122" s="123"/>
      <c r="AC58122" s="123"/>
    </row>
    <row r="58123" spans="5:29" s="2" customFormat="1">
      <c r="E58123" s="120"/>
      <c r="M58123" s="120"/>
      <c r="N58123" s="120"/>
      <c r="U58123" s="121"/>
      <c r="V58123" s="122"/>
      <c r="W58123" s="123"/>
      <c r="AC58123" s="123"/>
    </row>
    <row r="58124" spans="5:29" s="2" customFormat="1">
      <c r="E58124" s="120"/>
      <c r="M58124" s="120"/>
      <c r="N58124" s="120"/>
      <c r="U58124" s="121"/>
      <c r="V58124" s="122"/>
      <c r="W58124" s="123"/>
      <c r="AC58124" s="123"/>
    </row>
    <row r="58125" spans="5:29" s="2" customFormat="1">
      <c r="E58125" s="120"/>
      <c r="M58125" s="120"/>
      <c r="N58125" s="120"/>
      <c r="U58125" s="121"/>
      <c r="V58125" s="122"/>
      <c r="W58125" s="123"/>
      <c r="AC58125" s="123"/>
    </row>
    <row r="58126" spans="5:29" s="2" customFormat="1">
      <c r="E58126" s="120"/>
      <c r="M58126" s="120"/>
      <c r="N58126" s="120"/>
      <c r="U58126" s="121"/>
      <c r="V58126" s="122"/>
      <c r="W58126" s="123"/>
      <c r="AC58126" s="123"/>
    </row>
    <row r="58127" spans="5:29" s="2" customFormat="1">
      <c r="E58127" s="120"/>
      <c r="M58127" s="120"/>
      <c r="N58127" s="120"/>
      <c r="U58127" s="121"/>
      <c r="V58127" s="122"/>
      <c r="W58127" s="123"/>
      <c r="AC58127" s="123"/>
    </row>
    <row r="58128" spans="5:29" s="2" customFormat="1">
      <c r="E58128" s="120"/>
      <c r="M58128" s="120"/>
      <c r="N58128" s="120"/>
      <c r="U58128" s="121"/>
      <c r="V58128" s="122"/>
      <c r="W58128" s="123"/>
      <c r="AC58128" s="123"/>
    </row>
    <row r="58129" spans="5:29" s="2" customFormat="1">
      <c r="E58129" s="120"/>
      <c r="M58129" s="120"/>
      <c r="N58129" s="120"/>
      <c r="U58129" s="121"/>
      <c r="V58129" s="122"/>
      <c r="W58129" s="123"/>
      <c r="AC58129" s="123"/>
    </row>
    <row r="58130" spans="5:29" s="2" customFormat="1">
      <c r="E58130" s="120"/>
      <c r="M58130" s="120"/>
      <c r="N58130" s="120"/>
      <c r="U58130" s="121"/>
      <c r="V58130" s="122"/>
      <c r="W58130" s="123"/>
      <c r="AC58130" s="123"/>
    </row>
    <row r="58131" spans="5:29" s="2" customFormat="1">
      <c r="E58131" s="120"/>
      <c r="M58131" s="120"/>
      <c r="N58131" s="120"/>
      <c r="U58131" s="121"/>
      <c r="V58131" s="122"/>
      <c r="W58131" s="123"/>
      <c r="AC58131" s="123"/>
    </row>
    <row r="58132" spans="5:29" s="2" customFormat="1">
      <c r="E58132" s="120"/>
      <c r="M58132" s="120"/>
      <c r="N58132" s="120"/>
      <c r="U58132" s="121"/>
      <c r="V58132" s="122"/>
      <c r="W58132" s="123"/>
      <c r="AC58132" s="123"/>
    </row>
    <row r="58133" spans="5:29" s="2" customFormat="1">
      <c r="E58133" s="120"/>
      <c r="M58133" s="120"/>
      <c r="N58133" s="120"/>
      <c r="U58133" s="121"/>
      <c r="V58133" s="122"/>
      <c r="W58133" s="123"/>
      <c r="AC58133" s="123"/>
    </row>
    <row r="58134" spans="5:29" s="2" customFormat="1">
      <c r="E58134" s="120"/>
      <c r="M58134" s="120"/>
      <c r="N58134" s="120"/>
      <c r="U58134" s="121"/>
      <c r="V58134" s="122"/>
      <c r="W58134" s="123"/>
      <c r="AC58134" s="123"/>
    </row>
    <row r="58135" spans="5:29" s="2" customFormat="1">
      <c r="E58135" s="120"/>
      <c r="M58135" s="120"/>
      <c r="N58135" s="120"/>
      <c r="U58135" s="121"/>
      <c r="V58135" s="122"/>
      <c r="W58135" s="123"/>
      <c r="AC58135" s="123"/>
    </row>
    <row r="58136" spans="5:29" s="2" customFormat="1">
      <c r="E58136" s="120"/>
      <c r="M58136" s="120"/>
      <c r="N58136" s="120"/>
      <c r="U58136" s="121"/>
      <c r="V58136" s="122"/>
      <c r="W58136" s="123"/>
      <c r="AC58136" s="123"/>
    </row>
    <row r="58137" spans="5:29" s="2" customFormat="1">
      <c r="E58137" s="120"/>
      <c r="M58137" s="120"/>
      <c r="N58137" s="120"/>
      <c r="U58137" s="121"/>
      <c r="V58137" s="122"/>
      <c r="W58137" s="123"/>
      <c r="AC58137" s="123"/>
    </row>
    <row r="58138" spans="5:29" s="2" customFormat="1">
      <c r="E58138" s="120"/>
      <c r="M58138" s="120"/>
      <c r="N58138" s="120"/>
      <c r="U58138" s="121"/>
      <c r="V58138" s="122"/>
      <c r="W58138" s="123"/>
      <c r="AC58138" s="123"/>
    </row>
    <row r="58139" spans="5:29" s="2" customFormat="1">
      <c r="E58139" s="120"/>
      <c r="M58139" s="120"/>
      <c r="N58139" s="120"/>
      <c r="U58139" s="121"/>
      <c r="V58139" s="122"/>
      <c r="W58139" s="123"/>
      <c r="AC58139" s="123"/>
    </row>
    <row r="58140" spans="5:29" s="2" customFormat="1">
      <c r="E58140" s="120"/>
      <c r="M58140" s="120"/>
      <c r="N58140" s="120"/>
      <c r="U58140" s="121"/>
      <c r="V58140" s="122"/>
      <c r="W58140" s="123"/>
      <c r="AC58140" s="123"/>
    </row>
    <row r="58141" spans="5:29" s="2" customFormat="1">
      <c r="E58141" s="120"/>
      <c r="M58141" s="120"/>
      <c r="N58141" s="120"/>
      <c r="U58141" s="121"/>
      <c r="V58141" s="122"/>
      <c r="W58141" s="123"/>
      <c r="AC58141" s="123"/>
    </row>
    <row r="58142" spans="5:29" s="2" customFormat="1">
      <c r="E58142" s="120"/>
      <c r="M58142" s="120"/>
      <c r="N58142" s="120"/>
      <c r="U58142" s="121"/>
      <c r="V58142" s="122"/>
      <c r="W58142" s="123"/>
      <c r="AC58142" s="123"/>
    </row>
    <row r="58143" spans="5:29" s="2" customFormat="1">
      <c r="E58143" s="120"/>
      <c r="M58143" s="120"/>
      <c r="N58143" s="120"/>
      <c r="U58143" s="121"/>
      <c r="V58143" s="122"/>
      <c r="W58143" s="123"/>
      <c r="AC58143" s="123"/>
    </row>
    <row r="58144" spans="5:29" s="2" customFormat="1">
      <c r="E58144" s="120"/>
      <c r="M58144" s="120"/>
      <c r="N58144" s="120"/>
      <c r="U58144" s="121"/>
      <c r="V58144" s="122"/>
      <c r="W58144" s="123"/>
      <c r="AC58144" s="123"/>
    </row>
    <row r="58145" spans="5:29" s="2" customFormat="1">
      <c r="E58145" s="120"/>
      <c r="M58145" s="120"/>
      <c r="N58145" s="120"/>
      <c r="U58145" s="121"/>
      <c r="V58145" s="122"/>
      <c r="W58145" s="123"/>
      <c r="AC58145" s="123"/>
    </row>
    <row r="58146" spans="5:29" s="2" customFormat="1">
      <c r="E58146" s="120"/>
      <c r="M58146" s="120"/>
      <c r="N58146" s="120"/>
      <c r="U58146" s="121"/>
      <c r="V58146" s="122"/>
      <c r="W58146" s="123"/>
      <c r="AC58146" s="123"/>
    </row>
    <row r="58147" spans="5:29" s="2" customFormat="1">
      <c r="E58147" s="120"/>
      <c r="M58147" s="120"/>
      <c r="N58147" s="120"/>
      <c r="U58147" s="121"/>
      <c r="V58147" s="122"/>
      <c r="W58147" s="123"/>
      <c r="AC58147" s="123"/>
    </row>
    <row r="58148" spans="5:29" s="2" customFormat="1">
      <c r="E58148" s="120"/>
      <c r="M58148" s="120"/>
      <c r="N58148" s="120"/>
      <c r="U58148" s="121"/>
      <c r="V58148" s="122"/>
      <c r="W58148" s="123"/>
      <c r="AC58148" s="123"/>
    </row>
    <row r="58149" spans="5:29" s="2" customFormat="1">
      <c r="E58149" s="120"/>
      <c r="M58149" s="120"/>
      <c r="N58149" s="120"/>
      <c r="U58149" s="121"/>
      <c r="V58149" s="122"/>
      <c r="W58149" s="123"/>
      <c r="AC58149" s="123"/>
    </row>
    <row r="58150" spans="5:29" s="2" customFormat="1">
      <c r="E58150" s="120"/>
      <c r="M58150" s="120"/>
      <c r="N58150" s="120"/>
      <c r="U58150" s="121"/>
      <c r="V58150" s="122"/>
      <c r="W58150" s="123"/>
      <c r="AC58150" s="123"/>
    </row>
    <row r="58151" spans="5:29" s="2" customFormat="1">
      <c r="E58151" s="120"/>
      <c r="M58151" s="120"/>
      <c r="N58151" s="120"/>
      <c r="U58151" s="121"/>
      <c r="V58151" s="122"/>
      <c r="W58151" s="123"/>
      <c r="AC58151" s="123"/>
    </row>
    <row r="58152" spans="5:29" s="2" customFormat="1">
      <c r="E58152" s="120"/>
      <c r="M58152" s="120"/>
      <c r="N58152" s="120"/>
      <c r="U58152" s="121"/>
      <c r="V58152" s="122"/>
      <c r="W58152" s="123"/>
      <c r="AC58152" s="123"/>
    </row>
    <row r="58153" spans="5:29" s="2" customFormat="1">
      <c r="E58153" s="120"/>
      <c r="M58153" s="120"/>
      <c r="N58153" s="120"/>
      <c r="U58153" s="121"/>
      <c r="V58153" s="122"/>
      <c r="W58153" s="123"/>
      <c r="AC58153" s="123"/>
    </row>
    <row r="58154" spans="5:29" s="2" customFormat="1">
      <c r="E58154" s="120"/>
      <c r="M58154" s="120"/>
      <c r="N58154" s="120"/>
      <c r="U58154" s="121"/>
      <c r="V58154" s="122"/>
      <c r="W58154" s="123"/>
      <c r="AC58154" s="123"/>
    </row>
    <row r="58155" spans="5:29" s="2" customFormat="1">
      <c r="E58155" s="120"/>
      <c r="M58155" s="120"/>
      <c r="N58155" s="120"/>
      <c r="U58155" s="121"/>
      <c r="V58155" s="122"/>
      <c r="W58155" s="123"/>
      <c r="AC58155" s="123"/>
    </row>
    <row r="58156" spans="5:29" s="2" customFormat="1">
      <c r="E58156" s="120"/>
      <c r="M58156" s="120"/>
      <c r="N58156" s="120"/>
      <c r="U58156" s="121"/>
      <c r="V58156" s="122"/>
      <c r="W58156" s="123"/>
      <c r="AC58156" s="123"/>
    </row>
    <row r="58157" spans="5:29" s="2" customFormat="1">
      <c r="E58157" s="120"/>
      <c r="M58157" s="120"/>
      <c r="N58157" s="120"/>
      <c r="U58157" s="121"/>
      <c r="V58157" s="122"/>
      <c r="W58157" s="123"/>
      <c r="AC58157" s="123"/>
    </row>
    <row r="58158" spans="5:29" s="2" customFormat="1">
      <c r="E58158" s="120"/>
      <c r="M58158" s="120"/>
      <c r="N58158" s="120"/>
      <c r="U58158" s="121"/>
      <c r="V58158" s="122"/>
      <c r="W58158" s="123"/>
      <c r="AC58158" s="123"/>
    </row>
    <row r="58159" spans="5:29" s="2" customFormat="1">
      <c r="E58159" s="120"/>
      <c r="M58159" s="120"/>
      <c r="N58159" s="120"/>
      <c r="U58159" s="121"/>
      <c r="V58159" s="122"/>
      <c r="W58159" s="123"/>
      <c r="AC58159" s="123"/>
    </row>
    <row r="58160" spans="5:29" s="2" customFormat="1">
      <c r="E58160" s="120"/>
      <c r="M58160" s="120"/>
      <c r="N58160" s="120"/>
      <c r="U58160" s="121"/>
      <c r="V58160" s="122"/>
      <c r="W58160" s="123"/>
      <c r="AC58160" s="123"/>
    </row>
    <row r="58161" spans="5:29" s="2" customFormat="1">
      <c r="E58161" s="120"/>
      <c r="M58161" s="120"/>
      <c r="N58161" s="120"/>
      <c r="U58161" s="121"/>
      <c r="V58161" s="122"/>
      <c r="W58161" s="123"/>
      <c r="AC58161" s="123"/>
    </row>
    <row r="58162" spans="5:29" s="2" customFormat="1">
      <c r="E58162" s="120"/>
      <c r="M58162" s="120"/>
      <c r="N58162" s="120"/>
      <c r="U58162" s="121"/>
      <c r="V58162" s="122"/>
      <c r="W58162" s="123"/>
      <c r="AC58162" s="123"/>
    </row>
    <row r="58163" spans="5:29" s="2" customFormat="1">
      <c r="E58163" s="120"/>
      <c r="M58163" s="120"/>
      <c r="N58163" s="120"/>
      <c r="U58163" s="121"/>
      <c r="V58163" s="122"/>
      <c r="W58163" s="123"/>
      <c r="AC58163" s="123"/>
    </row>
    <row r="58164" spans="5:29" s="2" customFormat="1">
      <c r="E58164" s="120"/>
      <c r="M58164" s="120"/>
      <c r="N58164" s="120"/>
      <c r="U58164" s="121"/>
      <c r="V58164" s="122"/>
      <c r="W58164" s="123"/>
      <c r="AC58164" s="123"/>
    </row>
    <row r="58165" spans="5:29" s="2" customFormat="1">
      <c r="E58165" s="120"/>
      <c r="M58165" s="120"/>
      <c r="N58165" s="120"/>
      <c r="U58165" s="121"/>
      <c r="V58165" s="122"/>
      <c r="W58165" s="123"/>
      <c r="AC58165" s="123"/>
    </row>
    <row r="58166" spans="5:29" s="2" customFormat="1">
      <c r="E58166" s="120"/>
      <c r="M58166" s="120"/>
      <c r="N58166" s="120"/>
      <c r="U58166" s="121"/>
      <c r="V58166" s="122"/>
      <c r="W58166" s="123"/>
      <c r="AC58166" s="123"/>
    </row>
    <row r="58167" spans="5:29" s="2" customFormat="1">
      <c r="E58167" s="120"/>
      <c r="M58167" s="120"/>
      <c r="N58167" s="120"/>
      <c r="U58167" s="121"/>
      <c r="V58167" s="122"/>
      <c r="W58167" s="123"/>
      <c r="AC58167" s="123"/>
    </row>
    <row r="58168" spans="5:29" s="2" customFormat="1">
      <c r="E58168" s="120"/>
      <c r="M58168" s="120"/>
      <c r="N58168" s="120"/>
      <c r="U58168" s="121"/>
      <c r="V58168" s="122"/>
      <c r="W58168" s="123"/>
      <c r="AC58168" s="123"/>
    </row>
    <row r="58169" spans="5:29" s="2" customFormat="1">
      <c r="E58169" s="120"/>
      <c r="M58169" s="120"/>
      <c r="N58169" s="120"/>
      <c r="U58169" s="121"/>
      <c r="V58169" s="122"/>
      <c r="W58169" s="123"/>
      <c r="AC58169" s="123"/>
    </row>
    <row r="58170" spans="5:29" s="2" customFormat="1">
      <c r="E58170" s="120"/>
      <c r="M58170" s="120"/>
      <c r="N58170" s="120"/>
      <c r="U58170" s="121"/>
      <c r="V58170" s="122"/>
      <c r="W58170" s="123"/>
      <c r="AC58170" s="123"/>
    </row>
    <row r="58171" spans="5:29" s="2" customFormat="1">
      <c r="E58171" s="120"/>
      <c r="M58171" s="120"/>
      <c r="N58171" s="120"/>
      <c r="U58171" s="121"/>
      <c r="V58171" s="122"/>
      <c r="W58171" s="123"/>
      <c r="AC58171" s="123"/>
    </row>
    <row r="58172" spans="5:29" s="2" customFormat="1">
      <c r="E58172" s="120"/>
      <c r="M58172" s="120"/>
      <c r="N58172" s="120"/>
      <c r="U58172" s="121"/>
      <c r="V58172" s="122"/>
      <c r="W58172" s="123"/>
      <c r="AC58172" s="123"/>
    </row>
    <row r="58173" spans="5:29" s="2" customFormat="1">
      <c r="E58173" s="120"/>
      <c r="M58173" s="120"/>
      <c r="N58173" s="120"/>
      <c r="U58173" s="121"/>
      <c r="V58173" s="122"/>
      <c r="W58173" s="123"/>
      <c r="AC58173" s="123"/>
    </row>
    <row r="58174" spans="5:29" s="2" customFormat="1">
      <c r="E58174" s="120"/>
      <c r="M58174" s="120"/>
      <c r="N58174" s="120"/>
      <c r="U58174" s="121"/>
      <c r="V58174" s="122"/>
      <c r="W58174" s="123"/>
      <c r="AC58174" s="123"/>
    </row>
    <row r="58175" spans="5:29" s="2" customFormat="1">
      <c r="E58175" s="120"/>
      <c r="M58175" s="120"/>
      <c r="N58175" s="120"/>
      <c r="U58175" s="121"/>
      <c r="V58175" s="122"/>
      <c r="W58175" s="123"/>
      <c r="AC58175" s="123"/>
    </row>
    <row r="58176" spans="5:29" s="2" customFormat="1">
      <c r="E58176" s="120"/>
      <c r="M58176" s="120"/>
      <c r="N58176" s="120"/>
      <c r="U58176" s="121"/>
      <c r="V58176" s="122"/>
      <c r="W58176" s="123"/>
      <c r="AC58176" s="123"/>
    </row>
    <row r="58177" spans="5:29" s="2" customFormat="1">
      <c r="E58177" s="120"/>
      <c r="M58177" s="120"/>
      <c r="N58177" s="120"/>
      <c r="U58177" s="121"/>
      <c r="V58177" s="122"/>
      <c r="W58177" s="123"/>
      <c r="AC58177" s="123"/>
    </row>
    <row r="58178" spans="5:29" s="2" customFormat="1">
      <c r="E58178" s="120"/>
      <c r="M58178" s="120"/>
      <c r="N58178" s="120"/>
      <c r="U58178" s="121"/>
      <c r="V58178" s="122"/>
      <c r="W58178" s="123"/>
      <c r="AC58178" s="123"/>
    </row>
    <row r="58179" spans="5:29" s="2" customFormat="1">
      <c r="E58179" s="120"/>
      <c r="M58179" s="120"/>
      <c r="N58179" s="120"/>
      <c r="U58179" s="121"/>
      <c r="V58179" s="122"/>
      <c r="W58179" s="123"/>
      <c r="AC58179" s="123"/>
    </row>
    <row r="58180" spans="5:29" s="2" customFormat="1">
      <c r="E58180" s="120"/>
      <c r="M58180" s="120"/>
      <c r="N58180" s="120"/>
      <c r="U58180" s="121"/>
      <c r="V58180" s="122"/>
      <c r="W58180" s="123"/>
      <c r="AC58180" s="123"/>
    </row>
    <row r="58181" spans="5:29" s="2" customFormat="1">
      <c r="E58181" s="120"/>
      <c r="M58181" s="120"/>
      <c r="N58181" s="120"/>
      <c r="U58181" s="121"/>
      <c r="V58181" s="122"/>
      <c r="W58181" s="123"/>
      <c r="AC58181" s="123"/>
    </row>
    <row r="58182" spans="5:29" s="2" customFormat="1">
      <c r="E58182" s="120"/>
      <c r="M58182" s="120"/>
      <c r="N58182" s="120"/>
      <c r="U58182" s="121"/>
      <c r="V58182" s="122"/>
      <c r="W58182" s="123"/>
      <c r="AC58182" s="123"/>
    </row>
    <row r="58183" spans="5:29" s="2" customFormat="1">
      <c r="E58183" s="120"/>
      <c r="M58183" s="120"/>
      <c r="N58183" s="120"/>
      <c r="U58183" s="121"/>
      <c r="V58183" s="122"/>
      <c r="W58183" s="123"/>
      <c r="AC58183" s="123"/>
    </row>
    <row r="58184" spans="5:29" s="2" customFormat="1">
      <c r="E58184" s="120"/>
      <c r="M58184" s="120"/>
      <c r="N58184" s="120"/>
      <c r="U58184" s="121"/>
      <c r="V58184" s="122"/>
      <c r="W58184" s="123"/>
      <c r="AC58184" s="123"/>
    </row>
    <row r="58185" spans="5:29" s="2" customFormat="1">
      <c r="E58185" s="120"/>
      <c r="M58185" s="120"/>
      <c r="N58185" s="120"/>
      <c r="U58185" s="121"/>
      <c r="V58185" s="122"/>
      <c r="W58185" s="123"/>
      <c r="AC58185" s="123"/>
    </row>
    <row r="58186" spans="5:29" s="2" customFormat="1">
      <c r="E58186" s="120"/>
      <c r="M58186" s="120"/>
      <c r="N58186" s="120"/>
      <c r="U58186" s="121"/>
      <c r="V58186" s="122"/>
      <c r="W58186" s="123"/>
      <c r="AC58186" s="123"/>
    </row>
    <row r="58187" spans="5:29" s="2" customFormat="1">
      <c r="E58187" s="120"/>
      <c r="M58187" s="120"/>
      <c r="N58187" s="120"/>
      <c r="U58187" s="121"/>
      <c r="V58187" s="122"/>
      <c r="W58187" s="123"/>
      <c r="AC58187" s="123"/>
    </row>
    <row r="58188" spans="5:29" s="2" customFormat="1">
      <c r="E58188" s="120"/>
      <c r="M58188" s="120"/>
      <c r="N58188" s="120"/>
      <c r="U58188" s="121"/>
      <c r="V58188" s="122"/>
      <c r="W58188" s="123"/>
      <c r="AC58188" s="123"/>
    </row>
    <row r="58189" spans="5:29" s="2" customFormat="1">
      <c r="E58189" s="120"/>
      <c r="M58189" s="120"/>
      <c r="N58189" s="120"/>
      <c r="U58189" s="121"/>
      <c r="V58189" s="122"/>
      <c r="W58189" s="123"/>
      <c r="AC58189" s="123"/>
    </row>
    <row r="58190" spans="5:29" s="2" customFormat="1">
      <c r="E58190" s="120"/>
      <c r="M58190" s="120"/>
      <c r="N58190" s="120"/>
      <c r="U58190" s="121"/>
      <c r="V58190" s="122"/>
      <c r="W58190" s="123"/>
      <c r="AC58190" s="123"/>
    </row>
    <row r="58191" spans="5:29" s="2" customFormat="1">
      <c r="E58191" s="120"/>
      <c r="M58191" s="120"/>
      <c r="N58191" s="120"/>
      <c r="U58191" s="121"/>
      <c r="V58191" s="122"/>
      <c r="W58191" s="123"/>
      <c r="AC58191" s="123"/>
    </row>
    <row r="58192" spans="5:29" s="2" customFormat="1">
      <c r="E58192" s="120"/>
      <c r="M58192" s="120"/>
      <c r="N58192" s="120"/>
      <c r="U58192" s="121"/>
      <c r="V58192" s="122"/>
      <c r="W58192" s="123"/>
      <c r="AC58192" s="123"/>
    </row>
    <row r="58193" spans="5:29" s="2" customFormat="1">
      <c r="E58193" s="120"/>
      <c r="M58193" s="120"/>
      <c r="N58193" s="120"/>
      <c r="U58193" s="121"/>
      <c r="V58193" s="122"/>
      <c r="W58193" s="123"/>
      <c r="AC58193" s="123"/>
    </row>
    <row r="58194" spans="5:29" s="2" customFormat="1">
      <c r="E58194" s="120"/>
      <c r="M58194" s="120"/>
      <c r="N58194" s="120"/>
      <c r="U58194" s="121"/>
      <c r="V58194" s="122"/>
      <c r="W58194" s="123"/>
      <c r="AC58194" s="123"/>
    </row>
    <row r="58195" spans="5:29" s="2" customFormat="1">
      <c r="E58195" s="120"/>
      <c r="M58195" s="120"/>
      <c r="N58195" s="120"/>
      <c r="U58195" s="121"/>
      <c r="V58195" s="122"/>
      <c r="W58195" s="123"/>
      <c r="AC58195" s="123"/>
    </row>
    <row r="58196" spans="5:29" s="2" customFormat="1">
      <c r="E58196" s="120"/>
      <c r="M58196" s="120"/>
      <c r="N58196" s="120"/>
      <c r="U58196" s="121"/>
      <c r="V58196" s="122"/>
      <c r="W58196" s="123"/>
      <c r="AC58196" s="123"/>
    </row>
    <row r="58197" spans="5:29" s="2" customFormat="1">
      <c r="E58197" s="120"/>
      <c r="M58197" s="120"/>
      <c r="N58197" s="120"/>
      <c r="U58197" s="121"/>
      <c r="V58197" s="122"/>
      <c r="W58197" s="123"/>
      <c r="AC58197" s="123"/>
    </row>
    <row r="58198" spans="5:29" s="2" customFormat="1">
      <c r="E58198" s="120"/>
      <c r="M58198" s="120"/>
      <c r="N58198" s="120"/>
      <c r="U58198" s="121"/>
      <c r="V58198" s="122"/>
      <c r="W58198" s="123"/>
      <c r="AC58198" s="123"/>
    </row>
    <row r="58199" spans="5:29" s="2" customFormat="1">
      <c r="E58199" s="120"/>
      <c r="M58199" s="120"/>
      <c r="N58199" s="120"/>
      <c r="U58199" s="121"/>
      <c r="V58199" s="122"/>
      <c r="W58199" s="123"/>
      <c r="AC58199" s="123"/>
    </row>
    <row r="58200" spans="5:29" s="2" customFormat="1">
      <c r="E58200" s="120"/>
      <c r="M58200" s="120"/>
      <c r="N58200" s="120"/>
      <c r="U58200" s="121"/>
      <c r="V58200" s="122"/>
      <c r="W58200" s="123"/>
      <c r="AC58200" s="123"/>
    </row>
    <row r="58201" spans="5:29" s="2" customFormat="1">
      <c r="E58201" s="120"/>
      <c r="M58201" s="120"/>
      <c r="N58201" s="120"/>
      <c r="U58201" s="121"/>
      <c r="V58201" s="122"/>
      <c r="W58201" s="123"/>
      <c r="AC58201" s="123"/>
    </row>
    <row r="58202" spans="5:29" s="2" customFormat="1">
      <c r="E58202" s="120"/>
      <c r="M58202" s="120"/>
      <c r="N58202" s="120"/>
      <c r="U58202" s="121"/>
      <c r="V58202" s="122"/>
      <c r="W58202" s="123"/>
      <c r="AC58202" s="123"/>
    </row>
    <row r="58203" spans="5:29" s="2" customFormat="1">
      <c r="E58203" s="120"/>
      <c r="M58203" s="120"/>
      <c r="N58203" s="120"/>
      <c r="U58203" s="121"/>
      <c r="V58203" s="122"/>
      <c r="W58203" s="123"/>
      <c r="AC58203" s="123"/>
    </row>
    <row r="58204" spans="5:29" s="2" customFormat="1">
      <c r="E58204" s="120"/>
      <c r="M58204" s="120"/>
      <c r="N58204" s="120"/>
      <c r="U58204" s="121"/>
      <c r="V58204" s="122"/>
      <c r="W58204" s="123"/>
      <c r="AC58204" s="123"/>
    </row>
    <row r="58205" spans="5:29" s="2" customFormat="1">
      <c r="E58205" s="120"/>
      <c r="M58205" s="120"/>
      <c r="N58205" s="120"/>
      <c r="U58205" s="121"/>
      <c r="V58205" s="122"/>
      <c r="W58205" s="123"/>
      <c r="AC58205" s="123"/>
    </row>
    <row r="58206" spans="5:29" s="2" customFormat="1">
      <c r="E58206" s="120"/>
      <c r="M58206" s="120"/>
      <c r="N58206" s="120"/>
      <c r="U58206" s="121"/>
      <c r="V58206" s="122"/>
      <c r="W58206" s="123"/>
      <c r="AC58206" s="123"/>
    </row>
    <row r="58207" spans="5:29" s="2" customFormat="1">
      <c r="E58207" s="120"/>
      <c r="M58207" s="120"/>
      <c r="N58207" s="120"/>
      <c r="U58207" s="121"/>
      <c r="V58207" s="122"/>
      <c r="W58207" s="123"/>
      <c r="AC58207" s="123"/>
    </row>
    <row r="58208" spans="5:29" s="2" customFormat="1">
      <c r="E58208" s="120"/>
      <c r="M58208" s="120"/>
      <c r="N58208" s="120"/>
      <c r="U58208" s="121"/>
      <c r="V58208" s="122"/>
      <c r="W58208" s="123"/>
      <c r="AC58208" s="123"/>
    </row>
    <row r="58209" spans="5:29" s="2" customFormat="1">
      <c r="E58209" s="120"/>
      <c r="M58209" s="120"/>
      <c r="N58209" s="120"/>
      <c r="U58209" s="121"/>
      <c r="V58209" s="122"/>
      <c r="W58209" s="123"/>
      <c r="AC58209" s="123"/>
    </row>
    <row r="58210" spans="5:29" s="2" customFormat="1">
      <c r="E58210" s="120"/>
      <c r="M58210" s="120"/>
      <c r="N58210" s="120"/>
      <c r="U58210" s="121"/>
      <c r="V58210" s="122"/>
      <c r="W58210" s="123"/>
      <c r="AC58210" s="123"/>
    </row>
    <row r="58211" spans="5:29" s="2" customFormat="1">
      <c r="E58211" s="120"/>
      <c r="M58211" s="120"/>
      <c r="N58211" s="120"/>
      <c r="U58211" s="121"/>
      <c r="V58211" s="122"/>
      <c r="W58211" s="123"/>
      <c r="AC58211" s="123"/>
    </row>
    <row r="58212" spans="5:29" s="2" customFormat="1">
      <c r="E58212" s="120"/>
      <c r="M58212" s="120"/>
      <c r="N58212" s="120"/>
      <c r="U58212" s="121"/>
      <c r="V58212" s="122"/>
      <c r="W58212" s="123"/>
      <c r="AC58212" s="123"/>
    </row>
    <row r="58213" spans="5:29" s="2" customFormat="1">
      <c r="E58213" s="120"/>
      <c r="M58213" s="120"/>
      <c r="N58213" s="120"/>
      <c r="U58213" s="121"/>
      <c r="V58213" s="122"/>
      <c r="W58213" s="123"/>
      <c r="AC58213" s="123"/>
    </row>
    <row r="58214" spans="5:29" s="2" customFormat="1">
      <c r="E58214" s="120"/>
      <c r="M58214" s="120"/>
      <c r="N58214" s="120"/>
      <c r="U58214" s="121"/>
      <c r="V58214" s="122"/>
      <c r="W58214" s="123"/>
      <c r="AC58214" s="123"/>
    </row>
    <row r="58215" spans="5:29" s="2" customFormat="1">
      <c r="E58215" s="120"/>
      <c r="M58215" s="120"/>
      <c r="N58215" s="120"/>
      <c r="U58215" s="121"/>
      <c r="V58215" s="122"/>
      <c r="W58215" s="123"/>
      <c r="AC58215" s="123"/>
    </row>
    <row r="58216" spans="5:29" s="2" customFormat="1">
      <c r="E58216" s="120"/>
      <c r="M58216" s="120"/>
      <c r="N58216" s="120"/>
      <c r="U58216" s="121"/>
      <c r="V58216" s="122"/>
      <c r="W58216" s="123"/>
      <c r="AC58216" s="123"/>
    </row>
    <row r="58217" spans="5:29" s="2" customFormat="1">
      <c r="E58217" s="120"/>
      <c r="M58217" s="120"/>
      <c r="N58217" s="120"/>
      <c r="U58217" s="121"/>
      <c r="V58217" s="122"/>
      <c r="W58217" s="123"/>
      <c r="AC58217" s="123"/>
    </row>
    <row r="58218" spans="5:29" s="2" customFormat="1">
      <c r="E58218" s="120"/>
      <c r="M58218" s="120"/>
      <c r="N58218" s="120"/>
      <c r="U58218" s="121"/>
      <c r="V58218" s="122"/>
      <c r="W58218" s="123"/>
      <c r="AC58218" s="123"/>
    </row>
    <row r="58219" spans="5:29" s="2" customFormat="1">
      <c r="E58219" s="120"/>
      <c r="M58219" s="120"/>
      <c r="N58219" s="120"/>
      <c r="U58219" s="121"/>
      <c r="V58219" s="122"/>
      <c r="W58219" s="123"/>
      <c r="AC58219" s="123"/>
    </row>
    <row r="58220" spans="5:29" s="2" customFormat="1">
      <c r="E58220" s="120"/>
      <c r="M58220" s="120"/>
      <c r="N58220" s="120"/>
      <c r="U58220" s="121"/>
      <c r="V58220" s="122"/>
      <c r="W58220" s="123"/>
      <c r="AC58220" s="123"/>
    </row>
    <row r="58221" spans="5:29" s="2" customFormat="1">
      <c r="E58221" s="120"/>
      <c r="M58221" s="120"/>
      <c r="N58221" s="120"/>
      <c r="U58221" s="121"/>
      <c r="V58221" s="122"/>
      <c r="W58221" s="123"/>
      <c r="AC58221" s="123"/>
    </row>
    <row r="58222" spans="5:29" s="2" customFormat="1">
      <c r="E58222" s="120"/>
      <c r="M58222" s="120"/>
      <c r="N58222" s="120"/>
      <c r="U58222" s="121"/>
      <c r="V58222" s="122"/>
      <c r="W58222" s="123"/>
      <c r="AC58222" s="123"/>
    </row>
    <row r="58223" spans="5:29" s="2" customFormat="1">
      <c r="E58223" s="120"/>
      <c r="M58223" s="120"/>
      <c r="N58223" s="120"/>
      <c r="U58223" s="121"/>
      <c r="V58223" s="122"/>
      <c r="W58223" s="123"/>
      <c r="AC58223" s="123"/>
    </row>
    <row r="58224" spans="5:29" s="2" customFormat="1">
      <c r="E58224" s="120"/>
      <c r="M58224" s="120"/>
      <c r="N58224" s="120"/>
      <c r="U58224" s="121"/>
      <c r="V58224" s="122"/>
      <c r="W58224" s="123"/>
      <c r="AC58224" s="123"/>
    </row>
    <row r="58225" spans="5:29" s="2" customFormat="1">
      <c r="E58225" s="120"/>
      <c r="M58225" s="120"/>
      <c r="N58225" s="120"/>
      <c r="U58225" s="121"/>
      <c r="V58225" s="122"/>
      <c r="W58225" s="123"/>
      <c r="AC58225" s="123"/>
    </row>
    <row r="58226" spans="5:29" s="2" customFormat="1">
      <c r="E58226" s="120"/>
      <c r="M58226" s="120"/>
      <c r="N58226" s="120"/>
      <c r="U58226" s="121"/>
      <c r="V58226" s="122"/>
      <c r="W58226" s="123"/>
      <c r="AC58226" s="123"/>
    </row>
    <row r="58227" spans="5:29" s="2" customFormat="1">
      <c r="E58227" s="120"/>
      <c r="M58227" s="120"/>
      <c r="N58227" s="120"/>
      <c r="U58227" s="121"/>
      <c r="V58227" s="122"/>
      <c r="W58227" s="123"/>
      <c r="AC58227" s="123"/>
    </row>
    <row r="58228" spans="5:29" s="2" customFormat="1">
      <c r="E58228" s="120"/>
      <c r="M58228" s="120"/>
      <c r="N58228" s="120"/>
      <c r="U58228" s="121"/>
      <c r="V58228" s="122"/>
      <c r="W58228" s="123"/>
      <c r="AC58228" s="123"/>
    </row>
    <row r="58229" spans="5:29" s="2" customFormat="1">
      <c r="E58229" s="120"/>
      <c r="M58229" s="120"/>
      <c r="N58229" s="120"/>
      <c r="U58229" s="121"/>
      <c r="V58229" s="122"/>
      <c r="W58229" s="123"/>
      <c r="AC58229" s="123"/>
    </row>
    <row r="58230" spans="5:29" s="2" customFormat="1">
      <c r="E58230" s="120"/>
      <c r="M58230" s="120"/>
      <c r="N58230" s="120"/>
      <c r="U58230" s="121"/>
      <c r="V58230" s="122"/>
      <c r="W58230" s="123"/>
      <c r="AC58230" s="123"/>
    </row>
    <row r="58231" spans="5:29" s="2" customFormat="1">
      <c r="E58231" s="120"/>
      <c r="M58231" s="120"/>
      <c r="N58231" s="120"/>
      <c r="U58231" s="121"/>
      <c r="V58231" s="122"/>
      <c r="W58231" s="123"/>
      <c r="AC58231" s="123"/>
    </row>
    <row r="58232" spans="5:29" s="2" customFormat="1">
      <c r="E58232" s="120"/>
      <c r="M58232" s="120"/>
      <c r="N58232" s="120"/>
      <c r="U58232" s="121"/>
      <c r="V58232" s="122"/>
      <c r="W58232" s="123"/>
      <c r="AC58232" s="123"/>
    </row>
    <row r="58233" spans="5:29" s="2" customFormat="1">
      <c r="E58233" s="120"/>
      <c r="M58233" s="120"/>
      <c r="N58233" s="120"/>
      <c r="U58233" s="121"/>
      <c r="V58233" s="122"/>
      <c r="W58233" s="123"/>
      <c r="AC58233" s="123"/>
    </row>
    <row r="58234" spans="5:29" s="2" customFormat="1">
      <c r="E58234" s="120"/>
      <c r="M58234" s="120"/>
      <c r="N58234" s="120"/>
      <c r="U58234" s="121"/>
      <c r="V58234" s="122"/>
      <c r="W58234" s="123"/>
      <c r="AC58234" s="123"/>
    </row>
    <row r="58235" spans="5:29" s="2" customFormat="1">
      <c r="E58235" s="120"/>
      <c r="M58235" s="120"/>
      <c r="N58235" s="120"/>
      <c r="U58235" s="121"/>
      <c r="V58235" s="122"/>
      <c r="W58235" s="123"/>
      <c r="AC58235" s="123"/>
    </row>
    <row r="58236" spans="5:29" s="2" customFormat="1">
      <c r="E58236" s="120"/>
      <c r="M58236" s="120"/>
      <c r="N58236" s="120"/>
      <c r="U58236" s="121"/>
      <c r="V58236" s="122"/>
      <c r="W58236" s="123"/>
      <c r="AC58236" s="123"/>
    </row>
    <row r="58237" spans="5:29" s="2" customFormat="1">
      <c r="E58237" s="120"/>
      <c r="M58237" s="120"/>
      <c r="N58237" s="120"/>
      <c r="U58237" s="121"/>
      <c r="V58237" s="122"/>
      <c r="W58237" s="123"/>
      <c r="AC58237" s="123"/>
    </row>
    <row r="58238" spans="5:29" s="2" customFormat="1">
      <c r="E58238" s="120"/>
      <c r="M58238" s="120"/>
      <c r="N58238" s="120"/>
      <c r="U58238" s="121"/>
      <c r="V58238" s="122"/>
      <c r="W58238" s="123"/>
      <c r="AC58238" s="123"/>
    </row>
    <row r="58239" spans="5:29" s="2" customFormat="1">
      <c r="E58239" s="120"/>
      <c r="M58239" s="120"/>
      <c r="N58239" s="120"/>
      <c r="U58239" s="121"/>
      <c r="V58239" s="122"/>
      <c r="W58239" s="123"/>
      <c r="AC58239" s="123"/>
    </row>
    <row r="58240" spans="5:29" s="2" customFormat="1">
      <c r="E58240" s="120"/>
      <c r="M58240" s="120"/>
      <c r="N58240" s="120"/>
      <c r="U58240" s="121"/>
      <c r="V58240" s="122"/>
      <c r="W58240" s="123"/>
      <c r="AC58240" s="123"/>
    </row>
    <row r="58241" spans="5:29" s="2" customFormat="1">
      <c r="E58241" s="120"/>
      <c r="M58241" s="120"/>
      <c r="N58241" s="120"/>
      <c r="U58241" s="121"/>
      <c r="V58241" s="122"/>
      <c r="W58241" s="123"/>
      <c r="AC58241" s="123"/>
    </row>
    <row r="58242" spans="5:29" s="2" customFormat="1">
      <c r="E58242" s="120"/>
      <c r="M58242" s="120"/>
      <c r="N58242" s="120"/>
      <c r="U58242" s="121"/>
      <c r="V58242" s="122"/>
      <c r="W58242" s="123"/>
      <c r="AC58242" s="123"/>
    </row>
    <row r="58243" spans="5:29" s="2" customFormat="1">
      <c r="E58243" s="120"/>
      <c r="M58243" s="120"/>
      <c r="N58243" s="120"/>
      <c r="U58243" s="121"/>
      <c r="V58243" s="122"/>
      <c r="W58243" s="123"/>
      <c r="AC58243" s="123"/>
    </row>
    <row r="58244" spans="5:29" s="2" customFormat="1">
      <c r="E58244" s="120"/>
      <c r="M58244" s="120"/>
      <c r="N58244" s="120"/>
      <c r="U58244" s="121"/>
      <c r="V58244" s="122"/>
      <c r="W58244" s="123"/>
      <c r="AC58244" s="123"/>
    </row>
    <row r="58245" spans="5:29" s="2" customFormat="1">
      <c r="E58245" s="120"/>
      <c r="M58245" s="120"/>
      <c r="N58245" s="120"/>
      <c r="U58245" s="121"/>
      <c r="V58245" s="122"/>
      <c r="W58245" s="123"/>
      <c r="AC58245" s="123"/>
    </row>
    <row r="58246" spans="5:29" s="2" customFormat="1">
      <c r="E58246" s="120"/>
      <c r="M58246" s="120"/>
      <c r="N58246" s="120"/>
      <c r="U58246" s="121"/>
      <c r="V58246" s="122"/>
      <c r="W58246" s="123"/>
      <c r="AC58246" s="123"/>
    </row>
    <row r="58247" spans="5:29" s="2" customFormat="1">
      <c r="E58247" s="120"/>
      <c r="M58247" s="120"/>
      <c r="N58247" s="120"/>
      <c r="U58247" s="121"/>
      <c r="V58247" s="122"/>
      <c r="W58247" s="123"/>
      <c r="AC58247" s="123"/>
    </row>
    <row r="58248" spans="5:29" s="2" customFormat="1">
      <c r="E58248" s="120"/>
      <c r="M58248" s="120"/>
      <c r="N58248" s="120"/>
      <c r="U58248" s="121"/>
      <c r="V58248" s="122"/>
      <c r="W58248" s="123"/>
      <c r="AC58248" s="123"/>
    </row>
    <row r="58249" spans="5:29" s="2" customFormat="1">
      <c r="E58249" s="120"/>
      <c r="M58249" s="120"/>
      <c r="N58249" s="120"/>
      <c r="U58249" s="121"/>
      <c r="V58249" s="122"/>
      <c r="W58249" s="123"/>
      <c r="AC58249" s="123"/>
    </row>
    <row r="58250" spans="5:29" s="2" customFormat="1">
      <c r="E58250" s="120"/>
      <c r="M58250" s="120"/>
      <c r="N58250" s="120"/>
      <c r="U58250" s="121"/>
      <c r="V58250" s="122"/>
      <c r="W58250" s="123"/>
      <c r="AC58250" s="123"/>
    </row>
    <row r="58251" spans="5:29" s="2" customFormat="1">
      <c r="E58251" s="120"/>
      <c r="M58251" s="120"/>
      <c r="N58251" s="120"/>
      <c r="U58251" s="121"/>
      <c r="V58251" s="122"/>
      <c r="W58251" s="123"/>
      <c r="AC58251" s="123"/>
    </row>
    <row r="58252" spans="5:29" s="2" customFormat="1">
      <c r="E58252" s="120"/>
      <c r="M58252" s="120"/>
      <c r="N58252" s="120"/>
      <c r="U58252" s="121"/>
      <c r="V58252" s="122"/>
      <c r="W58252" s="123"/>
      <c r="AC58252" s="123"/>
    </row>
    <row r="58253" spans="5:29" s="2" customFormat="1">
      <c r="E58253" s="120"/>
      <c r="M58253" s="120"/>
      <c r="N58253" s="120"/>
      <c r="U58253" s="121"/>
      <c r="V58253" s="122"/>
      <c r="W58253" s="123"/>
      <c r="AC58253" s="123"/>
    </row>
    <row r="58254" spans="5:29" s="2" customFormat="1">
      <c r="E58254" s="120"/>
      <c r="M58254" s="120"/>
      <c r="N58254" s="120"/>
      <c r="U58254" s="121"/>
      <c r="V58254" s="122"/>
      <c r="W58254" s="123"/>
      <c r="AC58254" s="123"/>
    </row>
    <row r="58255" spans="5:29" s="2" customFormat="1">
      <c r="E58255" s="120"/>
      <c r="M58255" s="120"/>
      <c r="N58255" s="120"/>
      <c r="U58255" s="121"/>
      <c r="V58255" s="122"/>
      <c r="W58255" s="123"/>
      <c r="AC58255" s="123"/>
    </row>
    <row r="58256" spans="5:29" s="2" customFormat="1">
      <c r="E58256" s="120"/>
      <c r="M58256" s="120"/>
      <c r="N58256" s="120"/>
      <c r="U58256" s="121"/>
      <c r="V58256" s="122"/>
      <c r="W58256" s="123"/>
      <c r="AC58256" s="123"/>
    </row>
    <row r="58257" spans="5:29" s="2" customFormat="1">
      <c r="E58257" s="120"/>
      <c r="M58257" s="120"/>
      <c r="N58257" s="120"/>
      <c r="U58257" s="121"/>
      <c r="V58257" s="122"/>
      <c r="W58257" s="123"/>
      <c r="AC58257" s="123"/>
    </row>
    <row r="58258" spans="5:29" s="2" customFormat="1">
      <c r="E58258" s="120"/>
      <c r="M58258" s="120"/>
      <c r="N58258" s="120"/>
      <c r="U58258" s="121"/>
      <c r="V58258" s="122"/>
      <c r="W58258" s="123"/>
      <c r="AC58258" s="123"/>
    </row>
    <row r="58259" spans="5:29" s="2" customFormat="1">
      <c r="E58259" s="120"/>
      <c r="M58259" s="120"/>
      <c r="N58259" s="120"/>
      <c r="U58259" s="121"/>
      <c r="V58259" s="122"/>
      <c r="W58259" s="123"/>
      <c r="AC58259" s="123"/>
    </row>
    <row r="58260" spans="5:29" s="2" customFormat="1">
      <c r="E58260" s="120"/>
      <c r="M58260" s="120"/>
      <c r="N58260" s="120"/>
      <c r="U58260" s="121"/>
      <c r="V58260" s="122"/>
      <c r="W58260" s="123"/>
      <c r="AC58260" s="123"/>
    </row>
    <row r="58261" spans="5:29" s="2" customFormat="1">
      <c r="E58261" s="120"/>
      <c r="M58261" s="120"/>
      <c r="N58261" s="120"/>
      <c r="U58261" s="121"/>
      <c r="V58261" s="122"/>
      <c r="W58261" s="123"/>
      <c r="AC58261" s="123"/>
    </row>
    <row r="58262" spans="5:29" s="2" customFormat="1">
      <c r="E58262" s="120"/>
      <c r="M58262" s="120"/>
      <c r="N58262" s="120"/>
      <c r="U58262" s="121"/>
      <c r="V58262" s="122"/>
      <c r="W58262" s="123"/>
      <c r="AC58262" s="123"/>
    </row>
    <row r="58263" spans="5:29" s="2" customFormat="1">
      <c r="E58263" s="120"/>
      <c r="M58263" s="120"/>
      <c r="N58263" s="120"/>
      <c r="U58263" s="121"/>
      <c r="V58263" s="122"/>
      <c r="W58263" s="123"/>
      <c r="AC58263" s="123"/>
    </row>
    <row r="58264" spans="5:29" s="2" customFormat="1">
      <c r="E58264" s="120"/>
      <c r="M58264" s="120"/>
      <c r="N58264" s="120"/>
      <c r="U58264" s="121"/>
      <c r="V58264" s="122"/>
      <c r="W58264" s="123"/>
      <c r="AC58264" s="123"/>
    </row>
    <row r="58265" spans="5:29" s="2" customFormat="1">
      <c r="E58265" s="120"/>
      <c r="M58265" s="120"/>
      <c r="N58265" s="120"/>
      <c r="U58265" s="121"/>
      <c r="V58265" s="122"/>
      <c r="W58265" s="123"/>
      <c r="AC58265" s="123"/>
    </row>
    <row r="58266" spans="5:29" s="2" customFormat="1">
      <c r="E58266" s="120"/>
      <c r="M58266" s="120"/>
      <c r="N58266" s="120"/>
      <c r="U58266" s="121"/>
      <c r="V58266" s="122"/>
      <c r="W58266" s="123"/>
      <c r="AC58266" s="123"/>
    </row>
    <row r="58267" spans="5:29" s="2" customFormat="1">
      <c r="E58267" s="120"/>
      <c r="M58267" s="120"/>
      <c r="N58267" s="120"/>
      <c r="U58267" s="121"/>
      <c r="V58267" s="122"/>
      <c r="W58267" s="123"/>
      <c r="AC58267" s="123"/>
    </row>
    <row r="58268" spans="5:29" s="2" customFormat="1">
      <c r="E58268" s="120"/>
      <c r="M58268" s="120"/>
      <c r="N58268" s="120"/>
      <c r="U58268" s="121"/>
      <c r="V58268" s="122"/>
      <c r="W58268" s="123"/>
      <c r="AC58268" s="123"/>
    </row>
    <row r="58269" spans="5:29" s="2" customFormat="1">
      <c r="E58269" s="120"/>
      <c r="M58269" s="120"/>
      <c r="N58269" s="120"/>
      <c r="U58269" s="121"/>
      <c r="V58269" s="122"/>
      <c r="W58269" s="123"/>
      <c r="AC58269" s="123"/>
    </row>
    <row r="58270" spans="5:29" s="2" customFormat="1">
      <c r="E58270" s="120"/>
      <c r="M58270" s="120"/>
      <c r="N58270" s="120"/>
      <c r="U58270" s="121"/>
      <c r="V58270" s="122"/>
      <c r="W58270" s="123"/>
      <c r="AC58270" s="123"/>
    </row>
    <row r="58271" spans="5:29" s="2" customFormat="1">
      <c r="E58271" s="120"/>
      <c r="M58271" s="120"/>
      <c r="N58271" s="120"/>
      <c r="U58271" s="121"/>
      <c r="V58271" s="122"/>
      <c r="W58271" s="123"/>
      <c r="AC58271" s="123"/>
    </row>
    <row r="58272" spans="5:29" s="2" customFormat="1">
      <c r="E58272" s="120"/>
      <c r="M58272" s="120"/>
      <c r="N58272" s="120"/>
      <c r="U58272" s="121"/>
      <c r="V58272" s="122"/>
      <c r="W58272" s="123"/>
      <c r="AC58272" s="123"/>
    </row>
    <row r="58273" spans="5:29" s="2" customFormat="1">
      <c r="E58273" s="120"/>
      <c r="M58273" s="120"/>
      <c r="N58273" s="120"/>
      <c r="U58273" s="121"/>
      <c r="V58273" s="122"/>
      <c r="W58273" s="123"/>
      <c r="AC58273" s="123"/>
    </row>
    <row r="58274" spans="5:29" s="2" customFormat="1">
      <c r="E58274" s="120"/>
      <c r="M58274" s="120"/>
      <c r="N58274" s="120"/>
      <c r="U58274" s="121"/>
      <c r="V58274" s="122"/>
      <c r="W58274" s="123"/>
      <c r="AC58274" s="123"/>
    </row>
    <row r="58275" spans="5:29" s="2" customFormat="1">
      <c r="E58275" s="120"/>
      <c r="M58275" s="120"/>
      <c r="N58275" s="120"/>
      <c r="U58275" s="121"/>
      <c r="V58275" s="122"/>
      <c r="W58275" s="123"/>
      <c r="AC58275" s="123"/>
    </row>
    <row r="58276" spans="5:29" s="2" customFormat="1">
      <c r="E58276" s="120"/>
      <c r="M58276" s="120"/>
      <c r="N58276" s="120"/>
      <c r="U58276" s="121"/>
      <c r="V58276" s="122"/>
      <c r="W58276" s="123"/>
      <c r="AC58276" s="123"/>
    </row>
    <row r="58277" spans="5:29" s="2" customFormat="1">
      <c r="E58277" s="120"/>
      <c r="M58277" s="120"/>
      <c r="N58277" s="120"/>
      <c r="U58277" s="121"/>
      <c r="V58277" s="122"/>
      <c r="W58277" s="123"/>
      <c r="AC58277" s="123"/>
    </row>
    <row r="58278" spans="5:29" s="2" customFormat="1">
      <c r="E58278" s="120"/>
      <c r="M58278" s="120"/>
      <c r="N58278" s="120"/>
      <c r="U58278" s="121"/>
      <c r="V58278" s="122"/>
      <c r="W58278" s="123"/>
      <c r="AC58278" s="123"/>
    </row>
    <row r="58279" spans="5:29" s="2" customFormat="1">
      <c r="E58279" s="120"/>
      <c r="M58279" s="120"/>
      <c r="N58279" s="120"/>
      <c r="U58279" s="121"/>
      <c r="V58279" s="122"/>
      <c r="W58279" s="123"/>
      <c r="AC58279" s="123"/>
    </row>
    <row r="58280" spans="5:29" s="2" customFormat="1">
      <c r="E58280" s="120"/>
      <c r="M58280" s="120"/>
      <c r="N58280" s="120"/>
      <c r="U58280" s="121"/>
      <c r="V58280" s="122"/>
      <c r="W58280" s="123"/>
      <c r="AC58280" s="123"/>
    </row>
    <row r="58281" spans="5:29" s="2" customFormat="1">
      <c r="E58281" s="120"/>
      <c r="M58281" s="120"/>
      <c r="N58281" s="120"/>
      <c r="U58281" s="121"/>
      <c r="V58281" s="122"/>
      <c r="W58281" s="123"/>
      <c r="AC58281" s="123"/>
    </row>
    <row r="58282" spans="5:29" s="2" customFormat="1">
      <c r="E58282" s="120"/>
      <c r="M58282" s="120"/>
      <c r="N58282" s="120"/>
      <c r="U58282" s="121"/>
      <c r="V58282" s="122"/>
      <c r="W58282" s="123"/>
      <c r="AC58282" s="123"/>
    </row>
    <row r="58283" spans="5:29" s="2" customFormat="1">
      <c r="E58283" s="120"/>
      <c r="M58283" s="120"/>
      <c r="N58283" s="120"/>
      <c r="U58283" s="121"/>
      <c r="V58283" s="122"/>
      <c r="W58283" s="123"/>
      <c r="AC58283" s="123"/>
    </row>
    <row r="58284" spans="5:29" s="2" customFormat="1">
      <c r="E58284" s="120"/>
      <c r="M58284" s="120"/>
      <c r="N58284" s="120"/>
      <c r="U58284" s="121"/>
      <c r="V58284" s="122"/>
      <c r="W58284" s="123"/>
      <c r="AC58284" s="123"/>
    </row>
    <row r="58285" spans="5:29" s="2" customFormat="1">
      <c r="E58285" s="120"/>
      <c r="M58285" s="120"/>
      <c r="N58285" s="120"/>
      <c r="U58285" s="121"/>
      <c r="V58285" s="122"/>
      <c r="W58285" s="123"/>
      <c r="AC58285" s="123"/>
    </row>
    <row r="58286" spans="5:29" s="2" customFormat="1">
      <c r="E58286" s="120"/>
      <c r="M58286" s="120"/>
      <c r="N58286" s="120"/>
      <c r="U58286" s="121"/>
      <c r="V58286" s="122"/>
      <c r="W58286" s="123"/>
      <c r="AC58286" s="123"/>
    </row>
    <row r="58287" spans="5:29" s="2" customFormat="1">
      <c r="E58287" s="120"/>
      <c r="M58287" s="120"/>
      <c r="N58287" s="120"/>
      <c r="U58287" s="121"/>
      <c r="V58287" s="122"/>
      <c r="W58287" s="123"/>
      <c r="AC58287" s="123"/>
    </row>
    <row r="58288" spans="5:29" s="2" customFormat="1">
      <c r="E58288" s="120"/>
      <c r="M58288" s="120"/>
      <c r="N58288" s="120"/>
      <c r="U58288" s="121"/>
      <c r="V58288" s="122"/>
      <c r="W58288" s="123"/>
      <c r="AC58288" s="123"/>
    </row>
    <row r="58289" spans="5:29" s="2" customFormat="1">
      <c r="E58289" s="120"/>
      <c r="M58289" s="120"/>
      <c r="N58289" s="120"/>
      <c r="U58289" s="121"/>
      <c r="V58289" s="122"/>
      <c r="W58289" s="123"/>
      <c r="AC58289" s="123"/>
    </row>
    <row r="58290" spans="5:29" s="2" customFormat="1">
      <c r="E58290" s="120"/>
      <c r="M58290" s="120"/>
      <c r="N58290" s="120"/>
      <c r="U58290" s="121"/>
      <c r="V58290" s="122"/>
      <c r="W58290" s="123"/>
      <c r="AC58290" s="123"/>
    </row>
    <row r="58291" spans="5:29" s="2" customFormat="1">
      <c r="E58291" s="120"/>
      <c r="M58291" s="120"/>
      <c r="N58291" s="120"/>
      <c r="U58291" s="121"/>
      <c r="V58291" s="122"/>
      <c r="W58291" s="123"/>
      <c r="AC58291" s="123"/>
    </row>
    <row r="58292" spans="5:29" s="2" customFormat="1">
      <c r="E58292" s="120"/>
      <c r="M58292" s="120"/>
      <c r="N58292" s="120"/>
      <c r="U58292" s="121"/>
      <c r="V58292" s="122"/>
      <c r="W58292" s="123"/>
      <c r="AC58292" s="123"/>
    </row>
    <row r="58293" spans="5:29" s="2" customFormat="1">
      <c r="E58293" s="120"/>
      <c r="M58293" s="120"/>
      <c r="N58293" s="120"/>
      <c r="U58293" s="121"/>
      <c r="V58293" s="122"/>
      <c r="W58293" s="123"/>
      <c r="AC58293" s="123"/>
    </row>
    <row r="58294" spans="5:29" s="2" customFormat="1">
      <c r="E58294" s="120"/>
      <c r="M58294" s="120"/>
      <c r="N58294" s="120"/>
      <c r="U58294" s="121"/>
      <c r="V58294" s="122"/>
      <c r="W58294" s="123"/>
      <c r="AC58294" s="123"/>
    </row>
    <row r="58295" spans="5:29" s="2" customFormat="1">
      <c r="E58295" s="120"/>
      <c r="M58295" s="120"/>
      <c r="N58295" s="120"/>
      <c r="U58295" s="121"/>
      <c r="V58295" s="122"/>
      <c r="W58295" s="123"/>
      <c r="AC58295" s="123"/>
    </row>
    <row r="58296" spans="5:29" s="2" customFormat="1">
      <c r="E58296" s="120"/>
      <c r="M58296" s="120"/>
      <c r="N58296" s="120"/>
      <c r="U58296" s="121"/>
      <c r="V58296" s="122"/>
      <c r="W58296" s="123"/>
      <c r="AC58296" s="123"/>
    </row>
    <row r="58297" spans="5:29" s="2" customFormat="1">
      <c r="E58297" s="120"/>
      <c r="M58297" s="120"/>
      <c r="N58297" s="120"/>
      <c r="U58297" s="121"/>
      <c r="V58297" s="122"/>
      <c r="W58297" s="123"/>
      <c r="AC58297" s="123"/>
    </row>
    <row r="58298" spans="5:29" s="2" customFormat="1">
      <c r="E58298" s="120"/>
      <c r="M58298" s="120"/>
      <c r="N58298" s="120"/>
      <c r="U58298" s="121"/>
      <c r="V58298" s="122"/>
      <c r="W58298" s="123"/>
      <c r="AC58298" s="123"/>
    </row>
    <row r="58299" spans="5:29" s="2" customFormat="1">
      <c r="E58299" s="120"/>
      <c r="M58299" s="120"/>
      <c r="N58299" s="120"/>
      <c r="U58299" s="121"/>
      <c r="V58299" s="122"/>
      <c r="W58299" s="123"/>
      <c r="AC58299" s="123"/>
    </row>
    <row r="58300" spans="5:29" s="2" customFormat="1">
      <c r="E58300" s="120"/>
      <c r="M58300" s="120"/>
      <c r="N58300" s="120"/>
      <c r="U58300" s="121"/>
      <c r="V58300" s="122"/>
      <c r="W58300" s="123"/>
      <c r="AC58300" s="123"/>
    </row>
    <row r="58301" spans="5:29" s="2" customFormat="1">
      <c r="E58301" s="120"/>
      <c r="M58301" s="120"/>
      <c r="N58301" s="120"/>
      <c r="U58301" s="121"/>
      <c r="V58301" s="122"/>
      <c r="W58301" s="123"/>
      <c r="AC58301" s="123"/>
    </row>
    <row r="58302" spans="5:29" s="2" customFormat="1">
      <c r="E58302" s="120"/>
      <c r="M58302" s="120"/>
      <c r="N58302" s="120"/>
      <c r="U58302" s="121"/>
      <c r="V58302" s="122"/>
      <c r="W58302" s="123"/>
      <c r="AC58302" s="123"/>
    </row>
    <row r="58303" spans="5:29" s="2" customFormat="1">
      <c r="E58303" s="120"/>
      <c r="M58303" s="120"/>
      <c r="N58303" s="120"/>
      <c r="U58303" s="121"/>
      <c r="V58303" s="122"/>
      <c r="W58303" s="123"/>
      <c r="AC58303" s="123"/>
    </row>
    <row r="58304" spans="5:29" s="2" customFormat="1">
      <c r="E58304" s="120"/>
      <c r="M58304" s="120"/>
      <c r="N58304" s="120"/>
      <c r="U58304" s="121"/>
      <c r="V58304" s="122"/>
      <c r="W58304" s="123"/>
      <c r="AC58304" s="123"/>
    </row>
    <row r="58305" spans="5:29" s="2" customFormat="1">
      <c r="E58305" s="120"/>
      <c r="M58305" s="120"/>
      <c r="N58305" s="120"/>
      <c r="U58305" s="121"/>
      <c r="V58305" s="122"/>
      <c r="W58305" s="123"/>
      <c r="AC58305" s="123"/>
    </row>
    <row r="58306" spans="5:29" s="2" customFormat="1">
      <c r="E58306" s="120"/>
      <c r="M58306" s="120"/>
      <c r="N58306" s="120"/>
      <c r="U58306" s="121"/>
      <c r="V58306" s="122"/>
      <c r="W58306" s="123"/>
      <c r="AC58306" s="123"/>
    </row>
    <row r="58307" spans="5:29" s="2" customFormat="1">
      <c r="E58307" s="120"/>
      <c r="M58307" s="120"/>
      <c r="N58307" s="120"/>
      <c r="U58307" s="121"/>
      <c r="V58307" s="122"/>
      <c r="W58307" s="123"/>
      <c r="AC58307" s="123"/>
    </row>
    <row r="58308" spans="5:29" s="2" customFormat="1">
      <c r="E58308" s="120"/>
      <c r="M58308" s="120"/>
      <c r="N58308" s="120"/>
      <c r="U58308" s="121"/>
      <c r="V58308" s="122"/>
      <c r="W58308" s="123"/>
      <c r="AC58308" s="123"/>
    </row>
    <row r="58309" spans="5:29" s="2" customFormat="1">
      <c r="E58309" s="120"/>
      <c r="M58309" s="120"/>
      <c r="N58309" s="120"/>
      <c r="U58309" s="121"/>
      <c r="V58309" s="122"/>
      <c r="W58309" s="123"/>
      <c r="AC58309" s="123"/>
    </row>
    <row r="58310" spans="5:29" s="2" customFormat="1">
      <c r="E58310" s="120"/>
      <c r="M58310" s="120"/>
      <c r="N58310" s="120"/>
      <c r="U58310" s="121"/>
      <c r="V58310" s="122"/>
      <c r="W58310" s="123"/>
      <c r="AC58310" s="123"/>
    </row>
    <row r="58311" spans="5:29" s="2" customFormat="1">
      <c r="E58311" s="120"/>
      <c r="M58311" s="120"/>
      <c r="N58311" s="120"/>
      <c r="U58311" s="121"/>
      <c r="V58311" s="122"/>
      <c r="W58311" s="123"/>
      <c r="AC58311" s="123"/>
    </row>
    <row r="58312" spans="5:29" s="2" customFormat="1">
      <c r="E58312" s="120"/>
      <c r="M58312" s="120"/>
      <c r="N58312" s="120"/>
      <c r="U58312" s="121"/>
      <c r="V58312" s="122"/>
      <c r="W58312" s="123"/>
      <c r="AC58312" s="123"/>
    </row>
    <row r="58313" spans="5:29" s="2" customFormat="1">
      <c r="E58313" s="120"/>
      <c r="M58313" s="120"/>
      <c r="N58313" s="120"/>
      <c r="U58313" s="121"/>
      <c r="V58313" s="122"/>
      <c r="W58313" s="123"/>
      <c r="AC58313" s="123"/>
    </row>
    <row r="58314" spans="5:29" s="2" customFormat="1">
      <c r="E58314" s="120"/>
      <c r="M58314" s="120"/>
      <c r="N58314" s="120"/>
      <c r="U58314" s="121"/>
      <c r="V58314" s="122"/>
      <c r="W58314" s="123"/>
      <c r="AC58314" s="123"/>
    </row>
    <row r="58315" spans="5:29" s="2" customFormat="1">
      <c r="E58315" s="120"/>
      <c r="M58315" s="120"/>
      <c r="N58315" s="120"/>
      <c r="U58315" s="121"/>
      <c r="V58315" s="122"/>
      <c r="W58315" s="123"/>
      <c r="AC58315" s="123"/>
    </row>
    <row r="58316" spans="5:29" s="2" customFormat="1">
      <c r="E58316" s="120"/>
      <c r="M58316" s="120"/>
      <c r="N58316" s="120"/>
      <c r="U58316" s="121"/>
      <c r="V58316" s="122"/>
      <c r="W58316" s="123"/>
      <c r="AC58316" s="123"/>
    </row>
    <row r="58317" spans="5:29" s="2" customFormat="1">
      <c r="E58317" s="120"/>
      <c r="M58317" s="120"/>
      <c r="N58317" s="120"/>
      <c r="U58317" s="121"/>
      <c r="V58317" s="122"/>
      <c r="W58317" s="123"/>
      <c r="AC58317" s="123"/>
    </row>
    <row r="58318" spans="5:29" s="2" customFormat="1">
      <c r="E58318" s="120"/>
      <c r="M58318" s="120"/>
      <c r="N58318" s="120"/>
      <c r="U58318" s="121"/>
      <c r="V58318" s="122"/>
      <c r="W58318" s="123"/>
      <c r="AC58318" s="123"/>
    </row>
    <row r="58319" spans="5:29" s="2" customFormat="1">
      <c r="E58319" s="120"/>
      <c r="M58319" s="120"/>
      <c r="N58319" s="120"/>
      <c r="U58319" s="121"/>
      <c r="V58319" s="122"/>
      <c r="W58319" s="123"/>
      <c r="AC58319" s="123"/>
    </row>
    <row r="58320" spans="5:29" s="2" customFormat="1">
      <c r="E58320" s="120"/>
      <c r="M58320" s="120"/>
      <c r="N58320" s="120"/>
      <c r="U58320" s="121"/>
      <c r="V58320" s="122"/>
      <c r="W58320" s="123"/>
      <c r="AC58320" s="123"/>
    </row>
    <row r="58321" spans="5:29" s="2" customFormat="1">
      <c r="E58321" s="120"/>
      <c r="M58321" s="120"/>
      <c r="N58321" s="120"/>
      <c r="U58321" s="121"/>
      <c r="V58321" s="122"/>
      <c r="W58321" s="123"/>
      <c r="AC58321" s="123"/>
    </row>
    <row r="58322" spans="5:29" s="2" customFormat="1">
      <c r="E58322" s="120"/>
      <c r="M58322" s="120"/>
      <c r="N58322" s="120"/>
      <c r="U58322" s="121"/>
      <c r="V58322" s="122"/>
      <c r="W58322" s="123"/>
      <c r="AC58322" s="123"/>
    </row>
    <row r="58323" spans="5:29" s="2" customFormat="1">
      <c r="E58323" s="120"/>
      <c r="M58323" s="120"/>
      <c r="N58323" s="120"/>
      <c r="U58323" s="121"/>
      <c r="V58323" s="122"/>
      <c r="W58323" s="123"/>
      <c r="AC58323" s="123"/>
    </row>
    <row r="58324" spans="5:29" s="2" customFormat="1">
      <c r="E58324" s="120"/>
      <c r="M58324" s="120"/>
      <c r="N58324" s="120"/>
      <c r="U58324" s="121"/>
      <c r="V58324" s="122"/>
      <c r="W58324" s="123"/>
      <c r="AC58324" s="123"/>
    </row>
    <row r="58325" spans="5:29" s="2" customFormat="1">
      <c r="E58325" s="120"/>
      <c r="M58325" s="120"/>
      <c r="N58325" s="120"/>
      <c r="U58325" s="121"/>
      <c r="V58325" s="122"/>
      <c r="W58325" s="123"/>
      <c r="AC58325" s="123"/>
    </row>
    <row r="58326" spans="5:29" s="2" customFormat="1">
      <c r="E58326" s="120"/>
      <c r="M58326" s="120"/>
      <c r="N58326" s="120"/>
      <c r="U58326" s="121"/>
      <c r="V58326" s="122"/>
      <c r="W58326" s="123"/>
      <c r="AC58326" s="123"/>
    </row>
    <row r="58327" spans="5:29" s="2" customFormat="1">
      <c r="E58327" s="120"/>
      <c r="M58327" s="120"/>
      <c r="N58327" s="120"/>
      <c r="U58327" s="121"/>
      <c r="V58327" s="122"/>
      <c r="W58327" s="123"/>
      <c r="AC58327" s="123"/>
    </row>
    <row r="58328" spans="5:29" s="2" customFormat="1">
      <c r="E58328" s="120"/>
      <c r="M58328" s="120"/>
      <c r="N58328" s="120"/>
      <c r="U58328" s="121"/>
      <c r="V58328" s="122"/>
      <c r="W58328" s="123"/>
      <c r="AC58328" s="123"/>
    </row>
    <row r="58329" spans="5:29" s="2" customFormat="1">
      <c r="E58329" s="120"/>
      <c r="M58329" s="120"/>
      <c r="N58329" s="120"/>
      <c r="U58329" s="121"/>
      <c r="V58329" s="122"/>
      <c r="W58329" s="123"/>
      <c r="AC58329" s="123"/>
    </row>
    <row r="58330" spans="5:29" s="2" customFormat="1">
      <c r="E58330" s="120"/>
      <c r="M58330" s="120"/>
      <c r="N58330" s="120"/>
      <c r="U58330" s="121"/>
      <c r="V58330" s="122"/>
      <c r="W58330" s="123"/>
      <c r="AC58330" s="123"/>
    </row>
    <row r="58331" spans="5:29" s="2" customFormat="1">
      <c r="E58331" s="120"/>
      <c r="M58331" s="120"/>
      <c r="N58331" s="120"/>
      <c r="U58331" s="121"/>
      <c r="V58331" s="122"/>
      <c r="W58331" s="123"/>
      <c r="AC58331" s="123"/>
    </row>
    <row r="58332" spans="5:29" s="2" customFormat="1">
      <c r="E58332" s="120"/>
      <c r="M58332" s="120"/>
      <c r="N58332" s="120"/>
      <c r="U58332" s="121"/>
      <c r="V58332" s="122"/>
      <c r="W58332" s="123"/>
      <c r="AC58332" s="123"/>
    </row>
    <row r="58333" spans="5:29" s="2" customFormat="1">
      <c r="E58333" s="120"/>
      <c r="M58333" s="120"/>
      <c r="N58333" s="120"/>
      <c r="U58333" s="121"/>
      <c r="V58333" s="122"/>
      <c r="W58333" s="123"/>
      <c r="AC58333" s="123"/>
    </row>
    <row r="58334" spans="5:29" s="2" customFormat="1">
      <c r="E58334" s="120"/>
      <c r="M58334" s="120"/>
      <c r="N58334" s="120"/>
      <c r="U58334" s="121"/>
      <c r="V58334" s="122"/>
      <c r="W58334" s="123"/>
      <c r="AC58334" s="123"/>
    </row>
    <row r="58335" spans="5:29" s="2" customFormat="1">
      <c r="E58335" s="120"/>
      <c r="M58335" s="120"/>
      <c r="N58335" s="120"/>
      <c r="U58335" s="121"/>
      <c r="V58335" s="122"/>
      <c r="W58335" s="123"/>
      <c r="AC58335" s="123"/>
    </row>
    <row r="58336" spans="5:29" s="2" customFormat="1">
      <c r="E58336" s="120"/>
      <c r="M58336" s="120"/>
      <c r="N58336" s="120"/>
      <c r="U58336" s="121"/>
      <c r="V58336" s="122"/>
      <c r="W58336" s="123"/>
      <c r="AC58336" s="123"/>
    </row>
    <row r="58337" spans="5:29" s="2" customFormat="1">
      <c r="E58337" s="120"/>
      <c r="M58337" s="120"/>
      <c r="N58337" s="120"/>
      <c r="U58337" s="121"/>
      <c r="V58337" s="122"/>
      <c r="W58337" s="123"/>
      <c r="AC58337" s="123"/>
    </row>
    <row r="58338" spans="5:29" s="2" customFormat="1">
      <c r="E58338" s="120"/>
      <c r="M58338" s="120"/>
      <c r="N58338" s="120"/>
      <c r="U58338" s="121"/>
      <c r="V58338" s="122"/>
      <c r="W58338" s="123"/>
      <c r="AC58338" s="123"/>
    </row>
    <row r="58339" spans="5:29" s="2" customFormat="1">
      <c r="E58339" s="120"/>
      <c r="M58339" s="120"/>
      <c r="N58339" s="120"/>
      <c r="U58339" s="121"/>
      <c r="V58339" s="122"/>
      <c r="W58339" s="123"/>
      <c r="AC58339" s="123"/>
    </row>
    <row r="58340" spans="5:29" s="2" customFormat="1">
      <c r="E58340" s="120"/>
      <c r="M58340" s="120"/>
      <c r="N58340" s="120"/>
      <c r="U58340" s="121"/>
      <c r="V58340" s="122"/>
      <c r="W58340" s="123"/>
      <c r="AC58340" s="123"/>
    </row>
    <row r="58341" spans="5:29" s="2" customFormat="1">
      <c r="E58341" s="120"/>
      <c r="M58341" s="120"/>
      <c r="N58341" s="120"/>
      <c r="U58341" s="121"/>
      <c r="V58341" s="122"/>
      <c r="W58341" s="123"/>
      <c r="AC58341" s="123"/>
    </row>
    <row r="58342" spans="5:29" s="2" customFormat="1">
      <c r="E58342" s="120"/>
      <c r="M58342" s="120"/>
      <c r="N58342" s="120"/>
      <c r="U58342" s="121"/>
      <c r="V58342" s="122"/>
      <c r="W58342" s="123"/>
      <c r="AC58342" s="123"/>
    </row>
    <row r="58343" spans="5:29" s="2" customFormat="1">
      <c r="E58343" s="120"/>
      <c r="M58343" s="120"/>
      <c r="N58343" s="120"/>
      <c r="U58343" s="121"/>
      <c r="V58343" s="122"/>
      <c r="W58343" s="123"/>
      <c r="AC58343" s="123"/>
    </row>
    <row r="58344" spans="5:29" s="2" customFormat="1">
      <c r="E58344" s="120"/>
      <c r="M58344" s="120"/>
      <c r="N58344" s="120"/>
      <c r="U58344" s="121"/>
      <c r="V58344" s="122"/>
      <c r="W58344" s="123"/>
      <c r="AC58344" s="123"/>
    </row>
    <row r="58345" spans="5:29" s="2" customFormat="1">
      <c r="E58345" s="120"/>
      <c r="M58345" s="120"/>
      <c r="N58345" s="120"/>
      <c r="U58345" s="121"/>
      <c r="V58345" s="122"/>
      <c r="W58345" s="123"/>
      <c r="AC58345" s="123"/>
    </row>
    <row r="58346" spans="5:29" s="2" customFormat="1">
      <c r="E58346" s="120"/>
      <c r="M58346" s="120"/>
      <c r="N58346" s="120"/>
      <c r="U58346" s="121"/>
      <c r="V58346" s="122"/>
      <c r="W58346" s="123"/>
      <c r="AC58346" s="123"/>
    </row>
    <row r="58347" spans="5:29" s="2" customFormat="1">
      <c r="E58347" s="120"/>
      <c r="M58347" s="120"/>
      <c r="N58347" s="120"/>
      <c r="U58347" s="121"/>
      <c r="V58347" s="122"/>
      <c r="W58347" s="123"/>
      <c r="AC58347" s="123"/>
    </row>
    <row r="58348" spans="5:29" s="2" customFormat="1">
      <c r="E58348" s="120"/>
      <c r="M58348" s="120"/>
      <c r="N58348" s="120"/>
      <c r="U58348" s="121"/>
      <c r="V58348" s="122"/>
      <c r="W58348" s="123"/>
      <c r="AC58348" s="123"/>
    </row>
    <row r="58349" spans="5:29" s="2" customFormat="1">
      <c r="E58349" s="120"/>
      <c r="M58349" s="120"/>
      <c r="N58349" s="120"/>
      <c r="U58349" s="121"/>
      <c r="V58349" s="122"/>
      <c r="W58349" s="123"/>
      <c r="AC58349" s="123"/>
    </row>
    <row r="58350" spans="5:29" s="2" customFormat="1">
      <c r="E58350" s="120"/>
      <c r="M58350" s="120"/>
      <c r="N58350" s="120"/>
      <c r="U58350" s="121"/>
      <c r="V58350" s="122"/>
      <c r="W58350" s="123"/>
      <c r="AC58350" s="123"/>
    </row>
    <row r="58351" spans="5:29" s="2" customFormat="1">
      <c r="E58351" s="120"/>
      <c r="M58351" s="120"/>
      <c r="N58351" s="120"/>
      <c r="U58351" s="121"/>
      <c r="V58351" s="122"/>
      <c r="W58351" s="123"/>
      <c r="AC58351" s="123"/>
    </row>
    <row r="58352" spans="5:29" s="2" customFormat="1">
      <c r="E58352" s="120"/>
      <c r="M58352" s="120"/>
      <c r="N58352" s="120"/>
      <c r="U58352" s="121"/>
      <c r="V58352" s="122"/>
      <c r="W58352" s="123"/>
      <c r="AC58352" s="123"/>
    </row>
    <row r="58353" spans="5:29" s="2" customFormat="1">
      <c r="E58353" s="120"/>
      <c r="M58353" s="120"/>
      <c r="N58353" s="120"/>
      <c r="U58353" s="121"/>
      <c r="V58353" s="122"/>
      <c r="W58353" s="123"/>
      <c r="AC58353" s="123"/>
    </row>
    <row r="58354" spans="5:29" s="2" customFormat="1">
      <c r="E58354" s="120"/>
      <c r="M58354" s="120"/>
      <c r="N58354" s="120"/>
      <c r="U58354" s="121"/>
      <c r="V58354" s="122"/>
      <c r="W58354" s="123"/>
      <c r="AC58354" s="123"/>
    </row>
    <row r="58355" spans="5:29" s="2" customFormat="1">
      <c r="E58355" s="120"/>
      <c r="M58355" s="120"/>
      <c r="N58355" s="120"/>
      <c r="U58355" s="121"/>
      <c r="V58355" s="122"/>
      <c r="W58355" s="123"/>
      <c r="AC58355" s="123"/>
    </row>
    <row r="58356" spans="5:29" s="2" customFormat="1">
      <c r="E58356" s="120"/>
      <c r="M58356" s="120"/>
      <c r="N58356" s="120"/>
      <c r="U58356" s="121"/>
      <c r="V58356" s="122"/>
      <c r="W58356" s="123"/>
      <c r="AC58356" s="123"/>
    </row>
    <row r="58357" spans="5:29" s="2" customFormat="1">
      <c r="E58357" s="120"/>
      <c r="M58357" s="120"/>
      <c r="N58357" s="120"/>
      <c r="U58357" s="121"/>
      <c r="V58357" s="122"/>
      <c r="W58357" s="123"/>
      <c r="AC58357" s="123"/>
    </row>
    <row r="58358" spans="5:29" s="2" customFormat="1">
      <c r="E58358" s="120"/>
      <c r="M58358" s="120"/>
      <c r="N58358" s="120"/>
      <c r="U58358" s="121"/>
      <c r="V58358" s="122"/>
      <c r="W58358" s="123"/>
      <c r="AC58358" s="123"/>
    </row>
    <row r="58359" spans="5:29" s="2" customFormat="1">
      <c r="E58359" s="120"/>
      <c r="M58359" s="120"/>
      <c r="N58359" s="120"/>
      <c r="U58359" s="121"/>
      <c r="V58359" s="122"/>
      <c r="W58359" s="123"/>
      <c r="AC58359" s="123"/>
    </row>
    <row r="58360" spans="5:29" s="2" customFormat="1">
      <c r="E58360" s="120"/>
      <c r="M58360" s="120"/>
      <c r="N58360" s="120"/>
      <c r="U58360" s="121"/>
      <c r="V58360" s="122"/>
      <c r="W58360" s="123"/>
      <c r="AC58360" s="123"/>
    </row>
    <row r="58361" spans="5:29" s="2" customFormat="1">
      <c r="E58361" s="120"/>
      <c r="M58361" s="120"/>
      <c r="N58361" s="120"/>
      <c r="U58361" s="121"/>
      <c r="V58361" s="122"/>
      <c r="W58361" s="123"/>
      <c r="AC58361" s="123"/>
    </row>
    <row r="58362" spans="5:29" s="2" customFormat="1">
      <c r="E58362" s="120"/>
      <c r="M58362" s="120"/>
      <c r="N58362" s="120"/>
      <c r="U58362" s="121"/>
      <c r="V58362" s="122"/>
      <c r="W58362" s="123"/>
      <c r="AC58362" s="123"/>
    </row>
    <row r="58363" spans="5:29" s="2" customFormat="1">
      <c r="E58363" s="120"/>
      <c r="M58363" s="120"/>
      <c r="N58363" s="120"/>
      <c r="U58363" s="121"/>
      <c r="V58363" s="122"/>
      <c r="W58363" s="123"/>
      <c r="AC58363" s="123"/>
    </row>
    <row r="58364" spans="5:29" s="2" customFormat="1">
      <c r="E58364" s="120"/>
      <c r="M58364" s="120"/>
      <c r="N58364" s="120"/>
      <c r="U58364" s="121"/>
      <c r="V58364" s="122"/>
      <c r="W58364" s="123"/>
      <c r="AC58364" s="123"/>
    </row>
    <row r="58365" spans="5:29" s="2" customFormat="1">
      <c r="E58365" s="120"/>
      <c r="M58365" s="120"/>
      <c r="N58365" s="120"/>
      <c r="U58365" s="121"/>
      <c r="V58365" s="122"/>
      <c r="W58365" s="123"/>
      <c r="AC58365" s="123"/>
    </row>
    <row r="58366" spans="5:29" s="2" customFormat="1">
      <c r="E58366" s="120"/>
      <c r="M58366" s="120"/>
      <c r="N58366" s="120"/>
      <c r="U58366" s="121"/>
      <c r="V58366" s="122"/>
      <c r="W58366" s="123"/>
      <c r="AC58366" s="123"/>
    </row>
    <row r="58367" spans="5:29" s="2" customFormat="1">
      <c r="E58367" s="120"/>
      <c r="M58367" s="120"/>
      <c r="N58367" s="120"/>
      <c r="U58367" s="121"/>
      <c r="V58367" s="122"/>
      <c r="W58367" s="123"/>
      <c r="AC58367" s="123"/>
    </row>
    <row r="58368" spans="5:29" s="2" customFormat="1">
      <c r="E58368" s="120"/>
      <c r="M58368" s="120"/>
      <c r="N58368" s="120"/>
      <c r="U58368" s="121"/>
      <c r="V58368" s="122"/>
      <c r="W58368" s="123"/>
      <c r="AC58368" s="123"/>
    </row>
    <row r="58369" spans="5:29" s="2" customFormat="1">
      <c r="E58369" s="120"/>
      <c r="M58369" s="120"/>
      <c r="N58369" s="120"/>
      <c r="U58369" s="121"/>
      <c r="V58369" s="122"/>
      <c r="W58369" s="123"/>
      <c r="AC58369" s="123"/>
    </row>
    <row r="58370" spans="5:29" s="2" customFormat="1">
      <c r="E58370" s="120"/>
      <c r="M58370" s="120"/>
      <c r="N58370" s="120"/>
      <c r="U58370" s="121"/>
      <c r="V58370" s="122"/>
      <c r="W58370" s="123"/>
      <c r="AC58370" s="123"/>
    </row>
    <row r="58371" spans="5:29" s="2" customFormat="1">
      <c r="E58371" s="120"/>
      <c r="M58371" s="120"/>
      <c r="N58371" s="120"/>
      <c r="U58371" s="121"/>
      <c r="V58371" s="122"/>
      <c r="W58371" s="123"/>
      <c r="AC58371" s="123"/>
    </row>
    <row r="58372" spans="5:29" s="2" customFormat="1">
      <c r="E58372" s="120"/>
      <c r="M58372" s="120"/>
      <c r="N58372" s="120"/>
      <c r="U58372" s="121"/>
      <c r="V58372" s="122"/>
      <c r="W58372" s="123"/>
      <c r="AC58372" s="123"/>
    </row>
    <row r="58373" spans="5:29" s="2" customFormat="1">
      <c r="E58373" s="120"/>
      <c r="M58373" s="120"/>
      <c r="N58373" s="120"/>
      <c r="U58373" s="121"/>
      <c r="V58373" s="122"/>
      <c r="W58373" s="123"/>
      <c r="AC58373" s="123"/>
    </row>
    <row r="58374" spans="5:29" s="2" customFormat="1">
      <c r="E58374" s="120"/>
      <c r="M58374" s="120"/>
      <c r="N58374" s="120"/>
      <c r="U58374" s="121"/>
      <c r="V58374" s="122"/>
      <c r="W58374" s="123"/>
      <c r="AC58374" s="123"/>
    </row>
    <row r="58375" spans="5:29" s="2" customFormat="1">
      <c r="E58375" s="120"/>
      <c r="M58375" s="120"/>
      <c r="N58375" s="120"/>
      <c r="U58375" s="121"/>
      <c r="V58375" s="122"/>
      <c r="W58375" s="123"/>
      <c r="AC58375" s="123"/>
    </row>
    <row r="58376" spans="5:29" s="2" customFormat="1">
      <c r="E58376" s="120"/>
      <c r="M58376" s="120"/>
      <c r="N58376" s="120"/>
      <c r="U58376" s="121"/>
      <c r="V58376" s="122"/>
      <c r="W58376" s="123"/>
      <c r="AC58376" s="123"/>
    </row>
    <row r="58377" spans="5:29" s="2" customFormat="1">
      <c r="E58377" s="120"/>
      <c r="M58377" s="120"/>
      <c r="N58377" s="120"/>
      <c r="U58377" s="121"/>
      <c r="V58377" s="122"/>
      <c r="W58377" s="123"/>
      <c r="AC58377" s="123"/>
    </row>
    <row r="58378" spans="5:29" s="2" customFormat="1">
      <c r="E58378" s="120"/>
      <c r="M58378" s="120"/>
      <c r="N58378" s="120"/>
      <c r="U58378" s="121"/>
      <c r="V58378" s="122"/>
      <c r="W58378" s="123"/>
      <c r="AC58378" s="123"/>
    </row>
    <row r="58379" spans="5:29" s="2" customFormat="1">
      <c r="E58379" s="120"/>
      <c r="M58379" s="120"/>
      <c r="N58379" s="120"/>
      <c r="U58379" s="121"/>
      <c r="V58379" s="122"/>
      <c r="W58379" s="123"/>
      <c r="AC58379" s="123"/>
    </row>
    <row r="58380" spans="5:29" s="2" customFormat="1">
      <c r="E58380" s="120"/>
      <c r="M58380" s="120"/>
      <c r="N58380" s="120"/>
      <c r="U58380" s="121"/>
      <c r="V58380" s="122"/>
      <c r="W58380" s="123"/>
      <c r="AC58380" s="123"/>
    </row>
    <row r="58381" spans="5:29" s="2" customFormat="1">
      <c r="E58381" s="120"/>
      <c r="M58381" s="120"/>
      <c r="N58381" s="120"/>
      <c r="U58381" s="121"/>
      <c r="V58381" s="122"/>
      <c r="W58381" s="123"/>
      <c r="AC58381" s="123"/>
    </row>
    <row r="58382" spans="5:29" s="2" customFormat="1">
      <c r="E58382" s="120"/>
      <c r="M58382" s="120"/>
      <c r="N58382" s="120"/>
      <c r="U58382" s="121"/>
      <c r="V58382" s="122"/>
      <c r="W58382" s="123"/>
      <c r="AC58382" s="123"/>
    </row>
    <row r="58383" spans="5:29" s="2" customFormat="1">
      <c r="E58383" s="120"/>
      <c r="M58383" s="120"/>
      <c r="N58383" s="120"/>
      <c r="U58383" s="121"/>
      <c r="V58383" s="122"/>
      <c r="W58383" s="123"/>
      <c r="AC58383" s="123"/>
    </row>
    <row r="58384" spans="5:29" s="2" customFormat="1">
      <c r="E58384" s="120"/>
      <c r="M58384" s="120"/>
      <c r="N58384" s="120"/>
      <c r="U58384" s="121"/>
      <c r="V58384" s="122"/>
      <c r="W58384" s="123"/>
      <c r="AC58384" s="123"/>
    </row>
    <row r="58385" spans="5:29" s="2" customFormat="1">
      <c r="E58385" s="120"/>
      <c r="M58385" s="120"/>
      <c r="N58385" s="120"/>
      <c r="U58385" s="121"/>
      <c r="V58385" s="122"/>
      <c r="W58385" s="123"/>
      <c r="AC58385" s="123"/>
    </row>
    <row r="58386" spans="5:29" s="2" customFormat="1">
      <c r="E58386" s="120"/>
      <c r="M58386" s="120"/>
      <c r="N58386" s="120"/>
      <c r="U58386" s="121"/>
      <c r="V58386" s="122"/>
      <c r="W58386" s="123"/>
      <c r="AC58386" s="123"/>
    </row>
    <row r="58387" spans="5:29" s="2" customFormat="1">
      <c r="E58387" s="120"/>
      <c r="M58387" s="120"/>
      <c r="N58387" s="120"/>
      <c r="U58387" s="121"/>
      <c r="V58387" s="122"/>
      <c r="W58387" s="123"/>
      <c r="AC58387" s="123"/>
    </row>
    <row r="58388" spans="5:29" s="2" customFormat="1">
      <c r="E58388" s="120"/>
      <c r="M58388" s="120"/>
      <c r="N58388" s="120"/>
      <c r="U58388" s="121"/>
      <c r="V58388" s="122"/>
      <c r="W58388" s="123"/>
      <c r="AC58388" s="123"/>
    </row>
    <row r="58389" spans="5:29" s="2" customFormat="1">
      <c r="E58389" s="120"/>
      <c r="M58389" s="120"/>
      <c r="N58389" s="120"/>
      <c r="U58389" s="121"/>
      <c r="V58389" s="122"/>
      <c r="W58389" s="123"/>
      <c r="AC58389" s="123"/>
    </row>
    <row r="58390" spans="5:29" s="2" customFormat="1">
      <c r="E58390" s="120"/>
      <c r="M58390" s="120"/>
      <c r="N58390" s="120"/>
      <c r="U58390" s="121"/>
      <c r="V58390" s="122"/>
      <c r="W58390" s="123"/>
      <c r="AC58390" s="123"/>
    </row>
    <row r="58391" spans="5:29" s="2" customFormat="1">
      <c r="E58391" s="120"/>
      <c r="M58391" s="120"/>
      <c r="N58391" s="120"/>
      <c r="U58391" s="121"/>
      <c r="V58391" s="122"/>
      <c r="W58391" s="123"/>
      <c r="AC58391" s="123"/>
    </row>
    <row r="58392" spans="5:29" s="2" customFormat="1">
      <c r="E58392" s="120"/>
      <c r="M58392" s="120"/>
      <c r="N58392" s="120"/>
      <c r="U58392" s="121"/>
      <c r="V58392" s="122"/>
      <c r="W58392" s="123"/>
      <c r="AC58392" s="123"/>
    </row>
    <row r="58393" spans="5:29" s="2" customFormat="1">
      <c r="E58393" s="120"/>
      <c r="M58393" s="120"/>
      <c r="N58393" s="120"/>
      <c r="U58393" s="121"/>
      <c r="V58393" s="122"/>
      <c r="W58393" s="123"/>
      <c r="AC58393" s="123"/>
    </row>
    <row r="58394" spans="5:29" s="2" customFormat="1">
      <c r="E58394" s="120"/>
      <c r="M58394" s="120"/>
      <c r="N58394" s="120"/>
      <c r="U58394" s="121"/>
      <c r="V58394" s="122"/>
      <c r="W58394" s="123"/>
      <c r="AC58394" s="123"/>
    </row>
    <row r="58395" spans="5:29" s="2" customFormat="1">
      <c r="E58395" s="120"/>
      <c r="M58395" s="120"/>
      <c r="N58395" s="120"/>
      <c r="U58395" s="121"/>
      <c r="V58395" s="122"/>
      <c r="W58395" s="123"/>
      <c r="AC58395" s="123"/>
    </row>
    <row r="58396" spans="5:29" s="2" customFormat="1">
      <c r="E58396" s="120"/>
      <c r="M58396" s="120"/>
      <c r="N58396" s="120"/>
      <c r="U58396" s="121"/>
      <c r="V58396" s="122"/>
      <c r="W58396" s="123"/>
      <c r="AC58396" s="123"/>
    </row>
    <row r="58397" spans="5:29" s="2" customFormat="1">
      <c r="E58397" s="120"/>
      <c r="M58397" s="120"/>
      <c r="N58397" s="120"/>
      <c r="U58397" s="121"/>
      <c r="V58397" s="122"/>
      <c r="W58397" s="123"/>
      <c r="AC58397" s="123"/>
    </row>
    <row r="58398" spans="5:29" s="2" customFormat="1">
      <c r="E58398" s="120"/>
      <c r="M58398" s="120"/>
      <c r="N58398" s="120"/>
      <c r="U58398" s="121"/>
      <c r="V58398" s="122"/>
      <c r="W58398" s="123"/>
      <c r="AC58398" s="123"/>
    </row>
    <row r="58399" spans="5:29" s="2" customFormat="1">
      <c r="E58399" s="120"/>
      <c r="M58399" s="120"/>
      <c r="N58399" s="120"/>
      <c r="U58399" s="121"/>
      <c r="V58399" s="122"/>
      <c r="W58399" s="123"/>
      <c r="AC58399" s="123"/>
    </row>
    <row r="58400" spans="5:29" s="2" customFormat="1">
      <c r="E58400" s="120"/>
      <c r="M58400" s="120"/>
      <c r="N58400" s="120"/>
      <c r="U58400" s="121"/>
      <c r="V58400" s="122"/>
      <c r="W58400" s="123"/>
      <c r="AC58400" s="123"/>
    </row>
    <row r="58401" spans="5:29" s="2" customFormat="1">
      <c r="E58401" s="120"/>
      <c r="M58401" s="120"/>
      <c r="N58401" s="120"/>
      <c r="U58401" s="121"/>
      <c r="V58401" s="122"/>
      <c r="W58401" s="123"/>
      <c r="AC58401" s="123"/>
    </row>
    <row r="58402" spans="5:29" s="2" customFormat="1">
      <c r="E58402" s="120"/>
      <c r="M58402" s="120"/>
      <c r="N58402" s="120"/>
      <c r="U58402" s="121"/>
      <c r="V58402" s="122"/>
      <c r="W58402" s="123"/>
      <c r="AC58402" s="123"/>
    </row>
    <row r="58403" spans="5:29" s="2" customFormat="1">
      <c r="E58403" s="120"/>
      <c r="M58403" s="120"/>
      <c r="N58403" s="120"/>
      <c r="U58403" s="121"/>
      <c r="V58403" s="122"/>
      <c r="W58403" s="123"/>
      <c r="AC58403" s="123"/>
    </row>
    <row r="58404" spans="5:29" s="2" customFormat="1">
      <c r="E58404" s="120"/>
      <c r="M58404" s="120"/>
      <c r="N58404" s="120"/>
      <c r="U58404" s="121"/>
      <c r="V58404" s="122"/>
      <c r="W58404" s="123"/>
      <c r="AC58404" s="123"/>
    </row>
    <row r="58405" spans="5:29" s="2" customFormat="1">
      <c r="E58405" s="120"/>
      <c r="M58405" s="120"/>
      <c r="N58405" s="120"/>
      <c r="U58405" s="121"/>
      <c r="V58405" s="122"/>
      <c r="W58405" s="123"/>
      <c r="AC58405" s="123"/>
    </row>
    <row r="58406" spans="5:29" s="2" customFormat="1">
      <c r="E58406" s="120"/>
      <c r="M58406" s="120"/>
      <c r="N58406" s="120"/>
      <c r="U58406" s="121"/>
      <c r="V58406" s="122"/>
      <c r="W58406" s="123"/>
      <c r="AC58406" s="123"/>
    </row>
    <row r="58407" spans="5:29" s="2" customFormat="1">
      <c r="E58407" s="120"/>
      <c r="M58407" s="120"/>
      <c r="N58407" s="120"/>
      <c r="U58407" s="121"/>
      <c r="V58407" s="122"/>
      <c r="W58407" s="123"/>
      <c r="AC58407" s="123"/>
    </row>
    <row r="58408" spans="5:29" s="2" customFormat="1">
      <c r="E58408" s="120"/>
      <c r="M58408" s="120"/>
      <c r="N58408" s="120"/>
      <c r="U58408" s="121"/>
      <c r="V58408" s="122"/>
      <c r="W58408" s="123"/>
      <c r="AC58408" s="123"/>
    </row>
    <row r="58409" spans="5:29" s="2" customFormat="1">
      <c r="E58409" s="120"/>
      <c r="M58409" s="120"/>
      <c r="N58409" s="120"/>
      <c r="U58409" s="121"/>
      <c r="V58409" s="122"/>
      <c r="W58409" s="123"/>
      <c r="AC58409" s="123"/>
    </row>
    <row r="58410" spans="5:29" s="2" customFormat="1">
      <c r="E58410" s="120"/>
      <c r="M58410" s="120"/>
      <c r="N58410" s="120"/>
      <c r="U58410" s="121"/>
      <c r="V58410" s="122"/>
      <c r="W58410" s="123"/>
      <c r="AC58410" s="123"/>
    </row>
    <row r="58411" spans="5:29" s="2" customFormat="1">
      <c r="E58411" s="120"/>
      <c r="M58411" s="120"/>
      <c r="N58411" s="120"/>
      <c r="U58411" s="121"/>
      <c r="V58411" s="122"/>
      <c r="W58411" s="123"/>
      <c r="AC58411" s="123"/>
    </row>
    <row r="58412" spans="5:29" s="2" customFormat="1">
      <c r="E58412" s="120"/>
      <c r="M58412" s="120"/>
      <c r="N58412" s="120"/>
      <c r="U58412" s="121"/>
      <c r="V58412" s="122"/>
      <c r="W58412" s="123"/>
      <c r="AC58412" s="123"/>
    </row>
    <row r="58413" spans="5:29" s="2" customFormat="1">
      <c r="E58413" s="120"/>
      <c r="M58413" s="120"/>
      <c r="N58413" s="120"/>
      <c r="U58413" s="121"/>
      <c r="V58413" s="122"/>
      <c r="W58413" s="123"/>
      <c r="AC58413" s="123"/>
    </row>
    <row r="58414" spans="5:29" s="2" customFormat="1">
      <c r="E58414" s="120"/>
      <c r="M58414" s="120"/>
      <c r="N58414" s="120"/>
      <c r="U58414" s="121"/>
      <c r="V58414" s="122"/>
      <c r="W58414" s="123"/>
      <c r="AC58414" s="123"/>
    </row>
    <row r="58415" spans="5:29" s="2" customFormat="1">
      <c r="E58415" s="120"/>
      <c r="M58415" s="120"/>
      <c r="N58415" s="120"/>
      <c r="U58415" s="121"/>
      <c r="V58415" s="122"/>
      <c r="W58415" s="123"/>
      <c r="AC58415" s="123"/>
    </row>
    <row r="58416" spans="5:29" s="2" customFormat="1">
      <c r="E58416" s="120"/>
      <c r="M58416" s="120"/>
      <c r="N58416" s="120"/>
      <c r="U58416" s="121"/>
      <c r="V58416" s="122"/>
      <c r="W58416" s="123"/>
      <c r="AC58416" s="123"/>
    </row>
    <row r="58417" spans="5:29" s="2" customFormat="1">
      <c r="E58417" s="120"/>
      <c r="M58417" s="120"/>
      <c r="N58417" s="120"/>
      <c r="U58417" s="121"/>
      <c r="V58417" s="122"/>
      <c r="W58417" s="123"/>
      <c r="AC58417" s="123"/>
    </row>
    <row r="58418" spans="5:29" s="2" customFormat="1">
      <c r="E58418" s="120"/>
      <c r="M58418" s="120"/>
      <c r="N58418" s="120"/>
      <c r="U58418" s="121"/>
      <c r="V58418" s="122"/>
      <c r="W58418" s="123"/>
      <c r="AC58418" s="123"/>
    </row>
    <row r="58419" spans="5:29" s="2" customFormat="1">
      <c r="E58419" s="120"/>
      <c r="M58419" s="120"/>
      <c r="N58419" s="120"/>
      <c r="U58419" s="121"/>
      <c r="V58419" s="122"/>
      <c r="W58419" s="123"/>
      <c r="AC58419" s="123"/>
    </row>
    <row r="58420" spans="5:29" s="2" customFormat="1">
      <c r="E58420" s="120"/>
      <c r="M58420" s="120"/>
      <c r="N58420" s="120"/>
      <c r="U58420" s="121"/>
      <c r="V58420" s="122"/>
      <c r="W58420" s="123"/>
      <c r="AC58420" s="123"/>
    </row>
    <row r="58421" spans="5:29" s="2" customFormat="1">
      <c r="E58421" s="120"/>
      <c r="M58421" s="120"/>
      <c r="N58421" s="120"/>
      <c r="U58421" s="121"/>
      <c r="V58421" s="122"/>
      <c r="W58421" s="123"/>
      <c r="AC58421" s="123"/>
    </row>
    <row r="58422" spans="5:29" s="2" customFormat="1">
      <c r="E58422" s="120"/>
      <c r="M58422" s="120"/>
      <c r="N58422" s="120"/>
      <c r="U58422" s="121"/>
      <c r="V58422" s="122"/>
      <c r="W58422" s="123"/>
      <c r="AC58422" s="123"/>
    </row>
    <row r="58423" spans="5:29" s="2" customFormat="1">
      <c r="E58423" s="120"/>
      <c r="M58423" s="120"/>
      <c r="N58423" s="120"/>
      <c r="U58423" s="121"/>
      <c r="V58423" s="122"/>
      <c r="W58423" s="123"/>
      <c r="AC58423" s="123"/>
    </row>
    <row r="58424" spans="5:29" s="2" customFormat="1">
      <c r="E58424" s="120"/>
      <c r="M58424" s="120"/>
      <c r="N58424" s="120"/>
      <c r="U58424" s="121"/>
      <c r="V58424" s="122"/>
      <c r="W58424" s="123"/>
      <c r="AC58424" s="123"/>
    </row>
    <row r="58425" spans="5:29" s="2" customFormat="1">
      <c r="E58425" s="120"/>
      <c r="M58425" s="120"/>
      <c r="N58425" s="120"/>
      <c r="U58425" s="121"/>
      <c r="V58425" s="122"/>
      <c r="W58425" s="123"/>
      <c r="AC58425" s="123"/>
    </row>
    <row r="58426" spans="5:29" s="2" customFormat="1">
      <c r="E58426" s="120"/>
      <c r="M58426" s="120"/>
      <c r="N58426" s="120"/>
      <c r="U58426" s="121"/>
      <c r="V58426" s="122"/>
      <c r="W58426" s="123"/>
      <c r="AC58426" s="123"/>
    </row>
    <row r="58427" spans="5:29" s="2" customFormat="1">
      <c r="E58427" s="120"/>
      <c r="M58427" s="120"/>
      <c r="N58427" s="120"/>
      <c r="U58427" s="121"/>
      <c r="V58427" s="122"/>
      <c r="W58427" s="123"/>
      <c r="AC58427" s="123"/>
    </row>
    <row r="58428" spans="5:29" s="2" customFormat="1">
      <c r="E58428" s="120"/>
      <c r="M58428" s="120"/>
      <c r="N58428" s="120"/>
      <c r="U58428" s="121"/>
      <c r="V58428" s="122"/>
      <c r="W58428" s="123"/>
      <c r="AC58428" s="123"/>
    </row>
    <row r="58429" spans="5:29" s="2" customFormat="1">
      <c r="E58429" s="120"/>
      <c r="M58429" s="120"/>
      <c r="N58429" s="120"/>
      <c r="U58429" s="121"/>
      <c r="V58429" s="122"/>
      <c r="W58429" s="123"/>
      <c r="AC58429" s="123"/>
    </row>
    <row r="58430" spans="5:29" s="2" customFormat="1">
      <c r="E58430" s="120"/>
      <c r="M58430" s="120"/>
      <c r="N58430" s="120"/>
      <c r="U58430" s="121"/>
      <c r="V58430" s="122"/>
      <c r="W58430" s="123"/>
      <c r="AC58430" s="123"/>
    </row>
    <row r="58431" spans="5:29" s="2" customFormat="1">
      <c r="E58431" s="120"/>
      <c r="M58431" s="120"/>
      <c r="N58431" s="120"/>
      <c r="U58431" s="121"/>
      <c r="V58431" s="122"/>
      <c r="W58431" s="123"/>
      <c r="AC58431" s="123"/>
    </row>
    <row r="58432" spans="5:29" s="2" customFormat="1">
      <c r="E58432" s="120"/>
      <c r="M58432" s="120"/>
      <c r="N58432" s="120"/>
      <c r="U58432" s="121"/>
      <c r="V58432" s="122"/>
      <c r="W58432" s="123"/>
      <c r="AC58432" s="123"/>
    </row>
    <row r="58433" spans="5:29" s="2" customFormat="1">
      <c r="E58433" s="120"/>
      <c r="M58433" s="120"/>
      <c r="N58433" s="120"/>
      <c r="U58433" s="121"/>
      <c r="V58433" s="122"/>
      <c r="W58433" s="123"/>
      <c r="AC58433" s="123"/>
    </row>
    <row r="58434" spans="5:29" s="2" customFormat="1">
      <c r="E58434" s="120"/>
      <c r="M58434" s="120"/>
      <c r="N58434" s="120"/>
      <c r="U58434" s="121"/>
      <c r="V58434" s="122"/>
      <c r="W58434" s="123"/>
      <c r="AC58434" s="123"/>
    </row>
    <row r="58435" spans="5:29" s="2" customFormat="1">
      <c r="E58435" s="120"/>
      <c r="M58435" s="120"/>
      <c r="N58435" s="120"/>
      <c r="U58435" s="121"/>
      <c r="V58435" s="122"/>
      <c r="W58435" s="123"/>
      <c r="AC58435" s="123"/>
    </row>
    <row r="58436" spans="5:29" s="2" customFormat="1">
      <c r="E58436" s="120"/>
      <c r="M58436" s="120"/>
      <c r="N58436" s="120"/>
      <c r="U58436" s="121"/>
      <c r="V58436" s="122"/>
      <c r="W58436" s="123"/>
      <c r="AC58436" s="123"/>
    </row>
    <row r="58437" spans="5:29" s="2" customFormat="1">
      <c r="E58437" s="120"/>
      <c r="M58437" s="120"/>
      <c r="N58437" s="120"/>
      <c r="U58437" s="121"/>
      <c r="V58437" s="122"/>
      <c r="W58437" s="123"/>
      <c r="AC58437" s="123"/>
    </row>
    <row r="58438" spans="5:29" s="2" customFormat="1">
      <c r="E58438" s="120"/>
      <c r="M58438" s="120"/>
      <c r="N58438" s="120"/>
      <c r="U58438" s="121"/>
      <c r="V58438" s="122"/>
      <c r="W58438" s="123"/>
      <c r="AC58438" s="123"/>
    </row>
    <row r="58439" spans="5:29" s="2" customFormat="1">
      <c r="E58439" s="120"/>
      <c r="M58439" s="120"/>
      <c r="N58439" s="120"/>
      <c r="U58439" s="121"/>
      <c r="V58439" s="122"/>
      <c r="W58439" s="123"/>
      <c r="AC58439" s="123"/>
    </row>
    <row r="58440" spans="5:29" s="2" customFormat="1">
      <c r="E58440" s="120"/>
      <c r="M58440" s="120"/>
      <c r="N58440" s="120"/>
      <c r="U58440" s="121"/>
      <c r="V58440" s="122"/>
      <c r="W58440" s="123"/>
      <c r="AC58440" s="123"/>
    </row>
    <row r="58441" spans="5:29" s="2" customFormat="1">
      <c r="E58441" s="120"/>
      <c r="M58441" s="120"/>
      <c r="N58441" s="120"/>
      <c r="U58441" s="121"/>
      <c r="V58441" s="122"/>
      <c r="W58441" s="123"/>
      <c r="AC58441" s="123"/>
    </row>
    <row r="58442" spans="5:29" s="2" customFormat="1">
      <c r="E58442" s="120"/>
      <c r="M58442" s="120"/>
      <c r="N58442" s="120"/>
      <c r="U58442" s="121"/>
      <c r="V58442" s="122"/>
      <c r="W58442" s="123"/>
      <c r="AC58442" s="123"/>
    </row>
    <row r="58443" spans="5:29" s="2" customFormat="1">
      <c r="E58443" s="120"/>
      <c r="M58443" s="120"/>
      <c r="N58443" s="120"/>
      <c r="U58443" s="121"/>
      <c r="V58443" s="122"/>
      <c r="W58443" s="123"/>
      <c r="AC58443" s="123"/>
    </row>
    <row r="58444" spans="5:29" s="2" customFormat="1">
      <c r="E58444" s="120"/>
      <c r="M58444" s="120"/>
      <c r="N58444" s="120"/>
      <c r="U58444" s="121"/>
      <c r="V58444" s="122"/>
      <c r="W58444" s="123"/>
      <c r="AC58444" s="123"/>
    </row>
    <row r="58445" spans="5:29" s="2" customFormat="1">
      <c r="E58445" s="120"/>
      <c r="M58445" s="120"/>
      <c r="N58445" s="120"/>
      <c r="U58445" s="121"/>
      <c r="V58445" s="122"/>
      <c r="W58445" s="123"/>
      <c r="AC58445" s="123"/>
    </row>
    <row r="58446" spans="5:29" s="2" customFormat="1">
      <c r="E58446" s="120"/>
      <c r="M58446" s="120"/>
      <c r="N58446" s="120"/>
      <c r="U58446" s="121"/>
      <c r="V58446" s="122"/>
      <c r="W58446" s="123"/>
      <c r="AC58446" s="123"/>
    </row>
    <row r="58447" spans="5:29" s="2" customFormat="1">
      <c r="E58447" s="120"/>
      <c r="M58447" s="120"/>
      <c r="N58447" s="120"/>
      <c r="U58447" s="121"/>
      <c r="V58447" s="122"/>
      <c r="W58447" s="123"/>
      <c r="AC58447" s="123"/>
    </row>
    <row r="58448" spans="5:29" s="2" customFormat="1">
      <c r="E58448" s="120"/>
      <c r="M58448" s="120"/>
      <c r="N58448" s="120"/>
      <c r="U58448" s="121"/>
      <c r="V58448" s="122"/>
      <c r="W58448" s="123"/>
      <c r="AC58448" s="123"/>
    </row>
    <row r="58449" spans="5:29" s="2" customFormat="1">
      <c r="E58449" s="120"/>
      <c r="M58449" s="120"/>
      <c r="N58449" s="120"/>
      <c r="U58449" s="121"/>
      <c r="V58449" s="122"/>
      <c r="W58449" s="123"/>
      <c r="AC58449" s="123"/>
    </row>
    <row r="58450" spans="5:29" s="2" customFormat="1">
      <c r="E58450" s="120"/>
      <c r="M58450" s="120"/>
      <c r="N58450" s="120"/>
      <c r="U58450" s="121"/>
      <c r="V58450" s="122"/>
      <c r="W58450" s="123"/>
      <c r="AC58450" s="123"/>
    </row>
    <row r="58451" spans="5:29" s="2" customFormat="1">
      <c r="E58451" s="120"/>
      <c r="M58451" s="120"/>
      <c r="N58451" s="120"/>
      <c r="U58451" s="121"/>
      <c r="V58451" s="122"/>
      <c r="W58451" s="123"/>
      <c r="AC58451" s="123"/>
    </row>
    <row r="58452" spans="5:29" s="2" customFormat="1">
      <c r="E58452" s="120"/>
      <c r="M58452" s="120"/>
      <c r="N58452" s="120"/>
      <c r="U58452" s="121"/>
      <c r="V58452" s="122"/>
      <c r="W58452" s="123"/>
      <c r="AC58452" s="123"/>
    </row>
    <row r="58453" spans="5:29" s="2" customFormat="1">
      <c r="E58453" s="120"/>
      <c r="M58453" s="120"/>
      <c r="N58453" s="120"/>
      <c r="U58453" s="121"/>
      <c r="V58453" s="122"/>
      <c r="W58453" s="123"/>
      <c r="AC58453" s="123"/>
    </row>
    <row r="58454" spans="5:29" s="2" customFormat="1">
      <c r="E58454" s="120"/>
      <c r="M58454" s="120"/>
      <c r="N58454" s="120"/>
      <c r="U58454" s="121"/>
      <c r="V58454" s="122"/>
      <c r="W58454" s="123"/>
      <c r="AC58454" s="123"/>
    </row>
    <row r="58455" spans="5:29" s="2" customFormat="1">
      <c r="E58455" s="120"/>
      <c r="M58455" s="120"/>
      <c r="N58455" s="120"/>
      <c r="U58455" s="121"/>
      <c r="V58455" s="122"/>
      <c r="W58455" s="123"/>
      <c r="AC58455" s="123"/>
    </row>
    <row r="58456" spans="5:29" s="2" customFormat="1">
      <c r="E58456" s="120"/>
      <c r="M58456" s="120"/>
      <c r="N58456" s="120"/>
      <c r="U58456" s="121"/>
      <c r="V58456" s="122"/>
      <c r="W58456" s="123"/>
      <c r="AC58456" s="123"/>
    </row>
    <row r="58457" spans="5:29" s="2" customFormat="1">
      <c r="E58457" s="120"/>
      <c r="M58457" s="120"/>
      <c r="N58457" s="120"/>
      <c r="U58457" s="121"/>
      <c r="V58457" s="122"/>
      <c r="W58457" s="123"/>
      <c r="AC58457" s="123"/>
    </row>
    <row r="58458" spans="5:29" s="2" customFormat="1">
      <c r="E58458" s="120"/>
      <c r="M58458" s="120"/>
      <c r="N58458" s="120"/>
      <c r="U58458" s="121"/>
      <c r="V58458" s="122"/>
      <c r="W58458" s="123"/>
      <c r="AC58458" s="123"/>
    </row>
    <row r="58459" spans="5:29" s="2" customFormat="1">
      <c r="E58459" s="120"/>
      <c r="M58459" s="120"/>
      <c r="N58459" s="120"/>
      <c r="U58459" s="121"/>
      <c r="V58459" s="122"/>
      <c r="W58459" s="123"/>
      <c r="AC58459" s="123"/>
    </row>
    <row r="58460" spans="5:29" s="2" customFormat="1">
      <c r="E58460" s="120"/>
      <c r="M58460" s="120"/>
      <c r="N58460" s="120"/>
      <c r="U58460" s="121"/>
      <c r="V58460" s="122"/>
      <c r="W58460" s="123"/>
      <c r="AC58460" s="123"/>
    </row>
    <row r="58461" spans="5:29" s="2" customFormat="1">
      <c r="E58461" s="120"/>
      <c r="M58461" s="120"/>
      <c r="N58461" s="120"/>
      <c r="U58461" s="121"/>
      <c r="V58461" s="122"/>
      <c r="W58461" s="123"/>
      <c r="AC58461" s="123"/>
    </row>
    <row r="58462" spans="5:29" s="2" customFormat="1">
      <c r="E58462" s="120"/>
      <c r="M58462" s="120"/>
      <c r="N58462" s="120"/>
      <c r="U58462" s="121"/>
      <c r="V58462" s="122"/>
      <c r="W58462" s="123"/>
      <c r="AC58462" s="123"/>
    </row>
    <row r="58463" spans="5:29" s="2" customFormat="1">
      <c r="E58463" s="120"/>
      <c r="M58463" s="120"/>
      <c r="N58463" s="120"/>
      <c r="U58463" s="121"/>
      <c r="V58463" s="122"/>
      <c r="W58463" s="123"/>
      <c r="AC58463" s="123"/>
    </row>
    <row r="58464" spans="5:29" s="2" customFormat="1">
      <c r="E58464" s="120"/>
      <c r="M58464" s="120"/>
      <c r="N58464" s="120"/>
      <c r="U58464" s="121"/>
      <c r="V58464" s="122"/>
      <c r="W58464" s="123"/>
      <c r="AC58464" s="123"/>
    </row>
    <row r="58465" spans="5:29" s="2" customFormat="1">
      <c r="E58465" s="120"/>
      <c r="M58465" s="120"/>
      <c r="N58465" s="120"/>
      <c r="U58465" s="121"/>
      <c r="V58465" s="122"/>
      <c r="W58465" s="123"/>
      <c r="AC58465" s="123"/>
    </row>
    <row r="58466" spans="5:29" s="2" customFormat="1">
      <c r="E58466" s="120"/>
      <c r="M58466" s="120"/>
      <c r="N58466" s="120"/>
      <c r="U58466" s="121"/>
      <c r="V58466" s="122"/>
      <c r="W58466" s="123"/>
      <c r="AC58466" s="123"/>
    </row>
    <row r="58467" spans="5:29" s="2" customFormat="1">
      <c r="E58467" s="120"/>
      <c r="M58467" s="120"/>
      <c r="N58467" s="120"/>
      <c r="U58467" s="121"/>
      <c r="V58467" s="122"/>
      <c r="W58467" s="123"/>
      <c r="AC58467" s="123"/>
    </row>
    <row r="58468" spans="5:29" s="2" customFormat="1">
      <c r="E58468" s="120"/>
      <c r="M58468" s="120"/>
      <c r="N58468" s="120"/>
      <c r="U58468" s="121"/>
      <c r="V58468" s="122"/>
      <c r="W58468" s="123"/>
      <c r="AC58468" s="123"/>
    </row>
    <row r="58469" spans="5:29" s="2" customFormat="1">
      <c r="E58469" s="120"/>
      <c r="M58469" s="120"/>
      <c r="N58469" s="120"/>
      <c r="U58469" s="121"/>
      <c r="V58469" s="122"/>
      <c r="W58469" s="123"/>
      <c r="AC58469" s="123"/>
    </row>
    <row r="58470" spans="5:29" s="2" customFormat="1">
      <c r="E58470" s="120"/>
      <c r="M58470" s="120"/>
      <c r="N58470" s="120"/>
      <c r="U58470" s="121"/>
      <c r="V58470" s="122"/>
      <c r="W58470" s="123"/>
      <c r="AC58470" s="123"/>
    </row>
    <row r="58471" spans="5:29" s="2" customFormat="1">
      <c r="E58471" s="120"/>
      <c r="M58471" s="120"/>
      <c r="N58471" s="120"/>
      <c r="U58471" s="121"/>
      <c r="V58471" s="122"/>
      <c r="W58471" s="123"/>
      <c r="AC58471" s="123"/>
    </row>
    <row r="58472" spans="5:29" s="2" customFormat="1">
      <c r="E58472" s="120"/>
      <c r="M58472" s="120"/>
      <c r="N58472" s="120"/>
      <c r="U58472" s="121"/>
      <c r="V58472" s="122"/>
      <c r="W58472" s="123"/>
      <c r="AC58472" s="123"/>
    </row>
    <row r="58473" spans="5:29" s="2" customFormat="1">
      <c r="E58473" s="120"/>
      <c r="M58473" s="120"/>
      <c r="N58473" s="120"/>
      <c r="U58473" s="121"/>
      <c r="V58473" s="122"/>
      <c r="W58473" s="123"/>
      <c r="AC58473" s="123"/>
    </row>
    <row r="58474" spans="5:29" s="2" customFormat="1">
      <c r="E58474" s="120"/>
      <c r="M58474" s="120"/>
      <c r="N58474" s="120"/>
      <c r="U58474" s="121"/>
      <c r="V58474" s="122"/>
      <c r="W58474" s="123"/>
      <c r="AC58474" s="123"/>
    </row>
    <row r="58475" spans="5:29" s="2" customFormat="1">
      <c r="E58475" s="120"/>
      <c r="M58475" s="120"/>
      <c r="N58475" s="120"/>
      <c r="U58475" s="121"/>
      <c r="V58475" s="122"/>
      <c r="W58475" s="123"/>
      <c r="AC58475" s="123"/>
    </row>
    <row r="58476" spans="5:29" s="2" customFormat="1">
      <c r="E58476" s="120"/>
      <c r="M58476" s="120"/>
      <c r="N58476" s="120"/>
      <c r="U58476" s="121"/>
      <c r="V58476" s="122"/>
      <c r="W58476" s="123"/>
      <c r="AC58476" s="123"/>
    </row>
    <row r="58477" spans="5:29" s="2" customFormat="1">
      <c r="E58477" s="120"/>
      <c r="M58477" s="120"/>
      <c r="N58477" s="120"/>
      <c r="U58477" s="121"/>
      <c r="V58477" s="122"/>
      <c r="W58477" s="123"/>
      <c r="AC58477" s="123"/>
    </row>
    <row r="58478" spans="5:29" s="2" customFormat="1">
      <c r="E58478" s="120"/>
      <c r="M58478" s="120"/>
      <c r="N58478" s="120"/>
      <c r="U58478" s="121"/>
      <c r="V58478" s="122"/>
      <c r="W58478" s="123"/>
      <c r="AC58478" s="123"/>
    </row>
    <row r="58479" spans="5:29" s="2" customFormat="1">
      <c r="E58479" s="120"/>
      <c r="M58479" s="120"/>
      <c r="N58479" s="120"/>
      <c r="U58479" s="121"/>
      <c r="V58479" s="122"/>
      <c r="W58479" s="123"/>
      <c r="AC58479" s="123"/>
    </row>
    <row r="58480" spans="5:29" s="2" customFormat="1">
      <c r="E58480" s="120"/>
      <c r="M58480" s="120"/>
      <c r="N58480" s="120"/>
      <c r="U58480" s="121"/>
      <c r="V58480" s="122"/>
      <c r="W58480" s="123"/>
      <c r="AC58480" s="123"/>
    </row>
    <row r="58481" spans="5:29" s="2" customFormat="1">
      <c r="E58481" s="120"/>
      <c r="M58481" s="120"/>
      <c r="N58481" s="120"/>
      <c r="U58481" s="121"/>
      <c r="V58481" s="122"/>
      <c r="W58481" s="123"/>
      <c r="AC58481" s="123"/>
    </row>
    <row r="58482" spans="5:29" s="2" customFormat="1">
      <c r="E58482" s="120"/>
      <c r="M58482" s="120"/>
      <c r="N58482" s="120"/>
      <c r="U58482" s="121"/>
      <c r="V58482" s="122"/>
      <c r="W58482" s="123"/>
      <c r="AC58482" s="123"/>
    </row>
    <row r="58483" spans="5:29" s="2" customFormat="1">
      <c r="E58483" s="120"/>
      <c r="M58483" s="120"/>
      <c r="N58483" s="120"/>
      <c r="U58483" s="121"/>
      <c r="V58483" s="122"/>
      <c r="W58483" s="123"/>
      <c r="AC58483" s="123"/>
    </row>
    <row r="58484" spans="5:29" s="2" customFormat="1">
      <c r="E58484" s="120"/>
      <c r="M58484" s="120"/>
      <c r="N58484" s="120"/>
      <c r="U58484" s="121"/>
      <c r="V58484" s="122"/>
      <c r="W58484" s="123"/>
      <c r="AC58484" s="123"/>
    </row>
    <row r="58485" spans="5:29" s="2" customFormat="1">
      <c r="E58485" s="120"/>
      <c r="M58485" s="120"/>
      <c r="N58485" s="120"/>
      <c r="U58485" s="121"/>
      <c r="V58485" s="122"/>
      <c r="W58485" s="123"/>
      <c r="AC58485" s="123"/>
    </row>
    <row r="58486" spans="5:29" s="2" customFormat="1">
      <c r="E58486" s="120"/>
      <c r="M58486" s="120"/>
      <c r="N58486" s="120"/>
      <c r="U58486" s="121"/>
      <c r="V58486" s="122"/>
      <c r="W58486" s="123"/>
      <c r="AC58486" s="123"/>
    </row>
    <row r="58487" spans="5:29" s="2" customFormat="1">
      <c r="E58487" s="120"/>
      <c r="M58487" s="120"/>
      <c r="N58487" s="120"/>
      <c r="U58487" s="121"/>
      <c r="V58487" s="122"/>
      <c r="W58487" s="123"/>
      <c r="AC58487" s="123"/>
    </row>
    <row r="58488" spans="5:29" s="2" customFormat="1">
      <c r="E58488" s="120"/>
      <c r="M58488" s="120"/>
      <c r="N58488" s="120"/>
      <c r="U58488" s="121"/>
      <c r="V58488" s="122"/>
      <c r="W58488" s="123"/>
      <c r="AC58488" s="123"/>
    </row>
    <row r="58489" spans="5:29" s="2" customFormat="1">
      <c r="E58489" s="120"/>
      <c r="M58489" s="120"/>
      <c r="N58489" s="120"/>
      <c r="U58489" s="121"/>
      <c r="V58489" s="122"/>
      <c r="W58489" s="123"/>
      <c r="AC58489" s="123"/>
    </row>
    <row r="58490" spans="5:29" s="2" customFormat="1">
      <c r="E58490" s="120"/>
      <c r="M58490" s="120"/>
      <c r="N58490" s="120"/>
      <c r="U58490" s="121"/>
      <c r="V58490" s="122"/>
      <c r="W58490" s="123"/>
      <c r="AC58490" s="123"/>
    </row>
    <row r="58491" spans="5:29" s="2" customFormat="1">
      <c r="E58491" s="120"/>
      <c r="M58491" s="120"/>
      <c r="N58491" s="120"/>
      <c r="U58491" s="121"/>
      <c r="V58491" s="122"/>
      <c r="W58491" s="123"/>
      <c r="AC58491" s="123"/>
    </row>
    <row r="58492" spans="5:29" s="2" customFormat="1">
      <c r="E58492" s="120"/>
      <c r="M58492" s="120"/>
      <c r="N58492" s="120"/>
      <c r="U58492" s="121"/>
      <c r="V58492" s="122"/>
      <c r="W58492" s="123"/>
      <c r="AC58492" s="123"/>
    </row>
    <row r="58493" spans="5:29" s="2" customFormat="1">
      <c r="E58493" s="120"/>
      <c r="M58493" s="120"/>
      <c r="N58493" s="120"/>
      <c r="U58493" s="121"/>
      <c r="V58493" s="122"/>
      <c r="W58493" s="123"/>
      <c r="AC58493" s="123"/>
    </row>
    <row r="58494" spans="5:29" s="2" customFormat="1">
      <c r="E58494" s="120"/>
      <c r="M58494" s="120"/>
      <c r="N58494" s="120"/>
      <c r="U58494" s="121"/>
      <c r="V58494" s="122"/>
      <c r="W58494" s="123"/>
      <c r="AC58494" s="123"/>
    </row>
    <row r="58495" spans="5:29" s="2" customFormat="1">
      <c r="E58495" s="120"/>
      <c r="M58495" s="120"/>
      <c r="N58495" s="120"/>
      <c r="U58495" s="121"/>
      <c r="V58495" s="122"/>
      <c r="W58495" s="123"/>
      <c r="AC58495" s="123"/>
    </row>
    <row r="58496" spans="5:29" s="2" customFormat="1">
      <c r="E58496" s="120"/>
      <c r="M58496" s="120"/>
      <c r="N58496" s="120"/>
      <c r="U58496" s="121"/>
      <c r="V58496" s="122"/>
      <c r="W58496" s="123"/>
      <c r="AC58496" s="123"/>
    </row>
    <row r="58497" spans="5:29" s="2" customFormat="1">
      <c r="E58497" s="120"/>
      <c r="M58497" s="120"/>
      <c r="N58497" s="120"/>
      <c r="U58497" s="121"/>
      <c r="V58497" s="122"/>
      <c r="W58497" s="123"/>
      <c r="AC58497" s="123"/>
    </row>
    <row r="58498" spans="5:29" s="2" customFormat="1">
      <c r="E58498" s="120"/>
      <c r="M58498" s="120"/>
      <c r="N58498" s="120"/>
      <c r="U58498" s="121"/>
      <c r="V58498" s="122"/>
      <c r="W58498" s="123"/>
      <c r="AC58498" s="123"/>
    </row>
    <row r="58499" spans="5:29" s="2" customFormat="1">
      <c r="E58499" s="120"/>
      <c r="M58499" s="120"/>
      <c r="N58499" s="120"/>
      <c r="U58499" s="121"/>
      <c r="V58499" s="122"/>
      <c r="W58499" s="123"/>
      <c r="AC58499" s="123"/>
    </row>
    <row r="58500" spans="5:29" s="2" customFormat="1">
      <c r="E58500" s="120"/>
      <c r="M58500" s="120"/>
      <c r="N58500" s="120"/>
      <c r="U58500" s="121"/>
      <c r="V58500" s="122"/>
      <c r="W58500" s="123"/>
      <c r="AC58500" s="123"/>
    </row>
    <row r="58501" spans="5:29" s="2" customFormat="1">
      <c r="E58501" s="120"/>
      <c r="M58501" s="120"/>
      <c r="N58501" s="120"/>
      <c r="U58501" s="121"/>
      <c r="V58501" s="122"/>
      <c r="W58501" s="123"/>
      <c r="AC58501" s="123"/>
    </row>
    <row r="58502" spans="5:29" s="2" customFormat="1">
      <c r="E58502" s="120"/>
      <c r="M58502" s="120"/>
      <c r="N58502" s="120"/>
      <c r="U58502" s="121"/>
      <c r="V58502" s="122"/>
      <c r="W58502" s="123"/>
      <c r="AC58502" s="123"/>
    </row>
    <row r="58503" spans="5:29" s="2" customFormat="1">
      <c r="E58503" s="120"/>
      <c r="M58503" s="120"/>
      <c r="N58503" s="120"/>
      <c r="U58503" s="121"/>
      <c r="V58503" s="122"/>
      <c r="W58503" s="123"/>
      <c r="AC58503" s="123"/>
    </row>
    <row r="58504" spans="5:29" s="2" customFormat="1">
      <c r="E58504" s="120"/>
      <c r="M58504" s="120"/>
      <c r="N58504" s="120"/>
      <c r="U58504" s="121"/>
      <c r="V58504" s="122"/>
      <c r="W58504" s="123"/>
      <c r="AC58504" s="123"/>
    </row>
    <row r="58505" spans="5:29" s="2" customFormat="1">
      <c r="E58505" s="120"/>
      <c r="M58505" s="120"/>
      <c r="N58505" s="120"/>
      <c r="U58505" s="121"/>
      <c r="V58505" s="122"/>
      <c r="W58505" s="123"/>
      <c r="AC58505" s="123"/>
    </row>
    <row r="58506" spans="5:29" s="2" customFormat="1">
      <c r="E58506" s="120"/>
      <c r="M58506" s="120"/>
      <c r="N58506" s="120"/>
      <c r="U58506" s="121"/>
      <c r="V58506" s="122"/>
      <c r="W58506" s="123"/>
      <c r="AC58506" s="123"/>
    </row>
    <row r="58507" spans="5:29" s="2" customFormat="1">
      <c r="E58507" s="120"/>
      <c r="M58507" s="120"/>
      <c r="N58507" s="120"/>
      <c r="U58507" s="121"/>
      <c r="V58507" s="122"/>
      <c r="W58507" s="123"/>
      <c r="AC58507" s="123"/>
    </row>
    <row r="58508" spans="5:29" s="2" customFormat="1">
      <c r="E58508" s="120"/>
      <c r="M58508" s="120"/>
      <c r="N58508" s="120"/>
      <c r="U58508" s="121"/>
      <c r="V58508" s="122"/>
      <c r="W58508" s="123"/>
      <c r="AC58508" s="123"/>
    </row>
    <row r="58509" spans="5:29" s="2" customFormat="1">
      <c r="E58509" s="120"/>
      <c r="M58509" s="120"/>
      <c r="N58509" s="120"/>
      <c r="U58509" s="121"/>
      <c r="V58509" s="122"/>
      <c r="W58509" s="123"/>
      <c r="AC58509" s="123"/>
    </row>
    <row r="58510" spans="5:29" s="2" customFormat="1">
      <c r="E58510" s="120"/>
      <c r="M58510" s="120"/>
      <c r="N58510" s="120"/>
      <c r="U58510" s="121"/>
      <c r="V58510" s="122"/>
      <c r="W58510" s="123"/>
      <c r="AC58510" s="123"/>
    </row>
    <row r="58511" spans="5:29" s="2" customFormat="1">
      <c r="E58511" s="120"/>
      <c r="M58511" s="120"/>
      <c r="N58511" s="120"/>
      <c r="U58511" s="121"/>
      <c r="V58511" s="122"/>
      <c r="W58511" s="123"/>
      <c r="AC58511" s="123"/>
    </row>
    <row r="58512" spans="5:29" s="2" customFormat="1">
      <c r="E58512" s="120"/>
      <c r="M58512" s="120"/>
      <c r="N58512" s="120"/>
      <c r="U58512" s="121"/>
      <c r="V58512" s="122"/>
      <c r="W58512" s="123"/>
      <c r="AC58512" s="123"/>
    </row>
    <row r="58513" spans="5:29" s="2" customFormat="1">
      <c r="E58513" s="120"/>
      <c r="M58513" s="120"/>
      <c r="N58513" s="120"/>
      <c r="U58513" s="121"/>
      <c r="V58513" s="122"/>
      <c r="W58513" s="123"/>
      <c r="AC58513" s="123"/>
    </row>
    <row r="58514" spans="5:29" s="2" customFormat="1">
      <c r="E58514" s="120"/>
      <c r="M58514" s="120"/>
      <c r="N58514" s="120"/>
      <c r="U58514" s="121"/>
      <c r="V58514" s="122"/>
      <c r="W58514" s="123"/>
      <c r="AC58514" s="123"/>
    </row>
    <row r="58515" spans="5:29" s="2" customFormat="1">
      <c r="E58515" s="120"/>
      <c r="M58515" s="120"/>
      <c r="N58515" s="120"/>
      <c r="U58515" s="121"/>
      <c r="V58515" s="122"/>
      <c r="W58515" s="123"/>
      <c r="AC58515" s="123"/>
    </row>
    <row r="58516" spans="5:29" s="2" customFormat="1">
      <c r="E58516" s="120"/>
      <c r="M58516" s="120"/>
      <c r="N58516" s="120"/>
      <c r="U58516" s="121"/>
      <c r="V58516" s="122"/>
      <c r="W58516" s="123"/>
      <c r="AC58516" s="123"/>
    </row>
    <row r="58517" spans="5:29" s="2" customFormat="1">
      <c r="E58517" s="120"/>
      <c r="M58517" s="120"/>
      <c r="N58517" s="120"/>
      <c r="U58517" s="121"/>
      <c r="V58517" s="122"/>
      <c r="W58517" s="123"/>
      <c r="AC58517" s="123"/>
    </row>
    <row r="58518" spans="5:29" s="2" customFormat="1">
      <c r="E58518" s="120"/>
      <c r="M58518" s="120"/>
      <c r="N58518" s="120"/>
      <c r="U58518" s="121"/>
      <c r="V58518" s="122"/>
      <c r="W58518" s="123"/>
      <c r="AC58518" s="123"/>
    </row>
    <row r="58519" spans="5:29" s="2" customFormat="1">
      <c r="E58519" s="120"/>
      <c r="M58519" s="120"/>
      <c r="N58519" s="120"/>
      <c r="U58519" s="121"/>
      <c r="V58519" s="122"/>
      <c r="W58519" s="123"/>
      <c r="AC58519" s="123"/>
    </row>
    <row r="58520" spans="5:29" s="2" customFormat="1">
      <c r="E58520" s="120"/>
      <c r="M58520" s="120"/>
      <c r="N58520" s="120"/>
      <c r="U58520" s="121"/>
      <c r="V58520" s="122"/>
      <c r="W58520" s="123"/>
      <c r="AC58520" s="123"/>
    </row>
    <row r="58521" spans="5:29" s="2" customFormat="1">
      <c r="E58521" s="120"/>
      <c r="M58521" s="120"/>
      <c r="N58521" s="120"/>
      <c r="U58521" s="121"/>
      <c r="V58521" s="122"/>
      <c r="W58521" s="123"/>
      <c r="AC58521" s="123"/>
    </row>
    <row r="58522" spans="5:29" s="2" customFormat="1">
      <c r="E58522" s="120"/>
      <c r="M58522" s="120"/>
      <c r="N58522" s="120"/>
      <c r="U58522" s="121"/>
      <c r="V58522" s="122"/>
      <c r="W58522" s="123"/>
      <c r="AC58522" s="123"/>
    </row>
    <row r="58523" spans="5:29" s="2" customFormat="1">
      <c r="E58523" s="120"/>
      <c r="M58523" s="120"/>
      <c r="N58523" s="120"/>
      <c r="U58523" s="121"/>
      <c r="V58523" s="122"/>
      <c r="W58523" s="123"/>
      <c r="AC58523" s="123"/>
    </row>
    <row r="58524" spans="5:29" s="2" customFormat="1">
      <c r="E58524" s="120"/>
      <c r="M58524" s="120"/>
      <c r="N58524" s="120"/>
      <c r="U58524" s="121"/>
      <c r="V58524" s="122"/>
      <c r="W58524" s="123"/>
      <c r="AC58524" s="123"/>
    </row>
    <row r="58525" spans="5:29" s="2" customFormat="1">
      <c r="E58525" s="120"/>
      <c r="M58525" s="120"/>
      <c r="N58525" s="120"/>
      <c r="U58525" s="121"/>
      <c r="V58525" s="122"/>
      <c r="W58525" s="123"/>
      <c r="AC58525" s="123"/>
    </row>
    <row r="58526" spans="5:29" s="2" customFormat="1">
      <c r="E58526" s="120"/>
      <c r="M58526" s="120"/>
      <c r="N58526" s="120"/>
      <c r="U58526" s="121"/>
      <c r="V58526" s="122"/>
      <c r="W58526" s="123"/>
      <c r="AC58526" s="123"/>
    </row>
    <row r="58527" spans="5:29" s="2" customFormat="1">
      <c r="E58527" s="120"/>
      <c r="M58527" s="120"/>
      <c r="N58527" s="120"/>
      <c r="U58527" s="121"/>
      <c r="V58527" s="122"/>
      <c r="W58527" s="123"/>
      <c r="AC58527" s="123"/>
    </row>
    <row r="58528" spans="5:29" s="2" customFormat="1">
      <c r="E58528" s="120"/>
      <c r="M58528" s="120"/>
      <c r="N58528" s="120"/>
      <c r="U58528" s="121"/>
      <c r="V58528" s="122"/>
      <c r="W58528" s="123"/>
      <c r="AC58528" s="123"/>
    </row>
    <row r="58529" spans="5:29" s="2" customFormat="1">
      <c r="E58529" s="120"/>
      <c r="M58529" s="120"/>
      <c r="N58529" s="120"/>
      <c r="U58529" s="121"/>
      <c r="V58529" s="122"/>
      <c r="W58529" s="123"/>
      <c r="AC58529" s="123"/>
    </row>
    <row r="58530" spans="5:29" s="2" customFormat="1">
      <c r="E58530" s="120"/>
      <c r="M58530" s="120"/>
      <c r="N58530" s="120"/>
      <c r="U58530" s="121"/>
      <c r="V58530" s="122"/>
      <c r="W58530" s="123"/>
      <c r="AC58530" s="123"/>
    </row>
    <row r="58531" spans="5:29" s="2" customFormat="1">
      <c r="E58531" s="120"/>
      <c r="M58531" s="120"/>
      <c r="N58531" s="120"/>
      <c r="U58531" s="121"/>
      <c r="V58531" s="122"/>
      <c r="W58531" s="123"/>
      <c r="AC58531" s="123"/>
    </row>
    <row r="58532" spans="5:29" s="2" customFormat="1">
      <c r="E58532" s="120"/>
      <c r="M58532" s="120"/>
      <c r="N58532" s="120"/>
      <c r="U58532" s="121"/>
      <c r="V58532" s="122"/>
      <c r="W58532" s="123"/>
      <c r="AC58532" s="123"/>
    </row>
    <row r="58533" spans="5:29" s="2" customFormat="1">
      <c r="E58533" s="120"/>
      <c r="M58533" s="120"/>
      <c r="N58533" s="120"/>
      <c r="U58533" s="121"/>
      <c r="V58533" s="122"/>
      <c r="W58533" s="123"/>
      <c r="AC58533" s="123"/>
    </row>
    <row r="58534" spans="5:29" s="2" customFormat="1">
      <c r="E58534" s="120"/>
      <c r="M58534" s="120"/>
      <c r="N58534" s="120"/>
      <c r="U58534" s="121"/>
      <c r="V58534" s="122"/>
      <c r="W58534" s="123"/>
      <c r="AC58534" s="123"/>
    </row>
    <row r="58535" spans="5:29" s="2" customFormat="1">
      <c r="E58535" s="120"/>
      <c r="M58535" s="120"/>
      <c r="N58535" s="120"/>
      <c r="U58535" s="121"/>
      <c r="V58535" s="122"/>
      <c r="W58535" s="123"/>
      <c r="AC58535" s="123"/>
    </row>
    <row r="58536" spans="5:29" s="2" customFormat="1">
      <c r="E58536" s="120"/>
      <c r="M58536" s="120"/>
      <c r="N58536" s="120"/>
      <c r="U58536" s="121"/>
      <c r="V58536" s="122"/>
      <c r="W58536" s="123"/>
      <c r="AC58536" s="123"/>
    </row>
    <row r="58537" spans="5:29" s="2" customFormat="1">
      <c r="E58537" s="120"/>
      <c r="M58537" s="120"/>
      <c r="N58537" s="120"/>
      <c r="U58537" s="121"/>
      <c r="V58537" s="122"/>
      <c r="W58537" s="123"/>
      <c r="AC58537" s="123"/>
    </row>
    <row r="58538" spans="5:29" s="2" customFormat="1">
      <c r="E58538" s="120"/>
      <c r="M58538" s="120"/>
      <c r="N58538" s="120"/>
      <c r="U58538" s="121"/>
      <c r="V58538" s="122"/>
      <c r="W58538" s="123"/>
      <c r="AC58538" s="123"/>
    </row>
    <row r="58539" spans="5:29" s="2" customFormat="1">
      <c r="E58539" s="120"/>
      <c r="M58539" s="120"/>
      <c r="N58539" s="120"/>
      <c r="U58539" s="121"/>
      <c r="V58539" s="122"/>
      <c r="W58539" s="123"/>
      <c r="AC58539" s="123"/>
    </row>
    <row r="58540" spans="5:29" s="2" customFormat="1">
      <c r="E58540" s="120"/>
      <c r="M58540" s="120"/>
      <c r="N58540" s="120"/>
      <c r="U58540" s="121"/>
      <c r="V58540" s="122"/>
      <c r="W58540" s="123"/>
      <c r="AC58540" s="123"/>
    </row>
    <row r="58541" spans="5:29" s="2" customFormat="1">
      <c r="E58541" s="120"/>
      <c r="M58541" s="120"/>
      <c r="N58541" s="120"/>
      <c r="U58541" s="121"/>
      <c r="V58541" s="122"/>
      <c r="W58541" s="123"/>
      <c r="AC58541" s="123"/>
    </row>
    <row r="58542" spans="5:29" s="2" customFormat="1">
      <c r="E58542" s="120"/>
      <c r="M58542" s="120"/>
      <c r="N58542" s="120"/>
      <c r="U58542" s="121"/>
      <c r="V58542" s="122"/>
      <c r="W58542" s="123"/>
      <c r="AC58542" s="123"/>
    </row>
    <row r="58543" spans="5:29" s="2" customFormat="1">
      <c r="E58543" s="120"/>
      <c r="M58543" s="120"/>
      <c r="N58543" s="120"/>
      <c r="U58543" s="121"/>
      <c r="V58543" s="122"/>
      <c r="W58543" s="123"/>
      <c r="AC58543" s="123"/>
    </row>
    <row r="58544" spans="5:29" s="2" customFormat="1">
      <c r="E58544" s="120"/>
      <c r="M58544" s="120"/>
      <c r="N58544" s="120"/>
      <c r="U58544" s="121"/>
      <c r="V58544" s="122"/>
      <c r="W58544" s="123"/>
      <c r="AC58544" s="123"/>
    </row>
    <row r="58545" spans="5:29" s="2" customFormat="1">
      <c r="E58545" s="120"/>
      <c r="M58545" s="120"/>
      <c r="N58545" s="120"/>
      <c r="U58545" s="121"/>
      <c r="V58545" s="122"/>
      <c r="W58545" s="123"/>
      <c r="AC58545" s="123"/>
    </row>
    <row r="58546" spans="5:29" s="2" customFormat="1">
      <c r="E58546" s="120"/>
      <c r="M58546" s="120"/>
      <c r="N58546" s="120"/>
      <c r="U58546" s="121"/>
      <c r="V58546" s="122"/>
      <c r="W58546" s="123"/>
      <c r="AC58546" s="123"/>
    </row>
    <row r="58547" spans="5:29" s="2" customFormat="1">
      <c r="E58547" s="120"/>
      <c r="M58547" s="120"/>
      <c r="N58547" s="120"/>
      <c r="U58547" s="121"/>
      <c r="V58547" s="122"/>
      <c r="W58547" s="123"/>
      <c r="AC58547" s="123"/>
    </row>
    <row r="58548" spans="5:29" s="2" customFormat="1">
      <c r="E58548" s="120"/>
      <c r="M58548" s="120"/>
      <c r="N58548" s="120"/>
      <c r="U58548" s="121"/>
      <c r="V58548" s="122"/>
      <c r="W58548" s="123"/>
      <c r="AC58548" s="123"/>
    </row>
    <row r="58549" spans="5:29" s="2" customFormat="1">
      <c r="E58549" s="120"/>
      <c r="M58549" s="120"/>
      <c r="N58549" s="120"/>
      <c r="U58549" s="121"/>
      <c r="V58549" s="122"/>
      <c r="W58549" s="123"/>
      <c r="AC58549" s="123"/>
    </row>
    <row r="58550" spans="5:29" s="2" customFormat="1">
      <c r="E58550" s="120"/>
      <c r="M58550" s="120"/>
      <c r="N58550" s="120"/>
      <c r="U58550" s="121"/>
      <c r="V58550" s="122"/>
      <c r="W58550" s="123"/>
      <c r="AC58550" s="123"/>
    </row>
    <row r="58551" spans="5:29" s="2" customFormat="1">
      <c r="E58551" s="120"/>
      <c r="M58551" s="120"/>
      <c r="N58551" s="120"/>
      <c r="U58551" s="121"/>
      <c r="V58551" s="122"/>
      <c r="W58551" s="123"/>
      <c r="AC58551" s="123"/>
    </row>
    <row r="58552" spans="5:29" s="2" customFormat="1">
      <c r="E58552" s="120"/>
      <c r="M58552" s="120"/>
      <c r="N58552" s="120"/>
      <c r="U58552" s="121"/>
      <c r="V58552" s="122"/>
      <c r="W58552" s="123"/>
      <c r="AC58552" s="123"/>
    </row>
    <row r="58553" spans="5:29" s="2" customFormat="1">
      <c r="E58553" s="120"/>
      <c r="M58553" s="120"/>
      <c r="N58553" s="120"/>
      <c r="U58553" s="121"/>
      <c r="V58553" s="122"/>
      <c r="W58553" s="123"/>
      <c r="AC58553" s="123"/>
    </row>
    <row r="58554" spans="5:29" s="2" customFormat="1">
      <c r="E58554" s="120"/>
      <c r="M58554" s="120"/>
      <c r="N58554" s="120"/>
      <c r="U58554" s="121"/>
      <c r="V58554" s="122"/>
      <c r="W58554" s="123"/>
      <c r="AC58554" s="123"/>
    </row>
    <row r="58555" spans="5:29" s="2" customFormat="1">
      <c r="E58555" s="120"/>
      <c r="M58555" s="120"/>
      <c r="N58555" s="120"/>
      <c r="U58555" s="121"/>
      <c r="V58555" s="122"/>
      <c r="W58555" s="123"/>
      <c r="AC58555" s="123"/>
    </row>
    <row r="58556" spans="5:29" s="2" customFormat="1">
      <c r="E58556" s="120"/>
      <c r="M58556" s="120"/>
      <c r="N58556" s="120"/>
      <c r="U58556" s="121"/>
      <c r="V58556" s="122"/>
      <c r="W58556" s="123"/>
      <c r="AC58556" s="123"/>
    </row>
    <row r="58557" spans="5:29" s="2" customFormat="1">
      <c r="E58557" s="120"/>
      <c r="M58557" s="120"/>
      <c r="N58557" s="120"/>
      <c r="U58557" s="121"/>
      <c r="V58557" s="122"/>
      <c r="W58557" s="123"/>
      <c r="AC58557" s="123"/>
    </row>
    <row r="58558" spans="5:29" s="2" customFormat="1">
      <c r="E58558" s="120"/>
      <c r="M58558" s="120"/>
      <c r="N58558" s="120"/>
      <c r="U58558" s="121"/>
      <c r="V58558" s="122"/>
      <c r="W58558" s="123"/>
      <c r="AC58558" s="123"/>
    </row>
    <row r="58559" spans="5:29" s="2" customFormat="1">
      <c r="E58559" s="120"/>
      <c r="M58559" s="120"/>
      <c r="N58559" s="120"/>
      <c r="U58559" s="121"/>
      <c r="V58559" s="122"/>
      <c r="W58559" s="123"/>
      <c r="AC58559" s="123"/>
    </row>
    <row r="58560" spans="5:29" s="2" customFormat="1">
      <c r="E58560" s="120"/>
      <c r="M58560" s="120"/>
      <c r="N58560" s="120"/>
      <c r="U58560" s="121"/>
      <c r="V58560" s="122"/>
      <c r="W58560" s="123"/>
      <c r="AC58560" s="123"/>
    </row>
    <row r="58561" spans="5:29" s="2" customFormat="1">
      <c r="E58561" s="120"/>
      <c r="M58561" s="120"/>
      <c r="N58561" s="120"/>
      <c r="U58561" s="121"/>
      <c r="V58561" s="122"/>
      <c r="W58561" s="123"/>
      <c r="AC58561" s="123"/>
    </row>
    <row r="58562" spans="5:29" s="2" customFormat="1">
      <c r="E58562" s="120"/>
      <c r="M58562" s="120"/>
      <c r="N58562" s="120"/>
      <c r="U58562" s="121"/>
      <c r="V58562" s="122"/>
      <c r="W58562" s="123"/>
      <c r="AC58562" s="123"/>
    </row>
    <row r="58563" spans="5:29" s="2" customFormat="1">
      <c r="E58563" s="120"/>
      <c r="M58563" s="120"/>
      <c r="N58563" s="120"/>
      <c r="U58563" s="121"/>
      <c r="V58563" s="122"/>
      <c r="W58563" s="123"/>
      <c r="AC58563" s="123"/>
    </row>
    <row r="58564" spans="5:29" s="2" customFormat="1">
      <c r="E58564" s="120"/>
      <c r="M58564" s="120"/>
      <c r="N58564" s="120"/>
      <c r="U58564" s="121"/>
      <c r="V58564" s="122"/>
      <c r="W58564" s="123"/>
      <c r="AC58564" s="123"/>
    </row>
    <row r="58565" spans="5:29" s="2" customFormat="1">
      <c r="E58565" s="120"/>
      <c r="M58565" s="120"/>
      <c r="N58565" s="120"/>
      <c r="U58565" s="121"/>
      <c r="V58565" s="122"/>
      <c r="W58565" s="123"/>
      <c r="AC58565" s="123"/>
    </row>
    <row r="58566" spans="5:29" s="2" customFormat="1">
      <c r="E58566" s="120"/>
      <c r="M58566" s="120"/>
      <c r="N58566" s="120"/>
      <c r="U58566" s="121"/>
      <c r="V58566" s="122"/>
      <c r="W58566" s="123"/>
      <c r="AC58566" s="123"/>
    </row>
    <row r="58567" spans="5:29" s="2" customFormat="1">
      <c r="E58567" s="120"/>
      <c r="M58567" s="120"/>
      <c r="N58567" s="120"/>
      <c r="U58567" s="121"/>
      <c r="V58567" s="122"/>
      <c r="W58567" s="123"/>
      <c r="AC58567" s="123"/>
    </row>
    <row r="58568" spans="5:29" s="2" customFormat="1">
      <c r="E58568" s="120"/>
      <c r="M58568" s="120"/>
      <c r="N58568" s="120"/>
      <c r="U58568" s="121"/>
      <c r="V58568" s="122"/>
      <c r="W58568" s="123"/>
      <c r="AC58568" s="123"/>
    </row>
    <row r="58569" spans="5:29" s="2" customFormat="1">
      <c r="E58569" s="120"/>
      <c r="M58569" s="120"/>
      <c r="N58569" s="120"/>
      <c r="U58569" s="121"/>
      <c r="V58569" s="122"/>
      <c r="W58569" s="123"/>
      <c r="AC58569" s="123"/>
    </row>
    <row r="58570" spans="5:29" s="2" customFormat="1">
      <c r="E58570" s="120"/>
      <c r="M58570" s="120"/>
      <c r="N58570" s="120"/>
      <c r="U58570" s="121"/>
      <c r="V58570" s="122"/>
      <c r="W58570" s="123"/>
      <c r="AC58570" s="123"/>
    </row>
    <row r="58571" spans="5:29" s="2" customFormat="1">
      <c r="E58571" s="120"/>
      <c r="M58571" s="120"/>
      <c r="N58571" s="120"/>
      <c r="U58571" s="121"/>
      <c r="V58571" s="122"/>
      <c r="W58571" s="123"/>
      <c r="AC58571" s="123"/>
    </row>
    <row r="58572" spans="5:29" s="2" customFormat="1">
      <c r="E58572" s="120"/>
      <c r="M58572" s="120"/>
      <c r="N58572" s="120"/>
      <c r="U58572" s="121"/>
      <c r="V58572" s="122"/>
      <c r="W58572" s="123"/>
      <c r="AC58572" s="123"/>
    </row>
    <row r="58573" spans="5:29" s="2" customFormat="1">
      <c r="E58573" s="120"/>
      <c r="M58573" s="120"/>
      <c r="N58573" s="120"/>
      <c r="U58573" s="121"/>
      <c r="V58573" s="122"/>
      <c r="W58573" s="123"/>
      <c r="AC58573" s="123"/>
    </row>
    <row r="58574" spans="5:29" s="2" customFormat="1">
      <c r="E58574" s="120"/>
      <c r="M58574" s="120"/>
      <c r="N58574" s="120"/>
      <c r="U58574" s="121"/>
      <c r="V58574" s="122"/>
      <c r="W58574" s="123"/>
      <c r="AC58574" s="123"/>
    </row>
    <row r="58575" spans="5:29" s="2" customFormat="1">
      <c r="E58575" s="120"/>
      <c r="M58575" s="120"/>
      <c r="N58575" s="120"/>
      <c r="U58575" s="121"/>
      <c r="V58575" s="122"/>
      <c r="W58575" s="123"/>
      <c r="AC58575" s="123"/>
    </row>
    <row r="58576" spans="5:29" s="2" customFormat="1">
      <c r="E58576" s="120"/>
      <c r="M58576" s="120"/>
      <c r="N58576" s="120"/>
      <c r="U58576" s="121"/>
      <c r="V58576" s="122"/>
      <c r="W58576" s="123"/>
      <c r="AC58576" s="123"/>
    </row>
    <row r="58577" spans="5:29" s="2" customFormat="1">
      <c r="E58577" s="120"/>
      <c r="M58577" s="120"/>
      <c r="N58577" s="120"/>
      <c r="U58577" s="121"/>
      <c r="V58577" s="122"/>
      <c r="W58577" s="123"/>
      <c r="AC58577" s="123"/>
    </row>
    <row r="58578" spans="5:29" s="2" customFormat="1">
      <c r="E58578" s="120"/>
      <c r="M58578" s="120"/>
      <c r="N58578" s="120"/>
      <c r="U58578" s="121"/>
      <c r="V58578" s="122"/>
      <c r="W58578" s="123"/>
      <c r="AC58578" s="123"/>
    </row>
    <row r="58579" spans="5:29" s="2" customFormat="1">
      <c r="E58579" s="120"/>
      <c r="M58579" s="120"/>
      <c r="N58579" s="120"/>
      <c r="U58579" s="121"/>
      <c r="V58579" s="122"/>
      <c r="W58579" s="123"/>
      <c r="AC58579" s="123"/>
    </row>
    <row r="58580" spans="5:29" s="2" customFormat="1">
      <c r="E58580" s="120"/>
      <c r="M58580" s="120"/>
      <c r="N58580" s="120"/>
      <c r="U58580" s="121"/>
      <c r="V58580" s="122"/>
      <c r="W58580" s="123"/>
      <c r="AC58580" s="123"/>
    </row>
    <row r="58581" spans="5:29" s="2" customFormat="1">
      <c r="E58581" s="120"/>
      <c r="M58581" s="120"/>
      <c r="N58581" s="120"/>
      <c r="U58581" s="121"/>
      <c r="V58581" s="122"/>
      <c r="W58581" s="123"/>
      <c r="AC58581" s="123"/>
    </row>
    <row r="58582" spans="5:29" s="2" customFormat="1">
      <c r="E58582" s="120"/>
      <c r="M58582" s="120"/>
      <c r="N58582" s="120"/>
      <c r="U58582" s="121"/>
      <c r="V58582" s="122"/>
      <c r="W58582" s="123"/>
      <c r="AC58582" s="123"/>
    </row>
    <row r="58583" spans="5:29" s="2" customFormat="1">
      <c r="E58583" s="120"/>
      <c r="M58583" s="120"/>
      <c r="N58583" s="120"/>
      <c r="U58583" s="121"/>
      <c r="V58583" s="122"/>
      <c r="W58583" s="123"/>
      <c r="AC58583" s="123"/>
    </row>
    <row r="58584" spans="5:29" s="2" customFormat="1">
      <c r="E58584" s="120"/>
      <c r="M58584" s="120"/>
      <c r="N58584" s="120"/>
      <c r="U58584" s="121"/>
      <c r="V58584" s="122"/>
      <c r="W58584" s="123"/>
      <c r="AC58584" s="123"/>
    </row>
    <row r="58585" spans="5:29" s="2" customFormat="1">
      <c r="E58585" s="120"/>
      <c r="M58585" s="120"/>
      <c r="N58585" s="120"/>
      <c r="U58585" s="121"/>
      <c r="V58585" s="122"/>
      <c r="W58585" s="123"/>
      <c r="AC58585" s="123"/>
    </row>
    <row r="58586" spans="5:29" s="2" customFormat="1">
      <c r="E58586" s="120"/>
      <c r="M58586" s="120"/>
      <c r="N58586" s="120"/>
      <c r="U58586" s="121"/>
      <c r="V58586" s="122"/>
      <c r="W58586" s="123"/>
      <c r="AC58586" s="123"/>
    </row>
    <row r="58587" spans="5:29" s="2" customFormat="1">
      <c r="E58587" s="120"/>
      <c r="M58587" s="120"/>
      <c r="N58587" s="120"/>
      <c r="U58587" s="121"/>
      <c r="V58587" s="122"/>
      <c r="W58587" s="123"/>
      <c r="AC58587" s="123"/>
    </row>
    <row r="58588" spans="5:29" s="2" customFormat="1">
      <c r="E58588" s="120"/>
      <c r="M58588" s="120"/>
      <c r="N58588" s="120"/>
      <c r="U58588" s="121"/>
      <c r="V58588" s="122"/>
      <c r="W58588" s="123"/>
      <c r="AC58588" s="123"/>
    </row>
    <row r="58589" spans="5:29" s="2" customFormat="1">
      <c r="E58589" s="120"/>
      <c r="M58589" s="120"/>
      <c r="N58589" s="120"/>
      <c r="U58589" s="121"/>
      <c r="V58589" s="122"/>
      <c r="W58589" s="123"/>
      <c r="AC58589" s="123"/>
    </row>
    <row r="58590" spans="5:29" s="2" customFormat="1">
      <c r="E58590" s="120"/>
      <c r="M58590" s="120"/>
      <c r="N58590" s="120"/>
      <c r="U58590" s="121"/>
      <c r="V58590" s="122"/>
      <c r="W58590" s="123"/>
      <c r="AC58590" s="123"/>
    </row>
    <row r="58591" spans="5:29" s="2" customFormat="1">
      <c r="E58591" s="120"/>
      <c r="M58591" s="120"/>
      <c r="N58591" s="120"/>
      <c r="U58591" s="121"/>
      <c r="V58591" s="122"/>
      <c r="W58591" s="123"/>
      <c r="AC58591" s="123"/>
    </row>
    <row r="58592" spans="5:29" s="2" customFormat="1">
      <c r="E58592" s="120"/>
      <c r="M58592" s="120"/>
      <c r="N58592" s="120"/>
      <c r="U58592" s="121"/>
      <c r="V58592" s="122"/>
      <c r="W58592" s="123"/>
      <c r="AC58592" s="123"/>
    </row>
    <row r="58593" spans="5:29" s="2" customFormat="1">
      <c r="E58593" s="120"/>
      <c r="M58593" s="120"/>
      <c r="N58593" s="120"/>
      <c r="U58593" s="121"/>
      <c r="V58593" s="122"/>
      <c r="W58593" s="123"/>
      <c r="AC58593" s="123"/>
    </row>
    <row r="58594" spans="5:29" s="2" customFormat="1">
      <c r="E58594" s="120"/>
      <c r="M58594" s="120"/>
      <c r="N58594" s="120"/>
      <c r="U58594" s="121"/>
      <c r="V58594" s="122"/>
      <c r="W58594" s="123"/>
      <c r="AC58594" s="123"/>
    </row>
    <row r="58595" spans="5:29" s="2" customFormat="1">
      <c r="E58595" s="120"/>
      <c r="M58595" s="120"/>
      <c r="N58595" s="120"/>
      <c r="U58595" s="121"/>
      <c r="V58595" s="122"/>
      <c r="W58595" s="123"/>
      <c r="AC58595" s="123"/>
    </row>
    <row r="58596" spans="5:29" s="2" customFormat="1">
      <c r="E58596" s="120"/>
      <c r="M58596" s="120"/>
      <c r="N58596" s="120"/>
      <c r="U58596" s="121"/>
      <c r="V58596" s="122"/>
      <c r="W58596" s="123"/>
      <c r="AC58596" s="123"/>
    </row>
    <row r="58597" spans="5:29" s="2" customFormat="1">
      <c r="E58597" s="120"/>
      <c r="M58597" s="120"/>
      <c r="N58597" s="120"/>
      <c r="U58597" s="121"/>
      <c r="V58597" s="122"/>
      <c r="W58597" s="123"/>
      <c r="AC58597" s="123"/>
    </row>
    <row r="58598" spans="5:29" s="2" customFormat="1">
      <c r="E58598" s="120"/>
      <c r="M58598" s="120"/>
      <c r="N58598" s="120"/>
      <c r="U58598" s="121"/>
      <c r="V58598" s="122"/>
      <c r="W58598" s="123"/>
      <c r="AC58598" s="123"/>
    </row>
    <row r="58599" spans="5:29" s="2" customFormat="1">
      <c r="E58599" s="120"/>
      <c r="M58599" s="120"/>
      <c r="N58599" s="120"/>
      <c r="U58599" s="121"/>
      <c r="V58599" s="122"/>
      <c r="W58599" s="123"/>
      <c r="AC58599" s="123"/>
    </row>
    <row r="58600" spans="5:29" s="2" customFormat="1">
      <c r="E58600" s="120"/>
      <c r="M58600" s="120"/>
      <c r="N58600" s="120"/>
      <c r="U58600" s="121"/>
      <c r="V58600" s="122"/>
      <c r="W58600" s="123"/>
      <c r="AC58600" s="123"/>
    </row>
    <row r="58601" spans="5:29" s="2" customFormat="1">
      <c r="E58601" s="120"/>
      <c r="M58601" s="120"/>
      <c r="N58601" s="120"/>
      <c r="U58601" s="121"/>
      <c r="V58601" s="122"/>
      <c r="W58601" s="123"/>
      <c r="AC58601" s="123"/>
    </row>
    <row r="58602" spans="5:29" s="2" customFormat="1">
      <c r="E58602" s="120"/>
      <c r="M58602" s="120"/>
      <c r="N58602" s="120"/>
      <c r="U58602" s="121"/>
      <c r="V58602" s="122"/>
      <c r="W58602" s="123"/>
      <c r="AC58602" s="123"/>
    </row>
    <row r="58603" spans="5:29" s="2" customFormat="1">
      <c r="E58603" s="120"/>
      <c r="M58603" s="120"/>
      <c r="N58603" s="120"/>
      <c r="U58603" s="121"/>
      <c r="V58603" s="122"/>
      <c r="W58603" s="123"/>
      <c r="AC58603" s="123"/>
    </row>
    <row r="58604" spans="5:29" s="2" customFormat="1">
      <c r="E58604" s="120"/>
      <c r="M58604" s="120"/>
      <c r="N58604" s="120"/>
      <c r="U58604" s="121"/>
      <c r="V58604" s="122"/>
      <c r="W58604" s="123"/>
      <c r="AC58604" s="123"/>
    </row>
    <row r="58605" spans="5:29" s="2" customFormat="1">
      <c r="E58605" s="120"/>
      <c r="M58605" s="120"/>
      <c r="N58605" s="120"/>
      <c r="U58605" s="121"/>
      <c r="V58605" s="122"/>
      <c r="W58605" s="123"/>
      <c r="AC58605" s="123"/>
    </row>
    <row r="58606" spans="5:29" s="2" customFormat="1">
      <c r="E58606" s="120"/>
      <c r="M58606" s="120"/>
      <c r="N58606" s="120"/>
      <c r="U58606" s="121"/>
      <c r="V58606" s="122"/>
      <c r="W58606" s="123"/>
      <c r="AC58606" s="123"/>
    </row>
    <row r="58607" spans="5:29" s="2" customFormat="1">
      <c r="E58607" s="120"/>
      <c r="M58607" s="120"/>
      <c r="N58607" s="120"/>
      <c r="U58607" s="121"/>
      <c r="V58607" s="122"/>
      <c r="W58607" s="123"/>
      <c r="AC58607" s="123"/>
    </row>
    <row r="58608" spans="5:29" s="2" customFormat="1">
      <c r="E58608" s="120"/>
      <c r="M58608" s="120"/>
      <c r="N58608" s="120"/>
      <c r="U58608" s="121"/>
      <c r="V58608" s="122"/>
      <c r="W58608" s="123"/>
      <c r="AC58608" s="123"/>
    </row>
    <row r="58609" spans="5:29" s="2" customFormat="1">
      <c r="E58609" s="120"/>
      <c r="M58609" s="120"/>
      <c r="N58609" s="120"/>
      <c r="U58609" s="121"/>
      <c r="V58609" s="122"/>
      <c r="W58609" s="123"/>
      <c r="AC58609" s="123"/>
    </row>
    <row r="58610" spans="5:29" s="2" customFormat="1">
      <c r="E58610" s="120"/>
      <c r="M58610" s="120"/>
      <c r="N58610" s="120"/>
      <c r="U58610" s="121"/>
      <c r="V58610" s="122"/>
      <c r="W58610" s="123"/>
      <c r="AC58610" s="123"/>
    </row>
    <row r="58611" spans="5:29" s="2" customFormat="1">
      <c r="E58611" s="120"/>
      <c r="M58611" s="120"/>
      <c r="N58611" s="120"/>
      <c r="U58611" s="121"/>
      <c r="V58611" s="122"/>
      <c r="W58611" s="123"/>
      <c r="AC58611" s="123"/>
    </row>
    <row r="58612" spans="5:29" s="2" customFormat="1">
      <c r="E58612" s="120"/>
      <c r="M58612" s="120"/>
      <c r="N58612" s="120"/>
      <c r="U58612" s="121"/>
      <c r="V58612" s="122"/>
      <c r="W58612" s="123"/>
      <c r="AC58612" s="123"/>
    </row>
    <row r="58613" spans="5:29" s="2" customFormat="1">
      <c r="E58613" s="120"/>
      <c r="M58613" s="120"/>
      <c r="N58613" s="120"/>
      <c r="U58613" s="121"/>
      <c r="V58613" s="122"/>
      <c r="W58613" s="123"/>
      <c r="AC58613" s="123"/>
    </row>
    <row r="58614" spans="5:29" s="2" customFormat="1">
      <c r="E58614" s="120"/>
      <c r="M58614" s="120"/>
      <c r="N58614" s="120"/>
      <c r="U58614" s="121"/>
      <c r="V58614" s="122"/>
      <c r="W58614" s="123"/>
      <c r="AC58614" s="123"/>
    </row>
    <row r="58615" spans="5:29" s="2" customFormat="1">
      <c r="E58615" s="120"/>
      <c r="M58615" s="120"/>
      <c r="N58615" s="120"/>
      <c r="U58615" s="121"/>
      <c r="V58615" s="122"/>
      <c r="W58615" s="123"/>
      <c r="AC58615" s="123"/>
    </row>
    <row r="58616" spans="5:29" s="2" customFormat="1">
      <c r="E58616" s="120"/>
      <c r="M58616" s="120"/>
      <c r="N58616" s="120"/>
      <c r="U58616" s="121"/>
      <c r="V58616" s="122"/>
      <c r="W58616" s="123"/>
      <c r="AC58616" s="123"/>
    </row>
    <row r="58617" spans="5:29" s="2" customFormat="1">
      <c r="E58617" s="120"/>
      <c r="M58617" s="120"/>
      <c r="N58617" s="120"/>
      <c r="U58617" s="121"/>
      <c r="V58617" s="122"/>
      <c r="W58617" s="123"/>
      <c r="AC58617" s="123"/>
    </row>
    <row r="58618" spans="5:29" s="2" customFormat="1">
      <c r="E58618" s="120"/>
      <c r="M58618" s="120"/>
      <c r="N58618" s="120"/>
      <c r="U58618" s="121"/>
      <c r="V58618" s="122"/>
      <c r="W58618" s="123"/>
      <c r="AC58618" s="123"/>
    </row>
    <row r="58619" spans="5:29" s="2" customFormat="1">
      <c r="E58619" s="120"/>
      <c r="M58619" s="120"/>
      <c r="N58619" s="120"/>
      <c r="U58619" s="121"/>
      <c r="V58619" s="122"/>
      <c r="W58619" s="123"/>
      <c r="AC58619" s="123"/>
    </row>
    <row r="58620" spans="5:29" s="2" customFormat="1">
      <c r="E58620" s="120"/>
      <c r="M58620" s="120"/>
      <c r="N58620" s="120"/>
      <c r="U58620" s="121"/>
      <c r="V58620" s="122"/>
      <c r="W58620" s="123"/>
      <c r="AC58620" s="123"/>
    </row>
    <row r="58621" spans="5:29" s="2" customFormat="1">
      <c r="E58621" s="120"/>
      <c r="M58621" s="120"/>
      <c r="N58621" s="120"/>
      <c r="U58621" s="121"/>
      <c r="V58621" s="122"/>
      <c r="W58621" s="123"/>
      <c r="AC58621" s="123"/>
    </row>
    <row r="58622" spans="5:29" s="2" customFormat="1">
      <c r="E58622" s="120"/>
      <c r="M58622" s="120"/>
      <c r="N58622" s="120"/>
      <c r="U58622" s="121"/>
      <c r="V58622" s="122"/>
      <c r="W58622" s="123"/>
      <c r="AC58622" s="123"/>
    </row>
    <row r="58623" spans="5:29" s="2" customFormat="1">
      <c r="E58623" s="120"/>
      <c r="M58623" s="120"/>
      <c r="N58623" s="120"/>
      <c r="U58623" s="121"/>
      <c r="V58623" s="122"/>
      <c r="W58623" s="123"/>
      <c r="AC58623" s="123"/>
    </row>
    <row r="58624" spans="5:29" s="2" customFormat="1">
      <c r="E58624" s="120"/>
      <c r="M58624" s="120"/>
      <c r="N58624" s="120"/>
      <c r="U58624" s="121"/>
      <c r="V58624" s="122"/>
      <c r="W58624" s="123"/>
      <c r="AC58624" s="123"/>
    </row>
    <row r="58625" spans="5:29" s="2" customFormat="1">
      <c r="E58625" s="120"/>
      <c r="M58625" s="120"/>
      <c r="N58625" s="120"/>
      <c r="U58625" s="121"/>
      <c r="V58625" s="122"/>
      <c r="W58625" s="123"/>
      <c r="AC58625" s="123"/>
    </row>
    <row r="58626" spans="5:29" s="2" customFormat="1">
      <c r="E58626" s="120"/>
      <c r="M58626" s="120"/>
      <c r="N58626" s="120"/>
      <c r="U58626" s="121"/>
      <c r="V58626" s="122"/>
      <c r="W58626" s="123"/>
      <c r="AC58626" s="123"/>
    </row>
    <row r="58627" spans="5:29" s="2" customFormat="1">
      <c r="E58627" s="120"/>
      <c r="M58627" s="120"/>
      <c r="N58627" s="120"/>
      <c r="U58627" s="121"/>
      <c r="V58627" s="122"/>
      <c r="W58627" s="123"/>
      <c r="AC58627" s="123"/>
    </row>
    <row r="58628" spans="5:29" s="2" customFormat="1">
      <c r="E58628" s="120"/>
      <c r="M58628" s="120"/>
      <c r="N58628" s="120"/>
      <c r="U58628" s="121"/>
      <c r="V58628" s="122"/>
      <c r="W58628" s="123"/>
      <c r="AC58628" s="123"/>
    </row>
    <row r="58629" spans="5:29" s="2" customFormat="1">
      <c r="E58629" s="120"/>
      <c r="M58629" s="120"/>
      <c r="N58629" s="120"/>
      <c r="U58629" s="121"/>
      <c r="V58629" s="122"/>
      <c r="W58629" s="123"/>
      <c r="AC58629" s="123"/>
    </row>
    <row r="58630" spans="5:29" s="2" customFormat="1">
      <c r="E58630" s="120"/>
      <c r="M58630" s="120"/>
      <c r="N58630" s="120"/>
      <c r="U58630" s="121"/>
      <c r="V58630" s="122"/>
      <c r="W58630" s="123"/>
      <c r="AC58630" s="123"/>
    </row>
    <row r="58631" spans="5:29" s="2" customFormat="1">
      <c r="E58631" s="120"/>
      <c r="M58631" s="120"/>
      <c r="N58631" s="120"/>
      <c r="U58631" s="121"/>
      <c r="V58631" s="122"/>
      <c r="W58631" s="123"/>
      <c r="AC58631" s="123"/>
    </row>
    <row r="58632" spans="5:29" s="2" customFormat="1">
      <c r="E58632" s="120"/>
      <c r="M58632" s="120"/>
      <c r="N58632" s="120"/>
      <c r="U58632" s="121"/>
      <c r="V58632" s="122"/>
      <c r="W58632" s="123"/>
      <c r="AC58632" s="123"/>
    </row>
    <row r="58633" spans="5:29" s="2" customFormat="1">
      <c r="E58633" s="120"/>
      <c r="M58633" s="120"/>
      <c r="N58633" s="120"/>
      <c r="U58633" s="121"/>
      <c r="V58633" s="122"/>
      <c r="W58633" s="123"/>
      <c r="AC58633" s="123"/>
    </row>
    <row r="58634" spans="5:29" s="2" customFormat="1">
      <c r="E58634" s="120"/>
      <c r="M58634" s="120"/>
      <c r="N58634" s="120"/>
      <c r="U58634" s="121"/>
      <c r="V58634" s="122"/>
      <c r="W58634" s="123"/>
      <c r="AC58634" s="123"/>
    </row>
    <row r="58635" spans="5:29" s="2" customFormat="1">
      <c r="E58635" s="120"/>
      <c r="M58635" s="120"/>
      <c r="N58635" s="120"/>
      <c r="U58635" s="121"/>
      <c r="V58635" s="122"/>
      <c r="W58635" s="123"/>
      <c r="AC58635" s="123"/>
    </row>
    <row r="58636" spans="5:29" s="2" customFormat="1">
      <c r="E58636" s="120"/>
      <c r="M58636" s="120"/>
      <c r="N58636" s="120"/>
      <c r="U58636" s="121"/>
      <c r="V58636" s="122"/>
      <c r="W58636" s="123"/>
      <c r="AC58636" s="123"/>
    </row>
    <row r="58637" spans="5:29" s="2" customFormat="1">
      <c r="E58637" s="120"/>
      <c r="M58637" s="120"/>
      <c r="N58637" s="120"/>
      <c r="U58637" s="121"/>
      <c r="V58637" s="122"/>
      <c r="W58637" s="123"/>
      <c r="AC58637" s="123"/>
    </row>
    <row r="58638" spans="5:29" s="2" customFormat="1">
      <c r="E58638" s="120"/>
      <c r="M58638" s="120"/>
      <c r="N58638" s="120"/>
      <c r="U58638" s="121"/>
      <c r="V58638" s="122"/>
      <c r="W58638" s="123"/>
      <c r="AC58638" s="123"/>
    </row>
    <row r="58639" spans="5:29" s="2" customFormat="1">
      <c r="E58639" s="120"/>
      <c r="M58639" s="120"/>
      <c r="N58639" s="120"/>
      <c r="U58639" s="121"/>
      <c r="V58639" s="122"/>
      <c r="W58639" s="123"/>
      <c r="AC58639" s="123"/>
    </row>
    <row r="58640" spans="5:29" s="2" customFormat="1">
      <c r="E58640" s="120"/>
      <c r="M58640" s="120"/>
      <c r="N58640" s="120"/>
      <c r="U58640" s="121"/>
      <c r="V58640" s="122"/>
      <c r="W58640" s="123"/>
      <c r="AC58640" s="123"/>
    </row>
    <row r="58641" spans="5:29" s="2" customFormat="1">
      <c r="E58641" s="120"/>
      <c r="M58641" s="120"/>
      <c r="N58641" s="120"/>
      <c r="U58641" s="121"/>
      <c r="V58641" s="122"/>
      <c r="W58641" s="123"/>
      <c r="AC58641" s="123"/>
    </row>
    <row r="58642" spans="5:29" s="2" customFormat="1">
      <c r="E58642" s="120"/>
      <c r="M58642" s="120"/>
      <c r="N58642" s="120"/>
      <c r="U58642" s="121"/>
      <c r="V58642" s="122"/>
      <c r="W58642" s="123"/>
      <c r="AC58642" s="123"/>
    </row>
    <row r="58643" spans="5:29" s="2" customFormat="1">
      <c r="E58643" s="120"/>
      <c r="M58643" s="120"/>
      <c r="N58643" s="120"/>
      <c r="U58643" s="121"/>
      <c r="V58643" s="122"/>
      <c r="W58643" s="123"/>
      <c r="AC58643" s="123"/>
    </row>
    <row r="58644" spans="5:29" s="2" customFormat="1">
      <c r="E58644" s="120"/>
      <c r="M58644" s="120"/>
      <c r="N58644" s="120"/>
      <c r="U58644" s="121"/>
      <c r="V58644" s="122"/>
      <c r="W58644" s="123"/>
      <c r="AC58644" s="123"/>
    </row>
    <row r="58645" spans="5:29" s="2" customFormat="1">
      <c r="E58645" s="120"/>
      <c r="M58645" s="120"/>
      <c r="N58645" s="120"/>
      <c r="U58645" s="121"/>
      <c r="V58645" s="122"/>
      <c r="W58645" s="123"/>
      <c r="AC58645" s="123"/>
    </row>
    <row r="58646" spans="5:29" s="2" customFormat="1">
      <c r="E58646" s="120"/>
      <c r="M58646" s="120"/>
      <c r="N58646" s="120"/>
      <c r="U58646" s="121"/>
      <c r="V58646" s="122"/>
      <c r="W58646" s="123"/>
      <c r="AC58646" s="123"/>
    </row>
    <row r="58647" spans="5:29" s="2" customFormat="1">
      <c r="E58647" s="120"/>
      <c r="M58647" s="120"/>
      <c r="N58647" s="120"/>
      <c r="U58647" s="121"/>
      <c r="V58647" s="122"/>
      <c r="W58647" s="123"/>
      <c r="AC58647" s="123"/>
    </row>
    <row r="58648" spans="5:29" s="2" customFormat="1">
      <c r="E58648" s="120"/>
      <c r="M58648" s="120"/>
      <c r="N58648" s="120"/>
      <c r="U58648" s="121"/>
      <c r="V58648" s="122"/>
      <c r="W58648" s="123"/>
      <c r="AC58648" s="123"/>
    </row>
    <row r="58649" spans="5:29" s="2" customFormat="1">
      <c r="E58649" s="120"/>
      <c r="M58649" s="120"/>
      <c r="N58649" s="120"/>
      <c r="U58649" s="121"/>
      <c r="V58649" s="122"/>
      <c r="W58649" s="123"/>
      <c r="AC58649" s="123"/>
    </row>
    <row r="58650" spans="5:29" s="2" customFormat="1">
      <c r="E58650" s="120"/>
      <c r="M58650" s="120"/>
      <c r="N58650" s="120"/>
      <c r="U58650" s="121"/>
      <c r="V58650" s="122"/>
      <c r="W58650" s="123"/>
      <c r="AC58650" s="123"/>
    </row>
    <row r="58651" spans="5:29" s="2" customFormat="1">
      <c r="E58651" s="120"/>
      <c r="M58651" s="120"/>
      <c r="N58651" s="120"/>
      <c r="U58651" s="121"/>
      <c r="V58651" s="122"/>
      <c r="W58651" s="123"/>
      <c r="AC58651" s="123"/>
    </row>
    <row r="58652" spans="5:29" s="2" customFormat="1">
      <c r="E58652" s="120"/>
      <c r="M58652" s="120"/>
      <c r="N58652" s="120"/>
      <c r="U58652" s="121"/>
      <c r="V58652" s="122"/>
      <c r="W58652" s="123"/>
      <c r="AC58652" s="123"/>
    </row>
    <row r="58653" spans="5:29" s="2" customFormat="1">
      <c r="E58653" s="120"/>
      <c r="M58653" s="120"/>
      <c r="N58653" s="120"/>
      <c r="U58653" s="121"/>
      <c r="V58653" s="122"/>
      <c r="W58653" s="123"/>
      <c r="AC58653" s="123"/>
    </row>
    <row r="58654" spans="5:29" s="2" customFormat="1">
      <c r="E58654" s="120"/>
      <c r="M58654" s="120"/>
      <c r="N58654" s="120"/>
      <c r="U58654" s="121"/>
      <c r="V58654" s="122"/>
      <c r="W58654" s="123"/>
      <c r="AC58654" s="123"/>
    </row>
    <row r="58655" spans="5:29" s="2" customFormat="1">
      <c r="E58655" s="120"/>
      <c r="M58655" s="120"/>
      <c r="N58655" s="120"/>
      <c r="U58655" s="121"/>
      <c r="V58655" s="122"/>
      <c r="W58655" s="123"/>
      <c r="AC58655" s="123"/>
    </row>
    <row r="58656" spans="5:29" s="2" customFormat="1">
      <c r="E58656" s="120"/>
      <c r="M58656" s="120"/>
      <c r="N58656" s="120"/>
      <c r="U58656" s="121"/>
      <c r="V58656" s="122"/>
      <c r="W58656" s="123"/>
      <c r="AC58656" s="123"/>
    </row>
    <row r="58657" spans="5:29" s="2" customFormat="1">
      <c r="E58657" s="120"/>
      <c r="M58657" s="120"/>
      <c r="N58657" s="120"/>
      <c r="U58657" s="121"/>
      <c r="V58657" s="122"/>
      <c r="W58657" s="123"/>
      <c r="AC58657" s="123"/>
    </row>
    <row r="58658" spans="5:29" s="2" customFormat="1">
      <c r="E58658" s="120"/>
      <c r="M58658" s="120"/>
      <c r="N58658" s="120"/>
      <c r="U58658" s="121"/>
      <c r="V58658" s="122"/>
      <c r="W58658" s="123"/>
      <c r="AC58658" s="123"/>
    </row>
    <row r="58659" spans="5:29" s="2" customFormat="1">
      <c r="E58659" s="120"/>
      <c r="M58659" s="120"/>
      <c r="N58659" s="120"/>
      <c r="U58659" s="121"/>
      <c r="V58659" s="122"/>
      <c r="W58659" s="123"/>
      <c r="AC58659" s="123"/>
    </row>
    <row r="58660" spans="5:29" s="2" customFormat="1">
      <c r="E58660" s="120"/>
      <c r="M58660" s="120"/>
      <c r="N58660" s="120"/>
      <c r="U58660" s="121"/>
      <c r="V58660" s="122"/>
      <c r="W58660" s="123"/>
      <c r="AC58660" s="123"/>
    </row>
    <row r="58661" spans="5:29" s="2" customFormat="1">
      <c r="E58661" s="120"/>
      <c r="M58661" s="120"/>
      <c r="N58661" s="120"/>
      <c r="U58661" s="121"/>
      <c r="V58661" s="122"/>
      <c r="W58661" s="123"/>
      <c r="AC58661" s="123"/>
    </row>
    <row r="58662" spans="5:29" s="2" customFormat="1">
      <c r="E58662" s="120"/>
      <c r="M58662" s="120"/>
      <c r="N58662" s="120"/>
      <c r="U58662" s="121"/>
      <c r="V58662" s="122"/>
      <c r="W58662" s="123"/>
      <c r="AC58662" s="123"/>
    </row>
    <row r="58663" spans="5:29" s="2" customFormat="1">
      <c r="E58663" s="120"/>
      <c r="M58663" s="120"/>
      <c r="N58663" s="120"/>
      <c r="U58663" s="121"/>
      <c r="V58663" s="122"/>
      <c r="W58663" s="123"/>
      <c r="AC58663" s="123"/>
    </row>
    <row r="58664" spans="5:29" s="2" customFormat="1">
      <c r="E58664" s="120"/>
      <c r="M58664" s="120"/>
      <c r="N58664" s="120"/>
      <c r="U58664" s="121"/>
      <c r="V58664" s="122"/>
      <c r="W58664" s="123"/>
      <c r="AC58664" s="123"/>
    </row>
    <row r="58665" spans="5:29" s="2" customFormat="1">
      <c r="E58665" s="120"/>
      <c r="M58665" s="120"/>
      <c r="N58665" s="120"/>
      <c r="U58665" s="121"/>
      <c r="V58665" s="122"/>
      <c r="W58665" s="123"/>
      <c r="AC58665" s="123"/>
    </row>
    <row r="58666" spans="5:29" s="2" customFormat="1">
      <c r="E58666" s="120"/>
      <c r="M58666" s="120"/>
      <c r="N58666" s="120"/>
      <c r="U58666" s="121"/>
      <c r="V58666" s="122"/>
      <c r="W58666" s="123"/>
      <c r="AC58666" s="123"/>
    </row>
    <row r="58667" spans="5:29" s="2" customFormat="1">
      <c r="E58667" s="120"/>
      <c r="M58667" s="120"/>
      <c r="N58667" s="120"/>
      <c r="U58667" s="121"/>
      <c r="V58667" s="122"/>
      <c r="W58667" s="123"/>
      <c r="AC58667" s="123"/>
    </row>
    <row r="58668" spans="5:29" s="2" customFormat="1">
      <c r="E58668" s="120"/>
      <c r="M58668" s="120"/>
      <c r="N58668" s="120"/>
      <c r="U58668" s="121"/>
      <c r="V58668" s="122"/>
      <c r="W58668" s="123"/>
      <c r="AC58668" s="123"/>
    </row>
    <row r="58669" spans="5:29" s="2" customFormat="1">
      <c r="E58669" s="120"/>
      <c r="M58669" s="120"/>
      <c r="N58669" s="120"/>
      <c r="U58669" s="121"/>
      <c r="V58669" s="122"/>
      <c r="W58669" s="123"/>
      <c r="AC58669" s="123"/>
    </row>
    <row r="58670" spans="5:29" s="2" customFormat="1">
      <c r="E58670" s="120"/>
      <c r="M58670" s="120"/>
      <c r="N58670" s="120"/>
      <c r="U58670" s="121"/>
      <c r="V58670" s="122"/>
      <c r="W58670" s="123"/>
      <c r="AC58670" s="123"/>
    </row>
    <row r="58671" spans="5:29" s="2" customFormat="1">
      <c r="E58671" s="120"/>
      <c r="M58671" s="120"/>
      <c r="N58671" s="120"/>
      <c r="U58671" s="121"/>
      <c r="V58671" s="122"/>
      <c r="W58671" s="123"/>
      <c r="AC58671" s="123"/>
    </row>
    <row r="58672" spans="5:29" s="2" customFormat="1">
      <c r="E58672" s="120"/>
      <c r="M58672" s="120"/>
      <c r="N58672" s="120"/>
      <c r="U58672" s="121"/>
      <c r="V58672" s="122"/>
      <c r="W58672" s="123"/>
      <c r="AC58672" s="123"/>
    </row>
    <row r="58673" spans="5:29" s="2" customFormat="1">
      <c r="E58673" s="120"/>
      <c r="M58673" s="120"/>
      <c r="N58673" s="120"/>
      <c r="U58673" s="121"/>
      <c r="V58673" s="122"/>
      <c r="W58673" s="123"/>
      <c r="AC58673" s="123"/>
    </row>
    <row r="58674" spans="5:29" s="2" customFormat="1">
      <c r="E58674" s="120"/>
      <c r="M58674" s="120"/>
      <c r="N58674" s="120"/>
      <c r="U58674" s="121"/>
      <c r="V58674" s="122"/>
      <c r="W58674" s="123"/>
      <c r="AC58674" s="123"/>
    </row>
    <row r="58675" spans="5:29" s="2" customFormat="1">
      <c r="E58675" s="120"/>
      <c r="M58675" s="120"/>
      <c r="N58675" s="120"/>
      <c r="U58675" s="121"/>
      <c r="V58675" s="122"/>
      <c r="W58675" s="123"/>
      <c r="AC58675" s="123"/>
    </row>
    <row r="58676" spans="5:29" s="2" customFormat="1">
      <c r="E58676" s="120"/>
      <c r="M58676" s="120"/>
      <c r="N58676" s="120"/>
      <c r="U58676" s="121"/>
      <c r="V58676" s="122"/>
      <c r="W58676" s="123"/>
      <c r="AC58676" s="123"/>
    </row>
    <row r="58677" spans="5:29" s="2" customFormat="1">
      <c r="E58677" s="120"/>
      <c r="M58677" s="120"/>
      <c r="N58677" s="120"/>
      <c r="U58677" s="121"/>
      <c r="V58677" s="122"/>
      <c r="W58677" s="123"/>
      <c r="AC58677" s="123"/>
    </row>
    <row r="58678" spans="5:29" s="2" customFormat="1">
      <c r="E58678" s="120"/>
      <c r="M58678" s="120"/>
      <c r="N58678" s="120"/>
      <c r="U58678" s="121"/>
      <c r="V58678" s="122"/>
      <c r="W58678" s="123"/>
      <c r="AC58678" s="123"/>
    </row>
    <row r="58679" spans="5:29" s="2" customFormat="1">
      <c r="E58679" s="120"/>
      <c r="M58679" s="120"/>
      <c r="N58679" s="120"/>
      <c r="U58679" s="121"/>
      <c r="V58679" s="122"/>
      <c r="W58679" s="123"/>
      <c r="AC58679" s="123"/>
    </row>
    <row r="58680" spans="5:29" s="2" customFormat="1">
      <c r="E58680" s="120"/>
      <c r="M58680" s="120"/>
      <c r="N58680" s="120"/>
      <c r="U58680" s="121"/>
      <c r="V58680" s="122"/>
      <c r="W58680" s="123"/>
      <c r="AC58680" s="123"/>
    </row>
    <row r="58681" spans="5:29" s="2" customFormat="1">
      <c r="E58681" s="120"/>
      <c r="M58681" s="120"/>
      <c r="N58681" s="120"/>
      <c r="U58681" s="121"/>
      <c r="V58681" s="122"/>
      <c r="W58681" s="123"/>
      <c r="AC58681" s="123"/>
    </row>
    <row r="58682" spans="5:29" s="2" customFormat="1">
      <c r="E58682" s="120"/>
      <c r="M58682" s="120"/>
      <c r="N58682" s="120"/>
      <c r="U58682" s="121"/>
      <c r="V58682" s="122"/>
      <c r="W58682" s="123"/>
      <c r="AC58682" s="123"/>
    </row>
    <row r="58683" spans="5:29" s="2" customFormat="1">
      <c r="E58683" s="120"/>
      <c r="M58683" s="120"/>
      <c r="N58683" s="120"/>
      <c r="U58683" s="121"/>
      <c r="V58683" s="122"/>
      <c r="W58683" s="123"/>
      <c r="AC58683" s="123"/>
    </row>
    <row r="58684" spans="5:29" s="2" customFormat="1">
      <c r="E58684" s="120"/>
      <c r="M58684" s="120"/>
      <c r="N58684" s="120"/>
      <c r="U58684" s="121"/>
      <c r="V58684" s="122"/>
      <c r="W58684" s="123"/>
      <c r="AC58684" s="123"/>
    </row>
    <row r="58685" spans="5:29" s="2" customFormat="1">
      <c r="E58685" s="120"/>
      <c r="M58685" s="120"/>
      <c r="N58685" s="120"/>
      <c r="U58685" s="121"/>
      <c r="V58685" s="122"/>
      <c r="W58685" s="123"/>
      <c r="AC58685" s="123"/>
    </row>
    <row r="58686" spans="5:29" s="2" customFormat="1">
      <c r="E58686" s="120"/>
      <c r="M58686" s="120"/>
      <c r="N58686" s="120"/>
      <c r="U58686" s="121"/>
      <c r="V58686" s="122"/>
      <c r="W58686" s="123"/>
      <c r="AC58686" s="123"/>
    </row>
    <row r="58687" spans="5:29" s="2" customFormat="1">
      <c r="E58687" s="120"/>
      <c r="M58687" s="120"/>
      <c r="N58687" s="120"/>
      <c r="U58687" s="121"/>
      <c r="V58687" s="122"/>
      <c r="W58687" s="123"/>
      <c r="AC58687" s="123"/>
    </row>
    <row r="58688" spans="5:29" s="2" customFormat="1">
      <c r="E58688" s="120"/>
      <c r="M58688" s="120"/>
      <c r="N58688" s="120"/>
      <c r="U58688" s="121"/>
      <c r="V58688" s="122"/>
      <c r="W58688" s="123"/>
      <c r="AC58688" s="123"/>
    </row>
    <row r="58689" spans="5:29" s="2" customFormat="1">
      <c r="E58689" s="120"/>
      <c r="M58689" s="120"/>
      <c r="N58689" s="120"/>
      <c r="U58689" s="121"/>
      <c r="V58689" s="122"/>
      <c r="W58689" s="123"/>
      <c r="AC58689" s="123"/>
    </row>
    <row r="58690" spans="5:29" s="2" customFormat="1">
      <c r="E58690" s="120"/>
      <c r="M58690" s="120"/>
      <c r="N58690" s="120"/>
      <c r="U58690" s="121"/>
      <c r="V58690" s="122"/>
      <c r="W58690" s="123"/>
      <c r="AC58690" s="123"/>
    </row>
    <row r="58691" spans="5:29" s="2" customFormat="1">
      <c r="E58691" s="120"/>
      <c r="M58691" s="120"/>
      <c r="N58691" s="120"/>
      <c r="U58691" s="121"/>
      <c r="V58691" s="122"/>
      <c r="W58691" s="123"/>
      <c r="AC58691" s="123"/>
    </row>
    <row r="58692" spans="5:29" s="2" customFormat="1">
      <c r="E58692" s="120"/>
      <c r="M58692" s="120"/>
      <c r="N58692" s="120"/>
      <c r="U58692" s="121"/>
      <c r="V58692" s="122"/>
      <c r="W58692" s="123"/>
      <c r="AC58692" s="123"/>
    </row>
    <row r="58693" spans="5:29" s="2" customFormat="1">
      <c r="E58693" s="120"/>
      <c r="M58693" s="120"/>
      <c r="N58693" s="120"/>
      <c r="U58693" s="121"/>
      <c r="V58693" s="122"/>
      <c r="W58693" s="123"/>
      <c r="AC58693" s="123"/>
    </row>
    <row r="58694" spans="5:29" s="2" customFormat="1">
      <c r="E58694" s="120"/>
      <c r="M58694" s="120"/>
      <c r="N58694" s="120"/>
      <c r="U58694" s="121"/>
      <c r="V58694" s="122"/>
      <c r="W58694" s="123"/>
      <c r="AC58694" s="123"/>
    </row>
    <row r="58695" spans="5:29" s="2" customFormat="1">
      <c r="E58695" s="120"/>
      <c r="M58695" s="120"/>
      <c r="N58695" s="120"/>
      <c r="U58695" s="121"/>
      <c r="V58695" s="122"/>
      <c r="W58695" s="123"/>
      <c r="AC58695" s="123"/>
    </row>
    <row r="58696" spans="5:29" s="2" customFormat="1">
      <c r="E58696" s="120"/>
      <c r="M58696" s="120"/>
      <c r="N58696" s="120"/>
      <c r="U58696" s="121"/>
      <c r="V58696" s="122"/>
      <c r="W58696" s="123"/>
      <c r="AC58696" s="123"/>
    </row>
    <row r="58697" spans="5:29" s="2" customFormat="1">
      <c r="E58697" s="120"/>
      <c r="M58697" s="120"/>
      <c r="N58697" s="120"/>
      <c r="U58697" s="121"/>
      <c r="V58697" s="122"/>
      <c r="W58697" s="123"/>
      <c r="AC58697" s="123"/>
    </row>
    <row r="58698" spans="5:29" s="2" customFormat="1">
      <c r="E58698" s="120"/>
      <c r="M58698" s="120"/>
      <c r="N58698" s="120"/>
      <c r="U58698" s="121"/>
      <c r="V58698" s="122"/>
      <c r="W58698" s="123"/>
      <c r="AC58698" s="123"/>
    </row>
    <row r="58699" spans="5:29" s="2" customFormat="1">
      <c r="E58699" s="120"/>
      <c r="M58699" s="120"/>
      <c r="N58699" s="120"/>
      <c r="U58699" s="121"/>
      <c r="V58699" s="122"/>
      <c r="W58699" s="123"/>
      <c r="AC58699" s="123"/>
    </row>
    <row r="58700" spans="5:29" s="2" customFormat="1">
      <c r="E58700" s="120"/>
      <c r="M58700" s="120"/>
      <c r="N58700" s="120"/>
      <c r="U58700" s="121"/>
      <c r="V58700" s="122"/>
      <c r="W58700" s="123"/>
      <c r="AC58700" s="123"/>
    </row>
    <row r="58701" spans="5:29" s="2" customFormat="1">
      <c r="E58701" s="120"/>
      <c r="M58701" s="120"/>
      <c r="N58701" s="120"/>
      <c r="U58701" s="121"/>
      <c r="V58701" s="122"/>
      <c r="W58701" s="123"/>
      <c r="AC58701" s="123"/>
    </row>
    <row r="58702" spans="5:29" s="2" customFormat="1">
      <c r="E58702" s="120"/>
      <c r="M58702" s="120"/>
      <c r="N58702" s="120"/>
      <c r="U58702" s="121"/>
      <c r="V58702" s="122"/>
      <c r="W58702" s="123"/>
      <c r="AC58702" s="123"/>
    </row>
    <row r="58703" spans="5:29" s="2" customFormat="1">
      <c r="E58703" s="120"/>
      <c r="M58703" s="120"/>
      <c r="N58703" s="120"/>
      <c r="U58703" s="121"/>
      <c r="V58703" s="122"/>
      <c r="W58703" s="123"/>
      <c r="AC58703" s="123"/>
    </row>
    <row r="58704" spans="5:29" s="2" customFormat="1">
      <c r="E58704" s="120"/>
      <c r="M58704" s="120"/>
      <c r="N58704" s="120"/>
      <c r="U58704" s="121"/>
      <c r="V58704" s="122"/>
      <c r="W58704" s="123"/>
      <c r="AC58704" s="123"/>
    </row>
    <row r="58705" spans="5:29" s="2" customFormat="1">
      <c r="E58705" s="120"/>
      <c r="M58705" s="120"/>
      <c r="N58705" s="120"/>
      <c r="U58705" s="121"/>
      <c r="V58705" s="122"/>
      <c r="W58705" s="123"/>
      <c r="AC58705" s="123"/>
    </row>
    <row r="58706" spans="5:29" s="2" customFormat="1">
      <c r="E58706" s="120"/>
      <c r="M58706" s="120"/>
      <c r="N58706" s="120"/>
      <c r="U58706" s="121"/>
      <c r="V58706" s="122"/>
      <c r="W58706" s="123"/>
      <c r="AC58706" s="123"/>
    </row>
    <row r="58707" spans="5:29" s="2" customFormat="1">
      <c r="E58707" s="120"/>
      <c r="M58707" s="120"/>
      <c r="N58707" s="120"/>
      <c r="U58707" s="121"/>
      <c r="V58707" s="122"/>
      <c r="W58707" s="123"/>
      <c r="AC58707" s="123"/>
    </row>
    <row r="58708" spans="5:29" s="2" customFormat="1">
      <c r="E58708" s="120"/>
      <c r="M58708" s="120"/>
      <c r="N58708" s="120"/>
      <c r="U58708" s="121"/>
      <c r="V58708" s="122"/>
      <c r="W58708" s="123"/>
      <c r="AC58708" s="123"/>
    </row>
    <row r="58709" spans="5:29" s="2" customFormat="1">
      <c r="E58709" s="120"/>
      <c r="M58709" s="120"/>
      <c r="N58709" s="120"/>
      <c r="U58709" s="121"/>
      <c r="V58709" s="122"/>
      <c r="W58709" s="123"/>
      <c r="AC58709" s="123"/>
    </row>
    <row r="58710" spans="5:29" s="2" customFormat="1">
      <c r="E58710" s="120"/>
      <c r="M58710" s="120"/>
      <c r="N58710" s="120"/>
      <c r="U58710" s="121"/>
      <c r="V58710" s="122"/>
      <c r="W58710" s="123"/>
      <c r="AC58710" s="123"/>
    </row>
    <row r="58711" spans="5:29" s="2" customFormat="1">
      <c r="E58711" s="120"/>
      <c r="M58711" s="120"/>
      <c r="N58711" s="120"/>
      <c r="U58711" s="121"/>
      <c r="V58711" s="122"/>
      <c r="W58711" s="123"/>
      <c r="AC58711" s="123"/>
    </row>
    <row r="58712" spans="5:29" s="2" customFormat="1">
      <c r="E58712" s="120"/>
      <c r="M58712" s="120"/>
      <c r="N58712" s="120"/>
      <c r="U58712" s="121"/>
      <c r="V58712" s="122"/>
      <c r="W58712" s="123"/>
      <c r="AC58712" s="123"/>
    </row>
    <row r="58713" spans="5:29" s="2" customFormat="1">
      <c r="E58713" s="120"/>
      <c r="M58713" s="120"/>
      <c r="N58713" s="120"/>
      <c r="U58713" s="121"/>
      <c r="V58713" s="122"/>
      <c r="W58713" s="123"/>
      <c r="AC58713" s="123"/>
    </row>
    <row r="58714" spans="5:29" s="2" customFormat="1">
      <c r="E58714" s="120"/>
      <c r="M58714" s="120"/>
      <c r="N58714" s="120"/>
      <c r="U58714" s="121"/>
      <c r="V58714" s="122"/>
      <c r="W58714" s="123"/>
      <c r="AC58714" s="123"/>
    </row>
    <row r="58715" spans="5:29" s="2" customFormat="1">
      <c r="E58715" s="120"/>
      <c r="M58715" s="120"/>
      <c r="N58715" s="120"/>
      <c r="U58715" s="121"/>
      <c r="V58715" s="122"/>
      <c r="W58715" s="123"/>
      <c r="AC58715" s="123"/>
    </row>
    <row r="58716" spans="5:29" s="2" customFormat="1">
      <c r="E58716" s="120"/>
      <c r="M58716" s="120"/>
      <c r="N58716" s="120"/>
      <c r="U58716" s="121"/>
      <c r="V58716" s="122"/>
      <c r="W58716" s="123"/>
      <c r="AC58716" s="123"/>
    </row>
    <row r="58717" spans="5:29" s="2" customFormat="1">
      <c r="E58717" s="120"/>
      <c r="M58717" s="120"/>
      <c r="N58717" s="120"/>
      <c r="U58717" s="121"/>
      <c r="V58717" s="122"/>
      <c r="W58717" s="123"/>
      <c r="AC58717" s="123"/>
    </row>
    <row r="58718" spans="5:29" s="2" customFormat="1">
      <c r="E58718" s="120"/>
      <c r="M58718" s="120"/>
      <c r="N58718" s="120"/>
      <c r="U58718" s="121"/>
      <c r="V58718" s="122"/>
      <c r="W58718" s="123"/>
      <c r="AC58718" s="123"/>
    </row>
    <row r="58719" spans="5:29" s="2" customFormat="1">
      <c r="E58719" s="120"/>
      <c r="M58719" s="120"/>
      <c r="N58719" s="120"/>
      <c r="U58719" s="121"/>
      <c r="V58719" s="122"/>
      <c r="W58719" s="123"/>
      <c r="AC58719" s="123"/>
    </row>
    <row r="58720" spans="5:29" s="2" customFormat="1">
      <c r="E58720" s="120"/>
      <c r="M58720" s="120"/>
      <c r="N58720" s="120"/>
      <c r="U58720" s="121"/>
      <c r="V58720" s="122"/>
      <c r="W58720" s="123"/>
      <c r="AC58720" s="123"/>
    </row>
    <row r="58721" spans="5:29" s="2" customFormat="1">
      <c r="E58721" s="120"/>
      <c r="M58721" s="120"/>
      <c r="N58721" s="120"/>
      <c r="U58721" s="121"/>
      <c r="V58721" s="122"/>
      <c r="W58721" s="123"/>
      <c r="AC58721" s="123"/>
    </row>
    <row r="58722" spans="5:29" s="2" customFormat="1">
      <c r="E58722" s="120"/>
      <c r="M58722" s="120"/>
      <c r="N58722" s="120"/>
      <c r="U58722" s="121"/>
      <c r="V58722" s="122"/>
      <c r="W58722" s="123"/>
      <c r="AC58722" s="123"/>
    </row>
    <row r="58723" spans="5:29" s="2" customFormat="1">
      <c r="E58723" s="120"/>
      <c r="M58723" s="120"/>
      <c r="N58723" s="120"/>
      <c r="U58723" s="121"/>
      <c r="V58723" s="122"/>
      <c r="W58723" s="123"/>
      <c r="AC58723" s="123"/>
    </row>
    <row r="58724" spans="5:29" s="2" customFormat="1">
      <c r="E58724" s="120"/>
      <c r="M58724" s="120"/>
      <c r="N58724" s="120"/>
      <c r="U58724" s="121"/>
      <c r="V58724" s="122"/>
      <c r="W58724" s="123"/>
      <c r="AC58724" s="123"/>
    </row>
    <row r="58725" spans="5:29" s="2" customFormat="1">
      <c r="E58725" s="120"/>
      <c r="M58725" s="120"/>
      <c r="N58725" s="120"/>
      <c r="U58725" s="121"/>
      <c r="V58725" s="122"/>
      <c r="W58725" s="123"/>
      <c r="AC58725" s="123"/>
    </row>
    <row r="58726" spans="5:29" s="2" customFormat="1">
      <c r="E58726" s="120"/>
      <c r="M58726" s="120"/>
      <c r="N58726" s="120"/>
      <c r="U58726" s="121"/>
      <c r="V58726" s="122"/>
      <c r="W58726" s="123"/>
      <c r="AC58726" s="123"/>
    </row>
    <row r="58727" spans="5:29" s="2" customFormat="1">
      <c r="E58727" s="120"/>
      <c r="M58727" s="120"/>
      <c r="N58727" s="120"/>
      <c r="U58727" s="121"/>
      <c r="V58727" s="122"/>
      <c r="W58727" s="123"/>
      <c r="AC58727" s="123"/>
    </row>
    <row r="58728" spans="5:29" s="2" customFormat="1">
      <c r="E58728" s="120"/>
      <c r="M58728" s="120"/>
      <c r="N58728" s="120"/>
      <c r="U58728" s="121"/>
      <c r="V58728" s="122"/>
      <c r="W58728" s="123"/>
      <c r="AC58728" s="123"/>
    </row>
    <row r="58729" spans="5:29" s="2" customFormat="1">
      <c r="E58729" s="120"/>
      <c r="M58729" s="120"/>
      <c r="N58729" s="120"/>
      <c r="U58729" s="121"/>
      <c r="V58729" s="122"/>
      <c r="W58729" s="123"/>
      <c r="AC58729" s="123"/>
    </row>
    <row r="58730" spans="5:29" s="2" customFormat="1">
      <c r="E58730" s="120"/>
      <c r="M58730" s="120"/>
      <c r="N58730" s="120"/>
      <c r="U58730" s="121"/>
      <c r="V58730" s="122"/>
      <c r="W58730" s="123"/>
      <c r="AC58730" s="123"/>
    </row>
    <row r="58731" spans="5:29" s="2" customFormat="1">
      <c r="E58731" s="120"/>
      <c r="M58731" s="120"/>
      <c r="N58731" s="120"/>
      <c r="U58731" s="121"/>
      <c r="V58731" s="122"/>
      <c r="W58731" s="123"/>
      <c r="AC58731" s="123"/>
    </row>
    <row r="58732" spans="5:29" s="2" customFormat="1">
      <c r="E58732" s="120"/>
      <c r="M58732" s="120"/>
      <c r="N58732" s="120"/>
      <c r="U58732" s="121"/>
      <c r="V58732" s="122"/>
      <c r="W58732" s="123"/>
      <c r="AC58732" s="123"/>
    </row>
    <row r="58733" spans="5:29" s="2" customFormat="1">
      <c r="E58733" s="120"/>
      <c r="M58733" s="120"/>
      <c r="N58733" s="120"/>
      <c r="U58733" s="121"/>
      <c r="V58733" s="122"/>
      <c r="W58733" s="123"/>
      <c r="AC58733" s="123"/>
    </row>
    <row r="58734" spans="5:29" s="2" customFormat="1">
      <c r="E58734" s="120"/>
      <c r="M58734" s="120"/>
      <c r="N58734" s="120"/>
      <c r="U58734" s="121"/>
      <c r="V58734" s="122"/>
      <c r="W58734" s="123"/>
      <c r="AC58734" s="123"/>
    </row>
    <row r="58735" spans="5:29" s="2" customFormat="1">
      <c r="E58735" s="120"/>
      <c r="M58735" s="120"/>
      <c r="N58735" s="120"/>
      <c r="U58735" s="121"/>
      <c r="V58735" s="122"/>
      <c r="W58735" s="123"/>
      <c r="AC58735" s="123"/>
    </row>
    <row r="58736" spans="5:29" s="2" customFormat="1">
      <c r="E58736" s="120"/>
      <c r="M58736" s="120"/>
      <c r="N58736" s="120"/>
      <c r="U58736" s="121"/>
      <c r="V58736" s="122"/>
      <c r="W58736" s="123"/>
      <c r="AC58736" s="123"/>
    </row>
    <row r="58737" spans="5:29" s="2" customFormat="1">
      <c r="E58737" s="120"/>
      <c r="M58737" s="120"/>
      <c r="N58737" s="120"/>
      <c r="U58737" s="121"/>
      <c r="V58737" s="122"/>
      <c r="W58737" s="123"/>
      <c r="AC58737" s="123"/>
    </row>
    <row r="58738" spans="5:29" s="2" customFormat="1">
      <c r="E58738" s="120"/>
      <c r="M58738" s="120"/>
      <c r="N58738" s="120"/>
      <c r="U58738" s="121"/>
      <c r="V58738" s="122"/>
      <c r="W58738" s="123"/>
      <c r="AC58738" s="123"/>
    </row>
    <row r="58739" spans="5:29" s="2" customFormat="1">
      <c r="E58739" s="120"/>
      <c r="M58739" s="120"/>
      <c r="N58739" s="120"/>
      <c r="U58739" s="121"/>
      <c r="V58739" s="122"/>
      <c r="W58739" s="123"/>
      <c r="AC58739" s="123"/>
    </row>
    <row r="58740" spans="5:29" s="2" customFormat="1">
      <c r="E58740" s="120"/>
      <c r="M58740" s="120"/>
      <c r="N58740" s="120"/>
      <c r="U58740" s="121"/>
      <c r="V58740" s="122"/>
      <c r="W58740" s="123"/>
      <c r="AC58740" s="123"/>
    </row>
    <row r="58741" spans="5:29" s="2" customFormat="1">
      <c r="E58741" s="120"/>
      <c r="M58741" s="120"/>
      <c r="N58741" s="120"/>
      <c r="U58741" s="121"/>
      <c r="V58741" s="122"/>
      <c r="W58741" s="123"/>
      <c r="AC58741" s="123"/>
    </row>
    <row r="58742" spans="5:29" s="2" customFormat="1">
      <c r="E58742" s="120"/>
      <c r="M58742" s="120"/>
      <c r="N58742" s="120"/>
      <c r="U58742" s="121"/>
      <c r="V58742" s="122"/>
      <c r="W58742" s="123"/>
      <c r="AC58742" s="123"/>
    </row>
    <row r="58743" spans="5:29" s="2" customFormat="1">
      <c r="E58743" s="120"/>
      <c r="M58743" s="120"/>
      <c r="N58743" s="120"/>
      <c r="U58743" s="121"/>
      <c r="V58743" s="122"/>
      <c r="W58743" s="123"/>
      <c r="AC58743" s="123"/>
    </row>
    <row r="58744" spans="5:29" s="2" customFormat="1">
      <c r="E58744" s="120"/>
      <c r="M58744" s="120"/>
      <c r="N58744" s="120"/>
      <c r="U58744" s="121"/>
      <c r="V58744" s="122"/>
      <c r="W58744" s="123"/>
      <c r="AC58744" s="123"/>
    </row>
    <row r="58745" spans="5:29" s="2" customFormat="1">
      <c r="E58745" s="120"/>
      <c r="M58745" s="120"/>
      <c r="N58745" s="120"/>
      <c r="U58745" s="121"/>
      <c r="V58745" s="122"/>
      <c r="W58745" s="123"/>
      <c r="AC58745" s="123"/>
    </row>
    <row r="58746" spans="5:29" s="2" customFormat="1">
      <c r="E58746" s="120"/>
      <c r="M58746" s="120"/>
      <c r="N58746" s="120"/>
      <c r="U58746" s="121"/>
      <c r="V58746" s="122"/>
      <c r="W58746" s="123"/>
      <c r="AC58746" s="123"/>
    </row>
    <row r="58747" spans="5:29" s="2" customFormat="1">
      <c r="E58747" s="120"/>
      <c r="M58747" s="120"/>
      <c r="N58747" s="120"/>
      <c r="U58747" s="121"/>
      <c r="V58747" s="122"/>
      <c r="W58747" s="123"/>
      <c r="AC58747" s="123"/>
    </row>
    <row r="58748" spans="5:29" s="2" customFormat="1">
      <c r="E58748" s="120"/>
      <c r="M58748" s="120"/>
      <c r="N58748" s="120"/>
      <c r="U58748" s="121"/>
      <c r="V58748" s="122"/>
      <c r="W58748" s="123"/>
      <c r="AC58748" s="123"/>
    </row>
    <row r="58749" spans="5:29" s="2" customFormat="1">
      <c r="E58749" s="120"/>
      <c r="M58749" s="120"/>
      <c r="N58749" s="120"/>
      <c r="U58749" s="121"/>
      <c r="V58749" s="122"/>
      <c r="W58749" s="123"/>
      <c r="AC58749" s="123"/>
    </row>
    <row r="58750" spans="5:29" s="2" customFormat="1">
      <c r="E58750" s="120"/>
      <c r="M58750" s="120"/>
      <c r="N58750" s="120"/>
      <c r="U58750" s="121"/>
      <c r="V58750" s="122"/>
      <c r="W58750" s="123"/>
      <c r="AC58750" s="123"/>
    </row>
    <row r="58751" spans="5:29" s="2" customFormat="1">
      <c r="E58751" s="120"/>
      <c r="M58751" s="120"/>
      <c r="N58751" s="120"/>
      <c r="U58751" s="121"/>
      <c r="V58751" s="122"/>
      <c r="W58751" s="123"/>
      <c r="AC58751" s="123"/>
    </row>
    <row r="58752" spans="5:29" s="2" customFormat="1">
      <c r="E58752" s="120"/>
      <c r="M58752" s="120"/>
      <c r="N58752" s="120"/>
      <c r="U58752" s="121"/>
      <c r="V58752" s="122"/>
      <c r="W58752" s="123"/>
      <c r="AC58752" s="123"/>
    </row>
    <row r="58753" spans="5:29" s="2" customFormat="1">
      <c r="E58753" s="120"/>
      <c r="M58753" s="120"/>
      <c r="N58753" s="120"/>
      <c r="U58753" s="121"/>
      <c r="V58753" s="122"/>
      <c r="W58753" s="123"/>
      <c r="AC58753" s="123"/>
    </row>
    <row r="58754" spans="5:29" s="2" customFormat="1">
      <c r="E58754" s="120"/>
      <c r="M58754" s="120"/>
      <c r="N58754" s="120"/>
      <c r="U58754" s="121"/>
      <c r="V58754" s="122"/>
      <c r="W58754" s="123"/>
      <c r="AC58754" s="123"/>
    </row>
    <row r="58755" spans="5:29" s="2" customFormat="1">
      <c r="E58755" s="120"/>
      <c r="M58755" s="120"/>
      <c r="N58755" s="120"/>
      <c r="U58755" s="121"/>
      <c r="V58755" s="122"/>
      <c r="W58755" s="123"/>
      <c r="AC58755" s="123"/>
    </row>
    <row r="58756" spans="5:29" s="2" customFormat="1">
      <c r="E58756" s="120"/>
      <c r="M58756" s="120"/>
      <c r="N58756" s="120"/>
      <c r="U58756" s="121"/>
      <c r="V58756" s="122"/>
      <c r="W58756" s="123"/>
      <c r="AC58756" s="123"/>
    </row>
    <row r="58757" spans="5:29" s="2" customFormat="1">
      <c r="E58757" s="120"/>
      <c r="M58757" s="120"/>
      <c r="N58757" s="120"/>
      <c r="U58757" s="121"/>
      <c r="V58757" s="122"/>
      <c r="W58757" s="123"/>
      <c r="AC58757" s="123"/>
    </row>
    <row r="58758" spans="5:29" s="2" customFormat="1">
      <c r="E58758" s="120"/>
      <c r="M58758" s="120"/>
      <c r="N58758" s="120"/>
      <c r="U58758" s="121"/>
      <c r="V58758" s="122"/>
      <c r="W58758" s="123"/>
      <c r="AC58758" s="123"/>
    </row>
    <row r="58759" spans="5:29" s="2" customFormat="1">
      <c r="E58759" s="120"/>
      <c r="M58759" s="120"/>
      <c r="N58759" s="120"/>
      <c r="U58759" s="121"/>
      <c r="V58759" s="122"/>
      <c r="W58759" s="123"/>
      <c r="AC58759" s="123"/>
    </row>
    <row r="58760" spans="5:29" s="2" customFormat="1">
      <c r="E58760" s="120"/>
      <c r="M58760" s="120"/>
      <c r="N58760" s="120"/>
      <c r="U58760" s="121"/>
      <c r="V58760" s="122"/>
      <c r="W58760" s="123"/>
      <c r="AC58760" s="123"/>
    </row>
    <row r="58761" spans="5:29" s="2" customFormat="1">
      <c r="E58761" s="120"/>
      <c r="M58761" s="120"/>
      <c r="N58761" s="120"/>
      <c r="U58761" s="121"/>
      <c r="V58761" s="122"/>
      <c r="W58761" s="123"/>
      <c r="AC58761" s="123"/>
    </row>
    <row r="58762" spans="5:29" s="2" customFormat="1">
      <c r="E58762" s="120"/>
      <c r="M58762" s="120"/>
      <c r="N58762" s="120"/>
      <c r="U58762" s="121"/>
      <c r="V58762" s="122"/>
      <c r="W58762" s="123"/>
      <c r="AC58762" s="123"/>
    </row>
    <row r="58763" spans="5:29" s="2" customFormat="1">
      <c r="E58763" s="120"/>
      <c r="M58763" s="120"/>
      <c r="N58763" s="120"/>
      <c r="U58763" s="121"/>
      <c r="V58763" s="122"/>
      <c r="W58763" s="123"/>
      <c r="AC58763" s="123"/>
    </row>
    <row r="58764" spans="5:29" s="2" customFormat="1">
      <c r="E58764" s="120"/>
      <c r="M58764" s="120"/>
      <c r="N58764" s="120"/>
      <c r="U58764" s="121"/>
      <c r="V58764" s="122"/>
      <c r="W58764" s="123"/>
      <c r="AC58764" s="123"/>
    </row>
    <row r="58765" spans="5:29" s="2" customFormat="1">
      <c r="E58765" s="120"/>
      <c r="M58765" s="120"/>
      <c r="N58765" s="120"/>
      <c r="U58765" s="121"/>
      <c r="V58765" s="122"/>
      <c r="W58765" s="123"/>
      <c r="AC58765" s="123"/>
    </row>
    <row r="58766" spans="5:29" s="2" customFormat="1">
      <c r="E58766" s="120"/>
      <c r="M58766" s="120"/>
      <c r="N58766" s="120"/>
      <c r="U58766" s="121"/>
      <c r="V58766" s="122"/>
      <c r="W58766" s="123"/>
      <c r="AC58766" s="123"/>
    </row>
    <row r="58767" spans="5:29" s="2" customFormat="1">
      <c r="E58767" s="120"/>
      <c r="M58767" s="120"/>
      <c r="N58767" s="120"/>
      <c r="U58767" s="121"/>
      <c r="V58767" s="122"/>
      <c r="W58767" s="123"/>
      <c r="AC58767" s="123"/>
    </row>
    <row r="58768" spans="5:29" s="2" customFormat="1">
      <c r="E58768" s="120"/>
      <c r="M58768" s="120"/>
      <c r="N58768" s="120"/>
      <c r="U58768" s="121"/>
      <c r="V58768" s="122"/>
      <c r="W58768" s="123"/>
      <c r="AC58768" s="123"/>
    </row>
    <row r="58769" spans="5:29" s="2" customFormat="1">
      <c r="E58769" s="120"/>
      <c r="M58769" s="120"/>
      <c r="N58769" s="120"/>
      <c r="U58769" s="121"/>
      <c r="V58769" s="122"/>
      <c r="W58769" s="123"/>
      <c r="AC58769" s="123"/>
    </row>
    <row r="58770" spans="5:29" s="2" customFormat="1">
      <c r="E58770" s="120"/>
      <c r="M58770" s="120"/>
      <c r="N58770" s="120"/>
      <c r="U58770" s="121"/>
      <c r="V58770" s="122"/>
      <c r="W58770" s="123"/>
      <c r="AC58770" s="123"/>
    </row>
    <row r="58771" spans="5:29" s="2" customFormat="1">
      <c r="E58771" s="120"/>
      <c r="M58771" s="120"/>
      <c r="N58771" s="120"/>
      <c r="U58771" s="121"/>
      <c r="V58771" s="122"/>
      <c r="W58771" s="123"/>
      <c r="AC58771" s="123"/>
    </row>
    <row r="58772" spans="5:29" s="2" customFormat="1">
      <c r="E58772" s="120"/>
      <c r="M58772" s="120"/>
      <c r="N58772" s="120"/>
      <c r="U58772" s="121"/>
      <c r="V58772" s="122"/>
      <c r="W58772" s="123"/>
      <c r="AC58772" s="123"/>
    </row>
    <row r="58773" spans="5:29" s="2" customFormat="1">
      <c r="E58773" s="120"/>
      <c r="M58773" s="120"/>
      <c r="N58773" s="120"/>
      <c r="U58773" s="121"/>
      <c r="V58773" s="122"/>
      <c r="W58773" s="123"/>
      <c r="AC58773" s="123"/>
    </row>
    <row r="58774" spans="5:29" s="2" customFormat="1">
      <c r="E58774" s="120"/>
      <c r="M58774" s="120"/>
      <c r="N58774" s="120"/>
      <c r="U58774" s="121"/>
      <c r="V58774" s="122"/>
      <c r="W58774" s="123"/>
      <c r="AC58774" s="123"/>
    </row>
    <row r="58775" spans="5:29" s="2" customFormat="1">
      <c r="E58775" s="120"/>
      <c r="M58775" s="120"/>
      <c r="N58775" s="120"/>
      <c r="U58775" s="121"/>
      <c r="V58775" s="122"/>
      <c r="W58775" s="123"/>
      <c r="AC58775" s="123"/>
    </row>
    <row r="58776" spans="5:29" s="2" customFormat="1">
      <c r="E58776" s="120"/>
      <c r="M58776" s="120"/>
      <c r="N58776" s="120"/>
      <c r="U58776" s="121"/>
      <c r="V58776" s="122"/>
      <c r="W58776" s="123"/>
      <c r="AC58776" s="123"/>
    </row>
    <row r="58777" spans="5:29" s="2" customFormat="1">
      <c r="E58777" s="120"/>
      <c r="M58777" s="120"/>
      <c r="N58777" s="120"/>
      <c r="U58777" s="121"/>
      <c r="V58777" s="122"/>
      <c r="W58777" s="123"/>
      <c r="AC58777" s="123"/>
    </row>
    <row r="58778" spans="5:29" s="2" customFormat="1">
      <c r="E58778" s="120"/>
      <c r="M58778" s="120"/>
      <c r="N58778" s="120"/>
      <c r="U58778" s="121"/>
      <c r="V58778" s="122"/>
      <c r="W58778" s="123"/>
      <c r="AC58778" s="123"/>
    </row>
    <row r="58779" spans="5:29" s="2" customFormat="1">
      <c r="E58779" s="120"/>
      <c r="M58779" s="120"/>
      <c r="N58779" s="120"/>
      <c r="U58779" s="121"/>
      <c r="V58779" s="122"/>
      <c r="W58779" s="123"/>
      <c r="AC58779" s="123"/>
    </row>
    <row r="58780" spans="5:29" s="2" customFormat="1">
      <c r="E58780" s="120"/>
      <c r="M58780" s="120"/>
      <c r="N58780" s="120"/>
      <c r="U58780" s="121"/>
      <c r="V58780" s="122"/>
      <c r="W58780" s="123"/>
      <c r="AC58780" s="123"/>
    </row>
    <row r="58781" spans="5:29" s="2" customFormat="1">
      <c r="E58781" s="120"/>
      <c r="M58781" s="120"/>
      <c r="N58781" s="120"/>
      <c r="U58781" s="121"/>
      <c r="V58781" s="122"/>
      <c r="W58781" s="123"/>
      <c r="AC58781" s="123"/>
    </row>
    <row r="58782" spans="5:29" s="2" customFormat="1">
      <c r="E58782" s="120"/>
      <c r="M58782" s="120"/>
      <c r="N58782" s="120"/>
      <c r="U58782" s="121"/>
      <c r="V58782" s="122"/>
      <c r="W58782" s="123"/>
      <c r="AC58782" s="123"/>
    </row>
    <row r="58783" spans="5:29" s="2" customFormat="1">
      <c r="E58783" s="120"/>
      <c r="M58783" s="120"/>
      <c r="N58783" s="120"/>
      <c r="U58783" s="121"/>
      <c r="V58783" s="122"/>
      <c r="W58783" s="123"/>
      <c r="AC58783" s="123"/>
    </row>
    <row r="58784" spans="5:29" s="2" customFormat="1">
      <c r="E58784" s="120"/>
      <c r="M58784" s="120"/>
      <c r="N58784" s="120"/>
      <c r="U58784" s="121"/>
      <c r="V58784" s="122"/>
      <c r="W58784" s="123"/>
      <c r="AC58784" s="123"/>
    </row>
    <row r="58785" spans="5:29" s="2" customFormat="1">
      <c r="E58785" s="120"/>
      <c r="M58785" s="120"/>
      <c r="N58785" s="120"/>
      <c r="U58785" s="121"/>
      <c r="V58785" s="122"/>
      <c r="W58785" s="123"/>
      <c r="AC58785" s="123"/>
    </row>
    <row r="58786" spans="5:29" s="2" customFormat="1">
      <c r="E58786" s="120"/>
      <c r="M58786" s="120"/>
      <c r="N58786" s="120"/>
      <c r="U58786" s="121"/>
      <c r="V58786" s="122"/>
      <c r="W58786" s="123"/>
      <c r="AC58786" s="123"/>
    </row>
    <row r="58787" spans="5:29" s="2" customFormat="1">
      <c r="E58787" s="120"/>
      <c r="M58787" s="120"/>
      <c r="N58787" s="120"/>
      <c r="U58787" s="121"/>
      <c r="V58787" s="122"/>
      <c r="W58787" s="123"/>
      <c r="AC58787" s="123"/>
    </row>
    <row r="58788" spans="5:29" s="2" customFormat="1">
      <c r="E58788" s="120"/>
      <c r="M58788" s="120"/>
      <c r="N58788" s="120"/>
      <c r="U58788" s="121"/>
      <c r="V58788" s="122"/>
      <c r="W58788" s="123"/>
      <c r="AC58788" s="123"/>
    </row>
    <row r="58789" spans="5:29" s="2" customFormat="1">
      <c r="E58789" s="120"/>
      <c r="M58789" s="120"/>
      <c r="N58789" s="120"/>
      <c r="U58789" s="121"/>
      <c r="V58789" s="122"/>
      <c r="W58789" s="123"/>
      <c r="AC58789" s="123"/>
    </row>
    <row r="58790" spans="5:29" s="2" customFormat="1">
      <c r="E58790" s="120"/>
      <c r="M58790" s="120"/>
      <c r="N58790" s="120"/>
      <c r="U58790" s="121"/>
      <c r="V58790" s="122"/>
      <c r="W58790" s="123"/>
      <c r="AC58790" s="123"/>
    </row>
    <row r="58791" spans="5:29" s="2" customFormat="1">
      <c r="E58791" s="120"/>
      <c r="M58791" s="120"/>
      <c r="N58791" s="120"/>
      <c r="U58791" s="121"/>
      <c r="V58791" s="122"/>
      <c r="W58791" s="123"/>
      <c r="AC58791" s="123"/>
    </row>
    <row r="58792" spans="5:29" s="2" customFormat="1">
      <c r="E58792" s="120"/>
      <c r="M58792" s="120"/>
      <c r="N58792" s="120"/>
      <c r="U58792" s="121"/>
      <c r="V58792" s="122"/>
      <c r="W58792" s="123"/>
      <c r="AC58792" s="123"/>
    </row>
    <row r="58793" spans="5:29" s="2" customFormat="1">
      <c r="E58793" s="120"/>
      <c r="M58793" s="120"/>
      <c r="N58793" s="120"/>
      <c r="U58793" s="121"/>
      <c r="V58793" s="122"/>
      <c r="W58793" s="123"/>
      <c r="AC58793" s="123"/>
    </row>
    <row r="58794" spans="5:29" s="2" customFormat="1">
      <c r="E58794" s="120"/>
      <c r="M58794" s="120"/>
      <c r="N58794" s="120"/>
      <c r="U58794" s="121"/>
      <c r="V58794" s="122"/>
      <c r="W58794" s="123"/>
      <c r="AC58794" s="123"/>
    </row>
    <row r="58795" spans="5:29" s="2" customFormat="1">
      <c r="E58795" s="120"/>
      <c r="M58795" s="120"/>
      <c r="N58795" s="120"/>
      <c r="U58795" s="121"/>
      <c r="V58795" s="122"/>
      <c r="W58795" s="123"/>
      <c r="AC58795" s="123"/>
    </row>
    <row r="58796" spans="5:29" s="2" customFormat="1">
      <c r="E58796" s="120"/>
      <c r="M58796" s="120"/>
      <c r="N58796" s="120"/>
      <c r="U58796" s="121"/>
      <c r="V58796" s="122"/>
      <c r="W58796" s="123"/>
      <c r="AC58796" s="123"/>
    </row>
    <row r="58797" spans="5:29" s="2" customFormat="1">
      <c r="E58797" s="120"/>
      <c r="M58797" s="120"/>
      <c r="N58797" s="120"/>
      <c r="U58797" s="121"/>
      <c r="V58797" s="122"/>
      <c r="W58797" s="123"/>
      <c r="AC58797" s="123"/>
    </row>
    <row r="58798" spans="5:29" s="2" customFormat="1">
      <c r="E58798" s="120"/>
      <c r="M58798" s="120"/>
      <c r="N58798" s="120"/>
      <c r="U58798" s="121"/>
      <c r="V58798" s="122"/>
      <c r="W58798" s="123"/>
      <c r="AC58798" s="123"/>
    </row>
    <row r="58799" spans="5:29" s="2" customFormat="1">
      <c r="E58799" s="120"/>
      <c r="M58799" s="120"/>
      <c r="N58799" s="120"/>
      <c r="U58799" s="121"/>
      <c r="V58799" s="122"/>
      <c r="W58799" s="123"/>
      <c r="AC58799" s="123"/>
    </row>
    <row r="58800" spans="5:29" s="2" customFormat="1">
      <c r="E58800" s="120"/>
      <c r="M58800" s="120"/>
      <c r="N58800" s="120"/>
      <c r="U58800" s="121"/>
      <c r="V58800" s="122"/>
      <c r="W58800" s="123"/>
      <c r="AC58800" s="123"/>
    </row>
    <row r="58801" spans="5:29" s="2" customFormat="1">
      <c r="E58801" s="120"/>
      <c r="M58801" s="120"/>
      <c r="N58801" s="120"/>
      <c r="U58801" s="121"/>
      <c r="V58801" s="122"/>
      <c r="W58801" s="123"/>
      <c r="AC58801" s="123"/>
    </row>
    <row r="58802" spans="5:29" s="2" customFormat="1">
      <c r="E58802" s="120"/>
      <c r="M58802" s="120"/>
      <c r="N58802" s="120"/>
      <c r="U58802" s="121"/>
      <c r="V58802" s="122"/>
      <c r="W58802" s="123"/>
      <c r="AC58802" s="123"/>
    </row>
    <row r="58803" spans="5:29" s="2" customFormat="1">
      <c r="E58803" s="120"/>
      <c r="M58803" s="120"/>
      <c r="N58803" s="120"/>
      <c r="U58803" s="121"/>
      <c r="V58803" s="122"/>
      <c r="W58803" s="123"/>
      <c r="AC58803" s="123"/>
    </row>
    <row r="58804" spans="5:29" s="2" customFormat="1">
      <c r="E58804" s="120"/>
      <c r="M58804" s="120"/>
      <c r="N58804" s="120"/>
      <c r="U58804" s="121"/>
      <c r="V58804" s="122"/>
      <c r="W58804" s="123"/>
      <c r="AC58804" s="123"/>
    </row>
    <row r="58805" spans="5:29" s="2" customFormat="1">
      <c r="E58805" s="120"/>
      <c r="M58805" s="120"/>
      <c r="N58805" s="120"/>
      <c r="U58805" s="121"/>
      <c r="V58805" s="122"/>
      <c r="W58805" s="123"/>
      <c r="AC58805" s="123"/>
    </row>
    <row r="58806" spans="5:29" s="2" customFormat="1">
      <c r="E58806" s="120"/>
      <c r="M58806" s="120"/>
      <c r="N58806" s="120"/>
      <c r="U58806" s="121"/>
      <c r="V58806" s="122"/>
      <c r="W58806" s="123"/>
      <c r="AC58806" s="123"/>
    </row>
    <row r="58807" spans="5:29" s="2" customFormat="1">
      <c r="E58807" s="120"/>
      <c r="M58807" s="120"/>
      <c r="N58807" s="120"/>
      <c r="U58807" s="121"/>
      <c r="V58807" s="122"/>
      <c r="W58807" s="123"/>
      <c r="AC58807" s="123"/>
    </row>
    <row r="58808" spans="5:29" s="2" customFormat="1">
      <c r="E58808" s="120"/>
      <c r="M58808" s="120"/>
      <c r="N58808" s="120"/>
      <c r="U58808" s="121"/>
      <c r="V58808" s="122"/>
      <c r="W58808" s="123"/>
      <c r="AC58808" s="123"/>
    </row>
    <row r="58809" spans="5:29" s="2" customFormat="1">
      <c r="E58809" s="120"/>
      <c r="M58809" s="120"/>
      <c r="N58809" s="120"/>
      <c r="U58809" s="121"/>
      <c r="V58809" s="122"/>
      <c r="W58809" s="123"/>
      <c r="AC58809" s="123"/>
    </row>
    <row r="58810" spans="5:29" s="2" customFormat="1">
      <c r="E58810" s="120"/>
      <c r="M58810" s="120"/>
      <c r="N58810" s="120"/>
      <c r="U58810" s="121"/>
      <c r="V58810" s="122"/>
      <c r="W58810" s="123"/>
      <c r="AC58810" s="123"/>
    </row>
    <row r="58811" spans="5:29" s="2" customFormat="1">
      <c r="E58811" s="120"/>
      <c r="M58811" s="120"/>
      <c r="N58811" s="120"/>
      <c r="U58811" s="121"/>
      <c r="V58811" s="122"/>
      <c r="W58811" s="123"/>
      <c r="AC58811" s="123"/>
    </row>
    <row r="58812" spans="5:29" s="2" customFormat="1">
      <c r="E58812" s="120"/>
      <c r="M58812" s="120"/>
      <c r="N58812" s="120"/>
      <c r="U58812" s="121"/>
      <c r="V58812" s="122"/>
      <c r="W58812" s="123"/>
      <c r="AC58812" s="123"/>
    </row>
    <row r="58813" spans="5:29" s="2" customFormat="1">
      <c r="E58813" s="120"/>
      <c r="M58813" s="120"/>
      <c r="N58813" s="120"/>
      <c r="U58813" s="121"/>
      <c r="V58813" s="122"/>
      <c r="W58813" s="123"/>
      <c r="AC58813" s="123"/>
    </row>
    <row r="58814" spans="5:29" s="2" customFormat="1">
      <c r="E58814" s="120"/>
      <c r="M58814" s="120"/>
      <c r="N58814" s="120"/>
      <c r="U58814" s="121"/>
      <c r="V58814" s="122"/>
      <c r="W58814" s="123"/>
      <c r="AC58814" s="123"/>
    </row>
    <row r="58815" spans="5:29" s="2" customFormat="1">
      <c r="E58815" s="120"/>
      <c r="M58815" s="120"/>
      <c r="N58815" s="120"/>
      <c r="U58815" s="121"/>
      <c r="V58815" s="122"/>
      <c r="W58815" s="123"/>
      <c r="AC58815" s="123"/>
    </row>
    <row r="58816" spans="5:29" s="2" customFormat="1">
      <c r="E58816" s="120"/>
      <c r="M58816" s="120"/>
      <c r="N58816" s="120"/>
      <c r="U58816" s="121"/>
      <c r="V58816" s="122"/>
      <c r="W58816" s="123"/>
      <c r="AC58816" s="123"/>
    </row>
    <row r="58817" spans="5:29" s="2" customFormat="1">
      <c r="E58817" s="120"/>
      <c r="M58817" s="120"/>
      <c r="N58817" s="120"/>
      <c r="U58817" s="121"/>
      <c r="V58817" s="122"/>
      <c r="W58817" s="123"/>
      <c r="AC58817" s="123"/>
    </row>
    <row r="58818" spans="5:29" s="2" customFormat="1">
      <c r="E58818" s="120"/>
      <c r="M58818" s="120"/>
      <c r="N58818" s="120"/>
      <c r="U58818" s="121"/>
      <c r="V58818" s="122"/>
      <c r="W58818" s="123"/>
      <c r="AC58818" s="123"/>
    </row>
    <row r="58819" spans="5:29" s="2" customFormat="1">
      <c r="E58819" s="120"/>
      <c r="M58819" s="120"/>
      <c r="N58819" s="120"/>
      <c r="U58819" s="121"/>
      <c r="V58819" s="122"/>
      <c r="W58819" s="123"/>
      <c r="AC58819" s="123"/>
    </row>
    <row r="58820" spans="5:29" s="2" customFormat="1">
      <c r="E58820" s="120"/>
      <c r="M58820" s="120"/>
      <c r="N58820" s="120"/>
      <c r="U58820" s="121"/>
      <c r="V58820" s="122"/>
      <c r="W58820" s="123"/>
      <c r="AC58820" s="123"/>
    </row>
    <row r="58821" spans="5:29" s="2" customFormat="1">
      <c r="E58821" s="120"/>
      <c r="M58821" s="120"/>
      <c r="N58821" s="120"/>
      <c r="U58821" s="121"/>
      <c r="V58821" s="122"/>
      <c r="W58821" s="123"/>
      <c r="AC58821" s="123"/>
    </row>
    <row r="58822" spans="5:29" s="2" customFormat="1">
      <c r="E58822" s="120"/>
      <c r="M58822" s="120"/>
      <c r="N58822" s="120"/>
      <c r="U58822" s="121"/>
      <c r="V58822" s="122"/>
      <c r="W58822" s="123"/>
      <c r="AC58822" s="123"/>
    </row>
    <row r="58823" spans="5:29" s="2" customFormat="1">
      <c r="E58823" s="120"/>
      <c r="M58823" s="120"/>
      <c r="N58823" s="120"/>
      <c r="U58823" s="121"/>
      <c r="V58823" s="122"/>
      <c r="W58823" s="123"/>
      <c r="AC58823" s="123"/>
    </row>
    <row r="58824" spans="5:29" s="2" customFormat="1">
      <c r="E58824" s="120"/>
      <c r="M58824" s="120"/>
      <c r="N58824" s="120"/>
      <c r="U58824" s="121"/>
      <c r="V58824" s="122"/>
      <c r="W58824" s="123"/>
      <c r="AC58824" s="123"/>
    </row>
    <row r="58825" spans="5:29" s="2" customFormat="1">
      <c r="E58825" s="120"/>
      <c r="M58825" s="120"/>
      <c r="N58825" s="120"/>
      <c r="U58825" s="121"/>
      <c r="V58825" s="122"/>
      <c r="W58825" s="123"/>
      <c r="AC58825" s="123"/>
    </row>
    <row r="58826" spans="5:29" s="2" customFormat="1">
      <c r="E58826" s="120"/>
      <c r="M58826" s="120"/>
      <c r="N58826" s="120"/>
      <c r="U58826" s="121"/>
      <c r="V58826" s="122"/>
      <c r="W58826" s="123"/>
      <c r="AC58826" s="123"/>
    </row>
    <row r="58827" spans="5:29" s="2" customFormat="1">
      <c r="E58827" s="120"/>
      <c r="M58827" s="120"/>
      <c r="N58827" s="120"/>
      <c r="U58827" s="121"/>
      <c r="V58827" s="122"/>
      <c r="W58827" s="123"/>
      <c r="AC58827" s="123"/>
    </row>
    <row r="58828" spans="5:29" s="2" customFormat="1">
      <c r="E58828" s="120"/>
      <c r="M58828" s="120"/>
      <c r="N58828" s="120"/>
      <c r="U58828" s="121"/>
      <c r="V58828" s="122"/>
      <c r="W58828" s="123"/>
      <c r="AC58828" s="123"/>
    </row>
    <row r="58829" spans="5:29" s="2" customFormat="1">
      <c r="E58829" s="120"/>
      <c r="M58829" s="120"/>
      <c r="N58829" s="120"/>
      <c r="U58829" s="121"/>
      <c r="V58829" s="122"/>
      <c r="W58829" s="123"/>
      <c r="AC58829" s="123"/>
    </row>
    <row r="58830" spans="5:29" s="2" customFormat="1">
      <c r="E58830" s="120"/>
      <c r="M58830" s="120"/>
      <c r="N58830" s="120"/>
      <c r="U58830" s="121"/>
      <c r="V58830" s="122"/>
      <c r="W58830" s="123"/>
      <c r="AC58830" s="123"/>
    </row>
    <row r="58831" spans="5:29" s="2" customFormat="1">
      <c r="E58831" s="120"/>
      <c r="M58831" s="120"/>
      <c r="N58831" s="120"/>
      <c r="U58831" s="121"/>
      <c r="V58831" s="122"/>
      <c r="W58831" s="123"/>
      <c r="AC58831" s="123"/>
    </row>
    <row r="58832" spans="5:29" s="2" customFormat="1">
      <c r="E58832" s="120"/>
      <c r="M58832" s="120"/>
      <c r="N58832" s="120"/>
      <c r="U58832" s="121"/>
      <c r="V58832" s="122"/>
      <c r="W58832" s="123"/>
      <c r="AC58832" s="123"/>
    </row>
    <row r="58833" spans="5:29" s="2" customFormat="1">
      <c r="E58833" s="120"/>
      <c r="M58833" s="120"/>
      <c r="N58833" s="120"/>
      <c r="U58833" s="121"/>
      <c r="V58833" s="122"/>
      <c r="W58833" s="123"/>
      <c r="AC58833" s="123"/>
    </row>
    <row r="58834" spans="5:29" s="2" customFormat="1">
      <c r="E58834" s="120"/>
      <c r="M58834" s="120"/>
      <c r="N58834" s="120"/>
      <c r="U58834" s="121"/>
      <c r="V58834" s="122"/>
      <c r="W58834" s="123"/>
      <c r="AC58834" s="123"/>
    </row>
    <row r="58835" spans="5:29" s="2" customFormat="1">
      <c r="E58835" s="120"/>
      <c r="M58835" s="120"/>
      <c r="N58835" s="120"/>
      <c r="U58835" s="121"/>
      <c r="V58835" s="122"/>
      <c r="W58835" s="123"/>
      <c r="AC58835" s="123"/>
    </row>
    <row r="58836" spans="5:29" s="2" customFormat="1">
      <c r="E58836" s="120"/>
      <c r="M58836" s="120"/>
      <c r="N58836" s="120"/>
      <c r="U58836" s="121"/>
      <c r="V58836" s="122"/>
      <c r="W58836" s="123"/>
      <c r="AC58836" s="123"/>
    </row>
    <row r="58837" spans="5:29" s="2" customFormat="1">
      <c r="E58837" s="120"/>
      <c r="M58837" s="120"/>
      <c r="N58837" s="120"/>
      <c r="U58837" s="121"/>
      <c r="V58837" s="122"/>
      <c r="W58837" s="123"/>
      <c r="AC58837" s="123"/>
    </row>
    <row r="58838" spans="5:29" s="2" customFormat="1">
      <c r="E58838" s="120"/>
      <c r="M58838" s="120"/>
      <c r="N58838" s="120"/>
      <c r="U58838" s="121"/>
      <c r="V58838" s="122"/>
      <c r="W58838" s="123"/>
      <c r="AC58838" s="123"/>
    </row>
    <row r="58839" spans="5:29" s="2" customFormat="1">
      <c r="E58839" s="120"/>
      <c r="M58839" s="120"/>
      <c r="N58839" s="120"/>
      <c r="U58839" s="121"/>
      <c r="V58839" s="122"/>
      <c r="W58839" s="123"/>
      <c r="AC58839" s="123"/>
    </row>
    <row r="58840" spans="5:29" s="2" customFormat="1">
      <c r="E58840" s="120"/>
      <c r="M58840" s="120"/>
      <c r="N58840" s="120"/>
      <c r="U58840" s="121"/>
      <c r="V58840" s="122"/>
      <c r="W58840" s="123"/>
      <c r="AC58840" s="123"/>
    </row>
    <row r="58841" spans="5:29" s="2" customFormat="1">
      <c r="E58841" s="120"/>
      <c r="M58841" s="120"/>
      <c r="N58841" s="120"/>
      <c r="U58841" s="121"/>
      <c r="V58841" s="122"/>
      <c r="W58841" s="123"/>
      <c r="AC58841" s="123"/>
    </row>
    <row r="58842" spans="5:29" s="2" customFormat="1">
      <c r="E58842" s="120"/>
      <c r="M58842" s="120"/>
      <c r="N58842" s="120"/>
      <c r="U58842" s="121"/>
      <c r="V58842" s="122"/>
      <c r="W58842" s="123"/>
      <c r="AC58842" s="123"/>
    </row>
    <row r="58843" spans="5:29" s="2" customFormat="1">
      <c r="E58843" s="120"/>
      <c r="M58843" s="120"/>
      <c r="N58843" s="120"/>
      <c r="U58843" s="121"/>
      <c r="V58843" s="122"/>
      <c r="W58843" s="123"/>
      <c r="AC58843" s="123"/>
    </row>
    <row r="58844" spans="5:29" s="2" customFormat="1">
      <c r="E58844" s="120"/>
      <c r="M58844" s="120"/>
      <c r="N58844" s="120"/>
      <c r="U58844" s="121"/>
      <c r="V58844" s="122"/>
      <c r="W58844" s="123"/>
      <c r="AC58844" s="123"/>
    </row>
    <row r="58845" spans="5:29" s="2" customFormat="1">
      <c r="E58845" s="120"/>
      <c r="M58845" s="120"/>
      <c r="N58845" s="120"/>
      <c r="U58845" s="121"/>
      <c r="V58845" s="122"/>
      <c r="W58845" s="123"/>
      <c r="AC58845" s="123"/>
    </row>
    <row r="58846" spans="5:29" s="2" customFormat="1">
      <c r="E58846" s="120"/>
      <c r="M58846" s="120"/>
      <c r="N58846" s="120"/>
      <c r="U58846" s="121"/>
      <c r="V58846" s="122"/>
      <c r="W58846" s="123"/>
      <c r="AC58846" s="123"/>
    </row>
    <row r="58847" spans="5:29" s="2" customFormat="1">
      <c r="E58847" s="120"/>
      <c r="M58847" s="120"/>
      <c r="N58847" s="120"/>
      <c r="U58847" s="121"/>
      <c r="V58847" s="122"/>
      <c r="W58847" s="123"/>
      <c r="AC58847" s="123"/>
    </row>
    <row r="58848" spans="5:29" s="2" customFormat="1">
      <c r="E58848" s="120"/>
      <c r="M58848" s="120"/>
      <c r="N58848" s="120"/>
      <c r="U58848" s="121"/>
      <c r="V58848" s="122"/>
      <c r="W58848" s="123"/>
      <c r="AC58848" s="123"/>
    </row>
    <row r="58849" spans="5:29" s="2" customFormat="1">
      <c r="E58849" s="120"/>
      <c r="M58849" s="120"/>
      <c r="N58849" s="120"/>
      <c r="U58849" s="121"/>
      <c r="V58849" s="122"/>
      <c r="W58849" s="123"/>
      <c r="AC58849" s="123"/>
    </row>
    <row r="58850" spans="5:29" s="2" customFormat="1">
      <c r="E58850" s="120"/>
      <c r="M58850" s="120"/>
      <c r="N58850" s="120"/>
      <c r="U58850" s="121"/>
      <c r="V58850" s="122"/>
      <c r="W58850" s="123"/>
      <c r="AC58850" s="123"/>
    </row>
    <row r="58851" spans="5:29" s="2" customFormat="1">
      <c r="E58851" s="120"/>
      <c r="M58851" s="120"/>
      <c r="N58851" s="120"/>
      <c r="U58851" s="121"/>
      <c r="V58851" s="122"/>
      <c r="W58851" s="123"/>
      <c r="AC58851" s="123"/>
    </row>
    <row r="58852" spans="5:29" s="2" customFormat="1">
      <c r="E58852" s="120"/>
      <c r="M58852" s="120"/>
      <c r="N58852" s="120"/>
      <c r="U58852" s="121"/>
      <c r="V58852" s="122"/>
      <c r="W58852" s="123"/>
      <c r="AC58852" s="123"/>
    </row>
    <row r="58853" spans="5:29" s="2" customFormat="1">
      <c r="E58853" s="120"/>
      <c r="M58853" s="120"/>
      <c r="N58853" s="120"/>
      <c r="U58853" s="121"/>
      <c r="V58853" s="122"/>
      <c r="W58853" s="123"/>
      <c r="AC58853" s="123"/>
    </row>
    <row r="58854" spans="5:29" s="2" customFormat="1">
      <c r="E58854" s="120"/>
      <c r="M58854" s="120"/>
      <c r="N58854" s="120"/>
      <c r="U58854" s="121"/>
      <c r="V58854" s="122"/>
      <c r="W58854" s="123"/>
      <c r="AC58854" s="123"/>
    </row>
    <row r="58855" spans="5:29" s="2" customFormat="1">
      <c r="E58855" s="120"/>
      <c r="M58855" s="120"/>
      <c r="N58855" s="120"/>
      <c r="U58855" s="121"/>
      <c r="V58855" s="122"/>
      <c r="W58855" s="123"/>
      <c r="AC58855" s="123"/>
    </row>
    <row r="58856" spans="5:29" s="2" customFormat="1">
      <c r="E58856" s="120"/>
      <c r="M58856" s="120"/>
      <c r="N58856" s="120"/>
      <c r="U58856" s="121"/>
      <c r="V58856" s="122"/>
      <c r="W58856" s="123"/>
      <c r="AC58856" s="123"/>
    </row>
    <row r="58857" spans="5:29" s="2" customFormat="1">
      <c r="E58857" s="120"/>
      <c r="M58857" s="120"/>
      <c r="N58857" s="120"/>
      <c r="U58857" s="121"/>
      <c r="V58857" s="122"/>
      <c r="W58857" s="123"/>
      <c r="AC58857" s="123"/>
    </row>
    <row r="58858" spans="5:29" s="2" customFormat="1">
      <c r="E58858" s="120"/>
      <c r="M58858" s="120"/>
      <c r="N58858" s="120"/>
      <c r="U58858" s="121"/>
      <c r="V58858" s="122"/>
      <c r="W58858" s="123"/>
      <c r="AC58858" s="123"/>
    </row>
    <row r="58859" spans="5:29" s="2" customFormat="1">
      <c r="E58859" s="120"/>
      <c r="M58859" s="120"/>
      <c r="N58859" s="120"/>
      <c r="U58859" s="121"/>
      <c r="V58859" s="122"/>
      <c r="W58859" s="123"/>
      <c r="AC58859" s="123"/>
    </row>
    <row r="58860" spans="5:29" s="2" customFormat="1">
      <c r="E58860" s="120"/>
      <c r="M58860" s="120"/>
      <c r="N58860" s="120"/>
      <c r="U58860" s="121"/>
      <c r="V58860" s="122"/>
      <c r="W58860" s="123"/>
      <c r="AC58860" s="123"/>
    </row>
    <row r="58861" spans="5:29" s="2" customFormat="1">
      <c r="E58861" s="120"/>
      <c r="M58861" s="120"/>
      <c r="N58861" s="120"/>
      <c r="U58861" s="121"/>
      <c r="V58861" s="122"/>
      <c r="W58861" s="123"/>
      <c r="AC58861" s="123"/>
    </row>
    <row r="58862" spans="5:29" s="2" customFormat="1">
      <c r="E58862" s="120"/>
      <c r="M58862" s="120"/>
      <c r="N58862" s="120"/>
      <c r="U58862" s="121"/>
      <c r="V58862" s="122"/>
      <c r="W58862" s="123"/>
      <c r="AC58862" s="123"/>
    </row>
    <row r="58863" spans="5:29" s="2" customFormat="1">
      <c r="E58863" s="120"/>
      <c r="M58863" s="120"/>
      <c r="N58863" s="120"/>
      <c r="U58863" s="121"/>
      <c r="V58863" s="122"/>
      <c r="W58863" s="123"/>
      <c r="AC58863" s="123"/>
    </row>
    <row r="58864" spans="5:29" s="2" customFormat="1">
      <c r="E58864" s="120"/>
      <c r="M58864" s="120"/>
      <c r="N58864" s="120"/>
      <c r="U58864" s="121"/>
      <c r="V58864" s="122"/>
      <c r="W58864" s="123"/>
      <c r="AC58864" s="123"/>
    </row>
    <row r="58865" spans="5:29" s="2" customFormat="1">
      <c r="E58865" s="120"/>
      <c r="M58865" s="120"/>
      <c r="N58865" s="120"/>
      <c r="U58865" s="121"/>
      <c r="V58865" s="122"/>
      <c r="W58865" s="123"/>
      <c r="AC58865" s="123"/>
    </row>
    <row r="58866" spans="5:29" s="2" customFormat="1">
      <c r="E58866" s="120"/>
      <c r="M58866" s="120"/>
      <c r="N58866" s="120"/>
      <c r="U58866" s="121"/>
      <c r="V58866" s="122"/>
      <c r="W58866" s="123"/>
      <c r="AC58866" s="123"/>
    </row>
    <row r="58867" spans="5:29" s="2" customFormat="1">
      <c r="E58867" s="120"/>
      <c r="M58867" s="120"/>
      <c r="N58867" s="120"/>
      <c r="U58867" s="121"/>
      <c r="V58867" s="122"/>
      <c r="W58867" s="123"/>
      <c r="AC58867" s="123"/>
    </row>
    <row r="58868" spans="5:29" s="2" customFormat="1">
      <c r="E58868" s="120"/>
      <c r="M58868" s="120"/>
      <c r="N58868" s="120"/>
      <c r="U58868" s="121"/>
      <c r="V58868" s="122"/>
      <c r="W58868" s="123"/>
      <c r="AC58868" s="123"/>
    </row>
    <row r="58869" spans="5:29" s="2" customFormat="1">
      <c r="E58869" s="120"/>
      <c r="M58869" s="120"/>
      <c r="N58869" s="120"/>
      <c r="U58869" s="121"/>
      <c r="V58869" s="122"/>
      <c r="W58869" s="123"/>
      <c r="AC58869" s="123"/>
    </row>
    <row r="58870" spans="5:29" s="2" customFormat="1">
      <c r="E58870" s="120"/>
      <c r="M58870" s="120"/>
      <c r="N58870" s="120"/>
      <c r="U58870" s="121"/>
      <c r="V58870" s="122"/>
      <c r="W58870" s="123"/>
      <c r="AC58870" s="123"/>
    </row>
    <row r="58871" spans="5:29" s="2" customFormat="1">
      <c r="E58871" s="120"/>
      <c r="M58871" s="120"/>
      <c r="N58871" s="120"/>
      <c r="U58871" s="121"/>
      <c r="V58871" s="122"/>
      <c r="W58871" s="123"/>
      <c r="AC58871" s="123"/>
    </row>
    <row r="58872" spans="5:29" s="2" customFormat="1">
      <c r="E58872" s="120"/>
      <c r="M58872" s="120"/>
      <c r="N58872" s="120"/>
      <c r="U58872" s="121"/>
      <c r="V58872" s="122"/>
      <c r="W58872" s="123"/>
      <c r="AC58872" s="123"/>
    </row>
    <row r="58873" spans="5:29" s="2" customFormat="1">
      <c r="E58873" s="120"/>
      <c r="M58873" s="120"/>
      <c r="N58873" s="120"/>
      <c r="U58873" s="121"/>
      <c r="V58873" s="122"/>
      <c r="W58873" s="123"/>
      <c r="AC58873" s="123"/>
    </row>
    <row r="58874" spans="5:29" s="2" customFormat="1">
      <c r="E58874" s="120"/>
      <c r="M58874" s="120"/>
      <c r="N58874" s="120"/>
      <c r="U58874" s="121"/>
      <c r="V58874" s="122"/>
      <c r="W58874" s="123"/>
      <c r="AC58874" s="123"/>
    </row>
    <row r="58875" spans="5:29" s="2" customFormat="1">
      <c r="E58875" s="120"/>
      <c r="M58875" s="120"/>
      <c r="N58875" s="120"/>
      <c r="U58875" s="121"/>
      <c r="V58875" s="122"/>
      <c r="W58875" s="123"/>
      <c r="AC58875" s="123"/>
    </row>
    <row r="58876" spans="5:29" s="2" customFormat="1">
      <c r="E58876" s="120"/>
      <c r="M58876" s="120"/>
      <c r="N58876" s="120"/>
      <c r="U58876" s="121"/>
      <c r="V58876" s="122"/>
      <c r="W58876" s="123"/>
      <c r="AC58876" s="123"/>
    </row>
    <row r="58877" spans="5:29" s="2" customFormat="1">
      <c r="E58877" s="120"/>
      <c r="M58877" s="120"/>
      <c r="N58877" s="120"/>
      <c r="U58877" s="121"/>
      <c r="V58877" s="122"/>
      <c r="W58877" s="123"/>
      <c r="AC58877" s="123"/>
    </row>
    <row r="58878" spans="5:29" s="2" customFormat="1">
      <c r="E58878" s="120"/>
      <c r="M58878" s="120"/>
      <c r="N58878" s="120"/>
      <c r="U58878" s="121"/>
      <c r="V58878" s="122"/>
      <c r="W58878" s="123"/>
      <c r="AC58878" s="123"/>
    </row>
    <row r="58879" spans="5:29" s="2" customFormat="1">
      <c r="E58879" s="120"/>
      <c r="M58879" s="120"/>
      <c r="N58879" s="120"/>
      <c r="U58879" s="121"/>
      <c r="V58879" s="122"/>
      <c r="W58879" s="123"/>
      <c r="AC58879" s="123"/>
    </row>
    <row r="58880" spans="5:29" s="2" customFormat="1">
      <c r="E58880" s="120"/>
      <c r="M58880" s="120"/>
      <c r="N58880" s="120"/>
      <c r="U58880" s="121"/>
      <c r="V58880" s="122"/>
      <c r="W58880" s="123"/>
      <c r="AC58880" s="123"/>
    </row>
    <row r="58881" spans="5:29" s="2" customFormat="1">
      <c r="E58881" s="120"/>
      <c r="M58881" s="120"/>
      <c r="N58881" s="120"/>
      <c r="U58881" s="121"/>
      <c r="V58881" s="122"/>
      <c r="W58881" s="123"/>
      <c r="AC58881" s="123"/>
    </row>
    <row r="58882" spans="5:29" s="2" customFormat="1">
      <c r="E58882" s="120"/>
      <c r="M58882" s="120"/>
      <c r="N58882" s="120"/>
      <c r="U58882" s="121"/>
      <c r="V58882" s="122"/>
      <c r="W58882" s="123"/>
      <c r="AC58882" s="123"/>
    </row>
    <row r="58883" spans="5:29" s="2" customFormat="1">
      <c r="E58883" s="120"/>
      <c r="M58883" s="120"/>
      <c r="N58883" s="120"/>
      <c r="U58883" s="121"/>
      <c r="V58883" s="122"/>
      <c r="W58883" s="123"/>
      <c r="AC58883" s="123"/>
    </row>
    <row r="58884" spans="5:29" s="2" customFormat="1">
      <c r="E58884" s="120"/>
      <c r="M58884" s="120"/>
      <c r="N58884" s="120"/>
      <c r="U58884" s="121"/>
      <c r="V58884" s="122"/>
      <c r="W58884" s="123"/>
      <c r="AC58884" s="123"/>
    </row>
    <row r="58885" spans="5:29" s="2" customFormat="1">
      <c r="E58885" s="120"/>
      <c r="M58885" s="120"/>
      <c r="N58885" s="120"/>
      <c r="U58885" s="121"/>
      <c r="V58885" s="122"/>
      <c r="W58885" s="123"/>
      <c r="AC58885" s="123"/>
    </row>
    <row r="58886" spans="5:29" s="2" customFormat="1">
      <c r="E58886" s="120"/>
      <c r="M58886" s="120"/>
      <c r="N58886" s="120"/>
      <c r="U58886" s="121"/>
      <c r="V58886" s="122"/>
      <c r="W58886" s="123"/>
      <c r="AC58886" s="123"/>
    </row>
    <row r="58887" spans="5:29" s="2" customFormat="1">
      <c r="E58887" s="120"/>
      <c r="M58887" s="120"/>
      <c r="N58887" s="120"/>
      <c r="U58887" s="121"/>
      <c r="V58887" s="122"/>
      <c r="W58887" s="123"/>
      <c r="AC58887" s="123"/>
    </row>
    <row r="58888" spans="5:29" s="2" customFormat="1">
      <c r="E58888" s="120"/>
      <c r="M58888" s="120"/>
      <c r="N58888" s="120"/>
      <c r="U58888" s="121"/>
      <c r="V58888" s="122"/>
      <c r="W58888" s="123"/>
      <c r="AC58888" s="123"/>
    </row>
    <row r="58889" spans="5:29" s="2" customFormat="1">
      <c r="E58889" s="120"/>
      <c r="M58889" s="120"/>
      <c r="N58889" s="120"/>
      <c r="U58889" s="121"/>
      <c r="V58889" s="122"/>
      <c r="W58889" s="123"/>
      <c r="AC58889" s="123"/>
    </row>
    <row r="58890" spans="5:29" s="2" customFormat="1">
      <c r="E58890" s="120"/>
      <c r="M58890" s="120"/>
      <c r="N58890" s="120"/>
      <c r="U58890" s="121"/>
      <c r="V58890" s="122"/>
      <c r="W58890" s="123"/>
      <c r="AC58890" s="123"/>
    </row>
    <row r="58891" spans="5:29" s="2" customFormat="1">
      <c r="E58891" s="120"/>
      <c r="M58891" s="120"/>
      <c r="N58891" s="120"/>
      <c r="U58891" s="121"/>
      <c r="V58891" s="122"/>
      <c r="W58891" s="123"/>
      <c r="AC58891" s="123"/>
    </row>
    <row r="58892" spans="5:29" s="2" customFormat="1">
      <c r="E58892" s="120"/>
      <c r="M58892" s="120"/>
      <c r="N58892" s="120"/>
      <c r="U58892" s="121"/>
      <c r="V58892" s="122"/>
      <c r="W58892" s="123"/>
      <c r="AC58892" s="123"/>
    </row>
    <row r="58893" spans="5:29" s="2" customFormat="1">
      <c r="E58893" s="120"/>
      <c r="M58893" s="120"/>
      <c r="N58893" s="120"/>
      <c r="U58893" s="121"/>
      <c r="V58893" s="122"/>
      <c r="W58893" s="123"/>
      <c r="AC58893" s="123"/>
    </row>
    <row r="58894" spans="5:29" s="2" customFormat="1">
      <c r="E58894" s="120"/>
      <c r="M58894" s="120"/>
      <c r="N58894" s="120"/>
      <c r="U58894" s="121"/>
      <c r="V58894" s="122"/>
      <c r="W58894" s="123"/>
      <c r="AC58894" s="123"/>
    </row>
    <row r="58895" spans="5:29" s="2" customFormat="1">
      <c r="E58895" s="120"/>
      <c r="M58895" s="120"/>
      <c r="N58895" s="120"/>
      <c r="U58895" s="121"/>
      <c r="V58895" s="122"/>
      <c r="W58895" s="123"/>
      <c r="AC58895" s="123"/>
    </row>
    <row r="58896" spans="5:29" s="2" customFormat="1">
      <c r="E58896" s="120"/>
      <c r="M58896" s="120"/>
      <c r="N58896" s="120"/>
      <c r="U58896" s="121"/>
      <c r="V58896" s="122"/>
      <c r="W58896" s="123"/>
      <c r="AC58896" s="123"/>
    </row>
    <row r="58897" spans="5:29" s="2" customFormat="1">
      <c r="E58897" s="120"/>
      <c r="M58897" s="120"/>
      <c r="N58897" s="120"/>
      <c r="U58897" s="121"/>
      <c r="V58897" s="122"/>
      <c r="W58897" s="123"/>
      <c r="AC58897" s="123"/>
    </row>
    <row r="58898" spans="5:29" s="2" customFormat="1">
      <c r="E58898" s="120"/>
      <c r="M58898" s="120"/>
      <c r="N58898" s="120"/>
      <c r="U58898" s="121"/>
      <c r="V58898" s="122"/>
      <c r="W58898" s="123"/>
      <c r="AC58898" s="123"/>
    </row>
    <row r="58899" spans="5:29" s="2" customFormat="1">
      <c r="E58899" s="120"/>
      <c r="M58899" s="120"/>
      <c r="N58899" s="120"/>
      <c r="U58899" s="121"/>
      <c r="V58899" s="122"/>
      <c r="W58899" s="123"/>
      <c r="AC58899" s="123"/>
    </row>
    <row r="58900" spans="5:29" s="2" customFormat="1">
      <c r="E58900" s="120"/>
      <c r="M58900" s="120"/>
      <c r="N58900" s="120"/>
      <c r="U58900" s="121"/>
      <c r="V58900" s="122"/>
      <c r="W58900" s="123"/>
      <c r="AC58900" s="123"/>
    </row>
    <row r="58901" spans="5:29" s="2" customFormat="1">
      <c r="E58901" s="120"/>
      <c r="M58901" s="120"/>
      <c r="N58901" s="120"/>
      <c r="U58901" s="121"/>
      <c r="V58901" s="122"/>
      <c r="W58901" s="123"/>
      <c r="AC58901" s="123"/>
    </row>
    <row r="58902" spans="5:29" s="2" customFormat="1">
      <c r="E58902" s="120"/>
      <c r="M58902" s="120"/>
      <c r="N58902" s="120"/>
      <c r="U58902" s="121"/>
      <c r="V58902" s="122"/>
      <c r="W58902" s="123"/>
      <c r="AC58902" s="123"/>
    </row>
    <row r="58903" spans="5:29" s="2" customFormat="1">
      <c r="E58903" s="120"/>
      <c r="M58903" s="120"/>
      <c r="N58903" s="120"/>
      <c r="U58903" s="121"/>
      <c r="V58903" s="122"/>
      <c r="W58903" s="123"/>
      <c r="AC58903" s="123"/>
    </row>
    <row r="58904" spans="5:29" s="2" customFormat="1">
      <c r="E58904" s="120"/>
      <c r="M58904" s="120"/>
      <c r="N58904" s="120"/>
      <c r="U58904" s="121"/>
      <c r="V58904" s="122"/>
      <c r="W58904" s="123"/>
      <c r="AC58904" s="123"/>
    </row>
    <row r="58905" spans="5:29" s="2" customFormat="1">
      <c r="E58905" s="120"/>
      <c r="M58905" s="120"/>
      <c r="N58905" s="120"/>
      <c r="U58905" s="121"/>
      <c r="V58905" s="122"/>
      <c r="W58905" s="123"/>
      <c r="AC58905" s="123"/>
    </row>
    <row r="58906" spans="5:29" s="2" customFormat="1">
      <c r="E58906" s="120"/>
      <c r="M58906" s="120"/>
      <c r="N58906" s="120"/>
      <c r="U58906" s="121"/>
      <c r="V58906" s="122"/>
      <c r="W58906" s="123"/>
      <c r="AC58906" s="123"/>
    </row>
    <row r="58907" spans="5:29" s="2" customFormat="1">
      <c r="E58907" s="120"/>
      <c r="M58907" s="120"/>
      <c r="N58907" s="120"/>
      <c r="U58907" s="121"/>
      <c r="V58907" s="122"/>
      <c r="W58907" s="123"/>
      <c r="AC58907" s="123"/>
    </row>
    <row r="58908" spans="5:29" s="2" customFormat="1">
      <c r="E58908" s="120"/>
      <c r="M58908" s="120"/>
      <c r="N58908" s="120"/>
      <c r="U58908" s="121"/>
      <c r="V58908" s="122"/>
      <c r="W58908" s="123"/>
      <c r="AC58908" s="123"/>
    </row>
    <row r="58909" spans="5:29" s="2" customFormat="1">
      <c r="E58909" s="120"/>
      <c r="M58909" s="120"/>
      <c r="N58909" s="120"/>
      <c r="U58909" s="121"/>
      <c r="V58909" s="122"/>
      <c r="W58909" s="123"/>
      <c r="AC58909" s="123"/>
    </row>
    <row r="58910" spans="5:29" s="2" customFormat="1">
      <c r="E58910" s="120"/>
      <c r="M58910" s="120"/>
      <c r="N58910" s="120"/>
      <c r="U58910" s="121"/>
      <c r="V58910" s="122"/>
      <c r="W58910" s="123"/>
      <c r="AC58910" s="123"/>
    </row>
    <row r="58911" spans="5:29" s="2" customFormat="1">
      <c r="E58911" s="120"/>
      <c r="M58911" s="120"/>
      <c r="N58911" s="120"/>
      <c r="U58911" s="121"/>
      <c r="V58911" s="122"/>
      <c r="W58911" s="123"/>
      <c r="AC58911" s="123"/>
    </row>
    <row r="58912" spans="5:29" s="2" customFormat="1">
      <c r="E58912" s="120"/>
      <c r="M58912" s="120"/>
      <c r="N58912" s="120"/>
      <c r="U58912" s="121"/>
      <c r="V58912" s="122"/>
      <c r="W58912" s="123"/>
      <c r="AC58912" s="123"/>
    </row>
    <row r="58913" spans="5:29" s="2" customFormat="1">
      <c r="E58913" s="120"/>
      <c r="M58913" s="120"/>
      <c r="N58913" s="120"/>
      <c r="U58913" s="121"/>
      <c r="V58913" s="122"/>
      <c r="W58913" s="123"/>
      <c r="AC58913" s="123"/>
    </row>
    <row r="58914" spans="5:29" s="2" customFormat="1">
      <c r="E58914" s="120"/>
      <c r="M58914" s="120"/>
      <c r="N58914" s="120"/>
      <c r="U58914" s="121"/>
      <c r="V58914" s="122"/>
      <c r="W58914" s="123"/>
      <c r="AC58914" s="123"/>
    </row>
    <row r="58915" spans="5:29" s="2" customFormat="1">
      <c r="E58915" s="120"/>
      <c r="M58915" s="120"/>
      <c r="N58915" s="120"/>
      <c r="U58915" s="121"/>
      <c r="V58915" s="122"/>
      <c r="W58915" s="123"/>
      <c r="AC58915" s="123"/>
    </row>
    <row r="58916" spans="5:29" s="2" customFormat="1">
      <c r="E58916" s="120"/>
      <c r="M58916" s="120"/>
      <c r="N58916" s="120"/>
      <c r="U58916" s="121"/>
      <c r="V58916" s="122"/>
      <c r="W58916" s="123"/>
      <c r="AC58916" s="123"/>
    </row>
    <row r="58917" spans="5:29" s="2" customFormat="1">
      <c r="E58917" s="120"/>
      <c r="M58917" s="120"/>
      <c r="N58917" s="120"/>
      <c r="U58917" s="121"/>
      <c r="V58917" s="122"/>
      <c r="W58917" s="123"/>
      <c r="AC58917" s="123"/>
    </row>
    <row r="58918" spans="5:29" s="2" customFormat="1">
      <c r="E58918" s="120"/>
      <c r="M58918" s="120"/>
      <c r="N58918" s="120"/>
      <c r="U58918" s="121"/>
      <c r="V58918" s="122"/>
      <c r="W58918" s="123"/>
      <c r="AC58918" s="123"/>
    </row>
    <row r="58919" spans="5:29" s="2" customFormat="1">
      <c r="E58919" s="120"/>
      <c r="M58919" s="120"/>
      <c r="N58919" s="120"/>
      <c r="U58919" s="121"/>
      <c r="V58919" s="122"/>
      <c r="W58919" s="123"/>
      <c r="AC58919" s="123"/>
    </row>
    <row r="58920" spans="5:29" s="2" customFormat="1">
      <c r="E58920" s="120"/>
      <c r="M58920" s="120"/>
      <c r="N58920" s="120"/>
      <c r="U58920" s="121"/>
      <c r="V58920" s="122"/>
      <c r="W58920" s="123"/>
      <c r="AC58920" s="123"/>
    </row>
    <row r="58921" spans="5:29" s="2" customFormat="1">
      <c r="E58921" s="120"/>
      <c r="M58921" s="120"/>
      <c r="N58921" s="120"/>
      <c r="U58921" s="121"/>
      <c r="V58921" s="122"/>
      <c r="W58921" s="123"/>
      <c r="AC58921" s="123"/>
    </row>
    <row r="58922" spans="5:29" s="2" customFormat="1">
      <c r="E58922" s="120"/>
      <c r="M58922" s="120"/>
      <c r="N58922" s="120"/>
      <c r="U58922" s="121"/>
      <c r="V58922" s="122"/>
      <c r="W58922" s="123"/>
      <c r="AC58922" s="123"/>
    </row>
    <row r="58923" spans="5:29" s="2" customFormat="1">
      <c r="E58923" s="120"/>
      <c r="M58923" s="120"/>
      <c r="N58923" s="120"/>
      <c r="U58923" s="121"/>
      <c r="V58923" s="122"/>
      <c r="W58923" s="123"/>
      <c r="AC58923" s="123"/>
    </row>
    <row r="58924" spans="5:29" s="2" customFormat="1">
      <c r="E58924" s="120"/>
      <c r="M58924" s="120"/>
      <c r="N58924" s="120"/>
      <c r="U58924" s="121"/>
      <c r="V58924" s="122"/>
      <c r="W58924" s="123"/>
      <c r="AC58924" s="123"/>
    </row>
    <row r="58925" spans="5:29" s="2" customFormat="1">
      <c r="E58925" s="120"/>
      <c r="M58925" s="120"/>
      <c r="N58925" s="120"/>
      <c r="U58925" s="121"/>
      <c r="V58925" s="122"/>
      <c r="W58925" s="123"/>
      <c r="AC58925" s="123"/>
    </row>
    <row r="58926" spans="5:29" s="2" customFormat="1">
      <c r="E58926" s="120"/>
      <c r="M58926" s="120"/>
      <c r="N58926" s="120"/>
      <c r="U58926" s="121"/>
      <c r="V58926" s="122"/>
      <c r="W58926" s="123"/>
      <c r="AC58926" s="123"/>
    </row>
    <row r="58927" spans="5:29" s="2" customFormat="1">
      <c r="E58927" s="120"/>
      <c r="M58927" s="120"/>
      <c r="N58927" s="120"/>
      <c r="U58927" s="121"/>
      <c r="V58927" s="122"/>
      <c r="W58927" s="123"/>
      <c r="AC58927" s="123"/>
    </row>
    <row r="58928" spans="5:29" s="2" customFormat="1">
      <c r="E58928" s="120"/>
      <c r="M58928" s="120"/>
      <c r="N58928" s="120"/>
      <c r="U58928" s="121"/>
      <c r="V58928" s="122"/>
      <c r="W58928" s="123"/>
      <c r="AC58928" s="123"/>
    </row>
    <row r="58929" spans="5:29" s="2" customFormat="1">
      <c r="E58929" s="120"/>
      <c r="M58929" s="120"/>
      <c r="N58929" s="120"/>
      <c r="U58929" s="121"/>
      <c r="V58929" s="122"/>
      <c r="W58929" s="123"/>
      <c r="AC58929" s="123"/>
    </row>
    <row r="58930" spans="5:29" s="2" customFormat="1">
      <c r="E58930" s="120"/>
      <c r="M58930" s="120"/>
      <c r="N58930" s="120"/>
      <c r="U58930" s="121"/>
      <c r="V58930" s="122"/>
      <c r="W58930" s="123"/>
      <c r="AC58930" s="123"/>
    </row>
    <row r="58931" spans="5:29" s="2" customFormat="1">
      <c r="E58931" s="120"/>
      <c r="M58931" s="120"/>
      <c r="N58931" s="120"/>
      <c r="U58931" s="121"/>
      <c r="V58931" s="122"/>
      <c r="W58931" s="123"/>
      <c r="AC58931" s="123"/>
    </row>
    <row r="58932" spans="5:29" s="2" customFormat="1">
      <c r="E58932" s="120"/>
      <c r="M58932" s="120"/>
      <c r="N58932" s="120"/>
      <c r="U58932" s="121"/>
      <c r="V58932" s="122"/>
      <c r="W58932" s="123"/>
      <c r="AC58932" s="123"/>
    </row>
    <row r="58933" spans="5:29" s="2" customFormat="1">
      <c r="E58933" s="120"/>
      <c r="M58933" s="120"/>
      <c r="N58933" s="120"/>
      <c r="U58933" s="121"/>
      <c r="V58933" s="122"/>
      <c r="W58933" s="123"/>
      <c r="AC58933" s="123"/>
    </row>
    <row r="58934" spans="5:29" s="2" customFormat="1">
      <c r="E58934" s="120"/>
      <c r="M58934" s="120"/>
      <c r="N58934" s="120"/>
      <c r="U58934" s="121"/>
      <c r="V58934" s="122"/>
      <c r="W58934" s="123"/>
      <c r="AC58934" s="123"/>
    </row>
    <row r="58935" spans="5:29" s="2" customFormat="1">
      <c r="E58935" s="120"/>
      <c r="M58935" s="120"/>
      <c r="N58935" s="120"/>
      <c r="U58935" s="121"/>
      <c r="V58935" s="122"/>
      <c r="W58935" s="123"/>
      <c r="AC58935" s="123"/>
    </row>
    <row r="58936" spans="5:29" s="2" customFormat="1">
      <c r="E58936" s="120"/>
      <c r="M58936" s="120"/>
      <c r="N58936" s="120"/>
      <c r="U58936" s="121"/>
      <c r="V58936" s="122"/>
      <c r="W58936" s="123"/>
      <c r="AC58936" s="123"/>
    </row>
    <row r="58937" spans="5:29" s="2" customFormat="1">
      <c r="E58937" s="120"/>
      <c r="M58937" s="120"/>
      <c r="N58937" s="120"/>
      <c r="U58937" s="121"/>
      <c r="V58937" s="122"/>
      <c r="W58937" s="123"/>
      <c r="AC58937" s="123"/>
    </row>
    <row r="58938" spans="5:29" s="2" customFormat="1">
      <c r="E58938" s="120"/>
      <c r="M58938" s="120"/>
      <c r="N58938" s="120"/>
      <c r="U58938" s="121"/>
      <c r="V58938" s="122"/>
      <c r="W58938" s="123"/>
      <c r="AC58938" s="123"/>
    </row>
    <row r="58939" spans="5:29" s="2" customFormat="1">
      <c r="E58939" s="120"/>
      <c r="M58939" s="120"/>
      <c r="N58939" s="120"/>
      <c r="U58939" s="121"/>
      <c r="V58939" s="122"/>
      <c r="W58939" s="123"/>
      <c r="AC58939" s="123"/>
    </row>
    <row r="58940" spans="5:29" s="2" customFormat="1">
      <c r="E58940" s="120"/>
      <c r="M58940" s="120"/>
      <c r="N58940" s="120"/>
      <c r="U58940" s="121"/>
      <c r="V58940" s="122"/>
      <c r="W58940" s="123"/>
      <c r="AC58940" s="123"/>
    </row>
    <row r="58941" spans="5:29" s="2" customFormat="1">
      <c r="E58941" s="120"/>
      <c r="M58941" s="120"/>
      <c r="N58941" s="120"/>
      <c r="U58941" s="121"/>
      <c r="V58941" s="122"/>
      <c r="W58941" s="123"/>
      <c r="AC58941" s="123"/>
    </row>
    <row r="58942" spans="5:29" s="2" customFormat="1">
      <c r="E58942" s="120"/>
      <c r="M58942" s="120"/>
      <c r="N58942" s="120"/>
      <c r="U58942" s="121"/>
      <c r="V58942" s="122"/>
      <c r="W58942" s="123"/>
      <c r="AC58942" s="123"/>
    </row>
    <row r="58943" spans="5:29" s="2" customFormat="1">
      <c r="E58943" s="120"/>
      <c r="M58943" s="120"/>
      <c r="N58943" s="120"/>
      <c r="U58943" s="121"/>
      <c r="V58943" s="122"/>
      <c r="W58943" s="123"/>
      <c r="AC58943" s="123"/>
    </row>
    <row r="58944" spans="5:29" s="2" customFormat="1">
      <c r="E58944" s="120"/>
      <c r="M58944" s="120"/>
      <c r="N58944" s="120"/>
      <c r="U58944" s="121"/>
      <c r="V58944" s="122"/>
      <c r="W58944" s="123"/>
      <c r="AC58944" s="123"/>
    </row>
    <row r="58945" spans="5:29" s="2" customFormat="1">
      <c r="E58945" s="120"/>
      <c r="M58945" s="120"/>
      <c r="N58945" s="120"/>
      <c r="U58945" s="121"/>
      <c r="V58945" s="122"/>
      <c r="W58945" s="123"/>
      <c r="AC58945" s="123"/>
    </row>
    <row r="58946" spans="5:29" s="2" customFormat="1">
      <c r="E58946" s="120"/>
      <c r="M58946" s="120"/>
      <c r="N58946" s="120"/>
      <c r="U58946" s="121"/>
      <c r="V58946" s="122"/>
      <c r="W58946" s="123"/>
      <c r="AC58946" s="123"/>
    </row>
    <row r="58947" spans="5:29" s="2" customFormat="1">
      <c r="E58947" s="120"/>
      <c r="M58947" s="120"/>
      <c r="N58947" s="120"/>
      <c r="U58947" s="121"/>
      <c r="V58947" s="122"/>
      <c r="W58947" s="123"/>
      <c r="AC58947" s="123"/>
    </row>
    <row r="58948" spans="5:29" s="2" customFormat="1">
      <c r="E58948" s="120"/>
      <c r="M58948" s="120"/>
      <c r="N58948" s="120"/>
      <c r="U58948" s="121"/>
      <c r="V58948" s="122"/>
      <c r="W58948" s="123"/>
      <c r="AC58948" s="123"/>
    </row>
    <row r="58949" spans="5:29" s="2" customFormat="1">
      <c r="E58949" s="120"/>
      <c r="M58949" s="120"/>
      <c r="N58949" s="120"/>
      <c r="U58949" s="121"/>
      <c r="V58949" s="122"/>
      <c r="W58949" s="123"/>
      <c r="AC58949" s="123"/>
    </row>
    <row r="58950" spans="5:29" s="2" customFormat="1">
      <c r="E58950" s="120"/>
      <c r="M58950" s="120"/>
      <c r="N58950" s="120"/>
      <c r="U58950" s="121"/>
      <c r="V58950" s="122"/>
      <c r="W58950" s="123"/>
      <c r="AC58950" s="123"/>
    </row>
    <row r="58951" spans="5:29" s="2" customFormat="1">
      <c r="E58951" s="120"/>
      <c r="M58951" s="120"/>
      <c r="N58951" s="120"/>
      <c r="U58951" s="121"/>
      <c r="V58951" s="122"/>
      <c r="W58951" s="123"/>
      <c r="AC58951" s="123"/>
    </row>
    <row r="58952" spans="5:29" s="2" customFormat="1">
      <c r="E58952" s="120"/>
      <c r="M58952" s="120"/>
      <c r="N58952" s="120"/>
      <c r="U58952" s="121"/>
      <c r="V58952" s="122"/>
      <c r="W58952" s="123"/>
      <c r="AC58952" s="123"/>
    </row>
    <row r="58953" spans="5:29" s="2" customFormat="1">
      <c r="E58953" s="120"/>
      <c r="M58953" s="120"/>
      <c r="N58953" s="120"/>
      <c r="U58953" s="121"/>
      <c r="V58953" s="122"/>
      <c r="W58953" s="123"/>
      <c r="AC58953" s="123"/>
    </row>
    <row r="58954" spans="5:29" s="2" customFormat="1">
      <c r="E58954" s="120"/>
      <c r="M58954" s="120"/>
      <c r="N58954" s="120"/>
      <c r="U58954" s="121"/>
      <c r="V58954" s="122"/>
      <c r="W58954" s="123"/>
      <c r="AC58954" s="123"/>
    </row>
    <row r="58955" spans="5:29" s="2" customFormat="1">
      <c r="E58955" s="120"/>
      <c r="M58955" s="120"/>
      <c r="N58955" s="120"/>
      <c r="U58955" s="121"/>
      <c r="V58955" s="122"/>
      <c r="W58955" s="123"/>
      <c r="AC58955" s="123"/>
    </row>
    <row r="58956" spans="5:29" s="2" customFormat="1">
      <c r="E58956" s="120"/>
      <c r="M58956" s="120"/>
      <c r="N58956" s="120"/>
      <c r="U58956" s="121"/>
      <c r="V58956" s="122"/>
      <c r="W58956" s="123"/>
      <c r="AC58956" s="123"/>
    </row>
    <row r="58957" spans="5:29" s="2" customFormat="1">
      <c r="E58957" s="120"/>
      <c r="M58957" s="120"/>
      <c r="N58957" s="120"/>
      <c r="U58957" s="121"/>
      <c r="V58957" s="122"/>
      <c r="W58957" s="123"/>
      <c r="AC58957" s="123"/>
    </row>
    <row r="58958" spans="5:29" s="2" customFormat="1">
      <c r="E58958" s="120"/>
      <c r="M58958" s="120"/>
      <c r="N58958" s="120"/>
      <c r="U58958" s="121"/>
      <c r="V58958" s="122"/>
      <c r="W58958" s="123"/>
      <c r="AC58958" s="123"/>
    </row>
    <row r="58959" spans="5:29" s="2" customFormat="1">
      <c r="E58959" s="120"/>
      <c r="M58959" s="120"/>
      <c r="N58959" s="120"/>
      <c r="U58959" s="121"/>
      <c r="V58959" s="122"/>
      <c r="W58959" s="123"/>
      <c r="AC58959" s="123"/>
    </row>
    <row r="58960" spans="5:29" s="2" customFormat="1">
      <c r="E58960" s="120"/>
      <c r="M58960" s="120"/>
      <c r="N58960" s="120"/>
      <c r="U58960" s="121"/>
      <c r="V58960" s="122"/>
      <c r="W58960" s="123"/>
      <c r="AC58960" s="123"/>
    </row>
    <row r="58961" spans="5:29" s="2" customFormat="1">
      <c r="E58961" s="120"/>
      <c r="M58961" s="120"/>
      <c r="N58961" s="120"/>
      <c r="U58961" s="121"/>
      <c r="V58961" s="122"/>
      <c r="W58961" s="123"/>
      <c r="AC58961" s="123"/>
    </row>
    <row r="58962" spans="5:29" s="2" customFormat="1">
      <c r="E58962" s="120"/>
      <c r="M58962" s="120"/>
      <c r="N58962" s="120"/>
      <c r="U58962" s="121"/>
      <c r="V58962" s="122"/>
      <c r="W58962" s="123"/>
      <c r="AC58962" s="123"/>
    </row>
    <row r="58963" spans="5:29" s="2" customFormat="1">
      <c r="E58963" s="120"/>
      <c r="M58963" s="120"/>
      <c r="N58963" s="120"/>
      <c r="U58963" s="121"/>
      <c r="V58963" s="122"/>
      <c r="W58963" s="123"/>
      <c r="AC58963" s="123"/>
    </row>
    <row r="58964" spans="5:29" s="2" customFormat="1">
      <c r="E58964" s="120"/>
      <c r="M58964" s="120"/>
      <c r="N58964" s="120"/>
      <c r="U58964" s="121"/>
      <c r="V58964" s="122"/>
      <c r="W58964" s="123"/>
      <c r="AC58964" s="123"/>
    </row>
    <row r="58965" spans="5:29" s="2" customFormat="1">
      <c r="E58965" s="120"/>
      <c r="M58965" s="120"/>
      <c r="N58965" s="120"/>
      <c r="U58965" s="121"/>
      <c r="V58965" s="122"/>
      <c r="W58965" s="123"/>
      <c r="AC58965" s="123"/>
    </row>
    <row r="58966" spans="5:29" s="2" customFormat="1">
      <c r="E58966" s="120"/>
      <c r="M58966" s="120"/>
      <c r="N58966" s="120"/>
      <c r="U58966" s="121"/>
      <c r="V58966" s="122"/>
      <c r="W58966" s="123"/>
      <c r="AC58966" s="123"/>
    </row>
    <row r="58967" spans="5:29" s="2" customFormat="1">
      <c r="E58967" s="120"/>
      <c r="M58967" s="120"/>
      <c r="N58967" s="120"/>
      <c r="U58967" s="121"/>
      <c r="V58967" s="122"/>
      <c r="W58967" s="123"/>
      <c r="AC58967" s="123"/>
    </row>
    <row r="58968" spans="5:29" s="2" customFormat="1">
      <c r="E58968" s="120"/>
      <c r="M58968" s="120"/>
      <c r="N58968" s="120"/>
      <c r="U58968" s="121"/>
      <c r="V58968" s="122"/>
      <c r="W58968" s="123"/>
      <c r="AC58968" s="123"/>
    </row>
    <row r="58969" spans="5:29" s="2" customFormat="1">
      <c r="E58969" s="120"/>
      <c r="M58969" s="120"/>
      <c r="N58969" s="120"/>
      <c r="U58969" s="121"/>
      <c r="V58969" s="122"/>
      <c r="W58969" s="123"/>
      <c r="AC58969" s="123"/>
    </row>
    <row r="58970" spans="5:29" s="2" customFormat="1">
      <c r="E58970" s="120"/>
      <c r="M58970" s="120"/>
      <c r="N58970" s="120"/>
      <c r="U58970" s="121"/>
      <c r="V58970" s="122"/>
      <c r="W58970" s="123"/>
      <c r="AC58970" s="123"/>
    </row>
    <row r="58971" spans="5:29" s="2" customFormat="1">
      <c r="E58971" s="120"/>
      <c r="M58971" s="120"/>
      <c r="N58971" s="120"/>
      <c r="U58971" s="121"/>
      <c r="V58971" s="122"/>
      <c r="W58971" s="123"/>
      <c r="AC58971" s="123"/>
    </row>
    <row r="58972" spans="5:29" s="2" customFormat="1">
      <c r="E58972" s="120"/>
      <c r="M58972" s="120"/>
      <c r="N58972" s="120"/>
      <c r="U58972" s="121"/>
      <c r="V58972" s="122"/>
      <c r="W58972" s="123"/>
      <c r="AC58972" s="123"/>
    </row>
    <row r="58973" spans="5:29" s="2" customFormat="1">
      <c r="E58973" s="120"/>
      <c r="M58973" s="120"/>
      <c r="N58973" s="120"/>
      <c r="U58973" s="121"/>
      <c r="V58973" s="122"/>
      <c r="W58973" s="123"/>
      <c r="AC58973" s="123"/>
    </row>
    <row r="58974" spans="5:29" s="2" customFormat="1">
      <c r="E58974" s="120"/>
      <c r="M58974" s="120"/>
      <c r="N58974" s="120"/>
      <c r="U58974" s="121"/>
      <c r="V58974" s="122"/>
      <c r="W58974" s="123"/>
      <c r="AC58974" s="123"/>
    </row>
    <row r="58975" spans="5:29" s="2" customFormat="1">
      <c r="E58975" s="120"/>
      <c r="M58975" s="120"/>
      <c r="N58975" s="120"/>
      <c r="U58975" s="121"/>
      <c r="V58975" s="122"/>
      <c r="W58975" s="123"/>
      <c r="AC58975" s="123"/>
    </row>
    <row r="58976" spans="5:29" s="2" customFormat="1">
      <c r="E58976" s="120"/>
      <c r="M58976" s="120"/>
      <c r="N58976" s="120"/>
      <c r="U58976" s="121"/>
      <c r="V58976" s="122"/>
      <c r="W58976" s="123"/>
      <c r="AC58976" s="123"/>
    </row>
    <row r="58977" spans="5:29" s="2" customFormat="1">
      <c r="E58977" s="120"/>
      <c r="M58977" s="120"/>
      <c r="N58977" s="120"/>
      <c r="U58977" s="121"/>
      <c r="V58977" s="122"/>
      <c r="W58977" s="123"/>
      <c r="AC58977" s="123"/>
    </row>
    <row r="58978" spans="5:29" s="2" customFormat="1">
      <c r="E58978" s="120"/>
      <c r="M58978" s="120"/>
      <c r="N58978" s="120"/>
      <c r="U58978" s="121"/>
      <c r="V58978" s="122"/>
      <c r="W58978" s="123"/>
      <c r="AC58978" s="123"/>
    </row>
    <row r="58979" spans="5:29" s="2" customFormat="1">
      <c r="E58979" s="120"/>
      <c r="M58979" s="120"/>
      <c r="N58979" s="120"/>
      <c r="U58979" s="121"/>
      <c r="V58979" s="122"/>
      <c r="W58979" s="123"/>
      <c r="AC58979" s="123"/>
    </row>
    <row r="58980" spans="5:29" s="2" customFormat="1">
      <c r="E58980" s="120"/>
      <c r="M58980" s="120"/>
      <c r="N58980" s="120"/>
      <c r="U58980" s="121"/>
      <c r="V58980" s="122"/>
      <c r="W58980" s="123"/>
      <c r="AC58980" s="123"/>
    </row>
    <row r="58981" spans="5:29" s="2" customFormat="1">
      <c r="E58981" s="120"/>
      <c r="M58981" s="120"/>
      <c r="N58981" s="120"/>
      <c r="U58981" s="121"/>
      <c r="V58981" s="122"/>
      <c r="W58981" s="123"/>
      <c r="AC58981" s="123"/>
    </row>
    <row r="58982" spans="5:29" s="2" customFormat="1">
      <c r="E58982" s="120"/>
      <c r="M58982" s="120"/>
      <c r="N58982" s="120"/>
      <c r="U58982" s="121"/>
      <c r="V58982" s="122"/>
      <c r="W58982" s="123"/>
      <c r="AC58982" s="123"/>
    </row>
    <row r="58983" spans="5:29" s="2" customFormat="1">
      <c r="E58983" s="120"/>
      <c r="M58983" s="120"/>
      <c r="N58983" s="120"/>
      <c r="U58983" s="121"/>
      <c r="V58983" s="122"/>
      <c r="W58983" s="123"/>
      <c r="AC58983" s="123"/>
    </row>
    <row r="58984" spans="5:29" s="2" customFormat="1">
      <c r="E58984" s="120"/>
      <c r="M58984" s="120"/>
      <c r="N58984" s="120"/>
      <c r="U58984" s="121"/>
      <c r="V58984" s="122"/>
      <c r="W58984" s="123"/>
      <c r="AC58984" s="123"/>
    </row>
    <row r="58985" spans="5:29" s="2" customFormat="1">
      <c r="E58985" s="120"/>
      <c r="M58985" s="120"/>
      <c r="N58985" s="120"/>
      <c r="U58985" s="121"/>
      <c r="V58985" s="122"/>
      <c r="W58985" s="123"/>
      <c r="AC58985" s="123"/>
    </row>
    <row r="58986" spans="5:29" s="2" customFormat="1">
      <c r="E58986" s="120"/>
      <c r="M58986" s="120"/>
      <c r="N58986" s="120"/>
      <c r="U58986" s="121"/>
      <c r="V58986" s="122"/>
      <c r="W58986" s="123"/>
      <c r="AC58986" s="123"/>
    </row>
    <row r="58987" spans="5:29" s="2" customFormat="1">
      <c r="E58987" s="120"/>
      <c r="M58987" s="120"/>
      <c r="N58987" s="120"/>
      <c r="U58987" s="121"/>
      <c r="V58987" s="122"/>
      <c r="W58987" s="123"/>
      <c r="AC58987" s="123"/>
    </row>
    <row r="58988" spans="5:29" s="2" customFormat="1">
      <c r="E58988" s="120"/>
      <c r="M58988" s="120"/>
      <c r="N58988" s="120"/>
      <c r="U58988" s="121"/>
      <c r="V58988" s="122"/>
      <c r="W58988" s="123"/>
      <c r="AC58988" s="123"/>
    </row>
    <row r="58989" spans="5:29" s="2" customFormat="1">
      <c r="E58989" s="120"/>
      <c r="M58989" s="120"/>
      <c r="N58989" s="120"/>
      <c r="U58989" s="121"/>
      <c r="V58989" s="122"/>
      <c r="W58989" s="123"/>
      <c r="AC58989" s="123"/>
    </row>
    <row r="58990" spans="5:29" s="2" customFormat="1">
      <c r="E58990" s="120"/>
      <c r="M58990" s="120"/>
      <c r="N58990" s="120"/>
      <c r="U58990" s="121"/>
      <c r="V58990" s="122"/>
      <c r="W58990" s="123"/>
      <c r="AC58990" s="123"/>
    </row>
    <row r="58991" spans="5:29" s="2" customFormat="1">
      <c r="E58991" s="120"/>
      <c r="M58991" s="120"/>
      <c r="N58991" s="120"/>
      <c r="U58991" s="121"/>
      <c r="V58991" s="122"/>
      <c r="W58991" s="123"/>
      <c r="AC58991" s="123"/>
    </row>
    <row r="58992" spans="5:29" s="2" customFormat="1">
      <c r="E58992" s="120"/>
      <c r="M58992" s="120"/>
      <c r="N58992" s="120"/>
      <c r="U58992" s="121"/>
      <c r="V58992" s="122"/>
      <c r="W58992" s="123"/>
      <c r="AC58992" s="123"/>
    </row>
    <row r="58993" spans="5:29" s="2" customFormat="1">
      <c r="E58993" s="120"/>
      <c r="M58993" s="120"/>
      <c r="N58993" s="120"/>
      <c r="U58993" s="121"/>
      <c r="V58993" s="122"/>
      <c r="W58993" s="123"/>
      <c r="AC58993" s="123"/>
    </row>
    <row r="58994" spans="5:29" s="2" customFormat="1">
      <c r="E58994" s="120"/>
      <c r="M58994" s="120"/>
      <c r="N58994" s="120"/>
      <c r="U58994" s="121"/>
      <c r="V58994" s="122"/>
      <c r="W58994" s="123"/>
      <c r="AC58994" s="123"/>
    </row>
    <row r="58995" spans="5:29" s="2" customFormat="1">
      <c r="E58995" s="120"/>
      <c r="M58995" s="120"/>
      <c r="N58995" s="120"/>
      <c r="U58995" s="121"/>
      <c r="V58995" s="122"/>
      <c r="W58995" s="123"/>
      <c r="AC58995" s="123"/>
    </row>
    <row r="58996" spans="5:29" s="2" customFormat="1">
      <c r="E58996" s="120"/>
      <c r="M58996" s="120"/>
      <c r="N58996" s="120"/>
      <c r="U58996" s="121"/>
      <c r="V58996" s="122"/>
      <c r="W58996" s="123"/>
      <c r="AC58996" s="123"/>
    </row>
    <row r="58997" spans="5:29" s="2" customFormat="1">
      <c r="E58997" s="120"/>
      <c r="M58997" s="120"/>
      <c r="N58997" s="120"/>
      <c r="U58997" s="121"/>
      <c r="V58997" s="122"/>
      <c r="W58997" s="123"/>
      <c r="AC58997" s="123"/>
    </row>
    <row r="58998" spans="5:29" s="2" customFormat="1">
      <c r="E58998" s="120"/>
      <c r="M58998" s="120"/>
      <c r="N58998" s="120"/>
      <c r="U58998" s="121"/>
      <c r="V58998" s="122"/>
      <c r="W58998" s="123"/>
      <c r="AC58998" s="123"/>
    </row>
    <row r="58999" spans="5:29" s="2" customFormat="1">
      <c r="E58999" s="120"/>
      <c r="M58999" s="120"/>
      <c r="N58999" s="120"/>
      <c r="U58999" s="121"/>
      <c r="V58999" s="122"/>
      <c r="W58999" s="123"/>
      <c r="AC58999" s="123"/>
    </row>
    <row r="59000" spans="5:29" s="2" customFormat="1">
      <c r="E59000" s="120"/>
      <c r="M59000" s="120"/>
      <c r="N59000" s="120"/>
      <c r="U59000" s="121"/>
      <c r="V59000" s="122"/>
      <c r="W59000" s="123"/>
      <c r="AC59000" s="123"/>
    </row>
    <row r="59001" spans="5:29" s="2" customFormat="1">
      <c r="E59001" s="120"/>
      <c r="M59001" s="120"/>
      <c r="N59001" s="120"/>
      <c r="U59001" s="121"/>
      <c r="V59001" s="122"/>
      <c r="W59001" s="123"/>
      <c r="AC59001" s="123"/>
    </row>
    <row r="59002" spans="5:29" s="2" customFormat="1">
      <c r="E59002" s="120"/>
      <c r="M59002" s="120"/>
      <c r="N59002" s="120"/>
      <c r="U59002" s="121"/>
      <c r="V59002" s="122"/>
      <c r="W59002" s="123"/>
      <c r="AC59002" s="123"/>
    </row>
    <row r="59003" spans="5:29" s="2" customFormat="1">
      <c r="E59003" s="120"/>
      <c r="M59003" s="120"/>
      <c r="N59003" s="120"/>
      <c r="U59003" s="121"/>
      <c r="V59003" s="122"/>
      <c r="W59003" s="123"/>
      <c r="AC59003" s="123"/>
    </row>
    <row r="59004" spans="5:29" s="2" customFormat="1">
      <c r="E59004" s="120"/>
      <c r="M59004" s="120"/>
      <c r="N59004" s="120"/>
      <c r="U59004" s="121"/>
      <c r="V59004" s="122"/>
      <c r="W59004" s="123"/>
      <c r="AC59004" s="123"/>
    </row>
    <row r="59005" spans="5:29" s="2" customFormat="1">
      <c r="E59005" s="120"/>
      <c r="M59005" s="120"/>
      <c r="N59005" s="120"/>
      <c r="U59005" s="121"/>
      <c r="V59005" s="122"/>
      <c r="W59005" s="123"/>
      <c r="AC59005" s="123"/>
    </row>
    <row r="59006" spans="5:29" s="2" customFormat="1">
      <c r="E59006" s="120"/>
      <c r="M59006" s="120"/>
      <c r="N59006" s="120"/>
      <c r="U59006" s="121"/>
      <c r="V59006" s="122"/>
      <c r="W59006" s="123"/>
      <c r="AC59006" s="123"/>
    </row>
    <row r="59007" spans="5:29" s="2" customFormat="1">
      <c r="E59007" s="120"/>
      <c r="M59007" s="120"/>
      <c r="N59007" s="120"/>
      <c r="U59007" s="121"/>
      <c r="V59007" s="122"/>
      <c r="W59007" s="123"/>
      <c r="AC59007" s="123"/>
    </row>
    <row r="59008" spans="5:29" s="2" customFormat="1">
      <c r="E59008" s="120"/>
      <c r="M59008" s="120"/>
      <c r="N59008" s="120"/>
      <c r="U59008" s="121"/>
      <c r="V59008" s="122"/>
      <c r="W59008" s="123"/>
      <c r="AC59008" s="123"/>
    </row>
    <row r="59009" spans="5:29" s="2" customFormat="1">
      <c r="E59009" s="120"/>
      <c r="M59009" s="120"/>
      <c r="N59009" s="120"/>
      <c r="U59009" s="121"/>
      <c r="V59009" s="122"/>
      <c r="W59009" s="123"/>
      <c r="AC59009" s="123"/>
    </row>
    <row r="59010" spans="5:29" s="2" customFormat="1">
      <c r="E59010" s="120"/>
      <c r="M59010" s="120"/>
      <c r="N59010" s="120"/>
      <c r="U59010" s="121"/>
      <c r="V59010" s="122"/>
      <c r="W59010" s="123"/>
      <c r="AC59010" s="123"/>
    </row>
    <row r="59011" spans="5:29" s="2" customFormat="1">
      <c r="E59011" s="120"/>
      <c r="M59011" s="120"/>
      <c r="N59011" s="120"/>
      <c r="U59011" s="121"/>
      <c r="V59011" s="122"/>
      <c r="W59011" s="123"/>
      <c r="AC59011" s="123"/>
    </row>
    <row r="59012" spans="5:29" s="2" customFormat="1">
      <c r="E59012" s="120"/>
      <c r="M59012" s="120"/>
      <c r="N59012" s="120"/>
      <c r="U59012" s="121"/>
      <c r="V59012" s="122"/>
      <c r="W59012" s="123"/>
      <c r="AC59012" s="123"/>
    </row>
    <row r="59013" spans="5:29" s="2" customFormat="1">
      <c r="E59013" s="120"/>
      <c r="M59013" s="120"/>
      <c r="N59013" s="120"/>
      <c r="U59013" s="121"/>
      <c r="V59013" s="122"/>
      <c r="W59013" s="123"/>
      <c r="AC59013" s="123"/>
    </row>
    <row r="59014" spans="5:29" s="2" customFormat="1">
      <c r="E59014" s="120"/>
      <c r="M59014" s="120"/>
      <c r="N59014" s="120"/>
      <c r="U59014" s="121"/>
      <c r="V59014" s="122"/>
      <c r="W59014" s="123"/>
      <c r="AC59014" s="123"/>
    </row>
    <row r="59015" spans="5:29" s="2" customFormat="1">
      <c r="E59015" s="120"/>
      <c r="M59015" s="120"/>
      <c r="N59015" s="120"/>
      <c r="U59015" s="121"/>
      <c r="V59015" s="122"/>
      <c r="W59015" s="123"/>
      <c r="AC59015" s="123"/>
    </row>
    <row r="59016" spans="5:29" s="2" customFormat="1">
      <c r="E59016" s="120"/>
      <c r="M59016" s="120"/>
      <c r="N59016" s="120"/>
      <c r="U59016" s="121"/>
      <c r="V59016" s="122"/>
      <c r="W59016" s="123"/>
      <c r="AC59016" s="123"/>
    </row>
    <row r="59017" spans="5:29" s="2" customFormat="1">
      <c r="E59017" s="120"/>
      <c r="M59017" s="120"/>
      <c r="N59017" s="120"/>
      <c r="U59017" s="121"/>
      <c r="V59017" s="122"/>
      <c r="W59017" s="123"/>
      <c r="AC59017" s="123"/>
    </row>
    <row r="59018" spans="5:29" s="2" customFormat="1">
      <c r="E59018" s="120"/>
      <c r="M59018" s="120"/>
      <c r="N59018" s="120"/>
      <c r="U59018" s="121"/>
      <c r="V59018" s="122"/>
      <c r="W59018" s="123"/>
      <c r="AC59018" s="123"/>
    </row>
    <row r="59019" spans="5:29" s="2" customFormat="1">
      <c r="E59019" s="120"/>
      <c r="M59019" s="120"/>
      <c r="N59019" s="120"/>
      <c r="U59019" s="121"/>
      <c r="V59019" s="122"/>
      <c r="W59019" s="123"/>
      <c r="AC59019" s="123"/>
    </row>
    <row r="59020" spans="5:29" s="2" customFormat="1">
      <c r="E59020" s="120"/>
      <c r="M59020" s="120"/>
      <c r="N59020" s="120"/>
      <c r="U59020" s="121"/>
      <c r="V59020" s="122"/>
      <c r="W59020" s="123"/>
      <c r="AC59020" s="123"/>
    </row>
    <row r="59021" spans="5:29" s="2" customFormat="1">
      <c r="E59021" s="120"/>
      <c r="M59021" s="120"/>
      <c r="N59021" s="120"/>
      <c r="U59021" s="121"/>
      <c r="V59021" s="122"/>
      <c r="W59021" s="123"/>
      <c r="AC59021" s="123"/>
    </row>
    <row r="59022" spans="5:29" s="2" customFormat="1">
      <c r="E59022" s="120"/>
      <c r="M59022" s="120"/>
      <c r="N59022" s="120"/>
      <c r="U59022" s="121"/>
      <c r="V59022" s="122"/>
      <c r="W59022" s="123"/>
      <c r="AC59022" s="123"/>
    </row>
    <row r="59023" spans="5:29" s="2" customFormat="1">
      <c r="E59023" s="120"/>
      <c r="M59023" s="120"/>
      <c r="N59023" s="120"/>
      <c r="U59023" s="121"/>
      <c r="V59023" s="122"/>
      <c r="W59023" s="123"/>
      <c r="AC59023" s="123"/>
    </row>
    <row r="59024" spans="5:29" s="2" customFormat="1">
      <c r="E59024" s="120"/>
      <c r="M59024" s="120"/>
      <c r="N59024" s="120"/>
      <c r="U59024" s="121"/>
      <c r="V59024" s="122"/>
      <c r="W59024" s="123"/>
      <c r="AC59024" s="123"/>
    </row>
    <row r="59025" spans="5:29" s="2" customFormat="1">
      <c r="E59025" s="120"/>
      <c r="M59025" s="120"/>
      <c r="N59025" s="120"/>
      <c r="U59025" s="121"/>
      <c r="V59025" s="122"/>
      <c r="W59025" s="123"/>
      <c r="AC59025" s="123"/>
    </row>
    <row r="59026" spans="5:29" s="2" customFormat="1">
      <c r="E59026" s="120"/>
      <c r="M59026" s="120"/>
      <c r="N59026" s="120"/>
      <c r="U59026" s="121"/>
      <c r="V59026" s="122"/>
      <c r="W59026" s="123"/>
      <c r="AC59026" s="123"/>
    </row>
    <row r="59027" spans="5:29" s="2" customFormat="1">
      <c r="E59027" s="120"/>
      <c r="M59027" s="120"/>
      <c r="N59027" s="120"/>
      <c r="U59027" s="121"/>
      <c r="V59027" s="122"/>
      <c r="W59027" s="123"/>
      <c r="AC59027" s="123"/>
    </row>
    <row r="59028" spans="5:29" s="2" customFormat="1">
      <c r="E59028" s="120"/>
      <c r="M59028" s="120"/>
      <c r="N59028" s="120"/>
      <c r="U59028" s="121"/>
      <c r="V59028" s="122"/>
      <c r="W59028" s="123"/>
      <c r="AC59028" s="123"/>
    </row>
    <row r="59029" spans="5:29" s="2" customFormat="1">
      <c r="E59029" s="120"/>
      <c r="M59029" s="120"/>
      <c r="N59029" s="120"/>
      <c r="U59029" s="121"/>
      <c r="V59029" s="122"/>
      <c r="W59029" s="123"/>
      <c r="AC59029" s="123"/>
    </row>
    <row r="59030" spans="5:29" s="2" customFormat="1">
      <c r="E59030" s="120"/>
      <c r="M59030" s="120"/>
      <c r="N59030" s="120"/>
      <c r="U59030" s="121"/>
      <c r="V59030" s="122"/>
      <c r="W59030" s="123"/>
      <c r="AC59030" s="123"/>
    </row>
    <row r="59031" spans="5:29" s="2" customFormat="1">
      <c r="E59031" s="120"/>
      <c r="M59031" s="120"/>
      <c r="N59031" s="120"/>
      <c r="U59031" s="121"/>
      <c r="V59031" s="122"/>
      <c r="W59031" s="123"/>
      <c r="AC59031" s="123"/>
    </row>
    <row r="59032" spans="5:29" s="2" customFormat="1">
      <c r="E59032" s="120"/>
      <c r="M59032" s="120"/>
      <c r="N59032" s="120"/>
      <c r="U59032" s="121"/>
      <c r="V59032" s="122"/>
      <c r="W59032" s="123"/>
      <c r="AC59032" s="123"/>
    </row>
    <row r="59033" spans="5:29" s="2" customFormat="1">
      <c r="E59033" s="120"/>
      <c r="M59033" s="120"/>
      <c r="N59033" s="120"/>
      <c r="U59033" s="121"/>
      <c r="V59033" s="122"/>
      <c r="W59033" s="123"/>
      <c r="AC59033" s="123"/>
    </row>
    <row r="59034" spans="5:29" s="2" customFormat="1">
      <c r="E59034" s="120"/>
      <c r="M59034" s="120"/>
      <c r="N59034" s="120"/>
      <c r="U59034" s="121"/>
      <c r="V59034" s="122"/>
      <c r="W59034" s="123"/>
      <c r="AC59034" s="123"/>
    </row>
    <row r="59035" spans="5:29" s="2" customFormat="1">
      <c r="E59035" s="120"/>
      <c r="M59035" s="120"/>
      <c r="N59035" s="120"/>
      <c r="U59035" s="121"/>
      <c r="V59035" s="122"/>
      <c r="W59035" s="123"/>
      <c r="AC59035" s="123"/>
    </row>
    <row r="59036" spans="5:29" s="2" customFormat="1">
      <c r="E59036" s="120"/>
      <c r="M59036" s="120"/>
      <c r="N59036" s="120"/>
      <c r="U59036" s="121"/>
      <c r="V59036" s="122"/>
      <c r="W59036" s="123"/>
      <c r="AC59036" s="123"/>
    </row>
    <row r="59037" spans="5:29" s="2" customFormat="1">
      <c r="E59037" s="120"/>
      <c r="M59037" s="120"/>
      <c r="N59037" s="120"/>
      <c r="U59037" s="121"/>
      <c r="V59037" s="122"/>
      <c r="W59037" s="123"/>
      <c r="AC59037" s="123"/>
    </row>
    <row r="59038" spans="5:29" s="2" customFormat="1">
      <c r="E59038" s="120"/>
      <c r="M59038" s="120"/>
      <c r="N59038" s="120"/>
      <c r="U59038" s="121"/>
      <c r="V59038" s="122"/>
      <c r="W59038" s="123"/>
      <c r="AC59038" s="123"/>
    </row>
    <row r="59039" spans="5:29" s="2" customFormat="1">
      <c r="E59039" s="120"/>
      <c r="M59039" s="120"/>
      <c r="N59039" s="120"/>
      <c r="U59039" s="121"/>
      <c r="V59039" s="122"/>
      <c r="W59039" s="123"/>
      <c r="AC59039" s="123"/>
    </row>
    <row r="59040" spans="5:29" s="2" customFormat="1">
      <c r="E59040" s="120"/>
      <c r="M59040" s="120"/>
      <c r="N59040" s="120"/>
      <c r="U59040" s="121"/>
      <c r="V59040" s="122"/>
      <c r="W59040" s="123"/>
      <c r="AC59040" s="123"/>
    </row>
    <row r="59041" spans="5:29" s="2" customFormat="1">
      <c r="E59041" s="120"/>
      <c r="M59041" s="120"/>
      <c r="N59041" s="120"/>
      <c r="U59041" s="121"/>
      <c r="V59041" s="122"/>
      <c r="W59041" s="123"/>
      <c r="AC59041" s="123"/>
    </row>
    <row r="59042" spans="5:29" s="2" customFormat="1">
      <c r="E59042" s="120"/>
      <c r="M59042" s="120"/>
      <c r="N59042" s="120"/>
      <c r="U59042" s="121"/>
      <c r="V59042" s="122"/>
      <c r="W59042" s="123"/>
      <c r="AC59042" s="123"/>
    </row>
    <row r="59043" spans="5:29" s="2" customFormat="1">
      <c r="E59043" s="120"/>
      <c r="M59043" s="120"/>
      <c r="N59043" s="120"/>
      <c r="U59043" s="121"/>
      <c r="V59043" s="122"/>
      <c r="W59043" s="123"/>
      <c r="AC59043" s="123"/>
    </row>
    <row r="59044" spans="5:29" s="2" customFormat="1">
      <c r="E59044" s="120"/>
      <c r="M59044" s="120"/>
      <c r="N59044" s="120"/>
      <c r="U59044" s="121"/>
      <c r="V59044" s="122"/>
      <c r="W59044" s="123"/>
      <c r="AC59044" s="123"/>
    </row>
    <row r="59045" spans="5:29" s="2" customFormat="1">
      <c r="E59045" s="120"/>
      <c r="M59045" s="120"/>
      <c r="N59045" s="120"/>
      <c r="U59045" s="121"/>
      <c r="V59045" s="122"/>
      <c r="W59045" s="123"/>
      <c r="AC59045" s="123"/>
    </row>
    <row r="59046" spans="5:29" s="2" customFormat="1">
      <c r="E59046" s="120"/>
      <c r="M59046" s="120"/>
      <c r="N59046" s="120"/>
      <c r="U59046" s="121"/>
      <c r="V59046" s="122"/>
      <c r="W59046" s="123"/>
      <c r="AC59046" s="123"/>
    </row>
    <row r="59047" spans="5:29" s="2" customFormat="1">
      <c r="E59047" s="120"/>
      <c r="M59047" s="120"/>
      <c r="N59047" s="120"/>
      <c r="U59047" s="121"/>
      <c r="V59047" s="122"/>
      <c r="W59047" s="123"/>
      <c r="AC59047" s="123"/>
    </row>
    <row r="59048" spans="5:29" s="2" customFormat="1">
      <c r="E59048" s="120"/>
      <c r="M59048" s="120"/>
      <c r="N59048" s="120"/>
      <c r="U59048" s="121"/>
      <c r="V59048" s="122"/>
      <c r="W59048" s="123"/>
      <c r="AC59048" s="123"/>
    </row>
    <row r="59049" spans="5:29" s="2" customFormat="1">
      <c r="E59049" s="120"/>
      <c r="M59049" s="120"/>
      <c r="N59049" s="120"/>
      <c r="U59049" s="121"/>
      <c r="V59049" s="122"/>
      <c r="W59049" s="123"/>
      <c r="AC59049" s="123"/>
    </row>
    <row r="59050" spans="5:29" s="2" customFormat="1">
      <c r="E59050" s="120"/>
      <c r="M59050" s="120"/>
      <c r="N59050" s="120"/>
      <c r="U59050" s="121"/>
      <c r="V59050" s="122"/>
      <c r="W59050" s="123"/>
      <c r="AC59050" s="123"/>
    </row>
    <row r="59051" spans="5:29" s="2" customFormat="1">
      <c r="E59051" s="120"/>
      <c r="M59051" s="120"/>
      <c r="N59051" s="120"/>
      <c r="U59051" s="121"/>
      <c r="V59051" s="122"/>
      <c r="W59051" s="123"/>
      <c r="AC59051" s="123"/>
    </row>
    <row r="59052" spans="5:29" s="2" customFormat="1">
      <c r="E59052" s="120"/>
      <c r="M59052" s="120"/>
      <c r="N59052" s="120"/>
      <c r="U59052" s="121"/>
      <c r="V59052" s="122"/>
      <c r="W59052" s="123"/>
      <c r="AC59052" s="123"/>
    </row>
    <row r="59053" spans="5:29" s="2" customFormat="1">
      <c r="E59053" s="120"/>
      <c r="M59053" s="120"/>
      <c r="N59053" s="120"/>
      <c r="U59053" s="121"/>
      <c r="V59053" s="122"/>
      <c r="W59053" s="123"/>
      <c r="AC59053" s="123"/>
    </row>
    <row r="59054" spans="5:29" s="2" customFormat="1">
      <c r="E59054" s="120"/>
      <c r="M59054" s="120"/>
      <c r="N59054" s="120"/>
      <c r="U59054" s="121"/>
      <c r="V59054" s="122"/>
      <c r="W59054" s="123"/>
      <c r="AC59054" s="123"/>
    </row>
    <row r="59055" spans="5:29" s="2" customFormat="1">
      <c r="E59055" s="120"/>
      <c r="M59055" s="120"/>
      <c r="N59055" s="120"/>
      <c r="U59055" s="121"/>
      <c r="V59055" s="122"/>
      <c r="W59055" s="123"/>
      <c r="AC59055" s="123"/>
    </row>
    <row r="59056" spans="5:29" s="2" customFormat="1">
      <c r="E59056" s="120"/>
      <c r="M59056" s="120"/>
      <c r="N59056" s="120"/>
      <c r="U59056" s="121"/>
      <c r="V59056" s="122"/>
      <c r="W59056" s="123"/>
      <c r="AC59056" s="123"/>
    </row>
    <row r="59057" spans="5:29" s="2" customFormat="1">
      <c r="E59057" s="120"/>
      <c r="M59057" s="120"/>
      <c r="N59057" s="120"/>
      <c r="U59057" s="121"/>
      <c r="V59057" s="122"/>
      <c r="W59057" s="123"/>
      <c r="AC59057" s="123"/>
    </row>
    <row r="59058" spans="5:29" s="2" customFormat="1">
      <c r="E59058" s="120"/>
      <c r="M59058" s="120"/>
      <c r="N59058" s="120"/>
      <c r="U59058" s="121"/>
      <c r="V59058" s="122"/>
      <c r="W59058" s="123"/>
      <c r="AC59058" s="123"/>
    </row>
    <row r="59059" spans="5:29" s="2" customFormat="1">
      <c r="E59059" s="120"/>
      <c r="M59059" s="120"/>
      <c r="N59059" s="120"/>
      <c r="U59059" s="121"/>
      <c r="V59059" s="122"/>
      <c r="W59059" s="123"/>
      <c r="AC59059" s="123"/>
    </row>
    <row r="59060" spans="5:29" s="2" customFormat="1">
      <c r="E59060" s="120"/>
      <c r="M59060" s="120"/>
      <c r="N59060" s="120"/>
      <c r="U59060" s="121"/>
      <c r="V59060" s="122"/>
      <c r="W59060" s="123"/>
      <c r="AC59060" s="123"/>
    </row>
    <row r="59061" spans="5:29" s="2" customFormat="1">
      <c r="E59061" s="120"/>
      <c r="M59061" s="120"/>
      <c r="N59061" s="120"/>
      <c r="U59061" s="121"/>
      <c r="V59061" s="122"/>
      <c r="W59061" s="123"/>
      <c r="AC59061" s="123"/>
    </row>
    <row r="59062" spans="5:29" s="2" customFormat="1">
      <c r="E59062" s="120"/>
      <c r="M59062" s="120"/>
      <c r="N59062" s="120"/>
      <c r="U59062" s="121"/>
      <c r="V59062" s="122"/>
      <c r="W59062" s="123"/>
      <c r="AC59062" s="123"/>
    </row>
    <row r="59063" spans="5:29" s="2" customFormat="1">
      <c r="E59063" s="120"/>
      <c r="M59063" s="120"/>
      <c r="N59063" s="120"/>
      <c r="U59063" s="121"/>
      <c r="V59063" s="122"/>
      <c r="W59063" s="123"/>
      <c r="AC59063" s="123"/>
    </row>
    <row r="59064" spans="5:29" s="2" customFormat="1">
      <c r="E59064" s="120"/>
      <c r="M59064" s="120"/>
      <c r="N59064" s="120"/>
      <c r="U59064" s="121"/>
      <c r="V59064" s="122"/>
      <c r="W59064" s="123"/>
      <c r="AC59064" s="123"/>
    </row>
    <row r="59065" spans="5:29" s="2" customFormat="1">
      <c r="E59065" s="120"/>
      <c r="M59065" s="120"/>
      <c r="N59065" s="120"/>
      <c r="U59065" s="121"/>
      <c r="V59065" s="122"/>
      <c r="W59065" s="123"/>
      <c r="AC59065" s="123"/>
    </row>
    <row r="59066" spans="5:29" s="2" customFormat="1">
      <c r="E59066" s="120"/>
      <c r="M59066" s="120"/>
      <c r="N59066" s="120"/>
      <c r="U59066" s="121"/>
      <c r="V59066" s="122"/>
      <c r="W59066" s="123"/>
      <c r="AC59066" s="123"/>
    </row>
    <row r="59067" spans="5:29" s="2" customFormat="1">
      <c r="E59067" s="120"/>
      <c r="M59067" s="120"/>
      <c r="N59067" s="120"/>
      <c r="U59067" s="121"/>
      <c r="V59067" s="122"/>
      <c r="W59067" s="123"/>
      <c r="AC59067" s="123"/>
    </row>
    <row r="59068" spans="5:29" s="2" customFormat="1">
      <c r="E59068" s="120"/>
      <c r="M59068" s="120"/>
      <c r="N59068" s="120"/>
      <c r="U59068" s="121"/>
      <c r="V59068" s="122"/>
      <c r="W59068" s="123"/>
      <c r="AC59068" s="123"/>
    </row>
    <row r="59069" spans="5:29" s="2" customFormat="1">
      <c r="E59069" s="120"/>
      <c r="M59069" s="120"/>
      <c r="N59069" s="120"/>
      <c r="U59069" s="121"/>
      <c r="V59069" s="122"/>
      <c r="W59069" s="123"/>
      <c r="AC59069" s="123"/>
    </row>
    <row r="59070" spans="5:29" s="2" customFormat="1">
      <c r="E59070" s="120"/>
      <c r="M59070" s="120"/>
      <c r="N59070" s="120"/>
      <c r="U59070" s="121"/>
      <c r="V59070" s="122"/>
      <c r="W59070" s="123"/>
      <c r="AC59070" s="123"/>
    </row>
    <row r="59071" spans="5:29" s="2" customFormat="1">
      <c r="E59071" s="120"/>
      <c r="M59071" s="120"/>
      <c r="N59071" s="120"/>
      <c r="U59071" s="121"/>
      <c r="V59071" s="122"/>
      <c r="W59071" s="123"/>
      <c r="AC59071" s="123"/>
    </row>
    <row r="59072" spans="5:29" s="2" customFormat="1">
      <c r="E59072" s="120"/>
      <c r="M59072" s="120"/>
      <c r="N59072" s="120"/>
      <c r="U59072" s="121"/>
      <c r="V59072" s="122"/>
      <c r="W59072" s="123"/>
      <c r="AC59072" s="123"/>
    </row>
    <row r="59073" spans="5:29" s="2" customFormat="1">
      <c r="E59073" s="120"/>
      <c r="M59073" s="120"/>
      <c r="N59073" s="120"/>
      <c r="U59073" s="121"/>
      <c r="V59073" s="122"/>
      <c r="W59073" s="123"/>
      <c r="AC59073" s="123"/>
    </row>
    <row r="59074" spans="5:29" s="2" customFormat="1">
      <c r="E59074" s="120"/>
      <c r="M59074" s="120"/>
      <c r="N59074" s="120"/>
      <c r="U59074" s="121"/>
      <c r="V59074" s="122"/>
      <c r="W59074" s="123"/>
      <c r="AC59074" s="123"/>
    </row>
    <row r="59075" spans="5:29" s="2" customFormat="1">
      <c r="E59075" s="120"/>
      <c r="M59075" s="120"/>
      <c r="N59075" s="120"/>
      <c r="U59075" s="121"/>
      <c r="V59075" s="122"/>
      <c r="W59075" s="123"/>
      <c r="AC59075" s="123"/>
    </row>
    <row r="59076" spans="5:29" s="2" customFormat="1">
      <c r="E59076" s="120"/>
      <c r="M59076" s="120"/>
      <c r="N59076" s="120"/>
      <c r="U59076" s="121"/>
      <c r="V59076" s="122"/>
      <c r="W59076" s="123"/>
      <c r="AC59076" s="123"/>
    </row>
    <row r="59077" spans="5:29" s="2" customFormat="1">
      <c r="E59077" s="120"/>
      <c r="M59077" s="120"/>
      <c r="N59077" s="120"/>
      <c r="U59077" s="121"/>
      <c r="V59077" s="122"/>
      <c r="W59077" s="123"/>
      <c r="AC59077" s="123"/>
    </row>
    <row r="59078" spans="5:29" s="2" customFormat="1">
      <c r="E59078" s="120"/>
      <c r="M59078" s="120"/>
      <c r="N59078" s="120"/>
      <c r="U59078" s="121"/>
      <c r="V59078" s="122"/>
      <c r="W59078" s="123"/>
      <c r="AC59078" s="123"/>
    </row>
    <row r="59079" spans="5:29" s="2" customFormat="1">
      <c r="E59079" s="120"/>
      <c r="M59079" s="120"/>
      <c r="N59079" s="120"/>
      <c r="U59079" s="121"/>
      <c r="V59079" s="122"/>
      <c r="W59079" s="123"/>
      <c r="AC59079" s="123"/>
    </row>
    <row r="59080" spans="5:29" s="2" customFormat="1">
      <c r="E59080" s="120"/>
      <c r="M59080" s="120"/>
      <c r="N59080" s="120"/>
      <c r="U59080" s="121"/>
      <c r="V59080" s="122"/>
      <c r="W59080" s="123"/>
      <c r="AC59080" s="123"/>
    </row>
    <row r="59081" spans="5:29" s="2" customFormat="1">
      <c r="E59081" s="120"/>
      <c r="M59081" s="120"/>
      <c r="N59081" s="120"/>
      <c r="U59081" s="121"/>
      <c r="V59081" s="122"/>
      <c r="W59081" s="123"/>
      <c r="AC59081" s="123"/>
    </row>
    <row r="59082" spans="5:29" s="2" customFormat="1">
      <c r="E59082" s="120"/>
      <c r="M59082" s="120"/>
      <c r="N59082" s="120"/>
      <c r="U59082" s="121"/>
      <c r="V59082" s="122"/>
      <c r="W59082" s="123"/>
      <c r="AC59082" s="123"/>
    </row>
    <row r="59083" spans="5:29" s="2" customFormat="1">
      <c r="E59083" s="120"/>
      <c r="M59083" s="120"/>
      <c r="N59083" s="120"/>
      <c r="U59083" s="121"/>
      <c r="V59083" s="122"/>
      <c r="W59083" s="123"/>
      <c r="AC59083" s="123"/>
    </row>
    <row r="59084" spans="5:29" s="2" customFormat="1">
      <c r="E59084" s="120"/>
      <c r="M59084" s="120"/>
      <c r="N59084" s="120"/>
      <c r="U59084" s="121"/>
      <c r="V59084" s="122"/>
      <c r="W59084" s="123"/>
      <c r="AC59084" s="123"/>
    </row>
    <row r="59085" spans="5:29" s="2" customFormat="1">
      <c r="E59085" s="120"/>
      <c r="M59085" s="120"/>
      <c r="N59085" s="120"/>
      <c r="U59085" s="121"/>
      <c r="V59085" s="122"/>
      <c r="W59085" s="123"/>
      <c r="AC59085" s="123"/>
    </row>
    <row r="59086" spans="5:29" s="2" customFormat="1">
      <c r="E59086" s="120"/>
      <c r="M59086" s="120"/>
      <c r="N59086" s="120"/>
      <c r="U59086" s="121"/>
      <c r="V59086" s="122"/>
      <c r="W59086" s="123"/>
      <c r="AC59086" s="123"/>
    </row>
    <row r="59087" spans="5:29" s="2" customFormat="1">
      <c r="E59087" s="120"/>
      <c r="M59087" s="120"/>
      <c r="N59087" s="120"/>
      <c r="U59087" s="121"/>
      <c r="V59087" s="122"/>
      <c r="W59087" s="123"/>
      <c r="AC59087" s="123"/>
    </row>
    <row r="59088" spans="5:29" s="2" customFormat="1">
      <c r="E59088" s="120"/>
      <c r="M59088" s="120"/>
      <c r="N59088" s="120"/>
      <c r="U59088" s="121"/>
      <c r="V59088" s="122"/>
      <c r="W59088" s="123"/>
      <c r="AC59088" s="123"/>
    </row>
    <row r="59089" spans="5:29" s="2" customFormat="1">
      <c r="E59089" s="120"/>
      <c r="M59089" s="120"/>
      <c r="N59089" s="120"/>
      <c r="U59089" s="121"/>
      <c r="V59089" s="122"/>
      <c r="W59089" s="123"/>
      <c r="AC59089" s="123"/>
    </row>
    <row r="59090" spans="5:29" s="2" customFormat="1">
      <c r="E59090" s="120"/>
      <c r="M59090" s="120"/>
      <c r="N59090" s="120"/>
      <c r="U59090" s="121"/>
      <c r="V59090" s="122"/>
      <c r="W59090" s="123"/>
      <c r="AC59090" s="123"/>
    </row>
    <row r="59091" spans="5:29" s="2" customFormat="1">
      <c r="E59091" s="120"/>
      <c r="M59091" s="120"/>
      <c r="N59091" s="120"/>
      <c r="U59091" s="121"/>
      <c r="V59091" s="122"/>
      <c r="W59091" s="123"/>
      <c r="AC59091" s="123"/>
    </row>
    <row r="59092" spans="5:29" s="2" customFormat="1">
      <c r="E59092" s="120"/>
      <c r="M59092" s="120"/>
      <c r="N59092" s="120"/>
      <c r="U59092" s="121"/>
      <c r="V59092" s="122"/>
      <c r="W59092" s="123"/>
      <c r="AC59092" s="123"/>
    </row>
    <row r="59093" spans="5:29" s="2" customFormat="1">
      <c r="E59093" s="120"/>
      <c r="M59093" s="120"/>
      <c r="N59093" s="120"/>
      <c r="U59093" s="121"/>
      <c r="V59093" s="122"/>
      <c r="W59093" s="123"/>
      <c r="AC59093" s="123"/>
    </row>
    <row r="59094" spans="5:29" s="2" customFormat="1">
      <c r="E59094" s="120"/>
      <c r="M59094" s="120"/>
      <c r="N59094" s="120"/>
      <c r="U59094" s="121"/>
      <c r="V59094" s="122"/>
      <c r="W59094" s="123"/>
      <c r="AC59094" s="123"/>
    </row>
    <row r="59095" spans="5:29" s="2" customFormat="1">
      <c r="E59095" s="120"/>
      <c r="M59095" s="120"/>
      <c r="N59095" s="120"/>
      <c r="U59095" s="121"/>
      <c r="V59095" s="122"/>
      <c r="W59095" s="123"/>
      <c r="AC59095" s="123"/>
    </row>
    <row r="59096" spans="5:29" s="2" customFormat="1">
      <c r="E59096" s="120"/>
      <c r="M59096" s="120"/>
      <c r="N59096" s="120"/>
      <c r="U59096" s="121"/>
      <c r="V59096" s="122"/>
      <c r="W59096" s="123"/>
      <c r="AC59096" s="123"/>
    </row>
    <row r="59097" spans="5:29" s="2" customFormat="1">
      <c r="E59097" s="120"/>
      <c r="M59097" s="120"/>
      <c r="N59097" s="120"/>
      <c r="U59097" s="121"/>
      <c r="V59097" s="122"/>
      <c r="W59097" s="123"/>
      <c r="AC59097" s="123"/>
    </row>
    <row r="59098" spans="5:29" s="2" customFormat="1">
      <c r="E59098" s="120"/>
      <c r="M59098" s="120"/>
      <c r="N59098" s="120"/>
      <c r="U59098" s="121"/>
      <c r="V59098" s="122"/>
      <c r="W59098" s="123"/>
      <c r="AC59098" s="123"/>
    </row>
    <row r="59099" spans="5:29" s="2" customFormat="1">
      <c r="E59099" s="120"/>
      <c r="M59099" s="120"/>
      <c r="N59099" s="120"/>
      <c r="U59099" s="121"/>
      <c r="V59099" s="122"/>
      <c r="W59099" s="123"/>
      <c r="AC59099" s="123"/>
    </row>
    <row r="59100" spans="5:29" s="2" customFormat="1">
      <c r="E59100" s="120"/>
      <c r="M59100" s="120"/>
      <c r="N59100" s="120"/>
      <c r="U59100" s="121"/>
      <c r="V59100" s="122"/>
      <c r="W59100" s="123"/>
      <c r="AC59100" s="123"/>
    </row>
    <row r="59101" spans="5:29" s="2" customFormat="1">
      <c r="E59101" s="120"/>
      <c r="M59101" s="120"/>
      <c r="N59101" s="120"/>
      <c r="U59101" s="121"/>
      <c r="V59101" s="122"/>
      <c r="W59101" s="123"/>
      <c r="AC59101" s="123"/>
    </row>
    <row r="59102" spans="5:29" s="2" customFormat="1">
      <c r="E59102" s="120"/>
      <c r="M59102" s="120"/>
      <c r="N59102" s="120"/>
      <c r="U59102" s="121"/>
      <c r="V59102" s="122"/>
      <c r="W59102" s="123"/>
      <c r="AC59102" s="123"/>
    </row>
    <row r="59103" spans="5:29" s="2" customFormat="1">
      <c r="E59103" s="120"/>
      <c r="M59103" s="120"/>
      <c r="N59103" s="120"/>
      <c r="U59103" s="121"/>
      <c r="V59103" s="122"/>
      <c r="W59103" s="123"/>
      <c r="AC59103" s="123"/>
    </row>
    <row r="59104" spans="5:29" s="2" customFormat="1">
      <c r="E59104" s="120"/>
      <c r="M59104" s="120"/>
      <c r="N59104" s="120"/>
      <c r="U59104" s="121"/>
      <c r="V59104" s="122"/>
      <c r="W59104" s="123"/>
      <c r="AC59104" s="123"/>
    </row>
    <row r="59105" spans="5:29" s="2" customFormat="1">
      <c r="E59105" s="120"/>
      <c r="M59105" s="120"/>
      <c r="N59105" s="120"/>
      <c r="U59105" s="121"/>
      <c r="V59105" s="122"/>
      <c r="W59105" s="123"/>
      <c r="AC59105" s="123"/>
    </row>
    <row r="59106" spans="5:29" s="2" customFormat="1">
      <c r="E59106" s="120"/>
      <c r="M59106" s="120"/>
      <c r="N59106" s="120"/>
      <c r="U59106" s="121"/>
      <c r="V59106" s="122"/>
      <c r="W59106" s="123"/>
      <c r="AC59106" s="123"/>
    </row>
    <row r="59107" spans="5:29" s="2" customFormat="1">
      <c r="E59107" s="120"/>
      <c r="M59107" s="120"/>
      <c r="N59107" s="120"/>
      <c r="U59107" s="121"/>
      <c r="V59107" s="122"/>
      <c r="W59107" s="123"/>
      <c r="AC59107" s="123"/>
    </row>
    <row r="59108" spans="5:29" s="2" customFormat="1">
      <c r="E59108" s="120"/>
      <c r="M59108" s="120"/>
      <c r="N59108" s="120"/>
      <c r="U59108" s="121"/>
      <c r="V59108" s="122"/>
      <c r="W59108" s="123"/>
      <c r="AC59108" s="123"/>
    </row>
    <row r="59109" spans="5:29" s="2" customFormat="1">
      <c r="E59109" s="120"/>
      <c r="M59109" s="120"/>
      <c r="N59109" s="120"/>
      <c r="U59109" s="121"/>
      <c r="V59109" s="122"/>
      <c r="W59109" s="123"/>
      <c r="AC59109" s="123"/>
    </row>
    <row r="59110" spans="5:29" s="2" customFormat="1">
      <c r="E59110" s="120"/>
      <c r="M59110" s="120"/>
      <c r="N59110" s="120"/>
      <c r="U59110" s="121"/>
      <c r="V59110" s="122"/>
      <c r="W59110" s="123"/>
      <c r="AC59110" s="123"/>
    </row>
    <row r="59111" spans="5:29" s="2" customFormat="1">
      <c r="E59111" s="120"/>
      <c r="M59111" s="120"/>
      <c r="N59111" s="120"/>
      <c r="U59111" s="121"/>
      <c r="V59111" s="122"/>
      <c r="W59111" s="123"/>
      <c r="AC59111" s="123"/>
    </row>
    <row r="59112" spans="5:29" s="2" customFormat="1">
      <c r="E59112" s="120"/>
      <c r="M59112" s="120"/>
      <c r="N59112" s="120"/>
      <c r="U59112" s="121"/>
      <c r="V59112" s="122"/>
      <c r="W59112" s="123"/>
      <c r="AC59112" s="123"/>
    </row>
    <row r="59113" spans="5:29" s="2" customFormat="1">
      <c r="E59113" s="120"/>
      <c r="M59113" s="120"/>
      <c r="N59113" s="120"/>
      <c r="U59113" s="121"/>
      <c r="V59113" s="122"/>
      <c r="W59113" s="123"/>
      <c r="AC59113" s="123"/>
    </row>
    <row r="59114" spans="5:29" s="2" customFormat="1">
      <c r="E59114" s="120"/>
      <c r="M59114" s="120"/>
      <c r="N59114" s="120"/>
      <c r="U59114" s="121"/>
      <c r="V59114" s="122"/>
      <c r="W59114" s="123"/>
      <c r="AC59114" s="123"/>
    </row>
    <row r="59115" spans="5:29" s="2" customFormat="1">
      <c r="E59115" s="120"/>
      <c r="M59115" s="120"/>
      <c r="N59115" s="120"/>
      <c r="U59115" s="121"/>
      <c r="V59115" s="122"/>
      <c r="W59115" s="123"/>
      <c r="AC59115" s="123"/>
    </row>
    <row r="59116" spans="5:29" s="2" customFormat="1">
      <c r="E59116" s="120"/>
      <c r="M59116" s="120"/>
      <c r="N59116" s="120"/>
      <c r="U59116" s="121"/>
      <c r="V59116" s="122"/>
      <c r="W59116" s="123"/>
      <c r="AC59116" s="123"/>
    </row>
    <row r="59117" spans="5:29" s="2" customFormat="1">
      <c r="E59117" s="120"/>
      <c r="M59117" s="120"/>
      <c r="N59117" s="120"/>
      <c r="U59117" s="121"/>
      <c r="V59117" s="122"/>
      <c r="W59117" s="123"/>
      <c r="AC59117" s="123"/>
    </row>
    <row r="59118" spans="5:29" s="2" customFormat="1">
      <c r="E59118" s="120"/>
      <c r="M59118" s="120"/>
      <c r="N59118" s="120"/>
      <c r="U59118" s="121"/>
      <c r="V59118" s="122"/>
      <c r="W59118" s="123"/>
      <c r="AC59118" s="123"/>
    </row>
    <row r="59119" spans="5:29" s="2" customFormat="1">
      <c r="E59119" s="120"/>
      <c r="M59119" s="120"/>
      <c r="N59119" s="120"/>
      <c r="U59119" s="121"/>
      <c r="V59119" s="122"/>
      <c r="W59119" s="123"/>
      <c r="AC59119" s="123"/>
    </row>
    <row r="59120" spans="5:29" s="2" customFormat="1">
      <c r="E59120" s="120"/>
      <c r="M59120" s="120"/>
      <c r="N59120" s="120"/>
      <c r="U59120" s="121"/>
      <c r="V59120" s="122"/>
      <c r="W59120" s="123"/>
      <c r="AC59120" s="123"/>
    </row>
    <row r="59121" spans="5:29" s="2" customFormat="1">
      <c r="E59121" s="120"/>
      <c r="M59121" s="120"/>
      <c r="N59121" s="120"/>
      <c r="U59121" s="121"/>
      <c r="V59121" s="122"/>
      <c r="W59121" s="123"/>
      <c r="AC59121" s="123"/>
    </row>
    <row r="59122" spans="5:29" s="2" customFormat="1">
      <c r="E59122" s="120"/>
      <c r="M59122" s="120"/>
      <c r="N59122" s="120"/>
      <c r="U59122" s="121"/>
      <c r="V59122" s="122"/>
      <c r="W59122" s="123"/>
      <c r="AC59122" s="123"/>
    </row>
    <row r="59123" spans="5:29" s="2" customFormat="1">
      <c r="E59123" s="120"/>
      <c r="M59123" s="120"/>
      <c r="N59123" s="120"/>
      <c r="U59123" s="121"/>
      <c r="V59123" s="122"/>
      <c r="W59123" s="123"/>
      <c r="AC59123" s="123"/>
    </row>
    <row r="59124" spans="5:29" s="2" customFormat="1">
      <c r="E59124" s="120"/>
      <c r="M59124" s="120"/>
      <c r="N59124" s="120"/>
      <c r="U59124" s="121"/>
      <c r="V59124" s="122"/>
      <c r="W59124" s="123"/>
      <c r="AC59124" s="123"/>
    </row>
    <row r="59125" spans="5:29" s="2" customFormat="1">
      <c r="E59125" s="120"/>
      <c r="M59125" s="120"/>
      <c r="N59125" s="120"/>
      <c r="U59125" s="121"/>
      <c r="V59125" s="122"/>
      <c r="W59125" s="123"/>
      <c r="AC59125" s="123"/>
    </row>
    <row r="59126" spans="5:29" s="2" customFormat="1">
      <c r="E59126" s="120"/>
      <c r="M59126" s="120"/>
      <c r="N59126" s="120"/>
      <c r="U59126" s="121"/>
      <c r="V59126" s="122"/>
      <c r="W59126" s="123"/>
      <c r="AC59126" s="123"/>
    </row>
    <row r="59127" spans="5:29" s="2" customFormat="1">
      <c r="E59127" s="120"/>
      <c r="M59127" s="120"/>
      <c r="N59127" s="120"/>
      <c r="U59127" s="121"/>
      <c r="V59127" s="122"/>
      <c r="W59127" s="123"/>
      <c r="AC59127" s="123"/>
    </row>
    <row r="59128" spans="5:29" s="2" customFormat="1">
      <c r="E59128" s="120"/>
      <c r="M59128" s="120"/>
      <c r="N59128" s="120"/>
      <c r="U59128" s="121"/>
      <c r="V59128" s="122"/>
      <c r="W59128" s="123"/>
      <c r="AC59128" s="123"/>
    </row>
    <row r="59129" spans="5:29" s="2" customFormat="1">
      <c r="E59129" s="120"/>
      <c r="M59129" s="120"/>
      <c r="N59129" s="120"/>
      <c r="U59129" s="121"/>
      <c r="V59129" s="122"/>
      <c r="W59129" s="123"/>
      <c r="AC59129" s="123"/>
    </row>
    <row r="59130" spans="5:29" s="2" customFormat="1">
      <c r="E59130" s="120"/>
      <c r="M59130" s="120"/>
      <c r="N59130" s="120"/>
      <c r="U59130" s="121"/>
      <c r="V59130" s="122"/>
      <c r="W59130" s="123"/>
      <c r="AC59130" s="123"/>
    </row>
    <row r="59131" spans="5:29" s="2" customFormat="1">
      <c r="E59131" s="120"/>
      <c r="M59131" s="120"/>
      <c r="N59131" s="120"/>
      <c r="U59131" s="121"/>
      <c r="V59131" s="122"/>
      <c r="W59131" s="123"/>
      <c r="AC59131" s="123"/>
    </row>
    <row r="59132" spans="5:29" s="2" customFormat="1">
      <c r="E59132" s="120"/>
      <c r="M59132" s="120"/>
      <c r="N59132" s="120"/>
      <c r="U59132" s="121"/>
      <c r="V59132" s="122"/>
      <c r="W59132" s="123"/>
      <c r="AC59132" s="123"/>
    </row>
    <row r="59133" spans="5:29" s="2" customFormat="1">
      <c r="E59133" s="120"/>
      <c r="M59133" s="120"/>
      <c r="N59133" s="120"/>
      <c r="U59133" s="121"/>
      <c r="V59133" s="122"/>
      <c r="W59133" s="123"/>
      <c r="AC59133" s="123"/>
    </row>
    <row r="59134" spans="5:29" s="2" customFormat="1">
      <c r="E59134" s="120"/>
      <c r="M59134" s="120"/>
      <c r="N59134" s="120"/>
      <c r="U59134" s="121"/>
      <c r="V59134" s="122"/>
      <c r="W59134" s="123"/>
      <c r="AC59134" s="123"/>
    </row>
    <row r="59135" spans="5:29" s="2" customFormat="1">
      <c r="E59135" s="120"/>
      <c r="M59135" s="120"/>
      <c r="N59135" s="120"/>
      <c r="U59135" s="121"/>
      <c r="V59135" s="122"/>
      <c r="W59135" s="123"/>
      <c r="AC59135" s="123"/>
    </row>
    <row r="59136" spans="5:29" s="2" customFormat="1">
      <c r="E59136" s="120"/>
      <c r="M59136" s="120"/>
      <c r="N59136" s="120"/>
      <c r="U59136" s="121"/>
      <c r="V59136" s="122"/>
      <c r="W59136" s="123"/>
      <c r="AC59136" s="123"/>
    </row>
    <row r="59137" spans="5:29" s="2" customFormat="1">
      <c r="E59137" s="120"/>
      <c r="M59137" s="120"/>
      <c r="N59137" s="120"/>
      <c r="U59137" s="121"/>
      <c r="V59137" s="122"/>
      <c r="W59137" s="123"/>
      <c r="AC59137" s="123"/>
    </row>
    <row r="59138" spans="5:29" s="2" customFormat="1">
      <c r="E59138" s="120"/>
      <c r="M59138" s="120"/>
      <c r="N59138" s="120"/>
      <c r="U59138" s="121"/>
      <c r="V59138" s="122"/>
      <c r="W59138" s="123"/>
      <c r="AC59138" s="123"/>
    </row>
    <row r="59139" spans="5:29" s="2" customFormat="1">
      <c r="E59139" s="120"/>
      <c r="M59139" s="120"/>
      <c r="N59139" s="120"/>
      <c r="U59139" s="121"/>
      <c r="V59139" s="122"/>
      <c r="W59139" s="123"/>
      <c r="AC59139" s="123"/>
    </row>
    <row r="59140" spans="5:29" s="2" customFormat="1">
      <c r="E59140" s="120"/>
      <c r="M59140" s="120"/>
      <c r="N59140" s="120"/>
      <c r="U59140" s="121"/>
      <c r="V59140" s="122"/>
      <c r="W59140" s="123"/>
      <c r="AC59140" s="123"/>
    </row>
    <row r="59141" spans="5:29" s="2" customFormat="1">
      <c r="E59141" s="120"/>
      <c r="M59141" s="120"/>
      <c r="N59141" s="120"/>
      <c r="U59141" s="121"/>
      <c r="V59141" s="122"/>
      <c r="W59141" s="123"/>
      <c r="AC59141" s="123"/>
    </row>
    <row r="59142" spans="5:29" s="2" customFormat="1">
      <c r="E59142" s="120"/>
      <c r="M59142" s="120"/>
      <c r="N59142" s="120"/>
      <c r="U59142" s="121"/>
      <c r="V59142" s="122"/>
      <c r="W59142" s="123"/>
      <c r="AC59142" s="123"/>
    </row>
    <row r="59143" spans="5:29" s="2" customFormat="1">
      <c r="E59143" s="120"/>
      <c r="M59143" s="120"/>
      <c r="N59143" s="120"/>
      <c r="U59143" s="121"/>
      <c r="V59143" s="122"/>
      <c r="W59143" s="123"/>
      <c r="AC59143" s="123"/>
    </row>
    <row r="59144" spans="5:29" s="2" customFormat="1">
      <c r="E59144" s="120"/>
      <c r="M59144" s="120"/>
      <c r="N59144" s="120"/>
      <c r="U59144" s="121"/>
      <c r="V59144" s="122"/>
      <c r="W59144" s="123"/>
      <c r="AC59144" s="123"/>
    </row>
    <row r="59145" spans="5:29" s="2" customFormat="1">
      <c r="E59145" s="120"/>
      <c r="M59145" s="120"/>
      <c r="N59145" s="120"/>
      <c r="U59145" s="121"/>
      <c r="V59145" s="122"/>
      <c r="W59145" s="123"/>
      <c r="AC59145" s="123"/>
    </row>
    <row r="59146" spans="5:29" s="2" customFormat="1">
      <c r="E59146" s="120"/>
      <c r="M59146" s="120"/>
      <c r="N59146" s="120"/>
      <c r="U59146" s="121"/>
      <c r="V59146" s="122"/>
      <c r="W59146" s="123"/>
      <c r="AC59146" s="123"/>
    </row>
    <row r="59147" spans="5:29" s="2" customFormat="1">
      <c r="E59147" s="120"/>
      <c r="M59147" s="120"/>
      <c r="N59147" s="120"/>
      <c r="U59147" s="121"/>
      <c r="V59147" s="122"/>
      <c r="W59147" s="123"/>
      <c r="AC59147" s="123"/>
    </row>
    <row r="59148" spans="5:29" s="2" customFormat="1">
      <c r="E59148" s="120"/>
      <c r="M59148" s="120"/>
      <c r="N59148" s="120"/>
      <c r="U59148" s="121"/>
      <c r="V59148" s="122"/>
      <c r="W59148" s="123"/>
      <c r="AC59148" s="123"/>
    </row>
    <row r="59149" spans="5:29" s="2" customFormat="1">
      <c r="E59149" s="120"/>
      <c r="M59149" s="120"/>
      <c r="N59149" s="120"/>
      <c r="U59149" s="121"/>
      <c r="V59149" s="122"/>
      <c r="W59149" s="123"/>
      <c r="AC59149" s="123"/>
    </row>
    <row r="59150" spans="5:29" s="2" customFormat="1">
      <c r="E59150" s="120"/>
      <c r="M59150" s="120"/>
      <c r="N59150" s="120"/>
      <c r="U59150" s="121"/>
      <c r="V59150" s="122"/>
      <c r="W59150" s="123"/>
      <c r="AC59150" s="123"/>
    </row>
    <row r="59151" spans="5:29" s="2" customFormat="1">
      <c r="E59151" s="120"/>
      <c r="M59151" s="120"/>
      <c r="N59151" s="120"/>
      <c r="U59151" s="121"/>
      <c r="V59151" s="122"/>
      <c r="W59151" s="123"/>
      <c r="AC59151" s="123"/>
    </row>
    <row r="59152" spans="5:29" s="2" customFormat="1">
      <c r="E59152" s="120"/>
      <c r="M59152" s="120"/>
      <c r="N59152" s="120"/>
      <c r="U59152" s="121"/>
      <c r="V59152" s="122"/>
      <c r="W59152" s="123"/>
      <c r="AC59152" s="123"/>
    </row>
    <row r="59153" spans="5:29" s="2" customFormat="1">
      <c r="E59153" s="120"/>
      <c r="M59153" s="120"/>
      <c r="N59153" s="120"/>
      <c r="U59153" s="121"/>
      <c r="V59153" s="122"/>
      <c r="W59153" s="123"/>
      <c r="AC59153" s="123"/>
    </row>
    <row r="59154" spans="5:29" s="2" customFormat="1">
      <c r="E59154" s="120"/>
      <c r="M59154" s="120"/>
      <c r="N59154" s="120"/>
      <c r="U59154" s="121"/>
      <c r="V59154" s="122"/>
      <c r="W59154" s="123"/>
      <c r="AC59154" s="123"/>
    </row>
    <row r="59155" spans="5:29" s="2" customFormat="1">
      <c r="E59155" s="120"/>
      <c r="M59155" s="120"/>
      <c r="N59155" s="120"/>
      <c r="U59155" s="121"/>
      <c r="V59155" s="122"/>
      <c r="W59155" s="123"/>
      <c r="AC59155" s="123"/>
    </row>
    <row r="59156" spans="5:29" s="2" customFormat="1">
      <c r="E59156" s="120"/>
      <c r="M59156" s="120"/>
      <c r="N59156" s="120"/>
      <c r="U59156" s="121"/>
      <c r="V59156" s="122"/>
      <c r="W59156" s="123"/>
      <c r="AC59156" s="123"/>
    </row>
    <row r="59157" spans="5:29" s="2" customFormat="1">
      <c r="E59157" s="120"/>
      <c r="M59157" s="120"/>
      <c r="N59157" s="120"/>
      <c r="U59157" s="121"/>
      <c r="V59157" s="122"/>
      <c r="W59157" s="123"/>
      <c r="AC59157" s="123"/>
    </row>
    <row r="59158" spans="5:29" s="2" customFormat="1">
      <c r="E59158" s="120"/>
      <c r="M59158" s="120"/>
      <c r="N59158" s="120"/>
      <c r="U59158" s="121"/>
      <c r="V59158" s="122"/>
      <c r="W59158" s="123"/>
      <c r="AC59158" s="123"/>
    </row>
    <row r="59159" spans="5:29" s="2" customFormat="1">
      <c r="E59159" s="120"/>
      <c r="M59159" s="120"/>
      <c r="N59159" s="120"/>
      <c r="U59159" s="121"/>
      <c r="V59159" s="122"/>
      <c r="W59159" s="123"/>
      <c r="AC59159" s="123"/>
    </row>
    <row r="59160" spans="5:29" s="2" customFormat="1">
      <c r="E59160" s="120"/>
      <c r="M59160" s="120"/>
      <c r="N59160" s="120"/>
      <c r="U59160" s="121"/>
      <c r="V59160" s="122"/>
      <c r="W59160" s="123"/>
      <c r="AC59160" s="123"/>
    </row>
    <row r="59161" spans="5:29" s="2" customFormat="1">
      <c r="E59161" s="120"/>
      <c r="M59161" s="120"/>
      <c r="N59161" s="120"/>
      <c r="U59161" s="121"/>
      <c r="V59161" s="122"/>
      <c r="W59161" s="123"/>
      <c r="AC59161" s="123"/>
    </row>
    <row r="59162" spans="5:29" s="2" customFormat="1">
      <c r="E59162" s="120"/>
      <c r="M59162" s="120"/>
      <c r="N59162" s="120"/>
      <c r="U59162" s="121"/>
      <c r="V59162" s="122"/>
      <c r="W59162" s="123"/>
      <c r="AC59162" s="123"/>
    </row>
    <row r="59163" spans="5:29" s="2" customFormat="1">
      <c r="E59163" s="120"/>
      <c r="M59163" s="120"/>
      <c r="N59163" s="120"/>
      <c r="U59163" s="121"/>
      <c r="V59163" s="122"/>
      <c r="W59163" s="123"/>
      <c r="AC59163" s="123"/>
    </row>
    <row r="59164" spans="5:29" s="2" customFormat="1">
      <c r="E59164" s="120"/>
      <c r="M59164" s="120"/>
      <c r="N59164" s="120"/>
      <c r="U59164" s="121"/>
      <c r="V59164" s="122"/>
      <c r="W59164" s="123"/>
      <c r="AC59164" s="123"/>
    </row>
    <row r="59165" spans="5:29" s="2" customFormat="1">
      <c r="E59165" s="120"/>
      <c r="M59165" s="120"/>
      <c r="N59165" s="120"/>
      <c r="U59165" s="121"/>
      <c r="V59165" s="122"/>
      <c r="W59165" s="123"/>
      <c r="AC59165" s="123"/>
    </row>
    <row r="59166" spans="5:29" s="2" customFormat="1">
      <c r="E59166" s="120"/>
      <c r="M59166" s="120"/>
      <c r="N59166" s="120"/>
      <c r="U59166" s="121"/>
      <c r="V59166" s="122"/>
      <c r="W59166" s="123"/>
      <c r="AC59166" s="123"/>
    </row>
    <row r="59167" spans="5:29" s="2" customFormat="1">
      <c r="E59167" s="120"/>
      <c r="M59167" s="120"/>
      <c r="N59167" s="120"/>
      <c r="U59167" s="121"/>
      <c r="V59167" s="122"/>
      <c r="W59167" s="123"/>
      <c r="AC59167" s="123"/>
    </row>
    <row r="59168" spans="5:29" s="2" customFormat="1">
      <c r="E59168" s="120"/>
      <c r="M59168" s="120"/>
      <c r="N59168" s="120"/>
      <c r="U59168" s="121"/>
      <c r="V59168" s="122"/>
      <c r="W59168" s="123"/>
      <c r="AC59168" s="123"/>
    </row>
    <row r="59169" spans="5:29" s="2" customFormat="1">
      <c r="E59169" s="120"/>
      <c r="M59169" s="120"/>
      <c r="N59169" s="120"/>
      <c r="U59169" s="121"/>
      <c r="V59169" s="122"/>
      <c r="W59169" s="123"/>
      <c r="AC59169" s="123"/>
    </row>
    <row r="59170" spans="5:29" s="2" customFormat="1">
      <c r="E59170" s="120"/>
      <c r="M59170" s="120"/>
      <c r="N59170" s="120"/>
      <c r="U59170" s="121"/>
      <c r="V59170" s="122"/>
      <c r="W59170" s="123"/>
      <c r="AC59170" s="123"/>
    </row>
    <row r="59171" spans="5:29" s="2" customFormat="1">
      <c r="E59171" s="120"/>
      <c r="M59171" s="120"/>
      <c r="N59171" s="120"/>
      <c r="U59171" s="121"/>
      <c r="V59171" s="122"/>
      <c r="W59171" s="123"/>
      <c r="AC59171" s="123"/>
    </row>
    <row r="59172" spans="5:29" s="2" customFormat="1">
      <c r="E59172" s="120"/>
      <c r="M59172" s="120"/>
      <c r="N59172" s="120"/>
      <c r="U59172" s="121"/>
      <c r="V59172" s="122"/>
      <c r="W59172" s="123"/>
      <c r="AC59172" s="123"/>
    </row>
    <row r="59173" spans="5:29" s="2" customFormat="1">
      <c r="E59173" s="120"/>
      <c r="M59173" s="120"/>
      <c r="N59173" s="120"/>
      <c r="U59173" s="121"/>
      <c r="V59173" s="122"/>
      <c r="W59173" s="123"/>
      <c r="AC59173" s="123"/>
    </row>
    <row r="59174" spans="5:29" s="2" customFormat="1">
      <c r="E59174" s="120"/>
      <c r="M59174" s="120"/>
      <c r="N59174" s="120"/>
      <c r="U59174" s="121"/>
      <c r="V59174" s="122"/>
      <c r="W59174" s="123"/>
      <c r="AC59174" s="123"/>
    </row>
    <row r="59175" spans="5:29" s="2" customFormat="1">
      <c r="E59175" s="120"/>
      <c r="M59175" s="120"/>
      <c r="N59175" s="120"/>
      <c r="U59175" s="121"/>
      <c r="V59175" s="122"/>
      <c r="W59175" s="123"/>
      <c r="AC59175" s="123"/>
    </row>
    <row r="59176" spans="5:29" s="2" customFormat="1">
      <c r="E59176" s="120"/>
      <c r="M59176" s="120"/>
      <c r="N59176" s="120"/>
      <c r="U59176" s="121"/>
      <c r="V59176" s="122"/>
      <c r="W59176" s="123"/>
      <c r="AC59176" s="123"/>
    </row>
    <row r="59177" spans="5:29" s="2" customFormat="1">
      <c r="E59177" s="120"/>
      <c r="M59177" s="120"/>
      <c r="N59177" s="120"/>
      <c r="U59177" s="121"/>
      <c r="V59177" s="122"/>
      <c r="W59177" s="123"/>
      <c r="AC59177" s="123"/>
    </row>
    <row r="59178" spans="5:29" s="2" customFormat="1">
      <c r="E59178" s="120"/>
      <c r="M59178" s="120"/>
      <c r="N59178" s="120"/>
      <c r="U59178" s="121"/>
      <c r="V59178" s="122"/>
      <c r="W59178" s="123"/>
      <c r="AC59178" s="123"/>
    </row>
    <row r="59179" spans="5:29" s="2" customFormat="1">
      <c r="E59179" s="120"/>
      <c r="M59179" s="120"/>
      <c r="N59179" s="120"/>
      <c r="U59179" s="121"/>
      <c r="V59179" s="122"/>
      <c r="W59179" s="123"/>
      <c r="AC59179" s="123"/>
    </row>
    <row r="59180" spans="5:29" s="2" customFormat="1">
      <c r="E59180" s="120"/>
      <c r="M59180" s="120"/>
      <c r="N59180" s="120"/>
      <c r="U59180" s="121"/>
      <c r="V59180" s="122"/>
      <c r="W59180" s="123"/>
      <c r="AC59180" s="123"/>
    </row>
    <row r="59181" spans="5:29" s="2" customFormat="1">
      <c r="E59181" s="120"/>
      <c r="M59181" s="120"/>
      <c r="N59181" s="120"/>
      <c r="U59181" s="121"/>
      <c r="V59181" s="122"/>
      <c r="W59181" s="123"/>
      <c r="AC59181" s="123"/>
    </row>
    <row r="59182" spans="5:29" s="2" customFormat="1">
      <c r="E59182" s="120"/>
      <c r="M59182" s="120"/>
      <c r="N59182" s="120"/>
      <c r="U59182" s="121"/>
      <c r="V59182" s="122"/>
      <c r="W59182" s="123"/>
      <c r="AC59182" s="123"/>
    </row>
    <row r="59183" spans="5:29" s="2" customFormat="1">
      <c r="E59183" s="120"/>
      <c r="M59183" s="120"/>
      <c r="N59183" s="120"/>
      <c r="U59183" s="121"/>
      <c r="V59183" s="122"/>
      <c r="W59183" s="123"/>
      <c r="AC59183" s="123"/>
    </row>
    <row r="59184" spans="5:29" s="2" customFormat="1">
      <c r="E59184" s="120"/>
      <c r="M59184" s="120"/>
      <c r="N59184" s="120"/>
      <c r="U59184" s="121"/>
      <c r="V59184" s="122"/>
      <c r="W59184" s="123"/>
      <c r="AC59184" s="123"/>
    </row>
    <row r="59185" spans="5:29" s="2" customFormat="1">
      <c r="E59185" s="120"/>
      <c r="M59185" s="120"/>
      <c r="N59185" s="120"/>
      <c r="U59185" s="121"/>
      <c r="V59185" s="122"/>
      <c r="W59185" s="123"/>
      <c r="AC59185" s="123"/>
    </row>
    <row r="59186" spans="5:29" s="2" customFormat="1">
      <c r="E59186" s="120"/>
      <c r="M59186" s="120"/>
      <c r="N59186" s="120"/>
      <c r="U59186" s="121"/>
      <c r="V59186" s="122"/>
      <c r="W59186" s="123"/>
      <c r="AC59186" s="123"/>
    </row>
    <row r="59187" spans="5:29" s="2" customFormat="1">
      <c r="E59187" s="120"/>
      <c r="M59187" s="120"/>
      <c r="N59187" s="120"/>
      <c r="U59187" s="121"/>
      <c r="V59187" s="122"/>
      <c r="W59187" s="123"/>
      <c r="AC59187" s="123"/>
    </row>
    <row r="59188" spans="5:29" s="2" customFormat="1">
      <c r="E59188" s="120"/>
      <c r="M59188" s="120"/>
      <c r="N59188" s="120"/>
      <c r="U59188" s="121"/>
      <c r="V59188" s="122"/>
      <c r="W59188" s="123"/>
      <c r="AC59188" s="123"/>
    </row>
    <row r="59189" spans="5:29" s="2" customFormat="1">
      <c r="E59189" s="120"/>
      <c r="M59189" s="120"/>
      <c r="N59189" s="120"/>
      <c r="U59189" s="121"/>
      <c r="V59189" s="122"/>
      <c r="W59189" s="123"/>
      <c r="AC59189" s="123"/>
    </row>
    <row r="59190" spans="5:29" s="2" customFormat="1">
      <c r="E59190" s="120"/>
      <c r="M59190" s="120"/>
      <c r="N59190" s="120"/>
      <c r="U59190" s="121"/>
      <c r="V59190" s="122"/>
      <c r="W59190" s="123"/>
      <c r="AC59190" s="123"/>
    </row>
    <row r="59191" spans="5:29" s="2" customFormat="1">
      <c r="E59191" s="120"/>
      <c r="M59191" s="120"/>
      <c r="N59191" s="120"/>
      <c r="U59191" s="121"/>
      <c r="V59191" s="122"/>
      <c r="W59191" s="123"/>
      <c r="AC59191" s="123"/>
    </row>
    <row r="59192" spans="5:29" s="2" customFormat="1">
      <c r="E59192" s="120"/>
      <c r="M59192" s="120"/>
      <c r="N59192" s="120"/>
      <c r="U59192" s="121"/>
      <c r="V59192" s="122"/>
      <c r="W59192" s="123"/>
      <c r="AC59192" s="123"/>
    </row>
    <row r="59193" spans="5:29" s="2" customFormat="1">
      <c r="E59193" s="120"/>
      <c r="M59193" s="120"/>
      <c r="N59193" s="120"/>
      <c r="U59193" s="121"/>
      <c r="V59193" s="122"/>
      <c r="W59193" s="123"/>
      <c r="AC59193" s="123"/>
    </row>
    <row r="59194" spans="5:29" s="2" customFormat="1">
      <c r="E59194" s="120"/>
      <c r="M59194" s="120"/>
      <c r="N59194" s="120"/>
      <c r="U59194" s="121"/>
      <c r="V59194" s="122"/>
      <c r="W59194" s="123"/>
      <c r="AC59194" s="123"/>
    </row>
    <row r="59195" spans="5:29" s="2" customFormat="1">
      <c r="E59195" s="120"/>
      <c r="M59195" s="120"/>
      <c r="N59195" s="120"/>
      <c r="U59195" s="121"/>
      <c r="V59195" s="122"/>
      <c r="W59195" s="123"/>
      <c r="AC59195" s="123"/>
    </row>
    <row r="59196" spans="5:29" s="2" customFormat="1">
      <c r="E59196" s="120"/>
      <c r="M59196" s="120"/>
      <c r="N59196" s="120"/>
      <c r="U59196" s="121"/>
      <c r="V59196" s="122"/>
      <c r="W59196" s="123"/>
      <c r="AC59196" s="123"/>
    </row>
    <row r="59197" spans="5:29" s="2" customFormat="1">
      <c r="E59197" s="120"/>
      <c r="M59197" s="120"/>
      <c r="N59197" s="120"/>
      <c r="U59197" s="121"/>
      <c r="V59197" s="122"/>
      <c r="W59197" s="123"/>
      <c r="AC59197" s="123"/>
    </row>
    <row r="59198" spans="5:29" s="2" customFormat="1">
      <c r="E59198" s="120"/>
      <c r="M59198" s="120"/>
      <c r="N59198" s="120"/>
      <c r="U59198" s="121"/>
      <c r="V59198" s="122"/>
      <c r="W59198" s="123"/>
      <c r="AC59198" s="123"/>
    </row>
    <row r="59199" spans="5:29" s="2" customFormat="1">
      <c r="E59199" s="120"/>
      <c r="M59199" s="120"/>
      <c r="N59199" s="120"/>
      <c r="U59199" s="121"/>
      <c r="V59199" s="122"/>
      <c r="W59199" s="123"/>
      <c r="AC59199" s="123"/>
    </row>
    <row r="59200" spans="5:29" s="2" customFormat="1">
      <c r="E59200" s="120"/>
      <c r="M59200" s="120"/>
      <c r="N59200" s="120"/>
      <c r="U59200" s="121"/>
      <c r="V59200" s="122"/>
      <c r="W59200" s="123"/>
      <c r="AC59200" s="123"/>
    </row>
    <row r="59201" spans="5:29" s="2" customFormat="1">
      <c r="E59201" s="120"/>
      <c r="M59201" s="120"/>
      <c r="N59201" s="120"/>
      <c r="U59201" s="121"/>
      <c r="V59201" s="122"/>
      <c r="W59201" s="123"/>
      <c r="AC59201" s="123"/>
    </row>
    <row r="59202" spans="5:29" s="2" customFormat="1">
      <c r="E59202" s="120"/>
      <c r="M59202" s="120"/>
      <c r="N59202" s="120"/>
      <c r="U59202" s="121"/>
      <c r="V59202" s="122"/>
      <c r="W59202" s="123"/>
      <c r="AC59202" s="123"/>
    </row>
    <row r="59203" spans="5:29" s="2" customFormat="1">
      <c r="E59203" s="120"/>
      <c r="M59203" s="120"/>
      <c r="N59203" s="120"/>
      <c r="U59203" s="121"/>
      <c r="V59203" s="122"/>
      <c r="W59203" s="123"/>
      <c r="AC59203" s="123"/>
    </row>
    <row r="59204" spans="5:29" s="2" customFormat="1">
      <c r="E59204" s="120"/>
      <c r="M59204" s="120"/>
      <c r="N59204" s="120"/>
      <c r="U59204" s="121"/>
      <c r="V59204" s="122"/>
      <c r="W59204" s="123"/>
      <c r="AC59204" s="123"/>
    </row>
    <row r="59205" spans="5:29" s="2" customFormat="1">
      <c r="E59205" s="120"/>
      <c r="M59205" s="120"/>
      <c r="N59205" s="120"/>
      <c r="U59205" s="121"/>
      <c r="V59205" s="122"/>
      <c r="W59205" s="123"/>
      <c r="AC59205" s="123"/>
    </row>
    <row r="59206" spans="5:29" s="2" customFormat="1">
      <c r="E59206" s="120"/>
      <c r="M59206" s="120"/>
      <c r="N59206" s="120"/>
      <c r="U59206" s="121"/>
      <c r="V59206" s="122"/>
      <c r="W59206" s="123"/>
      <c r="AC59206" s="123"/>
    </row>
    <row r="59207" spans="5:29" s="2" customFormat="1">
      <c r="E59207" s="120"/>
      <c r="M59207" s="120"/>
      <c r="N59207" s="120"/>
      <c r="U59207" s="121"/>
      <c r="V59207" s="122"/>
      <c r="W59207" s="123"/>
      <c r="AC59207" s="123"/>
    </row>
    <row r="59208" spans="5:29" s="2" customFormat="1">
      <c r="E59208" s="120"/>
      <c r="M59208" s="120"/>
      <c r="N59208" s="120"/>
      <c r="U59208" s="121"/>
      <c r="V59208" s="122"/>
      <c r="W59208" s="123"/>
      <c r="AC59208" s="123"/>
    </row>
    <row r="59209" spans="5:29" s="2" customFormat="1">
      <c r="E59209" s="120"/>
      <c r="M59209" s="120"/>
      <c r="N59209" s="120"/>
      <c r="U59209" s="121"/>
      <c r="V59209" s="122"/>
      <c r="W59209" s="123"/>
      <c r="AC59209" s="123"/>
    </row>
    <row r="59210" spans="5:29" s="2" customFormat="1">
      <c r="E59210" s="120"/>
      <c r="M59210" s="120"/>
      <c r="N59210" s="120"/>
      <c r="U59210" s="121"/>
      <c r="V59210" s="122"/>
      <c r="W59210" s="123"/>
      <c r="AC59210" s="123"/>
    </row>
    <row r="59211" spans="5:29" s="2" customFormat="1">
      <c r="E59211" s="120"/>
      <c r="M59211" s="120"/>
      <c r="N59211" s="120"/>
      <c r="U59211" s="121"/>
      <c r="V59211" s="122"/>
      <c r="W59211" s="123"/>
      <c r="AC59211" s="123"/>
    </row>
    <row r="59212" spans="5:29" s="2" customFormat="1">
      <c r="E59212" s="120"/>
      <c r="M59212" s="120"/>
      <c r="N59212" s="120"/>
      <c r="U59212" s="121"/>
      <c r="V59212" s="122"/>
      <c r="W59212" s="123"/>
      <c r="AC59212" s="123"/>
    </row>
    <row r="59213" spans="5:29" s="2" customFormat="1">
      <c r="E59213" s="120"/>
      <c r="M59213" s="120"/>
      <c r="N59213" s="120"/>
      <c r="U59213" s="121"/>
      <c r="V59213" s="122"/>
      <c r="W59213" s="123"/>
      <c r="AC59213" s="123"/>
    </row>
    <row r="59214" spans="5:29" s="2" customFormat="1">
      <c r="E59214" s="120"/>
      <c r="M59214" s="120"/>
      <c r="N59214" s="120"/>
      <c r="U59214" s="121"/>
      <c r="V59214" s="122"/>
      <c r="W59214" s="123"/>
      <c r="AC59214" s="123"/>
    </row>
    <row r="59215" spans="5:29" s="2" customFormat="1">
      <c r="E59215" s="120"/>
      <c r="M59215" s="120"/>
      <c r="N59215" s="120"/>
      <c r="U59215" s="121"/>
      <c r="V59215" s="122"/>
      <c r="W59215" s="123"/>
      <c r="AC59215" s="123"/>
    </row>
    <row r="59216" spans="5:29" s="2" customFormat="1">
      <c r="E59216" s="120"/>
      <c r="M59216" s="120"/>
      <c r="N59216" s="120"/>
      <c r="U59216" s="121"/>
      <c r="V59216" s="122"/>
      <c r="W59216" s="123"/>
      <c r="AC59216" s="123"/>
    </row>
    <row r="59217" spans="5:29" s="2" customFormat="1">
      <c r="E59217" s="120"/>
      <c r="M59217" s="120"/>
      <c r="N59217" s="120"/>
      <c r="U59217" s="121"/>
      <c r="V59217" s="122"/>
      <c r="W59217" s="123"/>
      <c r="AC59217" s="123"/>
    </row>
    <row r="59218" spans="5:29" s="2" customFormat="1">
      <c r="E59218" s="120"/>
      <c r="M59218" s="120"/>
      <c r="N59218" s="120"/>
      <c r="U59218" s="121"/>
      <c r="V59218" s="122"/>
      <c r="W59218" s="123"/>
      <c r="AC59218" s="123"/>
    </row>
    <row r="59219" spans="5:29" s="2" customFormat="1">
      <c r="E59219" s="120"/>
      <c r="M59219" s="120"/>
      <c r="N59219" s="120"/>
      <c r="U59219" s="121"/>
      <c r="V59219" s="122"/>
      <c r="W59219" s="123"/>
      <c r="AC59219" s="123"/>
    </row>
    <row r="59220" spans="5:29" s="2" customFormat="1">
      <c r="E59220" s="120"/>
      <c r="M59220" s="120"/>
      <c r="N59220" s="120"/>
      <c r="U59220" s="121"/>
      <c r="V59220" s="122"/>
      <c r="W59220" s="123"/>
      <c r="AC59220" s="123"/>
    </row>
    <row r="59221" spans="5:29" s="2" customFormat="1">
      <c r="E59221" s="120"/>
      <c r="M59221" s="120"/>
      <c r="N59221" s="120"/>
      <c r="U59221" s="121"/>
      <c r="V59221" s="122"/>
      <c r="W59221" s="123"/>
      <c r="AC59221" s="123"/>
    </row>
    <row r="59222" spans="5:29" s="2" customFormat="1">
      <c r="E59222" s="120"/>
      <c r="M59222" s="120"/>
      <c r="N59222" s="120"/>
      <c r="U59222" s="121"/>
      <c r="V59222" s="122"/>
      <c r="W59222" s="123"/>
      <c r="AC59222" s="123"/>
    </row>
    <row r="59223" spans="5:29" s="2" customFormat="1">
      <c r="E59223" s="120"/>
      <c r="M59223" s="120"/>
      <c r="N59223" s="120"/>
      <c r="U59223" s="121"/>
      <c r="V59223" s="122"/>
      <c r="W59223" s="123"/>
      <c r="AC59223" s="123"/>
    </row>
    <row r="59224" spans="5:29" s="2" customFormat="1">
      <c r="E59224" s="120"/>
      <c r="M59224" s="120"/>
      <c r="N59224" s="120"/>
      <c r="U59224" s="121"/>
      <c r="V59224" s="122"/>
      <c r="W59224" s="123"/>
      <c r="AC59224" s="123"/>
    </row>
    <row r="59225" spans="5:29" s="2" customFormat="1">
      <c r="E59225" s="120"/>
      <c r="M59225" s="120"/>
      <c r="N59225" s="120"/>
      <c r="U59225" s="121"/>
      <c r="V59225" s="122"/>
      <c r="W59225" s="123"/>
      <c r="AC59225" s="123"/>
    </row>
    <row r="59226" spans="5:29" s="2" customFormat="1">
      <c r="E59226" s="120"/>
      <c r="M59226" s="120"/>
      <c r="N59226" s="120"/>
      <c r="U59226" s="121"/>
      <c r="V59226" s="122"/>
      <c r="W59226" s="123"/>
      <c r="AC59226" s="123"/>
    </row>
    <row r="59227" spans="5:29" s="2" customFormat="1">
      <c r="E59227" s="120"/>
      <c r="M59227" s="120"/>
      <c r="N59227" s="120"/>
      <c r="U59227" s="121"/>
      <c r="V59227" s="122"/>
      <c r="W59227" s="123"/>
      <c r="AC59227" s="123"/>
    </row>
    <row r="59228" spans="5:29" s="2" customFormat="1">
      <c r="E59228" s="120"/>
      <c r="M59228" s="120"/>
      <c r="N59228" s="120"/>
      <c r="U59228" s="121"/>
      <c r="V59228" s="122"/>
      <c r="W59228" s="123"/>
      <c r="AC59228" s="123"/>
    </row>
    <row r="59229" spans="5:29" s="2" customFormat="1">
      <c r="E59229" s="120"/>
      <c r="M59229" s="120"/>
      <c r="N59229" s="120"/>
      <c r="U59229" s="121"/>
      <c r="V59229" s="122"/>
      <c r="W59229" s="123"/>
      <c r="AC59229" s="123"/>
    </row>
    <row r="59230" spans="5:29" s="2" customFormat="1">
      <c r="E59230" s="120"/>
      <c r="M59230" s="120"/>
      <c r="N59230" s="120"/>
      <c r="U59230" s="121"/>
      <c r="V59230" s="122"/>
      <c r="W59230" s="123"/>
      <c r="AC59230" s="123"/>
    </row>
    <row r="59231" spans="5:29" s="2" customFormat="1">
      <c r="E59231" s="120"/>
      <c r="M59231" s="120"/>
      <c r="N59231" s="120"/>
      <c r="U59231" s="121"/>
      <c r="V59231" s="122"/>
      <c r="W59231" s="123"/>
      <c r="AC59231" s="123"/>
    </row>
    <row r="59232" spans="5:29" s="2" customFormat="1">
      <c r="E59232" s="120"/>
      <c r="M59232" s="120"/>
      <c r="N59232" s="120"/>
      <c r="U59232" s="121"/>
      <c r="V59232" s="122"/>
      <c r="W59232" s="123"/>
      <c r="AC59232" s="123"/>
    </row>
    <row r="59233" spans="5:29" s="2" customFormat="1">
      <c r="E59233" s="120"/>
      <c r="M59233" s="120"/>
      <c r="N59233" s="120"/>
      <c r="U59233" s="121"/>
      <c r="V59233" s="122"/>
      <c r="W59233" s="123"/>
      <c r="AC59233" s="123"/>
    </row>
    <row r="59234" spans="5:29" s="2" customFormat="1">
      <c r="E59234" s="120"/>
      <c r="M59234" s="120"/>
      <c r="N59234" s="120"/>
      <c r="U59234" s="121"/>
      <c r="V59234" s="122"/>
      <c r="W59234" s="123"/>
      <c r="AC59234" s="123"/>
    </row>
    <row r="59235" spans="5:29" s="2" customFormat="1">
      <c r="E59235" s="120"/>
      <c r="M59235" s="120"/>
      <c r="N59235" s="120"/>
      <c r="U59235" s="121"/>
      <c r="V59235" s="122"/>
      <c r="W59235" s="123"/>
      <c r="AC59235" s="123"/>
    </row>
    <row r="59236" spans="5:29" s="2" customFormat="1">
      <c r="E59236" s="120"/>
      <c r="M59236" s="120"/>
      <c r="N59236" s="120"/>
      <c r="U59236" s="121"/>
      <c r="V59236" s="122"/>
      <c r="W59236" s="123"/>
      <c r="AC59236" s="123"/>
    </row>
    <row r="59237" spans="5:29" s="2" customFormat="1">
      <c r="E59237" s="120"/>
      <c r="M59237" s="120"/>
      <c r="N59237" s="120"/>
      <c r="U59237" s="121"/>
      <c r="V59237" s="122"/>
      <c r="W59237" s="123"/>
      <c r="AC59237" s="123"/>
    </row>
    <row r="59238" spans="5:29" s="2" customFormat="1">
      <c r="E59238" s="120"/>
      <c r="M59238" s="120"/>
      <c r="N59238" s="120"/>
      <c r="U59238" s="121"/>
      <c r="V59238" s="122"/>
      <c r="W59238" s="123"/>
      <c r="AC59238" s="123"/>
    </row>
    <row r="59239" spans="5:29" s="2" customFormat="1">
      <c r="E59239" s="120"/>
      <c r="M59239" s="120"/>
      <c r="N59239" s="120"/>
      <c r="U59239" s="121"/>
      <c r="V59239" s="122"/>
      <c r="W59239" s="123"/>
      <c r="AC59239" s="123"/>
    </row>
    <row r="59240" spans="5:29" s="2" customFormat="1">
      <c r="E59240" s="120"/>
      <c r="M59240" s="120"/>
      <c r="N59240" s="120"/>
      <c r="U59240" s="121"/>
      <c r="V59240" s="122"/>
      <c r="W59240" s="123"/>
      <c r="AC59240" s="123"/>
    </row>
    <row r="59241" spans="5:29" s="2" customFormat="1">
      <c r="E59241" s="120"/>
      <c r="M59241" s="120"/>
      <c r="N59241" s="120"/>
      <c r="U59241" s="121"/>
      <c r="V59241" s="122"/>
      <c r="W59241" s="123"/>
      <c r="AC59241" s="123"/>
    </row>
    <row r="59242" spans="5:29" s="2" customFormat="1">
      <c r="E59242" s="120"/>
      <c r="M59242" s="120"/>
      <c r="N59242" s="120"/>
      <c r="U59242" s="121"/>
      <c r="V59242" s="122"/>
      <c r="W59242" s="123"/>
      <c r="AC59242" s="123"/>
    </row>
    <row r="59243" spans="5:29" s="2" customFormat="1">
      <c r="E59243" s="120"/>
      <c r="M59243" s="120"/>
      <c r="N59243" s="120"/>
      <c r="U59243" s="121"/>
      <c r="V59243" s="122"/>
      <c r="W59243" s="123"/>
      <c r="AC59243" s="123"/>
    </row>
    <row r="59244" spans="5:29" s="2" customFormat="1">
      <c r="E59244" s="120"/>
      <c r="M59244" s="120"/>
      <c r="N59244" s="120"/>
      <c r="U59244" s="121"/>
      <c r="V59244" s="122"/>
      <c r="W59244" s="123"/>
      <c r="AC59244" s="123"/>
    </row>
    <row r="59245" spans="5:29" s="2" customFormat="1">
      <c r="E59245" s="120"/>
      <c r="M59245" s="120"/>
      <c r="N59245" s="120"/>
      <c r="U59245" s="121"/>
      <c r="V59245" s="122"/>
      <c r="W59245" s="123"/>
      <c r="AC59245" s="123"/>
    </row>
    <row r="59246" spans="5:29" s="2" customFormat="1">
      <c r="E59246" s="120"/>
      <c r="M59246" s="120"/>
      <c r="N59246" s="120"/>
      <c r="U59246" s="121"/>
      <c r="V59246" s="122"/>
      <c r="W59246" s="123"/>
      <c r="AC59246" s="123"/>
    </row>
    <row r="59247" spans="5:29" s="2" customFormat="1">
      <c r="E59247" s="120"/>
      <c r="M59247" s="120"/>
      <c r="N59247" s="120"/>
      <c r="U59247" s="121"/>
      <c r="V59247" s="122"/>
      <c r="W59247" s="123"/>
      <c r="AC59247" s="123"/>
    </row>
    <row r="59248" spans="5:29" s="2" customFormat="1">
      <c r="E59248" s="120"/>
      <c r="M59248" s="120"/>
      <c r="N59248" s="120"/>
      <c r="U59248" s="121"/>
      <c r="V59248" s="122"/>
      <c r="W59248" s="123"/>
      <c r="AC59248" s="123"/>
    </row>
    <row r="59249" spans="5:29" s="2" customFormat="1">
      <c r="E59249" s="120"/>
      <c r="M59249" s="120"/>
      <c r="N59249" s="120"/>
      <c r="U59249" s="121"/>
      <c r="V59249" s="122"/>
      <c r="W59249" s="123"/>
      <c r="AC59249" s="123"/>
    </row>
    <row r="59250" spans="5:29" s="2" customFormat="1">
      <c r="E59250" s="120"/>
      <c r="M59250" s="120"/>
      <c r="N59250" s="120"/>
      <c r="U59250" s="121"/>
      <c r="V59250" s="122"/>
      <c r="W59250" s="123"/>
      <c r="AC59250" s="123"/>
    </row>
    <row r="59251" spans="5:29" s="2" customFormat="1">
      <c r="E59251" s="120"/>
      <c r="M59251" s="120"/>
      <c r="N59251" s="120"/>
      <c r="U59251" s="121"/>
      <c r="V59251" s="122"/>
      <c r="W59251" s="123"/>
      <c r="AC59251" s="123"/>
    </row>
    <row r="59252" spans="5:29" s="2" customFormat="1">
      <c r="E59252" s="120"/>
      <c r="M59252" s="120"/>
      <c r="N59252" s="120"/>
      <c r="U59252" s="121"/>
      <c r="V59252" s="122"/>
      <c r="W59252" s="123"/>
      <c r="AC59252" s="123"/>
    </row>
    <row r="59253" spans="5:29" s="2" customFormat="1">
      <c r="E59253" s="120"/>
      <c r="M59253" s="120"/>
      <c r="N59253" s="120"/>
      <c r="U59253" s="121"/>
      <c r="V59253" s="122"/>
      <c r="W59253" s="123"/>
      <c r="AC59253" s="123"/>
    </row>
    <row r="59254" spans="5:29" s="2" customFormat="1">
      <c r="E59254" s="120"/>
      <c r="M59254" s="120"/>
      <c r="N59254" s="120"/>
      <c r="U59254" s="121"/>
      <c r="V59254" s="122"/>
      <c r="W59254" s="123"/>
      <c r="AC59254" s="123"/>
    </row>
    <row r="59255" spans="5:29" s="2" customFormat="1">
      <c r="E59255" s="120"/>
      <c r="M59255" s="120"/>
      <c r="N59255" s="120"/>
      <c r="U59255" s="121"/>
      <c r="V59255" s="122"/>
      <c r="W59255" s="123"/>
      <c r="AC59255" s="123"/>
    </row>
    <row r="59256" spans="5:29" s="2" customFormat="1">
      <c r="E59256" s="120"/>
      <c r="M59256" s="120"/>
      <c r="N59256" s="120"/>
      <c r="U59256" s="121"/>
      <c r="V59256" s="122"/>
      <c r="W59256" s="123"/>
      <c r="AC59256" s="123"/>
    </row>
    <row r="59257" spans="5:29" s="2" customFormat="1">
      <c r="E59257" s="120"/>
      <c r="M59257" s="120"/>
      <c r="N59257" s="120"/>
      <c r="U59257" s="121"/>
      <c r="V59257" s="122"/>
      <c r="W59257" s="123"/>
      <c r="AC59257" s="123"/>
    </row>
    <row r="59258" spans="5:29" s="2" customFormat="1">
      <c r="E59258" s="120"/>
      <c r="M59258" s="120"/>
      <c r="N59258" s="120"/>
      <c r="U59258" s="121"/>
      <c r="V59258" s="122"/>
      <c r="W59258" s="123"/>
      <c r="AC59258" s="123"/>
    </row>
    <row r="59259" spans="5:29" s="2" customFormat="1">
      <c r="E59259" s="120"/>
      <c r="M59259" s="120"/>
      <c r="N59259" s="120"/>
      <c r="U59259" s="121"/>
      <c r="V59259" s="122"/>
      <c r="W59259" s="123"/>
      <c r="AC59259" s="123"/>
    </row>
    <row r="59260" spans="5:29" s="2" customFormat="1">
      <c r="E59260" s="120"/>
      <c r="M59260" s="120"/>
      <c r="N59260" s="120"/>
      <c r="U59260" s="121"/>
      <c r="V59260" s="122"/>
      <c r="W59260" s="123"/>
      <c r="AC59260" s="123"/>
    </row>
    <row r="59261" spans="5:29" s="2" customFormat="1">
      <c r="E59261" s="120"/>
      <c r="M59261" s="120"/>
      <c r="N59261" s="120"/>
      <c r="U59261" s="121"/>
      <c r="V59261" s="122"/>
      <c r="W59261" s="123"/>
      <c r="AC59261" s="123"/>
    </row>
    <row r="59262" spans="5:29" s="2" customFormat="1">
      <c r="E59262" s="120"/>
      <c r="M59262" s="120"/>
      <c r="N59262" s="120"/>
      <c r="U59262" s="121"/>
      <c r="V59262" s="122"/>
      <c r="W59262" s="123"/>
      <c r="AC59262" s="123"/>
    </row>
    <row r="59263" spans="5:29" s="2" customFormat="1">
      <c r="E59263" s="120"/>
      <c r="M59263" s="120"/>
      <c r="N59263" s="120"/>
      <c r="U59263" s="121"/>
      <c r="V59263" s="122"/>
      <c r="W59263" s="123"/>
      <c r="AC59263" s="123"/>
    </row>
    <row r="59264" spans="5:29" s="2" customFormat="1">
      <c r="E59264" s="120"/>
      <c r="M59264" s="120"/>
      <c r="N59264" s="120"/>
      <c r="U59264" s="121"/>
      <c r="V59264" s="122"/>
      <c r="W59264" s="123"/>
      <c r="AC59264" s="123"/>
    </row>
    <row r="59265" spans="5:29" s="2" customFormat="1">
      <c r="E59265" s="120"/>
      <c r="M59265" s="120"/>
      <c r="N59265" s="120"/>
      <c r="U59265" s="121"/>
      <c r="V59265" s="122"/>
      <c r="W59265" s="123"/>
      <c r="AC59265" s="123"/>
    </row>
    <row r="59266" spans="5:29" s="2" customFormat="1">
      <c r="E59266" s="120"/>
      <c r="M59266" s="120"/>
      <c r="N59266" s="120"/>
      <c r="U59266" s="121"/>
      <c r="V59266" s="122"/>
      <c r="W59266" s="123"/>
      <c r="AC59266" s="123"/>
    </row>
    <row r="59267" spans="5:29" s="2" customFormat="1">
      <c r="E59267" s="120"/>
      <c r="M59267" s="120"/>
      <c r="N59267" s="120"/>
      <c r="U59267" s="121"/>
      <c r="V59267" s="122"/>
      <c r="W59267" s="123"/>
      <c r="AC59267" s="123"/>
    </row>
    <row r="59268" spans="5:29" s="2" customFormat="1">
      <c r="E59268" s="120"/>
      <c r="M59268" s="120"/>
      <c r="N59268" s="120"/>
      <c r="U59268" s="121"/>
      <c r="V59268" s="122"/>
      <c r="W59268" s="123"/>
      <c r="AC59268" s="123"/>
    </row>
    <row r="59269" spans="5:29" s="2" customFormat="1">
      <c r="E59269" s="120"/>
      <c r="M59269" s="120"/>
      <c r="N59269" s="120"/>
      <c r="U59269" s="121"/>
      <c r="V59269" s="122"/>
      <c r="W59269" s="123"/>
      <c r="AC59269" s="123"/>
    </row>
    <row r="59270" spans="5:29" s="2" customFormat="1">
      <c r="E59270" s="120"/>
      <c r="M59270" s="120"/>
      <c r="N59270" s="120"/>
      <c r="U59270" s="121"/>
      <c r="V59270" s="122"/>
      <c r="W59270" s="123"/>
      <c r="AC59270" s="123"/>
    </row>
    <row r="59271" spans="5:29" s="2" customFormat="1">
      <c r="E59271" s="120"/>
      <c r="M59271" s="120"/>
      <c r="N59271" s="120"/>
      <c r="U59271" s="121"/>
      <c r="V59271" s="122"/>
      <c r="W59271" s="123"/>
      <c r="AC59271" s="123"/>
    </row>
    <row r="59272" spans="5:29" s="2" customFormat="1">
      <c r="E59272" s="120"/>
      <c r="M59272" s="120"/>
      <c r="N59272" s="120"/>
      <c r="U59272" s="121"/>
      <c r="V59272" s="122"/>
      <c r="W59272" s="123"/>
      <c r="AC59272" s="123"/>
    </row>
    <row r="59273" spans="5:29" s="2" customFormat="1">
      <c r="E59273" s="120"/>
      <c r="M59273" s="120"/>
      <c r="N59273" s="120"/>
      <c r="U59273" s="121"/>
      <c r="V59273" s="122"/>
      <c r="W59273" s="123"/>
      <c r="AC59273" s="123"/>
    </row>
    <row r="59274" spans="5:29" s="2" customFormat="1">
      <c r="E59274" s="120"/>
      <c r="M59274" s="120"/>
      <c r="N59274" s="120"/>
      <c r="U59274" s="121"/>
      <c r="V59274" s="122"/>
      <c r="W59274" s="123"/>
      <c r="AC59274" s="123"/>
    </row>
    <row r="59275" spans="5:29" s="2" customFormat="1">
      <c r="E59275" s="120"/>
      <c r="M59275" s="120"/>
      <c r="N59275" s="120"/>
      <c r="U59275" s="121"/>
      <c r="V59275" s="122"/>
      <c r="W59275" s="123"/>
      <c r="AC59275" s="123"/>
    </row>
    <row r="59276" spans="5:29" s="2" customFormat="1">
      <c r="E59276" s="120"/>
      <c r="M59276" s="120"/>
      <c r="N59276" s="120"/>
      <c r="U59276" s="121"/>
      <c r="V59276" s="122"/>
      <c r="W59276" s="123"/>
      <c r="AC59276" s="123"/>
    </row>
    <row r="59277" spans="5:29" s="2" customFormat="1">
      <c r="E59277" s="120"/>
      <c r="M59277" s="120"/>
      <c r="N59277" s="120"/>
      <c r="U59277" s="121"/>
      <c r="V59277" s="122"/>
      <c r="W59277" s="123"/>
      <c r="AC59277" s="123"/>
    </row>
    <row r="59278" spans="5:29" s="2" customFormat="1">
      <c r="E59278" s="120"/>
      <c r="M59278" s="120"/>
      <c r="N59278" s="120"/>
      <c r="U59278" s="121"/>
      <c r="V59278" s="122"/>
      <c r="W59278" s="123"/>
      <c r="AC59278" s="123"/>
    </row>
    <row r="59279" spans="5:29" s="2" customFormat="1">
      <c r="E59279" s="120"/>
      <c r="M59279" s="120"/>
      <c r="N59279" s="120"/>
      <c r="U59279" s="121"/>
      <c r="V59279" s="122"/>
      <c r="W59279" s="123"/>
      <c r="AC59279" s="123"/>
    </row>
    <row r="59280" spans="5:29" s="2" customFormat="1">
      <c r="E59280" s="120"/>
      <c r="M59280" s="120"/>
      <c r="N59280" s="120"/>
      <c r="U59280" s="121"/>
      <c r="V59280" s="122"/>
      <c r="W59280" s="123"/>
      <c r="AC59280" s="123"/>
    </row>
    <row r="59281" spans="5:29" s="2" customFormat="1">
      <c r="E59281" s="120"/>
      <c r="M59281" s="120"/>
      <c r="N59281" s="120"/>
      <c r="U59281" s="121"/>
      <c r="V59281" s="122"/>
      <c r="W59281" s="123"/>
      <c r="AC59281" s="123"/>
    </row>
    <row r="59282" spans="5:29" s="2" customFormat="1">
      <c r="E59282" s="120"/>
      <c r="M59282" s="120"/>
      <c r="N59282" s="120"/>
      <c r="U59282" s="121"/>
      <c r="V59282" s="122"/>
      <c r="W59282" s="123"/>
      <c r="AC59282" s="123"/>
    </row>
    <row r="59283" spans="5:29" s="2" customFormat="1">
      <c r="E59283" s="120"/>
      <c r="M59283" s="120"/>
      <c r="N59283" s="120"/>
      <c r="U59283" s="121"/>
      <c r="V59283" s="122"/>
      <c r="W59283" s="123"/>
      <c r="AC59283" s="123"/>
    </row>
    <row r="59284" spans="5:29" s="2" customFormat="1">
      <c r="E59284" s="120"/>
      <c r="M59284" s="120"/>
      <c r="N59284" s="120"/>
      <c r="U59284" s="121"/>
      <c r="V59284" s="122"/>
      <c r="W59284" s="123"/>
      <c r="AC59284" s="123"/>
    </row>
    <row r="59285" spans="5:29" s="2" customFormat="1">
      <c r="E59285" s="120"/>
      <c r="M59285" s="120"/>
      <c r="N59285" s="120"/>
      <c r="U59285" s="121"/>
      <c r="V59285" s="122"/>
      <c r="W59285" s="123"/>
      <c r="AC59285" s="123"/>
    </row>
    <row r="59286" spans="5:29" s="2" customFormat="1">
      <c r="E59286" s="120"/>
      <c r="M59286" s="120"/>
      <c r="N59286" s="120"/>
      <c r="U59286" s="121"/>
      <c r="V59286" s="122"/>
      <c r="W59286" s="123"/>
      <c r="AC59286" s="123"/>
    </row>
    <row r="59287" spans="5:29" s="2" customFormat="1">
      <c r="E59287" s="120"/>
      <c r="M59287" s="120"/>
      <c r="N59287" s="120"/>
      <c r="U59287" s="121"/>
      <c r="V59287" s="122"/>
      <c r="W59287" s="123"/>
      <c r="AC59287" s="123"/>
    </row>
    <row r="59288" spans="5:29" s="2" customFormat="1">
      <c r="E59288" s="120"/>
      <c r="M59288" s="120"/>
      <c r="N59288" s="120"/>
      <c r="U59288" s="121"/>
      <c r="V59288" s="122"/>
      <c r="W59288" s="123"/>
      <c r="AC59288" s="123"/>
    </row>
    <row r="59289" spans="5:29" s="2" customFormat="1">
      <c r="E59289" s="120"/>
      <c r="M59289" s="120"/>
      <c r="N59289" s="120"/>
      <c r="U59289" s="121"/>
      <c r="V59289" s="122"/>
      <c r="W59289" s="123"/>
      <c r="AC59289" s="123"/>
    </row>
    <row r="59290" spans="5:29" s="2" customFormat="1">
      <c r="E59290" s="120"/>
      <c r="M59290" s="120"/>
      <c r="N59290" s="120"/>
      <c r="U59290" s="121"/>
      <c r="V59290" s="122"/>
      <c r="W59290" s="123"/>
      <c r="AC59290" s="123"/>
    </row>
    <row r="59291" spans="5:29" s="2" customFormat="1">
      <c r="E59291" s="120"/>
      <c r="M59291" s="120"/>
      <c r="N59291" s="120"/>
      <c r="U59291" s="121"/>
      <c r="V59291" s="122"/>
      <c r="W59291" s="123"/>
      <c r="AC59291" s="123"/>
    </row>
    <row r="59292" spans="5:29" s="2" customFormat="1">
      <c r="E59292" s="120"/>
      <c r="M59292" s="120"/>
      <c r="N59292" s="120"/>
      <c r="U59292" s="121"/>
      <c r="V59292" s="122"/>
      <c r="W59292" s="123"/>
      <c r="AC59292" s="123"/>
    </row>
    <row r="59293" spans="5:29" s="2" customFormat="1">
      <c r="E59293" s="120"/>
      <c r="M59293" s="120"/>
      <c r="N59293" s="120"/>
      <c r="U59293" s="121"/>
      <c r="V59293" s="122"/>
      <c r="W59293" s="123"/>
      <c r="AC59293" s="123"/>
    </row>
    <row r="59294" spans="5:29" s="2" customFormat="1">
      <c r="E59294" s="120"/>
      <c r="M59294" s="120"/>
      <c r="N59294" s="120"/>
      <c r="U59294" s="121"/>
      <c r="V59294" s="122"/>
      <c r="W59294" s="123"/>
      <c r="AC59294" s="123"/>
    </row>
    <row r="59295" spans="5:29" s="2" customFormat="1">
      <c r="E59295" s="120"/>
      <c r="M59295" s="120"/>
      <c r="N59295" s="120"/>
      <c r="U59295" s="121"/>
      <c r="V59295" s="122"/>
      <c r="W59295" s="123"/>
      <c r="AC59295" s="123"/>
    </row>
    <row r="59296" spans="5:29" s="2" customFormat="1">
      <c r="E59296" s="120"/>
      <c r="M59296" s="120"/>
      <c r="N59296" s="120"/>
      <c r="U59296" s="121"/>
      <c r="V59296" s="122"/>
      <c r="W59296" s="123"/>
      <c r="AC59296" s="123"/>
    </row>
    <row r="59297" spans="5:29" s="2" customFormat="1">
      <c r="E59297" s="120"/>
      <c r="M59297" s="120"/>
      <c r="N59297" s="120"/>
      <c r="U59297" s="121"/>
      <c r="V59297" s="122"/>
      <c r="W59297" s="123"/>
      <c r="AC59297" s="123"/>
    </row>
    <row r="59298" spans="5:29" s="2" customFormat="1">
      <c r="E59298" s="120"/>
      <c r="M59298" s="120"/>
      <c r="N59298" s="120"/>
      <c r="U59298" s="121"/>
      <c r="V59298" s="122"/>
      <c r="W59298" s="123"/>
      <c r="AC59298" s="123"/>
    </row>
    <row r="59299" spans="5:29" s="2" customFormat="1">
      <c r="E59299" s="120"/>
      <c r="M59299" s="120"/>
      <c r="N59299" s="120"/>
      <c r="U59299" s="121"/>
      <c r="V59299" s="122"/>
      <c r="W59299" s="123"/>
      <c r="AC59299" s="123"/>
    </row>
    <row r="59300" spans="5:29" s="2" customFormat="1">
      <c r="E59300" s="120"/>
      <c r="M59300" s="120"/>
      <c r="N59300" s="120"/>
      <c r="U59300" s="121"/>
      <c r="V59300" s="122"/>
      <c r="W59300" s="123"/>
      <c r="AC59300" s="123"/>
    </row>
    <row r="59301" spans="5:29" s="2" customFormat="1">
      <c r="E59301" s="120"/>
      <c r="M59301" s="120"/>
      <c r="N59301" s="120"/>
      <c r="U59301" s="121"/>
      <c r="V59301" s="122"/>
      <c r="W59301" s="123"/>
      <c r="AC59301" s="123"/>
    </row>
    <row r="59302" spans="5:29" s="2" customFormat="1">
      <c r="E59302" s="120"/>
      <c r="M59302" s="120"/>
      <c r="N59302" s="120"/>
      <c r="U59302" s="121"/>
      <c r="V59302" s="122"/>
      <c r="W59302" s="123"/>
      <c r="AC59302" s="123"/>
    </row>
    <row r="59303" spans="5:29" s="2" customFormat="1">
      <c r="E59303" s="120"/>
      <c r="M59303" s="120"/>
      <c r="N59303" s="120"/>
      <c r="U59303" s="121"/>
      <c r="V59303" s="122"/>
      <c r="W59303" s="123"/>
      <c r="AC59303" s="123"/>
    </row>
    <row r="59304" spans="5:29" s="2" customFormat="1">
      <c r="E59304" s="120"/>
      <c r="M59304" s="120"/>
      <c r="N59304" s="120"/>
      <c r="U59304" s="121"/>
      <c r="V59304" s="122"/>
      <c r="W59304" s="123"/>
      <c r="AC59304" s="123"/>
    </row>
    <row r="59305" spans="5:29" s="2" customFormat="1">
      <c r="E59305" s="120"/>
      <c r="M59305" s="120"/>
      <c r="N59305" s="120"/>
      <c r="U59305" s="121"/>
      <c r="V59305" s="122"/>
      <c r="W59305" s="123"/>
      <c r="AC59305" s="123"/>
    </row>
    <row r="59306" spans="5:29" s="2" customFormat="1">
      <c r="E59306" s="120"/>
      <c r="M59306" s="120"/>
      <c r="N59306" s="120"/>
      <c r="U59306" s="121"/>
      <c r="V59306" s="122"/>
      <c r="W59306" s="123"/>
      <c r="AC59306" s="123"/>
    </row>
    <row r="59307" spans="5:29" s="2" customFormat="1">
      <c r="E59307" s="120"/>
      <c r="M59307" s="120"/>
      <c r="N59307" s="120"/>
      <c r="U59307" s="121"/>
      <c r="V59307" s="122"/>
      <c r="W59307" s="123"/>
      <c r="AC59307" s="123"/>
    </row>
    <row r="59308" spans="5:29" s="2" customFormat="1">
      <c r="E59308" s="120"/>
      <c r="M59308" s="120"/>
      <c r="N59308" s="120"/>
      <c r="U59308" s="121"/>
      <c r="V59308" s="122"/>
      <c r="W59308" s="123"/>
      <c r="AC59308" s="123"/>
    </row>
    <row r="59309" spans="5:29" s="2" customFormat="1">
      <c r="E59309" s="120"/>
      <c r="M59309" s="120"/>
      <c r="N59309" s="120"/>
      <c r="U59309" s="121"/>
      <c r="V59309" s="122"/>
      <c r="W59309" s="123"/>
      <c r="AC59309" s="123"/>
    </row>
    <row r="59310" spans="5:29" s="2" customFormat="1">
      <c r="E59310" s="120"/>
      <c r="M59310" s="120"/>
      <c r="N59310" s="120"/>
      <c r="U59310" s="121"/>
      <c r="V59310" s="122"/>
      <c r="W59310" s="123"/>
      <c r="AC59310" s="123"/>
    </row>
    <row r="59311" spans="5:29" s="2" customFormat="1">
      <c r="E59311" s="120"/>
      <c r="M59311" s="120"/>
      <c r="N59311" s="120"/>
      <c r="U59311" s="121"/>
      <c r="V59311" s="122"/>
      <c r="W59311" s="123"/>
      <c r="AC59311" s="123"/>
    </row>
    <row r="59312" spans="5:29" s="2" customFormat="1">
      <c r="E59312" s="120"/>
      <c r="M59312" s="120"/>
      <c r="N59312" s="120"/>
      <c r="U59312" s="121"/>
      <c r="V59312" s="122"/>
      <c r="W59312" s="123"/>
      <c r="AC59312" s="123"/>
    </row>
    <row r="59313" spans="5:29" s="2" customFormat="1">
      <c r="E59313" s="120"/>
      <c r="M59313" s="120"/>
      <c r="N59313" s="120"/>
      <c r="U59313" s="121"/>
      <c r="V59313" s="122"/>
      <c r="W59313" s="123"/>
      <c r="AC59313" s="123"/>
    </row>
    <row r="59314" spans="5:29" s="2" customFormat="1">
      <c r="E59314" s="120"/>
      <c r="M59314" s="120"/>
      <c r="N59314" s="120"/>
      <c r="U59314" s="121"/>
      <c r="V59314" s="122"/>
      <c r="W59314" s="123"/>
      <c r="AC59314" s="123"/>
    </row>
    <row r="59315" spans="5:29" s="2" customFormat="1">
      <c r="E59315" s="120"/>
      <c r="M59315" s="120"/>
      <c r="N59315" s="120"/>
      <c r="U59315" s="121"/>
      <c r="V59315" s="122"/>
      <c r="W59315" s="123"/>
      <c r="AC59315" s="123"/>
    </row>
    <row r="59316" spans="5:29" s="2" customFormat="1">
      <c r="E59316" s="120"/>
      <c r="M59316" s="120"/>
      <c r="N59316" s="120"/>
      <c r="U59316" s="121"/>
      <c r="V59316" s="122"/>
      <c r="W59316" s="123"/>
      <c r="AC59316" s="123"/>
    </row>
    <row r="59317" spans="5:29" s="2" customFormat="1">
      <c r="E59317" s="120"/>
      <c r="M59317" s="120"/>
      <c r="N59317" s="120"/>
      <c r="U59317" s="121"/>
      <c r="V59317" s="122"/>
      <c r="W59317" s="123"/>
      <c r="AC59317" s="123"/>
    </row>
    <row r="59318" spans="5:29" s="2" customFormat="1">
      <c r="E59318" s="120"/>
      <c r="M59318" s="120"/>
      <c r="N59318" s="120"/>
      <c r="U59318" s="121"/>
      <c r="V59318" s="122"/>
      <c r="W59318" s="123"/>
      <c r="AC59318" s="123"/>
    </row>
    <row r="59319" spans="5:29" s="2" customFormat="1">
      <c r="E59319" s="120"/>
      <c r="M59319" s="120"/>
      <c r="N59319" s="120"/>
      <c r="U59319" s="121"/>
      <c r="V59319" s="122"/>
      <c r="W59319" s="123"/>
      <c r="AC59319" s="123"/>
    </row>
    <row r="59320" spans="5:29" s="2" customFormat="1">
      <c r="E59320" s="120"/>
      <c r="M59320" s="120"/>
      <c r="N59320" s="120"/>
      <c r="U59320" s="121"/>
      <c r="V59320" s="122"/>
      <c r="W59320" s="123"/>
      <c r="AC59320" s="123"/>
    </row>
    <row r="59321" spans="5:29" s="2" customFormat="1">
      <c r="E59321" s="120"/>
      <c r="M59321" s="120"/>
      <c r="N59321" s="120"/>
      <c r="U59321" s="121"/>
      <c r="V59321" s="122"/>
      <c r="W59321" s="123"/>
      <c r="AC59321" s="123"/>
    </row>
    <row r="59322" spans="5:29" s="2" customFormat="1">
      <c r="E59322" s="120"/>
      <c r="M59322" s="120"/>
      <c r="N59322" s="120"/>
      <c r="U59322" s="121"/>
      <c r="V59322" s="122"/>
      <c r="W59322" s="123"/>
      <c r="AC59322" s="123"/>
    </row>
    <row r="59323" spans="5:29" s="2" customFormat="1">
      <c r="E59323" s="120"/>
      <c r="M59323" s="120"/>
      <c r="N59323" s="120"/>
      <c r="U59323" s="121"/>
      <c r="V59323" s="122"/>
      <c r="W59323" s="123"/>
      <c r="AC59323" s="123"/>
    </row>
    <row r="59324" spans="5:29" s="2" customFormat="1">
      <c r="E59324" s="120"/>
      <c r="M59324" s="120"/>
      <c r="N59324" s="120"/>
      <c r="U59324" s="121"/>
      <c r="V59324" s="122"/>
      <c r="W59324" s="123"/>
      <c r="AC59324" s="123"/>
    </row>
    <row r="59325" spans="5:29" s="2" customFormat="1">
      <c r="E59325" s="120"/>
      <c r="M59325" s="120"/>
      <c r="N59325" s="120"/>
      <c r="U59325" s="121"/>
      <c r="V59325" s="122"/>
      <c r="W59325" s="123"/>
      <c r="AC59325" s="123"/>
    </row>
    <row r="59326" spans="5:29" s="2" customFormat="1">
      <c r="E59326" s="120"/>
      <c r="M59326" s="120"/>
      <c r="N59326" s="120"/>
      <c r="U59326" s="121"/>
      <c r="V59326" s="122"/>
      <c r="W59326" s="123"/>
      <c r="AC59326" s="123"/>
    </row>
    <row r="59327" spans="5:29" s="2" customFormat="1">
      <c r="E59327" s="120"/>
      <c r="M59327" s="120"/>
      <c r="N59327" s="120"/>
      <c r="U59327" s="121"/>
      <c r="V59327" s="122"/>
      <c r="W59327" s="123"/>
      <c r="AC59327" s="123"/>
    </row>
    <row r="59328" spans="5:29" s="2" customFormat="1">
      <c r="E59328" s="120"/>
      <c r="M59328" s="120"/>
      <c r="N59328" s="120"/>
      <c r="U59328" s="121"/>
      <c r="V59328" s="122"/>
      <c r="W59328" s="123"/>
      <c r="AC59328" s="123"/>
    </row>
    <row r="59329" spans="5:29" s="2" customFormat="1">
      <c r="E59329" s="120"/>
      <c r="M59329" s="120"/>
      <c r="N59329" s="120"/>
      <c r="U59329" s="121"/>
      <c r="V59329" s="122"/>
      <c r="W59329" s="123"/>
      <c r="AC59329" s="123"/>
    </row>
    <row r="59330" spans="5:29" s="2" customFormat="1">
      <c r="E59330" s="120"/>
      <c r="M59330" s="120"/>
      <c r="N59330" s="120"/>
      <c r="U59330" s="121"/>
      <c r="V59330" s="122"/>
      <c r="W59330" s="123"/>
      <c r="AC59330" s="123"/>
    </row>
    <row r="59331" spans="5:29" s="2" customFormat="1">
      <c r="E59331" s="120"/>
      <c r="M59331" s="120"/>
      <c r="N59331" s="120"/>
      <c r="U59331" s="121"/>
      <c r="V59331" s="122"/>
      <c r="W59331" s="123"/>
      <c r="AC59331" s="123"/>
    </row>
    <row r="59332" spans="5:29" s="2" customFormat="1">
      <c r="E59332" s="120"/>
      <c r="M59332" s="120"/>
      <c r="N59332" s="120"/>
      <c r="U59332" s="121"/>
      <c r="V59332" s="122"/>
      <c r="W59332" s="123"/>
      <c r="AC59332" s="123"/>
    </row>
    <row r="59333" spans="5:29" s="2" customFormat="1">
      <c r="E59333" s="120"/>
      <c r="M59333" s="120"/>
      <c r="N59333" s="120"/>
      <c r="U59333" s="121"/>
      <c r="V59333" s="122"/>
      <c r="W59333" s="123"/>
      <c r="AC59333" s="123"/>
    </row>
    <row r="59334" spans="5:29" s="2" customFormat="1">
      <c r="E59334" s="120"/>
      <c r="M59334" s="120"/>
      <c r="N59334" s="120"/>
      <c r="U59334" s="121"/>
      <c r="V59334" s="122"/>
      <c r="W59334" s="123"/>
      <c r="AC59334" s="123"/>
    </row>
    <row r="59335" spans="5:29" s="2" customFormat="1">
      <c r="E59335" s="120"/>
      <c r="M59335" s="120"/>
      <c r="N59335" s="120"/>
      <c r="U59335" s="121"/>
      <c r="V59335" s="122"/>
      <c r="W59335" s="123"/>
      <c r="AC59335" s="123"/>
    </row>
    <row r="59336" spans="5:29" s="2" customFormat="1">
      <c r="E59336" s="120"/>
      <c r="M59336" s="120"/>
      <c r="N59336" s="120"/>
      <c r="U59336" s="121"/>
      <c r="V59336" s="122"/>
      <c r="W59336" s="123"/>
      <c r="AC59336" s="123"/>
    </row>
    <row r="59337" spans="5:29" s="2" customFormat="1">
      <c r="E59337" s="120"/>
      <c r="M59337" s="120"/>
      <c r="N59337" s="120"/>
      <c r="U59337" s="121"/>
      <c r="V59337" s="122"/>
      <c r="W59337" s="123"/>
      <c r="AC59337" s="123"/>
    </row>
    <row r="59338" spans="5:29" s="2" customFormat="1">
      <c r="E59338" s="120"/>
      <c r="M59338" s="120"/>
      <c r="N59338" s="120"/>
      <c r="U59338" s="121"/>
      <c r="V59338" s="122"/>
      <c r="W59338" s="123"/>
      <c r="AC59338" s="123"/>
    </row>
    <row r="59339" spans="5:29" s="2" customFormat="1">
      <c r="E59339" s="120"/>
      <c r="M59339" s="120"/>
      <c r="N59339" s="120"/>
      <c r="U59339" s="121"/>
      <c r="V59339" s="122"/>
      <c r="W59339" s="123"/>
      <c r="AC59339" s="123"/>
    </row>
    <row r="59340" spans="5:29" s="2" customFormat="1">
      <c r="E59340" s="120"/>
      <c r="M59340" s="120"/>
      <c r="N59340" s="120"/>
      <c r="U59340" s="121"/>
      <c r="V59340" s="122"/>
      <c r="W59340" s="123"/>
      <c r="AC59340" s="123"/>
    </row>
    <row r="59341" spans="5:29" s="2" customFormat="1">
      <c r="E59341" s="120"/>
      <c r="M59341" s="120"/>
      <c r="N59341" s="120"/>
      <c r="U59341" s="121"/>
      <c r="V59341" s="122"/>
      <c r="W59341" s="123"/>
      <c r="AC59341" s="123"/>
    </row>
    <row r="59342" spans="5:29" s="2" customFormat="1">
      <c r="E59342" s="120"/>
      <c r="M59342" s="120"/>
      <c r="N59342" s="120"/>
      <c r="U59342" s="121"/>
      <c r="V59342" s="122"/>
      <c r="W59342" s="123"/>
      <c r="AC59342" s="123"/>
    </row>
    <row r="59343" spans="5:29" s="2" customFormat="1">
      <c r="E59343" s="120"/>
      <c r="M59343" s="120"/>
      <c r="N59343" s="120"/>
      <c r="U59343" s="121"/>
      <c r="V59343" s="122"/>
      <c r="W59343" s="123"/>
      <c r="AC59343" s="123"/>
    </row>
    <row r="59344" spans="5:29" s="2" customFormat="1">
      <c r="E59344" s="120"/>
      <c r="M59344" s="120"/>
      <c r="N59344" s="120"/>
      <c r="U59344" s="121"/>
      <c r="V59344" s="122"/>
      <c r="W59344" s="123"/>
      <c r="AC59344" s="123"/>
    </row>
    <row r="59345" spans="5:29" s="2" customFormat="1">
      <c r="E59345" s="120"/>
      <c r="M59345" s="120"/>
      <c r="N59345" s="120"/>
      <c r="U59345" s="121"/>
      <c r="V59345" s="122"/>
      <c r="W59345" s="123"/>
      <c r="AC59345" s="123"/>
    </row>
    <row r="59346" spans="5:29" s="2" customFormat="1">
      <c r="E59346" s="120"/>
      <c r="M59346" s="120"/>
      <c r="N59346" s="120"/>
      <c r="U59346" s="121"/>
      <c r="V59346" s="122"/>
      <c r="W59346" s="123"/>
      <c r="AC59346" s="123"/>
    </row>
    <row r="59347" spans="5:29" s="2" customFormat="1">
      <c r="E59347" s="120"/>
      <c r="M59347" s="120"/>
      <c r="N59347" s="120"/>
      <c r="U59347" s="121"/>
      <c r="V59347" s="122"/>
      <c r="W59347" s="123"/>
      <c r="AC59347" s="123"/>
    </row>
    <row r="59348" spans="5:29" s="2" customFormat="1">
      <c r="E59348" s="120"/>
      <c r="M59348" s="120"/>
      <c r="N59348" s="120"/>
      <c r="U59348" s="121"/>
      <c r="V59348" s="122"/>
      <c r="W59348" s="123"/>
      <c r="AC59348" s="123"/>
    </row>
    <row r="59349" spans="5:29" s="2" customFormat="1">
      <c r="E59349" s="120"/>
      <c r="M59349" s="120"/>
      <c r="N59349" s="120"/>
      <c r="U59349" s="121"/>
      <c r="V59349" s="122"/>
      <c r="W59349" s="123"/>
      <c r="AC59349" s="123"/>
    </row>
    <row r="59350" spans="5:29" s="2" customFormat="1">
      <c r="E59350" s="120"/>
      <c r="M59350" s="120"/>
      <c r="N59350" s="120"/>
      <c r="U59350" s="121"/>
      <c r="V59350" s="122"/>
      <c r="W59350" s="123"/>
      <c r="AC59350" s="123"/>
    </row>
    <row r="59351" spans="5:29" s="2" customFormat="1">
      <c r="E59351" s="120"/>
      <c r="M59351" s="120"/>
      <c r="N59351" s="120"/>
      <c r="U59351" s="121"/>
      <c r="V59351" s="122"/>
      <c r="W59351" s="123"/>
      <c r="AC59351" s="123"/>
    </row>
    <row r="59352" spans="5:29" s="2" customFormat="1">
      <c r="E59352" s="120"/>
      <c r="M59352" s="120"/>
      <c r="N59352" s="120"/>
      <c r="U59352" s="121"/>
      <c r="V59352" s="122"/>
      <c r="W59352" s="123"/>
      <c r="AC59352" s="123"/>
    </row>
    <row r="59353" spans="5:29" s="2" customFormat="1">
      <c r="E59353" s="120"/>
      <c r="M59353" s="120"/>
      <c r="N59353" s="120"/>
      <c r="U59353" s="121"/>
      <c r="V59353" s="122"/>
      <c r="W59353" s="123"/>
      <c r="AC59353" s="123"/>
    </row>
    <row r="59354" spans="5:29" s="2" customFormat="1">
      <c r="E59354" s="120"/>
      <c r="M59354" s="120"/>
      <c r="N59354" s="120"/>
      <c r="U59354" s="121"/>
      <c r="V59354" s="122"/>
      <c r="W59354" s="123"/>
      <c r="AC59354" s="123"/>
    </row>
    <row r="59355" spans="5:29" s="2" customFormat="1">
      <c r="E59355" s="120"/>
      <c r="M59355" s="120"/>
      <c r="N59355" s="120"/>
      <c r="U59355" s="121"/>
      <c r="V59355" s="122"/>
      <c r="W59355" s="123"/>
      <c r="AC59355" s="123"/>
    </row>
    <row r="59356" spans="5:29" s="2" customFormat="1">
      <c r="E59356" s="120"/>
      <c r="M59356" s="120"/>
      <c r="N59356" s="120"/>
      <c r="U59356" s="121"/>
      <c r="V59356" s="122"/>
      <c r="W59356" s="123"/>
      <c r="AC59356" s="123"/>
    </row>
    <row r="59357" spans="5:29" s="2" customFormat="1">
      <c r="E59357" s="120"/>
      <c r="M59357" s="120"/>
      <c r="N59357" s="120"/>
      <c r="U59357" s="121"/>
      <c r="V59357" s="122"/>
      <c r="W59357" s="123"/>
      <c r="AC59357" s="123"/>
    </row>
    <row r="59358" spans="5:29" s="2" customFormat="1">
      <c r="E59358" s="120"/>
      <c r="M59358" s="120"/>
      <c r="N59358" s="120"/>
      <c r="U59358" s="121"/>
      <c r="V59358" s="122"/>
      <c r="W59358" s="123"/>
      <c r="AC59358" s="123"/>
    </row>
    <row r="59359" spans="5:29" s="2" customFormat="1">
      <c r="E59359" s="120"/>
      <c r="M59359" s="120"/>
      <c r="N59359" s="120"/>
      <c r="U59359" s="121"/>
      <c r="V59359" s="122"/>
      <c r="W59359" s="123"/>
      <c r="AC59359" s="123"/>
    </row>
    <row r="59360" spans="5:29" s="2" customFormat="1">
      <c r="E59360" s="120"/>
      <c r="M59360" s="120"/>
      <c r="N59360" s="120"/>
      <c r="U59360" s="121"/>
      <c r="V59360" s="122"/>
      <c r="W59360" s="123"/>
      <c r="AC59360" s="123"/>
    </row>
    <row r="59361" spans="5:29" s="2" customFormat="1">
      <c r="E59361" s="120"/>
      <c r="M59361" s="120"/>
      <c r="N59361" s="120"/>
      <c r="U59361" s="121"/>
      <c r="V59361" s="122"/>
      <c r="W59361" s="123"/>
      <c r="AC59361" s="123"/>
    </row>
    <row r="59362" spans="5:29" s="2" customFormat="1">
      <c r="E59362" s="120"/>
      <c r="M59362" s="120"/>
      <c r="N59362" s="120"/>
      <c r="U59362" s="121"/>
      <c r="V59362" s="122"/>
      <c r="W59362" s="123"/>
      <c r="AC59362" s="123"/>
    </row>
    <row r="59363" spans="5:29" s="2" customFormat="1">
      <c r="E59363" s="120"/>
      <c r="M59363" s="120"/>
      <c r="N59363" s="120"/>
      <c r="U59363" s="121"/>
      <c r="V59363" s="122"/>
      <c r="W59363" s="123"/>
      <c r="AC59363" s="123"/>
    </row>
    <row r="59364" spans="5:29" s="2" customFormat="1">
      <c r="E59364" s="120"/>
      <c r="M59364" s="120"/>
      <c r="N59364" s="120"/>
      <c r="U59364" s="121"/>
      <c r="V59364" s="122"/>
      <c r="W59364" s="123"/>
      <c r="AC59364" s="123"/>
    </row>
    <row r="59365" spans="5:29" s="2" customFormat="1">
      <c r="E59365" s="120"/>
      <c r="M59365" s="120"/>
      <c r="N59365" s="120"/>
      <c r="U59365" s="121"/>
      <c r="V59365" s="122"/>
      <c r="W59365" s="123"/>
      <c r="AC59365" s="123"/>
    </row>
    <row r="59366" spans="5:29" s="2" customFormat="1">
      <c r="E59366" s="120"/>
      <c r="M59366" s="120"/>
      <c r="N59366" s="120"/>
      <c r="U59366" s="121"/>
      <c r="V59366" s="122"/>
      <c r="W59366" s="123"/>
      <c r="AC59366" s="123"/>
    </row>
    <row r="59367" spans="5:29" s="2" customFormat="1">
      <c r="E59367" s="120"/>
      <c r="M59367" s="120"/>
      <c r="N59367" s="120"/>
      <c r="U59367" s="121"/>
      <c r="V59367" s="122"/>
      <c r="W59367" s="123"/>
      <c r="AC59367" s="123"/>
    </row>
    <row r="59368" spans="5:29" s="2" customFormat="1">
      <c r="E59368" s="120"/>
      <c r="M59368" s="120"/>
      <c r="N59368" s="120"/>
      <c r="U59368" s="121"/>
      <c r="V59368" s="122"/>
      <c r="W59368" s="123"/>
      <c r="AC59368" s="123"/>
    </row>
    <row r="59369" spans="5:29" s="2" customFormat="1">
      <c r="E59369" s="120"/>
      <c r="M59369" s="120"/>
      <c r="N59369" s="120"/>
      <c r="U59369" s="121"/>
      <c r="V59369" s="122"/>
      <c r="W59369" s="123"/>
      <c r="AC59369" s="123"/>
    </row>
    <row r="59370" spans="5:29" s="2" customFormat="1">
      <c r="E59370" s="120"/>
      <c r="M59370" s="120"/>
      <c r="N59370" s="120"/>
      <c r="U59370" s="121"/>
      <c r="V59370" s="122"/>
      <c r="W59370" s="123"/>
      <c r="AC59370" s="123"/>
    </row>
    <row r="59371" spans="5:29" s="2" customFormat="1">
      <c r="E59371" s="120"/>
      <c r="M59371" s="120"/>
      <c r="N59371" s="120"/>
      <c r="U59371" s="121"/>
      <c r="V59371" s="122"/>
      <c r="W59371" s="123"/>
      <c r="AC59371" s="123"/>
    </row>
    <row r="59372" spans="5:29" s="2" customFormat="1">
      <c r="E59372" s="120"/>
      <c r="M59372" s="120"/>
      <c r="N59372" s="120"/>
      <c r="U59372" s="121"/>
      <c r="V59372" s="122"/>
      <c r="W59372" s="123"/>
      <c r="AC59372" s="123"/>
    </row>
    <row r="59373" spans="5:29" s="2" customFormat="1">
      <c r="E59373" s="120"/>
      <c r="M59373" s="120"/>
      <c r="N59373" s="120"/>
      <c r="U59373" s="121"/>
      <c r="V59373" s="122"/>
      <c r="W59373" s="123"/>
      <c r="AC59373" s="123"/>
    </row>
    <row r="59374" spans="5:29" s="2" customFormat="1">
      <c r="E59374" s="120"/>
      <c r="M59374" s="120"/>
      <c r="N59374" s="120"/>
      <c r="U59374" s="121"/>
      <c r="V59374" s="122"/>
      <c r="W59374" s="123"/>
      <c r="AC59374" s="123"/>
    </row>
    <row r="59375" spans="5:29" s="2" customFormat="1">
      <c r="E59375" s="120"/>
      <c r="M59375" s="120"/>
      <c r="N59375" s="120"/>
      <c r="U59375" s="121"/>
      <c r="V59375" s="122"/>
      <c r="W59375" s="123"/>
      <c r="AC59375" s="123"/>
    </row>
    <row r="59376" spans="5:29" s="2" customFormat="1">
      <c r="E59376" s="120"/>
      <c r="M59376" s="120"/>
      <c r="N59376" s="120"/>
      <c r="U59376" s="121"/>
      <c r="V59376" s="122"/>
      <c r="W59376" s="123"/>
      <c r="AC59376" s="123"/>
    </row>
    <row r="59377" spans="5:29" s="2" customFormat="1">
      <c r="E59377" s="120"/>
      <c r="M59377" s="120"/>
      <c r="N59377" s="120"/>
      <c r="U59377" s="121"/>
      <c r="V59377" s="122"/>
      <c r="W59377" s="123"/>
      <c r="AC59377" s="123"/>
    </row>
    <row r="59378" spans="5:29" s="2" customFormat="1">
      <c r="E59378" s="120"/>
      <c r="M59378" s="120"/>
      <c r="N59378" s="120"/>
      <c r="U59378" s="121"/>
      <c r="V59378" s="122"/>
      <c r="W59378" s="123"/>
      <c r="AC59378" s="123"/>
    </row>
    <row r="59379" spans="5:29" s="2" customFormat="1">
      <c r="E59379" s="120"/>
      <c r="M59379" s="120"/>
      <c r="N59379" s="120"/>
      <c r="U59379" s="121"/>
      <c r="V59379" s="122"/>
      <c r="W59379" s="123"/>
      <c r="AC59379" s="123"/>
    </row>
    <row r="59380" spans="5:29" s="2" customFormat="1">
      <c r="E59380" s="120"/>
      <c r="M59380" s="120"/>
      <c r="N59380" s="120"/>
      <c r="U59380" s="121"/>
      <c r="V59380" s="122"/>
      <c r="W59380" s="123"/>
      <c r="AC59380" s="123"/>
    </row>
    <row r="59381" spans="5:29" s="2" customFormat="1">
      <c r="E59381" s="120"/>
      <c r="M59381" s="120"/>
      <c r="N59381" s="120"/>
      <c r="U59381" s="121"/>
      <c r="V59381" s="122"/>
      <c r="W59381" s="123"/>
      <c r="AC59381" s="123"/>
    </row>
    <row r="59382" spans="5:29" s="2" customFormat="1">
      <c r="E59382" s="120"/>
      <c r="M59382" s="120"/>
      <c r="N59382" s="120"/>
      <c r="U59382" s="121"/>
      <c r="V59382" s="122"/>
      <c r="W59382" s="123"/>
      <c r="AC59382" s="123"/>
    </row>
    <row r="59383" spans="5:29" s="2" customFormat="1">
      <c r="E59383" s="120"/>
      <c r="M59383" s="120"/>
      <c r="N59383" s="120"/>
      <c r="U59383" s="121"/>
      <c r="V59383" s="122"/>
      <c r="W59383" s="123"/>
      <c r="AC59383" s="123"/>
    </row>
    <row r="59384" spans="5:29" s="2" customFormat="1">
      <c r="E59384" s="120"/>
      <c r="M59384" s="120"/>
      <c r="N59384" s="120"/>
      <c r="U59384" s="121"/>
      <c r="V59384" s="122"/>
      <c r="W59384" s="123"/>
      <c r="AC59384" s="123"/>
    </row>
    <row r="59385" spans="5:29" s="2" customFormat="1">
      <c r="E59385" s="120"/>
      <c r="M59385" s="120"/>
      <c r="N59385" s="120"/>
      <c r="U59385" s="121"/>
      <c r="V59385" s="122"/>
      <c r="W59385" s="123"/>
      <c r="AC59385" s="123"/>
    </row>
    <row r="59386" spans="5:29" s="2" customFormat="1">
      <c r="E59386" s="120"/>
      <c r="M59386" s="120"/>
      <c r="N59386" s="120"/>
      <c r="U59386" s="121"/>
      <c r="V59386" s="122"/>
      <c r="W59386" s="123"/>
      <c r="AC59386" s="123"/>
    </row>
    <row r="59387" spans="5:29" s="2" customFormat="1">
      <c r="E59387" s="120"/>
      <c r="M59387" s="120"/>
      <c r="N59387" s="120"/>
      <c r="U59387" s="121"/>
      <c r="V59387" s="122"/>
      <c r="W59387" s="123"/>
      <c r="AC59387" s="123"/>
    </row>
    <row r="59388" spans="5:29" s="2" customFormat="1">
      <c r="E59388" s="120"/>
      <c r="M59388" s="120"/>
      <c r="N59388" s="120"/>
      <c r="U59388" s="121"/>
      <c r="V59388" s="122"/>
      <c r="W59388" s="123"/>
      <c r="AC59388" s="123"/>
    </row>
    <row r="59389" spans="5:29" s="2" customFormat="1">
      <c r="E59389" s="120"/>
      <c r="M59389" s="120"/>
      <c r="N59389" s="120"/>
      <c r="U59389" s="121"/>
      <c r="V59389" s="122"/>
      <c r="W59389" s="123"/>
      <c r="AC59389" s="123"/>
    </row>
    <row r="59390" spans="5:29" s="2" customFormat="1">
      <c r="E59390" s="120"/>
      <c r="M59390" s="120"/>
      <c r="N59390" s="120"/>
      <c r="U59390" s="121"/>
      <c r="V59390" s="122"/>
      <c r="W59390" s="123"/>
      <c r="AC59390" s="123"/>
    </row>
    <row r="59391" spans="5:29" s="2" customFormat="1">
      <c r="E59391" s="120"/>
      <c r="M59391" s="120"/>
      <c r="N59391" s="120"/>
      <c r="U59391" s="121"/>
      <c r="V59391" s="122"/>
      <c r="W59391" s="123"/>
      <c r="AC59391" s="123"/>
    </row>
    <row r="59392" spans="5:29" s="2" customFormat="1">
      <c r="E59392" s="120"/>
      <c r="M59392" s="120"/>
      <c r="N59392" s="120"/>
      <c r="U59392" s="121"/>
      <c r="V59392" s="122"/>
      <c r="W59392" s="123"/>
      <c r="AC59392" s="123"/>
    </row>
    <row r="59393" spans="5:29" s="2" customFormat="1">
      <c r="E59393" s="120"/>
      <c r="M59393" s="120"/>
      <c r="N59393" s="120"/>
      <c r="U59393" s="121"/>
      <c r="V59393" s="122"/>
      <c r="W59393" s="123"/>
      <c r="AC59393" s="123"/>
    </row>
    <row r="59394" spans="5:29" s="2" customFormat="1">
      <c r="E59394" s="120"/>
      <c r="M59394" s="120"/>
      <c r="N59394" s="120"/>
      <c r="U59394" s="121"/>
      <c r="V59394" s="122"/>
      <c r="W59394" s="123"/>
      <c r="AC59394" s="123"/>
    </row>
    <row r="59395" spans="5:29" s="2" customFormat="1">
      <c r="E59395" s="120"/>
      <c r="M59395" s="120"/>
      <c r="N59395" s="120"/>
      <c r="U59395" s="121"/>
      <c r="V59395" s="122"/>
      <c r="W59395" s="123"/>
      <c r="AC59395" s="123"/>
    </row>
    <row r="59396" spans="5:29" s="2" customFormat="1">
      <c r="E59396" s="120"/>
      <c r="M59396" s="120"/>
      <c r="N59396" s="120"/>
      <c r="U59396" s="121"/>
      <c r="V59396" s="122"/>
      <c r="W59396" s="123"/>
      <c r="AC59396" s="123"/>
    </row>
    <row r="59397" spans="5:29" s="2" customFormat="1">
      <c r="E59397" s="120"/>
      <c r="M59397" s="120"/>
      <c r="N59397" s="120"/>
      <c r="U59397" s="121"/>
      <c r="V59397" s="122"/>
      <c r="W59397" s="123"/>
      <c r="AC59397" s="123"/>
    </row>
    <row r="59398" spans="5:29" s="2" customFormat="1">
      <c r="E59398" s="120"/>
      <c r="M59398" s="120"/>
      <c r="N59398" s="120"/>
      <c r="U59398" s="121"/>
      <c r="V59398" s="122"/>
      <c r="W59398" s="123"/>
      <c r="AC59398" s="123"/>
    </row>
    <row r="59399" spans="5:29" s="2" customFormat="1">
      <c r="E59399" s="120"/>
      <c r="M59399" s="120"/>
      <c r="N59399" s="120"/>
      <c r="U59399" s="121"/>
      <c r="V59399" s="122"/>
      <c r="W59399" s="123"/>
      <c r="AC59399" s="123"/>
    </row>
    <row r="59400" spans="5:29" s="2" customFormat="1">
      <c r="E59400" s="120"/>
      <c r="M59400" s="120"/>
      <c r="N59400" s="120"/>
      <c r="U59400" s="121"/>
      <c r="V59400" s="122"/>
      <c r="W59400" s="123"/>
      <c r="AC59400" s="123"/>
    </row>
    <row r="59401" spans="5:29" s="2" customFormat="1">
      <c r="E59401" s="120"/>
      <c r="M59401" s="120"/>
      <c r="N59401" s="120"/>
      <c r="U59401" s="121"/>
      <c r="V59401" s="122"/>
      <c r="W59401" s="123"/>
      <c r="AC59401" s="123"/>
    </row>
    <row r="59402" spans="5:29" s="2" customFormat="1">
      <c r="E59402" s="120"/>
      <c r="M59402" s="120"/>
      <c r="N59402" s="120"/>
      <c r="U59402" s="121"/>
      <c r="V59402" s="122"/>
      <c r="W59402" s="123"/>
      <c r="AC59402" s="123"/>
    </row>
    <row r="59403" spans="5:29" s="2" customFormat="1">
      <c r="E59403" s="120"/>
      <c r="M59403" s="120"/>
      <c r="N59403" s="120"/>
      <c r="U59403" s="121"/>
      <c r="V59403" s="122"/>
      <c r="W59403" s="123"/>
      <c r="AC59403" s="123"/>
    </row>
    <row r="59404" spans="5:29" s="2" customFormat="1">
      <c r="E59404" s="120"/>
      <c r="M59404" s="120"/>
      <c r="N59404" s="120"/>
      <c r="U59404" s="121"/>
      <c r="V59404" s="122"/>
      <c r="W59404" s="123"/>
      <c r="AC59404" s="123"/>
    </row>
    <row r="59405" spans="5:29" s="2" customFormat="1">
      <c r="E59405" s="120"/>
      <c r="M59405" s="120"/>
      <c r="N59405" s="120"/>
      <c r="U59405" s="121"/>
      <c r="V59405" s="122"/>
      <c r="W59405" s="123"/>
      <c r="AC59405" s="123"/>
    </row>
    <row r="59406" spans="5:29" s="2" customFormat="1">
      <c r="E59406" s="120"/>
      <c r="M59406" s="120"/>
      <c r="N59406" s="120"/>
      <c r="U59406" s="121"/>
      <c r="V59406" s="122"/>
      <c r="W59406" s="123"/>
      <c r="AC59406" s="123"/>
    </row>
    <row r="59407" spans="5:29" s="2" customFormat="1">
      <c r="E59407" s="120"/>
      <c r="M59407" s="120"/>
      <c r="N59407" s="120"/>
      <c r="U59407" s="121"/>
      <c r="V59407" s="122"/>
      <c r="W59407" s="123"/>
      <c r="AC59407" s="123"/>
    </row>
    <row r="59408" spans="5:29" s="2" customFormat="1">
      <c r="E59408" s="120"/>
      <c r="M59408" s="120"/>
      <c r="N59408" s="120"/>
      <c r="U59408" s="121"/>
      <c r="V59408" s="122"/>
      <c r="W59408" s="123"/>
      <c r="AC59408" s="123"/>
    </row>
    <row r="59409" spans="5:29" s="2" customFormat="1">
      <c r="E59409" s="120"/>
      <c r="M59409" s="120"/>
      <c r="N59409" s="120"/>
      <c r="U59409" s="121"/>
      <c r="V59409" s="122"/>
      <c r="W59409" s="123"/>
      <c r="AC59409" s="123"/>
    </row>
    <row r="59410" spans="5:29" s="2" customFormat="1">
      <c r="E59410" s="120"/>
      <c r="M59410" s="120"/>
      <c r="N59410" s="120"/>
      <c r="U59410" s="121"/>
      <c r="V59410" s="122"/>
      <c r="W59410" s="123"/>
      <c r="AC59410" s="123"/>
    </row>
    <row r="59411" spans="5:29" s="2" customFormat="1">
      <c r="E59411" s="120"/>
      <c r="M59411" s="120"/>
      <c r="N59411" s="120"/>
      <c r="U59411" s="121"/>
      <c r="V59411" s="122"/>
      <c r="W59411" s="123"/>
      <c r="AC59411" s="123"/>
    </row>
    <row r="59412" spans="5:29" s="2" customFormat="1">
      <c r="E59412" s="120"/>
      <c r="M59412" s="120"/>
      <c r="N59412" s="120"/>
      <c r="U59412" s="121"/>
      <c r="V59412" s="122"/>
      <c r="W59412" s="123"/>
      <c r="AC59412" s="123"/>
    </row>
    <row r="59413" spans="5:29" s="2" customFormat="1">
      <c r="E59413" s="120"/>
      <c r="M59413" s="120"/>
      <c r="N59413" s="120"/>
      <c r="U59413" s="121"/>
      <c r="V59413" s="122"/>
      <c r="W59413" s="123"/>
      <c r="AC59413" s="123"/>
    </row>
    <row r="59414" spans="5:29" s="2" customFormat="1">
      <c r="E59414" s="120"/>
      <c r="M59414" s="120"/>
      <c r="N59414" s="120"/>
      <c r="U59414" s="121"/>
      <c r="V59414" s="122"/>
      <c r="W59414" s="123"/>
      <c r="AC59414" s="123"/>
    </row>
    <row r="59415" spans="5:29" s="2" customFormat="1">
      <c r="E59415" s="120"/>
      <c r="M59415" s="120"/>
      <c r="N59415" s="120"/>
      <c r="U59415" s="121"/>
      <c r="V59415" s="122"/>
      <c r="W59415" s="123"/>
      <c r="AC59415" s="123"/>
    </row>
    <row r="59416" spans="5:29" s="2" customFormat="1">
      <c r="E59416" s="120"/>
      <c r="M59416" s="120"/>
      <c r="N59416" s="120"/>
      <c r="U59416" s="121"/>
      <c r="V59416" s="122"/>
      <c r="W59416" s="123"/>
      <c r="AC59416" s="123"/>
    </row>
    <row r="59417" spans="5:29" s="2" customFormat="1">
      <c r="E59417" s="120"/>
      <c r="M59417" s="120"/>
      <c r="N59417" s="120"/>
      <c r="U59417" s="121"/>
      <c r="V59417" s="122"/>
      <c r="W59417" s="123"/>
      <c r="AC59417" s="123"/>
    </row>
    <row r="59418" spans="5:29" s="2" customFormat="1">
      <c r="E59418" s="120"/>
      <c r="M59418" s="120"/>
      <c r="N59418" s="120"/>
      <c r="U59418" s="121"/>
      <c r="V59418" s="122"/>
      <c r="W59418" s="123"/>
      <c r="AC59418" s="123"/>
    </row>
    <row r="59419" spans="5:29" s="2" customFormat="1">
      <c r="E59419" s="120"/>
      <c r="M59419" s="120"/>
      <c r="N59419" s="120"/>
      <c r="U59419" s="121"/>
      <c r="V59419" s="122"/>
      <c r="W59419" s="123"/>
      <c r="AC59419" s="123"/>
    </row>
    <row r="59420" spans="5:29" s="2" customFormat="1">
      <c r="E59420" s="120"/>
      <c r="M59420" s="120"/>
      <c r="N59420" s="120"/>
      <c r="U59420" s="121"/>
      <c r="V59420" s="122"/>
      <c r="W59420" s="123"/>
      <c r="AC59420" s="123"/>
    </row>
    <row r="59421" spans="5:29" s="2" customFormat="1">
      <c r="E59421" s="120"/>
      <c r="M59421" s="120"/>
      <c r="N59421" s="120"/>
      <c r="U59421" s="121"/>
      <c r="V59421" s="122"/>
      <c r="W59421" s="123"/>
      <c r="AC59421" s="123"/>
    </row>
    <row r="59422" spans="5:29" s="2" customFormat="1">
      <c r="E59422" s="120"/>
      <c r="M59422" s="120"/>
      <c r="N59422" s="120"/>
      <c r="U59422" s="121"/>
      <c r="V59422" s="122"/>
      <c r="W59422" s="123"/>
      <c r="AC59422" s="123"/>
    </row>
    <row r="59423" spans="5:29" s="2" customFormat="1">
      <c r="E59423" s="120"/>
      <c r="M59423" s="120"/>
      <c r="N59423" s="120"/>
      <c r="U59423" s="121"/>
      <c r="V59423" s="122"/>
      <c r="W59423" s="123"/>
      <c r="AC59423" s="123"/>
    </row>
    <row r="59424" spans="5:29" s="2" customFormat="1">
      <c r="E59424" s="120"/>
      <c r="M59424" s="120"/>
      <c r="N59424" s="120"/>
      <c r="U59424" s="121"/>
      <c r="V59424" s="122"/>
      <c r="W59424" s="123"/>
      <c r="AC59424" s="123"/>
    </row>
    <row r="59425" spans="5:29" s="2" customFormat="1">
      <c r="E59425" s="120"/>
      <c r="M59425" s="120"/>
      <c r="N59425" s="120"/>
      <c r="U59425" s="121"/>
      <c r="V59425" s="122"/>
      <c r="W59425" s="123"/>
      <c r="AC59425" s="123"/>
    </row>
    <row r="59426" spans="5:29" s="2" customFormat="1">
      <c r="E59426" s="120"/>
      <c r="M59426" s="120"/>
      <c r="N59426" s="120"/>
      <c r="U59426" s="121"/>
      <c r="V59426" s="122"/>
      <c r="W59426" s="123"/>
      <c r="AC59426" s="123"/>
    </row>
    <row r="59427" spans="5:29" s="2" customFormat="1">
      <c r="E59427" s="120"/>
      <c r="M59427" s="120"/>
      <c r="N59427" s="120"/>
      <c r="U59427" s="121"/>
      <c r="V59427" s="122"/>
      <c r="W59427" s="123"/>
      <c r="AC59427" s="123"/>
    </row>
    <row r="59428" spans="5:29" s="2" customFormat="1">
      <c r="E59428" s="120"/>
      <c r="M59428" s="120"/>
      <c r="N59428" s="120"/>
      <c r="U59428" s="121"/>
      <c r="V59428" s="122"/>
      <c r="W59428" s="123"/>
      <c r="AC59428" s="123"/>
    </row>
    <row r="59429" spans="5:29" s="2" customFormat="1">
      <c r="E59429" s="120"/>
      <c r="M59429" s="120"/>
      <c r="N59429" s="120"/>
      <c r="U59429" s="121"/>
      <c r="V59429" s="122"/>
      <c r="W59429" s="123"/>
      <c r="AC59429" s="123"/>
    </row>
    <row r="59430" spans="5:29" s="2" customFormat="1">
      <c r="E59430" s="120"/>
      <c r="M59430" s="120"/>
      <c r="N59430" s="120"/>
      <c r="U59430" s="121"/>
      <c r="V59430" s="122"/>
      <c r="W59430" s="123"/>
      <c r="AC59430" s="123"/>
    </row>
    <row r="59431" spans="5:29" s="2" customFormat="1">
      <c r="E59431" s="120"/>
      <c r="M59431" s="120"/>
      <c r="N59431" s="120"/>
      <c r="U59431" s="121"/>
      <c r="V59431" s="122"/>
      <c r="W59431" s="123"/>
      <c r="AC59431" s="123"/>
    </row>
    <row r="59432" spans="5:29" s="2" customFormat="1">
      <c r="E59432" s="120"/>
      <c r="M59432" s="120"/>
      <c r="N59432" s="120"/>
      <c r="U59432" s="121"/>
      <c r="V59432" s="122"/>
      <c r="W59432" s="123"/>
      <c r="AC59432" s="123"/>
    </row>
    <row r="59433" spans="5:29" s="2" customFormat="1">
      <c r="E59433" s="120"/>
      <c r="M59433" s="120"/>
      <c r="N59433" s="120"/>
      <c r="U59433" s="121"/>
      <c r="V59433" s="122"/>
      <c r="W59433" s="123"/>
      <c r="AC59433" s="123"/>
    </row>
    <row r="59434" spans="5:29" s="2" customFormat="1">
      <c r="E59434" s="120"/>
      <c r="M59434" s="120"/>
      <c r="N59434" s="120"/>
      <c r="U59434" s="121"/>
      <c r="V59434" s="122"/>
      <c r="W59434" s="123"/>
      <c r="AC59434" s="123"/>
    </row>
    <row r="59435" spans="5:29" s="2" customFormat="1">
      <c r="E59435" s="120"/>
      <c r="M59435" s="120"/>
      <c r="N59435" s="120"/>
      <c r="U59435" s="121"/>
      <c r="V59435" s="122"/>
      <c r="W59435" s="123"/>
      <c r="AC59435" s="123"/>
    </row>
    <row r="59436" spans="5:29" s="2" customFormat="1">
      <c r="E59436" s="120"/>
      <c r="M59436" s="120"/>
      <c r="N59436" s="120"/>
      <c r="U59436" s="121"/>
      <c r="V59436" s="122"/>
      <c r="W59436" s="123"/>
      <c r="AC59436" s="123"/>
    </row>
    <row r="59437" spans="5:29" s="2" customFormat="1">
      <c r="E59437" s="120"/>
      <c r="M59437" s="120"/>
      <c r="N59437" s="120"/>
      <c r="U59437" s="121"/>
      <c r="V59437" s="122"/>
      <c r="W59437" s="123"/>
      <c r="AC59437" s="123"/>
    </row>
    <row r="59438" spans="5:29" s="2" customFormat="1">
      <c r="E59438" s="120"/>
      <c r="M59438" s="120"/>
      <c r="N59438" s="120"/>
      <c r="U59438" s="121"/>
      <c r="V59438" s="122"/>
      <c r="W59438" s="123"/>
      <c r="AC59438" s="123"/>
    </row>
    <row r="59439" spans="5:29" s="2" customFormat="1">
      <c r="E59439" s="120"/>
      <c r="M59439" s="120"/>
      <c r="N59439" s="120"/>
      <c r="U59439" s="121"/>
      <c r="V59439" s="122"/>
      <c r="W59439" s="123"/>
      <c r="AC59439" s="123"/>
    </row>
    <row r="59440" spans="5:29" s="2" customFormat="1">
      <c r="E59440" s="120"/>
      <c r="M59440" s="120"/>
      <c r="N59440" s="120"/>
      <c r="U59440" s="121"/>
      <c r="V59440" s="122"/>
      <c r="W59440" s="123"/>
      <c r="AC59440" s="123"/>
    </row>
    <row r="59441" spans="5:29" s="2" customFormat="1">
      <c r="E59441" s="120"/>
      <c r="M59441" s="120"/>
      <c r="N59441" s="120"/>
      <c r="U59441" s="121"/>
      <c r="V59441" s="122"/>
      <c r="W59441" s="123"/>
      <c r="AC59441" s="123"/>
    </row>
    <row r="59442" spans="5:29" s="2" customFormat="1">
      <c r="E59442" s="120"/>
      <c r="M59442" s="120"/>
      <c r="N59442" s="120"/>
      <c r="U59442" s="121"/>
      <c r="V59442" s="122"/>
      <c r="W59442" s="123"/>
      <c r="AC59442" s="123"/>
    </row>
    <row r="59443" spans="5:29" s="2" customFormat="1">
      <c r="E59443" s="120"/>
      <c r="M59443" s="120"/>
      <c r="N59443" s="120"/>
      <c r="U59443" s="121"/>
      <c r="V59443" s="122"/>
      <c r="W59443" s="123"/>
      <c r="AC59443" s="123"/>
    </row>
    <row r="59444" spans="5:29" s="2" customFormat="1">
      <c r="E59444" s="120"/>
      <c r="M59444" s="120"/>
      <c r="N59444" s="120"/>
      <c r="U59444" s="121"/>
      <c r="V59444" s="122"/>
      <c r="W59444" s="123"/>
      <c r="AC59444" s="123"/>
    </row>
    <row r="59445" spans="5:29" s="2" customFormat="1">
      <c r="E59445" s="120"/>
      <c r="M59445" s="120"/>
      <c r="N59445" s="120"/>
      <c r="U59445" s="121"/>
      <c r="V59445" s="122"/>
      <c r="W59445" s="123"/>
      <c r="AC59445" s="123"/>
    </row>
    <row r="59446" spans="5:29" s="2" customFormat="1">
      <c r="E59446" s="120"/>
      <c r="M59446" s="120"/>
      <c r="N59446" s="120"/>
      <c r="U59446" s="121"/>
      <c r="V59446" s="122"/>
      <c r="W59446" s="123"/>
      <c r="AC59446" s="123"/>
    </row>
    <row r="59447" spans="5:29" s="2" customFormat="1">
      <c r="E59447" s="120"/>
      <c r="M59447" s="120"/>
      <c r="N59447" s="120"/>
      <c r="U59447" s="121"/>
      <c r="V59447" s="122"/>
      <c r="W59447" s="123"/>
      <c r="AC59447" s="123"/>
    </row>
    <row r="59448" spans="5:29" s="2" customFormat="1">
      <c r="E59448" s="120"/>
      <c r="M59448" s="120"/>
      <c r="N59448" s="120"/>
      <c r="U59448" s="121"/>
      <c r="V59448" s="122"/>
      <c r="W59448" s="123"/>
      <c r="AC59448" s="123"/>
    </row>
    <row r="59449" spans="5:29" s="2" customFormat="1">
      <c r="E59449" s="120"/>
      <c r="M59449" s="120"/>
      <c r="N59449" s="120"/>
      <c r="U59449" s="121"/>
      <c r="V59449" s="122"/>
      <c r="W59449" s="123"/>
      <c r="AC59449" s="123"/>
    </row>
    <row r="59450" spans="5:29" s="2" customFormat="1">
      <c r="E59450" s="120"/>
      <c r="M59450" s="120"/>
      <c r="N59450" s="120"/>
      <c r="U59450" s="121"/>
      <c r="V59450" s="122"/>
      <c r="W59450" s="123"/>
      <c r="AC59450" s="123"/>
    </row>
    <row r="59451" spans="5:29" s="2" customFormat="1">
      <c r="E59451" s="120"/>
      <c r="M59451" s="120"/>
      <c r="N59451" s="120"/>
      <c r="U59451" s="121"/>
      <c r="V59451" s="122"/>
      <c r="W59451" s="123"/>
      <c r="AC59451" s="123"/>
    </row>
    <row r="59452" spans="5:29" s="2" customFormat="1">
      <c r="E59452" s="120"/>
      <c r="M59452" s="120"/>
      <c r="N59452" s="120"/>
      <c r="U59452" s="121"/>
      <c r="V59452" s="122"/>
      <c r="W59452" s="123"/>
      <c r="AC59452" s="123"/>
    </row>
    <row r="59453" spans="5:29" s="2" customFormat="1">
      <c r="E59453" s="120"/>
      <c r="M59453" s="120"/>
      <c r="N59453" s="120"/>
      <c r="U59453" s="121"/>
      <c r="V59453" s="122"/>
      <c r="W59453" s="123"/>
      <c r="AC59453" s="123"/>
    </row>
    <row r="59454" spans="5:29" s="2" customFormat="1">
      <c r="E59454" s="120"/>
      <c r="M59454" s="120"/>
      <c r="N59454" s="120"/>
      <c r="U59454" s="121"/>
      <c r="V59454" s="122"/>
      <c r="W59454" s="123"/>
      <c r="AC59454" s="123"/>
    </row>
    <row r="59455" spans="5:29" s="2" customFormat="1">
      <c r="E59455" s="120"/>
      <c r="M59455" s="120"/>
      <c r="N59455" s="120"/>
      <c r="U59455" s="121"/>
      <c r="V59455" s="122"/>
      <c r="W59455" s="123"/>
      <c r="AC59455" s="123"/>
    </row>
    <row r="59456" spans="5:29" s="2" customFormat="1">
      <c r="E59456" s="120"/>
      <c r="M59456" s="120"/>
      <c r="N59456" s="120"/>
      <c r="U59456" s="121"/>
      <c r="V59456" s="122"/>
      <c r="W59456" s="123"/>
      <c r="AC59456" s="123"/>
    </row>
    <row r="59457" spans="5:29" s="2" customFormat="1">
      <c r="E59457" s="120"/>
      <c r="M59457" s="120"/>
      <c r="N59457" s="120"/>
      <c r="U59457" s="121"/>
      <c r="V59457" s="122"/>
      <c r="W59457" s="123"/>
      <c r="AC59457" s="123"/>
    </row>
    <row r="59458" spans="5:29" s="2" customFormat="1">
      <c r="E59458" s="120"/>
      <c r="M59458" s="120"/>
      <c r="N59458" s="120"/>
      <c r="U59458" s="121"/>
      <c r="V59458" s="122"/>
      <c r="W59458" s="123"/>
      <c r="AC59458" s="123"/>
    </row>
    <row r="59459" spans="5:29" s="2" customFormat="1">
      <c r="E59459" s="120"/>
      <c r="M59459" s="120"/>
      <c r="N59459" s="120"/>
      <c r="U59459" s="121"/>
      <c r="V59459" s="122"/>
      <c r="W59459" s="123"/>
      <c r="AC59459" s="123"/>
    </row>
    <row r="59460" spans="5:29" s="2" customFormat="1">
      <c r="E59460" s="120"/>
      <c r="M59460" s="120"/>
      <c r="N59460" s="120"/>
      <c r="U59460" s="121"/>
      <c r="V59460" s="122"/>
      <c r="W59460" s="123"/>
      <c r="AC59460" s="123"/>
    </row>
    <row r="59461" spans="5:29" s="2" customFormat="1">
      <c r="E59461" s="120"/>
      <c r="M59461" s="120"/>
      <c r="N59461" s="120"/>
      <c r="U59461" s="121"/>
      <c r="V59461" s="122"/>
      <c r="W59461" s="123"/>
      <c r="AC59461" s="123"/>
    </row>
    <row r="59462" spans="5:29" s="2" customFormat="1">
      <c r="E59462" s="120"/>
      <c r="M59462" s="120"/>
      <c r="N59462" s="120"/>
      <c r="U59462" s="121"/>
      <c r="V59462" s="122"/>
      <c r="W59462" s="123"/>
      <c r="AC59462" s="123"/>
    </row>
    <row r="59463" spans="5:29" s="2" customFormat="1">
      <c r="E59463" s="120"/>
      <c r="M59463" s="120"/>
      <c r="N59463" s="120"/>
      <c r="U59463" s="121"/>
      <c r="V59463" s="122"/>
      <c r="W59463" s="123"/>
      <c r="AC59463" s="123"/>
    </row>
    <row r="59464" spans="5:29" s="2" customFormat="1">
      <c r="E59464" s="120"/>
      <c r="M59464" s="120"/>
      <c r="N59464" s="120"/>
      <c r="U59464" s="121"/>
      <c r="V59464" s="122"/>
      <c r="W59464" s="123"/>
      <c r="AC59464" s="123"/>
    </row>
    <row r="59465" spans="5:29" s="2" customFormat="1">
      <c r="E59465" s="120"/>
      <c r="M59465" s="120"/>
      <c r="N59465" s="120"/>
      <c r="U59465" s="121"/>
      <c r="V59465" s="122"/>
      <c r="W59465" s="123"/>
      <c r="AC59465" s="123"/>
    </row>
    <row r="59466" spans="5:29" s="2" customFormat="1">
      <c r="E59466" s="120"/>
      <c r="M59466" s="120"/>
      <c r="N59466" s="120"/>
      <c r="U59466" s="121"/>
      <c r="V59466" s="122"/>
      <c r="W59466" s="123"/>
      <c r="AC59466" s="123"/>
    </row>
    <row r="59467" spans="5:29" s="2" customFormat="1">
      <c r="E59467" s="120"/>
      <c r="M59467" s="120"/>
      <c r="N59467" s="120"/>
      <c r="U59467" s="121"/>
      <c r="V59467" s="122"/>
      <c r="W59467" s="123"/>
      <c r="AC59467" s="123"/>
    </row>
    <row r="59468" spans="5:29" s="2" customFormat="1">
      <c r="E59468" s="120"/>
      <c r="M59468" s="120"/>
      <c r="N59468" s="120"/>
      <c r="U59468" s="121"/>
      <c r="V59468" s="122"/>
      <c r="W59468" s="123"/>
      <c r="AC59468" s="123"/>
    </row>
    <row r="59469" spans="5:29" s="2" customFormat="1">
      <c r="E59469" s="120"/>
      <c r="M59469" s="120"/>
      <c r="N59469" s="120"/>
      <c r="U59469" s="121"/>
      <c r="V59469" s="122"/>
      <c r="W59469" s="123"/>
      <c r="AC59469" s="123"/>
    </row>
    <row r="59470" spans="5:29" s="2" customFormat="1">
      <c r="E59470" s="120"/>
      <c r="M59470" s="120"/>
      <c r="N59470" s="120"/>
      <c r="U59470" s="121"/>
      <c r="V59470" s="122"/>
      <c r="W59470" s="123"/>
      <c r="AC59470" s="123"/>
    </row>
    <row r="59471" spans="5:29" s="2" customFormat="1">
      <c r="E59471" s="120"/>
      <c r="M59471" s="120"/>
      <c r="N59471" s="120"/>
      <c r="U59471" s="121"/>
      <c r="V59471" s="122"/>
      <c r="W59471" s="123"/>
      <c r="AC59471" s="123"/>
    </row>
    <row r="59472" spans="5:29" s="2" customFormat="1">
      <c r="E59472" s="120"/>
      <c r="M59472" s="120"/>
      <c r="N59472" s="120"/>
      <c r="U59472" s="121"/>
      <c r="V59472" s="122"/>
      <c r="W59472" s="123"/>
      <c r="AC59472" s="123"/>
    </row>
    <row r="59473" spans="5:29" s="2" customFormat="1">
      <c r="E59473" s="120"/>
      <c r="M59473" s="120"/>
      <c r="N59473" s="120"/>
      <c r="U59473" s="121"/>
      <c r="V59473" s="122"/>
      <c r="W59473" s="123"/>
      <c r="AC59473" s="123"/>
    </row>
    <row r="59474" spans="5:29" s="2" customFormat="1">
      <c r="E59474" s="120"/>
      <c r="M59474" s="120"/>
      <c r="N59474" s="120"/>
      <c r="U59474" s="121"/>
      <c r="V59474" s="122"/>
      <c r="W59474" s="123"/>
      <c r="AC59474" s="123"/>
    </row>
    <row r="59475" spans="5:29" s="2" customFormat="1">
      <c r="E59475" s="120"/>
      <c r="M59475" s="120"/>
      <c r="N59475" s="120"/>
      <c r="U59475" s="121"/>
      <c r="V59475" s="122"/>
      <c r="W59475" s="123"/>
      <c r="AC59475" s="123"/>
    </row>
    <row r="59476" spans="5:29" s="2" customFormat="1">
      <c r="E59476" s="120"/>
      <c r="M59476" s="120"/>
      <c r="N59476" s="120"/>
      <c r="U59476" s="121"/>
      <c r="V59476" s="122"/>
      <c r="W59476" s="123"/>
      <c r="AC59476" s="123"/>
    </row>
    <row r="59477" spans="5:29" s="2" customFormat="1">
      <c r="E59477" s="120"/>
      <c r="M59477" s="120"/>
      <c r="N59477" s="120"/>
      <c r="U59477" s="121"/>
      <c r="V59477" s="122"/>
      <c r="W59477" s="123"/>
      <c r="AC59477" s="123"/>
    </row>
    <row r="59478" spans="5:29" s="2" customFormat="1">
      <c r="E59478" s="120"/>
      <c r="M59478" s="120"/>
      <c r="N59478" s="120"/>
      <c r="U59478" s="121"/>
      <c r="V59478" s="122"/>
      <c r="W59478" s="123"/>
      <c r="AC59478" s="123"/>
    </row>
    <row r="59479" spans="5:29" s="2" customFormat="1">
      <c r="E59479" s="120"/>
      <c r="M59479" s="120"/>
      <c r="N59479" s="120"/>
      <c r="U59479" s="121"/>
      <c r="V59479" s="122"/>
      <c r="W59479" s="123"/>
      <c r="AC59479" s="123"/>
    </row>
    <row r="59480" spans="5:29" s="2" customFormat="1">
      <c r="E59480" s="120"/>
      <c r="M59480" s="120"/>
      <c r="N59480" s="120"/>
      <c r="U59480" s="121"/>
      <c r="V59480" s="122"/>
      <c r="W59480" s="123"/>
      <c r="AC59480" s="123"/>
    </row>
    <row r="59481" spans="5:29" s="2" customFormat="1">
      <c r="E59481" s="120"/>
      <c r="M59481" s="120"/>
      <c r="N59481" s="120"/>
      <c r="U59481" s="121"/>
      <c r="V59481" s="122"/>
      <c r="W59481" s="123"/>
      <c r="AC59481" s="123"/>
    </row>
    <row r="59482" spans="5:29" s="2" customFormat="1">
      <c r="E59482" s="120"/>
      <c r="M59482" s="120"/>
      <c r="N59482" s="120"/>
      <c r="U59482" s="121"/>
      <c r="V59482" s="122"/>
      <c r="W59482" s="123"/>
      <c r="AC59482" s="123"/>
    </row>
    <row r="59483" spans="5:29" s="2" customFormat="1">
      <c r="E59483" s="120"/>
      <c r="M59483" s="120"/>
      <c r="N59483" s="120"/>
      <c r="U59483" s="121"/>
      <c r="V59483" s="122"/>
      <c r="W59483" s="123"/>
      <c r="AC59483" s="123"/>
    </row>
    <row r="59484" spans="5:29" s="2" customFormat="1">
      <c r="E59484" s="120"/>
      <c r="M59484" s="120"/>
      <c r="N59484" s="120"/>
      <c r="U59484" s="121"/>
      <c r="V59484" s="122"/>
      <c r="W59484" s="123"/>
      <c r="AC59484" s="123"/>
    </row>
    <row r="59485" spans="5:29" s="2" customFormat="1">
      <c r="E59485" s="120"/>
      <c r="M59485" s="120"/>
      <c r="N59485" s="120"/>
      <c r="U59485" s="121"/>
      <c r="V59485" s="122"/>
      <c r="W59485" s="123"/>
      <c r="AC59485" s="123"/>
    </row>
    <row r="59486" spans="5:29" s="2" customFormat="1">
      <c r="E59486" s="120"/>
      <c r="M59486" s="120"/>
      <c r="N59486" s="120"/>
      <c r="U59486" s="121"/>
      <c r="V59486" s="122"/>
      <c r="W59486" s="123"/>
      <c r="AC59486" s="123"/>
    </row>
    <row r="59487" spans="5:29" s="2" customFormat="1">
      <c r="E59487" s="120"/>
      <c r="M59487" s="120"/>
      <c r="N59487" s="120"/>
      <c r="U59487" s="121"/>
      <c r="V59487" s="122"/>
      <c r="W59487" s="123"/>
      <c r="AC59487" s="123"/>
    </row>
    <row r="59488" spans="5:29" s="2" customFormat="1">
      <c r="E59488" s="120"/>
      <c r="M59488" s="120"/>
      <c r="N59488" s="120"/>
      <c r="U59488" s="121"/>
      <c r="V59488" s="122"/>
      <c r="W59488" s="123"/>
      <c r="AC59488" s="123"/>
    </row>
    <row r="59489" spans="5:29" s="2" customFormat="1">
      <c r="E59489" s="120"/>
      <c r="M59489" s="120"/>
      <c r="N59489" s="120"/>
      <c r="U59489" s="121"/>
      <c r="V59489" s="122"/>
      <c r="W59489" s="123"/>
      <c r="AC59489" s="123"/>
    </row>
    <row r="59490" spans="5:29" s="2" customFormat="1">
      <c r="E59490" s="120"/>
      <c r="M59490" s="120"/>
      <c r="N59490" s="120"/>
      <c r="U59490" s="121"/>
      <c r="V59490" s="122"/>
      <c r="W59490" s="123"/>
      <c r="AC59490" s="123"/>
    </row>
    <row r="59491" spans="5:29" s="2" customFormat="1">
      <c r="E59491" s="120"/>
      <c r="M59491" s="120"/>
      <c r="N59491" s="120"/>
      <c r="U59491" s="121"/>
      <c r="V59491" s="122"/>
      <c r="W59491" s="123"/>
      <c r="AC59491" s="123"/>
    </row>
    <row r="59492" spans="5:29" s="2" customFormat="1">
      <c r="E59492" s="120"/>
      <c r="M59492" s="120"/>
      <c r="N59492" s="120"/>
      <c r="U59492" s="121"/>
      <c r="V59492" s="122"/>
      <c r="W59492" s="123"/>
      <c r="AC59492" s="123"/>
    </row>
    <row r="59493" spans="5:29" s="2" customFormat="1">
      <c r="E59493" s="120"/>
      <c r="M59493" s="120"/>
      <c r="N59493" s="120"/>
      <c r="U59493" s="121"/>
      <c r="V59493" s="122"/>
      <c r="W59493" s="123"/>
      <c r="AC59493" s="123"/>
    </row>
    <row r="59494" spans="5:29" s="2" customFormat="1">
      <c r="E59494" s="120"/>
      <c r="M59494" s="120"/>
      <c r="N59494" s="120"/>
      <c r="U59494" s="121"/>
      <c r="V59494" s="122"/>
      <c r="W59494" s="123"/>
      <c r="AC59494" s="123"/>
    </row>
    <row r="59495" spans="5:29" s="2" customFormat="1">
      <c r="E59495" s="120"/>
      <c r="M59495" s="120"/>
      <c r="N59495" s="120"/>
      <c r="U59495" s="121"/>
      <c r="V59495" s="122"/>
      <c r="W59495" s="123"/>
      <c r="AC59495" s="123"/>
    </row>
    <row r="59496" spans="5:29" s="2" customFormat="1">
      <c r="E59496" s="120"/>
      <c r="M59496" s="120"/>
      <c r="N59496" s="120"/>
      <c r="U59496" s="121"/>
      <c r="V59496" s="122"/>
      <c r="W59496" s="123"/>
      <c r="AC59496" s="123"/>
    </row>
    <row r="59497" spans="5:29" s="2" customFormat="1">
      <c r="E59497" s="120"/>
      <c r="M59497" s="120"/>
      <c r="N59497" s="120"/>
      <c r="U59497" s="121"/>
      <c r="V59497" s="122"/>
      <c r="W59497" s="123"/>
      <c r="AC59497" s="123"/>
    </row>
    <row r="59498" spans="5:29" s="2" customFormat="1">
      <c r="E59498" s="120"/>
      <c r="M59498" s="120"/>
      <c r="N59498" s="120"/>
      <c r="U59498" s="121"/>
      <c r="V59498" s="122"/>
      <c r="W59498" s="123"/>
      <c r="AC59498" s="123"/>
    </row>
    <row r="59499" spans="5:29" s="2" customFormat="1">
      <c r="E59499" s="120"/>
      <c r="M59499" s="120"/>
      <c r="N59499" s="120"/>
      <c r="U59499" s="121"/>
      <c r="V59499" s="122"/>
      <c r="W59499" s="123"/>
      <c r="AC59499" s="123"/>
    </row>
    <row r="59500" spans="5:29" s="2" customFormat="1">
      <c r="E59500" s="120"/>
      <c r="M59500" s="120"/>
      <c r="N59500" s="120"/>
      <c r="U59500" s="121"/>
      <c r="V59500" s="122"/>
      <c r="W59500" s="123"/>
      <c r="AC59500" s="123"/>
    </row>
    <row r="59501" spans="5:29" s="2" customFormat="1">
      <c r="E59501" s="120"/>
      <c r="M59501" s="120"/>
      <c r="N59501" s="120"/>
      <c r="U59501" s="121"/>
      <c r="V59501" s="122"/>
      <c r="W59501" s="123"/>
      <c r="AC59501" s="123"/>
    </row>
    <row r="59502" spans="5:29" s="2" customFormat="1">
      <c r="E59502" s="120"/>
      <c r="M59502" s="120"/>
      <c r="N59502" s="120"/>
      <c r="U59502" s="121"/>
      <c r="V59502" s="122"/>
      <c r="W59502" s="123"/>
      <c r="AC59502" s="123"/>
    </row>
    <row r="59503" spans="5:29" s="2" customFormat="1">
      <c r="E59503" s="120"/>
      <c r="M59503" s="120"/>
      <c r="N59503" s="120"/>
      <c r="U59503" s="121"/>
      <c r="V59503" s="122"/>
      <c r="W59503" s="123"/>
      <c r="AC59503" s="123"/>
    </row>
    <row r="59504" spans="5:29" s="2" customFormat="1">
      <c r="E59504" s="120"/>
      <c r="M59504" s="120"/>
      <c r="N59504" s="120"/>
      <c r="U59504" s="121"/>
      <c r="V59504" s="122"/>
      <c r="W59504" s="123"/>
      <c r="AC59504" s="123"/>
    </row>
    <row r="59505" spans="5:29" s="2" customFormat="1">
      <c r="E59505" s="120"/>
      <c r="M59505" s="120"/>
      <c r="N59505" s="120"/>
      <c r="U59505" s="121"/>
      <c r="V59505" s="122"/>
      <c r="W59505" s="123"/>
      <c r="AC59505" s="123"/>
    </row>
    <row r="59506" spans="5:29" s="2" customFormat="1">
      <c r="E59506" s="120"/>
      <c r="M59506" s="120"/>
      <c r="N59506" s="120"/>
      <c r="U59506" s="121"/>
      <c r="V59506" s="122"/>
      <c r="W59506" s="123"/>
      <c r="AC59506" s="123"/>
    </row>
    <row r="59507" spans="5:29" s="2" customFormat="1">
      <c r="E59507" s="120"/>
      <c r="M59507" s="120"/>
      <c r="N59507" s="120"/>
      <c r="U59507" s="121"/>
      <c r="V59507" s="122"/>
      <c r="W59507" s="123"/>
      <c r="AC59507" s="123"/>
    </row>
    <row r="59508" spans="5:29" s="2" customFormat="1">
      <c r="E59508" s="120"/>
      <c r="M59508" s="120"/>
      <c r="N59508" s="120"/>
      <c r="U59508" s="121"/>
      <c r="V59508" s="122"/>
      <c r="W59508" s="123"/>
      <c r="AC59508" s="123"/>
    </row>
    <row r="59509" spans="5:29" s="2" customFormat="1">
      <c r="E59509" s="120"/>
      <c r="M59509" s="120"/>
      <c r="N59509" s="120"/>
      <c r="U59509" s="121"/>
      <c r="V59509" s="122"/>
      <c r="W59509" s="123"/>
      <c r="AC59509" s="123"/>
    </row>
    <row r="59510" spans="5:29" s="2" customFormat="1">
      <c r="E59510" s="120"/>
      <c r="M59510" s="120"/>
      <c r="N59510" s="120"/>
      <c r="U59510" s="121"/>
      <c r="V59510" s="122"/>
      <c r="W59510" s="123"/>
      <c r="AC59510" s="123"/>
    </row>
    <row r="59511" spans="5:29" s="2" customFormat="1">
      <c r="E59511" s="120"/>
      <c r="M59511" s="120"/>
      <c r="N59511" s="120"/>
      <c r="U59511" s="121"/>
      <c r="V59511" s="122"/>
      <c r="W59511" s="123"/>
      <c r="AC59511" s="123"/>
    </row>
    <row r="59512" spans="5:29" s="2" customFormat="1">
      <c r="E59512" s="120"/>
      <c r="M59512" s="120"/>
      <c r="N59512" s="120"/>
      <c r="U59512" s="121"/>
      <c r="V59512" s="122"/>
      <c r="W59512" s="123"/>
      <c r="AC59512" s="123"/>
    </row>
    <row r="59513" spans="5:29" s="2" customFormat="1">
      <c r="E59513" s="120"/>
      <c r="M59513" s="120"/>
      <c r="N59513" s="120"/>
      <c r="U59513" s="121"/>
      <c r="V59513" s="122"/>
      <c r="W59513" s="123"/>
      <c r="AC59513" s="123"/>
    </row>
    <row r="59514" spans="5:29" s="2" customFormat="1">
      <c r="E59514" s="120"/>
      <c r="M59514" s="120"/>
      <c r="N59514" s="120"/>
      <c r="U59514" s="121"/>
      <c r="V59514" s="122"/>
      <c r="W59514" s="123"/>
      <c r="AC59514" s="123"/>
    </row>
    <row r="59515" spans="5:29" s="2" customFormat="1">
      <c r="E59515" s="120"/>
      <c r="M59515" s="120"/>
      <c r="N59515" s="120"/>
      <c r="U59515" s="121"/>
      <c r="V59515" s="122"/>
      <c r="W59515" s="123"/>
      <c r="AC59515" s="123"/>
    </row>
    <row r="59516" spans="5:29" s="2" customFormat="1">
      <c r="E59516" s="120"/>
      <c r="M59516" s="120"/>
      <c r="N59516" s="120"/>
      <c r="U59516" s="121"/>
      <c r="V59516" s="122"/>
      <c r="W59516" s="123"/>
      <c r="AC59516" s="123"/>
    </row>
    <row r="59517" spans="5:29" s="2" customFormat="1">
      <c r="E59517" s="120"/>
      <c r="M59517" s="120"/>
      <c r="N59517" s="120"/>
      <c r="U59517" s="121"/>
      <c r="V59517" s="122"/>
      <c r="W59517" s="123"/>
      <c r="AC59517" s="123"/>
    </row>
    <row r="59518" spans="5:29" s="2" customFormat="1">
      <c r="E59518" s="120"/>
      <c r="M59518" s="120"/>
      <c r="N59518" s="120"/>
      <c r="U59518" s="121"/>
      <c r="V59518" s="122"/>
      <c r="W59518" s="123"/>
      <c r="AC59518" s="123"/>
    </row>
    <row r="59519" spans="5:29" s="2" customFormat="1">
      <c r="E59519" s="120"/>
      <c r="M59519" s="120"/>
      <c r="N59519" s="120"/>
      <c r="U59519" s="121"/>
      <c r="V59519" s="122"/>
      <c r="W59519" s="123"/>
      <c r="AC59519" s="123"/>
    </row>
    <row r="59520" spans="5:29" s="2" customFormat="1">
      <c r="E59520" s="120"/>
      <c r="M59520" s="120"/>
      <c r="N59520" s="120"/>
      <c r="U59520" s="121"/>
      <c r="V59520" s="122"/>
      <c r="W59520" s="123"/>
      <c r="AC59520" s="123"/>
    </row>
    <row r="59521" spans="5:29" s="2" customFormat="1">
      <c r="E59521" s="120"/>
      <c r="M59521" s="120"/>
      <c r="N59521" s="120"/>
      <c r="U59521" s="121"/>
      <c r="V59521" s="122"/>
      <c r="W59521" s="123"/>
      <c r="AC59521" s="123"/>
    </row>
    <row r="59522" spans="5:29" s="2" customFormat="1">
      <c r="E59522" s="120"/>
      <c r="M59522" s="120"/>
      <c r="N59522" s="120"/>
      <c r="U59522" s="121"/>
      <c r="V59522" s="122"/>
      <c r="W59522" s="123"/>
      <c r="AC59522" s="123"/>
    </row>
    <row r="59523" spans="5:29" s="2" customFormat="1">
      <c r="E59523" s="120"/>
      <c r="M59523" s="120"/>
      <c r="N59523" s="120"/>
      <c r="U59523" s="121"/>
      <c r="V59523" s="122"/>
      <c r="W59523" s="123"/>
      <c r="AC59523" s="123"/>
    </row>
    <row r="59524" spans="5:29" s="2" customFormat="1">
      <c r="E59524" s="120"/>
      <c r="M59524" s="120"/>
      <c r="N59524" s="120"/>
      <c r="U59524" s="121"/>
      <c r="V59524" s="122"/>
      <c r="W59524" s="123"/>
      <c r="AC59524" s="123"/>
    </row>
    <row r="59525" spans="5:29" s="2" customFormat="1">
      <c r="E59525" s="120"/>
      <c r="M59525" s="120"/>
      <c r="N59525" s="120"/>
      <c r="U59525" s="121"/>
      <c r="V59525" s="122"/>
      <c r="W59525" s="123"/>
      <c r="AC59525" s="123"/>
    </row>
    <row r="59526" spans="5:29" s="2" customFormat="1">
      <c r="E59526" s="120"/>
      <c r="M59526" s="120"/>
      <c r="N59526" s="120"/>
      <c r="U59526" s="121"/>
      <c r="V59526" s="122"/>
      <c r="W59526" s="123"/>
      <c r="AC59526" s="123"/>
    </row>
    <row r="59527" spans="5:29" s="2" customFormat="1">
      <c r="E59527" s="120"/>
      <c r="M59527" s="120"/>
      <c r="N59527" s="120"/>
      <c r="U59527" s="121"/>
      <c r="V59527" s="122"/>
      <c r="W59527" s="123"/>
      <c r="AC59527" s="123"/>
    </row>
    <row r="59528" spans="5:29" s="2" customFormat="1">
      <c r="E59528" s="120"/>
      <c r="M59528" s="120"/>
      <c r="N59528" s="120"/>
      <c r="U59528" s="121"/>
      <c r="V59528" s="122"/>
      <c r="W59528" s="123"/>
      <c r="AC59528" s="123"/>
    </row>
    <row r="59529" spans="5:29" s="2" customFormat="1">
      <c r="E59529" s="120"/>
      <c r="M59529" s="120"/>
      <c r="N59529" s="120"/>
      <c r="U59529" s="121"/>
      <c r="V59529" s="122"/>
      <c r="W59529" s="123"/>
      <c r="AC59529" s="123"/>
    </row>
    <row r="59530" spans="5:29" s="2" customFormat="1">
      <c r="E59530" s="120"/>
      <c r="M59530" s="120"/>
      <c r="N59530" s="120"/>
      <c r="U59530" s="121"/>
      <c r="V59530" s="122"/>
      <c r="W59530" s="123"/>
      <c r="AC59530" s="123"/>
    </row>
    <row r="59531" spans="5:29" s="2" customFormat="1">
      <c r="E59531" s="120"/>
      <c r="M59531" s="120"/>
      <c r="N59531" s="120"/>
      <c r="U59531" s="121"/>
      <c r="V59531" s="122"/>
      <c r="W59531" s="123"/>
      <c r="AC59531" s="123"/>
    </row>
    <row r="59532" spans="5:29" s="2" customFormat="1">
      <c r="E59532" s="120"/>
      <c r="M59532" s="120"/>
      <c r="N59532" s="120"/>
      <c r="U59532" s="121"/>
      <c r="V59532" s="122"/>
      <c r="W59532" s="123"/>
      <c r="AC59532" s="123"/>
    </row>
    <row r="59533" spans="5:29" s="2" customFormat="1">
      <c r="E59533" s="120"/>
      <c r="M59533" s="120"/>
      <c r="N59533" s="120"/>
      <c r="U59533" s="121"/>
      <c r="V59533" s="122"/>
      <c r="W59533" s="123"/>
      <c r="AC59533" s="123"/>
    </row>
    <row r="59534" spans="5:29" s="2" customFormat="1">
      <c r="E59534" s="120"/>
      <c r="M59534" s="120"/>
      <c r="N59534" s="120"/>
      <c r="U59534" s="121"/>
      <c r="V59534" s="122"/>
      <c r="W59534" s="123"/>
      <c r="AC59534" s="123"/>
    </row>
    <row r="59535" spans="5:29" s="2" customFormat="1">
      <c r="E59535" s="120"/>
      <c r="M59535" s="120"/>
      <c r="N59535" s="120"/>
      <c r="U59535" s="121"/>
      <c r="V59535" s="122"/>
      <c r="W59535" s="123"/>
      <c r="AC59535" s="123"/>
    </row>
    <row r="59536" spans="5:29" s="2" customFormat="1">
      <c r="E59536" s="120"/>
      <c r="M59536" s="120"/>
      <c r="N59536" s="120"/>
      <c r="U59536" s="121"/>
      <c r="V59536" s="122"/>
      <c r="W59536" s="123"/>
      <c r="AC59536" s="123"/>
    </row>
    <row r="59537" spans="5:29" s="2" customFormat="1">
      <c r="E59537" s="120"/>
      <c r="M59537" s="120"/>
      <c r="N59537" s="120"/>
      <c r="U59537" s="121"/>
      <c r="V59537" s="122"/>
      <c r="W59537" s="123"/>
      <c r="AC59537" s="123"/>
    </row>
    <row r="59538" spans="5:29" s="2" customFormat="1">
      <c r="E59538" s="120"/>
      <c r="M59538" s="120"/>
      <c r="N59538" s="120"/>
      <c r="U59538" s="121"/>
      <c r="V59538" s="122"/>
      <c r="W59538" s="123"/>
      <c r="AC59538" s="123"/>
    </row>
    <row r="59539" spans="5:29" s="2" customFormat="1">
      <c r="E59539" s="120"/>
      <c r="M59539" s="120"/>
      <c r="N59539" s="120"/>
      <c r="U59539" s="121"/>
      <c r="V59539" s="122"/>
      <c r="W59539" s="123"/>
      <c r="AC59539" s="123"/>
    </row>
    <row r="59540" spans="5:29" s="2" customFormat="1">
      <c r="E59540" s="120"/>
      <c r="M59540" s="120"/>
      <c r="N59540" s="120"/>
      <c r="U59540" s="121"/>
      <c r="V59540" s="122"/>
      <c r="W59540" s="123"/>
      <c r="AC59540" s="123"/>
    </row>
    <row r="59541" spans="5:29" s="2" customFormat="1">
      <c r="E59541" s="120"/>
      <c r="M59541" s="120"/>
      <c r="N59541" s="120"/>
      <c r="U59541" s="121"/>
      <c r="V59541" s="122"/>
      <c r="W59541" s="123"/>
      <c r="AC59541" s="123"/>
    </row>
    <row r="59542" spans="5:29" s="2" customFormat="1">
      <c r="E59542" s="120"/>
      <c r="M59542" s="120"/>
      <c r="N59542" s="120"/>
      <c r="U59542" s="121"/>
      <c r="V59542" s="122"/>
      <c r="W59542" s="123"/>
      <c r="AC59542" s="123"/>
    </row>
    <row r="59543" spans="5:29" s="2" customFormat="1">
      <c r="E59543" s="120"/>
      <c r="M59543" s="120"/>
      <c r="N59543" s="120"/>
      <c r="U59543" s="121"/>
      <c r="V59543" s="122"/>
      <c r="W59543" s="123"/>
      <c r="AC59543" s="123"/>
    </row>
    <row r="59544" spans="5:29" s="2" customFormat="1">
      <c r="E59544" s="120"/>
      <c r="M59544" s="120"/>
      <c r="N59544" s="120"/>
      <c r="U59544" s="121"/>
      <c r="V59544" s="122"/>
      <c r="W59544" s="123"/>
      <c r="AC59544" s="123"/>
    </row>
    <row r="59545" spans="5:29" s="2" customFormat="1">
      <c r="E59545" s="120"/>
      <c r="M59545" s="120"/>
      <c r="N59545" s="120"/>
      <c r="U59545" s="121"/>
      <c r="V59545" s="122"/>
      <c r="W59545" s="123"/>
      <c r="AC59545" s="123"/>
    </row>
    <row r="59546" spans="5:29" s="2" customFormat="1">
      <c r="E59546" s="120"/>
      <c r="M59546" s="120"/>
      <c r="N59546" s="120"/>
      <c r="U59546" s="121"/>
      <c r="V59546" s="122"/>
      <c r="W59546" s="123"/>
      <c r="AC59546" s="123"/>
    </row>
    <row r="59547" spans="5:29" s="2" customFormat="1">
      <c r="E59547" s="120"/>
      <c r="M59547" s="120"/>
      <c r="N59547" s="120"/>
      <c r="U59547" s="121"/>
      <c r="V59547" s="122"/>
      <c r="W59547" s="123"/>
      <c r="AC59547" s="123"/>
    </row>
    <row r="59548" spans="5:29" s="2" customFormat="1">
      <c r="E59548" s="120"/>
      <c r="M59548" s="120"/>
      <c r="N59548" s="120"/>
      <c r="U59548" s="121"/>
      <c r="V59548" s="122"/>
      <c r="W59548" s="123"/>
      <c r="AC59548" s="123"/>
    </row>
    <row r="59549" spans="5:29" s="2" customFormat="1">
      <c r="E59549" s="120"/>
      <c r="M59549" s="120"/>
      <c r="N59549" s="120"/>
      <c r="U59549" s="121"/>
      <c r="V59549" s="122"/>
      <c r="W59549" s="123"/>
      <c r="AC59549" s="123"/>
    </row>
    <row r="59550" spans="5:29" s="2" customFormat="1">
      <c r="E59550" s="120"/>
      <c r="M59550" s="120"/>
      <c r="N59550" s="120"/>
      <c r="U59550" s="121"/>
      <c r="V59550" s="122"/>
      <c r="W59550" s="123"/>
      <c r="AC59550" s="123"/>
    </row>
    <row r="59551" spans="5:29" s="2" customFormat="1">
      <c r="E59551" s="120"/>
      <c r="M59551" s="120"/>
      <c r="N59551" s="120"/>
      <c r="U59551" s="121"/>
      <c r="V59551" s="122"/>
      <c r="W59551" s="123"/>
      <c r="AC59551" s="123"/>
    </row>
    <row r="59552" spans="5:29" s="2" customFormat="1">
      <c r="E59552" s="120"/>
      <c r="M59552" s="120"/>
      <c r="N59552" s="120"/>
      <c r="U59552" s="121"/>
      <c r="V59552" s="122"/>
      <c r="W59552" s="123"/>
      <c r="AC59552" s="123"/>
    </row>
    <row r="59553" spans="5:29" s="2" customFormat="1">
      <c r="E59553" s="120"/>
      <c r="M59553" s="120"/>
      <c r="N59553" s="120"/>
      <c r="U59553" s="121"/>
      <c r="V59553" s="122"/>
      <c r="W59553" s="123"/>
      <c r="AC59553" s="123"/>
    </row>
    <row r="59554" spans="5:29" s="2" customFormat="1">
      <c r="E59554" s="120"/>
      <c r="M59554" s="120"/>
      <c r="N59554" s="120"/>
      <c r="U59554" s="121"/>
      <c r="V59554" s="122"/>
      <c r="W59554" s="123"/>
      <c r="AC59554" s="123"/>
    </row>
    <row r="59555" spans="5:29" s="2" customFormat="1">
      <c r="E59555" s="120"/>
      <c r="M59555" s="120"/>
      <c r="N59555" s="120"/>
      <c r="U59555" s="121"/>
      <c r="V59555" s="122"/>
      <c r="W59555" s="123"/>
      <c r="AC59555" s="123"/>
    </row>
    <row r="59556" spans="5:29" s="2" customFormat="1">
      <c r="E59556" s="120"/>
      <c r="M59556" s="120"/>
      <c r="N59556" s="120"/>
      <c r="U59556" s="121"/>
      <c r="V59556" s="122"/>
      <c r="W59556" s="123"/>
      <c r="AC59556" s="123"/>
    </row>
    <row r="59557" spans="5:29" s="2" customFormat="1">
      <c r="E59557" s="120"/>
      <c r="M59557" s="120"/>
      <c r="N59557" s="120"/>
      <c r="U59557" s="121"/>
      <c r="V59557" s="122"/>
      <c r="W59557" s="123"/>
      <c r="AC59557" s="123"/>
    </row>
    <row r="59558" spans="5:29" s="2" customFormat="1">
      <c r="E59558" s="120"/>
      <c r="M59558" s="120"/>
      <c r="N59558" s="120"/>
      <c r="U59558" s="121"/>
      <c r="V59558" s="122"/>
      <c r="W59558" s="123"/>
      <c r="AC59558" s="123"/>
    </row>
    <row r="59559" spans="5:29" s="2" customFormat="1">
      <c r="E59559" s="120"/>
      <c r="M59559" s="120"/>
      <c r="N59559" s="120"/>
      <c r="U59559" s="121"/>
      <c r="V59559" s="122"/>
      <c r="W59559" s="123"/>
      <c r="AC59559" s="123"/>
    </row>
    <row r="59560" spans="5:29" s="2" customFormat="1">
      <c r="E59560" s="120"/>
      <c r="M59560" s="120"/>
      <c r="N59560" s="120"/>
      <c r="U59560" s="121"/>
      <c r="V59560" s="122"/>
      <c r="W59560" s="123"/>
      <c r="AC59560" s="123"/>
    </row>
    <row r="59561" spans="5:29" s="2" customFormat="1">
      <c r="E59561" s="120"/>
      <c r="M59561" s="120"/>
      <c r="N59561" s="120"/>
      <c r="U59561" s="121"/>
      <c r="V59561" s="122"/>
      <c r="W59561" s="123"/>
      <c r="AC59561" s="123"/>
    </row>
    <row r="59562" spans="5:29" s="2" customFormat="1">
      <c r="E59562" s="120"/>
      <c r="M59562" s="120"/>
      <c r="N59562" s="120"/>
      <c r="U59562" s="121"/>
      <c r="V59562" s="122"/>
      <c r="W59562" s="123"/>
      <c r="AC59562" s="123"/>
    </row>
    <row r="59563" spans="5:29" s="2" customFormat="1">
      <c r="E59563" s="120"/>
      <c r="M59563" s="120"/>
      <c r="N59563" s="120"/>
      <c r="U59563" s="121"/>
      <c r="V59563" s="122"/>
      <c r="W59563" s="123"/>
      <c r="AC59563" s="123"/>
    </row>
    <row r="59564" spans="5:29" s="2" customFormat="1">
      <c r="E59564" s="120"/>
      <c r="M59564" s="120"/>
      <c r="N59564" s="120"/>
      <c r="U59564" s="121"/>
      <c r="V59564" s="122"/>
      <c r="W59564" s="123"/>
      <c r="AC59564" s="123"/>
    </row>
    <row r="59565" spans="5:29" s="2" customFormat="1">
      <c r="E59565" s="120"/>
      <c r="M59565" s="120"/>
      <c r="N59565" s="120"/>
      <c r="U59565" s="121"/>
      <c r="V59565" s="122"/>
      <c r="W59565" s="123"/>
      <c r="AC59565" s="123"/>
    </row>
    <row r="59566" spans="5:29" s="2" customFormat="1">
      <c r="E59566" s="120"/>
      <c r="M59566" s="120"/>
      <c r="N59566" s="120"/>
      <c r="U59566" s="121"/>
      <c r="V59566" s="122"/>
      <c r="W59566" s="123"/>
      <c r="AC59566" s="123"/>
    </row>
    <row r="59567" spans="5:29" s="2" customFormat="1">
      <c r="E59567" s="120"/>
      <c r="M59567" s="120"/>
      <c r="N59567" s="120"/>
      <c r="U59567" s="121"/>
      <c r="V59567" s="122"/>
      <c r="W59567" s="123"/>
      <c r="AC59567" s="123"/>
    </row>
    <row r="59568" spans="5:29" s="2" customFormat="1">
      <c r="E59568" s="120"/>
      <c r="M59568" s="120"/>
      <c r="N59568" s="120"/>
      <c r="U59568" s="121"/>
      <c r="V59568" s="122"/>
      <c r="W59568" s="123"/>
      <c r="AC59568" s="123"/>
    </row>
    <row r="59569" spans="5:29" s="2" customFormat="1">
      <c r="E59569" s="120"/>
      <c r="M59569" s="120"/>
      <c r="N59569" s="120"/>
      <c r="U59569" s="121"/>
      <c r="V59569" s="122"/>
      <c r="W59569" s="123"/>
      <c r="AC59569" s="123"/>
    </row>
    <row r="59570" spans="5:29" s="2" customFormat="1">
      <c r="E59570" s="120"/>
      <c r="M59570" s="120"/>
      <c r="N59570" s="120"/>
      <c r="U59570" s="121"/>
      <c r="V59570" s="122"/>
      <c r="W59570" s="123"/>
      <c r="AC59570" s="123"/>
    </row>
    <row r="59571" spans="5:29" s="2" customFormat="1">
      <c r="E59571" s="120"/>
      <c r="M59571" s="120"/>
      <c r="N59571" s="120"/>
      <c r="U59571" s="121"/>
      <c r="V59571" s="122"/>
      <c r="W59571" s="123"/>
      <c r="AC59571" s="123"/>
    </row>
    <row r="59572" spans="5:29" s="2" customFormat="1">
      <c r="E59572" s="120"/>
      <c r="M59572" s="120"/>
      <c r="N59572" s="120"/>
      <c r="U59572" s="121"/>
      <c r="V59572" s="122"/>
      <c r="W59572" s="123"/>
      <c r="AC59572" s="123"/>
    </row>
    <row r="59573" spans="5:29" s="2" customFormat="1">
      <c r="E59573" s="120"/>
      <c r="M59573" s="120"/>
      <c r="N59573" s="120"/>
      <c r="U59573" s="121"/>
      <c r="V59573" s="122"/>
      <c r="W59573" s="123"/>
      <c r="AC59573" s="123"/>
    </row>
    <row r="59574" spans="5:29" s="2" customFormat="1">
      <c r="E59574" s="120"/>
      <c r="M59574" s="120"/>
      <c r="N59574" s="120"/>
      <c r="U59574" s="121"/>
      <c r="V59574" s="122"/>
      <c r="W59574" s="123"/>
      <c r="AC59574" s="123"/>
    </row>
    <row r="59575" spans="5:29" s="2" customFormat="1">
      <c r="E59575" s="120"/>
      <c r="M59575" s="120"/>
      <c r="N59575" s="120"/>
      <c r="U59575" s="121"/>
      <c r="V59575" s="122"/>
      <c r="W59575" s="123"/>
      <c r="AC59575" s="123"/>
    </row>
    <row r="59576" spans="5:29" s="2" customFormat="1">
      <c r="E59576" s="120"/>
      <c r="M59576" s="120"/>
      <c r="N59576" s="120"/>
      <c r="U59576" s="121"/>
      <c r="V59576" s="122"/>
      <c r="W59576" s="123"/>
      <c r="AC59576" s="123"/>
    </row>
    <row r="59577" spans="5:29" s="2" customFormat="1">
      <c r="E59577" s="120"/>
      <c r="M59577" s="120"/>
      <c r="N59577" s="120"/>
      <c r="U59577" s="121"/>
      <c r="V59577" s="122"/>
      <c r="W59577" s="123"/>
      <c r="AC59577" s="123"/>
    </row>
    <row r="59578" spans="5:29" s="2" customFormat="1">
      <c r="E59578" s="120"/>
      <c r="M59578" s="120"/>
      <c r="N59578" s="120"/>
      <c r="U59578" s="121"/>
      <c r="V59578" s="122"/>
      <c r="W59578" s="123"/>
      <c r="AC59578" s="123"/>
    </row>
    <row r="59579" spans="5:29" s="2" customFormat="1">
      <c r="E59579" s="120"/>
      <c r="M59579" s="120"/>
      <c r="N59579" s="120"/>
      <c r="U59579" s="121"/>
      <c r="V59579" s="122"/>
      <c r="W59579" s="123"/>
      <c r="AC59579" s="123"/>
    </row>
    <row r="59580" spans="5:29" s="2" customFormat="1">
      <c r="E59580" s="120"/>
      <c r="M59580" s="120"/>
      <c r="N59580" s="120"/>
      <c r="U59580" s="121"/>
      <c r="V59580" s="122"/>
      <c r="W59580" s="123"/>
      <c r="AC59580" s="123"/>
    </row>
    <row r="59581" spans="5:29" s="2" customFormat="1">
      <c r="E59581" s="120"/>
      <c r="M59581" s="120"/>
      <c r="N59581" s="120"/>
      <c r="U59581" s="121"/>
      <c r="V59581" s="122"/>
      <c r="W59581" s="123"/>
      <c r="AC59581" s="123"/>
    </row>
    <row r="59582" spans="5:29" s="2" customFormat="1">
      <c r="E59582" s="120"/>
      <c r="M59582" s="120"/>
      <c r="N59582" s="120"/>
      <c r="U59582" s="121"/>
      <c r="V59582" s="122"/>
      <c r="W59582" s="123"/>
      <c r="AC59582" s="123"/>
    </row>
    <row r="59583" spans="5:29" s="2" customFormat="1">
      <c r="E59583" s="120"/>
      <c r="M59583" s="120"/>
      <c r="N59583" s="120"/>
      <c r="U59583" s="121"/>
      <c r="V59583" s="122"/>
      <c r="W59583" s="123"/>
      <c r="AC59583" s="123"/>
    </row>
    <row r="59584" spans="5:29" s="2" customFormat="1">
      <c r="E59584" s="120"/>
      <c r="M59584" s="120"/>
      <c r="N59584" s="120"/>
      <c r="U59584" s="121"/>
      <c r="V59584" s="122"/>
      <c r="W59584" s="123"/>
      <c r="AC59584" s="123"/>
    </row>
    <row r="59585" spans="5:29" s="2" customFormat="1">
      <c r="E59585" s="120"/>
      <c r="M59585" s="120"/>
      <c r="N59585" s="120"/>
      <c r="U59585" s="121"/>
      <c r="V59585" s="122"/>
      <c r="W59585" s="123"/>
      <c r="AC59585" s="123"/>
    </row>
    <row r="59586" spans="5:29" s="2" customFormat="1">
      <c r="E59586" s="120"/>
      <c r="M59586" s="120"/>
      <c r="N59586" s="120"/>
      <c r="U59586" s="121"/>
      <c r="V59586" s="122"/>
      <c r="W59586" s="123"/>
      <c r="AC59586" s="123"/>
    </row>
    <row r="59587" spans="5:29" s="2" customFormat="1">
      <c r="E59587" s="120"/>
      <c r="M59587" s="120"/>
      <c r="N59587" s="120"/>
      <c r="U59587" s="121"/>
      <c r="V59587" s="122"/>
      <c r="W59587" s="123"/>
      <c r="AC59587" s="123"/>
    </row>
    <row r="59588" spans="5:29" s="2" customFormat="1">
      <c r="E59588" s="120"/>
      <c r="M59588" s="120"/>
      <c r="N59588" s="120"/>
      <c r="U59588" s="121"/>
      <c r="V59588" s="122"/>
      <c r="W59588" s="123"/>
      <c r="AC59588" s="123"/>
    </row>
    <row r="59589" spans="5:29" s="2" customFormat="1">
      <c r="E59589" s="120"/>
      <c r="M59589" s="120"/>
      <c r="N59589" s="120"/>
      <c r="U59589" s="121"/>
      <c r="V59589" s="122"/>
      <c r="W59589" s="123"/>
      <c r="AC59589" s="123"/>
    </row>
    <row r="59590" spans="5:29" s="2" customFormat="1">
      <c r="E59590" s="120"/>
      <c r="M59590" s="120"/>
      <c r="N59590" s="120"/>
      <c r="U59590" s="121"/>
      <c r="V59590" s="122"/>
      <c r="W59590" s="123"/>
      <c r="AC59590" s="123"/>
    </row>
    <row r="59591" spans="5:29" s="2" customFormat="1">
      <c r="E59591" s="120"/>
      <c r="M59591" s="120"/>
      <c r="N59591" s="120"/>
      <c r="U59591" s="121"/>
      <c r="V59591" s="122"/>
      <c r="W59591" s="123"/>
      <c r="AC59591" s="123"/>
    </row>
    <row r="59592" spans="5:29" s="2" customFormat="1">
      <c r="E59592" s="120"/>
      <c r="M59592" s="120"/>
      <c r="N59592" s="120"/>
      <c r="U59592" s="121"/>
      <c r="V59592" s="122"/>
      <c r="W59592" s="123"/>
      <c r="AC59592" s="123"/>
    </row>
    <row r="59593" spans="5:29" s="2" customFormat="1">
      <c r="E59593" s="120"/>
      <c r="M59593" s="120"/>
      <c r="N59593" s="120"/>
      <c r="U59593" s="121"/>
      <c r="V59593" s="122"/>
      <c r="W59593" s="123"/>
      <c r="AC59593" s="123"/>
    </row>
    <row r="59594" spans="5:29" s="2" customFormat="1">
      <c r="E59594" s="120"/>
      <c r="M59594" s="120"/>
      <c r="N59594" s="120"/>
      <c r="U59594" s="121"/>
      <c r="V59594" s="122"/>
      <c r="W59594" s="123"/>
      <c r="AC59594" s="123"/>
    </row>
    <row r="59595" spans="5:29" s="2" customFormat="1">
      <c r="E59595" s="120"/>
      <c r="M59595" s="120"/>
      <c r="N59595" s="120"/>
      <c r="U59595" s="121"/>
      <c r="V59595" s="122"/>
      <c r="W59595" s="123"/>
      <c r="AC59595" s="123"/>
    </row>
    <row r="59596" spans="5:29" s="2" customFormat="1">
      <c r="E59596" s="120"/>
      <c r="M59596" s="120"/>
      <c r="N59596" s="120"/>
      <c r="U59596" s="121"/>
      <c r="V59596" s="122"/>
      <c r="W59596" s="123"/>
      <c r="AC59596" s="123"/>
    </row>
    <row r="59597" spans="5:29" s="2" customFormat="1">
      <c r="E59597" s="120"/>
      <c r="M59597" s="120"/>
      <c r="N59597" s="120"/>
      <c r="U59597" s="121"/>
      <c r="V59597" s="122"/>
      <c r="W59597" s="123"/>
      <c r="AC59597" s="123"/>
    </row>
    <row r="59598" spans="5:29" s="2" customFormat="1">
      <c r="E59598" s="120"/>
      <c r="M59598" s="120"/>
      <c r="N59598" s="120"/>
      <c r="U59598" s="121"/>
      <c r="V59598" s="122"/>
      <c r="W59598" s="123"/>
      <c r="AC59598" s="123"/>
    </row>
    <row r="59599" spans="5:29" s="2" customFormat="1">
      <c r="E59599" s="120"/>
      <c r="M59599" s="120"/>
      <c r="N59599" s="120"/>
      <c r="U59599" s="121"/>
      <c r="V59599" s="122"/>
      <c r="W59599" s="123"/>
      <c r="AC59599" s="123"/>
    </row>
    <row r="59600" spans="5:29" s="2" customFormat="1">
      <c r="E59600" s="120"/>
      <c r="M59600" s="120"/>
      <c r="N59600" s="120"/>
      <c r="U59600" s="121"/>
      <c r="V59600" s="122"/>
      <c r="W59600" s="123"/>
      <c r="AC59600" s="123"/>
    </row>
    <row r="59601" spans="5:29" s="2" customFormat="1">
      <c r="E59601" s="120"/>
      <c r="M59601" s="120"/>
      <c r="N59601" s="120"/>
      <c r="U59601" s="121"/>
      <c r="V59601" s="122"/>
      <c r="W59601" s="123"/>
      <c r="AC59601" s="123"/>
    </row>
    <row r="59602" spans="5:29" s="2" customFormat="1">
      <c r="E59602" s="120"/>
      <c r="M59602" s="120"/>
      <c r="N59602" s="120"/>
      <c r="U59602" s="121"/>
      <c r="V59602" s="122"/>
      <c r="W59602" s="123"/>
      <c r="AC59602" s="123"/>
    </row>
    <row r="59603" spans="5:29" s="2" customFormat="1">
      <c r="E59603" s="120"/>
      <c r="M59603" s="120"/>
      <c r="N59603" s="120"/>
      <c r="U59603" s="121"/>
      <c r="V59603" s="122"/>
      <c r="W59603" s="123"/>
      <c r="AC59603" s="123"/>
    </row>
    <row r="59604" spans="5:29" s="2" customFormat="1">
      <c r="E59604" s="120"/>
      <c r="M59604" s="120"/>
      <c r="N59604" s="120"/>
      <c r="U59604" s="121"/>
      <c r="V59604" s="122"/>
      <c r="W59604" s="123"/>
      <c r="AC59604" s="123"/>
    </row>
    <row r="59605" spans="5:29" s="2" customFormat="1">
      <c r="E59605" s="120"/>
      <c r="M59605" s="120"/>
      <c r="N59605" s="120"/>
      <c r="U59605" s="121"/>
      <c r="V59605" s="122"/>
      <c r="W59605" s="123"/>
      <c r="AC59605" s="123"/>
    </row>
    <row r="59606" spans="5:29" s="2" customFormat="1">
      <c r="E59606" s="120"/>
      <c r="M59606" s="120"/>
      <c r="N59606" s="120"/>
      <c r="U59606" s="121"/>
      <c r="V59606" s="122"/>
      <c r="W59606" s="123"/>
      <c r="AC59606" s="123"/>
    </row>
    <row r="59607" spans="5:29" s="2" customFormat="1">
      <c r="E59607" s="120"/>
      <c r="M59607" s="120"/>
      <c r="N59607" s="120"/>
      <c r="U59607" s="121"/>
      <c r="V59607" s="122"/>
      <c r="W59607" s="123"/>
      <c r="AC59607" s="123"/>
    </row>
    <row r="59608" spans="5:29" s="2" customFormat="1">
      <c r="E59608" s="120"/>
      <c r="M59608" s="120"/>
      <c r="N59608" s="120"/>
      <c r="U59608" s="121"/>
      <c r="V59608" s="122"/>
      <c r="W59608" s="123"/>
      <c r="AC59608" s="123"/>
    </row>
    <row r="59609" spans="5:29" s="2" customFormat="1">
      <c r="E59609" s="120"/>
      <c r="M59609" s="120"/>
      <c r="N59609" s="120"/>
      <c r="U59609" s="121"/>
      <c r="V59609" s="122"/>
      <c r="W59609" s="123"/>
      <c r="AC59609" s="123"/>
    </row>
    <row r="59610" spans="5:29" s="2" customFormat="1">
      <c r="E59610" s="120"/>
      <c r="M59610" s="120"/>
      <c r="N59610" s="120"/>
      <c r="U59610" s="121"/>
      <c r="V59610" s="122"/>
      <c r="W59610" s="123"/>
      <c r="AC59610" s="123"/>
    </row>
    <row r="59611" spans="5:29" s="2" customFormat="1">
      <c r="E59611" s="120"/>
      <c r="M59611" s="120"/>
      <c r="N59611" s="120"/>
      <c r="U59611" s="121"/>
      <c r="V59611" s="122"/>
      <c r="W59611" s="123"/>
      <c r="AC59611" s="123"/>
    </row>
    <row r="59612" spans="5:29" s="2" customFormat="1">
      <c r="E59612" s="120"/>
      <c r="M59612" s="120"/>
      <c r="N59612" s="120"/>
      <c r="U59612" s="121"/>
      <c r="V59612" s="122"/>
      <c r="W59612" s="123"/>
      <c r="AC59612" s="123"/>
    </row>
    <row r="59613" spans="5:29" s="2" customFormat="1">
      <c r="E59613" s="120"/>
      <c r="M59613" s="120"/>
      <c r="N59613" s="120"/>
      <c r="U59613" s="121"/>
      <c r="V59613" s="122"/>
      <c r="W59613" s="123"/>
      <c r="AC59613" s="123"/>
    </row>
    <row r="59614" spans="5:29" s="2" customFormat="1">
      <c r="E59614" s="120"/>
      <c r="M59614" s="120"/>
      <c r="N59614" s="120"/>
      <c r="U59614" s="121"/>
      <c r="V59614" s="122"/>
      <c r="W59614" s="123"/>
      <c r="AC59614" s="123"/>
    </row>
    <row r="59615" spans="5:29" s="2" customFormat="1">
      <c r="E59615" s="120"/>
      <c r="M59615" s="120"/>
      <c r="N59615" s="120"/>
      <c r="U59615" s="121"/>
      <c r="V59615" s="122"/>
      <c r="W59615" s="123"/>
      <c r="AC59615" s="123"/>
    </row>
    <row r="59616" spans="5:29" s="2" customFormat="1">
      <c r="E59616" s="120"/>
      <c r="M59616" s="120"/>
      <c r="N59616" s="120"/>
      <c r="U59616" s="121"/>
      <c r="V59616" s="122"/>
      <c r="W59616" s="123"/>
      <c r="AC59616" s="123"/>
    </row>
    <row r="59617" spans="5:29" s="2" customFormat="1">
      <c r="E59617" s="120"/>
      <c r="M59617" s="120"/>
      <c r="N59617" s="120"/>
      <c r="U59617" s="121"/>
      <c r="V59617" s="122"/>
      <c r="W59617" s="123"/>
      <c r="AC59617" s="123"/>
    </row>
    <row r="59618" spans="5:29" s="2" customFormat="1">
      <c r="E59618" s="120"/>
      <c r="M59618" s="120"/>
      <c r="N59618" s="120"/>
      <c r="U59618" s="121"/>
      <c r="V59618" s="122"/>
      <c r="W59618" s="123"/>
      <c r="AC59618" s="123"/>
    </row>
    <row r="59619" spans="5:29" s="2" customFormat="1">
      <c r="E59619" s="120"/>
      <c r="M59619" s="120"/>
      <c r="N59619" s="120"/>
      <c r="U59619" s="121"/>
      <c r="V59619" s="122"/>
      <c r="W59619" s="123"/>
      <c r="AC59619" s="123"/>
    </row>
    <row r="59620" spans="5:29" s="2" customFormat="1">
      <c r="E59620" s="120"/>
      <c r="M59620" s="120"/>
      <c r="N59620" s="120"/>
      <c r="U59620" s="121"/>
      <c r="V59620" s="122"/>
      <c r="W59620" s="123"/>
      <c r="AC59620" s="123"/>
    </row>
    <row r="59621" spans="5:29" s="2" customFormat="1">
      <c r="E59621" s="120"/>
      <c r="M59621" s="120"/>
      <c r="N59621" s="120"/>
      <c r="U59621" s="121"/>
      <c r="V59621" s="122"/>
      <c r="W59621" s="123"/>
      <c r="AC59621" s="123"/>
    </row>
    <row r="59622" spans="5:29" s="2" customFormat="1">
      <c r="E59622" s="120"/>
      <c r="M59622" s="120"/>
      <c r="N59622" s="120"/>
      <c r="U59622" s="121"/>
      <c r="V59622" s="122"/>
      <c r="W59622" s="123"/>
      <c r="AC59622" s="123"/>
    </row>
    <row r="59623" spans="5:29" s="2" customFormat="1">
      <c r="E59623" s="120"/>
      <c r="M59623" s="120"/>
      <c r="N59623" s="120"/>
      <c r="U59623" s="121"/>
      <c r="V59623" s="122"/>
      <c r="W59623" s="123"/>
      <c r="AC59623" s="123"/>
    </row>
    <row r="59624" spans="5:29" s="2" customFormat="1">
      <c r="E59624" s="120"/>
      <c r="M59624" s="120"/>
      <c r="N59624" s="120"/>
      <c r="U59624" s="121"/>
      <c r="V59624" s="122"/>
      <c r="W59624" s="123"/>
      <c r="AC59624" s="123"/>
    </row>
    <row r="59625" spans="5:29" s="2" customFormat="1">
      <c r="E59625" s="120"/>
      <c r="M59625" s="120"/>
      <c r="N59625" s="120"/>
      <c r="U59625" s="121"/>
      <c r="V59625" s="122"/>
      <c r="W59625" s="123"/>
      <c r="AC59625" s="123"/>
    </row>
    <row r="59626" spans="5:29" s="2" customFormat="1">
      <c r="E59626" s="120"/>
      <c r="M59626" s="120"/>
      <c r="N59626" s="120"/>
      <c r="U59626" s="121"/>
      <c r="V59626" s="122"/>
      <c r="W59626" s="123"/>
      <c r="AC59626" s="123"/>
    </row>
    <row r="59627" spans="5:29" s="2" customFormat="1">
      <c r="E59627" s="120"/>
      <c r="M59627" s="120"/>
      <c r="N59627" s="120"/>
      <c r="U59627" s="121"/>
      <c r="V59627" s="122"/>
      <c r="W59627" s="123"/>
      <c r="AC59627" s="123"/>
    </row>
    <row r="59628" spans="5:29" s="2" customFormat="1">
      <c r="E59628" s="120"/>
      <c r="M59628" s="120"/>
      <c r="N59628" s="120"/>
      <c r="U59628" s="121"/>
      <c r="V59628" s="122"/>
      <c r="W59628" s="123"/>
      <c r="AC59628" s="123"/>
    </row>
    <row r="59629" spans="5:29" s="2" customFormat="1">
      <c r="E59629" s="120"/>
      <c r="M59629" s="120"/>
      <c r="N59629" s="120"/>
      <c r="U59629" s="121"/>
      <c r="V59629" s="122"/>
      <c r="W59629" s="123"/>
      <c r="AC59629" s="123"/>
    </row>
    <row r="59630" spans="5:29" s="2" customFormat="1">
      <c r="E59630" s="120"/>
      <c r="M59630" s="120"/>
      <c r="N59630" s="120"/>
      <c r="U59630" s="121"/>
      <c r="V59630" s="122"/>
      <c r="W59630" s="123"/>
      <c r="AC59630" s="123"/>
    </row>
    <row r="59631" spans="5:29" s="2" customFormat="1">
      <c r="E59631" s="120"/>
      <c r="M59631" s="120"/>
      <c r="N59631" s="120"/>
      <c r="U59631" s="121"/>
      <c r="V59631" s="122"/>
      <c r="W59631" s="123"/>
      <c r="AC59631" s="123"/>
    </row>
    <row r="59632" spans="5:29" s="2" customFormat="1">
      <c r="E59632" s="120"/>
      <c r="M59632" s="120"/>
      <c r="N59632" s="120"/>
      <c r="U59632" s="121"/>
      <c r="V59632" s="122"/>
      <c r="W59632" s="123"/>
      <c r="AC59632" s="123"/>
    </row>
    <row r="59633" spans="5:29" s="2" customFormat="1">
      <c r="E59633" s="120"/>
      <c r="M59633" s="120"/>
      <c r="N59633" s="120"/>
      <c r="U59633" s="121"/>
      <c r="V59633" s="122"/>
      <c r="W59633" s="123"/>
      <c r="AC59633" s="123"/>
    </row>
    <row r="59634" spans="5:29" s="2" customFormat="1">
      <c r="E59634" s="120"/>
      <c r="M59634" s="120"/>
      <c r="N59634" s="120"/>
      <c r="U59634" s="121"/>
      <c r="V59634" s="122"/>
      <c r="W59634" s="123"/>
      <c r="AC59634" s="123"/>
    </row>
    <row r="59635" spans="5:29" s="2" customFormat="1">
      <c r="E59635" s="120"/>
      <c r="M59635" s="120"/>
      <c r="N59635" s="120"/>
      <c r="U59635" s="121"/>
      <c r="V59635" s="122"/>
      <c r="W59635" s="123"/>
      <c r="AC59635" s="123"/>
    </row>
    <row r="59636" spans="5:29" s="2" customFormat="1">
      <c r="E59636" s="120"/>
      <c r="M59636" s="120"/>
      <c r="N59636" s="120"/>
      <c r="U59636" s="121"/>
      <c r="V59636" s="122"/>
      <c r="W59636" s="123"/>
      <c r="AC59636" s="123"/>
    </row>
    <row r="59637" spans="5:29" s="2" customFormat="1">
      <c r="E59637" s="120"/>
      <c r="M59637" s="120"/>
      <c r="N59637" s="120"/>
      <c r="U59637" s="121"/>
      <c r="V59637" s="122"/>
      <c r="W59637" s="123"/>
      <c r="AC59637" s="123"/>
    </row>
    <row r="59638" spans="5:29" s="2" customFormat="1">
      <c r="E59638" s="120"/>
      <c r="M59638" s="120"/>
      <c r="N59638" s="120"/>
      <c r="U59638" s="121"/>
      <c r="V59638" s="122"/>
      <c r="W59638" s="123"/>
      <c r="AC59638" s="123"/>
    </row>
    <row r="59639" spans="5:29" s="2" customFormat="1">
      <c r="E59639" s="120"/>
      <c r="M59639" s="120"/>
      <c r="N59639" s="120"/>
      <c r="U59639" s="121"/>
      <c r="V59639" s="122"/>
      <c r="W59639" s="123"/>
      <c r="AC59639" s="123"/>
    </row>
    <row r="59640" spans="5:29" s="2" customFormat="1">
      <c r="E59640" s="120"/>
      <c r="M59640" s="120"/>
      <c r="N59640" s="120"/>
      <c r="U59640" s="121"/>
      <c r="V59640" s="122"/>
      <c r="W59640" s="123"/>
      <c r="AC59640" s="123"/>
    </row>
    <row r="59641" spans="5:29" s="2" customFormat="1">
      <c r="E59641" s="120"/>
      <c r="M59641" s="120"/>
      <c r="N59641" s="120"/>
      <c r="U59641" s="121"/>
      <c r="V59641" s="122"/>
      <c r="W59641" s="123"/>
      <c r="AC59641" s="123"/>
    </row>
    <row r="59642" spans="5:29" s="2" customFormat="1">
      <c r="E59642" s="120"/>
      <c r="M59642" s="120"/>
      <c r="N59642" s="120"/>
      <c r="U59642" s="121"/>
      <c r="V59642" s="122"/>
      <c r="W59642" s="123"/>
      <c r="AC59642" s="123"/>
    </row>
    <row r="59643" spans="5:29" s="2" customFormat="1">
      <c r="E59643" s="120"/>
      <c r="M59643" s="120"/>
      <c r="N59643" s="120"/>
      <c r="U59643" s="121"/>
      <c r="V59643" s="122"/>
      <c r="W59643" s="123"/>
      <c r="AC59643" s="123"/>
    </row>
    <row r="59644" spans="5:29" s="2" customFormat="1">
      <c r="E59644" s="120"/>
      <c r="M59644" s="120"/>
      <c r="N59644" s="120"/>
      <c r="U59644" s="121"/>
      <c r="V59644" s="122"/>
      <c r="W59644" s="123"/>
      <c r="AC59644" s="123"/>
    </row>
    <row r="59645" spans="5:29" s="2" customFormat="1">
      <c r="E59645" s="120"/>
      <c r="M59645" s="120"/>
      <c r="N59645" s="120"/>
      <c r="U59645" s="121"/>
      <c r="V59645" s="122"/>
      <c r="W59645" s="123"/>
      <c r="AC59645" s="123"/>
    </row>
    <row r="59646" spans="5:29" s="2" customFormat="1">
      <c r="E59646" s="120"/>
      <c r="M59646" s="120"/>
      <c r="N59646" s="120"/>
      <c r="U59646" s="121"/>
      <c r="V59646" s="122"/>
      <c r="W59646" s="123"/>
      <c r="AC59646" s="123"/>
    </row>
    <row r="59647" spans="5:29" s="2" customFormat="1">
      <c r="E59647" s="120"/>
      <c r="M59647" s="120"/>
      <c r="N59647" s="120"/>
      <c r="U59647" s="121"/>
      <c r="V59647" s="122"/>
      <c r="W59647" s="123"/>
      <c r="AC59647" s="123"/>
    </row>
    <row r="59648" spans="5:29" s="2" customFormat="1">
      <c r="E59648" s="120"/>
      <c r="M59648" s="120"/>
      <c r="N59648" s="120"/>
      <c r="U59648" s="121"/>
      <c r="V59648" s="122"/>
      <c r="W59648" s="123"/>
      <c r="AC59648" s="123"/>
    </row>
    <row r="59649" spans="5:29" s="2" customFormat="1">
      <c r="E59649" s="120"/>
      <c r="M59649" s="120"/>
      <c r="N59649" s="120"/>
      <c r="U59649" s="121"/>
      <c r="V59649" s="122"/>
      <c r="W59649" s="123"/>
      <c r="AC59649" s="123"/>
    </row>
    <row r="59650" spans="5:29" s="2" customFormat="1">
      <c r="E59650" s="120"/>
      <c r="M59650" s="120"/>
      <c r="N59650" s="120"/>
      <c r="U59650" s="121"/>
      <c r="V59650" s="122"/>
      <c r="W59650" s="123"/>
      <c r="AC59650" s="123"/>
    </row>
    <row r="59651" spans="5:29" s="2" customFormat="1">
      <c r="E59651" s="120"/>
      <c r="M59651" s="120"/>
      <c r="N59651" s="120"/>
      <c r="U59651" s="121"/>
      <c r="V59651" s="122"/>
      <c r="W59651" s="123"/>
      <c r="AC59651" s="123"/>
    </row>
    <row r="59652" spans="5:29" s="2" customFormat="1">
      <c r="E59652" s="120"/>
      <c r="M59652" s="120"/>
      <c r="N59652" s="120"/>
      <c r="U59652" s="121"/>
      <c r="V59652" s="122"/>
      <c r="W59652" s="123"/>
      <c r="AC59652" s="123"/>
    </row>
    <row r="59653" spans="5:29" s="2" customFormat="1">
      <c r="E59653" s="120"/>
      <c r="M59653" s="120"/>
      <c r="N59653" s="120"/>
      <c r="U59653" s="121"/>
      <c r="V59653" s="122"/>
      <c r="W59653" s="123"/>
      <c r="AC59653" s="123"/>
    </row>
    <row r="59654" spans="5:29" s="2" customFormat="1">
      <c r="E59654" s="120"/>
      <c r="M59654" s="120"/>
      <c r="N59654" s="120"/>
      <c r="U59654" s="121"/>
      <c r="V59654" s="122"/>
      <c r="W59654" s="123"/>
      <c r="AC59654" s="123"/>
    </row>
    <row r="59655" spans="5:29" s="2" customFormat="1">
      <c r="E59655" s="120"/>
      <c r="M59655" s="120"/>
      <c r="N59655" s="120"/>
      <c r="U59655" s="121"/>
      <c r="V59655" s="122"/>
      <c r="W59655" s="123"/>
      <c r="AC59655" s="123"/>
    </row>
    <row r="59656" spans="5:29" s="2" customFormat="1">
      <c r="E59656" s="120"/>
      <c r="M59656" s="120"/>
      <c r="N59656" s="120"/>
      <c r="U59656" s="121"/>
      <c r="V59656" s="122"/>
      <c r="W59656" s="123"/>
      <c r="AC59656" s="123"/>
    </row>
    <row r="59657" spans="5:29" s="2" customFormat="1">
      <c r="E59657" s="120"/>
      <c r="M59657" s="120"/>
      <c r="N59657" s="120"/>
      <c r="U59657" s="121"/>
      <c r="V59657" s="122"/>
      <c r="W59657" s="123"/>
      <c r="AC59657" s="123"/>
    </row>
    <row r="59658" spans="5:29" s="2" customFormat="1">
      <c r="E59658" s="120"/>
      <c r="M59658" s="120"/>
      <c r="N59658" s="120"/>
      <c r="U59658" s="121"/>
      <c r="V59658" s="122"/>
      <c r="W59658" s="123"/>
      <c r="AC59658" s="123"/>
    </row>
    <row r="59659" spans="5:29" s="2" customFormat="1">
      <c r="E59659" s="120"/>
      <c r="M59659" s="120"/>
      <c r="N59659" s="120"/>
      <c r="U59659" s="121"/>
      <c r="V59659" s="122"/>
      <c r="W59659" s="123"/>
      <c r="AC59659" s="123"/>
    </row>
    <row r="59660" spans="5:29" s="2" customFormat="1">
      <c r="E59660" s="120"/>
      <c r="M59660" s="120"/>
      <c r="N59660" s="120"/>
      <c r="U59660" s="121"/>
      <c r="V59660" s="122"/>
      <c r="W59660" s="123"/>
      <c r="AC59660" s="123"/>
    </row>
    <row r="59661" spans="5:29" s="2" customFormat="1">
      <c r="E59661" s="120"/>
      <c r="M59661" s="120"/>
      <c r="N59661" s="120"/>
      <c r="U59661" s="121"/>
      <c r="V59661" s="122"/>
      <c r="W59661" s="123"/>
      <c r="AC59661" s="123"/>
    </row>
    <row r="59662" spans="5:29" s="2" customFormat="1">
      <c r="E59662" s="120"/>
      <c r="M59662" s="120"/>
      <c r="N59662" s="120"/>
      <c r="U59662" s="121"/>
      <c r="V59662" s="122"/>
      <c r="W59662" s="123"/>
      <c r="AC59662" s="123"/>
    </row>
    <row r="59663" spans="5:29" s="2" customFormat="1">
      <c r="E59663" s="120"/>
      <c r="M59663" s="120"/>
      <c r="N59663" s="120"/>
      <c r="U59663" s="121"/>
      <c r="V59663" s="122"/>
      <c r="W59663" s="123"/>
      <c r="AC59663" s="123"/>
    </row>
    <row r="59664" spans="5:29" s="2" customFormat="1">
      <c r="E59664" s="120"/>
      <c r="M59664" s="120"/>
      <c r="N59664" s="120"/>
      <c r="U59664" s="121"/>
      <c r="V59664" s="122"/>
      <c r="W59664" s="123"/>
      <c r="AC59664" s="123"/>
    </row>
    <row r="59665" spans="5:29" s="2" customFormat="1">
      <c r="E59665" s="120"/>
      <c r="M59665" s="120"/>
      <c r="N59665" s="120"/>
      <c r="U59665" s="121"/>
      <c r="V59665" s="122"/>
      <c r="W59665" s="123"/>
      <c r="AC59665" s="123"/>
    </row>
    <row r="59666" spans="5:29" s="2" customFormat="1">
      <c r="E59666" s="120"/>
      <c r="M59666" s="120"/>
      <c r="N59666" s="120"/>
      <c r="U59666" s="121"/>
      <c r="V59666" s="122"/>
      <c r="W59666" s="123"/>
      <c r="AC59666" s="123"/>
    </row>
    <row r="59667" spans="5:29" s="2" customFormat="1">
      <c r="E59667" s="120"/>
      <c r="M59667" s="120"/>
      <c r="N59667" s="120"/>
      <c r="U59667" s="121"/>
      <c r="V59667" s="122"/>
      <c r="W59667" s="123"/>
      <c r="AC59667" s="123"/>
    </row>
    <row r="59668" spans="5:29" s="2" customFormat="1">
      <c r="E59668" s="120"/>
      <c r="M59668" s="120"/>
      <c r="N59668" s="120"/>
      <c r="U59668" s="121"/>
      <c r="V59668" s="122"/>
      <c r="W59668" s="123"/>
      <c r="AC59668" s="123"/>
    </row>
    <row r="59669" spans="5:29" s="2" customFormat="1">
      <c r="E59669" s="120"/>
      <c r="M59669" s="120"/>
      <c r="N59669" s="120"/>
      <c r="U59669" s="121"/>
      <c r="V59669" s="122"/>
      <c r="W59669" s="123"/>
      <c r="AC59669" s="123"/>
    </row>
    <row r="59670" spans="5:29" s="2" customFormat="1">
      <c r="E59670" s="120"/>
      <c r="M59670" s="120"/>
      <c r="N59670" s="120"/>
      <c r="U59670" s="121"/>
      <c r="V59670" s="122"/>
      <c r="W59670" s="123"/>
      <c r="AC59670" s="123"/>
    </row>
    <row r="59671" spans="5:29" s="2" customFormat="1">
      <c r="E59671" s="120"/>
      <c r="M59671" s="120"/>
      <c r="N59671" s="120"/>
      <c r="U59671" s="121"/>
      <c r="V59671" s="122"/>
      <c r="W59671" s="123"/>
      <c r="AC59671" s="123"/>
    </row>
    <row r="59672" spans="5:29" s="2" customFormat="1">
      <c r="E59672" s="120"/>
      <c r="M59672" s="120"/>
      <c r="N59672" s="120"/>
      <c r="U59672" s="121"/>
      <c r="V59672" s="122"/>
      <c r="W59672" s="123"/>
      <c r="AC59672" s="123"/>
    </row>
    <row r="59673" spans="5:29" s="2" customFormat="1">
      <c r="E59673" s="120"/>
      <c r="M59673" s="120"/>
      <c r="N59673" s="120"/>
      <c r="U59673" s="121"/>
      <c r="V59673" s="122"/>
      <c r="W59673" s="123"/>
      <c r="AC59673" s="123"/>
    </row>
    <row r="59674" spans="5:29" s="2" customFormat="1">
      <c r="E59674" s="120"/>
      <c r="M59674" s="120"/>
      <c r="N59674" s="120"/>
      <c r="U59674" s="121"/>
      <c r="V59674" s="122"/>
      <c r="W59674" s="123"/>
      <c r="AC59674" s="123"/>
    </row>
    <row r="59675" spans="5:29" s="2" customFormat="1">
      <c r="E59675" s="120"/>
      <c r="M59675" s="120"/>
      <c r="N59675" s="120"/>
      <c r="U59675" s="121"/>
      <c r="V59675" s="122"/>
      <c r="W59675" s="123"/>
      <c r="AC59675" s="123"/>
    </row>
    <row r="59676" spans="5:29" s="2" customFormat="1">
      <c r="E59676" s="120"/>
      <c r="M59676" s="120"/>
      <c r="N59676" s="120"/>
      <c r="U59676" s="121"/>
      <c r="V59676" s="122"/>
      <c r="W59676" s="123"/>
      <c r="AC59676" s="123"/>
    </row>
    <row r="59677" spans="5:29" s="2" customFormat="1">
      <c r="E59677" s="120"/>
      <c r="M59677" s="120"/>
      <c r="N59677" s="120"/>
      <c r="U59677" s="121"/>
      <c r="V59677" s="122"/>
      <c r="W59677" s="123"/>
      <c r="AC59677" s="123"/>
    </row>
    <row r="59678" spans="5:29" s="2" customFormat="1">
      <c r="E59678" s="120"/>
      <c r="M59678" s="120"/>
      <c r="N59678" s="120"/>
      <c r="U59678" s="121"/>
      <c r="V59678" s="122"/>
      <c r="W59678" s="123"/>
      <c r="AC59678" s="123"/>
    </row>
    <row r="59679" spans="5:29" s="2" customFormat="1">
      <c r="E59679" s="120"/>
      <c r="M59679" s="120"/>
      <c r="N59679" s="120"/>
      <c r="U59679" s="121"/>
      <c r="V59679" s="122"/>
      <c r="W59679" s="123"/>
      <c r="AC59679" s="123"/>
    </row>
    <row r="59680" spans="5:29" s="2" customFormat="1">
      <c r="E59680" s="120"/>
      <c r="M59680" s="120"/>
      <c r="N59680" s="120"/>
      <c r="U59680" s="121"/>
      <c r="V59680" s="122"/>
      <c r="W59680" s="123"/>
      <c r="AC59680" s="123"/>
    </row>
    <row r="59681" spans="5:29" s="2" customFormat="1">
      <c r="E59681" s="120"/>
      <c r="M59681" s="120"/>
      <c r="N59681" s="120"/>
      <c r="U59681" s="121"/>
      <c r="V59681" s="122"/>
      <c r="W59681" s="123"/>
      <c r="AC59681" s="123"/>
    </row>
    <row r="59682" spans="5:29" s="2" customFormat="1">
      <c r="E59682" s="120"/>
      <c r="M59682" s="120"/>
      <c r="N59682" s="120"/>
      <c r="U59682" s="121"/>
      <c r="V59682" s="122"/>
      <c r="W59682" s="123"/>
      <c r="AC59682" s="123"/>
    </row>
    <row r="59683" spans="5:29" s="2" customFormat="1">
      <c r="E59683" s="120"/>
      <c r="M59683" s="120"/>
      <c r="N59683" s="120"/>
      <c r="U59683" s="121"/>
      <c r="V59683" s="122"/>
      <c r="W59683" s="123"/>
      <c r="AC59683" s="123"/>
    </row>
    <row r="59684" spans="5:29" s="2" customFormat="1">
      <c r="E59684" s="120"/>
      <c r="M59684" s="120"/>
      <c r="N59684" s="120"/>
      <c r="U59684" s="121"/>
      <c r="V59684" s="122"/>
      <c r="W59684" s="123"/>
      <c r="AC59684" s="123"/>
    </row>
    <row r="59685" spans="5:29" s="2" customFormat="1">
      <c r="E59685" s="120"/>
      <c r="M59685" s="120"/>
      <c r="N59685" s="120"/>
      <c r="U59685" s="121"/>
      <c r="V59685" s="122"/>
      <c r="W59685" s="123"/>
      <c r="AC59685" s="123"/>
    </row>
    <row r="59686" spans="5:29" s="2" customFormat="1">
      <c r="E59686" s="120"/>
      <c r="M59686" s="120"/>
      <c r="N59686" s="120"/>
      <c r="U59686" s="121"/>
      <c r="V59686" s="122"/>
      <c r="W59686" s="123"/>
      <c r="AC59686" s="123"/>
    </row>
    <row r="59687" spans="5:29" s="2" customFormat="1">
      <c r="E59687" s="120"/>
      <c r="M59687" s="120"/>
      <c r="N59687" s="120"/>
      <c r="U59687" s="121"/>
      <c r="V59687" s="122"/>
      <c r="W59687" s="123"/>
      <c r="AC59687" s="123"/>
    </row>
    <row r="59688" spans="5:29" s="2" customFormat="1">
      <c r="E59688" s="120"/>
      <c r="M59688" s="120"/>
      <c r="N59688" s="120"/>
      <c r="U59688" s="121"/>
      <c r="V59688" s="122"/>
      <c r="W59688" s="123"/>
      <c r="AC59688" s="123"/>
    </row>
    <row r="59689" spans="5:29" s="2" customFormat="1">
      <c r="E59689" s="120"/>
      <c r="M59689" s="120"/>
      <c r="N59689" s="120"/>
      <c r="U59689" s="121"/>
      <c r="V59689" s="122"/>
      <c r="W59689" s="123"/>
      <c r="AC59689" s="123"/>
    </row>
    <row r="59690" spans="5:29" s="2" customFormat="1">
      <c r="E59690" s="120"/>
      <c r="M59690" s="120"/>
      <c r="N59690" s="120"/>
      <c r="U59690" s="121"/>
      <c r="V59690" s="122"/>
      <c r="W59690" s="123"/>
      <c r="AC59690" s="123"/>
    </row>
    <row r="59691" spans="5:29" s="2" customFormat="1">
      <c r="E59691" s="120"/>
      <c r="M59691" s="120"/>
      <c r="N59691" s="120"/>
      <c r="U59691" s="121"/>
      <c r="V59691" s="122"/>
      <c r="W59691" s="123"/>
      <c r="AC59691" s="123"/>
    </row>
    <row r="59692" spans="5:29" s="2" customFormat="1">
      <c r="E59692" s="120"/>
      <c r="M59692" s="120"/>
      <c r="N59692" s="120"/>
      <c r="U59692" s="121"/>
      <c r="V59692" s="122"/>
      <c r="W59692" s="123"/>
      <c r="AC59692" s="123"/>
    </row>
    <row r="59693" spans="5:29" s="2" customFormat="1">
      <c r="E59693" s="120"/>
      <c r="M59693" s="120"/>
      <c r="N59693" s="120"/>
      <c r="U59693" s="121"/>
      <c r="V59693" s="122"/>
      <c r="W59693" s="123"/>
      <c r="AC59693" s="123"/>
    </row>
    <row r="59694" spans="5:29" s="2" customFormat="1">
      <c r="E59694" s="120"/>
      <c r="M59694" s="120"/>
      <c r="N59694" s="120"/>
      <c r="U59694" s="121"/>
      <c r="V59694" s="122"/>
      <c r="W59694" s="123"/>
      <c r="AC59694" s="123"/>
    </row>
    <row r="59695" spans="5:29" s="2" customFormat="1">
      <c r="E59695" s="120"/>
      <c r="M59695" s="120"/>
      <c r="N59695" s="120"/>
      <c r="U59695" s="121"/>
      <c r="V59695" s="122"/>
      <c r="W59695" s="123"/>
      <c r="AC59695" s="123"/>
    </row>
    <row r="59696" spans="5:29" s="2" customFormat="1">
      <c r="E59696" s="120"/>
      <c r="M59696" s="120"/>
      <c r="N59696" s="120"/>
      <c r="U59696" s="121"/>
      <c r="V59696" s="122"/>
      <c r="W59696" s="123"/>
      <c r="AC59696" s="123"/>
    </row>
    <row r="59697" spans="5:29" s="2" customFormat="1">
      <c r="E59697" s="120"/>
      <c r="M59697" s="120"/>
      <c r="N59697" s="120"/>
      <c r="U59697" s="121"/>
      <c r="V59697" s="122"/>
      <c r="W59697" s="123"/>
      <c r="AC59697" s="123"/>
    </row>
    <row r="59698" spans="5:29" s="2" customFormat="1">
      <c r="E59698" s="120"/>
      <c r="M59698" s="120"/>
      <c r="N59698" s="120"/>
      <c r="U59698" s="121"/>
      <c r="V59698" s="122"/>
      <c r="W59698" s="123"/>
      <c r="AC59698" s="123"/>
    </row>
    <row r="59699" spans="5:29" s="2" customFormat="1">
      <c r="E59699" s="120"/>
      <c r="M59699" s="120"/>
      <c r="N59699" s="120"/>
      <c r="U59699" s="121"/>
      <c r="V59699" s="122"/>
      <c r="W59699" s="123"/>
      <c r="AC59699" s="123"/>
    </row>
    <row r="59700" spans="5:29" s="2" customFormat="1">
      <c r="E59700" s="120"/>
      <c r="M59700" s="120"/>
      <c r="N59700" s="120"/>
      <c r="U59700" s="121"/>
      <c r="V59700" s="122"/>
      <c r="W59700" s="123"/>
      <c r="AC59700" s="123"/>
    </row>
    <row r="59701" spans="5:29" s="2" customFormat="1">
      <c r="E59701" s="120"/>
      <c r="M59701" s="120"/>
      <c r="N59701" s="120"/>
      <c r="U59701" s="121"/>
      <c r="V59701" s="122"/>
      <c r="W59701" s="123"/>
      <c r="AC59701" s="123"/>
    </row>
    <row r="59702" spans="5:29" s="2" customFormat="1">
      <c r="E59702" s="120"/>
      <c r="M59702" s="120"/>
      <c r="N59702" s="120"/>
      <c r="U59702" s="121"/>
      <c r="V59702" s="122"/>
      <c r="W59702" s="123"/>
      <c r="AC59702" s="123"/>
    </row>
    <row r="59703" spans="5:29" s="2" customFormat="1">
      <c r="E59703" s="120"/>
      <c r="M59703" s="120"/>
      <c r="N59703" s="120"/>
      <c r="U59703" s="121"/>
      <c r="V59703" s="122"/>
      <c r="W59703" s="123"/>
      <c r="AC59703" s="123"/>
    </row>
    <row r="59704" spans="5:29" s="2" customFormat="1">
      <c r="E59704" s="120"/>
      <c r="M59704" s="120"/>
      <c r="N59704" s="120"/>
      <c r="U59704" s="121"/>
      <c r="V59704" s="122"/>
      <c r="W59704" s="123"/>
      <c r="AC59704" s="123"/>
    </row>
    <row r="59705" spans="5:29" s="2" customFormat="1">
      <c r="E59705" s="120"/>
      <c r="M59705" s="120"/>
      <c r="N59705" s="120"/>
      <c r="U59705" s="121"/>
      <c r="V59705" s="122"/>
      <c r="W59705" s="123"/>
      <c r="AC59705" s="123"/>
    </row>
    <row r="59706" spans="5:29" s="2" customFormat="1">
      <c r="E59706" s="120"/>
      <c r="M59706" s="120"/>
      <c r="N59706" s="120"/>
      <c r="U59706" s="121"/>
      <c r="V59706" s="122"/>
      <c r="W59706" s="123"/>
      <c r="AC59706" s="123"/>
    </row>
    <row r="59707" spans="5:29" s="2" customFormat="1">
      <c r="E59707" s="120"/>
      <c r="M59707" s="120"/>
      <c r="N59707" s="120"/>
      <c r="U59707" s="121"/>
      <c r="V59707" s="122"/>
      <c r="W59707" s="123"/>
      <c r="AC59707" s="123"/>
    </row>
    <row r="59708" spans="5:29" s="2" customFormat="1">
      <c r="E59708" s="120"/>
      <c r="M59708" s="120"/>
      <c r="N59708" s="120"/>
      <c r="U59708" s="121"/>
      <c r="V59708" s="122"/>
      <c r="W59708" s="123"/>
      <c r="AC59708" s="123"/>
    </row>
    <row r="59709" spans="5:29" s="2" customFormat="1">
      <c r="E59709" s="120"/>
      <c r="M59709" s="120"/>
      <c r="N59709" s="120"/>
      <c r="U59709" s="121"/>
      <c r="V59709" s="122"/>
      <c r="W59709" s="123"/>
      <c r="AC59709" s="123"/>
    </row>
    <row r="59710" spans="5:29" s="2" customFormat="1">
      <c r="E59710" s="120"/>
      <c r="M59710" s="120"/>
      <c r="N59710" s="120"/>
      <c r="U59710" s="121"/>
      <c r="V59710" s="122"/>
      <c r="W59710" s="123"/>
      <c r="AC59710" s="123"/>
    </row>
    <row r="59711" spans="5:29" s="2" customFormat="1">
      <c r="E59711" s="120"/>
      <c r="M59711" s="120"/>
      <c r="N59711" s="120"/>
      <c r="U59711" s="121"/>
      <c r="V59711" s="122"/>
      <c r="W59711" s="123"/>
      <c r="AC59711" s="123"/>
    </row>
    <row r="59712" spans="5:29" s="2" customFormat="1">
      <c r="E59712" s="120"/>
      <c r="M59712" s="120"/>
      <c r="N59712" s="120"/>
      <c r="U59712" s="121"/>
      <c r="V59712" s="122"/>
      <c r="W59712" s="123"/>
      <c r="AC59712" s="123"/>
    </row>
    <row r="59713" spans="5:29" s="2" customFormat="1">
      <c r="E59713" s="120"/>
      <c r="M59713" s="120"/>
      <c r="N59713" s="120"/>
      <c r="U59713" s="121"/>
      <c r="V59713" s="122"/>
      <c r="W59713" s="123"/>
      <c r="AC59713" s="123"/>
    </row>
    <row r="59714" spans="5:29" s="2" customFormat="1">
      <c r="E59714" s="120"/>
      <c r="M59714" s="120"/>
      <c r="N59714" s="120"/>
      <c r="U59714" s="121"/>
      <c r="V59714" s="122"/>
      <c r="W59714" s="123"/>
      <c r="AC59714" s="123"/>
    </row>
    <row r="59715" spans="5:29" s="2" customFormat="1">
      <c r="E59715" s="120"/>
      <c r="M59715" s="120"/>
      <c r="N59715" s="120"/>
      <c r="U59715" s="121"/>
      <c r="V59715" s="122"/>
      <c r="W59715" s="123"/>
      <c r="AC59715" s="123"/>
    </row>
    <row r="59716" spans="5:29" s="2" customFormat="1">
      <c r="E59716" s="120"/>
      <c r="M59716" s="120"/>
      <c r="N59716" s="120"/>
      <c r="U59716" s="121"/>
      <c r="V59716" s="122"/>
      <c r="W59716" s="123"/>
      <c r="AC59716" s="123"/>
    </row>
    <row r="59717" spans="5:29" s="2" customFormat="1">
      <c r="E59717" s="120"/>
      <c r="M59717" s="120"/>
      <c r="N59717" s="120"/>
      <c r="U59717" s="121"/>
      <c r="V59717" s="122"/>
      <c r="W59717" s="123"/>
      <c r="AC59717" s="123"/>
    </row>
    <row r="59718" spans="5:29" s="2" customFormat="1">
      <c r="E59718" s="120"/>
      <c r="M59718" s="120"/>
      <c r="N59718" s="120"/>
      <c r="U59718" s="121"/>
      <c r="V59718" s="122"/>
      <c r="W59718" s="123"/>
      <c r="AC59718" s="123"/>
    </row>
    <row r="59719" spans="5:29" s="2" customFormat="1">
      <c r="E59719" s="120"/>
      <c r="M59719" s="120"/>
      <c r="N59719" s="120"/>
      <c r="U59719" s="121"/>
      <c r="V59719" s="122"/>
      <c r="W59719" s="123"/>
      <c r="AC59719" s="123"/>
    </row>
    <row r="59720" spans="5:29" s="2" customFormat="1">
      <c r="E59720" s="120"/>
      <c r="M59720" s="120"/>
      <c r="N59720" s="120"/>
      <c r="U59720" s="121"/>
      <c r="V59720" s="122"/>
      <c r="W59720" s="123"/>
      <c r="AC59720" s="123"/>
    </row>
    <row r="59721" spans="5:29" s="2" customFormat="1">
      <c r="E59721" s="120"/>
      <c r="M59721" s="120"/>
      <c r="N59721" s="120"/>
      <c r="U59721" s="121"/>
      <c r="V59721" s="122"/>
      <c r="W59721" s="123"/>
      <c r="AC59721" s="123"/>
    </row>
    <row r="59722" spans="5:29" s="2" customFormat="1">
      <c r="E59722" s="120"/>
      <c r="M59722" s="120"/>
      <c r="N59722" s="120"/>
      <c r="U59722" s="121"/>
      <c r="V59722" s="122"/>
      <c r="W59722" s="123"/>
      <c r="AC59722" s="123"/>
    </row>
    <row r="59723" spans="5:29" s="2" customFormat="1">
      <c r="E59723" s="120"/>
      <c r="M59723" s="120"/>
      <c r="N59723" s="120"/>
      <c r="U59723" s="121"/>
      <c r="V59723" s="122"/>
      <c r="W59723" s="123"/>
      <c r="AC59723" s="123"/>
    </row>
    <row r="59724" spans="5:29" s="2" customFormat="1">
      <c r="E59724" s="120"/>
      <c r="M59724" s="120"/>
      <c r="N59724" s="120"/>
      <c r="U59724" s="121"/>
      <c r="V59724" s="122"/>
      <c r="W59724" s="123"/>
      <c r="AC59724" s="123"/>
    </row>
    <row r="59725" spans="5:29" s="2" customFormat="1">
      <c r="E59725" s="120"/>
      <c r="M59725" s="120"/>
      <c r="N59725" s="120"/>
      <c r="U59725" s="121"/>
      <c r="V59725" s="122"/>
      <c r="W59725" s="123"/>
      <c r="AC59725" s="123"/>
    </row>
    <row r="59726" spans="5:29" s="2" customFormat="1">
      <c r="E59726" s="120"/>
      <c r="M59726" s="120"/>
      <c r="N59726" s="120"/>
      <c r="U59726" s="121"/>
      <c r="V59726" s="122"/>
      <c r="W59726" s="123"/>
      <c r="AC59726" s="123"/>
    </row>
    <row r="59727" spans="5:29" s="2" customFormat="1">
      <c r="E59727" s="120"/>
      <c r="M59727" s="120"/>
      <c r="N59727" s="120"/>
      <c r="U59727" s="121"/>
      <c r="V59727" s="122"/>
      <c r="W59727" s="123"/>
      <c r="AC59727" s="123"/>
    </row>
    <row r="59728" spans="5:29" s="2" customFormat="1">
      <c r="E59728" s="120"/>
      <c r="M59728" s="120"/>
      <c r="N59728" s="120"/>
      <c r="U59728" s="121"/>
      <c r="V59728" s="122"/>
      <c r="W59728" s="123"/>
      <c r="AC59728" s="123"/>
    </row>
    <row r="59729" spans="5:29" s="2" customFormat="1">
      <c r="E59729" s="120"/>
      <c r="M59729" s="120"/>
      <c r="N59729" s="120"/>
      <c r="U59729" s="121"/>
      <c r="V59729" s="122"/>
      <c r="W59729" s="123"/>
      <c r="AC59729" s="123"/>
    </row>
    <row r="59730" spans="5:29" s="2" customFormat="1">
      <c r="E59730" s="120"/>
      <c r="M59730" s="120"/>
      <c r="N59730" s="120"/>
      <c r="U59730" s="121"/>
      <c r="V59730" s="122"/>
      <c r="W59730" s="123"/>
      <c r="AC59730" s="123"/>
    </row>
    <row r="59731" spans="5:29" s="2" customFormat="1">
      <c r="E59731" s="120"/>
      <c r="M59731" s="120"/>
      <c r="N59731" s="120"/>
      <c r="U59731" s="121"/>
      <c r="V59731" s="122"/>
      <c r="W59731" s="123"/>
      <c r="AC59731" s="123"/>
    </row>
    <row r="59732" spans="5:29" s="2" customFormat="1">
      <c r="E59732" s="120"/>
      <c r="M59732" s="120"/>
      <c r="N59732" s="120"/>
      <c r="U59732" s="121"/>
      <c r="V59732" s="122"/>
      <c r="W59732" s="123"/>
      <c r="AC59732" s="123"/>
    </row>
    <row r="59733" spans="5:29" s="2" customFormat="1">
      <c r="E59733" s="120"/>
      <c r="M59733" s="120"/>
      <c r="N59733" s="120"/>
      <c r="U59733" s="121"/>
      <c r="V59733" s="122"/>
      <c r="W59733" s="123"/>
      <c r="AC59733" s="123"/>
    </row>
    <row r="59734" spans="5:29" s="2" customFormat="1">
      <c r="E59734" s="120"/>
      <c r="M59734" s="120"/>
      <c r="N59734" s="120"/>
      <c r="U59734" s="121"/>
      <c r="V59734" s="122"/>
      <c r="W59734" s="123"/>
      <c r="AC59734" s="123"/>
    </row>
    <row r="59735" spans="5:29" s="2" customFormat="1">
      <c r="E59735" s="120"/>
      <c r="M59735" s="120"/>
      <c r="N59735" s="120"/>
      <c r="U59735" s="121"/>
      <c r="V59735" s="122"/>
      <c r="W59735" s="123"/>
      <c r="AC59735" s="123"/>
    </row>
    <row r="59736" spans="5:29" s="2" customFormat="1">
      <c r="E59736" s="120"/>
      <c r="M59736" s="120"/>
      <c r="N59736" s="120"/>
      <c r="U59736" s="121"/>
      <c r="V59736" s="122"/>
      <c r="W59736" s="123"/>
      <c r="AC59736" s="123"/>
    </row>
    <row r="59737" spans="5:29" s="2" customFormat="1">
      <c r="E59737" s="120"/>
      <c r="M59737" s="120"/>
      <c r="N59737" s="120"/>
      <c r="U59737" s="121"/>
      <c r="V59737" s="122"/>
      <c r="W59737" s="123"/>
      <c r="AC59737" s="123"/>
    </row>
    <row r="59738" spans="5:29" s="2" customFormat="1">
      <c r="E59738" s="120"/>
      <c r="M59738" s="120"/>
      <c r="N59738" s="120"/>
      <c r="U59738" s="121"/>
      <c r="V59738" s="122"/>
      <c r="W59738" s="123"/>
      <c r="AC59738" s="123"/>
    </row>
    <row r="59739" spans="5:29" s="2" customFormat="1">
      <c r="E59739" s="120"/>
      <c r="M59739" s="120"/>
      <c r="N59739" s="120"/>
      <c r="U59739" s="121"/>
      <c r="V59739" s="122"/>
      <c r="W59739" s="123"/>
      <c r="AC59739" s="123"/>
    </row>
    <row r="59740" spans="5:29" s="2" customFormat="1">
      <c r="E59740" s="120"/>
      <c r="M59740" s="120"/>
      <c r="N59740" s="120"/>
      <c r="U59740" s="121"/>
      <c r="V59740" s="122"/>
      <c r="W59740" s="123"/>
      <c r="AC59740" s="123"/>
    </row>
    <row r="59741" spans="5:29" s="2" customFormat="1">
      <c r="E59741" s="120"/>
      <c r="M59741" s="120"/>
      <c r="N59741" s="120"/>
      <c r="U59741" s="121"/>
      <c r="V59741" s="122"/>
      <c r="W59741" s="123"/>
      <c r="AC59741" s="123"/>
    </row>
    <row r="59742" spans="5:29" s="2" customFormat="1">
      <c r="E59742" s="120"/>
      <c r="M59742" s="120"/>
      <c r="N59742" s="120"/>
      <c r="U59742" s="121"/>
      <c r="V59742" s="122"/>
      <c r="W59742" s="123"/>
      <c r="AC59742" s="123"/>
    </row>
    <row r="59743" spans="5:29" s="2" customFormat="1">
      <c r="E59743" s="120"/>
      <c r="M59743" s="120"/>
      <c r="N59743" s="120"/>
      <c r="U59743" s="121"/>
      <c r="V59743" s="122"/>
      <c r="W59743" s="123"/>
      <c r="AC59743" s="123"/>
    </row>
    <row r="59744" spans="5:29" s="2" customFormat="1">
      <c r="E59744" s="120"/>
      <c r="M59744" s="120"/>
      <c r="N59744" s="120"/>
      <c r="U59744" s="121"/>
      <c r="V59744" s="122"/>
      <c r="W59744" s="123"/>
      <c r="AC59744" s="123"/>
    </row>
    <row r="59745" spans="5:29" s="2" customFormat="1">
      <c r="E59745" s="120"/>
      <c r="M59745" s="120"/>
      <c r="N59745" s="120"/>
      <c r="U59745" s="121"/>
      <c r="V59745" s="122"/>
      <c r="W59745" s="123"/>
      <c r="AC59745" s="123"/>
    </row>
    <row r="59746" spans="5:29" s="2" customFormat="1">
      <c r="E59746" s="120"/>
      <c r="M59746" s="120"/>
      <c r="N59746" s="120"/>
      <c r="U59746" s="121"/>
      <c r="V59746" s="122"/>
      <c r="W59746" s="123"/>
      <c r="AC59746" s="123"/>
    </row>
    <row r="59747" spans="5:29" s="2" customFormat="1">
      <c r="E59747" s="120"/>
      <c r="M59747" s="120"/>
      <c r="N59747" s="120"/>
      <c r="U59747" s="121"/>
      <c r="V59747" s="122"/>
      <c r="W59747" s="123"/>
      <c r="AC59747" s="123"/>
    </row>
    <row r="59748" spans="5:29" s="2" customFormat="1">
      <c r="E59748" s="120"/>
      <c r="M59748" s="120"/>
      <c r="N59748" s="120"/>
      <c r="U59748" s="121"/>
      <c r="V59748" s="122"/>
      <c r="W59748" s="123"/>
      <c r="AC59748" s="123"/>
    </row>
    <row r="59749" spans="5:29" s="2" customFormat="1">
      <c r="E59749" s="120"/>
      <c r="M59749" s="120"/>
      <c r="N59749" s="120"/>
      <c r="U59749" s="121"/>
      <c r="V59749" s="122"/>
      <c r="W59749" s="123"/>
      <c r="AC59749" s="123"/>
    </row>
    <row r="59750" spans="5:29" s="2" customFormat="1">
      <c r="E59750" s="120"/>
      <c r="M59750" s="120"/>
      <c r="N59750" s="120"/>
      <c r="U59750" s="121"/>
      <c r="V59750" s="122"/>
      <c r="W59750" s="123"/>
      <c r="AC59750" s="123"/>
    </row>
    <row r="59751" spans="5:29" s="2" customFormat="1">
      <c r="E59751" s="120"/>
      <c r="M59751" s="120"/>
      <c r="N59751" s="120"/>
      <c r="U59751" s="121"/>
      <c r="V59751" s="122"/>
      <c r="W59751" s="123"/>
      <c r="AC59751" s="123"/>
    </row>
    <row r="59752" spans="5:29" s="2" customFormat="1">
      <c r="E59752" s="120"/>
      <c r="M59752" s="120"/>
      <c r="N59752" s="120"/>
      <c r="U59752" s="121"/>
      <c r="V59752" s="122"/>
      <c r="W59752" s="123"/>
      <c r="AC59752" s="123"/>
    </row>
    <row r="59753" spans="5:29" s="2" customFormat="1">
      <c r="E59753" s="120"/>
      <c r="M59753" s="120"/>
      <c r="N59753" s="120"/>
      <c r="U59753" s="121"/>
      <c r="V59753" s="122"/>
      <c r="W59753" s="123"/>
      <c r="AC59753" s="123"/>
    </row>
    <row r="59754" spans="5:29" s="2" customFormat="1">
      <c r="E59754" s="120"/>
      <c r="M59754" s="120"/>
      <c r="N59754" s="120"/>
      <c r="U59754" s="121"/>
      <c r="V59754" s="122"/>
      <c r="W59754" s="123"/>
      <c r="AC59754" s="123"/>
    </row>
    <row r="59755" spans="5:29" s="2" customFormat="1">
      <c r="E59755" s="120"/>
      <c r="M59755" s="120"/>
      <c r="N59755" s="120"/>
      <c r="U59755" s="121"/>
      <c r="V59755" s="122"/>
      <c r="W59755" s="123"/>
      <c r="AC59755" s="123"/>
    </row>
    <row r="59756" spans="5:29" s="2" customFormat="1">
      <c r="E59756" s="120"/>
      <c r="M59756" s="120"/>
      <c r="N59756" s="120"/>
      <c r="U59756" s="121"/>
      <c r="V59756" s="122"/>
      <c r="W59756" s="123"/>
      <c r="AC59756" s="123"/>
    </row>
    <row r="59757" spans="5:29" s="2" customFormat="1">
      <c r="E59757" s="120"/>
      <c r="M59757" s="120"/>
      <c r="N59757" s="120"/>
      <c r="U59757" s="121"/>
      <c r="V59757" s="122"/>
      <c r="W59757" s="123"/>
      <c r="AC59757" s="123"/>
    </row>
    <row r="59758" spans="5:29" s="2" customFormat="1">
      <c r="E59758" s="120"/>
      <c r="M59758" s="120"/>
      <c r="N59758" s="120"/>
      <c r="U59758" s="121"/>
      <c r="V59758" s="122"/>
      <c r="W59758" s="123"/>
      <c r="AC59758" s="123"/>
    </row>
    <row r="59759" spans="5:29" s="2" customFormat="1">
      <c r="E59759" s="120"/>
      <c r="M59759" s="120"/>
      <c r="N59759" s="120"/>
      <c r="U59759" s="121"/>
      <c r="V59759" s="122"/>
      <c r="W59759" s="123"/>
      <c r="AC59759" s="123"/>
    </row>
    <row r="59760" spans="5:29" s="2" customFormat="1">
      <c r="E59760" s="120"/>
      <c r="M59760" s="120"/>
      <c r="N59760" s="120"/>
      <c r="U59760" s="121"/>
      <c r="V59760" s="122"/>
      <c r="W59760" s="123"/>
      <c r="AC59760" s="123"/>
    </row>
    <row r="59761" spans="5:29" s="2" customFormat="1">
      <c r="E59761" s="120"/>
      <c r="M59761" s="120"/>
      <c r="N59761" s="120"/>
      <c r="U59761" s="121"/>
      <c r="V59761" s="122"/>
      <c r="W59761" s="123"/>
      <c r="AC59761" s="123"/>
    </row>
    <row r="59762" spans="5:29" s="2" customFormat="1">
      <c r="E59762" s="120"/>
      <c r="M59762" s="120"/>
      <c r="N59762" s="120"/>
      <c r="U59762" s="121"/>
      <c r="V59762" s="122"/>
      <c r="W59762" s="123"/>
      <c r="AC59762" s="123"/>
    </row>
    <row r="59763" spans="5:29" s="2" customFormat="1">
      <c r="E59763" s="120"/>
      <c r="M59763" s="120"/>
      <c r="N59763" s="120"/>
      <c r="U59763" s="121"/>
      <c r="V59763" s="122"/>
      <c r="W59763" s="123"/>
      <c r="AC59763" s="123"/>
    </row>
    <row r="59764" spans="5:29" s="2" customFormat="1">
      <c r="E59764" s="120"/>
      <c r="M59764" s="120"/>
      <c r="N59764" s="120"/>
      <c r="U59764" s="121"/>
      <c r="V59764" s="122"/>
      <c r="W59764" s="123"/>
      <c r="AC59764" s="123"/>
    </row>
    <row r="59765" spans="5:29" s="2" customFormat="1">
      <c r="E59765" s="120"/>
      <c r="M59765" s="120"/>
      <c r="N59765" s="120"/>
      <c r="U59765" s="121"/>
      <c r="V59765" s="122"/>
      <c r="W59765" s="123"/>
      <c r="AC59765" s="123"/>
    </row>
    <row r="59766" spans="5:29" s="2" customFormat="1">
      <c r="E59766" s="120"/>
      <c r="M59766" s="120"/>
      <c r="N59766" s="120"/>
      <c r="U59766" s="121"/>
      <c r="V59766" s="122"/>
      <c r="W59766" s="123"/>
      <c r="AC59766" s="123"/>
    </row>
    <row r="59767" spans="5:29" s="2" customFormat="1">
      <c r="E59767" s="120"/>
      <c r="M59767" s="120"/>
      <c r="N59767" s="120"/>
      <c r="U59767" s="121"/>
      <c r="V59767" s="122"/>
      <c r="W59767" s="123"/>
      <c r="AC59767" s="123"/>
    </row>
    <row r="59768" spans="5:29" s="2" customFormat="1">
      <c r="E59768" s="120"/>
      <c r="M59768" s="120"/>
      <c r="N59768" s="120"/>
      <c r="U59768" s="121"/>
      <c r="V59768" s="122"/>
      <c r="W59768" s="123"/>
      <c r="AC59768" s="123"/>
    </row>
    <row r="59769" spans="5:29" s="2" customFormat="1">
      <c r="E59769" s="120"/>
      <c r="M59769" s="120"/>
      <c r="N59769" s="120"/>
      <c r="U59769" s="121"/>
      <c r="V59769" s="122"/>
      <c r="W59769" s="123"/>
      <c r="AC59769" s="123"/>
    </row>
    <row r="59770" spans="5:29" s="2" customFormat="1">
      <c r="E59770" s="120"/>
      <c r="M59770" s="120"/>
      <c r="N59770" s="120"/>
      <c r="U59770" s="121"/>
      <c r="V59770" s="122"/>
      <c r="W59770" s="123"/>
      <c r="AC59770" s="123"/>
    </row>
    <row r="59771" spans="5:29" s="2" customFormat="1">
      <c r="E59771" s="120"/>
      <c r="M59771" s="120"/>
      <c r="N59771" s="120"/>
      <c r="U59771" s="121"/>
      <c r="V59771" s="122"/>
      <c r="W59771" s="123"/>
      <c r="AC59771" s="123"/>
    </row>
    <row r="59772" spans="5:29" s="2" customFormat="1">
      <c r="E59772" s="120"/>
      <c r="M59772" s="120"/>
      <c r="N59772" s="120"/>
      <c r="U59772" s="121"/>
      <c r="V59772" s="122"/>
      <c r="W59772" s="123"/>
      <c r="AC59772" s="123"/>
    </row>
    <row r="59773" spans="5:29" s="2" customFormat="1">
      <c r="E59773" s="120"/>
      <c r="M59773" s="120"/>
      <c r="N59773" s="120"/>
      <c r="U59773" s="121"/>
      <c r="V59773" s="122"/>
      <c r="W59773" s="123"/>
      <c r="AC59773" s="123"/>
    </row>
    <row r="59774" spans="5:29" s="2" customFormat="1">
      <c r="E59774" s="120"/>
      <c r="M59774" s="120"/>
      <c r="N59774" s="120"/>
      <c r="U59774" s="121"/>
      <c r="V59774" s="122"/>
      <c r="W59774" s="123"/>
      <c r="AC59774" s="123"/>
    </row>
    <row r="59775" spans="5:29" s="2" customFormat="1">
      <c r="E59775" s="120"/>
      <c r="M59775" s="120"/>
      <c r="N59775" s="120"/>
      <c r="U59775" s="121"/>
      <c r="V59775" s="122"/>
      <c r="W59775" s="123"/>
      <c r="AC59775" s="123"/>
    </row>
    <row r="59776" spans="5:29" s="2" customFormat="1">
      <c r="E59776" s="120"/>
      <c r="M59776" s="120"/>
      <c r="N59776" s="120"/>
      <c r="U59776" s="121"/>
      <c r="V59776" s="122"/>
      <c r="W59776" s="123"/>
      <c r="AC59776" s="123"/>
    </row>
    <row r="59777" spans="5:29" s="2" customFormat="1">
      <c r="E59777" s="120"/>
      <c r="M59777" s="120"/>
      <c r="N59777" s="120"/>
      <c r="U59777" s="121"/>
      <c r="V59777" s="122"/>
      <c r="W59777" s="123"/>
      <c r="AC59777" s="123"/>
    </row>
    <row r="59778" spans="5:29" s="2" customFormat="1">
      <c r="E59778" s="120"/>
      <c r="M59778" s="120"/>
      <c r="N59778" s="120"/>
      <c r="U59778" s="121"/>
      <c r="V59778" s="122"/>
      <c r="W59778" s="123"/>
      <c r="AC59778" s="123"/>
    </row>
    <row r="59779" spans="5:29" s="2" customFormat="1">
      <c r="E59779" s="120"/>
      <c r="M59779" s="120"/>
      <c r="N59779" s="120"/>
      <c r="U59779" s="121"/>
      <c r="V59779" s="122"/>
      <c r="W59779" s="123"/>
      <c r="AC59779" s="123"/>
    </row>
    <row r="59780" spans="5:29" s="2" customFormat="1">
      <c r="E59780" s="120"/>
      <c r="M59780" s="120"/>
      <c r="N59780" s="120"/>
      <c r="U59780" s="121"/>
      <c r="V59780" s="122"/>
      <c r="W59780" s="123"/>
      <c r="AC59780" s="123"/>
    </row>
    <row r="59781" spans="5:29" s="2" customFormat="1">
      <c r="E59781" s="120"/>
      <c r="M59781" s="120"/>
      <c r="N59781" s="120"/>
      <c r="U59781" s="121"/>
      <c r="V59781" s="122"/>
      <c r="W59781" s="123"/>
      <c r="AC59781" s="123"/>
    </row>
    <row r="59782" spans="5:29" s="2" customFormat="1">
      <c r="E59782" s="120"/>
      <c r="M59782" s="120"/>
      <c r="N59782" s="120"/>
      <c r="U59782" s="121"/>
      <c r="V59782" s="122"/>
      <c r="W59782" s="123"/>
      <c r="AC59782" s="123"/>
    </row>
    <row r="59783" spans="5:29" s="2" customFormat="1">
      <c r="E59783" s="120"/>
      <c r="M59783" s="120"/>
      <c r="N59783" s="120"/>
      <c r="U59783" s="121"/>
      <c r="V59783" s="122"/>
      <c r="W59783" s="123"/>
      <c r="AC59783" s="123"/>
    </row>
    <row r="59784" spans="5:29" s="2" customFormat="1">
      <c r="E59784" s="120"/>
      <c r="M59784" s="120"/>
      <c r="N59784" s="120"/>
      <c r="U59784" s="121"/>
      <c r="V59784" s="122"/>
      <c r="W59784" s="123"/>
      <c r="AC59784" s="123"/>
    </row>
    <row r="59785" spans="5:29" s="2" customFormat="1">
      <c r="E59785" s="120"/>
      <c r="M59785" s="120"/>
      <c r="N59785" s="120"/>
      <c r="U59785" s="121"/>
      <c r="V59785" s="122"/>
      <c r="W59785" s="123"/>
      <c r="AC59785" s="123"/>
    </row>
    <row r="59786" spans="5:29" s="2" customFormat="1">
      <c r="E59786" s="120"/>
      <c r="M59786" s="120"/>
      <c r="N59786" s="120"/>
      <c r="U59786" s="121"/>
      <c r="V59786" s="122"/>
      <c r="W59786" s="123"/>
      <c r="AC59786" s="123"/>
    </row>
    <row r="59787" spans="5:29" s="2" customFormat="1">
      <c r="E59787" s="120"/>
      <c r="M59787" s="120"/>
      <c r="N59787" s="120"/>
      <c r="U59787" s="121"/>
      <c r="V59787" s="122"/>
      <c r="W59787" s="123"/>
      <c r="AC59787" s="123"/>
    </row>
    <row r="59788" spans="5:29" s="2" customFormat="1">
      <c r="E59788" s="120"/>
      <c r="M59788" s="120"/>
      <c r="N59788" s="120"/>
      <c r="U59788" s="121"/>
      <c r="V59788" s="122"/>
      <c r="W59788" s="123"/>
      <c r="AC59788" s="123"/>
    </row>
    <row r="59789" spans="5:29" s="2" customFormat="1">
      <c r="E59789" s="120"/>
      <c r="M59789" s="120"/>
      <c r="N59789" s="120"/>
      <c r="U59789" s="121"/>
      <c r="V59789" s="122"/>
      <c r="W59789" s="123"/>
      <c r="AC59789" s="123"/>
    </row>
    <row r="59790" spans="5:29" s="2" customFormat="1">
      <c r="E59790" s="120"/>
      <c r="M59790" s="120"/>
      <c r="N59790" s="120"/>
      <c r="U59790" s="121"/>
      <c r="V59790" s="122"/>
      <c r="W59790" s="123"/>
      <c r="AC59790" s="123"/>
    </row>
    <row r="59791" spans="5:29" s="2" customFormat="1">
      <c r="E59791" s="120"/>
      <c r="M59791" s="120"/>
      <c r="N59791" s="120"/>
      <c r="U59791" s="121"/>
      <c r="V59791" s="122"/>
      <c r="W59791" s="123"/>
      <c r="AC59791" s="123"/>
    </row>
    <row r="59792" spans="5:29" s="2" customFormat="1">
      <c r="E59792" s="120"/>
      <c r="M59792" s="120"/>
      <c r="N59792" s="120"/>
      <c r="U59792" s="121"/>
      <c r="V59792" s="122"/>
      <c r="W59792" s="123"/>
      <c r="AC59792" s="123"/>
    </row>
    <row r="59793" spans="5:29" s="2" customFormat="1">
      <c r="E59793" s="120"/>
      <c r="M59793" s="120"/>
      <c r="N59793" s="120"/>
      <c r="U59793" s="121"/>
      <c r="V59793" s="122"/>
      <c r="W59793" s="123"/>
      <c r="AC59793" s="123"/>
    </row>
    <row r="59794" spans="5:29" s="2" customFormat="1">
      <c r="E59794" s="120"/>
      <c r="M59794" s="120"/>
      <c r="N59794" s="120"/>
      <c r="U59794" s="121"/>
      <c r="V59794" s="122"/>
      <c r="W59794" s="123"/>
      <c r="AC59794" s="123"/>
    </row>
    <row r="59795" spans="5:29" s="2" customFormat="1">
      <c r="E59795" s="120"/>
      <c r="M59795" s="120"/>
      <c r="N59795" s="120"/>
      <c r="U59795" s="121"/>
      <c r="V59795" s="122"/>
      <c r="W59795" s="123"/>
      <c r="AC59795" s="123"/>
    </row>
    <row r="59796" spans="5:29" s="2" customFormat="1">
      <c r="E59796" s="120"/>
      <c r="M59796" s="120"/>
      <c r="N59796" s="120"/>
      <c r="U59796" s="121"/>
      <c r="V59796" s="122"/>
      <c r="W59796" s="123"/>
      <c r="AC59796" s="123"/>
    </row>
    <row r="59797" spans="5:29" s="2" customFormat="1">
      <c r="E59797" s="120"/>
      <c r="M59797" s="120"/>
      <c r="N59797" s="120"/>
      <c r="U59797" s="121"/>
      <c r="V59797" s="122"/>
      <c r="W59797" s="123"/>
      <c r="AC59797" s="123"/>
    </row>
    <row r="59798" spans="5:29" s="2" customFormat="1">
      <c r="E59798" s="120"/>
      <c r="M59798" s="120"/>
      <c r="N59798" s="120"/>
      <c r="U59798" s="121"/>
      <c r="V59798" s="122"/>
      <c r="W59798" s="123"/>
      <c r="AC59798" s="123"/>
    </row>
    <row r="59799" spans="5:29" s="2" customFormat="1">
      <c r="E59799" s="120"/>
      <c r="M59799" s="120"/>
      <c r="N59799" s="120"/>
      <c r="U59799" s="121"/>
      <c r="V59799" s="122"/>
      <c r="W59799" s="123"/>
      <c r="AC59799" s="123"/>
    </row>
    <row r="59800" spans="5:29" s="2" customFormat="1">
      <c r="E59800" s="120"/>
      <c r="M59800" s="120"/>
      <c r="N59800" s="120"/>
      <c r="U59800" s="121"/>
      <c r="V59800" s="122"/>
      <c r="W59800" s="123"/>
      <c r="AC59800" s="123"/>
    </row>
    <row r="59801" spans="5:29" s="2" customFormat="1">
      <c r="E59801" s="120"/>
      <c r="M59801" s="120"/>
      <c r="N59801" s="120"/>
      <c r="U59801" s="121"/>
      <c r="V59801" s="122"/>
      <c r="W59801" s="123"/>
      <c r="AC59801" s="123"/>
    </row>
    <row r="59802" spans="5:29" s="2" customFormat="1">
      <c r="E59802" s="120"/>
      <c r="M59802" s="120"/>
      <c r="N59802" s="120"/>
      <c r="U59802" s="121"/>
      <c r="V59802" s="122"/>
      <c r="W59802" s="123"/>
      <c r="AC59802" s="123"/>
    </row>
    <row r="59803" spans="5:29" s="2" customFormat="1">
      <c r="E59803" s="120"/>
      <c r="M59803" s="120"/>
      <c r="N59803" s="120"/>
      <c r="U59803" s="121"/>
      <c r="V59803" s="122"/>
      <c r="W59803" s="123"/>
      <c r="AC59803" s="123"/>
    </row>
    <row r="59804" spans="5:29" s="2" customFormat="1">
      <c r="E59804" s="120"/>
      <c r="M59804" s="120"/>
      <c r="N59804" s="120"/>
      <c r="U59804" s="121"/>
      <c r="V59804" s="122"/>
      <c r="W59804" s="123"/>
      <c r="AC59804" s="123"/>
    </row>
    <row r="59805" spans="5:29" s="2" customFormat="1">
      <c r="E59805" s="120"/>
      <c r="M59805" s="120"/>
      <c r="N59805" s="120"/>
      <c r="U59805" s="121"/>
      <c r="V59805" s="122"/>
      <c r="W59805" s="123"/>
      <c r="AC59805" s="123"/>
    </row>
    <row r="59806" spans="5:29" s="2" customFormat="1">
      <c r="E59806" s="120"/>
      <c r="M59806" s="120"/>
      <c r="N59806" s="120"/>
      <c r="U59806" s="121"/>
      <c r="V59806" s="122"/>
      <c r="W59806" s="123"/>
      <c r="AC59806" s="123"/>
    </row>
    <row r="59807" spans="5:29" s="2" customFormat="1">
      <c r="E59807" s="120"/>
      <c r="M59807" s="120"/>
      <c r="N59807" s="120"/>
      <c r="U59807" s="121"/>
      <c r="V59807" s="122"/>
      <c r="W59807" s="123"/>
      <c r="AC59807" s="123"/>
    </row>
    <row r="59808" spans="5:29" s="2" customFormat="1">
      <c r="E59808" s="120"/>
      <c r="M59808" s="120"/>
      <c r="N59808" s="120"/>
      <c r="U59808" s="121"/>
      <c r="V59808" s="122"/>
      <c r="W59808" s="123"/>
      <c r="AC59808" s="123"/>
    </row>
    <row r="59809" spans="5:29" s="2" customFormat="1">
      <c r="E59809" s="120"/>
      <c r="M59809" s="120"/>
      <c r="N59809" s="120"/>
      <c r="U59809" s="121"/>
      <c r="V59809" s="122"/>
      <c r="W59809" s="123"/>
      <c r="AC59809" s="123"/>
    </row>
    <row r="59810" spans="5:29" s="2" customFormat="1">
      <c r="E59810" s="120"/>
      <c r="M59810" s="120"/>
      <c r="N59810" s="120"/>
      <c r="U59810" s="121"/>
      <c r="V59810" s="122"/>
      <c r="W59810" s="123"/>
      <c r="AC59810" s="123"/>
    </row>
    <row r="59811" spans="5:29" s="2" customFormat="1">
      <c r="E59811" s="120"/>
      <c r="M59811" s="120"/>
      <c r="N59811" s="120"/>
      <c r="U59811" s="121"/>
      <c r="V59811" s="122"/>
      <c r="W59811" s="123"/>
      <c r="AC59811" s="123"/>
    </row>
    <row r="59812" spans="5:29" s="2" customFormat="1">
      <c r="E59812" s="120"/>
      <c r="M59812" s="120"/>
      <c r="N59812" s="120"/>
      <c r="U59812" s="121"/>
      <c r="V59812" s="122"/>
      <c r="W59812" s="123"/>
      <c r="AC59812" s="123"/>
    </row>
    <row r="59813" spans="5:29" s="2" customFormat="1">
      <c r="E59813" s="120"/>
      <c r="M59813" s="120"/>
      <c r="N59813" s="120"/>
      <c r="U59813" s="121"/>
      <c r="V59813" s="122"/>
      <c r="W59813" s="123"/>
      <c r="AC59813" s="123"/>
    </row>
    <row r="59814" spans="5:29" s="2" customFormat="1">
      <c r="E59814" s="120"/>
      <c r="M59814" s="120"/>
      <c r="N59814" s="120"/>
      <c r="U59814" s="121"/>
      <c r="V59814" s="122"/>
      <c r="W59814" s="123"/>
      <c r="AC59814" s="123"/>
    </row>
    <row r="59815" spans="5:29" s="2" customFormat="1">
      <c r="E59815" s="120"/>
      <c r="M59815" s="120"/>
      <c r="N59815" s="120"/>
      <c r="U59815" s="121"/>
      <c r="V59815" s="122"/>
      <c r="W59815" s="123"/>
      <c r="AC59815" s="123"/>
    </row>
    <row r="59816" spans="5:29" s="2" customFormat="1">
      <c r="E59816" s="120"/>
      <c r="M59816" s="120"/>
      <c r="N59816" s="120"/>
      <c r="U59816" s="121"/>
      <c r="V59816" s="122"/>
      <c r="W59816" s="123"/>
      <c r="AC59816" s="123"/>
    </row>
    <row r="59817" spans="5:29" s="2" customFormat="1">
      <c r="E59817" s="120"/>
      <c r="M59817" s="120"/>
      <c r="N59817" s="120"/>
      <c r="U59817" s="121"/>
      <c r="V59817" s="122"/>
      <c r="W59817" s="123"/>
      <c r="AC59817" s="123"/>
    </row>
    <row r="59818" spans="5:29" s="2" customFormat="1">
      <c r="E59818" s="120"/>
      <c r="M59818" s="120"/>
      <c r="N59818" s="120"/>
      <c r="U59818" s="121"/>
      <c r="V59818" s="122"/>
      <c r="W59818" s="123"/>
      <c r="AC59818" s="123"/>
    </row>
    <row r="59819" spans="5:29" s="2" customFormat="1">
      <c r="E59819" s="120"/>
      <c r="M59819" s="120"/>
      <c r="N59819" s="120"/>
      <c r="U59819" s="121"/>
      <c r="V59819" s="122"/>
      <c r="W59819" s="123"/>
      <c r="AC59819" s="123"/>
    </row>
    <row r="59820" spans="5:29" s="2" customFormat="1">
      <c r="E59820" s="120"/>
      <c r="M59820" s="120"/>
      <c r="N59820" s="120"/>
      <c r="U59820" s="121"/>
      <c r="V59820" s="122"/>
      <c r="W59820" s="123"/>
      <c r="AC59820" s="123"/>
    </row>
    <row r="59821" spans="5:29" s="2" customFormat="1">
      <c r="E59821" s="120"/>
      <c r="M59821" s="120"/>
      <c r="N59821" s="120"/>
      <c r="U59821" s="121"/>
      <c r="V59821" s="122"/>
      <c r="W59821" s="123"/>
      <c r="AC59821" s="123"/>
    </row>
    <row r="59822" spans="5:29" s="2" customFormat="1">
      <c r="E59822" s="120"/>
      <c r="M59822" s="120"/>
      <c r="N59822" s="120"/>
      <c r="U59822" s="121"/>
      <c r="V59822" s="122"/>
      <c r="W59822" s="123"/>
      <c r="AC59822" s="123"/>
    </row>
    <row r="59823" spans="5:29" s="2" customFormat="1">
      <c r="E59823" s="120"/>
      <c r="M59823" s="120"/>
      <c r="N59823" s="120"/>
      <c r="U59823" s="121"/>
      <c r="V59823" s="122"/>
      <c r="W59823" s="123"/>
      <c r="AC59823" s="123"/>
    </row>
    <row r="59824" spans="5:29" s="2" customFormat="1">
      <c r="E59824" s="120"/>
      <c r="M59824" s="120"/>
      <c r="N59824" s="120"/>
      <c r="U59824" s="121"/>
      <c r="V59824" s="122"/>
      <c r="W59824" s="123"/>
      <c r="AC59824" s="123"/>
    </row>
    <row r="59825" spans="5:29" s="2" customFormat="1">
      <c r="E59825" s="120"/>
      <c r="M59825" s="120"/>
      <c r="N59825" s="120"/>
      <c r="U59825" s="121"/>
      <c r="V59825" s="122"/>
      <c r="W59825" s="123"/>
      <c r="AC59825" s="123"/>
    </row>
    <row r="59826" spans="5:29" s="2" customFormat="1">
      <c r="E59826" s="120"/>
      <c r="M59826" s="120"/>
      <c r="N59826" s="120"/>
      <c r="U59826" s="121"/>
      <c r="V59826" s="122"/>
      <c r="W59826" s="123"/>
      <c r="AC59826" s="123"/>
    </row>
    <row r="59827" spans="5:29" s="2" customFormat="1">
      <c r="E59827" s="120"/>
      <c r="M59827" s="120"/>
      <c r="N59827" s="120"/>
      <c r="U59827" s="121"/>
      <c r="V59827" s="122"/>
      <c r="W59827" s="123"/>
      <c r="AC59827" s="123"/>
    </row>
    <row r="59828" spans="5:29" s="2" customFormat="1">
      <c r="E59828" s="120"/>
      <c r="M59828" s="120"/>
      <c r="N59828" s="120"/>
      <c r="U59828" s="121"/>
      <c r="V59828" s="122"/>
      <c r="W59828" s="123"/>
      <c r="AC59828" s="123"/>
    </row>
    <row r="59829" spans="5:29" s="2" customFormat="1">
      <c r="E59829" s="120"/>
      <c r="M59829" s="120"/>
      <c r="N59829" s="120"/>
      <c r="U59829" s="121"/>
      <c r="V59829" s="122"/>
      <c r="W59829" s="123"/>
      <c r="AC59829" s="123"/>
    </row>
    <row r="59830" spans="5:29" s="2" customFormat="1">
      <c r="E59830" s="120"/>
      <c r="M59830" s="120"/>
      <c r="N59830" s="120"/>
      <c r="U59830" s="121"/>
      <c r="V59830" s="122"/>
      <c r="W59830" s="123"/>
      <c r="AC59830" s="123"/>
    </row>
    <row r="59831" spans="5:29" s="2" customFormat="1">
      <c r="E59831" s="120"/>
      <c r="M59831" s="120"/>
      <c r="N59831" s="120"/>
      <c r="U59831" s="121"/>
      <c r="V59831" s="122"/>
      <c r="W59831" s="123"/>
      <c r="AC59831" s="123"/>
    </row>
    <row r="59832" spans="5:29" s="2" customFormat="1">
      <c r="E59832" s="120"/>
      <c r="M59832" s="120"/>
      <c r="N59832" s="120"/>
      <c r="U59832" s="121"/>
      <c r="V59832" s="122"/>
      <c r="W59832" s="123"/>
      <c r="AC59832" s="123"/>
    </row>
    <row r="59833" spans="5:29" s="2" customFormat="1">
      <c r="E59833" s="120"/>
      <c r="M59833" s="120"/>
      <c r="N59833" s="120"/>
      <c r="U59833" s="121"/>
      <c r="V59833" s="122"/>
      <c r="W59833" s="123"/>
      <c r="AC59833" s="123"/>
    </row>
    <row r="59834" spans="5:29" s="2" customFormat="1">
      <c r="E59834" s="120"/>
      <c r="M59834" s="120"/>
      <c r="N59834" s="120"/>
      <c r="U59834" s="121"/>
      <c r="V59834" s="122"/>
      <c r="W59834" s="123"/>
      <c r="AC59834" s="123"/>
    </row>
    <row r="59835" spans="5:29" s="2" customFormat="1">
      <c r="E59835" s="120"/>
      <c r="M59835" s="120"/>
      <c r="N59835" s="120"/>
      <c r="U59835" s="121"/>
      <c r="V59835" s="122"/>
      <c r="W59835" s="123"/>
      <c r="AC59835" s="123"/>
    </row>
    <row r="59836" spans="5:29" s="2" customFormat="1">
      <c r="E59836" s="120"/>
      <c r="M59836" s="120"/>
      <c r="N59836" s="120"/>
      <c r="U59836" s="121"/>
      <c r="V59836" s="122"/>
      <c r="W59836" s="123"/>
      <c r="AC59836" s="123"/>
    </row>
    <row r="59837" spans="5:29" s="2" customFormat="1">
      <c r="E59837" s="120"/>
      <c r="M59837" s="120"/>
      <c r="N59837" s="120"/>
      <c r="U59837" s="121"/>
      <c r="V59837" s="122"/>
      <c r="W59837" s="123"/>
      <c r="AC59837" s="123"/>
    </row>
    <row r="59838" spans="5:29" s="2" customFormat="1">
      <c r="E59838" s="120"/>
      <c r="M59838" s="120"/>
      <c r="N59838" s="120"/>
      <c r="U59838" s="121"/>
      <c r="V59838" s="122"/>
      <c r="W59838" s="123"/>
      <c r="AC59838" s="123"/>
    </row>
    <row r="59839" spans="5:29" s="2" customFormat="1">
      <c r="E59839" s="120"/>
      <c r="M59839" s="120"/>
      <c r="N59839" s="120"/>
      <c r="U59839" s="121"/>
      <c r="V59839" s="122"/>
      <c r="W59839" s="123"/>
      <c r="AC59839" s="123"/>
    </row>
    <row r="59840" spans="5:29" s="2" customFormat="1">
      <c r="E59840" s="120"/>
      <c r="M59840" s="120"/>
      <c r="N59840" s="120"/>
      <c r="U59840" s="121"/>
      <c r="V59840" s="122"/>
      <c r="W59840" s="123"/>
      <c r="AC59840" s="123"/>
    </row>
    <row r="59841" spans="5:29" s="2" customFormat="1">
      <c r="E59841" s="120"/>
      <c r="M59841" s="120"/>
      <c r="N59841" s="120"/>
      <c r="U59841" s="121"/>
      <c r="V59841" s="122"/>
      <c r="W59841" s="123"/>
      <c r="AC59841" s="123"/>
    </row>
    <row r="59842" spans="5:29" s="2" customFormat="1">
      <c r="E59842" s="120"/>
      <c r="M59842" s="120"/>
      <c r="N59842" s="120"/>
      <c r="U59842" s="121"/>
      <c r="V59842" s="122"/>
      <c r="W59842" s="123"/>
      <c r="AC59842" s="123"/>
    </row>
    <row r="59843" spans="5:29" s="2" customFormat="1">
      <c r="E59843" s="120"/>
      <c r="M59843" s="120"/>
      <c r="N59843" s="120"/>
      <c r="U59843" s="121"/>
      <c r="V59843" s="122"/>
      <c r="W59843" s="123"/>
      <c r="AC59843" s="123"/>
    </row>
    <row r="59844" spans="5:29" s="2" customFormat="1">
      <c r="E59844" s="120"/>
      <c r="M59844" s="120"/>
      <c r="N59844" s="120"/>
      <c r="U59844" s="121"/>
      <c r="V59844" s="122"/>
      <c r="W59844" s="123"/>
      <c r="AC59844" s="123"/>
    </row>
    <row r="59845" spans="5:29" s="2" customFormat="1">
      <c r="E59845" s="120"/>
      <c r="M59845" s="120"/>
      <c r="N59845" s="120"/>
      <c r="U59845" s="121"/>
      <c r="V59845" s="122"/>
      <c r="W59845" s="123"/>
      <c r="AC59845" s="123"/>
    </row>
    <row r="59846" spans="5:29" s="2" customFormat="1">
      <c r="E59846" s="120"/>
      <c r="M59846" s="120"/>
      <c r="N59846" s="120"/>
      <c r="U59846" s="121"/>
      <c r="V59846" s="122"/>
      <c r="W59846" s="123"/>
      <c r="AC59846" s="123"/>
    </row>
    <row r="59847" spans="5:29" s="2" customFormat="1">
      <c r="E59847" s="120"/>
      <c r="M59847" s="120"/>
      <c r="N59847" s="120"/>
      <c r="U59847" s="121"/>
      <c r="V59847" s="122"/>
      <c r="W59847" s="123"/>
      <c r="AC59847" s="123"/>
    </row>
    <row r="59848" spans="5:29" s="2" customFormat="1">
      <c r="E59848" s="120"/>
      <c r="M59848" s="120"/>
      <c r="N59848" s="120"/>
      <c r="U59848" s="121"/>
      <c r="V59848" s="122"/>
      <c r="W59848" s="123"/>
      <c r="AC59848" s="123"/>
    </row>
    <row r="59849" spans="5:29" s="2" customFormat="1">
      <c r="E59849" s="120"/>
      <c r="M59849" s="120"/>
      <c r="N59849" s="120"/>
      <c r="U59849" s="121"/>
      <c r="V59849" s="122"/>
      <c r="W59849" s="123"/>
      <c r="AC59849" s="123"/>
    </row>
    <row r="59850" spans="5:29" s="2" customFormat="1">
      <c r="E59850" s="120"/>
      <c r="M59850" s="120"/>
      <c r="N59850" s="120"/>
      <c r="U59850" s="121"/>
      <c r="V59850" s="122"/>
      <c r="W59850" s="123"/>
      <c r="AC59850" s="123"/>
    </row>
    <row r="59851" spans="5:29" s="2" customFormat="1">
      <c r="E59851" s="120"/>
      <c r="M59851" s="120"/>
      <c r="N59851" s="120"/>
      <c r="U59851" s="121"/>
      <c r="V59851" s="122"/>
      <c r="W59851" s="123"/>
      <c r="AC59851" s="123"/>
    </row>
    <row r="59852" spans="5:29" s="2" customFormat="1">
      <c r="E59852" s="120"/>
      <c r="M59852" s="120"/>
      <c r="N59852" s="120"/>
      <c r="U59852" s="121"/>
      <c r="V59852" s="122"/>
      <c r="W59852" s="123"/>
      <c r="AC59852" s="123"/>
    </row>
    <row r="59853" spans="5:29" s="2" customFormat="1">
      <c r="E59853" s="120"/>
      <c r="M59853" s="120"/>
      <c r="N59853" s="120"/>
      <c r="U59853" s="121"/>
      <c r="V59853" s="122"/>
      <c r="W59853" s="123"/>
      <c r="AC59853" s="123"/>
    </row>
    <row r="59854" spans="5:29" s="2" customFormat="1">
      <c r="E59854" s="120"/>
      <c r="M59854" s="120"/>
      <c r="N59854" s="120"/>
      <c r="U59854" s="121"/>
      <c r="V59854" s="122"/>
      <c r="W59854" s="123"/>
      <c r="AC59854" s="123"/>
    </row>
    <row r="59855" spans="5:29" s="2" customFormat="1">
      <c r="E59855" s="120"/>
      <c r="M59855" s="120"/>
      <c r="N59855" s="120"/>
      <c r="U59855" s="121"/>
      <c r="V59855" s="122"/>
      <c r="W59855" s="123"/>
      <c r="AC59855" s="123"/>
    </row>
    <row r="59856" spans="5:29" s="2" customFormat="1">
      <c r="E59856" s="120"/>
      <c r="M59856" s="120"/>
      <c r="N59856" s="120"/>
      <c r="U59856" s="121"/>
      <c r="V59856" s="122"/>
      <c r="W59856" s="123"/>
      <c r="AC59856" s="123"/>
    </row>
    <row r="59857" spans="5:29" s="2" customFormat="1">
      <c r="E59857" s="120"/>
      <c r="M59857" s="120"/>
      <c r="N59857" s="120"/>
      <c r="U59857" s="121"/>
      <c r="V59857" s="122"/>
      <c r="W59857" s="123"/>
      <c r="AC59857" s="123"/>
    </row>
    <row r="59858" spans="5:29" s="2" customFormat="1">
      <c r="E59858" s="120"/>
      <c r="M59858" s="120"/>
      <c r="N59858" s="120"/>
      <c r="U59858" s="121"/>
      <c r="V59858" s="122"/>
      <c r="W59858" s="123"/>
      <c r="AC59858" s="123"/>
    </row>
    <row r="59859" spans="5:29" s="2" customFormat="1">
      <c r="E59859" s="120"/>
      <c r="M59859" s="120"/>
      <c r="N59859" s="120"/>
      <c r="U59859" s="121"/>
      <c r="V59859" s="122"/>
      <c r="W59859" s="123"/>
      <c r="AC59859" s="123"/>
    </row>
    <row r="59860" spans="5:29" s="2" customFormat="1">
      <c r="E59860" s="120"/>
      <c r="M59860" s="120"/>
      <c r="N59860" s="120"/>
      <c r="U59860" s="121"/>
      <c r="V59860" s="122"/>
      <c r="W59860" s="123"/>
      <c r="AC59860" s="123"/>
    </row>
    <row r="59861" spans="5:29" s="2" customFormat="1">
      <c r="E59861" s="120"/>
      <c r="M59861" s="120"/>
      <c r="N59861" s="120"/>
      <c r="U59861" s="121"/>
      <c r="V59861" s="122"/>
      <c r="W59861" s="123"/>
      <c r="AC59861" s="123"/>
    </row>
    <row r="59862" spans="5:29" s="2" customFormat="1">
      <c r="E59862" s="120"/>
      <c r="M59862" s="120"/>
      <c r="N59862" s="120"/>
      <c r="U59862" s="121"/>
      <c r="V59862" s="122"/>
      <c r="W59862" s="123"/>
      <c r="AC59862" s="123"/>
    </row>
    <row r="59863" spans="5:29" s="2" customFormat="1">
      <c r="E59863" s="120"/>
      <c r="M59863" s="120"/>
      <c r="N59863" s="120"/>
      <c r="U59863" s="121"/>
      <c r="V59863" s="122"/>
      <c r="W59863" s="123"/>
      <c r="AC59863" s="123"/>
    </row>
    <row r="59864" spans="5:29" s="2" customFormat="1">
      <c r="E59864" s="120"/>
      <c r="M59864" s="120"/>
      <c r="N59864" s="120"/>
      <c r="U59864" s="121"/>
      <c r="V59864" s="122"/>
      <c r="W59864" s="123"/>
      <c r="AC59864" s="123"/>
    </row>
    <row r="59865" spans="5:29" s="2" customFormat="1">
      <c r="E59865" s="120"/>
      <c r="M59865" s="120"/>
      <c r="N59865" s="120"/>
      <c r="U59865" s="121"/>
      <c r="V59865" s="122"/>
      <c r="W59865" s="123"/>
      <c r="AC59865" s="123"/>
    </row>
    <row r="59866" spans="5:29" s="2" customFormat="1">
      <c r="E59866" s="120"/>
      <c r="M59866" s="120"/>
      <c r="N59866" s="120"/>
      <c r="U59866" s="121"/>
      <c r="V59866" s="122"/>
      <c r="W59866" s="123"/>
      <c r="AC59866" s="123"/>
    </row>
    <row r="59867" spans="5:29" s="2" customFormat="1">
      <c r="E59867" s="120"/>
      <c r="M59867" s="120"/>
      <c r="N59867" s="120"/>
      <c r="U59867" s="121"/>
      <c r="V59867" s="122"/>
      <c r="W59867" s="123"/>
      <c r="AC59867" s="123"/>
    </row>
    <row r="59868" spans="5:29" s="2" customFormat="1">
      <c r="E59868" s="120"/>
      <c r="M59868" s="120"/>
      <c r="N59868" s="120"/>
      <c r="U59868" s="121"/>
      <c r="V59868" s="122"/>
      <c r="W59868" s="123"/>
      <c r="AC59868" s="123"/>
    </row>
    <row r="59869" spans="5:29" s="2" customFormat="1">
      <c r="E59869" s="120"/>
      <c r="M59869" s="120"/>
      <c r="N59869" s="120"/>
      <c r="U59869" s="121"/>
      <c r="V59869" s="122"/>
      <c r="W59869" s="123"/>
      <c r="AC59869" s="123"/>
    </row>
    <row r="59870" spans="5:29" s="2" customFormat="1">
      <c r="E59870" s="120"/>
      <c r="M59870" s="120"/>
      <c r="N59870" s="120"/>
      <c r="U59870" s="121"/>
      <c r="V59870" s="122"/>
      <c r="W59870" s="123"/>
      <c r="AC59870" s="123"/>
    </row>
    <row r="59871" spans="5:29" s="2" customFormat="1">
      <c r="E59871" s="120"/>
      <c r="M59871" s="120"/>
      <c r="N59871" s="120"/>
      <c r="U59871" s="121"/>
      <c r="V59871" s="122"/>
      <c r="W59871" s="123"/>
      <c r="AC59871" s="123"/>
    </row>
    <row r="59872" spans="5:29" s="2" customFormat="1">
      <c r="E59872" s="120"/>
      <c r="M59872" s="120"/>
      <c r="N59872" s="120"/>
      <c r="U59872" s="121"/>
      <c r="V59872" s="122"/>
      <c r="W59872" s="123"/>
      <c r="AC59872" s="123"/>
    </row>
    <row r="59873" spans="5:29" s="2" customFormat="1">
      <c r="E59873" s="120"/>
      <c r="M59873" s="120"/>
      <c r="N59873" s="120"/>
      <c r="U59873" s="121"/>
      <c r="V59873" s="122"/>
      <c r="W59873" s="123"/>
      <c r="AC59873" s="123"/>
    </row>
    <row r="59874" spans="5:29" s="2" customFormat="1">
      <c r="E59874" s="120"/>
      <c r="M59874" s="120"/>
      <c r="N59874" s="120"/>
      <c r="U59874" s="121"/>
      <c r="V59874" s="122"/>
      <c r="W59874" s="123"/>
      <c r="AC59874" s="123"/>
    </row>
    <row r="59875" spans="5:29" s="2" customFormat="1">
      <c r="E59875" s="120"/>
      <c r="M59875" s="120"/>
      <c r="N59875" s="120"/>
      <c r="U59875" s="121"/>
      <c r="V59875" s="122"/>
      <c r="W59875" s="123"/>
      <c r="AC59875" s="123"/>
    </row>
    <row r="59876" spans="5:29" s="2" customFormat="1">
      <c r="E59876" s="120"/>
      <c r="M59876" s="120"/>
      <c r="N59876" s="120"/>
      <c r="U59876" s="121"/>
      <c r="V59876" s="122"/>
      <c r="W59876" s="123"/>
      <c r="AC59876" s="123"/>
    </row>
    <row r="59877" spans="5:29" s="2" customFormat="1">
      <c r="E59877" s="120"/>
      <c r="M59877" s="120"/>
      <c r="N59877" s="120"/>
      <c r="U59877" s="121"/>
      <c r="V59877" s="122"/>
      <c r="W59877" s="123"/>
      <c r="AC59877" s="123"/>
    </row>
    <row r="59878" spans="5:29" s="2" customFormat="1">
      <c r="E59878" s="120"/>
      <c r="M59878" s="120"/>
      <c r="N59878" s="120"/>
      <c r="U59878" s="121"/>
      <c r="V59878" s="122"/>
      <c r="W59878" s="123"/>
      <c r="AC59878" s="123"/>
    </row>
    <row r="59879" spans="5:29" s="2" customFormat="1">
      <c r="E59879" s="120"/>
      <c r="M59879" s="120"/>
      <c r="N59879" s="120"/>
      <c r="U59879" s="121"/>
      <c r="V59879" s="122"/>
      <c r="W59879" s="123"/>
      <c r="AC59879" s="123"/>
    </row>
    <row r="59880" spans="5:29" s="2" customFormat="1">
      <c r="E59880" s="120"/>
      <c r="M59880" s="120"/>
      <c r="N59880" s="120"/>
      <c r="U59880" s="121"/>
      <c r="V59880" s="122"/>
      <c r="W59880" s="123"/>
      <c r="AC59880" s="123"/>
    </row>
    <row r="59881" spans="5:29" s="2" customFormat="1">
      <c r="E59881" s="120"/>
      <c r="M59881" s="120"/>
      <c r="N59881" s="120"/>
      <c r="U59881" s="121"/>
      <c r="V59881" s="122"/>
      <c r="W59881" s="123"/>
      <c r="AC59881" s="123"/>
    </row>
    <row r="59882" spans="5:29" s="2" customFormat="1">
      <c r="E59882" s="120"/>
      <c r="M59882" s="120"/>
      <c r="N59882" s="120"/>
      <c r="U59882" s="121"/>
      <c r="V59882" s="122"/>
      <c r="W59882" s="123"/>
      <c r="AC59882" s="123"/>
    </row>
    <row r="59883" spans="5:29" s="2" customFormat="1">
      <c r="E59883" s="120"/>
      <c r="M59883" s="120"/>
      <c r="N59883" s="120"/>
      <c r="U59883" s="121"/>
      <c r="V59883" s="122"/>
      <c r="W59883" s="123"/>
      <c r="AC59883" s="123"/>
    </row>
    <row r="59884" spans="5:29" s="2" customFormat="1">
      <c r="E59884" s="120"/>
      <c r="M59884" s="120"/>
      <c r="N59884" s="120"/>
      <c r="U59884" s="121"/>
      <c r="V59884" s="122"/>
      <c r="W59884" s="123"/>
      <c r="AC59884" s="123"/>
    </row>
    <row r="59885" spans="5:29" s="2" customFormat="1">
      <c r="E59885" s="120"/>
      <c r="M59885" s="120"/>
      <c r="N59885" s="120"/>
      <c r="U59885" s="121"/>
      <c r="V59885" s="122"/>
      <c r="W59885" s="123"/>
      <c r="AC59885" s="123"/>
    </row>
    <row r="59886" spans="5:29" s="2" customFormat="1">
      <c r="E59886" s="120"/>
      <c r="M59886" s="120"/>
      <c r="N59886" s="120"/>
      <c r="U59886" s="121"/>
      <c r="V59886" s="122"/>
      <c r="W59886" s="123"/>
      <c r="AC59886" s="123"/>
    </row>
    <row r="59887" spans="5:29" s="2" customFormat="1">
      <c r="E59887" s="120"/>
      <c r="M59887" s="120"/>
      <c r="N59887" s="120"/>
      <c r="U59887" s="121"/>
      <c r="V59887" s="122"/>
      <c r="W59887" s="123"/>
      <c r="AC59887" s="123"/>
    </row>
    <row r="59888" spans="5:29" s="2" customFormat="1">
      <c r="E59888" s="120"/>
      <c r="M59888" s="120"/>
      <c r="N59888" s="120"/>
      <c r="U59888" s="121"/>
      <c r="V59888" s="122"/>
      <c r="W59888" s="123"/>
      <c r="AC59888" s="123"/>
    </row>
    <row r="59889" spans="5:29" s="2" customFormat="1">
      <c r="E59889" s="120"/>
      <c r="M59889" s="120"/>
      <c r="N59889" s="120"/>
      <c r="U59889" s="121"/>
      <c r="V59889" s="122"/>
      <c r="W59889" s="123"/>
      <c r="AC59889" s="123"/>
    </row>
    <row r="59890" spans="5:29" s="2" customFormat="1">
      <c r="E59890" s="120"/>
      <c r="M59890" s="120"/>
      <c r="N59890" s="120"/>
      <c r="U59890" s="121"/>
      <c r="V59890" s="122"/>
      <c r="W59890" s="123"/>
      <c r="AC59890" s="123"/>
    </row>
    <row r="59891" spans="5:29" s="2" customFormat="1">
      <c r="E59891" s="120"/>
      <c r="M59891" s="120"/>
      <c r="N59891" s="120"/>
      <c r="U59891" s="121"/>
      <c r="V59891" s="122"/>
      <c r="W59891" s="123"/>
      <c r="AC59891" s="123"/>
    </row>
    <row r="59892" spans="5:29" s="2" customFormat="1">
      <c r="E59892" s="120"/>
      <c r="M59892" s="120"/>
      <c r="N59892" s="120"/>
      <c r="U59892" s="121"/>
      <c r="V59892" s="122"/>
      <c r="W59892" s="123"/>
      <c r="AC59892" s="123"/>
    </row>
    <row r="59893" spans="5:29" s="2" customFormat="1">
      <c r="E59893" s="120"/>
      <c r="M59893" s="120"/>
      <c r="N59893" s="120"/>
      <c r="U59893" s="121"/>
      <c r="V59893" s="122"/>
      <c r="W59893" s="123"/>
      <c r="AC59893" s="123"/>
    </row>
    <row r="59894" spans="5:29" s="2" customFormat="1">
      <c r="E59894" s="120"/>
      <c r="M59894" s="120"/>
      <c r="N59894" s="120"/>
      <c r="U59894" s="121"/>
      <c r="V59894" s="122"/>
      <c r="W59894" s="123"/>
      <c r="AC59894" s="123"/>
    </row>
    <row r="59895" spans="5:29" s="2" customFormat="1">
      <c r="E59895" s="120"/>
      <c r="M59895" s="120"/>
      <c r="N59895" s="120"/>
      <c r="U59895" s="121"/>
      <c r="V59895" s="122"/>
      <c r="W59895" s="123"/>
      <c r="AC59895" s="123"/>
    </row>
    <row r="59896" spans="5:29" s="2" customFormat="1">
      <c r="E59896" s="120"/>
      <c r="M59896" s="120"/>
      <c r="N59896" s="120"/>
      <c r="U59896" s="121"/>
      <c r="V59896" s="122"/>
      <c r="W59896" s="123"/>
      <c r="AC59896" s="123"/>
    </row>
    <row r="59897" spans="5:29" s="2" customFormat="1">
      <c r="E59897" s="120"/>
      <c r="M59897" s="120"/>
      <c r="N59897" s="120"/>
      <c r="U59897" s="121"/>
      <c r="V59897" s="122"/>
      <c r="W59897" s="123"/>
      <c r="AC59897" s="123"/>
    </row>
    <row r="59898" spans="5:29" s="2" customFormat="1">
      <c r="E59898" s="120"/>
      <c r="M59898" s="120"/>
      <c r="N59898" s="120"/>
      <c r="U59898" s="121"/>
      <c r="V59898" s="122"/>
      <c r="W59898" s="123"/>
      <c r="AC59898" s="123"/>
    </row>
    <row r="59899" spans="5:29" s="2" customFormat="1">
      <c r="E59899" s="120"/>
      <c r="M59899" s="120"/>
      <c r="N59899" s="120"/>
      <c r="U59899" s="121"/>
      <c r="V59899" s="122"/>
      <c r="W59899" s="123"/>
      <c r="AC59899" s="123"/>
    </row>
    <row r="59900" spans="5:29" s="2" customFormat="1">
      <c r="E59900" s="120"/>
      <c r="M59900" s="120"/>
      <c r="N59900" s="120"/>
      <c r="U59900" s="121"/>
      <c r="V59900" s="122"/>
      <c r="W59900" s="123"/>
      <c r="AC59900" s="123"/>
    </row>
    <row r="59901" spans="5:29" s="2" customFormat="1">
      <c r="E59901" s="120"/>
      <c r="M59901" s="120"/>
      <c r="N59901" s="120"/>
      <c r="U59901" s="121"/>
      <c r="V59901" s="122"/>
      <c r="W59901" s="123"/>
      <c r="AC59901" s="123"/>
    </row>
    <row r="59902" spans="5:29" s="2" customFormat="1">
      <c r="E59902" s="120"/>
      <c r="M59902" s="120"/>
      <c r="N59902" s="120"/>
      <c r="U59902" s="121"/>
      <c r="V59902" s="122"/>
      <c r="W59902" s="123"/>
      <c r="AC59902" s="123"/>
    </row>
    <row r="59903" spans="5:29" s="2" customFormat="1">
      <c r="E59903" s="120"/>
      <c r="M59903" s="120"/>
      <c r="N59903" s="120"/>
      <c r="U59903" s="121"/>
      <c r="V59903" s="122"/>
      <c r="W59903" s="123"/>
      <c r="AC59903" s="123"/>
    </row>
    <row r="59904" spans="5:29" s="2" customFormat="1">
      <c r="E59904" s="120"/>
      <c r="M59904" s="120"/>
      <c r="N59904" s="120"/>
      <c r="U59904" s="121"/>
      <c r="V59904" s="122"/>
      <c r="W59904" s="123"/>
      <c r="AC59904" s="123"/>
    </row>
    <row r="59905" spans="5:29" s="2" customFormat="1">
      <c r="E59905" s="120"/>
      <c r="M59905" s="120"/>
      <c r="N59905" s="120"/>
      <c r="U59905" s="121"/>
      <c r="V59905" s="122"/>
      <c r="W59905" s="123"/>
      <c r="AC59905" s="123"/>
    </row>
    <row r="59906" spans="5:29" s="2" customFormat="1">
      <c r="E59906" s="120"/>
      <c r="M59906" s="120"/>
      <c r="N59906" s="120"/>
      <c r="U59906" s="121"/>
      <c r="V59906" s="122"/>
      <c r="W59906" s="123"/>
      <c r="AC59906" s="123"/>
    </row>
    <row r="59907" spans="5:29" s="2" customFormat="1">
      <c r="E59907" s="120"/>
      <c r="M59907" s="120"/>
      <c r="N59907" s="120"/>
      <c r="U59907" s="121"/>
      <c r="V59907" s="122"/>
      <c r="W59907" s="123"/>
      <c r="AC59907" s="123"/>
    </row>
    <row r="59908" spans="5:29" s="2" customFormat="1">
      <c r="E59908" s="120"/>
      <c r="M59908" s="120"/>
      <c r="N59908" s="120"/>
      <c r="U59908" s="121"/>
      <c r="V59908" s="122"/>
      <c r="W59908" s="123"/>
      <c r="AC59908" s="123"/>
    </row>
    <row r="59909" spans="5:29" s="2" customFormat="1">
      <c r="E59909" s="120"/>
      <c r="M59909" s="120"/>
      <c r="N59909" s="120"/>
      <c r="U59909" s="121"/>
      <c r="V59909" s="122"/>
      <c r="W59909" s="123"/>
      <c r="AC59909" s="123"/>
    </row>
    <row r="59910" spans="5:29" s="2" customFormat="1">
      <c r="E59910" s="120"/>
      <c r="M59910" s="120"/>
      <c r="N59910" s="120"/>
      <c r="U59910" s="121"/>
      <c r="V59910" s="122"/>
      <c r="W59910" s="123"/>
      <c r="AC59910" s="123"/>
    </row>
    <row r="59911" spans="5:29" s="2" customFormat="1">
      <c r="E59911" s="120"/>
      <c r="M59911" s="120"/>
      <c r="N59911" s="120"/>
      <c r="U59911" s="121"/>
      <c r="V59911" s="122"/>
      <c r="W59911" s="123"/>
      <c r="AC59911" s="123"/>
    </row>
    <row r="59912" spans="5:29" s="2" customFormat="1">
      <c r="E59912" s="120"/>
      <c r="M59912" s="120"/>
      <c r="N59912" s="120"/>
      <c r="U59912" s="121"/>
      <c r="V59912" s="122"/>
      <c r="W59912" s="123"/>
      <c r="AC59912" s="123"/>
    </row>
    <row r="59913" spans="5:29" s="2" customFormat="1">
      <c r="E59913" s="120"/>
      <c r="M59913" s="120"/>
      <c r="N59913" s="120"/>
      <c r="U59913" s="121"/>
      <c r="V59913" s="122"/>
      <c r="W59913" s="123"/>
      <c r="AC59913" s="123"/>
    </row>
    <row r="59914" spans="5:29" s="2" customFormat="1">
      <c r="E59914" s="120"/>
      <c r="M59914" s="120"/>
      <c r="N59914" s="120"/>
      <c r="U59914" s="121"/>
      <c r="V59914" s="122"/>
      <c r="W59914" s="123"/>
      <c r="AC59914" s="123"/>
    </row>
    <row r="59915" spans="5:29" s="2" customFormat="1">
      <c r="E59915" s="120"/>
      <c r="M59915" s="120"/>
      <c r="N59915" s="120"/>
      <c r="U59915" s="121"/>
      <c r="V59915" s="122"/>
      <c r="W59915" s="123"/>
      <c r="AC59915" s="123"/>
    </row>
    <row r="59916" spans="5:29" s="2" customFormat="1">
      <c r="E59916" s="120"/>
      <c r="M59916" s="120"/>
      <c r="N59916" s="120"/>
      <c r="U59916" s="121"/>
      <c r="V59916" s="122"/>
      <c r="W59916" s="123"/>
      <c r="AC59916" s="123"/>
    </row>
    <row r="59917" spans="5:29" s="2" customFormat="1">
      <c r="E59917" s="120"/>
      <c r="M59917" s="120"/>
      <c r="N59917" s="120"/>
      <c r="U59917" s="121"/>
      <c r="V59917" s="122"/>
      <c r="W59917" s="123"/>
      <c r="AC59917" s="123"/>
    </row>
    <row r="59918" spans="5:29" s="2" customFormat="1">
      <c r="E59918" s="120"/>
      <c r="M59918" s="120"/>
      <c r="N59918" s="120"/>
      <c r="U59918" s="121"/>
      <c r="V59918" s="122"/>
      <c r="W59918" s="123"/>
      <c r="AC59918" s="123"/>
    </row>
    <row r="59919" spans="5:29" s="2" customFormat="1">
      <c r="E59919" s="120"/>
      <c r="M59919" s="120"/>
      <c r="N59919" s="120"/>
      <c r="U59919" s="121"/>
      <c r="V59919" s="122"/>
      <c r="W59919" s="123"/>
      <c r="AC59919" s="123"/>
    </row>
    <row r="59920" spans="5:29" s="2" customFormat="1">
      <c r="E59920" s="120"/>
      <c r="M59920" s="120"/>
      <c r="N59920" s="120"/>
      <c r="U59920" s="121"/>
      <c r="V59920" s="122"/>
      <c r="W59920" s="123"/>
      <c r="AC59920" s="123"/>
    </row>
    <row r="59921" spans="5:29" s="2" customFormat="1">
      <c r="E59921" s="120"/>
      <c r="M59921" s="120"/>
      <c r="N59921" s="120"/>
      <c r="U59921" s="121"/>
      <c r="V59921" s="122"/>
      <c r="W59921" s="123"/>
      <c r="AC59921" s="123"/>
    </row>
    <row r="59922" spans="5:29" s="2" customFormat="1">
      <c r="E59922" s="120"/>
      <c r="M59922" s="120"/>
      <c r="N59922" s="120"/>
      <c r="U59922" s="121"/>
      <c r="V59922" s="122"/>
      <c r="W59922" s="123"/>
      <c r="AC59922" s="123"/>
    </row>
    <row r="59923" spans="5:29" s="2" customFormat="1">
      <c r="E59923" s="120"/>
      <c r="M59923" s="120"/>
      <c r="N59923" s="120"/>
      <c r="U59923" s="121"/>
      <c r="V59923" s="122"/>
      <c r="W59923" s="123"/>
      <c r="AC59923" s="123"/>
    </row>
    <row r="59924" spans="5:29" s="2" customFormat="1">
      <c r="E59924" s="120"/>
      <c r="M59924" s="120"/>
      <c r="N59924" s="120"/>
      <c r="U59924" s="121"/>
      <c r="V59924" s="122"/>
      <c r="W59924" s="123"/>
      <c r="AC59924" s="123"/>
    </row>
    <row r="59925" spans="5:29" s="2" customFormat="1">
      <c r="E59925" s="120"/>
      <c r="M59925" s="120"/>
      <c r="N59925" s="120"/>
      <c r="U59925" s="121"/>
      <c r="V59925" s="122"/>
      <c r="W59925" s="123"/>
      <c r="AC59925" s="123"/>
    </row>
    <row r="59926" spans="5:29" s="2" customFormat="1">
      <c r="E59926" s="120"/>
      <c r="M59926" s="120"/>
      <c r="N59926" s="120"/>
      <c r="U59926" s="121"/>
      <c r="V59926" s="122"/>
      <c r="W59926" s="123"/>
      <c r="AC59926" s="123"/>
    </row>
    <row r="59927" spans="5:29" s="2" customFormat="1">
      <c r="E59927" s="120"/>
      <c r="M59927" s="120"/>
      <c r="N59927" s="120"/>
      <c r="U59927" s="121"/>
      <c r="V59927" s="122"/>
      <c r="W59927" s="123"/>
      <c r="AC59927" s="123"/>
    </row>
    <row r="59928" spans="5:29" s="2" customFormat="1">
      <c r="E59928" s="120"/>
      <c r="M59928" s="120"/>
      <c r="N59928" s="120"/>
      <c r="U59928" s="121"/>
      <c r="V59928" s="122"/>
      <c r="W59928" s="123"/>
      <c r="AC59928" s="123"/>
    </row>
    <row r="59929" spans="5:29" s="2" customFormat="1">
      <c r="E59929" s="120"/>
      <c r="M59929" s="120"/>
      <c r="N59929" s="120"/>
      <c r="U59929" s="121"/>
      <c r="V59929" s="122"/>
      <c r="W59929" s="123"/>
      <c r="AC59929" s="123"/>
    </row>
    <row r="59930" spans="5:29" s="2" customFormat="1">
      <c r="E59930" s="120"/>
      <c r="M59930" s="120"/>
      <c r="N59930" s="120"/>
      <c r="U59930" s="121"/>
      <c r="V59930" s="122"/>
      <c r="W59930" s="123"/>
      <c r="AC59930" s="123"/>
    </row>
    <row r="59931" spans="5:29" s="2" customFormat="1">
      <c r="E59931" s="120"/>
      <c r="M59931" s="120"/>
      <c r="N59931" s="120"/>
      <c r="U59931" s="121"/>
      <c r="V59931" s="122"/>
      <c r="W59931" s="123"/>
      <c r="AC59931" s="123"/>
    </row>
    <row r="59932" spans="5:29" s="2" customFormat="1">
      <c r="E59932" s="120"/>
      <c r="M59932" s="120"/>
      <c r="N59932" s="120"/>
      <c r="U59932" s="121"/>
      <c r="V59932" s="122"/>
      <c r="W59932" s="123"/>
      <c r="AC59932" s="123"/>
    </row>
    <row r="59933" spans="5:29" s="2" customFormat="1">
      <c r="E59933" s="120"/>
      <c r="M59933" s="120"/>
      <c r="N59933" s="120"/>
      <c r="U59933" s="121"/>
      <c r="V59933" s="122"/>
      <c r="W59933" s="123"/>
      <c r="AC59933" s="123"/>
    </row>
    <row r="59934" spans="5:29" s="2" customFormat="1">
      <c r="E59934" s="120"/>
      <c r="M59934" s="120"/>
      <c r="N59934" s="120"/>
      <c r="U59934" s="121"/>
      <c r="V59934" s="122"/>
      <c r="W59934" s="123"/>
      <c r="AC59934" s="123"/>
    </row>
    <row r="59935" spans="5:29" s="2" customFormat="1">
      <c r="E59935" s="120"/>
      <c r="M59935" s="120"/>
      <c r="N59935" s="120"/>
      <c r="U59935" s="121"/>
      <c r="V59935" s="122"/>
      <c r="W59935" s="123"/>
      <c r="AC59935" s="123"/>
    </row>
    <row r="59936" spans="5:29" s="2" customFormat="1">
      <c r="E59936" s="120"/>
      <c r="M59936" s="120"/>
      <c r="N59936" s="120"/>
      <c r="U59936" s="121"/>
      <c r="V59936" s="122"/>
      <c r="W59936" s="123"/>
      <c r="AC59936" s="123"/>
    </row>
    <row r="59937" spans="5:29" s="2" customFormat="1">
      <c r="E59937" s="120"/>
      <c r="M59937" s="120"/>
      <c r="N59937" s="120"/>
      <c r="U59937" s="121"/>
      <c r="V59937" s="122"/>
      <c r="W59937" s="123"/>
      <c r="AC59937" s="123"/>
    </row>
    <row r="59938" spans="5:29" s="2" customFormat="1">
      <c r="E59938" s="120"/>
      <c r="M59938" s="120"/>
      <c r="N59938" s="120"/>
      <c r="U59938" s="121"/>
      <c r="V59938" s="122"/>
      <c r="W59938" s="123"/>
      <c r="AC59938" s="123"/>
    </row>
    <row r="59939" spans="5:29" s="2" customFormat="1">
      <c r="E59939" s="120"/>
      <c r="M59939" s="120"/>
      <c r="N59939" s="120"/>
      <c r="U59939" s="121"/>
      <c r="V59939" s="122"/>
      <c r="W59939" s="123"/>
      <c r="AC59939" s="123"/>
    </row>
    <row r="59940" spans="5:29" s="2" customFormat="1">
      <c r="E59940" s="120"/>
      <c r="M59940" s="120"/>
      <c r="N59940" s="120"/>
      <c r="U59940" s="121"/>
      <c r="V59940" s="122"/>
      <c r="W59940" s="123"/>
      <c r="AC59940" s="123"/>
    </row>
    <row r="59941" spans="5:29" s="2" customFormat="1">
      <c r="E59941" s="120"/>
      <c r="M59941" s="120"/>
      <c r="N59941" s="120"/>
      <c r="U59941" s="121"/>
      <c r="V59941" s="122"/>
      <c r="W59941" s="123"/>
      <c r="AC59941" s="123"/>
    </row>
    <row r="59942" spans="5:29" s="2" customFormat="1">
      <c r="E59942" s="120"/>
      <c r="M59942" s="120"/>
      <c r="N59942" s="120"/>
      <c r="U59942" s="121"/>
      <c r="V59942" s="122"/>
      <c r="W59942" s="123"/>
      <c r="AC59942" s="123"/>
    </row>
    <row r="59943" spans="5:29" s="2" customFormat="1">
      <c r="E59943" s="120"/>
      <c r="M59943" s="120"/>
      <c r="N59943" s="120"/>
      <c r="U59943" s="121"/>
      <c r="V59943" s="122"/>
      <c r="W59943" s="123"/>
      <c r="AC59943" s="123"/>
    </row>
    <row r="59944" spans="5:29" s="2" customFormat="1">
      <c r="E59944" s="120"/>
      <c r="M59944" s="120"/>
      <c r="N59944" s="120"/>
      <c r="U59944" s="121"/>
      <c r="V59944" s="122"/>
      <c r="W59944" s="123"/>
      <c r="AC59944" s="123"/>
    </row>
    <row r="59945" spans="5:29" s="2" customFormat="1">
      <c r="E59945" s="120"/>
      <c r="M59945" s="120"/>
      <c r="N59945" s="120"/>
      <c r="U59945" s="121"/>
      <c r="V59945" s="122"/>
      <c r="W59945" s="123"/>
      <c r="AC59945" s="123"/>
    </row>
    <row r="59946" spans="5:29" s="2" customFormat="1">
      <c r="E59946" s="120"/>
      <c r="M59946" s="120"/>
      <c r="N59946" s="120"/>
      <c r="U59946" s="121"/>
      <c r="V59946" s="122"/>
      <c r="W59946" s="123"/>
      <c r="AC59946" s="123"/>
    </row>
    <row r="59947" spans="5:29" s="2" customFormat="1">
      <c r="E59947" s="120"/>
      <c r="M59947" s="120"/>
      <c r="N59947" s="120"/>
      <c r="U59947" s="121"/>
      <c r="V59947" s="122"/>
      <c r="W59947" s="123"/>
      <c r="AC59947" s="123"/>
    </row>
    <row r="59948" spans="5:29" s="2" customFormat="1">
      <c r="E59948" s="120"/>
      <c r="M59948" s="120"/>
      <c r="N59948" s="120"/>
      <c r="U59948" s="121"/>
      <c r="V59948" s="122"/>
      <c r="W59948" s="123"/>
      <c r="AC59948" s="123"/>
    </row>
    <row r="59949" spans="5:29" s="2" customFormat="1">
      <c r="E59949" s="120"/>
      <c r="M59949" s="120"/>
      <c r="N59949" s="120"/>
      <c r="U59949" s="121"/>
      <c r="V59949" s="122"/>
      <c r="W59949" s="123"/>
      <c r="AC59949" s="123"/>
    </row>
    <row r="59950" spans="5:29" s="2" customFormat="1">
      <c r="E59950" s="120"/>
      <c r="M59950" s="120"/>
      <c r="N59950" s="120"/>
      <c r="U59950" s="121"/>
      <c r="V59950" s="122"/>
      <c r="W59950" s="123"/>
      <c r="AC59950" s="123"/>
    </row>
    <row r="59951" spans="5:29" s="2" customFormat="1">
      <c r="E59951" s="120"/>
      <c r="M59951" s="120"/>
      <c r="N59951" s="120"/>
      <c r="U59951" s="121"/>
      <c r="V59951" s="122"/>
      <c r="W59951" s="123"/>
      <c r="AC59951" s="123"/>
    </row>
    <row r="59952" spans="5:29" s="2" customFormat="1">
      <c r="E59952" s="120"/>
      <c r="M59952" s="120"/>
      <c r="N59952" s="120"/>
      <c r="U59952" s="121"/>
      <c r="V59952" s="122"/>
      <c r="W59952" s="123"/>
      <c r="AC59952" s="123"/>
    </row>
    <row r="59953" spans="5:29" s="2" customFormat="1">
      <c r="E59953" s="120"/>
      <c r="M59953" s="120"/>
      <c r="N59953" s="120"/>
      <c r="U59953" s="121"/>
      <c r="V59953" s="122"/>
      <c r="W59953" s="123"/>
      <c r="AC59953" s="123"/>
    </row>
    <row r="59954" spans="5:29" s="2" customFormat="1">
      <c r="E59954" s="120"/>
      <c r="M59954" s="120"/>
      <c r="N59954" s="120"/>
      <c r="U59954" s="121"/>
      <c r="V59954" s="122"/>
      <c r="W59954" s="123"/>
      <c r="AC59954" s="123"/>
    </row>
    <row r="59955" spans="5:29" s="2" customFormat="1">
      <c r="E59955" s="120"/>
      <c r="M59955" s="120"/>
      <c r="N59955" s="120"/>
      <c r="U59955" s="121"/>
      <c r="V59955" s="122"/>
      <c r="W59955" s="123"/>
      <c r="AC59955" s="123"/>
    </row>
    <row r="59956" spans="5:29" s="2" customFormat="1">
      <c r="E59956" s="120"/>
      <c r="M59956" s="120"/>
      <c r="N59956" s="120"/>
      <c r="U59956" s="121"/>
      <c r="V59956" s="122"/>
      <c r="W59956" s="123"/>
      <c r="AC59956" s="123"/>
    </row>
    <row r="59957" spans="5:29" s="2" customFormat="1">
      <c r="E59957" s="120"/>
      <c r="M59957" s="120"/>
      <c r="N59957" s="120"/>
      <c r="U59957" s="121"/>
      <c r="V59957" s="122"/>
      <c r="W59957" s="123"/>
      <c r="AC59957" s="123"/>
    </row>
    <row r="59958" spans="5:29" s="2" customFormat="1">
      <c r="E59958" s="120"/>
      <c r="M59958" s="120"/>
      <c r="N59958" s="120"/>
      <c r="U59958" s="121"/>
      <c r="V59958" s="122"/>
      <c r="W59958" s="123"/>
      <c r="AC59958" s="123"/>
    </row>
    <row r="59959" spans="5:29" s="2" customFormat="1">
      <c r="E59959" s="120"/>
      <c r="M59959" s="120"/>
      <c r="N59959" s="120"/>
      <c r="U59959" s="121"/>
      <c r="V59959" s="122"/>
      <c r="W59959" s="123"/>
      <c r="AC59959" s="123"/>
    </row>
    <row r="59960" spans="5:29" s="2" customFormat="1">
      <c r="E59960" s="120"/>
      <c r="M59960" s="120"/>
      <c r="N59960" s="120"/>
      <c r="U59960" s="121"/>
      <c r="V59960" s="122"/>
      <c r="W59960" s="123"/>
      <c r="AC59960" s="123"/>
    </row>
    <row r="59961" spans="5:29" s="2" customFormat="1">
      <c r="E59961" s="120"/>
      <c r="M59961" s="120"/>
      <c r="N59961" s="120"/>
      <c r="U59961" s="121"/>
      <c r="V59961" s="122"/>
      <c r="W59961" s="123"/>
      <c r="AC59961" s="123"/>
    </row>
    <row r="59962" spans="5:29" s="2" customFormat="1">
      <c r="E59962" s="120"/>
      <c r="M59962" s="120"/>
      <c r="N59962" s="120"/>
      <c r="U59962" s="121"/>
      <c r="V59962" s="122"/>
      <c r="W59962" s="123"/>
      <c r="AC59962" s="123"/>
    </row>
    <row r="59963" spans="5:29" s="2" customFormat="1">
      <c r="E59963" s="120"/>
      <c r="M59963" s="120"/>
      <c r="N59963" s="120"/>
      <c r="U59963" s="121"/>
      <c r="V59963" s="122"/>
      <c r="W59963" s="123"/>
      <c r="AC59963" s="123"/>
    </row>
    <row r="59964" spans="5:29" s="2" customFormat="1">
      <c r="E59964" s="120"/>
      <c r="M59964" s="120"/>
      <c r="N59964" s="120"/>
      <c r="U59964" s="121"/>
      <c r="V59964" s="122"/>
      <c r="W59964" s="123"/>
      <c r="AC59964" s="123"/>
    </row>
    <row r="59965" spans="5:29" s="2" customFormat="1">
      <c r="E59965" s="120"/>
      <c r="M59965" s="120"/>
      <c r="N59965" s="120"/>
      <c r="U59965" s="121"/>
      <c r="V59965" s="122"/>
      <c r="W59965" s="123"/>
      <c r="AC59965" s="123"/>
    </row>
    <row r="59966" spans="5:29" s="2" customFormat="1">
      <c r="E59966" s="120"/>
      <c r="M59966" s="120"/>
      <c r="N59966" s="120"/>
      <c r="U59966" s="121"/>
      <c r="V59966" s="122"/>
      <c r="W59966" s="123"/>
      <c r="AC59966" s="123"/>
    </row>
    <row r="59967" spans="5:29" s="2" customFormat="1">
      <c r="E59967" s="120"/>
      <c r="M59967" s="120"/>
      <c r="N59967" s="120"/>
      <c r="U59967" s="121"/>
      <c r="V59967" s="122"/>
      <c r="W59967" s="123"/>
      <c r="AC59967" s="123"/>
    </row>
    <row r="59968" spans="5:29" s="2" customFormat="1">
      <c r="E59968" s="120"/>
      <c r="M59968" s="120"/>
      <c r="N59968" s="120"/>
      <c r="U59968" s="121"/>
      <c r="V59968" s="122"/>
      <c r="W59968" s="123"/>
      <c r="AC59968" s="123"/>
    </row>
    <row r="59969" spans="5:29" s="2" customFormat="1">
      <c r="E59969" s="120"/>
      <c r="M59969" s="120"/>
      <c r="N59969" s="120"/>
      <c r="U59969" s="121"/>
      <c r="V59969" s="122"/>
      <c r="W59969" s="123"/>
      <c r="AC59969" s="123"/>
    </row>
    <row r="59970" spans="5:29" s="2" customFormat="1">
      <c r="E59970" s="120"/>
      <c r="M59970" s="120"/>
      <c r="N59970" s="120"/>
      <c r="U59970" s="121"/>
      <c r="V59970" s="122"/>
      <c r="W59970" s="123"/>
      <c r="AC59970" s="123"/>
    </row>
    <row r="59971" spans="5:29" s="2" customFormat="1">
      <c r="E59971" s="120"/>
      <c r="M59971" s="120"/>
      <c r="N59971" s="120"/>
      <c r="U59971" s="121"/>
      <c r="V59971" s="122"/>
      <c r="W59971" s="123"/>
      <c r="AC59971" s="123"/>
    </row>
    <row r="59972" spans="5:29" s="2" customFormat="1">
      <c r="E59972" s="120"/>
      <c r="M59972" s="120"/>
      <c r="N59972" s="120"/>
      <c r="U59972" s="121"/>
      <c r="V59972" s="122"/>
      <c r="W59972" s="123"/>
      <c r="AC59972" s="123"/>
    </row>
    <row r="59973" spans="5:29" s="2" customFormat="1">
      <c r="E59973" s="120"/>
      <c r="M59973" s="120"/>
      <c r="N59973" s="120"/>
      <c r="U59973" s="121"/>
      <c r="V59973" s="122"/>
      <c r="W59973" s="123"/>
      <c r="AC59973" s="123"/>
    </row>
    <row r="59974" spans="5:29" s="2" customFormat="1">
      <c r="E59974" s="120"/>
      <c r="M59974" s="120"/>
      <c r="N59974" s="120"/>
      <c r="U59974" s="121"/>
      <c r="V59974" s="122"/>
      <c r="W59974" s="123"/>
      <c r="AC59974" s="123"/>
    </row>
    <row r="59975" spans="5:29" s="2" customFormat="1">
      <c r="E59975" s="120"/>
      <c r="M59975" s="120"/>
      <c r="N59975" s="120"/>
      <c r="U59975" s="121"/>
      <c r="V59975" s="122"/>
      <c r="W59975" s="123"/>
      <c r="AC59975" s="123"/>
    </row>
    <row r="59976" spans="5:29" s="2" customFormat="1">
      <c r="E59976" s="120"/>
      <c r="M59976" s="120"/>
      <c r="N59976" s="120"/>
      <c r="U59976" s="121"/>
      <c r="V59976" s="122"/>
      <c r="W59976" s="123"/>
      <c r="AC59976" s="123"/>
    </row>
    <row r="59977" spans="5:29" s="2" customFormat="1">
      <c r="E59977" s="120"/>
      <c r="M59977" s="120"/>
      <c r="N59977" s="120"/>
      <c r="U59977" s="121"/>
      <c r="V59977" s="122"/>
      <c r="W59977" s="123"/>
      <c r="AC59977" s="123"/>
    </row>
    <row r="59978" spans="5:29" s="2" customFormat="1">
      <c r="E59978" s="120"/>
      <c r="M59978" s="120"/>
      <c r="N59978" s="120"/>
      <c r="U59978" s="121"/>
      <c r="V59978" s="122"/>
      <c r="W59978" s="123"/>
      <c r="AC59978" s="123"/>
    </row>
    <row r="59979" spans="5:29" s="2" customFormat="1">
      <c r="E59979" s="120"/>
      <c r="M59979" s="120"/>
      <c r="N59979" s="120"/>
      <c r="U59979" s="121"/>
      <c r="V59979" s="122"/>
      <c r="W59979" s="123"/>
      <c r="AC59979" s="123"/>
    </row>
    <row r="59980" spans="5:29" s="2" customFormat="1">
      <c r="E59980" s="120"/>
      <c r="M59980" s="120"/>
      <c r="N59980" s="120"/>
      <c r="U59980" s="121"/>
      <c r="V59980" s="122"/>
      <c r="W59980" s="123"/>
      <c r="AC59980" s="123"/>
    </row>
    <row r="59981" spans="5:29" s="2" customFormat="1">
      <c r="E59981" s="120"/>
      <c r="M59981" s="120"/>
      <c r="N59981" s="120"/>
      <c r="U59981" s="121"/>
      <c r="V59981" s="122"/>
      <c r="W59981" s="123"/>
      <c r="AC59981" s="123"/>
    </row>
    <row r="59982" spans="5:29" s="2" customFormat="1">
      <c r="E59982" s="120"/>
      <c r="M59982" s="120"/>
      <c r="N59982" s="120"/>
      <c r="U59982" s="121"/>
      <c r="V59982" s="122"/>
      <c r="W59982" s="123"/>
      <c r="AC59982" s="123"/>
    </row>
    <row r="59983" spans="5:29" s="2" customFormat="1">
      <c r="E59983" s="120"/>
      <c r="M59983" s="120"/>
      <c r="N59983" s="120"/>
      <c r="U59983" s="121"/>
      <c r="V59983" s="122"/>
      <c r="W59983" s="123"/>
      <c r="AC59983" s="123"/>
    </row>
    <row r="59984" spans="5:29" s="2" customFormat="1">
      <c r="E59984" s="120"/>
      <c r="M59984" s="120"/>
      <c r="N59984" s="120"/>
      <c r="U59984" s="121"/>
      <c r="V59984" s="122"/>
      <c r="W59984" s="123"/>
      <c r="AC59984" s="123"/>
    </row>
    <row r="59985" spans="5:29" s="2" customFormat="1">
      <c r="E59985" s="120"/>
      <c r="M59985" s="120"/>
      <c r="N59985" s="120"/>
      <c r="U59985" s="121"/>
      <c r="V59985" s="122"/>
      <c r="W59985" s="123"/>
      <c r="AC59985" s="123"/>
    </row>
    <row r="59986" spans="5:29" s="2" customFormat="1">
      <c r="E59986" s="120"/>
      <c r="M59986" s="120"/>
      <c r="N59986" s="120"/>
      <c r="U59986" s="121"/>
      <c r="V59986" s="122"/>
      <c r="W59986" s="123"/>
      <c r="AC59986" s="123"/>
    </row>
    <row r="59987" spans="5:29" s="2" customFormat="1">
      <c r="E59987" s="120"/>
      <c r="M59987" s="120"/>
      <c r="N59987" s="120"/>
      <c r="U59987" s="121"/>
      <c r="V59987" s="122"/>
      <c r="W59987" s="123"/>
      <c r="AC59987" s="123"/>
    </row>
    <row r="59988" spans="5:29" s="2" customFormat="1">
      <c r="E59988" s="120"/>
      <c r="M59988" s="120"/>
      <c r="N59988" s="120"/>
      <c r="U59988" s="121"/>
      <c r="V59988" s="122"/>
      <c r="W59988" s="123"/>
      <c r="AC59988" s="123"/>
    </row>
    <row r="59989" spans="5:29" s="2" customFormat="1">
      <c r="E59989" s="120"/>
      <c r="M59989" s="120"/>
      <c r="N59989" s="120"/>
      <c r="U59989" s="121"/>
      <c r="V59989" s="122"/>
      <c r="W59989" s="123"/>
      <c r="AC59989" s="123"/>
    </row>
    <row r="59990" spans="5:29" s="2" customFormat="1">
      <c r="E59990" s="120"/>
      <c r="M59990" s="120"/>
      <c r="N59990" s="120"/>
      <c r="U59990" s="121"/>
      <c r="V59990" s="122"/>
      <c r="W59990" s="123"/>
      <c r="AC59990" s="123"/>
    </row>
    <row r="59991" spans="5:29" s="2" customFormat="1">
      <c r="E59991" s="120"/>
      <c r="M59991" s="120"/>
      <c r="N59991" s="120"/>
      <c r="U59991" s="121"/>
      <c r="V59991" s="122"/>
      <c r="W59991" s="123"/>
      <c r="AC59991" s="123"/>
    </row>
    <row r="59992" spans="5:29" s="2" customFormat="1">
      <c r="E59992" s="120"/>
      <c r="M59992" s="120"/>
      <c r="N59992" s="120"/>
      <c r="U59992" s="121"/>
      <c r="V59992" s="122"/>
      <c r="W59992" s="123"/>
      <c r="AC59992" s="123"/>
    </row>
    <row r="59993" spans="5:29" s="2" customFormat="1">
      <c r="E59993" s="120"/>
      <c r="M59993" s="120"/>
      <c r="N59993" s="120"/>
      <c r="U59993" s="121"/>
      <c r="V59993" s="122"/>
      <c r="W59993" s="123"/>
      <c r="AC59993" s="123"/>
    </row>
    <row r="59994" spans="5:29" s="2" customFormat="1">
      <c r="E59994" s="120"/>
      <c r="M59994" s="120"/>
      <c r="N59994" s="120"/>
      <c r="U59994" s="121"/>
      <c r="V59994" s="122"/>
      <c r="W59994" s="123"/>
      <c r="AC59994" s="123"/>
    </row>
    <row r="59995" spans="5:29" s="2" customFormat="1">
      <c r="E59995" s="120"/>
      <c r="M59995" s="120"/>
      <c r="N59995" s="120"/>
      <c r="U59995" s="121"/>
      <c r="V59995" s="122"/>
      <c r="W59995" s="123"/>
      <c r="AC59995" s="123"/>
    </row>
    <row r="59996" spans="5:29" s="2" customFormat="1">
      <c r="E59996" s="120"/>
      <c r="M59996" s="120"/>
      <c r="N59996" s="120"/>
      <c r="U59996" s="121"/>
      <c r="V59996" s="122"/>
      <c r="W59996" s="123"/>
      <c r="AC59996" s="123"/>
    </row>
    <row r="59997" spans="5:29" s="2" customFormat="1">
      <c r="E59997" s="120"/>
      <c r="M59997" s="120"/>
      <c r="N59997" s="120"/>
      <c r="U59997" s="121"/>
      <c r="V59997" s="122"/>
      <c r="W59997" s="123"/>
      <c r="AC59997" s="123"/>
    </row>
    <row r="59998" spans="5:29" s="2" customFormat="1">
      <c r="E59998" s="120"/>
      <c r="M59998" s="120"/>
      <c r="N59998" s="120"/>
      <c r="U59998" s="121"/>
      <c r="V59998" s="122"/>
      <c r="W59998" s="123"/>
      <c r="AC59998" s="123"/>
    </row>
    <row r="59999" spans="5:29" s="2" customFormat="1">
      <c r="E59999" s="120"/>
      <c r="M59999" s="120"/>
      <c r="N59999" s="120"/>
      <c r="U59999" s="121"/>
      <c r="V59999" s="122"/>
      <c r="W59999" s="123"/>
      <c r="AC59999" s="123"/>
    </row>
    <row r="60000" spans="5:29" s="2" customFormat="1">
      <c r="E60000" s="120"/>
      <c r="M60000" s="120"/>
      <c r="N60000" s="120"/>
      <c r="U60000" s="121"/>
      <c r="V60000" s="122"/>
      <c r="W60000" s="123"/>
      <c r="AC60000" s="123"/>
    </row>
    <row r="60001" spans="5:29" s="2" customFormat="1">
      <c r="E60001" s="120"/>
      <c r="M60001" s="120"/>
      <c r="N60001" s="120"/>
      <c r="U60001" s="121"/>
      <c r="V60001" s="122"/>
      <c r="W60001" s="123"/>
      <c r="AC60001" s="123"/>
    </row>
    <row r="60002" spans="5:29" s="2" customFormat="1">
      <c r="E60002" s="120"/>
      <c r="M60002" s="120"/>
      <c r="N60002" s="120"/>
      <c r="U60002" s="121"/>
      <c r="V60002" s="122"/>
      <c r="W60002" s="123"/>
      <c r="AC60002" s="123"/>
    </row>
    <row r="60003" spans="5:29" s="2" customFormat="1">
      <c r="E60003" s="120"/>
      <c r="M60003" s="120"/>
      <c r="N60003" s="120"/>
      <c r="U60003" s="121"/>
      <c r="V60003" s="122"/>
      <c r="W60003" s="123"/>
      <c r="AC60003" s="123"/>
    </row>
    <row r="60004" spans="5:29" s="2" customFormat="1">
      <c r="E60004" s="120"/>
      <c r="M60004" s="120"/>
      <c r="N60004" s="120"/>
      <c r="U60004" s="121"/>
      <c r="V60004" s="122"/>
      <c r="W60004" s="123"/>
      <c r="AC60004" s="123"/>
    </row>
    <row r="60005" spans="5:29" s="2" customFormat="1">
      <c r="E60005" s="120"/>
      <c r="M60005" s="120"/>
      <c r="N60005" s="120"/>
      <c r="U60005" s="121"/>
      <c r="V60005" s="122"/>
      <c r="W60005" s="123"/>
      <c r="AC60005" s="123"/>
    </row>
    <row r="60006" spans="5:29" s="2" customFormat="1">
      <c r="E60006" s="120"/>
      <c r="M60006" s="120"/>
      <c r="N60006" s="120"/>
      <c r="U60006" s="121"/>
      <c r="V60006" s="122"/>
      <c r="W60006" s="123"/>
      <c r="AC60006" s="123"/>
    </row>
    <row r="60007" spans="5:29" s="2" customFormat="1">
      <c r="E60007" s="120"/>
      <c r="M60007" s="120"/>
      <c r="N60007" s="120"/>
      <c r="U60007" s="121"/>
      <c r="V60007" s="122"/>
      <c r="W60007" s="123"/>
      <c r="AC60007" s="123"/>
    </row>
    <row r="60008" spans="5:29" s="2" customFormat="1">
      <c r="E60008" s="120"/>
      <c r="M60008" s="120"/>
      <c r="N60008" s="120"/>
      <c r="U60008" s="121"/>
      <c r="V60008" s="122"/>
      <c r="W60008" s="123"/>
      <c r="AC60008" s="123"/>
    </row>
    <row r="60009" spans="5:29" s="2" customFormat="1">
      <c r="E60009" s="120"/>
      <c r="M60009" s="120"/>
      <c r="N60009" s="120"/>
      <c r="U60009" s="121"/>
      <c r="V60009" s="122"/>
      <c r="W60009" s="123"/>
      <c r="AC60009" s="123"/>
    </row>
    <row r="60010" spans="5:29" s="2" customFormat="1">
      <c r="E60010" s="120"/>
      <c r="M60010" s="120"/>
      <c r="N60010" s="120"/>
      <c r="U60010" s="121"/>
      <c r="V60010" s="122"/>
      <c r="W60010" s="123"/>
      <c r="AC60010" s="123"/>
    </row>
    <row r="60011" spans="5:29" s="2" customFormat="1">
      <c r="E60011" s="120"/>
      <c r="M60011" s="120"/>
      <c r="N60011" s="120"/>
      <c r="U60011" s="121"/>
      <c r="V60011" s="122"/>
      <c r="W60011" s="123"/>
      <c r="AC60011" s="123"/>
    </row>
    <row r="60012" spans="5:29" s="2" customFormat="1">
      <c r="E60012" s="120"/>
      <c r="M60012" s="120"/>
      <c r="N60012" s="120"/>
      <c r="U60012" s="121"/>
      <c r="V60012" s="122"/>
      <c r="W60012" s="123"/>
      <c r="AC60012" s="123"/>
    </row>
    <row r="60013" spans="5:29" s="2" customFormat="1">
      <c r="E60013" s="120"/>
      <c r="M60013" s="120"/>
      <c r="N60013" s="120"/>
      <c r="U60013" s="121"/>
      <c r="V60013" s="122"/>
      <c r="W60013" s="123"/>
      <c r="AC60013" s="123"/>
    </row>
    <row r="60014" spans="5:29" s="2" customFormat="1">
      <c r="E60014" s="120"/>
      <c r="M60014" s="120"/>
      <c r="N60014" s="120"/>
      <c r="U60014" s="121"/>
      <c r="V60014" s="122"/>
      <c r="W60014" s="123"/>
      <c r="AC60014" s="123"/>
    </row>
    <row r="60015" spans="5:29" s="2" customFormat="1">
      <c r="E60015" s="120"/>
      <c r="M60015" s="120"/>
      <c r="N60015" s="120"/>
      <c r="U60015" s="121"/>
      <c r="V60015" s="122"/>
      <c r="W60015" s="123"/>
      <c r="AC60015" s="123"/>
    </row>
    <row r="60016" spans="5:29" s="2" customFormat="1">
      <c r="E60016" s="120"/>
      <c r="M60016" s="120"/>
      <c r="N60016" s="120"/>
      <c r="U60016" s="121"/>
      <c r="V60016" s="122"/>
      <c r="W60016" s="123"/>
      <c r="AC60016" s="123"/>
    </row>
    <row r="60017" spans="5:29" s="2" customFormat="1">
      <c r="E60017" s="120"/>
      <c r="M60017" s="120"/>
      <c r="N60017" s="120"/>
      <c r="U60017" s="121"/>
      <c r="V60017" s="122"/>
      <c r="W60017" s="123"/>
      <c r="AC60017" s="123"/>
    </row>
    <row r="60018" spans="5:29" s="2" customFormat="1">
      <c r="E60018" s="120"/>
      <c r="M60018" s="120"/>
      <c r="N60018" s="120"/>
      <c r="U60018" s="121"/>
      <c r="V60018" s="122"/>
      <c r="W60018" s="123"/>
      <c r="AC60018" s="123"/>
    </row>
    <row r="60019" spans="5:29" s="2" customFormat="1">
      <c r="E60019" s="120"/>
      <c r="M60019" s="120"/>
      <c r="N60019" s="120"/>
      <c r="U60019" s="121"/>
      <c r="V60019" s="122"/>
      <c r="W60019" s="123"/>
      <c r="AC60019" s="123"/>
    </row>
    <row r="60020" spans="5:29" s="2" customFormat="1">
      <c r="E60020" s="120"/>
      <c r="M60020" s="120"/>
      <c r="N60020" s="120"/>
      <c r="U60020" s="121"/>
      <c r="V60020" s="122"/>
      <c r="W60020" s="123"/>
      <c r="AC60020" s="123"/>
    </row>
    <row r="60021" spans="5:29" s="2" customFormat="1">
      <c r="E60021" s="120"/>
      <c r="M60021" s="120"/>
      <c r="N60021" s="120"/>
      <c r="U60021" s="121"/>
      <c r="V60021" s="122"/>
      <c r="W60021" s="123"/>
      <c r="AC60021" s="123"/>
    </row>
    <row r="60022" spans="5:29" s="2" customFormat="1">
      <c r="E60022" s="120"/>
      <c r="M60022" s="120"/>
      <c r="N60022" s="120"/>
      <c r="U60022" s="121"/>
      <c r="V60022" s="122"/>
      <c r="W60022" s="123"/>
      <c r="AC60022" s="123"/>
    </row>
    <row r="60023" spans="5:29" s="2" customFormat="1">
      <c r="E60023" s="120"/>
      <c r="M60023" s="120"/>
      <c r="N60023" s="120"/>
      <c r="U60023" s="121"/>
      <c r="V60023" s="122"/>
      <c r="W60023" s="123"/>
      <c r="AC60023" s="123"/>
    </row>
    <row r="60024" spans="5:29" s="2" customFormat="1">
      <c r="E60024" s="120"/>
      <c r="M60024" s="120"/>
      <c r="N60024" s="120"/>
      <c r="U60024" s="121"/>
      <c r="V60024" s="122"/>
      <c r="W60024" s="123"/>
      <c r="AC60024" s="123"/>
    </row>
    <row r="60025" spans="5:29" s="2" customFormat="1">
      <c r="E60025" s="120"/>
      <c r="M60025" s="120"/>
      <c r="N60025" s="120"/>
      <c r="U60025" s="121"/>
      <c r="V60025" s="122"/>
      <c r="W60025" s="123"/>
      <c r="AC60025" s="123"/>
    </row>
    <row r="60026" spans="5:29" s="2" customFormat="1">
      <c r="E60026" s="120"/>
      <c r="M60026" s="120"/>
      <c r="N60026" s="120"/>
      <c r="U60026" s="121"/>
      <c r="V60026" s="122"/>
      <c r="W60026" s="123"/>
      <c r="AC60026" s="123"/>
    </row>
    <row r="60027" spans="5:29" s="2" customFormat="1">
      <c r="E60027" s="120"/>
      <c r="M60027" s="120"/>
      <c r="N60027" s="120"/>
      <c r="U60027" s="121"/>
      <c r="V60027" s="122"/>
      <c r="W60027" s="123"/>
      <c r="AC60027" s="123"/>
    </row>
    <row r="60028" spans="5:29" s="2" customFormat="1">
      <c r="E60028" s="120"/>
      <c r="M60028" s="120"/>
      <c r="N60028" s="120"/>
      <c r="U60028" s="121"/>
      <c r="V60028" s="122"/>
      <c r="W60028" s="123"/>
      <c r="AC60028" s="123"/>
    </row>
    <row r="60029" spans="5:29" s="2" customFormat="1">
      <c r="E60029" s="120"/>
      <c r="M60029" s="120"/>
      <c r="N60029" s="120"/>
      <c r="U60029" s="121"/>
      <c r="V60029" s="122"/>
      <c r="W60029" s="123"/>
      <c r="AC60029" s="123"/>
    </row>
    <row r="60030" spans="5:29" s="2" customFormat="1">
      <c r="E60030" s="120"/>
      <c r="M60030" s="120"/>
      <c r="N60030" s="120"/>
      <c r="U60030" s="121"/>
      <c r="V60030" s="122"/>
      <c r="W60030" s="123"/>
      <c r="AC60030" s="123"/>
    </row>
    <row r="60031" spans="5:29" s="2" customFormat="1">
      <c r="E60031" s="120"/>
      <c r="M60031" s="120"/>
      <c r="N60031" s="120"/>
      <c r="U60031" s="121"/>
      <c r="V60031" s="122"/>
      <c r="W60031" s="123"/>
      <c r="AC60031" s="123"/>
    </row>
    <row r="60032" spans="5:29" s="2" customFormat="1">
      <c r="E60032" s="120"/>
      <c r="M60032" s="120"/>
      <c r="N60032" s="120"/>
      <c r="U60032" s="121"/>
      <c r="V60032" s="122"/>
      <c r="W60032" s="123"/>
      <c r="AC60032" s="123"/>
    </row>
    <row r="60033" spans="5:29" s="2" customFormat="1">
      <c r="E60033" s="120"/>
      <c r="M60033" s="120"/>
      <c r="N60033" s="120"/>
      <c r="U60033" s="121"/>
      <c r="V60033" s="122"/>
      <c r="W60033" s="123"/>
      <c r="AC60033" s="123"/>
    </row>
    <row r="60034" spans="5:29" s="2" customFormat="1">
      <c r="E60034" s="120"/>
      <c r="M60034" s="120"/>
      <c r="N60034" s="120"/>
      <c r="U60034" s="121"/>
      <c r="V60034" s="122"/>
      <c r="W60034" s="123"/>
      <c r="AC60034" s="123"/>
    </row>
    <row r="60035" spans="5:29" s="2" customFormat="1">
      <c r="E60035" s="120"/>
      <c r="M60035" s="120"/>
      <c r="N60035" s="120"/>
      <c r="U60035" s="121"/>
      <c r="V60035" s="122"/>
      <c r="W60035" s="123"/>
      <c r="AC60035" s="123"/>
    </row>
    <row r="60036" spans="5:29" s="2" customFormat="1">
      <c r="E60036" s="120"/>
      <c r="M60036" s="120"/>
      <c r="N60036" s="120"/>
      <c r="U60036" s="121"/>
      <c r="V60036" s="122"/>
      <c r="W60036" s="123"/>
      <c r="AC60036" s="123"/>
    </row>
    <row r="60037" spans="5:29" s="2" customFormat="1">
      <c r="E60037" s="120"/>
      <c r="M60037" s="120"/>
      <c r="N60037" s="120"/>
      <c r="U60037" s="121"/>
      <c r="V60037" s="122"/>
      <c r="W60037" s="123"/>
      <c r="AC60037" s="123"/>
    </row>
    <row r="60038" spans="5:29" s="2" customFormat="1">
      <c r="E60038" s="120"/>
      <c r="M60038" s="120"/>
      <c r="N60038" s="120"/>
      <c r="U60038" s="121"/>
      <c r="V60038" s="122"/>
      <c r="W60038" s="123"/>
      <c r="AC60038" s="123"/>
    </row>
    <row r="60039" spans="5:29" s="2" customFormat="1">
      <c r="E60039" s="120"/>
      <c r="M60039" s="120"/>
      <c r="N60039" s="120"/>
      <c r="U60039" s="121"/>
      <c r="V60039" s="122"/>
      <c r="W60039" s="123"/>
      <c r="AC60039" s="123"/>
    </row>
    <row r="60040" spans="5:29" s="2" customFormat="1">
      <c r="E60040" s="120"/>
      <c r="M60040" s="120"/>
      <c r="N60040" s="120"/>
      <c r="U60040" s="121"/>
      <c r="V60040" s="122"/>
      <c r="W60040" s="123"/>
      <c r="AC60040" s="123"/>
    </row>
    <row r="60041" spans="5:29" s="2" customFormat="1">
      <c r="E60041" s="120"/>
      <c r="M60041" s="120"/>
      <c r="N60041" s="120"/>
      <c r="U60041" s="121"/>
      <c r="V60041" s="122"/>
      <c r="W60041" s="123"/>
      <c r="AC60041" s="123"/>
    </row>
    <row r="60042" spans="5:29" s="2" customFormat="1">
      <c r="E60042" s="120"/>
      <c r="M60042" s="120"/>
      <c r="N60042" s="120"/>
      <c r="U60042" s="121"/>
      <c r="V60042" s="122"/>
      <c r="W60042" s="123"/>
      <c r="AC60042" s="123"/>
    </row>
    <row r="60043" spans="5:29" s="2" customFormat="1">
      <c r="E60043" s="120"/>
      <c r="M60043" s="120"/>
      <c r="N60043" s="120"/>
      <c r="U60043" s="121"/>
      <c r="V60043" s="122"/>
      <c r="W60043" s="123"/>
      <c r="AC60043" s="123"/>
    </row>
    <row r="60044" spans="5:29" s="2" customFormat="1">
      <c r="E60044" s="120"/>
      <c r="M60044" s="120"/>
      <c r="N60044" s="120"/>
      <c r="U60044" s="121"/>
      <c r="V60044" s="122"/>
      <c r="W60044" s="123"/>
      <c r="AC60044" s="123"/>
    </row>
    <row r="60045" spans="5:29" s="2" customFormat="1">
      <c r="E60045" s="120"/>
      <c r="M60045" s="120"/>
      <c r="N60045" s="120"/>
      <c r="U60045" s="121"/>
      <c r="V60045" s="122"/>
      <c r="W60045" s="123"/>
      <c r="AC60045" s="123"/>
    </row>
    <row r="60046" spans="5:29" s="2" customFormat="1">
      <c r="E60046" s="120"/>
      <c r="M60046" s="120"/>
      <c r="N60046" s="120"/>
      <c r="U60046" s="121"/>
      <c r="V60046" s="122"/>
      <c r="W60046" s="123"/>
      <c r="AC60046" s="123"/>
    </row>
    <row r="60047" spans="5:29" s="2" customFormat="1">
      <c r="E60047" s="120"/>
      <c r="M60047" s="120"/>
      <c r="N60047" s="120"/>
      <c r="U60047" s="121"/>
      <c r="V60047" s="122"/>
      <c r="W60047" s="123"/>
      <c r="AC60047" s="123"/>
    </row>
    <row r="60048" spans="5:29" s="2" customFormat="1">
      <c r="E60048" s="120"/>
      <c r="M60048" s="120"/>
      <c r="N60048" s="120"/>
      <c r="U60048" s="121"/>
      <c r="V60048" s="122"/>
      <c r="W60048" s="123"/>
      <c r="AC60048" s="123"/>
    </row>
    <row r="60049" spans="5:29" s="2" customFormat="1">
      <c r="E60049" s="120"/>
      <c r="M60049" s="120"/>
      <c r="N60049" s="120"/>
      <c r="U60049" s="121"/>
      <c r="V60049" s="122"/>
      <c r="W60049" s="123"/>
      <c r="AC60049" s="123"/>
    </row>
    <row r="60050" spans="5:29" s="2" customFormat="1">
      <c r="E60050" s="120"/>
      <c r="M60050" s="120"/>
      <c r="N60050" s="120"/>
      <c r="U60050" s="121"/>
      <c r="V60050" s="122"/>
      <c r="W60050" s="123"/>
      <c r="AC60050" s="123"/>
    </row>
    <row r="60051" spans="5:29" s="2" customFormat="1">
      <c r="E60051" s="120"/>
      <c r="M60051" s="120"/>
      <c r="N60051" s="120"/>
      <c r="U60051" s="121"/>
      <c r="V60051" s="122"/>
      <c r="W60051" s="123"/>
      <c r="AC60051" s="123"/>
    </row>
    <row r="60052" spans="5:29" s="2" customFormat="1">
      <c r="E60052" s="120"/>
      <c r="M60052" s="120"/>
      <c r="N60052" s="120"/>
      <c r="U60052" s="121"/>
      <c r="V60052" s="122"/>
      <c r="W60052" s="123"/>
      <c r="AC60052" s="123"/>
    </row>
    <row r="60053" spans="5:29" s="2" customFormat="1">
      <c r="E60053" s="120"/>
      <c r="M60053" s="120"/>
      <c r="N60053" s="120"/>
      <c r="U60053" s="121"/>
      <c r="V60053" s="122"/>
      <c r="W60053" s="123"/>
      <c r="AC60053" s="123"/>
    </row>
    <row r="60054" spans="5:29" s="2" customFormat="1">
      <c r="E60054" s="120"/>
      <c r="M60054" s="120"/>
      <c r="N60054" s="120"/>
      <c r="U60054" s="121"/>
      <c r="V60054" s="122"/>
      <c r="W60054" s="123"/>
      <c r="AC60054" s="123"/>
    </row>
    <row r="60055" spans="5:29" s="2" customFormat="1">
      <c r="E60055" s="120"/>
      <c r="M60055" s="120"/>
      <c r="N60055" s="120"/>
      <c r="U60055" s="121"/>
      <c r="V60055" s="122"/>
      <c r="W60055" s="123"/>
      <c r="AC60055" s="123"/>
    </row>
    <row r="60056" spans="5:29" s="2" customFormat="1">
      <c r="E60056" s="120"/>
      <c r="M60056" s="120"/>
      <c r="N60056" s="120"/>
      <c r="U60056" s="121"/>
      <c r="V60056" s="122"/>
      <c r="W60056" s="123"/>
      <c r="AC60056" s="123"/>
    </row>
    <row r="60057" spans="5:29" s="2" customFormat="1">
      <c r="E60057" s="120"/>
      <c r="M60057" s="120"/>
      <c r="N60057" s="120"/>
      <c r="U60057" s="121"/>
      <c r="V60057" s="122"/>
      <c r="W60057" s="123"/>
      <c r="AC60057" s="123"/>
    </row>
    <row r="60058" spans="5:29" s="2" customFormat="1">
      <c r="E60058" s="120"/>
      <c r="M60058" s="120"/>
      <c r="N60058" s="120"/>
      <c r="U60058" s="121"/>
      <c r="V60058" s="122"/>
      <c r="W60058" s="123"/>
      <c r="AC60058" s="123"/>
    </row>
    <row r="60059" spans="5:29" s="2" customFormat="1">
      <c r="E60059" s="120"/>
      <c r="M60059" s="120"/>
      <c r="N60059" s="120"/>
      <c r="U60059" s="121"/>
      <c r="V60059" s="122"/>
      <c r="W60059" s="123"/>
      <c r="AC60059" s="123"/>
    </row>
    <row r="60060" spans="5:29" s="2" customFormat="1">
      <c r="E60060" s="120"/>
      <c r="M60060" s="120"/>
      <c r="N60060" s="120"/>
      <c r="U60060" s="121"/>
      <c r="V60060" s="122"/>
      <c r="W60060" s="123"/>
      <c r="AC60060" s="123"/>
    </row>
    <row r="60061" spans="5:29" s="2" customFormat="1">
      <c r="E60061" s="120"/>
      <c r="M60061" s="120"/>
      <c r="N60061" s="120"/>
      <c r="U60061" s="121"/>
      <c r="V60061" s="122"/>
      <c r="W60061" s="123"/>
      <c r="AC60061" s="123"/>
    </row>
    <row r="60062" spans="5:29" s="2" customFormat="1">
      <c r="E60062" s="120"/>
      <c r="M60062" s="120"/>
      <c r="N60062" s="120"/>
      <c r="U60062" s="121"/>
      <c r="V60062" s="122"/>
      <c r="W60062" s="123"/>
      <c r="AC60062" s="123"/>
    </row>
    <row r="60063" spans="5:29" s="2" customFormat="1">
      <c r="E60063" s="120"/>
      <c r="M60063" s="120"/>
      <c r="N60063" s="120"/>
      <c r="U60063" s="121"/>
      <c r="V60063" s="122"/>
      <c r="W60063" s="123"/>
      <c r="AC60063" s="123"/>
    </row>
    <row r="60064" spans="5:29" s="2" customFormat="1">
      <c r="E60064" s="120"/>
      <c r="M60064" s="120"/>
      <c r="N60064" s="120"/>
      <c r="U60064" s="121"/>
      <c r="V60064" s="122"/>
      <c r="W60064" s="123"/>
      <c r="AC60064" s="123"/>
    </row>
    <row r="60065" spans="5:29" s="2" customFormat="1">
      <c r="E60065" s="120"/>
      <c r="M60065" s="120"/>
      <c r="N60065" s="120"/>
      <c r="U60065" s="121"/>
      <c r="V60065" s="122"/>
      <c r="W60065" s="123"/>
      <c r="AC60065" s="123"/>
    </row>
    <row r="60066" spans="5:29" s="2" customFormat="1">
      <c r="E60066" s="120"/>
      <c r="M60066" s="120"/>
      <c r="N60066" s="120"/>
      <c r="U60066" s="121"/>
      <c r="V60066" s="122"/>
      <c r="W60066" s="123"/>
      <c r="AC60066" s="123"/>
    </row>
    <row r="60067" spans="5:29" s="2" customFormat="1">
      <c r="E60067" s="120"/>
      <c r="M60067" s="120"/>
      <c r="N60067" s="120"/>
      <c r="U60067" s="121"/>
      <c r="V60067" s="122"/>
      <c r="W60067" s="123"/>
      <c r="AC60067" s="123"/>
    </row>
    <row r="60068" spans="5:29" s="2" customFormat="1">
      <c r="E60068" s="120"/>
      <c r="M60068" s="120"/>
      <c r="N60068" s="120"/>
      <c r="U60068" s="121"/>
      <c r="V60068" s="122"/>
      <c r="W60068" s="123"/>
      <c r="AC60068" s="123"/>
    </row>
    <row r="60069" spans="5:29" s="2" customFormat="1">
      <c r="E60069" s="120"/>
      <c r="M60069" s="120"/>
      <c r="N60069" s="120"/>
      <c r="U60069" s="121"/>
      <c r="V60069" s="122"/>
      <c r="W60069" s="123"/>
      <c r="AC60069" s="123"/>
    </row>
    <row r="60070" spans="5:29" s="2" customFormat="1">
      <c r="E60070" s="120"/>
      <c r="M60070" s="120"/>
      <c r="N60070" s="120"/>
      <c r="U60070" s="121"/>
      <c r="V60070" s="122"/>
      <c r="W60070" s="123"/>
      <c r="AC60070" s="123"/>
    </row>
    <row r="60071" spans="5:29" s="2" customFormat="1">
      <c r="E60071" s="120"/>
      <c r="M60071" s="120"/>
      <c r="N60071" s="120"/>
      <c r="U60071" s="121"/>
      <c r="V60071" s="122"/>
      <c r="W60071" s="123"/>
      <c r="AC60071" s="123"/>
    </row>
    <row r="60072" spans="5:29" s="2" customFormat="1">
      <c r="E60072" s="120"/>
      <c r="M60072" s="120"/>
      <c r="N60072" s="120"/>
      <c r="U60072" s="121"/>
      <c r="V60072" s="122"/>
      <c r="W60072" s="123"/>
      <c r="AC60072" s="123"/>
    </row>
    <row r="60073" spans="5:29" s="2" customFormat="1">
      <c r="E60073" s="120"/>
      <c r="M60073" s="120"/>
      <c r="N60073" s="120"/>
      <c r="U60073" s="121"/>
      <c r="V60073" s="122"/>
      <c r="W60073" s="123"/>
      <c r="AC60073" s="123"/>
    </row>
    <row r="60074" spans="5:29" s="2" customFormat="1">
      <c r="E60074" s="120"/>
      <c r="M60074" s="120"/>
      <c r="N60074" s="120"/>
      <c r="U60074" s="121"/>
      <c r="V60074" s="122"/>
      <c r="W60074" s="123"/>
      <c r="AC60074" s="123"/>
    </row>
    <row r="60075" spans="5:29" s="2" customFormat="1">
      <c r="E60075" s="120"/>
      <c r="M60075" s="120"/>
      <c r="N60075" s="120"/>
      <c r="U60075" s="121"/>
      <c r="V60075" s="122"/>
      <c r="W60075" s="123"/>
      <c r="AC60075" s="123"/>
    </row>
    <row r="60076" spans="5:29" s="2" customFormat="1">
      <c r="E60076" s="120"/>
      <c r="M60076" s="120"/>
      <c r="N60076" s="120"/>
      <c r="U60076" s="121"/>
      <c r="V60076" s="122"/>
      <c r="W60076" s="123"/>
      <c r="AC60076" s="123"/>
    </row>
    <row r="60077" spans="5:29" s="2" customFormat="1">
      <c r="E60077" s="120"/>
      <c r="M60077" s="120"/>
      <c r="N60077" s="120"/>
      <c r="U60077" s="121"/>
      <c r="V60077" s="122"/>
      <c r="W60077" s="123"/>
      <c r="AC60077" s="123"/>
    </row>
    <row r="60078" spans="5:29" s="2" customFormat="1">
      <c r="E60078" s="120"/>
      <c r="M60078" s="120"/>
      <c r="N60078" s="120"/>
      <c r="U60078" s="121"/>
      <c r="V60078" s="122"/>
      <c r="W60078" s="123"/>
      <c r="AC60078" s="123"/>
    </row>
    <row r="60079" spans="5:29" s="2" customFormat="1">
      <c r="E60079" s="120"/>
      <c r="M60079" s="120"/>
      <c r="N60079" s="120"/>
      <c r="U60079" s="121"/>
      <c r="V60079" s="122"/>
      <c r="W60079" s="123"/>
      <c r="AC60079" s="123"/>
    </row>
    <row r="60080" spans="5:29" s="2" customFormat="1">
      <c r="E60080" s="120"/>
      <c r="M60080" s="120"/>
      <c r="N60080" s="120"/>
      <c r="U60080" s="121"/>
      <c r="V60080" s="122"/>
      <c r="W60080" s="123"/>
      <c r="AC60080" s="123"/>
    </row>
    <row r="60081" spans="5:29" s="2" customFormat="1">
      <c r="E60081" s="120"/>
      <c r="M60081" s="120"/>
      <c r="N60081" s="120"/>
      <c r="U60081" s="121"/>
      <c r="V60081" s="122"/>
      <c r="W60081" s="123"/>
      <c r="AC60081" s="123"/>
    </row>
    <row r="60082" spans="5:29" s="2" customFormat="1">
      <c r="E60082" s="120"/>
      <c r="M60082" s="120"/>
      <c r="N60082" s="120"/>
      <c r="U60082" s="121"/>
      <c r="V60082" s="122"/>
      <c r="W60082" s="123"/>
      <c r="AC60082" s="123"/>
    </row>
    <row r="60083" spans="5:29" s="2" customFormat="1">
      <c r="E60083" s="120"/>
      <c r="M60083" s="120"/>
      <c r="N60083" s="120"/>
      <c r="U60083" s="121"/>
      <c r="V60083" s="122"/>
      <c r="W60083" s="123"/>
      <c r="AC60083" s="123"/>
    </row>
    <row r="60084" spans="5:29" s="2" customFormat="1">
      <c r="E60084" s="120"/>
      <c r="M60084" s="120"/>
      <c r="N60084" s="120"/>
      <c r="U60084" s="121"/>
      <c r="V60084" s="122"/>
      <c r="W60084" s="123"/>
      <c r="AC60084" s="123"/>
    </row>
    <row r="60085" spans="5:29" s="2" customFormat="1">
      <c r="E60085" s="120"/>
      <c r="M60085" s="120"/>
      <c r="N60085" s="120"/>
      <c r="U60085" s="121"/>
      <c r="V60085" s="122"/>
      <c r="W60085" s="123"/>
      <c r="AC60085" s="123"/>
    </row>
    <row r="60086" spans="5:29" s="2" customFormat="1">
      <c r="E60086" s="120"/>
      <c r="M60086" s="120"/>
      <c r="N60086" s="120"/>
      <c r="U60086" s="121"/>
      <c r="V60086" s="122"/>
      <c r="W60086" s="123"/>
      <c r="AC60086" s="123"/>
    </row>
    <row r="60087" spans="5:29" s="2" customFormat="1">
      <c r="E60087" s="120"/>
      <c r="M60087" s="120"/>
      <c r="N60087" s="120"/>
      <c r="U60087" s="121"/>
      <c r="V60087" s="122"/>
      <c r="W60087" s="123"/>
      <c r="AC60087" s="123"/>
    </row>
    <row r="60088" spans="5:29" s="2" customFormat="1">
      <c r="E60088" s="120"/>
      <c r="M60088" s="120"/>
      <c r="N60088" s="120"/>
      <c r="U60088" s="121"/>
      <c r="V60088" s="122"/>
      <c r="W60088" s="123"/>
      <c r="AC60088" s="123"/>
    </row>
    <row r="60089" spans="5:29" s="2" customFormat="1">
      <c r="E60089" s="120"/>
      <c r="M60089" s="120"/>
      <c r="N60089" s="120"/>
      <c r="U60089" s="121"/>
      <c r="V60089" s="122"/>
      <c r="W60089" s="123"/>
      <c r="AC60089" s="123"/>
    </row>
    <row r="60090" spans="5:29" s="2" customFormat="1">
      <c r="E60090" s="120"/>
      <c r="M60090" s="120"/>
      <c r="N60090" s="120"/>
      <c r="U60090" s="121"/>
      <c r="V60090" s="122"/>
      <c r="W60090" s="123"/>
      <c r="AC60090" s="123"/>
    </row>
    <row r="60091" spans="5:29" s="2" customFormat="1">
      <c r="E60091" s="120"/>
      <c r="M60091" s="120"/>
      <c r="N60091" s="120"/>
      <c r="U60091" s="121"/>
      <c r="V60091" s="122"/>
      <c r="W60091" s="123"/>
      <c r="AC60091" s="123"/>
    </row>
    <row r="60092" spans="5:29" s="2" customFormat="1">
      <c r="E60092" s="120"/>
      <c r="M60092" s="120"/>
      <c r="N60092" s="120"/>
      <c r="U60092" s="121"/>
      <c r="V60092" s="122"/>
      <c r="W60092" s="123"/>
      <c r="AC60092" s="123"/>
    </row>
    <row r="60093" spans="5:29" s="2" customFormat="1">
      <c r="E60093" s="120"/>
      <c r="M60093" s="120"/>
      <c r="N60093" s="120"/>
      <c r="U60093" s="121"/>
      <c r="V60093" s="122"/>
      <c r="W60093" s="123"/>
      <c r="AC60093" s="123"/>
    </row>
    <row r="60094" spans="5:29" s="2" customFormat="1">
      <c r="E60094" s="120"/>
      <c r="M60094" s="120"/>
      <c r="N60094" s="120"/>
      <c r="U60094" s="121"/>
      <c r="V60094" s="122"/>
      <c r="W60094" s="123"/>
      <c r="AC60094" s="123"/>
    </row>
    <row r="60095" spans="5:29" s="2" customFormat="1">
      <c r="E60095" s="120"/>
      <c r="M60095" s="120"/>
      <c r="N60095" s="120"/>
      <c r="U60095" s="121"/>
      <c r="V60095" s="122"/>
      <c r="W60095" s="123"/>
      <c r="AC60095" s="123"/>
    </row>
    <row r="60096" spans="5:29" s="2" customFormat="1">
      <c r="E60096" s="120"/>
      <c r="M60096" s="120"/>
      <c r="N60096" s="120"/>
      <c r="U60096" s="121"/>
      <c r="V60096" s="122"/>
      <c r="W60096" s="123"/>
      <c r="AC60096" s="123"/>
    </row>
    <row r="60097" spans="5:29" s="2" customFormat="1">
      <c r="E60097" s="120"/>
      <c r="M60097" s="120"/>
      <c r="N60097" s="120"/>
      <c r="U60097" s="121"/>
      <c r="V60097" s="122"/>
      <c r="W60097" s="123"/>
      <c r="AC60097" s="123"/>
    </row>
    <row r="60098" spans="5:29" s="2" customFormat="1">
      <c r="E60098" s="120"/>
      <c r="M60098" s="120"/>
      <c r="N60098" s="120"/>
      <c r="U60098" s="121"/>
      <c r="V60098" s="122"/>
      <c r="W60098" s="123"/>
      <c r="AC60098" s="123"/>
    </row>
    <row r="60099" spans="5:29" s="2" customFormat="1">
      <c r="E60099" s="120"/>
      <c r="M60099" s="120"/>
      <c r="N60099" s="120"/>
      <c r="U60099" s="121"/>
      <c r="V60099" s="122"/>
      <c r="W60099" s="123"/>
      <c r="AC60099" s="123"/>
    </row>
    <row r="60100" spans="5:29" s="2" customFormat="1">
      <c r="E60100" s="120"/>
      <c r="M60100" s="120"/>
      <c r="N60100" s="120"/>
      <c r="U60100" s="121"/>
      <c r="V60100" s="122"/>
      <c r="W60100" s="123"/>
      <c r="AC60100" s="123"/>
    </row>
    <row r="60101" spans="5:29" s="2" customFormat="1">
      <c r="E60101" s="120"/>
      <c r="M60101" s="120"/>
      <c r="N60101" s="120"/>
      <c r="U60101" s="121"/>
      <c r="V60101" s="122"/>
      <c r="W60101" s="123"/>
      <c r="AC60101" s="123"/>
    </row>
    <row r="60102" spans="5:29" s="2" customFormat="1">
      <c r="E60102" s="120"/>
      <c r="M60102" s="120"/>
      <c r="N60102" s="120"/>
      <c r="U60102" s="121"/>
      <c r="V60102" s="122"/>
      <c r="W60102" s="123"/>
      <c r="AC60102" s="123"/>
    </row>
    <row r="60103" spans="5:29" s="2" customFormat="1">
      <c r="E60103" s="120"/>
      <c r="M60103" s="120"/>
      <c r="N60103" s="120"/>
      <c r="U60103" s="121"/>
      <c r="V60103" s="122"/>
      <c r="W60103" s="123"/>
      <c r="AC60103" s="123"/>
    </row>
    <row r="60104" spans="5:29" s="2" customFormat="1">
      <c r="E60104" s="120"/>
      <c r="M60104" s="120"/>
      <c r="N60104" s="120"/>
      <c r="U60104" s="121"/>
      <c r="V60104" s="122"/>
      <c r="W60104" s="123"/>
      <c r="AC60104" s="123"/>
    </row>
    <row r="60105" spans="5:29" s="2" customFormat="1">
      <c r="E60105" s="120"/>
      <c r="M60105" s="120"/>
      <c r="N60105" s="120"/>
      <c r="U60105" s="121"/>
      <c r="V60105" s="122"/>
      <c r="W60105" s="123"/>
      <c r="AC60105" s="123"/>
    </row>
    <row r="60106" spans="5:29" s="2" customFormat="1">
      <c r="E60106" s="120"/>
      <c r="M60106" s="120"/>
      <c r="N60106" s="120"/>
      <c r="U60106" s="121"/>
      <c r="V60106" s="122"/>
      <c r="W60106" s="123"/>
      <c r="AC60106" s="123"/>
    </row>
    <row r="60107" spans="5:29" s="2" customFormat="1">
      <c r="E60107" s="120"/>
      <c r="M60107" s="120"/>
      <c r="N60107" s="120"/>
      <c r="U60107" s="121"/>
      <c r="V60107" s="122"/>
      <c r="W60107" s="123"/>
      <c r="AC60107" s="123"/>
    </row>
    <row r="60108" spans="5:29" s="2" customFormat="1">
      <c r="E60108" s="120"/>
      <c r="M60108" s="120"/>
      <c r="N60108" s="120"/>
      <c r="U60108" s="121"/>
      <c r="V60108" s="122"/>
      <c r="W60108" s="123"/>
      <c r="AC60108" s="123"/>
    </row>
    <row r="60109" spans="5:29" s="2" customFormat="1">
      <c r="E60109" s="120"/>
      <c r="M60109" s="120"/>
      <c r="N60109" s="120"/>
      <c r="U60109" s="121"/>
      <c r="V60109" s="122"/>
      <c r="W60109" s="123"/>
      <c r="AC60109" s="123"/>
    </row>
    <row r="60110" spans="5:29" s="2" customFormat="1">
      <c r="E60110" s="120"/>
      <c r="M60110" s="120"/>
      <c r="N60110" s="120"/>
      <c r="U60110" s="121"/>
      <c r="V60110" s="122"/>
      <c r="W60110" s="123"/>
      <c r="AC60110" s="123"/>
    </row>
    <row r="60111" spans="5:29" s="2" customFormat="1">
      <c r="E60111" s="120"/>
      <c r="M60111" s="120"/>
      <c r="N60111" s="120"/>
      <c r="U60111" s="121"/>
      <c r="V60111" s="122"/>
      <c r="W60111" s="123"/>
      <c r="AC60111" s="123"/>
    </row>
    <row r="60112" spans="5:29" s="2" customFormat="1">
      <c r="E60112" s="120"/>
      <c r="M60112" s="120"/>
      <c r="N60112" s="120"/>
      <c r="U60112" s="121"/>
      <c r="V60112" s="122"/>
      <c r="W60112" s="123"/>
      <c r="AC60112" s="123"/>
    </row>
    <row r="60113" spans="5:29" s="2" customFormat="1">
      <c r="E60113" s="120"/>
      <c r="M60113" s="120"/>
      <c r="N60113" s="120"/>
      <c r="U60113" s="121"/>
      <c r="V60113" s="122"/>
      <c r="W60113" s="123"/>
      <c r="AC60113" s="123"/>
    </row>
    <row r="60114" spans="5:29" s="2" customFormat="1">
      <c r="E60114" s="120"/>
      <c r="M60114" s="120"/>
      <c r="N60114" s="120"/>
      <c r="U60114" s="121"/>
      <c r="V60114" s="122"/>
      <c r="W60114" s="123"/>
      <c r="AC60114" s="123"/>
    </row>
    <row r="60115" spans="5:29" s="2" customFormat="1">
      <c r="E60115" s="120"/>
      <c r="M60115" s="120"/>
      <c r="N60115" s="120"/>
      <c r="U60115" s="121"/>
      <c r="V60115" s="122"/>
      <c r="W60115" s="123"/>
      <c r="AC60115" s="123"/>
    </row>
    <row r="60116" spans="5:29" s="2" customFormat="1">
      <c r="E60116" s="120"/>
      <c r="M60116" s="120"/>
      <c r="N60116" s="120"/>
      <c r="U60116" s="121"/>
      <c r="V60116" s="122"/>
      <c r="W60116" s="123"/>
      <c r="AC60116" s="123"/>
    </row>
    <row r="60117" spans="5:29" s="2" customFormat="1">
      <c r="E60117" s="120"/>
      <c r="M60117" s="120"/>
      <c r="N60117" s="120"/>
      <c r="U60117" s="121"/>
      <c r="V60117" s="122"/>
      <c r="W60117" s="123"/>
      <c r="AC60117" s="123"/>
    </row>
    <row r="60118" spans="5:29" s="2" customFormat="1">
      <c r="E60118" s="120"/>
      <c r="M60118" s="120"/>
      <c r="N60118" s="120"/>
      <c r="U60118" s="121"/>
      <c r="V60118" s="122"/>
      <c r="W60118" s="123"/>
      <c r="AC60118" s="123"/>
    </row>
    <row r="60119" spans="5:29" s="2" customFormat="1">
      <c r="E60119" s="120"/>
      <c r="M60119" s="120"/>
      <c r="N60119" s="120"/>
      <c r="U60119" s="121"/>
      <c r="V60119" s="122"/>
      <c r="W60119" s="123"/>
      <c r="AC60119" s="123"/>
    </row>
    <row r="60120" spans="5:29" s="2" customFormat="1">
      <c r="E60120" s="120"/>
      <c r="M60120" s="120"/>
      <c r="N60120" s="120"/>
      <c r="U60120" s="121"/>
      <c r="V60120" s="122"/>
      <c r="W60120" s="123"/>
      <c r="AC60120" s="123"/>
    </row>
    <row r="60121" spans="5:29" s="2" customFormat="1">
      <c r="E60121" s="120"/>
      <c r="M60121" s="120"/>
      <c r="N60121" s="120"/>
      <c r="U60121" s="121"/>
      <c r="V60121" s="122"/>
      <c r="W60121" s="123"/>
      <c r="AC60121" s="123"/>
    </row>
    <row r="60122" spans="5:29" s="2" customFormat="1">
      <c r="E60122" s="120"/>
      <c r="M60122" s="120"/>
      <c r="N60122" s="120"/>
      <c r="U60122" s="121"/>
      <c r="V60122" s="122"/>
      <c r="W60122" s="123"/>
      <c r="AC60122" s="123"/>
    </row>
    <row r="60123" spans="5:29" s="2" customFormat="1">
      <c r="E60123" s="120"/>
      <c r="M60123" s="120"/>
      <c r="N60123" s="120"/>
      <c r="U60123" s="121"/>
      <c r="V60123" s="122"/>
      <c r="W60123" s="123"/>
      <c r="AC60123" s="123"/>
    </row>
    <row r="60124" spans="5:29" s="2" customFormat="1">
      <c r="E60124" s="120"/>
      <c r="M60124" s="120"/>
      <c r="N60124" s="120"/>
      <c r="U60124" s="121"/>
      <c r="V60124" s="122"/>
      <c r="W60124" s="123"/>
      <c r="AC60124" s="123"/>
    </row>
    <row r="60125" spans="5:29" s="2" customFormat="1">
      <c r="E60125" s="120"/>
      <c r="M60125" s="120"/>
      <c r="N60125" s="120"/>
      <c r="U60125" s="121"/>
      <c r="V60125" s="122"/>
      <c r="W60125" s="123"/>
      <c r="AC60125" s="123"/>
    </row>
    <row r="60126" spans="5:29" s="2" customFormat="1">
      <c r="E60126" s="120"/>
      <c r="M60126" s="120"/>
      <c r="N60126" s="120"/>
      <c r="U60126" s="121"/>
      <c r="V60126" s="122"/>
      <c r="W60126" s="123"/>
      <c r="AC60126" s="123"/>
    </row>
    <row r="60127" spans="5:29" s="2" customFormat="1">
      <c r="E60127" s="120"/>
      <c r="M60127" s="120"/>
      <c r="N60127" s="120"/>
      <c r="U60127" s="121"/>
      <c r="V60127" s="122"/>
      <c r="W60127" s="123"/>
      <c r="AC60127" s="123"/>
    </row>
    <row r="60128" spans="5:29" s="2" customFormat="1">
      <c r="E60128" s="120"/>
      <c r="M60128" s="120"/>
      <c r="N60128" s="120"/>
      <c r="U60128" s="121"/>
      <c r="V60128" s="122"/>
      <c r="W60128" s="123"/>
      <c r="AC60128" s="123"/>
    </row>
    <row r="60129" spans="5:29" s="2" customFormat="1">
      <c r="E60129" s="120"/>
      <c r="M60129" s="120"/>
      <c r="N60129" s="120"/>
      <c r="U60129" s="121"/>
      <c r="V60129" s="122"/>
      <c r="W60129" s="123"/>
      <c r="AC60129" s="123"/>
    </row>
    <row r="60130" spans="5:29" s="2" customFormat="1">
      <c r="E60130" s="120"/>
      <c r="M60130" s="120"/>
      <c r="N60130" s="120"/>
      <c r="U60130" s="121"/>
      <c r="V60130" s="122"/>
      <c r="W60130" s="123"/>
      <c r="AC60130" s="123"/>
    </row>
    <row r="60131" spans="5:29" s="2" customFormat="1">
      <c r="E60131" s="120"/>
      <c r="M60131" s="120"/>
      <c r="N60131" s="120"/>
      <c r="U60131" s="121"/>
      <c r="V60131" s="122"/>
      <c r="W60131" s="123"/>
      <c r="AC60131" s="123"/>
    </row>
    <row r="60132" spans="5:29" s="2" customFormat="1">
      <c r="E60132" s="120"/>
      <c r="M60132" s="120"/>
      <c r="N60132" s="120"/>
      <c r="U60132" s="121"/>
      <c r="V60132" s="122"/>
      <c r="W60132" s="123"/>
      <c r="AC60132" s="123"/>
    </row>
    <row r="60133" spans="5:29" s="2" customFormat="1">
      <c r="E60133" s="120"/>
      <c r="M60133" s="120"/>
      <c r="N60133" s="120"/>
      <c r="U60133" s="121"/>
      <c r="V60133" s="122"/>
      <c r="W60133" s="123"/>
      <c r="AC60133" s="123"/>
    </row>
    <row r="60134" spans="5:29" s="2" customFormat="1">
      <c r="E60134" s="120"/>
      <c r="M60134" s="120"/>
      <c r="N60134" s="120"/>
      <c r="U60134" s="121"/>
      <c r="V60134" s="122"/>
      <c r="W60134" s="123"/>
      <c r="AC60134" s="123"/>
    </row>
    <row r="60135" spans="5:29" s="2" customFormat="1">
      <c r="E60135" s="120"/>
      <c r="M60135" s="120"/>
      <c r="N60135" s="120"/>
      <c r="U60135" s="121"/>
      <c r="V60135" s="122"/>
      <c r="W60135" s="123"/>
      <c r="AC60135" s="123"/>
    </row>
    <row r="60136" spans="5:29" s="2" customFormat="1">
      <c r="E60136" s="120"/>
      <c r="M60136" s="120"/>
      <c r="N60136" s="120"/>
      <c r="U60136" s="121"/>
      <c r="V60136" s="122"/>
      <c r="W60136" s="123"/>
      <c r="AC60136" s="123"/>
    </row>
    <row r="60137" spans="5:29" s="2" customFormat="1">
      <c r="E60137" s="120"/>
      <c r="M60137" s="120"/>
      <c r="N60137" s="120"/>
      <c r="U60137" s="121"/>
      <c r="V60137" s="122"/>
      <c r="W60137" s="123"/>
      <c r="AC60137" s="123"/>
    </row>
    <row r="60138" spans="5:29" s="2" customFormat="1">
      <c r="E60138" s="120"/>
      <c r="M60138" s="120"/>
      <c r="N60138" s="120"/>
      <c r="U60138" s="121"/>
      <c r="V60138" s="122"/>
      <c r="W60138" s="123"/>
      <c r="AC60138" s="123"/>
    </row>
    <row r="60139" spans="5:29" s="2" customFormat="1">
      <c r="E60139" s="120"/>
      <c r="M60139" s="120"/>
      <c r="N60139" s="120"/>
      <c r="U60139" s="121"/>
      <c r="V60139" s="122"/>
      <c r="W60139" s="123"/>
      <c r="AC60139" s="123"/>
    </row>
    <row r="60140" spans="5:29" s="2" customFormat="1">
      <c r="E60140" s="120"/>
      <c r="M60140" s="120"/>
      <c r="N60140" s="120"/>
      <c r="U60140" s="121"/>
      <c r="V60140" s="122"/>
      <c r="W60140" s="123"/>
      <c r="AC60140" s="123"/>
    </row>
    <row r="60141" spans="5:29" s="2" customFormat="1">
      <c r="E60141" s="120"/>
      <c r="M60141" s="120"/>
      <c r="N60141" s="120"/>
      <c r="U60141" s="121"/>
      <c r="V60141" s="122"/>
      <c r="W60141" s="123"/>
      <c r="AC60141" s="123"/>
    </row>
    <row r="60142" spans="5:29" s="2" customFormat="1">
      <c r="E60142" s="120"/>
      <c r="M60142" s="120"/>
      <c r="N60142" s="120"/>
      <c r="U60142" s="121"/>
      <c r="V60142" s="122"/>
      <c r="W60142" s="123"/>
      <c r="AC60142" s="123"/>
    </row>
    <row r="60143" spans="5:29" s="2" customFormat="1">
      <c r="E60143" s="120"/>
      <c r="M60143" s="120"/>
      <c r="N60143" s="120"/>
      <c r="U60143" s="121"/>
      <c r="V60143" s="122"/>
      <c r="W60143" s="123"/>
      <c r="AC60143" s="123"/>
    </row>
    <row r="60144" spans="5:29" s="2" customFormat="1">
      <c r="E60144" s="120"/>
      <c r="M60144" s="120"/>
      <c r="N60144" s="120"/>
      <c r="U60144" s="121"/>
      <c r="V60144" s="122"/>
      <c r="W60144" s="123"/>
      <c r="AC60144" s="123"/>
    </row>
    <row r="60145" spans="5:29" s="2" customFormat="1">
      <c r="E60145" s="120"/>
      <c r="M60145" s="120"/>
      <c r="N60145" s="120"/>
      <c r="U60145" s="121"/>
      <c r="V60145" s="122"/>
      <c r="W60145" s="123"/>
      <c r="AC60145" s="123"/>
    </row>
    <row r="60146" spans="5:29" s="2" customFormat="1">
      <c r="E60146" s="120"/>
      <c r="M60146" s="120"/>
      <c r="N60146" s="120"/>
      <c r="U60146" s="121"/>
      <c r="V60146" s="122"/>
      <c r="W60146" s="123"/>
      <c r="AC60146" s="123"/>
    </row>
    <row r="60147" spans="5:29" s="2" customFormat="1">
      <c r="E60147" s="120"/>
      <c r="M60147" s="120"/>
      <c r="N60147" s="120"/>
      <c r="U60147" s="121"/>
      <c r="V60147" s="122"/>
      <c r="W60147" s="123"/>
      <c r="AC60147" s="123"/>
    </row>
    <row r="60148" spans="5:29" s="2" customFormat="1">
      <c r="E60148" s="120"/>
      <c r="M60148" s="120"/>
      <c r="N60148" s="120"/>
      <c r="U60148" s="121"/>
      <c r="V60148" s="122"/>
      <c r="W60148" s="123"/>
      <c r="AC60148" s="123"/>
    </row>
    <row r="60149" spans="5:29" s="2" customFormat="1">
      <c r="E60149" s="120"/>
      <c r="M60149" s="120"/>
      <c r="N60149" s="120"/>
      <c r="U60149" s="121"/>
      <c r="V60149" s="122"/>
      <c r="W60149" s="123"/>
      <c r="AC60149" s="123"/>
    </row>
    <row r="60150" spans="5:29" s="2" customFormat="1">
      <c r="E60150" s="120"/>
      <c r="M60150" s="120"/>
      <c r="N60150" s="120"/>
      <c r="U60150" s="121"/>
      <c r="V60150" s="122"/>
      <c r="W60150" s="123"/>
      <c r="AC60150" s="123"/>
    </row>
    <row r="60151" spans="5:29" s="2" customFormat="1">
      <c r="E60151" s="120"/>
      <c r="M60151" s="120"/>
      <c r="N60151" s="120"/>
      <c r="U60151" s="121"/>
      <c r="V60151" s="122"/>
      <c r="W60151" s="123"/>
      <c r="AC60151" s="123"/>
    </row>
    <row r="60152" spans="5:29" s="2" customFormat="1">
      <c r="E60152" s="120"/>
      <c r="M60152" s="120"/>
      <c r="N60152" s="120"/>
      <c r="U60152" s="121"/>
      <c r="V60152" s="122"/>
      <c r="W60152" s="123"/>
      <c r="AC60152" s="123"/>
    </row>
    <row r="60153" spans="5:29" s="2" customFormat="1">
      <c r="E60153" s="120"/>
      <c r="M60153" s="120"/>
      <c r="N60153" s="120"/>
      <c r="U60153" s="121"/>
      <c r="V60153" s="122"/>
      <c r="W60153" s="123"/>
      <c r="AC60153" s="123"/>
    </row>
    <row r="60154" spans="5:29" s="2" customFormat="1">
      <c r="E60154" s="120"/>
      <c r="M60154" s="120"/>
      <c r="N60154" s="120"/>
      <c r="U60154" s="121"/>
      <c r="V60154" s="122"/>
      <c r="W60154" s="123"/>
      <c r="AC60154" s="123"/>
    </row>
    <row r="60155" spans="5:29" s="2" customFormat="1">
      <c r="E60155" s="120"/>
      <c r="M60155" s="120"/>
      <c r="N60155" s="120"/>
      <c r="U60155" s="121"/>
      <c r="V60155" s="122"/>
      <c r="W60155" s="123"/>
      <c r="AC60155" s="123"/>
    </row>
    <row r="60156" spans="5:29" s="2" customFormat="1">
      <c r="E60156" s="120"/>
      <c r="M60156" s="120"/>
      <c r="N60156" s="120"/>
      <c r="U60156" s="121"/>
      <c r="V60156" s="122"/>
      <c r="W60156" s="123"/>
      <c r="AC60156" s="123"/>
    </row>
    <row r="60157" spans="5:29" s="2" customFormat="1">
      <c r="E60157" s="120"/>
      <c r="M60157" s="120"/>
      <c r="N60157" s="120"/>
      <c r="U60157" s="121"/>
      <c r="V60157" s="122"/>
      <c r="W60157" s="123"/>
      <c r="AC60157" s="123"/>
    </row>
    <row r="60158" spans="5:29" s="2" customFormat="1">
      <c r="E60158" s="120"/>
      <c r="M60158" s="120"/>
      <c r="N60158" s="120"/>
      <c r="U60158" s="121"/>
      <c r="V60158" s="122"/>
      <c r="W60158" s="123"/>
      <c r="AC60158" s="123"/>
    </row>
    <row r="60159" spans="5:29" s="2" customFormat="1">
      <c r="E60159" s="120"/>
      <c r="M60159" s="120"/>
      <c r="N60159" s="120"/>
      <c r="U60159" s="121"/>
      <c r="V60159" s="122"/>
      <c r="W60159" s="123"/>
      <c r="AC60159" s="123"/>
    </row>
    <row r="60160" spans="5:29" s="2" customFormat="1">
      <c r="E60160" s="120"/>
      <c r="M60160" s="120"/>
      <c r="N60160" s="120"/>
      <c r="U60160" s="121"/>
      <c r="V60160" s="122"/>
      <c r="W60160" s="123"/>
      <c r="AC60160" s="123"/>
    </row>
    <row r="60161" spans="5:29" s="2" customFormat="1">
      <c r="E60161" s="120"/>
      <c r="M60161" s="120"/>
      <c r="N60161" s="120"/>
      <c r="U60161" s="121"/>
      <c r="V60161" s="122"/>
      <c r="W60161" s="123"/>
      <c r="AC60161" s="123"/>
    </row>
    <row r="60162" spans="5:29" s="2" customFormat="1">
      <c r="E60162" s="120"/>
      <c r="M60162" s="120"/>
      <c r="N60162" s="120"/>
      <c r="U60162" s="121"/>
      <c r="V60162" s="122"/>
      <c r="W60162" s="123"/>
      <c r="AC60162" s="123"/>
    </row>
    <row r="60163" spans="5:29" s="2" customFormat="1">
      <c r="E60163" s="120"/>
      <c r="M60163" s="120"/>
      <c r="N60163" s="120"/>
      <c r="U60163" s="121"/>
      <c r="V60163" s="122"/>
      <c r="W60163" s="123"/>
      <c r="AC60163" s="123"/>
    </row>
    <row r="60164" spans="5:29" s="2" customFormat="1">
      <c r="E60164" s="120"/>
      <c r="M60164" s="120"/>
      <c r="N60164" s="120"/>
      <c r="U60164" s="121"/>
      <c r="V60164" s="122"/>
      <c r="W60164" s="123"/>
      <c r="AC60164" s="123"/>
    </row>
    <row r="60165" spans="5:29" s="2" customFormat="1">
      <c r="E60165" s="120"/>
      <c r="M60165" s="120"/>
      <c r="N60165" s="120"/>
      <c r="U60165" s="121"/>
      <c r="V60165" s="122"/>
      <c r="W60165" s="123"/>
      <c r="AC60165" s="123"/>
    </row>
    <row r="60166" spans="5:29" s="2" customFormat="1">
      <c r="E60166" s="120"/>
      <c r="M60166" s="120"/>
      <c r="N60166" s="120"/>
      <c r="U60166" s="121"/>
      <c r="V60166" s="122"/>
      <c r="W60166" s="123"/>
      <c r="AC60166" s="123"/>
    </row>
    <row r="60167" spans="5:29" s="2" customFormat="1">
      <c r="E60167" s="120"/>
      <c r="M60167" s="120"/>
      <c r="N60167" s="120"/>
      <c r="U60167" s="121"/>
      <c r="V60167" s="122"/>
      <c r="W60167" s="123"/>
      <c r="AC60167" s="123"/>
    </row>
    <row r="60168" spans="5:29" s="2" customFormat="1">
      <c r="E60168" s="120"/>
      <c r="M60168" s="120"/>
      <c r="N60168" s="120"/>
      <c r="U60168" s="121"/>
      <c r="V60168" s="122"/>
      <c r="W60168" s="123"/>
      <c r="AC60168" s="123"/>
    </row>
    <row r="60169" spans="5:29" s="2" customFormat="1">
      <c r="E60169" s="120"/>
      <c r="M60169" s="120"/>
      <c r="N60169" s="120"/>
      <c r="U60169" s="121"/>
      <c r="V60169" s="122"/>
      <c r="W60169" s="123"/>
      <c r="AC60169" s="123"/>
    </row>
    <row r="60170" spans="5:29" s="2" customFormat="1">
      <c r="E60170" s="120"/>
      <c r="M60170" s="120"/>
      <c r="N60170" s="120"/>
      <c r="U60170" s="121"/>
      <c r="V60170" s="122"/>
      <c r="W60170" s="123"/>
      <c r="AC60170" s="123"/>
    </row>
    <row r="60171" spans="5:29" s="2" customFormat="1">
      <c r="E60171" s="120"/>
      <c r="M60171" s="120"/>
      <c r="N60171" s="120"/>
      <c r="U60171" s="121"/>
      <c r="V60171" s="122"/>
      <c r="W60171" s="123"/>
      <c r="AC60171" s="123"/>
    </row>
    <row r="60172" spans="5:29" s="2" customFormat="1">
      <c r="E60172" s="120"/>
      <c r="M60172" s="120"/>
      <c r="N60172" s="120"/>
      <c r="U60172" s="121"/>
      <c r="V60172" s="122"/>
      <c r="W60172" s="123"/>
      <c r="AC60172" s="123"/>
    </row>
    <row r="60173" spans="5:29" s="2" customFormat="1">
      <c r="E60173" s="120"/>
      <c r="M60173" s="120"/>
      <c r="N60173" s="120"/>
      <c r="U60173" s="121"/>
      <c r="V60173" s="122"/>
      <c r="W60173" s="123"/>
      <c r="AC60173" s="123"/>
    </row>
    <row r="60174" spans="5:29" s="2" customFormat="1">
      <c r="E60174" s="120"/>
      <c r="M60174" s="120"/>
      <c r="N60174" s="120"/>
      <c r="U60174" s="121"/>
      <c r="V60174" s="122"/>
      <c r="W60174" s="123"/>
      <c r="AC60174" s="123"/>
    </row>
    <row r="60175" spans="5:29" s="2" customFormat="1">
      <c r="E60175" s="120"/>
      <c r="M60175" s="120"/>
      <c r="N60175" s="120"/>
      <c r="U60175" s="121"/>
      <c r="V60175" s="122"/>
      <c r="W60175" s="123"/>
      <c r="AC60175" s="123"/>
    </row>
    <row r="60176" spans="5:29" s="2" customFormat="1">
      <c r="E60176" s="120"/>
      <c r="M60176" s="120"/>
      <c r="N60176" s="120"/>
      <c r="U60176" s="121"/>
      <c r="V60176" s="122"/>
      <c r="W60176" s="123"/>
      <c r="AC60176" s="123"/>
    </row>
    <row r="60177" spans="5:29" s="2" customFormat="1">
      <c r="E60177" s="120"/>
      <c r="M60177" s="120"/>
      <c r="N60177" s="120"/>
      <c r="U60177" s="121"/>
      <c r="V60177" s="122"/>
      <c r="W60177" s="123"/>
      <c r="AC60177" s="123"/>
    </row>
    <row r="60178" spans="5:29" s="2" customFormat="1">
      <c r="E60178" s="120"/>
      <c r="M60178" s="120"/>
      <c r="N60178" s="120"/>
      <c r="U60178" s="121"/>
      <c r="V60178" s="122"/>
      <c r="W60178" s="123"/>
      <c r="AC60178" s="123"/>
    </row>
    <row r="60179" spans="5:29" s="2" customFormat="1">
      <c r="E60179" s="120"/>
      <c r="M60179" s="120"/>
      <c r="N60179" s="120"/>
      <c r="U60179" s="121"/>
      <c r="V60179" s="122"/>
      <c r="W60179" s="123"/>
      <c r="AC60179" s="123"/>
    </row>
    <row r="60180" spans="5:29" s="2" customFormat="1">
      <c r="E60180" s="120"/>
      <c r="M60180" s="120"/>
      <c r="N60180" s="120"/>
      <c r="U60180" s="121"/>
      <c r="V60180" s="122"/>
      <c r="W60180" s="123"/>
      <c r="AC60180" s="123"/>
    </row>
    <row r="60181" spans="5:29" s="2" customFormat="1">
      <c r="E60181" s="120"/>
      <c r="M60181" s="120"/>
      <c r="N60181" s="120"/>
      <c r="U60181" s="121"/>
      <c r="V60181" s="122"/>
      <c r="W60181" s="123"/>
      <c r="AC60181" s="123"/>
    </row>
    <row r="60182" spans="5:29" s="2" customFormat="1">
      <c r="E60182" s="120"/>
      <c r="M60182" s="120"/>
      <c r="N60182" s="120"/>
      <c r="U60182" s="121"/>
      <c r="V60182" s="122"/>
      <c r="W60182" s="123"/>
      <c r="AC60182" s="123"/>
    </row>
    <row r="60183" spans="5:29" s="2" customFormat="1">
      <c r="E60183" s="120"/>
      <c r="M60183" s="120"/>
      <c r="N60183" s="120"/>
      <c r="U60183" s="121"/>
      <c r="V60183" s="122"/>
      <c r="W60183" s="123"/>
      <c r="AC60183" s="123"/>
    </row>
    <row r="60184" spans="5:29" s="2" customFormat="1">
      <c r="E60184" s="120"/>
      <c r="M60184" s="120"/>
      <c r="N60184" s="120"/>
      <c r="U60184" s="121"/>
      <c r="V60184" s="122"/>
      <c r="W60184" s="123"/>
      <c r="AC60184" s="123"/>
    </row>
    <row r="60185" spans="5:29" s="2" customFormat="1">
      <c r="E60185" s="120"/>
      <c r="M60185" s="120"/>
      <c r="N60185" s="120"/>
      <c r="U60185" s="121"/>
      <c r="V60185" s="122"/>
      <c r="W60185" s="123"/>
      <c r="AC60185" s="123"/>
    </row>
    <row r="60186" spans="5:29" s="2" customFormat="1">
      <c r="E60186" s="120"/>
      <c r="M60186" s="120"/>
      <c r="N60186" s="120"/>
      <c r="U60186" s="121"/>
      <c r="V60186" s="122"/>
      <c r="W60186" s="123"/>
      <c r="AC60186" s="123"/>
    </row>
    <row r="60187" spans="5:29" s="2" customFormat="1">
      <c r="E60187" s="120"/>
      <c r="M60187" s="120"/>
      <c r="N60187" s="120"/>
      <c r="U60187" s="121"/>
      <c r="V60187" s="122"/>
      <c r="W60187" s="123"/>
      <c r="AC60187" s="123"/>
    </row>
    <row r="60188" spans="5:29" s="2" customFormat="1">
      <c r="E60188" s="120"/>
      <c r="M60188" s="120"/>
      <c r="N60188" s="120"/>
      <c r="U60188" s="121"/>
      <c r="V60188" s="122"/>
      <c r="W60188" s="123"/>
      <c r="AC60188" s="123"/>
    </row>
    <row r="60189" spans="5:29" s="2" customFormat="1">
      <c r="E60189" s="120"/>
      <c r="M60189" s="120"/>
      <c r="N60189" s="120"/>
      <c r="U60189" s="121"/>
      <c r="V60189" s="122"/>
      <c r="W60189" s="123"/>
      <c r="AC60189" s="123"/>
    </row>
    <row r="60190" spans="5:29" s="2" customFormat="1">
      <c r="E60190" s="120"/>
      <c r="M60190" s="120"/>
      <c r="N60190" s="120"/>
      <c r="U60190" s="121"/>
      <c r="V60190" s="122"/>
      <c r="W60190" s="123"/>
      <c r="AC60190" s="123"/>
    </row>
    <row r="60191" spans="5:29" s="2" customFormat="1">
      <c r="E60191" s="120"/>
      <c r="M60191" s="120"/>
      <c r="N60191" s="120"/>
      <c r="U60191" s="121"/>
      <c r="V60191" s="122"/>
      <c r="W60191" s="123"/>
      <c r="AC60191" s="123"/>
    </row>
    <row r="60192" spans="5:29" s="2" customFormat="1">
      <c r="E60192" s="120"/>
      <c r="M60192" s="120"/>
      <c r="N60192" s="120"/>
      <c r="U60192" s="121"/>
      <c r="V60192" s="122"/>
      <c r="W60192" s="123"/>
      <c r="AC60192" s="123"/>
    </row>
    <row r="60193" spans="5:29" s="2" customFormat="1">
      <c r="E60193" s="120"/>
      <c r="M60193" s="120"/>
      <c r="N60193" s="120"/>
      <c r="U60193" s="121"/>
      <c r="V60193" s="122"/>
      <c r="W60193" s="123"/>
      <c r="AC60193" s="123"/>
    </row>
    <row r="60194" spans="5:29" s="2" customFormat="1">
      <c r="E60194" s="120"/>
      <c r="M60194" s="120"/>
      <c r="N60194" s="120"/>
      <c r="U60194" s="121"/>
      <c r="V60194" s="122"/>
      <c r="W60194" s="123"/>
      <c r="AC60194" s="123"/>
    </row>
    <row r="60195" spans="5:29" s="2" customFormat="1">
      <c r="E60195" s="120"/>
      <c r="M60195" s="120"/>
      <c r="N60195" s="120"/>
      <c r="U60195" s="121"/>
      <c r="V60195" s="122"/>
      <c r="W60195" s="123"/>
      <c r="AC60195" s="123"/>
    </row>
    <row r="60196" spans="5:29" s="2" customFormat="1">
      <c r="E60196" s="120"/>
      <c r="M60196" s="120"/>
      <c r="N60196" s="120"/>
      <c r="U60196" s="121"/>
      <c r="V60196" s="122"/>
      <c r="W60196" s="123"/>
      <c r="AC60196" s="123"/>
    </row>
    <row r="60197" spans="5:29" s="2" customFormat="1">
      <c r="E60197" s="120"/>
      <c r="M60197" s="120"/>
      <c r="N60197" s="120"/>
      <c r="U60197" s="121"/>
      <c r="V60197" s="122"/>
      <c r="W60197" s="123"/>
      <c r="AC60197" s="123"/>
    </row>
    <row r="60198" spans="5:29" s="2" customFormat="1">
      <c r="E60198" s="120"/>
      <c r="M60198" s="120"/>
      <c r="N60198" s="120"/>
      <c r="U60198" s="121"/>
      <c r="V60198" s="122"/>
      <c r="W60198" s="123"/>
      <c r="AC60198" s="123"/>
    </row>
    <row r="60199" spans="5:29" s="2" customFormat="1">
      <c r="E60199" s="120"/>
      <c r="M60199" s="120"/>
      <c r="N60199" s="120"/>
      <c r="U60199" s="121"/>
      <c r="V60199" s="122"/>
      <c r="W60199" s="123"/>
      <c r="AC60199" s="123"/>
    </row>
    <row r="60200" spans="5:29" s="2" customFormat="1">
      <c r="E60200" s="120"/>
      <c r="M60200" s="120"/>
      <c r="N60200" s="120"/>
      <c r="U60200" s="121"/>
      <c r="V60200" s="122"/>
      <c r="W60200" s="123"/>
      <c r="AC60200" s="123"/>
    </row>
    <row r="60201" spans="5:29" s="2" customFormat="1">
      <c r="E60201" s="120"/>
      <c r="M60201" s="120"/>
      <c r="N60201" s="120"/>
      <c r="U60201" s="121"/>
      <c r="V60201" s="122"/>
      <c r="W60201" s="123"/>
      <c r="AC60201" s="123"/>
    </row>
    <row r="60202" spans="5:29" s="2" customFormat="1">
      <c r="E60202" s="120"/>
      <c r="M60202" s="120"/>
      <c r="N60202" s="120"/>
      <c r="U60202" s="121"/>
      <c r="V60202" s="122"/>
      <c r="W60202" s="123"/>
      <c r="AC60202" s="123"/>
    </row>
    <row r="60203" spans="5:29" s="2" customFormat="1">
      <c r="E60203" s="120"/>
      <c r="M60203" s="120"/>
      <c r="N60203" s="120"/>
      <c r="U60203" s="121"/>
      <c r="V60203" s="122"/>
      <c r="W60203" s="123"/>
      <c r="AC60203" s="123"/>
    </row>
    <row r="60204" spans="5:29" s="2" customFormat="1">
      <c r="E60204" s="120"/>
      <c r="M60204" s="120"/>
      <c r="N60204" s="120"/>
      <c r="U60204" s="121"/>
      <c r="V60204" s="122"/>
      <c r="W60204" s="123"/>
      <c r="AC60204" s="123"/>
    </row>
    <row r="60205" spans="5:29" s="2" customFormat="1">
      <c r="E60205" s="120"/>
      <c r="M60205" s="120"/>
      <c r="N60205" s="120"/>
      <c r="U60205" s="121"/>
      <c r="V60205" s="122"/>
      <c r="W60205" s="123"/>
      <c r="AC60205" s="123"/>
    </row>
    <row r="60206" spans="5:29" s="2" customFormat="1">
      <c r="E60206" s="120"/>
      <c r="M60206" s="120"/>
      <c r="N60206" s="120"/>
      <c r="U60206" s="121"/>
      <c r="V60206" s="122"/>
      <c r="W60206" s="123"/>
      <c r="AC60206" s="123"/>
    </row>
    <row r="60207" spans="5:29" s="2" customFormat="1">
      <c r="E60207" s="120"/>
      <c r="M60207" s="120"/>
      <c r="N60207" s="120"/>
      <c r="U60207" s="121"/>
      <c r="V60207" s="122"/>
      <c r="W60207" s="123"/>
      <c r="AC60207" s="123"/>
    </row>
    <row r="60208" spans="5:29" s="2" customFormat="1">
      <c r="E60208" s="120"/>
      <c r="M60208" s="120"/>
      <c r="N60208" s="120"/>
      <c r="U60208" s="121"/>
      <c r="V60208" s="122"/>
      <c r="W60208" s="123"/>
      <c r="AC60208" s="123"/>
    </row>
    <row r="60209" spans="5:29" s="2" customFormat="1">
      <c r="E60209" s="120"/>
      <c r="M60209" s="120"/>
      <c r="N60209" s="120"/>
      <c r="U60209" s="121"/>
      <c r="V60209" s="122"/>
      <c r="W60209" s="123"/>
      <c r="AC60209" s="123"/>
    </row>
    <row r="60210" spans="5:29" s="2" customFormat="1">
      <c r="E60210" s="120"/>
      <c r="M60210" s="120"/>
      <c r="N60210" s="120"/>
      <c r="U60210" s="121"/>
      <c r="V60210" s="122"/>
      <c r="W60210" s="123"/>
      <c r="AC60210" s="123"/>
    </row>
    <row r="60211" spans="5:29" s="2" customFormat="1">
      <c r="E60211" s="120"/>
      <c r="M60211" s="120"/>
      <c r="N60211" s="120"/>
      <c r="U60211" s="121"/>
      <c r="V60211" s="122"/>
      <c r="W60211" s="123"/>
      <c r="AC60211" s="123"/>
    </row>
    <row r="60212" spans="5:29" s="2" customFormat="1">
      <c r="E60212" s="120"/>
      <c r="M60212" s="120"/>
      <c r="N60212" s="120"/>
      <c r="U60212" s="121"/>
      <c r="V60212" s="122"/>
      <c r="W60212" s="123"/>
      <c r="AC60212" s="123"/>
    </row>
    <row r="60213" spans="5:29" s="2" customFormat="1">
      <c r="E60213" s="120"/>
      <c r="M60213" s="120"/>
      <c r="N60213" s="120"/>
      <c r="U60213" s="121"/>
      <c r="V60213" s="122"/>
      <c r="W60213" s="123"/>
      <c r="AC60213" s="123"/>
    </row>
    <row r="60214" spans="5:29" s="2" customFormat="1">
      <c r="E60214" s="120"/>
      <c r="M60214" s="120"/>
      <c r="N60214" s="120"/>
      <c r="U60214" s="121"/>
      <c r="V60214" s="122"/>
      <c r="W60214" s="123"/>
      <c r="AC60214" s="123"/>
    </row>
    <row r="60215" spans="5:29" s="2" customFormat="1">
      <c r="E60215" s="120"/>
      <c r="M60215" s="120"/>
      <c r="N60215" s="120"/>
      <c r="U60215" s="121"/>
      <c r="V60215" s="122"/>
      <c r="W60215" s="123"/>
      <c r="AC60215" s="123"/>
    </row>
    <row r="60216" spans="5:29" s="2" customFormat="1">
      <c r="E60216" s="120"/>
      <c r="M60216" s="120"/>
      <c r="N60216" s="120"/>
      <c r="U60216" s="121"/>
      <c r="V60216" s="122"/>
      <c r="W60216" s="123"/>
      <c r="AC60216" s="123"/>
    </row>
    <row r="60217" spans="5:29" s="2" customFormat="1">
      <c r="E60217" s="120"/>
      <c r="M60217" s="120"/>
      <c r="N60217" s="120"/>
      <c r="U60217" s="121"/>
      <c r="V60217" s="122"/>
      <c r="W60217" s="123"/>
      <c r="AC60217" s="123"/>
    </row>
    <row r="60218" spans="5:29" s="2" customFormat="1">
      <c r="E60218" s="120"/>
      <c r="M60218" s="120"/>
      <c r="N60218" s="120"/>
      <c r="U60218" s="121"/>
      <c r="V60218" s="122"/>
      <c r="W60218" s="123"/>
      <c r="AC60218" s="123"/>
    </row>
    <row r="60219" spans="5:29" s="2" customFormat="1">
      <c r="E60219" s="120"/>
      <c r="M60219" s="120"/>
      <c r="N60219" s="120"/>
      <c r="U60219" s="121"/>
      <c r="V60219" s="122"/>
      <c r="W60219" s="123"/>
      <c r="AC60219" s="123"/>
    </row>
    <row r="60220" spans="5:29" s="2" customFormat="1">
      <c r="E60220" s="120"/>
      <c r="M60220" s="120"/>
      <c r="N60220" s="120"/>
      <c r="U60220" s="121"/>
      <c r="V60220" s="122"/>
      <c r="W60220" s="123"/>
      <c r="AC60220" s="123"/>
    </row>
    <row r="60221" spans="5:29" s="2" customFormat="1">
      <c r="E60221" s="120"/>
      <c r="M60221" s="120"/>
      <c r="N60221" s="120"/>
      <c r="U60221" s="121"/>
      <c r="V60221" s="122"/>
      <c r="W60221" s="123"/>
      <c r="AC60221" s="123"/>
    </row>
    <row r="60222" spans="5:29" s="2" customFormat="1">
      <c r="E60222" s="120"/>
      <c r="M60222" s="120"/>
      <c r="N60222" s="120"/>
      <c r="U60222" s="121"/>
      <c r="V60222" s="122"/>
      <c r="W60222" s="123"/>
      <c r="AC60222" s="123"/>
    </row>
    <row r="60223" spans="5:29" s="2" customFormat="1">
      <c r="E60223" s="120"/>
      <c r="M60223" s="120"/>
      <c r="N60223" s="120"/>
      <c r="U60223" s="121"/>
      <c r="V60223" s="122"/>
      <c r="W60223" s="123"/>
      <c r="AC60223" s="123"/>
    </row>
    <row r="60224" spans="5:29" s="2" customFormat="1">
      <c r="E60224" s="120"/>
      <c r="M60224" s="120"/>
      <c r="N60224" s="120"/>
      <c r="U60224" s="121"/>
      <c r="V60224" s="122"/>
      <c r="W60224" s="123"/>
      <c r="AC60224" s="123"/>
    </row>
    <row r="60225" spans="5:29" s="2" customFormat="1">
      <c r="E60225" s="120"/>
      <c r="M60225" s="120"/>
      <c r="N60225" s="120"/>
      <c r="U60225" s="121"/>
      <c r="V60225" s="122"/>
      <c r="W60225" s="123"/>
      <c r="AC60225" s="123"/>
    </row>
    <row r="60226" spans="5:29" s="2" customFormat="1">
      <c r="E60226" s="120"/>
      <c r="M60226" s="120"/>
      <c r="N60226" s="120"/>
      <c r="U60226" s="121"/>
      <c r="V60226" s="122"/>
      <c r="W60226" s="123"/>
      <c r="AC60226" s="123"/>
    </row>
    <row r="60227" spans="5:29" s="2" customFormat="1">
      <c r="E60227" s="120"/>
      <c r="M60227" s="120"/>
      <c r="N60227" s="120"/>
      <c r="U60227" s="121"/>
      <c r="V60227" s="122"/>
      <c r="W60227" s="123"/>
      <c r="AC60227" s="123"/>
    </row>
    <row r="60228" spans="5:29" s="2" customFormat="1">
      <c r="E60228" s="120"/>
      <c r="M60228" s="120"/>
      <c r="N60228" s="120"/>
      <c r="U60228" s="121"/>
      <c r="V60228" s="122"/>
      <c r="W60228" s="123"/>
      <c r="AC60228" s="123"/>
    </row>
    <row r="60229" spans="5:29" s="2" customFormat="1">
      <c r="E60229" s="120"/>
      <c r="M60229" s="120"/>
      <c r="N60229" s="120"/>
      <c r="U60229" s="121"/>
      <c r="V60229" s="122"/>
      <c r="W60229" s="123"/>
      <c r="AC60229" s="123"/>
    </row>
    <row r="60230" spans="5:29" s="2" customFormat="1">
      <c r="E60230" s="120"/>
      <c r="M60230" s="120"/>
      <c r="N60230" s="120"/>
      <c r="U60230" s="121"/>
      <c r="V60230" s="122"/>
      <c r="W60230" s="123"/>
      <c r="AC60230" s="123"/>
    </row>
    <row r="60231" spans="5:29" s="2" customFormat="1">
      <c r="E60231" s="120"/>
      <c r="M60231" s="120"/>
      <c r="N60231" s="120"/>
      <c r="U60231" s="121"/>
      <c r="V60231" s="122"/>
      <c r="W60231" s="123"/>
      <c r="AC60231" s="123"/>
    </row>
    <row r="60232" spans="5:29" s="2" customFormat="1">
      <c r="E60232" s="120"/>
      <c r="M60232" s="120"/>
      <c r="N60232" s="120"/>
      <c r="U60232" s="121"/>
      <c r="V60232" s="122"/>
      <c r="W60232" s="123"/>
      <c r="AC60232" s="123"/>
    </row>
    <row r="60233" spans="5:29" s="2" customFormat="1">
      <c r="E60233" s="120"/>
      <c r="M60233" s="120"/>
      <c r="N60233" s="120"/>
      <c r="U60233" s="121"/>
      <c r="V60233" s="122"/>
      <c r="W60233" s="123"/>
      <c r="AC60233" s="123"/>
    </row>
    <row r="60234" spans="5:29" s="2" customFormat="1">
      <c r="E60234" s="120"/>
      <c r="M60234" s="120"/>
      <c r="N60234" s="120"/>
      <c r="U60234" s="121"/>
      <c r="V60234" s="122"/>
      <c r="W60234" s="123"/>
      <c r="AC60234" s="123"/>
    </row>
    <row r="60235" spans="5:29" s="2" customFormat="1">
      <c r="E60235" s="120"/>
      <c r="M60235" s="120"/>
      <c r="N60235" s="120"/>
      <c r="U60235" s="121"/>
      <c r="V60235" s="122"/>
      <c r="W60235" s="123"/>
      <c r="AC60235" s="123"/>
    </row>
    <row r="60236" spans="5:29" s="2" customFormat="1">
      <c r="E60236" s="120"/>
      <c r="M60236" s="120"/>
      <c r="N60236" s="120"/>
      <c r="U60236" s="121"/>
      <c r="V60236" s="122"/>
      <c r="W60236" s="123"/>
      <c r="AC60236" s="123"/>
    </row>
    <row r="60237" spans="5:29" s="2" customFormat="1">
      <c r="E60237" s="120"/>
      <c r="M60237" s="120"/>
      <c r="N60237" s="120"/>
      <c r="U60237" s="121"/>
      <c r="V60237" s="122"/>
      <c r="W60237" s="123"/>
      <c r="AC60237" s="123"/>
    </row>
    <row r="60238" spans="5:29" s="2" customFormat="1">
      <c r="E60238" s="120"/>
      <c r="M60238" s="120"/>
      <c r="N60238" s="120"/>
      <c r="U60238" s="121"/>
      <c r="V60238" s="122"/>
      <c r="W60238" s="123"/>
      <c r="AC60238" s="123"/>
    </row>
    <row r="60239" spans="5:29" s="2" customFormat="1">
      <c r="E60239" s="120"/>
      <c r="M60239" s="120"/>
      <c r="N60239" s="120"/>
      <c r="U60239" s="121"/>
      <c r="V60239" s="122"/>
      <c r="W60239" s="123"/>
      <c r="AC60239" s="123"/>
    </row>
    <row r="60240" spans="5:29" s="2" customFormat="1">
      <c r="E60240" s="120"/>
      <c r="M60240" s="120"/>
      <c r="N60240" s="120"/>
      <c r="U60240" s="121"/>
      <c r="V60240" s="122"/>
      <c r="W60240" s="123"/>
      <c r="AC60240" s="123"/>
    </row>
    <row r="60241" spans="5:29" s="2" customFormat="1">
      <c r="E60241" s="120"/>
      <c r="M60241" s="120"/>
      <c r="N60241" s="120"/>
      <c r="U60241" s="121"/>
      <c r="V60241" s="122"/>
      <c r="W60241" s="123"/>
      <c r="AC60241" s="123"/>
    </row>
    <row r="60242" spans="5:29" s="2" customFormat="1">
      <c r="E60242" s="120"/>
      <c r="M60242" s="120"/>
      <c r="N60242" s="120"/>
      <c r="U60242" s="121"/>
      <c r="V60242" s="122"/>
      <c r="W60242" s="123"/>
      <c r="AC60242" s="123"/>
    </row>
    <row r="60243" spans="5:29" s="2" customFormat="1">
      <c r="E60243" s="120"/>
      <c r="M60243" s="120"/>
      <c r="N60243" s="120"/>
      <c r="U60243" s="121"/>
      <c r="V60243" s="122"/>
      <c r="W60243" s="123"/>
      <c r="AC60243" s="123"/>
    </row>
    <row r="60244" spans="5:29" s="2" customFormat="1">
      <c r="E60244" s="120"/>
      <c r="M60244" s="120"/>
      <c r="N60244" s="120"/>
      <c r="U60244" s="121"/>
      <c r="V60244" s="122"/>
      <c r="W60244" s="123"/>
      <c r="AC60244" s="123"/>
    </row>
    <row r="60245" spans="5:29" s="2" customFormat="1">
      <c r="E60245" s="120"/>
      <c r="M60245" s="120"/>
      <c r="N60245" s="120"/>
      <c r="U60245" s="121"/>
      <c r="V60245" s="122"/>
      <c r="W60245" s="123"/>
      <c r="AC60245" s="123"/>
    </row>
    <row r="60246" spans="5:29" s="2" customFormat="1">
      <c r="E60246" s="120"/>
      <c r="M60246" s="120"/>
      <c r="N60246" s="120"/>
      <c r="U60246" s="121"/>
      <c r="V60246" s="122"/>
      <c r="W60246" s="123"/>
      <c r="AC60246" s="123"/>
    </row>
    <row r="60247" spans="5:29" s="2" customFormat="1">
      <c r="E60247" s="120"/>
      <c r="M60247" s="120"/>
      <c r="N60247" s="120"/>
      <c r="U60247" s="121"/>
      <c r="V60247" s="122"/>
      <c r="W60247" s="123"/>
      <c r="AC60247" s="123"/>
    </row>
    <row r="60248" spans="5:29" s="2" customFormat="1">
      <c r="E60248" s="120"/>
      <c r="M60248" s="120"/>
      <c r="N60248" s="120"/>
      <c r="U60248" s="121"/>
      <c r="V60248" s="122"/>
      <c r="W60248" s="123"/>
      <c r="AC60248" s="123"/>
    </row>
    <row r="60249" spans="5:29" s="2" customFormat="1">
      <c r="E60249" s="120"/>
      <c r="M60249" s="120"/>
      <c r="N60249" s="120"/>
      <c r="U60249" s="121"/>
      <c r="V60249" s="122"/>
      <c r="W60249" s="123"/>
      <c r="AC60249" s="123"/>
    </row>
    <row r="60250" spans="5:29" s="2" customFormat="1">
      <c r="E60250" s="120"/>
      <c r="M60250" s="120"/>
      <c r="N60250" s="120"/>
      <c r="U60250" s="121"/>
      <c r="V60250" s="122"/>
      <c r="W60250" s="123"/>
      <c r="AC60250" s="123"/>
    </row>
    <row r="60251" spans="5:29" s="2" customFormat="1">
      <c r="E60251" s="120"/>
      <c r="M60251" s="120"/>
      <c r="N60251" s="120"/>
      <c r="U60251" s="121"/>
      <c r="V60251" s="122"/>
      <c r="W60251" s="123"/>
      <c r="AC60251" s="123"/>
    </row>
    <row r="60252" spans="5:29" s="2" customFormat="1">
      <c r="E60252" s="120"/>
      <c r="M60252" s="120"/>
      <c r="N60252" s="120"/>
      <c r="U60252" s="121"/>
      <c r="V60252" s="122"/>
      <c r="W60252" s="123"/>
      <c r="AC60252" s="123"/>
    </row>
    <row r="60253" spans="5:29" s="2" customFormat="1">
      <c r="E60253" s="120"/>
      <c r="M60253" s="120"/>
      <c r="N60253" s="120"/>
      <c r="U60253" s="121"/>
      <c r="V60253" s="122"/>
      <c r="W60253" s="123"/>
      <c r="AC60253" s="123"/>
    </row>
    <row r="60254" spans="5:29" s="2" customFormat="1">
      <c r="E60254" s="120"/>
      <c r="M60254" s="120"/>
      <c r="N60254" s="120"/>
      <c r="U60254" s="121"/>
      <c r="V60254" s="122"/>
      <c r="W60254" s="123"/>
      <c r="AC60254" s="123"/>
    </row>
    <row r="60255" spans="5:29" s="2" customFormat="1">
      <c r="E60255" s="120"/>
      <c r="M60255" s="120"/>
      <c r="N60255" s="120"/>
      <c r="U60255" s="121"/>
      <c r="V60255" s="122"/>
      <c r="W60255" s="123"/>
      <c r="AC60255" s="123"/>
    </row>
    <row r="60256" spans="5:29" s="2" customFormat="1">
      <c r="E60256" s="120"/>
      <c r="M60256" s="120"/>
      <c r="N60256" s="120"/>
      <c r="U60256" s="121"/>
      <c r="V60256" s="122"/>
      <c r="W60256" s="123"/>
      <c r="AC60256" s="123"/>
    </row>
    <row r="60257" spans="5:29" s="2" customFormat="1">
      <c r="E60257" s="120"/>
      <c r="M60257" s="120"/>
      <c r="N60257" s="120"/>
      <c r="U60257" s="121"/>
      <c r="V60257" s="122"/>
      <c r="W60257" s="123"/>
      <c r="AC60257" s="123"/>
    </row>
    <row r="60258" spans="5:29" s="2" customFormat="1">
      <c r="E60258" s="120"/>
      <c r="M60258" s="120"/>
      <c r="N60258" s="120"/>
      <c r="U60258" s="121"/>
      <c r="V60258" s="122"/>
      <c r="W60258" s="123"/>
      <c r="AC60258" s="123"/>
    </row>
    <row r="60259" spans="5:29" s="2" customFormat="1">
      <c r="E60259" s="120"/>
      <c r="M60259" s="120"/>
      <c r="N60259" s="120"/>
      <c r="U60259" s="121"/>
      <c r="V60259" s="122"/>
      <c r="W60259" s="123"/>
      <c r="AC60259" s="123"/>
    </row>
    <row r="60260" spans="5:29" s="2" customFormat="1">
      <c r="E60260" s="120"/>
      <c r="M60260" s="120"/>
      <c r="N60260" s="120"/>
      <c r="U60260" s="121"/>
      <c r="V60260" s="122"/>
      <c r="W60260" s="123"/>
      <c r="AC60260" s="123"/>
    </row>
    <row r="60261" spans="5:29" s="2" customFormat="1">
      <c r="E60261" s="120"/>
      <c r="M60261" s="120"/>
      <c r="N60261" s="120"/>
      <c r="U60261" s="121"/>
      <c r="V60261" s="122"/>
      <c r="W60261" s="123"/>
      <c r="AC60261" s="123"/>
    </row>
    <row r="60262" spans="5:29" s="2" customFormat="1">
      <c r="E60262" s="120"/>
      <c r="M60262" s="120"/>
      <c r="N60262" s="120"/>
      <c r="U60262" s="121"/>
      <c r="V60262" s="122"/>
      <c r="W60262" s="123"/>
      <c r="AC60262" s="123"/>
    </row>
    <row r="60263" spans="5:29" s="2" customFormat="1">
      <c r="E60263" s="120"/>
      <c r="M60263" s="120"/>
      <c r="N60263" s="120"/>
      <c r="U60263" s="121"/>
      <c r="V60263" s="122"/>
      <c r="W60263" s="123"/>
      <c r="AC60263" s="123"/>
    </row>
    <row r="60264" spans="5:29" s="2" customFormat="1">
      <c r="E60264" s="120"/>
      <c r="M60264" s="120"/>
      <c r="N60264" s="120"/>
      <c r="U60264" s="121"/>
      <c r="V60264" s="122"/>
      <c r="W60264" s="123"/>
      <c r="AC60264" s="123"/>
    </row>
    <row r="60265" spans="5:29" s="2" customFormat="1">
      <c r="E60265" s="120"/>
      <c r="M60265" s="120"/>
      <c r="N60265" s="120"/>
      <c r="U60265" s="121"/>
      <c r="V60265" s="122"/>
      <c r="W60265" s="123"/>
      <c r="AC60265" s="123"/>
    </row>
    <row r="60266" spans="5:29" s="2" customFormat="1">
      <c r="E60266" s="120"/>
      <c r="M60266" s="120"/>
      <c r="N60266" s="120"/>
      <c r="U60266" s="121"/>
      <c r="V60266" s="122"/>
      <c r="W60266" s="123"/>
      <c r="AC60266" s="123"/>
    </row>
    <row r="60267" spans="5:29" s="2" customFormat="1">
      <c r="E60267" s="120"/>
      <c r="M60267" s="120"/>
      <c r="N60267" s="120"/>
      <c r="U60267" s="121"/>
      <c r="V60267" s="122"/>
      <c r="W60267" s="123"/>
      <c r="AC60267" s="123"/>
    </row>
    <row r="60268" spans="5:29" s="2" customFormat="1">
      <c r="E60268" s="120"/>
      <c r="M60268" s="120"/>
      <c r="N60268" s="120"/>
      <c r="U60268" s="121"/>
      <c r="V60268" s="122"/>
      <c r="W60268" s="123"/>
      <c r="AC60268" s="123"/>
    </row>
    <row r="60269" spans="5:29" s="2" customFormat="1">
      <c r="E60269" s="120"/>
      <c r="M60269" s="120"/>
      <c r="N60269" s="120"/>
      <c r="U60269" s="121"/>
      <c r="V60269" s="122"/>
      <c r="W60269" s="123"/>
      <c r="AC60269" s="123"/>
    </row>
    <row r="60270" spans="5:29" s="2" customFormat="1">
      <c r="E60270" s="120"/>
      <c r="M60270" s="120"/>
      <c r="N60270" s="120"/>
      <c r="U60270" s="121"/>
      <c r="V60270" s="122"/>
      <c r="W60270" s="123"/>
      <c r="AC60270" s="123"/>
    </row>
    <row r="60271" spans="5:29" s="2" customFormat="1">
      <c r="E60271" s="120"/>
      <c r="M60271" s="120"/>
      <c r="N60271" s="120"/>
      <c r="U60271" s="121"/>
      <c r="V60271" s="122"/>
      <c r="W60271" s="123"/>
      <c r="AC60271" s="123"/>
    </row>
    <row r="60272" spans="5:29" s="2" customFormat="1">
      <c r="E60272" s="120"/>
      <c r="M60272" s="120"/>
      <c r="N60272" s="120"/>
      <c r="U60272" s="121"/>
      <c r="V60272" s="122"/>
      <c r="W60272" s="123"/>
      <c r="AC60272" s="123"/>
    </row>
    <row r="60273" spans="5:29" s="2" customFormat="1">
      <c r="E60273" s="120"/>
      <c r="M60273" s="120"/>
      <c r="N60273" s="120"/>
      <c r="U60273" s="121"/>
      <c r="V60273" s="122"/>
      <c r="W60273" s="123"/>
      <c r="AC60273" s="123"/>
    </row>
    <row r="60274" spans="5:29" s="2" customFormat="1">
      <c r="E60274" s="120"/>
      <c r="M60274" s="120"/>
      <c r="N60274" s="120"/>
      <c r="U60274" s="121"/>
      <c r="V60274" s="122"/>
      <c r="W60274" s="123"/>
      <c r="AC60274" s="123"/>
    </row>
    <row r="60275" spans="5:29" s="2" customFormat="1">
      <c r="E60275" s="120"/>
      <c r="M60275" s="120"/>
      <c r="N60275" s="120"/>
      <c r="U60275" s="121"/>
      <c r="V60275" s="122"/>
      <c r="W60275" s="123"/>
      <c r="AC60275" s="123"/>
    </row>
    <row r="60276" spans="5:29" s="2" customFormat="1">
      <c r="E60276" s="120"/>
      <c r="M60276" s="120"/>
      <c r="N60276" s="120"/>
      <c r="U60276" s="121"/>
      <c r="V60276" s="122"/>
      <c r="W60276" s="123"/>
      <c r="AC60276" s="123"/>
    </row>
    <row r="60277" spans="5:29" s="2" customFormat="1">
      <c r="E60277" s="120"/>
      <c r="M60277" s="120"/>
      <c r="N60277" s="120"/>
      <c r="U60277" s="121"/>
      <c r="V60277" s="122"/>
      <c r="W60277" s="123"/>
      <c r="AC60277" s="123"/>
    </row>
    <row r="60278" spans="5:29" s="2" customFormat="1">
      <c r="E60278" s="120"/>
      <c r="M60278" s="120"/>
      <c r="N60278" s="120"/>
      <c r="U60278" s="121"/>
      <c r="V60278" s="122"/>
      <c r="W60278" s="123"/>
      <c r="AC60278" s="123"/>
    </row>
    <row r="60279" spans="5:29" s="2" customFormat="1">
      <c r="E60279" s="120"/>
      <c r="M60279" s="120"/>
      <c r="N60279" s="120"/>
      <c r="U60279" s="121"/>
      <c r="V60279" s="122"/>
      <c r="W60279" s="123"/>
      <c r="AC60279" s="123"/>
    </row>
    <row r="60280" spans="5:29" s="2" customFormat="1">
      <c r="E60280" s="120"/>
      <c r="M60280" s="120"/>
      <c r="N60280" s="120"/>
      <c r="U60280" s="121"/>
      <c r="V60280" s="122"/>
      <c r="W60280" s="123"/>
      <c r="AC60280" s="123"/>
    </row>
    <row r="60281" spans="5:29" s="2" customFormat="1">
      <c r="E60281" s="120"/>
      <c r="M60281" s="120"/>
      <c r="N60281" s="120"/>
      <c r="U60281" s="121"/>
      <c r="V60281" s="122"/>
      <c r="W60281" s="123"/>
      <c r="AC60281" s="123"/>
    </row>
    <row r="60282" spans="5:29" s="2" customFormat="1">
      <c r="E60282" s="120"/>
      <c r="M60282" s="120"/>
      <c r="N60282" s="120"/>
      <c r="U60282" s="121"/>
      <c r="V60282" s="122"/>
      <c r="W60282" s="123"/>
      <c r="AC60282" s="123"/>
    </row>
    <row r="60283" spans="5:29" s="2" customFormat="1">
      <c r="E60283" s="120"/>
      <c r="M60283" s="120"/>
      <c r="N60283" s="120"/>
      <c r="U60283" s="121"/>
      <c r="V60283" s="122"/>
      <c r="W60283" s="123"/>
      <c r="AC60283" s="123"/>
    </row>
    <row r="60284" spans="5:29" s="2" customFormat="1">
      <c r="E60284" s="120"/>
      <c r="M60284" s="120"/>
      <c r="N60284" s="120"/>
      <c r="U60284" s="121"/>
      <c r="V60284" s="122"/>
      <c r="W60284" s="123"/>
      <c r="AC60284" s="123"/>
    </row>
    <row r="60285" spans="5:29" s="2" customFormat="1">
      <c r="E60285" s="120"/>
      <c r="M60285" s="120"/>
      <c r="N60285" s="120"/>
      <c r="U60285" s="121"/>
      <c r="V60285" s="122"/>
      <c r="W60285" s="123"/>
      <c r="AC60285" s="123"/>
    </row>
    <row r="60286" spans="5:29" s="2" customFormat="1">
      <c r="E60286" s="120"/>
      <c r="M60286" s="120"/>
      <c r="N60286" s="120"/>
      <c r="U60286" s="121"/>
      <c r="V60286" s="122"/>
      <c r="W60286" s="123"/>
      <c r="AC60286" s="123"/>
    </row>
    <row r="60287" spans="5:29" s="2" customFormat="1">
      <c r="E60287" s="120"/>
      <c r="M60287" s="120"/>
      <c r="N60287" s="120"/>
      <c r="U60287" s="121"/>
      <c r="V60287" s="122"/>
      <c r="W60287" s="123"/>
      <c r="AC60287" s="123"/>
    </row>
    <row r="60288" spans="5:29" s="2" customFormat="1">
      <c r="E60288" s="120"/>
      <c r="M60288" s="120"/>
      <c r="N60288" s="120"/>
      <c r="U60288" s="121"/>
      <c r="V60288" s="122"/>
      <c r="W60288" s="123"/>
      <c r="AC60288" s="123"/>
    </row>
    <row r="60289" spans="5:29" s="2" customFormat="1">
      <c r="E60289" s="120"/>
      <c r="M60289" s="120"/>
      <c r="N60289" s="120"/>
      <c r="U60289" s="121"/>
      <c r="V60289" s="122"/>
      <c r="W60289" s="123"/>
      <c r="AC60289" s="123"/>
    </row>
    <row r="60290" spans="5:29" s="2" customFormat="1">
      <c r="E60290" s="120"/>
      <c r="M60290" s="120"/>
      <c r="N60290" s="120"/>
      <c r="U60290" s="121"/>
      <c r="V60290" s="122"/>
      <c r="W60290" s="123"/>
      <c r="AC60290" s="123"/>
    </row>
    <row r="60291" spans="5:29" s="2" customFormat="1">
      <c r="E60291" s="120"/>
      <c r="M60291" s="120"/>
      <c r="N60291" s="120"/>
      <c r="U60291" s="121"/>
      <c r="V60291" s="122"/>
      <c r="W60291" s="123"/>
      <c r="AC60291" s="123"/>
    </row>
    <row r="60292" spans="5:29" s="2" customFormat="1">
      <c r="E60292" s="120"/>
      <c r="M60292" s="120"/>
      <c r="N60292" s="120"/>
      <c r="U60292" s="121"/>
      <c r="V60292" s="122"/>
      <c r="W60292" s="123"/>
      <c r="AC60292" s="123"/>
    </row>
    <row r="60293" spans="5:29" s="2" customFormat="1">
      <c r="E60293" s="120"/>
      <c r="M60293" s="120"/>
      <c r="N60293" s="120"/>
      <c r="U60293" s="121"/>
      <c r="V60293" s="122"/>
      <c r="W60293" s="123"/>
      <c r="AC60293" s="123"/>
    </row>
    <row r="60294" spans="5:29" s="2" customFormat="1">
      <c r="E60294" s="120"/>
      <c r="M60294" s="120"/>
      <c r="N60294" s="120"/>
      <c r="U60294" s="121"/>
      <c r="V60294" s="122"/>
      <c r="W60294" s="123"/>
      <c r="AC60294" s="123"/>
    </row>
    <row r="60295" spans="5:29" s="2" customFormat="1">
      <c r="E60295" s="120"/>
      <c r="M60295" s="120"/>
      <c r="N60295" s="120"/>
      <c r="U60295" s="121"/>
      <c r="V60295" s="122"/>
      <c r="W60295" s="123"/>
      <c r="AC60295" s="123"/>
    </row>
    <row r="60296" spans="5:29" s="2" customFormat="1">
      <c r="E60296" s="120"/>
      <c r="M60296" s="120"/>
      <c r="N60296" s="120"/>
      <c r="U60296" s="121"/>
      <c r="V60296" s="122"/>
      <c r="W60296" s="123"/>
      <c r="AC60296" s="123"/>
    </row>
    <row r="60297" spans="5:29" s="2" customFormat="1">
      <c r="E60297" s="120"/>
      <c r="M60297" s="120"/>
      <c r="N60297" s="120"/>
      <c r="U60297" s="121"/>
      <c r="V60297" s="122"/>
      <c r="W60297" s="123"/>
      <c r="AC60297" s="123"/>
    </row>
    <row r="60298" spans="5:29" s="2" customFormat="1">
      <c r="E60298" s="120"/>
      <c r="M60298" s="120"/>
      <c r="N60298" s="120"/>
      <c r="U60298" s="121"/>
      <c r="V60298" s="122"/>
      <c r="W60298" s="123"/>
      <c r="AC60298" s="123"/>
    </row>
    <row r="60299" spans="5:29" s="2" customFormat="1">
      <c r="E60299" s="120"/>
      <c r="M60299" s="120"/>
      <c r="N60299" s="120"/>
      <c r="U60299" s="121"/>
      <c r="V60299" s="122"/>
      <c r="W60299" s="123"/>
      <c r="AC60299" s="123"/>
    </row>
    <row r="60300" spans="5:29" s="2" customFormat="1">
      <c r="E60300" s="120"/>
      <c r="M60300" s="120"/>
      <c r="N60300" s="120"/>
      <c r="U60300" s="121"/>
      <c r="V60300" s="122"/>
      <c r="W60300" s="123"/>
      <c r="AC60300" s="123"/>
    </row>
    <row r="60301" spans="5:29" s="2" customFormat="1">
      <c r="E60301" s="120"/>
      <c r="M60301" s="120"/>
      <c r="N60301" s="120"/>
      <c r="U60301" s="121"/>
      <c r="V60301" s="122"/>
      <c r="W60301" s="123"/>
      <c r="AC60301" s="123"/>
    </row>
    <row r="60302" spans="5:29" s="2" customFormat="1">
      <c r="E60302" s="120"/>
      <c r="M60302" s="120"/>
      <c r="N60302" s="120"/>
      <c r="U60302" s="121"/>
      <c r="V60302" s="122"/>
      <c r="W60302" s="123"/>
      <c r="AC60302" s="123"/>
    </row>
    <row r="60303" spans="5:29" s="2" customFormat="1">
      <c r="E60303" s="120"/>
      <c r="M60303" s="120"/>
      <c r="N60303" s="120"/>
      <c r="U60303" s="121"/>
      <c r="V60303" s="122"/>
      <c r="W60303" s="123"/>
      <c r="AC60303" s="123"/>
    </row>
    <row r="60304" spans="5:29" s="2" customFormat="1">
      <c r="E60304" s="120"/>
      <c r="M60304" s="120"/>
      <c r="N60304" s="120"/>
      <c r="U60304" s="121"/>
      <c r="V60304" s="122"/>
      <c r="W60304" s="123"/>
      <c r="AC60304" s="123"/>
    </row>
    <row r="60305" spans="5:29" s="2" customFormat="1">
      <c r="E60305" s="120"/>
      <c r="M60305" s="120"/>
      <c r="N60305" s="120"/>
      <c r="U60305" s="121"/>
      <c r="V60305" s="122"/>
      <c r="W60305" s="123"/>
      <c r="AC60305" s="123"/>
    </row>
    <row r="60306" spans="5:29" s="2" customFormat="1">
      <c r="E60306" s="120"/>
      <c r="M60306" s="120"/>
      <c r="N60306" s="120"/>
      <c r="U60306" s="121"/>
      <c r="V60306" s="122"/>
      <c r="W60306" s="123"/>
      <c r="AC60306" s="123"/>
    </row>
    <row r="60307" spans="5:29" s="2" customFormat="1">
      <c r="E60307" s="120"/>
      <c r="M60307" s="120"/>
      <c r="N60307" s="120"/>
      <c r="U60307" s="121"/>
      <c r="V60307" s="122"/>
      <c r="W60307" s="123"/>
      <c r="AC60307" s="123"/>
    </row>
    <row r="60308" spans="5:29" s="2" customFormat="1">
      <c r="E60308" s="120"/>
      <c r="M60308" s="120"/>
      <c r="N60308" s="120"/>
      <c r="U60308" s="121"/>
      <c r="V60308" s="122"/>
      <c r="W60308" s="123"/>
      <c r="AC60308" s="123"/>
    </row>
    <row r="60309" spans="5:29" s="2" customFormat="1">
      <c r="E60309" s="120"/>
      <c r="M60309" s="120"/>
      <c r="N60309" s="120"/>
      <c r="U60309" s="121"/>
      <c r="V60309" s="122"/>
      <c r="W60309" s="123"/>
      <c r="AC60309" s="123"/>
    </row>
    <row r="60310" spans="5:29" s="2" customFormat="1">
      <c r="E60310" s="120"/>
      <c r="M60310" s="120"/>
      <c r="N60310" s="120"/>
      <c r="U60310" s="121"/>
      <c r="V60310" s="122"/>
      <c r="W60310" s="123"/>
      <c r="AC60310" s="123"/>
    </row>
    <row r="60311" spans="5:29" s="2" customFormat="1">
      <c r="E60311" s="120"/>
      <c r="M60311" s="120"/>
      <c r="N60311" s="120"/>
      <c r="U60311" s="121"/>
      <c r="V60311" s="122"/>
      <c r="W60311" s="123"/>
      <c r="AC60311" s="123"/>
    </row>
    <row r="60312" spans="5:29" s="2" customFormat="1">
      <c r="E60312" s="120"/>
      <c r="M60312" s="120"/>
      <c r="N60312" s="120"/>
      <c r="U60312" s="121"/>
      <c r="V60312" s="122"/>
      <c r="W60312" s="123"/>
      <c r="AC60312" s="123"/>
    </row>
    <row r="60313" spans="5:29" s="2" customFormat="1">
      <c r="E60313" s="120"/>
      <c r="M60313" s="120"/>
      <c r="N60313" s="120"/>
      <c r="U60313" s="121"/>
      <c r="V60313" s="122"/>
      <c r="W60313" s="123"/>
      <c r="AC60313" s="123"/>
    </row>
    <row r="60314" spans="5:29" s="2" customFormat="1">
      <c r="E60314" s="120"/>
      <c r="M60314" s="120"/>
      <c r="N60314" s="120"/>
      <c r="U60314" s="121"/>
      <c r="V60314" s="122"/>
      <c r="W60314" s="123"/>
      <c r="AC60314" s="123"/>
    </row>
    <row r="60315" spans="5:29" s="2" customFormat="1">
      <c r="E60315" s="120"/>
      <c r="M60315" s="120"/>
      <c r="N60315" s="120"/>
      <c r="U60315" s="121"/>
      <c r="V60315" s="122"/>
      <c r="W60315" s="123"/>
      <c r="AC60315" s="123"/>
    </row>
    <row r="60316" spans="5:29" s="2" customFormat="1">
      <c r="E60316" s="120"/>
      <c r="M60316" s="120"/>
      <c r="N60316" s="120"/>
      <c r="U60316" s="121"/>
      <c r="V60316" s="122"/>
      <c r="W60316" s="123"/>
      <c r="AC60316" s="123"/>
    </row>
    <row r="60317" spans="5:29" s="2" customFormat="1">
      <c r="E60317" s="120"/>
      <c r="M60317" s="120"/>
      <c r="N60317" s="120"/>
      <c r="U60317" s="121"/>
      <c r="V60317" s="122"/>
      <c r="W60317" s="123"/>
      <c r="AC60317" s="123"/>
    </row>
    <row r="60318" spans="5:29" s="2" customFormat="1">
      <c r="E60318" s="120"/>
      <c r="M60318" s="120"/>
      <c r="N60318" s="120"/>
      <c r="U60318" s="121"/>
      <c r="V60318" s="122"/>
      <c r="W60318" s="123"/>
      <c r="AC60318" s="123"/>
    </row>
    <row r="60319" spans="5:29" s="2" customFormat="1">
      <c r="E60319" s="120"/>
      <c r="M60319" s="120"/>
      <c r="N60319" s="120"/>
      <c r="U60319" s="121"/>
      <c r="V60319" s="122"/>
      <c r="W60319" s="123"/>
      <c r="AC60319" s="123"/>
    </row>
    <row r="60320" spans="5:29" s="2" customFormat="1">
      <c r="E60320" s="120"/>
      <c r="M60320" s="120"/>
      <c r="N60320" s="120"/>
      <c r="U60320" s="121"/>
      <c r="V60320" s="122"/>
      <c r="W60320" s="123"/>
      <c r="AC60320" s="123"/>
    </row>
    <row r="60321" spans="5:29" s="2" customFormat="1">
      <c r="E60321" s="120"/>
      <c r="M60321" s="120"/>
      <c r="N60321" s="120"/>
      <c r="U60321" s="121"/>
      <c r="V60321" s="122"/>
      <c r="W60321" s="123"/>
      <c r="AC60321" s="123"/>
    </row>
    <row r="60322" spans="5:29" s="2" customFormat="1">
      <c r="E60322" s="120"/>
      <c r="M60322" s="120"/>
      <c r="N60322" s="120"/>
      <c r="U60322" s="121"/>
      <c r="V60322" s="122"/>
      <c r="W60322" s="123"/>
      <c r="AC60322" s="123"/>
    </row>
    <row r="60323" spans="5:29" s="2" customFormat="1">
      <c r="E60323" s="120"/>
      <c r="M60323" s="120"/>
      <c r="N60323" s="120"/>
      <c r="U60323" s="121"/>
      <c r="V60323" s="122"/>
      <c r="W60323" s="123"/>
      <c r="AC60323" s="123"/>
    </row>
    <row r="60324" spans="5:29" s="2" customFormat="1">
      <c r="E60324" s="120"/>
      <c r="M60324" s="120"/>
      <c r="N60324" s="120"/>
      <c r="U60324" s="121"/>
      <c r="V60324" s="122"/>
      <c r="W60324" s="123"/>
      <c r="AC60324" s="123"/>
    </row>
    <row r="60325" spans="5:29" s="2" customFormat="1">
      <c r="E60325" s="120"/>
      <c r="M60325" s="120"/>
      <c r="N60325" s="120"/>
      <c r="U60325" s="121"/>
      <c r="V60325" s="122"/>
      <c r="W60325" s="123"/>
      <c r="AC60325" s="123"/>
    </row>
    <row r="60326" spans="5:29" s="2" customFormat="1">
      <c r="E60326" s="120"/>
      <c r="M60326" s="120"/>
      <c r="N60326" s="120"/>
      <c r="U60326" s="121"/>
      <c r="V60326" s="122"/>
      <c r="W60326" s="123"/>
      <c r="AC60326" s="123"/>
    </row>
    <row r="60327" spans="5:29" s="2" customFormat="1">
      <c r="E60327" s="120"/>
      <c r="M60327" s="120"/>
      <c r="N60327" s="120"/>
      <c r="U60327" s="121"/>
      <c r="V60327" s="122"/>
      <c r="W60327" s="123"/>
      <c r="AC60327" s="123"/>
    </row>
    <row r="60328" spans="5:29" s="2" customFormat="1">
      <c r="E60328" s="120"/>
      <c r="M60328" s="120"/>
      <c r="N60328" s="120"/>
      <c r="U60328" s="121"/>
      <c r="V60328" s="122"/>
      <c r="W60328" s="123"/>
      <c r="AC60328" s="123"/>
    </row>
    <row r="60329" spans="5:29" s="2" customFormat="1">
      <c r="E60329" s="120"/>
      <c r="M60329" s="120"/>
      <c r="N60329" s="120"/>
      <c r="U60329" s="121"/>
      <c r="V60329" s="122"/>
      <c r="W60329" s="123"/>
      <c r="AC60329" s="123"/>
    </row>
    <row r="60330" spans="5:29" s="2" customFormat="1">
      <c r="E60330" s="120"/>
      <c r="M60330" s="120"/>
      <c r="N60330" s="120"/>
      <c r="U60330" s="121"/>
      <c r="V60330" s="122"/>
      <c r="W60330" s="123"/>
      <c r="AC60330" s="123"/>
    </row>
    <row r="60331" spans="5:29" s="2" customFormat="1">
      <c r="E60331" s="120"/>
      <c r="M60331" s="120"/>
      <c r="N60331" s="120"/>
      <c r="U60331" s="121"/>
      <c r="V60331" s="122"/>
      <c r="W60331" s="123"/>
      <c r="AC60331" s="123"/>
    </row>
    <row r="60332" spans="5:29" s="2" customFormat="1">
      <c r="E60332" s="120"/>
      <c r="M60332" s="120"/>
      <c r="N60332" s="120"/>
      <c r="U60332" s="121"/>
      <c r="V60332" s="122"/>
      <c r="W60332" s="123"/>
      <c r="AC60332" s="123"/>
    </row>
    <row r="60333" spans="5:29" s="2" customFormat="1">
      <c r="E60333" s="120"/>
      <c r="M60333" s="120"/>
      <c r="N60333" s="120"/>
      <c r="U60333" s="121"/>
      <c r="V60333" s="122"/>
      <c r="W60333" s="123"/>
      <c r="AC60333" s="123"/>
    </row>
    <row r="60334" spans="5:29" s="2" customFormat="1">
      <c r="E60334" s="120"/>
      <c r="M60334" s="120"/>
      <c r="N60334" s="120"/>
      <c r="U60334" s="121"/>
      <c r="V60334" s="122"/>
      <c r="W60334" s="123"/>
      <c r="AC60334" s="123"/>
    </row>
    <row r="60335" spans="5:29" s="2" customFormat="1">
      <c r="E60335" s="120"/>
      <c r="M60335" s="120"/>
      <c r="N60335" s="120"/>
      <c r="U60335" s="121"/>
      <c r="V60335" s="122"/>
      <c r="W60335" s="123"/>
      <c r="AC60335" s="123"/>
    </row>
    <row r="60336" spans="5:29" s="2" customFormat="1">
      <c r="E60336" s="120"/>
      <c r="M60336" s="120"/>
      <c r="N60336" s="120"/>
      <c r="U60336" s="121"/>
      <c r="V60336" s="122"/>
      <c r="W60336" s="123"/>
      <c r="AC60336" s="123"/>
    </row>
    <row r="60337" spans="5:29" s="2" customFormat="1">
      <c r="E60337" s="120"/>
      <c r="M60337" s="120"/>
      <c r="N60337" s="120"/>
      <c r="U60337" s="121"/>
      <c r="V60337" s="122"/>
      <c r="W60337" s="123"/>
      <c r="AC60337" s="123"/>
    </row>
    <row r="60338" spans="5:29" s="2" customFormat="1">
      <c r="E60338" s="120"/>
      <c r="M60338" s="120"/>
      <c r="N60338" s="120"/>
      <c r="U60338" s="121"/>
      <c r="V60338" s="122"/>
      <c r="W60338" s="123"/>
      <c r="AC60338" s="123"/>
    </row>
    <row r="60339" spans="5:29" s="2" customFormat="1">
      <c r="E60339" s="120"/>
      <c r="M60339" s="120"/>
      <c r="N60339" s="120"/>
      <c r="U60339" s="121"/>
      <c r="V60339" s="122"/>
      <c r="W60339" s="123"/>
      <c r="AC60339" s="123"/>
    </row>
    <row r="60340" spans="5:29" s="2" customFormat="1">
      <c r="E60340" s="120"/>
      <c r="M60340" s="120"/>
      <c r="N60340" s="120"/>
      <c r="U60340" s="121"/>
      <c r="V60340" s="122"/>
      <c r="W60340" s="123"/>
      <c r="AC60340" s="123"/>
    </row>
    <row r="60341" spans="5:29" s="2" customFormat="1">
      <c r="E60341" s="120"/>
      <c r="M60341" s="120"/>
      <c r="N60341" s="120"/>
      <c r="U60341" s="121"/>
      <c r="V60341" s="122"/>
      <c r="W60341" s="123"/>
      <c r="AC60341" s="123"/>
    </row>
    <row r="60342" spans="5:29" s="2" customFormat="1">
      <c r="E60342" s="120"/>
      <c r="M60342" s="120"/>
      <c r="N60342" s="120"/>
      <c r="U60342" s="121"/>
      <c r="V60342" s="122"/>
      <c r="W60342" s="123"/>
      <c r="AC60342" s="123"/>
    </row>
    <row r="60343" spans="5:29" s="2" customFormat="1">
      <c r="E60343" s="120"/>
      <c r="M60343" s="120"/>
      <c r="N60343" s="120"/>
      <c r="U60343" s="121"/>
      <c r="V60343" s="122"/>
      <c r="W60343" s="123"/>
      <c r="AC60343" s="123"/>
    </row>
    <row r="60344" spans="5:29" s="2" customFormat="1">
      <c r="E60344" s="120"/>
      <c r="M60344" s="120"/>
      <c r="N60344" s="120"/>
      <c r="U60344" s="121"/>
      <c r="V60344" s="122"/>
      <c r="W60344" s="123"/>
      <c r="AC60344" s="123"/>
    </row>
    <row r="60345" spans="5:29" s="2" customFormat="1">
      <c r="E60345" s="120"/>
      <c r="M60345" s="120"/>
      <c r="N60345" s="120"/>
      <c r="U60345" s="121"/>
      <c r="V60345" s="122"/>
      <c r="W60345" s="123"/>
      <c r="AC60345" s="123"/>
    </row>
    <row r="60346" spans="5:29" s="2" customFormat="1">
      <c r="E60346" s="120"/>
      <c r="M60346" s="120"/>
      <c r="N60346" s="120"/>
      <c r="U60346" s="121"/>
      <c r="V60346" s="122"/>
      <c r="W60346" s="123"/>
      <c r="AC60346" s="123"/>
    </row>
    <row r="60347" spans="5:29" s="2" customFormat="1">
      <c r="E60347" s="120"/>
      <c r="M60347" s="120"/>
      <c r="N60347" s="120"/>
      <c r="U60347" s="121"/>
      <c r="V60347" s="122"/>
      <c r="W60347" s="123"/>
      <c r="AC60347" s="123"/>
    </row>
    <row r="60348" spans="5:29" s="2" customFormat="1">
      <c r="E60348" s="120"/>
      <c r="M60348" s="120"/>
      <c r="N60348" s="120"/>
      <c r="U60348" s="121"/>
      <c r="V60348" s="122"/>
      <c r="W60348" s="123"/>
      <c r="AC60348" s="123"/>
    </row>
    <row r="60349" spans="5:29" s="2" customFormat="1">
      <c r="E60349" s="120"/>
      <c r="M60349" s="120"/>
      <c r="N60349" s="120"/>
      <c r="U60349" s="121"/>
      <c r="V60349" s="122"/>
      <c r="W60349" s="123"/>
      <c r="AC60349" s="123"/>
    </row>
    <row r="60350" spans="5:29" s="2" customFormat="1">
      <c r="E60350" s="120"/>
      <c r="M60350" s="120"/>
      <c r="N60350" s="120"/>
      <c r="U60350" s="121"/>
      <c r="V60350" s="122"/>
      <c r="W60350" s="123"/>
      <c r="AC60350" s="123"/>
    </row>
    <row r="60351" spans="5:29" s="2" customFormat="1">
      <c r="E60351" s="120"/>
      <c r="M60351" s="120"/>
      <c r="N60351" s="120"/>
      <c r="U60351" s="121"/>
      <c r="V60351" s="122"/>
      <c r="W60351" s="123"/>
      <c r="AC60351" s="123"/>
    </row>
    <row r="60352" spans="5:29" s="2" customFormat="1">
      <c r="E60352" s="120"/>
      <c r="M60352" s="120"/>
      <c r="N60352" s="120"/>
      <c r="U60352" s="121"/>
      <c r="V60352" s="122"/>
      <c r="W60352" s="123"/>
      <c r="AC60352" s="123"/>
    </row>
    <row r="60353" spans="5:29" s="2" customFormat="1">
      <c r="E60353" s="120"/>
      <c r="M60353" s="120"/>
      <c r="N60353" s="120"/>
      <c r="U60353" s="121"/>
      <c r="V60353" s="122"/>
      <c r="W60353" s="123"/>
      <c r="AC60353" s="123"/>
    </row>
    <row r="60354" spans="5:29" s="2" customFormat="1">
      <c r="E60354" s="120"/>
      <c r="M60354" s="120"/>
      <c r="N60354" s="120"/>
      <c r="U60354" s="121"/>
      <c r="V60354" s="122"/>
      <c r="W60354" s="123"/>
      <c r="AC60354" s="123"/>
    </row>
    <row r="60355" spans="5:29" s="2" customFormat="1">
      <c r="E60355" s="120"/>
      <c r="M60355" s="120"/>
      <c r="N60355" s="120"/>
      <c r="U60355" s="121"/>
      <c r="V60355" s="122"/>
      <c r="W60355" s="123"/>
      <c r="AC60355" s="123"/>
    </row>
    <row r="60356" spans="5:29" s="2" customFormat="1">
      <c r="E60356" s="120"/>
      <c r="M60356" s="120"/>
      <c r="N60356" s="120"/>
      <c r="U60356" s="121"/>
      <c r="V60356" s="122"/>
      <c r="W60356" s="123"/>
      <c r="AC60356" s="123"/>
    </row>
    <row r="60357" spans="5:29" s="2" customFormat="1">
      <c r="E60357" s="120"/>
      <c r="M60357" s="120"/>
      <c r="N60357" s="120"/>
      <c r="U60357" s="121"/>
      <c r="V60357" s="122"/>
      <c r="W60357" s="123"/>
      <c r="AC60357" s="123"/>
    </row>
    <row r="60358" spans="5:29" s="2" customFormat="1">
      <c r="E60358" s="120"/>
      <c r="M60358" s="120"/>
      <c r="N60358" s="120"/>
      <c r="U60358" s="121"/>
      <c r="V60358" s="122"/>
      <c r="W60358" s="123"/>
      <c r="AC60358" s="123"/>
    </row>
    <row r="60359" spans="5:29" s="2" customFormat="1">
      <c r="E60359" s="120"/>
      <c r="M60359" s="120"/>
      <c r="N60359" s="120"/>
      <c r="U60359" s="121"/>
      <c r="V60359" s="122"/>
      <c r="W60359" s="123"/>
      <c r="AC60359" s="123"/>
    </row>
    <row r="60360" spans="5:29" s="2" customFormat="1">
      <c r="E60360" s="120"/>
      <c r="M60360" s="120"/>
      <c r="N60360" s="120"/>
      <c r="U60360" s="121"/>
      <c r="V60360" s="122"/>
      <c r="W60360" s="123"/>
      <c r="AC60360" s="123"/>
    </row>
    <row r="60361" spans="5:29" s="2" customFormat="1">
      <c r="E60361" s="120"/>
      <c r="M60361" s="120"/>
      <c r="N60361" s="120"/>
      <c r="U60361" s="121"/>
      <c r="V60361" s="122"/>
      <c r="W60361" s="123"/>
      <c r="AC60361" s="123"/>
    </row>
    <row r="60362" spans="5:29" s="2" customFormat="1">
      <c r="E60362" s="120"/>
      <c r="M60362" s="120"/>
      <c r="N60362" s="120"/>
      <c r="U60362" s="121"/>
      <c r="V60362" s="122"/>
      <c r="W60362" s="123"/>
      <c r="AC60362" s="123"/>
    </row>
    <row r="60363" spans="5:29" s="2" customFormat="1">
      <c r="E60363" s="120"/>
      <c r="M60363" s="120"/>
      <c r="N60363" s="120"/>
      <c r="U60363" s="121"/>
      <c r="V60363" s="122"/>
      <c r="W60363" s="123"/>
      <c r="AC60363" s="123"/>
    </row>
    <row r="60364" spans="5:29" s="2" customFormat="1">
      <c r="E60364" s="120"/>
      <c r="M60364" s="120"/>
      <c r="N60364" s="120"/>
      <c r="U60364" s="121"/>
      <c r="V60364" s="122"/>
      <c r="W60364" s="123"/>
      <c r="AC60364" s="123"/>
    </row>
    <row r="60365" spans="5:29" s="2" customFormat="1">
      <c r="E60365" s="120"/>
      <c r="M60365" s="120"/>
      <c r="N60365" s="120"/>
      <c r="U60365" s="121"/>
      <c r="V60365" s="122"/>
      <c r="W60365" s="123"/>
      <c r="AC60365" s="123"/>
    </row>
    <row r="60366" spans="5:29" s="2" customFormat="1">
      <c r="E60366" s="120"/>
      <c r="M60366" s="120"/>
      <c r="N60366" s="120"/>
      <c r="U60366" s="121"/>
      <c r="V60366" s="122"/>
      <c r="W60366" s="123"/>
      <c r="AC60366" s="123"/>
    </row>
    <row r="60367" spans="5:29" s="2" customFormat="1">
      <c r="E60367" s="120"/>
      <c r="M60367" s="120"/>
      <c r="N60367" s="120"/>
      <c r="U60367" s="121"/>
      <c r="V60367" s="122"/>
      <c r="W60367" s="123"/>
      <c r="AC60367" s="123"/>
    </row>
    <row r="60368" spans="5:29" s="2" customFormat="1">
      <c r="E60368" s="120"/>
      <c r="M60368" s="120"/>
      <c r="N60368" s="120"/>
      <c r="U60368" s="121"/>
      <c r="V60368" s="122"/>
      <c r="W60368" s="123"/>
      <c r="AC60368" s="123"/>
    </row>
    <row r="60369" spans="5:29" s="2" customFormat="1">
      <c r="E60369" s="120"/>
      <c r="M60369" s="120"/>
      <c r="N60369" s="120"/>
      <c r="U60369" s="121"/>
      <c r="V60369" s="122"/>
      <c r="W60369" s="123"/>
      <c r="AC60369" s="123"/>
    </row>
    <row r="60370" spans="5:29" s="2" customFormat="1">
      <c r="E60370" s="120"/>
      <c r="M60370" s="120"/>
      <c r="N60370" s="120"/>
      <c r="U60370" s="121"/>
      <c r="V60370" s="122"/>
      <c r="W60370" s="123"/>
      <c r="AC60370" s="123"/>
    </row>
    <row r="60371" spans="5:29" s="2" customFormat="1">
      <c r="E60371" s="120"/>
      <c r="M60371" s="120"/>
      <c r="N60371" s="120"/>
      <c r="U60371" s="121"/>
      <c r="V60371" s="122"/>
      <c r="W60371" s="123"/>
      <c r="AC60371" s="123"/>
    </row>
    <row r="60372" spans="5:29" s="2" customFormat="1">
      <c r="E60372" s="120"/>
      <c r="M60372" s="120"/>
      <c r="N60372" s="120"/>
      <c r="U60372" s="121"/>
      <c r="V60372" s="122"/>
      <c r="W60372" s="123"/>
      <c r="AC60372" s="123"/>
    </row>
    <row r="60373" spans="5:29" s="2" customFormat="1">
      <c r="E60373" s="120"/>
      <c r="M60373" s="120"/>
      <c r="N60373" s="120"/>
      <c r="U60373" s="121"/>
      <c r="V60373" s="122"/>
      <c r="W60373" s="123"/>
      <c r="AC60373" s="123"/>
    </row>
    <row r="60374" spans="5:29" s="2" customFormat="1">
      <c r="E60374" s="120"/>
      <c r="M60374" s="120"/>
      <c r="N60374" s="120"/>
      <c r="U60374" s="121"/>
      <c r="V60374" s="122"/>
      <c r="W60374" s="123"/>
      <c r="AC60374" s="123"/>
    </row>
    <row r="60375" spans="5:29" s="2" customFormat="1">
      <c r="E60375" s="120"/>
      <c r="M60375" s="120"/>
      <c r="N60375" s="120"/>
      <c r="U60375" s="121"/>
      <c r="V60375" s="122"/>
      <c r="W60375" s="123"/>
      <c r="AC60375" s="123"/>
    </row>
    <row r="60376" spans="5:29" s="2" customFormat="1">
      <c r="E60376" s="120"/>
      <c r="M60376" s="120"/>
      <c r="N60376" s="120"/>
      <c r="U60376" s="121"/>
      <c r="V60376" s="122"/>
      <c r="W60376" s="123"/>
      <c r="AC60376" s="123"/>
    </row>
    <row r="60377" spans="5:29" s="2" customFormat="1">
      <c r="E60377" s="120"/>
      <c r="M60377" s="120"/>
      <c r="N60377" s="120"/>
      <c r="U60377" s="121"/>
      <c r="V60377" s="122"/>
      <c r="W60377" s="123"/>
      <c r="AC60377" s="123"/>
    </row>
    <row r="60378" spans="5:29" s="2" customFormat="1">
      <c r="E60378" s="120"/>
      <c r="M60378" s="120"/>
      <c r="N60378" s="120"/>
      <c r="U60378" s="121"/>
      <c r="V60378" s="122"/>
      <c r="W60378" s="123"/>
      <c r="AC60378" s="123"/>
    </row>
    <row r="60379" spans="5:29" s="2" customFormat="1">
      <c r="E60379" s="120"/>
      <c r="M60379" s="120"/>
      <c r="N60379" s="120"/>
      <c r="U60379" s="121"/>
      <c r="V60379" s="122"/>
      <c r="W60379" s="123"/>
      <c r="AC60379" s="123"/>
    </row>
    <row r="60380" spans="5:29" s="2" customFormat="1">
      <c r="E60380" s="120"/>
      <c r="M60380" s="120"/>
      <c r="N60380" s="120"/>
      <c r="U60380" s="121"/>
      <c r="V60380" s="122"/>
      <c r="W60380" s="123"/>
      <c r="AC60380" s="123"/>
    </row>
    <row r="60381" spans="5:29" s="2" customFormat="1">
      <c r="E60381" s="120"/>
      <c r="M60381" s="120"/>
      <c r="N60381" s="120"/>
      <c r="U60381" s="121"/>
      <c r="V60381" s="122"/>
      <c r="W60381" s="123"/>
      <c r="AC60381" s="123"/>
    </row>
    <row r="60382" spans="5:29" s="2" customFormat="1">
      <c r="E60382" s="120"/>
      <c r="M60382" s="120"/>
      <c r="N60382" s="120"/>
      <c r="U60382" s="121"/>
      <c r="V60382" s="122"/>
      <c r="W60382" s="123"/>
      <c r="AC60382" s="123"/>
    </row>
    <row r="60383" spans="5:29" s="2" customFormat="1">
      <c r="E60383" s="120"/>
      <c r="M60383" s="120"/>
      <c r="N60383" s="120"/>
      <c r="U60383" s="121"/>
      <c r="V60383" s="122"/>
      <c r="W60383" s="123"/>
      <c r="AC60383" s="123"/>
    </row>
    <row r="60384" spans="5:29" s="2" customFormat="1">
      <c r="E60384" s="120"/>
      <c r="M60384" s="120"/>
      <c r="N60384" s="120"/>
      <c r="U60384" s="121"/>
      <c r="V60384" s="122"/>
      <c r="W60384" s="123"/>
      <c r="AC60384" s="123"/>
    </row>
    <row r="60385" spans="5:29" s="2" customFormat="1">
      <c r="E60385" s="120"/>
      <c r="M60385" s="120"/>
      <c r="N60385" s="120"/>
      <c r="U60385" s="121"/>
      <c r="V60385" s="122"/>
      <c r="W60385" s="123"/>
      <c r="AC60385" s="123"/>
    </row>
    <row r="60386" spans="5:29" s="2" customFormat="1">
      <c r="E60386" s="120"/>
      <c r="M60386" s="120"/>
      <c r="N60386" s="120"/>
      <c r="U60386" s="121"/>
      <c r="V60386" s="122"/>
      <c r="W60386" s="123"/>
      <c r="AC60386" s="123"/>
    </row>
    <row r="60387" spans="5:29" s="2" customFormat="1">
      <c r="E60387" s="120"/>
      <c r="M60387" s="120"/>
      <c r="N60387" s="120"/>
      <c r="U60387" s="121"/>
      <c r="V60387" s="122"/>
      <c r="W60387" s="123"/>
      <c r="AC60387" s="123"/>
    </row>
    <row r="60388" spans="5:29" s="2" customFormat="1">
      <c r="E60388" s="120"/>
      <c r="M60388" s="120"/>
      <c r="N60388" s="120"/>
      <c r="U60388" s="121"/>
      <c r="V60388" s="122"/>
      <c r="W60388" s="123"/>
      <c r="AC60388" s="123"/>
    </row>
    <row r="60389" spans="5:29" s="2" customFormat="1">
      <c r="E60389" s="120"/>
      <c r="M60389" s="120"/>
      <c r="N60389" s="120"/>
      <c r="U60389" s="121"/>
      <c r="V60389" s="122"/>
      <c r="W60389" s="123"/>
      <c r="AC60389" s="123"/>
    </row>
    <row r="60390" spans="5:29" s="2" customFormat="1">
      <c r="E60390" s="120"/>
      <c r="M60390" s="120"/>
      <c r="N60390" s="120"/>
      <c r="U60390" s="121"/>
      <c r="V60390" s="122"/>
      <c r="W60390" s="123"/>
      <c r="AC60390" s="123"/>
    </row>
    <row r="60391" spans="5:29" s="2" customFormat="1">
      <c r="E60391" s="120"/>
      <c r="M60391" s="120"/>
      <c r="N60391" s="120"/>
      <c r="U60391" s="121"/>
      <c r="V60391" s="122"/>
      <c r="W60391" s="123"/>
      <c r="AC60391" s="123"/>
    </row>
    <row r="60392" spans="5:29" s="2" customFormat="1">
      <c r="E60392" s="120"/>
      <c r="M60392" s="120"/>
      <c r="N60392" s="120"/>
      <c r="U60392" s="121"/>
      <c r="V60392" s="122"/>
      <c r="W60392" s="123"/>
      <c r="AC60392" s="123"/>
    </row>
    <row r="60393" spans="5:29" s="2" customFormat="1">
      <c r="E60393" s="120"/>
      <c r="M60393" s="120"/>
      <c r="N60393" s="120"/>
      <c r="U60393" s="121"/>
      <c r="V60393" s="122"/>
      <c r="W60393" s="123"/>
      <c r="AC60393" s="123"/>
    </row>
    <row r="60394" spans="5:29" s="2" customFormat="1">
      <c r="E60394" s="120"/>
      <c r="M60394" s="120"/>
      <c r="N60394" s="120"/>
      <c r="U60394" s="121"/>
      <c r="V60394" s="122"/>
      <c r="W60394" s="123"/>
      <c r="AC60394" s="123"/>
    </row>
    <row r="60395" spans="5:29" s="2" customFormat="1">
      <c r="E60395" s="120"/>
      <c r="M60395" s="120"/>
      <c r="N60395" s="120"/>
      <c r="U60395" s="121"/>
      <c r="V60395" s="122"/>
      <c r="W60395" s="123"/>
      <c r="AC60395" s="123"/>
    </row>
    <row r="60396" spans="5:29" s="2" customFormat="1">
      <c r="E60396" s="120"/>
      <c r="M60396" s="120"/>
      <c r="N60396" s="120"/>
      <c r="U60396" s="121"/>
      <c r="V60396" s="122"/>
      <c r="W60396" s="123"/>
      <c r="AC60396" s="123"/>
    </row>
    <row r="60397" spans="5:29" s="2" customFormat="1">
      <c r="E60397" s="120"/>
      <c r="M60397" s="120"/>
      <c r="N60397" s="120"/>
      <c r="U60397" s="121"/>
      <c r="V60397" s="122"/>
      <c r="W60397" s="123"/>
      <c r="AC60397" s="123"/>
    </row>
    <row r="60398" spans="5:29" s="2" customFormat="1">
      <c r="E60398" s="120"/>
      <c r="M60398" s="120"/>
      <c r="N60398" s="120"/>
      <c r="U60398" s="121"/>
      <c r="V60398" s="122"/>
      <c r="W60398" s="123"/>
      <c r="AC60398" s="123"/>
    </row>
    <row r="60399" spans="5:29" s="2" customFormat="1">
      <c r="E60399" s="120"/>
      <c r="M60399" s="120"/>
      <c r="N60399" s="120"/>
      <c r="U60399" s="121"/>
      <c r="V60399" s="122"/>
      <c r="W60399" s="123"/>
      <c r="AC60399" s="123"/>
    </row>
    <row r="60400" spans="5:29" s="2" customFormat="1">
      <c r="E60400" s="120"/>
      <c r="M60400" s="120"/>
      <c r="N60400" s="120"/>
      <c r="U60400" s="121"/>
      <c r="V60400" s="122"/>
      <c r="W60400" s="123"/>
      <c r="AC60400" s="123"/>
    </row>
    <row r="60401" spans="5:29" s="2" customFormat="1">
      <c r="E60401" s="120"/>
      <c r="M60401" s="120"/>
      <c r="N60401" s="120"/>
      <c r="U60401" s="121"/>
      <c r="V60401" s="122"/>
      <c r="W60401" s="123"/>
      <c r="AC60401" s="123"/>
    </row>
    <row r="60402" spans="5:29" s="2" customFormat="1">
      <c r="E60402" s="120"/>
      <c r="M60402" s="120"/>
      <c r="N60402" s="120"/>
      <c r="U60402" s="121"/>
      <c r="V60402" s="122"/>
      <c r="W60402" s="123"/>
      <c r="AC60402" s="123"/>
    </row>
    <row r="60403" spans="5:29" s="2" customFormat="1">
      <c r="E60403" s="120"/>
      <c r="M60403" s="120"/>
      <c r="N60403" s="120"/>
      <c r="U60403" s="121"/>
      <c r="V60403" s="122"/>
      <c r="W60403" s="123"/>
      <c r="AC60403" s="123"/>
    </row>
    <row r="60404" spans="5:29" s="2" customFormat="1">
      <c r="E60404" s="120"/>
      <c r="M60404" s="120"/>
      <c r="N60404" s="120"/>
      <c r="U60404" s="121"/>
      <c r="V60404" s="122"/>
      <c r="W60404" s="123"/>
      <c r="AC60404" s="123"/>
    </row>
    <row r="60405" spans="5:29" s="2" customFormat="1">
      <c r="E60405" s="120"/>
      <c r="M60405" s="120"/>
      <c r="N60405" s="120"/>
      <c r="U60405" s="121"/>
      <c r="V60405" s="122"/>
      <c r="W60405" s="123"/>
      <c r="AC60405" s="123"/>
    </row>
    <row r="60406" spans="5:29" s="2" customFormat="1">
      <c r="E60406" s="120"/>
      <c r="M60406" s="120"/>
      <c r="N60406" s="120"/>
      <c r="U60406" s="121"/>
      <c r="V60406" s="122"/>
      <c r="W60406" s="123"/>
      <c r="AC60406" s="123"/>
    </row>
    <row r="60407" spans="5:29" s="2" customFormat="1">
      <c r="E60407" s="120"/>
      <c r="M60407" s="120"/>
      <c r="N60407" s="120"/>
      <c r="U60407" s="121"/>
      <c r="V60407" s="122"/>
      <c r="W60407" s="123"/>
      <c r="AC60407" s="123"/>
    </row>
    <row r="60408" spans="5:29" s="2" customFormat="1">
      <c r="E60408" s="120"/>
      <c r="M60408" s="120"/>
      <c r="N60408" s="120"/>
      <c r="U60408" s="121"/>
      <c r="V60408" s="122"/>
      <c r="W60408" s="123"/>
      <c r="AC60408" s="123"/>
    </row>
    <row r="60409" spans="5:29" s="2" customFormat="1">
      <c r="E60409" s="120"/>
      <c r="M60409" s="120"/>
      <c r="N60409" s="120"/>
      <c r="U60409" s="121"/>
      <c r="V60409" s="122"/>
      <c r="W60409" s="123"/>
      <c r="AC60409" s="123"/>
    </row>
    <row r="60410" spans="5:29" s="2" customFormat="1">
      <c r="E60410" s="120"/>
      <c r="M60410" s="120"/>
      <c r="N60410" s="120"/>
      <c r="U60410" s="121"/>
      <c r="V60410" s="122"/>
      <c r="W60410" s="123"/>
      <c r="AC60410" s="123"/>
    </row>
    <row r="60411" spans="5:29" s="2" customFormat="1">
      <c r="E60411" s="120"/>
      <c r="M60411" s="120"/>
      <c r="N60411" s="120"/>
      <c r="U60411" s="121"/>
      <c r="V60411" s="122"/>
      <c r="W60411" s="123"/>
      <c r="AC60411" s="123"/>
    </row>
    <row r="60412" spans="5:29" s="2" customFormat="1">
      <c r="E60412" s="120"/>
      <c r="M60412" s="120"/>
      <c r="N60412" s="120"/>
      <c r="U60412" s="121"/>
      <c r="V60412" s="122"/>
      <c r="W60412" s="123"/>
      <c r="AC60412" s="123"/>
    </row>
    <row r="60413" spans="5:29" s="2" customFormat="1">
      <c r="E60413" s="120"/>
      <c r="M60413" s="120"/>
      <c r="N60413" s="120"/>
      <c r="U60413" s="121"/>
      <c r="V60413" s="122"/>
      <c r="W60413" s="123"/>
      <c r="AC60413" s="123"/>
    </row>
    <row r="60414" spans="5:29" s="2" customFormat="1">
      <c r="E60414" s="120"/>
      <c r="M60414" s="120"/>
      <c r="N60414" s="120"/>
      <c r="U60414" s="121"/>
      <c r="V60414" s="122"/>
      <c r="W60414" s="123"/>
      <c r="AC60414" s="123"/>
    </row>
    <row r="60415" spans="5:29" s="2" customFormat="1">
      <c r="E60415" s="120"/>
      <c r="M60415" s="120"/>
      <c r="N60415" s="120"/>
      <c r="U60415" s="121"/>
      <c r="V60415" s="122"/>
      <c r="W60415" s="123"/>
      <c r="AC60415" s="123"/>
    </row>
    <row r="60416" spans="5:29" s="2" customFormat="1">
      <c r="E60416" s="120"/>
      <c r="M60416" s="120"/>
      <c r="N60416" s="120"/>
      <c r="U60416" s="121"/>
      <c r="V60416" s="122"/>
      <c r="W60416" s="123"/>
      <c r="AC60416" s="123"/>
    </row>
    <row r="60417" spans="5:29" s="2" customFormat="1">
      <c r="E60417" s="120"/>
      <c r="M60417" s="120"/>
      <c r="N60417" s="120"/>
      <c r="U60417" s="121"/>
      <c r="V60417" s="122"/>
      <c r="W60417" s="123"/>
      <c r="AC60417" s="123"/>
    </row>
    <row r="60418" spans="5:29" s="2" customFormat="1">
      <c r="E60418" s="120"/>
      <c r="M60418" s="120"/>
      <c r="N60418" s="120"/>
      <c r="U60418" s="121"/>
      <c r="V60418" s="122"/>
      <c r="W60418" s="123"/>
      <c r="AC60418" s="123"/>
    </row>
    <row r="60419" spans="5:29" s="2" customFormat="1">
      <c r="E60419" s="120"/>
      <c r="M60419" s="120"/>
      <c r="N60419" s="120"/>
      <c r="U60419" s="121"/>
      <c r="V60419" s="122"/>
      <c r="W60419" s="123"/>
      <c r="AC60419" s="123"/>
    </row>
    <row r="60420" spans="5:29" s="2" customFormat="1">
      <c r="E60420" s="120"/>
      <c r="M60420" s="120"/>
      <c r="N60420" s="120"/>
      <c r="U60420" s="121"/>
      <c r="V60420" s="122"/>
      <c r="W60420" s="123"/>
      <c r="AC60420" s="123"/>
    </row>
    <row r="60421" spans="5:29" s="2" customFormat="1">
      <c r="E60421" s="120"/>
      <c r="M60421" s="120"/>
      <c r="N60421" s="120"/>
      <c r="U60421" s="121"/>
      <c r="V60421" s="122"/>
      <c r="W60421" s="123"/>
      <c r="AC60421" s="123"/>
    </row>
    <row r="60422" spans="5:29" s="2" customFormat="1">
      <c r="E60422" s="120"/>
      <c r="M60422" s="120"/>
      <c r="N60422" s="120"/>
      <c r="U60422" s="121"/>
      <c r="V60422" s="122"/>
      <c r="W60422" s="123"/>
      <c r="AC60422" s="123"/>
    </row>
    <row r="60423" spans="5:29" s="2" customFormat="1">
      <c r="E60423" s="120"/>
      <c r="M60423" s="120"/>
      <c r="N60423" s="120"/>
      <c r="U60423" s="121"/>
      <c r="V60423" s="122"/>
      <c r="W60423" s="123"/>
      <c r="AC60423" s="123"/>
    </row>
    <row r="60424" spans="5:29" s="2" customFormat="1">
      <c r="E60424" s="120"/>
      <c r="M60424" s="120"/>
      <c r="N60424" s="120"/>
      <c r="U60424" s="121"/>
      <c r="V60424" s="122"/>
      <c r="W60424" s="123"/>
      <c r="AC60424" s="123"/>
    </row>
    <row r="60425" spans="5:29" s="2" customFormat="1">
      <c r="E60425" s="120"/>
      <c r="M60425" s="120"/>
      <c r="N60425" s="120"/>
      <c r="U60425" s="121"/>
      <c r="V60425" s="122"/>
      <c r="W60425" s="123"/>
      <c r="AC60425" s="123"/>
    </row>
    <row r="60426" spans="5:29" s="2" customFormat="1">
      <c r="E60426" s="120"/>
      <c r="M60426" s="120"/>
      <c r="N60426" s="120"/>
      <c r="U60426" s="121"/>
      <c r="V60426" s="122"/>
      <c r="W60426" s="123"/>
      <c r="AC60426" s="123"/>
    </row>
    <row r="60427" spans="5:29" s="2" customFormat="1">
      <c r="E60427" s="120"/>
      <c r="M60427" s="120"/>
      <c r="N60427" s="120"/>
      <c r="U60427" s="121"/>
      <c r="V60427" s="122"/>
      <c r="W60427" s="123"/>
      <c r="AC60427" s="123"/>
    </row>
    <row r="60428" spans="5:29" s="2" customFormat="1">
      <c r="E60428" s="120"/>
      <c r="M60428" s="120"/>
      <c r="N60428" s="120"/>
      <c r="U60428" s="121"/>
      <c r="V60428" s="122"/>
      <c r="W60428" s="123"/>
      <c r="AC60428" s="123"/>
    </row>
    <row r="60429" spans="5:29" s="2" customFormat="1">
      <c r="E60429" s="120"/>
      <c r="M60429" s="120"/>
      <c r="N60429" s="120"/>
      <c r="U60429" s="121"/>
      <c r="V60429" s="122"/>
      <c r="W60429" s="123"/>
      <c r="AC60429" s="123"/>
    </row>
    <row r="60430" spans="5:29" s="2" customFormat="1">
      <c r="E60430" s="120"/>
      <c r="M60430" s="120"/>
      <c r="N60430" s="120"/>
      <c r="U60430" s="121"/>
      <c r="V60430" s="122"/>
      <c r="W60430" s="123"/>
      <c r="AC60430" s="123"/>
    </row>
    <row r="60431" spans="5:29" s="2" customFormat="1">
      <c r="E60431" s="120"/>
      <c r="M60431" s="120"/>
      <c r="N60431" s="120"/>
      <c r="U60431" s="121"/>
      <c r="V60431" s="122"/>
      <c r="W60431" s="123"/>
      <c r="AC60431" s="123"/>
    </row>
    <row r="60432" spans="5:29" s="2" customFormat="1">
      <c r="E60432" s="120"/>
      <c r="M60432" s="120"/>
      <c r="N60432" s="120"/>
      <c r="U60432" s="121"/>
      <c r="V60432" s="122"/>
      <c r="W60432" s="123"/>
      <c r="AC60432" s="123"/>
    </row>
    <row r="60433" spans="5:29" s="2" customFormat="1">
      <c r="E60433" s="120"/>
      <c r="M60433" s="120"/>
      <c r="N60433" s="120"/>
      <c r="U60433" s="121"/>
      <c r="V60433" s="122"/>
      <c r="W60433" s="123"/>
      <c r="AC60433" s="123"/>
    </row>
    <row r="60434" spans="5:29" s="2" customFormat="1">
      <c r="E60434" s="120"/>
      <c r="M60434" s="120"/>
      <c r="N60434" s="120"/>
      <c r="U60434" s="121"/>
      <c r="V60434" s="122"/>
      <c r="W60434" s="123"/>
      <c r="AC60434" s="123"/>
    </row>
    <row r="60435" spans="5:29" s="2" customFormat="1">
      <c r="E60435" s="120"/>
      <c r="M60435" s="120"/>
      <c r="N60435" s="120"/>
      <c r="U60435" s="121"/>
      <c r="V60435" s="122"/>
      <c r="W60435" s="123"/>
      <c r="AC60435" s="123"/>
    </row>
    <row r="60436" spans="5:29" s="2" customFormat="1">
      <c r="E60436" s="120"/>
      <c r="M60436" s="120"/>
      <c r="N60436" s="120"/>
      <c r="U60436" s="121"/>
      <c r="V60436" s="122"/>
      <c r="W60436" s="123"/>
      <c r="AC60436" s="123"/>
    </row>
    <row r="60437" spans="5:29" s="2" customFormat="1">
      <c r="E60437" s="120"/>
      <c r="M60437" s="120"/>
      <c r="N60437" s="120"/>
      <c r="U60437" s="121"/>
      <c r="V60437" s="122"/>
      <c r="W60437" s="123"/>
      <c r="AC60437" s="123"/>
    </row>
    <row r="60438" spans="5:29" s="2" customFormat="1">
      <c r="E60438" s="120"/>
      <c r="M60438" s="120"/>
      <c r="N60438" s="120"/>
      <c r="U60438" s="121"/>
      <c r="V60438" s="122"/>
      <c r="W60438" s="123"/>
      <c r="AC60438" s="123"/>
    </row>
    <row r="60439" spans="5:29" s="2" customFormat="1">
      <c r="E60439" s="120"/>
      <c r="M60439" s="120"/>
      <c r="N60439" s="120"/>
      <c r="U60439" s="121"/>
      <c r="V60439" s="122"/>
      <c r="W60439" s="123"/>
      <c r="AC60439" s="123"/>
    </row>
    <row r="60440" spans="5:29" s="2" customFormat="1">
      <c r="E60440" s="120"/>
      <c r="M60440" s="120"/>
      <c r="N60440" s="120"/>
      <c r="U60440" s="121"/>
      <c r="V60440" s="122"/>
      <c r="W60440" s="123"/>
      <c r="AC60440" s="123"/>
    </row>
    <row r="60441" spans="5:29" s="2" customFormat="1">
      <c r="E60441" s="120"/>
      <c r="M60441" s="120"/>
      <c r="N60441" s="120"/>
      <c r="U60441" s="121"/>
      <c r="V60441" s="122"/>
      <c r="W60441" s="123"/>
      <c r="AC60441" s="123"/>
    </row>
    <row r="60442" spans="5:29" s="2" customFormat="1">
      <c r="E60442" s="120"/>
      <c r="M60442" s="120"/>
      <c r="N60442" s="120"/>
      <c r="U60442" s="121"/>
      <c r="V60442" s="122"/>
      <c r="W60442" s="123"/>
      <c r="AC60442" s="123"/>
    </row>
    <row r="60443" spans="5:29" s="2" customFormat="1">
      <c r="E60443" s="120"/>
      <c r="M60443" s="120"/>
      <c r="N60443" s="120"/>
      <c r="U60443" s="121"/>
      <c r="V60443" s="122"/>
      <c r="W60443" s="123"/>
      <c r="AC60443" s="123"/>
    </row>
    <row r="60444" spans="5:29" s="2" customFormat="1">
      <c r="E60444" s="120"/>
      <c r="M60444" s="120"/>
      <c r="N60444" s="120"/>
      <c r="U60444" s="121"/>
      <c r="V60444" s="122"/>
      <c r="W60444" s="123"/>
      <c r="AC60444" s="123"/>
    </row>
    <row r="60445" spans="5:29" s="2" customFormat="1">
      <c r="E60445" s="120"/>
      <c r="M60445" s="120"/>
      <c r="N60445" s="120"/>
      <c r="U60445" s="121"/>
      <c r="V60445" s="122"/>
      <c r="W60445" s="123"/>
      <c r="AC60445" s="123"/>
    </row>
    <row r="60446" spans="5:29" s="2" customFormat="1">
      <c r="E60446" s="120"/>
      <c r="M60446" s="120"/>
      <c r="N60446" s="120"/>
      <c r="U60446" s="121"/>
      <c r="V60446" s="122"/>
      <c r="W60446" s="123"/>
      <c r="AC60446" s="123"/>
    </row>
    <row r="60447" spans="5:29" s="2" customFormat="1">
      <c r="E60447" s="120"/>
      <c r="M60447" s="120"/>
      <c r="N60447" s="120"/>
      <c r="U60447" s="121"/>
      <c r="V60447" s="122"/>
      <c r="W60447" s="123"/>
      <c r="AC60447" s="123"/>
    </row>
    <row r="60448" spans="5:29" s="2" customFormat="1">
      <c r="E60448" s="120"/>
      <c r="M60448" s="120"/>
      <c r="N60448" s="120"/>
      <c r="U60448" s="121"/>
      <c r="V60448" s="122"/>
      <c r="W60448" s="123"/>
      <c r="AC60448" s="123"/>
    </row>
    <row r="60449" spans="5:29" s="2" customFormat="1">
      <c r="E60449" s="120"/>
      <c r="M60449" s="120"/>
      <c r="N60449" s="120"/>
      <c r="U60449" s="121"/>
      <c r="V60449" s="122"/>
      <c r="W60449" s="123"/>
      <c r="AC60449" s="123"/>
    </row>
    <row r="60450" spans="5:29" s="2" customFormat="1">
      <c r="E60450" s="120"/>
      <c r="M60450" s="120"/>
      <c r="N60450" s="120"/>
      <c r="U60450" s="121"/>
      <c r="V60450" s="122"/>
      <c r="W60450" s="123"/>
      <c r="AC60450" s="123"/>
    </row>
    <row r="60451" spans="5:29" s="2" customFormat="1">
      <c r="E60451" s="120"/>
      <c r="M60451" s="120"/>
      <c r="N60451" s="120"/>
      <c r="U60451" s="121"/>
      <c r="V60451" s="122"/>
      <c r="W60451" s="123"/>
      <c r="AC60451" s="123"/>
    </row>
    <row r="60452" spans="5:29" s="2" customFormat="1">
      <c r="E60452" s="120"/>
      <c r="M60452" s="120"/>
      <c r="N60452" s="120"/>
      <c r="U60452" s="121"/>
      <c r="V60452" s="122"/>
      <c r="W60452" s="123"/>
      <c r="AC60452" s="123"/>
    </row>
    <row r="60453" spans="5:29" s="2" customFormat="1">
      <c r="E60453" s="120"/>
      <c r="M60453" s="120"/>
      <c r="N60453" s="120"/>
      <c r="U60453" s="121"/>
      <c r="V60453" s="122"/>
      <c r="W60453" s="123"/>
      <c r="AC60453" s="123"/>
    </row>
    <row r="60454" spans="5:29" s="2" customFormat="1">
      <c r="E60454" s="120"/>
      <c r="M60454" s="120"/>
      <c r="N60454" s="120"/>
      <c r="U60454" s="121"/>
      <c r="V60454" s="122"/>
      <c r="W60454" s="123"/>
      <c r="AC60454" s="123"/>
    </row>
    <row r="60455" spans="5:29" s="2" customFormat="1">
      <c r="E60455" s="120"/>
      <c r="M60455" s="120"/>
      <c r="N60455" s="120"/>
      <c r="U60455" s="121"/>
      <c r="V60455" s="122"/>
      <c r="W60455" s="123"/>
      <c r="AC60455" s="123"/>
    </row>
    <row r="60456" spans="5:29" s="2" customFormat="1">
      <c r="E60456" s="120"/>
      <c r="M60456" s="120"/>
      <c r="N60456" s="120"/>
      <c r="U60456" s="121"/>
      <c r="V60456" s="122"/>
      <c r="W60456" s="123"/>
      <c r="AC60456" s="123"/>
    </row>
    <row r="60457" spans="5:29" s="2" customFormat="1">
      <c r="E60457" s="120"/>
      <c r="M60457" s="120"/>
      <c r="N60457" s="120"/>
      <c r="U60457" s="121"/>
      <c r="V60457" s="122"/>
      <c r="W60457" s="123"/>
      <c r="AC60457" s="123"/>
    </row>
    <row r="60458" spans="5:29" s="2" customFormat="1">
      <c r="E60458" s="120"/>
      <c r="M60458" s="120"/>
      <c r="N60458" s="120"/>
      <c r="U60458" s="121"/>
      <c r="V60458" s="122"/>
      <c r="W60458" s="123"/>
      <c r="AC60458" s="123"/>
    </row>
    <row r="60459" spans="5:29" s="2" customFormat="1">
      <c r="E60459" s="120"/>
      <c r="M60459" s="120"/>
      <c r="N60459" s="120"/>
      <c r="U60459" s="121"/>
      <c r="V60459" s="122"/>
      <c r="W60459" s="123"/>
      <c r="AC60459" s="123"/>
    </row>
    <row r="60460" spans="5:29" s="2" customFormat="1">
      <c r="E60460" s="120"/>
      <c r="M60460" s="120"/>
      <c r="N60460" s="120"/>
      <c r="U60460" s="121"/>
      <c r="V60460" s="122"/>
      <c r="W60460" s="123"/>
      <c r="AC60460" s="123"/>
    </row>
    <row r="60461" spans="5:29" s="2" customFormat="1">
      <c r="E60461" s="120"/>
      <c r="M60461" s="120"/>
      <c r="N60461" s="120"/>
      <c r="U60461" s="121"/>
      <c r="V60461" s="122"/>
      <c r="W60461" s="123"/>
      <c r="AC60461" s="123"/>
    </row>
    <row r="60462" spans="5:29" s="2" customFormat="1">
      <c r="E60462" s="120"/>
      <c r="M60462" s="120"/>
      <c r="N60462" s="120"/>
      <c r="U60462" s="121"/>
      <c r="V60462" s="122"/>
      <c r="W60462" s="123"/>
      <c r="AC60462" s="123"/>
    </row>
    <row r="60463" spans="5:29" s="2" customFormat="1">
      <c r="E60463" s="120"/>
      <c r="M60463" s="120"/>
      <c r="N60463" s="120"/>
      <c r="U60463" s="121"/>
      <c r="V60463" s="122"/>
      <c r="W60463" s="123"/>
      <c r="AC60463" s="123"/>
    </row>
    <row r="60464" spans="5:29" s="2" customFormat="1">
      <c r="E60464" s="120"/>
      <c r="M60464" s="120"/>
      <c r="N60464" s="120"/>
      <c r="U60464" s="121"/>
      <c r="V60464" s="122"/>
      <c r="W60464" s="123"/>
      <c r="AC60464" s="123"/>
    </row>
    <row r="60465" spans="5:29" s="2" customFormat="1">
      <c r="E60465" s="120"/>
      <c r="M60465" s="120"/>
      <c r="N60465" s="120"/>
      <c r="U60465" s="121"/>
      <c r="V60465" s="122"/>
      <c r="W60465" s="123"/>
      <c r="AC60465" s="123"/>
    </row>
    <row r="60466" spans="5:29" s="2" customFormat="1">
      <c r="E60466" s="120"/>
      <c r="M60466" s="120"/>
      <c r="N60466" s="120"/>
      <c r="U60466" s="121"/>
      <c r="V60466" s="122"/>
      <c r="W60466" s="123"/>
      <c r="AC60466" s="123"/>
    </row>
    <row r="60467" spans="5:29" s="2" customFormat="1">
      <c r="E60467" s="120"/>
      <c r="M60467" s="120"/>
      <c r="N60467" s="120"/>
      <c r="U60467" s="121"/>
      <c r="V60467" s="122"/>
      <c r="W60467" s="123"/>
      <c r="AC60467" s="123"/>
    </row>
    <row r="60468" spans="5:29" s="2" customFormat="1">
      <c r="E60468" s="120"/>
      <c r="M60468" s="120"/>
      <c r="N60468" s="120"/>
      <c r="U60468" s="121"/>
      <c r="V60468" s="122"/>
      <c r="W60468" s="123"/>
      <c r="AC60468" s="123"/>
    </row>
    <row r="60469" spans="5:29" s="2" customFormat="1">
      <c r="E60469" s="120"/>
      <c r="M60469" s="120"/>
      <c r="N60469" s="120"/>
      <c r="U60469" s="121"/>
      <c r="V60469" s="122"/>
      <c r="W60469" s="123"/>
      <c r="AC60469" s="123"/>
    </row>
    <row r="60470" spans="5:29" s="2" customFormat="1">
      <c r="E60470" s="120"/>
      <c r="M60470" s="120"/>
      <c r="N60470" s="120"/>
      <c r="U60470" s="121"/>
      <c r="V60470" s="122"/>
      <c r="W60470" s="123"/>
      <c r="AC60470" s="123"/>
    </row>
    <row r="60471" spans="5:29" s="2" customFormat="1">
      <c r="E60471" s="120"/>
      <c r="M60471" s="120"/>
      <c r="N60471" s="120"/>
      <c r="U60471" s="121"/>
      <c r="V60471" s="122"/>
      <c r="W60471" s="123"/>
      <c r="AC60471" s="123"/>
    </row>
    <row r="60472" spans="5:29" s="2" customFormat="1">
      <c r="E60472" s="120"/>
      <c r="M60472" s="120"/>
      <c r="N60472" s="120"/>
      <c r="U60472" s="121"/>
      <c r="V60472" s="122"/>
      <c r="W60472" s="123"/>
      <c r="AC60472" s="123"/>
    </row>
    <row r="60473" spans="5:29" s="2" customFormat="1">
      <c r="E60473" s="120"/>
      <c r="M60473" s="120"/>
      <c r="N60473" s="120"/>
      <c r="U60473" s="121"/>
      <c r="V60473" s="122"/>
      <c r="W60473" s="123"/>
      <c r="AC60473" s="123"/>
    </row>
    <row r="60474" spans="5:29" s="2" customFormat="1">
      <c r="E60474" s="120"/>
      <c r="M60474" s="120"/>
      <c r="N60474" s="120"/>
      <c r="U60474" s="121"/>
      <c r="V60474" s="122"/>
      <c r="W60474" s="123"/>
      <c r="AC60474" s="123"/>
    </row>
    <row r="60475" spans="5:29" s="2" customFormat="1">
      <c r="E60475" s="120"/>
      <c r="M60475" s="120"/>
      <c r="N60475" s="120"/>
      <c r="U60475" s="121"/>
      <c r="V60475" s="122"/>
      <c r="W60475" s="123"/>
      <c r="AC60475" s="123"/>
    </row>
    <row r="60476" spans="5:29" s="2" customFormat="1">
      <c r="E60476" s="120"/>
      <c r="M60476" s="120"/>
      <c r="N60476" s="120"/>
      <c r="U60476" s="121"/>
      <c r="V60476" s="122"/>
      <c r="W60476" s="123"/>
      <c r="AC60476" s="123"/>
    </row>
    <row r="60477" spans="5:29" s="2" customFormat="1">
      <c r="E60477" s="120"/>
      <c r="M60477" s="120"/>
      <c r="N60477" s="120"/>
      <c r="U60477" s="121"/>
      <c r="V60477" s="122"/>
      <c r="W60477" s="123"/>
      <c r="AC60477" s="123"/>
    </row>
    <row r="60478" spans="5:29" s="2" customFormat="1">
      <c r="E60478" s="120"/>
      <c r="M60478" s="120"/>
      <c r="N60478" s="120"/>
      <c r="U60478" s="121"/>
      <c r="V60478" s="122"/>
      <c r="W60478" s="123"/>
      <c r="AC60478" s="123"/>
    </row>
    <row r="60479" spans="5:29" s="2" customFormat="1">
      <c r="E60479" s="120"/>
      <c r="M60479" s="120"/>
      <c r="N60479" s="120"/>
      <c r="U60479" s="121"/>
      <c r="V60479" s="122"/>
      <c r="W60479" s="123"/>
      <c r="AC60479" s="123"/>
    </row>
    <row r="60480" spans="5:29" s="2" customFormat="1">
      <c r="E60480" s="120"/>
      <c r="M60480" s="120"/>
      <c r="N60480" s="120"/>
      <c r="U60480" s="121"/>
      <c r="V60480" s="122"/>
      <c r="W60480" s="123"/>
      <c r="AC60480" s="123"/>
    </row>
    <row r="60481" spans="5:29" s="2" customFormat="1">
      <c r="E60481" s="120"/>
      <c r="M60481" s="120"/>
      <c r="N60481" s="120"/>
      <c r="U60481" s="121"/>
      <c r="V60481" s="122"/>
      <c r="W60481" s="123"/>
      <c r="AC60481" s="123"/>
    </row>
    <row r="60482" spans="5:29" s="2" customFormat="1">
      <c r="E60482" s="120"/>
      <c r="M60482" s="120"/>
      <c r="N60482" s="120"/>
      <c r="U60482" s="121"/>
      <c r="V60482" s="122"/>
      <c r="W60482" s="123"/>
      <c r="AC60482" s="123"/>
    </row>
    <row r="60483" spans="5:29" s="2" customFormat="1">
      <c r="E60483" s="120"/>
      <c r="M60483" s="120"/>
      <c r="N60483" s="120"/>
      <c r="U60483" s="121"/>
      <c r="V60483" s="122"/>
      <c r="W60483" s="123"/>
      <c r="AC60483" s="123"/>
    </row>
    <row r="60484" spans="5:29" s="2" customFormat="1">
      <c r="E60484" s="120"/>
      <c r="M60484" s="120"/>
      <c r="N60484" s="120"/>
      <c r="U60484" s="121"/>
      <c r="V60484" s="122"/>
      <c r="W60484" s="123"/>
      <c r="AC60484" s="123"/>
    </row>
    <row r="60485" spans="5:29" s="2" customFormat="1">
      <c r="E60485" s="120"/>
      <c r="M60485" s="120"/>
      <c r="N60485" s="120"/>
      <c r="U60485" s="121"/>
      <c r="V60485" s="122"/>
      <c r="W60485" s="123"/>
      <c r="AC60485" s="123"/>
    </row>
    <row r="60486" spans="5:29" s="2" customFormat="1">
      <c r="E60486" s="120"/>
      <c r="M60486" s="120"/>
      <c r="N60486" s="120"/>
      <c r="U60486" s="121"/>
      <c r="V60486" s="122"/>
      <c r="W60486" s="123"/>
      <c r="AC60486" s="123"/>
    </row>
    <row r="60487" spans="5:29" s="2" customFormat="1">
      <c r="E60487" s="120"/>
      <c r="M60487" s="120"/>
      <c r="N60487" s="120"/>
      <c r="U60487" s="121"/>
      <c r="V60487" s="122"/>
      <c r="W60487" s="123"/>
      <c r="AC60487" s="123"/>
    </row>
    <row r="60488" spans="5:29" s="2" customFormat="1">
      <c r="E60488" s="120"/>
      <c r="M60488" s="120"/>
      <c r="N60488" s="120"/>
      <c r="U60488" s="121"/>
      <c r="V60488" s="122"/>
      <c r="W60488" s="123"/>
      <c r="AC60488" s="123"/>
    </row>
    <row r="60489" spans="5:29" s="2" customFormat="1">
      <c r="E60489" s="120"/>
      <c r="M60489" s="120"/>
      <c r="N60489" s="120"/>
      <c r="U60489" s="121"/>
      <c r="V60489" s="122"/>
      <c r="W60489" s="123"/>
      <c r="AC60489" s="123"/>
    </row>
    <row r="60490" spans="5:29" s="2" customFormat="1">
      <c r="E60490" s="120"/>
      <c r="M60490" s="120"/>
      <c r="N60490" s="120"/>
      <c r="U60490" s="121"/>
      <c r="V60490" s="122"/>
      <c r="W60490" s="123"/>
      <c r="AC60490" s="123"/>
    </row>
    <row r="60491" spans="5:29" s="2" customFormat="1">
      <c r="E60491" s="120"/>
      <c r="M60491" s="120"/>
      <c r="N60491" s="120"/>
      <c r="U60491" s="121"/>
      <c r="V60491" s="122"/>
      <c r="W60491" s="123"/>
      <c r="AC60491" s="123"/>
    </row>
    <row r="60492" spans="5:29" s="2" customFormat="1">
      <c r="E60492" s="120"/>
      <c r="M60492" s="120"/>
      <c r="N60492" s="120"/>
      <c r="U60492" s="121"/>
      <c r="V60492" s="122"/>
      <c r="W60492" s="123"/>
      <c r="AC60492" s="123"/>
    </row>
    <row r="60493" spans="5:29" s="2" customFormat="1">
      <c r="E60493" s="120"/>
      <c r="M60493" s="120"/>
      <c r="N60493" s="120"/>
      <c r="U60493" s="121"/>
      <c r="V60493" s="122"/>
      <c r="W60493" s="123"/>
      <c r="AC60493" s="123"/>
    </row>
    <row r="60494" spans="5:29" s="2" customFormat="1">
      <c r="E60494" s="120"/>
      <c r="M60494" s="120"/>
      <c r="N60494" s="120"/>
      <c r="U60494" s="121"/>
      <c r="V60494" s="122"/>
      <c r="W60494" s="123"/>
      <c r="AC60494" s="123"/>
    </row>
    <row r="60495" spans="5:29" s="2" customFormat="1">
      <c r="E60495" s="120"/>
      <c r="M60495" s="120"/>
      <c r="N60495" s="120"/>
      <c r="U60495" s="121"/>
      <c r="V60495" s="122"/>
      <c r="W60495" s="123"/>
      <c r="AC60495" s="123"/>
    </row>
    <row r="60496" spans="5:29" s="2" customFormat="1">
      <c r="E60496" s="120"/>
      <c r="M60496" s="120"/>
      <c r="N60496" s="120"/>
      <c r="U60496" s="121"/>
      <c r="V60496" s="122"/>
      <c r="W60496" s="123"/>
      <c r="AC60496" s="123"/>
    </row>
    <row r="60497" spans="5:29" s="2" customFormat="1">
      <c r="E60497" s="120"/>
      <c r="M60497" s="120"/>
      <c r="N60497" s="120"/>
      <c r="U60497" s="121"/>
      <c r="V60497" s="122"/>
      <c r="W60497" s="123"/>
      <c r="AC60497" s="123"/>
    </row>
    <row r="60498" spans="5:29" s="2" customFormat="1">
      <c r="E60498" s="120"/>
      <c r="M60498" s="120"/>
      <c r="N60498" s="120"/>
      <c r="U60498" s="121"/>
      <c r="V60498" s="122"/>
      <c r="W60498" s="123"/>
      <c r="AC60498" s="123"/>
    </row>
    <row r="60499" spans="5:29" s="2" customFormat="1">
      <c r="E60499" s="120"/>
      <c r="M60499" s="120"/>
      <c r="N60499" s="120"/>
      <c r="U60499" s="121"/>
      <c r="V60499" s="122"/>
      <c r="W60499" s="123"/>
      <c r="AC60499" s="123"/>
    </row>
    <row r="60500" spans="5:29" s="2" customFormat="1">
      <c r="E60500" s="120"/>
      <c r="M60500" s="120"/>
      <c r="N60500" s="120"/>
      <c r="U60500" s="121"/>
      <c r="V60500" s="122"/>
      <c r="W60500" s="123"/>
      <c r="AC60500" s="123"/>
    </row>
    <row r="60501" spans="5:29" s="2" customFormat="1">
      <c r="E60501" s="120"/>
      <c r="M60501" s="120"/>
      <c r="N60501" s="120"/>
      <c r="U60501" s="121"/>
      <c r="V60501" s="122"/>
      <c r="W60501" s="123"/>
      <c r="AC60501" s="123"/>
    </row>
    <row r="60502" spans="5:29" s="2" customFormat="1">
      <c r="E60502" s="120"/>
      <c r="M60502" s="120"/>
      <c r="N60502" s="120"/>
      <c r="U60502" s="121"/>
      <c r="V60502" s="122"/>
      <c r="W60502" s="123"/>
      <c r="AC60502" s="123"/>
    </row>
    <row r="60503" spans="5:29" s="2" customFormat="1">
      <c r="E60503" s="120"/>
      <c r="M60503" s="120"/>
      <c r="N60503" s="120"/>
      <c r="U60503" s="121"/>
      <c r="V60503" s="122"/>
      <c r="W60503" s="123"/>
      <c r="AC60503" s="123"/>
    </row>
    <row r="60504" spans="5:29" s="2" customFormat="1">
      <c r="E60504" s="120"/>
      <c r="M60504" s="120"/>
      <c r="N60504" s="120"/>
      <c r="U60504" s="121"/>
      <c r="V60504" s="122"/>
      <c r="W60504" s="123"/>
      <c r="AC60504" s="123"/>
    </row>
    <row r="60505" spans="5:29" s="2" customFormat="1">
      <c r="E60505" s="120"/>
      <c r="M60505" s="120"/>
      <c r="N60505" s="120"/>
      <c r="U60505" s="121"/>
      <c r="V60505" s="122"/>
      <c r="W60505" s="123"/>
      <c r="AC60505" s="123"/>
    </row>
    <row r="60506" spans="5:29" s="2" customFormat="1">
      <c r="E60506" s="120"/>
      <c r="M60506" s="120"/>
      <c r="N60506" s="120"/>
      <c r="U60506" s="121"/>
      <c r="V60506" s="122"/>
      <c r="W60506" s="123"/>
      <c r="AC60506" s="123"/>
    </row>
    <row r="60507" spans="5:29" s="2" customFormat="1">
      <c r="E60507" s="120"/>
      <c r="M60507" s="120"/>
      <c r="N60507" s="120"/>
      <c r="U60507" s="121"/>
      <c r="V60507" s="122"/>
      <c r="W60507" s="123"/>
      <c r="AC60507" s="123"/>
    </row>
    <row r="60508" spans="5:29" s="2" customFormat="1">
      <c r="E60508" s="120"/>
      <c r="M60508" s="120"/>
      <c r="N60508" s="120"/>
      <c r="U60508" s="121"/>
      <c r="V60508" s="122"/>
      <c r="W60508" s="123"/>
      <c r="AC60508" s="123"/>
    </row>
    <row r="60509" spans="5:29" s="2" customFormat="1">
      <c r="E60509" s="120"/>
      <c r="M60509" s="120"/>
      <c r="N60509" s="120"/>
      <c r="U60509" s="121"/>
      <c r="V60509" s="122"/>
      <c r="W60509" s="123"/>
      <c r="AC60509" s="123"/>
    </row>
    <row r="60510" spans="5:29" s="2" customFormat="1">
      <c r="E60510" s="120"/>
      <c r="M60510" s="120"/>
      <c r="N60510" s="120"/>
      <c r="U60510" s="121"/>
      <c r="V60510" s="122"/>
      <c r="W60510" s="123"/>
      <c r="AC60510" s="123"/>
    </row>
    <row r="60511" spans="5:29" s="2" customFormat="1">
      <c r="E60511" s="120"/>
      <c r="M60511" s="120"/>
      <c r="N60511" s="120"/>
      <c r="U60511" s="121"/>
      <c r="V60511" s="122"/>
      <c r="W60511" s="123"/>
      <c r="AC60511" s="123"/>
    </row>
    <row r="60512" spans="5:29" s="2" customFormat="1">
      <c r="E60512" s="120"/>
      <c r="M60512" s="120"/>
      <c r="N60512" s="120"/>
      <c r="U60512" s="121"/>
      <c r="V60512" s="122"/>
      <c r="W60512" s="123"/>
      <c r="AC60512" s="123"/>
    </row>
    <row r="60513" spans="5:29" s="2" customFormat="1">
      <c r="E60513" s="120"/>
      <c r="M60513" s="120"/>
      <c r="N60513" s="120"/>
      <c r="U60513" s="121"/>
      <c r="V60513" s="122"/>
      <c r="W60513" s="123"/>
      <c r="AC60513" s="123"/>
    </row>
    <row r="60514" spans="5:29" s="2" customFormat="1">
      <c r="E60514" s="120"/>
      <c r="M60514" s="120"/>
      <c r="N60514" s="120"/>
      <c r="U60514" s="121"/>
      <c r="V60514" s="122"/>
      <c r="W60514" s="123"/>
      <c r="AC60514" s="123"/>
    </row>
    <row r="60515" spans="5:29" s="2" customFormat="1">
      <c r="E60515" s="120"/>
      <c r="M60515" s="120"/>
      <c r="N60515" s="120"/>
      <c r="U60515" s="121"/>
      <c r="V60515" s="122"/>
      <c r="W60515" s="123"/>
      <c r="AC60515" s="123"/>
    </row>
    <row r="60516" spans="5:29" s="2" customFormat="1">
      <c r="E60516" s="120"/>
      <c r="M60516" s="120"/>
      <c r="N60516" s="120"/>
      <c r="U60516" s="121"/>
      <c r="V60516" s="122"/>
      <c r="W60516" s="123"/>
      <c r="AC60516" s="123"/>
    </row>
    <row r="60517" spans="5:29" s="2" customFormat="1">
      <c r="E60517" s="120"/>
      <c r="M60517" s="120"/>
      <c r="N60517" s="120"/>
      <c r="U60517" s="121"/>
      <c r="V60517" s="122"/>
      <c r="W60517" s="123"/>
      <c r="AC60517" s="123"/>
    </row>
    <row r="60518" spans="5:29" s="2" customFormat="1">
      <c r="E60518" s="120"/>
      <c r="M60518" s="120"/>
      <c r="N60518" s="120"/>
      <c r="U60518" s="121"/>
      <c r="V60518" s="122"/>
      <c r="W60518" s="123"/>
      <c r="AC60518" s="123"/>
    </row>
    <row r="60519" spans="5:29" s="2" customFormat="1">
      <c r="E60519" s="120"/>
      <c r="M60519" s="120"/>
      <c r="N60519" s="120"/>
      <c r="U60519" s="121"/>
      <c r="V60519" s="122"/>
      <c r="W60519" s="123"/>
      <c r="AC60519" s="123"/>
    </row>
    <row r="60520" spans="5:29" s="2" customFormat="1">
      <c r="E60520" s="120"/>
      <c r="M60520" s="120"/>
      <c r="N60520" s="120"/>
      <c r="U60520" s="121"/>
      <c r="V60520" s="122"/>
      <c r="W60520" s="123"/>
      <c r="AC60520" s="123"/>
    </row>
    <row r="60521" spans="5:29" s="2" customFormat="1">
      <c r="E60521" s="120"/>
      <c r="M60521" s="120"/>
      <c r="N60521" s="120"/>
      <c r="U60521" s="121"/>
      <c r="V60521" s="122"/>
      <c r="W60521" s="123"/>
      <c r="AC60521" s="123"/>
    </row>
    <row r="60522" spans="5:29" s="2" customFormat="1">
      <c r="E60522" s="120"/>
      <c r="M60522" s="120"/>
      <c r="N60522" s="120"/>
      <c r="U60522" s="121"/>
      <c r="V60522" s="122"/>
      <c r="W60522" s="123"/>
      <c r="AC60522" s="123"/>
    </row>
    <row r="60523" spans="5:29" s="2" customFormat="1">
      <c r="E60523" s="120"/>
      <c r="M60523" s="120"/>
      <c r="N60523" s="120"/>
      <c r="U60523" s="121"/>
      <c r="V60523" s="122"/>
      <c r="W60523" s="123"/>
      <c r="AC60523" s="123"/>
    </row>
    <row r="60524" spans="5:29" s="2" customFormat="1">
      <c r="E60524" s="120"/>
      <c r="M60524" s="120"/>
      <c r="N60524" s="120"/>
      <c r="U60524" s="121"/>
      <c r="V60524" s="122"/>
      <c r="W60524" s="123"/>
      <c r="AC60524" s="123"/>
    </row>
    <row r="60525" spans="5:29" s="2" customFormat="1">
      <c r="E60525" s="120"/>
      <c r="M60525" s="120"/>
      <c r="N60525" s="120"/>
      <c r="U60525" s="121"/>
      <c r="V60525" s="122"/>
      <c r="W60525" s="123"/>
      <c r="AC60525" s="123"/>
    </row>
    <row r="60526" spans="5:29" s="2" customFormat="1">
      <c r="E60526" s="120"/>
      <c r="M60526" s="120"/>
      <c r="N60526" s="120"/>
      <c r="U60526" s="121"/>
      <c r="V60526" s="122"/>
      <c r="W60526" s="123"/>
      <c r="AC60526" s="123"/>
    </row>
    <row r="60527" spans="5:29" s="2" customFormat="1">
      <c r="E60527" s="120"/>
      <c r="M60527" s="120"/>
      <c r="N60527" s="120"/>
      <c r="U60527" s="121"/>
      <c r="V60527" s="122"/>
      <c r="W60527" s="123"/>
      <c r="AC60527" s="123"/>
    </row>
    <row r="60528" spans="5:29" s="2" customFormat="1">
      <c r="E60528" s="120"/>
      <c r="M60528" s="120"/>
      <c r="N60528" s="120"/>
      <c r="U60528" s="121"/>
      <c r="V60528" s="122"/>
      <c r="W60528" s="123"/>
      <c r="AC60528" s="123"/>
    </row>
    <row r="60529" spans="5:29" s="2" customFormat="1">
      <c r="E60529" s="120"/>
      <c r="M60529" s="120"/>
      <c r="N60529" s="120"/>
      <c r="U60529" s="121"/>
      <c r="V60529" s="122"/>
      <c r="W60529" s="123"/>
      <c r="AC60529" s="123"/>
    </row>
    <row r="60530" spans="5:29" s="2" customFormat="1">
      <c r="E60530" s="120"/>
      <c r="M60530" s="120"/>
      <c r="N60530" s="120"/>
      <c r="U60530" s="121"/>
      <c r="V60530" s="122"/>
      <c r="W60530" s="123"/>
      <c r="AC60530" s="123"/>
    </row>
    <row r="60531" spans="5:29" s="2" customFormat="1">
      <c r="E60531" s="120"/>
      <c r="M60531" s="120"/>
      <c r="N60531" s="120"/>
      <c r="U60531" s="121"/>
      <c r="V60531" s="122"/>
      <c r="W60531" s="123"/>
      <c r="AC60531" s="123"/>
    </row>
    <row r="60532" spans="5:29" s="2" customFormat="1">
      <c r="E60532" s="120"/>
      <c r="M60532" s="120"/>
      <c r="N60532" s="120"/>
      <c r="U60532" s="121"/>
      <c r="V60532" s="122"/>
      <c r="W60532" s="123"/>
      <c r="AC60532" s="123"/>
    </row>
    <row r="60533" spans="5:29" s="2" customFormat="1">
      <c r="E60533" s="120"/>
      <c r="M60533" s="120"/>
      <c r="N60533" s="120"/>
      <c r="U60533" s="121"/>
      <c r="V60533" s="122"/>
      <c r="W60533" s="123"/>
      <c r="AC60533" s="123"/>
    </row>
    <row r="60534" spans="5:29" s="2" customFormat="1">
      <c r="E60534" s="120"/>
      <c r="M60534" s="120"/>
      <c r="N60534" s="120"/>
      <c r="U60534" s="121"/>
      <c r="V60534" s="122"/>
      <c r="W60534" s="123"/>
      <c r="AC60534" s="123"/>
    </row>
    <row r="60535" spans="5:29" s="2" customFormat="1">
      <c r="E60535" s="120"/>
      <c r="M60535" s="120"/>
      <c r="N60535" s="120"/>
      <c r="U60535" s="121"/>
      <c r="V60535" s="122"/>
      <c r="W60535" s="123"/>
      <c r="AC60535" s="123"/>
    </row>
    <row r="60536" spans="5:29" s="2" customFormat="1">
      <c r="E60536" s="120"/>
      <c r="M60536" s="120"/>
      <c r="N60536" s="120"/>
      <c r="U60536" s="121"/>
      <c r="V60536" s="122"/>
      <c r="W60536" s="123"/>
      <c r="AC60536" s="123"/>
    </row>
    <row r="60537" spans="5:29" s="2" customFormat="1">
      <c r="E60537" s="120"/>
      <c r="M60537" s="120"/>
      <c r="N60537" s="120"/>
      <c r="U60537" s="121"/>
      <c r="V60537" s="122"/>
      <c r="W60537" s="123"/>
      <c r="AC60537" s="123"/>
    </row>
    <row r="60538" spans="5:29" s="2" customFormat="1">
      <c r="E60538" s="120"/>
      <c r="M60538" s="120"/>
      <c r="N60538" s="120"/>
      <c r="U60538" s="121"/>
      <c r="V60538" s="122"/>
      <c r="W60538" s="123"/>
      <c r="AC60538" s="123"/>
    </row>
    <row r="60539" spans="5:29" s="2" customFormat="1">
      <c r="E60539" s="120"/>
      <c r="M60539" s="120"/>
      <c r="N60539" s="120"/>
      <c r="U60539" s="121"/>
      <c r="V60539" s="122"/>
      <c r="W60539" s="123"/>
      <c r="AC60539" s="123"/>
    </row>
    <row r="60540" spans="5:29" s="2" customFormat="1">
      <c r="E60540" s="120"/>
      <c r="M60540" s="120"/>
      <c r="N60540" s="120"/>
      <c r="U60540" s="121"/>
      <c r="V60540" s="122"/>
      <c r="W60540" s="123"/>
      <c r="AC60540" s="123"/>
    </row>
    <row r="60541" spans="5:29" s="2" customFormat="1">
      <c r="E60541" s="120"/>
      <c r="M60541" s="120"/>
      <c r="N60541" s="120"/>
      <c r="U60541" s="121"/>
      <c r="V60541" s="122"/>
      <c r="W60541" s="123"/>
      <c r="AC60541" s="123"/>
    </row>
    <row r="60542" spans="5:29" s="2" customFormat="1">
      <c r="E60542" s="120"/>
      <c r="M60542" s="120"/>
      <c r="N60542" s="120"/>
      <c r="U60542" s="121"/>
      <c r="V60542" s="122"/>
      <c r="W60542" s="123"/>
      <c r="AC60542" s="123"/>
    </row>
    <row r="60543" spans="5:29" s="2" customFormat="1">
      <c r="E60543" s="120"/>
      <c r="M60543" s="120"/>
      <c r="N60543" s="120"/>
      <c r="U60543" s="121"/>
      <c r="V60543" s="122"/>
      <c r="W60543" s="123"/>
      <c r="AC60543" s="123"/>
    </row>
    <row r="60544" spans="5:29" s="2" customFormat="1">
      <c r="E60544" s="120"/>
      <c r="M60544" s="120"/>
      <c r="N60544" s="120"/>
      <c r="U60544" s="121"/>
      <c r="V60544" s="122"/>
      <c r="W60544" s="123"/>
      <c r="AC60544" s="123"/>
    </row>
    <row r="60545" spans="5:29" s="2" customFormat="1">
      <c r="E60545" s="120"/>
      <c r="M60545" s="120"/>
      <c r="N60545" s="120"/>
      <c r="U60545" s="121"/>
      <c r="V60545" s="122"/>
      <c r="W60545" s="123"/>
      <c r="AC60545" s="123"/>
    </row>
    <row r="60546" spans="5:29" s="2" customFormat="1">
      <c r="E60546" s="120"/>
      <c r="M60546" s="120"/>
      <c r="N60546" s="120"/>
      <c r="U60546" s="121"/>
      <c r="V60546" s="122"/>
      <c r="W60546" s="123"/>
      <c r="AC60546" s="123"/>
    </row>
    <row r="60547" spans="5:29" s="2" customFormat="1">
      <c r="E60547" s="120"/>
      <c r="M60547" s="120"/>
      <c r="N60547" s="120"/>
      <c r="U60547" s="121"/>
      <c r="V60547" s="122"/>
      <c r="W60547" s="123"/>
      <c r="AC60547" s="123"/>
    </row>
    <row r="60548" spans="5:29" s="2" customFormat="1">
      <c r="E60548" s="120"/>
      <c r="M60548" s="120"/>
      <c r="N60548" s="120"/>
      <c r="U60548" s="121"/>
      <c r="V60548" s="122"/>
      <c r="W60548" s="123"/>
      <c r="AC60548" s="123"/>
    </row>
    <row r="60549" spans="5:29" s="2" customFormat="1">
      <c r="E60549" s="120"/>
      <c r="M60549" s="120"/>
      <c r="N60549" s="120"/>
      <c r="U60549" s="121"/>
      <c r="V60549" s="122"/>
      <c r="W60549" s="123"/>
      <c r="AC60549" s="123"/>
    </row>
    <row r="60550" spans="5:29" s="2" customFormat="1">
      <c r="E60550" s="120"/>
      <c r="M60550" s="120"/>
      <c r="N60550" s="120"/>
      <c r="U60550" s="121"/>
      <c r="V60550" s="122"/>
      <c r="W60550" s="123"/>
      <c r="AC60550" s="123"/>
    </row>
    <row r="60551" spans="5:29" s="2" customFormat="1">
      <c r="E60551" s="120"/>
      <c r="M60551" s="120"/>
      <c r="N60551" s="120"/>
      <c r="U60551" s="121"/>
      <c r="V60551" s="122"/>
      <c r="W60551" s="123"/>
      <c r="AC60551" s="123"/>
    </row>
    <row r="60552" spans="5:29" s="2" customFormat="1">
      <c r="E60552" s="120"/>
      <c r="M60552" s="120"/>
      <c r="N60552" s="120"/>
      <c r="U60552" s="121"/>
      <c r="V60552" s="122"/>
      <c r="W60552" s="123"/>
      <c r="AC60552" s="123"/>
    </row>
    <row r="60553" spans="5:29" s="2" customFormat="1">
      <c r="E60553" s="120"/>
      <c r="M60553" s="120"/>
      <c r="N60553" s="120"/>
      <c r="U60553" s="121"/>
      <c r="V60553" s="122"/>
      <c r="W60553" s="123"/>
      <c r="AC60553" s="123"/>
    </row>
    <row r="60554" spans="5:29" s="2" customFormat="1">
      <c r="E60554" s="120"/>
      <c r="M60554" s="120"/>
      <c r="N60554" s="120"/>
      <c r="U60554" s="121"/>
      <c r="V60554" s="122"/>
      <c r="W60554" s="123"/>
      <c r="AC60554" s="123"/>
    </row>
    <row r="60555" spans="5:29" s="2" customFormat="1">
      <c r="E60555" s="120"/>
      <c r="M60555" s="120"/>
      <c r="N60555" s="120"/>
      <c r="U60555" s="121"/>
      <c r="V60555" s="122"/>
      <c r="W60555" s="123"/>
      <c r="AC60555" s="123"/>
    </row>
    <row r="60556" spans="5:29" s="2" customFormat="1">
      <c r="E60556" s="120"/>
      <c r="M60556" s="120"/>
      <c r="N60556" s="120"/>
      <c r="U60556" s="121"/>
      <c r="V60556" s="122"/>
      <c r="W60556" s="123"/>
      <c r="AC60556" s="123"/>
    </row>
    <row r="60557" spans="5:29" s="2" customFormat="1">
      <c r="E60557" s="120"/>
      <c r="M60557" s="120"/>
      <c r="N60557" s="120"/>
      <c r="U60557" s="121"/>
      <c r="V60557" s="122"/>
      <c r="W60557" s="123"/>
      <c r="AC60557" s="123"/>
    </row>
    <row r="60558" spans="5:29" s="2" customFormat="1">
      <c r="E60558" s="120"/>
      <c r="M60558" s="120"/>
      <c r="N60558" s="120"/>
      <c r="U60558" s="121"/>
      <c r="V60558" s="122"/>
      <c r="W60558" s="123"/>
      <c r="AC60558" s="123"/>
    </row>
    <row r="60559" spans="5:29" s="2" customFormat="1">
      <c r="E60559" s="120"/>
      <c r="M60559" s="120"/>
      <c r="N60559" s="120"/>
      <c r="U60559" s="121"/>
      <c r="V60559" s="122"/>
      <c r="W60559" s="123"/>
      <c r="AC60559" s="123"/>
    </row>
    <row r="60560" spans="5:29" s="2" customFormat="1">
      <c r="E60560" s="120"/>
      <c r="M60560" s="120"/>
      <c r="N60560" s="120"/>
      <c r="U60560" s="121"/>
      <c r="V60560" s="122"/>
      <c r="W60560" s="123"/>
      <c r="AC60560" s="123"/>
    </row>
    <row r="60561" spans="5:29" s="2" customFormat="1">
      <c r="E60561" s="120"/>
      <c r="M60561" s="120"/>
      <c r="N60561" s="120"/>
      <c r="U60561" s="121"/>
      <c r="V60561" s="122"/>
      <c r="W60561" s="123"/>
      <c r="AC60561" s="123"/>
    </row>
    <row r="60562" spans="5:29" s="2" customFormat="1">
      <c r="E60562" s="120"/>
      <c r="M60562" s="120"/>
      <c r="N60562" s="120"/>
      <c r="U60562" s="121"/>
      <c r="V60562" s="122"/>
      <c r="W60562" s="123"/>
      <c r="AC60562" s="123"/>
    </row>
    <row r="60563" spans="5:29" s="2" customFormat="1">
      <c r="E60563" s="120"/>
      <c r="M60563" s="120"/>
      <c r="N60563" s="120"/>
      <c r="U60563" s="121"/>
      <c r="V60563" s="122"/>
      <c r="W60563" s="123"/>
      <c r="AC60563" s="123"/>
    </row>
    <row r="60564" spans="5:29" s="2" customFormat="1">
      <c r="E60564" s="120"/>
      <c r="M60564" s="120"/>
      <c r="N60564" s="120"/>
      <c r="U60564" s="121"/>
      <c r="V60564" s="122"/>
      <c r="W60564" s="123"/>
      <c r="AC60564" s="123"/>
    </row>
    <row r="60565" spans="5:29" s="2" customFormat="1">
      <c r="E60565" s="120"/>
      <c r="M60565" s="120"/>
      <c r="N60565" s="120"/>
      <c r="U60565" s="121"/>
      <c r="V60565" s="122"/>
      <c r="W60565" s="123"/>
      <c r="AC60565" s="123"/>
    </row>
    <row r="60566" spans="5:29" s="2" customFormat="1">
      <c r="E60566" s="120"/>
      <c r="M60566" s="120"/>
      <c r="N60566" s="120"/>
      <c r="U60566" s="121"/>
      <c r="V60566" s="122"/>
      <c r="W60566" s="123"/>
      <c r="AC60566" s="123"/>
    </row>
    <row r="60567" spans="5:29" s="2" customFormat="1">
      <c r="E60567" s="120"/>
      <c r="M60567" s="120"/>
      <c r="N60567" s="120"/>
      <c r="U60567" s="121"/>
      <c r="V60567" s="122"/>
      <c r="W60567" s="123"/>
      <c r="AC60567" s="123"/>
    </row>
    <row r="60568" spans="5:29" s="2" customFormat="1">
      <c r="E60568" s="120"/>
      <c r="M60568" s="120"/>
      <c r="N60568" s="120"/>
      <c r="U60568" s="121"/>
      <c r="V60568" s="122"/>
      <c r="W60568" s="123"/>
      <c r="AC60568" s="123"/>
    </row>
    <row r="60569" spans="5:29" s="2" customFormat="1">
      <c r="E60569" s="120"/>
      <c r="M60569" s="120"/>
      <c r="N60569" s="120"/>
      <c r="U60569" s="121"/>
      <c r="V60569" s="122"/>
      <c r="W60569" s="123"/>
      <c r="AC60569" s="123"/>
    </row>
    <row r="60570" spans="5:29" s="2" customFormat="1">
      <c r="E60570" s="120"/>
      <c r="M60570" s="120"/>
      <c r="N60570" s="120"/>
      <c r="U60570" s="121"/>
      <c r="V60570" s="122"/>
      <c r="W60570" s="123"/>
      <c r="AC60570" s="123"/>
    </row>
    <row r="60571" spans="5:29" s="2" customFormat="1">
      <c r="E60571" s="120"/>
      <c r="M60571" s="120"/>
      <c r="N60571" s="120"/>
      <c r="U60571" s="121"/>
      <c r="V60571" s="122"/>
      <c r="W60571" s="123"/>
      <c r="AC60571" s="123"/>
    </row>
    <row r="60572" spans="5:29" s="2" customFormat="1">
      <c r="E60572" s="120"/>
      <c r="M60572" s="120"/>
      <c r="N60572" s="120"/>
      <c r="U60572" s="121"/>
      <c r="V60572" s="122"/>
      <c r="W60572" s="123"/>
      <c r="AC60572" s="123"/>
    </row>
    <row r="60573" spans="5:29" s="2" customFormat="1">
      <c r="E60573" s="120"/>
      <c r="M60573" s="120"/>
      <c r="N60573" s="120"/>
      <c r="U60573" s="121"/>
      <c r="V60573" s="122"/>
      <c r="W60573" s="123"/>
      <c r="AC60573" s="123"/>
    </row>
    <row r="60574" spans="5:29" s="2" customFormat="1">
      <c r="E60574" s="120"/>
      <c r="M60574" s="120"/>
      <c r="N60574" s="120"/>
      <c r="U60574" s="121"/>
      <c r="V60574" s="122"/>
      <c r="W60574" s="123"/>
      <c r="AC60574" s="123"/>
    </row>
    <row r="60575" spans="5:29" s="2" customFormat="1">
      <c r="E60575" s="120"/>
      <c r="M60575" s="120"/>
      <c r="N60575" s="120"/>
      <c r="U60575" s="121"/>
      <c r="V60575" s="122"/>
      <c r="W60575" s="123"/>
      <c r="AC60575" s="123"/>
    </row>
    <row r="60576" spans="5:29" s="2" customFormat="1">
      <c r="E60576" s="120"/>
      <c r="M60576" s="120"/>
      <c r="N60576" s="120"/>
      <c r="U60576" s="121"/>
      <c r="V60576" s="122"/>
      <c r="W60576" s="123"/>
      <c r="AC60576" s="123"/>
    </row>
    <row r="60577" spans="5:29" s="2" customFormat="1">
      <c r="E60577" s="120"/>
      <c r="M60577" s="120"/>
      <c r="N60577" s="120"/>
      <c r="U60577" s="121"/>
      <c r="V60577" s="122"/>
      <c r="W60577" s="123"/>
      <c r="AC60577" s="123"/>
    </row>
    <row r="60578" spans="5:29" s="2" customFormat="1">
      <c r="E60578" s="120"/>
      <c r="M60578" s="120"/>
      <c r="N60578" s="120"/>
      <c r="U60578" s="121"/>
      <c r="V60578" s="122"/>
      <c r="W60578" s="123"/>
      <c r="AC60578" s="123"/>
    </row>
    <row r="60579" spans="5:29" s="2" customFormat="1">
      <c r="E60579" s="120"/>
      <c r="M60579" s="120"/>
      <c r="N60579" s="120"/>
      <c r="U60579" s="121"/>
      <c r="V60579" s="122"/>
      <c r="W60579" s="123"/>
      <c r="AC60579" s="123"/>
    </row>
    <row r="60580" spans="5:29" s="2" customFormat="1">
      <c r="E60580" s="120"/>
      <c r="M60580" s="120"/>
      <c r="N60580" s="120"/>
      <c r="U60580" s="121"/>
      <c r="V60580" s="122"/>
      <c r="W60580" s="123"/>
      <c r="AC60580" s="123"/>
    </row>
    <row r="60581" spans="5:29" s="2" customFormat="1">
      <c r="E60581" s="120"/>
      <c r="M60581" s="120"/>
      <c r="N60581" s="120"/>
      <c r="U60581" s="121"/>
      <c r="V60581" s="122"/>
      <c r="W60581" s="123"/>
      <c r="AC60581" s="123"/>
    </row>
    <row r="60582" spans="5:29" s="2" customFormat="1">
      <c r="E60582" s="120"/>
      <c r="M60582" s="120"/>
      <c r="N60582" s="120"/>
      <c r="U60582" s="121"/>
      <c r="V60582" s="122"/>
      <c r="W60582" s="123"/>
      <c r="AC60582" s="123"/>
    </row>
    <row r="60583" spans="5:29" s="2" customFormat="1">
      <c r="E60583" s="120"/>
      <c r="M60583" s="120"/>
      <c r="N60583" s="120"/>
      <c r="U60583" s="121"/>
      <c r="V60583" s="122"/>
      <c r="W60583" s="123"/>
      <c r="AC60583" s="123"/>
    </row>
    <row r="60584" spans="5:29" s="2" customFormat="1">
      <c r="E60584" s="120"/>
      <c r="M60584" s="120"/>
      <c r="N60584" s="120"/>
      <c r="U60584" s="121"/>
      <c r="V60584" s="122"/>
      <c r="W60584" s="123"/>
      <c r="AC60584" s="123"/>
    </row>
    <row r="60585" spans="5:29" s="2" customFormat="1">
      <c r="E60585" s="120"/>
      <c r="M60585" s="120"/>
      <c r="N60585" s="120"/>
      <c r="U60585" s="121"/>
      <c r="V60585" s="122"/>
      <c r="W60585" s="123"/>
      <c r="AC60585" s="123"/>
    </row>
    <row r="60586" spans="5:29" s="2" customFormat="1">
      <c r="E60586" s="120"/>
      <c r="M60586" s="120"/>
      <c r="N60586" s="120"/>
      <c r="U60586" s="121"/>
      <c r="V60586" s="122"/>
      <c r="W60586" s="123"/>
      <c r="AC60586" s="123"/>
    </row>
    <row r="60587" spans="5:29" s="2" customFormat="1">
      <c r="E60587" s="120"/>
      <c r="M60587" s="120"/>
      <c r="N60587" s="120"/>
      <c r="U60587" s="121"/>
      <c r="V60587" s="122"/>
      <c r="W60587" s="123"/>
      <c r="AC60587" s="123"/>
    </row>
    <row r="60588" spans="5:29" s="2" customFormat="1">
      <c r="E60588" s="120"/>
      <c r="M60588" s="120"/>
      <c r="N60588" s="120"/>
      <c r="U60588" s="121"/>
      <c r="V60588" s="122"/>
      <c r="W60588" s="123"/>
      <c r="AC60588" s="123"/>
    </row>
    <row r="60589" spans="5:29" s="2" customFormat="1">
      <c r="E60589" s="120"/>
      <c r="M60589" s="120"/>
      <c r="N60589" s="120"/>
      <c r="U60589" s="121"/>
      <c r="V60589" s="122"/>
      <c r="W60589" s="123"/>
      <c r="AC60589" s="123"/>
    </row>
    <row r="60590" spans="5:29" s="2" customFormat="1">
      <c r="E60590" s="120"/>
      <c r="M60590" s="120"/>
      <c r="N60590" s="120"/>
      <c r="U60590" s="121"/>
      <c r="V60590" s="122"/>
      <c r="W60590" s="123"/>
      <c r="AC60590" s="123"/>
    </row>
    <row r="60591" spans="5:29" s="2" customFormat="1">
      <c r="E60591" s="120"/>
      <c r="M60591" s="120"/>
      <c r="N60591" s="120"/>
      <c r="U60591" s="121"/>
      <c r="V60591" s="122"/>
      <c r="W60591" s="123"/>
      <c r="AC60591" s="123"/>
    </row>
    <row r="60592" spans="5:29" s="2" customFormat="1">
      <c r="E60592" s="120"/>
      <c r="M60592" s="120"/>
      <c r="N60592" s="120"/>
      <c r="U60592" s="121"/>
      <c r="V60592" s="122"/>
      <c r="W60592" s="123"/>
      <c r="AC60592" s="123"/>
    </row>
    <row r="60593" spans="5:29" s="2" customFormat="1">
      <c r="E60593" s="120"/>
      <c r="M60593" s="120"/>
      <c r="N60593" s="120"/>
      <c r="U60593" s="121"/>
      <c r="V60593" s="122"/>
      <c r="W60593" s="123"/>
      <c r="AC60593" s="123"/>
    </row>
    <row r="60594" spans="5:29" s="2" customFormat="1">
      <c r="E60594" s="120"/>
      <c r="M60594" s="120"/>
      <c r="N60594" s="120"/>
      <c r="U60594" s="121"/>
      <c r="V60594" s="122"/>
      <c r="W60594" s="123"/>
      <c r="AC60594" s="123"/>
    </row>
    <row r="60595" spans="5:29" s="2" customFormat="1">
      <c r="E60595" s="120"/>
      <c r="M60595" s="120"/>
      <c r="N60595" s="120"/>
      <c r="U60595" s="121"/>
      <c r="V60595" s="122"/>
      <c r="W60595" s="123"/>
      <c r="AC60595" s="123"/>
    </row>
    <row r="60596" spans="5:29" s="2" customFormat="1">
      <c r="E60596" s="120"/>
      <c r="M60596" s="120"/>
      <c r="N60596" s="120"/>
      <c r="U60596" s="121"/>
      <c r="V60596" s="122"/>
      <c r="W60596" s="123"/>
      <c r="AC60596" s="123"/>
    </row>
    <row r="60597" spans="5:29" s="2" customFormat="1">
      <c r="E60597" s="120"/>
      <c r="M60597" s="120"/>
      <c r="N60597" s="120"/>
      <c r="U60597" s="121"/>
      <c r="V60597" s="122"/>
      <c r="W60597" s="123"/>
      <c r="AC60597" s="123"/>
    </row>
    <row r="60598" spans="5:29" s="2" customFormat="1">
      <c r="E60598" s="120"/>
      <c r="M60598" s="120"/>
      <c r="N60598" s="120"/>
      <c r="U60598" s="121"/>
      <c r="V60598" s="122"/>
      <c r="W60598" s="123"/>
      <c r="AC60598" s="123"/>
    </row>
    <row r="60599" spans="5:29" s="2" customFormat="1">
      <c r="E60599" s="120"/>
      <c r="M60599" s="120"/>
      <c r="N60599" s="120"/>
      <c r="U60599" s="121"/>
      <c r="V60599" s="122"/>
      <c r="W60599" s="123"/>
      <c r="AC60599" s="123"/>
    </row>
    <row r="60600" spans="5:29" s="2" customFormat="1">
      <c r="E60600" s="120"/>
      <c r="M60600" s="120"/>
      <c r="N60600" s="120"/>
      <c r="U60600" s="121"/>
      <c r="V60600" s="122"/>
      <c r="W60600" s="123"/>
      <c r="AC60600" s="123"/>
    </row>
    <row r="60601" spans="5:29" s="2" customFormat="1">
      <c r="E60601" s="120"/>
      <c r="M60601" s="120"/>
      <c r="N60601" s="120"/>
      <c r="U60601" s="121"/>
      <c r="V60601" s="122"/>
      <c r="W60601" s="123"/>
      <c r="AC60601" s="123"/>
    </row>
    <row r="60602" spans="5:29" s="2" customFormat="1">
      <c r="E60602" s="120"/>
      <c r="M60602" s="120"/>
      <c r="N60602" s="120"/>
      <c r="U60602" s="121"/>
      <c r="V60602" s="122"/>
      <c r="W60602" s="123"/>
      <c r="AC60602" s="123"/>
    </row>
    <row r="60603" spans="5:29" s="2" customFormat="1">
      <c r="E60603" s="120"/>
      <c r="M60603" s="120"/>
      <c r="N60603" s="120"/>
      <c r="U60603" s="121"/>
      <c r="V60603" s="122"/>
      <c r="W60603" s="123"/>
      <c r="AC60603" s="123"/>
    </row>
    <row r="60604" spans="5:29" s="2" customFormat="1">
      <c r="E60604" s="120"/>
      <c r="M60604" s="120"/>
      <c r="N60604" s="120"/>
      <c r="U60604" s="121"/>
      <c r="V60604" s="122"/>
      <c r="W60604" s="123"/>
      <c r="AC60604" s="123"/>
    </row>
    <row r="60605" spans="5:29" s="2" customFormat="1">
      <c r="E60605" s="120"/>
      <c r="M60605" s="120"/>
      <c r="N60605" s="120"/>
      <c r="U60605" s="121"/>
      <c r="V60605" s="122"/>
      <c r="W60605" s="123"/>
      <c r="AC60605" s="123"/>
    </row>
    <row r="60606" spans="5:29" s="2" customFormat="1">
      <c r="E60606" s="120"/>
      <c r="M60606" s="120"/>
      <c r="N60606" s="120"/>
      <c r="U60606" s="121"/>
      <c r="V60606" s="122"/>
      <c r="W60606" s="123"/>
      <c r="AC60606" s="123"/>
    </row>
    <row r="60607" spans="5:29" s="2" customFormat="1">
      <c r="E60607" s="120"/>
      <c r="M60607" s="120"/>
      <c r="N60607" s="120"/>
      <c r="U60607" s="121"/>
      <c r="V60607" s="122"/>
      <c r="W60607" s="123"/>
      <c r="AC60607" s="123"/>
    </row>
    <row r="60608" spans="5:29" s="2" customFormat="1">
      <c r="E60608" s="120"/>
      <c r="M60608" s="120"/>
      <c r="N60608" s="120"/>
      <c r="U60608" s="121"/>
      <c r="V60608" s="122"/>
      <c r="W60608" s="123"/>
      <c r="AC60608" s="123"/>
    </row>
    <row r="60609" spans="5:29" s="2" customFormat="1">
      <c r="E60609" s="120"/>
      <c r="M60609" s="120"/>
      <c r="N60609" s="120"/>
      <c r="U60609" s="121"/>
      <c r="V60609" s="122"/>
      <c r="W60609" s="123"/>
      <c r="AC60609" s="123"/>
    </row>
    <row r="60610" spans="5:29" s="2" customFormat="1">
      <c r="E60610" s="120"/>
      <c r="M60610" s="120"/>
      <c r="N60610" s="120"/>
      <c r="U60610" s="121"/>
      <c r="V60610" s="122"/>
      <c r="W60610" s="123"/>
      <c r="AC60610" s="123"/>
    </row>
    <row r="60611" spans="5:29" s="2" customFormat="1">
      <c r="E60611" s="120"/>
      <c r="M60611" s="120"/>
      <c r="N60611" s="120"/>
      <c r="U60611" s="121"/>
      <c r="V60611" s="122"/>
      <c r="W60611" s="123"/>
      <c r="AC60611" s="123"/>
    </row>
    <row r="60612" spans="5:29" s="2" customFormat="1">
      <c r="E60612" s="120"/>
      <c r="M60612" s="120"/>
      <c r="N60612" s="120"/>
      <c r="U60612" s="121"/>
      <c r="V60612" s="122"/>
      <c r="W60612" s="123"/>
      <c r="AC60612" s="123"/>
    </row>
    <row r="60613" spans="5:29" s="2" customFormat="1">
      <c r="E60613" s="120"/>
      <c r="M60613" s="120"/>
      <c r="N60613" s="120"/>
      <c r="U60613" s="121"/>
      <c r="V60613" s="122"/>
      <c r="W60613" s="123"/>
      <c r="AC60613" s="123"/>
    </row>
    <row r="60614" spans="5:29" s="2" customFormat="1">
      <c r="E60614" s="120"/>
      <c r="M60614" s="120"/>
      <c r="N60614" s="120"/>
      <c r="U60614" s="121"/>
      <c r="V60614" s="122"/>
      <c r="W60614" s="123"/>
      <c r="AC60614" s="123"/>
    </row>
    <row r="60615" spans="5:29" s="2" customFormat="1">
      <c r="E60615" s="120"/>
      <c r="M60615" s="120"/>
      <c r="N60615" s="120"/>
      <c r="U60615" s="121"/>
      <c r="V60615" s="122"/>
      <c r="W60615" s="123"/>
      <c r="AC60615" s="123"/>
    </row>
    <row r="60616" spans="5:29" s="2" customFormat="1">
      <c r="E60616" s="120"/>
      <c r="M60616" s="120"/>
      <c r="N60616" s="120"/>
      <c r="U60616" s="121"/>
      <c r="V60616" s="122"/>
      <c r="W60616" s="123"/>
      <c r="AC60616" s="123"/>
    </row>
    <row r="60617" spans="5:29" s="2" customFormat="1">
      <c r="E60617" s="120"/>
      <c r="M60617" s="120"/>
      <c r="N60617" s="120"/>
      <c r="U60617" s="121"/>
      <c r="V60617" s="122"/>
      <c r="W60617" s="123"/>
      <c r="AC60617" s="123"/>
    </row>
    <row r="60618" spans="5:29" s="2" customFormat="1">
      <c r="E60618" s="120"/>
      <c r="M60618" s="120"/>
      <c r="N60618" s="120"/>
      <c r="U60618" s="121"/>
      <c r="V60618" s="122"/>
      <c r="W60618" s="123"/>
      <c r="AC60618" s="123"/>
    </row>
    <row r="60619" spans="5:29" s="2" customFormat="1">
      <c r="E60619" s="120"/>
      <c r="M60619" s="120"/>
      <c r="N60619" s="120"/>
      <c r="U60619" s="121"/>
      <c r="V60619" s="122"/>
      <c r="W60619" s="123"/>
      <c r="AC60619" s="123"/>
    </row>
    <row r="60620" spans="5:29" s="2" customFormat="1">
      <c r="E60620" s="120"/>
      <c r="M60620" s="120"/>
      <c r="N60620" s="120"/>
      <c r="U60620" s="121"/>
      <c r="V60620" s="122"/>
      <c r="W60620" s="123"/>
      <c r="AC60620" s="123"/>
    </row>
    <row r="60621" spans="5:29" s="2" customFormat="1">
      <c r="E60621" s="120"/>
      <c r="M60621" s="120"/>
      <c r="N60621" s="120"/>
      <c r="U60621" s="121"/>
      <c r="V60621" s="122"/>
      <c r="W60621" s="123"/>
      <c r="AC60621" s="123"/>
    </row>
    <row r="60622" spans="5:29" s="2" customFormat="1">
      <c r="E60622" s="120"/>
      <c r="M60622" s="120"/>
      <c r="N60622" s="120"/>
      <c r="U60622" s="121"/>
      <c r="V60622" s="122"/>
      <c r="W60622" s="123"/>
      <c r="AC60622" s="123"/>
    </row>
    <row r="60623" spans="5:29" s="2" customFormat="1">
      <c r="E60623" s="120"/>
      <c r="M60623" s="120"/>
      <c r="N60623" s="120"/>
      <c r="U60623" s="121"/>
      <c r="V60623" s="122"/>
      <c r="W60623" s="123"/>
      <c r="AC60623" s="123"/>
    </row>
    <row r="60624" spans="5:29" s="2" customFormat="1">
      <c r="E60624" s="120"/>
      <c r="M60624" s="120"/>
      <c r="N60624" s="120"/>
      <c r="U60624" s="121"/>
      <c r="V60624" s="122"/>
      <c r="W60624" s="123"/>
      <c r="AC60624" s="123"/>
    </row>
    <row r="60625" spans="5:29" s="2" customFormat="1">
      <c r="E60625" s="120"/>
      <c r="M60625" s="120"/>
      <c r="N60625" s="120"/>
      <c r="U60625" s="121"/>
      <c r="V60625" s="122"/>
      <c r="W60625" s="123"/>
      <c r="AC60625" s="123"/>
    </row>
    <row r="60626" spans="5:29" s="2" customFormat="1">
      <c r="E60626" s="120"/>
      <c r="M60626" s="120"/>
      <c r="N60626" s="120"/>
      <c r="U60626" s="121"/>
      <c r="V60626" s="122"/>
      <c r="W60626" s="123"/>
      <c r="AC60626" s="123"/>
    </row>
    <row r="60627" spans="5:29" s="2" customFormat="1">
      <c r="E60627" s="120"/>
      <c r="M60627" s="120"/>
      <c r="N60627" s="120"/>
      <c r="U60627" s="121"/>
      <c r="V60627" s="122"/>
      <c r="W60627" s="123"/>
      <c r="AC60627" s="123"/>
    </row>
    <row r="60628" spans="5:29" s="2" customFormat="1">
      <c r="E60628" s="120"/>
      <c r="M60628" s="120"/>
      <c r="N60628" s="120"/>
      <c r="U60628" s="121"/>
      <c r="V60628" s="122"/>
      <c r="W60628" s="123"/>
      <c r="AC60628" s="123"/>
    </row>
    <row r="60629" spans="5:29" s="2" customFormat="1">
      <c r="E60629" s="120"/>
      <c r="M60629" s="120"/>
      <c r="N60629" s="120"/>
      <c r="U60629" s="121"/>
      <c r="V60629" s="122"/>
      <c r="W60629" s="123"/>
      <c r="AC60629" s="123"/>
    </row>
    <row r="60630" spans="5:29" s="2" customFormat="1">
      <c r="E60630" s="120"/>
      <c r="M60630" s="120"/>
      <c r="N60630" s="120"/>
      <c r="U60630" s="121"/>
      <c r="V60630" s="122"/>
      <c r="W60630" s="123"/>
      <c r="AC60630" s="123"/>
    </row>
    <row r="60631" spans="5:29" s="2" customFormat="1">
      <c r="E60631" s="120"/>
      <c r="M60631" s="120"/>
      <c r="N60631" s="120"/>
      <c r="U60631" s="121"/>
      <c r="V60631" s="122"/>
      <c r="W60631" s="123"/>
      <c r="AC60631" s="123"/>
    </row>
    <row r="60632" spans="5:29" s="2" customFormat="1">
      <c r="E60632" s="120"/>
      <c r="M60632" s="120"/>
      <c r="N60632" s="120"/>
      <c r="U60632" s="121"/>
      <c r="V60632" s="122"/>
      <c r="W60632" s="123"/>
      <c r="AC60632" s="123"/>
    </row>
    <row r="60633" spans="5:29" s="2" customFormat="1">
      <c r="E60633" s="120"/>
      <c r="M60633" s="120"/>
      <c r="N60633" s="120"/>
      <c r="U60633" s="121"/>
      <c r="V60633" s="122"/>
      <c r="W60633" s="123"/>
      <c r="AC60633" s="123"/>
    </row>
    <row r="60634" spans="5:29" s="2" customFormat="1">
      <c r="E60634" s="120"/>
      <c r="M60634" s="120"/>
      <c r="N60634" s="120"/>
      <c r="U60634" s="121"/>
      <c r="V60634" s="122"/>
      <c r="W60634" s="123"/>
      <c r="AC60634" s="123"/>
    </row>
    <row r="60635" spans="5:29" s="2" customFormat="1">
      <c r="E60635" s="120"/>
      <c r="M60635" s="120"/>
      <c r="N60635" s="120"/>
      <c r="U60635" s="121"/>
      <c r="V60635" s="122"/>
      <c r="W60635" s="123"/>
      <c r="AC60635" s="123"/>
    </row>
    <row r="60636" spans="5:29" s="2" customFormat="1">
      <c r="E60636" s="120"/>
      <c r="M60636" s="120"/>
      <c r="N60636" s="120"/>
      <c r="U60636" s="121"/>
      <c r="V60636" s="122"/>
      <c r="W60636" s="123"/>
      <c r="AC60636" s="123"/>
    </row>
    <row r="60637" spans="5:29" s="2" customFormat="1">
      <c r="E60637" s="120"/>
      <c r="M60637" s="120"/>
      <c r="N60637" s="120"/>
      <c r="U60637" s="121"/>
      <c r="V60637" s="122"/>
      <c r="W60637" s="123"/>
      <c r="AC60637" s="123"/>
    </row>
    <row r="60638" spans="5:29" s="2" customFormat="1">
      <c r="E60638" s="120"/>
      <c r="M60638" s="120"/>
      <c r="N60638" s="120"/>
      <c r="U60638" s="121"/>
      <c r="V60638" s="122"/>
      <c r="W60638" s="123"/>
      <c r="AC60638" s="123"/>
    </row>
    <row r="60639" spans="5:29" s="2" customFormat="1">
      <c r="E60639" s="120"/>
      <c r="M60639" s="120"/>
      <c r="N60639" s="120"/>
      <c r="U60639" s="121"/>
      <c r="V60639" s="122"/>
      <c r="W60639" s="123"/>
      <c r="AC60639" s="123"/>
    </row>
    <row r="60640" spans="5:29" s="2" customFormat="1">
      <c r="E60640" s="120"/>
      <c r="M60640" s="120"/>
      <c r="N60640" s="120"/>
      <c r="U60640" s="121"/>
      <c r="V60640" s="122"/>
      <c r="W60640" s="123"/>
      <c r="AC60640" s="123"/>
    </row>
    <row r="60641" spans="5:29" s="2" customFormat="1">
      <c r="E60641" s="120"/>
      <c r="M60641" s="120"/>
      <c r="N60641" s="120"/>
      <c r="U60641" s="121"/>
      <c r="V60641" s="122"/>
      <c r="W60641" s="123"/>
      <c r="AC60641" s="123"/>
    </row>
    <row r="60642" spans="5:29" s="2" customFormat="1">
      <c r="E60642" s="120"/>
      <c r="M60642" s="120"/>
      <c r="N60642" s="120"/>
      <c r="U60642" s="121"/>
      <c r="V60642" s="122"/>
      <c r="W60642" s="123"/>
      <c r="AC60642" s="123"/>
    </row>
    <row r="60643" spans="5:29" s="2" customFormat="1">
      <c r="E60643" s="120"/>
      <c r="M60643" s="120"/>
      <c r="N60643" s="120"/>
      <c r="U60643" s="121"/>
      <c r="V60643" s="122"/>
      <c r="W60643" s="123"/>
      <c r="AC60643" s="123"/>
    </row>
    <row r="60644" spans="5:29" s="2" customFormat="1">
      <c r="E60644" s="120"/>
      <c r="M60644" s="120"/>
      <c r="N60644" s="120"/>
      <c r="U60644" s="121"/>
      <c r="V60644" s="122"/>
      <c r="W60644" s="123"/>
      <c r="AC60644" s="123"/>
    </row>
    <row r="60645" spans="5:29" s="2" customFormat="1">
      <c r="E60645" s="120"/>
      <c r="M60645" s="120"/>
      <c r="N60645" s="120"/>
      <c r="U60645" s="121"/>
      <c r="V60645" s="122"/>
      <c r="W60645" s="123"/>
      <c r="AC60645" s="123"/>
    </row>
    <row r="60646" spans="5:29" s="2" customFormat="1">
      <c r="E60646" s="120"/>
      <c r="M60646" s="120"/>
      <c r="N60646" s="120"/>
      <c r="U60646" s="121"/>
      <c r="V60646" s="122"/>
      <c r="W60646" s="123"/>
      <c r="AC60646" s="123"/>
    </row>
    <row r="60647" spans="5:29" s="2" customFormat="1">
      <c r="E60647" s="120"/>
      <c r="M60647" s="120"/>
      <c r="N60647" s="120"/>
      <c r="U60647" s="121"/>
      <c r="V60647" s="122"/>
      <c r="W60647" s="123"/>
      <c r="AC60647" s="123"/>
    </row>
    <row r="60648" spans="5:29" s="2" customFormat="1">
      <c r="E60648" s="120"/>
      <c r="M60648" s="120"/>
      <c r="N60648" s="120"/>
      <c r="U60648" s="121"/>
      <c r="V60648" s="122"/>
      <c r="W60648" s="123"/>
      <c r="AC60648" s="123"/>
    </row>
    <row r="60649" spans="5:29" s="2" customFormat="1">
      <c r="E60649" s="120"/>
      <c r="M60649" s="120"/>
      <c r="N60649" s="120"/>
      <c r="U60649" s="121"/>
      <c r="V60649" s="122"/>
      <c r="W60649" s="123"/>
      <c r="AC60649" s="123"/>
    </row>
    <row r="60650" spans="5:29" s="2" customFormat="1">
      <c r="E60650" s="120"/>
      <c r="M60650" s="120"/>
      <c r="N60650" s="120"/>
      <c r="U60650" s="121"/>
      <c r="V60650" s="122"/>
      <c r="W60650" s="123"/>
      <c r="AC60650" s="123"/>
    </row>
    <row r="60651" spans="5:29" s="2" customFormat="1">
      <c r="E60651" s="120"/>
      <c r="M60651" s="120"/>
      <c r="N60651" s="120"/>
      <c r="U60651" s="121"/>
      <c r="V60651" s="122"/>
      <c r="W60651" s="123"/>
      <c r="AC60651" s="123"/>
    </row>
    <row r="60652" spans="5:29" s="2" customFormat="1">
      <c r="E60652" s="120"/>
      <c r="M60652" s="120"/>
      <c r="N60652" s="120"/>
      <c r="U60652" s="121"/>
      <c r="V60652" s="122"/>
      <c r="W60652" s="123"/>
      <c r="AC60652" s="123"/>
    </row>
    <row r="60653" spans="5:29" s="2" customFormat="1">
      <c r="E60653" s="120"/>
      <c r="M60653" s="120"/>
      <c r="N60653" s="120"/>
      <c r="U60653" s="121"/>
      <c r="V60653" s="122"/>
      <c r="W60653" s="123"/>
      <c r="AC60653" s="123"/>
    </row>
    <row r="60654" spans="5:29" s="2" customFormat="1">
      <c r="E60654" s="120"/>
      <c r="M60654" s="120"/>
      <c r="N60654" s="120"/>
      <c r="U60654" s="121"/>
      <c r="V60654" s="122"/>
      <c r="W60654" s="123"/>
      <c r="AC60654" s="123"/>
    </row>
    <row r="60655" spans="5:29" s="2" customFormat="1">
      <c r="E60655" s="120"/>
      <c r="M60655" s="120"/>
      <c r="N60655" s="120"/>
      <c r="U60655" s="121"/>
      <c r="V60655" s="122"/>
      <c r="W60655" s="123"/>
      <c r="AC60655" s="123"/>
    </row>
    <row r="60656" spans="5:29" s="2" customFormat="1">
      <c r="E60656" s="120"/>
      <c r="M60656" s="120"/>
      <c r="N60656" s="120"/>
      <c r="U60656" s="121"/>
      <c r="V60656" s="122"/>
      <c r="W60656" s="123"/>
      <c r="AC60656" s="123"/>
    </row>
    <row r="60657" spans="5:29" s="2" customFormat="1">
      <c r="E60657" s="120"/>
      <c r="M60657" s="120"/>
      <c r="N60657" s="120"/>
      <c r="U60657" s="121"/>
      <c r="V60657" s="122"/>
      <c r="W60657" s="123"/>
      <c r="AC60657" s="123"/>
    </row>
    <row r="60658" spans="5:29" s="2" customFormat="1">
      <c r="E60658" s="120"/>
      <c r="M60658" s="120"/>
      <c r="N60658" s="120"/>
      <c r="U60658" s="121"/>
      <c r="V60658" s="122"/>
      <c r="W60658" s="123"/>
      <c r="AC60658" s="123"/>
    </row>
    <row r="60659" spans="5:29" s="2" customFormat="1">
      <c r="E60659" s="120"/>
      <c r="M60659" s="120"/>
      <c r="N60659" s="120"/>
      <c r="U60659" s="121"/>
      <c r="V60659" s="122"/>
      <c r="W60659" s="123"/>
      <c r="AC60659" s="123"/>
    </row>
    <row r="60660" spans="5:29" s="2" customFormat="1">
      <c r="E60660" s="120"/>
      <c r="M60660" s="120"/>
      <c r="N60660" s="120"/>
      <c r="U60660" s="121"/>
      <c r="V60660" s="122"/>
      <c r="W60660" s="123"/>
      <c r="AC60660" s="123"/>
    </row>
    <row r="60661" spans="5:29" s="2" customFormat="1">
      <c r="E60661" s="120"/>
      <c r="M60661" s="120"/>
      <c r="N60661" s="120"/>
      <c r="U60661" s="121"/>
      <c r="V60661" s="122"/>
      <c r="W60661" s="123"/>
      <c r="AC60661" s="123"/>
    </row>
    <row r="60662" spans="5:29" s="2" customFormat="1">
      <c r="E60662" s="120"/>
      <c r="M60662" s="120"/>
      <c r="N60662" s="120"/>
      <c r="U60662" s="121"/>
      <c r="V60662" s="122"/>
      <c r="W60662" s="123"/>
      <c r="AC60662" s="123"/>
    </row>
    <row r="60663" spans="5:29" s="2" customFormat="1">
      <c r="E60663" s="120"/>
      <c r="M60663" s="120"/>
      <c r="N60663" s="120"/>
      <c r="U60663" s="121"/>
      <c r="V60663" s="122"/>
      <c r="W60663" s="123"/>
      <c r="AC60663" s="123"/>
    </row>
    <row r="60664" spans="5:29" s="2" customFormat="1">
      <c r="E60664" s="120"/>
      <c r="M60664" s="120"/>
      <c r="N60664" s="120"/>
      <c r="U60664" s="121"/>
      <c r="V60664" s="122"/>
      <c r="W60664" s="123"/>
      <c r="AC60664" s="123"/>
    </row>
    <row r="60665" spans="5:29" s="2" customFormat="1">
      <c r="E60665" s="120"/>
      <c r="M60665" s="120"/>
      <c r="N60665" s="120"/>
      <c r="U60665" s="121"/>
      <c r="V60665" s="122"/>
      <c r="W60665" s="123"/>
      <c r="AC60665" s="123"/>
    </row>
    <row r="60666" spans="5:29" s="2" customFormat="1">
      <c r="E60666" s="120"/>
      <c r="M60666" s="120"/>
      <c r="N60666" s="120"/>
      <c r="U60666" s="121"/>
      <c r="V60666" s="122"/>
      <c r="W60666" s="123"/>
      <c r="AC60666" s="123"/>
    </row>
    <row r="60667" spans="5:29" s="2" customFormat="1">
      <c r="E60667" s="120"/>
      <c r="M60667" s="120"/>
      <c r="N60667" s="120"/>
      <c r="U60667" s="121"/>
      <c r="V60667" s="122"/>
      <c r="W60667" s="123"/>
      <c r="AC60667" s="123"/>
    </row>
    <row r="60668" spans="5:29" s="2" customFormat="1">
      <c r="E60668" s="120"/>
      <c r="M60668" s="120"/>
      <c r="N60668" s="120"/>
      <c r="U60668" s="121"/>
      <c r="V60668" s="122"/>
      <c r="W60668" s="123"/>
      <c r="AC60668" s="123"/>
    </row>
    <row r="60669" spans="5:29" s="2" customFormat="1">
      <c r="E60669" s="120"/>
      <c r="M60669" s="120"/>
      <c r="N60669" s="120"/>
      <c r="U60669" s="121"/>
      <c r="V60669" s="122"/>
      <c r="W60669" s="123"/>
      <c r="AC60669" s="123"/>
    </row>
    <row r="60670" spans="5:29" s="2" customFormat="1">
      <c r="E60670" s="120"/>
      <c r="M60670" s="120"/>
      <c r="N60670" s="120"/>
      <c r="U60670" s="121"/>
      <c r="V60670" s="122"/>
      <c r="W60670" s="123"/>
      <c r="AC60670" s="123"/>
    </row>
    <row r="60671" spans="5:29" s="2" customFormat="1">
      <c r="E60671" s="120"/>
      <c r="M60671" s="120"/>
      <c r="N60671" s="120"/>
      <c r="U60671" s="121"/>
      <c r="V60671" s="122"/>
      <c r="W60671" s="123"/>
      <c r="AC60671" s="123"/>
    </row>
    <row r="60672" spans="5:29" s="2" customFormat="1">
      <c r="E60672" s="120"/>
      <c r="M60672" s="120"/>
      <c r="N60672" s="120"/>
      <c r="U60672" s="121"/>
      <c r="V60672" s="122"/>
      <c r="W60672" s="123"/>
      <c r="AC60672" s="123"/>
    </row>
    <row r="60673" spans="5:29" s="2" customFormat="1">
      <c r="E60673" s="120"/>
      <c r="M60673" s="120"/>
      <c r="N60673" s="120"/>
      <c r="U60673" s="121"/>
      <c r="V60673" s="122"/>
      <c r="W60673" s="123"/>
      <c r="AC60673" s="123"/>
    </row>
    <row r="60674" spans="5:29" s="2" customFormat="1">
      <c r="E60674" s="120"/>
      <c r="M60674" s="120"/>
      <c r="N60674" s="120"/>
      <c r="U60674" s="121"/>
      <c r="V60674" s="122"/>
      <c r="W60674" s="123"/>
      <c r="AC60674" s="123"/>
    </row>
    <row r="60675" spans="5:29" s="2" customFormat="1">
      <c r="E60675" s="120"/>
      <c r="M60675" s="120"/>
      <c r="N60675" s="120"/>
      <c r="U60675" s="121"/>
      <c r="V60675" s="122"/>
      <c r="W60675" s="123"/>
      <c r="AC60675" s="123"/>
    </row>
    <row r="60676" spans="5:29" s="2" customFormat="1">
      <c r="E60676" s="120"/>
      <c r="M60676" s="120"/>
      <c r="N60676" s="120"/>
      <c r="U60676" s="121"/>
      <c r="V60676" s="122"/>
      <c r="W60676" s="123"/>
      <c r="AC60676" s="123"/>
    </row>
    <row r="60677" spans="5:29" s="2" customFormat="1">
      <c r="E60677" s="120"/>
      <c r="M60677" s="120"/>
      <c r="N60677" s="120"/>
      <c r="U60677" s="121"/>
      <c r="V60677" s="122"/>
      <c r="W60677" s="123"/>
      <c r="AC60677" s="123"/>
    </row>
    <row r="60678" spans="5:29" s="2" customFormat="1">
      <c r="E60678" s="120"/>
      <c r="M60678" s="120"/>
      <c r="N60678" s="120"/>
      <c r="U60678" s="121"/>
      <c r="V60678" s="122"/>
      <c r="W60678" s="123"/>
      <c r="AC60678" s="123"/>
    </row>
    <row r="60679" spans="5:29" s="2" customFormat="1">
      <c r="E60679" s="120"/>
      <c r="M60679" s="120"/>
      <c r="N60679" s="120"/>
      <c r="U60679" s="121"/>
      <c r="V60679" s="122"/>
      <c r="W60679" s="123"/>
      <c r="AC60679" s="123"/>
    </row>
    <row r="60680" spans="5:29" s="2" customFormat="1">
      <c r="E60680" s="120"/>
      <c r="M60680" s="120"/>
      <c r="N60680" s="120"/>
      <c r="U60680" s="121"/>
      <c r="V60680" s="122"/>
      <c r="W60680" s="123"/>
      <c r="AC60680" s="123"/>
    </row>
    <row r="60681" spans="5:29" s="2" customFormat="1">
      <c r="E60681" s="120"/>
      <c r="M60681" s="120"/>
      <c r="N60681" s="120"/>
      <c r="U60681" s="121"/>
      <c r="V60681" s="122"/>
      <c r="W60681" s="123"/>
      <c r="AC60681" s="123"/>
    </row>
    <row r="60682" spans="5:29" s="2" customFormat="1">
      <c r="E60682" s="120"/>
      <c r="M60682" s="120"/>
      <c r="N60682" s="120"/>
      <c r="U60682" s="121"/>
      <c r="V60682" s="122"/>
      <c r="W60682" s="123"/>
      <c r="AC60682" s="123"/>
    </row>
    <row r="60683" spans="5:29" s="2" customFormat="1">
      <c r="E60683" s="120"/>
      <c r="M60683" s="120"/>
      <c r="N60683" s="120"/>
      <c r="U60683" s="121"/>
      <c r="V60683" s="122"/>
      <c r="W60683" s="123"/>
      <c r="AC60683" s="123"/>
    </row>
    <row r="60684" spans="5:29" s="2" customFormat="1">
      <c r="E60684" s="120"/>
      <c r="M60684" s="120"/>
      <c r="N60684" s="120"/>
      <c r="U60684" s="121"/>
      <c r="V60684" s="122"/>
      <c r="W60684" s="123"/>
      <c r="AC60684" s="123"/>
    </row>
    <row r="60685" spans="5:29" s="2" customFormat="1">
      <c r="E60685" s="120"/>
      <c r="M60685" s="120"/>
      <c r="N60685" s="120"/>
      <c r="U60685" s="121"/>
      <c r="V60685" s="122"/>
      <c r="W60685" s="123"/>
      <c r="AC60685" s="123"/>
    </row>
    <row r="60686" spans="5:29" s="2" customFormat="1">
      <c r="E60686" s="120"/>
      <c r="M60686" s="120"/>
      <c r="N60686" s="120"/>
      <c r="U60686" s="121"/>
      <c r="V60686" s="122"/>
      <c r="W60686" s="123"/>
      <c r="AC60686" s="123"/>
    </row>
    <row r="60687" spans="5:29" s="2" customFormat="1">
      <c r="E60687" s="120"/>
      <c r="M60687" s="120"/>
      <c r="N60687" s="120"/>
      <c r="U60687" s="121"/>
      <c r="V60687" s="122"/>
      <c r="W60687" s="123"/>
      <c r="AC60687" s="123"/>
    </row>
    <row r="60688" spans="5:29" s="2" customFormat="1">
      <c r="E60688" s="120"/>
      <c r="M60688" s="120"/>
      <c r="N60688" s="120"/>
      <c r="U60688" s="121"/>
      <c r="V60688" s="122"/>
      <c r="W60688" s="123"/>
      <c r="AC60688" s="123"/>
    </row>
    <row r="60689" spans="5:29" s="2" customFormat="1">
      <c r="E60689" s="120"/>
      <c r="M60689" s="120"/>
      <c r="N60689" s="120"/>
      <c r="U60689" s="121"/>
      <c r="V60689" s="122"/>
      <c r="W60689" s="123"/>
      <c r="AC60689" s="123"/>
    </row>
    <row r="60690" spans="5:29" s="2" customFormat="1">
      <c r="E60690" s="120"/>
      <c r="M60690" s="120"/>
      <c r="N60690" s="120"/>
      <c r="U60690" s="121"/>
      <c r="V60690" s="122"/>
      <c r="W60690" s="123"/>
      <c r="AC60690" s="123"/>
    </row>
    <row r="60691" spans="5:29" s="2" customFormat="1">
      <c r="E60691" s="120"/>
      <c r="M60691" s="120"/>
      <c r="N60691" s="120"/>
      <c r="U60691" s="121"/>
      <c r="V60691" s="122"/>
      <c r="W60691" s="123"/>
      <c r="AC60691" s="123"/>
    </row>
    <row r="60692" spans="5:29" s="2" customFormat="1">
      <c r="E60692" s="120"/>
      <c r="M60692" s="120"/>
      <c r="N60692" s="120"/>
      <c r="U60692" s="121"/>
      <c r="V60692" s="122"/>
      <c r="W60692" s="123"/>
      <c r="AC60692" s="123"/>
    </row>
    <row r="60693" spans="5:29" s="2" customFormat="1">
      <c r="E60693" s="120"/>
      <c r="M60693" s="120"/>
      <c r="N60693" s="120"/>
      <c r="U60693" s="121"/>
      <c r="V60693" s="122"/>
      <c r="W60693" s="123"/>
      <c r="AC60693" s="123"/>
    </row>
    <row r="60694" spans="5:29" s="2" customFormat="1">
      <c r="E60694" s="120"/>
      <c r="M60694" s="120"/>
      <c r="N60694" s="120"/>
      <c r="U60694" s="121"/>
      <c r="V60694" s="122"/>
      <c r="W60694" s="123"/>
      <c r="AC60694" s="123"/>
    </row>
    <row r="60695" spans="5:29" s="2" customFormat="1">
      <c r="E60695" s="120"/>
      <c r="M60695" s="120"/>
      <c r="N60695" s="120"/>
      <c r="U60695" s="121"/>
      <c r="V60695" s="122"/>
      <c r="W60695" s="123"/>
      <c r="AC60695" s="123"/>
    </row>
    <row r="60696" spans="5:29" s="2" customFormat="1">
      <c r="E60696" s="120"/>
      <c r="M60696" s="120"/>
      <c r="N60696" s="120"/>
      <c r="U60696" s="121"/>
      <c r="V60696" s="122"/>
      <c r="W60696" s="123"/>
      <c r="AC60696" s="123"/>
    </row>
    <row r="60697" spans="5:29" s="2" customFormat="1">
      <c r="E60697" s="120"/>
      <c r="M60697" s="120"/>
      <c r="N60697" s="120"/>
      <c r="U60697" s="121"/>
      <c r="V60697" s="122"/>
      <c r="W60697" s="123"/>
      <c r="AC60697" s="123"/>
    </row>
    <row r="60698" spans="5:29" s="2" customFormat="1">
      <c r="E60698" s="120"/>
      <c r="M60698" s="120"/>
      <c r="N60698" s="120"/>
      <c r="U60698" s="121"/>
      <c r="V60698" s="122"/>
      <c r="W60698" s="123"/>
      <c r="AC60698" s="123"/>
    </row>
    <row r="60699" spans="5:29" s="2" customFormat="1">
      <c r="E60699" s="120"/>
      <c r="M60699" s="120"/>
      <c r="N60699" s="120"/>
      <c r="U60699" s="121"/>
      <c r="V60699" s="122"/>
      <c r="W60699" s="123"/>
      <c r="AC60699" s="123"/>
    </row>
    <row r="60700" spans="5:29" s="2" customFormat="1">
      <c r="E60700" s="120"/>
      <c r="M60700" s="120"/>
      <c r="N60700" s="120"/>
      <c r="U60700" s="121"/>
      <c r="V60700" s="122"/>
      <c r="W60700" s="123"/>
      <c r="AC60700" s="123"/>
    </row>
    <row r="60701" spans="5:29" s="2" customFormat="1">
      <c r="E60701" s="120"/>
      <c r="M60701" s="120"/>
      <c r="N60701" s="120"/>
      <c r="U60701" s="121"/>
      <c r="V60701" s="122"/>
      <c r="W60701" s="123"/>
      <c r="AC60701" s="123"/>
    </row>
    <row r="60702" spans="5:29" s="2" customFormat="1">
      <c r="E60702" s="120"/>
      <c r="M60702" s="120"/>
      <c r="N60702" s="120"/>
      <c r="U60702" s="121"/>
      <c r="V60702" s="122"/>
      <c r="W60702" s="123"/>
      <c r="AC60702" s="123"/>
    </row>
    <row r="60703" spans="5:29" s="2" customFormat="1">
      <c r="E60703" s="120"/>
      <c r="M60703" s="120"/>
      <c r="N60703" s="120"/>
      <c r="U60703" s="121"/>
      <c r="V60703" s="122"/>
      <c r="W60703" s="123"/>
      <c r="AC60703" s="123"/>
    </row>
    <row r="60704" spans="5:29" s="2" customFormat="1">
      <c r="E60704" s="120"/>
      <c r="M60704" s="120"/>
      <c r="N60704" s="120"/>
      <c r="U60704" s="121"/>
      <c r="V60704" s="122"/>
      <c r="W60704" s="123"/>
      <c r="AC60704" s="123"/>
    </row>
    <row r="60705" spans="5:29" s="2" customFormat="1">
      <c r="E60705" s="120"/>
      <c r="M60705" s="120"/>
      <c r="N60705" s="120"/>
      <c r="U60705" s="121"/>
      <c r="V60705" s="122"/>
      <c r="W60705" s="123"/>
      <c r="AC60705" s="123"/>
    </row>
    <row r="60706" spans="5:29" s="2" customFormat="1">
      <c r="E60706" s="120"/>
      <c r="M60706" s="120"/>
      <c r="N60706" s="120"/>
      <c r="U60706" s="121"/>
      <c r="V60706" s="122"/>
      <c r="W60706" s="123"/>
      <c r="AC60706" s="123"/>
    </row>
    <row r="60707" spans="5:29" s="2" customFormat="1">
      <c r="E60707" s="120"/>
      <c r="M60707" s="120"/>
      <c r="N60707" s="120"/>
      <c r="U60707" s="121"/>
      <c r="V60707" s="122"/>
      <c r="W60707" s="123"/>
      <c r="AC60707" s="123"/>
    </row>
    <row r="60708" spans="5:29" s="2" customFormat="1">
      <c r="E60708" s="120"/>
      <c r="M60708" s="120"/>
      <c r="N60708" s="120"/>
      <c r="U60708" s="121"/>
      <c r="V60708" s="122"/>
      <c r="W60708" s="123"/>
      <c r="AC60708" s="123"/>
    </row>
    <row r="60709" spans="5:29" s="2" customFormat="1">
      <c r="E60709" s="120"/>
      <c r="M60709" s="120"/>
      <c r="N60709" s="120"/>
      <c r="U60709" s="121"/>
      <c r="V60709" s="122"/>
      <c r="W60709" s="123"/>
      <c r="AC60709" s="123"/>
    </row>
    <row r="60710" spans="5:29" s="2" customFormat="1">
      <c r="E60710" s="120"/>
      <c r="M60710" s="120"/>
      <c r="N60710" s="120"/>
      <c r="U60710" s="121"/>
      <c r="V60710" s="122"/>
      <c r="W60710" s="123"/>
      <c r="AC60710" s="123"/>
    </row>
    <row r="60711" spans="5:29" s="2" customFormat="1">
      <c r="E60711" s="120"/>
      <c r="M60711" s="120"/>
      <c r="N60711" s="120"/>
      <c r="U60711" s="121"/>
      <c r="V60711" s="122"/>
      <c r="W60711" s="123"/>
      <c r="AC60711" s="123"/>
    </row>
    <row r="60712" spans="5:29" s="2" customFormat="1">
      <c r="E60712" s="120"/>
      <c r="M60712" s="120"/>
      <c r="N60712" s="120"/>
      <c r="U60712" s="121"/>
      <c r="V60712" s="122"/>
      <c r="W60712" s="123"/>
      <c r="AC60712" s="123"/>
    </row>
    <row r="60713" spans="5:29" s="2" customFormat="1">
      <c r="E60713" s="120"/>
      <c r="M60713" s="120"/>
      <c r="N60713" s="120"/>
      <c r="U60713" s="121"/>
      <c r="V60713" s="122"/>
      <c r="W60713" s="123"/>
      <c r="AC60713" s="123"/>
    </row>
    <row r="60714" spans="5:29" s="2" customFormat="1">
      <c r="E60714" s="120"/>
      <c r="M60714" s="120"/>
      <c r="N60714" s="120"/>
      <c r="U60714" s="121"/>
      <c r="V60714" s="122"/>
      <c r="W60714" s="123"/>
      <c r="AC60714" s="123"/>
    </row>
    <row r="60715" spans="5:29" s="2" customFormat="1">
      <c r="E60715" s="120"/>
      <c r="M60715" s="120"/>
      <c r="N60715" s="120"/>
      <c r="U60715" s="121"/>
      <c r="V60715" s="122"/>
      <c r="W60715" s="123"/>
      <c r="AC60715" s="123"/>
    </row>
    <row r="60716" spans="5:29" s="2" customFormat="1">
      <c r="E60716" s="120"/>
      <c r="M60716" s="120"/>
      <c r="N60716" s="120"/>
      <c r="U60716" s="121"/>
      <c r="V60716" s="122"/>
      <c r="W60716" s="123"/>
      <c r="AC60716" s="123"/>
    </row>
    <row r="60717" spans="5:29" s="2" customFormat="1">
      <c r="E60717" s="120"/>
      <c r="M60717" s="120"/>
      <c r="N60717" s="120"/>
      <c r="U60717" s="121"/>
      <c r="V60717" s="122"/>
      <c r="W60717" s="123"/>
      <c r="AC60717" s="123"/>
    </row>
    <row r="60718" spans="5:29" s="2" customFormat="1">
      <c r="E60718" s="120"/>
      <c r="M60718" s="120"/>
      <c r="N60718" s="120"/>
      <c r="U60718" s="121"/>
      <c r="V60718" s="122"/>
      <c r="W60718" s="123"/>
      <c r="AC60718" s="123"/>
    </row>
    <row r="60719" spans="5:29" s="2" customFormat="1">
      <c r="E60719" s="120"/>
      <c r="M60719" s="120"/>
      <c r="N60719" s="120"/>
      <c r="U60719" s="121"/>
      <c r="V60719" s="122"/>
      <c r="W60719" s="123"/>
      <c r="AC60719" s="123"/>
    </row>
    <row r="60720" spans="5:29" s="2" customFormat="1">
      <c r="E60720" s="120"/>
      <c r="M60720" s="120"/>
      <c r="N60720" s="120"/>
      <c r="U60720" s="121"/>
      <c r="V60720" s="122"/>
      <c r="W60720" s="123"/>
      <c r="AC60720" s="123"/>
    </row>
    <row r="60721" spans="5:29" s="2" customFormat="1">
      <c r="E60721" s="120"/>
      <c r="M60721" s="120"/>
      <c r="N60721" s="120"/>
      <c r="U60721" s="121"/>
      <c r="V60721" s="122"/>
      <c r="W60721" s="123"/>
      <c r="AC60721" s="123"/>
    </row>
    <row r="60722" spans="5:29" s="2" customFormat="1">
      <c r="E60722" s="120"/>
      <c r="M60722" s="120"/>
      <c r="N60722" s="120"/>
      <c r="U60722" s="121"/>
      <c r="V60722" s="122"/>
      <c r="W60722" s="123"/>
      <c r="AC60722" s="123"/>
    </row>
    <row r="60723" spans="5:29" s="2" customFormat="1">
      <c r="E60723" s="120"/>
      <c r="M60723" s="120"/>
      <c r="N60723" s="120"/>
      <c r="U60723" s="121"/>
      <c r="V60723" s="122"/>
      <c r="W60723" s="123"/>
      <c r="AC60723" s="123"/>
    </row>
    <row r="60724" spans="5:29" s="2" customFormat="1">
      <c r="E60724" s="120"/>
      <c r="M60724" s="120"/>
      <c r="N60724" s="120"/>
      <c r="U60724" s="121"/>
      <c r="V60724" s="122"/>
      <c r="W60724" s="123"/>
      <c r="AC60724" s="123"/>
    </row>
    <row r="60725" spans="5:29" s="2" customFormat="1">
      <c r="E60725" s="120"/>
      <c r="M60725" s="120"/>
      <c r="N60725" s="120"/>
      <c r="U60725" s="121"/>
      <c r="V60725" s="122"/>
      <c r="W60725" s="123"/>
      <c r="AC60725" s="123"/>
    </row>
    <row r="60726" spans="5:29" s="2" customFormat="1">
      <c r="E60726" s="120"/>
      <c r="M60726" s="120"/>
      <c r="N60726" s="120"/>
      <c r="U60726" s="121"/>
      <c r="V60726" s="122"/>
      <c r="W60726" s="123"/>
      <c r="AC60726" s="123"/>
    </row>
    <row r="60727" spans="5:29" s="2" customFormat="1">
      <c r="E60727" s="120"/>
      <c r="M60727" s="120"/>
      <c r="N60727" s="120"/>
      <c r="U60727" s="121"/>
      <c r="V60727" s="122"/>
      <c r="W60727" s="123"/>
      <c r="AC60727" s="123"/>
    </row>
    <row r="60728" spans="5:29" s="2" customFormat="1">
      <c r="E60728" s="120"/>
      <c r="M60728" s="120"/>
      <c r="N60728" s="120"/>
      <c r="U60728" s="121"/>
      <c r="V60728" s="122"/>
      <c r="W60728" s="123"/>
      <c r="AC60728" s="123"/>
    </row>
    <row r="60729" spans="5:29" s="2" customFormat="1">
      <c r="E60729" s="120"/>
      <c r="M60729" s="120"/>
      <c r="N60729" s="120"/>
      <c r="U60729" s="121"/>
      <c r="V60729" s="122"/>
      <c r="W60729" s="123"/>
      <c r="AC60729" s="123"/>
    </row>
    <row r="60730" spans="5:29" s="2" customFormat="1">
      <c r="E60730" s="120"/>
      <c r="M60730" s="120"/>
      <c r="N60730" s="120"/>
      <c r="U60730" s="121"/>
      <c r="V60730" s="122"/>
      <c r="W60730" s="123"/>
      <c r="AC60730" s="123"/>
    </row>
    <row r="60731" spans="5:29" s="2" customFormat="1">
      <c r="E60731" s="120"/>
      <c r="M60731" s="120"/>
      <c r="N60731" s="120"/>
      <c r="U60731" s="121"/>
      <c r="V60731" s="122"/>
      <c r="W60731" s="123"/>
      <c r="AC60731" s="123"/>
    </row>
    <row r="60732" spans="5:29" s="2" customFormat="1">
      <c r="E60732" s="120"/>
      <c r="M60732" s="120"/>
      <c r="N60732" s="120"/>
      <c r="U60732" s="121"/>
      <c r="V60732" s="122"/>
      <c r="W60732" s="123"/>
      <c r="AC60732" s="123"/>
    </row>
    <row r="60733" spans="5:29" s="2" customFormat="1">
      <c r="E60733" s="120"/>
      <c r="M60733" s="120"/>
      <c r="N60733" s="120"/>
      <c r="U60733" s="121"/>
      <c r="V60733" s="122"/>
      <c r="W60733" s="123"/>
      <c r="AC60733" s="123"/>
    </row>
    <row r="60734" spans="5:29" s="2" customFormat="1">
      <c r="E60734" s="120"/>
      <c r="M60734" s="120"/>
      <c r="N60734" s="120"/>
      <c r="U60734" s="121"/>
      <c r="V60734" s="122"/>
      <c r="W60734" s="123"/>
      <c r="AC60734" s="123"/>
    </row>
    <row r="60735" spans="5:29" s="2" customFormat="1">
      <c r="E60735" s="120"/>
      <c r="M60735" s="120"/>
      <c r="N60735" s="120"/>
      <c r="U60735" s="121"/>
      <c r="V60735" s="122"/>
      <c r="W60735" s="123"/>
      <c r="AC60735" s="123"/>
    </row>
    <row r="60736" spans="5:29" s="2" customFormat="1">
      <c r="E60736" s="120"/>
      <c r="M60736" s="120"/>
      <c r="N60736" s="120"/>
      <c r="U60736" s="121"/>
      <c r="V60736" s="122"/>
      <c r="W60736" s="123"/>
      <c r="AC60736" s="123"/>
    </row>
    <row r="60737" spans="5:29" s="2" customFormat="1">
      <c r="E60737" s="120"/>
      <c r="M60737" s="120"/>
      <c r="N60737" s="120"/>
      <c r="U60737" s="121"/>
      <c r="V60737" s="122"/>
      <c r="W60737" s="123"/>
      <c r="AC60737" s="123"/>
    </row>
    <row r="60738" spans="5:29" s="2" customFormat="1">
      <c r="E60738" s="120"/>
      <c r="M60738" s="120"/>
      <c r="N60738" s="120"/>
      <c r="U60738" s="121"/>
      <c r="V60738" s="122"/>
      <c r="W60738" s="123"/>
      <c r="AC60738" s="123"/>
    </row>
    <row r="60739" spans="5:29" s="2" customFormat="1">
      <c r="E60739" s="120"/>
      <c r="M60739" s="120"/>
      <c r="N60739" s="120"/>
      <c r="U60739" s="121"/>
      <c r="V60739" s="122"/>
      <c r="W60739" s="123"/>
      <c r="AC60739" s="123"/>
    </row>
    <row r="60740" spans="5:29" s="2" customFormat="1">
      <c r="E60740" s="120"/>
      <c r="M60740" s="120"/>
      <c r="N60740" s="120"/>
      <c r="U60740" s="121"/>
      <c r="V60740" s="122"/>
      <c r="W60740" s="123"/>
      <c r="AC60740" s="123"/>
    </row>
    <row r="60741" spans="5:29" s="2" customFormat="1">
      <c r="E60741" s="120"/>
      <c r="M60741" s="120"/>
      <c r="N60741" s="120"/>
      <c r="U60741" s="121"/>
      <c r="V60741" s="122"/>
      <c r="W60741" s="123"/>
      <c r="AC60741" s="123"/>
    </row>
    <row r="60742" spans="5:29" s="2" customFormat="1">
      <c r="E60742" s="120"/>
      <c r="M60742" s="120"/>
      <c r="N60742" s="120"/>
      <c r="U60742" s="121"/>
      <c r="V60742" s="122"/>
      <c r="W60742" s="123"/>
      <c r="AC60742" s="123"/>
    </row>
    <row r="60743" spans="5:29" s="2" customFormat="1">
      <c r="E60743" s="120"/>
      <c r="M60743" s="120"/>
      <c r="N60743" s="120"/>
      <c r="U60743" s="121"/>
      <c r="V60743" s="122"/>
      <c r="W60743" s="123"/>
      <c r="AC60743" s="123"/>
    </row>
    <row r="60744" spans="5:29" s="2" customFormat="1">
      <c r="E60744" s="120"/>
      <c r="M60744" s="120"/>
      <c r="N60744" s="120"/>
      <c r="U60744" s="121"/>
      <c r="V60744" s="122"/>
      <c r="W60744" s="123"/>
      <c r="AC60744" s="123"/>
    </row>
    <row r="60745" spans="5:29" s="2" customFormat="1">
      <c r="E60745" s="120"/>
      <c r="M60745" s="120"/>
      <c r="N60745" s="120"/>
      <c r="U60745" s="121"/>
      <c r="V60745" s="122"/>
      <c r="W60745" s="123"/>
      <c r="AC60745" s="123"/>
    </row>
    <row r="60746" spans="5:29" s="2" customFormat="1">
      <c r="E60746" s="120"/>
      <c r="M60746" s="120"/>
      <c r="N60746" s="120"/>
      <c r="U60746" s="121"/>
      <c r="V60746" s="122"/>
      <c r="W60746" s="123"/>
      <c r="AC60746" s="123"/>
    </row>
    <row r="60747" spans="5:29" s="2" customFormat="1">
      <c r="E60747" s="120"/>
      <c r="M60747" s="120"/>
      <c r="N60747" s="120"/>
      <c r="U60747" s="121"/>
      <c r="V60747" s="122"/>
      <c r="W60747" s="123"/>
      <c r="AC60747" s="123"/>
    </row>
    <row r="60748" spans="5:29" s="2" customFormat="1">
      <c r="E60748" s="120"/>
      <c r="M60748" s="120"/>
      <c r="N60748" s="120"/>
      <c r="U60748" s="121"/>
      <c r="V60748" s="122"/>
      <c r="W60748" s="123"/>
      <c r="AC60748" s="123"/>
    </row>
    <row r="60749" spans="5:29" s="2" customFormat="1">
      <c r="E60749" s="120"/>
      <c r="M60749" s="120"/>
      <c r="N60749" s="120"/>
      <c r="U60749" s="121"/>
      <c r="V60749" s="122"/>
      <c r="W60749" s="123"/>
      <c r="AC60749" s="123"/>
    </row>
    <row r="60750" spans="5:29" s="2" customFormat="1">
      <c r="E60750" s="120"/>
      <c r="M60750" s="120"/>
      <c r="N60750" s="120"/>
      <c r="U60750" s="121"/>
      <c r="V60750" s="122"/>
      <c r="W60750" s="123"/>
      <c r="AC60750" s="123"/>
    </row>
    <row r="60751" spans="5:29" s="2" customFormat="1">
      <c r="E60751" s="120"/>
      <c r="M60751" s="120"/>
      <c r="N60751" s="120"/>
      <c r="U60751" s="121"/>
      <c r="V60751" s="122"/>
      <c r="W60751" s="123"/>
      <c r="AC60751" s="123"/>
    </row>
    <row r="60752" spans="5:29" s="2" customFormat="1">
      <c r="E60752" s="120"/>
      <c r="M60752" s="120"/>
      <c r="N60752" s="120"/>
      <c r="U60752" s="121"/>
      <c r="V60752" s="122"/>
      <c r="W60752" s="123"/>
      <c r="AC60752" s="123"/>
    </row>
    <row r="60753" spans="5:29" s="2" customFormat="1">
      <c r="E60753" s="120"/>
      <c r="M60753" s="120"/>
      <c r="N60753" s="120"/>
      <c r="U60753" s="121"/>
      <c r="V60753" s="122"/>
      <c r="W60753" s="123"/>
      <c r="AC60753" s="123"/>
    </row>
    <row r="60754" spans="5:29" s="2" customFormat="1">
      <c r="E60754" s="120"/>
      <c r="M60754" s="120"/>
      <c r="N60754" s="120"/>
      <c r="U60754" s="121"/>
      <c r="V60754" s="122"/>
      <c r="W60754" s="123"/>
      <c r="AC60754" s="123"/>
    </row>
    <row r="60755" spans="5:29" s="2" customFormat="1">
      <c r="E60755" s="120"/>
      <c r="M60755" s="120"/>
      <c r="N60755" s="120"/>
      <c r="U60755" s="121"/>
      <c r="V60755" s="122"/>
      <c r="W60755" s="123"/>
      <c r="AC60755" s="123"/>
    </row>
    <row r="60756" spans="5:29" s="2" customFormat="1">
      <c r="E60756" s="120"/>
      <c r="M60756" s="120"/>
      <c r="N60756" s="120"/>
      <c r="U60756" s="121"/>
      <c r="V60756" s="122"/>
      <c r="W60756" s="123"/>
      <c r="AC60756" s="123"/>
    </row>
    <row r="60757" spans="5:29" s="2" customFormat="1">
      <c r="E60757" s="120"/>
      <c r="M60757" s="120"/>
      <c r="N60757" s="120"/>
      <c r="U60757" s="121"/>
      <c r="V60757" s="122"/>
      <c r="W60757" s="123"/>
      <c r="AC60757" s="123"/>
    </row>
    <row r="60758" spans="5:29" s="2" customFormat="1">
      <c r="E60758" s="120"/>
      <c r="M60758" s="120"/>
      <c r="N60758" s="120"/>
      <c r="U60758" s="121"/>
      <c r="V60758" s="122"/>
      <c r="W60758" s="123"/>
      <c r="AC60758" s="123"/>
    </row>
    <row r="60759" spans="5:29" s="2" customFormat="1">
      <c r="E60759" s="120"/>
      <c r="M60759" s="120"/>
      <c r="N60759" s="120"/>
      <c r="U60759" s="121"/>
      <c r="V60759" s="122"/>
      <c r="W60759" s="123"/>
      <c r="AC60759" s="123"/>
    </row>
    <row r="60760" spans="5:29" s="2" customFormat="1">
      <c r="E60760" s="120"/>
      <c r="M60760" s="120"/>
      <c r="N60760" s="120"/>
      <c r="U60760" s="121"/>
      <c r="V60760" s="122"/>
      <c r="W60760" s="123"/>
      <c r="AC60760" s="123"/>
    </row>
    <row r="60761" spans="5:29" s="2" customFormat="1">
      <c r="E60761" s="120"/>
      <c r="M60761" s="120"/>
      <c r="N60761" s="120"/>
      <c r="U60761" s="121"/>
      <c r="V60761" s="122"/>
      <c r="W60761" s="123"/>
      <c r="AC60761" s="123"/>
    </row>
    <row r="60762" spans="5:29" s="2" customFormat="1">
      <c r="E60762" s="120"/>
      <c r="M60762" s="120"/>
      <c r="N60762" s="120"/>
      <c r="U60762" s="121"/>
      <c r="V60762" s="122"/>
      <c r="W60762" s="123"/>
      <c r="AC60762" s="123"/>
    </row>
    <row r="60763" spans="5:29" s="2" customFormat="1">
      <c r="E60763" s="120"/>
      <c r="M60763" s="120"/>
      <c r="N60763" s="120"/>
      <c r="U60763" s="121"/>
      <c r="V60763" s="122"/>
      <c r="W60763" s="123"/>
      <c r="AC60763" s="123"/>
    </row>
    <row r="60764" spans="5:29" s="2" customFormat="1">
      <c r="E60764" s="120"/>
      <c r="M60764" s="120"/>
      <c r="N60764" s="120"/>
      <c r="U60764" s="121"/>
      <c r="V60764" s="122"/>
      <c r="W60764" s="123"/>
      <c r="AC60764" s="123"/>
    </row>
    <row r="60765" spans="5:29" s="2" customFormat="1">
      <c r="E60765" s="120"/>
      <c r="M60765" s="120"/>
      <c r="N60765" s="120"/>
      <c r="U60765" s="121"/>
      <c r="V60765" s="122"/>
      <c r="W60765" s="123"/>
      <c r="AC60765" s="123"/>
    </row>
    <row r="60766" spans="5:29" s="2" customFormat="1">
      <c r="E60766" s="120"/>
      <c r="M60766" s="120"/>
      <c r="N60766" s="120"/>
      <c r="U60766" s="121"/>
      <c r="V60766" s="122"/>
      <c r="W60766" s="123"/>
      <c r="AC60766" s="123"/>
    </row>
    <row r="60767" spans="5:29" s="2" customFormat="1">
      <c r="E60767" s="120"/>
      <c r="M60767" s="120"/>
      <c r="N60767" s="120"/>
      <c r="U60767" s="121"/>
      <c r="V60767" s="122"/>
      <c r="W60767" s="123"/>
      <c r="AC60767" s="123"/>
    </row>
    <row r="60768" spans="5:29" s="2" customFormat="1">
      <c r="E60768" s="120"/>
      <c r="M60768" s="120"/>
      <c r="N60768" s="120"/>
      <c r="U60768" s="121"/>
      <c r="V60768" s="122"/>
      <c r="W60768" s="123"/>
      <c r="AC60768" s="123"/>
    </row>
    <row r="60769" spans="5:29" s="2" customFormat="1">
      <c r="E60769" s="120"/>
      <c r="M60769" s="120"/>
      <c r="N60769" s="120"/>
      <c r="U60769" s="121"/>
      <c r="V60769" s="122"/>
      <c r="W60769" s="123"/>
      <c r="AC60769" s="123"/>
    </row>
    <row r="60770" spans="5:29" s="2" customFormat="1">
      <c r="E60770" s="120"/>
      <c r="M60770" s="120"/>
      <c r="N60770" s="120"/>
      <c r="U60770" s="121"/>
      <c r="V60770" s="122"/>
      <c r="W60770" s="123"/>
      <c r="AC60770" s="123"/>
    </row>
    <row r="60771" spans="5:29" s="2" customFormat="1">
      <c r="E60771" s="120"/>
      <c r="M60771" s="120"/>
      <c r="N60771" s="120"/>
      <c r="U60771" s="121"/>
      <c r="V60771" s="122"/>
      <c r="W60771" s="123"/>
      <c r="AC60771" s="123"/>
    </row>
    <row r="60772" spans="5:29" s="2" customFormat="1">
      <c r="E60772" s="120"/>
      <c r="M60772" s="120"/>
      <c r="N60772" s="120"/>
      <c r="U60772" s="121"/>
      <c r="V60772" s="122"/>
      <c r="W60772" s="123"/>
      <c r="AC60772" s="123"/>
    </row>
    <row r="60773" spans="5:29" s="2" customFormat="1">
      <c r="E60773" s="120"/>
      <c r="M60773" s="120"/>
      <c r="N60773" s="120"/>
      <c r="U60773" s="121"/>
      <c r="V60773" s="122"/>
      <c r="W60773" s="123"/>
      <c r="AC60773" s="123"/>
    </row>
    <row r="60774" spans="5:29" s="2" customFormat="1">
      <c r="E60774" s="120"/>
      <c r="M60774" s="120"/>
      <c r="N60774" s="120"/>
      <c r="U60774" s="121"/>
      <c r="V60774" s="122"/>
      <c r="W60774" s="123"/>
      <c r="AC60774" s="123"/>
    </row>
    <row r="60775" spans="5:29" s="2" customFormat="1">
      <c r="E60775" s="120"/>
      <c r="M60775" s="120"/>
      <c r="N60775" s="120"/>
      <c r="U60775" s="121"/>
      <c r="V60775" s="122"/>
      <c r="W60775" s="123"/>
      <c r="AC60775" s="123"/>
    </row>
    <row r="60776" spans="5:29" s="2" customFormat="1">
      <c r="E60776" s="120"/>
      <c r="M60776" s="120"/>
      <c r="N60776" s="120"/>
      <c r="U60776" s="121"/>
      <c r="V60776" s="122"/>
      <c r="W60776" s="123"/>
      <c r="AC60776" s="123"/>
    </row>
    <row r="60777" spans="5:29" s="2" customFormat="1">
      <c r="E60777" s="120"/>
      <c r="M60777" s="120"/>
      <c r="N60777" s="120"/>
      <c r="U60777" s="121"/>
      <c r="V60777" s="122"/>
      <c r="W60777" s="123"/>
      <c r="AC60777" s="123"/>
    </row>
    <row r="60778" spans="5:29" s="2" customFormat="1">
      <c r="E60778" s="120"/>
      <c r="M60778" s="120"/>
      <c r="N60778" s="120"/>
      <c r="U60778" s="121"/>
      <c r="V60778" s="122"/>
      <c r="W60778" s="123"/>
      <c r="AC60778" s="123"/>
    </row>
    <row r="60779" spans="5:29" s="2" customFormat="1">
      <c r="E60779" s="120"/>
      <c r="M60779" s="120"/>
      <c r="N60779" s="120"/>
      <c r="U60779" s="121"/>
      <c r="V60779" s="122"/>
      <c r="W60779" s="123"/>
      <c r="AC60779" s="123"/>
    </row>
    <row r="60780" spans="5:29" s="2" customFormat="1">
      <c r="E60780" s="120"/>
      <c r="M60780" s="120"/>
      <c r="N60780" s="120"/>
      <c r="U60780" s="121"/>
      <c r="V60780" s="122"/>
      <c r="W60780" s="123"/>
      <c r="AC60780" s="123"/>
    </row>
    <row r="60781" spans="5:29" s="2" customFormat="1">
      <c r="E60781" s="120"/>
      <c r="M60781" s="120"/>
      <c r="N60781" s="120"/>
      <c r="U60781" s="121"/>
      <c r="V60781" s="122"/>
      <c r="W60781" s="123"/>
      <c r="AC60781" s="123"/>
    </row>
    <row r="60782" spans="5:29" s="2" customFormat="1">
      <c r="E60782" s="120"/>
      <c r="M60782" s="120"/>
      <c r="N60782" s="120"/>
      <c r="U60782" s="121"/>
      <c r="V60782" s="122"/>
      <c r="W60782" s="123"/>
      <c r="AC60782" s="123"/>
    </row>
    <row r="60783" spans="5:29" s="2" customFormat="1">
      <c r="E60783" s="120"/>
      <c r="M60783" s="120"/>
      <c r="N60783" s="120"/>
      <c r="U60783" s="121"/>
      <c r="V60783" s="122"/>
      <c r="W60783" s="123"/>
      <c r="AC60783" s="123"/>
    </row>
    <row r="60784" spans="5:29" s="2" customFormat="1">
      <c r="E60784" s="120"/>
      <c r="M60784" s="120"/>
      <c r="N60784" s="120"/>
      <c r="U60784" s="121"/>
      <c r="V60784" s="122"/>
      <c r="W60784" s="123"/>
      <c r="AC60784" s="123"/>
    </row>
    <row r="60785" spans="5:29" s="2" customFormat="1">
      <c r="E60785" s="120"/>
      <c r="M60785" s="120"/>
      <c r="N60785" s="120"/>
      <c r="U60785" s="121"/>
      <c r="V60785" s="122"/>
      <c r="W60785" s="123"/>
      <c r="AC60785" s="123"/>
    </row>
    <row r="60786" spans="5:29" s="2" customFormat="1">
      <c r="E60786" s="120"/>
      <c r="M60786" s="120"/>
      <c r="N60786" s="120"/>
      <c r="U60786" s="121"/>
      <c r="V60786" s="122"/>
      <c r="W60786" s="123"/>
      <c r="AC60786" s="123"/>
    </row>
    <row r="60787" spans="5:29" s="2" customFormat="1">
      <c r="E60787" s="120"/>
      <c r="M60787" s="120"/>
      <c r="N60787" s="120"/>
      <c r="U60787" s="121"/>
      <c r="V60787" s="122"/>
      <c r="W60787" s="123"/>
      <c r="AC60787" s="123"/>
    </row>
    <row r="60788" spans="5:29" s="2" customFormat="1">
      <c r="E60788" s="120"/>
      <c r="M60788" s="120"/>
      <c r="N60788" s="120"/>
      <c r="U60788" s="121"/>
      <c r="V60788" s="122"/>
      <c r="W60788" s="123"/>
      <c r="AC60788" s="123"/>
    </row>
    <row r="60789" spans="5:29" s="2" customFormat="1">
      <c r="E60789" s="120"/>
      <c r="M60789" s="120"/>
      <c r="N60789" s="120"/>
      <c r="U60789" s="121"/>
      <c r="V60789" s="122"/>
      <c r="W60789" s="123"/>
      <c r="AC60789" s="123"/>
    </row>
    <row r="60790" spans="5:29" s="2" customFormat="1">
      <c r="E60790" s="120"/>
      <c r="M60790" s="120"/>
      <c r="N60790" s="120"/>
      <c r="U60790" s="121"/>
      <c r="V60790" s="122"/>
      <c r="W60790" s="123"/>
      <c r="AC60790" s="123"/>
    </row>
    <row r="60791" spans="5:29" s="2" customFormat="1">
      <c r="E60791" s="120"/>
      <c r="M60791" s="120"/>
      <c r="N60791" s="120"/>
      <c r="U60791" s="121"/>
      <c r="V60791" s="122"/>
      <c r="W60791" s="123"/>
      <c r="AC60791" s="123"/>
    </row>
    <row r="60792" spans="5:29" s="2" customFormat="1">
      <c r="E60792" s="120"/>
      <c r="M60792" s="120"/>
      <c r="N60792" s="120"/>
      <c r="U60792" s="121"/>
      <c r="V60792" s="122"/>
      <c r="W60792" s="123"/>
      <c r="AC60792" s="123"/>
    </row>
    <row r="60793" spans="5:29" s="2" customFormat="1">
      <c r="E60793" s="120"/>
      <c r="M60793" s="120"/>
      <c r="N60793" s="120"/>
      <c r="U60793" s="121"/>
      <c r="V60793" s="122"/>
      <c r="W60793" s="123"/>
      <c r="AC60793" s="123"/>
    </row>
    <row r="60794" spans="5:29" s="2" customFormat="1">
      <c r="E60794" s="120"/>
      <c r="M60794" s="120"/>
      <c r="N60794" s="120"/>
      <c r="U60794" s="121"/>
      <c r="V60794" s="122"/>
      <c r="W60794" s="123"/>
      <c r="AC60794" s="123"/>
    </row>
    <row r="60795" spans="5:29" s="2" customFormat="1">
      <c r="E60795" s="120"/>
      <c r="M60795" s="120"/>
      <c r="N60795" s="120"/>
      <c r="U60795" s="121"/>
      <c r="V60795" s="122"/>
      <c r="W60795" s="123"/>
      <c r="AC60795" s="123"/>
    </row>
    <row r="60796" spans="5:29" s="2" customFormat="1">
      <c r="E60796" s="120"/>
      <c r="M60796" s="120"/>
      <c r="N60796" s="120"/>
      <c r="U60796" s="121"/>
      <c r="V60796" s="122"/>
      <c r="W60796" s="123"/>
      <c r="AC60796" s="123"/>
    </row>
    <row r="60797" spans="5:29" s="2" customFormat="1">
      <c r="E60797" s="120"/>
      <c r="M60797" s="120"/>
      <c r="N60797" s="120"/>
      <c r="U60797" s="121"/>
      <c r="V60797" s="122"/>
      <c r="W60797" s="123"/>
      <c r="AC60797" s="123"/>
    </row>
    <row r="60798" spans="5:29" s="2" customFormat="1">
      <c r="E60798" s="120"/>
      <c r="M60798" s="120"/>
      <c r="N60798" s="120"/>
      <c r="U60798" s="121"/>
      <c r="V60798" s="122"/>
      <c r="W60798" s="123"/>
      <c r="AC60798" s="123"/>
    </row>
    <row r="60799" spans="5:29" s="2" customFormat="1">
      <c r="E60799" s="120"/>
      <c r="M60799" s="120"/>
      <c r="N60799" s="120"/>
      <c r="U60799" s="121"/>
      <c r="V60799" s="122"/>
      <c r="W60799" s="123"/>
      <c r="AC60799" s="123"/>
    </row>
    <row r="60800" spans="5:29" s="2" customFormat="1">
      <c r="E60800" s="120"/>
      <c r="M60800" s="120"/>
      <c r="N60800" s="120"/>
      <c r="U60800" s="121"/>
      <c r="V60800" s="122"/>
      <c r="W60800" s="123"/>
      <c r="AC60800" s="123"/>
    </row>
    <row r="60801" spans="5:29" s="2" customFormat="1">
      <c r="E60801" s="120"/>
      <c r="M60801" s="120"/>
      <c r="N60801" s="120"/>
      <c r="U60801" s="121"/>
      <c r="V60801" s="122"/>
      <c r="W60801" s="123"/>
      <c r="AC60801" s="123"/>
    </row>
    <row r="60802" spans="5:29" s="2" customFormat="1">
      <c r="E60802" s="120"/>
      <c r="M60802" s="120"/>
      <c r="N60802" s="120"/>
      <c r="U60802" s="121"/>
      <c r="V60802" s="122"/>
      <c r="W60802" s="123"/>
      <c r="AC60802" s="123"/>
    </row>
    <row r="60803" spans="5:29" s="2" customFormat="1">
      <c r="E60803" s="120"/>
      <c r="M60803" s="120"/>
      <c r="N60803" s="120"/>
      <c r="U60803" s="121"/>
      <c r="V60803" s="122"/>
      <c r="W60803" s="123"/>
      <c r="AC60803" s="123"/>
    </row>
    <row r="60804" spans="5:29" s="2" customFormat="1">
      <c r="E60804" s="120"/>
      <c r="M60804" s="120"/>
      <c r="N60804" s="120"/>
      <c r="U60804" s="121"/>
      <c r="V60804" s="122"/>
      <c r="W60804" s="123"/>
      <c r="AC60804" s="123"/>
    </row>
    <row r="60805" spans="5:29" s="2" customFormat="1">
      <c r="E60805" s="120"/>
      <c r="M60805" s="120"/>
      <c r="N60805" s="120"/>
      <c r="U60805" s="121"/>
      <c r="V60805" s="122"/>
      <c r="W60805" s="123"/>
      <c r="AC60805" s="123"/>
    </row>
    <row r="60806" spans="5:29" s="2" customFormat="1">
      <c r="E60806" s="120"/>
      <c r="M60806" s="120"/>
      <c r="N60806" s="120"/>
      <c r="U60806" s="121"/>
      <c r="V60806" s="122"/>
      <c r="W60806" s="123"/>
      <c r="AC60806" s="123"/>
    </row>
    <row r="60807" spans="5:29" s="2" customFormat="1">
      <c r="E60807" s="120"/>
      <c r="M60807" s="120"/>
      <c r="N60807" s="120"/>
      <c r="U60807" s="121"/>
      <c r="V60807" s="122"/>
      <c r="W60807" s="123"/>
      <c r="AC60807" s="123"/>
    </row>
    <row r="60808" spans="5:29" s="2" customFormat="1">
      <c r="E60808" s="120"/>
      <c r="M60808" s="120"/>
      <c r="N60808" s="120"/>
      <c r="U60808" s="121"/>
      <c r="V60808" s="122"/>
      <c r="W60808" s="123"/>
      <c r="AC60808" s="123"/>
    </row>
    <row r="60809" spans="5:29" s="2" customFormat="1">
      <c r="E60809" s="120"/>
      <c r="M60809" s="120"/>
      <c r="N60809" s="120"/>
      <c r="U60809" s="121"/>
      <c r="V60809" s="122"/>
      <c r="W60809" s="123"/>
      <c r="AC60809" s="123"/>
    </row>
    <row r="60810" spans="5:29" s="2" customFormat="1">
      <c r="E60810" s="120"/>
      <c r="M60810" s="120"/>
      <c r="N60810" s="120"/>
      <c r="U60810" s="121"/>
      <c r="V60810" s="122"/>
      <c r="W60810" s="123"/>
      <c r="AC60810" s="123"/>
    </row>
    <row r="60811" spans="5:29" s="2" customFormat="1">
      <c r="E60811" s="120"/>
      <c r="M60811" s="120"/>
      <c r="N60811" s="120"/>
      <c r="U60811" s="121"/>
      <c r="V60811" s="122"/>
      <c r="W60811" s="123"/>
      <c r="AC60811" s="123"/>
    </row>
    <row r="60812" spans="5:29" s="2" customFormat="1">
      <c r="E60812" s="120"/>
      <c r="M60812" s="120"/>
      <c r="N60812" s="120"/>
      <c r="U60812" s="121"/>
      <c r="V60812" s="122"/>
      <c r="W60812" s="123"/>
      <c r="AC60812" s="123"/>
    </row>
    <row r="60813" spans="5:29" s="2" customFormat="1">
      <c r="E60813" s="120"/>
      <c r="M60813" s="120"/>
      <c r="N60813" s="120"/>
      <c r="U60813" s="121"/>
      <c r="V60813" s="122"/>
      <c r="W60813" s="123"/>
      <c r="AC60813" s="123"/>
    </row>
    <row r="60814" spans="5:29" s="2" customFormat="1">
      <c r="E60814" s="120"/>
      <c r="M60814" s="120"/>
      <c r="N60814" s="120"/>
      <c r="U60814" s="121"/>
      <c r="V60814" s="122"/>
      <c r="W60814" s="123"/>
      <c r="AC60814" s="123"/>
    </row>
    <row r="60815" spans="5:29" s="2" customFormat="1">
      <c r="E60815" s="120"/>
      <c r="M60815" s="120"/>
      <c r="N60815" s="120"/>
      <c r="U60815" s="121"/>
      <c r="V60815" s="122"/>
      <c r="W60815" s="123"/>
      <c r="AC60815" s="123"/>
    </row>
    <row r="60816" spans="5:29" s="2" customFormat="1">
      <c r="E60816" s="120"/>
      <c r="M60816" s="120"/>
      <c r="N60816" s="120"/>
      <c r="U60816" s="121"/>
      <c r="V60816" s="122"/>
      <c r="W60816" s="123"/>
      <c r="AC60816" s="123"/>
    </row>
    <row r="60817" spans="5:29" s="2" customFormat="1">
      <c r="E60817" s="120"/>
      <c r="M60817" s="120"/>
      <c r="N60817" s="120"/>
      <c r="U60817" s="121"/>
      <c r="V60817" s="122"/>
      <c r="W60817" s="123"/>
      <c r="AC60817" s="123"/>
    </row>
    <row r="60818" spans="5:29" s="2" customFormat="1">
      <c r="E60818" s="120"/>
      <c r="M60818" s="120"/>
      <c r="N60818" s="120"/>
      <c r="U60818" s="121"/>
      <c r="V60818" s="122"/>
      <c r="W60818" s="123"/>
      <c r="AC60818" s="123"/>
    </row>
    <row r="60819" spans="5:29" s="2" customFormat="1">
      <c r="E60819" s="120"/>
      <c r="M60819" s="120"/>
      <c r="N60819" s="120"/>
      <c r="U60819" s="121"/>
      <c r="V60819" s="122"/>
      <c r="W60819" s="123"/>
      <c r="AC60819" s="123"/>
    </row>
    <row r="60820" spans="5:29" s="2" customFormat="1">
      <c r="E60820" s="120"/>
      <c r="M60820" s="120"/>
      <c r="N60820" s="120"/>
      <c r="U60820" s="121"/>
      <c r="V60820" s="122"/>
      <c r="W60820" s="123"/>
      <c r="AC60820" s="123"/>
    </row>
    <row r="60821" spans="5:29" s="2" customFormat="1">
      <c r="E60821" s="120"/>
      <c r="M60821" s="120"/>
      <c r="N60821" s="120"/>
      <c r="U60821" s="121"/>
      <c r="V60821" s="122"/>
      <c r="W60821" s="123"/>
      <c r="AC60821" s="123"/>
    </row>
    <row r="60822" spans="5:29" s="2" customFormat="1">
      <c r="E60822" s="120"/>
      <c r="M60822" s="120"/>
      <c r="N60822" s="120"/>
      <c r="U60822" s="121"/>
      <c r="V60822" s="122"/>
      <c r="W60822" s="123"/>
      <c r="AC60822" s="123"/>
    </row>
    <row r="60823" spans="5:29" s="2" customFormat="1">
      <c r="E60823" s="120"/>
      <c r="M60823" s="120"/>
      <c r="N60823" s="120"/>
      <c r="U60823" s="121"/>
      <c r="V60823" s="122"/>
      <c r="W60823" s="123"/>
      <c r="AC60823" s="123"/>
    </row>
    <row r="60824" spans="5:29" s="2" customFormat="1">
      <c r="E60824" s="120"/>
      <c r="M60824" s="120"/>
      <c r="N60824" s="120"/>
      <c r="U60824" s="121"/>
      <c r="V60824" s="122"/>
      <c r="W60824" s="123"/>
      <c r="AC60824" s="123"/>
    </row>
    <row r="60825" spans="5:29" s="2" customFormat="1">
      <c r="E60825" s="120"/>
      <c r="M60825" s="120"/>
      <c r="N60825" s="120"/>
      <c r="U60825" s="121"/>
      <c r="V60825" s="122"/>
      <c r="W60825" s="123"/>
      <c r="AC60825" s="123"/>
    </row>
    <row r="60826" spans="5:29" s="2" customFormat="1">
      <c r="E60826" s="120"/>
      <c r="M60826" s="120"/>
      <c r="N60826" s="120"/>
      <c r="U60826" s="121"/>
      <c r="V60826" s="122"/>
      <c r="W60826" s="123"/>
      <c r="AC60826" s="123"/>
    </row>
    <row r="60827" spans="5:29" s="2" customFormat="1">
      <c r="E60827" s="120"/>
      <c r="M60827" s="120"/>
      <c r="N60827" s="120"/>
      <c r="U60827" s="121"/>
      <c r="V60827" s="122"/>
      <c r="W60827" s="123"/>
      <c r="AC60827" s="123"/>
    </row>
    <row r="60828" spans="5:29" s="2" customFormat="1">
      <c r="E60828" s="120"/>
      <c r="M60828" s="120"/>
      <c r="N60828" s="120"/>
      <c r="U60828" s="121"/>
      <c r="V60828" s="122"/>
      <c r="W60828" s="123"/>
      <c r="AC60828" s="123"/>
    </row>
    <row r="60829" spans="5:29" s="2" customFormat="1">
      <c r="E60829" s="120"/>
      <c r="M60829" s="120"/>
      <c r="N60829" s="120"/>
      <c r="U60829" s="121"/>
      <c r="V60829" s="122"/>
      <c r="W60829" s="123"/>
      <c r="AC60829" s="123"/>
    </row>
    <row r="60830" spans="5:29" s="2" customFormat="1">
      <c r="E60830" s="120"/>
      <c r="M60830" s="120"/>
      <c r="N60830" s="120"/>
      <c r="U60830" s="121"/>
      <c r="V60830" s="122"/>
      <c r="W60830" s="123"/>
      <c r="AC60830" s="123"/>
    </row>
    <row r="60831" spans="5:29" s="2" customFormat="1">
      <c r="E60831" s="120"/>
      <c r="M60831" s="120"/>
      <c r="N60831" s="120"/>
      <c r="U60831" s="121"/>
      <c r="V60831" s="122"/>
      <c r="W60831" s="123"/>
      <c r="AC60831" s="123"/>
    </row>
    <row r="60832" spans="5:29" s="2" customFormat="1">
      <c r="E60832" s="120"/>
      <c r="M60832" s="120"/>
      <c r="N60832" s="120"/>
      <c r="U60832" s="121"/>
      <c r="V60832" s="122"/>
      <c r="W60832" s="123"/>
      <c r="AC60832" s="123"/>
    </row>
    <row r="60833" spans="5:29" s="2" customFormat="1">
      <c r="E60833" s="120"/>
      <c r="M60833" s="120"/>
      <c r="N60833" s="120"/>
      <c r="U60833" s="121"/>
      <c r="V60833" s="122"/>
      <c r="W60833" s="123"/>
      <c r="AC60833" s="123"/>
    </row>
    <row r="60834" spans="5:29" s="2" customFormat="1">
      <c r="E60834" s="120"/>
      <c r="M60834" s="120"/>
      <c r="N60834" s="120"/>
      <c r="U60834" s="121"/>
      <c r="V60834" s="122"/>
      <c r="W60834" s="123"/>
      <c r="AC60834" s="123"/>
    </row>
    <row r="60835" spans="5:29" s="2" customFormat="1">
      <c r="E60835" s="120"/>
      <c r="M60835" s="120"/>
      <c r="N60835" s="120"/>
      <c r="U60835" s="121"/>
      <c r="V60835" s="122"/>
      <c r="W60835" s="123"/>
      <c r="AC60835" s="123"/>
    </row>
    <row r="60836" spans="5:29" s="2" customFormat="1">
      <c r="E60836" s="120"/>
      <c r="M60836" s="120"/>
      <c r="N60836" s="120"/>
      <c r="U60836" s="121"/>
      <c r="V60836" s="122"/>
      <c r="W60836" s="123"/>
      <c r="AC60836" s="123"/>
    </row>
    <row r="60837" spans="5:29" s="2" customFormat="1">
      <c r="E60837" s="120"/>
      <c r="M60837" s="120"/>
      <c r="N60837" s="120"/>
      <c r="U60837" s="121"/>
      <c r="V60837" s="122"/>
      <c r="W60837" s="123"/>
      <c r="AC60837" s="123"/>
    </row>
    <row r="60838" spans="5:29" s="2" customFormat="1">
      <c r="E60838" s="120"/>
      <c r="M60838" s="120"/>
      <c r="N60838" s="120"/>
      <c r="U60838" s="121"/>
      <c r="V60838" s="122"/>
      <c r="W60838" s="123"/>
      <c r="AC60838" s="123"/>
    </row>
    <row r="60839" spans="5:29" s="2" customFormat="1">
      <c r="E60839" s="120"/>
      <c r="M60839" s="120"/>
      <c r="N60839" s="120"/>
      <c r="U60839" s="121"/>
      <c r="V60839" s="122"/>
      <c r="W60839" s="123"/>
      <c r="AC60839" s="123"/>
    </row>
    <row r="60840" spans="5:29" s="2" customFormat="1">
      <c r="E60840" s="120"/>
      <c r="M60840" s="120"/>
      <c r="N60840" s="120"/>
      <c r="U60840" s="121"/>
      <c r="V60840" s="122"/>
      <c r="W60840" s="123"/>
      <c r="AC60840" s="123"/>
    </row>
    <row r="60841" spans="5:29" s="2" customFormat="1">
      <c r="E60841" s="120"/>
      <c r="M60841" s="120"/>
      <c r="N60841" s="120"/>
      <c r="U60841" s="121"/>
      <c r="V60841" s="122"/>
      <c r="W60841" s="123"/>
      <c r="AC60841" s="123"/>
    </row>
    <row r="60842" spans="5:29" s="2" customFormat="1">
      <c r="E60842" s="120"/>
      <c r="M60842" s="120"/>
      <c r="N60842" s="120"/>
      <c r="U60842" s="121"/>
      <c r="V60842" s="122"/>
      <c r="W60842" s="123"/>
      <c r="AC60842" s="123"/>
    </row>
    <row r="60843" spans="5:29" s="2" customFormat="1">
      <c r="E60843" s="120"/>
      <c r="M60843" s="120"/>
      <c r="N60843" s="120"/>
      <c r="U60843" s="121"/>
      <c r="V60843" s="122"/>
      <c r="W60843" s="123"/>
      <c r="AC60843" s="123"/>
    </row>
    <row r="60844" spans="5:29" s="2" customFormat="1">
      <c r="E60844" s="120"/>
      <c r="M60844" s="120"/>
      <c r="N60844" s="120"/>
      <c r="U60844" s="121"/>
      <c r="V60844" s="122"/>
      <c r="W60844" s="123"/>
      <c r="AC60844" s="123"/>
    </row>
    <row r="60845" spans="5:29" s="2" customFormat="1">
      <c r="E60845" s="120"/>
      <c r="M60845" s="120"/>
      <c r="N60845" s="120"/>
      <c r="U60845" s="121"/>
      <c r="V60845" s="122"/>
      <c r="W60845" s="123"/>
      <c r="AC60845" s="123"/>
    </row>
    <row r="60846" spans="5:29" s="2" customFormat="1">
      <c r="E60846" s="120"/>
      <c r="M60846" s="120"/>
      <c r="N60846" s="120"/>
      <c r="U60846" s="121"/>
      <c r="V60846" s="122"/>
      <c r="W60846" s="123"/>
      <c r="AC60846" s="123"/>
    </row>
    <row r="60847" spans="5:29" s="2" customFormat="1">
      <c r="E60847" s="120"/>
      <c r="M60847" s="120"/>
      <c r="N60847" s="120"/>
      <c r="U60847" s="121"/>
      <c r="V60847" s="122"/>
      <c r="W60847" s="123"/>
      <c r="AC60847" s="123"/>
    </row>
    <row r="60848" spans="5:29" s="2" customFormat="1">
      <c r="E60848" s="120"/>
      <c r="M60848" s="120"/>
      <c r="N60848" s="120"/>
      <c r="U60848" s="121"/>
      <c r="V60848" s="122"/>
      <c r="W60848" s="123"/>
      <c r="AC60848" s="123"/>
    </row>
    <row r="60849" spans="5:29" s="2" customFormat="1">
      <c r="E60849" s="120"/>
      <c r="M60849" s="120"/>
      <c r="N60849" s="120"/>
      <c r="U60849" s="121"/>
      <c r="V60849" s="122"/>
      <c r="W60849" s="123"/>
      <c r="AC60849" s="123"/>
    </row>
    <row r="60850" spans="5:29" s="2" customFormat="1">
      <c r="E60850" s="120"/>
      <c r="M60850" s="120"/>
      <c r="N60850" s="120"/>
      <c r="U60850" s="121"/>
      <c r="V60850" s="122"/>
      <c r="W60850" s="123"/>
      <c r="AC60850" s="123"/>
    </row>
    <row r="60851" spans="5:29" s="2" customFormat="1">
      <c r="E60851" s="120"/>
      <c r="M60851" s="120"/>
      <c r="N60851" s="120"/>
      <c r="U60851" s="121"/>
      <c r="V60851" s="122"/>
      <c r="W60851" s="123"/>
      <c r="AC60851" s="123"/>
    </row>
    <row r="60852" spans="5:29" s="2" customFormat="1">
      <c r="E60852" s="120"/>
      <c r="M60852" s="120"/>
      <c r="N60852" s="120"/>
      <c r="U60852" s="121"/>
      <c r="V60852" s="122"/>
      <c r="W60852" s="123"/>
      <c r="AC60852" s="123"/>
    </row>
    <row r="60853" spans="5:29" s="2" customFormat="1">
      <c r="E60853" s="120"/>
      <c r="M60853" s="120"/>
      <c r="N60853" s="120"/>
      <c r="U60853" s="121"/>
      <c r="V60853" s="122"/>
      <c r="W60853" s="123"/>
      <c r="AC60853" s="123"/>
    </row>
    <row r="60854" spans="5:29" s="2" customFormat="1">
      <c r="E60854" s="120"/>
      <c r="M60854" s="120"/>
      <c r="N60854" s="120"/>
      <c r="U60854" s="121"/>
      <c r="V60854" s="122"/>
      <c r="W60854" s="123"/>
      <c r="AC60854" s="123"/>
    </row>
    <row r="60855" spans="5:29" s="2" customFormat="1">
      <c r="E60855" s="120"/>
      <c r="M60855" s="120"/>
      <c r="N60855" s="120"/>
      <c r="U60855" s="121"/>
      <c r="V60855" s="122"/>
      <c r="W60855" s="123"/>
      <c r="AC60855" s="123"/>
    </row>
    <row r="60856" spans="5:29" s="2" customFormat="1">
      <c r="E60856" s="120"/>
      <c r="M60856" s="120"/>
      <c r="N60856" s="120"/>
      <c r="U60856" s="121"/>
      <c r="V60856" s="122"/>
      <c r="W60856" s="123"/>
      <c r="AC60856" s="123"/>
    </row>
    <row r="60857" spans="5:29" s="2" customFormat="1">
      <c r="E60857" s="120"/>
      <c r="M60857" s="120"/>
      <c r="N60857" s="120"/>
      <c r="U60857" s="121"/>
      <c r="V60857" s="122"/>
      <c r="W60857" s="123"/>
      <c r="AC60857" s="123"/>
    </row>
    <row r="60858" spans="5:29" s="2" customFormat="1">
      <c r="E60858" s="120"/>
      <c r="M60858" s="120"/>
      <c r="N60858" s="120"/>
      <c r="U60858" s="121"/>
      <c r="V60858" s="122"/>
      <c r="W60858" s="123"/>
      <c r="AC60858" s="123"/>
    </row>
    <row r="60859" spans="5:29" s="2" customFormat="1">
      <c r="E60859" s="120"/>
      <c r="M60859" s="120"/>
      <c r="N60859" s="120"/>
      <c r="U60859" s="121"/>
      <c r="V60859" s="122"/>
      <c r="W60859" s="123"/>
      <c r="AC60859" s="123"/>
    </row>
    <row r="60860" spans="5:29" s="2" customFormat="1">
      <c r="E60860" s="120"/>
      <c r="M60860" s="120"/>
      <c r="N60860" s="120"/>
      <c r="U60860" s="121"/>
      <c r="V60860" s="122"/>
      <c r="W60860" s="123"/>
      <c r="AC60860" s="123"/>
    </row>
    <row r="60861" spans="5:29" s="2" customFormat="1">
      <c r="E60861" s="120"/>
      <c r="M60861" s="120"/>
      <c r="N60861" s="120"/>
      <c r="U60861" s="121"/>
      <c r="V60861" s="122"/>
      <c r="W60861" s="123"/>
      <c r="AC60861" s="123"/>
    </row>
    <row r="60862" spans="5:29" s="2" customFormat="1">
      <c r="E60862" s="120"/>
      <c r="M60862" s="120"/>
      <c r="N60862" s="120"/>
      <c r="U60862" s="121"/>
      <c r="V60862" s="122"/>
      <c r="W60862" s="123"/>
      <c r="AC60862" s="123"/>
    </row>
    <row r="60863" spans="5:29" s="2" customFormat="1">
      <c r="E60863" s="120"/>
      <c r="M60863" s="120"/>
      <c r="N60863" s="120"/>
      <c r="U60863" s="121"/>
      <c r="V60863" s="122"/>
      <c r="W60863" s="123"/>
      <c r="AC60863" s="123"/>
    </row>
    <row r="60864" spans="5:29" s="2" customFormat="1">
      <c r="E60864" s="120"/>
      <c r="M60864" s="120"/>
      <c r="N60864" s="120"/>
      <c r="U60864" s="121"/>
      <c r="V60864" s="122"/>
      <c r="W60864" s="123"/>
      <c r="AC60864" s="123"/>
    </row>
    <row r="60865" spans="5:29" s="2" customFormat="1">
      <c r="E60865" s="120"/>
      <c r="M60865" s="120"/>
      <c r="N60865" s="120"/>
      <c r="U60865" s="121"/>
      <c r="V60865" s="122"/>
      <c r="W60865" s="123"/>
      <c r="AC60865" s="123"/>
    </row>
    <row r="60866" spans="5:29" s="2" customFormat="1">
      <c r="E60866" s="120"/>
      <c r="M60866" s="120"/>
      <c r="N60866" s="120"/>
      <c r="U60866" s="121"/>
      <c r="V60866" s="122"/>
      <c r="W60866" s="123"/>
      <c r="AC60866" s="123"/>
    </row>
    <row r="60867" spans="5:29" s="2" customFormat="1">
      <c r="E60867" s="120"/>
      <c r="M60867" s="120"/>
      <c r="N60867" s="120"/>
      <c r="U60867" s="121"/>
      <c r="V60867" s="122"/>
      <c r="W60867" s="123"/>
      <c r="AC60867" s="123"/>
    </row>
    <row r="60868" spans="5:29" s="2" customFormat="1">
      <c r="E60868" s="120"/>
      <c r="M60868" s="120"/>
      <c r="N60868" s="120"/>
      <c r="U60868" s="121"/>
      <c r="V60868" s="122"/>
      <c r="W60868" s="123"/>
      <c r="AC60868" s="123"/>
    </row>
    <row r="60869" spans="5:29" s="2" customFormat="1">
      <c r="E60869" s="120"/>
      <c r="M60869" s="120"/>
      <c r="N60869" s="120"/>
      <c r="U60869" s="121"/>
      <c r="V60869" s="122"/>
      <c r="W60869" s="123"/>
      <c r="AC60869" s="123"/>
    </row>
    <row r="60870" spans="5:29" s="2" customFormat="1">
      <c r="E60870" s="120"/>
      <c r="M60870" s="120"/>
      <c r="N60870" s="120"/>
      <c r="U60870" s="121"/>
      <c r="V60870" s="122"/>
      <c r="W60870" s="123"/>
      <c r="AC60870" s="123"/>
    </row>
    <row r="60871" spans="5:29" s="2" customFormat="1">
      <c r="E60871" s="120"/>
      <c r="M60871" s="120"/>
      <c r="N60871" s="120"/>
      <c r="U60871" s="121"/>
      <c r="V60871" s="122"/>
      <c r="W60871" s="123"/>
      <c r="AC60871" s="123"/>
    </row>
    <row r="60872" spans="5:29" s="2" customFormat="1">
      <c r="E60872" s="120"/>
      <c r="M60872" s="120"/>
      <c r="N60872" s="120"/>
      <c r="U60872" s="121"/>
      <c r="V60872" s="122"/>
      <c r="W60872" s="123"/>
      <c r="AC60872" s="123"/>
    </row>
    <row r="60873" spans="5:29" s="2" customFormat="1">
      <c r="E60873" s="120"/>
      <c r="M60873" s="120"/>
      <c r="N60873" s="120"/>
      <c r="U60873" s="121"/>
      <c r="V60873" s="122"/>
      <c r="W60873" s="123"/>
      <c r="AC60873" s="123"/>
    </row>
    <row r="60874" spans="5:29" s="2" customFormat="1">
      <c r="E60874" s="120"/>
      <c r="M60874" s="120"/>
      <c r="N60874" s="120"/>
      <c r="U60874" s="121"/>
      <c r="V60874" s="122"/>
      <c r="W60874" s="123"/>
      <c r="AC60874" s="123"/>
    </row>
    <row r="60875" spans="5:29" s="2" customFormat="1">
      <c r="E60875" s="120"/>
      <c r="M60875" s="120"/>
      <c r="N60875" s="120"/>
      <c r="U60875" s="121"/>
      <c r="V60875" s="122"/>
      <c r="W60875" s="123"/>
      <c r="AC60875" s="123"/>
    </row>
    <row r="60876" spans="5:29" s="2" customFormat="1">
      <c r="E60876" s="120"/>
      <c r="M60876" s="120"/>
      <c r="N60876" s="120"/>
      <c r="U60876" s="121"/>
      <c r="V60876" s="122"/>
      <c r="W60876" s="123"/>
      <c r="AC60876" s="123"/>
    </row>
    <row r="60877" spans="5:29" s="2" customFormat="1">
      <c r="E60877" s="120"/>
      <c r="M60877" s="120"/>
      <c r="N60877" s="120"/>
      <c r="U60877" s="121"/>
      <c r="V60877" s="122"/>
      <c r="W60877" s="123"/>
      <c r="AC60877" s="123"/>
    </row>
    <row r="60878" spans="5:29" s="2" customFormat="1">
      <c r="E60878" s="120"/>
      <c r="M60878" s="120"/>
      <c r="N60878" s="120"/>
      <c r="U60878" s="121"/>
      <c r="V60878" s="122"/>
      <c r="W60878" s="123"/>
      <c r="AC60878" s="123"/>
    </row>
    <row r="60879" spans="5:29" s="2" customFormat="1">
      <c r="E60879" s="120"/>
      <c r="M60879" s="120"/>
      <c r="N60879" s="120"/>
      <c r="U60879" s="121"/>
      <c r="V60879" s="122"/>
      <c r="W60879" s="123"/>
      <c r="AC60879" s="123"/>
    </row>
    <row r="60880" spans="5:29" s="2" customFormat="1">
      <c r="E60880" s="120"/>
      <c r="M60880" s="120"/>
      <c r="N60880" s="120"/>
      <c r="U60880" s="121"/>
      <c r="V60880" s="122"/>
      <c r="W60880" s="123"/>
      <c r="AC60880" s="123"/>
    </row>
    <row r="60881" spans="5:29" s="2" customFormat="1">
      <c r="E60881" s="120"/>
      <c r="M60881" s="120"/>
      <c r="N60881" s="120"/>
      <c r="U60881" s="121"/>
      <c r="V60881" s="122"/>
      <c r="W60881" s="123"/>
      <c r="AC60881" s="123"/>
    </row>
    <row r="60882" spans="5:29" s="2" customFormat="1">
      <c r="E60882" s="120"/>
      <c r="M60882" s="120"/>
      <c r="N60882" s="120"/>
      <c r="U60882" s="121"/>
      <c r="V60882" s="122"/>
      <c r="W60882" s="123"/>
      <c r="AC60882" s="123"/>
    </row>
    <row r="60883" spans="5:29" s="2" customFormat="1">
      <c r="E60883" s="120"/>
      <c r="M60883" s="120"/>
      <c r="N60883" s="120"/>
      <c r="U60883" s="121"/>
      <c r="V60883" s="122"/>
      <c r="W60883" s="123"/>
      <c r="AC60883" s="123"/>
    </row>
    <row r="60884" spans="5:29" s="2" customFormat="1">
      <c r="E60884" s="120"/>
      <c r="M60884" s="120"/>
      <c r="N60884" s="120"/>
      <c r="U60884" s="121"/>
      <c r="V60884" s="122"/>
      <c r="W60884" s="123"/>
      <c r="AC60884" s="123"/>
    </row>
    <row r="60885" spans="5:29" s="2" customFormat="1">
      <c r="E60885" s="120"/>
      <c r="M60885" s="120"/>
      <c r="N60885" s="120"/>
      <c r="U60885" s="121"/>
      <c r="V60885" s="122"/>
      <c r="W60885" s="123"/>
      <c r="AC60885" s="123"/>
    </row>
    <row r="60886" spans="5:29" s="2" customFormat="1">
      <c r="E60886" s="120"/>
      <c r="M60886" s="120"/>
      <c r="N60886" s="120"/>
      <c r="U60886" s="121"/>
      <c r="V60886" s="122"/>
      <c r="W60886" s="123"/>
      <c r="AC60886" s="123"/>
    </row>
    <row r="60887" spans="5:29" s="2" customFormat="1">
      <c r="E60887" s="120"/>
      <c r="M60887" s="120"/>
      <c r="N60887" s="120"/>
      <c r="U60887" s="121"/>
      <c r="V60887" s="122"/>
      <c r="W60887" s="123"/>
      <c r="AC60887" s="123"/>
    </row>
    <row r="60888" spans="5:29" s="2" customFormat="1">
      <c r="E60888" s="120"/>
      <c r="M60888" s="120"/>
      <c r="N60888" s="120"/>
      <c r="U60888" s="121"/>
      <c r="V60888" s="122"/>
      <c r="W60888" s="123"/>
      <c r="AC60888" s="123"/>
    </row>
    <row r="60889" spans="5:29" s="2" customFormat="1">
      <c r="E60889" s="120"/>
      <c r="M60889" s="120"/>
      <c r="N60889" s="120"/>
      <c r="U60889" s="121"/>
      <c r="V60889" s="122"/>
      <c r="W60889" s="123"/>
      <c r="AC60889" s="123"/>
    </row>
    <row r="60890" spans="5:29" s="2" customFormat="1">
      <c r="E60890" s="120"/>
      <c r="M60890" s="120"/>
      <c r="N60890" s="120"/>
      <c r="U60890" s="121"/>
      <c r="V60890" s="122"/>
      <c r="W60890" s="123"/>
      <c r="AC60890" s="123"/>
    </row>
    <row r="60891" spans="5:29" s="2" customFormat="1">
      <c r="E60891" s="120"/>
      <c r="M60891" s="120"/>
      <c r="N60891" s="120"/>
      <c r="U60891" s="121"/>
      <c r="V60891" s="122"/>
      <c r="W60891" s="123"/>
      <c r="AC60891" s="123"/>
    </row>
    <row r="60892" spans="5:29" s="2" customFormat="1">
      <c r="E60892" s="120"/>
      <c r="M60892" s="120"/>
      <c r="N60892" s="120"/>
      <c r="U60892" s="121"/>
      <c r="V60892" s="122"/>
      <c r="W60892" s="123"/>
      <c r="AC60892" s="123"/>
    </row>
    <row r="60893" spans="5:29" s="2" customFormat="1">
      <c r="E60893" s="120"/>
      <c r="M60893" s="120"/>
      <c r="N60893" s="120"/>
      <c r="U60893" s="121"/>
      <c r="V60893" s="122"/>
      <c r="W60893" s="123"/>
      <c r="AC60893" s="123"/>
    </row>
    <row r="60894" spans="5:29" s="2" customFormat="1">
      <c r="E60894" s="120"/>
      <c r="M60894" s="120"/>
      <c r="N60894" s="120"/>
      <c r="U60894" s="121"/>
      <c r="V60894" s="122"/>
      <c r="W60894" s="123"/>
      <c r="AC60894" s="123"/>
    </row>
    <row r="60895" spans="5:29" s="2" customFormat="1">
      <c r="E60895" s="120"/>
      <c r="M60895" s="120"/>
      <c r="N60895" s="120"/>
      <c r="U60895" s="121"/>
      <c r="V60895" s="122"/>
      <c r="W60895" s="123"/>
      <c r="AC60895" s="123"/>
    </row>
    <row r="60896" spans="5:29" s="2" customFormat="1">
      <c r="E60896" s="120"/>
      <c r="M60896" s="120"/>
      <c r="N60896" s="120"/>
      <c r="U60896" s="121"/>
      <c r="V60896" s="122"/>
      <c r="W60896" s="123"/>
      <c r="AC60896" s="123"/>
    </row>
    <row r="60897" spans="5:29" s="2" customFormat="1">
      <c r="E60897" s="120"/>
      <c r="M60897" s="120"/>
      <c r="N60897" s="120"/>
      <c r="U60897" s="121"/>
      <c r="V60897" s="122"/>
      <c r="W60897" s="123"/>
      <c r="AC60897" s="123"/>
    </row>
    <row r="60898" spans="5:29" s="2" customFormat="1">
      <c r="E60898" s="120"/>
      <c r="M60898" s="120"/>
      <c r="N60898" s="120"/>
      <c r="U60898" s="121"/>
      <c r="V60898" s="122"/>
      <c r="W60898" s="123"/>
      <c r="AC60898" s="123"/>
    </row>
    <row r="60899" spans="5:29" s="2" customFormat="1">
      <c r="E60899" s="120"/>
      <c r="M60899" s="120"/>
      <c r="N60899" s="120"/>
      <c r="U60899" s="121"/>
      <c r="V60899" s="122"/>
      <c r="W60899" s="123"/>
      <c r="AC60899" s="123"/>
    </row>
    <row r="60900" spans="5:29" s="2" customFormat="1">
      <c r="E60900" s="120"/>
      <c r="M60900" s="120"/>
      <c r="N60900" s="120"/>
      <c r="U60900" s="121"/>
      <c r="V60900" s="122"/>
      <c r="W60900" s="123"/>
      <c r="AC60900" s="123"/>
    </row>
    <row r="60901" spans="5:29" s="2" customFormat="1">
      <c r="E60901" s="120"/>
      <c r="M60901" s="120"/>
      <c r="N60901" s="120"/>
      <c r="U60901" s="121"/>
      <c r="V60901" s="122"/>
      <c r="W60901" s="123"/>
      <c r="AC60901" s="123"/>
    </row>
    <row r="60902" spans="5:29" s="2" customFormat="1">
      <c r="E60902" s="120"/>
      <c r="M60902" s="120"/>
      <c r="N60902" s="120"/>
      <c r="U60902" s="121"/>
      <c r="V60902" s="122"/>
      <c r="W60902" s="123"/>
      <c r="AC60902" s="123"/>
    </row>
    <row r="60903" spans="5:29" s="2" customFormat="1">
      <c r="E60903" s="120"/>
      <c r="M60903" s="120"/>
      <c r="N60903" s="120"/>
      <c r="U60903" s="121"/>
      <c r="V60903" s="122"/>
      <c r="W60903" s="123"/>
      <c r="AC60903" s="123"/>
    </row>
    <row r="60904" spans="5:29" s="2" customFormat="1">
      <c r="E60904" s="120"/>
      <c r="M60904" s="120"/>
      <c r="N60904" s="120"/>
      <c r="U60904" s="121"/>
      <c r="V60904" s="122"/>
      <c r="W60904" s="123"/>
      <c r="AC60904" s="123"/>
    </row>
    <row r="60905" spans="5:29" s="2" customFormat="1">
      <c r="E60905" s="120"/>
      <c r="M60905" s="120"/>
      <c r="N60905" s="120"/>
      <c r="U60905" s="121"/>
      <c r="V60905" s="122"/>
      <c r="W60905" s="123"/>
      <c r="AC60905" s="123"/>
    </row>
    <row r="60906" spans="5:29" s="2" customFormat="1">
      <c r="E60906" s="120"/>
      <c r="M60906" s="120"/>
      <c r="N60906" s="120"/>
      <c r="U60906" s="121"/>
      <c r="V60906" s="122"/>
      <c r="W60906" s="123"/>
      <c r="AC60906" s="123"/>
    </row>
    <row r="60907" spans="5:29" s="2" customFormat="1">
      <c r="E60907" s="120"/>
      <c r="M60907" s="120"/>
      <c r="N60907" s="120"/>
      <c r="U60907" s="121"/>
      <c r="V60907" s="122"/>
      <c r="W60907" s="123"/>
      <c r="AC60907" s="123"/>
    </row>
    <row r="60908" spans="5:29" s="2" customFormat="1">
      <c r="E60908" s="120"/>
      <c r="M60908" s="120"/>
      <c r="N60908" s="120"/>
      <c r="U60908" s="121"/>
      <c r="V60908" s="122"/>
      <c r="W60908" s="123"/>
      <c r="AC60908" s="123"/>
    </row>
    <row r="60909" spans="5:29" s="2" customFormat="1">
      <c r="E60909" s="120"/>
      <c r="M60909" s="120"/>
      <c r="N60909" s="120"/>
      <c r="U60909" s="121"/>
      <c r="V60909" s="122"/>
      <c r="W60909" s="123"/>
      <c r="AC60909" s="123"/>
    </row>
    <row r="60910" spans="5:29" s="2" customFormat="1">
      <c r="E60910" s="120"/>
      <c r="M60910" s="120"/>
      <c r="N60910" s="120"/>
      <c r="U60910" s="121"/>
      <c r="V60910" s="122"/>
      <c r="W60910" s="123"/>
      <c r="AC60910" s="123"/>
    </row>
    <row r="60911" spans="5:29" s="2" customFormat="1">
      <c r="E60911" s="120"/>
      <c r="M60911" s="120"/>
      <c r="N60911" s="120"/>
      <c r="U60911" s="121"/>
      <c r="V60911" s="122"/>
      <c r="W60911" s="123"/>
      <c r="AC60911" s="123"/>
    </row>
    <row r="60912" spans="5:29" s="2" customFormat="1">
      <c r="E60912" s="120"/>
      <c r="M60912" s="120"/>
      <c r="N60912" s="120"/>
      <c r="U60912" s="121"/>
      <c r="V60912" s="122"/>
      <c r="W60912" s="123"/>
      <c r="AC60912" s="123"/>
    </row>
    <row r="60913" spans="5:29" s="2" customFormat="1">
      <c r="E60913" s="120"/>
      <c r="M60913" s="120"/>
      <c r="N60913" s="120"/>
      <c r="U60913" s="121"/>
      <c r="V60913" s="122"/>
      <c r="W60913" s="123"/>
      <c r="AC60913" s="123"/>
    </row>
    <row r="60914" spans="5:29" s="2" customFormat="1">
      <c r="E60914" s="120"/>
      <c r="M60914" s="120"/>
      <c r="N60914" s="120"/>
      <c r="U60914" s="121"/>
      <c r="V60914" s="122"/>
      <c r="W60914" s="123"/>
      <c r="AC60914" s="123"/>
    </row>
    <row r="60915" spans="5:29" s="2" customFormat="1">
      <c r="E60915" s="120"/>
      <c r="M60915" s="120"/>
      <c r="N60915" s="120"/>
      <c r="U60915" s="121"/>
      <c r="V60915" s="122"/>
      <c r="W60915" s="123"/>
      <c r="AC60915" s="123"/>
    </row>
    <row r="60916" spans="5:29" s="2" customFormat="1">
      <c r="E60916" s="120"/>
      <c r="M60916" s="120"/>
      <c r="N60916" s="120"/>
      <c r="U60916" s="121"/>
      <c r="V60916" s="122"/>
      <c r="W60916" s="123"/>
      <c r="AC60916" s="123"/>
    </row>
    <row r="60917" spans="5:29" s="2" customFormat="1">
      <c r="E60917" s="120"/>
      <c r="M60917" s="120"/>
      <c r="N60917" s="120"/>
      <c r="U60917" s="121"/>
      <c r="V60917" s="122"/>
      <c r="W60917" s="123"/>
      <c r="AC60917" s="123"/>
    </row>
    <row r="60918" spans="5:29" s="2" customFormat="1">
      <c r="E60918" s="120"/>
      <c r="M60918" s="120"/>
      <c r="N60918" s="120"/>
      <c r="U60918" s="121"/>
      <c r="V60918" s="122"/>
      <c r="W60918" s="123"/>
      <c r="AC60918" s="123"/>
    </row>
    <row r="60919" spans="5:29" s="2" customFormat="1">
      <c r="E60919" s="120"/>
      <c r="M60919" s="120"/>
      <c r="N60919" s="120"/>
      <c r="U60919" s="121"/>
      <c r="V60919" s="122"/>
      <c r="W60919" s="123"/>
      <c r="AC60919" s="123"/>
    </row>
    <row r="60920" spans="5:29" s="2" customFormat="1">
      <c r="E60920" s="120"/>
      <c r="M60920" s="120"/>
      <c r="N60920" s="120"/>
      <c r="U60920" s="121"/>
      <c r="V60920" s="122"/>
      <c r="W60920" s="123"/>
      <c r="AC60920" s="123"/>
    </row>
    <row r="60921" spans="5:29" s="2" customFormat="1">
      <c r="E60921" s="120"/>
      <c r="M60921" s="120"/>
      <c r="N60921" s="120"/>
      <c r="U60921" s="121"/>
      <c r="V60921" s="122"/>
      <c r="W60921" s="123"/>
      <c r="AC60921" s="123"/>
    </row>
    <row r="60922" spans="5:29" s="2" customFormat="1">
      <c r="E60922" s="120"/>
      <c r="M60922" s="120"/>
      <c r="N60922" s="120"/>
      <c r="U60922" s="121"/>
      <c r="V60922" s="122"/>
      <c r="W60922" s="123"/>
      <c r="AC60922" s="123"/>
    </row>
    <row r="60923" spans="5:29" s="2" customFormat="1">
      <c r="E60923" s="120"/>
      <c r="M60923" s="120"/>
      <c r="N60923" s="120"/>
      <c r="U60923" s="121"/>
      <c r="V60923" s="122"/>
      <c r="W60923" s="123"/>
      <c r="AC60923" s="123"/>
    </row>
    <row r="60924" spans="5:29" s="2" customFormat="1">
      <c r="E60924" s="120"/>
      <c r="M60924" s="120"/>
      <c r="N60924" s="120"/>
      <c r="U60924" s="121"/>
      <c r="V60924" s="122"/>
      <c r="W60924" s="123"/>
      <c r="AC60924" s="123"/>
    </row>
    <row r="60925" spans="5:29" s="2" customFormat="1">
      <c r="E60925" s="120"/>
      <c r="M60925" s="120"/>
      <c r="N60925" s="120"/>
      <c r="U60925" s="121"/>
      <c r="V60925" s="122"/>
      <c r="W60925" s="123"/>
      <c r="AC60925" s="123"/>
    </row>
    <row r="60926" spans="5:29" s="2" customFormat="1">
      <c r="E60926" s="120"/>
      <c r="M60926" s="120"/>
      <c r="N60926" s="120"/>
      <c r="U60926" s="121"/>
      <c r="V60926" s="122"/>
      <c r="W60926" s="123"/>
      <c r="AC60926" s="123"/>
    </row>
    <row r="60927" spans="5:29" s="2" customFormat="1">
      <c r="E60927" s="120"/>
      <c r="M60927" s="120"/>
      <c r="N60927" s="120"/>
      <c r="U60927" s="121"/>
      <c r="V60927" s="122"/>
      <c r="W60927" s="123"/>
      <c r="AC60927" s="123"/>
    </row>
    <row r="60928" spans="5:29" s="2" customFormat="1">
      <c r="E60928" s="120"/>
      <c r="M60928" s="120"/>
      <c r="N60928" s="120"/>
      <c r="U60928" s="121"/>
      <c r="V60928" s="122"/>
      <c r="W60928" s="123"/>
      <c r="AC60928" s="123"/>
    </row>
    <row r="60929" spans="5:29" s="2" customFormat="1">
      <c r="E60929" s="120"/>
      <c r="M60929" s="120"/>
      <c r="N60929" s="120"/>
      <c r="U60929" s="121"/>
      <c r="V60929" s="122"/>
      <c r="W60929" s="123"/>
      <c r="AC60929" s="123"/>
    </row>
    <row r="60930" spans="5:29" s="2" customFormat="1">
      <c r="E60930" s="120"/>
      <c r="M60930" s="120"/>
      <c r="N60930" s="120"/>
      <c r="U60930" s="121"/>
      <c r="V60930" s="122"/>
      <c r="W60930" s="123"/>
      <c r="AC60930" s="123"/>
    </row>
    <row r="60931" spans="5:29" s="2" customFormat="1">
      <c r="E60931" s="120"/>
      <c r="M60931" s="120"/>
      <c r="N60931" s="120"/>
      <c r="U60931" s="121"/>
      <c r="V60931" s="122"/>
      <c r="W60931" s="123"/>
      <c r="AC60931" s="123"/>
    </row>
    <row r="60932" spans="5:29" s="2" customFormat="1">
      <c r="E60932" s="120"/>
      <c r="M60932" s="120"/>
      <c r="N60932" s="120"/>
      <c r="U60932" s="121"/>
      <c r="V60932" s="122"/>
      <c r="W60932" s="123"/>
      <c r="AC60932" s="123"/>
    </row>
    <row r="60933" spans="5:29" s="2" customFormat="1">
      <c r="E60933" s="120"/>
      <c r="M60933" s="120"/>
      <c r="N60933" s="120"/>
      <c r="U60933" s="121"/>
      <c r="V60933" s="122"/>
      <c r="W60933" s="123"/>
      <c r="AC60933" s="123"/>
    </row>
    <row r="60934" spans="5:29" s="2" customFormat="1">
      <c r="E60934" s="120"/>
      <c r="M60934" s="120"/>
      <c r="N60934" s="120"/>
      <c r="U60934" s="121"/>
      <c r="V60934" s="122"/>
      <c r="W60934" s="123"/>
      <c r="AC60934" s="123"/>
    </row>
    <row r="60935" spans="5:29" s="2" customFormat="1">
      <c r="E60935" s="120"/>
      <c r="M60935" s="120"/>
      <c r="N60935" s="120"/>
      <c r="U60935" s="121"/>
      <c r="V60935" s="122"/>
      <c r="W60935" s="123"/>
      <c r="AC60935" s="123"/>
    </row>
    <row r="60936" spans="5:29" s="2" customFormat="1">
      <c r="E60936" s="120"/>
      <c r="M60936" s="120"/>
      <c r="N60936" s="120"/>
      <c r="U60936" s="121"/>
      <c r="V60936" s="122"/>
      <c r="W60936" s="123"/>
      <c r="AC60936" s="123"/>
    </row>
    <row r="60937" spans="5:29" s="2" customFormat="1">
      <c r="E60937" s="120"/>
      <c r="M60937" s="120"/>
      <c r="N60937" s="120"/>
      <c r="U60937" s="121"/>
      <c r="V60937" s="122"/>
      <c r="W60937" s="123"/>
      <c r="AC60937" s="123"/>
    </row>
    <row r="60938" spans="5:29" s="2" customFormat="1">
      <c r="E60938" s="120"/>
      <c r="M60938" s="120"/>
      <c r="N60938" s="120"/>
      <c r="U60938" s="121"/>
      <c r="V60938" s="122"/>
      <c r="W60938" s="123"/>
      <c r="AC60938" s="123"/>
    </row>
    <row r="60939" spans="5:29" s="2" customFormat="1">
      <c r="E60939" s="120"/>
      <c r="M60939" s="120"/>
      <c r="N60939" s="120"/>
      <c r="U60939" s="121"/>
      <c r="V60939" s="122"/>
      <c r="W60939" s="123"/>
      <c r="AC60939" s="123"/>
    </row>
    <row r="60940" spans="5:29" s="2" customFormat="1">
      <c r="E60940" s="120"/>
      <c r="M60940" s="120"/>
      <c r="N60940" s="120"/>
      <c r="U60940" s="121"/>
      <c r="V60940" s="122"/>
      <c r="W60940" s="123"/>
      <c r="AC60940" s="123"/>
    </row>
    <row r="60941" spans="5:29" s="2" customFormat="1">
      <c r="E60941" s="120"/>
      <c r="M60941" s="120"/>
      <c r="N60941" s="120"/>
      <c r="U60941" s="121"/>
      <c r="V60941" s="122"/>
      <c r="W60941" s="123"/>
      <c r="AC60941" s="123"/>
    </row>
    <row r="60942" spans="5:29" s="2" customFormat="1">
      <c r="E60942" s="120"/>
      <c r="M60942" s="120"/>
      <c r="N60942" s="120"/>
      <c r="U60942" s="121"/>
      <c r="V60942" s="122"/>
      <c r="W60942" s="123"/>
      <c r="AC60942" s="123"/>
    </row>
    <row r="60943" spans="5:29" s="2" customFormat="1">
      <c r="E60943" s="120"/>
      <c r="M60943" s="120"/>
      <c r="N60943" s="120"/>
      <c r="U60943" s="121"/>
      <c r="V60943" s="122"/>
      <c r="W60943" s="123"/>
      <c r="AC60943" s="123"/>
    </row>
    <row r="60944" spans="5:29" s="2" customFormat="1">
      <c r="E60944" s="120"/>
      <c r="M60944" s="120"/>
      <c r="N60944" s="120"/>
      <c r="U60944" s="121"/>
      <c r="V60944" s="122"/>
      <c r="W60944" s="123"/>
      <c r="AC60944" s="123"/>
    </row>
    <row r="60945" spans="5:29" s="2" customFormat="1">
      <c r="E60945" s="120"/>
      <c r="M60945" s="120"/>
      <c r="N60945" s="120"/>
      <c r="U60945" s="121"/>
      <c r="V60945" s="122"/>
      <c r="W60945" s="123"/>
      <c r="AC60945" s="123"/>
    </row>
    <row r="60946" spans="5:29" s="2" customFormat="1">
      <c r="E60946" s="120"/>
      <c r="M60946" s="120"/>
      <c r="N60946" s="120"/>
      <c r="U60946" s="121"/>
      <c r="V60946" s="122"/>
      <c r="W60946" s="123"/>
      <c r="AC60946" s="123"/>
    </row>
    <row r="60947" spans="5:29" s="2" customFormat="1">
      <c r="E60947" s="120"/>
      <c r="M60947" s="120"/>
      <c r="N60947" s="120"/>
      <c r="U60947" s="121"/>
      <c r="V60947" s="122"/>
      <c r="W60947" s="123"/>
      <c r="AC60947" s="123"/>
    </row>
    <row r="60948" spans="5:29" s="2" customFormat="1">
      <c r="E60948" s="120"/>
      <c r="M60948" s="120"/>
      <c r="N60948" s="120"/>
      <c r="U60948" s="121"/>
      <c r="V60948" s="122"/>
      <c r="W60948" s="123"/>
      <c r="AC60948" s="123"/>
    </row>
    <row r="60949" spans="5:29" s="2" customFormat="1">
      <c r="E60949" s="120"/>
      <c r="M60949" s="120"/>
      <c r="N60949" s="120"/>
      <c r="U60949" s="121"/>
      <c r="V60949" s="122"/>
      <c r="W60949" s="123"/>
      <c r="AC60949" s="123"/>
    </row>
    <row r="60950" spans="5:29" s="2" customFormat="1">
      <c r="E60950" s="120"/>
      <c r="M60950" s="120"/>
      <c r="N60950" s="120"/>
      <c r="U60950" s="121"/>
      <c r="V60950" s="122"/>
      <c r="W60950" s="123"/>
      <c r="AC60950" s="123"/>
    </row>
    <row r="60951" spans="5:29" s="2" customFormat="1">
      <c r="E60951" s="120"/>
      <c r="M60951" s="120"/>
      <c r="N60951" s="120"/>
      <c r="U60951" s="121"/>
      <c r="V60951" s="122"/>
      <c r="W60951" s="123"/>
      <c r="AC60951" s="123"/>
    </row>
    <row r="60952" spans="5:29" s="2" customFormat="1">
      <c r="E60952" s="120"/>
      <c r="M60952" s="120"/>
      <c r="N60952" s="120"/>
      <c r="U60952" s="121"/>
      <c r="V60952" s="122"/>
      <c r="W60952" s="123"/>
      <c r="AC60952" s="123"/>
    </row>
    <row r="60953" spans="5:29" s="2" customFormat="1">
      <c r="E60953" s="120"/>
      <c r="M60953" s="120"/>
      <c r="N60953" s="120"/>
      <c r="U60953" s="121"/>
      <c r="V60953" s="122"/>
      <c r="W60953" s="123"/>
      <c r="AC60953" s="123"/>
    </row>
    <row r="60954" spans="5:29" s="2" customFormat="1">
      <c r="E60954" s="120"/>
      <c r="M60954" s="120"/>
      <c r="N60954" s="120"/>
      <c r="U60954" s="121"/>
      <c r="V60954" s="122"/>
      <c r="W60954" s="123"/>
      <c r="AC60954" s="123"/>
    </row>
    <row r="60955" spans="5:29" s="2" customFormat="1">
      <c r="E60955" s="120"/>
      <c r="M60955" s="120"/>
      <c r="N60955" s="120"/>
      <c r="U60955" s="121"/>
      <c r="V60955" s="122"/>
      <c r="W60955" s="123"/>
      <c r="AC60955" s="123"/>
    </row>
    <row r="60956" spans="5:29" s="2" customFormat="1">
      <c r="E60956" s="120"/>
      <c r="M60956" s="120"/>
      <c r="N60956" s="120"/>
      <c r="U60956" s="121"/>
      <c r="V60956" s="122"/>
      <c r="W60956" s="123"/>
      <c r="AC60956" s="123"/>
    </row>
    <row r="60957" spans="5:29" s="2" customFormat="1">
      <c r="E60957" s="120"/>
      <c r="M60957" s="120"/>
      <c r="N60957" s="120"/>
      <c r="U60957" s="121"/>
      <c r="V60957" s="122"/>
      <c r="W60957" s="123"/>
      <c r="AC60957" s="123"/>
    </row>
    <row r="60958" spans="5:29" s="2" customFormat="1">
      <c r="E60958" s="120"/>
      <c r="M60958" s="120"/>
      <c r="N60958" s="120"/>
      <c r="U60958" s="121"/>
      <c r="V60958" s="122"/>
      <c r="W60958" s="123"/>
      <c r="AC60958" s="123"/>
    </row>
    <row r="60959" spans="5:29" s="2" customFormat="1">
      <c r="E60959" s="120"/>
      <c r="M60959" s="120"/>
      <c r="N60959" s="120"/>
      <c r="U60959" s="121"/>
      <c r="V60959" s="122"/>
      <c r="W60959" s="123"/>
      <c r="AC60959" s="123"/>
    </row>
    <row r="60960" spans="5:29" s="2" customFormat="1">
      <c r="E60960" s="120"/>
      <c r="M60960" s="120"/>
      <c r="N60960" s="120"/>
      <c r="U60960" s="121"/>
      <c r="V60960" s="122"/>
      <c r="W60960" s="123"/>
      <c r="AC60960" s="123"/>
    </row>
    <row r="60961" spans="5:29" s="2" customFormat="1">
      <c r="E60961" s="120"/>
      <c r="M60961" s="120"/>
      <c r="N60961" s="120"/>
      <c r="U60961" s="121"/>
      <c r="V60961" s="122"/>
      <c r="W60961" s="123"/>
      <c r="AC60961" s="123"/>
    </row>
    <row r="60962" spans="5:29" s="2" customFormat="1">
      <c r="E60962" s="120"/>
      <c r="M60962" s="120"/>
      <c r="N60962" s="120"/>
      <c r="U60962" s="121"/>
      <c r="V60962" s="122"/>
      <c r="W60962" s="123"/>
      <c r="AC60962" s="123"/>
    </row>
    <row r="60963" spans="5:29" s="2" customFormat="1">
      <c r="E60963" s="120"/>
      <c r="M60963" s="120"/>
      <c r="N60963" s="120"/>
      <c r="U60963" s="121"/>
      <c r="V60963" s="122"/>
      <c r="W60963" s="123"/>
      <c r="AC60963" s="123"/>
    </row>
    <row r="60964" spans="5:29" s="2" customFormat="1">
      <c r="E60964" s="120"/>
      <c r="M60964" s="120"/>
      <c r="N60964" s="120"/>
      <c r="U60964" s="121"/>
      <c r="V60964" s="122"/>
      <c r="W60964" s="123"/>
      <c r="AC60964" s="123"/>
    </row>
    <row r="60965" spans="5:29" s="2" customFormat="1">
      <c r="E60965" s="120"/>
      <c r="M60965" s="120"/>
      <c r="N60965" s="120"/>
      <c r="U60965" s="121"/>
      <c r="V60965" s="122"/>
      <c r="W60965" s="123"/>
      <c r="AC60965" s="123"/>
    </row>
    <row r="60966" spans="5:29" s="2" customFormat="1">
      <c r="E60966" s="120"/>
      <c r="M60966" s="120"/>
      <c r="N60966" s="120"/>
      <c r="U60966" s="121"/>
      <c r="V60966" s="122"/>
      <c r="W60966" s="123"/>
      <c r="AC60966" s="123"/>
    </row>
    <row r="60967" spans="5:29" s="2" customFormat="1">
      <c r="E60967" s="120"/>
      <c r="M60967" s="120"/>
      <c r="N60967" s="120"/>
      <c r="U60967" s="121"/>
      <c r="V60967" s="122"/>
      <c r="W60967" s="123"/>
      <c r="AC60967" s="123"/>
    </row>
    <row r="60968" spans="5:29" s="2" customFormat="1">
      <c r="E60968" s="120"/>
      <c r="M60968" s="120"/>
      <c r="N60968" s="120"/>
      <c r="U60968" s="121"/>
      <c r="V60968" s="122"/>
      <c r="W60968" s="123"/>
      <c r="AC60968" s="123"/>
    </row>
    <row r="60969" spans="5:29" s="2" customFormat="1">
      <c r="E60969" s="120"/>
      <c r="M60969" s="120"/>
      <c r="N60969" s="120"/>
      <c r="U60969" s="121"/>
      <c r="V60969" s="122"/>
      <c r="W60969" s="123"/>
      <c r="AC60969" s="123"/>
    </row>
    <row r="60970" spans="5:29" s="2" customFormat="1">
      <c r="E60970" s="120"/>
      <c r="M60970" s="120"/>
      <c r="N60970" s="120"/>
      <c r="U60970" s="121"/>
      <c r="V60970" s="122"/>
      <c r="W60970" s="123"/>
      <c r="AC60970" s="123"/>
    </row>
    <row r="60971" spans="5:29" s="2" customFormat="1">
      <c r="E60971" s="120"/>
      <c r="M60971" s="120"/>
      <c r="N60971" s="120"/>
      <c r="U60971" s="121"/>
      <c r="V60971" s="122"/>
      <c r="W60971" s="123"/>
      <c r="AC60971" s="123"/>
    </row>
    <row r="60972" spans="5:29" s="2" customFormat="1">
      <c r="E60972" s="120"/>
      <c r="M60972" s="120"/>
      <c r="N60972" s="120"/>
      <c r="U60972" s="121"/>
      <c r="V60972" s="122"/>
      <c r="W60972" s="123"/>
      <c r="AC60972" s="123"/>
    </row>
    <row r="60973" spans="5:29" s="2" customFormat="1">
      <c r="E60973" s="120"/>
      <c r="M60973" s="120"/>
      <c r="N60973" s="120"/>
      <c r="U60973" s="121"/>
      <c r="V60973" s="122"/>
      <c r="W60973" s="123"/>
      <c r="AC60973" s="123"/>
    </row>
    <row r="60974" spans="5:29" s="2" customFormat="1">
      <c r="E60974" s="120"/>
      <c r="M60974" s="120"/>
      <c r="N60974" s="120"/>
      <c r="U60974" s="121"/>
      <c r="V60974" s="122"/>
      <c r="W60974" s="123"/>
      <c r="AC60974" s="123"/>
    </row>
    <row r="60975" spans="5:29" s="2" customFormat="1">
      <c r="E60975" s="120"/>
      <c r="M60975" s="120"/>
      <c r="N60975" s="120"/>
      <c r="U60975" s="121"/>
      <c r="V60975" s="122"/>
      <c r="W60975" s="123"/>
      <c r="AC60975" s="123"/>
    </row>
    <row r="60976" spans="5:29" s="2" customFormat="1">
      <c r="E60976" s="120"/>
      <c r="M60976" s="120"/>
      <c r="N60976" s="120"/>
      <c r="U60976" s="121"/>
      <c r="V60976" s="122"/>
      <c r="W60976" s="123"/>
      <c r="AC60976" s="123"/>
    </row>
    <row r="60977" spans="5:29" s="2" customFormat="1">
      <c r="E60977" s="120"/>
      <c r="M60977" s="120"/>
      <c r="N60977" s="120"/>
      <c r="U60977" s="121"/>
      <c r="V60977" s="122"/>
      <c r="W60977" s="123"/>
      <c r="AC60977" s="123"/>
    </row>
    <row r="60978" spans="5:29" s="2" customFormat="1">
      <c r="E60978" s="120"/>
      <c r="M60978" s="120"/>
      <c r="N60978" s="120"/>
      <c r="U60978" s="121"/>
      <c r="V60978" s="122"/>
      <c r="W60978" s="123"/>
      <c r="AC60978" s="123"/>
    </row>
    <row r="60979" spans="5:29" s="2" customFormat="1">
      <c r="E60979" s="120"/>
      <c r="M60979" s="120"/>
      <c r="N60979" s="120"/>
      <c r="U60979" s="121"/>
      <c r="V60979" s="122"/>
      <c r="W60979" s="123"/>
      <c r="AC60979" s="123"/>
    </row>
    <row r="60980" spans="5:29" s="2" customFormat="1">
      <c r="E60980" s="120"/>
      <c r="M60980" s="120"/>
      <c r="N60980" s="120"/>
      <c r="U60980" s="121"/>
      <c r="V60980" s="122"/>
      <c r="W60980" s="123"/>
      <c r="AC60980" s="123"/>
    </row>
    <row r="60981" spans="5:29" s="2" customFormat="1">
      <c r="E60981" s="120"/>
      <c r="M60981" s="120"/>
      <c r="N60981" s="120"/>
      <c r="U60981" s="121"/>
      <c r="V60981" s="122"/>
      <c r="W60981" s="123"/>
      <c r="AC60981" s="123"/>
    </row>
    <row r="60982" spans="5:29" s="2" customFormat="1">
      <c r="E60982" s="120"/>
      <c r="M60982" s="120"/>
      <c r="N60982" s="120"/>
      <c r="U60982" s="121"/>
      <c r="V60982" s="122"/>
      <c r="W60982" s="123"/>
      <c r="AC60982" s="123"/>
    </row>
    <row r="60983" spans="5:29" s="2" customFormat="1">
      <c r="E60983" s="120"/>
      <c r="M60983" s="120"/>
      <c r="N60983" s="120"/>
      <c r="U60983" s="121"/>
      <c r="V60983" s="122"/>
      <c r="W60983" s="123"/>
      <c r="AC60983" s="123"/>
    </row>
    <row r="60984" spans="5:29" s="2" customFormat="1">
      <c r="E60984" s="120"/>
      <c r="M60984" s="120"/>
      <c r="N60984" s="120"/>
      <c r="U60984" s="121"/>
      <c r="V60984" s="122"/>
      <c r="W60984" s="123"/>
      <c r="AC60984" s="123"/>
    </row>
    <row r="60985" spans="5:29" s="2" customFormat="1">
      <c r="E60985" s="120"/>
      <c r="M60985" s="120"/>
      <c r="N60985" s="120"/>
      <c r="U60985" s="121"/>
      <c r="V60985" s="122"/>
      <c r="W60985" s="123"/>
      <c r="AC60985" s="123"/>
    </row>
    <row r="60986" spans="5:29" s="2" customFormat="1">
      <c r="E60986" s="120"/>
      <c r="M60986" s="120"/>
      <c r="N60986" s="120"/>
      <c r="U60986" s="121"/>
      <c r="V60986" s="122"/>
      <c r="W60986" s="123"/>
      <c r="AC60986" s="123"/>
    </row>
    <row r="60987" spans="5:29" s="2" customFormat="1">
      <c r="E60987" s="120"/>
      <c r="M60987" s="120"/>
      <c r="N60987" s="120"/>
      <c r="U60987" s="121"/>
      <c r="V60987" s="122"/>
      <c r="W60987" s="123"/>
      <c r="AC60987" s="123"/>
    </row>
    <row r="60988" spans="5:29" s="2" customFormat="1">
      <c r="E60988" s="120"/>
      <c r="M60988" s="120"/>
      <c r="N60988" s="120"/>
      <c r="U60988" s="121"/>
      <c r="V60988" s="122"/>
      <c r="W60988" s="123"/>
      <c r="AC60988" s="123"/>
    </row>
    <row r="60989" spans="5:29" s="2" customFormat="1">
      <c r="E60989" s="120"/>
      <c r="M60989" s="120"/>
      <c r="N60989" s="120"/>
      <c r="U60989" s="121"/>
      <c r="V60989" s="122"/>
      <c r="W60989" s="123"/>
      <c r="AC60989" s="123"/>
    </row>
    <row r="60990" spans="5:29" s="2" customFormat="1">
      <c r="E60990" s="120"/>
      <c r="M60990" s="120"/>
      <c r="N60990" s="120"/>
      <c r="U60990" s="121"/>
      <c r="V60990" s="122"/>
      <c r="W60990" s="123"/>
      <c r="AC60990" s="123"/>
    </row>
    <row r="60991" spans="5:29" s="2" customFormat="1">
      <c r="E60991" s="120"/>
      <c r="M60991" s="120"/>
      <c r="N60991" s="120"/>
      <c r="U60991" s="121"/>
      <c r="V60991" s="122"/>
      <c r="W60991" s="123"/>
      <c r="AC60991" s="123"/>
    </row>
    <row r="60992" spans="5:29" s="2" customFormat="1">
      <c r="E60992" s="120"/>
      <c r="M60992" s="120"/>
      <c r="N60992" s="120"/>
      <c r="U60992" s="121"/>
      <c r="V60992" s="122"/>
      <c r="W60992" s="123"/>
      <c r="AC60992" s="123"/>
    </row>
    <row r="60993" spans="5:29" s="2" customFormat="1">
      <c r="E60993" s="120"/>
      <c r="M60993" s="120"/>
      <c r="N60993" s="120"/>
      <c r="U60993" s="121"/>
      <c r="V60993" s="122"/>
      <c r="W60993" s="123"/>
      <c r="AC60993" s="123"/>
    </row>
    <row r="60994" spans="5:29" s="2" customFormat="1">
      <c r="E60994" s="120"/>
      <c r="M60994" s="120"/>
      <c r="N60994" s="120"/>
      <c r="U60994" s="121"/>
      <c r="V60994" s="122"/>
      <c r="W60994" s="123"/>
      <c r="AC60994" s="123"/>
    </row>
    <row r="60995" spans="5:29" s="2" customFormat="1">
      <c r="E60995" s="120"/>
      <c r="M60995" s="120"/>
      <c r="N60995" s="120"/>
      <c r="U60995" s="121"/>
      <c r="V60995" s="122"/>
      <c r="W60995" s="123"/>
      <c r="AC60995" s="123"/>
    </row>
    <row r="60996" spans="5:29" s="2" customFormat="1">
      <c r="E60996" s="120"/>
      <c r="M60996" s="120"/>
      <c r="N60996" s="120"/>
      <c r="U60996" s="121"/>
      <c r="V60996" s="122"/>
      <c r="W60996" s="123"/>
      <c r="AC60996" s="123"/>
    </row>
    <row r="60997" spans="5:29" s="2" customFormat="1">
      <c r="E60997" s="120"/>
      <c r="M60997" s="120"/>
      <c r="N60997" s="120"/>
      <c r="U60997" s="121"/>
      <c r="V60997" s="122"/>
      <c r="W60997" s="123"/>
      <c r="AC60997" s="123"/>
    </row>
    <row r="60998" spans="5:29" s="2" customFormat="1">
      <c r="E60998" s="120"/>
      <c r="M60998" s="120"/>
      <c r="N60998" s="120"/>
      <c r="U60998" s="121"/>
      <c r="V60998" s="122"/>
      <c r="W60998" s="123"/>
      <c r="AC60998" s="123"/>
    </row>
    <row r="60999" spans="5:29" s="2" customFormat="1">
      <c r="E60999" s="120"/>
      <c r="M60999" s="120"/>
      <c r="N60999" s="120"/>
      <c r="U60999" s="121"/>
      <c r="V60999" s="122"/>
      <c r="W60999" s="123"/>
      <c r="AC60999" s="123"/>
    </row>
    <row r="61000" spans="5:29" s="2" customFormat="1">
      <c r="E61000" s="120"/>
      <c r="M61000" s="120"/>
      <c r="N61000" s="120"/>
      <c r="U61000" s="121"/>
      <c r="V61000" s="122"/>
      <c r="W61000" s="123"/>
      <c r="AC61000" s="123"/>
    </row>
    <row r="61001" spans="5:29" s="2" customFormat="1">
      <c r="E61001" s="120"/>
      <c r="M61001" s="120"/>
      <c r="N61001" s="120"/>
      <c r="U61001" s="121"/>
      <c r="V61001" s="122"/>
      <c r="W61001" s="123"/>
      <c r="AC61001" s="123"/>
    </row>
    <row r="61002" spans="5:29" s="2" customFormat="1">
      <c r="E61002" s="120"/>
      <c r="M61002" s="120"/>
      <c r="N61002" s="120"/>
      <c r="U61002" s="121"/>
      <c r="V61002" s="122"/>
      <c r="W61002" s="123"/>
      <c r="AC61002" s="123"/>
    </row>
    <row r="61003" spans="5:29" s="2" customFormat="1">
      <c r="E61003" s="120"/>
      <c r="M61003" s="120"/>
      <c r="N61003" s="120"/>
      <c r="U61003" s="121"/>
      <c r="V61003" s="122"/>
      <c r="W61003" s="123"/>
      <c r="AC61003" s="123"/>
    </row>
    <row r="61004" spans="5:29" s="2" customFormat="1">
      <c r="E61004" s="120"/>
      <c r="M61004" s="120"/>
      <c r="N61004" s="120"/>
      <c r="U61004" s="121"/>
      <c r="V61004" s="122"/>
      <c r="W61004" s="123"/>
      <c r="AC61004" s="123"/>
    </row>
    <row r="61005" spans="5:29" s="2" customFormat="1">
      <c r="E61005" s="120"/>
      <c r="M61005" s="120"/>
      <c r="N61005" s="120"/>
      <c r="U61005" s="121"/>
      <c r="V61005" s="122"/>
      <c r="W61005" s="123"/>
      <c r="AC61005" s="123"/>
    </row>
    <row r="61006" spans="5:29" s="2" customFormat="1">
      <c r="E61006" s="120"/>
      <c r="M61006" s="120"/>
      <c r="N61006" s="120"/>
      <c r="U61006" s="121"/>
      <c r="V61006" s="122"/>
      <c r="W61006" s="123"/>
      <c r="AC61006" s="123"/>
    </row>
    <row r="61007" spans="5:29" s="2" customFormat="1">
      <c r="E61007" s="120"/>
      <c r="M61007" s="120"/>
      <c r="N61007" s="120"/>
      <c r="U61007" s="121"/>
      <c r="V61007" s="122"/>
      <c r="W61007" s="123"/>
      <c r="AC61007" s="123"/>
    </row>
    <row r="61008" spans="5:29" s="2" customFormat="1">
      <c r="E61008" s="120"/>
      <c r="M61008" s="120"/>
      <c r="N61008" s="120"/>
      <c r="U61008" s="121"/>
      <c r="V61008" s="122"/>
      <c r="W61008" s="123"/>
      <c r="AC61008" s="123"/>
    </row>
    <row r="61009" spans="5:29" s="2" customFormat="1">
      <c r="E61009" s="120"/>
      <c r="M61009" s="120"/>
      <c r="N61009" s="120"/>
      <c r="U61009" s="121"/>
      <c r="V61009" s="122"/>
      <c r="W61009" s="123"/>
      <c r="AC61009" s="123"/>
    </row>
    <row r="61010" spans="5:29" s="2" customFormat="1">
      <c r="E61010" s="120"/>
      <c r="M61010" s="120"/>
      <c r="N61010" s="120"/>
      <c r="U61010" s="121"/>
      <c r="V61010" s="122"/>
      <c r="W61010" s="123"/>
      <c r="AC61010" s="123"/>
    </row>
    <row r="61011" spans="5:29" s="2" customFormat="1">
      <c r="E61011" s="120"/>
      <c r="M61011" s="120"/>
      <c r="N61011" s="120"/>
      <c r="U61011" s="121"/>
      <c r="V61011" s="122"/>
      <c r="W61011" s="123"/>
      <c r="AC61011" s="123"/>
    </row>
    <row r="61012" spans="5:29" s="2" customFormat="1">
      <c r="E61012" s="120"/>
      <c r="M61012" s="120"/>
      <c r="N61012" s="120"/>
      <c r="U61012" s="121"/>
      <c r="V61012" s="122"/>
      <c r="W61012" s="123"/>
      <c r="AC61012" s="123"/>
    </row>
    <row r="61013" spans="5:29" s="2" customFormat="1">
      <c r="E61013" s="120"/>
      <c r="M61013" s="120"/>
      <c r="N61013" s="120"/>
      <c r="U61013" s="121"/>
      <c r="V61013" s="122"/>
      <c r="W61013" s="123"/>
      <c r="AC61013" s="123"/>
    </row>
    <row r="61014" spans="5:29" s="2" customFormat="1">
      <c r="E61014" s="120"/>
      <c r="M61014" s="120"/>
      <c r="N61014" s="120"/>
      <c r="U61014" s="121"/>
      <c r="V61014" s="122"/>
      <c r="W61014" s="123"/>
      <c r="AC61014" s="123"/>
    </row>
    <row r="61015" spans="5:29" s="2" customFormat="1">
      <c r="E61015" s="120"/>
      <c r="M61015" s="120"/>
      <c r="N61015" s="120"/>
      <c r="U61015" s="121"/>
      <c r="V61015" s="122"/>
      <c r="W61015" s="123"/>
      <c r="AC61015" s="123"/>
    </row>
    <row r="61016" spans="5:29" s="2" customFormat="1">
      <c r="E61016" s="120"/>
      <c r="M61016" s="120"/>
      <c r="N61016" s="120"/>
      <c r="U61016" s="121"/>
      <c r="V61016" s="122"/>
      <c r="W61016" s="123"/>
      <c r="AC61016" s="123"/>
    </row>
    <row r="61017" spans="5:29" s="2" customFormat="1">
      <c r="E61017" s="120"/>
      <c r="M61017" s="120"/>
      <c r="N61017" s="120"/>
      <c r="U61017" s="121"/>
      <c r="V61017" s="122"/>
      <c r="W61017" s="123"/>
      <c r="AC61017" s="123"/>
    </row>
    <row r="61018" spans="5:29" s="2" customFormat="1">
      <c r="E61018" s="120"/>
      <c r="M61018" s="120"/>
      <c r="N61018" s="120"/>
      <c r="U61018" s="121"/>
      <c r="V61018" s="122"/>
      <c r="W61018" s="123"/>
      <c r="AC61018" s="123"/>
    </row>
    <row r="61019" spans="5:29" s="2" customFormat="1">
      <c r="E61019" s="120"/>
      <c r="M61019" s="120"/>
      <c r="N61019" s="120"/>
      <c r="U61019" s="121"/>
      <c r="V61019" s="122"/>
      <c r="W61019" s="123"/>
      <c r="AC61019" s="123"/>
    </row>
    <row r="61020" spans="5:29" s="2" customFormat="1">
      <c r="E61020" s="120"/>
      <c r="M61020" s="120"/>
      <c r="N61020" s="120"/>
      <c r="U61020" s="121"/>
      <c r="V61020" s="122"/>
      <c r="W61020" s="123"/>
      <c r="AC61020" s="123"/>
    </row>
    <row r="61021" spans="5:29" s="2" customFormat="1">
      <c r="E61021" s="120"/>
      <c r="M61021" s="120"/>
      <c r="N61021" s="120"/>
      <c r="U61021" s="121"/>
      <c r="V61021" s="122"/>
      <c r="W61021" s="123"/>
      <c r="AC61021" s="123"/>
    </row>
    <row r="61022" spans="5:29" s="2" customFormat="1">
      <c r="E61022" s="120"/>
      <c r="M61022" s="120"/>
      <c r="N61022" s="120"/>
      <c r="U61022" s="121"/>
      <c r="V61022" s="122"/>
      <c r="W61022" s="123"/>
      <c r="AC61022" s="123"/>
    </row>
    <row r="61023" spans="5:29" s="2" customFormat="1">
      <c r="E61023" s="120"/>
      <c r="M61023" s="120"/>
      <c r="N61023" s="120"/>
      <c r="U61023" s="121"/>
      <c r="V61023" s="122"/>
      <c r="W61023" s="123"/>
      <c r="AC61023" s="123"/>
    </row>
    <row r="61024" spans="5:29" s="2" customFormat="1">
      <c r="E61024" s="120"/>
      <c r="M61024" s="120"/>
      <c r="N61024" s="120"/>
      <c r="U61024" s="121"/>
      <c r="V61024" s="122"/>
      <c r="W61024" s="123"/>
      <c r="AC61024" s="123"/>
    </row>
    <row r="61025" spans="5:29" s="2" customFormat="1">
      <c r="E61025" s="120"/>
      <c r="M61025" s="120"/>
      <c r="N61025" s="120"/>
      <c r="U61025" s="121"/>
      <c r="V61025" s="122"/>
      <c r="W61025" s="123"/>
      <c r="AC61025" s="123"/>
    </row>
    <row r="61026" spans="5:29" s="2" customFormat="1">
      <c r="E61026" s="120"/>
      <c r="M61026" s="120"/>
      <c r="N61026" s="120"/>
      <c r="U61026" s="121"/>
      <c r="V61026" s="122"/>
      <c r="W61026" s="123"/>
      <c r="AC61026" s="123"/>
    </row>
    <row r="61027" spans="5:29" s="2" customFormat="1">
      <c r="E61027" s="120"/>
      <c r="M61027" s="120"/>
      <c r="N61027" s="120"/>
      <c r="U61027" s="121"/>
      <c r="V61027" s="122"/>
      <c r="W61027" s="123"/>
      <c r="AC61027" s="123"/>
    </row>
    <row r="61028" spans="5:29" s="2" customFormat="1">
      <c r="E61028" s="120"/>
      <c r="M61028" s="120"/>
      <c r="N61028" s="120"/>
      <c r="U61028" s="121"/>
      <c r="V61028" s="122"/>
      <c r="W61028" s="123"/>
      <c r="AC61028" s="123"/>
    </row>
    <row r="61029" spans="5:29" s="2" customFormat="1">
      <c r="E61029" s="120"/>
      <c r="M61029" s="120"/>
      <c r="N61029" s="120"/>
      <c r="U61029" s="121"/>
      <c r="V61029" s="122"/>
      <c r="W61029" s="123"/>
      <c r="AC61029" s="123"/>
    </row>
    <row r="61030" spans="5:29" s="2" customFormat="1">
      <c r="E61030" s="120"/>
      <c r="M61030" s="120"/>
      <c r="N61030" s="120"/>
      <c r="U61030" s="121"/>
      <c r="V61030" s="122"/>
      <c r="W61030" s="123"/>
      <c r="AC61030" s="123"/>
    </row>
    <row r="61031" spans="5:29" s="2" customFormat="1">
      <c r="E61031" s="120"/>
      <c r="M61031" s="120"/>
      <c r="N61031" s="120"/>
      <c r="U61031" s="121"/>
      <c r="V61031" s="122"/>
      <c r="W61031" s="123"/>
      <c r="AC61031" s="123"/>
    </row>
    <row r="61032" spans="5:29" s="2" customFormat="1">
      <c r="E61032" s="120"/>
      <c r="M61032" s="120"/>
      <c r="N61032" s="120"/>
      <c r="U61032" s="121"/>
      <c r="V61032" s="122"/>
      <c r="W61032" s="123"/>
      <c r="AC61032" s="123"/>
    </row>
    <row r="61033" spans="5:29" s="2" customFormat="1">
      <c r="E61033" s="120"/>
      <c r="M61033" s="120"/>
      <c r="N61033" s="120"/>
      <c r="U61033" s="121"/>
      <c r="V61033" s="122"/>
      <c r="W61033" s="123"/>
      <c r="AC61033" s="123"/>
    </row>
    <row r="61034" spans="5:29" s="2" customFormat="1">
      <c r="E61034" s="120"/>
      <c r="M61034" s="120"/>
      <c r="N61034" s="120"/>
      <c r="U61034" s="121"/>
      <c r="V61034" s="122"/>
      <c r="W61034" s="123"/>
      <c r="AC61034" s="123"/>
    </row>
    <row r="61035" spans="5:29" s="2" customFormat="1">
      <c r="E61035" s="120"/>
      <c r="M61035" s="120"/>
      <c r="N61035" s="120"/>
      <c r="U61035" s="121"/>
      <c r="V61035" s="122"/>
      <c r="W61035" s="123"/>
      <c r="AC61035" s="123"/>
    </row>
    <row r="61036" spans="5:29" s="2" customFormat="1">
      <c r="E61036" s="120"/>
      <c r="M61036" s="120"/>
      <c r="N61036" s="120"/>
      <c r="U61036" s="121"/>
      <c r="V61036" s="122"/>
      <c r="W61036" s="123"/>
      <c r="AC61036" s="123"/>
    </row>
    <row r="61037" spans="5:29" s="2" customFormat="1">
      <c r="E61037" s="120"/>
      <c r="M61037" s="120"/>
      <c r="N61037" s="120"/>
      <c r="U61037" s="121"/>
      <c r="V61037" s="122"/>
      <c r="W61037" s="123"/>
      <c r="AC61037" s="123"/>
    </row>
    <row r="61038" spans="5:29" s="2" customFormat="1">
      <c r="E61038" s="120"/>
      <c r="M61038" s="120"/>
      <c r="N61038" s="120"/>
      <c r="U61038" s="121"/>
      <c r="V61038" s="122"/>
      <c r="W61038" s="123"/>
      <c r="AC61038" s="123"/>
    </row>
    <row r="61039" spans="5:29" s="2" customFormat="1">
      <c r="E61039" s="120"/>
      <c r="M61039" s="120"/>
      <c r="N61039" s="120"/>
      <c r="U61039" s="121"/>
      <c r="V61039" s="122"/>
      <c r="W61039" s="123"/>
      <c r="AC61039" s="123"/>
    </row>
    <row r="61040" spans="5:29" s="2" customFormat="1">
      <c r="E61040" s="120"/>
      <c r="M61040" s="120"/>
      <c r="N61040" s="120"/>
      <c r="U61040" s="121"/>
      <c r="V61040" s="122"/>
      <c r="W61040" s="123"/>
      <c r="AC61040" s="123"/>
    </row>
    <row r="61041" spans="5:29" s="2" customFormat="1">
      <c r="E61041" s="120"/>
      <c r="M61041" s="120"/>
      <c r="N61041" s="120"/>
      <c r="U61041" s="121"/>
      <c r="V61041" s="122"/>
      <c r="W61041" s="123"/>
      <c r="AC61041" s="123"/>
    </row>
    <row r="61042" spans="5:29" s="2" customFormat="1">
      <c r="E61042" s="120"/>
      <c r="M61042" s="120"/>
      <c r="N61042" s="120"/>
      <c r="U61042" s="121"/>
      <c r="V61042" s="122"/>
      <c r="W61042" s="123"/>
      <c r="AC61042" s="123"/>
    </row>
    <row r="61043" spans="5:29" s="2" customFormat="1">
      <c r="E61043" s="120"/>
      <c r="M61043" s="120"/>
      <c r="N61043" s="120"/>
      <c r="U61043" s="121"/>
      <c r="V61043" s="122"/>
      <c r="W61043" s="123"/>
      <c r="AC61043" s="123"/>
    </row>
    <row r="61044" spans="5:29" s="2" customFormat="1">
      <c r="E61044" s="120"/>
      <c r="M61044" s="120"/>
      <c r="N61044" s="120"/>
      <c r="U61044" s="121"/>
      <c r="V61044" s="122"/>
      <c r="W61044" s="123"/>
      <c r="AC61044" s="123"/>
    </row>
    <row r="61045" spans="5:29" s="2" customFormat="1">
      <c r="E61045" s="120"/>
      <c r="M61045" s="120"/>
      <c r="N61045" s="120"/>
      <c r="U61045" s="121"/>
      <c r="V61045" s="122"/>
      <c r="W61045" s="123"/>
      <c r="AC61045" s="123"/>
    </row>
    <row r="61046" spans="5:29" s="2" customFormat="1">
      <c r="E61046" s="120"/>
      <c r="M61046" s="120"/>
      <c r="N61046" s="120"/>
      <c r="U61046" s="121"/>
      <c r="V61046" s="122"/>
      <c r="W61046" s="123"/>
      <c r="AC61046" s="123"/>
    </row>
    <row r="61047" spans="5:29" s="2" customFormat="1">
      <c r="E61047" s="120"/>
      <c r="M61047" s="120"/>
      <c r="N61047" s="120"/>
      <c r="U61047" s="121"/>
      <c r="V61047" s="122"/>
      <c r="W61047" s="123"/>
      <c r="AC61047" s="123"/>
    </row>
    <row r="61048" spans="5:29" s="2" customFormat="1">
      <c r="E61048" s="120"/>
      <c r="M61048" s="120"/>
      <c r="N61048" s="120"/>
      <c r="U61048" s="121"/>
      <c r="V61048" s="122"/>
      <c r="W61048" s="123"/>
      <c r="AC61048" s="123"/>
    </row>
    <row r="61049" spans="5:29" s="2" customFormat="1">
      <c r="E61049" s="120"/>
      <c r="M61049" s="120"/>
      <c r="N61049" s="120"/>
      <c r="U61049" s="121"/>
      <c r="V61049" s="122"/>
      <c r="W61049" s="123"/>
      <c r="AC61049" s="123"/>
    </row>
    <row r="61050" spans="5:29" s="2" customFormat="1">
      <c r="E61050" s="120"/>
      <c r="M61050" s="120"/>
      <c r="N61050" s="120"/>
      <c r="U61050" s="121"/>
      <c r="V61050" s="122"/>
      <c r="W61050" s="123"/>
      <c r="AC61050" s="123"/>
    </row>
    <row r="61051" spans="5:29" s="2" customFormat="1">
      <c r="E61051" s="120"/>
      <c r="M61051" s="120"/>
      <c r="N61051" s="120"/>
      <c r="U61051" s="121"/>
      <c r="V61051" s="122"/>
      <c r="W61051" s="123"/>
      <c r="AC61051" s="123"/>
    </row>
    <row r="61052" spans="5:29" s="2" customFormat="1">
      <c r="E61052" s="120"/>
      <c r="M61052" s="120"/>
      <c r="N61052" s="120"/>
      <c r="U61052" s="121"/>
      <c r="V61052" s="122"/>
      <c r="W61052" s="123"/>
      <c r="AC61052" s="123"/>
    </row>
    <row r="61053" spans="5:29" s="2" customFormat="1">
      <c r="E61053" s="120"/>
      <c r="M61053" s="120"/>
      <c r="N61053" s="120"/>
      <c r="U61053" s="121"/>
      <c r="V61053" s="122"/>
      <c r="W61053" s="123"/>
      <c r="AC61053" s="123"/>
    </row>
    <row r="61054" spans="5:29" s="2" customFormat="1">
      <c r="E61054" s="120"/>
      <c r="M61054" s="120"/>
      <c r="N61054" s="120"/>
      <c r="U61054" s="121"/>
      <c r="V61054" s="122"/>
      <c r="W61054" s="123"/>
      <c r="AC61054" s="123"/>
    </row>
    <row r="61055" spans="5:29" s="2" customFormat="1">
      <c r="E61055" s="120"/>
      <c r="M61055" s="120"/>
      <c r="N61055" s="120"/>
      <c r="U61055" s="121"/>
      <c r="V61055" s="122"/>
      <c r="W61055" s="123"/>
      <c r="AC61055" s="123"/>
    </row>
    <row r="61056" spans="5:29" s="2" customFormat="1">
      <c r="E61056" s="120"/>
      <c r="M61056" s="120"/>
      <c r="N61056" s="120"/>
      <c r="U61056" s="121"/>
      <c r="V61056" s="122"/>
      <c r="W61056" s="123"/>
      <c r="AC61056" s="123"/>
    </row>
    <row r="61057" spans="5:29" s="2" customFormat="1">
      <c r="E61057" s="120"/>
      <c r="M61057" s="120"/>
      <c r="N61057" s="120"/>
      <c r="U61057" s="121"/>
      <c r="V61057" s="122"/>
      <c r="W61057" s="123"/>
      <c r="AC61057" s="123"/>
    </row>
    <row r="61058" spans="5:29" s="2" customFormat="1">
      <c r="E61058" s="120"/>
      <c r="M61058" s="120"/>
      <c r="N61058" s="120"/>
      <c r="U61058" s="121"/>
      <c r="V61058" s="122"/>
      <c r="W61058" s="123"/>
      <c r="AC61058" s="123"/>
    </row>
    <row r="61059" spans="5:29" s="2" customFormat="1">
      <c r="E61059" s="120"/>
      <c r="M61059" s="120"/>
      <c r="N61059" s="120"/>
      <c r="U61059" s="121"/>
      <c r="V61059" s="122"/>
      <c r="W61059" s="123"/>
      <c r="AC61059" s="123"/>
    </row>
    <row r="61060" spans="5:29" s="2" customFormat="1">
      <c r="E61060" s="120"/>
      <c r="M61060" s="120"/>
      <c r="N61060" s="120"/>
      <c r="U61060" s="121"/>
      <c r="V61060" s="122"/>
      <c r="W61060" s="123"/>
      <c r="AC61060" s="123"/>
    </row>
    <row r="61061" spans="5:29" s="2" customFormat="1">
      <c r="E61061" s="120"/>
      <c r="M61061" s="120"/>
      <c r="N61061" s="120"/>
      <c r="U61061" s="121"/>
      <c r="V61061" s="122"/>
      <c r="W61061" s="123"/>
      <c r="AC61061" s="123"/>
    </row>
    <row r="61062" spans="5:29" s="2" customFormat="1">
      <c r="E61062" s="120"/>
      <c r="M61062" s="120"/>
      <c r="N61062" s="120"/>
      <c r="U61062" s="121"/>
      <c r="V61062" s="122"/>
      <c r="W61062" s="123"/>
      <c r="AC61062" s="123"/>
    </row>
    <row r="61063" spans="5:29" s="2" customFormat="1">
      <c r="E61063" s="120"/>
      <c r="M61063" s="120"/>
      <c r="N61063" s="120"/>
      <c r="U61063" s="121"/>
      <c r="V61063" s="122"/>
      <c r="W61063" s="123"/>
      <c r="AC61063" s="123"/>
    </row>
    <row r="61064" spans="5:29" s="2" customFormat="1">
      <c r="E61064" s="120"/>
      <c r="M61064" s="120"/>
      <c r="N61064" s="120"/>
      <c r="U61064" s="121"/>
      <c r="V61064" s="122"/>
      <c r="W61064" s="123"/>
      <c r="AC61064" s="123"/>
    </row>
    <row r="61065" spans="5:29" s="2" customFormat="1">
      <c r="E61065" s="120"/>
      <c r="M61065" s="120"/>
      <c r="N61065" s="120"/>
      <c r="U61065" s="121"/>
      <c r="V61065" s="122"/>
      <c r="W61065" s="123"/>
      <c r="AC61065" s="123"/>
    </row>
    <row r="61066" spans="5:29" s="2" customFormat="1">
      <c r="E61066" s="120"/>
      <c r="M61066" s="120"/>
      <c r="N61066" s="120"/>
      <c r="U61066" s="121"/>
      <c r="V61066" s="122"/>
      <c r="W61066" s="123"/>
      <c r="AC61066" s="123"/>
    </row>
    <row r="61067" spans="5:29" s="2" customFormat="1">
      <c r="E61067" s="120"/>
      <c r="M61067" s="120"/>
      <c r="N61067" s="120"/>
      <c r="U61067" s="121"/>
      <c r="V61067" s="122"/>
      <c r="W61067" s="123"/>
      <c r="AC61067" s="123"/>
    </row>
    <row r="61068" spans="5:29" s="2" customFormat="1">
      <c r="E61068" s="120"/>
      <c r="M61068" s="120"/>
      <c r="N61068" s="120"/>
      <c r="U61068" s="121"/>
      <c r="V61068" s="122"/>
      <c r="W61068" s="123"/>
      <c r="AC61068" s="123"/>
    </row>
    <row r="61069" spans="5:29" s="2" customFormat="1">
      <c r="E61069" s="120"/>
      <c r="M61069" s="120"/>
      <c r="N61069" s="120"/>
      <c r="U61069" s="121"/>
      <c r="V61069" s="122"/>
      <c r="W61069" s="123"/>
      <c r="AC61069" s="123"/>
    </row>
    <row r="61070" spans="5:29" s="2" customFormat="1">
      <c r="E61070" s="120"/>
      <c r="M61070" s="120"/>
      <c r="N61070" s="120"/>
      <c r="U61070" s="121"/>
      <c r="V61070" s="122"/>
      <c r="W61070" s="123"/>
      <c r="AC61070" s="123"/>
    </row>
    <row r="61071" spans="5:29" s="2" customFormat="1">
      <c r="E61071" s="120"/>
      <c r="M61071" s="120"/>
      <c r="N61071" s="120"/>
      <c r="U61071" s="121"/>
      <c r="V61071" s="122"/>
      <c r="W61071" s="123"/>
      <c r="AC61071" s="123"/>
    </row>
    <row r="61072" spans="5:29" s="2" customFormat="1">
      <c r="E61072" s="120"/>
      <c r="M61072" s="120"/>
      <c r="N61072" s="120"/>
      <c r="U61072" s="121"/>
      <c r="V61072" s="122"/>
      <c r="W61072" s="123"/>
      <c r="AC61072" s="123"/>
    </row>
    <row r="61073" spans="5:29" s="2" customFormat="1">
      <c r="E61073" s="120"/>
      <c r="M61073" s="120"/>
      <c r="N61073" s="120"/>
      <c r="U61073" s="121"/>
      <c r="V61073" s="122"/>
      <c r="W61073" s="123"/>
      <c r="AC61073" s="123"/>
    </row>
    <row r="61074" spans="5:29" s="2" customFormat="1">
      <c r="E61074" s="120"/>
      <c r="M61074" s="120"/>
      <c r="N61074" s="120"/>
      <c r="U61074" s="121"/>
      <c r="V61074" s="122"/>
      <c r="W61074" s="123"/>
      <c r="AC61074" s="123"/>
    </row>
    <row r="61075" spans="5:29" s="2" customFormat="1">
      <c r="E61075" s="120"/>
      <c r="M61075" s="120"/>
      <c r="N61075" s="120"/>
      <c r="U61075" s="121"/>
      <c r="V61075" s="122"/>
      <c r="W61075" s="123"/>
      <c r="AC61075" s="123"/>
    </row>
    <row r="61076" spans="5:29" s="2" customFormat="1">
      <c r="E61076" s="120"/>
      <c r="M61076" s="120"/>
      <c r="N61076" s="120"/>
      <c r="U61076" s="121"/>
      <c r="V61076" s="122"/>
      <c r="W61076" s="123"/>
      <c r="AC61076" s="123"/>
    </row>
    <row r="61077" spans="5:29" s="2" customFormat="1">
      <c r="E61077" s="120"/>
      <c r="M61077" s="120"/>
      <c r="N61077" s="120"/>
      <c r="U61077" s="121"/>
      <c r="V61077" s="122"/>
      <c r="W61077" s="123"/>
      <c r="AC61077" s="123"/>
    </row>
    <row r="61078" spans="5:29" s="2" customFormat="1">
      <c r="E61078" s="120"/>
      <c r="M61078" s="120"/>
      <c r="N61078" s="120"/>
      <c r="U61078" s="121"/>
      <c r="V61078" s="122"/>
      <c r="W61078" s="123"/>
      <c r="AC61078" s="123"/>
    </row>
    <row r="61079" spans="5:29" s="2" customFormat="1">
      <c r="E61079" s="120"/>
      <c r="M61079" s="120"/>
      <c r="N61079" s="120"/>
      <c r="U61079" s="121"/>
      <c r="V61079" s="122"/>
      <c r="W61079" s="123"/>
      <c r="AC61079" s="123"/>
    </row>
    <row r="61080" spans="5:29" s="2" customFormat="1">
      <c r="E61080" s="120"/>
      <c r="M61080" s="120"/>
      <c r="N61080" s="120"/>
      <c r="U61080" s="121"/>
      <c r="V61080" s="122"/>
      <c r="W61080" s="123"/>
      <c r="AC61080" s="123"/>
    </row>
    <row r="61081" spans="5:29" s="2" customFormat="1">
      <c r="E61081" s="120"/>
      <c r="M61081" s="120"/>
      <c r="N61081" s="120"/>
      <c r="U61081" s="121"/>
      <c r="V61081" s="122"/>
      <c r="W61081" s="123"/>
      <c r="AC61081" s="123"/>
    </row>
    <row r="61082" spans="5:29" s="2" customFormat="1">
      <c r="E61082" s="120"/>
      <c r="M61082" s="120"/>
      <c r="N61082" s="120"/>
      <c r="U61082" s="121"/>
      <c r="V61082" s="122"/>
      <c r="W61082" s="123"/>
      <c r="AC61082" s="123"/>
    </row>
    <row r="61083" spans="5:29" s="2" customFormat="1">
      <c r="E61083" s="120"/>
      <c r="M61083" s="120"/>
      <c r="N61083" s="120"/>
      <c r="U61083" s="121"/>
      <c r="V61083" s="122"/>
      <c r="W61083" s="123"/>
      <c r="AC61083" s="123"/>
    </row>
    <row r="61084" spans="5:29" s="2" customFormat="1">
      <c r="E61084" s="120"/>
      <c r="M61084" s="120"/>
      <c r="N61084" s="120"/>
      <c r="U61084" s="121"/>
      <c r="V61084" s="122"/>
      <c r="W61084" s="123"/>
      <c r="AC61084" s="123"/>
    </row>
    <row r="61085" spans="5:29" s="2" customFormat="1">
      <c r="E61085" s="120"/>
      <c r="M61085" s="120"/>
      <c r="N61085" s="120"/>
      <c r="U61085" s="121"/>
      <c r="V61085" s="122"/>
      <c r="W61085" s="123"/>
      <c r="AC61085" s="123"/>
    </row>
    <row r="61086" spans="5:29" s="2" customFormat="1">
      <c r="E61086" s="120"/>
      <c r="M61086" s="120"/>
      <c r="N61086" s="120"/>
      <c r="U61086" s="121"/>
      <c r="V61086" s="122"/>
      <c r="W61086" s="123"/>
      <c r="AC61086" s="123"/>
    </row>
    <row r="61087" spans="5:29" s="2" customFormat="1">
      <c r="E61087" s="120"/>
      <c r="M61087" s="120"/>
      <c r="N61087" s="120"/>
      <c r="U61087" s="121"/>
      <c r="V61087" s="122"/>
      <c r="W61087" s="123"/>
      <c r="AC61087" s="123"/>
    </row>
    <row r="61088" spans="5:29" s="2" customFormat="1">
      <c r="E61088" s="120"/>
      <c r="M61088" s="120"/>
      <c r="N61088" s="120"/>
      <c r="U61088" s="121"/>
      <c r="V61088" s="122"/>
      <c r="W61088" s="123"/>
      <c r="AC61088" s="123"/>
    </row>
    <row r="61089" spans="5:29" s="2" customFormat="1">
      <c r="E61089" s="120"/>
      <c r="M61089" s="120"/>
      <c r="N61089" s="120"/>
      <c r="U61089" s="121"/>
      <c r="V61089" s="122"/>
      <c r="W61089" s="123"/>
      <c r="AC61089" s="123"/>
    </row>
    <row r="61090" spans="5:29" s="2" customFormat="1">
      <c r="E61090" s="120"/>
      <c r="M61090" s="120"/>
      <c r="N61090" s="120"/>
      <c r="U61090" s="121"/>
      <c r="V61090" s="122"/>
      <c r="W61090" s="123"/>
      <c r="AC61090" s="123"/>
    </row>
    <row r="61091" spans="5:29" s="2" customFormat="1">
      <c r="E61091" s="120"/>
      <c r="M61091" s="120"/>
      <c r="N61091" s="120"/>
      <c r="U61091" s="121"/>
      <c r="V61091" s="122"/>
      <c r="W61091" s="123"/>
      <c r="AC61091" s="123"/>
    </row>
    <row r="61092" spans="5:29" s="2" customFormat="1">
      <c r="E61092" s="120"/>
      <c r="M61092" s="120"/>
      <c r="N61092" s="120"/>
      <c r="U61092" s="121"/>
      <c r="V61092" s="122"/>
      <c r="W61092" s="123"/>
      <c r="AC61092" s="123"/>
    </row>
    <row r="61093" spans="5:29" s="2" customFormat="1">
      <c r="E61093" s="120"/>
      <c r="M61093" s="120"/>
      <c r="N61093" s="120"/>
      <c r="U61093" s="121"/>
      <c r="V61093" s="122"/>
      <c r="W61093" s="123"/>
      <c r="AC61093" s="123"/>
    </row>
    <row r="61094" spans="5:29" s="2" customFormat="1">
      <c r="E61094" s="120"/>
      <c r="M61094" s="120"/>
      <c r="N61094" s="120"/>
      <c r="U61094" s="121"/>
      <c r="V61094" s="122"/>
      <c r="W61094" s="123"/>
      <c r="AC61094" s="123"/>
    </row>
    <row r="61095" spans="5:29" s="2" customFormat="1">
      <c r="E61095" s="120"/>
      <c r="M61095" s="120"/>
      <c r="N61095" s="120"/>
      <c r="U61095" s="121"/>
      <c r="V61095" s="122"/>
      <c r="W61095" s="123"/>
      <c r="AC61095" s="123"/>
    </row>
    <row r="61096" spans="5:29" s="2" customFormat="1">
      <c r="E61096" s="120"/>
      <c r="M61096" s="120"/>
      <c r="N61096" s="120"/>
      <c r="U61096" s="121"/>
      <c r="V61096" s="122"/>
      <c r="W61096" s="123"/>
      <c r="AC61096" s="123"/>
    </row>
    <row r="61097" spans="5:29" s="2" customFormat="1">
      <c r="E61097" s="120"/>
      <c r="M61097" s="120"/>
      <c r="N61097" s="120"/>
      <c r="U61097" s="121"/>
      <c r="V61097" s="122"/>
      <c r="W61097" s="123"/>
      <c r="AC61097" s="123"/>
    </row>
    <row r="61098" spans="5:29" s="2" customFormat="1">
      <c r="E61098" s="120"/>
      <c r="M61098" s="120"/>
      <c r="N61098" s="120"/>
      <c r="U61098" s="121"/>
      <c r="V61098" s="122"/>
      <c r="W61098" s="123"/>
      <c r="AC61098" s="123"/>
    </row>
    <row r="61099" spans="5:29" s="2" customFormat="1">
      <c r="E61099" s="120"/>
      <c r="M61099" s="120"/>
      <c r="N61099" s="120"/>
      <c r="U61099" s="121"/>
      <c r="V61099" s="122"/>
      <c r="W61099" s="123"/>
      <c r="AC61099" s="123"/>
    </row>
    <row r="61100" spans="5:29" s="2" customFormat="1">
      <c r="E61100" s="120"/>
      <c r="M61100" s="120"/>
      <c r="N61100" s="120"/>
      <c r="U61100" s="121"/>
      <c r="V61100" s="122"/>
      <c r="W61100" s="123"/>
      <c r="AC61100" s="123"/>
    </row>
    <row r="61101" spans="5:29" s="2" customFormat="1">
      <c r="E61101" s="120"/>
      <c r="M61101" s="120"/>
      <c r="N61101" s="120"/>
      <c r="U61101" s="121"/>
      <c r="V61101" s="122"/>
      <c r="W61101" s="123"/>
      <c r="AC61101" s="123"/>
    </row>
    <row r="61102" spans="5:29" s="2" customFormat="1">
      <c r="E61102" s="120"/>
      <c r="M61102" s="120"/>
      <c r="N61102" s="120"/>
      <c r="U61102" s="121"/>
      <c r="V61102" s="122"/>
      <c r="W61102" s="123"/>
      <c r="AC61102" s="123"/>
    </row>
    <row r="61103" spans="5:29" s="2" customFormat="1">
      <c r="E61103" s="120"/>
      <c r="M61103" s="120"/>
      <c r="N61103" s="120"/>
      <c r="U61103" s="121"/>
      <c r="V61103" s="122"/>
      <c r="W61103" s="123"/>
      <c r="AC61103" s="123"/>
    </row>
    <row r="61104" spans="5:29" s="2" customFormat="1">
      <c r="E61104" s="120"/>
      <c r="M61104" s="120"/>
      <c r="N61104" s="120"/>
      <c r="U61104" s="121"/>
      <c r="V61104" s="122"/>
      <c r="W61104" s="123"/>
      <c r="AC61104" s="123"/>
    </row>
    <row r="61105" spans="5:29" s="2" customFormat="1">
      <c r="E61105" s="120"/>
      <c r="M61105" s="120"/>
      <c r="N61105" s="120"/>
      <c r="U61105" s="121"/>
      <c r="V61105" s="122"/>
      <c r="W61105" s="123"/>
      <c r="AC61105" s="123"/>
    </row>
    <row r="61106" spans="5:29" s="2" customFormat="1">
      <c r="E61106" s="120"/>
      <c r="M61106" s="120"/>
      <c r="N61106" s="120"/>
      <c r="U61106" s="121"/>
      <c r="V61106" s="122"/>
      <c r="W61106" s="123"/>
      <c r="AC61106" s="123"/>
    </row>
    <row r="61107" spans="5:29" s="2" customFormat="1">
      <c r="E61107" s="120"/>
      <c r="M61107" s="120"/>
      <c r="N61107" s="120"/>
      <c r="U61107" s="121"/>
      <c r="V61107" s="122"/>
      <c r="W61107" s="123"/>
      <c r="AC61107" s="123"/>
    </row>
    <row r="61108" spans="5:29" s="2" customFormat="1">
      <c r="E61108" s="120"/>
      <c r="M61108" s="120"/>
      <c r="N61108" s="120"/>
      <c r="U61108" s="121"/>
      <c r="V61108" s="122"/>
      <c r="W61108" s="123"/>
      <c r="AC61108" s="123"/>
    </row>
    <row r="61109" spans="5:29" s="2" customFormat="1">
      <c r="E61109" s="120"/>
      <c r="M61109" s="120"/>
      <c r="N61109" s="120"/>
      <c r="U61109" s="121"/>
      <c r="V61109" s="122"/>
      <c r="W61109" s="123"/>
      <c r="AC61109" s="123"/>
    </row>
    <row r="61110" spans="5:29" s="2" customFormat="1">
      <c r="E61110" s="120"/>
      <c r="M61110" s="120"/>
      <c r="N61110" s="120"/>
      <c r="U61110" s="121"/>
      <c r="V61110" s="122"/>
      <c r="W61110" s="123"/>
      <c r="AC61110" s="123"/>
    </row>
    <row r="61111" spans="5:29" s="2" customFormat="1">
      <c r="E61111" s="120"/>
      <c r="M61111" s="120"/>
      <c r="N61111" s="120"/>
      <c r="U61111" s="121"/>
      <c r="V61111" s="122"/>
      <c r="W61111" s="123"/>
      <c r="AC61111" s="123"/>
    </row>
    <row r="61112" spans="5:29" s="2" customFormat="1">
      <c r="E61112" s="120"/>
      <c r="M61112" s="120"/>
      <c r="N61112" s="120"/>
      <c r="U61112" s="121"/>
      <c r="V61112" s="122"/>
      <c r="W61112" s="123"/>
      <c r="AC61112" s="123"/>
    </row>
    <row r="61113" spans="5:29" s="2" customFormat="1">
      <c r="E61113" s="120"/>
      <c r="M61113" s="120"/>
      <c r="N61113" s="120"/>
      <c r="U61113" s="121"/>
      <c r="V61113" s="122"/>
      <c r="W61113" s="123"/>
      <c r="AC61113" s="123"/>
    </row>
    <row r="61114" spans="5:29" s="2" customFormat="1">
      <c r="E61114" s="120"/>
      <c r="M61114" s="120"/>
      <c r="N61114" s="120"/>
      <c r="U61114" s="121"/>
      <c r="V61114" s="122"/>
      <c r="W61114" s="123"/>
      <c r="AC61114" s="123"/>
    </row>
    <row r="61115" spans="5:29" s="2" customFormat="1">
      <c r="E61115" s="120"/>
      <c r="M61115" s="120"/>
      <c r="N61115" s="120"/>
      <c r="U61115" s="121"/>
      <c r="V61115" s="122"/>
      <c r="W61115" s="123"/>
      <c r="AC61115" s="123"/>
    </row>
    <row r="61116" spans="5:29" s="2" customFormat="1">
      <c r="E61116" s="120"/>
      <c r="M61116" s="120"/>
      <c r="N61116" s="120"/>
      <c r="U61116" s="121"/>
      <c r="V61116" s="122"/>
      <c r="W61116" s="123"/>
      <c r="AC61116" s="123"/>
    </row>
    <row r="61117" spans="5:29" s="2" customFormat="1">
      <c r="E61117" s="120"/>
      <c r="M61117" s="120"/>
      <c r="N61117" s="120"/>
      <c r="U61117" s="121"/>
      <c r="V61117" s="122"/>
      <c r="W61117" s="123"/>
      <c r="AC61117" s="123"/>
    </row>
    <row r="61118" spans="5:29" s="2" customFormat="1">
      <c r="E61118" s="120"/>
      <c r="M61118" s="120"/>
      <c r="N61118" s="120"/>
      <c r="U61118" s="121"/>
      <c r="V61118" s="122"/>
      <c r="W61118" s="123"/>
      <c r="AC61118" s="123"/>
    </row>
    <row r="61119" spans="5:29" s="2" customFormat="1">
      <c r="E61119" s="120"/>
      <c r="M61119" s="120"/>
      <c r="N61119" s="120"/>
      <c r="U61119" s="121"/>
      <c r="V61119" s="122"/>
      <c r="W61119" s="123"/>
      <c r="AC61119" s="123"/>
    </row>
    <row r="61120" spans="5:29" s="2" customFormat="1">
      <c r="E61120" s="120"/>
      <c r="M61120" s="120"/>
      <c r="N61120" s="120"/>
      <c r="U61120" s="121"/>
      <c r="V61120" s="122"/>
      <c r="W61120" s="123"/>
      <c r="AC61120" s="123"/>
    </row>
    <row r="61121" spans="5:29" s="2" customFormat="1">
      <c r="E61121" s="120"/>
      <c r="M61121" s="120"/>
      <c r="N61121" s="120"/>
      <c r="U61121" s="121"/>
      <c r="V61121" s="122"/>
      <c r="W61121" s="123"/>
      <c r="AC61121" s="123"/>
    </row>
    <row r="61122" spans="5:29" s="2" customFormat="1">
      <c r="E61122" s="120"/>
      <c r="M61122" s="120"/>
      <c r="N61122" s="120"/>
      <c r="U61122" s="121"/>
      <c r="V61122" s="122"/>
      <c r="W61122" s="123"/>
      <c r="AC61122" s="123"/>
    </row>
    <row r="61123" spans="5:29" s="2" customFormat="1">
      <c r="E61123" s="120"/>
      <c r="M61123" s="120"/>
      <c r="N61123" s="120"/>
      <c r="U61123" s="121"/>
      <c r="V61123" s="122"/>
      <c r="W61123" s="123"/>
      <c r="AC61123" s="123"/>
    </row>
    <row r="61124" spans="5:29" s="2" customFormat="1">
      <c r="E61124" s="120"/>
      <c r="M61124" s="120"/>
      <c r="N61124" s="120"/>
      <c r="U61124" s="121"/>
      <c r="V61124" s="122"/>
      <c r="W61124" s="123"/>
      <c r="AC61124" s="123"/>
    </row>
    <row r="61125" spans="5:29" s="2" customFormat="1">
      <c r="E61125" s="120"/>
      <c r="M61125" s="120"/>
      <c r="N61125" s="120"/>
      <c r="U61125" s="121"/>
      <c r="V61125" s="122"/>
      <c r="W61125" s="123"/>
      <c r="AC61125" s="123"/>
    </row>
    <row r="61126" spans="5:29" s="2" customFormat="1">
      <c r="E61126" s="120"/>
      <c r="M61126" s="120"/>
      <c r="N61126" s="120"/>
      <c r="U61126" s="121"/>
      <c r="V61126" s="122"/>
      <c r="W61126" s="123"/>
      <c r="AC61126" s="123"/>
    </row>
    <row r="61127" spans="5:29" s="2" customFormat="1">
      <c r="E61127" s="120"/>
      <c r="M61127" s="120"/>
      <c r="N61127" s="120"/>
      <c r="U61127" s="121"/>
      <c r="V61127" s="122"/>
      <c r="W61127" s="123"/>
      <c r="AC61127" s="123"/>
    </row>
    <row r="61128" spans="5:29" s="2" customFormat="1">
      <c r="E61128" s="120"/>
      <c r="M61128" s="120"/>
      <c r="N61128" s="120"/>
      <c r="U61128" s="121"/>
      <c r="V61128" s="122"/>
      <c r="W61128" s="123"/>
      <c r="AC61128" s="123"/>
    </row>
    <row r="61129" spans="5:29" s="2" customFormat="1">
      <c r="E61129" s="120"/>
      <c r="M61129" s="120"/>
      <c r="N61129" s="120"/>
      <c r="U61129" s="121"/>
      <c r="V61129" s="122"/>
      <c r="W61129" s="123"/>
      <c r="AC61129" s="123"/>
    </row>
    <row r="61130" spans="5:29" s="2" customFormat="1">
      <c r="E61130" s="120"/>
      <c r="M61130" s="120"/>
      <c r="N61130" s="120"/>
      <c r="U61130" s="121"/>
      <c r="V61130" s="122"/>
      <c r="W61130" s="123"/>
      <c r="AC61130" s="123"/>
    </row>
    <row r="61131" spans="5:29" s="2" customFormat="1">
      <c r="E61131" s="120"/>
      <c r="M61131" s="120"/>
      <c r="N61131" s="120"/>
      <c r="U61131" s="121"/>
      <c r="V61131" s="122"/>
      <c r="W61131" s="123"/>
      <c r="AC61131" s="123"/>
    </row>
    <row r="61132" spans="5:29" s="2" customFormat="1">
      <c r="E61132" s="120"/>
      <c r="M61132" s="120"/>
      <c r="N61132" s="120"/>
      <c r="U61132" s="121"/>
      <c r="V61132" s="122"/>
      <c r="W61132" s="123"/>
      <c r="AC61132" s="123"/>
    </row>
    <row r="61133" spans="5:29" s="2" customFormat="1">
      <c r="E61133" s="120"/>
      <c r="M61133" s="120"/>
      <c r="N61133" s="120"/>
      <c r="U61133" s="121"/>
      <c r="V61133" s="122"/>
      <c r="W61133" s="123"/>
      <c r="AC61133" s="123"/>
    </row>
    <row r="61134" spans="5:29" s="2" customFormat="1">
      <c r="E61134" s="120"/>
      <c r="M61134" s="120"/>
      <c r="N61134" s="120"/>
      <c r="U61134" s="121"/>
      <c r="V61134" s="122"/>
      <c r="W61134" s="123"/>
      <c r="AC61134" s="123"/>
    </row>
    <row r="61135" spans="5:29" s="2" customFormat="1">
      <c r="E61135" s="120"/>
      <c r="M61135" s="120"/>
      <c r="N61135" s="120"/>
      <c r="U61135" s="121"/>
      <c r="V61135" s="122"/>
      <c r="W61135" s="123"/>
      <c r="AC61135" s="123"/>
    </row>
    <row r="61136" spans="5:29" s="2" customFormat="1">
      <c r="E61136" s="120"/>
      <c r="M61136" s="120"/>
      <c r="N61136" s="120"/>
      <c r="U61136" s="121"/>
      <c r="V61136" s="122"/>
      <c r="W61136" s="123"/>
      <c r="AC61136" s="123"/>
    </row>
    <row r="61137" spans="5:29" s="2" customFormat="1">
      <c r="E61137" s="120"/>
      <c r="M61137" s="120"/>
      <c r="N61137" s="120"/>
      <c r="U61137" s="121"/>
      <c r="V61137" s="122"/>
      <c r="W61137" s="123"/>
      <c r="AC61137" s="123"/>
    </row>
    <row r="61138" spans="5:29" s="2" customFormat="1">
      <c r="E61138" s="120"/>
      <c r="M61138" s="120"/>
      <c r="N61138" s="120"/>
      <c r="U61138" s="121"/>
      <c r="V61138" s="122"/>
      <c r="W61138" s="123"/>
      <c r="AC61138" s="123"/>
    </row>
    <row r="61139" spans="5:29" s="2" customFormat="1">
      <c r="E61139" s="120"/>
      <c r="M61139" s="120"/>
      <c r="N61139" s="120"/>
      <c r="U61139" s="121"/>
      <c r="V61139" s="122"/>
      <c r="W61139" s="123"/>
      <c r="AC61139" s="123"/>
    </row>
    <row r="61140" spans="5:29" s="2" customFormat="1">
      <c r="E61140" s="120"/>
      <c r="M61140" s="120"/>
      <c r="N61140" s="120"/>
      <c r="U61140" s="121"/>
      <c r="V61140" s="122"/>
      <c r="W61140" s="123"/>
      <c r="AC61140" s="123"/>
    </row>
    <row r="61141" spans="5:29" s="2" customFormat="1">
      <c r="E61141" s="120"/>
      <c r="M61141" s="120"/>
      <c r="N61141" s="120"/>
      <c r="U61141" s="121"/>
      <c r="V61141" s="122"/>
      <c r="W61141" s="123"/>
      <c r="AC61141" s="123"/>
    </row>
    <row r="61142" spans="5:29" s="2" customFormat="1">
      <c r="E61142" s="120"/>
      <c r="M61142" s="120"/>
      <c r="N61142" s="120"/>
      <c r="U61142" s="121"/>
      <c r="V61142" s="122"/>
      <c r="W61142" s="123"/>
      <c r="AC61142" s="123"/>
    </row>
    <row r="61143" spans="5:29" s="2" customFormat="1">
      <c r="E61143" s="120"/>
      <c r="M61143" s="120"/>
      <c r="N61143" s="120"/>
      <c r="U61143" s="121"/>
      <c r="V61143" s="122"/>
      <c r="W61143" s="123"/>
      <c r="AC61143" s="123"/>
    </row>
    <row r="61144" spans="5:29" s="2" customFormat="1">
      <c r="E61144" s="120"/>
      <c r="M61144" s="120"/>
      <c r="N61144" s="120"/>
      <c r="U61144" s="121"/>
      <c r="V61144" s="122"/>
      <c r="W61144" s="123"/>
      <c r="AC61144" s="123"/>
    </row>
    <row r="61145" spans="5:29" s="2" customFormat="1">
      <c r="E61145" s="120"/>
      <c r="M61145" s="120"/>
      <c r="N61145" s="120"/>
      <c r="U61145" s="121"/>
      <c r="V61145" s="122"/>
      <c r="W61145" s="123"/>
      <c r="AC61145" s="123"/>
    </row>
    <row r="61146" spans="5:29" s="2" customFormat="1">
      <c r="E61146" s="120"/>
      <c r="M61146" s="120"/>
      <c r="N61146" s="120"/>
      <c r="U61146" s="121"/>
      <c r="V61146" s="122"/>
      <c r="W61146" s="123"/>
      <c r="AC61146" s="123"/>
    </row>
    <row r="61147" spans="5:29" s="2" customFormat="1">
      <c r="E61147" s="120"/>
      <c r="M61147" s="120"/>
      <c r="N61147" s="120"/>
      <c r="U61147" s="121"/>
      <c r="V61147" s="122"/>
      <c r="W61147" s="123"/>
      <c r="AC61147" s="123"/>
    </row>
    <row r="61148" spans="5:29" s="2" customFormat="1">
      <c r="E61148" s="120"/>
      <c r="M61148" s="120"/>
      <c r="N61148" s="120"/>
      <c r="U61148" s="121"/>
      <c r="V61148" s="122"/>
      <c r="W61148" s="123"/>
      <c r="AC61148" s="123"/>
    </row>
    <row r="61149" spans="5:29" s="2" customFormat="1">
      <c r="E61149" s="120"/>
      <c r="M61149" s="120"/>
      <c r="N61149" s="120"/>
      <c r="U61149" s="121"/>
      <c r="V61149" s="122"/>
      <c r="W61149" s="123"/>
      <c r="AC61149" s="123"/>
    </row>
    <row r="61150" spans="5:29" s="2" customFormat="1">
      <c r="E61150" s="120"/>
      <c r="M61150" s="120"/>
      <c r="N61150" s="120"/>
      <c r="U61150" s="121"/>
      <c r="V61150" s="122"/>
      <c r="W61150" s="123"/>
      <c r="AC61150" s="123"/>
    </row>
    <row r="61151" spans="5:29" s="2" customFormat="1">
      <c r="E61151" s="120"/>
      <c r="M61151" s="120"/>
      <c r="N61151" s="120"/>
      <c r="U61151" s="121"/>
      <c r="V61151" s="122"/>
      <c r="W61151" s="123"/>
      <c r="AC61151" s="123"/>
    </row>
    <row r="61152" spans="5:29" s="2" customFormat="1">
      <c r="E61152" s="120"/>
      <c r="M61152" s="120"/>
      <c r="N61152" s="120"/>
      <c r="U61152" s="121"/>
      <c r="V61152" s="122"/>
      <c r="W61152" s="123"/>
      <c r="AC61152" s="123"/>
    </row>
    <row r="61153" spans="5:29" s="2" customFormat="1">
      <c r="E61153" s="120"/>
      <c r="M61153" s="120"/>
      <c r="N61153" s="120"/>
      <c r="U61153" s="121"/>
      <c r="V61153" s="122"/>
      <c r="W61153" s="123"/>
      <c r="AC61153" s="123"/>
    </row>
    <row r="61154" spans="5:29" s="2" customFormat="1">
      <c r="E61154" s="120"/>
      <c r="M61154" s="120"/>
      <c r="N61154" s="120"/>
      <c r="U61154" s="121"/>
      <c r="V61154" s="122"/>
      <c r="W61154" s="123"/>
      <c r="AC61154" s="123"/>
    </row>
    <row r="61155" spans="5:29" s="2" customFormat="1">
      <c r="E61155" s="120"/>
      <c r="M61155" s="120"/>
      <c r="N61155" s="120"/>
      <c r="U61155" s="121"/>
      <c r="V61155" s="122"/>
      <c r="W61155" s="123"/>
      <c r="AC61155" s="123"/>
    </row>
    <row r="61156" spans="5:29" s="2" customFormat="1">
      <c r="E61156" s="120"/>
      <c r="M61156" s="120"/>
      <c r="N61156" s="120"/>
      <c r="U61156" s="121"/>
      <c r="V61156" s="122"/>
      <c r="W61156" s="123"/>
      <c r="AC61156" s="123"/>
    </row>
    <row r="61157" spans="5:29" s="2" customFormat="1">
      <c r="E61157" s="120"/>
      <c r="M61157" s="120"/>
      <c r="N61157" s="120"/>
      <c r="U61157" s="121"/>
      <c r="V61157" s="122"/>
      <c r="W61157" s="123"/>
      <c r="AC61157" s="123"/>
    </row>
    <row r="61158" spans="5:29" s="2" customFormat="1">
      <c r="E61158" s="120"/>
      <c r="M61158" s="120"/>
      <c r="N61158" s="120"/>
      <c r="U61158" s="121"/>
      <c r="V61158" s="122"/>
      <c r="W61158" s="123"/>
      <c r="AC61158" s="123"/>
    </row>
    <row r="61159" spans="5:29" s="2" customFormat="1">
      <c r="E61159" s="120"/>
      <c r="M61159" s="120"/>
      <c r="N61159" s="120"/>
      <c r="U61159" s="121"/>
      <c r="V61159" s="122"/>
      <c r="W61159" s="123"/>
      <c r="AC61159" s="123"/>
    </row>
    <row r="61160" spans="5:29" s="2" customFormat="1">
      <c r="E61160" s="120"/>
      <c r="M61160" s="120"/>
      <c r="N61160" s="120"/>
      <c r="U61160" s="121"/>
      <c r="V61160" s="122"/>
      <c r="W61160" s="123"/>
      <c r="AC61160" s="123"/>
    </row>
    <row r="61161" spans="5:29" s="2" customFormat="1">
      <c r="E61161" s="120"/>
      <c r="M61161" s="120"/>
      <c r="N61161" s="120"/>
      <c r="U61161" s="121"/>
      <c r="V61161" s="122"/>
      <c r="W61161" s="123"/>
      <c r="AC61161" s="123"/>
    </row>
    <row r="61162" spans="5:29" s="2" customFormat="1">
      <c r="E61162" s="120"/>
      <c r="M61162" s="120"/>
      <c r="N61162" s="120"/>
      <c r="U61162" s="121"/>
      <c r="V61162" s="122"/>
      <c r="W61162" s="123"/>
      <c r="AC61162" s="123"/>
    </row>
    <row r="61163" spans="5:29" s="2" customFormat="1">
      <c r="E61163" s="120"/>
      <c r="M61163" s="120"/>
      <c r="N61163" s="120"/>
      <c r="U61163" s="121"/>
      <c r="V61163" s="122"/>
      <c r="W61163" s="123"/>
      <c r="AC61163" s="123"/>
    </row>
    <row r="61164" spans="5:29" s="2" customFormat="1">
      <c r="E61164" s="120"/>
      <c r="M61164" s="120"/>
      <c r="N61164" s="120"/>
      <c r="U61164" s="121"/>
      <c r="V61164" s="122"/>
      <c r="W61164" s="123"/>
      <c r="AC61164" s="123"/>
    </row>
    <row r="61165" spans="5:29" s="2" customFormat="1">
      <c r="E61165" s="120"/>
      <c r="M61165" s="120"/>
      <c r="N61165" s="120"/>
      <c r="U61165" s="121"/>
      <c r="V61165" s="122"/>
      <c r="W61165" s="123"/>
      <c r="AC61165" s="123"/>
    </row>
    <row r="61166" spans="5:29" s="2" customFormat="1">
      <c r="E61166" s="120"/>
      <c r="M61166" s="120"/>
      <c r="N61166" s="120"/>
      <c r="U61166" s="121"/>
      <c r="V61166" s="122"/>
      <c r="W61166" s="123"/>
      <c r="AC61166" s="123"/>
    </row>
    <row r="61167" spans="5:29" s="2" customFormat="1">
      <c r="E61167" s="120"/>
      <c r="M61167" s="120"/>
      <c r="N61167" s="120"/>
      <c r="U61167" s="121"/>
      <c r="V61167" s="122"/>
      <c r="W61167" s="123"/>
      <c r="AC61167" s="123"/>
    </row>
    <row r="61168" spans="5:29" s="2" customFormat="1">
      <c r="E61168" s="120"/>
      <c r="M61168" s="120"/>
      <c r="N61168" s="120"/>
      <c r="U61168" s="121"/>
      <c r="V61168" s="122"/>
      <c r="W61168" s="123"/>
      <c r="AC61168" s="123"/>
    </row>
    <row r="61169" spans="5:29" s="2" customFormat="1">
      <c r="E61169" s="120"/>
      <c r="M61169" s="120"/>
      <c r="N61169" s="120"/>
      <c r="U61169" s="121"/>
      <c r="V61169" s="122"/>
      <c r="W61169" s="123"/>
      <c r="AC61169" s="123"/>
    </row>
    <row r="61170" spans="5:29" s="2" customFormat="1">
      <c r="E61170" s="120"/>
      <c r="M61170" s="120"/>
      <c r="N61170" s="120"/>
      <c r="U61170" s="121"/>
      <c r="V61170" s="122"/>
      <c r="W61170" s="123"/>
      <c r="AC61170" s="123"/>
    </row>
    <row r="61171" spans="5:29" s="2" customFormat="1">
      <c r="E61171" s="120"/>
      <c r="M61171" s="120"/>
      <c r="N61171" s="120"/>
      <c r="U61171" s="121"/>
      <c r="V61171" s="122"/>
      <c r="W61171" s="123"/>
      <c r="AC61171" s="123"/>
    </row>
    <row r="61172" spans="5:29" s="2" customFormat="1">
      <c r="E61172" s="120"/>
      <c r="M61172" s="120"/>
      <c r="N61172" s="120"/>
      <c r="U61172" s="121"/>
      <c r="V61172" s="122"/>
      <c r="W61172" s="123"/>
      <c r="AC61172" s="123"/>
    </row>
    <row r="61173" spans="5:29" s="2" customFormat="1">
      <c r="E61173" s="120"/>
      <c r="M61173" s="120"/>
      <c r="N61173" s="120"/>
      <c r="U61173" s="121"/>
      <c r="V61173" s="122"/>
      <c r="W61173" s="123"/>
      <c r="AC61173" s="123"/>
    </row>
    <row r="61174" spans="5:29" s="2" customFormat="1">
      <c r="E61174" s="120"/>
      <c r="M61174" s="120"/>
      <c r="N61174" s="120"/>
      <c r="U61174" s="121"/>
      <c r="V61174" s="122"/>
      <c r="W61174" s="123"/>
      <c r="AC61174" s="123"/>
    </row>
    <row r="61175" spans="5:29" s="2" customFormat="1">
      <c r="E61175" s="120"/>
      <c r="M61175" s="120"/>
      <c r="N61175" s="120"/>
      <c r="U61175" s="121"/>
      <c r="V61175" s="122"/>
      <c r="W61175" s="123"/>
      <c r="AC61175" s="123"/>
    </row>
    <row r="61176" spans="5:29" s="2" customFormat="1">
      <c r="E61176" s="120"/>
      <c r="M61176" s="120"/>
      <c r="N61176" s="120"/>
      <c r="U61176" s="121"/>
      <c r="V61176" s="122"/>
      <c r="W61176" s="123"/>
      <c r="AC61176" s="123"/>
    </row>
    <row r="61177" spans="5:29" s="2" customFormat="1">
      <c r="E61177" s="120"/>
      <c r="M61177" s="120"/>
      <c r="N61177" s="120"/>
      <c r="U61177" s="121"/>
      <c r="V61177" s="122"/>
      <c r="W61177" s="123"/>
      <c r="AC61177" s="123"/>
    </row>
    <row r="61178" spans="5:29" s="2" customFormat="1">
      <c r="E61178" s="120"/>
      <c r="M61178" s="120"/>
      <c r="N61178" s="120"/>
      <c r="U61178" s="121"/>
      <c r="V61178" s="122"/>
      <c r="W61178" s="123"/>
      <c r="AC61178" s="123"/>
    </row>
    <row r="61179" spans="5:29" s="2" customFormat="1">
      <c r="E61179" s="120"/>
      <c r="M61179" s="120"/>
      <c r="N61179" s="120"/>
      <c r="U61179" s="121"/>
      <c r="V61179" s="122"/>
      <c r="W61179" s="123"/>
      <c r="AC61179" s="123"/>
    </row>
    <row r="61180" spans="5:29" s="2" customFormat="1">
      <c r="E61180" s="120"/>
      <c r="M61180" s="120"/>
      <c r="N61180" s="120"/>
      <c r="U61180" s="121"/>
      <c r="V61180" s="122"/>
      <c r="W61180" s="123"/>
      <c r="AC61180" s="123"/>
    </row>
    <row r="61181" spans="5:29" s="2" customFormat="1">
      <c r="E61181" s="120"/>
      <c r="M61181" s="120"/>
      <c r="N61181" s="120"/>
      <c r="U61181" s="121"/>
      <c r="V61181" s="122"/>
      <c r="W61181" s="123"/>
      <c r="AC61181" s="123"/>
    </row>
    <row r="61182" spans="5:29" s="2" customFormat="1">
      <c r="E61182" s="120"/>
      <c r="M61182" s="120"/>
      <c r="N61182" s="120"/>
      <c r="U61182" s="121"/>
      <c r="V61182" s="122"/>
      <c r="W61182" s="123"/>
      <c r="AC61182" s="123"/>
    </row>
    <row r="61183" spans="5:29" s="2" customFormat="1">
      <c r="E61183" s="120"/>
      <c r="M61183" s="120"/>
      <c r="N61183" s="120"/>
      <c r="U61183" s="121"/>
      <c r="V61183" s="122"/>
      <c r="W61183" s="123"/>
      <c r="AC61183" s="123"/>
    </row>
    <row r="61184" spans="5:29" s="2" customFormat="1">
      <c r="E61184" s="120"/>
      <c r="M61184" s="120"/>
      <c r="N61184" s="120"/>
      <c r="U61184" s="121"/>
      <c r="V61184" s="122"/>
      <c r="W61184" s="123"/>
      <c r="AC61184" s="123"/>
    </row>
    <row r="61185" spans="5:29" s="2" customFormat="1">
      <c r="E61185" s="120"/>
      <c r="M61185" s="120"/>
      <c r="N61185" s="120"/>
      <c r="U61185" s="121"/>
      <c r="V61185" s="122"/>
      <c r="W61185" s="123"/>
      <c r="AC61185" s="123"/>
    </row>
    <row r="61186" spans="5:29" s="2" customFormat="1">
      <c r="E61186" s="120"/>
      <c r="M61186" s="120"/>
      <c r="N61186" s="120"/>
      <c r="U61186" s="121"/>
      <c r="V61186" s="122"/>
      <c r="W61186" s="123"/>
      <c r="AC61186" s="123"/>
    </row>
    <row r="61187" spans="5:29" s="2" customFormat="1">
      <c r="E61187" s="120"/>
      <c r="M61187" s="120"/>
      <c r="N61187" s="120"/>
      <c r="U61187" s="121"/>
      <c r="V61187" s="122"/>
      <c r="W61187" s="123"/>
      <c r="AC61187" s="123"/>
    </row>
    <row r="61188" spans="5:29" s="2" customFormat="1">
      <c r="E61188" s="120"/>
      <c r="M61188" s="120"/>
      <c r="N61188" s="120"/>
      <c r="U61188" s="121"/>
      <c r="V61188" s="122"/>
      <c r="W61188" s="123"/>
      <c r="AC61188" s="123"/>
    </row>
    <row r="61189" spans="5:29" s="2" customFormat="1">
      <c r="E61189" s="120"/>
      <c r="M61189" s="120"/>
      <c r="N61189" s="120"/>
      <c r="U61189" s="121"/>
      <c r="V61189" s="122"/>
      <c r="W61189" s="123"/>
      <c r="AC61189" s="123"/>
    </row>
    <row r="61190" spans="5:29" s="2" customFormat="1">
      <c r="E61190" s="120"/>
      <c r="M61190" s="120"/>
      <c r="N61190" s="120"/>
      <c r="U61190" s="121"/>
      <c r="V61190" s="122"/>
      <c r="W61190" s="123"/>
      <c r="AC61190" s="123"/>
    </row>
    <row r="61191" spans="5:29" s="2" customFormat="1">
      <c r="E61191" s="120"/>
      <c r="M61191" s="120"/>
      <c r="N61191" s="120"/>
      <c r="U61191" s="121"/>
      <c r="V61191" s="122"/>
      <c r="W61191" s="123"/>
      <c r="AC61191" s="123"/>
    </row>
    <row r="61192" spans="5:29" s="2" customFormat="1">
      <c r="E61192" s="120"/>
      <c r="M61192" s="120"/>
      <c r="N61192" s="120"/>
      <c r="U61192" s="121"/>
      <c r="V61192" s="122"/>
      <c r="W61192" s="123"/>
      <c r="AC61192" s="123"/>
    </row>
    <row r="61193" spans="5:29" s="2" customFormat="1">
      <c r="E61193" s="120"/>
      <c r="M61193" s="120"/>
      <c r="N61193" s="120"/>
      <c r="U61193" s="121"/>
      <c r="V61193" s="122"/>
      <c r="W61193" s="123"/>
      <c r="AC61193" s="123"/>
    </row>
    <row r="61194" spans="5:29" s="2" customFormat="1">
      <c r="E61194" s="120"/>
      <c r="M61194" s="120"/>
      <c r="N61194" s="120"/>
      <c r="U61194" s="121"/>
      <c r="V61194" s="122"/>
      <c r="W61194" s="123"/>
      <c r="AC61194" s="123"/>
    </row>
    <row r="61195" spans="5:29" s="2" customFormat="1">
      <c r="E61195" s="120"/>
      <c r="M61195" s="120"/>
      <c r="N61195" s="120"/>
      <c r="U61195" s="121"/>
      <c r="V61195" s="122"/>
      <c r="W61195" s="123"/>
      <c r="AC61195" s="123"/>
    </row>
    <row r="61196" spans="5:29" s="2" customFormat="1">
      <c r="E61196" s="120"/>
      <c r="M61196" s="120"/>
      <c r="N61196" s="120"/>
      <c r="U61196" s="121"/>
      <c r="V61196" s="122"/>
      <c r="W61196" s="123"/>
      <c r="AC61196" s="123"/>
    </row>
    <row r="61197" spans="5:29" s="2" customFormat="1">
      <c r="E61197" s="120"/>
      <c r="M61197" s="120"/>
      <c r="N61197" s="120"/>
      <c r="U61197" s="121"/>
      <c r="V61197" s="122"/>
      <c r="W61197" s="123"/>
      <c r="AC61197" s="123"/>
    </row>
    <row r="61198" spans="5:29" s="2" customFormat="1">
      <c r="E61198" s="120"/>
      <c r="M61198" s="120"/>
      <c r="N61198" s="120"/>
      <c r="U61198" s="121"/>
      <c r="V61198" s="122"/>
      <c r="W61198" s="123"/>
      <c r="AC61198" s="123"/>
    </row>
    <row r="61199" spans="5:29" s="2" customFormat="1">
      <c r="E61199" s="120"/>
      <c r="M61199" s="120"/>
      <c r="N61199" s="120"/>
      <c r="U61199" s="121"/>
      <c r="V61199" s="122"/>
      <c r="W61199" s="123"/>
      <c r="AC61199" s="123"/>
    </row>
    <row r="61200" spans="5:29" s="2" customFormat="1">
      <c r="E61200" s="120"/>
      <c r="M61200" s="120"/>
      <c r="N61200" s="120"/>
      <c r="U61200" s="121"/>
      <c r="V61200" s="122"/>
      <c r="W61200" s="123"/>
      <c r="AC61200" s="123"/>
    </row>
    <row r="61201" spans="5:29" s="2" customFormat="1">
      <c r="E61201" s="120"/>
      <c r="M61201" s="120"/>
      <c r="N61201" s="120"/>
      <c r="U61201" s="121"/>
      <c r="V61201" s="122"/>
      <c r="W61201" s="123"/>
      <c r="AC61201" s="123"/>
    </row>
    <row r="61202" spans="5:29" s="2" customFormat="1">
      <c r="E61202" s="120"/>
      <c r="M61202" s="120"/>
      <c r="N61202" s="120"/>
      <c r="U61202" s="121"/>
      <c r="V61202" s="122"/>
      <c r="W61202" s="123"/>
      <c r="AC61202" s="123"/>
    </row>
    <row r="61203" spans="5:29" s="2" customFormat="1">
      <c r="E61203" s="120"/>
      <c r="M61203" s="120"/>
      <c r="N61203" s="120"/>
      <c r="U61203" s="121"/>
      <c r="V61203" s="122"/>
      <c r="W61203" s="123"/>
      <c r="AC61203" s="123"/>
    </row>
    <row r="61204" spans="5:29" s="2" customFormat="1">
      <c r="E61204" s="120"/>
      <c r="M61204" s="120"/>
      <c r="N61204" s="120"/>
      <c r="U61204" s="121"/>
      <c r="V61204" s="122"/>
      <c r="W61204" s="123"/>
      <c r="AC61204" s="123"/>
    </row>
    <row r="61205" spans="5:29" s="2" customFormat="1">
      <c r="E61205" s="120"/>
      <c r="M61205" s="120"/>
      <c r="N61205" s="120"/>
      <c r="U61205" s="121"/>
      <c r="V61205" s="122"/>
      <c r="W61205" s="123"/>
      <c r="AC61205" s="123"/>
    </row>
    <row r="61206" spans="5:29" s="2" customFormat="1">
      <c r="E61206" s="120"/>
      <c r="M61206" s="120"/>
      <c r="N61206" s="120"/>
      <c r="U61206" s="121"/>
      <c r="V61206" s="122"/>
      <c r="W61206" s="123"/>
      <c r="AC61206" s="123"/>
    </row>
    <row r="61207" spans="5:29" s="2" customFormat="1">
      <c r="E61207" s="120"/>
      <c r="M61207" s="120"/>
      <c r="N61207" s="120"/>
      <c r="U61207" s="121"/>
      <c r="V61207" s="122"/>
      <c r="W61207" s="123"/>
      <c r="AC61207" s="123"/>
    </row>
    <row r="61208" spans="5:29" s="2" customFormat="1">
      <c r="E61208" s="120"/>
      <c r="M61208" s="120"/>
      <c r="N61208" s="120"/>
      <c r="U61208" s="121"/>
      <c r="V61208" s="122"/>
      <c r="W61208" s="123"/>
      <c r="AC61208" s="123"/>
    </row>
    <row r="61209" spans="5:29" s="2" customFormat="1">
      <c r="E61209" s="120"/>
      <c r="M61209" s="120"/>
      <c r="N61209" s="120"/>
      <c r="U61209" s="121"/>
      <c r="V61209" s="122"/>
      <c r="W61209" s="123"/>
      <c r="AC61209" s="123"/>
    </row>
    <row r="61210" spans="5:29" s="2" customFormat="1">
      <c r="E61210" s="120"/>
      <c r="M61210" s="120"/>
      <c r="N61210" s="120"/>
      <c r="U61210" s="121"/>
      <c r="V61210" s="122"/>
      <c r="W61210" s="123"/>
      <c r="AC61210" s="123"/>
    </row>
    <row r="61211" spans="5:29" s="2" customFormat="1">
      <c r="E61211" s="120"/>
      <c r="M61211" s="120"/>
      <c r="N61211" s="120"/>
      <c r="U61211" s="121"/>
      <c r="V61211" s="122"/>
      <c r="W61211" s="123"/>
      <c r="AC61211" s="123"/>
    </row>
    <row r="61212" spans="5:29" s="2" customFormat="1">
      <c r="E61212" s="120"/>
      <c r="M61212" s="120"/>
      <c r="N61212" s="120"/>
      <c r="U61212" s="121"/>
      <c r="V61212" s="122"/>
      <c r="W61212" s="123"/>
      <c r="AC61212" s="123"/>
    </row>
    <row r="61213" spans="5:29" s="2" customFormat="1">
      <c r="E61213" s="120"/>
      <c r="M61213" s="120"/>
      <c r="N61213" s="120"/>
      <c r="U61213" s="121"/>
      <c r="V61213" s="122"/>
      <c r="W61213" s="123"/>
      <c r="AC61213" s="123"/>
    </row>
    <row r="61214" spans="5:29" s="2" customFormat="1">
      <c r="E61214" s="120"/>
      <c r="M61214" s="120"/>
      <c r="N61214" s="120"/>
      <c r="U61214" s="121"/>
      <c r="V61214" s="122"/>
      <c r="W61214" s="123"/>
      <c r="AC61214" s="123"/>
    </row>
    <row r="61215" spans="5:29" s="2" customFormat="1">
      <c r="E61215" s="120"/>
      <c r="M61215" s="120"/>
      <c r="N61215" s="120"/>
      <c r="U61215" s="121"/>
      <c r="V61215" s="122"/>
      <c r="W61215" s="123"/>
      <c r="AC61215" s="123"/>
    </row>
    <row r="61216" spans="5:29" s="2" customFormat="1">
      <c r="E61216" s="120"/>
      <c r="M61216" s="120"/>
      <c r="N61216" s="120"/>
      <c r="U61216" s="121"/>
      <c r="V61216" s="122"/>
      <c r="W61216" s="123"/>
      <c r="AC61216" s="123"/>
    </row>
    <row r="61217" spans="5:29" s="2" customFormat="1">
      <c r="E61217" s="120"/>
      <c r="M61217" s="120"/>
      <c r="N61217" s="120"/>
      <c r="U61217" s="121"/>
      <c r="V61217" s="122"/>
      <c r="W61217" s="123"/>
      <c r="AC61217" s="123"/>
    </row>
    <row r="61218" spans="5:29" s="2" customFormat="1">
      <c r="E61218" s="120"/>
      <c r="M61218" s="120"/>
      <c r="N61218" s="120"/>
      <c r="U61218" s="121"/>
      <c r="V61218" s="122"/>
      <c r="W61218" s="123"/>
      <c r="AC61218" s="123"/>
    </row>
    <row r="61219" spans="5:29" s="2" customFormat="1">
      <c r="E61219" s="120"/>
      <c r="M61219" s="120"/>
      <c r="N61219" s="120"/>
      <c r="U61219" s="121"/>
      <c r="V61219" s="122"/>
      <c r="W61219" s="123"/>
      <c r="AC61219" s="123"/>
    </row>
    <row r="61220" spans="5:29" s="2" customFormat="1">
      <c r="E61220" s="120"/>
      <c r="M61220" s="120"/>
      <c r="N61220" s="120"/>
      <c r="U61220" s="121"/>
      <c r="V61220" s="122"/>
      <c r="W61220" s="123"/>
      <c r="AC61220" s="123"/>
    </row>
    <row r="61221" spans="5:29" s="2" customFormat="1">
      <c r="E61221" s="120"/>
      <c r="M61221" s="120"/>
      <c r="N61221" s="120"/>
      <c r="U61221" s="121"/>
      <c r="V61221" s="122"/>
      <c r="W61221" s="123"/>
      <c r="AC61221" s="123"/>
    </row>
    <row r="61222" spans="5:29" s="2" customFormat="1">
      <c r="E61222" s="120"/>
      <c r="M61222" s="120"/>
      <c r="N61222" s="120"/>
      <c r="U61222" s="121"/>
      <c r="V61222" s="122"/>
      <c r="W61222" s="123"/>
      <c r="AC61222" s="123"/>
    </row>
    <row r="61223" spans="5:29" s="2" customFormat="1">
      <c r="E61223" s="120"/>
      <c r="M61223" s="120"/>
      <c r="N61223" s="120"/>
      <c r="U61223" s="121"/>
      <c r="V61223" s="122"/>
      <c r="W61223" s="123"/>
      <c r="AC61223" s="123"/>
    </row>
    <row r="61224" spans="5:29" s="2" customFormat="1">
      <c r="E61224" s="120"/>
      <c r="M61224" s="120"/>
      <c r="N61224" s="120"/>
      <c r="U61224" s="121"/>
      <c r="V61224" s="122"/>
      <c r="W61224" s="123"/>
      <c r="AC61224" s="123"/>
    </row>
    <row r="61225" spans="5:29" s="2" customFormat="1">
      <c r="E61225" s="120"/>
      <c r="M61225" s="120"/>
      <c r="N61225" s="120"/>
      <c r="U61225" s="121"/>
      <c r="V61225" s="122"/>
      <c r="W61225" s="123"/>
      <c r="AC61225" s="123"/>
    </row>
    <row r="61226" spans="5:29" s="2" customFormat="1">
      <c r="E61226" s="120"/>
      <c r="M61226" s="120"/>
      <c r="N61226" s="120"/>
      <c r="U61226" s="121"/>
      <c r="V61226" s="122"/>
      <c r="W61226" s="123"/>
      <c r="AC61226" s="123"/>
    </row>
    <row r="61227" spans="5:29" s="2" customFormat="1">
      <c r="E61227" s="120"/>
      <c r="M61227" s="120"/>
      <c r="N61227" s="120"/>
      <c r="U61227" s="121"/>
      <c r="V61227" s="122"/>
      <c r="W61227" s="123"/>
      <c r="AC61227" s="123"/>
    </row>
    <row r="61228" spans="5:29" s="2" customFormat="1">
      <c r="E61228" s="120"/>
      <c r="M61228" s="120"/>
      <c r="N61228" s="120"/>
      <c r="U61228" s="121"/>
      <c r="V61228" s="122"/>
      <c r="W61228" s="123"/>
      <c r="AC61228" s="123"/>
    </row>
    <row r="61229" spans="5:29" s="2" customFormat="1">
      <c r="E61229" s="120"/>
      <c r="M61229" s="120"/>
      <c r="N61229" s="120"/>
      <c r="U61229" s="121"/>
      <c r="V61229" s="122"/>
      <c r="W61229" s="123"/>
      <c r="AC61229" s="123"/>
    </row>
    <row r="61230" spans="5:29" s="2" customFormat="1">
      <c r="E61230" s="120"/>
      <c r="M61230" s="120"/>
      <c r="N61230" s="120"/>
      <c r="U61230" s="121"/>
      <c r="V61230" s="122"/>
      <c r="W61230" s="123"/>
      <c r="AC61230" s="123"/>
    </row>
    <row r="61231" spans="5:29" s="2" customFormat="1">
      <c r="E61231" s="120"/>
      <c r="M61231" s="120"/>
      <c r="N61231" s="120"/>
      <c r="U61231" s="121"/>
      <c r="V61231" s="122"/>
      <c r="W61231" s="123"/>
      <c r="AC61231" s="123"/>
    </row>
    <row r="61232" spans="5:29" s="2" customFormat="1">
      <c r="E61232" s="120"/>
      <c r="M61232" s="120"/>
      <c r="N61232" s="120"/>
      <c r="U61232" s="121"/>
      <c r="V61232" s="122"/>
      <c r="W61232" s="123"/>
      <c r="AC61232" s="123"/>
    </row>
    <row r="61233" spans="5:29" s="2" customFormat="1">
      <c r="E61233" s="120"/>
      <c r="M61233" s="120"/>
      <c r="N61233" s="120"/>
      <c r="U61233" s="121"/>
      <c r="V61233" s="122"/>
      <c r="W61233" s="123"/>
      <c r="AC61233" s="123"/>
    </row>
    <row r="61234" spans="5:29" s="2" customFormat="1">
      <c r="E61234" s="120"/>
      <c r="M61234" s="120"/>
      <c r="N61234" s="120"/>
      <c r="U61234" s="121"/>
      <c r="V61234" s="122"/>
      <c r="W61234" s="123"/>
      <c r="AC61234" s="123"/>
    </row>
    <row r="61235" spans="5:29" s="2" customFormat="1">
      <c r="E61235" s="120"/>
      <c r="M61235" s="120"/>
      <c r="N61235" s="120"/>
      <c r="U61235" s="121"/>
      <c r="V61235" s="122"/>
      <c r="W61235" s="123"/>
      <c r="AC61235" s="123"/>
    </row>
    <row r="61236" spans="5:29" s="2" customFormat="1">
      <c r="E61236" s="120"/>
      <c r="M61236" s="120"/>
      <c r="N61236" s="120"/>
      <c r="U61236" s="121"/>
      <c r="V61236" s="122"/>
      <c r="W61236" s="123"/>
      <c r="AC61236" s="123"/>
    </row>
    <row r="61237" spans="5:29" s="2" customFormat="1">
      <c r="E61237" s="120"/>
      <c r="M61237" s="120"/>
      <c r="N61237" s="120"/>
      <c r="U61237" s="121"/>
      <c r="V61237" s="122"/>
      <c r="W61237" s="123"/>
      <c r="AC61237" s="123"/>
    </row>
    <row r="61238" spans="5:29" s="2" customFormat="1">
      <c r="E61238" s="120"/>
      <c r="M61238" s="120"/>
      <c r="N61238" s="120"/>
      <c r="U61238" s="121"/>
      <c r="V61238" s="122"/>
      <c r="W61238" s="123"/>
      <c r="AC61238" s="123"/>
    </row>
    <row r="61239" spans="5:29" s="2" customFormat="1">
      <c r="E61239" s="120"/>
      <c r="M61239" s="120"/>
      <c r="N61239" s="120"/>
      <c r="U61239" s="121"/>
      <c r="V61239" s="122"/>
      <c r="W61239" s="123"/>
      <c r="AC61239" s="123"/>
    </row>
    <row r="61240" spans="5:29" s="2" customFormat="1">
      <c r="E61240" s="120"/>
      <c r="M61240" s="120"/>
      <c r="N61240" s="120"/>
      <c r="U61240" s="121"/>
      <c r="V61240" s="122"/>
      <c r="W61240" s="123"/>
      <c r="AC61240" s="123"/>
    </row>
    <row r="61241" spans="5:29" s="2" customFormat="1">
      <c r="E61241" s="120"/>
      <c r="M61241" s="120"/>
      <c r="N61241" s="120"/>
      <c r="U61241" s="121"/>
      <c r="V61241" s="122"/>
      <c r="W61241" s="123"/>
      <c r="AC61241" s="123"/>
    </row>
    <row r="61242" spans="5:29" s="2" customFormat="1">
      <c r="E61242" s="120"/>
      <c r="M61242" s="120"/>
      <c r="N61242" s="120"/>
      <c r="U61242" s="121"/>
      <c r="V61242" s="122"/>
      <c r="W61242" s="123"/>
      <c r="AC61242" s="123"/>
    </row>
    <row r="61243" spans="5:29" s="2" customFormat="1">
      <c r="E61243" s="120"/>
      <c r="M61243" s="120"/>
      <c r="N61243" s="120"/>
      <c r="U61243" s="121"/>
      <c r="V61243" s="122"/>
      <c r="W61243" s="123"/>
      <c r="AC61243" s="123"/>
    </row>
    <row r="61244" spans="5:29" s="2" customFormat="1">
      <c r="E61244" s="120"/>
      <c r="M61244" s="120"/>
      <c r="N61244" s="120"/>
      <c r="U61244" s="121"/>
      <c r="V61244" s="122"/>
      <c r="W61244" s="123"/>
      <c r="AC61244" s="123"/>
    </row>
    <row r="61245" spans="5:29" s="2" customFormat="1">
      <c r="E61245" s="120"/>
      <c r="M61245" s="120"/>
      <c r="N61245" s="120"/>
      <c r="U61245" s="121"/>
      <c r="V61245" s="122"/>
      <c r="W61245" s="123"/>
      <c r="AC61245" s="123"/>
    </row>
    <row r="61246" spans="5:29" s="2" customFormat="1">
      <c r="E61246" s="120"/>
      <c r="M61246" s="120"/>
      <c r="N61246" s="120"/>
      <c r="U61246" s="121"/>
      <c r="V61246" s="122"/>
      <c r="W61246" s="123"/>
      <c r="AC61246" s="123"/>
    </row>
    <row r="61247" spans="5:29" s="2" customFormat="1">
      <c r="E61247" s="120"/>
      <c r="M61247" s="120"/>
      <c r="N61247" s="120"/>
      <c r="U61247" s="121"/>
      <c r="V61247" s="122"/>
      <c r="W61247" s="123"/>
      <c r="AC61247" s="123"/>
    </row>
    <row r="61248" spans="5:29" s="2" customFormat="1">
      <c r="E61248" s="120"/>
      <c r="M61248" s="120"/>
      <c r="N61248" s="120"/>
      <c r="U61248" s="121"/>
      <c r="V61248" s="122"/>
      <c r="W61248" s="123"/>
      <c r="AC61248" s="123"/>
    </row>
    <row r="61249" spans="5:29" s="2" customFormat="1">
      <c r="E61249" s="120"/>
      <c r="M61249" s="120"/>
      <c r="N61249" s="120"/>
      <c r="U61249" s="121"/>
      <c r="V61249" s="122"/>
      <c r="W61249" s="123"/>
      <c r="AC61249" s="123"/>
    </row>
    <row r="61250" spans="5:29" s="2" customFormat="1">
      <c r="E61250" s="120"/>
      <c r="M61250" s="120"/>
      <c r="N61250" s="120"/>
      <c r="U61250" s="121"/>
      <c r="V61250" s="122"/>
      <c r="W61250" s="123"/>
      <c r="AC61250" s="123"/>
    </row>
    <row r="61251" spans="5:29" s="2" customFormat="1">
      <c r="E61251" s="120"/>
      <c r="M61251" s="120"/>
      <c r="N61251" s="120"/>
      <c r="U61251" s="121"/>
      <c r="V61251" s="122"/>
      <c r="W61251" s="123"/>
      <c r="AC61251" s="123"/>
    </row>
    <row r="61252" spans="5:29" s="2" customFormat="1">
      <c r="E61252" s="120"/>
      <c r="M61252" s="120"/>
      <c r="N61252" s="120"/>
      <c r="U61252" s="121"/>
      <c r="V61252" s="122"/>
      <c r="W61252" s="123"/>
      <c r="AC61252" s="123"/>
    </row>
    <row r="61253" spans="5:29" s="2" customFormat="1">
      <c r="E61253" s="120"/>
      <c r="M61253" s="120"/>
      <c r="N61253" s="120"/>
      <c r="U61253" s="121"/>
      <c r="V61253" s="122"/>
      <c r="W61253" s="123"/>
      <c r="AC61253" s="123"/>
    </row>
    <row r="61254" spans="5:29" s="2" customFormat="1">
      <c r="E61254" s="120"/>
      <c r="M61254" s="120"/>
      <c r="N61254" s="120"/>
      <c r="U61254" s="121"/>
      <c r="V61254" s="122"/>
      <c r="W61254" s="123"/>
      <c r="AC61254" s="123"/>
    </row>
    <row r="61255" spans="5:29" s="2" customFormat="1">
      <c r="E61255" s="120"/>
      <c r="M61255" s="120"/>
      <c r="N61255" s="120"/>
      <c r="U61255" s="121"/>
      <c r="V61255" s="122"/>
      <c r="W61255" s="123"/>
      <c r="AC61255" s="123"/>
    </row>
    <row r="61256" spans="5:29" s="2" customFormat="1">
      <c r="E61256" s="120"/>
      <c r="M61256" s="120"/>
      <c r="N61256" s="120"/>
      <c r="U61256" s="121"/>
      <c r="V61256" s="122"/>
      <c r="W61256" s="123"/>
      <c r="AC61256" s="123"/>
    </row>
    <row r="61257" spans="5:29" s="2" customFormat="1">
      <c r="E61257" s="120"/>
      <c r="M61257" s="120"/>
      <c r="N61257" s="120"/>
      <c r="U61257" s="121"/>
      <c r="V61257" s="122"/>
      <c r="W61257" s="123"/>
      <c r="AC61257" s="123"/>
    </row>
    <row r="61258" spans="5:29" s="2" customFormat="1">
      <c r="E61258" s="120"/>
      <c r="M61258" s="120"/>
      <c r="N61258" s="120"/>
      <c r="U61258" s="121"/>
      <c r="V61258" s="122"/>
      <c r="W61258" s="123"/>
      <c r="AC61258" s="123"/>
    </row>
    <row r="61259" spans="5:29" s="2" customFormat="1">
      <c r="E61259" s="120"/>
      <c r="M61259" s="120"/>
      <c r="N61259" s="120"/>
      <c r="U61259" s="121"/>
      <c r="V61259" s="122"/>
      <c r="W61259" s="123"/>
      <c r="AC61259" s="123"/>
    </row>
    <row r="61260" spans="5:29" s="2" customFormat="1">
      <c r="E61260" s="120"/>
      <c r="M61260" s="120"/>
      <c r="N61260" s="120"/>
      <c r="U61260" s="121"/>
      <c r="V61260" s="122"/>
      <c r="W61260" s="123"/>
      <c r="AC61260" s="123"/>
    </row>
    <row r="61261" spans="5:29" s="2" customFormat="1">
      <c r="E61261" s="120"/>
      <c r="M61261" s="120"/>
      <c r="N61261" s="120"/>
      <c r="U61261" s="121"/>
      <c r="V61261" s="122"/>
      <c r="W61261" s="123"/>
      <c r="AC61261" s="123"/>
    </row>
    <row r="61262" spans="5:29" s="2" customFormat="1">
      <c r="E61262" s="120"/>
      <c r="M61262" s="120"/>
      <c r="N61262" s="120"/>
      <c r="U61262" s="121"/>
      <c r="V61262" s="122"/>
      <c r="W61262" s="123"/>
      <c r="AC61262" s="123"/>
    </row>
    <row r="61263" spans="5:29" s="2" customFormat="1">
      <c r="E61263" s="120"/>
      <c r="M61263" s="120"/>
      <c r="N61263" s="120"/>
      <c r="U61263" s="121"/>
      <c r="V61263" s="122"/>
      <c r="W61263" s="123"/>
      <c r="AC61263" s="123"/>
    </row>
    <row r="61264" spans="5:29" s="2" customFormat="1">
      <c r="E61264" s="120"/>
      <c r="M61264" s="120"/>
      <c r="N61264" s="120"/>
      <c r="U61264" s="121"/>
      <c r="V61264" s="122"/>
      <c r="W61264" s="123"/>
      <c r="AC61264" s="123"/>
    </row>
    <row r="61265" spans="5:29" s="2" customFormat="1">
      <c r="E61265" s="120"/>
      <c r="M61265" s="120"/>
      <c r="N61265" s="120"/>
      <c r="U61265" s="121"/>
      <c r="V61265" s="122"/>
      <c r="W61265" s="123"/>
      <c r="AC61265" s="123"/>
    </row>
    <row r="61266" spans="5:29" s="2" customFormat="1">
      <c r="E61266" s="120"/>
      <c r="M61266" s="120"/>
      <c r="N61266" s="120"/>
      <c r="U61266" s="121"/>
      <c r="V61266" s="122"/>
      <c r="W61266" s="123"/>
      <c r="AC61266" s="123"/>
    </row>
    <row r="61267" spans="5:29" s="2" customFormat="1">
      <c r="E61267" s="120"/>
      <c r="M61267" s="120"/>
      <c r="N61267" s="120"/>
      <c r="U61267" s="121"/>
      <c r="V61267" s="122"/>
      <c r="W61267" s="123"/>
      <c r="AC61267" s="123"/>
    </row>
    <row r="61268" spans="5:29" s="2" customFormat="1">
      <c r="E61268" s="120"/>
      <c r="M61268" s="120"/>
      <c r="N61268" s="120"/>
      <c r="U61268" s="121"/>
      <c r="V61268" s="122"/>
      <c r="W61268" s="123"/>
      <c r="AC61268" s="123"/>
    </row>
    <row r="61269" spans="5:29" s="2" customFormat="1">
      <c r="E61269" s="120"/>
      <c r="M61269" s="120"/>
      <c r="N61269" s="120"/>
      <c r="U61269" s="121"/>
      <c r="V61269" s="122"/>
      <c r="W61269" s="123"/>
      <c r="AC61269" s="123"/>
    </row>
    <row r="61270" spans="5:29" s="2" customFormat="1">
      <c r="E61270" s="120"/>
      <c r="M61270" s="120"/>
      <c r="N61270" s="120"/>
      <c r="U61270" s="121"/>
      <c r="V61270" s="122"/>
      <c r="W61270" s="123"/>
      <c r="AC61270" s="123"/>
    </row>
    <row r="61271" spans="5:29" s="2" customFormat="1">
      <c r="E61271" s="120"/>
      <c r="M61271" s="120"/>
      <c r="N61271" s="120"/>
      <c r="U61271" s="121"/>
      <c r="V61271" s="122"/>
      <c r="W61271" s="123"/>
      <c r="AC61271" s="123"/>
    </row>
    <row r="61272" spans="5:29" s="2" customFormat="1">
      <c r="E61272" s="120"/>
      <c r="M61272" s="120"/>
      <c r="N61272" s="120"/>
      <c r="U61272" s="121"/>
      <c r="V61272" s="122"/>
      <c r="W61272" s="123"/>
      <c r="AC61272" s="123"/>
    </row>
    <row r="61273" spans="5:29" s="2" customFormat="1">
      <c r="E61273" s="120"/>
      <c r="M61273" s="120"/>
      <c r="N61273" s="120"/>
      <c r="U61273" s="121"/>
      <c r="V61273" s="122"/>
      <c r="W61273" s="123"/>
      <c r="AC61273" s="123"/>
    </row>
    <row r="61274" spans="5:29" s="2" customFormat="1">
      <c r="E61274" s="120"/>
      <c r="M61274" s="120"/>
      <c r="N61274" s="120"/>
      <c r="U61274" s="121"/>
      <c r="V61274" s="122"/>
      <c r="W61274" s="123"/>
      <c r="AC61274" s="123"/>
    </row>
    <row r="61275" spans="5:29" s="2" customFormat="1">
      <c r="E61275" s="120"/>
      <c r="M61275" s="120"/>
      <c r="N61275" s="120"/>
      <c r="U61275" s="121"/>
      <c r="V61275" s="122"/>
      <c r="W61275" s="123"/>
      <c r="AC61275" s="123"/>
    </row>
    <row r="61276" spans="5:29" s="2" customFormat="1">
      <c r="E61276" s="120"/>
      <c r="M61276" s="120"/>
      <c r="N61276" s="120"/>
      <c r="U61276" s="121"/>
      <c r="V61276" s="122"/>
      <c r="W61276" s="123"/>
      <c r="AC61276" s="123"/>
    </row>
    <row r="61277" spans="5:29" s="2" customFormat="1">
      <c r="E61277" s="120"/>
      <c r="M61277" s="120"/>
      <c r="N61277" s="120"/>
      <c r="U61277" s="121"/>
      <c r="V61277" s="122"/>
      <c r="W61277" s="123"/>
      <c r="AC61277" s="123"/>
    </row>
    <row r="61278" spans="5:29" s="2" customFormat="1">
      <c r="E61278" s="120"/>
      <c r="M61278" s="120"/>
      <c r="N61278" s="120"/>
      <c r="U61278" s="121"/>
      <c r="V61278" s="122"/>
      <c r="W61278" s="123"/>
      <c r="AC61278" s="123"/>
    </row>
    <row r="61279" spans="5:29" s="2" customFormat="1">
      <c r="E61279" s="120"/>
      <c r="M61279" s="120"/>
      <c r="N61279" s="120"/>
      <c r="U61279" s="121"/>
      <c r="V61279" s="122"/>
      <c r="W61279" s="123"/>
      <c r="AC61279" s="123"/>
    </row>
    <row r="61280" spans="5:29" s="2" customFormat="1">
      <c r="E61280" s="120"/>
      <c r="M61280" s="120"/>
      <c r="N61280" s="120"/>
      <c r="U61280" s="121"/>
      <c r="V61280" s="122"/>
      <c r="W61280" s="123"/>
      <c r="AC61280" s="123"/>
    </row>
    <row r="61281" spans="5:29" s="2" customFormat="1">
      <c r="E61281" s="120"/>
      <c r="M61281" s="120"/>
      <c r="N61281" s="120"/>
      <c r="U61281" s="121"/>
      <c r="V61281" s="122"/>
      <c r="W61281" s="123"/>
      <c r="AC61281" s="123"/>
    </row>
    <row r="61282" spans="5:29" s="2" customFormat="1">
      <c r="E61282" s="120"/>
      <c r="M61282" s="120"/>
      <c r="N61282" s="120"/>
      <c r="U61282" s="121"/>
      <c r="V61282" s="122"/>
      <c r="W61282" s="123"/>
      <c r="AC61282" s="123"/>
    </row>
    <row r="61283" spans="5:29" s="2" customFormat="1">
      <c r="E61283" s="120"/>
      <c r="M61283" s="120"/>
      <c r="N61283" s="120"/>
      <c r="U61283" s="121"/>
      <c r="V61283" s="122"/>
      <c r="W61283" s="123"/>
      <c r="AC61283" s="123"/>
    </row>
    <row r="61284" spans="5:29" s="2" customFormat="1">
      <c r="E61284" s="120"/>
      <c r="M61284" s="120"/>
      <c r="N61284" s="120"/>
      <c r="U61284" s="121"/>
      <c r="V61284" s="122"/>
      <c r="W61284" s="123"/>
      <c r="AC61284" s="123"/>
    </row>
    <row r="61285" spans="5:29" s="2" customFormat="1">
      <c r="E61285" s="120"/>
      <c r="M61285" s="120"/>
      <c r="N61285" s="120"/>
      <c r="U61285" s="121"/>
      <c r="V61285" s="122"/>
      <c r="W61285" s="123"/>
      <c r="AC61285" s="123"/>
    </row>
    <row r="61286" spans="5:29" s="2" customFormat="1">
      <c r="E61286" s="120"/>
      <c r="M61286" s="120"/>
      <c r="N61286" s="120"/>
      <c r="U61286" s="121"/>
      <c r="V61286" s="122"/>
      <c r="W61286" s="123"/>
      <c r="AC61286" s="123"/>
    </row>
    <row r="61287" spans="5:29" s="2" customFormat="1">
      <c r="E61287" s="120"/>
      <c r="M61287" s="120"/>
      <c r="N61287" s="120"/>
      <c r="U61287" s="121"/>
      <c r="V61287" s="122"/>
      <c r="W61287" s="123"/>
      <c r="AC61287" s="123"/>
    </row>
    <row r="61288" spans="5:29" s="2" customFormat="1">
      <c r="E61288" s="120"/>
      <c r="M61288" s="120"/>
      <c r="N61288" s="120"/>
      <c r="U61288" s="121"/>
      <c r="V61288" s="122"/>
      <c r="W61288" s="123"/>
      <c r="AC61288" s="123"/>
    </row>
    <row r="61289" spans="5:29" s="2" customFormat="1">
      <c r="E61289" s="120"/>
      <c r="M61289" s="120"/>
      <c r="N61289" s="120"/>
      <c r="U61289" s="121"/>
      <c r="V61289" s="122"/>
      <c r="W61289" s="123"/>
      <c r="AC61289" s="123"/>
    </row>
    <row r="61290" spans="5:29" s="2" customFormat="1">
      <c r="E61290" s="120"/>
      <c r="M61290" s="120"/>
      <c r="N61290" s="120"/>
      <c r="U61290" s="121"/>
      <c r="V61290" s="122"/>
      <c r="W61290" s="123"/>
      <c r="AC61290" s="123"/>
    </row>
    <row r="61291" spans="5:29" s="2" customFormat="1">
      <c r="E61291" s="120"/>
      <c r="M61291" s="120"/>
      <c r="N61291" s="120"/>
      <c r="U61291" s="121"/>
      <c r="V61291" s="122"/>
      <c r="W61291" s="123"/>
      <c r="AC61291" s="123"/>
    </row>
    <row r="61292" spans="5:29" s="2" customFormat="1">
      <c r="E61292" s="120"/>
      <c r="M61292" s="120"/>
      <c r="N61292" s="120"/>
      <c r="U61292" s="121"/>
      <c r="V61292" s="122"/>
      <c r="W61292" s="123"/>
      <c r="AC61292" s="123"/>
    </row>
    <row r="61293" spans="5:29" s="2" customFormat="1">
      <c r="E61293" s="120"/>
      <c r="M61293" s="120"/>
      <c r="N61293" s="120"/>
      <c r="U61293" s="121"/>
      <c r="V61293" s="122"/>
      <c r="W61293" s="123"/>
      <c r="AC61293" s="123"/>
    </row>
    <row r="61294" spans="5:29" s="2" customFormat="1">
      <c r="E61294" s="120"/>
      <c r="M61294" s="120"/>
      <c r="N61294" s="120"/>
      <c r="U61294" s="121"/>
      <c r="V61294" s="122"/>
      <c r="W61294" s="123"/>
      <c r="AC61294" s="123"/>
    </row>
    <row r="61295" spans="5:29" s="2" customFormat="1">
      <c r="E61295" s="120"/>
      <c r="M61295" s="120"/>
      <c r="N61295" s="120"/>
      <c r="U61295" s="121"/>
      <c r="V61295" s="122"/>
      <c r="W61295" s="123"/>
      <c r="AC61295" s="123"/>
    </row>
    <row r="61296" spans="5:29" s="2" customFormat="1">
      <c r="E61296" s="120"/>
      <c r="M61296" s="120"/>
      <c r="N61296" s="120"/>
      <c r="U61296" s="121"/>
      <c r="V61296" s="122"/>
      <c r="W61296" s="123"/>
      <c r="AC61296" s="123"/>
    </row>
    <row r="61297" spans="5:29" s="2" customFormat="1">
      <c r="E61297" s="120"/>
      <c r="M61297" s="120"/>
      <c r="N61297" s="120"/>
      <c r="U61297" s="121"/>
      <c r="V61297" s="122"/>
      <c r="W61297" s="123"/>
      <c r="AC61297" s="123"/>
    </row>
    <row r="61298" spans="5:29" s="2" customFormat="1">
      <c r="E61298" s="120"/>
      <c r="M61298" s="120"/>
      <c r="N61298" s="120"/>
      <c r="U61298" s="121"/>
      <c r="V61298" s="122"/>
      <c r="W61298" s="123"/>
      <c r="AC61298" s="123"/>
    </row>
    <row r="61299" spans="5:29" s="2" customFormat="1">
      <c r="E61299" s="120"/>
      <c r="M61299" s="120"/>
      <c r="N61299" s="120"/>
      <c r="U61299" s="121"/>
      <c r="V61299" s="122"/>
      <c r="W61299" s="123"/>
      <c r="AC61299" s="123"/>
    </row>
    <row r="61300" spans="5:29" s="2" customFormat="1">
      <c r="E61300" s="120"/>
      <c r="M61300" s="120"/>
      <c r="N61300" s="120"/>
      <c r="U61300" s="121"/>
      <c r="V61300" s="122"/>
      <c r="W61300" s="123"/>
      <c r="AC61300" s="123"/>
    </row>
    <row r="61301" spans="5:29" s="2" customFormat="1">
      <c r="E61301" s="120"/>
      <c r="M61301" s="120"/>
      <c r="N61301" s="120"/>
      <c r="U61301" s="121"/>
      <c r="V61301" s="122"/>
      <c r="W61301" s="123"/>
      <c r="AC61301" s="123"/>
    </row>
    <row r="61302" spans="5:29" s="2" customFormat="1">
      <c r="E61302" s="120"/>
      <c r="M61302" s="120"/>
      <c r="N61302" s="120"/>
      <c r="U61302" s="121"/>
      <c r="V61302" s="122"/>
      <c r="W61302" s="123"/>
      <c r="AC61302" s="123"/>
    </row>
    <row r="61303" spans="5:29" s="2" customFormat="1">
      <c r="E61303" s="120"/>
      <c r="M61303" s="120"/>
      <c r="N61303" s="120"/>
      <c r="U61303" s="121"/>
      <c r="V61303" s="122"/>
      <c r="W61303" s="123"/>
      <c r="AC61303" s="123"/>
    </row>
    <row r="61304" spans="5:29" s="2" customFormat="1">
      <c r="E61304" s="120"/>
      <c r="M61304" s="120"/>
      <c r="N61304" s="120"/>
      <c r="U61304" s="121"/>
      <c r="V61304" s="122"/>
      <c r="W61304" s="123"/>
      <c r="AC61304" s="123"/>
    </row>
    <row r="61305" spans="5:29" s="2" customFormat="1">
      <c r="E61305" s="120"/>
      <c r="M61305" s="120"/>
      <c r="N61305" s="120"/>
      <c r="U61305" s="121"/>
      <c r="V61305" s="122"/>
      <c r="W61305" s="123"/>
      <c r="AC61305" s="123"/>
    </row>
    <row r="61306" spans="5:29" s="2" customFormat="1">
      <c r="E61306" s="120"/>
      <c r="M61306" s="120"/>
      <c r="N61306" s="120"/>
      <c r="U61306" s="121"/>
      <c r="V61306" s="122"/>
      <c r="W61306" s="123"/>
      <c r="AC61306" s="123"/>
    </row>
    <row r="61307" spans="5:29" s="2" customFormat="1">
      <c r="E61307" s="120"/>
      <c r="M61307" s="120"/>
      <c r="N61307" s="120"/>
      <c r="U61307" s="121"/>
      <c r="V61307" s="122"/>
      <c r="W61307" s="123"/>
      <c r="AC61307" s="123"/>
    </row>
    <row r="61308" spans="5:29" s="2" customFormat="1">
      <c r="E61308" s="120"/>
      <c r="M61308" s="120"/>
      <c r="N61308" s="120"/>
      <c r="U61308" s="121"/>
      <c r="V61308" s="122"/>
      <c r="W61308" s="123"/>
      <c r="AC61308" s="123"/>
    </row>
    <row r="61309" spans="5:29" s="2" customFormat="1">
      <c r="E61309" s="120"/>
      <c r="M61309" s="120"/>
      <c r="N61309" s="120"/>
      <c r="U61309" s="121"/>
      <c r="V61309" s="122"/>
      <c r="W61309" s="123"/>
      <c r="AC61309" s="123"/>
    </row>
    <row r="61310" spans="5:29" s="2" customFormat="1">
      <c r="E61310" s="120"/>
      <c r="M61310" s="120"/>
      <c r="N61310" s="120"/>
      <c r="U61310" s="121"/>
      <c r="V61310" s="122"/>
      <c r="W61310" s="123"/>
      <c r="AC61310" s="123"/>
    </row>
    <row r="61311" spans="5:29" s="2" customFormat="1">
      <c r="E61311" s="120"/>
      <c r="M61311" s="120"/>
      <c r="N61311" s="120"/>
      <c r="U61311" s="121"/>
      <c r="V61311" s="122"/>
      <c r="W61311" s="123"/>
      <c r="AC61311" s="123"/>
    </row>
    <row r="61312" spans="5:29" s="2" customFormat="1">
      <c r="E61312" s="120"/>
      <c r="M61312" s="120"/>
      <c r="N61312" s="120"/>
      <c r="U61312" s="121"/>
      <c r="V61312" s="122"/>
      <c r="W61312" s="123"/>
      <c r="AC61312" s="123"/>
    </row>
    <row r="61313" spans="5:29" s="2" customFormat="1">
      <c r="E61313" s="120"/>
      <c r="M61313" s="120"/>
      <c r="N61313" s="120"/>
      <c r="U61313" s="121"/>
      <c r="V61313" s="122"/>
      <c r="W61313" s="123"/>
      <c r="AC61313" s="123"/>
    </row>
    <row r="61314" spans="5:29" s="2" customFormat="1">
      <c r="E61314" s="120"/>
      <c r="M61314" s="120"/>
      <c r="N61314" s="120"/>
      <c r="U61314" s="121"/>
      <c r="V61314" s="122"/>
      <c r="W61314" s="123"/>
      <c r="AC61314" s="123"/>
    </row>
    <row r="61315" spans="5:29" s="2" customFormat="1">
      <c r="E61315" s="120"/>
      <c r="M61315" s="120"/>
      <c r="N61315" s="120"/>
      <c r="U61315" s="121"/>
      <c r="V61315" s="122"/>
      <c r="W61315" s="123"/>
      <c r="AC61315" s="123"/>
    </row>
    <row r="61316" spans="5:29" s="2" customFormat="1">
      <c r="E61316" s="120"/>
      <c r="M61316" s="120"/>
      <c r="N61316" s="120"/>
      <c r="U61316" s="121"/>
      <c r="V61316" s="122"/>
      <c r="W61316" s="123"/>
      <c r="AC61316" s="123"/>
    </row>
    <row r="61317" spans="5:29" s="2" customFormat="1">
      <c r="E61317" s="120"/>
      <c r="M61317" s="120"/>
      <c r="N61317" s="120"/>
      <c r="U61317" s="121"/>
      <c r="V61317" s="122"/>
      <c r="W61317" s="123"/>
      <c r="AC61317" s="123"/>
    </row>
    <row r="61318" spans="5:29" s="2" customFormat="1">
      <c r="E61318" s="120"/>
      <c r="M61318" s="120"/>
      <c r="N61318" s="120"/>
      <c r="U61318" s="121"/>
      <c r="V61318" s="122"/>
      <c r="W61318" s="123"/>
      <c r="AC61318" s="123"/>
    </row>
    <row r="61319" spans="5:29" s="2" customFormat="1">
      <c r="E61319" s="120"/>
      <c r="M61319" s="120"/>
      <c r="N61319" s="120"/>
      <c r="U61319" s="121"/>
      <c r="V61319" s="122"/>
      <c r="W61319" s="123"/>
      <c r="AC61319" s="123"/>
    </row>
    <row r="61320" spans="5:29" s="2" customFormat="1">
      <c r="E61320" s="120"/>
      <c r="M61320" s="120"/>
      <c r="N61320" s="120"/>
      <c r="U61320" s="121"/>
      <c r="V61320" s="122"/>
      <c r="W61320" s="123"/>
      <c r="AC61320" s="123"/>
    </row>
    <row r="61321" spans="5:29" s="2" customFormat="1">
      <c r="E61321" s="120"/>
      <c r="M61321" s="120"/>
      <c r="N61321" s="120"/>
      <c r="U61321" s="121"/>
      <c r="V61321" s="122"/>
      <c r="W61321" s="123"/>
      <c r="AC61321" s="123"/>
    </row>
    <row r="61322" spans="5:29" s="2" customFormat="1">
      <c r="E61322" s="120"/>
      <c r="M61322" s="120"/>
      <c r="N61322" s="120"/>
      <c r="U61322" s="121"/>
      <c r="V61322" s="122"/>
      <c r="W61322" s="123"/>
      <c r="AC61322" s="123"/>
    </row>
    <row r="61323" spans="5:29" s="2" customFormat="1">
      <c r="E61323" s="120"/>
      <c r="M61323" s="120"/>
      <c r="N61323" s="120"/>
      <c r="U61323" s="121"/>
      <c r="V61323" s="122"/>
      <c r="W61323" s="123"/>
      <c r="AC61323" s="123"/>
    </row>
    <row r="61324" spans="5:29" s="2" customFormat="1">
      <c r="E61324" s="120"/>
      <c r="M61324" s="120"/>
      <c r="N61324" s="120"/>
      <c r="U61324" s="121"/>
      <c r="V61324" s="122"/>
      <c r="W61324" s="123"/>
      <c r="AC61324" s="123"/>
    </row>
    <row r="61325" spans="5:29" s="2" customFormat="1">
      <c r="E61325" s="120"/>
      <c r="M61325" s="120"/>
      <c r="N61325" s="120"/>
      <c r="U61325" s="121"/>
      <c r="V61325" s="122"/>
      <c r="W61325" s="123"/>
      <c r="AC61325" s="123"/>
    </row>
    <row r="61326" spans="5:29" s="2" customFormat="1">
      <c r="E61326" s="120"/>
      <c r="M61326" s="120"/>
      <c r="N61326" s="120"/>
      <c r="U61326" s="121"/>
      <c r="V61326" s="122"/>
      <c r="W61326" s="123"/>
      <c r="AC61326" s="123"/>
    </row>
    <row r="61327" spans="5:29" s="2" customFormat="1">
      <c r="E61327" s="120"/>
      <c r="M61327" s="120"/>
      <c r="N61327" s="120"/>
      <c r="U61327" s="121"/>
      <c r="V61327" s="122"/>
      <c r="W61327" s="123"/>
      <c r="AC61327" s="123"/>
    </row>
    <row r="61328" spans="5:29" s="2" customFormat="1">
      <c r="E61328" s="120"/>
      <c r="M61328" s="120"/>
      <c r="N61328" s="120"/>
      <c r="U61328" s="121"/>
      <c r="V61328" s="122"/>
      <c r="W61328" s="123"/>
      <c r="AC61328" s="123"/>
    </row>
    <row r="61329" spans="5:29" s="2" customFormat="1">
      <c r="E61329" s="120"/>
      <c r="M61329" s="120"/>
      <c r="N61329" s="120"/>
      <c r="U61329" s="121"/>
      <c r="V61329" s="122"/>
      <c r="W61329" s="123"/>
      <c r="AC61329" s="123"/>
    </row>
    <row r="61330" spans="5:29" s="2" customFormat="1">
      <c r="E61330" s="120"/>
      <c r="M61330" s="120"/>
      <c r="N61330" s="120"/>
      <c r="U61330" s="121"/>
      <c r="V61330" s="122"/>
      <c r="W61330" s="123"/>
      <c r="AC61330" s="123"/>
    </row>
    <row r="61331" spans="5:29" s="2" customFormat="1">
      <c r="E61331" s="120"/>
      <c r="M61331" s="120"/>
      <c r="N61331" s="120"/>
      <c r="U61331" s="121"/>
      <c r="V61331" s="122"/>
      <c r="W61331" s="123"/>
      <c r="AC61331" s="123"/>
    </row>
    <row r="61332" spans="5:29" s="2" customFormat="1">
      <c r="E61332" s="120"/>
      <c r="M61332" s="120"/>
      <c r="N61332" s="120"/>
      <c r="U61332" s="121"/>
      <c r="V61332" s="122"/>
      <c r="W61332" s="123"/>
      <c r="AC61332" s="123"/>
    </row>
    <row r="61333" spans="5:29" s="2" customFormat="1">
      <c r="E61333" s="120"/>
      <c r="M61333" s="120"/>
      <c r="N61333" s="120"/>
      <c r="U61333" s="121"/>
      <c r="V61333" s="122"/>
      <c r="W61333" s="123"/>
      <c r="AC61333" s="123"/>
    </row>
    <row r="61334" spans="5:29" s="2" customFormat="1">
      <c r="E61334" s="120"/>
      <c r="M61334" s="120"/>
      <c r="N61334" s="120"/>
      <c r="U61334" s="121"/>
      <c r="V61334" s="122"/>
      <c r="W61334" s="123"/>
      <c r="AC61334" s="123"/>
    </row>
    <row r="61335" spans="5:29" s="2" customFormat="1">
      <c r="E61335" s="120"/>
      <c r="M61335" s="120"/>
      <c r="N61335" s="120"/>
      <c r="U61335" s="121"/>
      <c r="V61335" s="122"/>
      <c r="W61335" s="123"/>
      <c r="AC61335" s="123"/>
    </row>
    <row r="61336" spans="5:29" s="2" customFormat="1">
      <c r="E61336" s="120"/>
      <c r="M61336" s="120"/>
      <c r="N61336" s="120"/>
      <c r="U61336" s="121"/>
      <c r="V61336" s="122"/>
      <c r="W61336" s="123"/>
      <c r="AC61336" s="123"/>
    </row>
    <row r="61337" spans="5:29" s="2" customFormat="1">
      <c r="E61337" s="120"/>
      <c r="M61337" s="120"/>
      <c r="N61337" s="120"/>
      <c r="U61337" s="121"/>
      <c r="V61337" s="122"/>
      <c r="W61337" s="123"/>
      <c r="AC61337" s="123"/>
    </row>
    <row r="61338" spans="5:29" s="2" customFormat="1">
      <c r="E61338" s="120"/>
      <c r="M61338" s="120"/>
      <c r="N61338" s="120"/>
      <c r="U61338" s="121"/>
      <c r="V61338" s="122"/>
      <c r="W61338" s="123"/>
      <c r="AC61338" s="123"/>
    </row>
    <row r="61339" spans="5:29" s="2" customFormat="1">
      <c r="E61339" s="120"/>
      <c r="M61339" s="120"/>
      <c r="N61339" s="120"/>
      <c r="U61339" s="121"/>
      <c r="V61339" s="122"/>
      <c r="W61339" s="123"/>
      <c r="AC61339" s="123"/>
    </row>
    <row r="61340" spans="5:29" s="2" customFormat="1">
      <c r="E61340" s="120"/>
      <c r="M61340" s="120"/>
      <c r="N61340" s="120"/>
      <c r="U61340" s="121"/>
      <c r="V61340" s="122"/>
      <c r="W61340" s="123"/>
      <c r="AC61340" s="123"/>
    </row>
    <row r="61341" spans="5:29" s="2" customFormat="1">
      <c r="E61341" s="120"/>
      <c r="M61341" s="120"/>
      <c r="N61341" s="120"/>
      <c r="U61341" s="121"/>
      <c r="V61341" s="122"/>
      <c r="W61341" s="123"/>
      <c r="AC61341" s="123"/>
    </row>
    <row r="61342" spans="5:29" s="2" customFormat="1">
      <c r="E61342" s="120"/>
      <c r="M61342" s="120"/>
      <c r="N61342" s="120"/>
      <c r="U61342" s="121"/>
      <c r="V61342" s="122"/>
      <c r="W61342" s="123"/>
      <c r="AC61342" s="123"/>
    </row>
    <row r="61343" spans="5:29" s="2" customFormat="1">
      <c r="E61343" s="120"/>
      <c r="M61343" s="120"/>
      <c r="N61343" s="120"/>
      <c r="U61343" s="121"/>
      <c r="V61343" s="122"/>
      <c r="W61343" s="123"/>
      <c r="AC61343" s="123"/>
    </row>
    <row r="61344" spans="5:29" s="2" customFormat="1">
      <c r="E61344" s="120"/>
      <c r="M61344" s="120"/>
      <c r="N61344" s="120"/>
      <c r="U61344" s="121"/>
      <c r="V61344" s="122"/>
      <c r="W61344" s="123"/>
      <c r="AC61344" s="123"/>
    </row>
    <row r="61345" spans="5:29" s="2" customFormat="1">
      <c r="E61345" s="120"/>
      <c r="M61345" s="120"/>
      <c r="N61345" s="120"/>
      <c r="U61345" s="121"/>
      <c r="V61345" s="122"/>
      <c r="W61345" s="123"/>
      <c r="AC61345" s="123"/>
    </row>
    <row r="61346" spans="5:29" s="2" customFormat="1">
      <c r="E61346" s="120"/>
      <c r="M61346" s="120"/>
      <c r="N61346" s="120"/>
      <c r="U61346" s="121"/>
      <c r="V61346" s="122"/>
      <c r="W61346" s="123"/>
      <c r="AC61346" s="123"/>
    </row>
    <row r="61347" spans="5:29" s="2" customFormat="1">
      <c r="E61347" s="120"/>
      <c r="M61347" s="120"/>
      <c r="N61347" s="120"/>
      <c r="U61347" s="121"/>
      <c r="V61347" s="122"/>
      <c r="W61347" s="123"/>
      <c r="AC61347" s="123"/>
    </row>
    <row r="61348" spans="5:29" s="2" customFormat="1">
      <c r="E61348" s="120"/>
      <c r="M61348" s="120"/>
      <c r="N61348" s="120"/>
      <c r="U61348" s="121"/>
      <c r="V61348" s="122"/>
      <c r="W61348" s="123"/>
      <c r="AC61348" s="123"/>
    </row>
    <row r="61349" spans="5:29" s="2" customFormat="1">
      <c r="E61349" s="120"/>
      <c r="M61349" s="120"/>
      <c r="N61349" s="120"/>
      <c r="U61349" s="121"/>
      <c r="V61349" s="122"/>
      <c r="W61349" s="123"/>
      <c r="AC61349" s="123"/>
    </row>
    <row r="61350" spans="5:29" s="2" customFormat="1">
      <c r="E61350" s="120"/>
      <c r="M61350" s="120"/>
      <c r="N61350" s="120"/>
      <c r="U61350" s="121"/>
      <c r="V61350" s="122"/>
      <c r="W61350" s="123"/>
      <c r="AC61350" s="123"/>
    </row>
    <row r="61351" spans="5:29" s="2" customFormat="1">
      <c r="E61351" s="120"/>
      <c r="M61351" s="120"/>
      <c r="N61351" s="120"/>
      <c r="U61351" s="121"/>
      <c r="V61351" s="122"/>
      <c r="W61351" s="123"/>
      <c r="AC61351" s="123"/>
    </row>
    <row r="61352" spans="5:29" s="2" customFormat="1">
      <c r="E61352" s="120"/>
      <c r="M61352" s="120"/>
      <c r="N61352" s="120"/>
      <c r="U61352" s="121"/>
      <c r="V61352" s="122"/>
      <c r="W61352" s="123"/>
      <c r="AC61352" s="123"/>
    </row>
    <row r="61353" spans="5:29" s="2" customFormat="1">
      <c r="E61353" s="120"/>
      <c r="M61353" s="120"/>
      <c r="N61353" s="120"/>
      <c r="U61353" s="121"/>
      <c r="V61353" s="122"/>
      <c r="W61353" s="123"/>
      <c r="AC61353" s="123"/>
    </row>
    <row r="61354" spans="5:29" s="2" customFormat="1">
      <c r="E61354" s="120"/>
      <c r="M61354" s="120"/>
      <c r="N61354" s="120"/>
      <c r="U61354" s="121"/>
      <c r="V61354" s="122"/>
      <c r="W61354" s="123"/>
      <c r="AC61354" s="123"/>
    </row>
    <row r="61355" spans="5:29" s="2" customFormat="1">
      <c r="E61355" s="120"/>
      <c r="M61355" s="120"/>
      <c r="N61355" s="120"/>
      <c r="U61355" s="121"/>
      <c r="V61355" s="122"/>
      <c r="W61355" s="123"/>
      <c r="AC61355" s="123"/>
    </row>
    <row r="61356" spans="5:29" s="2" customFormat="1">
      <c r="E61356" s="120"/>
      <c r="M61356" s="120"/>
      <c r="N61356" s="120"/>
      <c r="U61356" s="121"/>
      <c r="V61356" s="122"/>
      <c r="W61356" s="123"/>
      <c r="AC61356" s="123"/>
    </row>
    <row r="61357" spans="5:29" s="2" customFormat="1">
      <c r="E61357" s="120"/>
      <c r="M61357" s="120"/>
      <c r="N61357" s="120"/>
      <c r="U61357" s="121"/>
      <c r="V61357" s="122"/>
      <c r="W61357" s="123"/>
      <c r="AC61357" s="123"/>
    </row>
    <row r="61358" spans="5:29" s="2" customFormat="1">
      <c r="E61358" s="120"/>
      <c r="M61358" s="120"/>
      <c r="N61358" s="120"/>
      <c r="U61358" s="121"/>
      <c r="V61358" s="122"/>
      <c r="W61358" s="123"/>
      <c r="AC61358" s="123"/>
    </row>
    <row r="61359" spans="5:29" s="2" customFormat="1">
      <c r="E61359" s="120"/>
      <c r="M61359" s="120"/>
      <c r="N61359" s="120"/>
      <c r="U61359" s="121"/>
      <c r="V61359" s="122"/>
      <c r="W61359" s="123"/>
      <c r="AC61359" s="123"/>
    </row>
    <row r="61360" spans="5:29" s="2" customFormat="1">
      <c r="E61360" s="120"/>
      <c r="M61360" s="120"/>
      <c r="N61360" s="120"/>
      <c r="U61360" s="121"/>
      <c r="V61360" s="122"/>
      <c r="W61360" s="123"/>
      <c r="AC61360" s="123"/>
    </row>
    <row r="61361" spans="5:29" s="2" customFormat="1">
      <c r="E61361" s="120"/>
      <c r="M61361" s="120"/>
      <c r="N61361" s="120"/>
      <c r="U61361" s="121"/>
      <c r="V61361" s="122"/>
      <c r="W61361" s="123"/>
      <c r="AC61361" s="123"/>
    </row>
    <row r="61362" spans="5:29" s="2" customFormat="1">
      <c r="E61362" s="120"/>
      <c r="M61362" s="120"/>
      <c r="N61362" s="120"/>
      <c r="U61362" s="121"/>
      <c r="V61362" s="122"/>
      <c r="W61362" s="123"/>
      <c r="AC61362" s="123"/>
    </row>
    <row r="61363" spans="5:29" s="2" customFormat="1">
      <c r="E61363" s="120"/>
      <c r="M61363" s="120"/>
      <c r="N61363" s="120"/>
      <c r="U61363" s="121"/>
      <c r="V61363" s="122"/>
      <c r="W61363" s="123"/>
      <c r="AC61363" s="123"/>
    </row>
    <row r="61364" spans="5:29" s="2" customFormat="1">
      <c r="E61364" s="120"/>
      <c r="M61364" s="120"/>
      <c r="N61364" s="120"/>
      <c r="U61364" s="121"/>
      <c r="V61364" s="122"/>
      <c r="W61364" s="123"/>
      <c r="AC61364" s="123"/>
    </row>
    <row r="61365" spans="5:29" s="2" customFormat="1">
      <c r="E61365" s="120"/>
      <c r="M61365" s="120"/>
      <c r="N61365" s="120"/>
      <c r="U61365" s="121"/>
      <c r="V61365" s="122"/>
      <c r="W61365" s="123"/>
      <c r="AC61365" s="123"/>
    </row>
    <row r="61366" spans="5:29" s="2" customFormat="1">
      <c r="E61366" s="120"/>
      <c r="M61366" s="120"/>
      <c r="N61366" s="120"/>
      <c r="U61366" s="121"/>
      <c r="V61366" s="122"/>
      <c r="W61366" s="123"/>
      <c r="AC61366" s="123"/>
    </row>
    <row r="61367" spans="5:29" s="2" customFormat="1">
      <c r="E61367" s="120"/>
      <c r="M61367" s="120"/>
      <c r="N61367" s="120"/>
      <c r="U61367" s="121"/>
      <c r="V61367" s="122"/>
      <c r="W61367" s="123"/>
      <c r="AC61367" s="123"/>
    </row>
    <row r="61368" spans="5:29" s="2" customFormat="1">
      <c r="E61368" s="120"/>
      <c r="M61368" s="120"/>
      <c r="N61368" s="120"/>
      <c r="U61368" s="121"/>
      <c r="V61368" s="122"/>
      <c r="W61368" s="123"/>
      <c r="AC61368" s="123"/>
    </row>
    <row r="61369" spans="5:29" s="2" customFormat="1">
      <c r="E61369" s="120"/>
      <c r="M61369" s="120"/>
      <c r="N61369" s="120"/>
      <c r="U61369" s="121"/>
      <c r="V61369" s="122"/>
      <c r="W61369" s="123"/>
      <c r="AC61369" s="123"/>
    </row>
    <row r="61370" spans="5:29" s="2" customFormat="1">
      <c r="E61370" s="120"/>
      <c r="M61370" s="120"/>
      <c r="N61370" s="120"/>
      <c r="U61370" s="121"/>
      <c r="V61370" s="122"/>
      <c r="W61370" s="123"/>
      <c r="AC61370" s="123"/>
    </row>
    <row r="61371" spans="5:29" s="2" customFormat="1">
      <c r="E61371" s="120"/>
      <c r="M61371" s="120"/>
      <c r="N61371" s="120"/>
      <c r="U61371" s="121"/>
      <c r="V61371" s="122"/>
      <c r="W61371" s="123"/>
      <c r="AC61371" s="123"/>
    </row>
    <row r="61372" spans="5:29" s="2" customFormat="1">
      <c r="E61372" s="120"/>
      <c r="M61372" s="120"/>
      <c r="N61372" s="120"/>
      <c r="U61372" s="121"/>
      <c r="V61372" s="122"/>
      <c r="W61372" s="123"/>
      <c r="AC61372" s="123"/>
    </row>
    <row r="61373" spans="5:29" s="2" customFormat="1">
      <c r="E61373" s="120"/>
      <c r="M61373" s="120"/>
      <c r="N61373" s="120"/>
      <c r="U61373" s="121"/>
      <c r="V61373" s="122"/>
      <c r="W61373" s="123"/>
      <c r="AC61373" s="123"/>
    </row>
    <row r="61374" spans="5:29" s="2" customFormat="1">
      <c r="E61374" s="120"/>
      <c r="M61374" s="120"/>
      <c r="N61374" s="120"/>
      <c r="U61374" s="121"/>
      <c r="V61374" s="122"/>
      <c r="W61374" s="123"/>
      <c r="AC61374" s="123"/>
    </row>
    <row r="61375" spans="5:29" s="2" customFormat="1">
      <c r="E61375" s="120"/>
      <c r="M61375" s="120"/>
      <c r="N61375" s="120"/>
      <c r="U61375" s="121"/>
      <c r="V61375" s="122"/>
      <c r="W61375" s="123"/>
      <c r="AC61375" s="123"/>
    </row>
    <row r="61376" spans="5:29" s="2" customFormat="1">
      <c r="E61376" s="120"/>
      <c r="M61376" s="120"/>
      <c r="N61376" s="120"/>
      <c r="U61376" s="121"/>
      <c r="V61376" s="122"/>
      <c r="W61376" s="123"/>
      <c r="AC61376" s="123"/>
    </row>
    <row r="61377" spans="5:29" s="2" customFormat="1">
      <c r="E61377" s="120"/>
      <c r="M61377" s="120"/>
      <c r="N61377" s="120"/>
      <c r="U61377" s="121"/>
      <c r="V61377" s="122"/>
      <c r="W61377" s="123"/>
      <c r="AC61377" s="123"/>
    </row>
    <row r="61378" spans="5:29" s="2" customFormat="1">
      <c r="E61378" s="120"/>
      <c r="M61378" s="120"/>
      <c r="N61378" s="120"/>
      <c r="U61378" s="121"/>
      <c r="V61378" s="122"/>
      <c r="W61378" s="123"/>
      <c r="AC61378" s="123"/>
    </row>
    <row r="61379" spans="5:29" s="2" customFormat="1">
      <c r="E61379" s="120"/>
      <c r="M61379" s="120"/>
      <c r="N61379" s="120"/>
      <c r="U61379" s="121"/>
      <c r="V61379" s="122"/>
      <c r="W61379" s="123"/>
      <c r="AC61379" s="123"/>
    </row>
    <row r="61380" spans="5:29" s="2" customFormat="1">
      <c r="E61380" s="120"/>
      <c r="M61380" s="120"/>
      <c r="N61380" s="120"/>
      <c r="U61380" s="121"/>
      <c r="V61380" s="122"/>
      <c r="W61380" s="123"/>
      <c r="AC61380" s="123"/>
    </row>
    <row r="61381" spans="5:29" s="2" customFormat="1">
      <c r="E61381" s="120"/>
      <c r="M61381" s="120"/>
      <c r="N61381" s="120"/>
      <c r="U61381" s="121"/>
      <c r="V61381" s="122"/>
      <c r="W61381" s="123"/>
      <c r="AC61381" s="123"/>
    </row>
    <row r="61382" spans="5:29" s="2" customFormat="1">
      <c r="E61382" s="120"/>
      <c r="M61382" s="120"/>
      <c r="N61382" s="120"/>
      <c r="U61382" s="121"/>
      <c r="V61382" s="122"/>
      <c r="W61382" s="123"/>
      <c r="AC61382" s="123"/>
    </row>
    <row r="61383" spans="5:29" s="2" customFormat="1">
      <c r="E61383" s="120"/>
      <c r="M61383" s="120"/>
      <c r="N61383" s="120"/>
      <c r="U61383" s="121"/>
      <c r="V61383" s="122"/>
      <c r="W61383" s="123"/>
      <c r="AC61383" s="123"/>
    </row>
    <row r="61384" spans="5:29" s="2" customFormat="1">
      <c r="E61384" s="120"/>
      <c r="M61384" s="120"/>
      <c r="N61384" s="120"/>
      <c r="U61384" s="121"/>
      <c r="V61384" s="122"/>
      <c r="W61384" s="123"/>
      <c r="AC61384" s="123"/>
    </row>
    <row r="61385" spans="5:29" s="2" customFormat="1">
      <c r="E61385" s="120"/>
      <c r="M61385" s="120"/>
      <c r="N61385" s="120"/>
      <c r="U61385" s="121"/>
      <c r="V61385" s="122"/>
      <c r="W61385" s="123"/>
      <c r="AC61385" s="123"/>
    </row>
    <row r="61386" spans="5:29" s="2" customFormat="1">
      <c r="E61386" s="120"/>
      <c r="M61386" s="120"/>
      <c r="N61386" s="120"/>
      <c r="U61386" s="121"/>
      <c r="V61386" s="122"/>
      <c r="W61386" s="123"/>
      <c r="AC61386" s="123"/>
    </row>
    <row r="61387" spans="5:29" s="2" customFormat="1">
      <c r="E61387" s="120"/>
      <c r="M61387" s="120"/>
      <c r="N61387" s="120"/>
      <c r="U61387" s="121"/>
      <c r="V61387" s="122"/>
      <c r="W61387" s="123"/>
      <c r="AC61387" s="123"/>
    </row>
    <row r="61388" spans="5:29" s="2" customFormat="1">
      <c r="E61388" s="120"/>
      <c r="M61388" s="120"/>
      <c r="N61388" s="120"/>
      <c r="U61388" s="121"/>
      <c r="V61388" s="122"/>
      <c r="W61388" s="123"/>
      <c r="AC61388" s="123"/>
    </row>
    <row r="61389" spans="5:29" s="2" customFormat="1">
      <c r="E61389" s="120"/>
      <c r="M61389" s="120"/>
      <c r="N61389" s="120"/>
      <c r="U61389" s="121"/>
      <c r="V61389" s="122"/>
      <c r="W61389" s="123"/>
      <c r="AC61389" s="123"/>
    </row>
    <row r="61390" spans="5:29" s="2" customFormat="1">
      <c r="E61390" s="120"/>
      <c r="M61390" s="120"/>
      <c r="N61390" s="120"/>
      <c r="U61390" s="121"/>
      <c r="V61390" s="122"/>
      <c r="W61390" s="123"/>
      <c r="AC61390" s="123"/>
    </row>
    <row r="61391" spans="5:29" s="2" customFormat="1">
      <c r="E61391" s="120"/>
      <c r="M61391" s="120"/>
      <c r="N61391" s="120"/>
      <c r="U61391" s="121"/>
      <c r="V61391" s="122"/>
      <c r="W61391" s="123"/>
      <c r="AC61391" s="123"/>
    </row>
    <row r="61392" spans="5:29" s="2" customFormat="1">
      <c r="E61392" s="120"/>
      <c r="M61392" s="120"/>
      <c r="N61392" s="120"/>
      <c r="U61392" s="121"/>
      <c r="V61392" s="122"/>
      <c r="W61392" s="123"/>
      <c r="AC61392" s="123"/>
    </row>
    <row r="61393" spans="5:29" s="2" customFormat="1">
      <c r="E61393" s="120"/>
      <c r="M61393" s="120"/>
      <c r="N61393" s="120"/>
      <c r="U61393" s="121"/>
      <c r="V61393" s="122"/>
      <c r="W61393" s="123"/>
      <c r="AC61393" s="123"/>
    </row>
    <row r="61394" spans="5:29" s="2" customFormat="1">
      <c r="E61394" s="120"/>
      <c r="M61394" s="120"/>
      <c r="N61394" s="120"/>
      <c r="U61394" s="121"/>
      <c r="V61394" s="122"/>
      <c r="W61394" s="123"/>
      <c r="AC61394" s="123"/>
    </row>
    <row r="61395" spans="5:29" s="2" customFormat="1">
      <c r="E61395" s="120"/>
      <c r="M61395" s="120"/>
      <c r="N61395" s="120"/>
      <c r="U61395" s="121"/>
      <c r="V61395" s="122"/>
      <c r="W61395" s="123"/>
      <c r="AC61395" s="123"/>
    </row>
    <row r="61396" spans="5:29" s="2" customFormat="1">
      <c r="E61396" s="120"/>
      <c r="M61396" s="120"/>
      <c r="N61396" s="120"/>
      <c r="U61396" s="121"/>
      <c r="V61396" s="122"/>
      <c r="W61396" s="123"/>
      <c r="AC61396" s="123"/>
    </row>
    <row r="61397" spans="5:29" s="2" customFormat="1">
      <c r="E61397" s="120"/>
      <c r="M61397" s="120"/>
      <c r="N61397" s="120"/>
      <c r="U61397" s="121"/>
      <c r="V61397" s="122"/>
      <c r="W61397" s="123"/>
      <c r="AC61397" s="123"/>
    </row>
    <row r="61398" spans="5:29" s="2" customFormat="1">
      <c r="E61398" s="120"/>
      <c r="M61398" s="120"/>
      <c r="N61398" s="120"/>
      <c r="U61398" s="121"/>
      <c r="V61398" s="122"/>
      <c r="W61398" s="123"/>
      <c r="AC61398" s="123"/>
    </row>
    <row r="61399" spans="5:29" s="2" customFormat="1">
      <c r="E61399" s="120"/>
      <c r="M61399" s="120"/>
      <c r="N61399" s="120"/>
      <c r="U61399" s="121"/>
      <c r="V61399" s="122"/>
      <c r="W61399" s="123"/>
      <c r="AC61399" s="123"/>
    </row>
    <row r="61400" spans="5:29" s="2" customFormat="1">
      <c r="E61400" s="120"/>
      <c r="M61400" s="120"/>
      <c r="N61400" s="120"/>
      <c r="U61400" s="121"/>
      <c r="V61400" s="122"/>
      <c r="W61400" s="123"/>
      <c r="AC61400" s="123"/>
    </row>
    <row r="61401" spans="5:29" s="2" customFormat="1">
      <c r="E61401" s="120"/>
      <c r="M61401" s="120"/>
      <c r="N61401" s="120"/>
      <c r="U61401" s="121"/>
      <c r="V61401" s="122"/>
      <c r="W61401" s="123"/>
      <c r="AC61401" s="123"/>
    </row>
    <row r="61402" spans="5:29" s="2" customFormat="1">
      <c r="E61402" s="120"/>
      <c r="M61402" s="120"/>
      <c r="N61402" s="120"/>
      <c r="U61402" s="121"/>
      <c r="V61402" s="122"/>
      <c r="W61402" s="123"/>
      <c r="AC61402" s="123"/>
    </row>
    <row r="61403" spans="5:29" s="2" customFormat="1">
      <c r="E61403" s="120"/>
      <c r="M61403" s="120"/>
      <c r="N61403" s="120"/>
      <c r="U61403" s="121"/>
      <c r="V61403" s="122"/>
      <c r="W61403" s="123"/>
      <c r="AC61403" s="123"/>
    </row>
    <row r="61404" spans="5:29" s="2" customFormat="1">
      <c r="E61404" s="120"/>
      <c r="M61404" s="120"/>
      <c r="N61404" s="120"/>
      <c r="U61404" s="121"/>
      <c r="V61404" s="122"/>
      <c r="W61404" s="123"/>
      <c r="AC61404" s="123"/>
    </row>
    <row r="61405" spans="5:29" s="2" customFormat="1">
      <c r="E61405" s="120"/>
      <c r="M61405" s="120"/>
      <c r="N61405" s="120"/>
      <c r="U61405" s="121"/>
      <c r="V61405" s="122"/>
      <c r="W61405" s="123"/>
      <c r="AC61405" s="123"/>
    </row>
    <row r="61406" spans="5:29" s="2" customFormat="1">
      <c r="E61406" s="120"/>
      <c r="M61406" s="120"/>
      <c r="N61406" s="120"/>
      <c r="U61406" s="121"/>
      <c r="V61406" s="122"/>
      <c r="W61406" s="123"/>
      <c r="AC61406" s="123"/>
    </row>
    <row r="61407" spans="5:29" s="2" customFormat="1">
      <c r="E61407" s="120"/>
      <c r="M61407" s="120"/>
      <c r="N61407" s="120"/>
      <c r="U61407" s="121"/>
      <c r="V61407" s="122"/>
      <c r="W61407" s="123"/>
      <c r="AC61407" s="123"/>
    </row>
    <row r="61408" spans="5:29" s="2" customFormat="1">
      <c r="E61408" s="120"/>
      <c r="M61408" s="120"/>
      <c r="N61408" s="120"/>
      <c r="U61408" s="121"/>
      <c r="V61408" s="122"/>
      <c r="W61408" s="123"/>
      <c r="AC61408" s="123"/>
    </row>
    <row r="61409" spans="5:29" s="2" customFormat="1">
      <c r="E61409" s="120"/>
      <c r="M61409" s="120"/>
      <c r="N61409" s="120"/>
      <c r="U61409" s="121"/>
      <c r="V61409" s="122"/>
      <c r="W61409" s="123"/>
      <c r="AC61409" s="123"/>
    </row>
    <row r="61410" spans="5:29" s="2" customFormat="1">
      <c r="E61410" s="120"/>
      <c r="M61410" s="120"/>
      <c r="N61410" s="120"/>
      <c r="U61410" s="121"/>
      <c r="V61410" s="122"/>
      <c r="W61410" s="123"/>
      <c r="AC61410" s="123"/>
    </row>
    <row r="61411" spans="5:29" s="2" customFormat="1">
      <c r="E61411" s="120"/>
      <c r="M61411" s="120"/>
      <c r="N61411" s="120"/>
      <c r="U61411" s="121"/>
      <c r="V61411" s="122"/>
      <c r="W61411" s="123"/>
      <c r="AC61411" s="123"/>
    </row>
    <row r="61412" spans="5:29" s="2" customFormat="1">
      <c r="E61412" s="120"/>
      <c r="M61412" s="120"/>
      <c r="N61412" s="120"/>
      <c r="U61412" s="121"/>
      <c r="V61412" s="122"/>
      <c r="W61412" s="123"/>
      <c r="AC61412" s="123"/>
    </row>
    <row r="61413" spans="5:29" s="2" customFormat="1">
      <c r="E61413" s="120"/>
      <c r="M61413" s="120"/>
      <c r="N61413" s="120"/>
      <c r="U61413" s="121"/>
      <c r="V61413" s="122"/>
      <c r="W61413" s="123"/>
      <c r="AC61413" s="123"/>
    </row>
    <row r="61414" spans="5:29" s="2" customFormat="1">
      <c r="E61414" s="120"/>
      <c r="M61414" s="120"/>
      <c r="N61414" s="120"/>
      <c r="U61414" s="121"/>
      <c r="V61414" s="122"/>
      <c r="W61414" s="123"/>
      <c r="AC61414" s="123"/>
    </row>
    <row r="61415" spans="5:29" s="2" customFormat="1">
      <c r="E61415" s="120"/>
      <c r="M61415" s="120"/>
      <c r="N61415" s="120"/>
      <c r="U61415" s="121"/>
      <c r="V61415" s="122"/>
      <c r="W61415" s="123"/>
      <c r="AC61415" s="123"/>
    </row>
    <row r="61416" spans="5:29" s="2" customFormat="1">
      <c r="E61416" s="120"/>
      <c r="M61416" s="120"/>
      <c r="N61416" s="120"/>
      <c r="U61416" s="121"/>
      <c r="V61416" s="122"/>
      <c r="W61416" s="123"/>
      <c r="AC61416" s="123"/>
    </row>
    <row r="61417" spans="5:29" s="2" customFormat="1">
      <c r="E61417" s="120"/>
      <c r="M61417" s="120"/>
      <c r="N61417" s="120"/>
      <c r="U61417" s="121"/>
      <c r="V61417" s="122"/>
      <c r="W61417" s="123"/>
      <c r="AC61417" s="123"/>
    </row>
    <row r="61418" spans="5:29" s="2" customFormat="1">
      <c r="E61418" s="120"/>
      <c r="M61418" s="120"/>
      <c r="N61418" s="120"/>
      <c r="U61418" s="121"/>
      <c r="V61418" s="122"/>
      <c r="W61418" s="123"/>
      <c r="AC61418" s="123"/>
    </row>
    <row r="61419" spans="5:29" s="2" customFormat="1">
      <c r="E61419" s="120"/>
      <c r="M61419" s="120"/>
      <c r="N61419" s="120"/>
      <c r="U61419" s="121"/>
      <c r="V61419" s="122"/>
      <c r="W61419" s="123"/>
      <c r="AC61419" s="123"/>
    </row>
    <row r="61420" spans="5:29" s="2" customFormat="1">
      <c r="E61420" s="120"/>
      <c r="M61420" s="120"/>
      <c r="N61420" s="120"/>
      <c r="U61420" s="121"/>
      <c r="V61420" s="122"/>
      <c r="W61420" s="123"/>
      <c r="AC61420" s="123"/>
    </row>
    <row r="61421" spans="5:29" s="2" customFormat="1">
      <c r="E61421" s="120"/>
      <c r="M61421" s="120"/>
      <c r="N61421" s="120"/>
      <c r="U61421" s="121"/>
      <c r="V61421" s="122"/>
      <c r="W61421" s="123"/>
      <c r="AC61421" s="123"/>
    </row>
    <row r="61422" spans="5:29" s="2" customFormat="1">
      <c r="E61422" s="120"/>
      <c r="M61422" s="120"/>
      <c r="N61422" s="120"/>
      <c r="U61422" s="121"/>
      <c r="V61422" s="122"/>
      <c r="W61422" s="123"/>
      <c r="AC61422" s="123"/>
    </row>
    <row r="61423" spans="5:29" s="2" customFormat="1">
      <c r="E61423" s="120"/>
      <c r="M61423" s="120"/>
      <c r="N61423" s="120"/>
      <c r="U61423" s="121"/>
      <c r="V61423" s="122"/>
      <c r="W61423" s="123"/>
      <c r="AC61423" s="123"/>
    </row>
    <row r="61424" spans="5:29" s="2" customFormat="1">
      <c r="E61424" s="120"/>
      <c r="M61424" s="120"/>
      <c r="N61424" s="120"/>
      <c r="U61424" s="121"/>
      <c r="V61424" s="122"/>
      <c r="W61424" s="123"/>
      <c r="AC61424" s="123"/>
    </row>
    <row r="61425" spans="5:29" s="2" customFormat="1">
      <c r="E61425" s="120"/>
      <c r="M61425" s="120"/>
      <c r="N61425" s="120"/>
      <c r="U61425" s="121"/>
      <c r="V61425" s="122"/>
      <c r="W61425" s="123"/>
      <c r="AC61425" s="123"/>
    </row>
    <row r="61426" spans="5:29" s="2" customFormat="1">
      <c r="E61426" s="120"/>
      <c r="M61426" s="120"/>
      <c r="N61426" s="120"/>
      <c r="U61426" s="121"/>
      <c r="V61426" s="122"/>
      <c r="W61426" s="123"/>
      <c r="AC61426" s="123"/>
    </row>
    <row r="61427" spans="5:29" s="2" customFormat="1">
      <c r="E61427" s="120"/>
      <c r="M61427" s="120"/>
      <c r="N61427" s="120"/>
      <c r="U61427" s="121"/>
      <c r="V61427" s="122"/>
      <c r="W61427" s="123"/>
      <c r="AC61427" s="123"/>
    </row>
    <row r="61428" spans="5:29" s="2" customFormat="1">
      <c r="E61428" s="120"/>
      <c r="M61428" s="120"/>
      <c r="N61428" s="120"/>
      <c r="U61428" s="121"/>
      <c r="V61428" s="122"/>
      <c r="W61428" s="123"/>
      <c r="AC61428" s="123"/>
    </row>
    <row r="61429" spans="5:29" s="2" customFormat="1">
      <c r="E61429" s="120"/>
      <c r="M61429" s="120"/>
      <c r="N61429" s="120"/>
      <c r="U61429" s="121"/>
      <c r="V61429" s="122"/>
      <c r="W61429" s="123"/>
      <c r="AC61429" s="123"/>
    </row>
    <row r="61430" spans="5:29" s="2" customFormat="1">
      <c r="E61430" s="120"/>
      <c r="M61430" s="120"/>
      <c r="N61430" s="120"/>
      <c r="U61430" s="121"/>
      <c r="V61430" s="122"/>
      <c r="W61430" s="123"/>
      <c r="AC61430" s="123"/>
    </row>
    <row r="61431" spans="5:29" s="2" customFormat="1">
      <c r="E61431" s="120"/>
      <c r="M61431" s="120"/>
      <c r="N61431" s="120"/>
      <c r="U61431" s="121"/>
      <c r="V61431" s="122"/>
      <c r="W61431" s="123"/>
      <c r="AC61431" s="123"/>
    </row>
    <row r="61432" spans="5:29" s="2" customFormat="1">
      <c r="E61432" s="120"/>
      <c r="M61432" s="120"/>
      <c r="N61432" s="120"/>
      <c r="U61432" s="121"/>
      <c r="V61432" s="122"/>
      <c r="W61432" s="123"/>
      <c r="AC61432" s="123"/>
    </row>
    <row r="61433" spans="5:29" s="2" customFormat="1">
      <c r="E61433" s="120"/>
      <c r="M61433" s="120"/>
      <c r="N61433" s="120"/>
      <c r="U61433" s="121"/>
      <c r="V61433" s="122"/>
      <c r="W61433" s="123"/>
      <c r="AC61433" s="123"/>
    </row>
    <row r="61434" spans="5:29" s="2" customFormat="1">
      <c r="E61434" s="120"/>
      <c r="M61434" s="120"/>
      <c r="N61434" s="120"/>
      <c r="U61434" s="121"/>
      <c r="V61434" s="122"/>
      <c r="W61434" s="123"/>
      <c r="AC61434" s="123"/>
    </row>
    <row r="61435" spans="5:29" s="2" customFormat="1">
      <c r="E61435" s="120"/>
      <c r="M61435" s="120"/>
      <c r="N61435" s="120"/>
      <c r="U61435" s="121"/>
      <c r="V61435" s="122"/>
      <c r="W61435" s="123"/>
      <c r="AC61435" s="123"/>
    </row>
    <row r="61436" spans="5:29" s="2" customFormat="1">
      <c r="E61436" s="120"/>
      <c r="M61436" s="120"/>
      <c r="N61436" s="120"/>
      <c r="U61436" s="121"/>
      <c r="V61436" s="122"/>
      <c r="W61436" s="123"/>
      <c r="AC61436" s="123"/>
    </row>
    <row r="61437" spans="5:29" s="2" customFormat="1">
      <c r="E61437" s="120"/>
      <c r="M61437" s="120"/>
      <c r="N61437" s="120"/>
      <c r="U61437" s="121"/>
      <c r="V61437" s="122"/>
      <c r="W61437" s="123"/>
      <c r="AC61437" s="123"/>
    </row>
    <row r="61438" spans="5:29" s="2" customFormat="1">
      <c r="E61438" s="120"/>
      <c r="M61438" s="120"/>
      <c r="N61438" s="120"/>
      <c r="U61438" s="121"/>
      <c r="V61438" s="122"/>
      <c r="W61438" s="123"/>
      <c r="AC61438" s="123"/>
    </row>
    <row r="61439" spans="5:29" s="2" customFormat="1">
      <c r="E61439" s="120"/>
      <c r="M61439" s="120"/>
      <c r="N61439" s="120"/>
      <c r="U61439" s="121"/>
      <c r="V61439" s="122"/>
      <c r="W61439" s="123"/>
      <c r="AC61439" s="123"/>
    </row>
    <row r="61440" spans="5:29" s="2" customFormat="1">
      <c r="E61440" s="120"/>
      <c r="M61440" s="120"/>
      <c r="N61440" s="120"/>
      <c r="U61440" s="121"/>
      <c r="V61440" s="122"/>
      <c r="W61440" s="123"/>
      <c r="AC61440" s="123"/>
    </row>
    <row r="61441" spans="5:29" s="2" customFormat="1">
      <c r="E61441" s="120"/>
      <c r="M61441" s="120"/>
      <c r="N61441" s="120"/>
      <c r="U61441" s="121"/>
      <c r="V61441" s="122"/>
      <c r="W61441" s="123"/>
      <c r="AC61441" s="123"/>
    </row>
    <row r="61442" spans="5:29" s="2" customFormat="1">
      <c r="E61442" s="120"/>
      <c r="M61442" s="120"/>
      <c r="N61442" s="120"/>
      <c r="U61442" s="121"/>
      <c r="V61442" s="122"/>
      <c r="W61442" s="123"/>
      <c r="AC61442" s="123"/>
    </row>
    <row r="61443" spans="5:29" s="2" customFormat="1">
      <c r="E61443" s="120"/>
      <c r="M61443" s="120"/>
      <c r="N61443" s="120"/>
      <c r="U61443" s="121"/>
      <c r="V61443" s="122"/>
      <c r="W61443" s="123"/>
      <c r="AC61443" s="123"/>
    </row>
    <row r="61444" spans="5:29" s="2" customFormat="1">
      <c r="E61444" s="120"/>
      <c r="M61444" s="120"/>
      <c r="N61444" s="120"/>
      <c r="U61444" s="121"/>
      <c r="V61444" s="122"/>
      <c r="W61444" s="123"/>
      <c r="AC61444" s="123"/>
    </row>
    <row r="61445" spans="5:29" s="2" customFormat="1">
      <c r="E61445" s="120"/>
      <c r="M61445" s="120"/>
      <c r="N61445" s="120"/>
      <c r="U61445" s="121"/>
      <c r="V61445" s="122"/>
      <c r="W61445" s="123"/>
      <c r="AC61445" s="123"/>
    </row>
    <row r="61446" spans="5:29" s="2" customFormat="1">
      <c r="E61446" s="120"/>
      <c r="M61446" s="120"/>
      <c r="N61446" s="120"/>
      <c r="U61446" s="121"/>
      <c r="V61446" s="122"/>
      <c r="W61446" s="123"/>
      <c r="AC61446" s="123"/>
    </row>
    <row r="61447" spans="5:29" s="2" customFormat="1">
      <c r="E61447" s="120"/>
      <c r="M61447" s="120"/>
      <c r="N61447" s="120"/>
      <c r="U61447" s="121"/>
      <c r="V61447" s="122"/>
      <c r="W61447" s="123"/>
      <c r="AC61447" s="123"/>
    </row>
    <row r="61448" spans="5:29" s="2" customFormat="1">
      <c r="E61448" s="120"/>
      <c r="M61448" s="120"/>
      <c r="N61448" s="120"/>
      <c r="U61448" s="121"/>
      <c r="V61448" s="122"/>
      <c r="W61448" s="123"/>
      <c r="AC61448" s="123"/>
    </row>
    <row r="61449" spans="5:29" s="2" customFormat="1">
      <c r="E61449" s="120"/>
      <c r="M61449" s="120"/>
      <c r="N61449" s="120"/>
      <c r="U61449" s="121"/>
      <c r="V61449" s="122"/>
      <c r="W61449" s="123"/>
      <c r="AC61449" s="123"/>
    </row>
    <row r="61450" spans="5:29" s="2" customFormat="1">
      <c r="E61450" s="120"/>
      <c r="M61450" s="120"/>
      <c r="N61450" s="120"/>
      <c r="U61450" s="121"/>
      <c r="V61450" s="122"/>
      <c r="W61450" s="123"/>
      <c r="AC61450" s="123"/>
    </row>
    <row r="61451" spans="5:29" s="2" customFormat="1">
      <c r="E61451" s="120"/>
      <c r="M61451" s="120"/>
      <c r="N61451" s="120"/>
      <c r="U61451" s="121"/>
      <c r="V61451" s="122"/>
      <c r="W61451" s="123"/>
      <c r="AC61451" s="123"/>
    </row>
    <row r="61452" spans="5:29" s="2" customFormat="1">
      <c r="E61452" s="120"/>
      <c r="M61452" s="120"/>
      <c r="N61452" s="120"/>
      <c r="U61452" s="121"/>
      <c r="V61452" s="122"/>
      <c r="W61452" s="123"/>
      <c r="AC61452" s="123"/>
    </row>
    <row r="61453" spans="5:29" s="2" customFormat="1">
      <c r="E61453" s="120"/>
      <c r="M61453" s="120"/>
      <c r="N61453" s="120"/>
      <c r="U61453" s="121"/>
      <c r="V61453" s="122"/>
      <c r="W61453" s="123"/>
      <c r="AC61453" s="123"/>
    </row>
    <row r="61454" spans="5:29" s="2" customFormat="1">
      <c r="E61454" s="120"/>
      <c r="M61454" s="120"/>
      <c r="N61454" s="120"/>
      <c r="U61454" s="121"/>
      <c r="V61454" s="122"/>
      <c r="W61454" s="123"/>
      <c r="AC61454" s="123"/>
    </row>
    <row r="61455" spans="5:29" s="2" customFormat="1">
      <c r="E61455" s="120"/>
      <c r="M61455" s="120"/>
      <c r="N61455" s="120"/>
      <c r="U61455" s="121"/>
      <c r="V61455" s="122"/>
      <c r="W61455" s="123"/>
      <c r="AC61455" s="123"/>
    </row>
    <row r="61456" spans="5:29" s="2" customFormat="1">
      <c r="E61456" s="120"/>
      <c r="M61456" s="120"/>
      <c r="N61456" s="120"/>
      <c r="U61456" s="121"/>
      <c r="V61456" s="122"/>
      <c r="W61456" s="123"/>
      <c r="AC61456" s="123"/>
    </row>
    <row r="61457" spans="5:29" s="2" customFormat="1">
      <c r="E61457" s="120"/>
      <c r="M61457" s="120"/>
      <c r="N61457" s="120"/>
      <c r="U61457" s="121"/>
      <c r="V61457" s="122"/>
      <c r="W61457" s="123"/>
      <c r="AC61457" s="123"/>
    </row>
    <row r="61458" spans="5:29" s="2" customFormat="1">
      <c r="E61458" s="120"/>
      <c r="M61458" s="120"/>
      <c r="N61458" s="120"/>
      <c r="U61458" s="121"/>
      <c r="V61458" s="122"/>
      <c r="W61458" s="123"/>
      <c r="AC61458" s="123"/>
    </row>
    <row r="61459" spans="5:29" s="2" customFormat="1">
      <c r="E61459" s="120"/>
      <c r="M61459" s="120"/>
      <c r="N61459" s="120"/>
      <c r="U61459" s="121"/>
      <c r="V61459" s="122"/>
      <c r="W61459" s="123"/>
      <c r="AC61459" s="123"/>
    </row>
    <row r="61460" spans="5:29" s="2" customFormat="1">
      <c r="E61460" s="120"/>
      <c r="M61460" s="120"/>
      <c r="N61460" s="120"/>
      <c r="U61460" s="121"/>
      <c r="V61460" s="122"/>
      <c r="W61460" s="123"/>
      <c r="AC61460" s="123"/>
    </row>
    <row r="61461" spans="5:29" s="2" customFormat="1">
      <c r="E61461" s="120"/>
      <c r="M61461" s="120"/>
      <c r="N61461" s="120"/>
      <c r="U61461" s="121"/>
      <c r="V61461" s="122"/>
      <c r="W61461" s="123"/>
      <c r="AC61461" s="123"/>
    </row>
    <row r="61462" spans="5:29" s="2" customFormat="1">
      <c r="E61462" s="120"/>
      <c r="M61462" s="120"/>
      <c r="N61462" s="120"/>
      <c r="U61462" s="121"/>
      <c r="V61462" s="122"/>
      <c r="W61462" s="123"/>
      <c r="AC61462" s="123"/>
    </row>
    <row r="61463" spans="5:29" s="2" customFormat="1">
      <c r="E61463" s="120"/>
      <c r="M61463" s="120"/>
      <c r="N61463" s="120"/>
      <c r="U61463" s="121"/>
      <c r="V61463" s="122"/>
      <c r="W61463" s="123"/>
      <c r="AC61463" s="123"/>
    </row>
    <row r="61464" spans="5:29" s="2" customFormat="1">
      <c r="E61464" s="120"/>
      <c r="M61464" s="120"/>
      <c r="N61464" s="120"/>
      <c r="U61464" s="121"/>
      <c r="V61464" s="122"/>
      <c r="W61464" s="123"/>
      <c r="AC61464" s="123"/>
    </row>
    <row r="61465" spans="5:29" s="2" customFormat="1">
      <c r="E61465" s="120"/>
      <c r="M61465" s="120"/>
      <c r="N61465" s="120"/>
      <c r="U61465" s="121"/>
      <c r="V61465" s="122"/>
      <c r="W61465" s="123"/>
      <c r="AC61465" s="123"/>
    </row>
    <row r="61466" spans="5:29" s="2" customFormat="1">
      <c r="E61466" s="120"/>
      <c r="M61466" s="120"/>
      <c r="N61466" s="120"/>
      <c r="U61466" s="121"/>
      <c r="V61466" s="122"/>
      <c r="W61466" s="123"/>
      <c r="AC61466" s="123"/>
    </row>
    <row r="61467" spans="5:29" s="2" customFormat="1">
      <c r="E61467" s="120"/>
      <c r="M61467" s="120"/>
      <c r="N61467" s="120"/>
      <c r="U61467" s="121"/>
      <c r="V61467" s="122"/>
      <c r="W61467" s="123"/>
      <c r="AC61467" s="123"/>
    </row>
    <row r="61468" spans="5:29" s="2" customFormat="1">
      <c r="E61468" s="120"/>
      <c r="M61468" s="120"/>
      <c r="N61468" s="120"/>
      <c r="U61468" s="121"/>
      <c r="V61468" s="122"/>
      <c r="W61468" s="123"/>
      <c r="AC61468" s="123"/>
    </row>
    <row r="61469" spans="5:29" s="2" customFormat="1">
      <c r="E61469" s="120"/>
      <c r="M61469" s="120"/>
      <c r="N61469" s="120"/>
      <c r="U61469" s="121"/>
      <c r="V61469" s="122"/>
      <c r="W61469" s="123"/>
      <c r="AC61469" s="123"/>
    </row>
    <row r="61470" spans="5:29" s="2" customFormat="1">
      <c r="E61470" s="120"/>
      <c r="M61470" s="120"/>
      <c r="N61470" s="120"/>
      <c r="U61470" s="121"/>
      <c r="V61470" s="122"/>
      <c r="W61470" s="123"/>
      <c r="AC61470" s="123"/>
    </row>
    <row r="61471" spans="5:29" s="2" customFormat="1">
      <c r="E61471" s="120"/>
      <c r="M61471" s="120"/>
      <c r="N61471" s="120"/>
      <c r="U61471" s="121"/>
      <c r="V61471" s="122"/>
      <c r="W61471" s="123"/>
      <c r="AC61471" s="123"/>
    </row>
    <row r="61472" spans="5:29" s="2" customFormat="1">
      <c r="E61472" s="120"/>
      <c r="M61472" s="120"/>
      <c r="N61472" s="120"/>
      <c r="U61472" s="121"/>
      <c r="V61472" s="122"/>
      <c r="W61472" s="123"/>
      <c r="AC61472" s="123"/>
    </row>
    <row r="61473" spans="5:29" s="2" customFormat="1">
      <c r="E61473" s="120"/>
      <c r="M61473" s="120"/>
      <c r="N61473" s="120"/>
      <c r="U61473" s="121"/>
      <c r="V61473" s="122"/>
      <c r="W61473" s="123"/>
      <c r="AC61473" s="123"/>
    </row>
    <row r="61474" spans="5:29" s="2" customFormat="1">
      <c r="E61474" s="120"/>
      <c r="M61474" s="120"/>
      <c r="N61474" s="120"/>
      <c r="U61474" s="121"/>
      <c r="V61474" s="122"/>
      <c r="W61474" s="123"/>
      <c r="AC61474" s="123"/>
    </row>
    <row r="61475" spans="5:29" s="2" customFormat="1">
      <c r="E61475" s="120"/>
      <c r="M61475" s="120"/>
      <c r="N61475" s="120"/>
      <c r="U61475" s="121"/>
      <c r="V61475" s="122"/>
      <c r="W61475" s="123"/>
      <c r="AC61475" s="123"/>
    </row>
    <row r="61476" spans="5:29" s="2" customFormat="1">
      <c r="E61476" s="120"/>
      <c r="M61476" s="120"/>
      <c r="N61476" s="120"/>
      <c r="U61476" s="121"/>
      <c r="V61476" s="122"/>
      <c r="W61476" s="123"/>
      <c r="AC61476" s="123"/>
    </row>
    <row r="61477" spans="5:29" s="2" customFormat="1">
      <c r="E61477" s="120"/>
      <c r="M61477" s="120"/>
      <c r="N61477" s="120"/>
      <c r="U61477" s="121"/>
      <c r="V61477" s="122"/>
      <c r="W61477" s="123"/>
      <c r="AC61477" s="123"/>
    </row>
    <row r="61478" spans="5:29" s="2" customFormat="1">
      <c r="E61478" s="120"/>
      <c r="M61478" s="120"/>
      <c r="N61478" s="120"/>
      <c r="U61478" s="121"/>
      <c r="V61478" s="122"/>
      <c r="W61478" s="123"/>
      <c r="AC61478" s="123"/>
    </row>
    <row r="61479" spans="5:29" s="2" customFormat="1">
      <c r="E61479" s="120"/>
      <c r="M61479" s="120"/>
      <c r="N61479" s="120"/>
      <c r="U61479" s="121"/>
      <c r="V61479" s="122"/>
      <c r="W61479" s="123"/>
      <c r="AC61479" s="123"/>
    </row>
    <row r="61480" spans="5:29" s="2" customFormat="1">
      <c r="E61480" s="120"/>
      <c r="M61480" s="120"/>
      <c r="N61480" s="120"/>
      <c r="U61480" s="121"/>
      <c r="V61480" s="122"/>
      <c r="W61480" s="123"/>
      <c r="AC61480" s="123"/>
    </row>
    <row r="61481" spans="5:29" s="2" customFormat="1">
      <c r="E61481" s="120"/>
      <c r="M61481" s="120"/>
      <c r="N61481" s="120"/>
      <c r="U61481" s="121"/>
      <c r="V61481" s="122"/>
      <c r="W61481" s="123"/>
      <c r="AC61481" s="123"/>
    </row>
    <row r="61482" spans="5:29" s="2" customFormat="1">
      <c r="E61482" s="120"/>
      <c r="M61482" s="120"/>
      <c r="N61482" s="120"/>
      <c r="U61482" s="121"/>
      <c r="V61482" s="122"/>
      <c r="W61482" s="123"/>
      <c r="AC61482" s="123"/>
    </row>
    <row r="61483" spans="5:29" s="2" customFormat="1">
      <c r="E61483" s="120"/>
      <c r="M61483" s="120"/>
      <c r="N61483" s="120"/>
      <c r="U61483" s="121"/>
      <c r="V61483" s="122"/>
      <c r="W61483" s="123"/>
      <c r="AC61483" s="123"/>
    </row>
    <row r="61484" spans="5:29" s="2" customFormat="1">
      <c r="E61484" s="120"/>
      <c r="M61484" s="120"/>
      <c r="N61484" s="120"/>
      <c r="U61484" s="121"/>
      <c r="V61484" s="122"/>
      <c r="W61484" s="123"/>
      <c r="AC61484" s="123"/>
    </row>
    <row r="61485" spans="5:29" s="2" customFormat="1">
      <c r="E61485" s="120"/>
      <c r="M61485" s="120"/>
      <c r="N61485" s="120"/>
      <c r="U61485" s="121"/>
      <c r="V61485" s="122"/>
      <c r="W61485" s="123"/>
      <c r="AC61485" s="123"/>
    </row>
    <row r="61486" spans="5:29" s="2" customFormat="1">
      <c r="E61486" s="120"/>
      <c r="M61486" s="120"/>
      <c r="N61486" s="120"/>
      <c r="U61486" s="121"/>
      <c r="V61486" s="122"/>
      <c r="W61486" s="123"/>
      <c r="AC61486" s="123"/>
    </row>
    <row r="61487" spans="5:29" s="2" customFormat="1">
      <c r="E61487" s="120"/>
      <c r="M61487" s="120"/>
      <c r="N61487" s="120"/>
      <c r="U61487" s="121"/>
      <c r="V61487" s="122"/>
      <c r="W61487" s="123"/>
      <c r="AC61487" s="123"/>
    </row>
    <row r="61488" spans="5:29" s="2" customFormat="1">
      <c r="E61488" s="120"/>
      <c r="M61488" s="120"/>
      <c r="N61488" s="120"/>
      <c r="U61488" s="121"/>
      <c r="V61488" s="122"/>
      <c r="W61488" s="123"/>
      <c r="AC61488" s="123"/>
    </row>
    <row r="61489" spans="5:29" s="2" customFormat="1">
      <c r="E61489" s="120"/>
      <c r="M61489" s="120"/>
      <c r="N61489" s="120"/>
      <c r="U61489" s="121"/>
      <c r="V61489" s="122"/>
      <c r="W61489" s="123"/>
      <c r="AC61489" s="123"/>
    </row>
    <row r="61490" spans="5:29" s="2" customFormat="1">
      <c r="E61490" s="120"/>
      <c r="M61490" s="120"/>
      <c r="N61490" s="120"/>
      <c r="U61490" s="121"/>
      <c r="V61490" s="122"/>
      <c r="W61490" s="123"/>
      <c r="AC61490" s="123"/>
    </row>
    <row r="61491" spans="5:29" s="2" customFormat="1">
      <c r="E61491" s="120"/>
      <c r="M61491" s="120"/>
      <c r="N61491" s="120"/>
      <c r="U61491" s="121"/>
      <c r="V61491" s="122"/>
      <c r="W61491" s="123"/>
      <c r="AC61491" s="123"/>
    </row>
    <row r="61492" spans="5:29" s="2" customFormat="1">
      <c r="E61492" s="120"/>
      <c r="M61492" s="120"/>
      <c r="N61492" s="120"/>
      <c r="U61492" s="121"/>
      <c r="V61492" s="122"/>
      <c r="W61492" s="123"/>
      <c r="AC61492" s="123"/>
    </row>
    <row r="61493" spans="5:29" s="2" customFormat="1">
      <c r="E61493" s="120"/>
      <c r="M61493" s="120"/>
      <c r="N61493" s="120"/>
      <c r="U61493" s="121"/>
      <c r="V61493" s="122"/>
      <c r="W61493" s="123"/>
      <c r="AC61493" s="123"/>
    </row>
    <row r="61494" spans="5:29" s="2" customFormat="1">
      <c r="E61494" s="120"/>
      <c r="M61494" s="120"/>
      <c r="N61494" s="120"/>
      <c r="U61494" s="121"/>
      <c r="V61494" s="122"/>
      <c r="W61494" s="123"/>
      <c r="AC61494" s="123"/>
    </row>
    <row r="61495" spans="5:29" s="2" customFormat="1">
      <c r="E61495" s="120"/>
      <c r="M61495" s="120"/>
      <c r="N61495" s="120"/>
      <c r="U61495" s="121"/>
      <c r="V61495" s="122"/>
      <c r="W61495" s="123"/>
      <c r="AC61495" s="123"/>
    </row>
    <row r="61496" spans="5:29" s="2" customFormat="1">
      <c r="E61496" s="120"/>
      <c r="M61496" s="120"/>
      <c r="N61496" s="120"/>
      <c r="U61496" s="121"/>
      <c r="V61496" s="122"/>
      <c r="W61496" s="123"/>
      <c r="AC61496" s="123"/>
    </row>
    <row r="61497" spans="5:29" s="2" customFormat="1">
      <c r="E61497" s="120"/>
      <c r="M61497" s="120"/>
      <c r="N61497" s="120"/>
      <c r="U61497" s="121"/>
      <c r="V61497" s="122"/>
      <c r="W61497" s="123"/>
      <c r="AC61497" s="123"/>
    </row>
    <row r="61498" spans="5:29" s="2" customFormat="1">
      <c r="E61498" s="120"/>
      <c r="M61498" s="120"/>
      <c r="N61498" s="120"/>
      <c r="U61498" s="121"/>
      <c r="V61498" s="122"/>
      <c r="W61498" s="123"/>
      <c r="AC61498" s="123"/>
    </row>
    <row r="61499" spans="5:29" s="2" customFormat="1">
      <c r="E61499" s="120"/>
      <c r="M61499" s="120"/>
      <c r="N61499" s="120"/>
      <c r="U61499" s="121"/>
      <c r="V61499" s="122"/>
      <c r="W61499" s="123"/>
      <c r="AC61499" s="123"/>
    </row>
    <row r="61500" spans="5:29" s="2" customFormat="1">
      <c r="E61500" s="120"/>
      <c r="M61500" s="120"/>
      <c r="N61500" s="120"/>
      <c r="U61500" s="121"/>
      <c r="V61500" s="122"/>
      <c r="W61500" s="123"/>
      <c r="AC61500" s="123"/>
    </row>
    <row r="61501" spans="5:29" s="2" customFormat="1">
      <c r="E61501" s="120"/>
      <c r="M61501" s="120"/>
      <c r="N61501" s="120"/>
      <c r="U61501" s="121"/>
      <c r="V61501" s="122"/>
      <c r="W61501" s="123"/>
      <c r="AC61501" s="123"/>
    </row>
    <row r="61502" spans="5:29" s="2" customFormat="1">
      <c r="E61502" s="120"/>
      <c r="M61502" s="120"/>
      <c r="N61502" s="120"/>
      <c r="U61502" s="121"/>
      <c r="V61502" s="122"/>
      <c r="W61502" s="123"/>
      <c r="AC61502" s="123"/>
    </row>
    <row r="61503" spans="5:29" s="2" customFormat="1">
      <c r="E61503" s="120"/>
      <c r="M61503" s="120"/>
      <c r="N61503" s="120"/>
      <c r="U61503" s="121"/>
      <c r="V61503" s="122"/>
      <c r="W61503" s="123"/>
      <c r="AC61503" s="123"/>
    </row>
    <row r="61504" spans="5:29" s="2" customFormat="1">
      <c r="E61504" s="120"/>
      <c r="M61504" s="120"/>
      <c r="N61504" s="120"/>
      <c r="U61504" s="121"/>
      <c r="V61504" s="122"/>
      <c r="W61504" s="123"/>
      <c r="AC61504" s="123"/>
    </row>
    <row r="61505" spans="5:29" s="2" customFormat="1">
      <c r="E61505" s="120"/>
      <c r="M61505" s="120"/>
      <c r="N61505" s="120"/>
      <c r="U61505" s="121"/>
      <c r="V61505" s="122"/>
      <c r="W61505" s="123"/>
      <c r="AC61505" s="123"/>
    </row>
    <row r="61506" spans="5:29" s="2" customFormat="1">
      <c r="E61506" s="120"/>
      <c r="M61506" s="120"/>
      <c r="N61506" s="120"/>
      <c r="U61506" s="121"/>
      <c r="V61506" s="122"/>
      <c r="W61506" s="123"/>
      <c r="AC61506" s="123"/>
    </row>
    <row r="61507" spans="5:29" s="2" customFormat="1">
      <c r="E61507" s="120"/>
      <c r="M61507" s="120"/>
      <c r="N61507" s="120"/>
      <c r="U61507" s="121"/>
      <c r="V61507" s="122"/>
      <c r="W61507" s="123"/>
      <c r="AC61507" s="123"/>
    </row>
    <row r="61508" spans="5:29" s="2" customFormat="1">
      <c r="E61508" s="120"/>
      <c r="M61508" s="120"/>
      <c r="N61508" s="120"/>
      <c r="U61508" s="121"/>
      <c r="V61508" s="122"/>
      <c r="W61508" s="123"/>
      <c r="AC61508" s="123"/>
    </row>
    <row r="61509" spans="5:29" s="2" customFormat="1">
      <c r="E61509" s="120"/>
      <c r="M61509" s="120"/>
      <c r="N61509" s="120"/>
      <c r="U61509" s="121"/>
      <c r="V61509" s="122"/>
      <c r="W61509" s="123"/>
      <c r="AC61509" s="123"/>
    </row>
    <row r="61510" spans="5:29" s="2" customFormat="1">
      <c r="E61510" s="120"/>
      <c r="M61510" s="120"/>
      <c r="N61510" s="120"/>
      <c r="U61510" s="121"/>
      <c r="V61510" s="122"/>
      <c r="W61510" s="123"/>
      <c r="AC61510" s="123"/>
    </row>
    <row r="61511" spans="5:29" s="2" customFormat="1">
      <c r="E61511" s="120"/>
      <c r="M61511" s="120"/>
      <c r="N61511" s="120"/>
      <c r="U61511" s="121"/>
      <c r="V61511" s="122"/>
      <c r="W61511" s="123"/>
      <c r="AC61511" s="123"/>
    </row>
    <row r="61512" spans="5:29" s="2" customFormat="1">
      <c r="E61512" s="120"/>
      <c r="M61512" s="120"/>
      <c r="N61512" s="120"/>
      <c r="U61512" s="121"/>
      <c r="V61512" s="122"/>
      <c r="W61512" s="123"/>
      <c r="AC61512" s="123"/>
    </row>
    <row r="61513" spans="5:29" s="2" customFormat="1">
      <c r="E61513" s="120"/>
      <c r="M61513" s="120"/>
      <c r="N61513" s="120"/>
      <c r="U61513" s="121"/>
      <c r="V61513" s="122"/>
      <c r="W61513" s="123"/>
      <c r="AC61513" s="123"/>
    </row>
    <row r="61514" spans="5:29" s="2" customFormat="1">
      <c r="E61514" s="120"/>
      <c r="M61514" s="120"/>
      <c r="N61514" s="120"/>
      <c r="U61514" s="121"/>
      <c r="V61514" s="122"/>
      <c r="W61514" s="123"/>
      <c r="AC61514" s="123"/>
    </row>
    <row r="61515" spans="5:29" s="2" customFormat="1">
      <c r="E61515" s="120"/>
      <c r="M61515" s="120"/>
      <c r="N61515" s="120"/>
      <c r="U61515" s="121"/>
      <c r="V61515" s="122"/>
      <c r="W61515" s="123"/>
      <c r="AC61515" s="123"/>
    </row>
    <row r="61516" spans="5:29" s="2" customFormat="1">
      <c r="E61516" s="120"/>
      <c r="M61516" s="120"/>
      <c r="N61516" s="120"/>
      <c r="U61516" s="121"/>
      <c r="V61516" s="122"/>
      <c r="W61516" s="123"/>
      <c r="AC61516" s="123"/>
    </row>
    <row r="61517" spans="5:29" s="2" customFormat="1">
      <c r="E61517" s="120"/>
      <c r="M61517" s="120"/>
      <c r="N61517" s="120"/>
      <c r="U61517" s="121"/>
      <c r="V61517" s="122"/>
      <c r="W61517" s="123"/>
      <c r="AC61517" s="123"/>
    </row>
    <row r="61518" spans="5:29" s="2" customFormat="1">
      <c r="E61518" s="120"/>
      <c r="M61518" s="120"/>
      <c r="N61518" s="120"/>
      <c r="U61518" s="121"/>
      <c r="V61518" s="122"/>
      <c r="W61518" s="123"/>
      <c r="AC61518" s="123"/>
    </row>
    <row r="61519" spans="5:29" s="2" customFormat="1">
      <c r="E61519" s="120"/>
      <c r="M61519" s="120"/>
      <c r="N61519" s="120"/>
      <c r="U61519" s="121"/>
      <c r="V61519" s="122"/>
      <c r="W61519" s="123"/>
      <c r="AC61519" s="123"/>
    </row>
    <row r="61520" spans="5:29" s="2" customFormat="1">
      <c r="E61520" s="120"/>
      <c r="M61520" s="120"/>
      <c r="N61520" s="120"/>
      <c r="U61520" s="121"/>
      <c r="V61520" s="122"/>
      <c r="W61520" s="123"/>
      <c r="AC61520" s="123"/>
    </row>
    <row r="61521" spans="5:29" s="2" customFormat="1">
      <c r="E61521" s="120"/>
      <c r="M61521" s="120"/>
      <c r="N61521" s="120"/>
      <c r="U61521" s="121"/>
      <c r="V61521" s="122"/>
      <c r="W61521" s="123"/>
      <c r="AC61521" s="123"/>
    </row>
    <row r="61522" spans="5:29" s="2" customFormat="1">
      <c r="E61522" s="120"/>
      <c r="M61522" s="120"/>
      <c r="N61522" s="120"/>
      <c r="U61522" s="121"/>
      <c r="V61522" s="122"/>
      <c r="W61522" s="123"/>
      <c r="AC61522" s="123"/>
    </row>
    <row r="61523" spans="5:29" s="2" customFormat="1">
      <c r="E61523" s="120"/>
      <c r="M61523" s="120"/>
      <c r="N61523" s="120"/>
      <c r="U61523" s="121"/>
      <c r="V61523" s="122"/>
      <c r="W61523" s="123"/>
      <c r="AC61523" s="123"/>
    </row>
    <row r="61524" spans="5:29" s="2" customFormat="1">
      <c r="E61524" s="120"/>
      <c r="M61524" s="120"/>
      <c r="N61524" s="120"/>
      <c r="U61524" s="121"/>
      <c r="V61524" s="122"/>
      <c r="W61524" s="123"/>
      <c r="AC61524" s="123"/>
    </row>
    <row r="61525" spans="5:29" s="2" customFormat="1">
      <c r="E61525" s="120"/>
      <c r="M61525" s="120"/>
      <c r="N61525" s="120"/>
      <c r="U61525" s="121"/>
      <c r="V61525" s="122"/>
      <c r="W61525" s="123"/>
      <c r="AC61525" s="123"/>
    </row>
    <row r="61526" spans="5:29" s="2" customFormat="1">
      <c r="E61526" s="120"/>
      <c r="M61526" s="120"/>
      <c r="N61526" s="120"/>
      <c r="U61526" s="121"/>
      <c r="V61526" s="122"/>
      <c r="W61526" s="123"/>
      <c r="AC61526" s="123"/>
    </row>
    <row r="61527" spans="5:29" s="2" customFormat="1">
      <c r="E61527" s="120"/>
      <c r="M61527" s="120"/>
      <c r="N61527" s="120"/>
      <c r="U61527" s="121"/>
      <c r="V61527" s="122"/>
      <c r="W61527" s="123"/>
      <c r="AC61527" s="123"/>
    </row>
    <row r="61528" spans="5:29" s="2" customFormat="1">
      <c r="E61528" s="120"/>
      <c r="M61528" s="120"/>
      <c r="N61528" s="120"/>
      <c r="U61528" s="121"/>
      <c r="V61528" s="122"/>
      <c r="W61528" s="123"/>
      <c r="AC61528" s="123"/>
    </row>
    <row r="61529" spans="5:29" s="2" customFormat="1">
      <c r="E61529" s="120"/>
      <c r="M61529" s="120"/>
      <c r="N61529" s="120"/>
      <c r="U61529" s="121"/>
      <c r="V61529" s="122"/>
      <c r="W61529" s="123"/>
      <c r="AC61529" s="123"/>
    </row>
    <row r="61530" spans="5:29" s="2" customFormat="1">
      <c r="E61530" s="120"/>
      <c r="M61530" s="120"/>
      <c r="N61530" s="120"/>
      <c r="U61530" s="121"/>
      <c r="V61530" s="122"/>
      <c r="W61530" s="123"/>
      <c r="AC61530" s="123"/>
    </row>
    <row r="61531" spans="5:29" s="2" customFormat="1">
      <c r="E61531" s="120"/>
      <c r="M61531" s="120"/>
      <c r="N61531" s="120"/>
      <c r="U61531" s="121"/>
      <c r="V61531" s="122"/>
      <c r="W61531" s="123"/>
      <c r="AC61531" s="123"/>
    </row>
    <row r="61532" spans="5:29" s="2" customFormat="1">
      <c r="E61532" s="120"/>
      <c r="M61532" s="120"/>
      <c r="N61532" s="120"/>
      <c r="U61532" s="121"/>
      <c r="V61532" s="122"/>
      <c r="W61532" s="123"/>
      <c r="AC61532" s="123"/>
    </row>
    <row r="61533" spans="5:29" s="2" customFormat="1">
      <c r="E61533" s="120"/>
      <c r="M61533" s="120"/>
      <c r="N61533" s="120"/>
      <c r="U61533" s="121"/>
      <c r="V61533" s="122"/>
      <c r="W61533" s="123"/>
      <c r="AC61533" s="123"/>
    </row>
    <row r="61534" spans="5:29" s="2" customFormat="1">
      <c r="E61534" s="120"/>
      <c r="M61534" s="120"/>
      <c r="N61534" s="120"/>
      <c r="U61534" s="121"/>
      <c r="V61534" s="122"/>
      <c r="W61534" s="123"/>
      <c r="AC61534" s="123"/>
    </row>
    <row r="61535" spans="5:29" s="2" customFormat="1">
      <c r="E61535" s="120"/>
      <c r="M61535" s="120"/>
      <c r="N61535" s="120"/>
      <c r="U61535" s="121"/>
      <c r="V61535" s="122"/>
      <c r="W61535" s="123"/>
      <c r="AC61535" s="123"/>
    </row>
    <row r="61536" spans="5:29" s="2" customFormat="1">
      <c r="E61536" s="120"/>
      <c r="M61536" s="120"/>
      <c r="N61536" s="120"/>
      <c r="U61536" s="121"/>
      <c r="V61536" s="122"/>
      <c r="W61536" s="123"/>
      <c r="AC61536" s="123"/>
    </row>
    <row r="61537" spans="5:29" s="2" customFormat="1">
      <c r="E61537" s="120"/>
      <c r="M61537" s="120"/>
      <c r="N61537" s="120"/>
      <c r="U61537" s="121"/>
      <c r="V61537" s="122"/>
      <c r="W61537" s="123"/>
      <c r="AC61537" s="123"/>
    </row>
    <row r="61538" spans="5:29" s="2" customFormat="1">
      <c r="E61538" s="120"/>
      <c r="M61538" s="120"/>
      <c r="N61538" s="120"/>
      <c r="U61538" s="121"/>
      <c r="V61538" s="122"/>
      <c r="W61538" s="123"/>
      <c r="AC61538" s="123"/>
    </row>
    <row r="61539" spans="5:29" s="2" customFormat="1">
      <c r="E61539" s="120"/>
      <c r="M61539" s="120"/>
      <c r="N61539" s="120"/>
      <c r="U61539" s="121"/>
      <c r="V61539" s="122"/>
      <c r="W61539" s="123"/>
      <c r="AC61539" s="123"/>
    </row>
    <row r="61540" spans="5:29" s="2" customFormat="1">
      <c r="E61540" s="120"/>
      <c r="M61540" s="120"/>
      <c r="N61540" s="120"/>
      <c r="U61540" s="121"/>
      <c r="V61540" s="122"/>
      <c r="W61540" s="123"/>
      <c r="AC61540" s="123"/>
    </row>
    <row r="61541" spans="5:29" s="2" customFormat="1">
      <c r="E61541" s="120"/>
      <c r="M61541" s="120"/>
      <c r="N61541" s="120"/>
      <c r="U61541" s="121"/>
      <c r="V61541" s="122"/>
      <c r="W61541" s="123"/>
      <c r="AC61541" s="123"/>
    </row>
    <row r="61542" spans="5:29" s="2" customFormat="1">
      <c r="E61542" s="120"/>
      <c r="M61542" s="120"/>
      <c r="N61542" s="120"/>
      <c r="U61542" s="121"/>
      <c r="V61542" s="122"/>
      <c r="W61542" s="123"/>
      <c r="AC61542" s="123"/>
    </row>
    <row r="61543" spans="5:29" s="2" customFormat="1">
      <c r="E61543" s="120"/>
      <c r="M61543" s="120"/>
      <c r="N61543" s="120"/>
      <c r="U61543" s="121"/>
      <c r="V61543" s="122"/>
      <c r="W61543" s="123"/>
      <c r="AC61543" s="123"/>
    </row>
    <row r="61544" spans="5:29" s="2" customFormat="1">
      <c r="E61544" s="120"/>
      <c r="M61544" s="120"/>
      <c r="N61544" s="120"/>
      <c r="U61544" s="121"/>
      <c r="V61544" s="122"/>
      <c r="W61544" s="123"/>
      <c r="AC61544" s="123"/>
    </row>
    <row r="61545" spans="5:29" s="2" customFormat="1">
      <c r="E61545" s="120"/>
      <c r="M61545" s="120"/>
      <c r="N61545" s="120"/>
      <c r="U61545" s="121"/>
      <c r="V61545" s="122"/>
      <c r="W61545" s="123"/>
      <c r="AC61545" s="123"/>
    </row>
    <row r="61546" spans="5:29" s="2" customFormat="1">
      <c r="E61546" s="120"/>
      <c r="M61546" s="120"/>
      <c r="N61546" s="120"/>
      <c r="U61546" s="121"/>
      <c r="V61546" s="122"/>
      <c r="W61546" s="123"/>
      <c r="AC61546" s="123"/>
    </row>
    <row r="61547" spans="5:29" s="2" customFormat="1">
      <c r="E61547" s="120"/>
      <c r="M61547" s="120"/>
      <c r="N61547" s="120"/>
      <c r="U61547" s="121"/>
      <c r="V61547" s="122"/>
      <c r="W61547" s="123"/>
      <c r="AC61547" s="123"/>
    </row>
    <row r="61548" spans="5:29" s="2" customFormat="1">
      <c r="E61548" s="120"/>
      <c r="M61548" s="120"/>
      <c r="N61548" s="120"/>
      <c r="U61548" s="121"/>
      <c r="V61548" s="122"/>
      <c r="W61548" s="123"/>
      <c r="AC61548" s="123"/>
    </row>
    <row r="61549" spans="5:29" s="2" customFormat="1">
      <c r="E61549" s="120"/>
      <c r="M61549" s="120"/>
      <c r="N61549" s="120"/>
      <c r="U61549" s="121"/>
      <c r="V61549" s="122"/>
      <c r="W61549" s="123"/>
      <c r="AC61549" s="123"/>
    </row>
    <row r="61550" spans="5:29" s="2" customFormat="1">
      <c r="E61550" s="120"/>
      <c r="M61550" s="120"/>
      <c r="N61550" s="120"/>
      <c r="U61550" s="121"/>
      <c r="V61550" s="122"/>
      <c r="W61550" s="123"/>
      <c r="AC61550" s="123"/>
    </row>
    <row r="61551" spans="5:29" s="2" customFormat="1">
      <c r="E61551" s="120"/>
      <c r="M61551" s="120"/>
      <c r="N61551" s="120"/>
      <c r="U61551" s="121"/>
      <c r="V61551" s="122"/>
      <c r="W61551" s="123"/>
      <c r="AC61551" s="123"/>
    </row>
    <row r="61552" spans="5:29" s="2" customFormat="1">
      <c r="E61552" s="120"/>
      <c r="M61552" s="120"/>
      <c r="N61552" s="120"/>
      <c r="U61552" s="121"/>
      <c r="V61552" s="122"/>
      <c r="W61552" s="123"/>
      <c r="AC61552" s="123"/>
    </row>
    <row r="61553" spans="5:29" s="2" customFormat="1">
      <c r="E61553" s="120"/>
      <c r="M61553" s="120"/>
      <c r="N61553" s="120"/>
      <c r="U61553" s="121"/>
      <c r="V61553" s="122"/>
      <c r="W61553" s="123"/>
      <c r="AC61553" s="123"/>
    </row>
    <row r="61554" spans="5:29" s="2" customFormat="1">
      <c r="E61554" s="120"/>
      <c r="M61554" s="120"/>
      <c r="N61554" s="120"/>
      <c r="U61554" s="121"/>
      <c r="V61554" s="122"/>
      <c r="W61554" s="123"/>
      <c r="AC61554" s="123"/>
    </row>
    <row r="61555" spans="5:29" s="2" customFormat="1">
      <c r="E61555" s="120"/>
      <c r="M61555" s="120"/>
      <c r="N61555" s="120"/>
      <c r="U61555" s="121"/>
      <c r="V61555" s="122"/>
      <c r="W61555" s="123"/>
      <c r="AC61555" s="123"/>
    </row>
    <row r="61556" spans="5:29" s="2" customFormat="1">
      <c r="E61556" s="120"/>
      <c r="M61556" s="120"/>
      <c r="N61556" s="120"/>
      <c r="U61556" s="121"/>
      <c r="V61556" s="122"/>
      <c r="W61556" s="123"/>
      <c r="AC61556" s="123"/>
    </row>
    <row r="61557" spans="5:29" s="2" customFormat="1">
      <c r="E61557" s="120"/>
      <c r="M61557" s="120"/>
      <c r="N61557" s="120"/>
      <c r="U61557" s="121"/>
      <c r="V61557" s="122"/>
      <c r="W61557" s="123"/>
      <c r="AC61557" s="123"/>
    </row>
    <row r="61558" spans="5:29" s="2" customFormat="1">
      <c r="E61558" s="120"/>
      <c r="M61558" s="120"/>
      <c r="N61558" s="120"/>
      <c r="U61558" s="121"/>
      <c r="V61558" s="122"/>
      <c r="W61558" s="123"/>
      <c r="AC61558" s="123"/>
    </row>
    <row r="61559" spans="5:29" s="2" customFormat="1">
      <c r="E61559" s="120"/>
      <c r="M61559" s="120"/>
      <c r="N61559" s="120"/>
      <c r="U61559" s="121"/>
      <c r="V61559" s="122"/>
      <c r="W61559" s="123"/>
      <c r="AC61559" s="123"/>
    </row>
    <row r="61560" spans="5:29" s="2" customFormat="1">
      <c r="E61560" s="120"/>
      <c r="M61560" s="120"/>
      <c r="N61560" s="120"/>
      <c r="U61560" s="121"/>
      <c r="V61560" s="122"/>
      <c r="W61560" s="123"/>
      <c r="AC61560" s="123"/>
    </row>
    <row r="61561" spans="5:29" s="2" customFormat="1">
      <c r="E61561" s="120"/>
      <c r="M61561" s="120"/>
      <c r="N61561" s="120"/>
      <c r="U61561" s="121"/>
      <c r="V61561" s="122"/>
      <c r="W61561" s="123"/>
      <c r="AC61561" s="123"/>
    </row>
    <row r="61562" spans="5:29" s="2" customFormat="1">
      <c r="E61562" s="120"/>
      <c r="M61562" s="120"/>
      <c r="N61562" s="120"/>
      <c r="U61562" s="121"/>
      <c r="V61562" s="122"/>
      <c r="W61562" s="123"/>
      <c r="AC61562" s="123"/>
    </row>
    <row r="61563" spans="5:29" s="2" customFormat="1">
      <c r="E61563" s="120"/>
      <c r="M61563" s="120"/>
      <c r="N61563" s="120"/>
      <c r="U61563" s="121"/>
      <c r="V61563" s="122"/>
      <c r="W61563" s="123"/>
      <c r="AC61563" s="123"/>
    </row>
    <row r="61564" spans="5:29" s="2" customFormat="1">
      <c r="E61564" s="120"/>
      <c r="M61564" s="120"/>
      <c r="N61564" s="120"/>
      <c r="U61564" s="121"/>
      <c r="V61564" s="122"/>
      <c r="W61564" s="123"/>
      <c r="AC61564" s="123"/>
    </row>
    <row r="61565" spans="5:29" s="2" customFormat="1">
      <c r="E61565" s="120"/>
      <c r="M61565" s="120"/>
      <c r="N61565" s="120"/>
      <c r="U61565" s="121"/>
      <c r="V61565" s="122"/>
      <c r="W61565" s="123"/>
      <c r="AC61565" s="123"/>
    </row>
    <row r="61566" spans="5:29" s="2" customFormat="1">
      <c r="E61566" s="120"/>
      <c r="M61566" s="120"/>
      <c r="N61566" s="120"/>
      <c r="U61566" s="121"/>
      <c r="V61566" s="122"/>
      <c r="W61566" s="123"/>
      <c r="AC61566" s="123"/>
    </row>
    <row r="61567" spans="5:29" s="2" customFormat="1">
      <c r="E61567" s="120"/>
      <c r="M61567" s="120"/>
      <c r="N61567" s="120"/>
      <c r="U61567" s="121"/>
      <c r="V61567" s="122"/>
      <c r="W61567" s="123"/>
      <c r="AC61567" s="123"/>
    </row>
    <row r="61568" spans="5:29" s="2" customFormat="1">
      <c r="E61568" s="120"/>
      <c r="M61568" s="120"/>
      <c r="N61568" s="120"/>
      <c r="U61568" s="121"/>
      <c r="V61568" s="122"/>
      <c r="W61568" s="123"/>
      <c r="AC61568" s="123"/>
    </row>
    <row r="61569" spans="5:29" s="2" customFormat="1">
      <c r="E61569" s="120"/>
      <c r="M61569" s="120"/>
      <c r="N61569" s="120"/>
      <c r="U61569" s="121"/>
      <c r="V61569" s="122"/>
      <c r="W61569" s="123"/>
      <c r="AC61569" s="123"/>
    </row>
    <row r="61570" spans="5:29" s="2" customFormat="1">
      <c r="E61570" s="120"/>
      <c r="M61570" s="120"/>
      <c r="N61570" s="120"/>
      <c r="U61570" s="121"/>
      <c r="V61570" s="122"/>
      <c r="W61570" s="123"/>
      <c r="AC61570" s="123"/>
    </row>
    <row r="61571" spans="5:29" s="2" customFormat="1">
      <c r="E61571" s="120"/>
      <c r="M61571" s="120"/>
      <c r="N61571" s="120"/>
      <c r="U61571" s="121"/>
      <c r="V61571" s="122"/>
      <c r="W61571" s="123"/>
      <c r="AC61571" s="123"/>
    </row>
    <row r="61572" spans="5:29" s="2" customFormat="1">
      <c r="E61572" s="120"/>
      <c r="M61572" s="120"/>
      <c r="N61572" s="120"/>
      <c r="U61572" s="121"/>
      <c r="V61572" s="122"/>
      <c r="W61572" s="123"/>
      <c r="AC61572" s="123"/>
    </row>
    <row r="61573" spans="5:29" s="2" customFormat="1">
      <c r="E61573" s="120"/>
      <c r="M61573" s="120"/>
      <c r="N61573" s="120"/>
      <c r="U61573" s="121"/>
      <c r="V61573" s="122"/>
      <c r="W61573" s="123"/>
      <c r="AC61573" s="123"/>
    </row>
    <row r="61574" spans="5:29" s="2" customFormat="1">
      <c r="E61574" s="120"/>
      <c r="M61574" s="120"/>
      <c r="N61574" s="120"/>
      <c r="U61574" s="121"/>
      <c r="V61574" s="122"/>
      <c r="W61574" s="123"/>
      <c r="AC61574" s="123"/>
    </row>
    <row r="61575" spans="5:29" s="2" customFormat="1">
      <c r="E61575" s="120"/>
      <c r="M61575" s="120"/>
      <c r="N61575" s="120"/>
      <c r="U61575" s="121"/>
      <c r="V61575" s="122"/>
      <c r="W61575" s="123"/>
      <c r="AC61575" s="123"/>
    </row>
    <row r="61576" spans="5:29" s="2" customFormat="1">
      <c r="E61576" s="120"/>
      <c r="M61576" s="120"/>
      <c r="N61576" s="120"/>
      <c r="U61576" s="121"/>
      <c r="V61576" s="122"/>
      <c r="W61576" s="123"/>
      <c r="AC61576" s="123"/>
    </row>
    <row r="61577" spans="5:29" s="2" customFormat="1">
      <c r="E61577" s="120"/>
      <c r="M61577" s="120"/>
      <c r="N61577" s="120"/>
      <c r="U61577" s="121"/>
      <c r="V61577" s="122"/>
      <c r="W61577" s="123"/>
      <c r="AC61577" s="123"/>
    </row>
    <row r="61578" spans="5:29" s="2" customFormat="1">
      <c r="E61578" s="120"/>
      <c r="M61578" s="120"/>
      <c r="N61578" s="120"/>
      <c r="U61578" s="121"/>
      <c r="V61578" s="122"/>
      <c r="W61578" s="123"/>
      <c r="AC61578" s="123"/>
    </row>
    <row r="61579" spans="5:29" s="2" customFormat="1">
      <c r="E61579" s="120"/>
      <c r="M61579" s="120"/>
      <c r="N61579" s="120"/>
      <c r="U61579" s="121"/>
      <c r="V61579" s="122"/>
      <c r="W61579" s="123"/>
      <c r="AC61579" s="123"/>
    </row>
    <row r="61580" spans="5:29" s="2" customFormat="1">
      <c r="E61580" s="120"/>
      <c r="M61580" s="120"/>
      <c r="N61580" s="120"/>
      <c r="U61580" s="121"/>
      <c r="V61580" s="122"/>
      <c r="W61580" s="123"/>
      <c r="AC61580" s="123"/>
    </row>
    <row r="61581" spans="5:29" s="2" customFormat="1">
      <c r="E61581" s="120"/>
      <c r="M61581" s="120"/>
      <c r="N61581" s="120"/>
      <c r="U61581" s="121"/>
      <c r="V61581" s="122"/>
      <c r="W61581" s="123"/>
      <c r="AC61581" s="123"/>
    </row>
    <row r="61582" spans="5:29" s="2" customFormat="1">
      <c r="E61582" s="120"/>
      <c r="M61582" s="120"/>
      <c r="N61582" s="120"/>
      <c r="U61582" s="121"/>
      <c r="V61582" s="122"/>
      <c r="W61582" s="123"/>
      <c r="AC61582" s="123"/>
    </row>
    <row r="61583" spans="5:29" s="2" customFormat="1">
      <c r="E61583" s="120"/>
      <c r="M61583" s="120"/>
      <c r="N61583" s="120"/>
      <c r="U61583" s="121"/>
      <c r="V61583" s="122"/>
      <c r="W61583" s="123"/>
      <c r="AC61583" s="123"/>
    </row>
    <row r="61584" spans="5:29" s="2" customFormat="1">
      <c r="E61584" s="120"/>
      <c r="M61584" s="120"/>
      <c r="N61584" s="120"/>
      <c r="U61584" s="121"/>
      <c r="V61584" s="122"/>
      <c r="W61584" s="123"/>
      <c r="AC61584" s="123"/>
    </row>
    <row r="61585" spans="5:29" s="2" customFormat="1">
      <c r="E61585" s="120"/>
      <c r="M61585" s="120"/>
      <c r="N61585" s="120"/>
      <c r="U61585" s="121"/>
      <c r="V61585" s="122"/>
      <c r="W61585" s="123"/>
      <c r="AC61585" s="123"/>
    </row>
    <row r="61586" spans="5:29" s="2" customFormat="1">
      <c r="E61586" s="120"/>
      <c r="M61586" s="120"/>
      <c r="N61586" s="120"/>
      <c r="U61586" s="121"/>
      <c r="V61586" s="122"/>
      <c r="W61586" s="123"/>
      <c r="AC61586" s="123"/>
    </row>
    <row r="61587" spans="5:29" s="2" customFormat="1">
      <c r="E61587" s="120"/>
      <c r="M61587" s="120"/>
      <c r="N61587" s="120"/>
      <c r="U61587" s="121"/>
      <c r="V61587" s="122"/>
      <c r="W61587" s="123"/>
      <c r="AC61587" s="123"/>
    </row>
    <row r="61588" spans="5:29" s="2" customFormat="1">
      <c r="E61588" s="120"/>
      <c r="M61588" s="120"/>
      <c r="N61588" s="120"/>
      <c r="U61588" s="121"/>
      <c r="V61588" s="122"/>
      <c r="W61588" s="123"/>
      <c r="AC61588" s="123"/>
    </row>
    <row r="61589" spans="5:29" s="2" customFormat="1">
      <c r="E61589" s="120"/>
      <c r="M61589" s="120"/>
      <c r="N61589" s="120"/>
      <c r="U61589" s="121"/>
      <c r="V61589" s="122"/>
      <c r="W61589" s="123"/>
      <c r="AC61589" s="123"/>
    </row>
    <row r="61590" spans="5:29" s="2" customFormat="1">
      <c r="E61590" s="120"/>
      <c r="M61590" s="120"/>
      <c r="N61590" s="120"/>
      <c r="U61590" s="121"/>
      <c r="V61590" s="122"/>
      <c r="W61590" s="123"/>
      <c r="AC61590" s="123"/>
    </row>
    <row r="61591" spans="5:29" s="2" customFormat="1">
      <c r="E61591" s="120"/>
      <c r="M61591" s="120"/>
      <c r="N61591" s="120"/>
      <c r="U61591" s="121"/>
      <c r="V61591" s="122"/>
      <c r="W61591" s="123"/>
      <c r="AC61591" s="123"/>
    </row>
    <row r="61592" spans="5:29" s="2" customFormat="1">
      <c r="E61592" s="120"/>
      <c r="M61592" s="120"/>
      <c r="N61592" s="120"/>
      <c r="U61592" s="121"/>
      <c r="V61592" s="122"/>
      <c r="W61592" s="123"/>
      <c r="AC61592" s="123"/>
    </row>
    <row r="61593" spans="5:29" s="2" customFormat="1">
      <c r="E61593" s="120"/>
      <c r="M61593" s="120"/>
      <c r="N61593" s="120"/>
      <c r="U61593" s="121"/>
      <c r="V61593" s="122"/>
      <c r="W61593" s="123"/>
      <c r="AC61593" s="123"/>
    </row>
    <row r="61594" spans="5:29" s="2" customFormat="1">
      <c r="E61594" s="120"/>
      <c r="M61594" s="120"/>
      <c r="N61594" s="120"/>
      <c r="U61594" s="121"/>
      <c r="V61594" s="122"/>
      <c r="W61594" s="123"/>
      <c r="AC61594" s="123"/>
    </row>
    <row r="61595" spans="5:29" s="2" customFormat="1">
      <c r="E61595" s="120"/>
      <c r="M61595" s="120"/>
      <c r="N61595" s="120"/>
      <c r="U61595" s="121"/>
      <c r="V61595" s="122"/>
      <c r="W61595" s="123"/>
      <c r="AC61595" s="123"/>
    </row>
    <row r="61596" spans="5:29" s="2" customFormat="1">
      <c r="E61596" s="120"/>
      <c r="M61596" s="120"/>
      <c r="N61596" s="120"/>
      <c r="U61596" s="121"/>
      <c r="V61596" s="122"/>
      <c r="W61596" s="123"/>
      <c r="AC61596" s="123"/>
    </row>
    <row r="61597" spans="5:29" s="2" customFormat="1">
      <c r="E61597" s="120"/>
      <c r="M61597" s="120"/>
      <c r="N61597" s="120"/>
      <c r="U61597" s="121"/>
      <c r="V61597" s="122"/>
      <c r="W61597" s="123"/>
      <c r="AC61597" s="123"/>
    </row>
    <row r="61598" spans="5:29" s="2" customFormat="1">
      <c r="E61598" s="120"/>
      <c r="M61598" s="120"/>
      <c r="N61598" s="120"/>
      <c r="U61598" s="121"/>
      <c r="V61598" s="122"/>
      <c r="W61598" s="123"/>
      <c r="AC61598" s="123"/>
    </row>
    <row r="61599" spans="5:29" s="2" customFormat="1">
      <c r="E61599" s="120"/>
      <c r="M61599" s="120"/>
      <c r="N61599" s="120"/>
      <c r="U61599" s="121"/>
      <c r="V61599" s="122"/>
      <c r="W61599" s="123"/>
      <c r="AC61599" s="123"/>
    </row>
    <row r="61600" spans="5:29" s="2" customFormat="1">
      <c r="E61600" s="120"/>
      <c r="M61600" s="120"/>
      <c r="N61600" s="120"/>
      <c r="U61600" s="121"/>
      <c r="V61600" s="122"/>
      <c r="W61600" s="123"/>
      <c r="AC61600" s="123"/>
    </row>
    <row r="61601" spans="5:29" s="2" customFormat="1">
      <c r="E61601" s="120"/>
      <c r="M61601" s="120"/>
      <c r="N61601" s="120"/>
      <c r="U61601" s="121"/>
      <c r="V61601" s="122"/>
      <c r="W61601" s="123"/>
      <c r="AC61601" s="123"/>
    </row>
    <row r="61602" spans="5:29" s="2" customFormat="1">
      <c r="E61602" s="120"/>
      <c r="M61602" s="120"/>
      <c r="N61602" s="120"/>
      <c r="U61602" s="121"/>
      <c r="V61602" s="122"/>
      <c r="W61602" s="123"/>
      <c r="AC61602" s="123"/>
    </row>
    <row r="61603" spans="5:29" s="2" customFormat="1">
      <c r="E61603" s="120"/>
      <c r="M61603" s="120"/>
      <c r="N61603" s="120"/>
      <c r="U61603" s="121"/>
      <c r="V61603" s="122"/>
      <c r="W61603" s="123"/>
      <c r="AC61603" s="123"/>
    </row>
    <row r="61604" spans="5:29" s="2" customFormat="1">
      <c r="E61604" s="120"/>
      <c r="M61604" s="120"/>
      <c r="N61604" s="120"/>
      <c r="U61604" s="121"/>
      <c r="V61604" s="122"/>
      <c r="W61604" s="123"/>
      <c r="AC61604" s="123"/>
    </row>
    <row r="61605" spans="5:29" s="2" customFormat="1">
      <c r="E61605" s="120"/>
      <c r="M61605" s="120"/>
      <c r="N61605" s="120"/>
      <c r="U61605" s="121"/>
      <c r="V61605" s="122"/>
      <c r="W61605" s="123"/>
      <c r="AC61605" s="123"/>
    </row>
    <row r="61606" spans="5:29" s="2" customFormat="1">
      <c r="E61606" s="120"/>
      <c r="M61606" s="120"/>
      <c r="N61606" s="120"/>
      <c r="U61606" s="121"/>
      <c r="V61606" s="122"/>
      <c r="W61606" s="123"/>
      <c r="AC61606" s="123"/>
    </row>
    <row r="61607" spans="5:29" s="2" customFormat="1">
      <c r="E61607" s="120"/>
      <c r="M61607" s="120"/>
      <c r="N61607" s="120"/>
      <c r="U61607" s="121"/>
      <c r="V61607" s="122"/>
      <c r="W61607" s="123"/>
      <c r="AC61607" s="123"/>
    </row>
    <row r="61608" spans="5:29" s="2" customFormat="1">
      <c r="E61608" s="120"/>
      <c r="M61608" s="120"/>
      <c r="N61608" s="120"/>
      <c r="U61608" s="121"/>
      <c r="V61608" s="122"/>
      <c r="W61608" s="123"/>
      <c r="AC61608" s="123"/>
    </row>
    <row r="61609" spans="5:29" s="2" customFormat="1">
      <c r="E61609" s="120"/>
      <c r="M61609" s="120"/>
      <c r="N61609" s="120"/>
      <c r="U61609" s="121"/>
      <c r="V61609" s="122"/>
      <c r="W61609" s="123"/>
      <c r="AC61609" s="123"/>
    </row>
    <row r="61610" spans="5:29" s="2" customFormat="1">
      <c r="E61610" s="120"/>
      <c r="M61610" s="120"/>
      <c r="N61610" s="120"/>
      <c r="U61610" s="121"/>
      <c r="V61610" s="122"/>
      <c r="W61610" s="123"/>
      <c r="AC61610" s="123"/>
    </row>
    <row r="61611" spans="5:29" s="2" customFormat="1">
      <c r="E61611" s="120"/>
      <c r="M61611" s="120"/>
      <c r="N61611" s="120"/>
      <c r="U61611" s="121"/>
      <c r="V61611" s="122"/>
      <c r="W61611" s="123"/>
      <c r="AC61611" s="123"/>
    </row>
    <row r="61612" spans="5:29" s="2" customFormat="1">
      <c r="E61612" s="120"/>
      <c r="M61612" s="120"/>
      <c r="N61612" s="120"/>
      <c r="U61612" s="121"/>
      <c r="V61612" s="122"/>
      <c r="W61612" s="123"/>
      <c r="AC61612" s="123"/>
    </row>
    <row r="61613" spans="5:29" s="2" customFormat="1">
      <c r="E61613" s="120"/>
      <c r="M61613" s="120"/>
      <c r="N61613" s="120"/>
      <c r="U61613" s="121"/>
      <c r="V61613" s="122"/>
      <c r="W61613" s="123"/>
      <c r="AC61613" s="123"/>
    </row>
    <row r="61614" spans="5:29" s="2" customFormat="1">
      <c r="E61614" s="120"/>
      <c r="M61614" s="120"/>
      <c r="N61614" s="120"/>
      <c r="U61614" s="121"/>
      <c r="V61614" s="122"/>
      <c r="W61614" s="123"/>
      <c r="AC61614" s="123"/>
    </row>
    <row r="61615" spans="5:29" s="2" customFormat="1">
      <c r="E61615" s="120"/>
      <c r="M61615" s="120"/>
      <c r="N61615" s="120"/>
      <c r="U61615" s="121"/>
      <c r="V61615" s="122"/>
      <c r="W61615" s="123"/>
      <c r="AC61615" s="123"/>
    </row>
    <row r="61616" spans="5:29" s="2" customFormat="1">
      <c r="E61616" s="120"/>
      <c r="M61616" s="120"/>
      <c r="N61616" s="120"/>
      <c r="U61616" s="121"/>
      <c r="V61616" s="122"/>
      <c r="W61616" s="123"/>
      <c r="AC61616" s="123"/>
    </row>
    <row r="61617" spans="5:29" s="2" customFormat="1">
      <c r="E61617" s="120"/>
      <c r="M61617" s="120"/>
      <c r="N61617" s="120"/>
      <c r="U61617" s="121"/>
      <c r="V61617" s="122"/>
      <c r="W61617" s="123"/>
      <c r="AC61617" s="123"/>
    </row>
    <row r="61618" spans="5:29" s="2" customFormat="1">
      <c r="E61618" s="120"/>
      <c r="M61618" s="120"/>
      <c r="N61618" s="120"/>
      <c r="U61618" s="121"/>
      <c r="V61618" s="122"/>
      <c r="W61618" s="123"/>
      <c r="AC61618" s="123"/>
    </row>
    <row r="61619" spans="5:29" s="2" customFormat="1">
      <c r="E61619" s="120"/>
      <c r="M61619" s="120"/>
      <c r="N61619" s="120"/>
      <c r="U61619" s="121"/>
      <c r="V61619" s="122"/>
      <c r="W61619" s="123"/>
      <c r="AC61619" s="123"/>
    </row>
    <row r="61620" spans="5:29" s="2" customFormat="1">
      <c r="E61620" s="120"/>
      <c r="M61620" s="120"/>
      <c r="N61620" s="120"/>
      <c r="U61620" s="121"/>
      <c r="V61620" s="122"/>
      <c r="W61620" s="123"/>
      <c r="AC61620" s="123"/>
    </row>
    <row r="61621" spans="5:29" s="2" customFormat="1">
      <c r="E61621" s="120"/>
      <c r="M61621" s="120"/>
      <c r="N61621" s="120"/>
      <c r="U61621" s="121"/>
      <c r="V61621" s="122"/>
      <c r="W61621" s="123"/>
      <c r="AC61621" s="123"/>
    </row>
    <row r="61622" spans="5:29" s="2" customFormat="1">
      <c r="E61622" s="120"/>
      <c r="M61622" s="120"/>
      <c r="N61622" s="120"/>
      <c r="U61622" s="121"/>
      <c r="V61622" s="122"/>
      <c r="W61622" s="123"/>
      <c r="AC61622" s="123"/>
    </row>
    <row r="61623" spans="5:29" s="2" customFormat="1">
      <c r="E61623" s="120"/>
      <c r="M61623" s="120"/>
      <c r="N61623" s="120"/>
      <c r="U61623" s="121"/>
      <c r="V61623" s="122"/>
      <c r="W61623" s="123"/>
      <c r="AC61623" s="123"/>
    </row>
    <row r="61624" spans="5:29" s="2" customFormat="1">
      <c r="E61624" s="120"/>
      <c r="M61624" s="120"/>
      <c r="N61624" s="120"/>
      <c r="U61624" s="121"/>
      <c r="V61624" s="122"/>
      <c r="W61624" s="123"/>
      <c r="AC61624" s="123"/>
    </row>
    <row r="61625" spans="5:29" s="2" customFormat="1">
      <c r="E61625" s="120"/>
      <c r="M61625" s="120"/>
      <c r="N61625" s="120"/>
      <c r="U61625" s="121"/>
      <c r="V61625" s="122"/>
      <c r="W61625" s="123"/>
      <c r="AC61625" s="123"/>
    </row>
    <row r="61626" spans="5:29" s="2" customFormat="1">
      <c r="E61626" s="120"/>
      <c r="M61626" s="120"/>
      <c r="N61626" s="120"/>
      <c r="U61626" s="121"/>
      <c r="V61626" s="122"/>
      <c r="W61626" s="123"/>
      <c r="AC61626" s="123"/>
    </row>
    <row r="61627" spans="5:29" s="2" customFormat="1">
      <c r="E61627" s="120"/>
      <c r="M61627" s="120"/>
      <c r="N61627" s="120"/>
      <c r="U61627" s="121"/>
      <c r="V61627" s="122"/>
      <c r="W61627" s="123"/>
      <c r="AC61627" s="123"/>
    </row>
    <row r="61628" spans="5:29" s="2" customFormat="1">
      <c r="E61628" s="120"/>
      <c r="M61628" s="120"/>
      <c r="N61628" s="120"/>
      <c r="U61628" s="121"/>
      <c r="V61628" s="122"/>
      <c r="W61628" s="123"/>
      <c r="AC61628" s="123"/>
    </row>
    <row r="61629" spans="5:29" s="2" customFormat="1">
      <c r="E61629" s="120"/>
      <c r="M61629" s="120"/>
      <c r="N61629" s="120"/>
      <c r="U61629" s="121"/>
      <c r="V61629" s="122"/>
      <c r="W61629" s="123"/>
      <c r="AC61629" s="123"/>
    </row>
    <row r="61630" spans="5:29" s="2" customFormat="1">
      <c r="E61630" s="120"/>
      <c r="M61630" s="120"/>
      <c r="N61630" s="120"/>
      <c r="U61630" s="121"/>
      <c r="V61630" s="122"/>
      <c r="W61630" s="123"/>
      <c r="AC61630" s="123"/>
    </row>
    <row r="61631" spans="5:29" s="2" customFormat="1">
      <c r="E61631" s="120"/>
      <c r="M61631" s="120"/>
      <c r="N61631" s="120"/>
      <c r="U61631" s="121"/>
      <c r="V61631" s="122"/>
      <c r="W61631" s="123"/>
      <c r="AC61631" s="123"/>
    </row>
    <row r="61632" spans="5:29" s="2" customFormat="1">
      <c r="E61632" s="120"/>
      <c r="M61632" s="120"/>
      <c r="N61632" s="120"/>
      <c r="U61632" s="121"/>
      <c r="V61632" s="122"/>
      <c r="W61632" s="123"/>
      <c r="AC61632" s="123"/>
    </row>
    <row r="61633" spans="5:29" s="2" customFormat="1">
      <c r="E61633" s="120"/>
      <c r="M61633" s="120"/>
      <c r="N61633" s="120"/>
      <c r="U61633" s="121"/>
      <c r="V61633" s="122"/>
      <c r="W61633" s="123"/>
      <c r="AC61633" s="123"/>
    </row>
    <row r="61634" spans="5:29" s="2" customFormat="1">
      <c r="E61634" s="120"/>
      <c r="M61634" s="120"/>
      <c r="N61634" s="120"/>
      <c r="U61634" s="121"/>
      <c r="V61634" s="122"/>
      <c r="W61634" s="123"/>
      <c r="AC61634" s="123"/>
    </row>
    <row r="61635" spans="5:29" s="2" customFormat="1">
      <c r="E61635" s="120"/>
      <c r="M61635" s="120"/>
      <c r="N61635" s="120"/>
      <c r="U61635" s="121"/>
      <c r="V61635" s="122"/>
      <c r="W61635" s="123"/>
      <c r="AC61635" s="123"/>
    </row>
    <row r="61636" spans="5:29" s="2" customFormat="1">
      <c r="E61636" s="120"/>
      <c r="M61636" s="120"/>
      <c r="N61636" s="120"/>
      <c r="U61636" s="121"/>
      <c r="V61636" s="122"/>
      <c r="W61636" s="123"/>
      <c r="AC61636" s="123"/>
    </row>
    <row r="61637" spans="5:29" s="2" customFormat="1">
      <c r="E61637" s="120"/>
      <c r="M61637" s="120"/>
      <c r="N61637" s="120"/>
      <c r="U61637" s="121"/>
      <c r="V61637" s="122"/>
      <c r="W61637" s="123"/>
      <c r="AC61637" s="123"/>
    </row>
    <row r="61638" spans="5:29" s="2" customFormat="1">
      <c r="E61638" s="120"/>
      <c r="M61638" s="120"/>
      <c r="N61638" s="120"/>
      <c r="U61638" s="121"/>
      <c r="V61638" s="122"/>
      <c r="W61638" s="123"/>
      <c r="AC61638" s="123"/>
    </row>
    <row r="61639" spans="5:29" s="2" customFormat="1">
      <c r="E61639" s="120"/>
      <c r="M61639" s="120"/>
      <c r="N61639" s="120"/>
      <c r="U61639" s="121"/>
      <c r="V61639" s="122"/>
      <c r="W61639" s="123"/>
      <c r="AC61639" s="123"/>
    </row>
    <row r="61640" spans="5:29" s="2" customFormat="1">
      <c r="E61640" s="120"/>
      <c r="M61640" s="120"/>
      <c r="N61640" s="120"/>
      <c r="U61640" s="121"/>
      <c r="V61640" s="122"/>
      <c r="W61640" s="123"/>
      <c r="AC61640" s="123"/>
    </row>
    <row r="61641" spans="5:29" s="2" customFormat="1">
      <c r="E61641" s="120"/>
      <c r="M61641" s="120"/>
      <c r="N61641" s="120"/>
      <c r="U61641" s="121"/>
      <c r="V61641" s="122"/>
      <c r="W61641" s="123"/>
      <c r="AC61641" s="123"/>
    </row>
    <row r="61642" spans="5:29" s="2" customFormat="1">
      <c r="E61642" s="120"/>
      <c r="M61642" s="120"/>
      <c r="N61642" s="120"/>
      <c r="U61642" s="121"/>
      <c r="V61642" s="122"/>
      <c r="W61642" s="123"/>
      <c r="AC61642" s="123"/>
    </row>
    <row r="61643" spans="5:29" s="2" customFormat="1">
      <c r="E61643" s="120"/>
      <c r="M61643" s="120"/>
      <c r="N61643" s="120"/>
      <c r="U61643" s="121"/>
      <c r="V61643" s="122"/>
      <c r="W61643" s="123"/>
      <c r="AC61643" s="123"/>
    </row>
    <row r="61644" spans="5:29" s="2" customFormat="1">
      <c r="E61644" s="120"/>
      <c r="M61644" s="120"/>
      <c r="N61644" s="120"/>
      <c r="U61644" s="121"/>
      <c r="V61644" s="122"/>
      <c r="W61644" s="123"/>
      <c r="AC61644" s="123"/>
    </row>
    <row r="61645" spans="5:29" s="2" customFormat="1">
      <c r="E61645" s="120"/>
      <c r="M61645" s="120"/>
      <c r="N61645" s="120"/>
      <c r="U61645" s="121"/>
      <c r="V61645" s="122"/>
      <c r="W61645" s="123"/>
      <c r="AC61645" s="123"/>
    </row>
    <row r="61646" spans="5:29" s="2" customFormat="1">
      <c r="E61646" s="120"/>
      <c r="M61646" s="120"/>
      <c r="N61646" s="120"/>
      <c r="U61646" s="121"/>
      <c r="V61646" s="122"/>
      <c r="W61646" s="123"/>
      <c r="AC61646" s="123"/>
    </row>
    <row r="61647" spans="5:29" s="2" customFormat="1">
      <c r="E61647" s="120"/>
      <c r="M61647" s="120"/>
      <c r="N61647" s="120"/>
      <c r="U61647" s="121"/>
      <c r="V61647" s="122"/>
      <c r="W61647" s="123"/>
      <c r="AC61647" s="123"/>
    </row>
    <row r="61648" spans="5:29" s="2" customFormat="1">
      <c r="E61648" s="120"/>
      <c r="M61648" s="120"/>
      <c r="N61648" s="120"/>
      <c r="U61648" s="121"/>
      <c r="V61648" s="122"/>
      <c r="W61648" s="123"/>
      <c r="AC61648" s="123"/>
    </row>
    <row r="61649" spans="5:29" s="2" customFormat="1">
      <c r="E61649" s="120"/>
      <c r="M61649" s="120"/>
      <c r="N61649" s="120"/>
      <c r="U61649" s="121"/>
      <c r="V61649" s="122"/>
      <c r="W61649" s="123"/>
      <c r="AC61649" s="123"/>
    </row>
    <row r="61650" spans="5:29" s="2" customFormat="1">
      <c r="E61650" s="120"/>
      <c r="M61650" s="120"/>
      <c r="N61650" s="120"/>
      <c r="U61650" s="121"/>
      <c r="V61650" s="122"/>
      <c r="W61650" s="123"/>
      <c r="AC61650" s="123"/>
    </row>
    <row r="61651" spans="5:29" s="2" customFormat="1">
      <c r="E61651" s="120"/>
      <c r="M61651" s="120"/>
      <c r="N61651" s="120"/>
      <c r="U61651" s="121"/>
      <c r="V61651" s="122"/>
      <c r="W61651" s="123"/>
      <c r="AC61651" s="123"/>
    </row>
    <row r="61652" spans="5:29" s="2" customFormat="1">
      <c r="E61652" s="120"/>
      <c r="M61652" s="120"/>
      <c r="N61652" s="120"/>
      <c r="U61652" s="121"/>
      <c r="V61652" s="122"/>
      <c r="W61652" s="123"/>
      <c r="AC61652" s="123"/>
    </row>
    <row r="61653" spans="5:29" s="2" customFormat="1">
      <c r="E61653" s="120"/>
      <c r="M61653" s="120"/>
      <c r="N61653" s="120"/>
      <c r="U61653" s="121"/>
      <c r="V61653" s="122"/>
      <c r="W61653" s="123"/>
      <c r="AC61653" s="123"/>
    </row>
    <row r="61654" spans="5:29" s="2" customFormat="1">
      <c r="E61654" s="120"/>
      <c r="M61654" s="120"/>
      <c r="N61654" s="120"/>
      <c r="U61654" s="121"/>
      <c r="V61654" s="122"/>
      <c r="W61654" s="123"/>
      <c r="AC61654" s="123"/>
    </row>
    <row r="61655" spans="5:29" s="2" customFormat="1">
      <c r="E61655" s="120"/>
      <c r="M61655" s="120"/>
      <c r="N61655" s="120"/>
      <c r="U61655" s="121"/>
      <c r="V61655" s="122"/>
      <c r="W61655" s="123"/>
      <c r="AC61655" s="123"/>
    </row>
    <row r="61656" spans="5:29" s="2" customFormat="1">
      <c r="E61656" s="120"/>
      <c r="M61656" s="120"/>
      <c r="N61656" s="120"/>
      <c r="U61656" s="121"/>
      <c r="V61656" s="122"/>
      <c r="W61656" s="123"/>
      <c r="AC61656" s="123"/>
    </row>
    <row r="61657" spans="5:29" s="2" customFormat="1">
      <c r="E61657" s="120"/>
      <c r="M61657" s="120"/>
      <c r="N61657" s="120"/>
      <c r="U61657" s="121"/>
      <c r="V61657" s="122"/>
      <c r="W61657" s="123"/>
      <c r="AC61657" s="123"/>
    </row>
    <row r="61658" spans="5:29" s="2" customFormat="1">
      <c r="E61658" s="120"/>
      <c r="M61658" s="120"/>
      <c r="N61658" s="120"/>
      <c r="U61658" s="121"/>
      <c r="V61658" s="122"/>
      <c r="W61658" s="123"/>
      <c r="AC61658" s="123"/>
    </row>
    <row r="61659" spans="5:29" s="2" customFormat="1">
      <c r="E61659" s="120"/>
      <c r="M61659" s="120"/>
      <c r="N61659" s="120"/>
      <c r="U61659" s="121"/>
      <c r="V61659" s="122"/>
      <c r="W61659" s="123"/>
      <c r="AC61659" s="123"/>
    </row>
    <row r="61660" spans="5:29" s="2" customFormat="1">
      <c r="E61660" s="120"/>
      <c r="M61660" s="120"/>
      <c r="N61660" s="120"/>
      <c r="U61660" s="121"/>
      <c r="V61660" s="122"/>
      <c r="W61660" s="123"/>
      <c r="AC61660" s="123"/>
    </row>
    <row r="61661" spans="5:29" s="2" customFormat="1">
      <c r="E61661" s="120"/>
      <c r="M61661" s="120"/>
      <c r="N61661" s="120"/>
      <c r="U61661" s="121"/>
      <c r="V61661" s="122"/>
      <c r="W61661" s="123"/>
      <c r="AC61661" s="123"/>
    </row>
    <row r="61662" spans="5:29" s="2" customFormat="1">
      <c r="E61662" s="120"/>
      <c r="M61662" s="120"/>
      <c r="N61662" s="120"/>
      <c r="U61662" s="121"/>
      <c r="V61662" s="122"/>
      <c r="W61662" s="123"/>
      <c r="AC61662" s="123"/>
    </row>
    <row r="61663" spans="5:29" s="2" customFormat="1">
      <c r="E61663" s="120"/>
      <c r="M61663" s="120"/>
      <c r="N61663" s="120"/>
      <c r="U61663" s="121"/>
      <c r="V61663" s="122"/>
      <c r="W61663" s="123"/>
      <c r="AC61663" s="123"/>
    </row>
    <row r="61664" spans="5:29" s="2" customFormat="1">
      <c r="E61664" s="120"/>
      <c r="M61664" s="120"/>
      <c r="N61664" s="120"/>
      <c r="U61664" s="121"/>
      <c r="V61664" s="122"/>
      <c r="W61664" s="123"/>
      <c r="AC61664" s="123"/>
    </row>
    <row r="61665" spans="5:29" s="2" customFormat="1">
      <c r="E61665" s="120"/>
      <c r="M61665" s="120"/>
      <c r="N61665" s="120"/>
      <c r="U61665" s="121"/>
      <c r="V61665" s="122"/>
      <c r="W61665" s="123"/>
      <c r="AC61665" s="123"/>
    </row>
    <row r="61666" spans="5:29" s="2" customFormat="1">
      <c r="E61666" s="120"/>
      <c r="M61666" s="120"/>
      <c r="N61666" s="120"/>
      <c r="U61666" s="121"/>
      <c r="V61666" s="122"/>
      <c r="W61666" s="123"/>
      <c r="AC61666" s="123"/>
    </row>
    <row r="61667" spans="5:29" s="2" customFormat="1">
      <c r="E61667" s="120"/>
      <c r="M61667" s="120"/>
      <c r="N61667" s="120"/>
      <c r="U61667" s="121"/>
      <c r="V61667" s="122"/>
      <c r="W61667" s="123"/>
      <c r="AC61667" s="123"/>
    </row>
    <row r="61668" spans="5:29" s="2" customFormat="1">
      <c r="E61668" s="120"/>
      <c r="M61668" s="120"/>
      <c r="N61668" s="120"/>
      <c r="U61668" s="121"/>
      <c r="V61668" s="122"/>
      <c r="W61668" s="123"/>
      <c r="AC61668" s="123"/>
    </row>
    <row r="61669" spans="5:29" s="2" customFormat="1">
      <c r="E61669" s="120"/>
      <c r="M61669" s="120"/>
      <c r="N61669" s="120"/>
      <c r="U61669" s="121"/>
      <c r="V61669" s="122"/>
      <c r="W61669" s="123"/>
      <c r="AC61669" s="123"/>
    </row>
    <row r="61670" spans="5:29" s="2" customFormat="1">
      <c r="E61670" s="120"/>
      <c r="M61670" s="120"/>
      <c r="N61670" s="120"/>
      <c r="U61670" s="121"/>
      <c r="V61670" s="122"/>
      <c r="W61670" s="123"/>
      <c r="AC61670" s="123"/>
    </row>
    <row r="61671" spans="5:29" s="2" customFormat="1">
      <c r="E61671" s="120"/>
      <c r="M61671" s="120"/>
      <c r="N61671" s="120"/>
      <c r="U61671" s="121"/>
      <c r="V61671" s="122"/>
      <c r="W61671" s="123"/>
      <c r="AC61671" s="123"/>
    </row>
    <row r="61672" spans="5:29" s="2" customFormat="1">
      <c r="E61672" s="120"/>
      <c r="M61672" s="120"/>
      <c r="N61672" s="120"/>
      <c r="U61672" s="121"/>
      <c r="V61672" s="122"/>
      <c r="W61672" s="123"/>
      <c r="AC61672" s="123"/>
    </row>
    <row r="61673" spans="5:29" s="2" customFormat="1">
      <c r="E61673" s="120"/>
      <c r="M61673" s="120"/>
      <c r="N61673" s="120"/>
      <c r="U61673" s="121"/>
      <c r="V61673" s="122"/>
      <c r="W61673" s="123"/>
      <c r="AC61673" s="123"/>
    </row>
    <row r="61674" spans="5:29" s="2" customFormat="1">
      <c r="E61674" s="120"/>
      <c r="M61674" s="120"/>
      <c r="N61674" s="120"/>
      <c r="U61674" s="121"/>
      <c r="V61674" s="122"/>
      <c r="W61674" s="123"/>
      <c r="AC61674" s="123"/>
    </row>
    <row r="61675" spans="5:29" s="2" customFormat="1">
      <c r="E61675" s="120"/>
      <c r="M61675" s="120"/>
      <c r="N61675" s="120"/>
      <c r="U61675" s="121"/>
      <c r="V61675" s="122"/>
      <c r="W61675" s="123"/>
      <c r="AC61675" s="123"/>
    </row>
    <row r="61676" spans="5:29" s="2" customFormat="1">
      <c r="E61676" s="120"/>
      <c r="M61676" s="120"/>
      <c r="N61676" s="120"/>
      <c r="U61676" s="121"/>
      <c r="V61676" s="122"/>
      <c r="W61676" s="123"/>
      <c r="AC61676" s="123"/>
    </row>
    <row r="61677" spans="5:29" s="2" customFormat="1">
      <c r="E61677" s="120"/>
      <c r="M61677" s="120"/>
      <c r="N61677" s="120"/>
      <c r="U61677" s="121"/>
      <c r="V61677" s="122"/>
      <c r="W61677" s="123"/>
      <c r="AC61677" s="123"/>
    </row>
    <row r="61678" spans="5:29" s="2" customFormat="1">
      <c r="E61678" s="120"/>
      <c r="M61678" s="120"/>
      <c r="N61678" s="120"/>
      <c r="U61678" s="121"/>
      <c r="V61678" s="122"/>
      <c r="W61678" s="123"/>
      <c r="AC61678" s="123"/>
    </row>
    <row r="61679" spans="5:29" s="2" customFormat="1">
      <c r="E61679" s="120"/>
      <c r="M61679" s="120"/>
      <c r="N61679" s="120"/>
      <c r="U61679" s="121"/>
      <c r="V61679" s="122"/>
      <c r="W61679" s="123"/>
      <c r="AC61679" s="123"/>
    </row>
    <row r="61680" spans="5:29" s="2" customFormat="1">
      <c r="E61680" s="120"/>
      <c r="M61680" s="120"/>
      <c r="N61680" s="120"/>
      <c r="U61680" s="121"/>
      <c r="V61680" s="122"/>
      <c r="W61680" s="123"/>
      <c r="AC61680" s="123"/>
    </row>
    <row r="61681" spans="5:29" s="2" customFormat="1">
      <c r="E61681" s="120"/>
      <c r="M61681" s="120"/>
      <c r="N61681" s="120"/>
      <c r="U61681" s="121"/>
      <c r="V61681" s="122"/>
      <c r="W61681" s="123"/>
      <c r="AC61681" s="123"/>
    </row>
    <row r="61682" spans="5:29" s="2" customFormat="1">
      <c r="E61682" s="120"/>
      <c r="M61682" s="120"/>
      <c r="N61682" s="120"/>
      <c r="U61682" s="121"/>
      <c r="V61682" s="122"/>
      <c r="W61682" s="123"/>
      <c r="AC61682" s="123"/>
    </row>
    <row r="61683" spans="5:29" s="2" customFormat="1">
      <c r="E61683" s="120"/>
      <c r="M61683" s="120"/>
      <c r="N61683" s="120"/>
      <c r="U61683" s="121"/>
      <c r="V61683" s="122"/>
      <c r="W61683" s="123"/>
      <c r="AC61683" s="123"/>
    </row>
    <row r="61684" spans="5:29" s="2" customFormat="1">
      <c r="E61684" s="120"/>
      <c r="M61684" s="120"/>
      <c r="N61684" s="120"/>
      <c r="U61684" s="121"/>
      <c r="V61684" s="122"/>
      <c r="W61684" s="123"/>
      <c r="AC61684" s="123"/>
    </row>
    <row r="61685" spans="5:29" s="2" customFormat="1">
      <c r="E61685" s="120"/>
      <c r="M61685" s="120"/>
      <c r="N61685" s="120"/>
      <c r="U61685" s="121"/>
      <c r="V61685" s="122"/>
      <c r="W61685" s="123"/>
      <c r="AC61685" s="123"/>
    </row>
    <row r="61686" spans="5:29" s="2" customFormat="1">
      <c r="E61686" s="120"/>
      <c r="M61686" s="120"/>
      <c r="N61686" s="120"/>
      <c r="U61686" s="121"/>
      <c r="V61686" s="122"/>
      <c r="W61686" s="123"/>
      <c r="AC61686" s="123"/>
    </row>
    <row r="61687" spans="5:29" s="2" customFormat="1">
      <c r="E61687" s="120"/>
      <c r="M61687" s="120"/>
      <c r="N61687" s="120"/>
      <c r="U61687" s="121"/>
      <c r="V61687" s="122"/>
      <c r="W61687" s="123"/>
      <c r="AC61687" s="123"/>
    </row>
    <row r="61688" spans="5:29" s="2" customFormat="1">
      <c r="E61688" s="120"/>
      <c r="M61688" s="120"/>
      <c r="N61688" s="120"/>
      <c r="U61688" s="121"/>
      <c r="V61688" s="122"/>
      <c r="W61688" s="123"/>
      <c r="AC61688" s="123"/>
    </row>
    <row r="61689" spans="5:29" s="2" customFormat="1">
      <c r="E61689" s="120"/>
      <c r="M61689" s="120"/>
      <c r="N61689" s="120"/>
      <c r="U61689" s="121"/>
      <c r="V61689" s="122"/>
      <c r="W61689" s="123"/>
      <c r="AC61689" s="123"/>
    </row>
    <row r="61690" spans="5:29" s="2" customFormat="1">
      <c r="E61690" s="120"/>
      <c r="M61690" s="120"/>
      <c r="N61690" s="120"/>
      <c r="U61690" s="121"/>
      <c r="V61690" s="122"/>
      <c r="W61690" s="123"/>
      <c r="AC61690" s="123"/>
    </row>
    <row r="61691" spans="5:29" s="2" customFormat="1">
      <c r="E61691" s="120"/>
      <c r="M61691" s="120"/>
      <c r="N61691" s="120"/>
      <c r="U61691" s="121"/>
      <c r="V61691" s="122"/>
      <c r="W61691" s="123"/>
      <c r="AC61691" s="123"/>
    </row>
    <row r="61692" spans="5:29" s="2" customFormat="1">
      <c r="E61692" s="120"/>
      <c r="M61692" s="120"/>
      <c r="N61692" s="120"/>
      <c r="U61692" s="121"/>
      <c r="V61692" s="122"/>
      <c r="W61692" s="123"/>
      <c r="AC61692" s="123"/>
    </row>
    <row r="61693" spans="5:29" s="2" customFormat="1">
      <c r="E61693" s="120"/>
      <c r="M61693" s="120"/>
      <c r="N61693" s="120"/>
      <c r="U61693" s="121"/>
      <c r="V61693" s="122"/>
      <c r="W61693" s="123"/>
      <c r="AC61693" s="123"/>
    </row>
    <row r="61694" spans="5:29" s="2" customFormat="1">
      <c r="E61694" s="120"/>
      <c r="M61694" s="120"/>
      <c r="N61694" s="120"/>
      <c r="U61694" s="121"/>
      <c r="V61694" s="122"/>
      <c r="W61694" s="123"/>
      <c r="AC61694" s="123"/>
    </row>
    <row r="61695" spans="5:29" s="2" customFormat="1">
      <c r="E61695" s="120"/>
      <c r="M61695" s="120"/>
      <c r="N61695" s="120"/>
      <c r="U61695" s="121"/>
      <c r="V61695" s="122"/>
      <c r="W61695" s="123"/>
      <c r="AC61695" s="123"/>
    </row>
    <row r="61696" spans="5:29" s="2" customFormat="1">
      <c r="E61696" s="120"/>
      <c r="M61696" s="120"/>
      <c r="N61696" s="120"/>
      <c r="U61696" s="121"/>
      <c r="V61696" s="122"/>
      <c r="W61696" s="123"/>
      <c r="AC61696" s="123"/>
    </row>
    <row r="61697" spans="5:29" s="2" customFormat="1">
      <c r="E61697" s="120"/>
      <c r="M61697" s="120"/>
      <c r="N61697" s="120"/>
      <c r="U61697" s="121"/>
      <c r="V61697" s="122"/>
      <c r="W61697" s="123"/>
      <c r="AC61697" s="123"/>
    </row>
    <row r="61698" spans="5:29" s="2" customFormat="1">
      <c r="E61698" s="120"/>
      <c r="M61698" s="120"/>
      <c r="N61698" s="120"/>
      <c r="U61698" s="121"/>
      <c r="V61698" s="122"/>
      <c r="W61698" s="123"/>
      <c r="AC61698" s="123"/>
    </row>
    <row r="61699" spans="5:29" s="2" customFormat="1">
      <c r="E61699" s="120"/>
      <c r="M61699" s="120"/>
      <c r="N61699" s="120"/>
      <c r="U61699" s="121"/>
      <c r="V61699" s="122"/>
      <c r="W61699" s="123"/>
      <c r="AC61699" s="123"/>
    </row>
    <row r="61700" spans="5:29" s="2" customFormat="1">
      <c r="E61700" s="120"/>
      <c r="M61700" s="120"/>
      <c r="N61700" s="120"/>
      <c r="U61700" s="121"/>
      <c r="V61700" s="122"/>
      <c r="W61700" s="123"/>
      <c r="AC61700" s="123"/>
    </row>
    <row r="61701" spans="5:29" s="2" customFormat="1">
      <c r="E61701" s="120"/>
      <c r="M61701" s="120"/>
      <c r="N61701" s="120"/>
      <c r="U61701" s="121"/>
      <c r="V61701" s="122"/>
      <c r="W61701" s="123"/>
      <c r="AC61701" s="123"/>
    </row>
    <row r="61702" spans="5:29" s="2" customFormat="1">
      <c r="E61702" s="120"/>
      <c r="M61702" s="120"/>
      <c r="N61702" s="120"/>
      <c r="U61702" s="121"/>
      <c r="V61702" s="122"/>
      <c r="W61702" s="123"/>
      <c r="AC61702" s="123"/>
    </row>
    <row r="61703" spans="5:29" s="2" customFormat="1">
      <c r="E61703" s="120"/>
      <c r="M61703" s="120"/>
      <c r="N61703" s="120"/>
      <c r="U61703" s="121"/>
      <c r="V61703" s="122"/>
      <c r="W61703" s="123"/>
      <c r="AC61703" s="123"/>
    </row>
    <row r="61704" spans="5:29" s="2" customFormat="1">
      <c r="E61704" s="120"/>
      <c r="M61704" s="120"/>
      <c r="N61704" s="120"/>
      <c r="U61704" s="121"/>
      <c r="V61704" s="122"/>
      <c r="W61704" s="123"/>
      <c r="AC61704" s="123"/>
    </row>
    <row r="61705" spans="5:29" s="2" customFormat="1">
      <c r="E61705" s="120"/>
      <c r="M61705" s="120"/>
      <c r="N61705" s="120"/>
      <c r="U61705" s="121"/>
      <c r="V61705" s="122"/>
      <c r="W61705" s="123"/>
      <c r="AC61705" s="123"/>
    </row>
    <row r="61706" spans="5:29" s="2" customFormat="1">
      <c r="E61706" s="120"/>
      <c r="M61706" s="120"/>
      <c r="N61706" s="120"/>
      <c r="U61706" s="121"/>
      <c r="V61706" s="122"/>
      <c r="W61706" s="123"/>
      <c r="AC61706" s="123"/>
    </row>
    <row r="61707" spans="5:29" s="2" customFormat="1">
      <c r="E61707" s="120"/>
      <c r="M61707" s="120"/>
      <c r="N61707" s="120"/>
      <c r="U61707" s="121"/>
      <c r="V61707" s="122"/>
      <c r="W61707" s="123"/>
      <c r="AC61707" s="123"/>
    </row>
    <row r="61708" spans="5:29" s="2" customFormat="1">
      <c r="E61708" s="120"/>
      <c r="M61708" s="120"/>
      <c r="N61708" s="120"/>
      <c r="U61708" s="121"/>
      <c r="V61708" s="122"/>
      <c r="W61708" s="123"/>
      <c r="AC61708" s="123"/>
    </row>
    <row r="61709" spans="5:29" s="2" customFormat="1">
      <c r="E61709" s="120"/>
      <c r="M61709" s="120"/>
      <c r="N61709" s="120"/>
      <c r="U61709" s="121"/>
      <c r="V61709" s="122"/>
      <c r="W61709" s="123"/>
      <c r="AC61709" s="123"/>
    </row>
    <row r="61710" spans="5:29" s="2" customFormat="1">
      <c r="E61710" s="120"/>
      <c r="M61710" s="120"/>
      <c r="N61710" s="120"/>
      <c r="U61710" s="121"/>
      <c r="V61710" s="122"/>
      <c r="W61710" s="123"/>
      <c r="AC61710" s="123"/>
    </row>
    <row r="61711" spans="5:29" s="2" customFormat="1">
      <c r="E61711" s="120"/>
      <c r="M61711" s="120"/>
      <c r="N61711" s="120"/>
      <c r="U61711" s="121"/>
      <c r="V61711" s="122"/>
      <c r="W61711" s="123"/>
      <c r="AC61711" s="123"/>
    </row>
    <row r="61712" spans="5:29" s="2" customFormat="1">
      <c r="E61712" s="120"/>
      <c r="M61712" s="120"/>
      <c r="N61712" s="120"/>
      <c r="U61712" s="121"/>
      <c r="V61712" s="122"/>
      <c r="W61712" s="123"/>
      <c r="AC61712" s="123"/>
    </row>
    <row r="61713" spans="5:29" s="2" customFormat="1">
      <c r="E61713" s="120"/>
      <c r="M61713" s="120"/>
      <c r="N61713" s="120"/>
      <c r="U61713" s="121"/>
      <c r="V61713" s="122"/>
      <c r="W61713" s="123"/>
      <c r="AC61713" s="123"/>
    </row>
    <row r="61714" spans="5:29" s="2" customFormat="1">
      <c r="E61714" s="120"/>
      <c r="M61714" s="120"/>
      <c r="N61714" s="120"/>
      <c r="U61714" s="121"/>
      <c r="V61714" s="122"/>
      <c r="W61714" s="123"/>
      <c r="AC61714" s="123"/>
    </row>
    <row r="61715" spans="5:29" s="2" customFormat="1">
      <c r="E61715" s="120"/>
      <c r="M61715" s="120"/>
      <c r="N61715" s="120"/>
      <c r="U61715" s="121"/>
      <c r="V61715" s="122"/>
      <c r="W61715" s="123"/>
      <c r="AC61715" s="123"/>
    </row>
    <row r="61716" spans="5:29" s="2" customFormat="1">
      <c r="E61716" s="120"/>
      <c r="M61716" s="120"/>
      <c r="N61716" s="120"/>
      <c r="U61716" s="121"/>
      <c r="V61716" s="122"/>
      <c r="W61716" s="123"/>
      <c r="AC61716" s="123"/>
    </row>
    <row r="61717" spans="5:29" s="2" customFormat="1">
      <c r="E61717" s="120"/>
      <c r="M61717" s="120"/>
      <c r="N61717" s="120"/>
      <c r="U61717" s="121"/>
      <c r="V61717" s="122"/>
      <c r="W61717" s="123"/>
      <c r="AC61717" s="123"/>
    </row>
    <row r="61718" spans="5:29" s="2" customFormat="1">
      <c r="E61718" s="120"/>
      <c r="M61718" s="120"/>
      <c r="N61718" s="120"/>
      <c r="U61718" s="121"/>
      <c r="V61718" s="122"/>
      <c r="W61718" s="123"/>
      <c r="AC61718" s="123"/>
    </row>
    <row r="61719" spans="5:29" s="2" customFormat="1">
      <c r="E61719" s="120"/>
      <c r="M61719" s="120"/>
      <c r="N61719" s="120"/>
      <c r="U61719" s="121"/>
      <c r="V61719" s="122"/>
      <c r="W61719" s="123"/>
      <c r="AC61719" s="123"/>
    </row>
    <row r="61720" spans="5:29" s="2" customFormat="1">
      <c r="E61720" s="120"/>
      <c r="M61720" s="120"/>
      <c r="N61720" s="120"/>
      <c r="U61720" s="121"/>
      <c r="V61720" s="122"/>
      <c r="W61720" s="123"/>
      <c r="AC61720" s="123"/>
    </row>
    <row r="61721" spans="5:29" s="2" customFormat="1">
      <c r="E61721" s="120"/>
      <c r="M61721" s="120"/>
      <c r="N61721" s="120"/>
      <c r="U61721" s="121"/>
      <c r="V61721" s="122"/>
      <c r="W61721" s="123"/>
      <c r="AC61721" s="123"/>
    </row>
    <row r="61722" spans="5:29" s="2" customFormat="1">
      <c r="E61722" s="120"/>
      <c r="M61722" s="120"/>
      <c r="N61722" s="120"/>
      <c r="U61722" s="121"/>
      <c r="V61722" s="122"/>
      <c r="W61722" s="123"/>
      <c r="AC61722" s="123"/>
    </row>
    <row r="61723" spans="5:29" s="2" customFormat="1">
      <c r="E61723" s="120"/>
      <c r="M61723" s="120"/>
      <c r="N61723" s="120"/>
      <c r="U61723" s="121"/>
      <c r="V61723" s="122"/>
      <c r="W61723" s="123"/>
      <c r="AC61723" s="123"/>
    </row>
    <row r="61724" spans="5:29" s="2" customFormat="1">
      <c r="E61724" s="120"/>
      <c r="M61724" s="120"/>
      <c r="N61724" s="120"/>
      <c r="U61724" s="121"/>
      <c r="V61724" s="122"/>
      <c r="W61724" s="123"/>
      <c r="AC61724" s="123"/>
    </row>
    <row r="61725" spans="5:29" s="2" customFormat="1">
      <c r="E61725" s="120"/>
      <c r="M61725" s="120"/>
      <c r="N61725" s="120"/>
      <c r="U61725" s="121"/>
      <c r="V61725" s="122"/>
      <c r="W61725" s="123"/>
      <c r="AC61725" s="123"/>
    </row>
    <row r="61726" spans="5:29" s="2" customFormat="1">
      <c r="E61726" s="120"/>
      <c r="M61726" s="120"/>
      <c r="N61726" s="120"/>
      <c r="U61726" s="121"/>
      <c r="V61726" s="122"/>
      <c r="W61726" s="123"/>
      <c r="AC61726" s="123"/>
    </row>
    <row r="61727" spans="5:29" s="2" customFormat="1">
      <c r="E61727" s="120"/>
      <c r="M61727" s="120"/>
      <c r="N61727" s="120"/>
      <c r="U61727" s="121"/>
      <c r="V61727" s="122"/>
      <c r="W61727" s="123"/>
      <c r="AC61727" s="123"/>
    </row>
    <row r="61728" spans="5:29" s="2" customFormat="1">
      <c r="E61728" s="120"/>
      <c r="M61728" s="120"/>
      <c r="N61728" s="120"/>
      <c r="U61728" s="121"/>
      <c r="V61728" s="122"/>
      <c r="W61728" s="123"/>
      <c r="AC61728" s="123"/>
    </row>
    <row r="61729" spans="5:29" s="2" customFormat="1">
      <c r="E61729" s="120"/>
      <c r="M61729" s="120"/>
      <c r="N61729" s="120"/>
      <c r="U61729" s="121"/>
      <c r="V61729" s="122"/>
      <c r="W61729" s="123"/>
      <c r="AC61729" s="123"/>
    </row>
    <row r="61730" spans="5:29" s="2" customFormat="1">
      <c r="E61730" s="120"/>
      <c r="M61730" s="120"/>
      <c r="N61730" s="120"/>
      <c r="U61730" s="121"/>
      <c r="V61730" s="122"/>
      <c r="W61730" s="123"/>
      <c r="AC61730" s="123"/>
    </row>
    <row r="61731" spans="5:29" s="2" customFormat="1">
      <c r="E61731" s="120"/>
      <c r="M61731" s="120"/>
      <c r="N61731" s="120"/>
      <c r="U61731" s="121"/>
      <c r="V61731" s="122"/>
      <c r="W61731" s="123"/>
      <c r="AC61731" s="123"/>
    </row>
    <row r="61732" spans="5:29" s="2" customFormat="1">
      <c r="E61732" s="120"/>
      <c r="M61732" s="120"/>
      <c r="N61732" s="120"/>
      <c r="U61732" s="121"/>
      <c r="V61732" s="122"/>
      <c r="W61732" s="123"/>
      <c r="AC61732" s="123"/>
    </row>
    <row r="61733" spans="5:29" s="2" customFormat="1">
      <c r="E61733" s="120"/>
      <c r="M61733" s="120"/>
      <c r="N61733" s="120"/>
      <c r="U61733" s="121"/>
      <c r="V61733" s="122"/>
      <c r="W61733" s="123"/>
      <c r="AC61733" s="123"/>
    </row>
    <row r="61734" spans="5:29" s="2" customFormat="1">
      <c r="E61734" s="120"/>
      <c r="M61734" s="120"/>
      <c r="N61734" s="120"/>
      <c r="U61734" s="121"/>
      <c r="V61734" s="122"/>
      <c r="W61734" s="123"/>
      <c r="AC61734" s="123"/>
    </row>
    <row r="61735" spans="5:29" s="2" customFormat="1">
      <c r="E61735" s="120"/>
      <c r="M61735" s="120"/>
      <c r="N61735" s="120"/>
      <c r="U61735" s="121"/>
      <c r="V61735" s="122"/>
      <c r="W61735" s="123"/>
      <c r="AC61735" s="123"/>
    </row>
    <row r="61736" spans="5:29" s="2" customFormat="1">
      <c r="E61736" s="120"/>
      <c r="M61736" s="120"/>
      <c r="N61736" s="120"/>
      <c r="U61736" s="121"/>
      <c r="V61736" s="122"/>
      <c r="W61736" s="123"/>
      <c r="AC61736" s="123"/>
    </row>
    <row r="61737" spans="5:29" s="2" customFormat="1">
      <c r="E61737" s="120"/>
      <c r="M61737" s="120"/>
      <c r="N61737" s="120"/>
      <c r="U61737" s="121"/>
      <c r="V61737" s="122"/>
      <c r="W61737" s="123"/>
      <c r="AC61737" s="123"/>
    </row>
    <row r="61738" spans="5:29" s="2" customFormat="1">
      <c r="E61738" s="120"/>
      <c r="M61738" s="120"/>
      <c r="N61738" s="120"/>
      <c r="U61738" s="121"/>
      <c r="V61738" s="122"/>
      <c r="W61738" s="123"/>
      <c r="AC61738" s="123"/>
    </row>
    <row r="61739" spans="5:29" s="2" customFormat="1">
      <c r="E61739" s="120"/>
      <c r="M61739" s="120"/>
      <c r="N61739" s="120"/>
      <c r="U61739" s="121"/>
      <c r="V61739" s="122"/>
      <c r="W61739" s="123"/>
      <c r="AC61739" s="123"/>
    </row>
    <row r="61740" spans="5:29" s="2" customFormat="1">
      <c r="E61740" s="120"/>
      <c r="M61740" s="120"/>
      <c r="N61740" s="120"/>
      <c r="U61740" s="121"/>
      <c r="V61740" s="122"/>
      <c r="W61740" s="123"/>
      <c r="AC61740" s="123"/>
    </row>
    <row r="61741" spans="5:29" s="2" customFormat="1">
      <c r="E61741" s="120"/>
      <c r="M61741" s="120"/>
      <c r="N61741" s="120"/>
      <c r="U61741" s="121"/>
      <c r="V61741" s="122"/>
      <c r="W61741" s="123"/>
      <c r="AC61741" s="123"/>
    </row>
    <row r="61742" spans="5:29" s="2" customFormat="1">
      <c r="E61742" s="120"/>
      <c r="M61742" s="120"/>
      <c r="N61742" s="120"/>
      <c r="U61742" s="121"/>
      <c r="V61742" s="122"/>
      <c r="W61742" s="123"/>
      <c r="AC61742" s="123"/>
    </row>
    <row r="61743" spans="5:29" s="2" customFormat="1">
      <c r="E61743" s="120"/>
      <c r="M61743" s="120"/>
      <c r="N61743" s="120"/>
      <c r="U61743" s="121"/>
      <c r="V61743" s="122"/>
      <c r="W61743" s="123"/>
      <c r="AC61743" s="123"/>
    </row>
    <row r="61744" spans="5:29" s="2" customFormat="1">
      <c r="E61744" s="120"/>
      <c r="M61744" s="120"/>
      <c r="N61744" s="120"/>
      <c r="U61744" s="121"/>
      <c r="V61744" s="122"/>
      <c r="W61744" s="123"/>
      <c r="AC61744" s="123"/>
    </row>
    <row r="61745" spans="5:29" s="2" customFormat="1">
      <c r="E61745" s="120"/>
      <c r="M61745" s="120"/>
      <c r="N61745" s="120"/>
      <c r="U61745" s="121"/>
      <c r="V61745" s="122"/>
      <c r="W61745" s="123"/>
      <c r="AC61745" s="123"/>
    </row>
    <row r="61746" spans="5:29" s="2" customFormat="1">
      <c r="E61746" s="120"/>
      <c r="M61746" s="120"/>
      <c r="N61746" s="120"/>
      <c r="U61746" s="121"/>
      <c r="V61746" s="122"/>
      <c r="W61746" s="123"/>
      <c r="AC61746" s="123"/>
    </row>
    <row r="61747" spans="5:29" s="2" customFormat="1">
      <c r="E61747" s="120"/>
      <c r="M61747" s="120"/>
      <c r="N61747" s="120"/>
      <c r="U61747" s="121"/>
      <c r="V61747" s="122"/>
      <c r="W61747" s="123"/>
      <c r="AC61747" s="123"/>
    </row>
    <row r="61748" spans="5:29" s="2" customFormat="1">
      <c r="E61748" s="120"/>
      <c r="M61748" s="120"/>
      <c r="N61748" s="120"/>
      <c r="U61748" s="121"/>
      <c r="V61748" s="122"/>
      <c r="W61748" s="123"/>
      <c r="AC61748" s="123"/>
    </row>
    <row r="61749" spans="5:29" s="2" customFormat="1">
      <c r="E61749" s="120"/>
      <c r="M61749" s="120"/>
      <c r="N61749" s="120"/>
      <c r="U61749" s="121"/>
      <c r="V61749" s="122"/>
      <c r="W61749" s="123"/>
      <c r="AC61749" s="123"/>
    </row>
    <row r="61750" spans="5:29" s="2" customFormat="1">
      <c r="E61750" s="120"/>
      <c r="M61750" s="120"/>
      <c r="N61750" s="120"/>
      <c r="U61750" s="121"/>
      <c r="V61750" s="122"/>
      <c r="W61750" s="123"/>
      <c r="AC61750" s="123"/>
    </row>
    <row r="61751" spans="5:29" s="2" customFormat="1">
      <c r="E61751" s="120"/>
      <c r="M61751" s="120"/>
      <c r="N61751" s="120"/>
      <c r="U61751" s="121"/>
      <c r="V61751" s="122"/>
      <c r="W61751" s="123"/>
      <c r="AC61751" s="123"/>
    </row>
    <row r="61752" spans="5:29" s="2" customFormat="1">
      <c r="E61752" s="120"/>
      <c r="M61752" s="120"/>
      <c r="N61752" s="120"/>
      <c r="U61752" s="121"/>
      <c r="V61752" s="122"/>
      <c r="W61752" s="123"/>
      <c r="AC61752" s="123"/>
    </row>
    <row r="61753" spans="5:29" s="2" customFormat="1">
      <c r="E61753" s="120"/>
      <c r="M61753" s="120"/>
      <c r="N61753" s="120"/>
      <c r="U61753" s="121"/>
      <c r="V61753" s="122"/>
      <c r="W61753" s="123"/>
      <c r="AC61753" s="123"/>
    </row>
    <row r="61754" spans="5:29" s="2" customFormat="1">
      <c r="E61754" s="120"/>
      <c r="M61754" s="120"/>
      <c r="N61754" s="120"/>
      <c r="U61754" s="121"/>
      <c r="V61754" s="122"/>
      <c r="W61754" s="123"/>
      <c r="AC61754" s="123"/>
    </row>
    <row r="61755" spans="5:29" s="2" customFormat="1">
      <c r="E61755" s="120"/>
      <c r="M61755" s="120"/>
      <c r="N61755" s="120"/>
      <c r="U61755" s="121"/>
      <c r="V61755" s="122"/>
      <c r="W61755" s="123"/>
      <c r="AC61755" s="123"/>
    </row>
    <row r="61756" spans="5:29" s="2" customFormat="1">
      <c r="E61756" s="120"/>
      <c r="M61756" s="120"/>
      <c r="N61756" s="120"/>
      <c r="U61756" s="121"/>
      <c r="V61756" s="122"/>
      <c r="W61756" s="123"/>
      <c r="AC61756" s="123"/>
    </row>
    <row r="61757" spans="5:29" s="2" customFormat="1">
      <c r="E61757" s="120"/>
      <c r="M61757" s="120"/>
      <c r="N61757" s="120"/>
      <c r="U61757" s="121"/>
      <c r="V61757" s="122"/>
      <c r="W61757" s="123"/>
      <c r="AC61757" s="123"/>
    </row>
    <row r="61758" spans="5:29" s="2" customFormat="1">
      <c r="E61758" s="120"/>
      <c r="M61758" s="120"/>
      <c r="N61758" s="120"/>
      <c r="U61758" s="121"/>
      <c r="V61758" s="122"/>
      <c r="W61758" s="123"/>
      <c r="AC61758" s="123"/>
    </row>
    <row r="61759" spans="5:29" s="2" customFormat="1">
      <c r="E61759" s="120"/>
      <c r="M61759" s="120"/>
      <c r="N61759" s="120"/>
      <c r="U61759" s="121"/>
      <c r="V61759" s="122"/>
      <c r="W61759" s="123"/>
      <c r="AC61759" s="123"/>
    </row>
    <row r="61760" spans="5:29" s="2" customFormat="1">
      <c r="E61760" s="120"/>
      <c r="M61760" s="120"/>
      <c r="N61760" s="120"/>
      <c r="U61760" s="121"/>
      <c r="V61760" s="122"/>
      <c r="W61760" s="123"/>
      <c r="AC61760" s="123"/>
    </row>
    <row r="61761" spans="5:29" s="2" customFormat="1">
      <c r="E61761" s="120"/>
      <c r="M61761" s="120"/>
      <c r="N61761" s="120"/>
      <c r="U61761" s="121"/>
      <c r="V61761" s="122"/>
      <c r="W61761" s="123"/>
      <c r="AC61761" s="123"/>
    </row>
    <row r="61762" spans="5:29" s="2" customFormat="1">
      <c r="E61762" s="120"/>
      <c r="M61762" s="120"/>
      <c r="N61762" s="120"/>
      <c r="U61762" s="121"/>
      <c r="V61762" s="122"/>
      <c r="W61762" s="123"/>
      <c r="AC61762" s="123"/>
    </row>
    <row r="61763" spans="5:29" s="2" customFormat="1">
      <c r="E61763" s="120"/>
      <c r="M61763" s="120"/>
      <c r="N61763" s="120"/>
      <c r="U61763" s="121"/>
      <c r="V61763" s="122"/>
      <c r="W61763" s="123"/>
      <c r="AC61763" s="123"/>
    </row>
    <row r="61764" spans="5:29" s="2" customFormat="1">
      <c r="E61764" s="120"/>
      <c r="M61764" s="120"/>
      <c r="N61764" s="120"/>
      <c r="U61764" s="121"/>
      <c r="V61764" s="122"/>
      <c r="W61764" s="123"/>
      <c r="AC61764" s="123"/>
    </row>
    <row r="61765" spans="5:29" s="2" customFormat="1">
      <c r="E61765" s="120"/>
      <c r="M61765" s="120"/>
      <c r="N61765" s="120"/>
      <c r="U61765" s="121"/>
      <c r="V61765" s="122"/>
      <c r="W61765" s="123"/>
      <c r="AC61765" s="123"/>
    </row>
    <row r="61766" spans="5:29" s="2" customFormat="1">
      <c r="E61766" s="120"/>
      <c r="M61766" s="120"/>
      <c r="N61766" s="120"/>
      <c r="U61766" s="121"/>
      <c r="V61766" s="122"/>
      <c r="W61766" s="123"/>
      <c r="AC61766" s="123"/>
    </row>
    <row r="61767" spans="5:29" s="2" customFormat="1">
      <c r="E61767" s="120"/>
      <c r="M61767" s="120"/>
      <c r="N61767" s="120"/>
      <c r="U61767" s="121"/>
      <c r="V61767" s="122"/>
      <c r="W61767" s="123"/>
      <c r="AC61767" s="123"/>
    </row>
    <row r="61768" spans="5:29" s="2" customFormat="1">
      <c r="E61768" s="120"/>
      <c r="M61768" s="120"/>
      <c r="N61768" s="120"/>
      <c r="U61768" s="121"/>
      <c r="V61768" s="122"/>
      <c r="W61768" s="123"/>
      <c r="AC61768" s="123"/>
    </row>
    <row r="61769" spans="5:29" s="2" customFormat="1">
      <c r="E61769" s="120"/>
      <c r="M61769" s="120"/>
      <c r="N61769" s="120"/>
      <c r="U61769" s="121"/>
      <c r="V61769" s="122"/>
      <c r="W61769" s="123"/>
      <c r="AC61769" s="123"/>
    </row>
    <row r="61770" spans="5:29" s="2" customFormat="1">
      <c r="E61770" s="120"/>
      <c r="M61770" s="120"/>
      <c r="N61770" s="120"/>
      <c r="U61770" s="121"/>
      <c r="V61770" s="122"/>
      <c r="W61770" s="123"/>
      <c r="AC61770" s="123"/>
    </row>
    <row r="61771" spans="5:29" s="2" customFormat="1">
      <c r="E61771" s="120"/>
      <c r="M61771" s="120"/>
      <c r="N61771" s="120"/>
      <c r="U61771" s="121"/>
      <c r="V61771" s="122"/>
      <c r="W61771" s="123"/>
      <c r="AC61771" s="123"/>
    </row>
    <row r="61772" spans="5:29" s="2" customFormat="1">
      <c r="E61772" s="120"/>
      <c r="M61772" s="120"/>
      <c r="N61772" s="120"/>
      <c r="U61772" s="121"/>
      <c r="V61772" s="122"/>
      <c r="W61772" s="123"/>
      <c r="AC61772" s="123"/>
    </row>
    <row r="61773" spans="5:29" s="2" customFormat="1">
      <c r="E61773" s="120"/>
      <c r="M61773" s="120"/>
      <c r="N61773" s="120"/>
      <c r="U61773" s="121"/>
      <c r="V61773" s="122"/>
      <c r="W61773" s="123"/>
      <c r="AC61773" s="123"/>
    </row>
    <row r="61774" spans="5:29" s="2" customFormat="1">
      <c r="E61774" s="120"/>
      <c r="M61774" s="120"/>
      <c r="N61774" s="120"/>
      <c r="U61774" s="121"/>
      <c r="V61774" s="122"/>
      <c r="W61774" s="123"/>
      <c r="AC61774" s="123"/>
    </row>
    <row r="61775" spans="5:29" s="2" customFormat="1">
      <c r="E61775" s="120"/>
      <c r="M61775" s="120"/>
      <c r="N61775" s="120"/>
      <c r="U61775" s="121"/>
      <c r="V61775" s="122"/>
      <c r="W61775" s="123"/>
      <c r="AC61775" s="123"/>
    </row>
    <row r="61776" spans="5:29" s="2" customFormat="1">
      <c r="E61776" s="120"/>
      <c r="M61776" s="120"/>
      <c r="N61776" s="120"/>
      <c r="U61776" s="121"/>
      <c r="V61776" s="122"/>
      <c r="W61776" s="123"/>
      <c r="AC61776" s="123"/>
    </row>
    <row r="61777" spans="5:29" s="2" customFormat="1">
      <c r="E61777" s="120"/>
      <c r="M61777" s="120"/>
      <c r="N61777" s="120"/>
      <c r="U61777" s="121"/>
      <c r="V61777" s="122"/>
      <c r="W61777" s="123"/>
      <c r="AC61777" s="123"/>
    </row>
    <row r="61778" spans="5:29" s="2" customFormat="1">
      <c r="E61778" s="120"/>
      <c r="M61778" s="120"/>
      <c r="N61778" s="120"/>
      <c r="U61778" s="121"/>
      <c r="V61778" s="122"/>
      <c r="W61778" s="123"/>
      <c r="AC61778" s="123"/>
    </row>
    <row r="61779" spans="5:29" s="2" customFormat="1">
      <c r="E61779" s="120"/>
      <c r="M61779" s="120"/>
      <c r="N61779" s="120"/>
      <c r="U61779" s="121"/>
      <c r="V61779" s="122"/>
      <c r="W61779" s="123"/>
      <c r="AC61779" s="123"/>
    </row>
    <row r="61780" spans="5:29" s="2" customFormat="1">
      <c r="E61780" s="120"/>
      <c r="M61780" s="120"/>
      <c r="N61780" s="120"/>
      <c r="U61780" s="121"/>
      <c r="V61780" s="122"/>
      <c r="W61780" s="123"/>
      <c r="AC61780" s="123"/>
    </row>
    <row r="61781" spans="5:29" s="2" customFormat="1">
      <c r="E61781" s="120"/>
      <c r="M61781" s="120"/>
      <c r="N61781" s="120"/>
      <c r="U61781" s="121"/>
      <c r="V61781" s="122"/>
      <c r="W61781" s="123"/>
      <c r="AC61781" s="123"/>
    </row>
    <row r="61782" spans="5:29" s="2" customFormat="1">
      <c r="E61782" s="120"/>
      <c r="M61782" s="120"/>
      <c r="N61782" s="120"/>
      <c r="U61782" s="121"/>
      <c r="V61782" s="122"/>
      <c r="W61782" s="123"/>
      <c r="AC61782" s="123"/>
    </row>
    <row r="61783" spans="5:29" s="2" customFormat="1">
      <c r="E61783" s="120"/>
      <c r="M61783" s="120"/>
      <c r="N61783" s="120"/>
      <c r="U61783" s="121"/>
      <c r="V61783" s="122"/>
      <c r="W61783" s="123"/>
      <c r="AC61783" s="123"/>
    </row>
    <row r="61784" spans="5:29" s="2" customFormat="1">
      <c r="E61784" s="120"/>
      <c r="M61784" s="120"/>
      <c r="N61784" s="120"/>
      <c r="U61784" s="121"/>
      <c r="V61784" s="122"/>
      <c r="W61784" s="123"/>
      <c r="AC61784" s="123"/>
    </row>
    <row r="61785" spans="5:29" s="2" customFormat="1">
      <c r="E61785" s="120"/>
      <c r="M61785" s="120"/>
      <c r="N61785" s="120"/>
      <c r="U61785" s="121"/>
      <c r="V61785" s="122"/>
      <c r="W61785" s="123"/>
      <c r="AC61785" s="123"/>
    </row>
    <row r="61786" spans="5:29" s="2" customFormat="1">
      <c r="E61786" s="120"/>
      <c r="M61786" s="120"/>
      <c r="N61786" s="120"/>
      <c r="U61786" s="121"/>
      <c r="V61786" s="122"/>
      <c r="W61786" s="123"/>
      <c r="AC61786" s="123"/>
    </row>
    <row r="61787" spans="5:29" s="2" customFormat="1">
      <c r="E61787" s="120"/>
      <c r="M61787" s="120"/>
      <c r="N61787" s="120"/>
      <c r="U61787" s="121"/>
      <c r="V61787" s="122"/>
      <c r="W61787" s="123"/>
      <c r="AC61787" s="123"/>
    </row>
    <row r="61788" spans="5:29" s="2" customFormat="1">
      <c r="E61788" s="120"/>
      <c r="M61788" s="120"/>
      <c r="N61788" s="120"/>
      <c r="U61788" s="121"/>
      <c r="V61788" s="122"/>
      <c r="W61788" s="123"/>
      <c r="AC61788" s="123"/>
    </row>
    <row r="61789" spans="5:29" s="2" customFormat="1">
      <c r="E61789" s="120"/>
      <c r="M61789" s="120"/>
      <c r="N61789" s="120"/>
      <c r="U61789" s="121"/>
      <c r="V61789" s="122"/>
      <c r="W61789" s="123"/>
      <c r="AC61789" s="123"/>
    </row>
    <row r="61790" spans="5:29" s="2" customFormat="1">
      <c r="E61790" s="120"/>
      <c r="M61790" s="120"/>
      <c r="N61790" s="120"/>
      <c r="U61790" s="121"/>
      <c r="V61790" s="122"/>
      <c r="W61790" s="123"/>
      <c r="AC61790" s="123"/>
    </row>
    <row r="61791" spans="5:29" s="2" customFormat="1">
      <c r="E61791" s="120"/>
      <c r="M61791" s="120"/>
      <c r="N61791" s="120"/>
      <c r="U61791" s="121"/>
      <c r="V61791" s="122"/>
      <c r="W61791" s="123"/>
      <c r="AC61791" s="123"/>
    </row>
    <row r="61792" spans="5:29" s="2" customFormat="1">
      <c r="E61792" s="120"/>
      <c r="M61792" s="120"/>
      <c r="N61792" s="120"/>
      <c r="U61792" s="121"/>
      <c r="V61792" s="122"/>
      <c r="W61792" s="123"/>
      <c r="AC61792" s="123"/>
    </row>
    <row r="61793" spans="5:29" s="2" customFormat="1">
      <c r="E61793" s="120"/>
      <c r="M61793" s="120"/>
      <c r="N61793" s="120"/>
      <c r="U61793" s="121"/>
      <c r="V61793" s="122"/>
      <c r="W61793" s="123"/>
      <c r="AC61793" s="123"/>
    </row>
    <row r="61794" spans="5:29" s="2" customFormat="1">
      <c r="E61794" s="120"/>
      <c r="M61794" s="120"/>
      <c r="N61794" s="120"/>
      <c r="U61794" s="121"/>
      <c r="V61794" s="122"/>
      <c r="W61794" s="123"/>
      <c r="AC61794" s="123"/>
    </row>
    <row r="61795" spans="5:29" s="2" customFormat="1">
      <c r="E61795" s="120"/>
      <c r="M61795" s="120"/>
      <c r="N61795" s="120"/>
      <c r="U61795" s="121"/>
      <c r="V61795" s="122"/>
      <c r="W61795" s="123"/>
      <c r="AC61795" s="123"/>
    </row>
    <row r="61796" spans="5:29" s="2" customFormat="1">
      <c r="E61796" s="120"/>
      <c r="M61796" s="120"/>
      <c r="N61796" s="120"/>
      <c r="U61796" s="121"/>
      <c r="V61796" s="122"/>
      <c r="W61796" s="123"/>
      <c r="AC61796" s="123"/>
    </row>
    <row r="61797" spans="5:29" s="2" customFormat="1">
      <c r="E61797" s="120"/>
      <c r="M61797" s="120"/>
      <c r="N61797" s="120"/>
      <c r="U61797" s="121"/>
      <c r="V61797" s="122"/>
      <c r="W61797" s="123"/>
      <c r="AC61797" s="123"/>
    </row>
    <row r="61798" spans="5:29" s="2" customFormat="1">
      <c r="E61798" s="120"/>
      <c r="M61798" s="120"/>
      <c r="N61798" s="120"/>
      <c r="U61798" s="121"/>
      <c r="V61798" s="122"/>
      <c r="W61798" s="123"/>
      <c r="AC61798" s="123"/>
    </row>
    <row r="61799" spans="5:29" s="2" customFormat="1">
      <c r="E61799" s="120"/>
      <c r="M61799" s="120"/>
      <c r="N61799" s="120"/>
      <c r="U61799" s="121"/>
      <c r="V61799" s="122"/>
      <c r="W61799" s="123"/>
      <c r="AC61799" s="123"/>
    </row>
    <row r="61800" spans="5:29" s="2" customFormat="1">
      <c r="E61800" s="120"/>
      <c r="M61800" s="120"/>
      <c r="N61800" s="120"/>
      <c r="U61800" s="121"/>
      <c r="V61800" s="122"/>
      <c r="W61800" s="123"/>
      <c r="AC61800" s="123"/>
    </row>
    <row r="61801" spans="5:29" s="2" customFormat="1">
      <c r="E61801" s="120"/>
      <c r="M61801" s="120"/>
      <c r="N61801" s="120"/>
      <c r="U61801" s="121"/>
      <c r="V61801" s="122"/>
      <c r="W61801" s="123"/>
      <c r="AC61801" s="123"/>
    </row>
    <row r="61802" spans="5:29" s="2" customFormat="1">
      <c r="E61802" s="120"/>
      <c r="M61802" s="120"/>
      <c r="N61802" s="120"/>
      <c r="U61802" s="121"/>
      <c r="V61802" s="122"/>
      <c r="W61802" s="123"/>
      <c r="AC61802" s="123"/>
    </row>
    <row r="61803" spans="5:29" s="2" customFormat="1">
      <c r="E61803" s="120"/>
      <c r="M61803" s="120"/>
      <c r="N61803" s="120"/>
      <c r="U61803" s="121"/>
      <c r="V61803" s="122"/>
      <c r="W61803" s="123"/>
      <c r="AC61803" s="123"/>
    </row>
    <row r="61804" spans="5:29" s="2" customFormat="1">
      <c r="E61804" s="120"/>
      <c r="M61804" s="120"/>
      <c r="N61804" s="120"/>
      <c r="U61804" s="121"/>
      <c r="V61804" s="122"/>
      <c r="W61804" s="123"/>
      <c r="AC61804" s="123"/>
    </row>
    <row r="61805" spans="5:29" s="2" customFormat="1">
      <c r="E61805" s="120"/>
      <c r="M61805" s="120"/>
      <c r="N61805" s="120"/>
      <c r="U61805" s="121"/>
      <c r="V61805" s="122"/>
      <c r="W61805" s="123"/>
      <c r="AC61805" s="123"/>
    </row>
    <row r="61806" spans="5:29" s="2" customFormat="1">
      <c r="E61806" s="120"/>
      <c r="M61806" s="120"/>
      <c r="N61806" s="120"/>
      <c r="U61806" s="121"/>
      <c r="V61806" s="122"/>
      <c r="W61806" s="123"/>
      <c r="AC61806" s="123"/>
    </row>
    <row r="61807" spans="5:29" s="2" customFormat="1">
      <c r="E61807" s="120"/>
      <c r="M61807" s="120"/>
      <c r="N61807" s="120"/>
      <c r="U61807" s="121"/>
      <c r="V61807" s="122"/>
      <c r="W61807" s="123"/>
      <c r="AC61807" s="123"/>
    </row>
    <row r="61808" spans="5:29" s="2" customFormat="1">
      <c r="E61808" s="120"/>
      <c r="M61808" s="120"/>
      <c r="N61808" s="120"/>
      <c r="U61808" s="121"/>
      <c r="V61808" s="122"/>
      <c r="W61808" s="123"/>
      <c r="AC61808" s="123"/>
    </row>
    <row r="61809" spans="5:29" s="2" customFormat="1">
      <c r="E61809" s="120"/>
      <c r="M61809" s="120"/>
      <c r="N61809" s="120"/>
      <c r="U61809" s="121"/>
      <c r="V61809" s="122"/>
      <c r="W61809" s="123"/>
      <c r="AC61809" s="123"/>
    </row>
    <row r="61810" spans="5:29" s="2" customFormat="1">
      <c r="E61810" s="120"/>
      <c r="M61810" s="120"/>
      <c r="N61810" s="120"/>
      <c r="U61810" s="121"/>
      <c r="V61810" s="122"/>
      <c r="W61810" s="123"/>
      <c r="AC61810" s="123"/>
    </row>
    <row r="61811" spans="5:29" s="2" customFormat="1">
      <c r="E61811" s="120"/>
      <c r="M61811" s="120"/>
      <c r="N61811" s="120"/>
      <c r="U61811" s="121"/>
      <c r="V61811" s="122"/>
      <c r="W61811" s="123"/>
      <c r="AC61811" s="123"/>
    </row>
    <row r="61812" spans="5:29" s="2" customFormat="1">
      <c r="E61812" s="120"/>
      <c r="M61812" s="120"/>
      <c r="N61812" s="120"/>
      <c r="U61812" s="121"/>
      <c r="V61812" s="122"/>
      <c r="W61812" s="123"/>
      <c r="AC61812" s="123"/>
    </row>
    <row r="61813" spans="5:29" s="2" customFormat="1">
      <c r="E61813" s="120"/>
      <c r="M61813" s="120"/>
      <c r="N61813" s="120"/>
      <c r="U61813" s="121"/>
      <c r="V61813" s="122"/>
      <c r="W61813" s="123"/>
      <c r="AC61813" s="123"/>
    </row>
    <row r="61814" spans="5:29" s="2" customFormat="1">
      <c r="E61814" s="120"/>
      <c r="M61814" s="120"/>
      <c r="N61814" s="120"/>
      <c r="U61814" s="121"/>
      <c r="V61814" s="122"/>
      <c r="W61814" s="123"/>
      <c r="AC61814" s="123"/>
    </row>
    <row r="61815" spans="5:29" s="2" customFormat="1">
      <c r="E61815" s="120"/>
      <c r="M61815" s="120"/>
      <c r="N61815" s="120"/>
      <c r="U61815" s="121"/>
      <c r="V61815" s="122"/>
      <c r="W61815" s="123"/>
      <c r="AC61815" s="123"/>
    </row>
    <row r="61816" spans="5:29" s="2" customFormat="1">
      <c r="E61816" s="120"/>
      <c r="M61816" s="120"/>
      <c r="N61816" s="120"/>
      <c r="U61816" s="121"/>
      <c r="V61816" s="122"/>
      <c r="W61816" s="123"/>
      <c r="AC61816" s="123"/>
    </row>
    <row r="61817" spans="5:29" s="2" customFormat="1">
      <c r="E61817" s="120"/>
      <c r="M61817" s="120"/>
      <c r="N61817" s="120"/>
      <c r="U61817" s="121"/>
      <c r="V61817" s="122"/>
      <c r="W61817" s="123"/>
      <c r="AC61817" s="123"/>
    </row>
    <row r="61818" spans="5:29" s="2" customFormat="1">
      <c r="E61818" s="120"/>
      <c r="M61818" s="120"/>
      <c r="N61818" s="120"/>
      <c r="U61818" s="121"/>
      <c r="V61818" s="122"/>
      <c r="W61818" s="123"/>
      <c r="AC61818" s="123"/>
    </row>
    <row r="61819" spans="5:29" s="2" customFormat="1">
      <c r="E61819" s="120"/>
      <c r="M61819" s="120"/>
      <c r="N61819" s="120"/>
      <c r="U61819" s="121"/>
      <c r="V61819" s="122"/>
      <c r="W61819" s="123"/>
      <c r="AC61819" s="123"/>
    </row>
    <row r="61820" spans="5:29" s="2" customFormat="1">
      <c r="E61820" s="120"/>
      <c r="M61820" s="120"/>
      <c r="N61820" s="120"/>
      <c r="U61820" s="121"/>
      <c r="V61820" s="122"/>
      <c r="W61820" s="123"/>
      <c r="AC61820" s="123"/>
    </row>
    <row r="61821" spans="5:29" s="2" customFormat="1">
      <c r="E61821" s="120"/>
      <c r="M61821" s="120"/>
      <c r="N61821" s="120"/>
      <c r="U61821" s="121"/>
      <c r="V61821" s="122"/>
      <c r="W61821" s="123"/>
      <c r="AC61821" s="123"/>
    </row>
    <row r="61822" spans="5:29" s="2" customFormat="1">
      <c r="E61822" s="120"/>
      <c r="M61822" s="120"/>
      <c r="N61822" s="120"/>
      <c r="U61822" s="121"/>
      <c r="V61822" s="122"/>
      <c r="W61822" s="123"/>
      <c r="AC61822" s="123"/>
    </row>
    <row r="61823" spans="5:29" s="2" customFormat="1">
      <c r="E61823" s="120"/>
      <c r="M61823" s="120"/>
      <c r="N61823" s="120"/>
      <c r="U61823" s="121"/>
      <c r="V61823" s="122"/>
      <c r="W61823" s="123"/>
      <c r="AC61823" s="123"/>
    </row>
    <row r="61824" spans="5:29" s="2" customFormat="1">
      <c r="E61824" s="120"/>
      <c r="M61824" s="120"/>
      <c r="N61824" s="120"/>
      <c r="U61824" s="121"/>
      <c r="V61824" s="122"/>
      <c r="W61824" s="123"/>
      <c r="AC61824" s="123"/>
    </row>
    <row r="61825" spans="5:29" s="2" customFormat="1">
      <c r="E61825" s="120"/>
      <c r="M61825" s="120"/>
      <c r="N61825" s="120"/>
      <c r="U61825" s="121"/>
      <c r="V61825" s="122"/>
      <c r="W61825" s="123"/>
      <c r="AC61825" s="123"/>
    </row>
    <row r="61826" spans="5:29" s="2" customFormat="1">
      <c r="E61826" s="120"/>
      <c r="M61826" s="120"/>
      <c r="N61826" s="120"/>
      <c r="U61826" s="121"/>
      <c r="V61826" s="122"/>
      <c r="W61826" s="123"/>
      <c r="AC61826" s="123"/>
    </row>
    <row r="61827" spans="5:29" s="2" customFormat="1">
      <c r="E61827" s="120"/>
      <c r="M61827" s="120"/>
      <c r="N61827" s="120"/>
      <c r="U61827" s="121"/>
      <c r="V61827" s="122"/>
      <c r="W61827" s="123"/>
      <c r="AC61827" s="123"/>
    </row>
    <row r="61828" spans="5:29" s="2" customFormat="1">
      <c r="E61828" s="120"/>
      <c r="M61828" s="120"/>
      <c r="N61828" s="120"/>
      <c r="U61828" s="121"/>
      <c r="V61828" s="122"/>
      <c r="W61828" s="123"/>
      <c r="AC61828" s="123"/>
    </row>
    <row r="61829" spans="5:29" s="2" customFormat="1">
      <c r="E61829" s="120"/>
      <c r="M61829" s="120"/>
      <c r="N61829" s="120"/>
      <c r="U61829" s="121"/>
      <c r="V61829" s="122"/>
      <c r="W61829" s="123"/>
      <c r="AC61829" s="123"/>
    </row>
    <row r="61830" spans="5:29" s="2" customFormat="1">
      <c r="E61830" s="120"/>
      <c r="M61830" s="120"/>
      <c r="N61830" s="120"/>
      <c r="U61830" s="121"/>
      <c r="V61830" s="122"/>
      <c r="W61830" s="123"/>
      <c r="AC61830" s="123"/>
    </row>
    <row r="61831" spans="5:29" s="2" customFormat="1">
      <c r="E61831" s="120"/>
      <c r="M61831" s="120"/>
      <c r="N61831" s="120"/>
      <c r="U61831" s="121"/>
      <c r="V61831" s="122"/>
      <c r="W61831" s="123"/>
      <c r="AC61831" s="123"/>
    </row>
    <row r="61832" spans="5:29" s="2" customFormat="1">
      <c r="E61832" s="120"/>
      <c r="M61832" s="120"/>
      <c r="N61832" s="120"/>
      <c r="U61832" s="121"/>
      <c r="V61832" s="122"/>
      <c r="W61832" s="123"/>
      <c r="AC61832" s="123"/>
    </row>
    <row r="61833" spans="5:29" s="2" customFormat="1">
      <c r="E61833" s="120"/>
      <c r="M61833" s="120"/>
      <c r="N61833" s="120"/>
      <c r="U61833" s="121"/>
      <c r="V61833" s="122"/>
      <c r="W61833" s="123"/>
      <c r="AC61833" s="123"/>
    </row>
    <row r="61834" spans="5:29" s="2" customFormat="1">
      <c r="E61834" s="120"/>
      <c r="M61834" s="120"/>
      <c r="N61834" s="120"/>
      <c r="U61834" s="121"/>
      <c r="V61834" s="122"/>
      <c r="W61834" s="123"/>
      <c r="AC61834" s="123"/>
    </row>
    <row r="61835" spans="5:29" s="2" customFormat="1">
      <c r="E61835" s="120"/>
      <c r="M61835" s="120"/>
      <c r="N61835" s="120"/>
      <c r="U61835" s="121"/>
      <c r="V61835" s="122"/>
      <c r="W61835" s="123"/>
      <c r="AC61835" s="123"/>
    </row>
    <row r="61836" spans="5:29" s="2" customFormat="1">
      <c r="E61836" s="120"/>
      <c r="M61836" s="120"/>
      <c r="N61836" s="120"/>
      <c r="U61836" s="121"/>
      <c r="V61836" s="122"/>
      <c r="W61836" s="123"/>
      <c r="AC61836" s="123"/>
    </row>
    <row r="61837" spans="5:29" s="2" customFormat="1">
      <c r="E61837" s="120"/>
      <c r="M61837" s="120"/>
      <c r="N61837" s="120"/>
      <c r="U61837" s="121"/>
      <c r="V61837" s="122"/>
      <c r="W61837" s="123"/>
      <c r="AC61837" s="123"/>
    </row>
    <row r="61838" spans="5:29" s="2" customFormat="1">
      <c r="E61838" s="120"/>
      <c r="M61838" s="120"/>
      <c r="N61838" s="120"/>
      <c r="U61838" s="121"/>
      <c r="V61838" s="122"/>
      <c r="W61838" s="123"/>
      <c r="AC61838" s="123"/>
    </row>
    <row r="61839" spans="5:29" s="2" customFormat="1">
      <c r="E61839" s="120"/>
      <c r="M61839" s="120"/>
      <c r="N61839" s="120"/>
      <c r="U61839" s="121"/>
      <c r="V61839" s="122"/>
      <c r="W61839" s="123"/>
      <c r="AC61839" s="123"/>
    </row>
    <row r="61840" spans="5:29" s="2" customFormat="1">
      <c r="E61840" s="120"/>
      <c r="M61840" s="120"/>
      <c r="N61840" s="120"/>
      <c r="U61840" s="121"/>
      <c r="V61840" s="122"/>
      <c r="W61840" s="123"/>
      <c r="AC61840" s="123"/>
    </row>
    <row r="61841" spans="5:29" s="2" customFormat="1">
      <c r="E61841" s="120"/>
      <c r="M61841" s="120"/>
      <c r="N61841" s="120"/>
      <c r="U61841" s="121"/>
      <c r="V61841" s="122"/>
      <c r="W61841" s="123"/>
      <c r="AC61841" s="123"/>
    </row>
    <row r="61842" spans="5:29" s="2" customFormat="1">
      <c r="E61842" s="120"/>
      <c r="M61842" s="120"/>
      <c r="N61842" s="120"/>
      <c r="U61842" s="121"/>
      <c r="V61842" s="122"/>
      <c r="W61842" s="123"/>
      <c r="AC61842" s="123"/>
    </row>
    <row r="61843" spans="5:29" s="2" customFormat="1">
      <c r="E61843" s="120"/>
      <c r="M61843" s="120"/>
      <c r="N61843" s="120"/>
      <c r="U61843" s="121"/>
      <c r="V61843" s="122"/>
      <c r="W61843" s="123"/>
      <c r="AC61843" s="123"/>
    </row>
    <row r="61844" spans="5:29" s="2" customFormat="1">
      <c r="E61844" s="120"/>
      <c r="M61844" s="120"/>
      <c r="N61844" s="120"/>
      <c r="U61844" s="121"/>
      <c r="V61844" s="122"/>
      <c r="W61844" s="123"/>
      <c r="AC61844" s="123"/>
    </row>
    <row r="61845" spans="5:29" s="2" customFormat="1">
      <c r="E61845" s="120"/>
      <c r="M61845" s="120"/>
      <c r="N61845" s="120"/>
      <c r="U61845" s="121"/>
      <c r="V61845" s="122"/>
      <c r="W61845" s="123"/>
      <c r="AC61845" s="123"/>
    </row>
    <row r="61846" spans="5:29" s="2" customFormat="1">
      <c r="E61846" s="120"/>
      <c r="M61846" s="120"/>
      <c r="N61846" s="120"/>
      <c r="U61846" s="121"/>
      <c r="V61846" s="122"/>
      <c r="W61846" s="123"/>
      <c r="AC61846" s="123"/>
    </row>
    <row r="61847" spans="5:29" s="2" customFormat="1">
      <c r="E61847" s="120"/>
      <c r="M61847" s="120"/>
      <c r="N61847" s="120"/>
      <c r="U61847" s="121"/>
      <c r="V61847" s="122"/>
      <c r="W61847" s="123"/>
      <c r="AC61847" s="123"/>
    </row>
    <row r="61848" spans="5:29" s="2" customFormat="1">
      <c r="E61848" s="120"/>
      <c r="M61848" s="120"/>
      <c r="N61848" s="120"/>
      <c r="U61848" s="121"/>
      <c r="V61848" s="122"/>
      <c r="W61848" s="123"/>
      <c r="AC61848" s="123"/>
    </row>
    <row r="61849" spans="5:29" s="2" customFormat="1">
      <c r="E61849" s="120"/>
      <c r="M61849" s="120"/>
      <c r="N61849" s="120"/>
      <c r="U61849" s="121"/>
      <c r="V61849" s="122"/>
      <c r="W61849" s="123"/>
      <c r="AC61849" s="123"/>
    </row>
    <row r="61850" spans="5:29" s="2" customFormat="1">
      <c r="E61850" s="120"/>
      <c r="M61850" s="120"/>
      <c r="N61850" s="120"/>
      <c r="U61850" s="121"/>
      <c r="V61850" s="122"/>
      <c r="W61850" s="123"/>
      <c r="AC61850" s="123"/>
    </row>
    <row r="61851" spans="5:29" s="2" customFormat="1">
      <c r="E61851" s="120"/>
      <c r="M61851" s="120"/>
      <c r="N61851" s="120"/>
      <c r="U61851" s="121"/>
      <c r="V61851" s="122"/>
      <c r="W61851" s="123"/>
      <c r="AC61851" s="123"/>
    </row>
    <row r="61852" spans="5:29" s="2" customFormat="1">
      <c r="E61852" s="120"/>
      <c r="M61852" s="120"/>
      <c r="N61852" s="120"/>
      <c r="U61852" s="121"/>
      <c r="V61852" s="122"/>
      <c r="W61852" s="123"/>
      <c r="AC61852" s="123"/>
    </row>
    <row r="61853" spans="5:29" s="2" customFormat="1">
      <c r="E61853" s="120"/>
      <c r="M61853" s="120"/>
      <c r="N61853" s="120"/>
      <c r="U61853" s="121"/>
      <c r="V61853" s="122"/>
      <c r="W61853" s="123"/>
      <c r="AC61853" s="123"/>
    </row>
    <row r="61854" spans="5:29" s="2" customFormat="1">
      <c r="E61854" s="120"/>
      <c r="M61854" s="120"/>
      <c r="N61854" s="120"/>
      <c r="U61854" s="121"/>
      <c r="V61854" s="122"/>
      <c r="W61854" s="123"/>
      <c r="AC61854" s="123"/>
    </row>
    <row r="61855" spans="5:29" s="2" customFormat="1">
      <c r="E61855" s="120"/>
      <c r="M61855" s="120"/>
      <c r="N61855" s="120"/>
      <c r="U61855" s="121"/>
      <c r="V61855" s="122"/>
      <c r="W61855" s="123"/>
      <c r="AC61855" s="123"/>
    </row>
    <row r="61856" spans="5:29" s="2" customFormat="1">
      <c r="E61856" s="120"/>
      <c r="M61856" s="120"/>
      <c r="N61856" s="120"/>
      <c r="U61856" s="121"/>
      <c r="V61856" s="122"/>
      <c r="W61856" s="123"/>
      <c r="AC61856" s="123"/>
    </row>
    <row r="61857" spans="5:29" s="2" customFormat="1">
      <c r="E61857" s="120"/>
      <c r="M61857" s="120"/>
      <c r="N61857" s="120"/>
      <c r="U61857" s="121"/>
      <c r="V61857" s="122"/>
      <c r="W61857" s="123"/>
      <c r="AC61857" s="123"/>
    </row>
    <row r="61858" spans="5:29" s="2" customFormat="1">
      <c r="E61858" s="120"/>
      <c r="M61858" s="120"/>
      <c r="N61858" s="120"/>
      <c r="U61858" s="121"/>
      <c r="V61858" s="122"/>
      <c r="W61858" s="123"/>
      <c r="AC61858" s="123"/>
    </row>
    <row r="61859" spans="5:29" s="2" customFormat="1">
      <c r="E61859" s="120"/>
      <c r="M61859" s="120"/>
      <c r="N61859" s="120"/>
      <c r="U61859" s="121"/>
      <c r="V61859" s="122"/>
      <c r="W61859" s="123"/>
      <c r="AC61859" s="123"/>
    </row>
    <row r="61860" spans="5:29" s="2" customFormat="1">
      <c r="E61860" s="120"/>
      <c r="M61860" s="120"/>
      <c r="N61860" s="120"/>
      <c r="U61860" s="121"/>
      <c r="V61860" s="122"/>
      <c r="W61860" s="123"/>
      <c r="AC61860" s="123"/>
    </row>
    <row r="61861" spans="5:29" s="2" customFormat="1">
      <c r="E61861" s="120"/>
      <c r="M61861" s="120"/>
      <c r="N61861" s="120"/>
      <c r="U61861" s="121"/>
      <c r="V61861" s="122"/>
      <c r="W61861" s="123"/>
      <c r="AC61861" s="123"/>
    </row>
    <row r="61862" spans="5:29" s="2" customFormat="1">
      <c r="E61862" s="120"/>
      <c r="M61862" s="120"/>
      <c r="N61862" s="120"/>
      <c r="U61862" s="121"/>
      <c r="V61862" s="122"/>
      <c r="W61862" s="123"/>
      <c r="AC61862" s="123"/>
    </row>
    <row r="61863" spans="5:29" s="2" customFormat="1">
      <c r="E61863" s="120"/>
      <c r="M61863" s="120"/>
      <c r="N61863" s="120"/>
      <c r="U61863" s="121"/>
      <c r="V61863" s="122"/>
      <c r="W61863" s="123"/>
      <c r="AC61863" s="123"/>
    </row>
    <row r="61864" spans="5:29" s="2" customFormat="1">
      <c r="E61864" s="120"/>
      <c r="M61864" s="120"/>
      <c r="N61864" s="120"/>
      <c r="U61864" s="121"/>
      <c r="V61864" s="122"/>
      <c r="W61864" s="123"/>
      <c r="AC61864" s="123"/>
    </row>
    <row r="61865" spans="5:29" s="2" customFormat="1">
      <c r="E61865" s="120"/>
      <c r="M61865" s="120"/>
      <c r="N61865" s="120"/>
      <c r="U61865" s="121"/>
      <c r="V61865" s="122"/>
      <c r="W61865" s="123"/>
      <c r="AC61865" s="123"/>
    </row>
    <row r="61866" spans="5:29" s="2" customFormat="1">
      <c r="E61866" s="120"/>
      <c r="M61866" s="120"/>
      <c r="N61866" s="120"/>
      <c r="U61866" s="121"/>
      <c r="V61866" s="122"/>
      <c r="W61866" s="123"/>
      <c r="AC61866" s="123"/>
    </row>
    <row r="61867" spans="5:29" s="2" customFormat="1">
      <c r="E61867" s="120"/>
      <c r="M61867" s="120"/>
      <c r="N61867" s="120"/>
      <c r="U61867" s="121"/>
      <c r="V61867" s="122"/>
      <c r="W61867" s="123"/>
      <c r="AC61867" s="123"/>
    </row>
    <row r="61868" spans="5:29" s="2" customFormat="1">
      <c r="E61868" s="120"/>
      <c r="M61868" s="120"/>
      <c r="N61868" s="120"/>
      <c r="U61868" s="121"/>
      <c r="V61868" s="122"/>
      <c r="W61868" s="123"/>
      <c r="AC61868" s="123"/>
    </row>
    <row r="61869" spans="5:29" s="2" customFormat="1">
      <c r="E61869" s="120"/>
      <c r="M61869" s="120"/>
      <c r="N61869" s="120"/>
      <c r="U61869" s="121"/>
      <c r="V61869" s="122"/>
      <c r="W61869" s="123"/>
      <c r="AC61869" s="123"/>
    </row>
    <row r="61870" spans="5:29" s="2" customFormat="1">
      <c r="E61870" s="120"/>
      <c r="M61870" s="120"/>
      <c r="N61870" s="120"/>
      <c r="U61870" s="121"/>
      <c r="V61870" s="122"/>
      <c r="W61870" s="123"/>
      <c r="AC61870" s="123"/>
    </row>
    <row r="61871" spans="5:29" s="2" customFormat="1">
      <c r="E61871" s="120"/>
      <c r="M61871" s="120"/>
      <c r="N61871" s="120"/>
      <c r="U61871" s="121"/>
      <c r="V61871" s="122"/>
      <c r="W61871" s="123"/>
      <c r="AC61871" s="123"/>
    </row>
    <row r="61872" spans="5:29" s="2" customFormat="1">
      <c r="E61872" s="120"/>
      <c r="M61872" s="120"/>
      <c r="N61872" s="120"/>
      <c r="U61872" s="121"/>
      <c r="V61872" s="122"/>
      <c r="W61872" s="123"/>
      <c r="AC61872" s="123"/>
    </row>
    <row r="61873" spans="5:29" s="2" customFormat="1">
      <c r="E61873" s="120"/>
      <c r="M61873" s="120"/>
      <c r="N61873" s="120"/>
      <c r="U61873" s="121"/>
      <c r="V61873" s="122"/>
      <c r="W61873" s="123"/>
      <c r="AC61873" s="123"/>
    </row>
    <row r="61874" spans="5:29" s="2" customFormat="1">
      <c r="E61874" s="120"/>
      <c r="M61874" s="120"/>
      <c r="N61874" s="120"/>
      <c r="U61874" s="121"/>
      <c r="V61874" s="122"/>
      <c r="W61874" s="123"/>
      <c r="AC61874" s="123"/>
    </row>
    <row r="61875" spans="5:29" s="2" customFormat="1">
      <c r="E61875" s="120"/>
      <c r="M61875" s="120"/>
      <c r="N61875" s="120"/>
      <c r="U61875" s="121"/>
      <c r="V61875" s="122"/>
      <c r="W61875" s="123"/>
      <c r="AC61875" s="123"/>
    </row>
    <row r="61876" spans="5:29" s="2" customFormat="1">
      <c r="E61876" s="120"/>
      <c r="M61876" s="120"/>
      <c r="N61876" s="120"/>
      <c r="U61876" s="121"/>
      <c r="V61876" s="122"/>
      <c r="W61876" s="123"/>
      <c r="AC61876" s="123"/>
    </row>
    <row r="61877" spans="5:29" s="2" customFormat="1">
      <c r="E61877" s="120"/>
      <c r="M61877" s="120"/>
      <c r="N61877" s="120"/>
      <c r="U61877" s="121"/>
      <c r="V61877" s="122"/>
      <c r="W61877" s="123"/>
      <c r="AC61877" s="123"/>
    </row>
    <row r="61878" spans="5:29" s="2" customFormat="1">
      <c r="E61878" s="120"/>
      <c r="M61878" s="120"/>
      <c r="N61878" s="120"/>
      <c r="U61878" s="121"/>
      <c r="V61878" s="122"/>
      <c r="W61878" s="123"/>
      <c r="AC61878" s="123"/>
    </row>
    <row r="61879" spans="5:29" s="2" customFormat="1">
      <c r="E61879" s="120"/>
      <c r="M61879" s="120"/>
      <c r="N61879" s="120"/>
      <c r="U61879" s="121"/>
      <c r="V61879" s="122"/>
      <c r="W61879" s="123"/>
      <c r="AC61879" s="123"/>
    </row>
    <row r="61880" spans="5:29" s="2" customFormat="1">
      <c r="E61880" s="120"/>
      <c r="M61880" s="120"/>
      <c r="N61880" s="120"/>
      <c r="U61880" s="121"/>
      <c r="V61880" s="122"/>
      <c r="W61880" s="123"/>
      <c r="AC61880" s="123"/>
    </row>
    <row r="61881" spans="5:29" s="2" customFormat="1">
      <c r="E61881" s="120"/>
      <c r="M61881" s="120"/>
      <c r="N61881" s="120"/>
      <c r="U61881" s="121"/>
      <c r="V61881" s="122"/>
      <c r="W61881" s="123"/>
      <c r="AC61881" s="123"/>
    </row>
    <row r="61882" spans="5:29" s="2" customFormat="1">
      <c r="E61882" s="120"/>
      <c r="M61882" s="120"/>
      <c r="N61882" s="120"/>
      <c r="U61882" s="121"/>
      <c r="V61882" s="122"/>
      <c r="W61882" s="123"/>
      <c r="AC61882" s="123"/>
    </row>
    <row r="61883" spans="5:29" s="2" customFormat="1">
      <c r="E61883" s="120"/>
      <c r="M61883" s="120"/>
      <c r="N61883" s="120"/>
      <c r="U61883" s="121"/>
      <c r="V61883" s="122"/>
      <c r="W61883" s="123"/>
      <c r="AC61883" s="123"/>
    </row>
    <row r="61884" spans="5:29" s="2" customFormat="1">
      <c r="E61884" s="120"/>
      <c r="M61884" s="120"/>
      <c r="N61884" s="120"/>
      <c r="U61884" s="121"/>
      <c r="V61884" s="122"/>
      <c r="W61884" s="123"/>
      <c r="AC61884" s="123"/>
    </row>
    <row r="61885" spans="5:29" s="2" customFormat="1">
      <c r="E61885" s="120"/>
      <c r="M61885" s="120"/>
      <c r="N61885" s="120"/>
      <c r="U61885" s="121"/>
      <c r="V61885" s="122"/>
      <c r="W61885" s="123"/>
      <c r="AC61885" s="123"/>
    </row>
    <row r="61886" spans="5:29" s="2" customFormat="1">
      <c r="E61886" s="120"/>
      <c r="M61886" s="120"/>
      <c r="N61886" s="120"/>
      <c r="U61886" s="121"/>
      <c r="V61886" s="122"/>
      <c r="W61886" s="123"/>
      <c r="AC61886" s="123"/>
    </row>
    <row r="61887" spans="5:29" s="2" customFormat="1">
      <c r="E61887" s="120"/>
      <c r="M61887" s="120"/>
      <c r="N61887" s="120"/>
      <c r="U61887" s="121"/>
      <c r="V61887" s="122"/>
      <c r="W61887" s="123"/>
      <c r="AC61887" s="123"/>
    </row>
    <row r="61888" spans="5:29" s="2" customFormat="1">
      <c r="E61888" s="120"/>
      <c r="M61888" s="120"/>
      <c r="N61888" s="120"/>
      <c r="U61888" s="121"/>
      <c r="V61888" s="122"/>
      <c r="W61888" s="123"/>
      <c r="AC61888" s="123"/>
    </row>
    <row r="61889" spans="5:29" s="2" customFormat="1">
      <c r="E61889" s="120"/>
      <c r="M61889" s="120"/>
      <c r="N61889" s="120"/>
      <c r="U61889" s="121"/>
      <c r="V61889" s="122"/>
      <c r="W61889" s="123"/>
      <c r="AC61889" s="123"/>
    </row>
    <row r="61890" spans="5:29" s="2" customFormat="1">
      <c r="E61890" s="120"/>
      <c r="M61890" s="120"/>
      <c r="N61890" s="120"/>
      <c r="U61890" s="121"/>
      <c r="V61890" s="122"/>
      <c r="W61890" s="123"/>
      <c r="AC61890" s="123"/>
    </row>
    <row r="61891" spans="5:29" s="2" customFormat="1">
      <c r="E61891" s="120"/>
      <c r="M61891" s="120"/>
      <c r="N61891" s="120"/>
      <c r="U61891" s="121"/>
      <c r="V61891" s="122"/>
      <c r="W61891" s="123"/>
      <c r="AC61891" s="123"/>
    </row>
    <row r="61892" spans="5:29" s="2" customFormat="1">
      <c r="E61892" s="120"/>
      <c r="M61892" s="120"/>
      <c r="N61892" s="120"/>
      <c r="U61892" s="121"/>
      <c r="V61892" s="122"/>
      <c r="W61892" s="123"/>
      <c r="AC61892" s="123"/>
    </row>
    <row r="61893" spans="5:29" s="2" customFormat="1">
      <c r="E61893" s="120"/>
      <c r="M61893" s="120"/>
      <c r="N61893" s="120"/>
      <c r="U61893" s="121"/>
      <c r="V61893" s="122"/>
      <c r="W61893" s="123"/>
      <c r="AC61893" s="123"/>
    </row>
    <row r="61894" spans="5:29" s="2" customFormat="1">
      <c r="E61894" s="120"/>
      <c r="M61894" s="120"/>
      <c r="N61894" s="120"/>
      <c r="U61894" s="121"/>
      <c r="V61894" s="122"/>
      <c r="W61894" s="123"/>
      <c r="AC61894" s="123"/>
    </row>
    <row r="61895" spans="5:29" s="2" customFormat="1">
      <c r="E61895" s="120"/>
      <c r="M61895" s="120"/>
      <c r="N61895" s="120"/>
      <c r="U61895" s="121"/>
      <c r="V61895" s="122"/>
      <c r="W61895" s="123"/>
      <c r="AC61895" s="123"/>
    </row>
    <row r="61896" spans="5:29" s="2" customFormat="1">
      <c r="E61896" s="120"/>
      <c r="M61896" s="120"/>
      <c r="N61896" s="120"/>
      <c r="U61896" s="121"/>
      <c r="V61896" s="122"/>
      <c r="W61896" s="123"/>
      <c r="AC61896" s="123"/>
    </row>
    <row r="61897" spans="5:29" s="2" customFormat="1">
      <c r="E61897" s="120"/>
      <c r="M61897" s="120"/>
      <c r="N61897" s="120"/>
      <c r="U61897" s="121"/>
      <c r="V61897" s="122"/>
      <c r="W61897" s="123"/>
      <c r="AC61897" s="123"/>
    </row>
    <row r="61898" spans="5:29" s="2" customFormat="1">
      <c r="E61898" s="120"/>
      <c r="M61898" s="120"/>
      <c r="N61898" s="120"/>
      <c r="U61898" s="121"/>
      <c r="V61898" s="122"/>
      <c r="W61898" s="123"/>
      <c r="AC61898" s="123"/>
    </row>
    <row r="61899" spans="5:29" s="2" customFormat="1">
      <c r="E61899" s="120"/>
      <c r="M61899" s="120"/>
      <c r="N61899" s="120"/>
      <c r="U61899" s="121"/>
      <c r="V61899" s="122"/>
      <c r="W61899" s="123"/>
      <c r="AC61899" s="123"/>
    </row>
    <row r="61900" spans="5:29" s="2" customFormat="1">
      <c r="E61900" s="120"/>
      <c r="M61900" s="120"/>
      <c r="N61900" s="120"/>
      <c r="U61900" s="121"/>
      <c r="V61900" s="122"/>
      <c r="W61900" s="123"/>
      <c r="AC61900" s="123"/>
    </row>
    <row r="61901" spans="5:29" s="2" customFormat="1">
      <c r="E61901" s="120"/>
      <c r="M61901" s="120"/>
      <c r="N61901" s="120"/>
      <c r="U61901" s="121"/>
      <c r="V61901" s="122"/>
      <c r="W61901" s="123"/>
      <c r="AC61901" s="123"/>
    </row>
    <row r="61902" spans="5:29" s="2" customFormat="1">
      <c r="E61902" s="120"/>
      <c r="M61902" s="120"/>
      <c r="N61902" s="120"/>
      <c r="U61902" s="121"/>
      <c r="V61902" s="122"/>
      <c r="W61902" s="123"/>
      <c r="AC61902" s="123"/>
    </row>
    <row r="61903" spans="5:29" s="2" customFormat="1">
      <c r="E61903" s="120"/>
      <c r="M61903" s="120"/>
      <c r="N61903" s="120"/>
      <c r="U61903" s="121"/>
      <c r="V61903" s="122"/>
      <c r="W61903" s="123"/>
      <c r="AC61903" s="123"/>
    </row>
    <row r="61904" spans="5:29" s="2" customFormat="1">
      <c r="E61904" s="120"/>
      <c r="M61904" s="120"/>
      <c r="N61904" s="120"/>
      <c r="U61904" s="121"/>
      <c r="V61904" s="122"/>
      <c r="W61904" s="123"/>
      <c r="AC61904" s="123"/>
    </row>
    <row r="61905" spans="5:29" s="2" customFormat="1">
      <c r="E61905" s="120"/>
      <c r="M61905" s="120"/>
      <c r="N61905" s="120"/>
      <c r="U61905" s="121"/>
      <c r="V61905" s="122"/>
      <c r="W61905" s="123"/>
      <c r="AC61905" s="123"/>
    </row>
    <row r="61906" spans="5:29" s="2" customFormat="1">
      <c r="E61906" s="120"/>
      <c r="M61906" s="120"/>
      <c r="N61906" s="120"/>
      <c r="U61906" s="121"/>
      <c r="V61906" s="122"/>
      <c r="W61906" s="123"/>
      <c r="AC61906" s="123"/>
    </row>
    <row r="61907" spans="5:29" s="2" customFormat="1">
      <c r="E61907" s="120"/>
      <c r="M61907" s="120"/>
      <c r="N61907" s="120"/>
      <c r="U61907" s="121"/>
      <c r="V61907" s="122"/>
      <c r="W61907" s="123"/>
      <c r="AC61907" s="123"/>
    </row>
    <row r="61908" spans="5:29" s="2" customFormat="1">
      <c r="E61908" s="120"/>
      <c r="M61908" s="120"/>
      <c r="N61908" s="120"/>
      <c r="U61908" s="121"/>
      <c r="V61908" s="122"/>
      <c r="W61908" s="123"/>
      <c r="AC61908" s="123"/>
    </row>
    <row r="61909" spans="5:29" s="2" customFormat="1">
      <c r="E61909" s="120"/>
      <c r="M61909" s="120"/>
      <c r="N61909" s="120"/>
      <c r="U61909" s="121"/>
      <c r="V61909" s="122"/>
      <c r="W61909" s="123"/>
      <c r="AC61909" s="123"/>
    </row>
    <row r="61910" spans="5:29" s="2" customFormat="1">
      <c r="E61910" s="120"/>
      <c r="M61910" s="120"/>
      <c r="N61910" s="120"/>
      <c r="U61910" s="121"/>
      <c r="V61910" s="122"/>
      <c r="W61910" s="123"/>
      <c r="AC61910" s="123"/>
    </row>
    <row r="61911" spans="5:29" s="2" customFormat="1">
      <c r="E61911" s="120"/>
      <c r="M61911" s="120"/>
      <c r="N61911" s="120"/>
      <c r="U61911" s="121"/>
      <c r="V61911" s="122"/>
      <c r="W61911" s="123"/>
      <c r="AC61911" s="123"/>
    </row>
    <row r="61912" spans="5:29" s="2" customFormat="1">
      <c r="E61912" s="120"/>
      <c r="M61912" s="120"/>
      <c r="N61912" s="120"/>
      <c r="U61912" s="121"/>
      <c r="V61912" s="122"/>
      <c r="W61912" s="123"/>
      <c r="AC61912" s="123"/>
    </row>
    <row r="61913" spans="5:29" s="2" customFormat="1">
      <c r="E61913" s="120"/>
      <c r="M61913" s="120"/>
      <c r="N61913" s="120"/>
      <c r="U61913" s="121"/>
      <c r="V61913" s="122"/>
      <c r="W61913" s="123"/>
      <c r="AC61913" s="123"/>
    </row>
    <row r="61914" spans="5:29" s="2" customFormat="1">
      <c r="E61914" s="120"/>
      <c r="M61914" s="120"/>
      <c r="N61914" s="120"/>
      <c r="U61914" s="121"/>
      <c r="V61914" s="122"/>
      <c r="W61914" s="123"/>
      <c r="AC61914" s="123"/>
    </row>
    <row r="61915" spans="5:29" s="2" customFormat="1">
      <c r="E61915" s="120"/>
      <c r="M61915" s="120"/>
      <c r="N61915" s="120"/>
      <c r="U61915" s="121"/>
      <c r="V61915" s="122"/>
      <c r="W61915" s="123"/>
      <c r="AC61915" s="123"/>
    </row>
    <row r="61916" spans="5:29" s="2" customFormat="1">
      <c r="E61916" s="120"/>
      <c r="M61916" s="120"/>
      <c r="N61916" s="120"/>
      <c r="U61916" s="121"/>
      <c r="V61916" s="122"/>
      <c r="W61916" s="123"/>
      <c r="AC61916" s="123"/>
    </row>
    <row r="61917" spans="5:29" s="2" customFormat="1">
      <c r="E61917" s="120"/>
      <c r="M61917" s="120"/>
      <c r="N61917" s="120"/>
      <c r="U61917" s="121"/>
      <c r="V61917" s="122"/>
      <c r="W61917" s="123"/>
      <c r="AC61917" s="123"/>
    </row>
    <row r="61918" spans="5:29" s="2" customFormat="1">
      <c r="E61918" s="120"/>
      <c r="M61918" s="120"/>
      <c r="N61918" s="120"/>
      <c r="U61918" s="121"/>
      <c r="V61918" s="122"/>
      <c r="W61918" s="123"/>
      <c r="AC61918" s="123"/>
    </row>
    <row r="61919" spans="5:29" s="2" customFormat="1">
      <c r="E61919" s="120"/>
      <c r="M61919" s="120"/>
      <c r="N61919" s="120"/>
      <c r="U61919" s="121"/>
      <c r="V61919" s="122"/>
      <c r="W61919" s="123"/>
      <c r="AC61919" s="123"/>
    </row>
    <row r="61920" spans="5:29" s="2" customFormat="1">
      <c r="E61920" s="120"/>
      <c r="M61920" s="120"/>
      <c r="N61920" s="120"/>
      <c r="U61920" s="121"/>
      <c r="V61920" s="122"/>
      <c r="W61920" s="123"/>
      <c r="AC61920" s="123"/>
    </row>
    <row r="61921" spans="5:29" s="2" customFormat="1">
      <c r="E61921" s="120"/>
      <c r="M61921" s="120"/>
      <c r="N61921" s="120"/>
      <c r="U61921" s="121"/>
      <c r="V61921" s="122"/>
      <c r="W61921" s="123"/>
      <c r="AC61921" s="123"/>
    </row>
    <row r="61922" spans="5:29" s="2" customFormat="1">
      <c r="E61922" s="120"/>
      <c r="M61922" s="120"/>
      <c r="N61922" s="120"/>
      <c r="U61922" s="121"/>
      <c r="V61922" s="122"/>
      <c r="W61922" s="123"/>
      <c r="AC61922" s="123"/>
    </row>
    <row r="61923" spans="5:29" s="2" customFormat="1">
      <c r="E61923" s="120"/>
      <c r="M61923" s="120"/>
      <c r="N61923" s="120"/>
      <c r="U61923" s="121"/>
      <c r="V61923" s="122"/>
      <c r="W61923" s="123"/>
      <c r="AC61923" s="123"/>
    </row>
    <row r="61924" spans="5:29" s="2" customFormat="1">
      <c r="E61924" s="120"/>
      <c r="M61924" s="120"/>
      <c r="N61924" s="120"/>
      <c r="U61924" s="121"/>
      <c r="V61924" s="122"/>
      <c r="W61924" s="123"/>
      <c r="AC61924" s="123"/>
    </row>
    <row r="61925" spans="5:29" s="2" customFormat="1">
      <c r="E61925" s="120"/>
      <c r="M61925" s="120"/>
      <c r="N61925" s="120"/>
      <c r="U61925" s="121"/>
      <c r="V61925" s="122"/>
      <c r="W61925" s="123"/>
      <c r="AC61925" s="123"/>
    </row>
    <row r="61926" spans="5:29" s="2" customFormat="1">
      <c r="E61926" s="120"/>
      <c r="M61926" s="120"/>
      <c r="N61926" s="120"/>
      <c r="U61926" s="121"/>
      <c r="V61926" s="122"/>
      <c r="W61926" s="123"/>
      <c r="AC61926" s="123"/>
    </row>
    <row r="61927" spans="5:29" s="2" customFormat="1">
      <c r="E61927" s="120"/>
      <c r="M61927" s="120"/>
      <c r="N61927" s="120"/>
      <c r="U61927" s="121"/>
      <c r="V61927" s="122"/>
      <c r="W61927" s="123"/>
      <c r="AC61927" s="123"/>
    </row>
    <row r="61928" spans="5:29" s="2" customFormat="1">
      <c r="E61928" s="120"/>
      <c r="M61928" s="120"/>
      <c r="N61928" s="120"/>
      <c r="U61928" s="121"/>
      <c r="V61928" s="122"/>
      <c r="W61928" s="123"/>
      <c r="AC61928" s="123"/>
    </row>
    <row r="61929" spans="5:29" s="2" customFormat="1">
      <c r="E61929" s="120"/>
      <c r="M61929" s="120"/>
      <c r="N61929" s="120"/>
      <c r="U61929" s="121"/>
      <c r="V61929" s="122"/>
      <c r="W61929" s="123"/>
      <c r="AC61929" s="123"/>
    </row>
    <row r="61930" spans="5:29" s="2" customFormat="1">
      <c r="E61930" s="120"/>
      <c r="M61930" s="120"/>
      <c r="N61930" s="120"/>
      <c r="U61930" s="121"/>
      <c r="V61930" s="122"/>
      <c r="W61930" s="123"/>
      <c r="AC61930" s="123"/>
    </row>
    <row r="61931" spans="5:29" s="2" customFormat="1">
      <c r="E61931" s="120"/>
      <c r="M61931" s="120"/>
      <c r="N61931" s="120"/>
      <c r="U61931" s="121"/>
      <c r="V61931" s="122"/>
      <c r="W61931" s="123"/>
      <c r="AC61931" s="123"/>
    </row>
    <row r="61932" spans="5:29" s="2" customFormat="1">
      <c r="E61932" s="120"/>
      <c r="M61932" s="120"/>
      <c r="N61932" s="120"/>
      <c r="U61932" s="121"/>
      <c r="V61932" s="122"/>
      <c r="W61932" s="123"/>
      <c r="AC61932" s="123"/>
    </row>
    <row r="61933" spans="5:29" s="2" customFormat="1">
      <c r="E61933" s="120"/>
      <c r="M61933" s="120"/>
      <c r="N61933" s="120"/>
      <c r="U61933" s="121"/>
      <c r="V61933" s="122"/>
      <c r="W61933" s="123"/>
      <c r="AC61933" s="123"/>
    </row>
    <row r="61934" spans="5:29" s="2" customFormat="1">
      <c r="E61934" s="120"/>
      <c r="M61934" s="120"/>
      <c r="N61934" s="120"/>
      <c r="U61934" s="121"/>
      <c r="V61934" s="122"/>
      <c r="W61934" s="123"/>
      <c r="AC61934" s="123"/>
    </row>
    <row r="61935" spans="5:29" s="2" customFormat="1">
      <c r="E61935" s="120"/>
      <c r="M61935" s="120"/>
      <c r="N61935" s="120"/>
      <c r="U61935" s="121"/>
      <c r="V61935" s="122"/>
      <c r="W61935" s="123"/>
      <c r="AC61935" s="123"/>
    </row>
    <row r="61936" spans="5:29" s="2" customFormat="1">
      <c r="E61936" s="120"/>
      <c r="M61936" s="120"/>
      <c r="N61936" s="120"/>
      <c r="U61936" s="121"/>
      <c r="V61936" s="122"/>
      <c r="W61936" s="123"/>
      <c r="AC61936" s="123"/>
    </row>
    <row r="61937" spans="5:29" s="2" customFormat="1">
      <c r="E61937" s="120"/>
      <c r="M61937" s="120"/>
      <c r="N61937" s="120"/>
      <c r="U61937" s="121"/>
      <c r="V61937" s="122"/>
      <c r="W61937" s="123"/>
      <c r="AC61937" s="123"/>
    </row>
    <row r="61938" spans="5:29" s="2" customFormat="1">
      <c r="E61938" s="120"/>
      <c r="M61938" s="120"/>
      <c r="N61938" s="120"/>
      <c r="U61938" s="121"/>
      <c r="V61938" s="122"/>
      <c r="W61938" s="123"/>
      <c r="AC61938" s="123"/>
    </row>
    <row r="61939" spans="5:29" s="2" customFormat="1">
      <c r="E61939" s="120"/>
      <c r="M61939" s="120"/>
      <c r="N61939" s="120"/>
      <c r="U61939" s="121"/>
      <c r="V61939" s="122"/>
      <c r="W61939" s="123"/>
      <c r="AC61939" s="123"/>
    </row>
    <row r="61940" spans="5:29" s="2" customFormat="1">
      <c r="E61940" s="120"/>
      <c r="M61940" s="120"/>
      <c r="N61940" s="120"/>
      <c r="U61940" s="121"/>
      <c r="V61940" s="122"/>
      <c r="W61940" s="123"/>
      <c r="AC61940" s="123"/>
    </row>
    <row r="61941" spans="5:29" s="2" customFormat="1">
      <c r="E61941" s="120"/>
      <c r="M61941" s="120"/>
      <c r="N61941" s="120"/>
      <c r="U61941" s="121"/>
      <c r="V61941" s="122"/>
      <c r="W61941" s="123"/>
      <c r="AC61941" s="123"/>
    </row>
    <row r="61942" spans="5:29" s="2" customFormat="1">
      <c r="E61942" s="120"/>
      <c r="M61942" s="120"/>
      <c r="N61942" s="120"/>
      <c r="U61942" s="121"/>
      <c r="V61942" s="122"/>
      <c r="W61942" s="123"/>
      <c r="AC61942" s="123"/>
    </row>
    <row r="61943" spans="5:29" s="2" customFormat="1">
      <c r="E61943" s="120"/>
      <c r="M61943" s="120"/>
      <c r="N61943" s="120"/>
      <c r="U61943" s="121"/>
      <c r="V61943" s="122"/>
      <c r="W61943" s="123"/>
      <c r="AC61943" s="123"/>
    </row>
    <row r="61944" spans="5:29" s="2" customFormat="1">
      <c r="E61944" s="120"/>
      <c r="M61944" s="120"/>
      <c r="N61944" s="120"/>
      <c r="U61944" s="121"/>
      <c r="V61944" s="122"/>
      <c r="W61944" s="123"/>
      <c r="AC61944" s="123"/>
    </row>
    <row r="61945" spans="5:29" s="2" customFormat="1">
      <c r="E61945" s="120"/>
      <c r="M61945" s="120"/>
      <c r="N61945" s="120"/>
      <c r="U61945" s="121"/>
      <c r="V61945" s="122"/>
      <c r="W61945" s="123"/>
      <c r="AC61945" s="123"/>
    </row>
    <row r="61946" spans="5:29" s="2" customFormat="1">
      <c r="E61946" s="120"/>
      <c r="M61946" s="120"/>
      <c r="N61946" s="120"/>
      <c r="U61946" s="121"/>
      <c r="V61946" s="122"/>
      <c r="W61946" s="123"/>
      <c r="AC61946" s="123"/>
    </row>
    <row r="61947" spans="5:29" s="2" customFormat="1">
      <c r="E61947" s="120"/>
      <c r="M61947" s="120"/>
      <c r="N61947" s="120"/>
      <c r="U61947" s="121"/>
      <c r="V61947" s="122"/>
      <c r="W61947" s="123"/>
      <c r="AC61947" s="123"/>
    </row>
    <row r="61948" spans="5:29" s="2" customFormat="1">
      <c r="E61948" s="120"/>
      <c r="M61948" s="120"/>
      <c r="N61948" s="120"/>
      <c r="U61948" s="121"/>
      <c r="V61948" s="122"/>
      <c r="W61948" s="123"/>
      <c r="AC61948" s="123"/>
    </row>
    <row r="61949" spans="5:29" s="2" customFormat="1">
      <c r="E61949" s="120"/>
      <c r="M61949" s="120"/>
      <c r="N61949" s="120"/>
      <c r="U61949" s="121"/>
      <c r="V61949" s="122"/>
      <c r="W61949" s="123"/>
      <c r="AC61949" s="123"/>
    </row>
    <row r="61950" spans="5:29" s="2" customFormat="1">
      <c r="E61950" s="120"/>
      <c r="M61950" s="120"/>
      <c r="N61950" s="120"/>
      <c r="U61950" s="121"/>
      <c r="V61950" s="122"/>
      <c r="W61950" s="123"/>
      <c r="AC61950" s="123"/>
    </row>
    <row r="61951" spans="5:29" s="2" customFormat="1">
      <c r="E61951" s="120"/>
      <c r="M61951" s="120"/>
      <c r="N61951" s="120"/>
      <c r="U61951" s="121"/>
      <c r="V61951" s="122"/>
      <c r="W61951" s="123"/>
      <c r="AC61951" s="123"/>
    </row>
    <row r="61952" spans="5:29" s="2" customFormat="1">
      <c r="E61952" s="120"/>
      <c r="M61952" s="120"/>
      <c r="N61952" s="120"/>
      <c r="U61952" s="121"/>
      <c r="V61952" s="122"/>
      <c r="W61952" s="123"/>
      <c r="AC61952" s="123"/>
    </row>
    <row r="61953" spans="5:29" s="2" customFormat="1">
      <c r="E61953" s="120"/>
      <c r="M61953" s="120"/>
      <c r="N61953" s="120"/>
      <c r="U61953" s="121"/>
      <c r="V61953" s="122"/>
      <c r="W61953" s="123"/>
      <c r="AC61953" s="123"/>
    </row>
    <row r="61954" spans="5:29" s="2" customFormat="1">
      <c r="E61954" s="120"/>
      <c r="M61954" s="120"/>
      <c r="N61954" s="120"/>
      <c r="U61954" s="121"/>
      <c r="V61954" s="122"/>
      <c r="W61954" s="123"/>
      <c r="AC61954" s="123"/>
    </row>
    <row r="61955" spans="5:29" s="2" customFormat="1">
      <c r="E61955" s="120"/>
      <c r="M61955" s="120"/>
      <c r="N61955" s="120"/>
      <c r="U61955" s="121"/>
      <c r="V61955" s="122"/>
      <c r="W61955" s="123"/>
      <c r="AC61955" s="123"/>
    </row>
    <row r="61956" spans="5:29" s="2" customFormat="1">
      <c r="E61956" s="120"/>
      <c r="M61956" s="120"/>
      <c r="N61956" s="120"/>
      <c r="U61956" s="121"/>
      <c r="V61956" s="122"/>
      <c r="W61956" s="123"/>
      <c r="AC61956" s="123"/>
    </row>
    <row r="61957" spans="5:29" s="2" customFormat="1">
      <c r="E61957" s="120"/>
      <c r="M61957" s="120"/>
      <c r="N61957" s="120"/>
      <c r="U61957" s="121"/>
      <c r="V61957" s="122"/>
      <c r="W61957" s="123"/>
      <c r="AC61957" s="123"/>
    </row>
    <row r="61958" spans="5:29" s="2" customFormat="1">
      <c r="E61958" s="120"/>
      <c r="M61958" s="120"/>
      <c r="N61958" s="120"/>
      <c r="U61958" s="121"/>
      <c r="V61958" s="122"/>
      <c r="W61958" s="123"/>
      <c r="AC61958" s="123"/>
    </row>
    <row r="61959" spans="5:29" s="2" customFormat="1">
      <c r="E61959" s="120"/>
      <c r="M61959" s="120"/>
      <c r="N61959" s="120"/>
      <c r="U61959" s="121"/>
      <c r="V61959" s="122"/>
      <c r="W61959" s="123"/>
      <c r="AC61959" s="123"/>
    </row>
    <row r="61960" spans="5:29" s="2" customFormat="1">
      <c r="E61960" s="120"/>
      <c r="M61960" s="120"/>
      <c r="N61960" s="120"/>
      <c r="U61960" s="121"/>
      <c r="V61960" s="122"/>
      <c r="W61960" s="123"/>
      <c r="AC61960" s="123"/>
    </row>
    <row r="61961" spans="5:29" s="2" customFormat="1">
      <c r="E61961" s="120"/>
      <c r="M61961" s="120"/>
      <c r="N61961" s="120"/>
      <c r="U61961" s="121"/>
      <c r="V61961" s="122"/>
      <c r="W61961" s="123"/>
      <c r="AC61961" s="123"/>
    </row>
    <row r="61962" spans="5:29" s="2" customFormat="1">
      <c r="E61962" s="120"/>
      <c r="M61962" s="120"/>
      <c r="N61962" s="120"/>
      <c r="U61962" s="121"/>
      <c r="V61962" s="122"/>
      <c r="W61962" s="123"/>
      <c r="AC61962" s="123"/>
    </row>
    <row r="61963" spans="5:29" s="2" customFormat="1">
      <c r="E61963" s="120"/>
      <c r="M61963" s="120"/>
      <c r="N61963" s="120"/>
      <c r="U61963" s="121"/>
      <c r="V61963" s="122"/>
      <c r="W61963" s="123"/>
      <c r="AC61963" s="123"/>
    </row>
    <row r="61964" spans="5:29" s="2" customFormat="1">
      <c r="E61964" s="120"/>
      <c r="M61964" s="120"/>
      <c r="N61964" s="120"/>
      <c r="U61964" s="121"/>
      <c r="V61964" s="122"/>
      <c r="W61964" s="123"/>
      <c r="AC61964" s="123"/>
    </row>
    <row r="61965" spans="5:29" s="2" customFormat="1">
      <c r="E61965" s="120"/>
      <c r="M61965" s="120"/>
      <c r="N61965" s="120"/>
      <c r="U61965" s="121"/>
      <c r="V61965" s="122"/>
      <c r="W61965" s="123"/>
      <c r="AC61965" s="123"/>
    </row>
    <row r="61966" spans="5:29" s="2" customFormat="1">
      <c r="E61966" s="120"/>
      <c r="M61966" s="120"/>
      <c r="N61966" s="120"/>
      <c r="U61966" s="121"/>
      <c r="V61966" s="122"/>
      <c r="W61966" s="123"/>
      <c r="AC61966" s="123"/>
    </row>
    <row r="61967" spans="5:29" s="2" customFormat="1">
      <c r="E61967" s="120"/>
      <c r="M61967" s="120"/>
      <c r="N61967" s="120"/>
      <c r="U61967" s="121"/>
      <c r="V61967" s="122"/>
      <c r="W61967" s="123"/>
      <c r="AC61967" s="123"/>
    </row>
    <row r="61968" spans="5:29" s="2" customFormat="1">
      <c r="E61968" s="120"/>
      <c r="M61968" s="120"/>
      <c r="N61968" s="120"/>
      <c r="U61968" s="121"/>
      <c r="V61968" s="122"/>
      <c r="W61968" s="123"/>
      <c r="AC61968" s="123"/>
    </row>
    <row r="61969" spans="5:29" s="2" customFormat="1">
      <c r="E61969" s="120"/>
      <c r="M61969" s="120"/>
      <c r="N61969" s="120"/>
      <c r="U61969" s="121"/>
      <c r="V61969" s="122"/>
      <c r="W61969" s="123"/>
      <c r="AC61969" s="123"/>
    </row>
    <row r="61970" spans="5:29" s="2" customFormat="1">
      <c r="E61970" s="120"/>
      <c r="M61970" s="120"/>
      <c r="N61970" s="120"/>
      <c r="U61970" s="121"/>
      <c r="V61970" s="122"/>
      <c r="W61970" s="123"/>
      <c r="AC61970" s="123"/>
    </row>
    <row r="61971" spans="5:29" s="2" customFormat="1">
      <c r="E61971" s="120"/>
      <c r="M61971" s="120"/>
      <c r="N61971" s="120"/>
      <c r="U61971" s="121"/>
      <c r="V61971" s="122"/>
      <c r="W61971" s="123"/>
      <c r="AC61971" s="123"/>
    </row>
    <row r="61972" spans="5:29" s="2" customFormat="1">
      <c r="E61972" s="120"/>
      <c r="M61972" s="120"/>
      <c r="N61972" s="120"/>
      <c r="U61972" s="121"/>
      <c r="V61972" s="122"/>
      <c r="W61972" s="123"/>
      <c r="AC61972" s="123"/>
    </row>
    <row r="61973" spans="5:29" s="2" customFormat="1">
      <c r="E61973" s="120"/>
      <c r="M61973" s="120"/>
      <c r="N61973" s="120"/>
      <c r="U61973" s="121"/>
      <c r="V61973" s="122"/>
      <c r="W61973" s="123"/>
      <c r="AC61973" s="123"/>
    </row>
    <row r="61974" spans="5:29" s="2" customFormat="1">
      <c r="E61974" s="120"/>
      <c r="M61974" s="120"/>
      <c r="N61974" s="120"/>
      <c r="U61974" s="121"/>
      <c r="V61974" s="122"/>
      <c r="W61974" s="123"/>
      <c r="AC61974" s="123"/>
    </row>
    <row r="61975" spans="5:29" s="2" customFormat="1">
      <c r="E61975" s="120"/>
      <c r="M61975" s="120"/>
      <c r="N61975" s="120"/>
      <c r="U61975" s="121"/>
      <c r="V61975" s="122"/>
      <c r="W61975" s="123"/>
      <c r="AC61975" s="123"/>
    </row>
    <row r="61976" spans="5:29" s="2" customFormat="1">
      <c r="E61976" s="120"/>
      <c r="M61976" s="120"/>
      <c r="N61976" s="120"/>
      <c r="U61976" s="121"/>
      <c r="V61976" s="122"/>
      <c r="W61976" s="123"/>
      <c r="AC61976" s="123"/>
    </row>
    <row r="61977" spans="5:29" s="2" customFormat="1">
      <c r="E61977" s="120"/>
      <c r="M61977" s="120"/>
      <c r="N61977" s="120"/>
      <c r="U61977" s="121"/>
      <c r="V61977" s="122"/>
      <c r="W61977" s="123"/>
      <c r="AC61977" s="123"/>
    </row>
    <row r="61978" spans="5:29" s="2" customFormat="1">
      <c r="E61978" s="120"/>
      <c r="M61978" s="120"/>
      <c r="N61978" s="120"/>
      <c r="U61978" s="121"/>
      <c r="V61978" s="122"/>
      <c r="W61978" s="123"/>
      <c r="AC61978" s="123"/>
    </row>
    <row r="61979" spans="5:29" s="2" customFormat="1">
      <c r="E61979" s="120"/>
      <c r="M61979" s="120"/>
      <c r="N61979" s="120"/>
      <c r="U61979" s="121"/>
      <c r="V61979" s="122"/>
      <c r="W61979" s="123"/>
      <c r="AC61979" s="123"/>
    </row>
    <row r="61980" spans="5:29" s="2" customFormat="1">
      <c r="E61980" s="120"/>
      <c r="M61980" s="120"/>
      <c r="N61980" s="120"/>
      <c r="U61980" s="121"/>
      <c r="V61980" s="122"/>
      <c r="W61980" s="123"/>
      <c r="AC61980" s="123"/>
    </row>
    <row r="61981" spans="5:29" s="2" customFormat="1">
      <c r="E61981" s="120"/>
      <c r="M61981" s="120"/>
      <c r="N61981" s="120"/>
      <c r="U61981" s="121"/>
      <c r="V61981" s="122"/>
      <c r="W61981" s="123"/>
      <c r="AC61981" s="123"/>
    </row>
    <row r="61982" spans="5:29" s="2" customFormat="1">
      <c r="E61982" s="120"/>
      <c r="M61982" s="120"/>
      <c r="N61982" s="120"/>
      <c r="U61982" s="121"/>
      <c r="V61982" s="122"/>
      <c r="W61982" s="123"/>
      <c r="AC61982" s="123"/>
    </row>
    <row r="61983" spans="5:29" s="2" customFormat="1">
      <c r="E61983" s="120"/>
      <c r="M61983" s="120"/>
      <c r="N61983" s="120"/>
      <c r="U61983" s="121"/>
      <c r="V61983" s="122"/>
      <c r="W61983" s="123"/>
      <c r="AC61983" s="123"/>
    </row>
    <row r="61984" spans="5:29" s="2" customFormat="1">
      <c r="E61984" s="120"/>
      <c r="M61984" s="120"/>
      <c r="N61984" s="120"/>
      <c r="U61984" s="121"/>
      <c r="V61984" s="122"/>
      <c r="W61984" s="123"/>
      <c r="AC61984" s="123"/>
    </row>
    <row r="61985" spans="5:29" s="2" customFormat="1">
      <c r="E61985" s="120"/>
      <c r="M61985" s="120"/>
      <c r="N61985" s="120"/>
      <c r="U61985" s="121"/>
      <c r="V61985" s="122"/>
      <c r="W61985" s="123"/>
      <c r="AC61985" s="123"/>
    </row>
    <row r="61986" spans="5:29" s="2" customFormat="1">
      <c r="E61986" s="120"/>
      <c r="M61986" s="120"/>
      <c r="N61986" s="120"/>
      <c r="U61986" s="121"/>
      <c r="V61986" s="122"/>
      <c r="W61986" s="123"/>
      <c r="AC61986" s="123"/>
    </row>
    <row r="61987" spans="5:29" s="2" customFormat="1">
      <c r="E61987" s="120"/>
      <c r="M61987" s="120"/>
      <c r="N61987" s="120"/>
      <c r="U61987" s="121"/>
      <c r="V61987" s="122"/>
      <c r="W61987" s="123"/>
      <c r="AC61987" s="123"/>
    </row>
    <row r="61988" spans="5:29" s="2" customFormat="1">
      <c r="E61988" s="120"/>
      <c r="M61988" s="120"/>
      <c r="N61988" s="120"/>
      <c r="U61988" s="121"/>
      <c r="V61988" s="122"/>
      <c r="W61988" s="123"/>
      <c r="AC61988" s="123"/>
    </row>
    <row r="61989" spans="5:29" s="2" customFormat="1">
      <c r="E61989" s="120"/>
      <c r="M61989" s="120"/>
      <c r="N61989" s="120"/>
      <c r="U61989" s="121"/>
      <c r="V61989" s="122"/>
      <c r="W61989" s="123"/>
      <c r="AC61989" s="123"/>
    </row>
    <row r="61990" spans="5:29" s="2" customFormat="1">
      <c r="E61990" s="120"/>
      <c r="M61990" s="120"/>
      <c r="N61990" s="120"/>
      <c r="U61990" s="121"/>
      <c r="V61990" s="122"/>
      <c r="W61990" s="123"/>
      <c r="AC61990" s="123"/>
    </row>
    <row r="61991" spans="5:29" s="2" customFormat="1">
      <c r="E61991" s="120"/>
      <c r="M61991" s="120"/>
      <c r="N61991" s="120"/>
      <c r="U61991" s="121"/>
      <c r="V61991" s="122"/>
      <c r="W61991" s="123"/>
      <c r="AC61991" s="123"/>
    </row>
    <row r="61992" spans="5:29" s="2" customFormat="1">
      <c r="E61992" s="120"/>
      <c r="M61992" s="120"/>
      <c r="N61992" s="120"/>
      <c r="U61992" s="121"/>
      <c r="V61992" s="122"/>
      <c r="W61992" s="123"/>
      <c r="AC61992" s="123"/>
    </row>
    <row r="61993" spans="5:29" s="2" customFormat="1">
      <c r="E61993" s="120"/>
      <c r="M61993" s="120"/>
      <c r="N61993" s="120"/>
      <c r="U61993" s="121"/>
      <c r="V61993" s="122"/>
      <c r="W61993" s="123"/>
      <c r="AC61993" s="123"/>
    </row>
    <row r="61994" spans="5:29" s="2" customFormat="1">
      <c r="E61994" s="120"/>
      <c r="M61994" s="120"/>
      <c r="N61994" s="120"/>
      <c r="U61994" s="121"/>
      <c r="V61994" s="122"/>
      <c r="W61994" s="123"/>
      <c r="AC61994" s="123"/>
    </row>
    <row r="61995" spans="5:29" s="2" customFormat="1">
      <c r="E61995" s="120"/>
      <c r="M61995" s="120"/>
      <c r="N61995" s="120"/>
      <c r="U61995" s="121"/>
      <c r="V61995" s="122"/>
      <c r="W61995" s="123"/>
      <c r="AC61995" s="123"/>
    </row>
    <row r="61996" spans="5:29" s="2" customFormat="1">
      <c r="E61996" s="120"/>
      <c r="M61996" s="120"/>
      <c r="N61996" s="120"/>
      <c r="U61996" s="121"/>
      <c r="V61996" s="122"/>
      <c r="W61996" s="123"/>
      <c r="AC61996" s="123"/>
    </row>
    <row r="61997" spans="5:29" s="2" customFormat="1">
      <c r="E61997" s="120"/>
      <c r="M61997" s="120"/>
      <c r="N61997" s="120"/>
      <c r="U61997" s="121"/>
      <c r="V61997" s="122"/>
      <c r="W61997" s="123"/>
      <c r="AC61997" s="123"/>
    </row>
    <row r="61998" spans="5:29" s="2" customFormat="1">
      <c r="E61998" s="120"/>
      <c r="M61998" s="120"/>
      <c r="N61998" s="120"/>
      <c r="U61998" s="121"/>
      <c r="V61998" s="122"/>
      <c r="W61998" s="123"/>
      <c r="AC61998" s="123"/>
    </row>
    <row r="61999" spans="5:29" s="2" customFormat="1">
      <c r="E61999" s="120"/>
      <c r="M61999" s="120"/>
      <c r="N61999" s="120"/>
      <c r="U61999" s="121"/>
      <c r="V61999" s="122"/>
      <c r="W61999" s="123"/>
      <c r="AC61999" s="123"/>
    </row>
    <row r="62000" spans="5:29" s="2" customFormat="1">
      <c r="E62000" s="120"/>
      <c r="M62000" s="120"/>
      <c r="N62000" s="120"/>
      <c r="U62000" s="121"/>
      <c r="V62000" s="122"/>
      <c r="W62000" s="123"/>
      <c r="AC62000" s="123"/>
    </row>
    <row r="62001" spans="5:29" s="2" customFormat="1">
      <c r="E62001" s="120"/>
      <c r="M62001" s="120"/>
      <c r="N62001" s="120"/>
      <c r="U62001" s="121"/>
      <c r="V62001" s="122"/>
      <c r="W62001" s="123"/>
      <c r="AC62001" s="123"/>
    </row>
    <row r="62002" spans="5:29" s="2" customFormat="1">
      <c r="E62002" s="120"/>
      <c r="M62002" s="120"/>
      <c r="N62002" s="120"/>
      <c r="U62002" s="121"/>
      <c r="V62002" s="122"/>
      <c r="W62002" s="123"/>
      <c r="AC62002" s="123"/>
    </row>
    <row r="62003" spans="5:29" s="2" customFormat="1">
      <c r="E62003" s="120"/>
      <c r="M62003" s="120"/>
      <c r="N62003" s="120"/>
      <c r="U62003" s="121"/>
      <c r="V62003" s="122"/>
      <c r="W62003" s="123"/>
      <c r="AC62003" s="123"/>
    </row>
    <row r="62004" spans="5:29" s="2" customFormat="1">
      <c r="E62004" s="120"/>
      <c r="M62004" s="120"/>
      <c r="N62004" s="120"/>
      <c r="U62004" s="121"/>
      <c r="V62004" s="122"/>
      <c r="W62004" s="123"/>
      <c r="AC62004" s="123"/>
    </row>
    <row r="62005" spans="5:29" s="2" customFormat="1">
      <c r="E62005" s="120"/>
      <c r="M62005" s="120"/>
      <c r="N62005" s="120"/>
      <c r="U62005" s="121"/>
      <c r="V62005" s="122"/>
      <c r="W62005" s="123"/>
      <c r="AC62005" s="123"/>
    </row>
    <row r="62006" spans="5:29" s="2" customFormat="1">
      <c r="E62006" s="120"/>
      <c r="M62006" s="120"/>
      <c r="N62006" s="120"/>
      <c r="U62006" s="121"/>
      <c r="V62006" s="122"/>
      <c r="W62006" s="123"/>
      <c r="AC62006" s="123"/>
    </row>
    <row r="62007" spans="5:29" s="2" customFormat="1">
      <c r="E62007" s="120"/>
      <c r="M62007" s="120"/>
      <c r="N62007" s="120"/>
      <c r="U62007" s="121"/>
      <c r="V62007" s="122"/>
      <c r="W62007" s="123"/>
      <c r="AC62007" s="123"/>
    </row>
    <row r="62008" spans="5:29" s="2" customFormat="1">
      <c r="E62008" s="120"/>
      <c r="M62008" s="120"/>
      <c r="N62008" s="120"/>
      <c r="U62008" s="121"/>
      <c r="V62008" s="122"/>
      <c r="W62008" s="123"/>
      <c r="AC62008" s="123"/>
    </row>
    <row r="62009" spans="5:29" s="2" customFormat="1">
      <c r="E62009" s="120"/>
      <c r="M62009" s="120"/>
      <c r="N62009" s="120"/>
      <c r="U62009" s="121"/>
      <c r="V62009" s="122"/>
      <c r="W62009" s="123"/>
      <c r="AC62009" s="123"/>
    </row>
    <row r="62010" spans="5:29" s="2" customFormat="1">
      <c r="E62010" s="120"/>
      <c r="M62010" s="120"/>
      <c r="N62010" s="120"/>
      <c r="U62010" s="121"/>
      <c r="V62010" s="122"/>
      <c r="W62010" s="123"/>
      <c r="AC62010" s="123"/>
    </row>
    <row r="62011" spans="5:29" s="2" customFormat="1">
      <c r="E62011" s="120"/>
      <c r="M62011" s="120"/>
      <c r="N62011" s="120"/>
      <c r="U62011" s="121"/>
      <c r="V62011" s="122"/>
      <c r="W62011" s="123"/>
      <c r="AC62011" s="123"/>
    </row>
    <row r="62012" spans="5:29" s="2" customFormat="1">
      <c r="E62012" s="120"/>
      <c r="M62012" s="120"/>
      <c r="N62012" s="120"/>
      <c r="U62012" s="121"/>
      <c r="V62012" s="122"/>
      <c r="W62012" s="123"/>
      <c r="AC62012" s="123"/>
    </row>
    <row r="62013" spans="5:29" s="2" customFormat="1">
      <c r="E62013" s="120"/>
      <c r="M62013" s="120"/>
      <c r="N62013" s="120"/>
      <c r="U62013" s="121"/>
      <c r="V62013" s="122"/>
      <c r="W62013" s="123"/>
      <c r="AC62013" s="123"/>
    </row>
    <row r="62014" spans="5:29" s="2" customFormat="1">
      <c r="E62014" s="120"/>
      <c r="M62014" s="120"/>
      <c r="N62014" s="120"/>
      <c r="U62014" s="121"/>
      <c r="V62014" s="122"/>
      <c r="W62014" s="123"/>
      <c r="AC62014" s="123"/>
    </row>
    <row r="62015" spans="5:29" s="2" customFormat="1">
      <c r="E62015" s="120"/>
      <c r="M62015" s="120"/>
      <c r="N62015" s="120"/>
      <c r="U62015" s="121"/>
      <c r="V62015" s="122"/>
      <c r="W62015" s="123"/>
      <c r="AC62015" s="123"/>
    </row>
    <row r="62016" spans="5:29" s="2" customFormat="1">
      <c r="E62016" s="120"/>
      <c r="M62016" s="120"/>
      <c r="N62016" s="120"/>
      <c r="U62016" s="121"/>
      <c r="V62016" s="122"/>
      <c r="W62016" s="123"/>
      <c r="AC62016" s="123"/>
    </row>
    <row r="62017" spans="5:29" s="2" customFormat="1">
      <c r="E62017" s="120"/>
      <c r="M62017" s="120"/>
      <c r="N62017" s="120"/>
      <c r="U62017" s="121"/>
      <c r="V62017" s="122"/>
      <c r="W62017" s="123"/>
      <c r="AC62017" s="123"/>
    </row>
    <row r="62018" spans="5:29" s="2" customFormat="1">
      <c r="E62018" s="120"/>
      <c r="M62018" s="120"/>
      <c r="N62018" s="120"/>
      <c r="U62018" s="121"/>
      <c r="V62018" s="122"/>
      <c r="W62018" s="123"/>
      <c r="AC62018" s="123"/>
    </row>
    <row r="62019" spans="5:29" s="2" customFormat="1">
      <c r="E62019" s="120"/>
      <c r="M62019" s="120"/>
      <c r="N62019" s="120"/>
      <c r="U62019" s="121"/>
      <c r="V62019" s="122"/>
      <c r="W62019" s="123"/>
      <c r="AC62019" s="123"/>
    </row>
    <row r="62020" spans="5:29" s="2" customFormat="1">
      <c r="E62020" s="120"/>
      <c r="M62020" s="120"/>
      <c r="N62020" s="120"/>
      <c r="U62020" s="121"/>
      <c r="V62020" s="122"/>
      <c r="W62020" s="123"/>
      <c r="AC62020" s="123"/>
    </row>
    <row r="62021" spans="5:29" s="2" customFormat="1">
      <c r="E62021" s="120"/>
      <c r="M62021" s="120"/>
      <c r="N62021" s="120"/>
      <c r="U62021" s="121"/>
      <c r="V62021" s="122"/>
      <c r="W62021" s="123"/>
      <c r="AC62021" s="123"/>
    </row>
    <row r="62022" spans="5:29" s="2" customFormat="1">
      <c r="E62022" s="120"/>
      <c r="M62022" s="120"/>
      <c r="N62022" s="120"/>
      <c r="U62022" s="121"/>
      <c r="V62022" s="122"/>
      <c r="W62022" s="123"/>
      <c r="AC62022" s="123"/>
    </row>
    <row r="62023" spans="5:29" s="2" customFormat="1">
      <c r="E62023" s="120"/>
      <c r="M62023" s="120"/>
      <c r="N62023" s="120"/>
      <c r="U62023" s="121"/>
      <c r="V62023" s="122"/>
      <c r="W62023" s="123"/>
      <c r="AC62023" s="123"/>
    </row>
    <row r="62024" spans="5:29" s="2" customFormat="1">
      <c r="E62024" s="120"/>
      <c r="M62024" s="120"/>
      <c r="N62024" s="120"/>
      <c r="U62024" s="121"/>
      <c r="V62024" s="122"/>
      <c r="W62024" s="123"/>
      <c r="AC62024" s="123"/>
    </row>
    <row r="62025" spans="5:29" s="2" customFormat="1">
      <c r="E62025" s="120"/>
      <c r="M62025" s="120"/>
      <c r="N62025" s="120"/>
      <c r="U62025" s="121"/>
      <c r="V62025" s="122"/>
      <c r="W62025" s="123"/>
      <c r="AC62025" s="123"/>
    </row>
    <row r="62026" spans="5:29" s="2" customFormat="1">
      <c r="E62026" s="120"/>
      <c r="M62026" s="120"/>
      <c r="N62026" s="120"/>
      <c r="U62026" s="121"/>
      <c r="V62026" s="122"/>
      <c r="W62026" s="123"/>
      <c r="AC62026" s="123"/>
    </row>
    <row r="62027" spans="5:29" s="2" customFormat="1">
      <c r="E62027" s="120"/>
      <c r="M62027" s="120"/>
      <c r="N62027" s="120"/>
      <c r="U62027" s="121"/>
      <c r="V62027" s="122"/>
      <c r="W62027" s="123"/>
      <c r="AC62027" s="123"/>
    </row>
    <row r="62028" spans="5:29" s="2" customFormat="1">
      <c r="E62028" s="120"/>
      <c r="M62028" s="120"/>
      <c r="N62028" s="120"/>
      <c r="U62028" s="121"/>
      <c r="V62028" s="122"/>
      <c r="W62028" s="123"/>
      <c r="AC62028" s="123"/>
    </row>
    <row r="62029" spans="5:29" s="2" customFormat="1">
      <c r="E62029" s="120"/>
      <c r="M62029" s="120"/>
      <c r="N62029" s="120"/>
      <c r="U62029" s="121"/>
      <c r="V62029" s="122"/>
      <c r="W62029" s="123"/>
      <c r="AC62029" s="123"/>
    </row>
    <row r="62030" spans="5:29" s="2" customFormat="1">
      <c r="E62030" s="120"/>
      <c r="M62030" s="120"/>
      <c r="N62030" s="120"/>
      <c r="U62030" s="121"/>
      <c r="V62030" s="122"/>
      <c r="W62030" s="123"/>
      <c r="AC62030" s="123"/>
    </row>
    <row r="62031" spans="5:29" s="2" customFormat="1">
      <c r="E62031" s="120"/>
      <c r="M62031" s="120"/>
      <c r="N62031" s="120"/>
      <c r="U62031" s="121"/>
      <c r="V62031" s="122"/>
      <c r="W62031" s="123"/>
      <c r="AC62031" s="123"/>
    </row>
    <row r="62032" spans="5:29" s="2" customFormat="1">
      <c r="E62032" s="120"/>
      <c r="M62032" s="120"/>
      <c r="N62032" s="120"/>
      <c r="U62032" s="121"/>
      <c r="V62032" s="122"/>
      <c r="W62032" s="123"/>
      <c r="AC62032" s="123"/>
    </row>
    <row r="62033" spans="5:29" s="2" customFormat="1">
      <c r="E62033" s="120"/>
      <c r="M62033" s="120"/>
      <c r="N62033" s="120"/>
      <c r="U62033" s="121"/>
      <c r="V62033" s="122"/>
      <c r="W62033" s="123"/>
      <c r="AC62033" s="123"/>
    </row>
    <row r="62034" spans="5:29" s="2" customFormat="1">
      <c r="E62034" s="120"/>
      <c r="M62034" s="120"/>
      <c r="N62034" s="120"/>
      <c r="U62034" s="121"/>
      <c r="V62034" s="122"/>
      <c r="W62034" s="123"/>
      <c r="AC62034" s="123"/>
    </row>
    <row r="62035" spans="5:29" s="2" customFormat="1">
      <c r="E62035" s="120"/>
      <c r="M62035" s="120"/>
      <c r="N62035" s="120"/>
      <c r="U62035" s="121"/>
      <c r="V62035" s="122"/>
      <c r="W62035" s="123"/>
      <c r="AC62035" s="123"/>
    </row>
    <row r="62036" spans="5:29" s="2" customFormat="1">
      <c r="E62036" s="120"/>
      <c r="M62036" s="120"/>
      <c r="N62036" s="120"/>
      <c r="U62036" s="121"/>
      <c r="V62036" s="122"/>
      <c r="W62036" s="123"/>
      <c r="AC62036" s="123"/>
    </row>
    <row r="62037" spans="5:29" s="2" customFormat="1">
      <c r="E62037" s="120"/>
      <c r="M62037" s="120"/>
      <c r="N62037" s="120"/>
      <c r="U62037" s="121"/>
      <c r="V62037" s="122"/>
      <c r="W62037" s="123"/>
      <c r="AC62037" s="123"/>
    </row>
    <row r="62038" spans="5:29" s="2" customFormat="1">
      <c r="E62038" s="120"/>
      <c r="M62038" s="120"/>
      <c r="N62038" s="120"/>
      <c r="U62038" s="121"/>
      <c r="V62038" s="122"/>
      <c r="W62038" s="123"/>
      <c r="AC62038" s="123"/>
    </row>
    <row r="62039" spans="5:29" s="2" customFormat="1">
      <c r="E62039" s="120"/>
      <c r="M62039" s="120"/>
      <c r="N62039" s="120"/>
      <c r="U62039" s="121"/>
      <c r="V62039" s="122"/>
      <c r="W62039" s="123"/>
      <c r="AC62039" s="123"/>
    </row>
    <row r="62040" spans="5:29" s="2" customFormat="1">
      <c r="E62040" s="120"/>
      <c r="M62040" s="120"/>
      <c r="N62040" s="120"/>
      <c r="U62040" s="121"/>
      <c r="V62040" s="122"/>
      <c r="W62040" s="123"/>
      <c r="AC62040" s="123"/>
    </row>
    <row r="62041" spans="5:29" s="2" customFormat="1">
      <c r="E62041" s="120"/>
      <c r="M62041" s="120"/>
      <c r="N62041" s="120"/>
      <c r="U62041" s="121"/>
      <c r="V62041" s="122"/>
      <c r="W62041" s="123"/>
      <c r="AC62041" s="123"/>
    </row>
    <row r="62042" spans="5:29" s="2" customFormat="1">
      <c r="E62042" s="120"/>
      <c r="M62042" s="120"/>
      <c r="N62042" s="120"/>
      <c r="U62042" s="121"/>
      <c r="V62042" s="122"/>
      <c r="W62042" s="123"/>
      <c r="AC62042" s="123"/>
    </row>
    <row r="62043" spans="5:29" s="2" customFormat="1">
      <c r="E62043" s="120"/>
      <c r="M62043" s="120"/>
      <c r="N62043" s="120"/>
      <c r="U62043" s="121"/>
      <c r="V62043" s="122"/>
      <c r="W62043" s="123"/>
      <c r="AC62043" s="123"/>
    </row>
    <row r="62044" spans="5:29" s="2" customFormat="1">
      <c r="E62044" s="120"/>
      <c r="M62044" s="120"/>
      <c r="N62044" s="120"/>
      <c r="U62044" s="121"/>
      <c r="V62044" s="122"/>
      <c r="W62044" s="123"/>
      <c r="AC62044" s="123"/>
    </row>
    <row r="62045" spans="5:29" s="2" customFormat="1">
      <c r="E62045" s="120"/>
      <c r="M62045" s="120"/>
      <c r="N62045" s="120"/>
      <c r="U62045" s="121"/>
      <c r="V62045" s="122"/>
      <c r="W62045" s="123"/>
      <c r="AC62045" s="123"/>
    </row>
    <row r="62046" spans="5:29" s="2" customFormat="1">
      <c r="E62046" s="120"/>
      <c r="M62046" s="120"/>
      <c r="N62046" s="120"/>
      <c r="U62046" s="121"/>
      <c r="V62046" s="122"/>
      <c r="W62046" s="123"/>
      <c r="AC62046" s="123"/>
    </row>
    <row r="62047" spans="5:29" s="2" customFormat="1">
      <c r="E62047" s="120"/>
      <c r="M62047" s="120"/>
      <c r="N62047" s="120"/>
      <c r="U62047" s="121"/>
      <c r="V62047" s="122"/>
      <c r="W62047" s="123"/>
      <c r="AC62047" s="123"/>
    </row>
    <row r="62048" spans="5:29" s="2" customFormat="1">
      <c r="E62048" s="120"/>
      <c r="M62048" s="120"/>
      <c r="N62048" s="120"/>
      <c r="U62048" s="121"/>
      <c r="V62048" s="122"/>
      <c r="W62048" s="123"/>
      <c r="AC62048" s="123"/>
    </row>
    <row r="62049" spans="5:29" s="2" customFormat="1">
      <c r="E62049" s="120"/>
      <c r="M62049" s="120"/>
      <c r="N62049" s="120"/>
      <c r="U62049" s="121"/>
      <c r="V62049" s="122"/>
      <c r="W62049" s="123"/>
      <c r="AC62049" s="123"/>
    </row>
    <row r="62050" spans="5:29" s="2" customFormat="1">
      <c r="E62050" s="120"/>
      <c r="M62050" s="120"/>
      <c r="N62050" s="120"/>
      <c r="U62050" s="121"/>
      <c r="V62050" s="122"/>
      <c r="W62050" s="123"/>
      <c r="AC62050" s="123"/>
    </row>
    <row r="62051" spans="5:29" s="2" customFormat="1">
      <c r="E62051" s="120"/>
      <c r="M62051" s="120"/>
      <c r="N62051" s="120"/>
      <c r="U62051" s="121"/>
      <c r="V62051" s="122"/>
      <c r="W62051" s="123"/>
      <c r="AC62051" s="123"/>
    </row>
    <row r="62052" spans="5:29" s="2" customFormat="1">
      <c r="E62052" s="120"/>
      <c r="M62052" s="120"/>
      <c r="N62052" s="120"/>
      <c r="U62052" s="121"/>
      <c r="V62052" s="122"/>
      <c r="W62052" s="123"/>
      <c r="AC62052" s="123"/>
    </row>
    <row r="62053" spans="5:29" s="2" customFormat="1">
      <c r="E62053" s="120"/>
      <c r="M62053" s="120"/>
      <c r="N62053" s="120"/>
      <c r="U62053" s="121"/>
      <c r="V62053" s="122"/>
      <c r="W62053" s="123"/>
      <c r="AC62053" s="123"/>
    </row>
    <row r="62054" spans="5:29" s="2" customFormat="1">
      <c r="E62054" s="120"/>
      <c r="M62054" s="120"/>
      <c r="N62054" s="120"/>
      <c r="U62054" s="121"/>
      <c r="V62054" s="122"/>
      <c r="W62054" s="123"/>
      <c r="AC62054" s="123"/>
    </row>
    <row r="62055" spans="5:29" s="2" customFormat="1">
      <c r="E62055" s="120"/>
      <c r="M62055" s="120"/>
      <c r="N62055" s="120"/>
      <c r="U62055" s="121"/>
      <c r="V62055" s="122"/>
      <c r="W62055" s="123"/>
      <c r="AC62055" s="123"/>
    </row>
    <row r="62056" spans="5:29" s="2" customFormat="1">
      <c r="E62056" s="120"/>
      <c r="M62056" s="120"/>
      <c r="N62056" s="120"/>
      <c r="U62056" s="121"/>
      <c r="V62056" s="122"/>
      <c r="W62056" s="123"/>
      <c r="AC62056" s="123"/>
    </row>
    <row r="62057" spans="5:29" s="2" customFormat="1">
      <c r="E62057" s="120"/>
      <c r="M62057" s="120"/>
      <c r="N62057" s="120"/>
      <c r="U62057" s="121"/>
      <c r="V62057" s="122"/>
      <c r="W62057" s="123"/>
      <c r="AC62057" s="123"/>
    </row>
    <row r="62058" spans="5:29" s="2" customFormat="1">
      <c r="E62058" s="120"/>
      <c r="M62058" s="120"/>
      <c r="N62058" s="120"/>
      <c r="U62058" s="121"/>
      <c r="V62058" s="122"/>
      <c r="W62058" s="123"/>
      <c r="AC62058" s="123"/>
    </row>
    <row r="62059" spans="5:29" s="2" customFormat="1">
      <c r="E62059" s="120"/>
      <c r="M62059" s="120"/>
      <c r="N62059" s="120"/>
      <c r="U62059" s="121"/>
      <c r="V62059" s="122"/>
      <c r="W62059" s="123"/>
      <c r="AC62059" s="123"/>
    </row>
    <row r="62060" spans="5:29" s="2" customFormat="1">
      <c r="E62060" s="120"/>
      <c r="M62060" s="120"/>
      <c r="N62060" s="120"/>
      <c r="U62060" s="121"/>
      <c r="V62060" s="122"/>
      <c r="W62060" s="123"/>
      <c r="AC62060" s="123"/>
    </row>
    <row r="62061" spans="5:29" s="2" customFormat="1">
      <c r="E62061" s="120"/>
      <c r="M62061" s="120"/>
      <c r="N62061" s="120"/>
      <c r="U62061" s="121"/>
      <c r="V62061" s="122"/>
      <c r="W62061" s="123"/>
      <c r="AC62061" s="123"/>
    </row>
    <row r="62062" spans="5:29" s="2" customFormat="1">
      <c r="E62062" s="120"/>
      <c r="M62062" s="120"/>
      <c r="N62062" s="120"/>
      <c r="U62062" s="121"/>
      <c r="V62062" s="122"/>
      <c r="W62062" s="123"/>
      <c r="AC62062" s="123"/>
    </row>
    <row r="62063" spans="5:29" s="2" customFormat="1">
      <c r="E62063" s="120"/>
      <c r="M62063" s="120"/>
      <c r="N62063" s="120"/>
      <c r="U62063" s="121"/>
      <c r="V62063" s="122"/>
      <c r="W62063" s="123"/>
      <c r="AC62063" s="123"/>
    </row>
    <row r="62064" spans="5:29" s="2" customFormat="1">
      <c r="E62064" s="120"/>
      <c r="M62064" s="120"/>
      <c r="N62064" s="120"/>
      <c r="U62064" s="121"/>
      <c r="V62064" s="122"/>
      <c r="W62064" s="123"/>
      <c r="AC62064" s="123"/>
    </row>
    <row r="62065" spans="5:29" s="2" customFormat="1">
      <c r="E62065" s="120"/>
      <c r="M62065" s="120"/>
      <c r="N62065" s="120"/>
      <c r="U62065" s="121"/>
      <c r="V62065" s="122"/>
      <c r="W62065" s="123"/>
      <c r="AC62065" s="123"/>
    </row>
    <row r="62066" spans="5:29" s="2" customFormat="1">
      <c r="E62066" s="120"/>
      <c r="M62066" s="120"/>
      <c r="N62066" s="120"/>
      <c r="U62066" s="121"/>
      <c r="V62066" s="122"/>
      <c r="W62066" s="123"/>
      <c r="AC62066" s="123"/>
    </row>
    <row r="62067" spans="5:29" s="2" customFormat="1">
      <c r="E62067" s="120"/>
      <c r="M62067" s="120"/>
      <c r="N62067" s="120"/>
      <c r="U62067" s="121"/>
      <c r="V62067" s="122"/>
      <c r="W62067" s="123"/>
      <c r="AC62067" s="123"/>
    </row>
    <row r="62068" spans="5:29" s="2" customFormat="1">
      <c r="E62068" s="120"/>
      <c r="M62068" s="120"/>
      <c r="N62068" s="120"/>
      <c r="U62068" s="121"/>
      <c r="V62068" s="122"/>
      <c r="W62068" s="123"/>
      <c r="AC62068" s="123"/>
    </row>
    <row r="62069" spans="5:29" s="2" customFormat="1">
      <c r="E62069" s="120"/>
      <c r="M62069" s="120"/>
      <c r="N62069" s="120"/>
      <c r="U62069" s="121"/>
      <c r="V62069" s="122"/>
      <c r="W62069" s="123"/>
      <c r="AC62069" s="123"/>
    </row>
    <row r="62070" spans="5:29" s="2" customFormat="1">
      <c r="E62070" s="120"/>
      <c r="M62070" s="120"/>
      <c r="N62070" s="120"/>
      <c r="U62070" s="121"/>
      <c r="V62070" s="122"/>
      <c r="W62070" s="123"/>
      <c r="AC62070" s="123"/>
    </row>
    <row r="62071" spans="5:29" s="2" customFormat="1">
      <c r="E62071" s="120"/>
      <c r="M62071" s="120"/>
      <c r="N62071" s="120"/>
      <c r="U62071" s="121"/>
      <c r="V62071" s="122"/>
      <c r="W62071" s="123"/>
      <c r="AC62071" s="123"/>
    </row>
    <row r="62072" spans="5:29" s="2" customFormat="1">
      <c r="E62072" s="120"/>
      <c r="M62072" s="120"/>
      <c r="N62072" s="120"/>
      <c r="U62072" s="121"/>
      <c r="V62072" s="122"/>
      <c r="W62072" s="123"/>
      <c r="AC62072" s="123"/>
    </row>
    <row r="62073" spans="5:29" s="2" customFormat="1">
      <c r="E62073" s="120"/>
      <c r="M62073" s="120"/>
      <c r="N62073" s="120"/>
      <c r="U62073" s="121"/>
      <c r="V62073" s="122"/>
      <c r="W62073" s="123"/>
      <c r="AC62073" s="123"/>
    </row>
    <row r="62074" spans="5:29" s="2" customFormat="1">
      <c r="E62074" s="120"/>
      <c r="M62074" s="120"/>
      <c r="N62074" s="120"/>
      <c r="U62074" s="121"/>
      <c r="V62074" s="122"/>
      <c r="W62074" s="123"/>
      <c r="AC62074" s="123"/>
    </row>
    <row r="62075" spans="5:29" s="2" customFormat="1">
      <c r="E62075" s="120"/>
      <c r="M62075" s="120"/>
      <c r="N62075" s="120"/>
      <c r="U62075" s="121"/>
      <c r="V62075" s="122"/>
      <c r="W62075" s="123"/>
      <c r="AC62075" s="123"/>
    </row>
    <row r="62076" spans="5:29" s="2" customFormat="1">
      <c r="E62076" s="120"/>
      <c r="M62076" s="120"/>
      <c r="N62076" s="120"/>
      <c r="U62076" s="121"/>
      <c r="V62076" s="122"/>
      <c r="W62076" s="123"/>
      <c r="AC62076" s="123"/>
    </row>
    <row r="62077" spans="5:29" s="2" customFormat="1">
      <c r="E62077" s="120"/>
      <c r="M62077" s="120"/>
      <c r="N62077" s="120"/>
      <c r="U62077" s="121"/>
      <c r="V62077" s="122"/>
      <c r="W62077" s="123"/>
      <c r="AC62077" s="123"/>
    </row>
    <row r="62078" spans="5:29" s="2" customFormat="1">
      <c r="E62078" s="120"/>
      <c r="M62078" s="120"/>
      <c r="N62078" s="120"/>
      <c r="U62078" s="121"/>
      <c r="V62078" s="122"/>
      <c r="W62078" s="123"/>
      <c r="AC62078" s="123"/>
    </row>
    <row r="62079" spans="5:29" s="2" customFormat="1">
      <c r="E62079" s="120"/>
      <c r="M62079" s="120"/>
      <c r="N62079" s="120"/>
      <c r="U62079" s="121"/>
      <c r="V62079" s="122"/>
      <c r="W62079" s="123"/>
      <c r="AC62079" s="123"/>
    </row>
    <row r="62080" spans="5:29" s="2" customFormat="1">
      <c r="E62080" s="120"/>
      <c r="M62080" s="120"/>
      <c r="N62080" s="120"/>
      <c r="U62080" s="121"/>
      <c r="V62080" s="122"/>
      <c r="W62080" s="123"/>
      <c r="AC62080" s="123"/>
    </row>
    <row r="62081" spans="5:29" s="2" customFormat="1">
      <c r="E62081" s="120"/>
      <c r="M62081" s="120"/>
      <c r="N62081" s="120"/>
      <c r="U62081" s="121"/>
      <c r="V62081" s="122"/>
      <c r="W62081" s="123"/>
      <c r="AC62081" s="123"/>
    </row>
    <row r="62082" spans="5:29" s="2" customFormat="1">
      <c r="E62082" s="120"/>
      <c r="M62082" s="120"/>
      <c r="N62082" s="120"/>
      <c r="U62082" s="121"/>
      <c r="V62082" s="122"/>
      <c r="W62082" s="123"/>
      <c r="AC62082" s="123"/>
    </row>
    <row r="62083" spans="5:29" s="2" customFormat="1">
      <c r="E62083" s="120"/>
      <c r="M62083" s="120"/>
      <c r="N62083" s="120"/>
      <c r="U62083" s="121"/>
      <c r="V62083" s="122"/>
      <c r="W62083" s="123"/>
      <c r="AC62083" s="123"/>
    </row>
    <row r="62084" spans="5:29" s="2" customFormat="1">
      <c r="E62084" s="120"/>
      <c r="M62084" s="120"/>
      <c r="N62084" s="120"/>
      <c r="U62084" s="121"/>
      <c r="V62084" s="122"/>
      <c r="W62084" s="123"/>
      <c r="AC62084" s="123"/>
    </row>
    <row r="62085" spans="5:29" s="2" customFormat="1">
      <c r="E62085" s="120"/>
      <c r="M62085" s="120"/>
      <c r="N62085" s="120"/>
      <c r="U62085" s="121"/>
      <c r="V62085" s="122"/>
      <c r="W62085" s="123"/>
      <c r="AC62085" s="123"/>
    </row>
    <row r="62086" spans="5:29" s="2" customFormat="1">
      <c r="E62086" s="120"/>
      <c r="M62086" s="120"/>
      <c r="N62086" s="120"/>
      <c r="U62086" s="121"/>
      <c r="V62086" s="122"/>
      <c r="W62086" s="123"/>
      <c r="AC62086" s="123"/>
    </row>
    <row r="62087" spans="5:29" s="2" customFormat="1">
      <c r="E62087" s="120"/>
      <c r="M62087" s="120"/>
      <c r="N62087" s="120"/>
      <c r="U62087" s="121"/>
      <c r="V62087" s="122"/>
      <c r="W62087" s="123"/>
      <c r="AC62087" s="123"/>
    </row>
    <row r="62088" spans="5:29" s="2" customFormat="1">
      <c r="E62088" s="120"/>
      <c r="M62088" s="120"/>
      <c r="N62088" s="120"/>
      <c r="U62088" s="121"/>
      <c r="V62088" s="122"/>
      <c r="W62088" s="123"/>
      <c r="AC62088" s="123"/>
    </row>
    <row r="62089" spans="5:29" s="2" customFormat="1">
      <c r="E62089" s="120"/>
      <c r="M62089" s="120"/>
      <c r="N62089" s="120"/>
      <c r="U62089" s="121"/>
      <c r="V62089" s="122"/>
      <c r="W62089" s="123"/>
      <c r="AC62089" s="123"/>
    </row>
    <row r="62090" spans="5:29" s="2" customFormat="1">
      <c r="E62090" s="120"/>
      <c r="M62090" s="120"/>
      <c r="N62090" s="120"/>
      <c r="U62090" s="121"/>
      <c r="V62090" s="122"/>
      <c r="W62090" s="123"/>
      <c r="AC62090" s="123"/>
    </row>
    <row r="62091" spans="5:29" s="2" customFormat="1">
      <c r="E62091" s="120"/>
      <c r="M62091" s="120"/>
      <c r="N62091" s="120"/>
      <c r="U62091" s="121"/>
      <c r="V62091" s="122"/>
      <c r="W62091" s="123"/>
      <c r="AC62091" s="123"/>
    </row>
    <row r="62092" spans="5:29" s="2" customFormat="1">
      <c r="E62092" s="120"/>
      <c r="M62092" s="120"/>
      <c r="N62092" s="120"/>
      <c r="U62092" s="121"/>
      <c r="V62092" s="122"/>
      <c r="W62092" s="123"/>
      <c r="AC62092" s="123"/>
    </row>
    <row r="62093" spans="5:29" s="2" customFormat="1">
      <c r="E62093" s="120"/>
      <c r="M62093" s="120"/>
      <c r="N62093" s="120"/>
      <c r="U62093" s="121"/>
      <c r="V62093" s="122"/>
      <c r="W62093" s="123"/>
      <c r="AC62093" s="123"/>
    </row>
    <row r="62094" spans="5:29" s="2" customFormat="1">
      <c r="E62094" s="120"/>
      <c r="M62094" s="120"/>
      <c r="N62094" s="120"/>
      <c r="U62094" s="121"/>
      <c r="V62094" s="122"/>
      <c r="W62094" s="123"/>
      <c r="AC62094" s="123"/>
    </row>
    <row r="62095" spans="5:29" s="2" customFormat="1">
      <c r="E62095" s="120"/>
      <c r="M62095" s="120"/>
      <c r="N62095" s="120"/>
      <c r="U62095" s="121"/>
      <c r="V62095" s="122"/>
      <c r="W62095" s="123"/>
      <c r="AC62095" s="123"/>
    </row>
    <row r="62096" spans="5:29" s="2" customFormat="1">
      <c r="E62096" s="120"/>
      <c r="M62096" s="120"/>
      <c r="N62096" s="120"/>
      <c r="U62096" s="121"/>
      <c r="V62096" s="122"/>
      <c r="W62096" s="123"/>
      <c r="AC62096" s="123"/>
    </row>
    <row r="62097" spans="5:29" s="2" customFormat="1">
      <c r="E62097" s="120"/>
      <c r="M62097" s="120"/>
      <c r="N62097" s="120"/>
      <c r="U62097" s="121"/>
      <c r="V62097" s="122"/>
      <c r="W62097" s="123"/>
      <c r="AC62097" s="123"/>
    </row>
    <row r="62098" spans="5:29" s="2" customFormat="1">
      <c r="E62098" s="120"/>
      <c r="M62098" s="120"/>
      <c r="N62098" s="120"/>
      <c r="U62098" s="121"/>
      <c r="V62098" s="122"/>
      <c r="W62098" s="123"/>
      <c r="AC62098" s="123"/>
    </row>
    <row r="62099" spans="5:29" s="2" customFormat="1">
      <c r="E62099" s="120"/>
      <c r="M62099" s="120"/>
      <c r="N62099" s="120"/>
      <c r="U62099" s="121"/>
      <c r="V62099" s="122"/>
      <c r="W62099" s="123"/>
      <c r="AC62099" s="123"/>
    </row>
    <row r="62100" spans="5:29" s="2" customFormat="1">
      <c r="E62100" s="120"/>
      <c r="M62100" s="120"/>
      <c r="N62100" s="120"/>
      <c r="U62100" s="121"/>
      <c r="V62100" s="122"/>
      <c r="W62100" s="123"/>
      <c r="AC62100" s="123"/>
    </row>
    <row r="62101" spans="5:29" s="2" customFormat="1">
      <c r="E62101" s="120"/>
      <c r="M62101" s="120"/>
      <c r="N62101" s="120"/>
      <c r="U62101" s="121"/>
      <c r="V62101" s="122"/>
      <c r="W62101" s="123"/>
      <c r="AC62101" s="123"/>
    </row>
    <row r="62102" spans="5:29" s="2" customFormat="1">
      <c r="E62102" s="120"/>
      <c r="M62102" s="120"/>
      <c r="N62102" s="120"/>
      <c r="U62102" s="121"/>
      <c r="V62102" s="122"/>
      <c r="W62102" s="123"/>
      <c r="AC62102" s="123"/>
    </row>
    <row r="62103" spans="5:29" s="2" customFormat="1">
      <c r="E62103" s="120"/>
      <c r="M62103" s="120"/>
      <c r="N62103" s="120"/>
      <c r="U62103" s="121"/>
      <c r="V62103" s="122"/>
      <c r="W62103" s="123"/>
      <c r="AC62103" s="123"/>
    </row>
    <row r="62104" spans="5:29" s="2" customFormat="1">
      <c r="E62104" s="120"/>
      <c r="M62104" s="120"/>
      <c r="N62104" s="120"/>
      <c r="U62104" s="121"/>
      <c r="V62104" s="122"/>
      <c r="W62104" s="123"/>
      <c r="AC62104" s="123"/>
    </row>
    <row r="62105" spans="5:29" s="2" customFormat="1">
      <c r="E62105" s="120"/>
      <c r="M62105" s="120"/>
      <c r="N62105" s="120"/>
      <c r="U62105" s="121"/>
      <c r="V62105" s="122"/>
      <c r="W62105" s="123"/>
      <c r="AC62105" s="123"/>
    </row>
    <row r="62106" spans="5:29" s="2" customFormat="1">
      <c r="E62106" s="120"/>
      <c r="M62106" s="120"/>
      <c r="N62106" s="120"/>
      <c r="U62106" s="121"/>
      <c r="V62106" s="122"/>
      <c r="W62106" s="123"/>
      <c r="AC62106" s="123"/>
    </row>
    <row r="62107" spans="5:29" s="2" customFormat="1">
      <c r="E62107" s="120"/>
      <c r="M62107" s="120"/>
      <c r="N62107" s="120"/>
      <c r="U62107" s="121"/>
      <c r="V62107" s="122"/>
      <c r="W62107" s="123"/>
      <c r="AC62107" s="123"/>
    </row>
    <row r="62108" spans="5:29" s="2" customFormat="1">
      <c r="E62108" s="120"/>
      <c r="M62108" s="120"/>
      <c r="N62108" s="120"/>
      <c r="U62108" s="121"/>
      <c r="V62108" s="122"/>
      <c r="W62108" s="123"/>
      <c r="AC62108" s="123"/>
    </row>
    <row r="62109" spans="5:29" s="2" customFormat="1">
      <c r="E62109" s="120"/>
      <c r="M62109" s="120"/>
      <c r="N62109" s="120"/>
      <c r="U62109" s="121"/>
      <c r="V62109" s="122"/>
      <c r="W62109" s="123"/>
      <c r="AC62109" s="123"/>
    </row>
    <row r="62110" spans="5:29" s="2" customFormat="1">
      <c r="E62110" s="120"/>
      <c r="M62110" s="120"/>
      <c r="N62110" s="120"/>
      <c r="U62110" s="121"/>
      <c r="V62110" s="122"/>
      <c r="W62110" s="123"/>
      <c r="AC62110" s="123"/>
    </row>
    <row r="62111" spans="5:29" s="2" customFormat="1">
      <c r="E62111" s="120"/>
      <c r="M62111" s="120"/>
      <c r="N62111" s="120"/>
      <c r="U62111" s="121"/>
      <c r="V62111" s="122"/>
      <c r="W62111" s="123"/>
      <c r="AC62111" s="123"/>
    </row>
    <row r="62112" spans="5:29" s="2" customFormat="1">
      <c r="E62112" s="120"/>
      <c r="M62112" s="120"/>
      <c r="N62112" s="120"/>
      <c r="U62112" s="121"/>
      <c r="V62112" s="122"/>
      <c r="W62112" s="123"/>
      <c r="AC62112" s="123"/>
    </row>
    <row r="62113" spans="5:29" s="2" customFormat="1">
      <c r="E62113" s="120"/>
      <c r="M62113" s="120"/>
      <c r="N62113" s="120"/>
      <c r="U62113" s="121"/>
      <c r="V62113" s="122"/>
      <c r="W62113" s="123"/>
      <c r="AC62113" s="123"/>
    </row>
    <row r="62114" spans="5:29" s="2" customFormat="1">
      <c r="E62114" s="120"/>
      <c r="M62114" s="120"/>
      <c r="N62114" s="120"/>
      <c r="U62114" s="121"/>
      <c r="V62114" s="122"/>
      <c r="W62114" s="123"/>
      <c r="AC62114" s="123"/>
    </row>
    <row r="62115" spans="5:29" s="2" customFormat="1">
      <c r="E62115" s="120"/>
      <c r="M62115" s="120"/>
      <c r="N62115" s="120"/>
      <c r="U62115" s="121"/>
      <c r="V62115" s="122"/>
      <c r="W62115" s="123"/>
      <c r="AC62115" s="123"/>
    </row>
    <row r="62116" spans="5:29" s="2" customFormat="1">
      <c r="E62116" s="120"/>
      <c r="M62116" s="120"/>
      <c r="N62116" s="120"/>
      <c r="U62116" s="121"/>
      <c r="V62116" s="122"/>
      <c r="W62116" s="123"/>
      <c r="AC62116" s="123"/>
    </row>
    <row r="62117" spans="5:29" s="2" customFormat="1">
      <c r="E62117" s="120"/>
      <c r="M62117" s="120"/>
      <c r="N62117" s="120"/>
      <c r="U62117" s="121"/>
      <c r="V62117" s="122"/>
      <c r="W62117" s="123"/>
      <c r="AC62117" s="123"/>
    </row>
    <row r="62118" spans="5:29" s="2" customFormat="1">
      <c r="E62118" s="120"/>
      <c r="M62118" s="120"/>
      <c r="N62118" s="120"/>
      <c r="U62118" s="121"/>
      <c r="V62118" s="122"/>
      <c r="W62118" s="123"/>
      <c r="AC62118" s="123"/>
    </row>
    <row r="62119" spans="5:29" s="2" customFormat="1">
      <c r="E62119" s="120"/>
      <c r="M62119" s="120"/>
      <c r="N62119" s="120"/>
      <c r="U62119" s="121"/>
      <c r="V62119" s="122"/>
      <c r="W62119" s="123"/>
      <c r="AC62119" s="123"/>
    </row>
    <row r="62120" spans="5:29" s="2" customFormat="1">
      <c r="E62120" s="120"/>
      <c r="M62120" s="120"/>
      <c r="N62120" s="120"/>
      <c r="U62120" s="121"/>
      <c r="V62120" s="122"/>
      <c r="W62120" s="123"/>
      <c r="AC62120" s="123"/>
    </row>
    <row r="62121" spans="5:29" s="2" customFormat="1">
      <c r="E62121" s="120"/>
      <c r="M62121" s="120"/>
      <c r="N62121" s="120"/>
      <c r="U62121" s="121"/>
      <c r="V62121" s="122"/>
      <c r="W62121" s="123"/>
      <c r="AC62121" s="123"/>
    </row>
    <row r="62122" spans="5:29" s="2" customFormat="1">
      <c r="E62122" s="120"/>
      <c r="M62122" s="120"/>
      <c r="N62122" s="120"/>
      <c r="U62122" s="121"/>
      <c r="V62122" s="122"/>
      <c r="W62122" s="123"/>
      <c r="AC62122" s="123"/>
    </row>
    <row r="62123" spans="5:29" s="2" customFormat="1">
      <c r="E62123" s="120"/>
      <c r="M62123" s="120"/>
      <c r="N62123" s="120"/>
      <c r="U62123" s="121"/>
      <c r="V62123" s="122"/>
      <c r="W62123" s="123"/>
      <c r="AC62123" s="123"/>
    </row>
    <row r="62124" spans="5:29" s="2" customFormat="1">
      <c r="E62124" s="120"/>
      <c r="M62124" s="120"/>
      <c r="N62124" s="120"/>
      <c r="U62124" s="121"/>
      <c r="V62124" s="122"/>
      <c r="W62124" s="123"/>
      <c r="AC62124" s="123"/>
    </row>
    <row r="62125" spans="5:29" s="2" customFormat="1">
      <c r="E62125" s="120"/>
      <c r="M62125" s="120"/>
      <c r="N62125" s="120"/>
      <c r="U62125" s="121"/>
      <c r="V62125" s="122"/>
      <c r="W62125" s="123"/>
      <c r="AC62125" s="123"/>
    </row>
    <row r="62126" spans="5:29" s="2" customFormat="1">
      <c r="E62126" s="120"/>
      <c r="M62126" s="120"/>
      <c r="N62126" s="120"/>
      <c r="U62126" s="121"/>
      <c r="V62126" s="122"/>
      <c r="W62126" s="123"/>
      <c r="AC62126" s="123"/>
    </row>
    <row r="62127" spans="5:29" s="2" customFormat="1">
      <c r="E62127" s="120"/>
      <c r="M62127" s="120"/>
      <c r="N62127" s="120"/>
      <c r="U62127" s="121"/>
      <c r="V62127" s="122"/>
      <c r="W62127" s="123"/>
      <c r="AC62127" s="123"/>
    </row>
    <row r="62128" spans="5:29" s="2" customFormat="1">
      <c r="E62128" s="120"/>
      <c r="M62128" s="120"/>
      <c r="N62128" s="120"/>
      <c r="U62128" s="121"/>
      <c r="V62128" s="122"/>
      <c r="W62128" s="123"/>
      <c r="AC62128" s="123"/>
    </row>
    <row r="62129" spans="5:29" s="2" customFormat="1">
      <c r="E62129" s="120"/>
      <c r="M62129" s="120"/>
      <c r="N62129" s="120"/>
      <c r="U62129" s="121"/>
      <c r="V62129" s="122"/>
      <c r="W62129" s="123"/>
      <c r="AC62129" s="123"/>
    </row>
    <row r="62130" spans="5:29" s="2" customFormat="1">
      <c r="E62130" s="120"/>
      <c r="M62130" s="120"/>
      <c r="N62130" s="120"/>
      <c r="U62130" s="121"/>
      <c r="V62130" s="122"/>
      <c r="W62130" s="123"/>
      <c r="AC62130" s="123"/>
    </row>
    <row r="62131" spans="5:29" s="2" customFormat="1">
      <c r="E62131" s="120"/>
      <c r="M62131" s="120"/>
      <c r="N62131" s="120"/>
      <c r="U62131" s="121"/>
      <c r="V62131" s="122"/>
      <c r="W62131" s="123"/>
      <c r="AC62131" s="123"/>
    </row>
    <row r="62132" spans="5:29" s="2" customFormat="1">
      <c r="E62132" s="120"/>
      <c r="M62132" s="120"/>
      <c r="N62132" s="120"/>
      <c r="U62132" s="121"/>
      <c r="V62132" s="122"/>
      <c r="W62132" s="123"/>
      <c r="AC62132" s="123"/>
    </row>
    <row r="62133" spans="5:29" s="2" customFormat="1">
      <c r="E62133" s="120"/>
      <c r="M62133" s="120"/>
      <c r="N62133" s="120"/>
      <c r="U62133" s="121"/>
      <c r="V62133" s="122"/>
      <c r="W62133" s="123"/>
      <c r="AC62133" s="123"/>
    </row>
    <row r="62134" spans="5:29" s="2" customFormat="1">
      <c r="E62134" s="120"/>
      <c r="M62134" s="120"/>
      <c r="N62134" s="120"/>
      <c r="U62134" s="121"/>
      <c r="V62134" s="122"/>
      <c r="W62134" s="123"/>
      <c r="AC62134" s="123"/>
    </row>
    <row r="62135" spans="5:29" s="2" customFormat="1">
      <c r="E62135" s="120"/>
      <c r="M62135" s="120"/>
      <c r="N62135" s="120"/>
      <c r="U62135" s="121"/>
      <c r="V62135" s="122"/>
      <c r="W62135" s="123"/>
      <c r="AC62135" s="123"/>
    </row>
    <row r="62136" spans="5:29" s="2" customFormat="1">
      <c r="E62136" s="120"/>
      <c r="M62136" s="120"/>
      <c r="N62136" s="120"/>
      <c r="U62136" s="121"/>
      <c r="V62136" s="122"/>
      <c r="W62136" s="123"/>
      <c r="AC62136" s="123"/>
    </row>
    <row r="62137" spans="5:29" s="2" customFormat="1">
      <c r="E62137" s="120"/>
      <c r="M62137" s="120"/>
      <c r="N62137" s="120"/>
      <c r="U62137" s="121"/>
      <c r="V62137" s="122"/>
      <c r="W62137" s="123"/>
      <c r="AC62137" s="123"/>
    </row>
    <row r="62138" spans="5:29" s="2" customFormat="1">
      <c r="E62138" s="120"/>
      <c r="M62138" s="120"/>
      <c r="N62138" s="120"/>
      <c r="U62138" s="121"/>
      <c r="V62138" s="122"/>
      <c r="W62138" s="123"/>
      <c r="AC62138" s="123"/>
    </row>
    <row r="62139" spans="5:29" s="2" customFormat="1">
      <c r="E62139" s="120"/>
      <c r="M62139" s="120"/>
      <c r="N62139" s="120"/>
      <c r="U62139" s="121"/>
      <c r="V62139" s="122"/>
      <c r="W62139" s="123"/>
      <c r="AC62139" s="123"/>
    </row>
    <row r="62140" spans="5:29" s="2" customFormat="1">
      <c r="E62140" s="120"/>
      <c r="M62140" s="120"/>
      <c r="N62140" s="120"/>
      <c r="U62140" s="121"/>
      <c r="V62140" s="122"/>
      <c r="W62140" s="123"/>
      <c r="AC62140" s="123"/>
    </row>
    <row r="62141" spans="5:29" s="2" customFormat="1">
      <c r="E62141" s="120"/>
      <c r="M62141" s="120"/>
      <c r="N62141" s="120"/>
      <c r="U62141" s="121"/>
      <c r="V62141" s="122"/>
      <c r="W62141" s="123"/>
      <c r="AC62141" s="123"/>
    </row>
    <row r="62142" spans="5:29" s="2" customFormat="1">
      <c r="E62142" s="120"/>
      <c r="M62142" s="120"/>
      <c r="N62142" s="120"/>
      <c r="U62142" s="121"/>
      <c r="V62142" s="122"/>
      <c r="W62142" s="123"/>
      <c r="AC62142" s="123"/>
    </row>
    <row r="62143" spans="5:29" s="2" customFormat="1">
      <c r="E62143" s="120"/>
      <c r="M62143" s="120"/>
      <c r="N62143" s="120"/>
      <c r="U62143" s="121"/>
      <c r="V62143" s="122"/>
      <c r="W62143" s="123"/>
      <c r="AC62143" s="123"/>
    </row>
    <row r="62144" spans="5:29" s="2" customFormat="1">
      <c r="E62144" s="120"/>
      <c r="M62144" s="120"/>
      <c r="N62144" s="120"/>
      <c r="U62144" s="121"/>
      <c r="V62144" s="122"/>
      <c r="W62144" s="123"/>
      <c r="AC62144" s="123"/>
    </row>
    <row r="62145" spans="5:29" s="2" customFormat="1">
      <c r="E62145" s="120"/>
      <c r="M62145" s="120"/>
      <c r="N62145" s="120"/>
      <c r="U62145" s="121"/>
      <c r="V62145" s="122"/>
      <c r="W62145" s="123"/>
      <c r="AC62145" s="123"/>
    </row>
    <row r="62146" spans="5:29" s="2" customFormat="1">
      <c r="E62146" s="120"/>
      <c r="M62146" s="120"/>
      <c r="N62146" s="120"/>
      <c r="U62146" s="121"/>
      <c r="V62146" s="122"/>
      <c r="W62146" s="123"/>
      <c r="AC62146" s="123"/>
    </row>
    <row r="62147" spans="5:29" s="2" customFormat="1">
      <c r="E62147" s="120"/>
      <c r="M62147" s="120"/>
      <c r="N62147" s="120"/>
      <c r="U62147" s="121"/>
      <c r="V62147" s="122"/>
      <c r="W62147" s="123"/>
      <c r="AC62147" s="123"/>
    </row>
    <row r="62148" spans="5:29" s="2" customFormat="1">
      <c r="E62148" s="120"/>
      <c r="M62148" s="120"/>
      <c r="N62148" s="120"/>
      <c r="U62148" s="121"/>
      <c r="V62148" s="122"/>
      <c r="W62148" s="123"/>
      <c r="AC62148" s="123"/>
    </row>
    <row r="62149" spans="5:29" s="2" customFormat="1">
      <c r="E62149" s="120"/>
      <c r="M62149" s="120"/>
      <c r="N62149" s="120"/>
      <c r="U62149" s="121"/>
      <c r="V62149" s="122"/>
      <c r="W62149" s="123"/>
      <c r="AC62149" s="123"/>
    </row>
    <row r="62150" spans="5:29" s="2" customFormat="1">
      <c r="E62150" s="120"/>
      <c r="M62150" s="120"/>
      <c r="N62150" s="120"/>
      <c r="U62150" s="121"/>
      <c r="V62150" s="122"/>
      <c r="W62150" s="123"/>
      <c r="AC62150" s="123"/>
    </row>
    <row r="62151" spans="5:29" s="2" customFormat="1">
      <c r="E62151" s="120"/>
      <c r="M62151" s="120"/>
      <c r="N62151" s="120"/>
      <c r="U62151" s="121"/>
      <c r="V62151" s="122"/>
      <c r="W62151" s="123"/>
      <c r="AC62151" s="123"/>
    </row>
    <row r="62152" spans="5:29" s="2" customFormat="1">
      <c r="E62152" s="120"/>
      <c r="M62152" s="120"/>
      <c r="N62152" s="120"/>
      <c r="U62152" s="121"/>
      <c r="V62152" s="122"/>
      <c r="W62152" s="123"/>
      <c r="AC62152" s="123"/>
    </row>
    <row r="62153" spans="5:29" s="2" customFormat="1">
      <c r="E62153" s="120"/>
      <c r="M62153" s="120"/>
      <c r="N62153" s="120"/>
      <c r="U62153" s="121"/>
      <c r="V62153" s="122"/>
      <c r="W62153" s="123"/>
      <c r="AC62153" s="123"/>
    </row>
    <row r="62154" spans="5:29" s="2" customFormat="1">
      <c r="E62154" s="120"/>
      <c r="M62154" s="120"/>
      <c r="N62154" s="120"/>
      <c r="U62154" s="121"/>
      <c r="V62154" s="122"/>
      <c r="W62154" s="123"/>
      <c r="AC62154" s="123"/>
    </row>
    <row r="62155" spans="5:29" s="2" customFormat="1">
      <c r="E62155" s="120"/>
      <c r="M62155" s="120"/>
      <c r="N62155" s="120"/>
      <c r="U62155" s="121"/>
      <c r="V62155" s="122"/>
      <c r="W62155" s="123"/>
      <c r="AC62155" s="123"/>
    </row>
    <row r="62156" spans="5:29" s="2" customFormat="1">
      <c r="E62156" s="120"/>
      <c r="M62156" s="120"/>
      <c r="N62156" s="120"/>
      <c r="U62156" s="121"/>
      <c r="V62156" s="122"/>
      <c r="W62156" s="123"/>
      <c r="AC62156" s="123"/>
    </row>
    <row r="62157" spans="5:29" s="2" customFormat="1">
      <c r="E62157" s="120"/>
      <c r="M62157" s="120"/>
      <c r="N62157" s="120"/>
      <c r="U62157" s="121"/>
      <c r="V62157" s="122"/>
      <c r="W62157" s="123"/>
      <c r="AC62157" s="123"/>
    </row>
    <row r="62158" spans="5:29" s="2" customFormat="1">
      <c r="E62158" s="120"/>
      <c r="M62158" s="120"/>
      <c r="N62158" s="120"/>
      <c r="U62158" s="121"/>
      <c r="V62158" s="122"/>
      <c r="W62158" s="123"/>
      <c r="AC62158" s="123"/>
    </row>
    <row r="62159" spans="5:29" s="2" customFormat="1">
      <c r="E62159" s="120"/>
      <c r="M62159" s="120"/>
      <c r="N62159" s="120"/>
      <c r="U62159" s="121"/>
      <c r="V62159" s="122"/>
      <c r="W62159" s="123"/>
      <c r="AC62159" s="123"/>
    </row>
    <row r="62160" spans="5:29" s="2" customFormat="1">
      <c r="E62160" s="120"/>
      <c r="M62160" s="120"/>
      <c r="N62160" s="120"/>
      <c r="U62160" s="121"/>
      <c r="V62160" s="122"/>
      <c r="W62160" s="123"/>
      <c r="AC62160" s="123"/>
    </row>
    <row r="62161" spans="5:29" s="2" customFormat="1">
      <c r="E62161" s="120"/>
      <c r="M62161" s="120"/>
      <c r="N62161" s="120"/>
      <c r="U62161" s="121"/>
      <c r="V62161" s="122"/>
      <c r="W62161" s="123"/>
      <c r="AC62161" s="123"/>
    </row>
    <row r="62162" spans="5:29" s="2" customFormat="1">
      <c r="E62162" s="120"/>
      <c r="M62162" s="120"/>
      <c r="N62162" s="120"/>
      <c r="U62162" s="121"/>
      <c r="V62162" s="122"/>
      <c r="W62162" s="123"/>
      <c r="AC62162" s="123"/>
    </row>
    <row r="62163" spans="5:29" s="2" customFormat="1">
      <c r="E62163" s="120"/>
      <c r="M62163" s="120"/>
      <c r="N62163" s="120"/>
      <c r="U62163" s="121"/>
      <c r="V62163" s="122"/>
      <c r="W62163" s="123"/>
      <c r="AC62163" s="123"/>
    </row>
    <row r="62164" spans="5:29" s="2" customFormat="1">
      <c r="E62164" s="120"/>
      <c r="M62164" s="120"/>
      <c r="N62164" s="120"/>
      <c r="U62164" s="121"/>
      <c r="V62164" s="122"/>
      <c r="W62164" s="123"/>
      <c r="AC62164" s="123"/>
    </row>
    <row r="62165" spans="5:29" s="2" customFormat="1">
      <c r="E62165" s="120"/>
      <c r="M62165" s="120"/>
      <c r="N62165" s="120"/>
      <c r="U62165" s="121"/>
      <c r="V62165" s="122"/>
      <c r="W62165" s="123"/>
      <c r="AC62165" s="123"/>
    </row>
    <row r="62166" spans="5:29" s="2" customFormat="1">
      <c r="E62166" s="120"/>
      <c r="M62166" s="120"/>
      <c r="N62166" s="120"/>
      <c r="U62166" s="121"/>
      <c r="V62166" s="122"/>
      <c r="W62166" s="123"/>
      <c r="AC62166" s="123"/>
    </row>
    <row r="62167" spans="5:29" s="2" customFormat="1">
      <c r="E62167" s="120"/>
      <c r="M62167" s="120"/>
      <c r="N62167" s="120"/>
      <c r="U62167" s="121"/>
      <c r="V62167" s="122"/>
      <c r="W62167" s="123"/>
      <c r="AC62167" s="123"/>
    </row>
    <row r="62168" spans="5:29" s="2" customFormat="1">
      <c r="E62168" s="120"/>
      <c r="M62168" s="120"/>
      <c r="N62168" s="120"/>
      <c r="U62168" s="121"/>
      <c r="V62168" s="122"/>
      <c r="W62168" s="123"/>
      <c r="AC62168" s="123"/>
    </row>
    <row r="62169" spans="5:29" s="2" customFormat="1">
      <c r="E62169" s="120"/>
      <c r="M62169" s="120"/>
      <c r="N62169" s="120"/>
      <c r="U62169" s="121"/>
      <c r="V62169" s="122"/>
      <c r="W62169" s="123"/>
      <c r="AC62169" s="123"/>
    </row>
    <row r="62170" spans="5:29" s="2" customFormat="1">
      <c r="E62170" s="120"/>
      <c r="M62170" s="120"/>
      <c r="N62170" s="120"/>
      <c r="U62170" s="121"/>
      <c r="V62170" s="122"/>
      <c r="W62170" s="123"/>
      <c r="AC62170" s="123"/>
    </row>
    <row r="62171" spans="5:29" s="2" customFormat="1">
      <c r="E62171" s="120"/>
      <c r="M62171" s="120"/>
      <c r="N62171" s="120"/>
      <c r="U62171" s="121"/>
      <c r="V62171" s="122"/>
      <c r="W62171" s="123"/>
      <c r="AC62171" s="123"/>
    </row>
    <row r="62172" spans="5:29" s="2" customFormat="1">
      <c r="E62172" s="120"/>
      <c r="M62172" s="120"/>
      <c r="N62172" s="120"/>
      <c r="U62172" s="121"/>
      <c r="V62172" s="122"/>
      <c r="W62172" s="123"/>
      <c r="AC62172" s="123"/>
    </row>
    <row r="62173" spans="5:29" s="2" customFormat="1">
      <c r="E62173" s="120"/>
      <c r="M62173" s="120"/>
      <c r="N62173" s="120"/>
      <c r="U62173" s="121"/>
      <c r="V62173" s="122"/>
      <c r="W62173" s="123"/>
      <c r="AC62173" s="123"/>
    </row>
    <row r="62174" spans="5:29" s="2" customFormat="1">
      <c r="E62174" s="120"/>
      <c r="M62174" s="120"/>
      <c r="N62174" s="120"/>
      <c r="U62174" s="121"/>
      <c r="V62174" s="122"/>
      <c r="W62174" s="123"/>
      <c r="AC62174" s="123"/>
    </row>
    <row r="62175" spans="5:29" s="2" customFormat="1">
      <c r="E62175" s="120"/>
      <c r="M62175" s="120"/>
      <c r="N62175" s="120"/>
      <c r="U62175" s="121"/>
      <c r="V62175" s="122"/>
      <c r="W62175" s="123"/>
      <c r="AC62175" s="123"/>
    </row>
    <row r="62176" spans="5:29" s="2" customFormat="1">
      <c r="E62176" s="120"/>
      <c r="M62176" s="120"/>
      <c r="N62176" s="120"/>
      <c r="U62176" s="121"/>
      <c r="V62176" s="122"/>
      <c r="W62176" s="123"/>
      <c r="AC62176" s="123"/>
    </row>
    <row r="62177" spans="5:29" s="2" customFormat="1">
      <c r="E62177" s="120"/>
      <c r="M62177" s="120"/>
      <c r="N62177" s="120"/>
      <c r="U62177" s="121"/>
      <c r="V62177" s="122"/>
      <c r="W62177" s="123"/>
      <c r="AC62177" s="123"/>
    </row>
    <row r="62178" spans="5:29" s="2" customFormat="1">
      <c r="E62178" s="120"/>
      <c r="M62178" s="120"/>
      <c r="N62178" s="120"/>
      <c r="U62178" s="121"/>
      <c r="V62178" s="122"/>
      <c r="W62178" s="123"/>
      <c r="AC62178" s="123"/>
    </row>
    <row r="62179" spans="5:29" s="2" customFormat="1">
      <c r="E62179" s="120"/>
      <c r="M62179" s="120"/>
      <c r="N62179" s="120"/>
      <c r="U62179" s="121"/>
      <c r="V62179" s="122"/>
      <c r="W62179" s="123"/>
      <c r="AC62179" s="123"/>
    </row>
    <row r="62180" spans="5:29" s="2" customFormat="1">
      <c r="E62180" s="120"/>
      <c r="M62180" s="120"/>
      <c r="N62180" s="120"/>
      <c r="U62180" s="121"/>
      <c r="V62180" s="122"/>
      <c r="W62180" s="123"/>
      <c r="AC62180" s="123"/>
    </row>
    <row r="62181" spans="5:29" s="2" customFormat="1">
      <c r="E62181" s="120"/>
      <c r="M62181" s="120"/>
      <c r="N62181" s="120"/>
      <c r="U62181" s="121"/>
      <c r="V62181" s="122"/>
      <c r="W62181" s="123"/>
      <c r="AC62181" s="123"/>
    </row>
    <row r="62182" spans="5:29" s="2" customFormat="1">
      <c r="E62182" s="120"/>
      <c r="M62182" s="120"/>
      <c r="N62182" s="120"/>
      <c r="U62182" s="121"/>
      <c r="V62182" s="122"/>
      <c r="W62182" s="123"/>
      <c r="AC62182" s="123"/>
    </row>
    <row r="62183" spans="5:29" s="2" customFormat="1">
      <c r="E62183" s="120"/>
      <c r="M62183" s="120"/>
      <c r="N62183" s="120"/>
      <c r="U62183" s="121"/>
      <c r="V62183" s="122"/>
      <c r="W62183" s="123"/>
      <c r="AC62183" s="123"/>
    </row>
    <row r="62184" spans="5:29" s="2" customFormat="1">
      <c r="E62184" s="120"/>
      <c r="M62184" s="120"/>
      <c r="N62184" s="120"/>
      <c r="U62184" s="121"/>
      <c r="V62184" s="122"/>
      <c r="W62184" s="123"/>
      <c r="AC62184" s="123"/>
    </row>
    <row r="62185" spans="5:29" s="2" customFormat="1">
      <c r="E62185" s="120"/>
      <c r="M62185" s="120"/>
      <c r="N62185" s="120"/>
      <c r="U62185" s="121"/>
      <c r="V62185" s="122"/>
      <c r="W62185" s="123"/>
      <c r="AC62185" s="123"/>
    </row>
    <row r="62186" spans="5:29" s="2" customFormat="1">
      <c r="E62186" s="120"/>
      <c r="M62186" s="120"/>
      <c r="N62186" s="120"/>
      <c r="U62186" s="121"/>
      <c r="V62186" s="122"/>
      <c r="W62186" s="123"/>
      <c r="AC62186" s="123"/>
    </row>
    <row r="62187" spans="5:29" s="2" customFormat="1">
      <c r="E62187" s="120"/>
      <c r="M62187" s="120"/>
      <c r="N62187" s="120"/>
      <c r="U62187" s="121"/>
      <c r="V62187" s="122"/>
      <c r="W62187" s="123"/>
      <c r="AC62187" s="123"/>
    </row>
    <row r="62188" spans="5:29" s="2" customFormat="1">
      <c r="E62188" s="120"/>
      <c r="M62188" s="120"/>
      <c r="N62188" s="120"/>
      <c r="U62188" s="121"/>
      <c r="V62188" s="122"/>
      <c r="W62188" s="123"/>
      <c r="AC62188" s="123"/>
    </row>
    <row r="62189" spans="5:29" s="2" customFormat="1">
      <c r="E62189" s="120"/>
      <c r="M62189" s="120"/>
      <c r="N62189" s="120"/>
      <c r="U62189" s="121"/>
      <c r="V62189" s="122"/>
      <c r="W62189" s="123"/>
      <c r="AC62189" s="123"/>
    </row>
    <row r="62190" spans="5:29" s="2" customFormat="1">
      <c r="E62190" s="120"/>
      <c r="M62190" s="120"/>
      <c r="N62190" s="120"/>
      <c r="U62190" s="121"/>
      <c r="V62190" s="122"/>
      <c r="W62190" s="123"/>
      <c r="AC62190" s="123"/>
    </row>
    <row r="62191" spans="5:29" s="2" customFormat="1">
      <c r="E62191" s="120"/>
      <c r="M62191" s="120"/>
      <c r="N62191" s="120"/>
      <c r="U62191" s="121"/>
      <c r="V62191" s="122"/>
      <c r="W62191" s="123"/>
      <c r="AC62191" s="123"/>
    </row>
    <row r="62192" spans="5:29" s="2" customFormat="1">
      <c r="E62192" s="120"/>
      <c r="M62192" s="120"/>
      <c r="N62192" s="120"/>
      <c r="U62192" s="121"/>
      <c r="V62192" s="122"/>
      <c r="W62192" s="123"/>
      <c r="AC62192" s="123"/>
    </row>
    <row r="62193" spans="5:29" s="2" customFormat="1">
      <c r="E62193" s="120"/>
      <c r="M62193" s="120"/>
      <c r="N62193" s="120"/>
      <c r="U62193" s="121"/>
      <c r="V62193" s="122"/>
      <c r="W62193" s="123"/>
      <c r="AC62193" s="123"/>
    </row>
    <row r="62194" spans="5:29" s="2" customFormat="1">
      <c r="E62194" s="120"/>
      <c r="M62194" s="120"/>
      <c r="N62194" s="120"/>
      <c r="U62194" s="121"/>
      <c r="V62194" s="122"/>
      <c r="W62194" s="123"/>
      <c r="AC62194" s="123"/>
    </row>
    <row r="62195" spans="5:29" s="2" customFormat="1">
      <c r="E62195" s="120"/>
      <c r="M62195" s="120"/>
      <c r="N62195" s="120"/>
      <c r="U62195" s="121"/>
      <c r="V62195" s="122"/>
      <c r="W62195" s="123"/>
      <c r="AC62195" s="123"/>
    </row>
    <row r="62196" spans="5:29" s="2" customFormat="1">
      <c r="E62196" s="120"/>
      <c r="M62196" s="120"/>
      <c r="N62196" s="120"/>
      <c r="U62196" s="121"/>
      <c r="V62196" s="122"/>
      <c r="W62196" s="123"/>
      <c r="AC62196" s="123"/>
    </row>
    <row r="62197" spans="5:29" s="2" customFormat="1">
      <c r="E62197" s="120"/>
      <c r="M62197" s="120"/>
      <c r="N62197" s="120"/>
      <c r="U62197" s="121"/>
      <c r="V62197" s="122"/>
      <c r="W62197" s="123"/>
      <c r="AC62197" s="123"/>
    </row>
    <row r="62198" spans="5:29" s="2" customFormat="1">
      <c r="E62198" s="120"/>
      <c r="M62198" s="120"/>
      <c r="N62198" s="120"/>
      <c r="U62198" s="121"/>
      <c r="V62198" s="122"/>
      <c r="W62198" s="123"/>
      <c r="AC62198" s="123"/>
    </row>
    <row r="62199" spans="5:29" s="2" customFormat="1">
      <c r="E62199" s="120"/>
      <c r="M62199" s="120"/>
      <c r="N62199" s="120"/>
      <c r="U62199" s="121"/>
      <c r="V62199" s="122"/>
      <c r="W62199" s="123"/>
      <c r="AC62199" s="123"/>
    </row>
    <row r="62200" spans="5:29" s="2" customFormat="1">
      <c r="E62200" s="120"/>
      <c r="M62200" s="120"/>
      <c r="N62200" s="120"/>
      <c r="U62200" s="121"/>
      <c r="V62200" s="122"/>
      <c r="W62200" s="123"/>
      <c r="AC62200" s="123"/>
    </row>
    <row r="62201" spans="5:29" s="2" customFormat="1">
      <c r="E62201" s="120"/>
      <c r="M62201" s="120"/>
      <c r="N62201" s="120"/>
      <c r="U62201" s="121"/>
      <c r="V62201" s="122"/>
      <c r="W62201" s="123"/>
      <c r="AC62201" s="123"/>
    </row>
    <row r="62202" spans="5:29" s="2" customFormat="1">
      <c r="E62202" s="120"/>
      <c r="M62202" s="120"/>
      <c r="N62202" s="120"/>
      <c r="U62202" s="121"/>
      <c r="V62202" s="122"/>
      <c r="W62202" s="123"/>
      <c r="AC62202" s="123"/>
    </row>
    <row r="62203" spans="5:29" s="2" customFormat="1">
      <c r="E62203" s="120"/>
      <c r="M62203" s="120"/>
      <c r="N62203" s="120"/>
      <c r="U62203" s="121"/>
      <c r="V62203" s="122"/>
      <c r="W62203" s="123"/>
      <c r="AC62203" s="123"/>
    </row>
    <row r="62204" spans="5:29" s="2" customFormat="1">
      <c r="E62204" s="120"/>
      <c r="M62204" s="120"/>
      <c r="N62204" s="120"/>
      <c r="U62204" s="121"/>
      <c r="V62204" s="122"/>
      <c r="W62204" s="123"/>
      <c r="AC62204" s="123"/>
    </row>
    <row r="62205" spans="5:29" s="2" customFormat="1">
      <c r="E62205" s="120"/>
      <c r="M62205" s="120"/>
      <c r="N62205" s="120"/>
      <c r="U62205" s="121"/>
      <c r="V62205" s="122"/>
      <c r="W62205" s="123"/>
      <c r="AC62205" s="123"/>
    </row>
    <row r="62206" spans="5:29" s="2" customFormat="1">
      <c r="E62206" s="120"/>
      <c r="M62206" s="120"/>
      <c r="N62206" s="120"/>
      <c r="U62206" s="121"/>
      <c r="V62206" s="122"/>
      <c r="W62206" s="123"/>
      <c r="AC62206" s="123"/>
    </row>
    <row r="62207" spans="5:29" s="2" customFormat="1">
      <c r="E62207" s="120"/>
      <c r="M62207" s="120"/>
      <c r="N62207" s="120"/>
      <c r="U62207" s="121"/>
      <c r="V62207" s="122"/>
      <c r="W62207" s="123"/>
      <c r="AC62207" s="123"/>
    </row>
    <row r="62208" spans="5:29" s="2" customFormat="1">
      <c r="E62208" s="120"/>
      <c r="M62208" s="120"/>
      <c r="N62208" s="120"/>
      <c r="U62208" s="121"/>
      <c r="V62208" s="122"/>
      <c r="W62208" s="123"/>
      <c r="AC62208" s="123"/>
    </row>
    <row r="62209" spans="5:29" s="2" customFormat="1">
      <c r="E62209" s="120"/>
      <c r="M62209" s="120"/>
      <c r="N62209" s="120"/>
      <c r="U62209" s="121"/>
      <c r="V62209" s="122"/>
      <c r="W62209" s="123"/>
      <c r="AC62209" s="123"/>
    </row>
    <row r="62210" spans="5:29" s="2" customFormat="1">
      <c r="E62210" s="120"/>
      <c r="M62210" s="120"/>
      <c r="N62210" s="120"/>
      <c r="U62210" s="121"/>
      <c r="V62210" s="122"/>
      <c r="W62210" s="123"/>
      <c r="AC62210" s="123"/>
    </row>
    <row r="62211" spans="5:29" s="2" customFormat="1">
      <c r="E62211" s="120"/>
      <c r="M62211" s="120"/>
      <c r="N62211" s="120"/>
      <c r="U62211" s="121"/>
      <c r="V62211" s="122"/>
      <c r="W62211" s="123"/>
      <c r="AC62211" s="123"/>
    </row>
    <row r="62212" spans="5:29" s="2" customFormat="1">
      <c r="E62212" s="120"/>
      <c r="M62212" s="120"/>
      <c r="N62212" s="120"/>
      <c r="U62212" s="121"/>
      <c r="V62212" s="122"/>
      <c r="W62212" s="123"/>
      <c r="AC62212" s="123"/>
    </row>
    <row r="62213" spans="5:29" s="2" customFormat="1">
      <c r="E62213" s="120"/>
      <c r="M62213" s="120"/>
      <c r="N62213" s="120"/>
      <c r="U62213" s="121"/>
      <c r="V62213" s="122"/>
      <c r="W62213" s="123"/>
      <c r="AC62213" s="123"/>
    </row>
    <row r="62214" spans="5:29" s="2" customFormat="1">
      <c r="E62214" s="120"/>
      <c r="M62214" s="120"/>
      <c r="N62214" s="120"/>
      <c r="U62214" s="121"/>
      <c r="V62214" s="122"/>
      <c r="W62214" s="123"/>
      <c r="AC62214" s="123"/>
    </row>
    <row r="62215" spans="5:29" s="2" customFormat="1">
      <c r="E62215" s="120"/>
      <c r="M62215" s="120"/>
      <c r="N62215" s="120"/>
      <c r="U62215" s="121"/>
      <c r="V62215" s="122"/>
      <c r="W62215" s="123"/>
      <c r="AC62215" s="123"/>
    </row>
    <row r="62216" spans="5:29" s="2" customFormat="1">
      <c r="E62216" s="120"/>
      <c r="M62216" s="120"/>
      <c r="N62216" s="120"/>
      <c r="U62216" s="121"/>
      <c r="V62216" s="122"/>
      <c r="W62216" s="123"/>
      <c r="AC62216" s="123"/>
    </row>
    <row r="62217" spans="5:29" s="2" customFormat="1">
      <c r="E62217" s="120"/>
      <c r="M62217" s="120"/>
      <c r="N62217" s="120"/>
      <c r="U62217" s="121"/>
      <c r="V62217" s="122"/>
      <c r="W62217" s="123"/>
      <c r="AC62217" s="123"/>
    </row>
    <row r="62218" spans="5:29" s="2" customFormat="1">
      <c r="E62218" s="120"/>
      <c r="M62218" s="120"/>
      <c r="N62218" s="120"/>
      <c r="U62218" s="121"/>
      <c r="V62218" s="122"/>
      <c r="W62218" s="123"/>
      <c r="AC62218" s="123"/>
    </row>
    <row r="62219" spans="5:29" s="2" customFormat="1">
      <c r="E62219" s="120"/>
      <c r="M62219" s="120"/>
      <c r="N62219" s="120"/>
      <c r="U62219" s="121"/>
      <c r="V62219" s="122"/>
      <c r="W62219" s="123"/>
      <c r="AC62219" s="123"/>
    </row>
    <row r="62220" spans="5:29" s="2" customFormat="1">
      <c r="E62220" s="120"/>
      <c r="M62220" s="120"/>
      <c r="N62220" s="120"/>
      <c r="U62220" s="121"/>
      <c r="V62220" s="122"/>
      <c r="W62220" s="123"/>
      <c r="AC62220" s="123"/>
    </row>
    <row r="62221" spans="5:29" s="2" customFormat="1">
      <c r="E62221" s="120"/>
      <c r="M62221" s="120"/>
      <c r="N62221" s="120"/>
      <c r="U62221" s="121"/>
      <c r="V62221" s="122"/>
      <c r="W62221" s="123"/>
      <c r="AC62221" s="123"/>
    </row>
    <row r="62222" spans="5:29" s="2" customFormat="1">
      <c r="E62222" s="120"/>
      <c r="M62222" s="120"/>
      <c r="N62222" s="120"/>
      <c r="U62222" s="121"/>
      <c r="V62222" s="122"/>
      <c r="W62222" s="123"/>
      <c r="AC62222" s="123"/>
    </row>
    <row r="62223" spans="5:29" s="2" customFormat="1">
      <c r="E62223" s="120"/>
      <c r="M62223" s="120"/>
      <c r="N62223" s="120"/>
      <c r="U62223" s="121"/>
      <c r="V62223" s="122"/>
      <c r="W62223" s="123"/>
      <c r="AC62223" s="123"/>
    </row>
    <row r="62224" spans="5:29" s="2" customFormat="1">
      <c r="E62224" s="120"/>
      <c r="M62224" s="120"/>
      <c r="N62224" s="120"/>
      <c r="U62224" s="121"/>
      <c r="V62224" s="122"/>
      <c r="W62224" s="123"/>
      <c r="AC62224" s="123"/>
    </row>
    <row r="62225" spans="5:29" s="2" customFormat="1">
      <c r="E62225" s="120"/>
      <c r="M62225" s="120"/>
      <c r="N62225" s="120"/>
      <c r="U62225" s="121"/>
      <c r="V62225" s="122"/>
      <c r="W62225" s="123"/>
      <c r="AC62225" s="123"/>
    </row>
    <row r="62226" spans="5:29" s="2" customFormat="1">
      <c r="E62226" s="120"/>
      <c r="M62226" s="120"/>
      <c r="N62226" s="120"/>
      <c r="U62226" s="121"/>
      <c r="V62226" s="122"/>
      <c r="W62226" s="123"/>
      <c r="AC62226" s="123"/>
    </row>
    <row r="62227" spans="5:29" s="2" customFormat="1">
      <c r="E62227" s="120"/>
      <c r="M62227" s="120"/>
      <c r="N62227" s="120"/>
      <c r="U62227" s="121"/>
      <c r="V62227" s="122"/>
      <c r="W62227" s="123"/>
      <c r="AC62227" s="123"/>
    </row>
    <row r="62228" spans="5:29" s="2" customFormat="1">
      <c r="E62228" s="120"/>
      <c r="M62228" s="120"/>
      <c r="N62228" s="120"/>
      <c r="U62228" s="121"/>
      <c r="V62228" s="122"/>
      <c r="W62228" s="123"/>
      <c r="AC62228" s="123"/>
    </row>
    <row r="62229" spans="5:29" s="2" customFormat="1">
      <c r="E62229" s="120"/>
      <c r="M62229" s="120"/>
      <c r="N62229" s="120"/>
      <c r="U62229" s="121"/>
      <c r="V62229" s="122"/>
      <c r="W62229" s="123"/>
      <c r="AC62229" s="123"/>
    </row>
    <row r="62230" spans="5:29" s="2" customFormat="1">
      <c r="E62230" s="120"/>
      <c r="M62230" s="120"/>
      <c r="N62230" s="120"/>
      <c r="U62230" s="121"/>
      <c r="V62230" s="122"/>
      <c r="W62230" s="123"/>
      <c r="AC62230" s="123"/>
    </row>
    <row r="62231" spans="5:29" s="2" customFormat="1">
      <c r="E62231" s="120"/>
      <c r="M62231" s="120"/>
      <c r="N62231" s="120"/>
      <c r="U62231" s="121"/>
      <c r="V62231" s="122"/>
      <c r="W62231" s="123"/>
      <c r="AC62231" s="123"/>
    </row>
    <row r="62232" spans="5:29" s="2" customFormat="1">
      <c r="E62232" s="120"/>
      <c r="M62232" s="120"/>
      <c r="N62232" s="120"/>
      <c r="U62232" s="121"/>
      <c r="V62232" s="122"/>
      <c r="W62232" s="123"/>
      <c r="AC62232" s="123"/>
    </row>
    <row r="62233" spans="5:29" s="2" customFormat="1">
      <c r="E62233" s="120"/>
      <c r="M62233" s="120"/>
      <c r="N62233" s="120"/>
      <c r="U62233" s="121"/>
      <c r="V62233" s="122"/>
      <c r="W62233" s="123"/>
      <c r="AC62233" s="123"/>
    </row>
    <row r="62234" spans="5:29" s="2" customFormat="1">
      <c r="E62234" s="120"/>
      <c r="M62234" s="120"/>
      <c r="N62234" s="120"/>
      <c r="U62234" s="121"/>
      <c r="V62234" s="122"/>
      <c r="W62234" s="123"/>
      <c r="AC62234" s="123"/>
    </row>
    <row r="62235" spans="5:29" s="2" customFormat="1">
      <c r="E62235" s="120"/>
      <c r="M62235" s="120"/>
      <c r="N62235" s="120"/>
      <c r="U62235" s="121"/>
      <c r="V62235" s="122"/>
      <c r="W62235" s="123"/>
      <c r="AC62235" s="123"/>
    </row>
    <row r="62236" spans="5:29" s="2" customFormat="1">
      <c r="E62236" s="120"/>
      <c r="M62236" s="120"/>
      <c r="N62236" s="120"/>
      <c r="U62236" s="121"/>
      <c r="V62236" s="122"/>
      <c r="W62236" s="123"/>
      <c r="AC62236" s="123"/>
    </row>
    <row r="62237" spans="5:29" s="2" customFormat="1">
      <c r="E62237" s="120"/>
      <c r="M62237" s="120"/>
      <c r="N62237" s="120"/>
      <c r="U62237" s="121"/>
      <c r="V62237" s="122"/>
      <c r="W62237" s="123"/>
      <c r="AC62237" s="123"/>
    </row>
    <row r="62238" spans="5:29" s="2" customFormat="1">
      <c r="E62238" s="120"/>
      <c r="M62238" s="120"/>
      <c r="N62238" s="120"/>
      <c r="U62238" s="121"/>
      <c r="V62238" s="122"/>
      <c r="W62238" s="123"/>
      <c r="AC62238" s="123"/>
    </row>
    <row r="62239" spans="5:29" s="2" customFormat="1">
      <c r="E62239" s="120"/>
      <c r="M62239" s="120"/>
      <c r="N62239" s="120"/>
      <c r="U62239" s="121"/>
      <c r="V62239" s="122"/>
      <c r="W62239" s="123"/>
      <c r="AC62239" s="123"/>
    </row>
    <row r="62240" spans="5:29" s="2" customFormat="1">
      <c r="E62240" s="120"/>
      <c r="M62240" s="120"/>
      <c r="N62240" s="120"/>
      <c r="U62240" s="121"/>
      <c r="V62240" s="122"/>
      <c r="W62240" s="123"/>
      <c r="AC62240" s="123"/>
    </row>
    <row r="62241" spans="5:29" s="2" customFormat="1">
      <c r="E62241" s="120"/>
      <c r="M62241" s="120"/>
      <c r="N62241" s="120"/>
      <c r="U62241" s="121"/>
      <c r="V62241" s="122"/>
      <c r="W62241" s="123"/>
      <c r="AC62241" s="123"/>
    </row>
    <row r="62242" spans="5:29" s="2" customFormat="1">
      <c r="E62242" s="120"/>
      <c r="M62242" s="120"/>
      <c r="N62242" s="120"/>
      <c r="U62242" s="121"/>
      <c r="V62242" s="122"/>
      <c r="W62242" s="123"/>
      <c r="AC62242" s="123"/>
    </row>
    <row r="62243" spans="5:29" s="2" customFormat="1">
      <c r="E62243" s="120"/>
      <c r="M62243" s="120"/>
      <c r="N62243" s="120"/>
      <c r="U62243" s="121"/>
      <c r="V62243" s="122"/>
      <c r="W62243" s="123"/>
      <c r="AC62243" s="123"/>
    </row>
    <row r="62244" spans="5:29" s="2" customFormat="1">
      <c r="E62244" s="120"/>
      <c r="M62244" s="120"/>
      <c r="N62244" s="120"/>
      <c r="U62244" s="121"/>
      <c r="V62244" s="122"/>
      <c r="W62244" s="123"/>
      <c r="AC62244" s="123"/>
    </row>
    <row r="62245" spans="5:29" s="2" customFormat="1">
      <c r="E62245" s="120"/>
      <c r="M62245" s="120"/>
      <c r="N62245" s="120"/>
      <c r="U62245" s="121"/>
      <c r="V62245" s="122"/>
      <c r="W62245" s="123"/>
      <c r="AC62245" s="123"/>
    </row>
    <row r="62246" spans="5:29" s="2" customFormat="1">
      <c r="E62246" s="120"/>
      <c r="M62246" s="120"/>
      <c r="N62246" s="120"/>
      <c r="U62246" s="121"/>
      <c r="V62246" s="122"/>
      <c r="W62246" s="123"/>
      <c r="AC62246" s="123"/>
    </row>
    <row r="62247" spans="5:29" s="2" customFormat="1">
      <c r="E62247" s="120"/>
      <c r="M62247" s="120"/>
      <c r="N62247" s="120"/>
      <c r="U62247" s="121"/>
      <c r="V62247" s="122"/>
      <c r="W62247" s="123"/>
      <c r="AC62247" s="123"/>
    </row>
    <row r="62248" spans="5:29" s="2" customFormat="1">
      <c r="E62248" s="120"/>
      <c r="M62248" s="120"/>
      <c r="N62248" s="120"/>
      <c r="U62248" s="121"/>
      <c r="V62248" s="122"/>
      <c r="W62248" s="123"/>
      <c r="AC62248" s="123"/>
    </row>
    <row r="62249" spans="5:29" s="2" customFormat="1">
      <c r="E62249" s="120"/>
      <c r="M62249" s="120"/>
      <c r="N62249" s="120"/>
      <c r="U62249" s="121"/>
      <c r="V62249" s="122"/>
      <c r="W62249" s="123"/>
      <c r="AC62249" s="123"/>
    </row>
    <row r="62250" spans="5:29" s="2" customFormat="1">
      <c r="E62250" s="120"/>
      <c r="M62250" s="120"/>
      <c r="N62250" s="120"/>
      <c r="U62250" s="121"/>
      <c r="V62250" s="122"/>
      <c r="W62250" s="123"/>
      <c r="AC62250" s="123"/>
    </row>
    <row r="62251" spans="5:29" s="2" customFormat="1">
      <c r="E62251" s="120"/>
      <c r="M62251" s="120"/>
      <c r="N62251" s="120"/>
      <c r="U62251" s="121"/>
      <c r="V62251" s="122"/>
      <c r="W62251" s="123"/>
      <c r="AC62251" s="123"/>
    </row>
    <row r="62252" spans="5:29" s="2" customFormat="1">
      <c r="E62252" s="120"/>
      <c r="M62252" s="120"/>
      <c r="N62252" s="120"/>
      <c r="U62252" s="121"/>
      <c r="V62252" s="122"/>
      <c r="W62252" s="123"/>
      <c r="AC62252" s="123"/>
    </row>
    <row r="62253" spans="5:29" s="2" customFormat="1">
      <c r="E62253" s="120"/>
      <c r="M62253" s="120"/>
      <c r="N62253" s="120"/>
      <c r="U62253" s="121"/>
      <c r="V62253" s="122"/>
      <c r="W62253" s="123"/>
      <c r="AC62253" s="123"/>
    </row>
    <row r="62254" spans="5:29" s="2" customFormat="1">
      <c r="E62254" s="120"/>
      <c r="M62254" s="120"/>
      <c r="N62254" s="120"/>
      <c r="U62254" s="121"/>
      <c r="V62254" s="122"/>
      <c r="W62254" s="123"/>
      <c r="AC62254" s="123"/>
    </row>
    <row r="62255" spans="5:29" s="2" customFormat="1">
      <c r="E62255" s="120"/>
      <c r="M62255" s="120"/>
      <c r="N62255" s="120"/>
      <c r="U62255" s="121"/>
      <c r="V62255" s="122"/>
      <c r="W62255" s="123"/>
      <c r="AC62255" s="123"/>
    </row>
    <row r="62256" spans="5:29" s="2" customFormat="1">
      <c r="E62256" s="120"/>
      <c r="M62256" s="120"/>
      <c r="N62256" s="120"/>
      <c r="U62256" s="121"/>
      <c r="V62256" s="122"/>
      <c r="W62256" s="123"/>
      <c r="AC62256" s="123"/>
    </row>
    <row r="62257" spans="5:29" s="2" customFormat="1">
      <c r="E62257" s="120"/>
      <c r="M62257" s="120"/>
      <c r="N62257" s="120"/>
      <c r="U62257" s="121"/>
      <c r="V62257" s="122"/>
      <c r="W62257" s="123"/>
      <c r="AC62257" s="123"/>
    </row>
    <row r="62258" spans="5:29" s="2" customFormat="1">
      <c r="E62258" s="120"/>
      <c r="M62258" s="120"/>
      <c r="N62258" s="120"/>
      <c r="U62258" s="121"/>
      <c r="V62258" s="122"/>
      <c r="W62258" s="123"/>
      <c r="AC62258" s="123"/>
    </row>
    <row r="62259" spans="5:29" s="2" customFormat="1">
      <c r="E62259" s="120"/>
      <c r="M62259" s="120"/>
      <c r="N62259" s="120"/>
      <c r="U62259" s="121"/>
      <c r="V62259" s="122"/>
      <c r="W62259" s="123"/>
      <c r="AC62259" s="123"/>
    </row>
    <row r="62260" spans="5:29" s="2" customFormat="1">
      <c r="E62260" s="120"/>
      <c r="M62260" s="120"/>
      <c r="N62260" s="120"/>
      <c r="U62260" s="121"/>
      <c r="V62260" s="122"/>
      <c r="W62260" s="123"/>
      <c r="AC62260" s="123"/>
    </row>
    <row r="62261" spans="5:29" s="2" customFormat="1">
      <c r="E62261" s="120"/>
      <c r="M62261" s="120"/>
      <c r="N62261" s="120"/>
      <c r="U62261" s="121"/>
      <c r="V62261" s="122"/>
      <c r="W62261" s="123"/>
      <c r="AC62261" s="123"/>
    </row>
    <row r="62262" spans="5:29" s="2" customFormat="1">
      <c r="E62262" s="120"/>
      <c r="M62262" s="120"/>
      <c r="N62262" s="120"/>
      <c r="U62262" s="121"/>
      <c r="V62262" s="122"/>
      <c r="W62262" s="123"/>
      <c r="AC62262" s="123"/>
    </row>
    <row r="62263" spans="5:29" s="2" customFormat="1">
      <c r="E62263" s="120"/>
      <c r="M62263" s="120"/>
      <c r="N62263" s="120"/>
      <c r="U62263" s="121"/>
      <c r="V62263" s="122"/>
      <c r="W62263" s="123"/>
      <c r="AC62263" s="123"/>
    </row>
    <row r="62264" spans="5:29" s="2" customFormat="1">
      <c r="E62264" s="120"/>
      <c r="M62264" s="120"/>
      <c r="N62264" s="120"/>
      <c r="U62264" s="121"/>
      <c r="V62264" s="122"/>
      <c r="W62264" s="123"/>
      <c r="AC62264" s="123"/>
    </row>
    <row r="62265" spans="5:29" s="2" customFormat="1">
      <c r="E62265" s="120"/>
      <c r="M62265" s="120"/>
      <c r="N62265" s="120"/>
      <c r="U62265" s="121"/>
      <c r="V62265" s="122"/>
      <c r="W62265" s="123"/>
      <c r="AC62265" s="123"/>
    </row>
    <row r="62266" spans="5:29" s="2" customFormat="1">
      <c r="E62266" s="120"/>
      <c r="M62266" s="120"/>
      <c r="N62266" s="120"/>
      <c r="U62266" s="121"/>
      <c r="V62266" s="122"/>
      <c r="W62266" s="123"/>
      <c r="AC62266" s="123"/>
    </row>
    <row r="62267" spans="5:29" s="2" customFormat="1">
      <c r="E62267" s="120"/>
      <c r="M62267" s="120"/>
      <c r="N62267" s="120"/>
      <c r="U62267" s="121"/>
      <c r="V62267" s="122"/>
      <c r="W62267" s="123"/>
      <c r="AC62267" s="123"/>
    </row>
    <row r="62268" spans="5:29" s="2" customFormat="1">
      <c r="E62268" s="120"/>
      <c r="M62268" s="120"/>
      <c r="N62268" s="120"/>
      <c r="U62268" s="121"/>
      <c r="V62268" s="122"/>
      <c r="W62268" s="123"/>
      <c r="AC62268" s="123"/>
    </row>
    <row r="62269" spans="5:29" s="2" customFormat="1">
      <c r="E62269" s="120"/>
      <c r="M62269" s="120"/>
      <c r="N62269" s="120"/>
      <c r="U62269" s="121"/>
      <c r="V62269" s="122"/>
      <c r="W62269" s="123"/>
      <c r="AC62269" s="123"/>
    </row>
    <row r="62270" spans="5:29" s="2" customFormat="1">
      <c r="E62270" s="120"/>
      <c r="M62270" s="120"/>
      <c r="N62270" s="120"/>
      <c r="U62270" s="121"/>
      <c r="V62270" s="122"/>
      <c r="W62270" s="123"/>
      <c r="AC62270" s="123"/>
    </row>
    <row r="62271" spans="5:29" s="2" customFormat="1">
      <c r="E62271" s="120"/>
      <c r="M62271" s="120"/>
      <c r="N62271" s="120"/>
      <c r="U62271" s="121"/>
      <c r="V62271" s="122"/>
      <c r="W62271" s="123"/>
      <c r="AC62271" s="123"/>
    </row>
    <row r="62272" spans="5:29" s="2" customFormat="1">
      <c r="E62272" s="120"/>
      <c r="M62272" s="120"/>
      <c r="N62272" s="120"/>
      <c r="U62272" s="121"/>
      <c r="V62272" s="122"/>
      <c r="W62272" s="123"/>
      <c r="AC62272" s="123"/>
    </row>
    <row r="62273" spans="5:29" s="2" customFormat="1">
      <c r="E62273" s="120"/>
      <c r="M62273" s="120"/>
      <c r="N62273" s="120"/>
      <c r="U62273" s="121"/>
      <c r="V62273" s="122"/>
      <c r="W62273" s="123"/>
      <c r="AC62273" s="123"/>
    </row>
    <row r="62274" spans="5:29" s="2" customFormat="1">
      <c r="E62274" s="120"/>
      <c r="M62274" s="120"/>
      <c r="N62274" s="120"/>
      <c r="U62274" s="121"/>
      <c r="V62274" s="122"/>
      <c r="W62274" s="123"/>
      <c r="AC62274" s="123"/>
    </row>
    <row r="62275" spans="5:29" s="2" customFormat="1">
      <c r="E62275" s="120"/>
      <c r="M62275" s="120"/>
      <c r="N62275" s="120"/>
      <c r="U62275" s="121"/>
      <c r="V62275" s="122"/>
      <c r="W62275" s="123"/>
      <c r="AC62275" s="123"/>
    </row>
    <row r="62276" spans="5:29" s="2" customFormat="1">
      <c r="E62276" s="120"/>
      <c r="M62276" s="120"/>
      <c r="N62276" s="120"/>
      <c r="U62276" s="121"/>
      <c r="V62276" s="122"/>
      <c r="W62276" s="123"/>
      <c r="AC62276" s="123"/>
    </row>
    <row r="62277" spans="5:29" s="2" customFormat="1">
      <c r="E62277" s="120"/>
      <c r="M62277" s="120"/>
      <c r="N62277" s="120"/>
      <c r="U62277" s="121"/>
      <c r="V62277" s="122"/>
      <c r="W62277" s="123"/>
      <c r="AC62277" s="123"/>
    </row>
    <row r="62278" spans="5:29" s="2" customFormat="1">
      <c r="E62278" s="120"/>
      <c r="M62278" s="120"/>
      <c r="N62278" s="120"/>
      <c r="U62278" s="121"/>
      <c r="V62278" s="122"/>
      <c r="W62278" s="123"/>
      <c r="AC62278" s="123"/>
    </row>
    <row r="62279" spans="5:29" s="2" customFormat="1">
      <c r="E62279" s="120"/>
      <c r="M62279" s="120"/>
      <c r="N62279" s="120"/>
      <c r="U62279" s="121"/>
      <c r="V62279" s="122"/>
      <c r="W62279" s="123"/>
      <c r="AC62279" s="123"/>
    </row>
    <row r="62280" spans="5:29" s="2" customFormat="1">
      <c r="E62280" s="120"/>
      <c r="M62280" s="120"/>
      <c r="N62280" s="120"/>
      <c r="U62280" s="121"/>
      <c r="V62280" s="122"/>
      <c r="W62280" s="123"/>
      <c r="AC62280" s="123"/>
    </row>
    <row r="62281" spans="5:29" s="2" customFormat="1">
      <c r="E62281" s="120"/>
      <c r="M62281" s="120"/>
      <c r="N62281" s="120"/>
      <c r="U62281" s="121"/>
      <c r="V62281" s="122"/>
      <c r="W62281" s="123"/>
      <c r="AC62281" s="123"/>
    </row>
    <row r="62282" spans="5:29" s="2" customFormat="1">
      <c r="E62282" s="120"/>
      <c r="M62282" s="120"/>
      <c r="N62282" s="120"/>
      <c r="U62282" s="121"/>
      <c r="V62282" s="122"/>
      <c r="W62282" s="123"/>
      <c r="AC62282" s="123"/>
    </row>
    <row r="62283" spans="5:29" s="2" customFormat="1">
      <c r="E62283" s="120"/>
      <c r="M62283" s="120"/>
      <c r="N62283" s="120"/>
      <c r="U62283" s="121"/>
      <c r="V62283" s="122"/>
      <c r="W62283" s="123"/>
      <c r="AC62283" s="123"/>
    </row>
    <row r="62284" spans="5:29" s="2" customFormat="1">
      <c r="E62284" s="120"/>
      <c r="M62284" s="120"/>
      <c r="N62284" s="120"/>
      <c r="U62284" s="121"/>
      <c r="V62284" s="122"/>
      <c r="W62284" s="123"/>
      <c r="AC62284" s="123"/>
    </row>
    <row r="62285" spans="5:29" s="2" customFormat="1">
      <c r="E62285" s="120"/>
      <c r="M62285" s="120"/>
      <c r="N62285" s="120"/>
      <c r="U62285" s="121"/>
      <c r="V62285" s="122"/>
      <c r="W62285" s="123"/>
      <c r="AC62285" s="123"/>
    </row>
    <row r="62286" spans="5:29" s="2" customFormat="1">
      <c r="E62286" s="120"/>
      <c r="M62286" s="120"/>
      <c r="N62286" s="120"/>
      <c r="U62286" s="121"/>
      <c r="V62286" s="122"/>
      <c r="W62286" s="123"/>
      <c r="AC62286" s="123"/>
    </row>
    <row r="62287" spans="5:29" s="2" customFormat="1">
      <c r="E62287" s="120"/>
      <c r="M62287" s="120"/>
      <c r="N62287" s="120"/>
      <c r="U62287" s="121"/>
      <c r="V62287" s="122"/>
      <c r="W62287" s="123"/>
      <c r="AC62287" s="123"/>
    </row>
    <row r="62288" spans="5:29" s="2" customFormat="1">
      <c r="E62288" s="120"/>
      <c r="M62288" s="120"/>
      <c r="N62288" s="120"/>
      <c r="U62288" s="121"/>
      <c r="V62288" s="122"/>
      <c r="W62288" s="123"/>
      <c r="AC62288" s="123"/>
    </row>
    <row r="62289" spans="5:29" s="2" customFormat="1">
      <c r="E62289" s="120"/>
      <c r="M62289" s="120"/>
      <c r="N62289" s="120"/>
      <c r="U62289" s="121"/>
      <c r="V62289" s="122"/>
      <c r="W62289" s="123"/>
      <c r="AC62289" s="123"/>
    </row>
    <row r="62290" spans="5:29" s="2" customFormat="1">
      <c r="E62290" s="120"/>
      <c r="M62290" s="120"/>
      <c r="N62290" s="120"/>
      <c r="U62290" s="121"/>
      <c r="V62290" s="122"/>
      <c r="W62290" s="123"/>
      <c r="AC62290" s="123"/>
    </row>
    <row r="62291" spans="5:29" s="2" customFormat="1">
      <c r="E62291" s="120"/>
      <c r="M62291" s="120"/>
      <c r="N62291" s="120"/>
      <c r="U62291" s="121"/>
      <c r="V62291" s="122"/>
      <c r="W62291" s="123"/>
      <c r="AC62291" s="123"/>
    </row>
    <row r="62292" spans="5:29" s="2" customFormat="1">
      <c r="E62292" s="120"/>
      <c r="M62292" s="120"/>
      <c r="N62292" s="120"/>
      <c r="U62292" s="121"/>
      <c r="V62292" s="122"/>
      <c r="W62292" s="123"/>
      <c r="AC62292" s="123"/>
    </row>
    <row r="62293" spans="5:29" s="2" customFormat="1">
      <c r="E62293" s="120"/>
      <c r="M62293" s="120"/>
      <c r="N62293" s="120"/>
      <c r="U62293" s="121"/>
      <c r="V62293" s="122"/>
      <c r="W62293" s="123"/>
      <c r="AC62293" s="123"/>
    </row>
    <row r="62294" spans="5:29" s="2" customFormat="1">
      <c r="E62294" s="120"/>
      <c r="M62294" s="120"/>
      <c r="N62294" s="120"/>
      <c r="U62294" s="121"/>
      <c r="V62294" s="122"/>
      <c r="W62294" s="123"/>
      <c r="AC62294" s="123"/>
    </row>
    <row r="62295" spans="5:29" s="2" customFormat="1">
      <c r="E62295" s="120"/>
      <c r="M62295" s="120"/>
      <c r="N62295" s="120"/>
      <c r="U62295" s="121"/>
      <c r="V62295" s="122"/>
      <c r="W62295" s="123"/>
      <c r="AC62295" s="123"/>
    </row>
    <row r="62296" spans="5:29" s="2" customFormat="1">
      <c r="E62296" s="120"/>
      <c r="M62296" s="120"/>
      <c r="N62296" s="120"/>
      <c r="U62296" s="121"/>
      <c r="V62296" s="122"/>
      <c r="W62296" s="123"/>
      <c r="AC62296" s="123"/>
    </row>
    <row r="62297" spans="5:29" s="2" customFormat="1">
      <c r="E62297" s="120"/>
      <c r="M62297" s="120"/>
      <c r="N62297" s="120"/>
      <c r="U62297" s="121"/>
      <c r="V62297" s="122"/>
      <c r="W62297" s="123"/>
      <c r="AC62297" s="123"/>
    </row>
    <row r="62298" spans="5:29" s="2" customFormat="1">
      <c r="E62298" s="120"/>
      <c r="M62298" s="120"/>
      <c r="N62298" s="120"/>
      <c r="U62298" s="121"/>
      <c r="V62298" s="122"/>
      <c r="W62298" s="123"/>
      <c r="AC62298" s="123"/>
    </row>
    <row r="62299" spans="5:29" s="2" customFormat="1">
      <c r="E62299" s="120"/>
      <c r="M62299" s="120"/>
      <c r="N62299" s="120"/>
      <c r="U62299" s="121"/>
      <c r="V62299" s="122"/>
      <c r="W62299" s="123"/>
      <c r="AC62299" s="123"/>
    </row>
    <row r="62300" spans="5:29" s="2" customFormat="1">
      <c r="E62300" s="120"/>
      <c r="M62300" s="120"/>
      <c r="N62300" s="120"/>
      <c r="U62300" s="121"/>
      <c r="V62300" s="122"/>
      <c r="W62300" s="123"/>
      <c r="AC62300" s="123"/>
    </row>
    <row r="62301" spans="5:29" s="2" customFormat="1">
      <c r="E62301" s="120"/>
      <c r="M62301" s="120"/>
      <c r="N62301" s="120"/>
      <c r="U62301" s="121"/>
      <c r="V62301" s="122"/>
      <c r="W62301" s="123"/>
      <c r="AC62301" s="123"/>
    </row>
    <row r="62302" spans="5:29" s="2" customFormat="1">
      <c r="E62302" s="120"/>
      <c r="M62302" s="120"/>
      <c r="N62302" s="120"/>
      <c r="U62302" s="121"/>
      <c r="V62302" s="122"/>
      <c r="W62302" s="123"/>
      <c r="AC62302" s="123"/>
    </row>
    <row r="62303" spans="5:29" s="2" customFormat="1">
      <c r="E62303" s="120"/>
      <c r="M62303" s="120"/>
      <c r="N62303" s="120"/>
      <c r="U62303" s="121"/>
      <c r="V62303" s="122"/>
      <c r="W62303" s="123"/>
      <c r="AC62303" s="123"/>
    </row>
    <row r="62304" spans="5:29" s="2" customFormat="1">
      <c r="E62304" s="120"/>
      <c r="M62304" s="120"/>
      <c r="N62304" s="120"/>
      <c r="U62304" s="121"/>
      <c r="V62304" s="122"/>
      <c r="W62304" s="123"/>
      <c r="AC62304" s="123"/>
    </row>
    <row r="62305" spans="5:29" s="2" customFormat="1">
      <c r="E62305" s="120"/>
      <c r="M62305" s="120"/>
      <c r="N62305" s="120"/>
      <c r="U62305" s="121"/>
      <c r="V62305" s="122"/>
      <c r="W62305" s="123"/>
      <c r="AC62305" s="123"/>
    </row>
    <row r="62306" spans="5:29" s="2" customFormat="1">
      <c r="E62306" s="120"/>
      <c r="M62306" s="120"/>
      <c r="N62306" s="120"/>
      <c r="U62306" s="121"/>
      <c r="V62306" s="122"/>
      <c r="W62306" s="123"/>
      <c r="AC62306" s="123"/>
    </row>
    <row r="62307" spans="5:29" s="2" customFormat="1">
      <c r="E62307" s="120"/>
      <c r="M62307" s="120"/>
      <c r="N62307" s="120"/>
      <c r="U62307" s="121"/>
      <c r="V62307" s="122"/>
      <c r="W62307" s="123"/>
      <c r="AC62307" s="123"/>
    </row>
    <row r="62308" spans="5:29" s="2" customFormat="1">
      <c r="E62308" s="120"/>
      <c r="M62308" s="120"/>
      <c r="N62308" s="120"/>
      <c r="U62308" s="121"/>
      <c r="V62308" s="122"/>
      <c r="W62308" s="123"/>
      <c r="AC62308" s="123"/>
    </row>
    <row r="62309" spans="5:29" s="2" customFormat="1">
      <c r="E62309" s="120"/>
      <c r="M62309" s="120"/>
      <c r="N62309" s="120"/>
      <c r="U62309" s="121"/>
      <c r="V62309" s="122"/>
      <c r="W62309" s="123"/>
      <c r="AC62309" s="123"/>
    </row>
    <row r="62310" spans="5:29" s="2" customFormat="1">
      <c r="E62310" s="120"/>
      <c r="M62310" s="120"/>
      <c r="N62310" s="120"/>
      <c r="U62310" s="121"/>
      <c r="V62310" s="122"/>
      <c r="W62310" s="123"/>
      <c r="AC62310" s="123"/>
    </row>
    <row r="62311" spans="5:29" s="2" customFormat="1">
      <c r="E62311" s="120"/>
      <c r="M62311" s="120"/>
      <c r="N62311" s="120"/>
      <c r="U62311" s="121"/>
      <c r="V62311" s="122"/>
      <c r="W62311" s="123"/>
      <c r="AC62311" s="123"/>
    </row>
    <row r="62312" spans="5:29" s="2" customFormat="1">
      <c r="E62312" s="120"/>
      <c r="M62312" s="120"/>
      <c r="N62312" s="120"/>
      <c r="U62312" s="121"/>
      <c r="V62312" s="122"/>
      <c r="W62312" s="123"/>
      <c r="AC62312" s="123"/>
    </row>
    <row r="62313" spans="5:29" s="2" customFormat="1">
      <c r="E62313" s="120"/>
      <c r="M62313" s="120"/>
      <c r="N62313" s="120"/>
      <c r="U62313" s="121"/>
      <c r="V62313" s="122"/>
      <c r="W62313" s="123"/>
      <c r="AC62313" s="123"/>
    </row>
    <row r="62314" spans="5:29" s="2" customFormat="1">
      <c r="E62314" s="120"/>
      <c r="M62314" s="120"/>
      <c r="N62314" s="120"/>
      <c r="U62314" s="121"/>
      <c r="V62314" s="122"/>
      <c r="W62314" s="123"/>
      <c r="AC62314" s="123"/>
    </row>
    <row r="62315" spans="5:29" s="2" customFormat="1">
      <c r="E62315" s="120"/>
      <c r="M62315" s="120"/>
      <c r="N62315" s="120"/>
      <c r="U62315" s="121"/>
      <c r="V62315" s="122"/>
      <c r="W62315" s="123"/>
      <c r="AC62315" s="123"/>
    </row>
    <row r="62316" spans="5:29" s="2" customFormat="1">
      <c r="E62316" s="120"/>
      <c r="M62316" s="120"/>
      <c r="N62316" s="120"/>
      <c r="U62316" s="121"/>
      <c r="V62316" s="122"/>
      <c r="W62316" s="123"/>
      <c r="AC62316" s="123"/>
    </row>
    <row r="62317" spans="5:29" s="2" customFormat="1">
      <c r="E62317" s="120"/>
      <c r="M62317" s="120"/>
      <c r="N62317" s="120"/>
      <c r="U62317" s="121"/>
      <c r="V62317" s="122"/>
      <c r="W62317" s="123"/>
      <c r="AC62317" s="123"/>
    </row>
    <row r="62318" spans="5:29" s="2" customFormat="1">
      <c r="E62318" s="120"/>
      <c r="M62318" s="120"/>
      <c r="N62318" s="120"/>
      <c r="U62318" s="121"/>
      <c r="V62318" s="122"/>
      <c r="W62318" s="123"/>
      <c r="AC62318" s="123"/>
    </row>
    <row r="62319" spans="5:29" s="2" customFormat="1">
      <c r="E62319" s="120"/>
      <c r="M62319" s="120"/>
      <c r="N62319" s="120"/>
      <c r="U62319" s="121"/>
      <c r="V62319" s="122"/>
      <c r="W62319" s="123"/>
      <c r="AC62319" s="123"/>
    </row>
    <row r="62320" spans="5:29" s="2" customFormat="1">
      <c r="E62320" s="120"/>
      <c r="M62320" s="120"/>
      <c r="N62320" s="120"/>
      <c r="U62320" s="121"/>
      <c r="V62320" s="122"/>
      <c r="W62320" s="123"/>
      <c r="AC62320" s="123"/>
    </row>
    <row r="62321" spans="5:29" s="2" customFormat="1">
      <c r="E62321" s="120"/>
      <c r="M62321" s="120"/>
      <c r="N62321" s="120"/>
      <c r="U62321" s="121"/>
      <c r="V62321" s="122"/>
      <c r="W62321" s="123"/>
      <c r="AC62321" s="123"/>
    </row>
    <row r="62322" spans="5:29" s="2" customFormat="1">
      <c r="E62322" s="120"/>
      <c r="M62322" s="120"/>
      <c r="N62322" s="120"/>
      <c r="U62322" s="121"/>
      <c r="V62322" s="122"/>
      <c r="W62322" s="123"/>
      <c r="AC62322" s="123"/>
    </row>
    <row r="62323" spans="5:29" s="2" customFormat="1">
      <c r="E62323" s="120"/>
      <c r="M62323" s="120"/>
      <c r="N62323" s="120"/>
      <c r="U62323" s="121"/>
      <c r="V62323" s="122"/>
      <c r="W62323" s="123"/>
      <c r="AC62323" s="123"/>
    </row>
    <row r="62324" spans="5:29" s="2" customFormat="1">
      <c r="E62324" s="120"/>
      <c r="M62324" s="120"/>
      <c r="N62324" s="120"/>
      <c r="U62324" s="121"/>
      <c r="V62324" s="122"/>
      <c r="W62324" s="123"/>
      <c r="AC62324" s="123"/>
    </row>
    <row r="62325" spans="5:29" s="2" customFormat="1">
      <c r="E62325" s="120"/>
      <c r="M62325" s="120"/>
      <c r="N62325" s="120"/>
      <c r="U62325" s="121"/>
      <c r="V62325" s="122"/>
      <c r="W62325" s="123"/>
      <c r="AC62325" s="123"/>
    </row>
    <row r="62326" spans="5:29" s="2" customFormat="1">
      <c r="E62326" s="120"/>
      <c r="M62326" s="120"/>
      <c r="N62326" s="120"/>
      <c r="U62326" s="121"/>
      <c r="V62326" s="122"/>
      <c r="W62326" s="123"/>
      <c r="AC62326" s="123"/>
    </row>
    <row r="62327" spans="5:29" s="2" customFormat="1">
      <c r="E62327" s="120"/>
      <c r="M62327" s="120"/>
      <c r="N62327" s="120"/>
      <c r="U62327" s="121"/>
      <c r="V62327" s="122"/>
      <c r="W62327" s="123"/>
      <c r="AC62327" s="123"/>
    </row>
    <row r="62328" spans="5:29" s="2" customFormat="1">
      <c r="E62328" s="120"/>
      <c r="M62328" s="120"/>
      <c r="N62328" s="120"/>
      <c r="U62328" s="121"/>
      <c r="V62328" s="122"/>
      <c r="W62328" s="123"/>
      <c r="AC62328" s="123"/>
    </row>
    <row r="62329" spans="5:29" s="2" customFormat="1">
      <c r="E62329" s="120"/>
      <c r="M62329" s="120"/>
      <c r="N62329" s="120"/>
      <c r="U62329" s="121"/>
      <c r="V62329" s="122"/>
      <c r="W62329" s="123"/>
      <c r="AC62329" s="123"/>
    </row>
    <row r="62330" spans="5:29" s="2" customFormat="1">
      <c r="E62330" s="120"/>
      <c r="M62330" s="120"/>
      <c r="N62330" s="120"/>
      <c r="U62330" s="121"/>
      <c r="V62330" s="122"/>
      <c r="W62330" s="123"/>
      <c r="AC62330" s="123"/>
    </row>
    <row r="62331" spans="5:29" s="2" customFormat="1">
      <c r="E62331" s="120"/>
      <c r="M62331" s="120"/>
      <c r="N62331" s="120"/>
      <c r="U62331" s="121"/>
      <c r="V62331" s="122"/>
      <c r="W62331" s="123"/>
      <c r="AC62331" s="123"/>
    </row>
    <row r="62332" spans="5:29" s="2" customFormat="1">
      <c r="E62332" s="120"/>
      <c r="M62332" s="120"/>
      <c r="N62332" s="120"/>
      <c r="U62332" s="121"/>
      <c r="V62332" s="122"/>
      <c r="W62332" s="123"/>
      <c r="AC62332" s="123"/>
    </row>
    <row r="62333" spans="5:29" s="2" customFormat="1">
      <c r="E62333" s="120"/>
      <c r="M62333" s="120"/>
      <c r="N62333" s="120"/>
      <c r="U62333" s="121"/>
      <c r="V62333" s="122"/>
      <c r="W62333" s="123"/>
      <c r="AC62333" s="123"/>
    </row>
    <row r="62334" spans="5:29" s="2" customFormat="1">
      <c r="E62334" s="120"/>
      <c r="M62334" s="120"/>
      <c r="N62334" s="120"/>
      <c r="U62334" s="121"/>
      <c r="V62334" s="122"/>
      <c r="W62334" s="123"/>
      <c r="AC62334" s="123"/>
    </row>
    <row r="62335" spans="5:29" s="2" customFormat="1">
      <c r="E62335" s="120"/>
      <c r="M62335" s="120"/>
      <c r="N62335" s="120"/>
      <c r="U62335" s="121"/>
      <c r="V62335" s="122"/>
      <c r="W62335" s="123"/>
      <c r="AC62335" s="123"/>
    </row>
    <row r="62336" spans="5:29" s="2" customFormat="1">
      <c r="E62336" s="120"/>
      <c r="M62336" s="120"/>
      <c r="N62336" s="120"/>
      <c r="U62336" s="121"/>
      <c r="V62336" s="122"/>
      <c r="W62336" s="123"/>
      <c r="AC62336" s="123"/>
    </row>
    <row r="62337" spans="5:29" s="2" customFormat="1">
      <c r="E62337" s="120"/>
      <c r="M62337" s="120"/>
      <c r="N62337" s="120"/>
      <c r="U62337" s="121"/>
      <c r="V62337" s="122"/>
      <c r="W62337" s="123"/>
      <c r="AC62337" s="123"/>
    </row>
    <row r="62338" spans="5:29" s="2" customFormat="1">
      <c r="E62338" s="120"/>
      <c r="M62338" s="120"/>
      <c r="N62338" s="120"/>
      <c r="U62338" s="121"/>
      <c r="V62338" s="122"/>
      <c r="W62338" s="123"/>
      <c r="AC62338" s="123"/>
    </row>
    <row r="62339" spans="5:29" s="2" customFormat="1">
      <c r="E62339" s="120"/>
      <c r="M62339" s="120"/>
      <c r="N62339" s="120"/>
      <c r="U62339" s="121"/>
      <c r="V62339" s="122"/>
      <c r="W62339" s="123"/>
      <c r="AC62339" s="123"/>
    </row>
    <row r="62340" spans="5:29" s="2" customFormat="1">
      <c r="E62340" s="120"/>
      <c r="M62340" s="120"/>
      <c r="N62340" s="120"/>
      <c r="U62340" s="121"/>
      <c r="V62340" s="122"/>
      <c r="W62340" s="123"/>
      <c r="AC62340" s="123"/>
    </row>
    <row r="62341" spans="5:29" s="2" customFormat="1">
      <c r="E62341" s="120"/>
      <c r="M62341" s="120"/>
      <c r="N62341" s="120"/>
      <c r="U62341" s="121"/>
      <c r="V62341" s="122"/>
      <c r="W62341" s="123"/>
      <c r="AC62341" s="123"/>
    </row>
    <row r="62342" spans="5:29" s="2" customFormat="1">
      <c r="E62342" s="120"/>
      <c r="M62342" s="120"/>
      <c r="N62342" s="120"/>
      <c r="U62342" s="121"/>
      <c r="V62342" s="122"/>
      <c r="W62342" s="123"/>
      <c r="AC62342" s="123"/>
    </row>
    <row r="62343" spans="5:29" s="2" customFormat="1">
      <c r="E62343" s="120"/>
      <c r="M62343" s="120"/>
      <c r="N62343" s="120"/>
      <c r="U62343" s="121"/>
      <c r="V62343" s="122"/>
      <c r="W62343" s="123"/>
      <c r="AC62343" s="123"/>
    </row>
    <row r="62344" spans="5:29" s="2" customFormat="1">
      <c r="E62344" s="120"/>
      <c r="M62344" s="120"/>
      <c r="N62344" s="120"/>
      <c r="U62344" s="121"/>
      <c r="V62344" s="122"/>
      <c r="W62344" s="123"/>
      <c r="AC62344" s="123"/>
    </row>
    <row r="62345" spans="5:29" s="2" customFormat="1">
      <c r="E62345" s="120"/>
      <c r="M62345" s="120"/>
      <c r="N62345" s="120"/>
      <c r="U62345" s="121"/>
      <c r="V62345" s="122"/>
      <c r="W62345" s="123"/>
      <c r="AC62345" s="123"/>
    </row>
    <row r="62346" spans="5:29" s="2" customFormat="1">
      <c r="E62346" s="120"/>
      <c r="M62346" s="120"/>
      <c r="N62346" s="120"/>
      <c r="U62346" s="121"/>
      <c r="V62346" s="122"/>
      <c r="W62346" s="123"/>
      <c r="AC62346" s="123"/>
    </row>
    <row r="62347" spans="5:29" s="2" customFormat="1">
      <c r="E62347" s="120"/>
      <c r="M62347" s="120"/>
      <c r="N62347" s="120"/>
      <c r="U62347" s="121"/>
      <c r="V62347" s="122"/>
      <c r="W62347" s="123"/>
      <c r="AC62347" s="123"/>
    </row>
    <row r="62348" spans="5:29" s="2" customFormat="1">
      <c r="E62348" s="120"/>
      <c r="M62348" s="120"/>
      <c r="N62348" s="120"/>
      <c r="U62348" s="121"/>
      <c r="V62348" s="122"/>
      <c r="W62348" s="123"/>
      <c r="AC62348" s="123"/>
    </row>
    <row r="62349" spans="5:29" s="2" customFormat="1">
      <c r="E62349" s="120"/>
      <c r="M62349" s="120"/>
      <c r="N62349" s="120"/>
      <c r="U62349" s="121"/>
      <c r="V62349" s="122"/>
      <c r="W62349" s="123"/>
      <c r="AC62349" s="123"/>
    </row>
    <row r="62350" spans="5:29" s="2" customFormat="1">
      <c r="E62350" s="120"/>
      <c r="M62350" s="120"/>
      <c r="N62350" s="120"/>
      <c r="U62350" s="121"/>
      <c r="V62350" s="122"/>
      <c r="W62350" s="123"/>
      <c r="AC62350" s="123"/>
    </row>
    <row r="62351" spans="5:29" s="2" customFormat="1">
      <c r="E62351" s="120"/>
      <c r="M62351" s="120"/>
      <c r="N62351" s="120"/>
      <c r="U62351" s="121"/>
      <c r="V62351" s="122"/>
      <c r="W62351" s="123"/>
      <c r="AC62351" s="123"/>
    </row>
    <row r="62352" spans="5:29" s="2" customFormat="1">
      <c r="E62352" s="120"/>
      <c r="M62352" s="120"/>
      <c r="N62352" s="120"/>
      <c r="U62352" s="121"/>
      <c r="V62352" s="122"/>
      <c r="W62352" s="123"/>
      <c r="AC62352" s="123"/>
    </row>
    <row r="62353" spans="5:29" s="2" customFormat="1">
      <c r="E62353" s="120"/>
      <c r="M62353" s="120"/>
      <c r="N62353" s="120"/>
      <c r="U62353" s="121"/>
      <c r="V62353" s="122"/>
      <c r="W62353" s="123"/>
      <c r="AC62353" s="123"/>
    </row>
    <row r="62354" spans="5:29" s="2" customFormat="1">
      <c r="E62354" s="120"/>
      <c r="M62354" s="120"/>
      <c r="N62354" s="120"/>
      <c r="U62354" s="121"/>
      <c r="V62354" s="122"/>
      <c r="W62354" s="123"/>
      <c r="AC62354" s="123"/>
    </row>
    <row r="62355" spans="5:29" s="2" customFormat="1">
      <c r="E62355" s="120"/>
      <c r="M62355" s="120"/>
      <c r="N62355" s="120"/>
      <c r="U62355" s="121"/>
      <c r="V62355" s="122"/>
      <c r="W62355" s="123"/>
      <c r="AC62355" s="123"/>
    </row>
    <row r="62356" spans="5:29" s="2" customFormat="1">
      <c r="E62356" s="120"/>
      <c r="M62356" s="120"/>
      <c r="N62356" s="120"/>
      <c r="U62356" s="121"/>
      <c r="V62356" s="122"/>
      <c r="W62356" s="123"/>
      <c r="AC62356" s="123"/>
    </row>
    <row r="62357" spans="5:29" s="2" customFormat="1">
      <c r="E62357" s="120"/>
      <c r="M62357" s="120"/>
      <c r="N62357" s="120"/>
      <c r="U62357" s="121"/>
      <c r="V62357" s="122"/>
      <c r="W62357" s="123"/>
      <c r="AC62357" s="123"/>
    </row>
    <row r="62358" spans="5:29" s="2" customFormat="1">
      <c r="E62358" s="120"/>
      <c r="M62358" s="120"/>
      <c r="N62358" s="120"/>
      <c r="U62358" s="121"/>
      <c r="V62358" s="122"/>
      <c r="W62358" s="123"/>
      <c r="AC62358" s="123"/>
    </row>
    <row r="62359" spans="5:29" s="2" customFormat="1">
      <c r="E62359" s="120"/>
      <c r="M62359" s="120"/>
      <c r="N62359" s="120"/>
      <c r="U62359" s="121"/>
      <c r="V62359" s="122"/>
      <c r="W62359" s="123"/>
      <c r="AC62359" s="123"/>
    </row>
    <row r="62360" spans="5:29" s="2" customFormat="1">
      <c r="E62360" s="120"/>
      <c r="M62360" s="120"/>
      <c r="N62360" s="120"/>
      <c r="U62360" s="121"/>
      <c r="V62360" s="122"/>
      <c r="W62360" s="123"/>
      <c r="AC62360" s="123"/>
    </row>
    <row r="62361" spans="5:29" s="2" customFormat="1">
      <c r="E62361" s="120"/>
      <c r="M62361" s="120"/>
      <c r="N62361" s="120"/>
      <c r="U62361" s="121"/>
      <c r="V62361" s="122"/>
      <c r="W62361" s="123"/>
      <c r="AC62361" s="123"/>
    </row>
    <row r="62362" spans="5:29" s="2" customFormat="1">
      <c r="E62362" s="120"/>
      <c r="M62362" s="120"/>
      <c r="N62362" s="120"/>
      <c r="U62362" s="121"/>
      <c r="V62362" s="122"/>
      <c r="W62362" s="123"/>
      <c r="AC62362" s="123"/>
    </row>
    <row r="62363" spans="5:29" s="2" customFormat="1">
      <c r="E62363" s="120"/>
      <c r="M62363" s="120"/>
      <c r="N62363" s="120"/>
      <c r="U62363" s="121"/>
      <c r="V62363" s="122"/>
      <c r="W62363" s="123"/>
      <c r="AC62363" s="123"/>
    </row>
    <row r="62364" spans="5:29" s="2" customFormat="1">
      <c r="E62364" s="120"/>
      <c r="M62364" s="120"/>
      <c r="N62364" s="120"/>
      <c r="U62364" s="121"/>
      <c r="V62364" s="122"/>
      <c r="W62364" s="123"/>
      <c r="AC62364" s="123"/>
    </row>
    <row r="62365" spans="5:29" s="2" customFormat="1">
      <c r="E62365" s="120"/>
      <c r="M62365" s="120"/>
      <c r="N62365" s="120"/>
      <c r="U62365" s="121"/>
      <c r="V62365" s="122"/>
      <c r="W62365" s="123"/>
      <c r="AC62365" s="123"/>
    </row>
    <row r="62366" spans="5:29" s="2" customFormat="1">
      <c r="E62366" s="120"/>
      <c r="M62366" s="120"/>
      <c r="N62366" s="120"/>
      <c r="U62366" s="121"/>
      <c r="V62366" s="122"/>
      <c r="W62366" s="123"/>
      <c r="AC62366" s="123"/>
    </row>
    <row r="62367" spans="5:29" s="2" customFormat="1">
      <c r="E62367" s="120"/>
      <c r="M62367" s="120"/>
      <c r="N62367" s="120"/>
      <c r="U62367" s="121"/>
      <c r="V62367" s="122"/>
      <c r="W62367" s="123"/>
      <c r="AC62367" s="123"/>
    </row>
    <row r="62368" spans="5:29" s="2" customFormat="1">
      <c r="E62368" s="120"/>
      <c r="M62368" s="120"/>
      <c r="N62368" s="120"/>
      <c r="U62368" s="121"/>
      <c r="V62368" s="122"/>
      <c r="W62368" s="123"/>
      <c r="AC62368" s="123"/>
    </row>
    <row r="62369" spans="5:29" s="2" customFormat="1">
      <c r="E62369" s="120"/>
      <c r="M62369" s="120"/>
      <c r="N62369" s="120"/>
      <c r="U62369" s="121"/>
      <c r="V62369" s="122"/>
      <c r="W62369" s="123"/>
      <c r="AC62369" s="123"/>
    </row>
    <row r="62370" spans="5:29" s="2" customFormat="1">
      <c r="E62370" s="120"/>
      <c r="M62370" s="120"/>
      <c r="N62370" s="120"/>
      <c r="U62370" s="121"/>
      <c r="V62370" s="122"/>
      <c r="W62370" s="123"/>
      <c r="AC62370" s="123"/>
    </row>
    <row r="62371" spans="5:29" s="2" customFormat="1">
      <c r="E62371" s="120"/>
      <c r="M62371" s="120"/>
      <c r="N62371" s="120"/>
      <c r="U62371" s="121"/>
      <c r="V62371" s="122"/>
      <c r="W62371" s="123"/>
      <c r="AC62371" s="123"/>
    </row>
    <row r="62372" spans="5:29" s="2" customFormat="1">
      <c r="E62372" s="120"/>
      <c r="M62372" s="120"/>
      <c r="N62372" s="120"/>
      <c r="U62372" s="121"/>
      <c r="V62372" s="122"/>
      <c r="W62372" s="123"/>
      <c r="AC62372" s="123"/>
    </row>
    <row r="62373" spans="5:29" s="2" customFormat="1">
      <c r="E62373" s="120"/>
      <c r="M62373" s="120"/>
      <c r="N62373" s="120"/>
      <c r="U62373" s="121"/>
      <c r="V62373" s="122"/>
      <c r="W62373" s="123"/>
      <c r="AC62373" s="123"/>
    </row>
    <row r="62374" spans="5:29" s="2" customFormat="1">
      <c r="E62374" s="120"/>
      <c r="M62374" s="120"/>
      <c r="N62374" s="120"/>
      <c r="U62374" s="121"/>
      <c r="V62374" s="122"/>
      <c r="W62374" s="123"/>
      <c r="AC62374" s="123"/>
    </row>
    <row r="62375" spans="5:29" s="2" customFormat="1">
      <c r="E62375" s="120"/>
      <c r="M62375" s="120"/>
      <c r="N62375" s="120"/>
      <c r="U62375" s="121"/>
      <c r="V62375" s="122"/>
      <c r="W62375" s="123"/>
      <c r="AC62375" s="123"/>
    </row>
    <row r="62376" spans="5:29" s="2" customFormat="1">
      <c r="E62376" s="120"/>
      <c r="M62376" s="120"/>
      <c r="N62376" s="120"/>
      <c r="U62376" s="121"/>
      <c r="V62376" s="122"/>
      <c r="W62376" s="123"/>
      <c r="AC62376" s="123"/>
    </row>
    <row r="62377" spans="5:29" s="2" customFormat="1">
      <c r="E62377" s="120"/>
      <c r="M62377" s="120"/>
      <c r="N62377" s="120"/>
      <c r="U62377" s="121"/>
      <c r="V62377" s="122"/>
      <c r="W62377" s="123"/>
      <c r="AC62377" s="123"/>
    </row>
    <row r="62378" spans="5:29" s="2" customFormat="1">
      <c r="E62378" s="120"/>
      <c r="M62378" s="120"/>
      <c r="N62378" s="120"/>
      <c r="U62378" s="121"/>
      <c r="V62378" s="122"/>
      <c r="W62378" s="123"/>
      <c r="AC62378" s="123"/>
    </row>
    <row r="62379" spans="5:29" s="2" customFormat="1">
      <c r="E62379" s="120"/>
      <c r="M62379" s="120"/>
      <c r="N62379" s="120"/>
      <c r="U62379" s="121"/>
      <c r="V62379" s="122"/>
      <c r="W62379" s="123"/>
      <c r="AC62379" s="123"/>
    </row>
    <row r="62380" spans="5:29" s="2" customFormat="1">
      <c r="E62380" s="120"/>
      <c r="M62380" s="120"/>
      <c r="N62380" s="120"/>
      <c r="U62380" s="121"/>
      <c r="V62380" s="122"/>
      <c r="W62380" s="123"/>
      <c r="AC62380" s="123"/>
    </row>
    <row r="62381" spans="5:29" s="2" customFormat="1">
      <c r="E62381" s="120"/>
      <c r="M62381" s="120"/>
      <c r="N62381" s="120"/>
      <c r="U62381" s="121"/>
      <c r="V62381" s="122"/>
      <c r="W62381" s="123"/>
      <c r="AC62381" s="123"/>
    </row>
    <row r="62382" spans="5:29" s="2" customFormat="1">
      <c r="E62382" s="120"/>
      <c r="M62382" s="120"/>
      <c r="N62382" s="120"/>
      <c r="U62382" s="121"/>
      <c r="V62382" s="122"/>
      <c r="W62382" s="123"/>
      <c r="AC62382" s="123"/>
    </row>
    <row r="62383" spans="5:29" s="2" customFormat="1">
      <c r="E62383" s="120"/>
      <c r="M62383" s="120"/>
      <c r="N62383" s="120"/>
      <c r="U62383" s="121"/>
      <c r="V62383" s="122"/>
      <c r="W62383" s="123"/>
      <c r="AC62383" s="123"/>
    </row>
    <row r="62384" spans="5:29" s="2" customFormat="1">
      <c r="E62384" s="120"/>
      <c r="M62384" s="120"/>
      <c r="N62384" s="120"/>
      <c r="U62384" s="121"/>
      <c r="V62384" s="122"/>
      <c r="W62384" s="123"/>
      <c r="AC62384" s="123"/>
    </row>
    <row r="62385" spans="5:29" s="2" customFormat="1">
      <c r="E62385" s="120"/>
      <c r="M62385" s="120"/>
      <c r="N62385" s="120"/>
      <c r="U62385" s="121"/>
      <c r="V62385" s="122"/>
      <c r="W62385" s="123"/>
      <c r="AC62385" s="123"/>
    </row>
    <row r="62386" spans="5:29" s="2" customFormat="1">
      <c r="E62386" s="120"/>
      <c r="M62386" s="120"/>
      <c r="N62386" s="120"/>
      <c r="U62386" s="121"/>
      <c r="V62386" s="122"/>
      <c r="W62386" s="123"/>
      <c r="AC62386" s="123"/>
    </row>
    <row r="62387" spans="5:29" s="2" customFormat="1">
      <c r="E62387" s="120"/>
      <c r="M62387" s="120"/>
      <c r="N62387" s="120"/>
      <c r="U62387" s="121"/>
      <c r="V62387" s="122"/>
      <c r="W62387" s="123"/>
      <c r="AC62387" s="123"/>
    </row>
    <row r="62388" spans="5:29" s="2" customFormat="1">
      <c r="E62388" s="120"/>
      <c r="M62388" s="120"/>
      <c r="N62388" s="120"/>
      <c r="U62388" s="121"/>
      <c r="V62388" s="122"/>
      <c r="W62388" s="123"/>
      <c r="AC62388" s="123"/>
    </row>
    <row r="62389" spans="5:29" s="2" customFormat="1">
      <c r="E62389" s="120"/>
      <c r="M62389" s="120"/>
      <c r="N62389" s="120"/>
      <c r="U62389" s="121"/>
      <c r="V62389" s="122"/>
      <c r="W62389" s="123"/>
      <c r="AC62389" s="123"/>
    </row>
    <row r="62390" spans="5:29" s="2" customFormat="1">
      <c r="E62390" s="120"/>
      <c r="M62390" s="120"/>
      <c r="N62390" s="120"/>
      <c r="U62390" s="121"/>
      <c r="V62390" s="122"/>
      <c r="W62390" s="123"/>
      <c r="AC62390" s="123"/>
    </row>
    <row r="62391" spans="5:29" s="2" customFormat="1">
      <c r="E62391" s="120"/>
      <c r="M62391" s="120"/>
      <c r="N62391" s="120"/>
      <c r="U62391" s="121"/>
      <c r="V62391" s="122"/>
      <c r="W62391" s="123"/>
      <c r="AC62391" s="123"/>
    </row>
    <row r="62392" spans="5:29" s="2" customFormat="1">
      <c r="E62392" s="120"/>
      <c r="M62392" s="120"/>
      <c r="N62392" s="120"/>
      <c r="U62392" s="121"/>
      <c r="V62392" s="122"/>
      <c r="W62392" s="123"/>
      <c r="AC62392" s="123"/>
    </row>
    <row r="62393" spans="5:29" s="2" customFormat="1">
      <c r="E62393" s="120"/>
      <c r="M62393" s="120"/>
      <c r="N62393" s="120"/>
      <c r="U62393" s="121"/>
      <c r="V62393" s="122"/>
      <c r="W62393" s="123"/>
      <c r="AC62393" s="123"/>
    </row>
    <row r="62394" spans="5:29" s="2" customFormat="1">
      <c r="E62394" s="120"/>
      <c r="M62394" s="120"/>
      <c r="N62394" s="120"/>
      <c r="U62394" s="121"/>
      <c r="V62394" s="122"/>
      <c r="W62394" s="123"/>
      <c r="AC62394" s="123"/>
    </row>
    <row r="62395" spans="5:29" s="2" customFormat="1">
      <c r="E62395" s="120"/>
      <c r="M62395" s="120"/>
      <c r="N62395" s="120"/>
      <c r="U62395" s="121"/>
      <c r="V62395" s="122"/>
      <c r="W62395" s="123"/>
      <c r="AC62395" s="123"/>
    </row>
    <row r="62396" spans="5:29" s="2" customFormat="1">
      <c r="E62396" s="120"/>
      <c r="M62396" s="120"/>
      <c r="N62396" s="120"/>
      <c r="U62396" s="121"/>
      <c r="V62396" s="122"/>
      <c r="W62396" s="123"/>
      <c r="AC62396" s="123"/>
    </row>
    <row r="62397" spans="5:29" s="2" customFormat="1">
      <c r="E62397" s="120"/>
      <c r="M62397" s="120"/>
      <c r="N62397" s="120"/>
      <c r="U62397" s="121"/>
      <c r="V62397" s="122"/>
      <c r="W62397" s="123"/>
      <c r="AC62397" s="123"/>
    </row>
    <row r="62398" spans="5:29" s="2" customFormat="1">
      <c r="E62398" s="120"/>
      <c r="M62398" s="120"/>
      <c r="N62398" s="120"/>
      <c r="U62398" s="121"/>
      <c r="V62398" s="122"/>
      <c r="W62398" s="123"/>
      <c r="AC62398" s="123"/>
    </row>
    <row r="62399" spans="5:29" s="2" customFormat="1">
      <c r="E62399" s="120"/>
      <c r="M62399" s="120"/>
      <c r="N62399" s="120"/>
      <c r="U62399" s="121"/>
      <c r="V62399" s="122"/>
      <c r="W62399" s="123"/>
      <c r="AC62399" s="123"/>
    </row>
    <row r="62400" spans="5:29" s="2" customFormat="1">
      <c r="E62400" s="120"/>
      <c r="M62400" s="120"/>
      <c r="N62400" s="120"/>
      <c r="U62400" s="121"/>
      <c r="V62400" s="122"/>
      <c r="W62400" s="123"/>
      <c r="AC62400" s="123"/>
    </row>
    <row r="62401" spans="5:29" s="2" customFormat="1">
      <c r="E62401" s="120"/>
      <c r="M62401" s="120"/>
      <c r="N62401" s="120"/>
      <c r="U62401" s="121"/>
      <c r="V62401" s="122"/>
      <c r="W62401" s="123"/>
      <c r="AC62401" s="123"/>
    </row>
    <row r="62402" spans="5:29" s="2" customFormat="1">
      <c r="E62402" s="120"/>
      <c r="M62402" s="120"/>
      <c r="N62402" s="120"/>
      <c r="U62402" s="121"/>
      <c r="V62402" s="122"/>
      <c r="W62402" s="123"/>
      <c r="AC62402" s="123"/>
    </row>
    <row r="62403" spans="5:29" s="2" customFormat="1">
      <c r="E62403" s="120"/>
      <c r="M62403" s="120"/>
      <c r="N62403" s="120"/>
      <c r="U62403" s="121"/>
      <c r="V62403" s="122"/>
      <c r="W62403" s="123"/>
      <c r="AC62403" s="123"/>
    </row>
    <row r="62404" spans="5:29" s="2" customFormat="1">
      <c r="E62404" s="120"/>
      <c r="M62404" s="120"/>
      <c r="N62404" s="120"/>
      <c r="U62404" s="121"/>
      <c r="V62404" s="122"/>
      <c r="W62404" s="123"/>
      <c r="AC62404" s="123"/>
    </row>
    <row r="62405" spans="5:29" s="2" customFormat="1">
      <c r="E62405" s="120"/>
      <c r="M62405" s="120"/>
      <c r="N62405" s="120"/>
      <c r="U62405" s="121"/>
      <c r="V62405" s="122"/>
      <c r="W62405" s="123"/>
      <c r="AC62405" s="123"/>
    </row>
    <row r="62406" spans="5:29" s="2" customFormat="1">
      <c r="E62406" s="120"/>
      <c r="M62406" s="120"/>
      <c r="N62406" s="120"/>
      <c r="U62406" s="121"/>
      <c r="V62406" s="122"/>
      <c r="W62406" s="123"/>
      <c r="AC62406" s="123"/>
    </row>
    <row r="62407" spans="5:29" s="2" customFormat="1">
      <c r="E62407" s="120"/>
      <c r="M62407" s="120"/>
      <c r="N62407" s="120"/>
      <c r="U62407" s="121"/>
      <c r="V62407" s="122"/>
      <c r="W62407" s="123"/>
      <c r="AC62407" s="123"/>
    </row>
    <row r="62408" spans="5:29" s="2" customFormat="1">
      <c r="E62408" s="120"/>
      <c r="M62408" s="120"/>
      <c r="N62408" s="120"/>
      <c r="U62408" s="121"/>
      <c r="V62408" s="122"/>
      <c r="W62408" s="123"/>
      <c r="AC62408" s="123"/>
    </row>
    <row r="62409" spans="5:29" s="2" customFormat="1">
      <c r="E62409" s="120"/>
      <c r="M62409" s="120"/>
      <c r="N62409" s="120"/>
      <c r="U62409" s="121"/>
      <c r="V62409" s="122"/>
      <c r="W62409" s="123"/>
      <c r="AC62409" s="123"/>
    </row>
    <row r="62410" spans="5:29" s="2" customFormat="1">
      <c r="E62410" s="120"/>
      <c r="M62410" s="120"/>
      <c r="N62410" s="120"/>
      <c r="U62410" s="121"/>
      <c r="V62410" s="122"/>
      <c r="W62410" s="123"/>
      <c r="AC62410" s="123"/>
    </row>
    <row r="62411" spans="5:29" s="2" customFormat="1">
      <c r="E62411" s="120"/>
      <c r="M62411" s="120"/>
      <c r="N62411" s="120"/>
      <c r="U62411" s="121"/>
      <c r="V62411" s="122"/>
      <c r="W62411" s="123"/>
      <c r="AC62411" s="123"/>
    </row>
    <row r="62412" spans="5:29" s="2" customFormat="1">
      <c r="E62412" s="120"/>
      <c r="M62412" s="120"/>
      <c r="N62412" s="120"/>
      <c r="U62412" s="121"/>
      <c r="V62412" s="122"/>
      <c r="W62412" s="123"/>
      <c r="AC62412" s="123"/>
    </row>
    <row r="62413" spans="5:29" s="2" customFormat="1">
      <c r="E62413" s="120"/>
      <c r="M62413" s="120"/>
      <c r="N62413" s="120"/>
      <c r="U62413" s="121"/>
      <c r="V62413" s="122"/>
      <c r="W62413" s="123"/>
      <c r="AC62413" s="123"/>
    </row>
    <row r="62414" spans="5:29" s="2" customFormat="1">
      <c r="E62414" s="120"/>
      <c r="M62414" s="120"/>
      <c r="N62414" s="120"/>
      <c r="U62414" s="121"/>
      <c r="V62414" s="122"/>
      <c r="W62414" s="123"/>
      <c r="AC62414" s="123"/>
    </row>
    <row r="62415" spans="5:29" s="2" customFormat="1">
      <c r="E62415" s="120"/>
      <c r="M62415" s="120"/>
      <c r="N62415" s="120"/>
      <c r="U62415" s="121"/>
      <c r="V62415" s="122"/>
      <c r="W62415" s="123"/>
      <c r="AC62415" s="123"/>
    </row>
    <row r="62416" spans="5:29" s="2" customFormat="1">
      <c r="E62416" s="120"/>
      <c r="M62416" s="120"/>
      <c r="N62416" s="120"/>
      <c r="U62416" s="121"/>
      <c r="V62416" s="122"/>
      <c r="W62416" s="123"/>
      <c r="AC62416" s="123"/>
    </row>
    <row r="62417" spans="5:29" s="2" customFormat="1">
      <c r="E62417" s="120"/>
      <c r="M62417" s="120"/>
      <c r="N62417" s="120"/>
      <c r="U62417" s="121"/>
      <c r="V62417" s="122"/>
      <c r="W62417" s="123"/>
      <c r="AC62417" s="123"/>
    </row>
    <row r="62418" spans="5:29" s="2" customFormat="1">
      <c r="E62418" s="120"/>
      <c r="M62418" s="120"/>
      <c r="N62418" s="120"/>
      <c r="U62418" s="121"/>
      <c r="V62418" s="122"/>
      <c r="W62418" s="123"/>
      <c r="AC62418" s="123"/>
    </row>
    <row r="62419" spans="5:29" s="2" customFormat="1">
      <c r="E62419" s="120"/>
      <c r="M62419" s="120"/>
      <c r="N62419" s="120"/>
      <c r="U62419" s="121"/>
      <c r="V62419" s="122"/>
      <c r="W62419" s="123"/>
      <c r="AC62419" s="123"/>
    </row>
    <row r="62420" spans="5:29" s="2" customFormat="1">
      <c r="E62420" s="120"/>
      <c r="M62420" s="120"/>
      <c r="N62420" s="120"/>
      <c r="U62420" s="121"/>
      <c r="V62420" s="122"/>
      <c r="W62420" s="123"/>
      <c r="AC62420" s="123"/>
    </row>
    <row r="62421" spans="5:29" s="2" customFormat="1">
      <c r="E62421" s="120"/>
      <c r="M62421" s="120"/>
      <c r="N62421" s="120"/>
      <c r="U62421" s="121"/>
      <c r="V62421" s="122"/>
      <c r="W62421" s="123"/>
      <c r="AC62421" s="123"/>
    </row>
    <row r="62422" spans="5:29" s="2" customFormat="1">
      <c r="E62422" s="120"/>
      <c r="M62422" s="120"/>
      <c r="N62422" s="120"/>
      <c r="U62422" s="121"/>
      <c r="V62422" s="122"/>
      <c r="W62422" s="123"/>
      <c r="AC62422" s="123"/>
    </row>
    <row r="62423" spans="5:29" s="2" customFormat="1">
      <c r="E62423" s="120"/>
      <c r="M62423" s="120"/>
      <c r="N62423" s="120"/>
      <c r="U62423" s="121"/>
      <c r="V62423" s="122"/>
      <c r="W62423" s="123"/>
      <c r="AC62423" s="123"/>
    </row>
    <row r="62424" spans="5:29" s="2" customFormat="1">
      <c r="E62424" s="120"/>
      <c r="M62424" s="120"/>
      <c r="N62424" s="120"/>
      <c r="U62424" s="121"/>
      <c r="V62424" s="122"/>
      <c r="W62424" s="123"/>
      <c r="AC62424" s="123"/>
    </row>
    <row r="62425" spans="5:29" s="2" customFormat="1">
      <c r="E62425" s="120"/>
      <c r="M62425" s="120"/>
      <c r="N62425" s="120"/>
      <c r="U62425" s="121"/>
      <c r="V62425" s="122"/>
      <c r="W62425" s="123"/>
      <c r="AC62425" s="123"/>
    </row>
    <row r="62426" spans="5:29" s="2" customFormat="1">
      <c r="E62426" s="120"/>
      <c r="M62426" s="120"/>
      <c r="N62426" s="120"/>
      <c r="U62426" s="121"/>
      <c r="V62426" s="122"/>
      <c r="W62426" s="123"/>
      <c r="AC62426" s="123"/>
    </row>
    <row r="62427" spans="5:29" s="2" customFormat="1">
      <c r="E62427" s="120"/>
      <c r="M62427" s="120"/>
      <c r="N62427" s="120"/>
      <c r="U62427" s="121"/>
      <c r="V62427" s="122"/>
      <c r="W62427" s="123"/>
      <c r="AC62427" s="123"/>
    </row>
    <row r="62428" spans="5:29" s="2" customFormat="1">
      <c r="E62428" s="120"/>
      <c r="M62428" s="120"/>
      <c r="N62428" s="120"/>
      <c r="U62428" s="121"/>
      <c r="V62428" s="122"/>
      <c r="W62428" s="123"/>
      <c r="AC62428" s="123"/>
    </row>
    <row r="62429" spans="5:29" s="2" customFormat="1">
      <c r="E62429" s="120"/>
      <c r="M62429" s="120"/>
      <c r="N62429" s="120"/>
      <c r="U62429" s="121"/>
      <c r="V62429" s="122"/>
      <c r="W62429" s="123"/>
      <c r="AC62429" s="123"/>
    </row>
    <row r="62430" spans="5:29" s="2" customFormat="1">
      <c r="E62430" s="120"/>
      <c r="M62430" s="120"/>
      <c r="N62430" s="120"/>
      <c r="U62430" s="121"/>
      <c r="V62430" s="122"/>
      <c r="W62430" s="123"/>
      <c r="AC62430" s="123"/>
    </row>
    <row r="62431" spans="5:29" s="2" customFormat="1">
      <c r="E62431" s="120"/>
      <c r="M62431" s="120"/>
      <c r="N62431" s="120"/>
      <c r="U62431" s="121"/>
      <c r="V62431" s="122"/>
      <c r="W62431" s="123"/>
      <c r="AC62431" s="123"/>
    </row>
    <row r="62432" spans="5:29" s="2" customFormat="1">
      <c r="E62432" s="120"/>
      <c r="M62432" s="120"/>
      <c r="N62432" s="120"/>
      <c r="U62432" s="121"/>
      <c r="V62432" s="122"/>
      <c r="W62432" s="123"/>
      <c r="AC62432" s="123"/>
    </row>
    <row r="62433" spans="5:29" s="2" customFormat="1">
      <c r="E62433" s="120"/>
      <c r="M62433" s="120"/>
      <c r="N62433" s="120"/>
      <c r="U62433" s="121"/>
      <c r="V62433" s="122"/>
      <c r="W62433" s="123"/>
      <c r="AC62433" s="123"/>
    </row>
    <row r="62434" spans="5:29" s="2" customFormat="1">
      <c r="E62434" s="120"/>
      <c r="M62434" s="120"/>
      <c r="N62434" s="120"/>
      <c r="U62434" s="121"/>
      <c r="V62434" s="122"/>
      <c r="W62434" s="123"/>
      <c r="AC62434" s="123"/>
    </row>
    <row r="62435" spans="5:29" s="2" customFormat="1">
      <c r="E62435" s="120"/>
      <c r="M62435" s="120"/>
      <c r="N62435" s="120"/>
      <c r="U62435" s="121"/>
      <c r="V62435" s="122"/>
      <c r="W62435" s="123"/>
      <c r="AC62435" s="123"/>
    </row>
    <row r="62436" spans="5:29" s="2" customFormat="1">
      <c r="E62436" s="120"/>
      <c r="M62436" s="120"/>
      <c r="N62436" s="120"/>
      <c r="U62436" s="121"/>
      <c r="V62436" s="122"/>
      <c r="W62436" s="123"/>
      <c r="AC62436" s="123"/>
    </row>
    <row r="62437" spans="5:29" s="2" customFormat="1">
      <c r="E62437" s="120"/>
      <c r="M62437" s="120"/>
      <c r="N62437" s="120"/>
      <c r="U62437" s="121"/>
      <c r="V62437" s="122"/>
      <c r="W62437" s="123"/>
      <c r="AC62437" s="123"/>
    </row>
    <row r="62438" spans="5:29" s="2" customFormat="1">
      <c r="E62438" s="120"/>
      <c r="M62438" s="120"/>
      <c r="N62438" s="120"/>
      <c r="U62438" s="121"/>
      <c r="V62438" s="122"/>
      <c r="W62438" s="123"/>
      <c r="AC62438" s="123"/>
    </row>
    <row r="62439" spans="5:29" s="2" customFormat="1">
      <c r="E62439" s="120"/>
      <c r="M62439" s="120"/>
      <c r="N62439" s="120"/>
      <c r="U62439" s="121"/>
      <c r="V62439" s="122"/>
      <c r="W62439" s="123"/>
      <c r="AC62439" s="123"/>
    </row>
    <row r="62440" spans="5:29" s="2" customFormat="1">
      <c r="E62440" s="120"/>
      <c r="M62440" s="120"/>
      <c r="N62440" s="120"/>
      <c r="U62440" s="121"/>
      <c r="V62440" s="122"/>
      <c r="W62440" s="123"/>
      <c r="AC62440" s="123"/>
    </row>
    <row r="62441" spans="5:29" s="2" customFormat="1">
      <c r="E62441" s="120"/>
      <c r="M62441" s="120"/>
      <c r="N62441" s="120"/>
      <c r="U62441" s="121"/>
      <c r="V62441" s="122"/>
      <c r="W62441" s="123"/>
      <c r="AC62441" s="123"/>
    </row>
    <row r="62442" spans="5:29" s="2" customFormat="1">
      <c r="E62442" s="120"/>
      <c r="M62442" s="120"/>
      <c r="N62442" s="120"/>
      <c r="U62442" s="121"/>
      <c r="V62442" s="122"/>
      <c r="W62442" s="123"/>
      <c r="AC62442" s="123"/>
    </row>
    <row r="62443" spans="5:29" s="2" customFormat="1">
      <c r="E62443" s="120"/>
      <c r="M62443" s="120"/>
      <c r="N62443" s="120"/>
      <c r="U62443" s="121"/>
      <c r="V62443" s="122"/>
      <c r="W62443" s="123"/>
      <c r="AC62443" s="123"/>
    </row>
    <row r="62444" spans="5:29" s="2" customFormat="1">
      <c r="E62444" s="120"/>
      <c r="M62444" s="120"/>
      <c r="N62444" s="120"/>
      <c r="U62444" s="121"/>
      <c r="V62444" s="122"/>
      <c r="W62444" s="123"/>
      <c r="AC62444" s="123"/>
    </row>
    <row r="62445" spans="5:29" s="2" customFormat="1">
      <c r="E62445" s="120"/>
      <c r="M62445" s="120"/>
      <c r="N62445" s="120"/>
      <c r="U62445" s="121"/>
      <c r="V62445" s="122"/>
      <c r="W62445" s="123"/>
      <c r="AC62445" s="123"/>
    </row>
    <row r="62446" spans="5:29" s="2" customFormat="1">
      <c r="E62446" s="120"/>
      <c r="M62446" s="120"/>
      <c r="N62446" s="120"/>
      <c r="U62446" s="121"/>
      <c r="V62446" s="122"/>
      <c r="W62446" s="123"/>
      <c r="AC62446" s="123"/>
    </row>
    <row r="62447" spans="5:29" s="2" customFormat="1">
      <c r="E62447" s="120"/>
      <c r="M62447" s="120"/>
      <c r="N62447" s="120"/>
      <c r="U62447" s="121"/>
      <c r="V62447" s="122"/>
      <c r="W62447" s="123"/>
      <c r="AC62447" s="123"/>
    </row>
    <row r="62448" spans="5:29" s="2" customFormat="1">
      <c r="E62448" s="120"/>
      <c r="M62448" s="120"/>
      <c r="N62448" s="120"/>
      <c r="U62448" s="121"/>
      <c r="V62448" s="122"/>
      <c r="W62448" s="123"/>
      <c r="AC62448" s="123"/>
    </row>
    <row r="62449" spans="5:29" s="2" customFormat="1">
      <c r="E62449" s="120"/>
      <c r="M62449" s="120"/>
      <c r="N62449" s="120"/>
      <c r="U62449" s="121"/>
      <c r="V62449" s="122"/>
      <c r="W62449" s="123"/>
      <c r="AC62449" s="123"/>
    </row>
    <row r="62450" spans="5:29" s="2" customFormat="1">
      <c r="E62450" s="120"/>
      <c r="M62450" s="120"/>
      <c r="N62450" s="120"/>
      <c r="U62450" s="121"/>
      <c r="V62450" s="122"/>
      <c r="W62450" s="123"/>
      <c r="AC62450" s="123"/>
    </row>
    <row r="62451" spans="5:29" s="2" customFormat="1">
      <c r="E62451" s="120"/>
      <c r="M62451" s="120"/>
      <c r="N62451" s="120"/>
      <c r="U62451" s="121"/>
      <c r="V62451" s="122"/>
      <c r="W62451" s="123"/>
      <c r="AC62451" s="123"/>
    </row>
    <row r="62452" spans="5:29" s="2" customFormat="1">
      <c r="E62452" s="120"/>
      <c r="M62452" s="120"/>
      <c r="N62452" s="120"/>
      <c r="U62452" s="121"/>
      <c r="V62452" s="122"/>
      <c r="W62452" s="123"/>
      <c r="AC62452" s="123"/>
    </row>
    <row r="62453" spans="5:29" s="2" customFormat="1">
      <c r="E62453" s="120"/>
      <c r="M62453" s="120"/>
      <c r="N62453" s="120"/>
      <c r="U62453" s="121"/>
      <c r="V62453" s="122"/>
      <c r="W62453" s="123"/>
      <c r="AC62453" s="123"/>
    </row>
    <row r="62454" spans="5:29" s="2" customFormat="1">
      <c r="E62454" s="120"/>
      <c r="M62454" s="120"/>
      <c r="N62454" s="120"/>
      <c r="U62454" s="121"/>
      <c r="V62454" s="122"/>
      <c r="W62454" s="123"/>
      <c r="AC62454" s="123"/>
    </row>
    <row r="62455" spans="5:29" s="2" customFormat="1">
      <c r="E62455" s="120"/>
      <c r="M62455" s="120"/>
      <c r="N62455" s="120"/>
      <c r="U62455" s="121"/>
      <c r="V62455" s="122"/>
      <c r="W62455" s="123"/>
      <c r="AC62455" s="123"/>
    </row>
    <row r="62456" spans="5:29" s="2" customFormat="1">
      <c r="E62456" s="120"/>
      <c r="M62456" s="120"/>
      <c r="N62456" s="120"/>
      <c r="U62456" s="121"/>
      <c r="V62456" s="122"/>
      <c r="W62456" s="123"/>
      <c r="AC62456" s="123"/>
    </row>
    <row r="62457" spans="5:29" s="2" customFormat="1">
      <c r="E62457" s="120"/>
      <c r="M62457" s="120"/>
      <c r="N62457" s="120"/>
      <c r="U62457" s="121"/>
      <c r="V62457" s="122"/>
      <c r="W62457" s="123"/>
      <c r="AC62457" s="123"/>
    </row>
    <row r="62458" spans="5:29" s="2" customFormat="1">
      <c r="E62458" s="120"/>
      <c r="M62458" s="120"/>
      <c r="N62458" s="120"/>
      <c r="U62458" s="121"/>
      <c r="V62458" s="122"/>
      <c r="W62458" s="123"/>
      <c r="AC62458" s="123"/>
    </row>
    <row r="62459" spans="5:29" s="2" customFormat="1">
      <c r="E62459" s="120"/>
      <c r="M62459" s="120"/>
      <c r="N62459" s="120"/>
      <c r="U62459" s="121"/>
      <c r="V62459" s="122"/>
      <c r="W62459" s="123"/>
      <c r="AC62459" s="123"/>
    </row>
    <row r="62460" spans="5:29" s="2" customFormat="1">
      <c r="E62460" s="120"/>
      <c r="M62460" s="120"/>
      <c r="N62460" s="120"/>
      <c r="U62460" s="121"/>
      <c r="V62460" s="122"/>
      <c r="W62460" s="123"/>
      <c r="AC62460" s="123"/>
    </row>
    <row r="62461" spans="5:29" s="2" customFormat="1">
      <c r="E62461" s="120"/>
      <c r="M62461" s="120"/>
      <c r="N62461" s="120"/>
      <c r="U62461" s="121"/>
      <c r="V62461" s="122"/>
      <c r="W62461" s="123"/>
      <c r="AC62461" s="123"/>
    </row>
    <row r="62462" spans="5:29" s="2" customFormat="1">
      <c r="E62462" s="120"/>
      <c r="M62462" s="120"/>
      <c r="N62462" s="120"/>
      <c r="U62462" s="121"/>
      <c r="V62462" s="122"/>
      <c r="W62462" s="123"/>
      <c r="AC62462" s="123"/>
    </row>
    <row r="62463" spans="5:29" s="2" customFormat="1">
      <c r="E62463" s="120"/>
      <c r="M62463" s="120"/>
      <c r="N62463" s="120"/>
      <c r="U62463" s="121"/>
      <c r="V62463" s="122"/>
      <c r="W62463" s="123"/>
      <c r="AC62463" s="123"/>
    </row>
    <row r="62464" spans="5:29" s="2" customFormat="1">
      <c r="E62464" s="120"/>
      <c r="M62464" s="120"/>
      <c r="N62464" s="120"/>
      <c r="U62464" s="121"/>
      <c r="V62464" s="122"/>
      <c r="W62464" s="123"/>
      <c r="AC62464" s="123"/>
    </row>
    <row r="62465" spans="5:29" s="2" customFormat="1">
      <c r="E62465" s="120"/>
      <c r="M62465" s="120"/>
      <c r="N62465" s="120"/>
      <c r="U62465" s="121"/>
      <c r="V62465" s="122"/>
      <c r="W62465" s="123"/>
      <c r="AC62465" s="123"/>
    </row>
    <row r="62466" spans="5:29" s="2" customFormat="1">
      <c r="E62466" s="120"/>
      <c r="M62466" s="120"/>
      <c r="N62466" s="120"/>
      <c r="U62466" s="121"/>
      <c r="V62466" s="122"/>
      <c r="W62466" s="123"/>
      <c r="AC62466" s="123"/>
    </row>
    <row r="62467" spans="5:29" s="2" customFormat="1">
      <c r="E62467" s="120"/>
      <c r="M62467" s="120"/>
      <c r="N62467" s="120"/>
      <c r="U62467" s="121"/>
      <c r="V62467" s="122"/>
      <c r="W62467" s="123"/>
      <c r="AC62467" s="123"/>
    </row>
    <row r="62468" spans="5:29" s="2" customFormat="1">
      <c r="E62468" s="120"/>
      <c r="M62468" s="120"/>
      <c r="N62468" s="120"/>
      <c r="U62468" s="121"/>
      <c r="V62468" s="122"/>
      <c r="W62468" s="123"/>
      <c r="AC62468" s="123"/>
    </row>
    <row r="62469" spans="5:29" s="2" customFormat="1">
      <c r="E62469" s="120"/>
      <c r="M62469" s="120"/>
      <c r="N62469" s="120"/>
      <c r="U62469" s="121"/>
      <c r="V62469" s="122"/>
      <c r="W62469" s="123"/>
      <c r="AC62469" s="123"/>
    </row>
    <row r="62470" spans="5:29" s="2" customFormat="1">
      <c r="E62470" s="120"/>
      <c r="M62470" s="120"/>
      <c r="N62470" s="120"/>
      <c r="U62470" s="121"/>
      <c r="V62470" s="122"/>
      <c r="W62470" s="123"/>
      <c r="AC62470" s="123"/>
    </row>
    <row r="62471" spans="5:29" s="2" customFormat="1">
      <c r="E62471" s="120"/>
      <c r="M62471" s="120"/>
      <c r="N62471" s="120"/>
      <c r="U62471" s="121"/>
      <c r="V62471" s="122"/>
      <c r="W62471" s="123"/>
      <c r="AC62471" s="123"/>
    </row>
    <row r="62472" spans="5:29" s="2" customFormat="1">
      <c r="E62472" s="120"/>
      <c r="M62472" s="120"/>
      <c r="N62472" s="120"/>
      <c r="U62472" s="121"/>
      <c r="V62472" s="122"/>
      <c r="W62472" s="123"/>
      <c r="AC62472" s="123"/>
    </row>
    <row r="62473" spans="5:29" s="2" customFormat="1">
      <c r="E62473" s="120"/>
      <c r="M62473" s="120"/>
      <c r="N62473" s="120"/>
      <c r="U62473" s="121"/>
      <c r="V62473" s="122"/>
      <c r="W62473" s="123"/>
      <c r="AC62473" s="123"/>
    </row>
    <row r="62474" spans="5:29" s="2" customFormat="1">
      <c r="E62474" s="120"/>
      <c r="M62474" s="120"/>
      <c r="N62474" s="120"/>
      <c r="U62474" s="121"/>
      <c r="V62474" s="122"/>
      <c r="W62474" s="123"/>
      <c r="AC62474" s="123"/>
    </row>
    <row r="62475" spans="5:29" s="2" customFormat="1">
      <c r="E62475" s="120"/>
      <c r="M62475" s="120"/>
      <c r="N62475" s="120"/>
      <c r="U62475" s="121"/>
      <c r="V62475" s="122"/>
      <c r="W62475" s="123"/>
      <c r="AC62475" s="123"/>
    </row>
    <row r="62476" spans="5:29" s="2" customFormat="1">
      <c r="E62476" s="120"/>
      <c r="M62476" s="120"/>
      <c r="N62476" s="120"/>
      <c r="U62476" s="121"/>
      <c r="V62476" s="122"/>
      <c r="W62476" s="123"/>
      <c r="AC62476" s="123"/>
    </row>
    <row r="62477" spans="5:29" s="2" customFormat="1">
      <c r="E62477" s="120"/>
      <c r="M62477" s="120"/>
      <c r="N62477" s="120"/>
      <c r="U62477" s="121"/>
      <c r="V62477" s="122"/>
      <c r="W62477" s="123"/>
      <c r="AC62477" s="123"/>
    </row>
    <row r="62478" spans="5:29" s="2" customFormat="1">
      <c r="E62478" s="120"/>
      <c r="M62478" s="120"/>
      <c r="N62478" s="120"/>
      <c r="U62478" s="121"/>
      <c r="V62478" s="122"/>
      <c r="W62478" s="123"/>
      <c r="AC62478" s="123"/>
    </row>
    <row r="62479" spans="5:29" s="2" customFormat="1">
      <c r="E62479" s="120"/>
      <c r="M62479" s="120"/>
      <c r="N62479" s="120"/>
      <c r="U62479" s="121"/>
      <c r="V62479" s="122"/>
      <c r="W62479" s="123"/>
      <c r="AC62479" s="123"/>
    </row>
    <row r="62480" spans="5:29" s="2" customFormat="1">
      <c r="E62480" s="120"/>
      <c r="M62480" s="120"/>
      <c r="N62480" s="120"/>
      <c r="U62480" s="121"/>
      <c r="V62480" s="122"/>
      <c r="W62480" s="123"/>
      <c r="AC62480" s="123"/>
    </row>
    <row r="62481" spans="5:29" s="2" customFormat="1">
      <c r="E62481" s="120"/>
      <c r="M62481" s="120"/>
      <c r="N62481" s="120"/>
      <c r="U62481" s="121"/>
      <c r="V62481" s="122"/>
      <c r="W62481" s="123"/>
      <c r="AC62481" s="123"/>
    </row>
    <row r="62482" spans="5:29" s="2" customFormat="1">
      <c r="E62482" s="120"/>
      <c r="M62482" s="120"/>
      <c r="N62482" s="120"/>
      <c r="U62482" s="121"/>
      <c r="V62482" s="122"/>
      <c r="W62482" s="123"/>
      <c r="AC62482" s="123"/>
    </row>
    <row r="62483" spans="5:29" s="2" customFormat="1">
      <c r="E62483" s="120"/>
      <c r="M62483" s="120"/>
      <c r="N62483" s="120"/>
      <c r="U62483" s="121"/>
      <c r="V62483" s="122"/>
      <c r="W62483" s="123"/>
      <c r="AC62483" s="123"/>
    </row>
    <row r="62484" spans="5:29" s="2" customFormat="1">
      <c r="E62484" s="120"/>
      <c r="M62484" s="120"/>
      <c r="N62484" s="120"/>
      <c r="U62484" s="121"/>
      <c r="V62484" s="122"/>
      <c r="W62484" s="123"/>
      <c r="AC62484" s="123"/>
    </row>
    <row r="62485" spans="5:29" s="2" customFormat="1">
      <c r="E62485" s="120"/>
      <c r="M62485" s="120"/>
      <c r="N62485" s="120"/>
      <c r="U62485" s="121"/>
      <c r="V62485" s="122"/>
      <c r="W62485" s="123"/>
      <c r="AC62485" s="123"/>
    </row>
    <row r="62486" spans="5:29" s="2" customFormat="1">
      <c r="E62486" s="120"/>
      <c r="M62486" s="120"/>
      <c r="N62486" s="120"/>
      <c r="U62486" s="121"/>
      <c r="V62486" s="122"/>
      <c r="W62486" s="123"/>
      <c r="AC62486" s="123"/>
    </row>
    <row r="62487" spans="5:29" s="2" customFormat="1">
      <c r="E62487" s="120"/>
      <c r="M62487" s="120"/>
      <c r="N62487" s="120"/>
      <c r="U62487" s="121"/>
      <c r="V62487" s="122"/>
      <c r="W62487" s="123"/>
      <c r="AC62487" s="123"/>
    </row>
    <row r="62488" spans="5:29" s="2" customFormat="1">
      <c r="E62488" s="120"/>
      <c r="M62488" s="120"/>
      <c r="N62488" s="120"/>
      <c r="U62488" s="121"/>
      <c r="V62488" s="122"/>
      <c r="W62488" s="123"/>
      <c r="AC62488" s="123"/>
    </row>
    <row r="62489" spans="5:29" s="2" customFormat="1">
      <c r="E62489" s="120"/>
      <c r="M62489" s="120"/>
      <c r="N62489" s="120"/>
      <c r="U62489" s="121"/>
      <c r="V62489" s="122"/>
      <c r="W62489" s="123"/>
      <c r="AC62489" s="123"/>
    </row>
    <row r="62490" spans="5:29" s="2" customFormat="1">
      <c r="E62490" s="120"/>
      <c r="M62490" s="120"/>
      <c r="N62490" s="120"/>
      <c r="U62490" s="121"/>
      <c r="V62490" s="122"/>
      <c r="W62490" s="123"/>
      <c r="AC62490" s="123"/>
    </row>
    <row r="62491" spans="5:29" s="2" customFormat="1">
      <c r="E62491" s="120"/>
      <c r="M62491" s="120"/>
      <c r="N62491" s="120"/>
      <c r="U62491" s="121"/>
      <c r="V62491" s="122"/>
      <c r="W62491" s="123"/>
      <c r="AC62491" s="123"/>
    </row>
    <row r="62492" spans="5:29" s="2" customFormat="1">
      <c r="E62492" s="120"/>
      <c r="M62492" s="120"/>
      <c r="N62492" s="120"/>
      <c r="U62492" s="121"/>
      <c r="V62492" s="122"/>
      <c r="W62492" s="123"/>
      <c r="AC62492" s="123"/>
    </row>
    <row r="62493" spans="5:29" s="2" customFormat="1">
      <c r="E62493" s="120"/>
      <c r="M62493" s="120"/>
      <c r="N62493" s="120"/>
      <c r="U62493" s="121"/>
      <c r="V62493" s="122"/>
      <c r="W62493" s="123"/>
      <c r="AC62493" s="123"/>
    </row>
    <row r="62494" spans="5:29" s="2" customFormat="1">
      <c r="E62494" s="120"/>
      <c r="M62494" s="120"/>
      <c r="N62494" s="120"/>
      <c r="U62494" s="121"/>
      <c r="V62494" s="122"/>
      <c r="W62494" s="123"/>
      <c r="AC62494" s="123"/>
    </row>
    <row r="62495" spans="5:29" s="2" customFormat="1">
      <c r="E62495" s="120"/>
      <c r="M62495" s="120"/>
      <c r="N62495" s="120"/>
      <c r="U62495" s="121"/>
      <c r="V62495" s="122"/>
      <c r="W62495" s="123"/>
      <c r="AC62495" s="123"/>
    </row>
    <row r="62496" spans="5:29" s="2" customFormat="1">
      <c r="E62496" s="120"/>
      <c r="M62496" s="120"/>
      <c r="N62496" s="120"/>
      <c r="U62496" s="121"/>
      <c r="V62496" s="122"/>
      <c r="W62496" s="123"/>
      <c r="AC62496" s="123"/>
    </row>
    <row r="62497" spans="5:29" s="2" customFormat="1">
      <c r="E62497" s="120"/>
      <c r="M62497" s="120"/>
      <c r="N62497" s="120"/>
      <c r="U62497" s="121"/>
      <c r="V62497" s="122"/>
      <c r="W62497" s="123"/>
      <c r="AC62497" s="123"/>
    </row>
    <row r="62498" spans="5:29" s="2" customFormat="1">
      <c r="E62498" s="120"/>
      <c r="M62498" s="120"/>
      <c r="N62498" s="120"/>
      <c r="U62498" s="121"/>
      <c r="V62498" s="122"/>
      <c r="W62498" s="123"/>
      <c r="AC62498" s="123"/>
    </row>
    <row r="62499" spans="5:29" s="2" customFormat="1">
      <c r="E62499" s="120"/>
      <c r="M62499" s="120"/>
      <c r="N62499" s="120"/>
      <c r="U62499" s="121"/>
      <c r="V62499" s="122"/>
      <c r="W62499" s="123"/>
      <c r="AC62499" s="123"/>
    </row>
    <row r="62500" spans="5:29" s="2" customFormat="1">
      <c r="E62500" s="120"/>
      <c r="M62500" s="120"/>
      <c r="N62500" s="120"/>
      <c r="U62500" s="121"/>
      <c r="V62500" s="122"/>
      <c r="W62500" s="123"/>
      <c r="AC62500" s="123"/>
    </row>
    <row r="62501" spans="5:29" s="2" customFormat="1">
      <c r="E62501" s="120"/>
      <c r="M62501" s="120"/>
      <c r="N62501" s="120"/>
      <c r="U62501" s="121"/>
      <c r="V62501" s="122"/>
      <c r="W62501" s="123"/>
      <c r="AC62501" s="123"/>
    </row>
    <row r="62502" spans="5:29" s="2" customFormat="1">
      <c r="E62502" s="120"/>
      <c r="M62502" s="120"/>
      <c r="N62502" s="120"/>
      <c r="U62502" s="121"/>
      <c r="V62502" s="122"/>
      <c r="W62502" s="123"/>
      <c r="AC62502" s="123"/>
    </row>
    <row r="62503" spans="5:29" s="2" customFormat="1">
      <c r="E62503" s="120"/>
      <c r="M62503" s="120"/>
      <c r="N62503" s="120"/>
      <c r="U62503" s="121"/>
      <c r="V62503" s="122"/>
      <c r="W62503" s="123"/>
      <c r="AC62503" s="123"/>
    </row>
    <row r="62504" spans="5:29" s="2" customFormat="1">
      <c r="E62504" s="120"/>
      <c r="M62504" s="120"/>
      <c r="N62504" s="120"/>
      <c r="U62504" s="121"/>
      <c r="V62504" s="122"/>
      <c r="W62504" s="123"/>
      <c r="AC62504" s="123"/>
    </row>
    <row r="62505" spans="5:29" s="2" customFormat="1">
      <c r="E62505" s="120"/>
      <c r="M62505" s="120"/>
      <c r="N62505" s="120"/>
      <c r="U62505" s="121"/>
      <c r="V62505" s="122"/>
      <c r="W62505" s="123"/>
      <c r="AC62505" s="123"/>
    </row>
    <row r="62506" spans="5:29" s="2" customFormat="1">
      <c r="E62506" s="120"/>
      <c r="M62506" s="120"/>
      <c r="N62506" s="120"/>
      <c r="U62506" s="121"/>
      <c r="V62506" s="122"/>
      <c r="W62506" s="123"/>
      <c r="AC62506" s="123"/>
    </row>
    <row r="62507" spans="5:29" s="2" customFormat="1">
      <c r="E62507" s="120"/>
      <c r="M62507" s="120"/>
      <c r="N62507" s="120"/>
      <c r="U62507" s="121"/>
      <c r="V62507" s="122"/>
      <c r="W62507" s="123"/>
      <c r="AC62507" s="123"/>
    </row>
    <row r="62508" spans="5:29" s="2" customFormat="1">
      <c r="E62508" s="120"/>
      <c r="M62508" s="120"/>
      <c r="N62508" s="120"/>
      <c r="U62508" s="121"/>
      <c r="V62508" s="122"/>
      <c r="W62508" s="123"/>
      <c r="AC62508" s="123"/>
    </row>
    <row r="62509" spans="5:29" s="2" customFormat="1">
      <c r="E62509" s="120"/>
      <c r="M62509" s="120"/>
      <c r="N62509" s="120"/>
      <c r="U62509" s="121"/>
      <c r="V62509" s="122"/>
      <c r="W62509" s="123"/>
      <c r="AC62509" s="123"/>
    </row>
    <row r="62510" spans="5:29" s="2" customFormat="1">
      <c r="E62510" s="120"/>
      <c r="M62510" s="120"/>
      <c r="N62510" s="120"/>
      <c r="U62510" s="121"/>
      <c r="V62510" s="122"/>
      <c r="W62510" s="123"/>
      <c r="AC62510" s="123"/>
    </row>
    <row r="62511" spans="5:29" s="2" customFormat="1">
      <c r="E62511" s="120"/>
      <c r="M62511" s="120"/>
      <c r="N62511" s="120"/>
      <c r="U62511" s="121"/>
      <c r="V62511" s="122"/>
      <c r="W62511" s="123"/>
      <c r="AC62511" s="123"/>
    </row>
    <row r="62512" spans="5:29" s="2" customFormat="1">
      <c r="E62512" s="120"/>
      <c r="M62512" s="120"/>
      <c r="N62512" s="120"/>
      <c r="U62512" s="121"/>
      <c r="V62512" s="122"/>
      <c r="W62512" s="123"/>
      <c r="AC62512" s="123"/>
    </row>
    <row r="62513" spans="5:29" s="2" customFormat="1">
      <c r="E62513" s="120"/>
      <c r="M62513" s="120"/>
      <c r="N62513" s="120"/>
      <c r="U62513" s="121"/>
      <c r="V62513" s="122"/>
      <c r="W62513" s="123"/>
      <c r="AC62513" s="123"/>
    </row>
    <row r="62514" spans="5:29" s="2" customFormat="1">
      <c r="E62514" s="120"/>
      <c r="M62514" s="120"/>
      <c r="N62514" s="120"/>
      <c r="U62514" s="121"/>
      <c r="V62514" s="122"/>
      <c r="W62514" s="123"/>
      <c r="AC62514" s="123"/>
    </row>
    <row r="62515" spans="5:29" s="2" customFormat="1">
      <c r="E62515" s="120"/>
      <c r="M62515" s="120"/>
      <c r="N62515" s="120"/>
      <c r="U62515" s="121"/>
      <c r="V62515" s="122"/>
      <c r="W62515" s="123"/>
      <c r="AC62515" s="123"/>
    </row>
    <row r="62516" spans="5:29" s="2" customFormat="1">
      <c r="E62516" s="120"/>
      <c r="M62516" s="120"/>
      <c r="N62516" s="120"/>
      <c r="U62516" s="121"/>
      <c r="V62516" s="122"/>
      <c r="W62516" s="123"/>
      <c r="AC62516" s="123"/>
    </row>
    <row r="62517" spans="5:29" s="2" customFormat="1">
      <c r="E62517" s="120"/>
      <c r="M62517" s="120"/>
      <c r="N62517" s="120"/>
      <c r="U62517" s="121"/>
      <c r="V62517" s="122"/>
      <c r="W62517" s="123"/>
      <c r="AC62517" s="123"/>
    </row>
    <row r="62518" spans="5:29" s="2" customFormat="1">
      <c r="E62518" s="120"/>
      <c r="M62518" s="120"/>
      <c r="N62518" s="120"/>
      <c r="U62518" s="121"/>
      <c r="V62518" s="122"/>
      <c r="W62518" s="123"/>
      <c r="AC62518" s="123"/>
    </row>
    <row r="62519" spans="5:29" s="2" customFormat="1">
      <c r="E62519" s="120"/>
      <c r="M62519" s="120"/>
      <c r="N62519" s="120"/>
      <c r="U62519" s="121"/>
      <c r="V62519" s="122"/>
      <c r="W62519" s="123"/>
      <c r="AC62519" s="123"/>
    </row>
    <row r="62520" spans="5:29" s="2" customFormat="1">
      <c r="E62520" s="120"/>
      <c r="M62520" s="120"/>
      <c r="N62520" s="120"/>
      <c r="U62520" s="121"/>
      <c r="V62520" s="122"/>
      <c r="W62520" s="123"/>
      <c r="AC62520" s="123"/>
    </row>
    <row r="62521" spans="5:29" s="2" customFormat="1">
      <c r="E62521" s="120"/>
      <c r="M62521" s="120"/>
      <c r="N62521" s="120"/>
      <c r="U62521" s="121"/>
      <c r="V62521" s="122"/>
      <c r="W62521" s="123"/>
      <c r="AC62521" s="123"/>
    </row>
    <row r="62522" spans="5:29" s="2" customFormat="1">
      <c r="E62522" s="120"/>
      <c r="M62522" s="120"/>
      <c r="N62522" s="120"/>
      <c r="U62522" s="121"/>
      <c r="V62522" s="122"/>
      <c r="W62522" s="123"/>
      <c r="AC62522" s="123"/>
    </row>
    <row r="62523" spans="5:29" s="2" customFormat="1">
      <c r="E62523" s="120"/>
      <c r="M62523" s="120"/>
      <c r="N62523" s="120"/>
      <c r="U62523" s="121"/>
      <c r="V62523" s="122"/>
      <c r="W62523" s="123"/>
      <c r="AC62523" s="123"/>
    </row>
    <row r="62524" spans="5:29" s="2" customFormat="1">
      <c r="E62524" s="120"/>
      <c r="M62524" s="120"/>
      <c r="N62524" s="120"/>
      <c r="U62524" s="121"/>
      <c r="V62524" s="122"/>
      <c r="W62524" s="123"/>
      <c r="AC62524" s="123"/>
    </row>
    <row r="62525" spans="5:29" s="2" customFormat="1">
      <c r="E62525" s="120"/>
      <c r="M62525" s="120"/>
      <c r="N62525" s="120"/>
      <c r="U62525" s="121"/>
      <c r="V62525" s="122"/>
      <c r="W62525" s="123"/>
      <c r="AC62525" s="123"/>
    </row>
    <row r="62526" spans="5:29" s="2" customFormat="1">
      <c r="E62526" s="120"/>
      <c r="M62526" s="120"/>
      <c r="N62526" s="120"/>
      <c r="U62526" s="121"/>
      <c r="V62526" s="122"/>
      <c r="W62526" s="123"/>
      <c r="AC62526" s="123"/>
    </row>
    <row r="62527" spans="5:29" s="2" customFormat="1">
      <c r="E62527" s="120"/>
      <c r="M62527" s="120"/>
      <c r="N62527" s="120"/>
      <c r="U62527" s="121"/>
      <c r="V62527" s="122"/>
      <c r="W62527" s="123"/>
      <c r="AC62527" s="123"/>
    </row>
    <row r="62528" spans="5:29" s="2" customFormat="1">
      <c r="E62528" s="120"/>
      <c r="M62528" s="120"/>
      <c r="N62528" s="120"/>
      <c r="U62528" s="121"/>
      <c r="V62528" s="122"/>
      <c r="W62528" s="123"/>
      <c r="AC62528" s="123"/>
    </row>
    <row r="62529" spans="5:29" s="2" customFormat="1">
      <c r="E62529" s="120"/>
      <c r="M62529" s="120"/>
      <c r="N62529" s="120"/>
      <c r="U62529" s="121"/>
      <c r="V62529" s="122"/>
      <c r="W62529" s="123"/>
      <c r="AC62529" s="123"/>
    </row>
    <row r="62530" spans="5:29" s="2" customFormat="1">
      <c r="E62530" s="120"/>
      <c r="M62530" s="120"/>
      <c r="N62530" s="120"/>
      <c r="U62530" s="121"/>
      <c r="V62530" s="122"/>
      <c r="W62530" s="123"/>
      <c r="AC62530" s="123"/>
    </row>
    <row r="62531" spans="5:29" s="2" customFormat="1">
      <c r="E62531" s="120"/>
      <c r="M62531" s="120"/>
      <c r="N62531" s="120"/>
      <c r="U62531" s="121"/>
      <c r="V62531" s="122"/>
      <c r="W62531" s="123"/>
      <c r="AC62531" s="123"/>
    </row>
    <row r="62532" spans="5:29" s="2" customFormat="1">
      <c r="E62532" s="120"/>
      <c r="M62532" s="120"/>
      <c r="N62532" s="120"/>
      <c r="U62532" s="121"/>
      <c r="V62532" s="122"/>
      <c r="W62532" s="123"/>
      <c r="AC62532" s="123"/>
    </row>
    <row r="62533" spans="5:29" s="2" customFormat="1">
      <c r="E62533" s="120"/>
      <c r="M62533" s="120"/>
      <c r="N62533" s="120"/>
      <c r="U62533" s="121"/>
      <c r="V62533" s="122"/>
      <c r="W62533" s="123"/>
      <c r="AC62533" s="123"/>
    </row>
    <row r="62534" spans="5:29" s="2" customFormat="1">
      <c r="E62534" s="120"/>
      <c r="M62534" s="120"/>
      <c r="N62534" s="120"/>
      <c r="U62534" s="121"/>
      <c r="V62534" s="122"/>
      <c r="W62534" s="123"/>
      <c r="AC62534" s="123"/>
    </row>
    <row r="62535" spans="5:29" s="2" customFormat="1">
      <c r="E62535" s="120"/>
      <c r="M62535" s="120"/>
      <c r="N62535" s="120"/>
      <c r="U62535" s="121"/>
      <c r="V62535" s="122"/>
      <c r="W62535" s="123"/>
      <c r="AC62535" s="123"/>
    </row>
    <row r="62536" spans="5:29" s="2" customFormat="1">
      <c r="E62536" s="120"/>
      <c r="M62536" s="120"/>
      <c r="N62536" s="120"/>
      <c r="U62536" s="121"/>
      <c r="V62536" s="122"/>
      <c r="W62536" s="123"/>
      <c r="AC62536" s="123"/>
    </row>
    <row r="62537" spans="5:29" s="2" customFormat="1">
      <c r="E62537" s="120"/>
      <c r="M62537" s="120"/>
      <c r="N62537" s="120"/>
      <c r="U62537" s="121"/>
      <c r="V62537" s="122"/>
      <c r="W62537" s="123"/>
      <c r="AC62537" s="123"/>
    </row>
    <row r="62538" spans="5:29" s="2" customFormat="1">
      <c r="E62538" s="120"/>
      <c r="M62538" s="120"/>
      <c r="N62538" s="120"/>
      <c r="U62538" s="121"/>
      <c r="V62538" s="122"/>
      <c r="W62538" s="123"/>
      <c r="AC62538" s="123"/>
    </row>
    <row r="62539" spans="5:29" s="2" customFormat="1">
      <c r="E62539" s="120"/>
      <c r="M62539" s="120"/>
      <c r="N62539" s="120"/>
      <c r="U62539" s="121"/>
      <c r="V62539" s="122"/>
      <c r="W62539" s="123"/>
      <c r="AC62539" s="123"/>
    </row>
    <row r="62540" spans="5:29" s="2" customFormat="1">
      <c r="E62540" s="120"/>
      <c r="M62540" s="120"/>
      <c r="N62540" s="120"/>
      <c r="U62540" s="121"/>
      <c r="V62540" s="122"/>
      <c r="W62540" s="123"/>
      <c r="AC62540" s="123"/>
    </row>
    <row r="62541" spans="5:29" s="2" customFormat="1">
      <c r="E62541" s="120"/>
      <c r="M62541" s="120"/>
      <c r="N62541" s="120"/>
      <c r="U62541" s="121"/>
      <c r="V62541" s="122"/>
      <c r="W62541" s="123"/>
      <c r="AC62541" s="123"/>
    </row>
    <row r="62542" spans="5:29" s="2" customFormat="1">
      <c r="E62542" s="120"/>
      <c r="M62542" s="120"/>
      <c r="N62542" s="120"/>
      <c r="U62542" s="121"/>
      <c r="V62542" s="122"/>
      <c r="W62542" s="123"/>
      <c r="AC62542" s="123"/>
    </row>
    <row r="62543" spans="5:29" s="2" customFormat="1">
      <c r="E62543" s="120"/>
      <c r="M62543" s="120"/>
      <c r="N62543" s="120"/>
      <c r="U62543" s="121"/>
      <c r="V62543" s="122"/>
      <c r="W62543" s="123"/>
      <c r="AC62543" s="123"/>
    </row>
    <row r="62544" spans="5:29" s="2" customFormat="1">
      <c r="E62544" s="120"/>
      <c r="M62544" s="120"/>
      <c r="N62544" s="120"/>
      <c r="U62544" s="121"/>
      <c r="V62544" s="122"/>
      <c r="W62544" s="123"/>
      <c r="AC62544" s="123"/>
    </row>
    <row r="62545" spans="5:29" s="2" customFormat="1">
      <c r="E62545" s="120"/>
      <c r="M62545" s="120"/>
      <c r="N62545" s="120"/>
      <c r="U62545" s="121"/>
      <c r="V62545" s="122"/>
      <c r="W62545" s="123"/>
      <c r="AC62545" s="123"/>
    </row>
    <row r="62546" spans="5:29" s="2" customFormat="1">
      <c r="E62546" s="120"/>
      <c r="M62546" s="120"/>
      <c r="N62546" s="120"/>
      <c r="U62546" s="121"/>
      <c r="V62546" s="122"/>
      <c r="W62546" s="123"/>
      <c r="AC62546" s="123"/>
    </row>
    <row r="62547" spans="5:29" s="2" customFormat="1">
      <c r="E62547" s="120"/>
      <c r="M62547" s="120"/>
      <c r="N62547" s="120"/>
      <c r="U62547" s="121"/>
      <c r="V62547" s="122"/>
      <c r="W62547" s="123"/>
      <c r="AC62547" s="123"/>
    </row>
    <row r="62548" spans="5:29" s="2" customFormat="1">
      <c r="E62548" s="120"/>
      <c r="M62548" s="120"/>
      <c r="N62548" s="120"/>
      <c r="U62548" s="121"/>
      <c r="V62548" s="122"/>
      <c r="W62548" s="123"/>
      <c r="AC62548" s="123"/>
    </row>
    <row r="62549" spans="5:29" s="2" customFormat="1">
      <c r="E62549" s="120"/>
      <c r="M62549" s="120"/>
      <c r="N62549" s="120"/>
      <c r="U62549" s="121"/>
      <c r="V62549" s="122"/>
      <c r="W62549" s="123"/>
      <c r="AC62549" s="123"/>
    </row>
    <row r="62550" spans="5:29" s="2" customFormat="1">
      <c r="E62550" s="120"/>
      <c r="M62550" s="120"/>
      <c r="N62550" s="120"/>
      <c r="U62550" s="121"/>
      <c r="V62550" s="122"/>
      <c r="W62550" s="123"/>
      <c r="AC62550" s="123"/>
    </row>
    <row r="62551" spans="5:29" s="2" customFormat="1">
      <c r="E62551" s="120"/>
      <c r="M62551" s="120"/>
      <c r="N62551" s="120"/>
      <c r="U62551" s="121"/>
      <c r="V62551" s="122"/>
      <c r="W62551" s="123"/>
      <c r="AC62551" s="123"/>
    </row>
    <row r="62552" spans="5:29" s="2" customFormat="1">
      <c r="E62552" s="120"/>
      <c r="M62552" s="120"/>
      <c r="N62552" s="120"/>
      <c r="U62552" s="121"/>
      <c r="V62552" s="122"/>
      <c r="W62552" s="123"/>
      <c r="AC62552" s="123"/>
    </row>
    <row r="62553" spans="5:29" s="2" customFormat="1">
      <c r="E62553" s="120"/>
      <c r="M62553" s="120"/>
      <c r="N62553" s="120"/>
      <c r="U62553" s="121"/>
      <c r="V62553" s="122"/>
      <c r="W62553" s="123"/>
      <c r="AC62553" s="123"/>
    </row>
    <row r="62554" spans="5:29" s="2" customFormat="1">
      <c r="E62554" s="120"/>
      <c r="M62554" s="120"/>
      <c r="N62554" s="120"/>
      <c r="U62554" s="121"/>
      <c r="V62554" s="122"/>
      <c r="W62554" s="123"/>
      <c r="AC62554" s="123"/>
    </row>
    <row r="62555" spans="5:29" s="2" customFormat="1">
      <c r="E62555" s="120"/>
      <c r="M62555" s="120"/>
      <c r="N62555" s="120"/>
      <c r="U62555" s="121"/>
      <c r="V62555" s="122"/>
      <c r="W62555" s="123"/>
      <c r="AC62555" s="123"/>
    </row>
    <row r="62556" spans="5:29" s="2" customFormat="1">
      <c r="E62556" s="120"/>
      <c r="M62556" s="120"/>
      <c r="N62556" s="120"/>
      <c r="U62556" s="121"/>
      <c r="V62556" s="122"/>
      <c r="W62556" s="123"/>
      <c r="AC62556" s="123"/>
    </row>
    <row r="62557" spans="5:29" s="2" customFormat="1">
      <c r="E62557" s="120"/>
      <c r="M62557" s="120"/>
      <c r="N62557" s="120"/>
      <c r="U62557" s="121"/>
      <c r="V62557" s="122"/>
      <c r="W62557" s="123"/>
      <c r="AC62557" s="123"/>
    </row>
    <row r="62558" spans="5:29" s="2" customFormat="1">
      <c r="E62558" s="120"/>
      <c r="M62558" s="120"/>
      <c r="N62558" s="120"/>
      <c r="U62558" s="121"/>
      <c r="V62558" s="122"/>
      <c r="W62558" s="123"/>
      <c r="AC62558" s="123"/>
    </row>
    <row r="62559" spans="5:29" s="2" customFormat="1">
      <c r="E62559" s="120"/>
      <c r="M62559" s="120"/>
      <c r="N62559" s="120"/>
      <c r="U62559" s="121"/>
      <c r="V62559" s="122"/>
      <c r="W62559" s="123"/>
      <c r="AC62559" s="123"/>
    </row>
    <row r="62560" spans="5:29" s="2" customFormat="1">
      <c r="E62560" s="120"/>
      <c r="M62560" s="120"/>
      <c r="N62560" s="120"/>
      <c r="U62560" s="121"/>
      <c r="V62560" s="122"/>
      <c r="W62560" s="123"/>
      <c r="AC62560" s="123"/>
    </row>
    <row r="62561" spans="5:29" s="2" customFormat="1">
      <c r="E62561" s="120"/>
      <c r="M62561" s="120"/>
      <c r="N62561" s="120"/>
      <c r="U62561" s="121"/>
      <c r="V62561" s="122"/>
      <c r="W62561" s="123"/>
      <c r="AC62561" s="123"/>
    </row>
    <row r="62562" spans="5:29" s="2" customFormat="1">
      <c r="E62562" s="120"/>
      <c r="M62562" s="120"/>
      <c r="N62562" s="120"/>
      <c r="U62562" s="121"/>
      <c r="V62562" s="122"/>
      <c r="W62562" s="123"/>
      <c r="AC62562" s="123"/>
    </row>
    <row r="62563" spans="5:29" s="2" customFormat="1">
      <c r="E62563" s="120"/>
      <c r="M62563" s="120"/>
      <c r="N62563" s="120"/>
      <c r="U62563" s="121"/>
      <c r="V62563" s="122"/>
      <c r="W62563" s="123"/>
      <c r="AC62563" s="123"/>
    </row>
    <row r="62564" spans="5:29" s="2" customFormat="1">
      <c r="E62564" s="120"/>
      <c r="M62564" s="120"/>
      <c r="N62564" s="120"/>
      <c r="U62564" s="121"/>
      <c r="V62564" s="122"/>
      <c r="W62564" s="123"/>
      <c r="AC62564" s="123"/>
    </row>
    <row r="62565" spans="5:29" s="2" customFormat="1">
      <c r="E62565" s="120"/>
      <c r="M62565" s="120"/>
      <c r="N62565" s="120"/>
      <c r="U62565" s="121"/>
      <c r="V62565" s="122"/>
      <c r="W62565" s="123"/>
      <c r="AC62565" s="123"/>
    </row>
    <row r="62566" spans="5:29" s="2" customFormat="1">
      <c r="E62566" s="120"/>
      <c r="M62566" s="120"/>
      <c r="N62566" s="120"/>
      <c r="U62566" s="121"/>
      <c r="V62566" s="122"/>
      <c r="W62566" s="123"/>
      <c r="AC62566" s="123"/>
    </row>
    <row r="62567" spans="5:29" s="2" customFormat="1">
      <c r="E62567" s="120"/>
      <c r="M62567" s="120"/>
      <c r="N62567" s="120"/>
      <c r="U62567" s="121"/>
      <c r="V62567" s="122"/>
      <c r="W62567" s="123"/>
      <c r="AC62567" s="123"/>
    </row>
    <row r="62568" spans="5:29" s="2" customFormat="1">
      <c r="E62568" s="120"/>
      <c r="M62568" s="120"/>
      <c r="N62568" s="120"/>
      <c r="U62568" s="121"/>
      <c r="V62568" s="122"/>
      <c r="W62568" s="123"/>
      <c r="AC62568" s="123"/>
    </row>
    <row r="62569" spans="5:29" s="2" customFormat="1">
      <c r="E62569" s="120"/>
      <c r="M62569" s="120"/>
      <c r="N62569" s="120"/>
      <c r="U62569" s="121"/>
      <c r="V62569" s="122"/>
      <c r="W62569" s="123"/>
      <c r="AC62569" s="123"/>
    </row>
    <row r="62570" spans="5:29" s="2" customFormat="1">
      <c r="E62570" s="120"/>
      <c r="M62570" s="120"/>
      <c r="N62570" s="120"/>
      <c r="U62570" s="121"/>
      <c r="V62570" s="122"/>
      <c r="W62570" s="123"/>
      <c r="AC62570" s="123"/>
    </row>
    <row r="62571" spans="5:29" s="2" customFormat="1">
      <c r="E62571" s="120"/>
      <c r="M62571" s="120"/>
      <c r="N62571" s="120"/>
      <c r="U62571" s="121"/>
      <c r="V62571" s="122"/>
      <c r="W62571" s="123"/>
      <c r="AC62571" s="123"/>
    </row>
    <row r="62572" spans="5:29" s="2" customFormat="1">
      <c r="E62572" s="120"/>
      <c r="M62572" s="120"/>
      <c r="N62572" s="120"/>
      <c r="U62572" s="121"/>
      <c r="V62572" s="122"/>
      <c r="W62572" s="123"/>
      <c r="AC62572" s="123"/>
    </row>
    <row r="62573" spans="5:29" s="2" customFormat="1">
      <c r="E62573" s="120"/>
      <c r="M62573" s="120"/>
      <c r="N62573" s="120"/>
      <c r="U62573" s="121"/>
      <c r="V62573" s="122"/>
      <c r="W62573" s="123"/>
      <c r="AC62573" s="123"/>
    </row>
    <row r="62574" spans="5:29" s="2" customFormat="1">
      <c r="E62574" s="120"/>
      <c r="M62574" s="120"/>
      <c r="N62574" s="120"/>
      <c r="U62574" s="121"/>
      <c r="V62574" s="122"/>
      <c r="W62574" s="123"/>
      <c r="AC62574" s="123"/>
    </row>
    <row r="62575" spans="5:29" s="2" customFormat="1">
      <c r="E62575" s="120"/>
      <c r="M62575" s="120"/>
      <c r="N62575" s="120"/>
      <c r="U62575" s="121"/>
      <c r="V62575" s="122"/>
      <c r="W62575" s="123"/>
      <c r="AC62575" s="123"/>
    </row>
    <row r="62576" spans="5:29" s="2" customFormat="1">
      <c r="E62576" s="120"/>
      <c r="M62576" s="120"/>
      <c r="N62576" s="120"/>
      <c r="U62576" s="121"/>
      <c r="V62576" s="122"/>
      <c r="W62576" s="123"/>
      <c r="AC62576" s="123"/>
    </row>
    <row r="62577" spans="5:29" s="2" customFormat="1">
      <c r="E62577" s="120"/>
      <c r="M62577" s="120"/>
      <c r="N62577" s="120"/>
      <c r="U62577" s="121"/>
      <c r="V62577" s="122"/>
      <c r="W62577" s="123"/>
      <c r="AC62577" s="123"/>
    </row>
    <row r="62578" spans="5:29" s="2" customFormat="1">
      <c r="E62578" s="120"/>
      <c r="M62578" s="120"/>
      <c r="N62578" s="120"/>
      <c r="U62578" s="121"/>
      <c r="V62578" s="122"/>
      <c r="W62578" s="123"/>
      <c r="AC62578" s="123"/>
    </row>
    <row r="62579" spans="5:29" s="2" customFormat="1">
      <c r="E62579" s="120"/>
      <c r="M62579" s="120"/>
      <c r="N62579" s="120"/>
      <c r="U62579" s="121"/>
      <c r="V62579" s="122"/>
      <c r="W62579" s="123"/>
      <c r="AC62579" s="123"/>
    </row>
    <row r="62580" spans="5:29" s="2" customFormat="1">
      <c r="E62580" s="120"/>
      <c r="M62580" s="120"/>
      <c r="N62580" s="120"/>
      <c r="U62580" s="121"/>
      <c r="V62580" s="122"/>
      <c r="W62580" s="123"/>
      <c r="AC62580" s="123"/>
    </row>
    <row r="62581" spans="5:29" s="2" customFormat="1">
      <c r="E62581" s="120"/>
      <c r="M62581" s="120"/>
      <c r="N62581" s="120"/>
      <c r="U62581" s="121"/>
      <c r="V62581" s="122"/>
      <c r="W62581" s="123"/>
      <c r="AC62581" s="123"/>
    </row>
    <row r="62582" spans="5:29" s="2" customFormat="1">
      <c r="E62582" s="120"/>
      <c r="M62582" s="120"/>
      <c r="N62582" s="120"/>
      <c r="U62582" s="121"/>
      <c r="V62582" s="122"/>
      <c r="W62582" s="123"/>
      <c r="AC62582" s="123"/>
    </row>
    <row r="62583" spans="5:29" s="2" customFormat="1">
      <c r="E62583" s="120"/>
      <c r="M62583" s="120"/>
      <c r="N62583" s="120"/>
      <c r="U62583" s="121"/>
      <c r="V62583" s="122"/>
      <c r="W62583" s="123"/>
      <c r="AC62583" s="123"/>
    </row>
    <row r="62584" spans="5:29" s="2" customFormat="1">
      <c r="E62584" s="120"/>
      <c r="M62584" s="120"/>
      <c r="N62584" s="120"/>
      <c r="U62584" s="121"/>
      <c r="V62584" s="122"/>
      <c r="W62584" s="123"/>
      <c r="AC62584" s="123"/>
    </row>
    <row r="62585" spans="5:29" s="2" customFormat="1">
      <c r="E62585" s="120"/>
      <c r="M62585" s="120"/>
      <c r="N62585" s="120"/>
      <c r="U62585" s="121"/>
      <c r="V62585" s="122"/>
      <c r="W62585" s="123"/>
      <c r="AC62585" s="123"/>
    </row>
    <row r="62586" spans="5:29" s="2" customFormat="1">
      <c r="E62586" s="120"/>
      <c r="M62586" s="120"/>
      <c r="N62586" s="120"/>
      <c r="U62586" s="121"/>
      <c r="V62586" s="122"/>
      <c r="W62586" s="123"/>
      <c r="AC62586" s="123"/>
    </row>
    <row r="62587" spans="5:29" s="2" customFormat="1">
      <c r="E62587" s="120"/>
      <c r="M62587" s="120"/>
      <c r="N62587" s="120"/>
      <c r="U62587" s="121"/>
      <c r="V62587" s="122"/>
      <c r="W62587" s="123"/>
      <c r="AC62587" s="123"/>
    </row>
    <row r="62588" spans="5:29" s="2" customFormat="1">
      <c r="E62588" s="120"/>
      <c r="M62588" s="120"/>
      <c r="N62588" s="120"/>
      <c r="U62588" s="121"/>
      <c r="V62588" s="122"/>
      <c r="W62588" s="123"/>
      <c r="AC62588" s="123"/>
    </row>
    <row r="62589" spans="5:29" s="2" customFormat="1">
      <c r="E62589" s="120"/>
      <c r="M62589" s="120"/>
      <c r="N62589" s="120"/>
      <c r="U62589" s="121"/>
      <c r="V62589" s="122"/>
      <c r="W62589" s="123"/>
      <c r="AC62589" s="123"/>
    </row>
    <row r="62590" spans="5:29" s="2" customFormat="1">
      <c r="E62590" s="120"/>
      <c r="M62590" s="120"/>
      <c r="N62590" s="120"/>
      <c r="U62590" s="121"/>
      <c r="V62590" s="122"/>
      <c r="W62590" s="123"/>
      <c r="AC62590" s="123"/>
    </row>
    <row r="62591" spans="5:29" s="2" customFormat="1">
      <c r="E62591" s="120"/>
      <c r="M62591" s="120"/>
      <c r="N62591" s="120"/>
      <c r="U62591" s="121"/>
      <c r="V62591" s="122"/>
      <c r="W62591" s="123"/>
      <c r="AC62591" s="123"/>
    </row>
    <row r="62592" spans="5:29" s="2" customFormat="1">
      <c r="E62592" s="120"/>
      <c r="M62592" s="120"/>
      <c r="N62592" s="120"/>
      <c r="U62592" s="121"/>
      <c r="V62592" s="122"/>
      <c r="W62592" s="123"/>
      <c r="AC62592" s="123"/>
    </row>
    <row r="62593" spans="5:29" s="2" customFormat="1">
      <c r="E62593" s="120"/>
      <c r="M62593" s="120"/>
      <c r="N62593" s="120"/>
      <c r="U62593" s="121"/>
      <c r="V62593" s="122"/>
      <c r="W62593" s="123"/>
      <c r="AC62593" s="123"/>
    </row>
    <row r="62594" spans="5:29" s="2" customFormat="1">
      <c r="E62594" s="120"/>
      <c r="M62594" s="120"/>
      <c r="N62594" s="120"/>
      <c r="U62594" s="121"/>
      <c r="V62594" s="122"/>
      <c r="W62594" s="123"/>
      <c r="AC62594" s="123"/>
    </row>
    <row r="62595" spans="5:29" s="2" customFormat="1">
      <c r="E62595" s="120"/>
      <c r="M62595" s="120"/>
      <c r="N62595" s="120"/>
      <c r="U62595" s="121"/>
      <c r="V62595" s="122"/>
      <c r="W62595" s="123"/>
      <c r="AC62595" s="123"/>
    </row>
    <row r="62596" spans="5:29" s="2" customFormat="1">
      <c r="E62596" s="120"/>
      <c r="M62596" s="120"/>
      <c r="N62596" s="120"/>
      <c r="U62596" s="121"/>
      <c r="V62596" s="122"/>
      <c r="W62596" s="123"/>
      <c r="AC62596" s="123"/>
    </row>
    <row r="62597" spans="5:29" s="2" customFormat="1">
      <c r="E62597" s="120"/>
      <c r="M62597" s="120"/>
      <c r="N62597" s="120"/>
      <c r="U62597" s="121"/>
      <c r="V62597" s="122"/>
      <c r="W62597" s="123"/>
      <c r="AC62597" s="123"/>
    </row>
    <row r="62598" spans="5:29" s="2" customFormat="1">
      <c r="E62598" s="120"/>
      <c r="M62598" s="120"/>
      <c r="N62598" s="120"/>
      <c r="U62598" s="121"/>
      <c r="V62598" s="122"/>
      <c r="W62598" s="123"/>
      <c r="AC62598" s="123"/>
    </row>
    <row r="62599" spans="5:29" s="2" customFormat="1">
      <c r="E62599" s="120"/>
      <c r="M62599" s="120"/>
      <c r="N62599" s="120"/>
      <c r="U62599" s="121"/>
      <c r="V62599" s="122"/>
      <c r="W62599" s="123"/>
      <c r="AC62599" s="123"/>
    </row>
    <row r="62600" spans="5:29" s="2" customFormat="1">
      <c r="E62600" s="120"/>
      <c r="M62600" s="120"/>
      <c r="N62600" s="120"/>
      <c r="U62600" s="121"/>
      <c r="V62600" s="122"/>
      <c r="W62600" s="123"/>
      <c r="AC62600" s="123"/>
    </row>
    <row r="62601" spans="5:29" s="2" customFormat="1">
      <c r="E62601" s="120"/>
      <c r="M62601" s="120"/>
      <c r="N62601" s="120"/>
      <c r="U62601" s="121"/>
      <c r="V62601" s="122"/>
      <c r="W62601" s="123"/>
      <c r="AC62601" s="123"/>
    </row>
    <row r="62602" spans="5:29" s="2" customFormat="1">
      <c r="E62602" s="120"/>
      <c r="M62602" s="120"/>
      <c r="N62602" s="120"/>
      <c r="U62602" s="121"/>
      <c r="V62602" s="122"/>
      <c r="W62602" s="123"/>
      <c r="AC62602" s="123"/>
    </row>
    <row r="62603" spans="5:29" s="2" customFormat="1">
      <c r="E62603" s="120"/>
      <c r="M62603" s="120"/>
      <c r="N62603" s="120"/>
      <c r="U62603" s="121"/>
      <c r="V62603" s="122"/>
      <c r="W62603" s="123"/>
      <c r="AC62603" s="123"/>
    </row>
    <row r="62604" spans="5:29" s="2" customFormat="1">
      <c r="E62604" s="120"/>
      <c r="M62604" s="120"/>
      <c r="N62604" s="120"/>
      <c r="U62604" s="121"/>
      <c r="V62604" s="122"/>
      <c r="W62604" s="123"/>
      <c r="AC62604" s="123"/>
    </row>
    <row r="62605" spans="5:29" s="2" customFormat="1">
      <c r="E62605" s="120"/>
      <c r="M62605" s="120"/>
      <c r="N62605" s="120"/>
      <c r="U62605" s="121"/>
      <c r="V62605" s="122"/>
      <c r="W62605" s="123"/>
      <c r="AC62605" s="123"/>
    </row>
    <row r="62606" spans="5:29" s="2" customFormat="1">
      <c r="E62606" s="120"/>
      <c r="M62606" s="120"/>
      <c r="N62606" s="120"/>
      <c r="U62606" s="121"/>
      <c r="V62606" s="122"/>
      <c r="W62606" s="123"/>
      <c r="AC62606" s="123"/>
    </row>
    <row r="62607" spans="5:29" s="2" customFormat="1">
      <c r="E62607" s="120"/>
      <c r="M62607" s="120"/>
      <c r="N62607" s="120"/>
      <c r="U62607" s="121"/>
      <c r="V62607" s="122"/>
      <c r="W62607" s="123"/>
      <c r="AC62607" s="123"/>
    </row>
    <row r="62608" spans="5:29" s="2" customFormat="1">
      <c r="E62608" s="120"/>
      <c r="M62608" s="120"/>
      <c r="N62608" s="120"/>
      <c r="U62608" s="121"/>
      <c r="V62608" s="122"/>
      <c r="W62608" s="123"/>
      <c r="AC62608" s="123"/>
    </row>
    <row r="62609" spans="5:29" s="2" customFormat="1">
      <c r="E62609" s="120"/>
      <c r="M62609" s="120"/>
      <c r="N62609" s="120"/>
      <c r="U62609" s="121"/>
      <c r="V62609" s="122"/>
      <c r="W62609" s="123"/>
      <c r="AC62609" s="123"/>
    </row>
    <row r="62610" spans="5:29" s="2" customFormat="1">
      <c r="E62610" s="120"/>
      <c r="M62610" s="120"/>
      <c r="N62610" s="120"/>
      <c r="U62610" s="121"/>
      <c r="V62610" s="122"/>
      <c r="W62610" s="123"/>
      <c r="AC62610" s="123"/>
    </row>
    <row r="62611" spans="5:29" s="2" customFormat="1">
      <c r="E62611" s="120"/>
      <c r="M62611" s="120"/>
      <c r="N62611" s="120"/>
      <c r="U62611" s="121"/>
      <c r="V62611" s="122"/>
      <c r="W62611" s="123"/>
      <c r="AC62611" s="123"/>
    </row>
    <row r="62612" spans="5:29" s="2" customFormat="1">
      <c r="E62612" s="120"/>
      <c r="M62612" s="120"/>
      <c r="N62612" s="120"/>
      <c r="U62612" s="121"/>
      <c r="V62612" s="122"/>
      <c r="W62612" s="123"/>
      <c r="AC62612" s="123"/>
    </row>
    <row r="62613" spans="5:29" s="2" customFormat="1">
      <c r="E62613" s="120"/>
      <c r="M62613" s="120"/>
      <c r="N62613" s="120"/>
      <c r="U62613" s="121"/>
      <c r="V62613" s="122"/>
      <c r="W62613" s="123"/>
      <c r="AC62613" s="123"/>
    </row>
    <row r="62614" spans="5:29" s="2" customFormat="1">
      <c r="E62614" s="120"/>
      <c r="M62614" s="120"/>
      <c r="N62614" s="120"/>
      <c r="U62614" s="121"/>
      <c r="V62614" s="122"/>
      <c r="W62614" s="123"/>
      <c r="AC62614" s="123"/>
    </row>
    <row r="62615" spans="5:29" s="2" customFormat="1">
      <c r="E62615" s="120"/>
      <c r="M62615" s="120"/>
      <c r="N62615" s="120"/>
      <c r="U62615" s="121"/>
      <c r="V62615" s="122"/>
      <c r="W62615" s="123"/>
      <c r="AC62615" s="123"/>
    </row>
    <row r="62616" spans="5:29" s="2" customFormat="1">
      <c r="E62616" s="120"/>
      <c r="M62616" s="120"/>
      <c r="N62616" s="120"/>
      <c r="U62616" s="121"/>
      <c r="V62616" s="122"/>
      <c r="W62616" s="123"/>
      <c r="AC62616" s="123"/>
    </row>
    <row r="62617" spans="5:29" s="2" customFormat="1">
      <c r="E62617" s="120"/>
      <c r="M62617" s="120"/>
      <c r="N62617" s="120"/>
      <c r="U62617" s="121"/>
      <c r="V62617" s="122"/>
      <c r="W62617" s="123"/>
      <c r="AC62617" s="123"/>
    </row>
    <row r="62618" spans="5:29" s="2" customFormat="1">
      <c r="E62618" s="120"/>
      <c r="M62618" s="120"/>
      <c r="N62618" s="120"/>
      <c r="U62618" s="121"/>
      <c r="V62618" s="122"/>
      <c r="W62618" s="123"/>
      <c r="AC62618" s="123"/>
    </row>
    <row r="62619" spans="5:29" s="2" customFormat="1">
      <c r="E62619" s="120"/>
      <c r="M62619" s="120"/>
      <c r="N62619" s="120"/>
      <c r="U62619" s="121"/>
      <c r="V62619" s="122"/>
      <c r="W62619" s="123"/>
      <c r="AC62619" s="123"/>
    </row>
    <row r="62620" spans="5:29" s="2" customFormat="1">
      <c r="E62620" s="120"/>
      <c r="M62620" s="120"/>
      <c r="N62620" s="120"/>
      <c r="U62620" s="121"/>
      <c r="V62620" s="122"/>
      <c r="W62620" s="123"/>
      <c r="AC62620" s="123"/>
    </row>
    <row r="62621" spans="5:29" s="2" customFormat="1">
      <c r="E62621" s="120"/>
      <c r="M62621" s="120"/>
      <c r="N62621" s="120"/>
      <c r="U62621" s="121"/>
      <c r="V62621" s="122"/>
      <c r="W62621" s="123"/>
      <c r="AC62621" s="123"/>
    </row>
    <row r="62622" spans="5:29" s="2" customFormat="1">
      <c r="E62622" s="120"/>
      <c r="M62622" s="120"/>
      <c r="N62622" s="120"/>
      <c r="U62622" s="121"/>
      <c r="V62622" s="122"/>
      <c r="W62622" s="123"/>
      <c r="AC62622" s="123"/>
    </row>
    <row r="62623" spans="5:29" s="2" customFormat="1">
      <c r="E62623" s="120"/>
      <c r="M62623" s="120"/>
      <c r="N62623" s="120"/>
      <c r="U62623" s="121"/>
      <c r="V62623" s="122"/>
      <c r="W62623" s="123"/>
      <c r="AC62623" s="123"/>
    </row>
    <row r="62624" spans="5:29" s="2" customFormat="1">
      <c r="E62624" s="120"/>
      <c r="M62624" s="120"/>
      <c r="N62624" s="120"/>
      <c r="U62624" s="121"/>
      <c r="V62624" s="122"/>
      <c r="W62624" s="123"/>
      <c r="AC62624" s="123"/>
    </row>
    <row r="62625" spans="5:29" s="2" customFormat="1">
      <c r="E62625" s="120"/>
      <c r="M62625" s="120"/>
      <c r="N62625" s="120"/>
      <c r="U62625" s="121"/>
      <c r="V62625" s="122"/>
      <c r="W62625" s="123"/>
      <c r="AC62625" s="123"/>
    </row>
    <row r="62626" spans="5:29" s="2" customFormat="1">
      <c r="E62626" s="120"/>
      <c r="M62626" s="120"/>
      <c r="N62626" s="120"/>
      <c r="U62626" s="121"/>
      <c r="V62626" s="122"/>
      <c r="W62626" s="123"/>
      <c r="AC62626" s="123"/>
    </row>
    <row r="62627" spans="5:29" s="2" customFormat="1">
      <c r="E62627" s="120"/>
      <c r="M62627" s="120"/>
      <c r="N62627" s="120"/>
      <c r="U62627" s="121"/>
      <c r="V62627" s="122"/>
      <c r="W62627" s="123"/>
      <c r="AC62627" s="123"/>
    </row>
    <row r="62628" spans="5:29" s="2" customFormat="1">
      <c r="E62628" s="120"/>
      <c r="M62628" s="120"/>
      <c r="N62628" s="120"/>
      <c r="U62628" s="121"/>
      <c r="V62628" s="122"/>
      <c r="W62628" s="123"/>
      <c r="AC62628" s="123"/>
    </row>
    <row r="62629" spans="5:29" s="2" customFormat="1">
      <c r="E62629" s="120"/>
      <c r="M62629" s="120"/>
      <c r="N62629" s="120"/>
      <c r="U62629" s="121"/>
      <c r="V62629" s="122"/>
      <c r="W62629" s="123"/>
      <c r="AC62629" s="123"/>
    </row>
    <row r="62630" spans="5:29" s="2" customFormat="1">
      <c r="E62630" s="120"/>
      <c r="M62630" s="120"/>
      <c r="N62630" s="120"/>
      <c r="U62630" s="121"/>
      <c r="V62630" s="122"/>
      <c r="W62630" s="123"/>
      <c r="AC62630" s="123"/>
    </row>
    <row r="62631" spans="5:29" s="2" customFormat="1">
      <c r="E62631" s="120"/>
      <c r="M62631" s="120"/>
      <c r="N62631" s="120"/>
      <c r="U62631" s="121"/>
      <c r="V62631" s="122"/>
      <c r="W62631" s="123"/>
      <c r="AC62631" s="123"/>
    </row>
    <row r="62632" spans="5:29" s="2" customFormat="1">
      <c r="E62632" s="120"/>
      <c r="M62632" s="120"/>
      <c r="N62632" s="120"/>
      <c r="U62632" s="121"/>
      <c r="V62632" s="122"/>
      <c r="W62632" s="123"/>
      <c r="AC62632" s="123"/>
    </row>
    <row r="62633" spans="5:29" s="2" customFormat="1">
      <c r="E62633" s="120"/>
      <c r="M62633" s="120"/>
      <c r="N62633" s="120"/>
      <c r="U62633" s="121"/>
      <c r="V62633" s="122"/>
      <c r="W62633" s="123"/>
      <c r="AC62633" s="123"/>
    </row>
    <row r="62634" spans="5:29" s="2" customFormat="1">
      <c r="E62634" s="120"/>
      <c r="M62634" s="120"/>
      <c r="N62634" s="120"/>
      <c r="U62634" s="121"/>
      <c r="V62634" s="122"/>
      <c r="W62634" s="123"/>
      <c r="AC62634" s="123"/>
    </row>
    <row r="62635" spans="5:29" s="2" customFormat="1">
      <c r="E62635" s="120"/>
      <c r="M62635" s="120"/>
      <c r="N62635" s="120"/>
      <c r="U62635" s="121"/>
      <c r="V62635" s="122"/>
      <c r="W62635" s="123"/>
      <c r="AC62635" s="123"/>
    </row>
    <row r="62636" spans="5:29" s="2" customFormat="1">
      <c r="E62636" s="120"/>
      <c r="M62636" s="120"/>
      <c r="N62636" s="120"/>
      <c r="U62636" s="121"/>
      <c r="V62636" s="122"/>
      <c r="W62636" s="123"/>
      <c r="AC62636" s="123"/>
    </row>
    <row r="62637" spans="5:29" s="2" customFormat="1">
      <c r="E62637" s="120"/>
      <c r="M62637" s="120"/>
      <c r="N62637" s="120"/>
      <c r="U62637" s="121"/>
      <c r="V62637" s="122"/>
      <c r="W62637" s="123"/>
      <c r="AC62637" s="123"/>
    </row>
    <row r="62638" spans="5:29" s="2" customFormat="1">
      <c r="E62638" s="120"/>
      <c r="M62638" s="120"/>
      <c r="N62638" s="120"/>
      <c r="U62638" s="121"/>
      <c r="V62638" s="122"/>
      <c r="W62638" s="123"/>
      <c r="AC62638" s="123"/>
    </row>
    <row r="62639" spans="5:29" s="2" customFormat="1">
      <c r="E62639" s="120"/>
      <c r="M62639" s="120"/>
      <c r="N62639" s="120"/>
      <c r="U62639" s="121"/>
      <c r="V62639" s="122"/>
      <c r="W62639" s="123"/>
      <c r="AC62639" s="123"/>
    </row>
    <row r="62640" spans="5:29" s="2" customFormat="1">
      <c r="E62640" s="120"/>
      <c r="M62640" s="120"/>
      <c r="N62640" s="120"/>
      <c r="U62640" s="121"/>
      <c r="V62640" s="122"/>
      <c r="W62640" s="123"/>
      <c r="AC62640" s="123"/>
    </row>
    <row r="62641" spans="5:29" s="2" customFormat="1">
      <c r="E62641" s="120"/>
      <c r="M62641" s="120"/>
      <c r="N62641" s="120"/>
      <c r="U62641" s="121"/>
      <c r="V62641" s="122"/>
      <c r="W62641" s="123"/>
      <c r="AC62641" s="123"/>
    </row>
    <row r="62642" spans="5:29" s="2" customFormat="1">
      <c r="E62642" s="120"/>
      <c r="M62642" s="120"/>
      <c r="N62642" s="120"/>
      <c r="U62642" s="121"/>
      <c r="V62642" s="122"/>
      <c r="W62642" s="123"/>
      <c r="AC62642" s="123"/>
    </row>
    <row r="62643" spans="5:29" s="2" customFormat="1">
      <c r="E62643" s="120"/>
      <c r="M62643" s="120"/>
      <c r="N62643" s="120"/>
      <c r="U62643" s="121"/>
      <c r="V62643" s="122"/>
      <c r="W62643" s="123"/>
      <c r="AC62643" s="123"/>
    </row>
    <row r="62644" spans="5:29" s="2" customFormat="1">
      <c r="E62644" s="120"/>
      <c r="M62644" s="120"/>
      <c r="N62644" s="120"/>
      <c r="U62644" s="121"/>
      <c r="V62644" s="122"/>
      <c r="W62644" s="123"/>
      <c r="AC62644" s="123"/>
    </row>
    <row r="62645" spans="5:29" s="2" customFormat="1">
      <c r="E62645" s="120"/>
      <c r="M62645" s="120"/>
      <c r="N62645" s="120"/>
      <c r="U62645" s="121"/>
      <c r="V62645" s="122"/>
      <c r="W62645" s="123"/>
      <c r="AC62645" s="123"/>
    </row>
    <row r="62646" spans="5:29" s="2" customFormat="1">
      <c r="E62646" s="120"/>
      <c r="M62646" s="120"/>
      <c r="N62646" s="120"/>
      <c r="U62646" s="121"/>
      <c r="V62646" s="122"/>
      <c r="W62646" s="123"/>
      <c r="AC62646" s="123"/>
    </row>
    <row r="62647" spans="5:29" s="2" customFormat="1">
      <c r="E62647" s="120"/>
      <c r="M62647" s="120"/>
      <c r="N62647" s="120"/>
      <c r="U62647" s="121"/>
      <c r="V62647" s="122"/>
      <c r="W62647" s="123"/>
      <c r="AC62647" s="123"/>
    </row>
    <row r="62648" spans="5:29" s="2" customFormat="1">
      <c r="E62648" s="120"/>
      <c r="M62648" s="120"/>
      <c r="N62648" s="120"/>
      <c r="U62648" s="121"/>
      <c r="V62648" s="122"/>
      <c r="W62648" s="123"/>
      <c r="AC62648" s="123"/>
    </row>
    <row r="62649" spans="5:29" s="2" customFormat="1">
      <c r="E62649" s="120"/>
      <c r="M62649" s="120"/>
      <c r="N62649" s="120"/>
      <c r="U62649" s="121"/>
      <c r="V62649" s="122"/>
      <c r="W62649" s="123"/>
      <c r="AC62649" s="123"/>
    </row>
    <row r="62650" spans="5:29" s="2" customFormat="1">
      <c r="E62650" s="120"/>
      <c r="M62650" s="120"/>
      <c r="N62650" s="120"/>
      <c r="U62650" s="121"/>
      <c r="V62650" s="122"/>
      <c r="W62650" s="123"/>
      <c r="AC62650" s="123"/>
    </row>
    <row r="62651" spans="5:29" s="2" customFormat="1">
      <c r="E62651" s="120"/>
      <c r="M62651" s="120"/>
      <c r="N62651" s="120"/>
      <c r="U62651" s="121"/>
      <c r="V62651" s="122"/>
      <c r="W62651" s="123"/>
      <c r="AC62651" s="123"/>
    </row>
    <row r="62652" spans="5:29" s="2" customFormat="1">
      <c r="E62652" s="120"/>
      <c r="M62652" s="120"/>
      <c r="N62652" s="120"/>
      <c r="U62652" s="121"/>
      <c r="V62652" s="122"/>
      <c r="W62652" s="123"/>
      <c r="AC62652" s="123"/>
    </row>
    <row r="62653" spans="5:29" s="2" customFormat="1">
      <c r="E62653" s="120"/>
      <c r="M62653" s="120"/>
      <c r="N62653" s="120"/>
      <c r="U62653" s="121"/>
      <c r="V62653" s="122"/>
      <c r="W62653" s="123"/>
      <c r="AC62653" s="123"/>
    </row>
    <row r="62654" spans="5:29" s="2" customFormat="1">
      <c r="E62654" s="120"/>
      <c r="M62654" s="120"/>
      <c r="N62654" s="120"/>
      <c r="U62654" s="121"/>
      <c r="V62654" s="122"/>
      <c r="W62654" s="123"/>
      <c r="AC62654" s="123"/>
    </row>
    <row r="62655" spans="5:29" s="2" customFormat="1">
      <c r="E62655" s="120"/>
      <c r="M62655" s="120"/>
      <c r="N62655" s="120"/>
      <c r="U62655" s="121"/>
      <c r="V62655" s="122"/>
      <c r="W62655" s="123"/>
      <c r="AC62655" s="123"/>
    </row>
    <row r="62656" spans="5:29" s="2" customFormat="1">
      <c r="E62656" s="120"/>
      <c r="M62656" s="120"/>
      <c r="N62656" s="120"/>
      <c r="U62656" s="121"/>
      <c r="V62656" s="122"/>
      <c r="W62656" s="123"/>
      <c r="AC62656" s="123"/>
    </row>
    <row r="62657" spans="5:29" s="2" customFormat="1">
      <c r="E62657" s="120"/>
      <c r="M62657" s="120"/>
      <c r="N62657" s="120"/>
      <c r="U62657" s="121"/>
      <c r="V62657" s="122"/>
      <c r="W62657" s="123"/>
      <c r="AC62657" s="123"/>
    </row>
    <row r="62658" spans="5:29" s="2" customFormat="1">
      <c r="E62658" s="120"/>
      <c r="M62658" s="120"/>
      <c r="N62658" s="120"/>
      <c r="U62658" s="121"/>
      <c r="V62658" s="122"/>
      <c r="W62658" s="123"/>
      <c r="AC62658" s="123"/>
    </row>
    <row r="62659" spans="5:29" s="2" customFormat="1">
      <c r="E62659" s="120"/>
      <c r="M62659" s="120"/>
      <c r="N62659" s="120"/>
      <c r="U62659" s="121"/>
      <c r="V62659" s="122"/>
      <c r="W62659" s="123"/>
      <c r="AC62659" s="123"/>
    </row>
    <row r="62660" spans="5:29" s="2" customFormat="1">
      <c r="E62660" s="120"/>
      <c r="M62660" s="120"/>
      <c r="N62660" s="120"/>
      <c r="U62660" s="121"/>
      <c r="V62660" s="122"/>
      <c r="W62660" s="123"/>
      <c r="AC62660" s="123"/>
    </row>
    <row r="62661" spans="5:29" s="2" customFormat="1">
      <c r="E62661" s="120"/>
      <c r="M62661" s="120"/>
      <c r="N62661" s="120"/>
      <c r="U62661" s="121"/>
      <c r="V62661" s="122"/>
      <c r="W62661" s="123"/>
      <c r="AC62661" s="123"/>
    </row>
    <row r="62662" spans="5:29" s="2" customFormat="1">
      <c r="E62662" s="120"/>
      <c r="M62662" s="120"/>
      <c r="N62662" s="120"/>
      <c r="U62662" s="121"/>
      <c r="V62662" s="122"/>
      <c r="W62662" s="123"/>
      <c r="AC62662" s="123"/>
    </row>
    <row r="62663" spans="5:29" s="2" customFormat="1">
      <c r="E62663" s="120"/>
      <c r="M62663" s="120"/>
      <c r="N62663" s="120"/>
      <c r="U62663" s="121"/>
      <c r="V62663" s="122"/>
      <c r="W62663" s="123"/>
      <c r="AC62663" s="123"/>
    </row>
    <row r="62664" spans="5:29" s="2" customFormat="1">
      <c r="E62664" s="120"/>
      <c r="M62664" s="120"/>
      <c r="N62664" s="120"/>
      <c r="U62664" s="121"/>
      <c r="V62664" s="122"/>
      <c r="W62664" s="123"/>
      <c r="AC62664" s="123"/>
    </row>
    <row r="62665" spans="5:29" s="2" customFormat="1">
      <c r="E62665" s="120"/>
      <c r="M62665" s="120"/>
      <c r="N62665" s="120"/>
      <c r="U62665" s="121"/>
      <c r="V62665" s="122"/>
      <c r="W62665" s="123"/>
      <c r="AC62665" s="123"/>
    </row>
    <row r="62666" spans="5:29" s="2" customFormat="1">
      <c r="E62666" s="120"/>
      <c r="M62666" s="120"/>
      <c r="N62666" s="120"/>
      <c r="U62666" s="121"/>
      <c r="V62666" s="122"/>
      <c r="W62666" s="123"/>
      <c r="AC62666" s="123"/>
    </row>
    <row r="62667" spans="5:29" s="2" customFormat="1">
      <c r="E62667" s="120"/>
      <c r="M62667" s="120"/>
      <c r="N62667" s="120"/>
      <c r="U62667" s="121"/>
      <c r="V62667" s="122"/>
      <c r="W62667" s="123"/>
      <c r="AC62667" s="123"/>
    </row>
    <row r="62668" spans="5:29" s="2" customFormat="1">
      <c r="E62668" s="120"/>
      <c r="M62668" s="120"/>
      <c r="N62668" s="120"/>
      <c r="U62668" s="121"/>
      <c r="V62668" s="122"/>
      <c r="W62668" s="123"/>
      <c r="AC62668" s="123"/>
    </row>
    <row r="62669" spans="5:29" s="2" customFormat="1">
      <c r="E62669" s="120"/>
      <c r="M62669" s="120"/>
      <c r="N62669" s="120"/>
      <c r="U62669" s="121"/>
      <c r="V62669" s="122"/>
      <c r="W62669" s="123"/>
      <c r="AC62669" s="123"/>
    </row>
    <row r="62670" spans="5:29" s="2" customFormat="1">
      <c r="E62670" s="120"/>
      <c r="M62670" s="120"/>
      <c r="N62670" s="120"/>
      <c r="U62670" s="121"/>
      <c r="V62670" s="122"/>
      <c r="W62670" s="123"/>
      <c r="AC62670" s="123"/>
    </row>
    <row r="62671" spans="5:29" s="2" customFormat="1">
      <c r="E62671" s="120"/>
      <c r="M62671" s="120"/>
      <c r="N62671" s="120"/>
      <c r="U62671" s="121"/>
      <c r="V62671" s="122"/>
      <c r="W62671" s="123"/>
      <c r="AC62671" s="123"/>
    </row>
    <row r="62672" spans="5:29" s="2" customFormat="1">
      <c r="E62672" s="120"/>
      <c r="M62672" s="120"/>
      <c r="N62672" s="120"/>
      <c r="U62672" s="121"/>
      <c r="V62672" s="122"/>
      <c r="W62672" s="123"/>
      <c r="AC62672" s="123"/>
    </row>
    <row r="62673" spans="5:29" s="2" customFormat="1">
      <c r="E62673" s="120"/>
      <c r="M62673" s="120"/>
      <c r="N62673" s="120"/>
      <c r="U62673" s="121"/>
      <c r="V62673" s="122"/>
      <c r="W62673" s="123"/>
      <c r="AC62673" s="123"/>
    </row>
    <row r="62674" spans="5:29" s="2" customFormat="1">
      <c r="E62674" s="120"/>
      <c r="M62674" s="120"/>
      <c r="N62674" s="120"/>
      <c r="U62674" s="121"/>
      <c r="V62674" s="122"/>
      <c r="W62674" s="123"/>
      <c r="AC62674" s="123"/>
    </row>
    <row r="62675" spans="5:29" s="2" customFormat="1">
      <c r="E62675" s="120"/>
      <c r="M62675" s="120"/>
      <c r="N62675" s="120"/>
      <c r="U62675" s="121"/>
      <c r="V62675" s="122"/>
      <c r="W62675" s="123"/>
      <c r="AC62675" s="123"/>
    </row>
    <row r="62676" spans="5:29" s="2" customFormat="1">
      <c r="E62676" s="120"/>
      <c r="M62676" s="120"/>
      <c r="N62676" s="120"/>
      <c r="U62676" s="121"/>
      <c r="V62676" s="122"/>
      <c r="W62676" s="123"/>
      <c r="AC62676" s="123"/>
    </row>
    <row r="62677" spans="5:29" s="2" customFormat="1">
      <c r="E62677" s="120"/>
      <c r="M62677" s="120"/>
      <c r="N62677" s="120"/>
      <c r="U62677" s="121"/>
      <c r="V62677" s="122"/>
      <c r="W62677" s="123"/>
      <c r="AC62677" s="123"/>
    </row>
    <row r="62678" spans="5:29" s="2" customFormat="1">
      <c r="E62678" s="120"/>
      <c r="M62678" s="120"/>
      <c r="N62678" s="120"/>
      <c r="U62678" s="121"/>
      <c r="V62678" s="122"/>
      <c r="W62678" s="123"/>
      <c r="AC62678" s="123"/>
    </row>
    <row r="62679" spans="5:29" s="2" customFormat="1">
      <c r="E62679" s="120"/>
      <c r="M62679" s="120"/>
      <c r="N62679" s="120"/>
      <c r="U62679" s="121"/>
      <c r="V62679" s="122"/>
      <c r="W62679" s="123"/>
      <c r="AC62679" s="123"/>
    </row>
    <row r="62680" spans="5:29" s="2" customFormat="1">
      <c r="E62680" s="120"/>
      <c r="M62680" s="120"/>
      <c r="N62680" s="120"/>
      <c r="U62680" s="121"/>
      <c r="V62680" s="122"/>
      <c r="W62680" s="123"/>
      <c r="AC62680" s="123"/>
    </row>
    <row r="62681" spans="5:29" s="2" customFormat="1">
      <c r="E62681" s="120"/>
      <c r="M62681" s="120"/>
      <c r="N62681" s="120"/>
      <c r="U62681" s="121"/>
      <c r="V62681" s="122"/>
      <c r="W62681" s="123"/>
      <c r="AC62681" s="123"/>
    </row>
    <row r="62682" spans="5:29" s="2" customFormat="1">
      <c r="E62682" s="120"/>
      <c r="M62682" s="120"/>
      <c r="N62682" s="120"/>
      <c r="U62682" s="121"/>
      <c r="V62682" s="122"/>
      <c r="W62682" s="123"/>
      <c r="AC62682" s="123"/>
    </row>
    <row r="62683" spans="5:29" s="2" customFormat="1">
      <c r="E62683" s="120"/>
      <c r="M62683" s="120"/>
      <c r="N62683" s="120"/>
      <c r="U62683" s="121"/>
      <c r="V62683" s="122"/>
      <c r="W62683" s="123"/>
      <c r="AC62683" s="123"/>
    </row>
    <row r="62684" spans="5:29" s="2" customFormat="1">
      <c r="E62684" s="120"/>
      <c r="M62684" s="120"/>
      <c r="N62684" s="120"/>
      <c r="U62684" s="121"/>
      <c r="V62684" s="122"/>
      <c r="W62684" s="123"/>
      <c r="AC62684" s="123"/>
    </row>
    <row r="62685" spans="5:29" s="2" customFormat="1">
      <c r="E62685" s="120"/>
      <c r="M62685" s="120"/>
      <c r="N62685" s="120"/>
      <c r="U62685" s="121"/>
      <c r="V62685" s="122"/>
      <c r="W62685" s="123"/>
      <c r="AC62685" s="123"/>
    </row>
    <row r="62686" spans="5:29" s="2" customFormat="1">
      <c r="E62686" s="120"/>
      <c r="M62686" s="120"/>
      <c r="N62686" s="120"/>
      <c r="U62686" s="121"/>
      <c r="V62686" s="122"/>
      <c r="W62686" s="123"/>
      <c r="AC62686" s="123"/>
    </row>
    <row r="62687" spans="5:29" s="2" customFormat="1">
      <c r="E62687" s="120"/>
      <c r="M62687" s="120"/>
      <c r="N62687" s="120"/>
      <c r="U62687" s="121"/>
      <c r="V62687" s="122"/>
      <c r="W62687" s="123"/>
      <c r="AC62687" s="123"/>
    </row>
    <row r="62688" spans="5:29" s="2" customFormat="1">
      <c r="E62688" s="120"/>
      <c r="M62688" s="120"/>
      <c r="N62688" s="120"/>
      <c r="U62688" s="121"/>
      <c r="V62688" s="122"/>
      <c r="W62688" s="123"/>
      <c r="AC62688" s="123"/>
    </row>
    <row r="62689" spans="5:29" s="2" customFormat="1">
      <c r="E62689" s="120"/>
      <c r="M62689" s="120"/>
      <c r="N62689" s="120"/>
      <c r="U62689" s="121"/>
      <c r="V62689" s="122"/>
      <c r="W62689" s="123"/>
      <c r="AC62689" s="123"/>
    </row>
    <row r="62690" spans="5:29" s="2" customFormat="1">
      <c r="E62690" s="120"/>
      <c r="M62690" s="120"/>
      <c r="N62690" s="120"/>
      <c r="U62690" s="121"/>
      <c r="V62690" s="122"/>
      <c r="W62690" s="123"/>
      <c r="AC62690" s="123"/>
    </row>
    <row r="62691" spans="5:29" s="2" customFormat="1">
      <c r="E62691" s="120"/>
      <c r="M62691" s="120"/>
      <c r="N62691" s="120"/>
      <c r="U62691" s="121"/>
      <c r="V62691" s="122"/>
      <c r="W62691" s="123"/>
      <c r="AC62691" s="123"/>
    </row>
    <row r="62692" spans="5:29" s="2" customFormat="1">
      <c r="E62692" s="120"/>
      <c r="M62692" s="120"/>
      <c r="N62692" s="120"/>
      <c r="U62692" s="121"/>
      <c r="V62692" s="122"/>
      <c r="W62692" s="123"/>
      <c r="AC62692" s="123"/>
    </row>
    <row r="62693" spans="5:29" s="2" customFormat="1">
      <c r="E62693" s="120"/>
      <c r="M62693" s="120"/>
      <c r="N62693" s="120"/>
      <c r="U62693" s="121"/>
      <c r="V62693" s="122"/>
      <c r="W62693" s="123"/>
      <c r="AC62693" s="123"/>
    </row>
    <row r="62694" spans="5:29" s="2" customFormat="1">
      <c r="E62694" s="120"/>
      <c r="M62694" s="120"/>
      <c r="N62694" s="120"/>
      <c r="U62694" s="121"/>
      <c r="V62694" s="122"/>
      <c r="W62694" s="123"/>
      <c r="AC62694" s="123"/>
    </row>
    <row r="62695" spans="5:29" s="2" customFormat="1">
      <c r="E62695" s="120"/>
      <c r="M62695" s="120"/>
      <c r="N62695" s="120"/>
      <c r="U62695" s="121"/>
      <c r="V62695" s="122"/>
      <c r="W62695" s="123"/>
      <c r="AC62695" s="123"/>
    </row>
    <row r="62696" spans="5:29" s="2" customFormat="1">
      <c r="E62696" s="120"/>
      <c r="M62696" s="120"/>
      <c r="N62696" s="120"/>
      <c r="U62696" s="121"/>
      <c r="V62696" s="122"/>
      <c r="W62696" s="123"/>
      <c r="AC62696" s="123"/>
    </row>
    <row r="62697" spans="5:29" s="2" customFormat="1">
      <c r="E62697" s="120"/>
      <c r="M62697" s="120"/>
      <c r="N62697" s="120"/>
      <c r="U62697" s="121"/>
      <c r="V62697" s="122"/>
      <c r="W62697" s="123"/>
      <c r="AC62697" s="123"/>
    </row>
    <row r="62698" spans="5:29" s="2" customFormat="1">
      <c r="E62698" s="120"/>
      <c r="M62698" s="120"/>
      <c r="N62698" s="120"/>
      <c r="U62698" s="121"/>
      <c r="V62698" s="122"/>
      <c r="W62698" s="123"/>
      <c r="AC62698" s="123"/>
    </row>
    <row r="62699" spans="5:29" s="2" customFormat="1">
      <c r="E62699" s="120"/>
      <c r="M62699" s="120"/>
      <c r="N62699" s="120"/>
      <c r="U62699" s="121"/>
      <c r="V62699" s="122"/>
      <c r="W62699" s="123"/>
      <c r="AC62699" s="123"/>
    </row>
    <row r="62700" spans="5:29" s="2" customFormat="1">
      <c r="E62700" s="120"/>
      <c r="M62700" s="120"/>
      <c r="N62700" s="120"/>
      <c r="U62700" s="121"/>
      <c r="V62700" s="122"/>
      <c r="W62700" s="123"/>
      <c r="AC62700" s="123"/>
    </row>
    <row r="62701" spans="5:29" s="2" customFormat="1">
      <c r="E62701" s="120"/>
      <c r="M62701" s="120"/>
      <c r="N62701" s="120"/>
      <c r="U62701" s="121"/>
      <c r="V62701" s="122"/>
      <c r="W62701" s="123"/>
      <c r="AC62701" s="123"/>
    </row>
    <row r="62702" spans="5:29" s="2" customFormat="1">
      <c r="E62702" s="120"/>
      <c r="M62702" s="120"/>
      <c r="N62702" s="120"/>
      <c r="U62702" s="121"/>
      <c r="V62702" s="122"/>
      <c r="W62702" s="123"/>
      <c r="AC62702" s="123"/>
    </row>
    <row r="62703" spans="5:29" s="2" customFormat="1">
      <c r="E62703" s="120"/>
      <c r="M62703" s="120"/>
      <c r="N62703" s="120"/>
      <c r="U62703" s="121"/>
      <c r="V62703" s="122"/>
      <c r="W62703" s="123"/>
      <c r="AC62703" s="123"/>
    </row>
    <row r="62704" spans="5:29" s="2" customFormat="1">
      <c r="E62704" s="120"/>
      <c r="M62704" s="120"/>
      <c r="N62704" s="120"/>
      <c r="U62704" s="121"/>
      <c r="V62704" s="122"/>
      <c r="W62704" s="123"/>
      <c r="AC62704" s="123"/>
    </row>
    <row r="62705" spans="5:29" s="2" customFormat="1">
      <c r="E62705" s="120"/>
      <c r="M62705" s="120"/>
      <c r="N62705" s="120"/>
      <c r="U62705" s="121"/>
      <c r="V62705" s="122"/>
      <c r="W62705" s="123"/>
      <c r="AC62705" s="123"/>
    </row>
    <row r="62706" spans="5:29" s="2" customFormat="1">
      <c r="E62706" s="120"/>
      <c r="M62706" s="120"/>
      <c r="N62706" s="120"/>
      <c r="U62706" s="121"/>
      <c r="V62706" s="122"/>
      <c r="W62706" s="123"/>
      <c r="AC62706" s="123"/>
    </row>
    <row r="62707" spans="5:29" s="2" customFormat="1">
      <c r="E62707" s="120"/>
      <c r="M62707" s="120"/>
      <c r="N62707" s="120"/>
      <c r="U62707" s="121"/>
      <c r="V62707" s="122"/>
      <c r="W62707" s="123"/>
      <c r="AC62707" s="123"/>
    </row>
    <row r="62708" spans="5:29" s="2" customFormat="1">
      <c r="E62708" s="120"/>
      <c r="M62708" s="120"/>
      <c r="N62708" s="120"/>
      <c r="U62708" s="121"/>
      <c r="V62708" s="122"/>
      <c r="W62708" s="123"/>
      <c r="AC62708" s="123"/>
    </row>
    <row r="62709" spans="5:29" s="2" customFormat="1">
      <c r="E62709" s="120"/>
      <c r="M62709" s="120"/>
      <c r="N62709" s="120"/>
      <c r="U62709" s="121"/>
      <c r="V62709" s="122"/>
      <c r="W62709" s="123"/>
      <c r="AC62709" s="123"/>
    </row>
    <row r="62710" spans="5:29" s="2" customFormat="1">
      <c r="E62710" s="120"/>
      <c r="M62710" s="120"/>
      <c r="N62710" s="120"/>
      <c r="U62710" s="121"/>
      <c r="V62710" s="122"/>
      <c r="W62710" s="123"/>
      <c r="AC62710" s="123"/>
    </row>
    <row r="62711" spans="5:29" s="2" customFormat="1">
      <c r="E62711" s="120"/>
      <c r="M62711" s="120"/>
      <c r="N62711" s="120"/>
      <c r="U62711" s="121"/>
      <c r="V62711" s="122"/>
      <c r="W62711" s="123"/>
      <c r="AC62711" s="123"/>
    </row>
    <row r="62712" spans="5:29" s="2" customFormat="1">
      <c r="E62712" s="120"/>
      <c r="M62712" s="120"/>
      <c r="N62712" s="120"/>
      <c r="U62712" s="121"/>
      <c r="V62712" s="122"/>
      <c r="W62712" s="123"/>
      <c r="AC62712" s="123"/>
    </row>
    <row r="62713" spans="5:29" s="2" customFormat="1">
      <c r="E62713" s="120"/>
      <c r="M62713" s="120"/>
      <c r="N62713" s="120"/>
      <c r="U62713" s="121"/>
      <c r="V62713" s="122"/>
      <c r="W62713" s="123"/>
      <c r="AC62713" s="123"/>
    </row>
    <row r="62714" spans="5:29" s="2" customFormat="1">
      <c r="E62714" s="120"/>
      <c r="M62714" s="120"/>
      <c r="N62714" s="120"/>
      <c r="U62714" s="121"/>
      <c r="V62714" s="122"/>
      <c r="W62714" s="123"/>
      <c r="AC62714" s="123"/>
    </row>
    <row r="62715" spans="5:29" s="2" customFormat="1">
      <c r="E62715" s="120"/>
      <c r="M62715" s="120"/>
      <c r="N62715" s="120"/>
      <c r="U62715" s="121"/>
      <c r="V62715" s="122"/>
      <c r="W62715" s="123"/>
      <c r="AC62715" s="123"/>
    </row>
    <row r="62716" spans="5:29" s="2" customFormat="1">
      <c r="E62716" s="120"/>
      <c r="M62716" s="120"/>
      <c r="N62716" s="120"/>
      <c r="U62716" s="121"/>
      <c r="V62716" s="122"/>
      <c r="W62716" s="123"/>
      <c r="AC62716" s="123"/>
    </row>
    <row r="62717" spans="5:29" s="2" customFormat="1">
      <c r="E62717" s="120"/>
      <c r="M62717" s="120"/>
      <c r="N62717" s="120"/>
      <c r="U62717" s="121"/>
      <c r="V62717" s="122"/>
      <c r="W62717" s="123"/>
      <c r="AC62717" s="123"/>
    </row>
    <row r="62718" spans="5:29" s="2" customFormat="1">
      <c r="E62718" s="120"/>
      <c r="M62718" s="120"/>
      <c r="N62718" s="120"/>
      <c r="U62718" s="121"/>
      <c r="V62718" s="122"/>
      <c r="W62718" s="123"/>
      <c r="AC62718" s="123"/>
    </row>
    <row r="62719" spans="5:29" s="2" customFormat="1">
      <c r="E62719" s="120"/>
      <c r="M62719" s="120"/>
      <c r="N62719" s="120"/>
      <c r="U62719" s="121"/>
      <c r="V62719" s="122"/>
      <c r="W62719" s="123"/>
      <c r="AC62719" s="123"/>
    </row>
    <row r="62720" spans="5:29" s="2" customFormat="1">
      <c r="E62720" s="120"/>
      <c r="M62720" s="120"/>
      <c r="N62720" s="120"/>
      <c r="U62720" s="121"/>
      <c r="V62720" s="122"/>
      <c r="W62720" s="123"/>
      <c r="AC62720" s="123"/>
    </row>
    <row r="62721" spans="5:29" s="2" customFormat="1">
      <c r="E62721" s="120"/>
      <c r="M62721" s="120"/>
      <c r="N62721" s="120"/>
      <c r="U62721" s="121"/>
      <c r="V62721" s="122"/>
      <c r="W62721" s="123"/>
      <c r="AC62721" s="123"/>
    </row>
    <row r="62722" spans="5:29" s="2" customFormat="1">
      <c r="E62722" s="120"/>
      <c r="M62722" s="120"/>
      <c r="N62722" s="120"/>
      <c r="U62722" s="121"/>
      <c r="V62722" s="122"/>
      <c r="W62722" s="123"/>
      <c r="AC62722" s="123"/>
    </row>
    <row r="62723" spans="5:29" s="2" customFormat="1">
      <c r="E62723" s="120"/>
      <c r="M62723" s="120"/>
      <c r="N62723" s="120"/>
      <c r="U62723" s="121"/>
      <c r="V62723" s="122"/>
      <c r="W62723" s="123"/>
      <c r="AC62723" s="123"/>
    </row>
    <row r="62724" spans="5:29" s="2" customFormat="1">
      <c r="E62724" s="120"/>
      <c r="M62724" s="120"/>
      <c r="N62724" s="120"/>
      <c r="U62724" s="121"/>
      <c r="V62724" s="122"/>
      <c r="W62724" s="123"/>
      <c r="AC62724" s="123"/>
    </row>
    <row r="62725" spans="5:29" s="2" customFormat="1">
      <c r="E62725" s="120"/>
      <c r="M62725" s="120"/>
      <c r="N62725" s="120"/>
      <c r="U62725" s="121"/>
      <c r="V62725" s="122"/>
      <c r="W62725" s="123"/>
      <c r="AC62725" s="123"/>
    </row>
    <row r="62726" spans="5:29" s="2" customFormat="1">
      <c r="E62726" s="120"/>
      <c r="M62726" s="120"/>
      <c r="N62726" s="120"/>
      <c r="U62726" s="121"/>
      <c r="V62726" s="122"/>
      <c r="W62726" s="123"/>
      <c r="AC62726" s="123"/>
    </row>
    <row r="62727" spans="5:29" s="2" customFormat="1">
      <c r="E62727" s="120"/>
      <c r="M62727" s="120"/>
      <c r="N62727" s="120"/>
      <c r="U62727" s="121"/>
      <c r="V62727" s="122"/>
      <c r="W62727" s="123"/>
      <c r="AC62727" s="123"/>
    </row>
    <row r="62728" spans="5:29" s="2" customFormat="1">
      <c r="E62728" s="120"/>
      <c r="M62728" s="120"/>
      <c r="N62728" s="120"/>
      <c r="U62728" s="121"/>
      <c r="V62728" s="122"/>
      <c r="W62728" s="123"/>
      <c r="AC62728" s="123"/>
    </row>
    <row r="62729" spans="5:29" s="2" customFormat="1">
      <c r="E62729" s="120"/>
      <c r="M62729" s="120"/>
      <c r="N62729" s="120"/>
      <c r="U62729" s="121"/>
      <c r="V62729" s="122"/>
      <c r="W62729" s="123"/>
      <c r="AC62729" s="123"/>
    </row>
    <row r="62730" spans="5:29" s="2" customFormat="1">
      <c r="E62730" s="120"/>
      <c r="M62730" s="120"/>
      <c r="N62730" s="120"/>
      <c r="U62730" s="121"/>
      <c r="V62730" s="122"/>
      <c r="W62730" s="123"/>
      <c r="AC62730" s="123"/>
    </row>
    <row r="62731" spans="5:29" s="2" customFormat="1">
      <c r="E62731" s="120"/>
      <c r="M62731" s="120"/>
      <c r="N62731" s="120"/>
      <c r="U62731" s="121"/>
      <c r="V62731" s="122"/>
      <c r="W62731" s="123"/>
      <c r="AC62731" s="123"/>
    </row>
    <row r="62732" spans="5:29" s="2" customFormat="1">
      <c r="E62732" s="120"/>
      <c r="M62732" s="120"/>
      <c r="N62732" s="120"/>
      <c r="U62732" s="121"/>
      <c r="V62732" s="122"/>
      <c r="W62732" s="123"/>
      <c r="AC62732" s="123"/>
    </row>
    <row r="62733" spans="5:29" s="2" customFormat="1">
      <c r="E62733" s="120"/>
      <c r="M62733" s="120"/>
      <c r="N62733" s="120"/>
      <c r="U62733" s="121"/>
      <c r="V62733" s="122"/>
      <c r="W62733" s="123"/>
      <c r="AC62733" s="123"/>
    </row>
    <row r="62734" spans="5:29" s="2" customFormat="1">
      <c r="E62734" s="120"/>
      <c r="M62734" s="120"/>
      <c r="N62734" s="120"/>
      <c r="U62734" s="121"/>
      <c r="V62734" s="122"/>
      <c r="W62734" s="123"/>
      <c r="AC62734" s="123"/>
    </row>
    <row r="62735" spans="5:29" s="2" customFormat="1">
      <c r="E62735" s="120"/>
      <c r="M62735" s="120"/>
      <c r="N62735" s="120"/>
      <c r="U62735" s="121"/>
      <c r="V62735" s="122"/>
      <c r="W62735" s="123"/>
      <c r="AC62735" s="123"/>
    </row>
    <row r="62736" spans="5:29" s="2" customFormat="1">
      <c r="E62736" s="120"/>
      <c r="M62736" s="120"/>
      <c r="N62736" s="120"/>
      <c r="U62736" s="121"/>
      <c r="V62736" s="122"/>
      <c r="W62736" s="123"/>
      <c r="AC62736" s="123"/>
    </row>
    <row r="62737" spans="5:29" s="2" customFormat="1">
      <c r="E62737" s="120"/>
      <c r="M62737" s="120"/>
      <c r="N62737" s="120"/>
      <c r="U62737" s="121"/>
      <c r="V62737" s="122"/>
      <c r="W62737" s="123"/>
      <c r="AC62737" s="123"/>
    </row>
    <row r="62738" spans="5:29" s="2" customFormat="1">
      <c r="E62738" s="120"/>
      <c r="M62738" s="120"/>
      <c r="N62738" s="120"/>
      <c r="U62738" s="121"/>
      <c r="V62738" s="122"/>
      <c r="W62738" s="123"/>
      <c r="AC62738" s="123"/>
    </row>
    <row r="62739" spans="5:29" s="2" customFormat="1">
      <c r="E62739" s="120"/>
      <c r="M62739" s="120"/>
      <c r="N62739" s="120"/>
      <c r="U62739" s="121"/>
      <c r="V62739" s="122"/>
      <c r="W62739" s="123"/>
      <c r="AC62739" s="123"/>
    </row>
    <row r="62740" spans="5:29" s="2" customFormat="1">
      <c r="E62740" s="120"/>
      <c r="M62740" s="120"/>
      <c r="N62740" s="120"/>
      <c r="U62740" s="121"/>
      <c r="V62740" s="122"/>
      <c r="W62740" s="123"/>
      <c r="AC62740" s="123"/>
    </row>
    <row r="62741" spans="5:29" s="2" customFormat="1">
      <c r="E62741" s="120"/>
      <c r="M62741" s="120"/>
      <c r="N62741" s="120"/>
      <c r="U62741" s="121"/>
      <c r="V62741" s="122"/>
      <c r="W62741" s="123"/>
      <c r="AC62741" s="123"/>
    </row>
    <row r="62742" spans="5:29" s="2" customFormat="1">
      <c r="E62742" s="120"/>
      <c r="M62742" s="120"/>
      <c r="N62742" s="120"/>
      <c r="U62742" s="121"/>
      <c r="V62742" s="122"/>
      <c r="W62742" s="123"/>
      <c r="AC62742" s="123"/>
    </row>
    <row r="62743" spans="5:29" s="2" customFormat="1">
      <c r="E62743" s="120"/>
      <c r="M62743" s="120"/>
      <c r="N62743" s="120"/>
      <c r="U62743" s="121"/>
      <c r="V62743" s="122"/>
      <c r="W62743" s="123"/>
      <c r="AC62743" s="123"/>
    </row>
    <row r="62744" spans="5:29" s="2" customFormat="1">
      <c r="E62744" s="120"/>
      <c r="M62744" s="120"/>
      <c r="N62744" s="120"/>
      <c r="U62744" s="121"/>
      <c r="V62744" s="122"/>
      <c r="W62744" s="123"/>
      <c r="AC62744" s="123"/>
    </row>
    <row r="62745" spans="5:29" s="2" customFormat="1">
      <c r="E62745" s="120"/>
      <c r="M62745" s="120"/>
      <c r="N62745" s="120"/>
      <c r="U62745" s="121"/>
      <c r="V62745" s="122"/>
      <c r="W62745" s="123"/>
      <c r="AC62745" s="123"/>
    </row>
    <row r="62746" spans="5:29" s="2" customFormat="1">
      <c r="E62746" s="120"/>
      <c r="M62746" s="120"/>
      <c r="N62746" s="120"/>
      <c r="U62746" s="121"/>
      <c r="V62746" s="122"/>
      <c r="W62746" s="123"/>
      <c r="AC62746" s="123"/>
    </row>
    <row r="62747" spans="5:29" s="2" customFormat="1">
      <c r="E62747" s="120"/>
      <c r="M62747" s="120"/>
      <c r="N62747" s="120"/>
      <c r="U62747" s="121"/>
      <c r="V62747" s="122"/>
      <c r="W62747" s="123"/>
      <c r="AC62747" s="123"/>
    </row>
    <row r="62748" spans="5:29" s="2" customFormat="1">
      <c r="E62748" s="120"/>
      <c r="M62748" s="120"/>
      <c r="N62748" s="120"/>
      <c r="U62748" s="121"/>
      <c r="V62748" s="122"/>
      <c r="W62748" s="123"/>
      <c r="AC62748" s="123"/>
    </row>
    <row r="62749" spans="5:29" s="2" customFormat="1">
      <c r="E62749" s="120"/>
      <c r="M62749" s="120"/>
      <c r="N62749" s="120"/>
      <c r="U62749" s="121"/>
      <c r="V62749" s="122"/>
      <c r="W62749" s="123"/>
      <c r="AC62749" s="123"/>
    </row>
    <row r="62750" spans="5:29" s="2" customFormat="1">
      <c r="E62750" s="120"/>
      <c r="M62750" s="120"/>
      <c r="N62750" s="120"/>
      <c r="U62750" s="121"/>
      <c r="V62750" s="122"/>
      <c r="W62750" s="123"/>
      <c r="AC62750" s="123"/>
    </row>
    <row r="62751" spans="5:29" s="2" customFormat="1">
      <c r="E62751" s="120"/>
      <c r="M62751" s="120"/>
      <c r="N62751" s="120"/>
      <c r="U62751" s="121"/>
      <c r="V62751" s="122"/>
      <c r="W62751" s="123"/>
      <c r="AC62751" s="123"/>
    </row>
    <row r="62752" spans="5:29" s="2" customFormat="1">
      <c r="E62752" s="120"/>
      <c r="M62752" s="120"/>
      <c r="N62752" s="120"/>
      <c r="U62752" s="121"/>
      <c r="V62752" s="122"/>
      <c r="W62752" s="123"/>
      <c r="AC62752" s="123"/>
    </row>
    <row r="62753" spans="5:29" s="2" customFormat="1">
      <c r="E62753" s="120"/>
      <c r="M62753" s="120"/>
      <c r="N62753" s="120"/>
      <c r="U62753" s="121"/>
      <c r="V62753" s="122"/>
      <c r="W62753" s="123"/>
      <c r="AC62753" s="123"/>
    </row>
    <row r="62754" spans="5:29" s="2" customFormat="1">
      <c r="E62754" s="120"/>
      <c r="M62754" s="120"/>
      <c r="N62754" s="120"/>
      <c r="U62754" s="121"/>
      <c r="V62754" s="122"/>
      <c r="W62754" s="123"/>
      <c r="AC62754" s="123"/>
    </row>
    <row r="62755" spans="5:29" s="2" customFormat="1">
      <c r="E62755" s="120"/>
      <c r="M62755" s="120"/>
      <c r="N62755" s="120"/>
      <c r="U62755" s="121"/>
      <c r="V62755" s="122"/>
      <c r="W62755" s="123"/>
      <c r="AC62755" s="123"/>
    </row>
    <row r="62756" spans="5:29" s="2" customFormat="1">
      <c r="E62756" s="120"/>
      <c r="M62756" s="120"/>
      <c r="N62756" s="120"/>
      <c r="U62756" s="121"/>
      <c r="V62756" s="122"/>
      <c r="W62756" s="123"/>
      <c r="AC62756" s="123"/>
    </row>
    <row r="62757" spans="5:29" s="2" customFormat="1">
      <c r="E62757" s="120"/>
      <c r="M62757" s="120"/>
      <c r="N62757" s="120"/>
      <c r="U62757" s="121"/>
      <c r="V62757" s="122"/>
      <c r="W62757" s="123"/>
      <c r="AC62757" s="123"/>
    </row>
    <row r="62758" spans="5:29" s="2" customFormat="1">
      <c r="E62758" s="120"/>
      <c r="M62758" s="120"/>
      <c r="N62758" s="120"/>
      <c r="U62758" s="121"/>
      <c r="V62758" s="122"/>
      <c r="W62758" s="123"/>
      <c r="AC62758" s="123"/>
    </row>
    <row r="62759" spans="5:29" s="2" customFormat="1">
      <c r="E62759" s="120"/>
      <c r="M62759" s="120"/>
      <c r="N62759" s="120"/>
      <c r="U62759" s="121"/>
      <c r="V62759" s="122"/>
      <c r="W62759" s="123"/>
      <c r="AC62759" s="123"/>
    </row>
    <row r="62760" spans="5:29" s="2" customFormat="1">
      <c r="E62760" s="120"/>
      <c r="M62760" s="120"/>
      <c r="N62760" s="120"/>
      <c r="U62760" s="121"/>
      <c r="V62760" s="122"/>
      <c r="W62760" s="123"/>
      <c r="AC62760" s="123"/>
    </row>
    <row r="62761" spans="5:29" s="2" customFormat="1">
      <c r="E62761" s="120"/>
      <c r="M62761" s="120"/>
      <c r="N62761" s="120"/>
      <c r="U62761" s="121"/>
      <c r="V62761" s="122"/>
      <c r="W62761" s="123"/>
      <c r="AC62761" s="123"/>
    </row>
    <row r="62762" spans="5:29" s="2" customFormat="1">
      <c r="E62762" s="120"/>
      <c r="M62762" s="120"/>
      <c r="N62762" s="120"/>
      <c r="U62762" s="121"/>
      <c r="V62762" s="122"/>
      <c r="W62762" s="123"/>
      <c r="AC62762" s="123"/>
    </row>
    <row r="62763" spans="5:29" s="2" customFormat="1">
      <c r="E62763" s="120"/>
      <c r="M62763" s="120"/>
      <c r="N62763" s="120"/>
      <c r="U62763" s="121"/>
      <c r="V62763" s="122"/>
      <c r="W62763" s="123"/>
      <c r="AC62763" s="123"/>
    </row>
    <row r="62764" spans="5:29" s="2" customFormat="1">
      <c r="E62764" s="120"/>
      <c r="M62764" s="120"/>
      <c r="N62764" s="120"/>
      <c r="U62764" s="121"/>
      <c r="V62764" s="122"/>
      <c r="W62764" s="123"/>
      <c r="AC62764" s="123"/>
    </row>
    <row r="62765" spans="5:29" s="2" customFormat="1">
      <c r="E62765" s="120"/>
      <c r="M62765" s="120"/>
      <c r="N62765" s="120"/>
      <c r="U62765" s="121"/>
      <c r="V62765" s="122"/>
      <c r="W62765" s="123"/>
      <c r="AC62765" s="123"/>
    </row>
    <row r="62766" spans="5:29" s="2" customFormat="1">
      <c r="E62766" s="120"/>
      <c r="M62766" s="120"/>
      <c r="N62766" s="120"/>
      <c r="U62766" s="121"/>
      <c r="V62766" s="122"/>
      <c r="W62766" s="123"/>
      <c r="AC62766" s="123"/>
    </row>
    <row r="62767" spans="5:29" s="2" customFormat="1">
      <c r="E62767" s="120"/>
      <c r="M62767" s="120"/>
      <c r="N62767" s="120"/>
      <c r="U62767" s="121"/>
      <c r="V62767" s="122"/>
      <c r="W62767" s="123"/>
      <c r="AC62767" s="123"/>
    </row>
    <row r="62768" spans="5:29" s="2" customFormat="1">
      <c r="E62768" s="120"/>
      <c r="M62768" s="120"/>
      <c r="N62768" s="120"/>
      <c r="U62768" s="121"/>
      <c r="V62768" s="122"/>
      <c r="W62768" s="123"/>
      <c r="AC62768" s="123"/>
    </row>
    <row r="62769" spans="5:29" s="2" customFormat="1">
      <c r="E62769" s="120"/>
      <c r="M62769" s="120"/>
      <c r="N62769" s="120"/>
      <c r="U62769" s="121"/>
      <c r="V62769" s="122"/>
      <c r="W62769" s="123"/>
      <c r="AC62769" s="123"/>
    </row>
    <row r="62770" spans="5:29" s="2" customFormat="1">
      <c r="E62770" s="120"/>
      <c r="M62770" s="120"/>
      <c r="N62770" s="120"/>
      <c r="U62770" s="121"/>
      <c r="V62770" s="122"/>
      <c r="W62770" s="123"/>
      <c r="AC62770" s="123"/>
    </row>
    <row r="62771" spans="5:29" s="2" customFormat="1">
      <c r="E62771" s="120"/>
      <c r="M62771" s="120"/>
      <c r="N62771" s="120"/>
      <c r="U62771" s="121"/>
      <c r="V62771" s="122"/>
      <c r="W62771" s="123"/>
      <c r="AC62771" s="123"/>
    </row>
    <row r="62772" spans="5:29" s="2" customFormat="1">
      <c r="E62772" s="120"/>
      <c r="M62772" s="120"/>
      <c r="N62772" s="120"/>
      <c r="U62772" s="121"/>
      <c r="V62772" s="122"/>
      <c r="W62772" s="123"/>
      <c r="AC62772" s="123"/>
    </row>
    <row r="62773" spans="5:29" s="2" customFormat="1">
      <c r="E62773" s="120"/>
      <c r="M62773" s="120"/>
      <c r="N62773" s="120"/>
      <c r="U62773" s="121"/>
      <c r="V62773" s="122"/>
      <c r="W62773" s="123"/>
      <c r="AC62773" s="123"/>
    </row>
    <row r="62774" spans="5:29" s="2" customFormat="1">
      <c r="E62774" s="120"/>
      <c r="M62774" s="120"/>
      <c r="N62774" s="120"/>
      <c r="U62774" s="121"/>
      <c r="V62774" s="122"/>
      <c r="W62774" s="123"/>
      <c r="AC62774" s="123"/>
    </row>
    <row r="62775" spans="5:29" s="2" customFormat="1">
      <c r="E62775" s="120"/>
      <c r="M62775" s="120"/>
      <c r="N62775" s="120"/>
      <c r="U62775" s="121"/>
      <c r="V62775" s="122"/>
      <c r="W62775" s="123"/>
      <c r="AC62775" s="123"/>
    </row>
    <row r="62776" spans="5:29" s="2" customFormat="1">
      <c r="E62776" s="120"/>
      <c r="M62776" s="120"/>
      <c r="N62776" s="120"/>
      <c r="U62776" s="121"/>
      <c r="V62776" s="122"/>
      <c r="W62776" s="123"/>
      <c r="AC62776" s="123"/>
    </row>
    <row r="62777" spans="5:29" s="2" customFormat="1">
      <c r="E62777" s="120"/>
      <c r="M62777" s="120"/>
      <c r="N62777" s="120"/>
      <c r="U62777" s="121"/>
      <c r="V62777" s="122"/>
      <c r="W62777" s="123"/>
      <c r="AC62777" s="123"/>
    </row>
    <row r="62778" spans="5:29" s="2" customFormat="1">
      <c r="E62778" s="120"/>
      <c r="M62778" s="120"/>
      <c r="N62778" s="120"/>
      <c r="U62778" s="121"/>
      <c r="V62778" s="122"/>
      <c r="W62778" s="123"/>
      <c r="AC62778" s="123"/>
    </row>
    <row r="62779" spans="5:29" s="2" customFormat="1">
      <c r="E62779" s="120"/>
      <c r="M62779" s="120"/>
      <c r="N62779" s="120"/>
      <c r="U62779" s="121"/>
      <c r="V62779" s="122"/>
      <c r="W62779" s="123"/>
      <c r="AC62779" s="123"/>
    </row>
    <row r="62780" spans="5:29" s="2" customFormat="1">
      <c r="E62780" s="120"/>
      <c r="M62780" s="120"/>
      <c r="N62780" s="120"/>
      <c r="U62780" s="121"/>
      <c r="V62780" s="122"/>
      <c r="W62780" s="123"/>
      <c r="AC62780" s="123"/>
    </row>
    <row r="62781" spans="5:29" s="2" customFormat="1">
      <c r="E62781" s="120"/>
      <c r="M62781" s="120"/>
      <c r="N62781" s="120"/>
      <c r="U62781" s="121"/>
      <c r="V62781" s="122"/>
      <c r="W62781" s="123"/>
      <c r="AC62781" s="123"/>
    </row>
    <row r="62782" spans="5:29" s="2" customFormat="1">
      <c r="E62782" s="120"/>
      <c r="M62782" s="120"/>
      <c r="N62782" s="120"/>
      <c r="U62782" s="121"/>
      <c r="V62782" s="122"/>
      <c r="W62782" s="123"/>
      <c r="AC62782" s="123"/>
    </row>
    <row r="62783" spans="5:29" s="2" customFormat="1">
      <c r="E62783" s="120"/>
      <c r="M62783" s="120"/>
      <c r="N62783" s="120"/>
      <c r="U62783" s="121"/>
      <c r="V62783" s="122"/>
      <c r="W62783" s="123"/>
      <c r="AC62783" s="123"/>
    </row>
    <row r="62784" spans="5:29" s="2" customFormat="1">
      <c r="E62784" s="120"/>
      <c r="M62784" s="120"/>
      <c r="N62784" s="120"/>
      <c r="U62784" s="121"/>
      <c r="V62784" s="122"/>
      <c r="W62784" s="123"/>
      <c r="AC62784" s="123"/>
    </row>
    <row r="62785" spans="5:29" s="2" customFormat="1">
      <c r="E62785" s="120"/>
      <c r="M62785" s="120"/>
      <c r="N62785" s="120"/>
      <c r="U62785" s="121"/>
      <c r="V62785" s="122"/>
      <c r="W62785" s="123"/>
      <c r="AC62785" s="123"/>
    </row>
    <row r="62786" spans="5:29" s="2" customFormat="1">
      <c r="E62786" s="120"/>
      <c r="M62786" s="120"/>
      <c r="N62786" s="120"/>
      <c r="U62786" s="121"/>
      <c r="V62786" s="122"/>
      <c r="W62786" s="123"/>
      <c r="AC62786" s="123"/>
    </row>
    <row r="62787" spans="5:29" s="2" customFormat="1">
      <c r="E62787" s="120"/>
      <c r="M62787" s="120"/>
      <c r="N62787" s="120"/>
      <c r="U62787" s="121"/>
      <c r="V62787" s="122"/>
      <c r="W62787" s="123"/>
      <c r="AC62787" s="123"/>
    </row>
    <row r="62788" spans="5:29" s="2" customFormat="1">
      <c r="E62788" s="120"/>
      <c r="M62788" s="120"/>
      <c r="N62788" s="120"/>
      <c r="U62788" s="121"/>
      <c r="V62788" s="122"/>
      <c r="W62788" s="123"/>
      <c r="AC62788" s="123"/>
    </row>
    <row r="62789" spans="5:29" s="2" customFormat="1">
      <c r="E62789" s="120"/>
      <c r="M62789" s="120"/>
      <c r="N62789" s="120"/>
      <c r="U62789" s="121"/>
      <c r="V62789" s="122"/>
      <c r="W62789" s="123"/>
      <c r="AC62789" s="123"/>
    </row>
    <row r="62790" spans="5:29" s="2" customFormat="1">
      <c r="E62790" s="120"/>
      <c r="M62790" s="120"/>
      <c r="N62790" s="120"/>
      <c r="U62790" s="121"/>
      <c r="V62790" s="122"/>
      <c r="W62790" s="123"/>
      <c r="AC62790" s="123"/>
    </row>
    <row r="62791" spans="5:29" s="2" customFormat="1">
      <c r="E62791" s="120"/>
      <c r="M62791" s="120"/>
      <c r="N62791" s="120"/>
      <c r="U62791" s="121"/>
      <c r="V62791" s="122"/>
      <c r="W62791" s="123"/>
      <c r="AC62791" s="123"/>
    </row>
    <row r="62792" spans="5:29" s="2" customFormat="1">
      <c r="E62792" s="120"/>
      <c r="M62792" s="120"/>
      <c r="N62792" s="120"/>
      <c r="U62792" s="121"/>
      <c r="V62792" s="122"/>
      <c r="W62792" s="123"/>
      <c r="AC62792" s="123"/>
    </row>
    <row r="62793" spans="5:29" s="2" customFormat="1">
      <c r="E62793" s="120"/>
      <c r="M62793" s="120"/>
      <c r="N62793" s="120"/>
      <c r="U62793" s="121"/>
      <c r="V62793" s="122"/>
      <c r="W62793" s="123"/>
      <c r="AC62793" s="123"/>
    </row>
    <row r="62794" spans="5:29" s="2" customFormat="1">
      <c r="E62794" s="120"/>
      <c r="M62794" s="120"/>
      <c r="N62794" s="120"/>
      <c r="U62794" s="121"/>
      <c r="V62794" s="122"/>
      <c r="W62794" s="123"/>
      <c r="AC62794" s="123"/>
    </row>
    <row r="62795" spans="5:29" s="2" customFormat="1">
      <c r="E62795" s="120"/>
      <c r="M62795" s="120"/>
      <c r="N62795" s="120"/>
      <c r="U62795" s="121"/>
      <c r="V62795" s="122"/>
      <c r="W62795" s="123"/>
      <c r="AC62795" s="123"/>
    </row>
    <row r="62796" spans="5:29" s="2" customFormat="1">
      <c r="E62796" s="120"/>
      <c r="M62796" s="120"/>
      <c r="N62796" s="120"/>
      <c r="U62796" s="121"/>
      <c r="V62796" s="122"/>
      <c r="W62796" s="123"/>
      <c r="AC62796" s="123"/>
    </row>
    <row r="62797" spans="5:29" s="2" customFormat="1">
      <c r="E62797" s="120"/>
      <c r="M62797" s="120"/>
      <c r="N62797" s="120"/>
      <c r="U62797" s="121"/>
      <c r="V62797" s="122"/>
      <c r="W62797" s="123"/>
      <c r="AC62797" s="123"/>
    </row>
    <row r="62798" spans="5:29" s="2" customFormat="1">
      <c r="E62798" s="120"/>
      <c r="M62798" s="120"/>
      <c r="N62798" s="120"/>
      <c r="U62798" s="121"/>
      <c r="V62798" s="122"/>
      <c r="W62798" s="123"/>
      <c r="AC62798" s="123"/>
    </row>
    <row r="62799" spans="5:29" s="2" customFormat="1">
      <c r="E62799" s="120"/>
      <c r="M62799" s="120"/>
      <c r="N62799" s="120"/>
      <c r="U62799" s="121"/>
      <c r="V62799" s="122"/>
      <c r="W62799" s="123"/>
      <c r="AC62799" s="123"/>
    </row>
    <row r="62800" spans="5:29" s="2" customFormat="1">
      <c r="E62800" s="120"/>
      <c r="M62800" s="120"/>
      <c r="N62800" s="120"/>
      <c r="U62800" s="121"/>
      <c r="V62800" s="122"/>
      <c r="W62800" s="123"/>
      <c r="AC62800" s="123"/>
    </row>
    <row r="62801" spans="5:29" s="2" customFormat="1">
      <c r="E62801" s="120"/>
      <c r="M62801" s="120"/>
      <c r="N62801" s="120"/>
      <c r="U62801" s="121"/>
      <c r="V62801" s="122"/>
      <c r="W62801" s="123"/>
      <c r="AC62801" s="123"/>
    </row>
    <row r="62802" spans="5:29" s="2" customFormat="1">
      <c r="E62802" s="120"/>
      <c r="M62802" s="120"/>
      <c r="N62802" s="120"/>
      <c r="U62802" s="121"/>
      <c r="V62802" s="122"/>
      <c r="W62802" s="123"/>
      <c r="AC62802" s="123"/>
    </row>
    <row r="62803" spans="5:29" s="2" customFormat="1">
      <c r="E62803" s="120"/>
      <c r="M62803" s="120"/>
      <c r="N62803" s="120"/>
      <c r="U62803" s="121"/>
      <c r="V62803" s="122"/>
      <c r="W62803" s="123"/>
      <c r="AC62803" s="123"/>
    </row>
    <row r="62804" spans="5:29" s="2" customFormat="1">
      <c r="E62804" s="120"/>
      <c r="M62804" s="120"/>
      <c r="N62804" s="120"/>
      <c r="U62804" s="121"/>
      <c r="V62804" s="122"/>
      <c r="W62804" s="123"/>
      <c r="AC62804" s="123"/>
    </row>
    <row r="62805" spans="5:29" s="2" customFormat="1">
      <c r="E62805" s="120"/>
      <c r="M62805" s="120"/>
      <c r="N62805" s="120"/>
      <c r="U62805" s="121"/>
      <c r="V62805" s="122"/>
      <c r="W62805" s="123"/>
      <c r="AC62805" s="123"/>
    </row>
    <row r="62806" spans="5:29" s="2" customFormat="1">
      <c r="E62806" s="120"/>
      <c r="M62806" s="120"/>
      <c r="N62806" s="120"/>
      <c r="U62806" s="121"/>
      <c r="V62806" s="122"/>
      <c r="W62806" s="123"/>
      <c r="AC62806" s="123"/>
    </row>
    <row r="62807" spans="5:29" s="2" customFormat="1">
      <c r="E62807" s="120"/>
      <c r="M62807" s="120"/>
      <c r="N62807" s="120"/>
      <c r="U62807" s="121"/>
      <c r="V62807" s="122"/>
      <c r="W62807" s="123"/>
      <c r="AC62807" s="123"/>
    </row>
    <row r="62808" spans="5:29" s="2" customFormat="1">
      <c r="E62808" s="120"/>
      <c r="M62808" s="120"/>
      <c r="N62808" s="120"/>
      <c r="U62808" s="121"/>
      <c r="V62808" s="122"/>
      <c r="W62808" s="123"/>
      <c r="AC62808" s="123"/>
    </row>
    <row r="62809" spans="5:29" s="2" customFormat="1">
      <c r="E62809" s="120"/>
      <c r="M62809" s="120"/>
      <c r="N62809" s="120"/>
      <c r="U62809" s="121"/>
      <c r="V62809" s="122"/>
      <c r="W62809" s="123"/>
      <c r="AC62809" s="123"/>
    </row>
    <row r="62810" spans="5:29" s="2" customFormat="1">
      <c r="E62810" s="120"/>
      <c r="M62810" s="120"/>
      <c r="N62810" s="120"/>
      <c r="U62810" s="121"/>
      <c r="V62810" s="122"/>
      <c r="W62810" s="123"/>
      <c r="AC62810" s="123"/>
    </row>
    <row r="62811" spans="5:29" s="2" customFormat="1">
      <c r="E62811" s="120"/>
      <c r="M62811" s="120"/>
      <c r="N62811" s="120"/>
      <c r="U62811" s="121"/>
      <c r="V62811" s="122"/>
      <c r="W62811" s="123"/>
      <c r="AC62811" s="123"/>
    </row>
    <row r="62812" spans="5:29" s="2" customFormat="1">
      <c r="E62812" s="120"/>
      <c r="M62812" s="120"/>
      <c r="N62812" s="120"/>
      <c r="U62812" s="121"/>
      <c r="V62812" s="122"/>
      <c r="W62812" s="123"/>
      <c r="AC62812" s="123"/>
    </row>
    <row r="62813" spans="5:29" s="2" customFormat="1">
      <c r="E62813" s="120"/>
      <c r="M62813" s="120"/>
      <c r="N62813" s="120"/>
      <c r="U62813" s="121"/>
      <c r="V62813" s="122"/>
      <c r="W62813" s="123"/>
      <c r="AC62813" s="123"/>
    </row>
    <row r="62814" spans="5:29" s="2" customFormat="1">
      <c r="E62814" s="120"/>
      <c r="M62814" s="120"/>
      <c r="N62814" s="120"/>
      <c r="U62814" s="121"/>
      <c r="V62814" s="122"/>
      <c r="W62814" s="123"/>
      <c r="AC62814" s="123"/>
    </row>
    <row r="62815" spans="5:29" s="2" customFormat="1">
      <c r="E62815" s="120"/>
      <c r="M62815" s="120"/>
      <c r="N62815" s="120"/>
      <c r="U62815" s="121"/>
      <c r="V62815" s="122"/>
      <c r="W62815" s="123"/>
      <c r="AC62815" s="123"/>
    </row>
    <row r="62816" spans="5:29" s="2" customFormat="1">
      <c r="E62816" s="120"/>
      <c r="M62816" s="120"/>
      <c r="N62816" s="120"/>
      <c r="U62816" s="121"/>
      <c r="V62816" s="122"/>
      <c r="W62816" s="123"/>
      <c r="AC62816" s="123"/>
    </row>
    <row r="62817" spans="5:29" s="2" customFormat="1">
      <c r="E62817" s="120"/>
      <c r="M62817" s="120"/>
      <c r="N62817" s="120"/>
      <c r="U62817" s="121"/>
      <c r="V62817" s="122"/>
      <c r="W62817" s="123"/>
      <c r="AC62817" s="123"/>
    </row>
    <row r="62818" spans="5:29" s="2" customFormat="1">
      <c r="E62818" s="120"/>
      <c r="M62818" s="120"/>
      <c r="N62818" s="120"/>
      <c r="U62818" s="121"/>
      <c r="V62818" s="122"/>
      <c r="W62818" s="123"/>
      <c r="AC62818" s="123"/>
    </row>
    <row r="62819" spans="5:29" s="2" customFormat="1">
      <c r="E62819" s="120"/>
      <c r="M62819" s="120"/>
      <c r="N62819" s="120"/>
      <c r="U62819" s="121"/>
      <c r="V62819" s="122"/>
      <c r="W62819" s="123"/>
      <c r="AC62819" s="123"/>
    </row>
    <row r="62820" spans="5:29" s="2" customFormat="1">
      <c r="E62820" s="120"/>
      <c r="M62820" s="120"/>
      <c r="N62820" s="120"/>
      <c r="U62820" s="121"/>
      <c r="V62820" s="122"/>
      <c r="W62820" s="123"/>
      <c r="AC62820" s="123"/>
    </row>
    <row r="62821" spans="5:29" s="2" customFormat="1">
      <c r="E62821" s="120"/>
      <c r="M62821" s="120"/>
      <c r="N62821" s="120"/>
      <c r="U62821" s="121"/>
      <c r="V62821" s="122"/>
      <c r="W62821" s="123"/>
      <c r="AC62821" s="123"/>
    </row>
    <row r="62822" spans="5:29" s="2" customFormat="1">
      <c r="E62822" s="120"/>
      <c r="M62822" s="120"/>
      <c r="N62822" s="120"/>
      <c r="U62822" s="121"/>
      <c r="V62822" s="122"/>
      <c r="W62822" s="123"/>
      <c r="AC62822" s="123"/>
    </row>
    <row r="62823" spans="5:29" s="2" customFormat="1">
      <c r="E62823" s="120"/>
      <c r="M62823" s="120"/>
      <c r="N62823" s="120"/>
      <c r="U62823" s="121"/>
      <c r="V62823" s="122"/>
      <c r="W62823" s="123"/>
      <c r="AC62823" s="123"/>
    </row>
    <row r="62824" spans="5:29" s="2" customFormat="1">
      <c r="E62824" s="120"/>
      <c r="M62824" s="120"/>
      <c r="N62824" s="120"/>
      <c r="U62824" s="121"/>
      <c r="V62824" s="122"/>
      <c r="W62824" s="123"/>
      <c r="AC62824" s="123"/>
    </row>
    <row r="62825" spans="5:29" s="2" customFormat="1">
      <c r="E62825" s="120"/>
      <c r="M62825" s="120"/>
      <c r="N62825" s="120"/>
      <c r="U62825" s="121"/>
      <c r="V62825" s="122"/>
      <c r="W62825" s="123"/>
      <c r="AC62825" s="123"/>
    </row>
    <row r="62826" spans="5:29" s="2" customFormat="1">
      <c r="E62826" s="120"/>
      <c r="M62826" s="120"/>
      <c r="N62826" s="120"/>
      <c r="U62826" s="121"/>
      <c r="V62826" s="122"/>
      <c r="W62826" s="123"/>
      <c r="AC62826" s="123"/>
    </row>
    <row r="62827" spans="5:29" s="2" customFormat="1">
      <c r="E62827" s="120"/>
      <c r="M62827" s="120"/>
      <c r="N62827" s="120"/>
      <c r="U62827" s="121"/>
      <c r="V62827" s="122"/>
      <c r="W62827" s="123"/>
      <c r="AC62827" s="123"/>
    </row>
    <row r="62828" spans="5:29" s="2" customFormat="1">
      <c r="E62828" s="120"/>
      <c r="M62828" s="120"/>
      <c r="N62828" s="120"/>
      <c r="U62828" s="121"/>
      <c r="V62828" s="122"/>
      <c r="W62828" s="123"/>
      <c r="AC62828" s="123"/>
    </row>
    <row r="62829" spans="5:29" s="2" customFormat="1">
      <c r="E62829" s="120"/>
      <c r="M62829" s="120"/>
      <c r="N62829" s="120"/>
      <c r="U62829" s="121"/>
      <c r="V62829" s="122"/>
      <c r="W62829" s="123"/>
      <c r="AC62829" s="123"/>
    </row>
    <row r="62830" spans="5:29" s="2" customFormat="1">
      <c r="E62830" s="120"/>
      <c r="M62830" s="120"/>
      <c r="N62830" s="120"/>
      <c r="U62830" s="121"/>
      <c r="V62830" s="122"/>
      <c r="W62830" s="123"/>
      <c r="AC62830" s="123"/>
    </row>
    <row r="62831" spans="5:29" s="2" customFormat="1">
      <c r="E62831" s="120"/>
      <c r="M62831" s="120"/>
      <c r="N62831" s="120"/>
      <c r="U62831" s="121"/>
      <c r="V62831" s="122"/>
      <c r="W62831" s="123"/>
      <c r="AC62831" s="123"/>
    </row>
    <row r="62832" spans="5:29" s="2" customFormat="1">
      <c r="E62832" s="120"/>
      <c r="M62832" s="120"/>
      <c r="N62832" s="120"/>
      <c r="U62832" s="121"/>
      <c r="V62832" s="122"/>
      <c r="W62832" s="123"/>
      <c r="AC62832" s="123"/>
    </row>
    <row r="62833" spans="5:29" s="2" customFormat="1">
      <c r="E62833" s="120"/>
      <c r="M62833" s="120"/>
      <c r="N62833" s="120"/>
      <c r="U62833" s="121"/>
      <c r="V62833" s="122"/>
      <c r="W62833" s="123"/>
      <c r="AC62833" s="123"/>
    </row>
    <row r="62834" spans="5:29" s="2" customFormat="1">
      <c r="E62834" s="120"/>
      <c r="M62834" s="120"/>
      <c r="N62834" s="120"/>
      <c r="U62834" s="121"/>
      <c r="V62834" s="122"/>
      <c r="W62834" s="123"/>
      <c r="AC62834" s="123"/>
    </row>
    <row r="62835" spans="5:29" s="2" customFormat="1">
      <c r="E62835" s="120"/>
      <c r="M62835" s="120"/>
      <c r="N62835" s="120"/>
      <c r="U62835" s="121"/>
      <c r="V62835" s="122"/>
      <c r="W62835" s="123"/>
      <c r="AC62835" s="123"/>
    </row>
    <row r="62836" spans="5:29" s="2" customFormat="1">
      <c r="E62836" s="120"/>
      <c r="M62836" s="120"/>
      <c r="N62836" s="120"/>
      <c r="U62836" s="121"/>
      <c r="V62836" s="122"/>
      <c r="W62836" s="123"/>
      <c r="AC62836" s="123"/>
    </row>
    <row r="62837" spans="5:29" s="2" customFormat="1">
      <c r="E62837" s="120"/>
      <c r="M62837" s="120"/>
      <c r="N62837" s="120"/>
      <c r="U62837" s="121"/>
      <c r="V62837" s="122"/>
      <c r="W62837" s="123"/>
      <c r="AC62837" s="123"/>
    </row>
    <row r="62838" spans="5:29" s="2" customFormat="1">
      <c r="E62838" s="120"/>
      <c r="M62838" s="120"/>
      <c r="N62838" s="120"/>
      <c r="U62838" s="121"/>
      <c r="V62838" s="122"/>
      <c r="W62838" s="123"/>
      <c r="AC62838" s="123"/>
    </row>
    <row r="62839" spans="5:29" s="2" customFormat="1">
      <c r="E62839" s="120"/>
      <c r="M62839" s="120"/>
      <c r="N62839" s="120"/>
      <c r="U62839" s="121"/>
      <c r="V62839" s="122"/>
      <c r="W62839" s="123"/>
      <c r="AC62839" s="123"/>
    </row>
    <row r="62840" spans="5:29" s="2" customFormat="1">
      <c r="E62840" s="120"/>
      <c r="M62840" s="120"/>
      <c r="N62840" s="120"/>
      <c r="U62840" s="121"/>
      <c r="V62840" s="122"/>
      <c r="W62840" s="123"/>
      <c r="AC62840" s="123"/>
    </row>
    <row r="62841" spans="5:29" s="2" customFormat="1">
      <c r="E62841" s="120"/>
      <c r="M62841" s="120"/>
      <c r="N62841" s="120"/>
      <c r="U62841" s="121"/>
      <c r="V62841" s="122"/>
      <c r="W62841" s="123"/>
      <c r="AC62841" s="123"/>
    </row>
    <row r="62842" spans="5:29" s="2" customFormat="1">
      <c r="E62842" s="120"/>
      <c r="M62842" s="120"/>
      <c r="N62842" s="120"/>
      <c r="U62842" s="121"/>
      <c r="V62842" s="122"/>
      <c r="W62842" s="123"/>
      <c r="AC62842" s="123"/>
    </row>
    <row r="62843" spans="5:29" s="2" customFormat="1">
      <c r="E62843" s="120"/>
      <c r="M62843" s="120"/>
      <c r="N62843" s="120"/>
      <c r="U62843" s="121"/>
      <c r="V62843" s="122"/>
      <c r="W62843" s="123"/>
      <c r="AC62843" s="123"/>
    </row>
    <row r="62844" spans="5:29" s="2" customFormat="1">
      <c r="E62844" s="120"/>
      <c r="M62844" s="120"/>
      <c r="N62844" s="120"/>
      <c r="U62844" s="121"/>
      <c r="V62844" s="122"/>
      <c r="W62844" s="123"/>
      <c r="AC62844" s="123"/>
    </row>
    <row r="62845" spans="5:29" s="2" customFormat="1">
      <c r="E62845" s="120"/>
      <c r="M62845" s="120"/>
      <c r="N62845" s="120"/>
      <c r="U62845" s="121"/>
      <c r="V62845" s="122"/>
      <c r="W62845" s="123"/>
      <c r="AC62845" s="123"/>
    </row>
    <row r="62846" spans="5:29" s="2" customFormat="1">
      <c r="E62846" s="120"/>
      <c r="M62846" s="120"/>
      <c r="N62846" s="120"/>
      <c r="U62846" s="121"/>
      <c r="V62846" s="122"/>
      <c r="W62846" s="123"/>
      <c r="AC62846" s="123"/>
    </row>
    <row r="62847" spans="5:29" s="2" customFormat="1">
      <c r="E62847" s="120"/>
      <c r="M62847" s="120"/>
      <c r="N62847" s="120"/>
      <c r="U62847" s="121"/>
      <c r="V62847" s="122"/>
      <c r="W62847" s="123"/>
      <c r="AC62847" s="123"/>
    </row>
    <row r="62848" spans="5:29" s="2" customFormat="1">
      <c r="E62848" s="120"/>
      <c r="M62848" s="120"/>
      <c r="N62848" s="120"/>
      <c r="U62848" s="121"/>
      <c r="V62848" s="122"/>
      <c r="W62848" s="123"/>
      <c r="AC62848" s="123"/>
    </row>
    <row r="62849" spans="5:29" s="2" customFormat="1">
      <c r="E62849" s="120"/>
      <c r="M62849" s="120"/>
      <c r="N62849" s="120"/>
      <c r="U62849" s="121"/>
      <c r="V62849" s="122"/>
      <c r="W62849" s="123"/>
      <c r="AC62849" s="123"/>
    </row>
    <row r="62850" spans="5:29" s="2" customFormat="1">
      <c r="E62850" s="120"/>
      <c r="M62850" s="120"/>
      <c r="N62850" s="120"/>
      <c r="U62850" s="121"/>
      <c r="V62850" s="122"/>
      <c r="W62850" s="123"/>
      <c r="AC62850" s="123"/>
    </row>
    <row r="62851" spans="5:29" s="2" customFormat="1">
      <c r="E62851" s="120"/>
      <c r="M62851" s="120"/>
      <c r="N62851" s="120"/>
      <c r="U62851" s="121"/>
      <c r="V62851" s="122"/>
      <c r="W62851" s="123"/>
      <c r="AC62851" s="123"/>
    </row>
    <row r="62852" spans="5:29" s="2" customFormat="1">
      <c r="E62852" s="120"/>
      <c r="M62852" s="120"/>
      <c r="N62852" s="120"/>
      <c r="U62852" s="121"/>
      <c r="V62852" s="122"/>
      <c r="W62852" s="123"/>
      <c r="AC62852" s="123"/>
    </row>
    <row r="62853" spans="5:29" s="2" customFormat="1">
      <c r="E62853" s="120"/>
      <c r="M62853" s="120"/>
      <c r="N62853" s="120"/>
      <c r="U62853" s="121"/>
      <c r="V62853" s="122"/>
      <c r="W62853" s="123"/>
      <c r="AC62853" s="123"/>
    </row>
    <row r="62854" spans="5:29" s="2" customFormat="1">
      <c r="E62854" s="120"/>
      <c r="M62854" s="120"/>
      <c r="N62854" s="120"/>
      <c r="U62854" s="121"/>
      <c r="V62854" s="122"/>
      <c r="W62854" s="123"/>
      <c r="AC62854" s="123"/>
    </row>
    <row r="62855" spans="5:29" s="2" customFormat="1">
      <c r="E62855" s="120"/>
      <c r="M62855" s="120"/>
      <c r="N62855" s="120"/>
      <c r="U62855" s="121"/>
      <c r="V62855" s="122"/>
      <c r="W62855" s="123"/>
      <c r="AC62855" s="123"/>
    </row>
    <row r="62856" spans="5:29" s="2" customFormat="1">
      <c r="E62856" s="120"/>
      <c r="M62856" s="120"/>
      <c r="N62856" s="120"/>
      <c r="U62856" s="121"/>
      <c r="V62856" s="122"/>
      <c r="W62856" s="123"/>
      <c r="AC62856" s="123"/>
    </row>
    <row r="62857" spans="5:29" s="2" customFormat="1">
      <c r="E62857" s="120"/>
      <c r="M62857" s="120"/>
      <c r="N62857" s="120"/>
      <c r="U62857" s="121"/>
      <c r="V62857" s="122"/>
      <c r="W62857" s="123"/>
      <c r="AC62857" s="123"/>
    </row>
    <row r="62858" spans="5:29" s="2" customFormat="1">
      <c r="E62858" s="120"/>
      <c r="M62858" s="120"/>
      <c r="N62858" s="120"/>
      <c r="U62858" s="121"/>
      <c r="V62858" s="122"/>
      <c r="W62858" s="123"/>
      <c r="AC62858" s="123"/>
    </row>
    <row r="62859" spans="5:29" s="2" customFormat="1">
      <c r="E62859" s="120"/>
      <c r="M62859" s="120"/>
      <c r="N62859" s="120"/>
      <c r="U62859" s="121"/>
      <c r="V62859" s="122"/>
      <c r="W62859" s="123"/>
      <c r="AC62859" s="123"/>
    </row>
    <row r="62860" spans="5:29" s="2" customFormat="1">
      <c r="E62860" s="120"/>
      <c r="M62860" s="120"/>
      <c r="N62860" s="120"/>
      <c r="U62860" s="121"/>
      <c r="V62860" s="122"/>
      <c r="W62860" s="123"/>
      <c r="AC62860" s="123"/>
    </row>
    <row r="62861" spans="5:29" s="2" customFormat="1">
      <c r="E62861" s="120"/>
      <c r="M62861" s="120"/>
      <c r="N62861" s="120"/>
      <c r="U62861" s="121"/>
      <c r="V62861" s="122"/>
      <c r="W62861" s="123"/>
      <c r="AC62861" s="123"/>
    </row>
    <row r="62862" spans="5:29" s="2" customFormat="1">
      <c r="E62862" s="120"/>
      <c r="M62862" s="120"/>
      <c r="N62862" s="120"/>
      <c r="U62862" s="121"/>
      <c r="V62862" s="122"/>
      <c r="W62862" s="123"/>
      <c r="AC62862" s="123"/>
    </row>
    <row r="62863" spans="5:29" s="2" customFormat="1">
      <c r="E62863" s="120"/>
      <c r="M62863" s="120"/>
      <c r="N62863" s="120"/>
      <c r="U62863" s="121"/>
      <c r="V62863" s="122"/>
      <c r="W62863" s="123"/>
      <c r="AC62863" s="123"/>
    </row>
    <row r="62864" spans="5:29" s="2" customFormat="1">
      <c r="E62864" s="120"/>
      <c r="M62864" s="120"/>
      <c r="N62864" s="120"/>
      <c r="U62864" s="121"/>
      <c r="V62864" s="122"/>
      <c r="W62864" s="123"/>
      <c r="AC62864" s="123"/>
    </row>
    <row r="62865" spans="5:29" s="2" customFormat="1">
      <c r="E62865" s="120"/>
      <c r="M62865" s="120"/>
      <c r="N62865" s="120"/>
      <c r="U62865" s="121"/>
      <c r="V62865" s="122"/>
      <c r="W62865" s="123"/>
      <c r="AC62865" s="123"/>
    </row>
    <row r="62866" spans="5:29" s="2" customFormat="1">
      <c r="E62866" s="120"/>
      <c r="M62866" s="120"/>
      <c r="N62866" s="120"/>
      <c r="U62866" s="121"/>
      <c r="V62866" s="122"/>
      <c r="W62866" s="123"/>
      <c r="AC62866" s="123"/>
    </row>
    <row r="62867" spans="5:29" s="2" customFormat="1">
      <c r="E62867" s="120"/>
      <c r="M62867" s="120"/>
      <c r="N62867" s="120"/>
      <c r="U62867" s="121"/>
      <c r="V62867" s="122"/>
      <c r="W62867" s="123"/>
      <c r="AC62867" s="123"/>
    </row>
    <row r="62868" spans="5:29" s="2" customFormat="1">
      <c r="E62868" s="120"/>
      <c r="M62868" s="120"/>
      <c r="N62868" s="120"/>
      <c r="U62868" s="121"/>
      <c r="V62868" s="122"/>
      <c r="W62868" s="123"/>
      <c r="AC62868" s="123"/>
    </row>
    <row r="62869" spans="5:29" s="2" customFormat="1">
      <c r="E62869" s="120"/>
      <c r="M62869" s="120"/>
      <c r="N62869" s="120"/>
      <c r="U62869" s="121"/>
      <c r="V62869" s="122"/>
      <c r="W62869" s="123"/>
      <c r="AC62869" s="123"/>
    </row>
    <row r="62870" spans="5:29" s="2" customFormat="1">
      <c r="E62870" s="120"/>
      <c r="M62870" s="120"/>
      <c r="N62870" s="120"/>
      <c r="U62870" s="121"/>
      <c r="V62870" s="122"/>
      <c r="W62870" s="123"/>
      <c r="AC62870" s="123"/>
    </row>
    <row r="62871" spans="5:29" s="2" customFormat="1">
      <c r="E62871" s="120"/>
      <c r="M62871" s="120"/>
      <c r="N62871" s="120"/>
      <c r="U62871" s="121"/>
      <c r="V62871" s="122"/>
      <c r="W62871" s="123"/>
      <c r="AC62871" s="123"/>
    </row>
    <row r="62872" spans="5:29" s="2" customFormat="1">
      <c r="E62872" s="120"/>
      <c r="M62872" s="120"/>
      <c r="N62872" s="120"/>
      <c r="U62872" s="121"/>
      <c r="V62872" s="122"/>
      <c r="W62872" s="123"/>
      <c r="AC62872" s="123"/>
    </row>
    <row r="62873" spans="5:29" s="2" customFormat="1">
      <c r="E62873" s="120"/>
      <c r="M62873" s="120"/>
      <c r="N62873" s="120"/>
      <c r="U62873" s="121"/>
      <c r="V62873" s="122"/>
      <c r="W62873" s="123"/>
      <c r="AC62873" s="123"/>
    </row>
    <row r="62874" spans="5:29" s="2" customFormat="1">
      <c r="E62874" s="120"/>
      <c r="M62874" s="120"/>
      <c r="N62874" s="120"/>
      <c r="U62874" s="121"/>
      <c r="V62874" s="122"/>
      <c r="W62874" s="123"/>
      <c r="AC62874" s="123"/>
    </row>
    <row r="62875" spans="5:29" s="2" customFormat="1">
      <c r="E62875" s="120"/>
      <c r="M62875" s="120"/>
      <c r="N62875" s="120"/>
      <c r="U62875" s="121"/>
      <c r="V62875" s="122"/>
      <c r="W62875" s="123"/>
      <c r="AC62875" s="123"/>
    </row>
    <row r="62876" spans="5:29" s="2" customFormat="1">
      <c r="E62876" s="120"/>
      <c r="M62876" s="120"/>
      <c r="N62876" s="120"/>
      <c r="U62876" s="121"/>
      <c r="V62876" s="122"/>
      <c r="W62876" s="123"/>
      <c r="AC62876" s="123"/>
    </row>
    <row r="62877" spans="5:29" s="2" customFormat="1">
      <c r="E62877" s="120"/>
      <c r="M62877" s="120"/>
      <c r="N62877" s="120"/>
      <c r="U62877" s="121"/>
      <c r="V62877" s="122"/>
      <c r="W62877" s="123"/>
      <c r="AC62877" s="123"/>
    </row>
    <row r="62878" spans="5:29" s="2" customFormat="1">
      <c r="E62878" s="120"/>
      <c r="M62878" s="120"/>
      <c r="N62878" s="120"/>
      <c r="U62878" s="121"/>
      <c r="V62878" s="122"/>
      <c r="W62878" s="123"/>
      <c r="AC62878" s="123"/>
    </row>
    <row r="62879" spans="5:29" s="2" customFormat="1">
      <c r="E62879" s="120"/>
      <c r="M62879" s="120"/>
      <c r="N62879" s="120"/>
      <c r="U62879" s="121"/>
      <c r="V62879" s="122"/>
      <c r="W62879" s="123"/>
      <c r="AC62879" s="123"/>
    </row>
    <row r="62880" spans="5:29" s="2" customFormat="1">
      <c r="E62880" s="120"/>
      <c r="M62880" s="120"/>
      <c r="N62880" s="120"/>
      <c r="U62880" s="121"/>
      <c r="V62880" s="122"/>
      <c r="W62880" s="123"/>
      <c r="AC62880" s="123"/>
    </row>
    <row r="62881" spans="5:29" s="2" customFormat="1">
      <c r="E62881" s="120"/>
      <c r="M62881" s="120"/>
      <c r="N62881" s="120"/>
      <c r="U62881" s="121"/>
      <c r="V62881" s="122"/>
      <c r="W62881" s="123"/>
      <c r="AC62881" s="123"/>
    </row>
    <row r="62882" spans="5:29" s="2" customFormat="1">
      <c r="E62882" s="120"/>
      <c r="M62882" s="120"/>
      <c r="N62882" s="120"/>
      <c r="U62882" s="121"/>
      <c r="V62882" s="122"/>
      <c r="W62882" s="123"/>
      <c r="AC62882" s="123"/>
    </row>
    <row r="62883" spans="5:29" s="2" customFormat="1">
      <c r="E62883" s="120"/>
      <c r="M62883" s="120"/>
      <c r="N62883" s="120"/>
      <c r="U62883" s="121"/>
      <c r="V62883" s="122"/>
      <c r="W62883" s="123"/>
      <c r="AC62883" s="123"/>
    </row>
    <row r="62884" spans="5:29" s="2" customFormat="1">
      <c r="E62884" s="120"/>
      <c r="M62884" s="120"/>
      <c r="N62884" s="120"/>
      <c r="U62884" s="121"/>
      <c r="V62884" s="122"/>
      <c r="W62884" s="123"/>
      <c r="AC62884" s="123"/>
    </row>
    <row r="62885" spans="5:29" s="2" customFormat="1">
      <c r="E62885" s="120"/>
      <c r="M62885" s="120"/>
      <c r="N62885" s="120"/>
      <c r="U62885" s="121"/>
      <c r="V62885" s="122"/>
      <c r="W62885" s="123"/>
      <c r="AC62885" s="123"/>
    </row>
    <row r="62886" spans="5:29" s="2" customFormat="1">
      <c r="E62886" s="120"/>
      <c r="M62886" s="120"/>
      <c r="N62886" s="120"/>
      <c r="U62886" s="121"/>
      <c r="V62886" s="122"/>
      <c r="W62886" s="123"/>
      <c r="AC62886" s="123"/>
    </row>
    <row r="62887" spans="5:29" s="2" customFormat="1">
      <c r="E62887" s="120"/>
      <c r="M62887" s="120"/>
      <c r="N62887" s="120"/>
      <c r="U62887" s="121"/>
      <c r="V62887" s="122"/>
      <c r="W62887" s="123"/>
      <c r="AC62887" s="123"/>
    </row>
    <row r="62888" spans="5:29" s="2" customFormat="1">
      <c r="E62888" s="120"/>
      <c r="M62888" s="120"/>
      <c r="N62888" s="120"/>
      <c r="U62888" s="121"/>
      <c r="V62888" s="122"/>
      <c r="W62888" s="123"/>
      <c r="AC62888" s="123"/>
    </row>
    <row r="62889" spans="5:29" s="2" customFormat="1">
      <c r="E62889" s="120"/>
      <c r="M62889" s="120"/>
      <c r="N62889" s="120"/>
      <c r="U62889" s="121"/>
      <c r="V62889" s="122"/>
      <c r="W62889" s="123"/>
      <c r="AC62889" s="123"/>
    </row>
    <row r="62890" spans="5:29" s="2" customFormat="1">
      <c r="E62890" s="120"/>
      <c r="M62890" s="120"/>
      <c r="N62890" s="120"/>
      <c r="U62890" s="121"/>
      <c r="V62890" s="122"/>
      <c r="W62890" s="123"/>
      <c r="AC62890" s="123"/>
    </row>
    <row r="62891" spans="5:29" s="2" customFormat="1">
      <c r="E62891" s="120"/>
      <c r="M62891" s="120"/>
      <c r="N62891" s="120"/>
      <c r="U62891" s="121"/>
      <c r="V62891" s="122"/>
      <c r="W62891" s="123"/>
      <c r="AC62891" s="123"/>
    </row>
    <row r="62892" spans="5:29" s="2" customFormat="1">
      <c r="E62892" s="120"/>
      <c r="M62892" s="120"/>
      <c r="N62892" s="120"/>
      <c r="U62892" s="121"/>
      <c r="V62892" s="122"/>
      <c r="W62892" s="123"/>
      <c r="AC62892" s="123"/>
    </row>
    <row r="62893" spans="5:29" s="2" customFormat="1">
      <c r="E62893" s="120"/>
      <c r="M62893" s="120"/>
      <c r="N62893" s="120"/>
      <c r="U62893" s="121"/>
      <c r="V62893" s="122"/>
      <c r="W62893" s="123"/>
      <c r="AC62893" s="123"/>
    </row>
    <row r="62894" spans="5:29" s="2" customFormat="1">
      <c r="E62894" s="120"/>
      <c r="M62894" s="120"/>
      <c r="N62894" s="120"/>
      <c r="U62894" s="121"/>
      <c r="V62894" s="122"/>
      <c r="W62894" s="123"/>
      <c r="AC62894" s="123"/>
    </row>
    <row r="62895" spans="5:29" s="2" customFormat="1">
      <c r="E62895" s="120"/>
      <c r="M62895" s="120"/>
      <c r="N62895" s="120"/>
      <c r="U62895" s="121"/>
      <c r="V62895" s="122"/>
      <c r="W62895" s="123"/>
      <c r="AC62895" s="123"/>
    </row>
    <row r="62896" spans="5:29" s="2" customFormat="1">
      <c r="E62896" s="120"/>
      <c r="M62896" s="120"/>
      <c r="N62896" s="120"/>
      <c r="U62896" s="121"/>
      <c r="V62896" s="122"/>
      <c r="W62896" s="123"/>
      <c r="AC62896" s="123"/>
    </row>
    <row r="62897" spans="5:29" s="2" customFormat="1">
      <c r="E62897" s="120"/>
      <c r="M62897" s="120"/>
      <c r="N62897" s="120"/>
      <c r="U62897" s="121"/>
      <c r="V62897" s="122"/>
      <c r="W62897" s="123"/>
      <c r="AC62897" s="123"/>
    </row>
    <row r="62898" spans="5:29" s="2" customFormat="1">
      <c r="E62898" s="120"/>
      <c r="M62898" s="120"/>
      <c r="N62898" s="120"/>
      <c r="U62898" s="121"/>
      <c r="V62898" s="122"/>
      <c r="W62898" s="123"/>
      <c r="AC62898" s="123"/>
    </row>
    <row r="62899" spans="5:29" s="2" customFormat="1">
      <c r="E62899" s="120"/>
      <c r="M62899" s="120"/>
      <c r="N62899" s="120"/>
      <c r="U62899" s="121"/>
      <c r="V62899" s="122"/>
      <c r="W62899" s="123"/>
      <c r="AC62899" s="123"/>
    </row>
    <row r="62900" spans="5:29" s="2" customFormat="1">
      <c r="E62900" s="120"/>
      <c r="M62900" s="120"/>
      <c r="N62900" s="120"/>
      <c r="U62900" s="121"/>
      <c r="V62900" s="122"/>
      <c r="W62900" s="123"/>
      <c r="AC62900" s="123"/>
    </row>
    <row r="62901" spans="5:29" s="2" customFormat="1">
      <c r="E62901" s="120"/>
      <c r="M62901" s="120"/>
      <c r="N62901" s="120"/>
      <c r="U62901" s="121"/>
      <c r="V62901" s="122"/>
      <c r="W62901" s="123"/>
      <c r="AC62901" s="123"/>
    </row>
    <row r="62902" spans="5:29" s="2" customFormat="1">
      <c r="E62902" s="120"/>
      <c r="M62902" s="120"/>
      <c r="N62902" s="120"/>
      <c r="U62902" s="121"/>
      <c r="V62902" s="122"/>
      <c r="W62902" s="123"/>
      <c r="AC62902" s="123"/>
    </row>
    <row r="62903" spans="5:29" s="2" customFormat="1">
      <c r="E62903" s="120"/>
      <c r="M62903" s="120"/>
      <c r="N62903" s="120"/>
      <c r="U62903" s="121"/>
      <c r="V62903" s="122"/>
      <c r="W62903" s="123"/>
      <c r="AC62903" s="123"/>
    </row>
    <row r="62904" spans="5:29" s="2" customFormat="1">
      <c r="E62904" s="120"/>
      <c r="M62904" s="120"/>
      <c r="N62904" s="120"/>
      <c r="U62904" s="121"/>
      <c r="V62904" s="122"/>
      <c r="W62904" s="123"/>
      <c r="AC62904" s="123"/>
    </row>
    <row r="62905" spans="5:29" s="2" customFormat="1">
      <c r="E62905" s="120"/>
      <c r="M62905" s="120"/>
      <c r="N62905" s="120"/>
      <c r="U62905" s="121"/>
      <c r="V62905" s="122"/>
      <c r="W62905" s="123"/>
      <c r="AC62905" s="123"/>
    </row>
    <row r="62906" spans="5:29" s="2" customFormat="1">
      <c r="E62906" s="120"/>
      <c r="M62906" s="120"/>
      <c r="N62906" s="120"/>
      <c r="U62906" s="121"/>
      <c r="V62906" s="122"/>
      <c r="W62906" s="123"/>
      <c r="AC62906" s="123"/>
    </row>
    <row r="62907" spans="5:29" s="2" customFormat="1">
      <c r="E62907" s="120"/>
      <c r="M62907" s="120"/>
      <c r="N62907" s="120"/>
      <c r="U62907" s="121"/>
      <c r="V62907" s="122"/>
      <c r="W62907" s="123"/>
      <c r="AC62907" s="123"/>
    </row>
    <row r="62908" spans="5:29" s="2" customFormat="1">
      <c r="E62908" s="120"/>
      <c r="M62908" s="120"/>
      <c r="N62908" s="120"/>
      <c r="U62908" s="121"/>
      <c r="V62908" s="122"/>
      <c r="W62908" s="123"/>
      <c r="AC62908" s="123"/>
    </row>
    <row r="62909" spans="5:29" s="2" customFormat="1">
      <c r="E62909" s="120"/>
      <c r="M62909" s="120"/>
      <c r="N62909" s="120"/>
      <c r="U62909" s="121"/>
      <c r="V62909" s="122"/>
      <c r="W62909" s="123"/>
      <c r="AC62909" s="123"/>
    </row>
    <row r="62910" spans="5:29" s="2" customFormat="1">
      <c r="E62910" s="120"/>
      <c r="M62910" s="120"/>
      <c r="N62910" s="120"/>
      <c r="U62910" s="121"/>
      <c r="V62910" s="122"/>
      <c r="W62910" s="123"/>
      <c r="AC62910" s="123"/>
    </row>
    <row r="62911" spans="5:29" s="2" customFormat="1">
      <c r="E62911" s="120"/>
      <c r="M62911" s="120"/>
      <c r="N62911" s="120"/>
      <c r="U62911" s="121"/>
      <c r="V62911" s="122"/>
      <c r="W62911" s="123"/>
      <c r="AC62911" s="123"/>
    </row>
    <row r="62912" spans="5:29" s="2" customFormat="1">
      <c r="E62912" s="120"/>
      <c r="M62912" s="120"/>
      <c r="N62912" s="120"/>
      <c r="U62912" s="121"/>
      <c r="V62912" s="122"/>
      <c r="W62912" s="123"/>
      <c r="AC62912" s="123"/>
    </row>
    <row r="62913" spans="5:29" s="2" customFormat="1">
      <c r="E62913" s="120"/>
      <c r="M62913" s="120"/>
      <c r="N62913" s="120"/>
      <c r="U62913" s="121"/>
      <c r="V62913" s="122"/>
      <c r="W62913" s="123"/>
      <c r="AC62913" s="123"/>
    </row>
    <row r="62914" spans="5:29" s="2" customFormat="1">
      <c r="E62914" s="120"/>
      <c r="M62914" s="120"/>
      <c r="N62914" s="120"/>
      <c r="U62914" s="121"/>
      <c r="V62914" s="122"/>
      <c r="W62914" s="123"/>
      <c r="AC62914" s="123"/>
    </row>
    <row r="62915" spans="5:29" s="2" customFormat="1">
      <c r="E62915" s="120"/>
      <c r="M62915" s="120"/>
      <c r="N62915" s="120"/>
      <c r="U62915" s="121"/>
      <c r="V62915" s="122"/>
      <c r="W62915" s="123"/>
      <c r="AC62915" s="123"/>
    </row>
    <row r="62916" spans="5:29" s="2" customFormat="1">
      <c r="E62916" s="120"/>
      <c r="M62916" s="120"/>
      <c r="N62916" s="120"/>
      <c r="U62916" s="121"/>
      <c r="V62916" s="122"/>
      <c r="W62916" s="123"/>
      <c r="AC62916" s="123"/>
    </row>
    <row r="62917" spans="5:29" s="2" customFormat="1">
      <c r="E62917" s="120"/>
      <c r="M62917" s="120"/>
      <c r="N62917" s="120"/>
      <c r="U62917" s="121"/>
      <c r="V62917" s="122"/>
      <c r="W62917" s="123"/>
      <c r="AC62917" s="123"/>
    </row>
    <row r="62918" spans="5:29" s="2" customFormat="1">
      <c r="E62918" s="120"/>
      <c r="M62918" s="120"/>
      <c r="N62918" s="120"/>
      <c r="U62918" s="121"/>
      <c r="V62918" s="122"/>
      <c r="W62918" s="123"/>
      <c r="AC62918" s="123"/>
    </row>
    <row r="62919" spans="5:29" s="2" customFormat="1">
      <c r="E62919" s="120"/>
      <c r="M62919" s="120"/>
      <c r="N62919" s="120"/>
      <c r="U62919" s="121"/>
      <c r="V62919" s="122"/>
      <c r="W62919" s="123"/>
      <c r="AC62919" s="123"/>
    </row>
    <row r="62920" spans="5:29" s="2" customFormat="1">
      <c r="E62920" s="120"/>
      <c r="M62920" s="120"/>
      <c r="N62920" s="120"/>
      <c r="U62920" s="121"/>
      <c r="V62920" s="122"/>
      <c r="W62920" s="123"/>
      <c r="AC62920" s="123"/>
    </row>
    <row r="62921" spans="5:29" s="2" customFormat="1">
      <c r="E62921" s="120"/>
      <c r="M62921" s="120"/>
      <c r="N62921" s="120"/>
      <c r="U62921" s="121"/>
      <c r="V62921" s="122"/>
      <c r="W62921" s="123"/>
      <c r="AC62921" s="123"/>
    </row>
    <row r="62922" spans="5:29" s="2" customFormat="1">
      <c r="E62922" s="120"/>
      <c r="M62922" s="120"/>
      <c r="N62922" s="120"/>
      <c r="U62922" s="121"/>
      <c r="V62922" s="122"/>
      <c r="W62922" s="123"/>
      <c r="AC62922" s="123"/>
    </row>
    <row r="62923" spans="5:29" s="2" customFormat="1">
      <c r="E62923" s="120"/>
      <c r="M62923" s="120"/>
      <c r="N62923" s="120"/>
      <c r="U62923" s="121"/>
      <c r="V62923" s="122"/>
      <c r="W62923" s="123"/>
      <c r="AC62923" s="123"/>
    </row>
    <row r="62924" spans="5:29" s="2" customFormat="1">
      <c r="E62924" s="120"/>
      <c r="M62924" s="120"/>
      <c r="N62924" s="120"/>
      <c r="U62924" s="121"/>
      <c r="V62924" s="122"/>
      <c r="W62924" s="123"/>
      <c r="AC62924" s="123"/>
    </row>
    <row r="62925" spans="5:29" s="2" customFormat="1">
      <c r="E62925" s="120"/>
      <c r="M62925" s="120"/>
      <c r="N62925" s="120"/>
      <c r="U62925" s="121"/>
      <c r="V62925" s="122"/>
      <c r="W62925" s="123"/>
      <c r="AC62925" s="123"/>
    </row>
    <row r="62926" spans="5:29" s="2" customFormat="1">
      <c r="E62926" s="120"/>
      <c r="M62926" s="120"/>
      <c r="N62926" s="120"/>
      <c r="U62926" s="121"/>
      <c r="V62926" s="122"/>
      <c r="W62926" s="123"/>
      <c r="AC62926" s="123"/>
    </row>
    <row r="62927" spans="5:29" s="2" customFormat="1">
      <c r="E62927" s="120"/>
      <c r="M62927" s="120"/>
      <c r="N62927" s="120"/>
      <c r="U62927" s="121"/>
      <c r="V62927" s="122"/>
      <c r="W62927" s="123"/>
      <c r="AC62927" s="123"/>
    </row>
    <row r="62928" spans="5:29" s="2" customFormat="1">
      <c r="E62928" s="120"/>
      <c r="M62928" s="120"/>
      <c r="N62928" s="120"/>
      <c r="U62928" s="121"/>
      <c r="V62928" s="122"/>
      <c r="W62928" s="123"/>
      <c r="AC62928" s="123"/>
    </row>
    <row r="62929" spans="5:29" s="2" customFormat="1">
      <c r="E62929" s="120"/>
      <c r="M62929" s="120"/>
      <c r="N62929" s="120"/>
      <c r="U62929" s="121"/>
      <c r="V62929" s="122"/>
      <c r="W62929" s="123"/>
      <c r="AC62929" s="123"/>
    </row>
    <row r="62930" spans="5:29" s="2" customFormat="1">
      <c r="E62930" s="120"/>
      <c r="M62930" s="120"/>
      <c r="N62930" s="120"/>
      <c r="U62930" s="121"/>
      <c r="V62930" s="122"/>
      <c r="W62930" s="123"/>
      <c r="AC62930" s="123"/>
    </row>
    <row r="62931" spans="5:29" s="2" customFormat="1">
      <c r="E62931" s="120"/>
      <c r="M62931" s="120"/>
      <c r="N62931" s="120"/>
      <c r="U62931" s="121"/>
      <c r="V62931" s="122"/>
      <c r="W62931" s="123"/>
      <c r="AC62931" s="123"/>
    </row>
    <row r="62932" spans="5:29" s="2" customFormat="1">
      <c r="E62932" s="120"/>
      <c r="M62932" s="120"/>
      <c r="N62932" s="120"/>
      <c r="U62932" s="121"/>
      <c r="V62932" s="122"/>
      <c r="W62932" s="123"/>
      <c r="AC62932" s="123"/>
    </row>
    <row r="62933" spans="5:29" s="2" customFormat="1">
      <c r="E62933" s="120"/>
      <c r="M62933" s="120"/>
      <c r="N62933" s="120"/>
      <c r="U62933" s="121"/>
      <c r="V62933" s="122"/>
      <c r="W62933" s="123"/>
      <c r="AC62933" s="123"/>
    </row>
    <row r="62934" spans="5:29" s="2" customFormat="1">
      <c r="E62934" s="120"/>
      <c r="M62934" s="120"/>
      <c r="N62934" s="120"/>
      <c r="U62934" s="121"/>
      <c r="V62934" s="122"/>
      <c r="W62934" s="123"/>
      <c r="AC62934" s="123"/>
    </row>
    <row r="62935" spans="5:29" s="2" customFormat="1">
      <c r="E62935" s="120"/>
      <c r="M62935" s="120"/>
      <c r="N62935" s="120"/>
      <c r="U62935" s="121"/>
      <c r="V62935" s="122"/>
      <c r="W62935" s="123"/>
      <c r="AC62935" s="123"/>
    </row>
    <row r="62936" spans="5:29" s="2" customFormat="1">
      <c r="E62936" s="120"/>
      <c r="M62936" s="120"/>
      <c r="N62936" s="120"/>
      <c r="U62936" s="121"/>
      <c r="V62936" s="122"/>
      <c r="W62936" s="123"/>
      <c r="AC62936" s="123"/>
    </row>
    <row r="62937" spans="5:29" s="2" customFormat="1">
      <c r="E62937" s="120"/>
      <c r="M62937" s="120"/>
      <c r="N62937" s="120"/>
      <c r="U62937" s="121"/>
      <c r="V62937" s="122"/>
      <c r="W62937" s="123"/>
      <c r="AC62937" s="123"/>
    </row>
    <row r="62938" spans="5:29" s="2" customFormat="1">
      <c r="E62938" s="120"/>
      <c r="M62938" s="120"/>
      <c r="N62938" s="120"/>
      <c r="U62938" s="121"/>
      <c r="V62938" s="122"/>
      <c r="W62938" s="123"/>
      <c r="AC62938" s="123"/>
    </row>
    <row r="62939" spans="5:29" s="2" customFormat="1">
      <c r="E62939" s="120"/>
      <c r="M62939" s="120"/>
      <c r="N62939" s="120"/>
      <c r="U62939" s="121"/>
      <c r="V62939" s="122"/>
      <c r="W62939" s="123"/>
      <c r="AC62939" s="123"/>
    </row>
    <row r="62940" spans="5:29" s="2" customFormat="1">
      <c r="E62940" s="120"/>
      <c r="M62940" s="120"/>
      <c r="N62940" s="120"/>
      <c r="U62940" s="121"/>
      <c r="V62940" s="122"/>
      <c r="W62940" s="123"/>
      <c r="AC62940" s="123"/>
    </row>
    <row r="62941" spans="5:29" s="2" customFormat="1">
      <c r="E62941" s="120"/>
      <c r="M62941" s="120"/>
      <c r="N62941" s="120"/>
      <c r="U62941" s="121"/>
      <c r="V62941" s="122"/>
      <c r="W62941" s="123"/>
      <c r="AC62941" s="123"/>
    </row>
    <row r="62942" spans="5:29" s="2" customFormat="1">
      <c r="E62942" s="120"/>
      <c r="M62942" s="120"/>
      <c r="N62942" s="120"/>
      <c r="U62942" s="121"/>
      <c r="V62942" s="122"/>
      <c r="W62942" s="123"/>
      <c r="AC62942" s="123"/>
    </row>
    <row r="62943" spans="5:29" s="2" customFormat="1">
      <c r="E62943" s="120"/>
      <c r="M62943" s="120"/>
      <c r="N62943" s="120"/>
      <c r="U62943" s="121"/>
      <c r="V62943" s="122"/>
      <c r="W62943" s="123"/>
      <c r="AC62943" s="123"/>
    </row>
    <row r="62944" spans="5:29" s="2" customFormat="1">
      <c r="E62944" s="120"/>
      <c r="M62944" s="120"/>
      <c r="N62944" s="120"/>
      <c r="U62944" s="121"/>
      <c r="V62944" s="122"/>
      <c r="W62944" s="123"/>
      <c r="AC62944" s="123"/>
    </row>
    <row r="62945" spans="5:29" s="2" customFormat="1">
      <c r="E62945" s="120"/>
      <c r="M62945" s="120"/>
      <c r="N62945" s="120"/>
      <c r="U62945" s="121"/>
      <c r="V62945" s="122"/>
      <c r="W62945" s="123"/>
      <c r="AC62945" s="123"/>
    </row>
    <row r="62946" spans="5:29" s="2" customFormat="1">
      <c r="E62946" s="120"/>
      <c r="M62946" s="120"/>
      <c r="N62946" s="120"/>
      <c r="U62946" s="121"/>
      <c r="V62946" s="122"/>
      <c r="W62946" s="123"/>
      <c r="AC62946" s="123"/>
    </row>
    <row r="62947" spans="5:29" s="2" customFormat="1">
      <c r="E62947" s="120"/>
      <c r="M62947" s="120"/>
      <c r="N62947" s="120"/>
      <c r="U62947" s="121"/>
      <c r="V62947" s="122"/>
      <c r="W62947" s="123"/>
      <c r="AC62947" s="123"/>
    </row>
    <row r="62948" spans="5:29" s="2" customFormat="1">
      <c r="E62948" s="120"/>
      <c r="M62948" s="120"/>
      <c r="N62948" s="120"/>
      <c r="U62948" s="121"/>
      <c r="V62948" s="122"/>
      <c r="W62948" s="123"/>
      <c r="AC62948" s="123"/>
    </row>
    <row r="62949" spans="5:29" s="2" customFormat="1">
      <c r="E62949" s="120"/>
      <c r="M62949" s="120"/>
      <c r="N62949" s="120"/>
      <c r="U62949" s="121"/>
      <c r="V62949" s="122"/>
      <c r="W62949" s="123"/>
      <c r="AC62949" s="123"/>
    </row>
    <row r="62950" spans="5:29" s="2" customFormat="1">
      <c r="E62950" s="120"/>
      <c r="M62950" s="120"/>
      <c r="N62950" s="120"/>
      <c r="U62950" s="121"/>
      <c r="V62950" s="122"/>
      <c r="W62950" s="123"/>
      <c r="AC62950" s="123"/>
    </row>
    <row r="62951" spans="5:29" s="2" customFormat="1">
      <c r="E62951" s="120"/>
      <c r="M62951" s="120"/>
      <c r="N62951" s="120"/>
      <c r="U62951" s="121"/>
      <c r="V62951" s="122"/>
      <c r="W62951" s="123"/>
      <c r="AC62951" s="123"/>
    </row>
    <row r="62952" spans="5:29" s="2" customFormat="1">
      <c r="E62952" s="120"/>
      <c r="M62952" s="120"/>
      <c r="N62952" s="120"/>
      <c r="U62952" s="121"/>
      <c r="V62952" s="122"/>
      <c r="W62952" s="123"/>
      <c r="AC62952" s="123"/>
    </row>
    <row r="62953" spans="5:29" s="2" customFormat="1">
      <c r="E62953" s="120"/>
      <c r="M62953" s="120"/>
      <c r="N62953" s="120"/>
      <c r="U62953" s="121"/>
      <c r="V62953" s="122"/>
      <c r="W62953" s="123"/>
      <c r="AC62953" s="123"/>
    </row>
    <row r="62954" spans="5:29" s="2" customFormat="1">
      <c r="E62954" s="120"/>
      <c r="M62954" s="120"/>
      <c r="N62954" s="120"/>
      <c r="U62954" s="121"/>
      <c r="V62954" s="122"/>
      <c r="W62954" s="123"/>
      <c r="AC62954" s="123"/>
    </row>
    <row r="62955" spans="5:29" s="2" customFormat="1">
      <c r="E62955" s="120"/>
      <c r="M62955" s="120"/>
      <c r="N62955" s="120"/>
      <c r="U62955" s="121"/>
      <c r="V62955" s="122"/>
      <c r="W62955" s="123"/>
      <c r="AC62955" s="123"/>
    </row>
    <row r="62956" spans="5:29" s="2" customFormat="1">
      <c r="E62956" s="120"/>
      <c r="M62956" s="120"/>
      <c r="N62956" s="120"/>
      <c r="U62956" s="121"/>
      <c r="V62956" s="122"/>
      <c r="W62956" s="123"/>
      <c r="AC62956" s="123"/>
    </row>
    <row r="62957" spans="5:29" s="2" customFormat="1">
      <c r="E62957" s="120"/>
      <c r="M62957" s="120"/>
      <c r="N62957" s="120"/>
      <c r="U62957" s="121"/>
      <c r="V62957" s="122"/>
      <c r="W62957" s="123"/>
      <c r="AC62957" s="123"/>
    </row>
    <row r="62958" spans="5:29" s="2" customFormat="1">
      <c r="E62958" s="120"/>
      <c r="M62958" s="120"/>
      <c r="N62958" s="120"/>
      <c r="U62958" s="121"/>
      <c r="V62958" s="122"/>
      <c r="W62958" s="123"/>
      <c r="AC62958" s="123"/>
    </row>
    <row r="62959" spans="5:29" s="2" customFormat="1">
      <c r="E62959" s="120"/>
      <c r="M62959" s="120"/>
      <c r="N62959" s="120"/>
      <c r="U62959" s="121"/>
      <c r="V62959" s="122"/>
      <c r="W62959" s="123"/>
      <c r="AC62959" s="123"/>
    </row>
    <row r="62960" spans="5:29" s="2" customFormat="1">
      <c r="E62960" s="120"/>
      <c r="M62960" s="120"/>
      <c r="N62960" s="120"/>
      <c r="U62960" s="121"/>
      <c r="V62960" s="122"/>
      <c r="W62960" s="123"/>
      <c r="AC62960" s="123"/>
    </row>
    <row r="62961" spans="5:29" s="2" customFormat="1">
      <c r="E62961" s="120"/>
      <c r="M62961" s="120"/>
      <c r="N62961" s="120"/>
      <c r="U62961" s="121"/>
      <c r="V62961" s="122"/>
      <c r="W62961" s="123"/>
      <c r="AC62961" s="123"/>
    </row>
    <row r="62962" spans="5:29" s="2" customFormat="1">
      <c r="E62962" s="120"/>
      <c r="M62962" s="120"/>
      <c r="N62962" s="120"/>
      <c r="U62962" s="121"/>
      <c r="V62962" s="122"/>
      <c r="W62962" s="123"/>
      <c r="AC62962" s="123"/>
    </row>
    <row r="62963" spans="5:29" s="2" customFormat="1">
      <c r="E62963" s="120"/>
      <c r="M62963" s="120"/>
      <c r="N62963" s="120"/>
      <c r="U62963" s="121"/>
      <c r="V62963" s="122"/>
      <c r="W62963" s="123"/>
      <c r="AC62963" s="123"/>
    </row>
    <row r="62964" spans="5:29" s="2" customFormat="1">
      <c r="E62964" s="120"/>
      <c r="M62964" s="120"/>
      <c r="N62964" s="120"/>
      <c r="U62964" s="121"/>
      <c r="V62964" s="122"/>
      <c r="W62964" s="123"/>
      <c r="AC62964" s="123"/>
    </row>
    <row r="62965" spans="5:29" s="2" customFormat="1">
      <c r="E62965" s="120"/>
      <c r="M62965" s="120"/>
      <c r="N62965" s="120"/>
      <c r="U62965" s="121"/>
      <c r="V62965" s="122"/>
      <c r="W62965" s="123"/>
      <c r="AC62965" s="123"/>
    </row>
    <row r="62966" spans="5:29" s="2" customFormat="1">
      <c r="E62966" s="120"/>
      <c r="M62966" s="120"/>
      <c r="N62966" s="120"/>
      <c r="U62966" s="121"/>
      <c r="V62966" s="122"/>
      <c r="W62966" s="123"/>
      <c r="AC62966" s="123"/>
    </row>
    <row r="62967" spans="5:29" s="2" customFormat="1">
      <c r="E62967" s="120"/>
      <c r="M62967" s="120"/>
      <c r="N62967" s="120"/>
      <c r="U62967" s="121"/>
      <c r="V62967" s="122"/>
      <c r="W62967" s="123"/>
      <c r="AC62967" s="123"/>
    </row>
    <row r="62968" spans="5:29" s="2" customFormat="1">
      <c r="E62968" s="120"/>
      <c r="M62968" s="120"/>
      <c r="N62968" s="120"/>
      <c r="U62968" s="121"/>
      <c r="V62968" s="122"/>
      <c r="W62968" s="123"/>
      <c r="AC62968" s="123"/>
    </row>
    <row r="62969" spans="5:29" s="2" customFormat="1">
      <c r="E62969" s="120"/>
      <c r="M62969" s="120"/>
      <c r="N62969" s="120"/>
      <c r="U62969" s="121"/>
      <c r="V62969" s="122"/>
      <c r="W62969" s="123"/>
      <c r="AC62969" s="123"/>
    </row>
    <row r="62970" spans="5:29" s="2" customFormat="1">
      <c r="E62970" s="120"/>
      <c r="M62970" s="120"/>
      <c r="N62970" s="120"/>
      <c r="U62970" s="121"/>
      <c r="V62970" s="122"/>
      <c r="W62970" s="123"/>
      <c r="AC62970" s="123"/>
    </row>
    <row r="62971" spans="5:29" s="2" customFormat="1">
      <c r="E62971" s="120"/>
      <c r="M62971" s="120"/>
      <c r="N62971" s="120"/>
      <c r="U62971" s="121"/>
      <c r="V62971" s="122"/>
      <c r="W62971" s="123"/>
      <c r="AC62971" s="123"/>
    </row>
    <row r="62972" spans="5:29" s="2" customFormat="1">
      <c r="E62972" s="120"/>
      <c r="M62972" s="120"/>
      <c r="N62972" s="120"/>
      <c r="U62972" s="121"/>
      <c r="V62972" s="122"/>
      <c r="W62972" s="123"/>
      <c r="AC62972" s="123"/>
    </row>
    <row r="62973" spans="5:29" s="2" customFormat="1">
      <c r="E62973" s="120"/>
      <c r="M62973" s="120"/>
      <c r="N62973" s="120"/>
      <c r="U62973" s="121"/>
      <c r="V62973" s="122"/>
      <c r="W62973" s="123"/>
      <c r="AC62973" s="123"/>
    </row>
    <row r="62974" spans="5:29" s="2" customFormat="1">
      <c r="E62974" s="120"/>
      <c r="M62974" s="120"/>
      <c r="N62974" s="120"/>
      <c r="U62974" s="121"/>
      <c r="V62974" s="122"/>
      <c r="W62974" s="123"/>
      <c r="AC62974" s="123"/>
    </row>
    <row r="62975" spans="5:29" s="2" customFormat="1">
      <c r="E62975" s="120"/>
      <c r="M62975" s="120"/>
      <c r="N62975" s="120"/>
      <c r="U62975" s="121"/>
      <c r="V62975" s="122"/>
      <c r="W62975" s="123"/>
      <c r="AC62975" s="123"/>
    </row>
    <row r="62976" spans="5:29" s="2" customFormat="1">
      <c r="E62976" s="120"/>
      <c r="M62976" s="120"/>
      <c r="N62976" s="120"/>
      <c r="U62976" s="121"/>
      <c r="V62976" s="122"/>
      <c r="W62976" s="123"/>
      <c r="AC62976" s="123"/>
    </row>
    <row r="62977" spans="5:29" s="2" customFormat="1">
      <c r="E62977" s="120"/>
      <c r="M62977" s="120"/>
      <c r="N62977" s="120"/>
      <c r="U62977" s="121"/>
      <c r="V62977" s="122"/>
      <c r="W62977" s="123"/>
      <c r="AC62977" s="123"/>
    </row>
    <row r="62978" spans="5:29" s="2" customFormat="1">
      <c r="E62978" s="120"/>
      <c r="M62978" s="120"/>
      <c r="N62978" s="120"/>
      <c r="U62978" s="121"/>
      <c r="V62978" s="122"/>
      <c r="W62978" s="123"/>
      <c r="AC62978" s="123"/>
    </row>
    <row r="62979" spans="5:29" s="2" customFormat="1">
      <c r="E62979" s="120"/>
      <c r="M62979" s="120"/>
      <c r="N62979" s="120"/>
      <c r="U62979" s="121"/>
      <c r="V62979" s="122"/>
      <c r="W62979" s="123"/>
      <c r="AC62979" s="123"/>
    </row>
    <row r="62980" spans="5:29" s="2" customFormat="1">
      <c r="E62980" s="120"/>
      <c r="M62980" s="120"/>
      <c r="N62980" s="120"/>
      <c r="U62980" s="121"/>
      <c r="V62980" s="122"/>
      <c r="W62980" s="123"/>
      <c r="AC62980" s="123"/>
    </row>
    <row r="62981" spans="5:29" s="2" customFormat="1">
      <c r="E62981" s="120"/>
      <c r="M62981" s="120"/>
      <c r="N62981" s="120"/>
      <c r="U62981" s="121"/>
      <c r="V62981" s="122"/>
      <c r="W62981" s="123"/>
      <c r="AC62981" s="123"/>
    </row>
    <row r="62982" spans="5:29" s="2" customFormat="1">
      <c r="E62982" s="120"/>
      <c r="M62982" s="120"/>
      <c r="N62982" s="120"/>
      <c r="U62982" s="121"/>
      <c r="V62982" s="122"/>
      <c r="W62982" s="123"/>
      <c r="AC62982" s="123"/>
    </row>
    <row r="62983" spans="5:29" s="2" customFormat="1">
      <c r="E62983" s="120"/>
      <c r="M62983" s="120"/>
      <c r="N62983" s="120"/>
      <c r="U62983" s="121"/>
      <c r="V62983" s="122"/>
      <c r="W62983" s="123"/>
      <c r="AC62983" s="123"/>
    </row>
    <row r="62984" spans="5:29" s="2" customFormat="1">
      <c r="E62984" s="120"/>
      <c r="M62984" s="120"/>
      <c r="N62984" s="120"/>
      <c r="U62984" s="121"/>
      <c r="V62984" s="122"/>
      <c r="W62984" s="123"/>
      <c r="AC62984" s="123"/>
    </row>
    <row r="62985" spans="5:29" s="2" customFormat="1">
      <c r="E62985" s="120"/>
      <c r="M62985" s="120"/>
      <c r="N62985" s="120"/>
      <c r="U62985" s="121"/>
      <c r="V62985" s="122"/>
      <c r="W62985" s="123"/>
      <c r="AC62985" s="123"/>
    </row>
    <row r="62986" spans="5:29" s="2" customFormat="1">
      <c r="E62986" s="120"/>
      <c r="M62986" s="120"/>
      <c r="N62986" s="120"/>
      <c r="U62986" s="121"/>
      <c r="V62986" s="122"/>
      <c r="W62986" s="123"/>
      <c r="AC62986" s="123"/>
    </row>
    <row r="62987" spans="5:29" s="2" customFormat="1">
      <c r="E62987" s="120"/>
      <c r="M62987" s="120"/>
      <c r="N62987" s="120"/>
      <c r="U62987" s="121"/>
      <c r="V62987" s="122"/>
      <c r="W62987" s="123"/>
      <c r="AC62987" s="123"/>
    </row>
    <row r="62988" spans="5:29" s="2" customFormat="1">
      <c r="E62988" s="120"/>
      <c r="M62988" s="120"/>
      <c r="N62988" s="120"/>
      <c r="U62988" s="121"/>
      <c r="V62988" s="122"/>
      <c r="W62988" s="123"/>
      <c r="AC62988" s="123"/>
    </row>
    <row r="62989" spans="5:29" s="2" customFormat="1">
      <c r="E62989" s="120"/>
      <c r="M62989" s="120"/>
      <c r="N62989" s="120"/>
      <c r="U62989" s="121"/>
      <c r="V62989" s="122"/>
      <c r="W62989" s="123"/>
      <c r="AC62989" s="123"/>
    </row>
    <row r="62990" spans="5:29" s="2" customFormat="1">
      <c r="E62990" s="120"/>
      <c r="M62990" s="120"/>
      <c r="N62990" s="120"/>
      <c r="U62990" s="121"/>
      <c r="V62990" s="122"/>
      <c r="W62990" s="123"/>
      <c r="AC62990" s="123"/>
    </row>
    <row r="62991" spans="5:29" s="2" customFormat="1">
      <c r="E62991" s="120"/>
      <c r="M62991" s="120"/>
      <c r="N62991" s="120"/>
      <c r="U62991" s="121"/>
      <c r="V62991" s="122"/>
      <c r="W62991" s="123"/>
      <c r="AC62991" s="123"/>
    </row>
    <row r="62992" spans="5:29" s="2" customFormat="1">
      <c r="E62992" s="120"/>
      <c r="M62992" s="120"/>
      <c r="N62992" s="120"/>
      <c r="U62992" s="121"/>
      <c r="V62992" s="122"/>
      <c r="W62992" s="123"/>
      <c r="AC62992" s="123"/>
    </row>
    <row r="62993" spans="5:29" s="2" customFormat="1">
      <c r="E62993" s="120"/>
      <c r="M62993" s="120"/>
      <c r="N62993" s="120"/>
      <c r="U62993" s="121"/>
      <c r="V62993" s="122"/>
      <c r="W62993" s="123"/>
      <c r="AC62993" s="123"/>
    </row>
    <row r="62994" spans="5:29" s="2" customFormat="1">
      <c r="E62994" s="120"/>
      <c r="M62994" s="120"/>
      <c r="N62994" s="120"/>
      <c r="U62994" s="121"/>
      <c r="V62994" s="122"/>
      <c r="W62994" s="123"/>
      <c r="AC62994" s="123"/>
    </row>
    <row r="62995" spans="5:29" s="2" customFormat="1">
      <c r="E62995" s="120"/>
      <c r="M62995" s="120"/>
      <c r="N62995" s="120"/>
      <c r="U62995" s="121"/>
      <c r="V62995" s="122"/>
      <c r="W62995" s="123"/>
      <c r="AC62995" s="123"/>
    </row>
    <row r="62996" spans="5:29" s="2" customFormat="1">
      <c r="E62996" s="120"/>
      <c r="M62996" s="120"/>
      <c r="N62996" s="120"/>
      <c r="U62996" s="121"/>
      <c r="V62996" s="122"/>
      <c r="W62996" s="123"/>
      <c r="AC62996" s="123"/>
    </row>
    <row r="62997" spans="5:29" s="2" customFormat="1">
      <c r="E62997" s="120"/>
      <c r="M62997" s="120"/>
      <c r="N62997" s="120"/>
      <c r="U62997" s="121"/>
      <c r="V62997" s="122"/>
      <c r="W62997" s="123"/>
      <c r="AC62997" s="123"/>
    </row>
    <row r="62998" spans="5:29" s="2" customFormat="1">
      <c r="E62998" s="120"/>
      <c r="M62998" s="120"/>
      <c r="N62998" s="120"/>
      <c r="U62998" s="121"/>
      <c r="V62998" s="122"/>
      <c r="W62998" s="123"/>
      <c r="AC62998" s="123"/>
    </row>
    <row r="62999" spans="5:29" s="2" customFormat="1">
      <c r="E62999" s="120"/>
      <c r="M62999" s="120"/>
      <c r="N62999" s="120"/>
      <c r="U62999" s="121"/>
      <c r="V62999" s="122"/>
      <c r="W62999" s="123"/>
      <c r="AC62999" s="123"/>
    </row>
    <row r="63000" spans="5:29" s="2" customFormat="1">
      <c r="E63000" s="120"/>
      <c r="M63000" s="120"/>
      <c r="N63000" s="120"/>
      <c r="U63000" s="121"/>
      <c r="V63000" s="122"/>
      <c r="W63000" s="123"/>
      <c r="AC63000" s="123"/>
    </row>
    <row r="63001" spans="5:29" s="2" customFormat="1">
      <c r="E63001" s="120"/>
      <c r="M63001" s="120"/>
      <c r="N63001" s="120"/>
      <c r="U63001" s="121"/>
      <c r="V63001" s="122"/>
      <c r="W63001" s="123"/>
      <c r="AC63001" s="123"/>
    </row>
    <row r="63002" spans="5:29" s="2" customFormat="1">
      <c r="E63002" s="120"/>
      <c r="M63002" s="120"/>
      <c r="N63002" s="120"/>
      <c r="U63002" s="121"/>
      <c r="V63002" s="122"/>
      <c r="W63002" s="123"/>
      <c r="AC63002" s="123"/>
    </row>
    <row r="63003" spans="5:29" s="2" customFormat="1">
      <c r="E63003" s="120"/>
      <c r="M63003" s="120"/>
      <c r="N63003" s="120"/>
      <c r="U63003" s="121"/>
      <c r="V63003" s="122"/>
      <c r="W63003" s="123"/>
      <c r="AC63003" s="123"/>
    </row>
    <row r="63004" spans="5:29" s="2" customFormat="1">
      <c r="E63004" s="120"/>
      <c r="M63004" s="120"/>
      <c r="N63004" s="120"/>
      <c r="U63004" s="121"/>
      <c r="V63004" s="122"/>
      <c r="W63004" s="123"/>
      <c r="AC63004" s="123"/>
    </row>
    <row r="63005" spans="5:29" s="2" customFormat="1">
      <c r="E63005" s="120"/>
      <c r="M63005" s="120"/>
      <c r="N63005" s="120"/>
      <c r="U63005" s="121"/>
      <c r="V63005" s="122"/>
      <c r="W63005" s="123"/>
      <c r="AC63005" s="123"/>
    </row>
    <row r="63006" spans="5:29" s="2" customFormat="1">
      <c r="E63006" s="120"/>
      <c r="M63006" s="120"/>
      <c r="N63006" s="120"/>
      <c r="U63006" s="121"/>
      <c r="V63006" s="122"/>
      <c r="W63006" s="123"/>
      <c r="AC63006" s="123"/>
    </row>
    <row r="63007" spans="5:29" s="2" customFormat="1">
      <c r="E63007" s="120"/>
      <c r="M63007" s="120"/>
      <c r="N63007" s="120"/>
      <c r="U63007" s="121"/>
      <c r="V63007" s="122"/>
      <c r="W63007" s="123"/>
      <c r="AC63007" s="123"/>
    </row>
    <row r="63008" spans="5:29" s="2" customFormat="1">
      <c r="E63008" s="120"/>
      <c r="M63008" s="120"/>
      <c r="N63008" s="120"/>
      <c r="U63008" s="121"/>
      <c r="V63008" s="122"/>
      <c r="W63008" s="123"/>
      <c r="AC63008" s="123"/>
    </row>
    <row r="63009" spans="5:29" s="2" customFormat="1">
      <c r="E63009" s="120"/>
      <c r="M63009" s="120"/>
      <c r="N63009" s="120"/>
      <c r="U63009" s="121"/>
      <c r="V63009" s="122"/>
      <c r="W63009" s="123"/>
      <c r="AC63009" s="123"/>
    </row>
    <row r="63010" spans="5:29" s="2" customFormat="1">
      <c r="E63010" s="120"/>
      <c r="M63010" s="120"/>
      <c r="N63010" s="120"/>
      <c r="U63010" s="121"/>
      <c r="V63010" s="122"/>
      <c r="W63010" s="123"/>
      <c r="AC63010" s="123"/>
    </row>
    <row r="63011" spans="5:29" s="2" customFormat="1">
      <c r="E63011" s="120"/>
      <c r="M63011" s="120"/>
      <c r="N63011" s="120"/>
      <c r="U63011" s="121"/>
      <c r="V63011" s="122"/>
      <c r="W63011" s="123"/>
      <c r="AC63011" s="123"/>
    </row>
    <row r="63012" spans="5:29" s="2" customFormat="1">
      <c r="E63012" s="120"/>
      <c r="M63012" s="120"/>
      <c r="N63012" s="120"/>
      <c r="U63012" s="121"/>
      <c r="V63012" s="122"/>
      <c r="W63012" s="123"/>
      <c r="AC63012" s="123"/>
    </row>
    <row r="63013" spans="5:29" s="2" customFormat="1">
      <c r="E63013" s="120"/>
      <c r="M63013" s="120"/>
      <c r="N63013" s="120"/>
      <c r="U63013" s="121"/>
      <c r="V63013" s="122"/>
      <c r="W63013" s="123"/>
      <c r="AC63013" s="123"/>
    </row>
    <row r="63014" spans="5:29" s="2" customFormat="1">
      <c r="E63014" s="120"/>
      <c r="M63014" s="120"/>
      <c r="N63014" s="120"/>
      <c r="U63014" s="121"/>
      <c r="V63014" s="122"/>
      <c r="W63014" s="123"/>
      <c r="AC63014" s="123"/>
    </row>
    <row r="63015" spans="5:29" s="2" customFormat="1">
      <c r="E63015" s="120"/>
      <c r="M63015" s="120"/>
      <c r="N63015" s="120"/>
      <c r="U63015" s="121"/>
      <c r="V63015" s="122"/>
      <c r="W63015" s="123"/>
      <c r="AC63015" s="123"/>
    </row>
    <row r="63016" spans="5:29" s="2" customFormat="1">
      <c r="E63016" s="120"/>
      <c r="M63016" s="120"/>
      <c r="N63016" s="120"/>
      <c r="U63016" s="121"/>
      <c r="V63016" s="122"/>
      <c r="W63016" s="123"/>
      <c r="AC63016" s="123"/>
    </row>
    <row r="63017" spans="5:29" s="2" customFormat="1">
      <c r="E63017" s="120"/>
      <c r="M63017" s="120"/>
      <c r="N63017" s="120"/>
      <c r="U63017" s="121"/>
      <c r="V63017" s="122"/>
      <c r="W63017" s="123"/>
      <c r="AC63017" s="123"/>
    </row>
    <row r="63018" spans="5:29" s="2" customFormat="1">
      <c r="E63018" s="120"/>
      <c r="M63018" s="120"/>
      <c r="N63018" s="120"/>
      <c r="U63018" s="121"/>
      <c r="V63018" s="122"/>
      <c r="W63018" s="123"/>
      <c r="AC63018" s="123"/>
    </row>
    <row r="63019" spans="5:29" s="2" customFormat="1">
      <c r="E63019" s="120"/>
      <c r="M63019" s="120"/>
      <c r="N63019" s="120"/>
      <c r="U63019" s="121"/>
      <c r="V63019" s="122"/>
      <c r="W63019" s="123"/>
      <c r="AC63019" s="123"/>
    </row>
    <row r="63020" spans="5:29" s="2" customFormat="1">
      <c r="E63020" s="120"/>
      <c r="M63020" s="120"/>
      <c r="N63020" s="120"/>
      <c r="U63020" s="121"/>
      <c r="V63020" s="122"/>
      <c r="W63020" s="123"/>
      <c r="AC63020" s="123"/>
    </row>
    <row r="63021" spans="5:29" s="2" customFormat="1">
      <c r="E63021" s="120"/>
      <c r="M63021" s="120"/>
      <c r="N63021" s="120"/>
      <c r="U63021" s="121"/>
      <c r="V63021" s="122"/>
      <c r="W63021" s="123"/>
      <c r="AC63021" s="123"/>
    </row>
    <row r="63022" spans="5:29" s="2" customFormat="1">
      <c r="E63022" s="120"/>
      <c r="M63022" s="120"/>
      <c r="N63022" s="120"/>
      <c r="U63022" s="121"/>
      <c r="V63022" s="122"/>
      <c r="W63022" s="123"/>
      <c r="AC63022" s="123"/>
    </row>
    <row r="63023" spans="5:29" s="2" customFormat="1">
      <c r="E63023" s="120"/>
      <c r="M63023" s="120"/>
      <c r="N63023" s="120"/>
      <c r="U63023" s="121"/>
      <c r="V63023" s="122"/>
      <c r="W63023" s="123"/>
      <c r="AC63023" s="123"/>
    </row>
    <row r="63024" spans="5:29" s="2" customFormat="1">
      <c r="E63024" s="120"/>
      <c r="M63024" s="120"/>
      <c r="N63024" s="120"/>
      <c r="U63024" s="121"/>
      <c r="V63024" s="122"/>
      <c r="W63024" s="123"/>
      <c r="AC63024" s="123"/>
    </row>
    <row r="63025" spans="5:29" s="2" customFormat="1">
      <c r="E63025" s="120"/>
      <c r="M63025" s="120"/>
      <c r="N63025" s="120"/>
      <c r="U63025" s="121"/>
      <c r="V63025" s="122"/>
      <c r="W63025" s="123"/>
      <c r="AC63025" s="123"/>
    </row>
    <row r="63026" spans="5:29" s="2" customFormat="1">
      <c r="E63026" s="120"/>
      <c r="M63026" s="120"/>
      <c r="N63026" s="120"/>
      <c r="U63026" s="121"/>
      <c r="V63026" s="122"/>
      <c r="W63026" s="123"/>
      <c r="AC63026" s="123"/>
    </row>
    <row r="63027" spans="5:29" s="2" customFormat="1">
      <c r="E63027" s="120"/>
      <c r="M63027" s="120"/>
      <c r="N63027" s="120"/>
      <c r="U63027" s="121"/>
      <c r="V63027" s="122"/>
      <c r="W63027" s="123"/>
      <c r="AC63027" s="123"/>
    </row>
    <row r="63028" spans="5:29" s="2" customFormat="1">
      <c r="E63028" s="120"/>
      <c r="M63028" s="120"/>
      <c r="N63028" s="120"/>
      <c r="U63028" s="121"/>
      <c r="V63028" s="122"/>
      <c r="W63028" s="123"/>
      <c r="AC63028" s="123"/>
    </row>
    <row r="63029" spans="5:29" s="2" customFormat="1">
      <c r="E63029" s="120"/>
      <c r="M63029" s="120"/>
      <c r="N63029" s="120"/>
      <c r="U63029" s="121"/>
      <c r="V63029" s="122"/>
      <c r="W63029" s="123"/>
      <c r="AC63029" s="123"/>
    </row>
    <row r="63030" spans="5:29" s="2" customFormat="1">
      <c r="E63030" s="120"/>
      <c r="M63030" s="120"/>
      <c r="N63030" s="120"/>
      <c r="U63030" s="121"/>
      <c r="V63030" s="122"/>
      <c r="W63030" s="123"/>
      <c r="AC63030" s="123"/>
    </row>
    <row r="63031" spans="5:29" s="2" customFormat="1">
      <c r="E63031" s="120"/>
      <c r="M63031" s="120"/>
      <c r="N63031" s="120"/>
      <c r="U63031" s="121"/>
      <c r="V63031" s="122"/>
      <c r="W63031" s="123"/>
      <c r="AC63031" s="123"/>
    </row>
    <row r="63032" spans="5:29" s="2" customFormat="1">
      <c r="E63032" s="120"/>
      <c r="M63032" s="120"/>
      <c r="N63032" s="120"/>
      <c r="U63032" s="121"/>
      <c r="V63032" s="122"/>
      <c r="W63032" s="123"/>
      <c r="AC63032" s="123"/>
    </row>
    <row r="63033" spans="5:29" s="2" customFormat="1">
      <c r="E63033" s="120"/>
      <c r="M63033" s="120"/>
      <c r="N63033" s="120"/>
      <c r="U63033" s="121"/>
      <c r="V63033" s="122"/>
      <c r="W63033" s="123"/>
      <c r="AC63033" s="123"/>
    </row>
    <row r="63034" spans="5:29" s="2" customFormat="1">
      <c r="E63034" s="120"/>
      <c r="M63034" s="120"/>
      <c r="N63034" s="120"/>
      <c r="U63034" s="121"/>
      <c r="V63034" s="122"/>
      <c r="W63034" s="123"/>
      <c r="AC63034" s="123"/>
    </row>
    <row r="63035" spans="5:29" s="2" customFormat="1">
      <c r="E63035" s="120"/>
      <c r="M63035" s="120"/>
      <c r="N63035" s="120"/>
      <c r="U63035" s="121"/>
      <c r="V63035" s="122"/>
      <c r="W63035" s="123"/>
      <c r="AC63035" s="123"/>
    </row>
    <row r="63036" spans="5:29" s="2" customFormat="1">
      <c r="E63036" s="120"/>
      <c r="M63036" s="120"/>
      <c r="N63036" s="120"/>
      <c r="U63036" s="121"/>
      <c r="V63036" s="122"/>
      <c r="W63036" s="123"/>
      <c r="AC63036" s="123"/>
    </row>
    <row r="63037" spans="5:29" s="2" customFormat="1">
      <c r="E63037" s="120"/>
      <c r="M63037" s="120"/>
      <c r="N63037" s="120"/>
      <c r="U63037" s="121"/>
      <c r="V63037" s="122"/>
      <c r="W63037" s="123"/>
      <c r="AC63037" s="123"/>
    </row>
    <row r="63038" spans="5:29" s="2" customFormat="1">
      <c r="E63038" s="120"/>
      <c r="M63038" s="120"/>
      <c r="N63038" s="120"/>
      <c r="U63038" s="121"/>
      <c r="V63038" s="122"/>
      <c r="W63038" s="123"/>
      <c r="AC63038" s="123"/>
    </row>
    <row r="63039" spans="5:29" s="2" customFormat="1">
      <c r="E63039" s="120"/>
      <c r="M63039" s="120"/>
      <c r="N63039" s="120"/>
      <c r="U63039" s="121"/>
      <c r="V63039" s="122"/>
      <c r="W63039" s="123"/>
      <c r="AC63039" s="123"/>
    </row>
    <row r="63040" spans="5:29" s="2" customFormat="1">
      <c r="E63040" s="120"/>
      <c r="M63040" s="120"/>
      <c r="N63040" s="120"/>
      <c r="U63040" s="121"/>
      <c r="V63040" s="122"/>
      <c r="W63040" s="123"/>
      <c r="AC63040" s="123"/>
    </row>
    <row r="63041" spans="5:29" s="2" customFormat="1">
      <c r="E63041" s="120"/>
      <c r="M63041" s="120"/>
      <c r="N63041" s="120"/>
      <c r="U63041" s="121"/>
      <c r="V63041" s="122"/>
      <c r="W63041" s="123"/>
      <c r="AC63041" s="123"/>
    </row>
    <row r="63042" spans="5:29" s="2" customFormat="1">
      <c r="E63042" s="120"/>
      <c r="M63042" s="120"/>
      <c r="N63042" s="120"/>
      <c r="U63042" s="121"/>
      <c r="V63042" s="122"/>
      <c r="W63042" s="123"/>
      <c r="AC63042" s="123"/>
    </row>
    <row r="63043" spans="5:29" s="2" customFormat="1">
      <c r="E63043" s="120"/>
      <c r="M63043" s="120"/>
      <c r="N63043" s="120"/>
      <c r="U63043" s="121"/>
      <c r="V63043" s="122"/>
      <c r="W63043" s="123"/>
      <c r="AC63043" s="123"/>
    </row>
    <row r="63044" spans="5:29" s="2" customFormat="1">
      <c r="E63044" s="120"/>
      <c r="M63044" s="120"/>
      <c r="N63044" s="120"/>
      <c r="U63044" s="121"/>
      <c r="V63044" s="122"/>
      <c r="W63044" s="123"/>
      <c r="AC63044" s="123"/>
    </row>
    <row r="63045" spans="5:29" s="2" customFormat="1">
      <c r="E63045" s="120"/>
      <c r="M63045" s="120"/>
      <c r="N63045" s="120"/>
      <c r="U63045" s="121"/>
      <c r="V63045" s="122"/>
      <c r="W63045" s="123"/>
      <c r="AC63045" s="123"/>
    </row>
    <row r="63046" spans="5:29" s="2" customFormat="1">
      <c r="E63046" s="120"/>
      <c r="M63046" s="120"/>
      <c r="N63046" s="120"/>
      <c r="U63046" s="121"/>
      <c r="V63046" s="122"/>
      <c r="W63046" s="123"/>
      <c r="AC63046" s="123"/>
    </row>
    <row r="63047" spans="5:29" s="2" customFormat="1">
      <c r="E63047" s="120"/>
      <c r="M63047" s="120"/>
      <c r="N63047" s="120"/>
      <c r="U63047" s="121"/>
      <c r="V63047" s="122"/>
      <c r="W63047" s="123"/>
      <c r="AC63047" s="123"/>
    </row>
    <row r="63048" spans="5:29" s="2" customFormat="1">
      <c r="E63048" s="120"/>
      <c r="M63048" s="120"/>
      <c r="N63048" s="120"/>
      <c r="U63048" s="121"/>
      <c r="V63048" s="122"/>
      <c r="W63048" s="123"/>
      <c r="AC63048" s="123"/>
    </row>
    <row r="63049" spans="5:29" s="2" customFormat="1">
      <c r="E63049" s="120"/>
      <c r="M63049" s="120"/>
      <c r="N63049" s="120"/>
      <c r="U63049" s="121"/>
      <c r="V63049" s="122"/>
      <c r="W63049" s="123"/>
      <c r="AC63049" s="123"/>
    </row>
    <row r="63050" spans="5:29" s="2" customFormat="1">
      <c r="E63050" s="120"/>
      <c r="M63050" s="120"/>
      <c r="N63050" s="120"/>
      <c r="U63050" s="121"/>
      <c r="V63050" s="122"/>
      <c r="W63050" s="123"/>
      <c r="AC63050" s="123"/>
    </row>
    <row r="63051" spans="5:29" s="2" customFormat="1">
      <c r="E63051" s="120"/>
      <c r="M63051" s="120"/>
      <c r="N63051" s="120"/>
      <c r="U63051" s="121"/>
      <c r="V63051" s="122"/>
      <c r="W63051" s="123"/>
      <c r="AC63051" s="123"/>
    </row>
    <row r="63052" spans="5:29" s="2" customFormat="1">
      <c r="E63052" s="120"/>
      <c r="M63052" s="120"/>
      <c r="N63052" s="120"/>
      <c r="U63052" s="121"/>
      <c r="V63052" s="122"/>
      <c r="W63052" s="123"/>
      <c r="AC63052" s="123"/>
    </row>
    <row r="63053" spans="5:29" s="2" customFormat="1">
      <c r="E63053" s="120"/>
      <c r="M63053" s="120"/>
      <c r="N63053" s="120"/>
      <c r="U63053" s="121"/>
      <c r="V63053" s="122"/>
      <c r="W63053" s="123"/>
      <c r="AC63053" s="123"/>
    </row>
    <row r="63054" spans="5:29" s="2" customFormat="1">
      <c r="E63054" s="120"/>
      <c r="M63054" s="120"/>
      <c r="N63054" s="120"/>
      <c r="U63054" s="121"/>
      <c r="V63054" s="122"/>
      <c r="W63054" s="123"/>
      <c r="AC63054" s="123"/>
    </row>
    <row r="63055" spans="5:29" s="2" customFormat="1">
      <c r="E63055" s="120"/>
      <c r="M63055" s="120"/>
      <c r="N63055" s="120"/>
      <c r="U63055" s="121"/>
      <c r="V63055" s="122"/>
      <c r="W63055" s="123"/>
      <c r="AC63055" s="123"/>
    </row>
    <row r="63056" spans="5:29" s="2" customFormat="1">
      <c r="E63056" s="120"/>
      <c r="M63056" s="120"/>
      <c r="N63056" s="120"/>
      <c r="U63056" s="121"/>
      <c r="V63056" s="122"/>
      <c r="W63056" s="123"/>
      <c r="AC63056" s="123"/>
    </row>
    <row r="63057" spans="5:29" s="2" customFormat="1">
      <c r="E63057" s="120"/>
      <c r="M63057" s="120"/>
      <c r="N63057" s="120"/>
      <c r="U63057" s="121"/>
      <c r="V63057" s="122"/>
      <c r="W63057" s="123"/>
      <c r="AC63057" s="123"/>
    </row>
    <row r="63058" spans="5:29" s="2" customFormat="1">
      <c r="E63058" s="120"/>
      <c r="M63058" s="120"/>
      <c r="N63058" s="120"/>
      <c r="U63058" s="121"/>
      <c r="V63058" s="122"/>
      <c r="W63058" s="123"/>
      <c r="AC63058" s="123"/>
    </row>
    <row r="63059" spans="5:29" s="2" customFormat="1">
      <c r="E63059" s="120"/>
      <c r="M63059" s="120"/>
      <c r="N63059" s="120"/>
      <c r="U63059" s="121"/>
      <c r="V63059" s="122"/>
      <c r="W63059" s="123"/>
      <c r="AC63059" s="123"/>
    </row>
    <row r="63060" spans="5:29" s="2" customFormat="1">
      <c r="E63060" s="120"/>
      <c r="M63060" s="120"/>
      <c r="N63060" s="120"/>
      <c r="U63060" s="121"/>
      <c r="V63060" s="122"/>
      <c r="W63060" s="123"/>
      <c r="AC63060" s="123"/>
    </row>
    <row r="63061" spans="5:29" s="2" customFormat="1">
      <c r="E63061" s="120"/>
      <c r="M63061" s="120"/>
      <c r="N63061" s="120"/>
      <c r="U63061" s="121"/>
      <c r="V63061" s="122"/>
      <c r="W63061" s="123"/>
      <c r="AC63061" s="123"/>
    </row>
    <row r="63062" spans="5:29" s="2" customFormat="1">
      <c r="E63062" s="120"/>
      <c r="M63062" s="120"/>
      <c r="N63062" s="120"/>
      <c r="U63062" s="121"/>
      <c r="V63062" s="122"/>
      <c r="W63062" s="123"/>
      <c r="AC63062" s="123"/>
    </row>
    <row r="63063" spans="5:29" s="2" customFormat="1">
      <c r="E63063" s="120"/>
      <c r="M63063" s="120"/>
      <c r="N63063" s="120"/>
      <c r="U63063" s="121"/>
      <c r="V63063" s="122"/>
      <c r="W63063" s="123"/>
      <c r="AC63063" s="123"/>
    </row>
    <row r="63064" spans="5:29" s="2" customFormat="1">
      <c r="E63064" s="120"/>
      <c r="M63064" s="120"/>
      <c r="N63064" s="120"/>
      <c r="U63064" s="121"/>
      <c r="V63064" s="122"/>
      <c r="W63064" s="123"/>
      <c r="AC63064" s="123"/>
    </row>
    <row r="63065" spans="5:29" s="2" customFormat="1">
      <c r="E63065" s="120"/>
      <c r="M63065" s="120"/>
      <c r="N63065" s="120"/>
      <c r="U63065" s="121"/>
      <c r="V63065" s="122"/>
      <c r="W63065" s="123"/>
      <c r="AC63065" s="123"/>
    </row>
    <row r="63066" spans="5:29" s="2" customFormat="1">
      <c r="E63066" s="120"/>
      <c r="M63066" s="120"/>
      <c r="N63066" s="120"/>
      <c r="U63066" s="121"/>
      <c r="V63066" s="122"/>
      <c r="W63066" s="123"/>
      <c r="AC63066" s="123"/>
    </row>
    <row r="63067" spans="5:29" s="2" customFormat="1">
      <c r="E63067" s="120"/>
      <c r="M63067" s="120"/>
      <c r="N63067" s="120"/>
      <c r="U63067" s="121"/>
      <c r="V63067" s="122"/>
      <c r="W63067" s="123"/>
      <c r="AC63067" s="123"/>
    </row>
    <row r="63068" spans="5:29" s="2" customFormat="1">
      <c r="E63068" s="120"/>
      <c r="M63068" s="120"/>
      <c r="N63068" s="120"/>
      <c r="U63068" s="121"/>
      <c r="V63068" s="122"/>
      <c r="W63068" s="123"/>
      <c r="AC63068" s="123"/>
    </row>
    <row r="63069" spans="5:29" s="2" customFormat="1">
      <c r="E63069" s="120"/>
      <c r="M63069" s="120"/>
      <c r="N63069" s="120"/>
      <c r="U63069" s="121"/>
      <c r="V63069" s="122"/>
      <c r="W63069" s="123"/>
      <c r="AC63069" s="123"/>
    </row>
    <row r="63070" spans="5:29" s="2" customFormat="1">
      <c r="E63070" s="120"/>
      <c r="M63070" s="120"/>
      <c r="N63070" s="120"/>
      <c r="U63070" s="121"/>
      <c r="V63070" s="122"/>
      <c r="W63070" s="123"/>
      <c r="AC63070" s="123"/>
    </row>
    <row r="63071" spans="5:29" s="2" customFormat="1">
      <c r="E63071" s="120"/>
      <c r="M63071" s="120"/>
      <c r="N63071" s="120"/>
      <c r="U63071" s="121"/>
      <c r="V63071" s="122"/>
      <c r="W63071" s="123"/>
      <c r="AC63071" s="123"/>
    </row>
    <row r="63072" spans="5:29" s="2" customFormat="1">
      <c r="E63072" s="120"/>
      <c r="M63072" s="120"/>
      <c r="N63072" s="120"/>
      <c r="U63072" s="121"/>
      <c r="V63072" s="122"/>
      <c r="W63072" s="123"/>
      <c r="AC63072" s="123"/>
    </row>
    <row r="63073" spans="5:29" s="2" customFormat="1">
      <c r="E63073" s="120"/>
      <c r="M63073" s="120"/>
      <c r="N63073" s="120"/>
      <c r="U63073" s="121"/>
      <c r="V63073" s="122"/>
      <c r="W63073" s="123"/>
      <c r="AC63073" s="123"/>
    </row>
    <row r="63074" spans="5:29" s="2" customFormat="1">
      <c r="E63074" s="120"/>
      <c r="M63074" s="120"/>
      <c r="N63074" s="120"/>
      <c r="U63074" s="121"/>
      <c r="V63074" s="122"/>
      <c r="W63074" s="123"/>
      <c r="AC63074" s="123"/>
    </row>
    <row r="63075" spans="5:29" s="2" customFormat="1">
      <c r="E63075" s="120"/>
      <c r="M63075" s="120"/>
      <c r="N63075" s="120"/>
      <c r="U63075" s="121"/>
      <c r="V63075" s="122"/>
      <c r="W63075" s="123"/>
      <c r="AC63075" s="123"/>
    </row>
    <row r="63076" spans="5:29" s="2" customFormat="1">
      <c r="E63076" s="120"/>
      <c r="M63076" s="120"/>
      <c r="N63076" s="120"/>
      <c r="U63076" s="121"/>
      <c r="V63076" s="122"/>
      <c r="W63076" s="123"/>
      <c r="AC63076" s="123"/>
    </row>
    <row r="63077" spans="5:29" s="2" customFormat="1">
      <c r="E63077" s="120"/>
      <c r="M63077" s="120"/>
      <c r="N63077" s="120"/>
      <c r="U63077" s="121"/>
      <c r="V63077" s="122"/>
      <c r="W63077" s="123"/>
      <c r="AC63077" s="123"/>
    </row>
    <row r="63078" spans="5:29" s="2" customFormat="1">
      <c r="E63078" s="120"/>
      <c r="M63078" s="120"/>
      <c r="N63078" s="120"/>
      <c r="U63078" s="121"/>
      <c r="V63078" s="122"/>
      <c r="W63078" s="123"/>
      <c r="AC63078" s="123"/>
    </row>
    <row r="63079" spans="5:29" s="2" customFormat="1">
      <c r="E63079" s="120"/>
      <c r="M63079" s="120"/>
      <c r="N63079" s="120"/>
      <c r="U63079" s="121"/>
      <c r="V63079" s="122"/>
      <c r="W63079" s="123"/>
      <c r="AC63079" s="123"/>
    </row>
    <row r="63080" spans="5:29" s="2" customFormat="1">
      <c r="E63080" s="120"/>
      <c r="M63080" s="120"/>
      <c r="N63080" s="120"/>
      <c r="U63080" s="121"/>
      <c r="V63080" s="122"/>
      <c r="W63080" s="123"/>
      <c r="AC63080" s="123"/>
    </row>
    <row r="63081" spans="5:29" s="2" customFormat="1">
      <c r="E63081" s="120"/>
      <c r="M63081" s="120"/>
      <c r="N63081" s="120"/>
      <c r="U63081" s="121"/>
      <c r="V63081" s="122"/>
      <c r="W63081" s="123"/>
      <c r="AC63081" s="123"/>
    </row>
    <row r="63082" spans="5:29" s="2" customFormat="1">
      <c r="E63082" s="120"/>
      <c r="M63082" s="120"/>
      <c r="N63082" s="120"/>
      <c r="U63082" s="121"/>
      <c r="V63082" s="122"/>
      <c r="W63082" s="123"/>
      <c r="AC63082" s="123"/>
    </row>
    <row r="63083" spans="5:29" s="2" customFormat="1">
      <c r="E63083" s="120"/>
      <c r="M63083" s="120"/>
      <c r="N63083" s="120"/>
      <c r="U63083" s="121"/>
      <c r="V63083" s="122"/>
      <c r="W63083" s="123"/>
      <c r="AC63083" s="123"/>
    </row>
    <row r="63084" spans="5:29" s="2" customFormat="1">
      <c r="E63084" s="120"/>
      <c r="M63084" s="120"/>
      <c r="N63084" s="120"/>
      <c r="U63084" s="121"/>
      <c r="V63084" s="122"/>
      <c r="W63084" s="123"/>
      <c r="AC63084" s="123"/>
    </row>
    <row r="63085" spans="5:29" s="2" customFormat="1">
      <c r="E63085" s="120"/>
      <c r="M63085" s="120"/>
      <c r="N63085" s="120"/>
      <c r="U63085" s="121"/>
      <c r="V63085" s="122"/>
      <c r="W63085" s="123"/>
      <c r="AC63085" s="123"/>
    </row>
    <row r="63086" spans="5:29" s="2" customFormat="1">
      <c r="E63086" s="120"/>
      <c r="M63086" s="120"/>
      <c r="N63086" s="120"/>
      <c r="U63086" s="121"/>
      <c r="V63086" s="122"/>
      <c r="W63086" s="123"/>
      <c r="AC63086" s="123"/>
    </row>
    <row r="63087" spans="5:29" s="2" customFormat="1">
      <c r="E63087" s="120"/>
      <c r="M63087" s="120"/>
      <c r="N63087" s="120"/>
      <c r="U63087" s="121"/>
      <c r="V63087" s="122"/>
      <c r="W63087" s="123"/>
      <c r="AC63087" s="123"/>
    </row>
    <row r="63088" spans="5:29" s="2" customFormat="1">
      <c r="E63088" s="120"/>
      <c r="M63088" s="120"/>
      <c r="N63088" s="120"/>
      <c r="U63088" s="121"/>
      <c r="V63088" s="122"/>
      <c r="W63088" s="123"/>
      <c r="AC63088" s="123"/>
    </row>
    <row r="63089" spans="5:29" s="2" customFormat="1">
      <c r="E63089" s="120"/>
      <c r="M63089" s="120"/>
      <c r="N63089" s="120"/>
      <c r="U63089" s="121"/>
      <c r="V63089" s="122"/>
      <c r="W63089" s="123"/>
      <c r="AC63089" s="123"/>
    </row>
    <row r="63090" spans="5:29" s="2" customFormat="1">
      <c r="E63090" s="120"/>
      <c r="M63090" s="120"/>
      <c r="N63090" s="120"/>
      <c r="U63090" s="121"/>
      <c r="V63090" s="122"/>
      <c r="W63090" s="123"/>
      <c r="AC63090" s="123"/>
    </row>
    <row r="63091" spans="5:29" s="2" customFormat="1">
      <c r="E63091" s="120"/>
      <c r="M63091" s="120"/>
      <c r="N63091" s="120"/>
      <c r="U63091" s="121"/>
      <c r="V63091" s="122"/>
      <c r="W63091" s="123"/>
      <c r="AC63091" s="123"/>
    </row>
    <row r="63092" spans="5:29" s="2" customFormat="1">
      <c r="E63092" s="120"/>
      <c r="M63092" s="120"/>
      <c r="N63092" s="120"/>
      <c r="U63092" s="121"/>
      <c r="V63092" s="122"/>
      <c r="W63092" s="123"/>
      <c r="AC63092" s="123"/>
    </row>
    <row r="63093" spans="5:29" s="2" customFormat="1">
      <c r="E63093" s="120"/>
      <c r="M63093" s="120"/>
      <c r="N63093" s="120"/>
      <c r="U63093" s="121"/>
      <c r="V63093" s="122"/>
      <c r="W63093" s="123"/>
      <c r="AC63093" s="123"/>
    </row>
    <row r="63094" spans="5:29" s="2" customFormat="1">
      <c r="E63094" s="120"/>
      <c r="M63094" s="120"/>
      <c r="N63094" s="120"/>
      <c r="U63094" s="121"/>
      <c r="V63094" s="122"/>
      <c r="W63094" s="123"/>
      <c r="AC63094" s="123"/>
    </row>
    <row r="63095" spans="5:29" s="2" customFormat="1">
      <c r="E63095" s="120"/>
      <c r="M63095" s="120"/>
      <c r="N63095" s="120"/>
      <c r="U63095" s="121"/>
      <c r="V63095" s="122"/>
      <c r="W63095" s="123"/>
      <c r="AC63095" s="123"/>
    </row>
    <row r="63096" spans="5:29" s="2" customFormat="1">
      <c r="E63096" s="120"/>
      <c r="M63096" s="120"/>
      <c r="N63096" s="120"/>
      <c r="U63096" s="121"/>
      <c r="V63096" s="122"/>
      <c r="W63096" s="123"/>
      <c r="AC63096" s="123"/>
    </row>
    <row r="63097" spans="5:29" s="2" customFormat="1">
      <c r="E63097" s="120"/>
      <c r="M63097" s="120"/>
      <c r="N63097" s="120"/>
      <c r="U63097" s="121"/>
      <c r="V63097" s="122"/>
      <c r="W63097" s="123"/>
      <c r="AC63097" s="123"/>
    </row>
    <row r="63098" spans="5:29" s="2" customFormat="1">
      <c r="E63098" s="120"/>
      <c r="M63098" s="120"/>
      <c r="N63098" s="120"/>
      <c r="U63098" s="121"/>
      <c r="V63098" s="122"/>
      <c r="W63098" s="123"/>
      <c r="AC63098" s="123"/>
    </row>
    <row r="63099" spans="5:29" s="2" customFormat="1">
      <c r="E63099" s="120"/>
      <c r="M63099" s="120"/>
      <c r="N63099" s="120"/>
      <c r="U63099" s="121"/>
      <c r="V63099" s="122"/>
      <c r="W63099" s="123"/>
      <c r="AC63099" s="123"/>
    </row>
    <row r="63100" spans="5:29" s="2" customFormat="1">
      <c r="E63100" s="120"/>
      <c r="M63100" s="120"/>
      <c r="N63100" s="120"/>
      <c r="U63100" s="121"/>
      <c r="V63100" s="122"/>
      <c r="W63100" s="123"/>
      <c r="AC63100" s="123"/>
    </row>
    <row r="63101" spans="5:29" s="2" customFormat="1">
      <c r="E63101" s="120"/>
      <c r="M63101" s="120"/>
      <c r="N63101" s="120"/>
      <c r="U63101" s="121"/>
      <c r="V63101" s="122"/>
      <c r="W63101" s="123"/>
      <c r="AC63101" s="123"/>
    </row>
    <row r="63102" spans="5:29" s="2" customFormat="1">
      <c r="E63102" s="120"/>
      <c r="M63102" s="120"/>
      <c r="N63102" s="120"/>
      <c r="U63102" s="121"/>
      <c r="V63102" s="122"/>
      <c r="W63102" s="123"/>
      <c r="AC63102" s="123"/>
    </row>
    <row r="63103" spans="5:29" s="2" customFormat="1">
      <c r="E63103" s="120"/>
      <c r="M63103" s="120"/>
      <c r="N63103" s="120"/>
      <c r="U63103" s="121"/>
      <c r="V63103" s="122"/>
      <c r="W63103" s="123"/>
      <c r="AC63103" s="123"/>
    </row>
    <row r="63104" spans="5:29" s="2" customFormat="1">
      <c r="E63104" s="120"/>
      <c r="M63104" s="120"/>
      <c r="N63104" s="120"/>
      <c r="U63104" s="121"/>
      <c r="V63104" s="122"/>
      <c r="W63104" s="123"/>
      <c r="AC63104" s="123"/>
    </row>
    <row r="63105" spans="5:29" s="2" customFormat="1">
      <c r="E63105" s="120"/>
      <c r="M63105" s="120"/>
      <c r="N63105" s="120"/>
      <c r="U63105" s="121"/>
      <c r="V63105" s="122"/>
      <c r="W63105" s="123"/>
      <c r="AC63105" s="123"/>
    </row>
    <row r="63106" spans="5:29" s="2" customFormat="1">
      <c r="E63106" s="120"/>
      <c r="M63106" s="120"/>
      <c r="N63106" s="120"/>
      <c r="U63106" s="121"/>
      <c r="V63106" s="122"/>
      <c r="W63106" s="123"/>
      <c r="AC63106" s="123"/>
    </row>
    <row r="63107" spans="5:29" s="2" customFormat="1">
      <c r="E63107" s="120"/>
      <c r="M63107" s="120"/>
      <c r="N63107" s="120"/>
      <c r="U63107" s="121"/>
      <c r="V63107" s="122"/>
      <c r="W63107" s="123"/>
      <c r="AC63107" s="123"/>
    </row>
    <row r="63108" spans="5:29" s="2" customFormat="1">
      <c r="E63108" s="120"/>
      <c r="M63108" s="120"/>
      <c r="N63108" s="120"/>
      <c r="U63108" s="121"/>
      <c r="V63108" s="122"/>
      <c r="W63108" s="123"/>
      <c r="AC63108" s="123"/>
    </row>
    <row r="63109" spans="5:29" s="2" customFormat="1">
      <c r="E63109" s="120"/>
      <c r="M63109" s="120"/>
      <c r="N63109" s="120"/>
      <c r="U63109" s="121"/>
      <c r="V63109" s="122"/>
      <c r="W63109" s="123"/>
      <c r="AC63109" s="123"/>
    </row>
    <row r="63110" spans="5:29" s="2" customFormat="1">
      <c r="E63110" s="120"/>
      <c r="M63110" s="120"/>
      <c r="N63110" s="120"/>
      <c r="U63110" s="121"/>
      <c r="V63110" s="122"/>
      <c r="W63110" s="123"/>
      <c r="AC63110" s="123"/>
    </row>
    <row r="63111" spans="5:29" s="2" customFormat="1">
      <c r="E63111" s="120"/>
      <c r="M63111" s="120"/>
      <c r="N63111" s="120"/>
      <c r="U63111" s="121"/>
      <c r="V63111" s="122"/>
      <c r="W63111" s="123"/>
      <c r="AC63111" s="123"/>
    </row>
    <row r="63112" spans="5:29" s="2" customFormat="1">
      <c r="E63112" s="120"/>
      <c r="M63112" s="120"/>
      <c r="N63112" s="120"/>
      <c r="U63112" s="121"/>
      <c r="V63112" s="122"/>
      <c r="W63112" s="123"/>
      <c r="AC63112" s="123"/>
    </row>
    <row r="63113" spans="5:29" s="2" customFormat="1">
      <c r="E63113" s="120"/>
      <c r="M63113" s="120"/>
      <c r="N63113" s="120"/>
      <c r="U63113" s="121"/>
      <c r="V63113" s="122"/>
      <c r="W63113" s="123"/>
      <c r="AC63113" s="123"/>
    </row>
    <row r="63114" spans="5:29" s="2" customFormat="1">
      <c r="E63114" s="120"/>
      <c r="M63114" s="120"/>
      <c r="N63114" s="120"/>
      <c r="U63114" s="121"/>
      <c r="V63114" s="122"/>
      <c r="W63114" s="123"/>
      <c r="AC63114" s="123"/>
    </row>
    <row r="63115" spans="5:29" s="2" customFormat="1">
      <c r="E63115" s="120"/>
      <c r="M63115" s="120"/>
      <c r="N63115" s="120"/>
      <c r="U63115" s="121"/>
      <c r="V63115" s="122"/>
      <c r="W63115" s="123"/>
      <c r="AC63115" s="123"/>
    </row>
    <row r="63116" spans="5:29" s="2" customFormat="1">
      <c r="E63116" s="120"/>
      <c r="M63116" s="120"/>
      <c r="N63116" s="120"/>
      <c r="U63116" s="121"/>
      <c r="V63116" s="122"/>
      <c r="W63116" s="123"/>
      <c r="AC63116" s="123"/>
    </row>
    <row r="63117" spans="5:29" s="2" customFormat="1">
      <c r="E63117" s="120"/>
      <c r="M63117" s="120"/>
      <c r="N63117" s="120"/>
      <c r="U63117" s="121"/>
      <c r="V63117" s="122"/>
      <c r="W63117" s="123"/>
      <c r="AC63117" s="123"/>
    </row>
    <row r="63118" spans="5:29" s="2" customFormat="1">
      <c r="E63118" s="120"/>
      <c r="M63118" s="120"/>
      <c r="N63118" s="120"/>
      <c r="U63118" s="121"/>
      <c r="V63118" s="122"/>
      <c r="W63118" s="123"/>
      <c r="AC63118" s="123"/>
    </row>
    <row r="63119" spans="5:29" s="2" customFormat="1">
      <c r="E63119" s="120"/>
      <c r="M63119" s="120"/>
      <c r="N63119" s="120"/>
      <c r="U63119" s="121"/>
      <c r="V63119" s="122"/>
      <c r="W63119" s="123"/>
      <c r="AC63119" s="123"/>
    </row>
    <row r="63120" spans="5:29" s="2" customFormat="1">
      <c r="E63120" s="120"/>
      <c r="M63120" s="120"/>
      <c r="N63120" s="120"/>
      <c r="U63120" s="121"/>
      <c r="V63120" s="122"/>
      <c r="W63120" s="123"/>
      <c r="AC63120" s="123"/>
    </row>
    <row r="63121" spans="5:29" s="2" customFormat="1">
      <c r="E63121" s="120"/>
      <c r="M63121" s="120"/>
      <c r="N63121" s="120"/>
      <c r="U63121" s="121"/>
      <c r="V63121" s="122"/>
      <c r="W63121" s="123"/>
      <c r="AC63121" s="123"/>
    </row>
    <row r="63122" spans="5:29" s="2" customFormat="1">
      <c r="E63122" s="120"/>
      <c r="M63122" s="120"/>
      <c r="N63122" s="120"/>
      <c r="U63122" s="121"/>
      <c r="V63122" s="122"/>
      <c r="W63122" s="123"/>
      <c r="AC63122" s="123"/>
    </row>
    <row r="63123" spans="5:29" s="2" customFormat="1">
      <c r="E63123" s="120"/>
      <c r="M63123" s="120"/>
      <c r="N63123" s="120"/>
      <c r="U63123" s="121"/>
      <c r="V63123" s="122"/>
      <c r="W63123" s="123"/>
      <c r="AC63123" s="123"/>
    </row>
    <row r="63124" spans="5:29" s="2" customFormat="1">
      <c r="E63124" s="120"/>
      <c r="M63124" s="120"/>
      <c r="N63124" s="120"/>
      <c r="U63124" s="121"/>
      <c r="V63124" s="122"/>
      <c r="W63124" s="123"/>
      <c r="AC63124" s="123"/>
    </row>
    <row r="63125" spans="5:29" s="2" customFormat="1">
      <c r="E63125" s="120"/>
      <c r="M63125" s="120"/>
      <c r="N63125" s="120"/>
      <c r="U63125" s="121"/>
      <c r="V63125" s="122"/>
      <c r="W63125" s="123"/>
      <c r="AC63125" s="123"/>
    </row>
    <row r="63126" spans="5:29" s="2" customFormat="1">
      <c r="E63126" s="120"/>
      <c r="M63126" s="120"/>
      <c r="N63126" s="120"/>
      <c r="U63126" s="121"/>
      <c r="V63126" s="122"/>
      <c r="W63126" s="123"/>
      <c r="AC63126" s="123"/>
    </row>
    <row r="63127" spans="5:29" s="2" customFormat="1">
      <c r="E63127" s="120"/>
      <c r="M63127" s="120"/>
      <c r="N63127" s="120"/>
      <c r="U63127" s="121"/>
      <c r="V63127" s="122"/>
      <c r="W63127" s="123"/>
      <c r="AC63127" s="123"/>
    </row>
    <row r="63128" spans="5:29" s="2" customFormat="1">
      <c r="E63128" s="120"/>
      <c r="M63128" s="120"/>
      <c r="N63128" s="120"/>
      <c r="U63128" s="121"/>
      <c r="V63128" s="122"/>
      <c r="W63128" s="123"/>
      <c r="AC63128" s="123"/>
    </row>
    <row r="63129" spans="5:29" s="2" customFormat="1">
      <c r="E63129" s="120"/>
      <c r="M63129" s="120"/>
      <c r="N63129" s="120"/>
      <c r="U63129" s="121"/>
      <c r="V63129" s="122"/>
      <c r="W63129" s="123"/>
      <c r="AC63129" s="123"/>
    </row>
    <row r="63130" spans="5:29" s="2" customFormat="1">
      <c r="E63130" s="120"/>
      <c r="M63130" s="120"/>
      <c r="N63130" s="120"/>
      <c r="U63130" s="121"/>
      <c r="V63130" s="122"/>
      <c r="W63130" s="123"/>
      <c r="AC63130" s="123"/>
    </row>
    <row r="63131" spans="5:29" s="2" customFormat="1">
      <c r="E63131" s="120"/>
      <c r="M63131" s="120"/>
      <c r="N63131" s="120"/>
      <c r="U63131" s="121"/>
      <c r="V63131" s="122"/>
      <c r="W63131" s="123"/>
      <c r="AC63131" s="123"/>
    </row>
    <row r="63132" spans="5:29" s="2" customFormat="1">
      <c r="E63132" s="120"/>
      <c r="M63132" s="120"/>
      <c r="N63132" s="120"/>
      <c r="U63132" s="121"/>
      <c r="V63132" s="122"/>
      <c r="W63132" s="123"/>
      <c r="AC63132" s="123"/>
    </row>
    <row r="63133" spans="5:29" s="2" customFormat="1">
      <c r="E63133" s="120"/>
      <c r="M63133" s="120"/>
      <c r="N63133" s="120"/>
      <c r="U63133" s="121"/>
      <c r="V63133" s="122"/>
      <c r="W63133" s="123"/>
      <c r="AC63133" s="123"/>
    </row>
    <row r="63134" spans="5:29" s="2" customFormat="1">
      <c r="E63134" s="120"/>
      <c r="M63134" s="120"/>
      <c r="N63134" s="120"/>
      <c r="U63134" s="121"/>
      <c r="V63134" s="122"/>
      <c r="W63134" s="123"/>
      <c r="AC63134" s="123"/>
    </row>
    <row r="63135" spans="5:29" s="2" customFormat="1">
      <c r="E63135" s="120"/>
      <c r="M63135" s="120"/>
      <c r="N63135" s="120"/>
      <c r="U63135" s="121"/>
      <c r="V63135" s="122"/>
      <c r="W63135" s="123"/>
      <c r="AC63135" s="123"/>
    </row>
    <row r="63136" spans="5:29" s="2" customFormat="1">
      <c r="E63136" s="120"/>
      <c r="M63136" s="120"/>
      <c r="N63136" s="120"/>
      <c r="U63136" s="121"/>
      <c r="V63136" s="122"/>
      <c r="W63136" s="123"/>
      <c r="AC63136" s="123"/>
    </row>
    <row r="63137" spans="5:29" s="2" customFormat="1">
      <c r="E63137" s="120"/>
      <c r="M63137" s="120"/>
      <c r="N63137" s="120"/>
      <c r="U63137" s="121"/>
      <c r="V63137" s="122"/>
      <c r="W63137" s="123"/>
      <c r="AC63137" s="123"/>
    </row>
    <row r="63138" spans="5:29" s="2" customFormat="1">
      <c r="E63138" s="120"/>
      <c r="M63138" s="120"/>
      <c r="N63138" s="120"/>
      <c r="U63138" s="121"/>
      <c r="V63138" s="122"/>
      <c r="W63138" s="123"/>
      <c r="AC63138" s="123"/>
    </row>
    <row r="63139" spans="5:29" s="2" customFormat="1">
      <c r="E63139" s="120"/>
      <c r="M63139" s="120"/>
      <c r="N63139" s="120"/>
      <c r="U63139" s="121"/>
      <c r="V63139" s="122"/>
      <c r="W63139" s="123"/>
      <c r="AC63139" s="123"/>
    </row>
    <row r="63140" spans="5:29" s="2" customFormat="1">
      <c r="E63140" s="120"/>
      <c r="M63140" s="120"/>
      <c r="N63140" s="120"/>
      <c r="U63140" s="121"/>
      <c r="V63140" s="122"/>
      <c r="W63140" s="123"/>
      <c r="AC63140" s="123"/>
    </row>
    <row r="63141" spans="5:29" s="2" customFormat="1">
      <c r="E63141" s="120"/>
      <c r="M63141" s="120"/>
      <c r="N63141" s="120"/>
      <c r="U63141" s="121"/>
      <c r="V63141" s="122"/>
      <c r="W63141" s="123"/>
      <c r="AC63141" s="123"/>
    </row>
    <row r="63142" spans="5:29" s="2" customFormat="1">
      <c r="E63142" s="120"/>
      <c r="M63142" s="120"/>
      <c r="N63142" s="120"/>
      <c r="U63142" s="121"/>
      <c r="V63142" s="122"/>
      <c r="W63142" s="123"/>
      <c r="AC63142" s="123"/>
    </row>
    <row r="63143" spans="5:29" s="2" customFormat="1">
      <c r="E63143" s="120"/>
      <c r="M63143" s="120"/>
      <c r="N63143" s="120"/>
      <c r="U63143" s="121"/>
      <c r="V63143" s="122"/>
      <c r="W63143" s="123"/>
      <c r="AC63143" s="123"/>
    </row>
    <row r="63144" spans="5:29" s="2" customFormat="1">
      <c r="E63144" s="120"/>
      <c r="M63144" s="120"/>
      <c r="N63144" s="120"/>
      <c r="U63144" s="121"/>
      <c r="V63144" s="122"/>
      <c r="W63144" s="123"/>
      <c r="AC63144" s="123"/>
    </row>
    <row r="63145" spans="5:29" s="2" customFormat="1">
      <c r="E63145" s="120"/>
      <c r="M63145" s="120"/>
      <c r="N63145" s="120"/>
      <c r="U63145" s="121"/>
      <c r="V63145" s="122"/>
      <c r="W63145" s="123"/>
      <c r="AC63145" s="123"/>
    </row>
    <row r="63146" spans="5:29" s="2" customFormat="1">
      <c r="E63146" s="120"/>
      <c r="M63146" s="120"/>
      <c r="N63146" s="120"/>
      <c r="U63146" s="121"/>
      <c r="V63146" s="122"/>
      <c r="W63146" s="123"/>
      <c r="AC63146" s="123"/>
    </row>
    <row r="63147" spans="5:29" s="2" customFormat="1">
      <c r="E63147" s="120"/>
      <c r="M63147" s="120"/>
      <c r="N63147" s="120"/>
      <c r="U63147" s="121"/>
      <c r="V63147" s="122"/>
      <c r="W63147" s="123"/>
      <c r="AC63147" s="123"/>
    </row>
    <row r="63148" spans="5:29" s="2" customFormat="1">
      <c r="E63148" s="120"/>
      <c r="M63148" s="120"/>
      <c r="N63148" s="120"/>
      <c r="U63148" s="121"/>
      <c r="V63148" s="122"/>
      <c r="W63148" s="123"/>
      <c r="AC63148" s="123"/>
    </row>
    <row r="63149" spans="5:29" s="2" customFormat="1">
      <c r="E63149" s="120"/>
      <c r="M63149" s="120"/>
      <c r="N63149" s="120"/>
      <c r="U63149" s="121"/>
      <c r="V63149" s="122"/>
      <c r="W63149" s="123"/>
      <c r="AC63149" s="123"/>
    </row>
    <row r="63150" spans="5:29" s="2" customFormat="1">
      <c r="E63150" s="120"/>
      <c r="M63150" s="120"/>
      <c r="N63150" s="120"/>
      <c r="U63150" s="121"/>
      <c r="V63150" s="122"/>
      <c r="W63150" s="123"/>
      <c r="AC63150" s="123"/>
    </row>
    <row r="63151" spans="5:29" s="2" customFormat="1">
      <c r="E63151" s="120"/>
      <c r="M63151" s="120"/>
      <c r="N63151" s="120"/>
      <c r="U63151" s="121"/>
      <c r="V63151" s="122"/>
      <c r="W63151" s="123"/>
      <c r="AC63151" s="123"/>
    </row>
    <row r="63152" spans="5:29" s="2" customFormat="1">
      <c r="E63152" s="120"/>
      <c r="M63152" s="120"/>
      <c r="N63152" s="120"/>
      <c r="U63152" s="121"/>
      <c r="V63152" s="122"/>
      <c r="W63152" s="123"/>
      <c r="AC63152" s="123"/>
    </row>
    <row r="63153" spans="5:29" s="2" customFormat="1">
      <c r="E63153" s="120"/>
      <c r="M63153" s="120"/>
      <c r="N63153" s="120"/>
      <c r="U63153" s="121"/>
      <c r="V63153" s="122"/>
      <c r="W63153" s="123"/>
      <c r="AC63153" s="123"/>
    </row>
    <row r="63154" spans="5:29" s="2" customFormat="1">
      <c r="E63154" s="120"/>
      <c r="M63154" s="120"/>
      <c r="N63154" s="120"/>
      <c r="U63154" s="121"/>
      <c r="V63154" s="122"/>
      <c r="W63154" s="123"/>
      <c r="AC63154" s="123"/>
    </row>
    <row r="63155" spans="5:29" s="2" customFormat="1">
      <c r="E63155" s="120"/>
      <c r="M63155" s="120"/>
      <c r="N63155" s="120"/>
      <c r="U63155" s="121"/>
      <c r="V63155" s="122"/>
      <c r="W63155" s="123"/>
      <c r="AC63155" s="123"/>
    </row>
    <row r="63156" spans="5:29" s="2" customFormat="1">
      <c r="E63156" s="120"/>
      <c r="M63156" s="120"/>
      <c r="N63156" s="120"/>
      <c r="U63156" s="121"/>
      <c r="V63156" s="122"/>
      <c r="W63156" s="123"/>
      <c r="AC63156" s="123"/>
    </row>
    <row r="63157" spans="5:29" s="2" customFormat="1">
      <c r="E63157" s="120"/>
      <c r="M63157" s="120"/>
      <c r="N63157" s="120"/>
      <c r="U63157" s="121"/>
      <c r="V63157" s="122"/>
      <c r="W63157" s="123"/>
      <c r="AC63157" s="123"/>
    </row>
    <row r="63158" spans="5:29" s="2" customFormat="1">
      <c r="E63158" s="120"/>
      <c r="M63158" s="120"/>
      <c r="N63158" s="120"/>
      <c r="U63158" s="121"/>
      <c r="V63158" s="122"/>
      <c r="W63158" s="123"/>
      <c r="AC63158" s="123"/>
    </row>
    <row r="63159" spans="5:29" s="2" customFormat="1">
      <c r="E63159" s="120"/>
      <c r="M63159" s="120"/>
      <c r="N63159" s="120"/>
      <c r="U63159" s="121"/>
      <c r="V63159" s="122"/>
      <c r="W63159" s="123"/>
      <c r="AC63159" s="123"/>
    </row>
    <row r="63160" spans="5:29" s="2" customFormat="1">
      <c r="E63160" s="120"/>
      <c r="M63160" s="120"/>
      <c r="N63160" s="120"/>
      <c r="U63160" s="121"/>
      <c r="V63160" s="122"/>
      <c r="W63160" s="123"/>
      <c r="AC63160" s="123"/>
    </row>
    <row r="63161" spans="5:29" s="2" customFormat="1">
      <c r="E63161" s="120"/>
      <c r="M63161" s="120"/>
      <c r="N63161" s="120"/>
      <c r="U63161" s="121"/>
      <c r="V63161" s="122"/>
      <c r="W63161" s="123"/>
      <c r="AC63161" s="123"/>
    </row>
    <row r="63162" spans="5:29" s="2" customFormat="1">
      <c r="E63162" s="120"/>
      <c r="M63162" s="120"/>
      <c r="N63162" s="120"/>
      <c r="U63162" s="121"/>
      <c r="V63162" s="122"/>
      <c r="W63162" s="123"/>
      <c r="AC63162" s="123"/>
    </row>
    <row r="63163" spans="5:29" s="2" customFormat="1">
      <c r="E63163" s="120"/>
      <c r="M63163" s="120"/>
      <c r="N63163" s="120"/>
      <c r="U63163" s="121"/>
      <c r="V63163" s="122"/>
      <c r="W63163" s="123"/>
      <c r="AC63163" s="123"/>
    </row>
    <row r="63164" spans="5:29" s="2" customFormat="1">
      <c r="E63164" s="120"/>
      <c r="M63164" s="120"/>
      <c r="N63164" s="120"/>
      <c r="U63164" s="121"/>
      <c r="V63164" s="122"/>
      <c r="W63164" s="123"/>
      <c r="AC63164" s="123"/>
    </row>
    <row r="63165" spans="5:29" s="2" customFormat="1">
      <c r="E63165" s="120"/>
      <c r="M63165" s="120"/>
      <c r="N63165" s="120"/>
      <c r="U63165" s="121"/>
      <c r="V63165" s="122"/>
      <c r="W63165" s="123"/>
      <c r="AC63165" s="123"/>
    </row>
    <row r="63166" spans="5:29" s="2" customFormat="1">
      <c r="E63166" s="120"/>
      <c r="M63166" s="120"/>
      <c r="N63166" s="120"/>
      <c r="U63166" s="121"/>
      <c r="V63166" s="122"/>
      <c r="W63166" s="123"/>
      <c r="AC63166" s="123"/>
    </row>
    <row r="63167" spans="5:29" s="2" customFormat="1">
      <c r="E63167" s="120"/>
      <c r="M63167" s="120"/>
      <c r="N63167" s="120"/>
      <c r="U63167" s="121"/>
      <c r="V63167" s="122"/>
      <c r="W63167" s="123"/>
      <c r="AC63167" s="123"/>
    </row>
    <row r="63168" spans="5:29" s="2" customFormat="1">
      <c r="E63168" s="120"/>
      <c r="M63168" s="120"/>
      <c r="N63168" s="120"/>
      <c r="U63168" s="121"/>
      <c r="V63168" s="122"/>
      <c r="W63168" s="123"/>
      <c r="AC63168" s="123"/>
    </row>
    <row r="63169" spans="5:29" s="2" customFormat="1">
      <c r="E63169" s="120"/>
      <c r="M63169" s="120"/>
      <c r="N63169" s="120"/>
      <c r="U63169" s="121"/>
      <c r="V63169" s="122"/>
      <c r="W63169" s="123"/>
      <c r="AC63169" s="123"/>
    </row>
    <row r="63170" spans="5:29" s="2" customFormat="1">
      <c r="E63170" s="120"/>
      <c r="M63170" s="120"/>
      <c r="N63170" s="120"/>
      <c r="U63170" s="121"/>
      <c r="V63170" s="122"/>
      <c r="W63170" s="123"/>
      <c r="AC63170" s="123"/>
    </row>
    <row r="63171" spans="5:29" s="2" customFormat="1">
      <c r="E63171" s="120"/>
      <c r="M63171" s="120"/>
      <c r="N63171" s="120"/>
      <c r="U63171" s="121"/>
      <c r="V63171" s="122"/>
      <c r="W63171" s="123"/>
      <c r="AC63171" s="123"/>
    </row>
    <row r="63172" spans="5:29" s="2" customFormat="1">
      <c r="E63172" s="120"/>
      <c r="M63172" s="120"/>
      <c r="N63172" s="120"/>
      <c r="U63172" s="121"/>
      <c r="V63172" s="122"/>
      <c r="W63172" s="123"/>
      <c r="AC63172" s="123"/>
    </row>
    <row r="63173" spans="5:29" s="2" customFormat="1">
      <c r="E63173" s="120"/>
      <c r="M63173" s="120"/>
      <c r="N63173" s="120"/>
      <c r="U63173" s="121"/>
      <c r="V63173" s="122"/>
      <c r="W63173" s="123"/>
      <c r="AC63173" s="123"/>
    </row>
    <row r="63174" spans="5:29" s="2" customFormat="1">
      <c r="E63174" s="120"/>
      <c r="M63174" s="120"/>
      <c r="N63174" s="120"/>
      <c r="U63174" s="121"/>
      <c r="V63174" s="122"/>
      <c r="W63174" s="123"/>
      <c r="AC63174" s="123"/>
    </row>
    <row r="63175" spans="5:29" s="2" customFormat="1">
      <c r="E63175" s="120"/>
      <c r="M63175" s="120"/>
      <c r="N63175" s="120"/>
      <c r="U63175" s="121"/>
      <c r="V63175" s="122"/>
      <c r="W63175" s="123"/>
      <c r="AC63175" s="123"/>
    </row>
    <row r="63176" spans="5:29" s="2" customFormat="1">
      <c r="E63176" s="120"/>
      <c r="M63176" s="120"/>
      <c r="N63176" s="120"/>
      <c r="U63176" s="121"/>
      <c r="V63176" s="122"/>
      <c r="W63176" s="123"/>
      <c r="AC63176" s="123"/>
    </row>
    <row r="63177" spans="5:29" s="2" customFormat="1">
      <c r="E63177" s="120"/>
      <c r="M63177" s="120"/>
      <c r="N63177" s="120"/>
      <c r="U63177" s="121"/>
      <c r="V63177" s="122"/>
      <c r="W63177" s="123"/>
      <c r="AC63177" s="123"/>
    </row>
    <row r="63178" spans="5:29" s="2" customFormat="1">
      <c r="E63178" s="120"/>
      <c r="M63178" s="120"/>
      <c r="N63178" s="120"/>
      <c r="U63178" s="121"/>
      <c r="V63178" s="122"/>
      <c r="W63178" s="123"/>
      <c r="AC63178" s="123"/>
    </row>
    <row r="63179" spans="5:29" s="2" customFormat="1">
      <c r="E63179" s="120"/>
      <c r="M63179" s="120"/>
      <c r="N63179" s="120"/>
      <c r="U63179" s="121"/>
      <c r="V63179" s="122"/>
      <c r="W63179" s="123"/>
      <c r="AC63179" s="123"/>
    </row>
    <row r="63180" spans="5:29" s="2" customFormat="1">
      <c r="E63180" s="120"/>
      <c r="M63180" s="120"/>
      <c r="N63180" s="120"/>
      <c r="U63180" s="121"/>
      <c r="V63180" s="122"/>
      <c r="W63180" s="123"/>
      <c r="AC63180" s="123"/>
    </row>
    <row r="63181" spans="5:29" s="2" customFormat="1">
      <c r="E63181" s="120"/>
      <c r="M63181" s="120"/>
      <c r="N63181" s="120"/>
      <c r="U63181" s="121"/>
      <c r="V63181" s="122"/>
      <c r="W63181" s="123"/>
      <c r="AC63181" s="123"/>
    </row>
    <row r="63182" spans="5:29" s="2" customFormat="1">
      <c r="E63182" s="120"/>
      <c r="M63182" s="120"/>
      <c r="N63182" s="120"/>
      <c r="U63182" s="121"/>
      <c r="V63182" s="122"/>
      <c r="W63182" s="123"/>
      <c r="AC63182" s="123"/>
    </row>
    <row r="63183" spans="5:29" s="2" customFormat="1">
      <c r="E63183" s="120"/>
      <c r="M63183" s="120"/>
      <c r="N63183" s="120"/>
      <c r="U63183" s="121"/>
      <c r="V63183" s="122"/>
      <c r="W63183" s="123"/>
      <c r="AC63183" s="123"/>
    </row>
    <row r="63184" spans="5:29" s="2" customFormat="1">
      <c r="E63184" s="120"/>
      <c r="M63184" s="120"/>
      <c r="N63184" s="120"/>
      <c r="U63184" s="121"/>
      <c r="V63184" s="122"/>
      <c r="W63184" s="123"/>
      <c r="AC63184" s="123"/>
    </row>
    <row r="63185" spans="5:29" s="2" customFormat="1">
      <c r="E63185" s="120"/>
      <c r="M63185" s="120"/>
      <c r="N63185" s="120"/>
      <c r="U63185" s="121"/>
      <c r="V63185" s="122"/>
      <c r="W63185" s="123"/>
      <c r="AC63185" s="123"/>
    </row>
    <row r="63186" spans="5:29" s="2" customFormat="1">
      <c r="E63186" s="120"/>
      <c r="M63186" s="120"/>
      <c r="N63186" s="120"/>
      <c r="U63186" s="121"/>
      <c r="V63186" s="122"/>
      <c r="W63186" s="123"/>
      <c r="AC63186" s="123"/>
    </row>
    <row r="63187" spans="5:29" s="2" customFormat="1">
      <c r="E63187" s="120"/>
      <c r="M63187" s="120"/>
      <c r="N63187" s="120"/>
      <c r="U63187" s="121"/>
      <c r="V63187" s="122"/>
      <c r="W63187" s="123"/>
      <c r="AC63187" s="123"/>
    </row>
    <row r="63188" spans="5:29" s="2" customFormat="1">
      <c r="E63188" s="120"/>
      <c r="M63188" s="120"/>
      <c r="N63188" s="120"/>
      <c r="U63188" s="121"/>
      <c r="V63188" s="122"/>
      <c r="W63188" s="123"/>
      <c r="AC63188" s="123"/>
    </row>
    <row r="63189" spans="5:29" s="2" customFormat="1">
      <c r="E63189" s="120"/>
      <c r="M63189" s="120"/>
      <c r="N63189" s="120"/>
      <c r="U63189" s="121"/>
      <c r="V63189" s="122"/>
      <c r="W63189" s="123"/>
      <c r="AC63189" s="123"/>
    </row>
    <row r="63190" spans="5:29" s="2" customFormat="1">
      <c r="E63190" s="120"/>
      <c r="M63190" s="120"/>
      <c r="N63190" s="120"/>
      <c r="U63190" s="121"/>
      <c r="V63190" s="122"/>
      <c r="W63190" s="123"/>
      <c r="AC63190" s="123"/>
    </row>
    <row r="63191" spans="5:29" s="2" customFormat="1">
      <c r="E63191" s="120"/>
      <c r="M63191" s="120"/>
      <c r="N63191" s="120"/>
      <c r="U63191" s="121"/>
      <c r="V63191" s="122"/>
      <c r="W63191" s="123"/>
      <c r="AC63191" s="123"/>
    </row>
    <row r="63192" spans="5:29" s="2" customFormat="1">
      <c r="E63192" s="120"/>
      <c r="M63192" s="120"/>
      <c r="N63192" s="120"/>
      <c r="U63192" s="121"/>
      <c r="V63192" s="122"/>
      <c r="W63192" s="123"/>
      <c r="AC63192" s="123"/>
    </row>
    <row r="63193" spans="5:29" s="2" customFormat="1">
      <c r="E63193" s="120"/>
      <c r="M63193" s="120"/>
      <c r="N63193" s="120"/>
      <c r="U63193" s="121"/>
      <c r="V63193" s="122"/>
      <c r="W63193" s="123"/>
      <c r="AC63193" s="123"/>
    </row>
    <row r="63194" spans="5:29" s="2" customFormat="1">
      <c r="E63194" s="120"/>
      <c r="M63194" s="120"/>
      <c r="N63194" s="120"/>
      <c r="U63194" s="121"/>
      <c r="V63194" s="122"/>
      <c r="W63194" s="123"/>
      <c r="AC63194" s="123"/>
    </row>
    <row r="63195" spans="5:29" s="2" customFormat="1">
      <c r="E63195" s="120"/>
      <c r="M63195" s="120"/>
      <c r="N63195" s="120"/>
      <c r="U63195" s="121"/>
      <c r="V63195" s="122"/>
      <c r="W63195" s="123"/>
      <c r="AC63195" s="123"/>
    </row>
    <row r="63196" spans="5:29" s="2" customFormat="1">
      <c r="E63196" s="120"/>
      <c r="M63196" s="120"/>
      <c r="N63196" s="120"/>
      <c r="U63196" s="121"/>
      <c r="V63196" s="122"/>
      <c r="W63196" s="123"/>
      <c r="AC63196" s="123"/>
    </row>
    <row r="63197" spans="5:29" s="2" customFormat="1">
      <c r="E63197" s="120"/>
      <c r="M63197" s="120"/>
      <c r="N63197" s="120"/>
      <c r="U63197" s="121"/>
      <c r="V63197" s="122"/>
      <c r="W63197" s="123"/>
      <c r="AC63197" s="123"/>
    </row>
    <row r="63198" spans="5:29" s="2" customFormat="1">
      <c r="E63198" s="120"/>
      <c r="M63198" s="120"/>
      <c r="N63198" s="120"/>
      <c r="U63198" s="121"/>
      <c r="V63198" s="122"/>
      <c r="W63198" s="123"/>
      <c r="AC63198" s="123"/>
    </row>
    <row r="63199" spans="5:29" s="2" customFormat="1">
      <c r="E63199" s="120"/>
      <c r="M63199" s="120"/>
      <c r="N63199" s="120"/>
      <c r="U63199" s="121"/>
      <c r="V63199" s="122"/>
      <c r="W63199" s="123"/>
      <c r="AC63199" s="123"/>
    </row>
    <row r="63200" spans="5:29" s="2" customFormat="1">
      <c r="E63200" s="120"/>
      <c r="M63200" s="120"/>
      <c r="N63200" s="120"/>
      <c r="U63200" s="121"/>
      <c r="V63200" s="122"/>
      <c r="W63200" s="123"/>
      <c r="AC63200" s="123"/>
    </row>
    <row r="63201" spans="5:29" s="2" customFormat="1">
      <c r="E63201" s="120"/>
      <c r="M63201" s="120"/>
      <c r="N63201" s="120"/>
      <c r="U63201" s="121"/>
      <c r="V63201" s="122"/>
      <c r="W63201" s="123"/>
      <c r="AC63201" s="123"/>
    </row>
    <row r="63202" spans="5:29" s="2" customFormat="1">
      <c r="E63202" s="120"/>
      <c r="M63202" s="120"/>
      <c r="N63202" s="120"/>
      <c r="U63202" s="121"/>
      <c r="V63202" s="122"/>
      <c r="W63202" s="123"/>
      <c r="AC63202" s="123"/>
    </row>
    <row r="63203" spans="5:29" s="2" customFormat="1">
      <c r="E63203" s="120"/>
      <c r="M63203" s="120"/>
      <c r="N63203" s="120"/>
      <c r="U63203" s="121"/>
      <c r="V63203" s="122"/>
      <c r="W63203" s="123"/>
      <c r="AC63203" s="123"/>
    </row>
    <row r="63204" spans="5:29" s="2" customFormat="1">
      <c r="E63204" s="120"/>
      <c r="M63204" s="120"/>
      <c r="N63204" s="120"/>
      <c r="U63204" s="121"/>
      <c r="V63204" s="122"/>
      <c r="W63204" s="123"/>
      <c r="AC63204" s="123"/>
    </row>
    <row r="63205" spans="5:29" s="2" customFormat="1">
      <c r="E63205" s="120"/>
      <c r="M63205" s="120"/>
      <c r="N63205" s="120"/>
      <c r="U63205" s="121"/>
      <c r="V63205" s="122"/>
      <c r="W63205" s="123"/>
      <c r="AC63205" s="123"/>
    </row>
    <row r="63206" spans="5:29" s="2" customFormat="1">
      <c r="E63206" s="120"/>
      <c r="M63206" s="120"/>
      <c r="N63206" s="120"/>
      <c r="U63206" s="121"/>
      <c r="V63206" s="122"/>
      <c r="W63206" s="123"/>
      <c r="AC63206" s="123"/>
    </row>
    <row r="63207" spans="5:29" s="2" customFormat="1">
      <c r="E63207" s="120"/>
      <c r="M63207" s="120"/>
      <c r="N63207" s="120"/>
      <c r="U63207" s="121"/>
      <c r="V63207" s="122"/>
      <c r="W63207" s="123"/>
      <c r="AC63207" s="123"/>
    </row>
    <row r="63208" spans="5:29" s="2" customFormat="1">
      <c r="E63208" s="120"/>
      <c r="M63208" s="120"/>
      <c r="N63208" s="120"/>
      <c r="U63208" s="121"/>
      <c r="V63208" s="122"/>
      <c r="W63208" s="123"/>
      <c r="AC63208" s="123"/>
    </row>
    <row r="63209" spans="5:29" s="2" customFormat="1">
      <c r="E63209" s="120"/>
      <c r="M63209" s="120"/>
      <c r="N63209" s="120"/>
      <c r="U63209" s="121"/>
      <c r="V63209" s="122"/>
      <c r="W63209" s="123"/>
      <c r="AC63209" s="123"/>
    </row>
    <row r="63210" spans="5:29" s="2" customFormat="1">
      <c r="E63210" s="120"/>
      <c r="M63210" s="120"/>
      <c r="N63210" s="120"/>
      <c r="U63210" s="121"/>
      <c r="V63210" s="122"/>
      <c r="W63210" s="123"/>
      <c r="AC63210" s="123"/>
    </row>
    <row r="63211" spans="5:29" s="2" customFormat="1">
      <c r="E63211" s="120"/>
      <c r="M63211" s="120"/>
      <c r="N63211" s="120"/>
      <c r="U63211" s="121"/>
      <c r="V63211" s="122"/>
      <c r="W63211" s="123"/>
      <c r="AC63211" s="123"/>
    </row>
    <row r="63212" spans="5:29" s="2" customFormat="1">
      <c r="E63212" s="120"/>
      <c r="M63212" s="120"/>
      <c r="N63212" s="120"/>
      <c r="U63212" s="121"/>
      <c r="V63212" s="122"/>
      <c r="W63212" s="123"/>
      <c r="AC63212" s="123"/>
    </row>
    <row r="63213" spans="5:29" s="2" customFormat="1">
      <c r="E63213" s="120"/>
      <c r="M63213" s="120"/>
      <c r="N63213" s="120"/>
      <c r="U63213" s="121"/>
      <c r="V63213" s="122"/>
      <c r="W63213" s="123"/>
      <c r="AC63213" s="123"/>
    </row>
    <row r="63214" spans="5:29" s="2" customFormat="1">
      <c r="E63214" s="120"/>
      <c r="M63214" s="120"/>
      <c r="N63214" s="120"/>
      <c r="U63214" s="121"/>
      <c r="V63214" s="122"/>
      <c r="W63214" s="123"/>
      <c r="AC63214" s="123"/>
    </row>
    <row r="63215" spans="5:29" s="2" customFormat="1">
      <c r="E63215" s="120"/>
      <c r="M63215" s="120"/>
      <c r="N63215" s="120"/>
      <c r="U63215" s="121"/>
      <c r="V63215" s="122"/>
      <c r="W63215" s="123"/>
      <c r="AC63215" s="123"/>
    </row>
    <row r="63216" spans="5:29" s="2" customFormat="1">
      <c r="E63216" s="120"/>
      <c r="M63216" s="120"/>
      <c r="N63216" s="120"/>
      <c r="U63216" s="121"/>
      <c r="V63216" s="122"/>
      <c r="W63216" s="123"/>
      <c r="AC63216" s="123"/>
    </row>
    <row r="63217" spans="5:29" s="2" customFormat="1">
      <c r="E63217" s="120"/>
      <c r="M63217" s="120"/>
      <c r="N63217" s="120"/>
      <c r="U63217" s="121"/>
      <c r="V63217" s="122"/>
      <c r="W63217" s="123"/>
      <c r="AC63217" s="123"/>
    </row>
    <row r="63218" spans="5:29" s="2" customFormat="1">
      <c r="E63218" s="120"/>
      <c r="M63218" s="120"/>
      <c r="N63218" s="120"/>
      <c r="U63218" s="121"/>
      <c r="V63218" s="122"/>
      <c r="W63218" s="123"/>
      <c r="AC63218" s="123"/>
    </row>
    <row r="63219" spans="5:29" s="2" customFormat="1">
      <c r="E63219" s="120"/>
      <c r="M63219" s="120"/>
      <c r="N63219" s="120"/>
      <c r="U63219" s="121"/>
      <c r="V63219" s="122"/>
      <c r="W63219" s="123"/>
      <c r="AC63219" s="123"/>
    </row>
    <row r="63220" spans="5:29" s="2" customFormat="1">
      <c r="E63220" s="120"/>
      <c r="M63220" s="120"/>
      <c r="N63220" s="120"/>
      <c r="U63220" s="121"/>
      <c r="V63220" s="122"/>
      <c r="W63220" s="123"/>
      <c r="AC63220" s="123"/>
    </row>
    <row r="63221" spans="5:29" s="2" customFormat="1">
      <c r="E63221" s="120"/>
      <c r="M63221" s="120"/>
      <c r="N63221" s="120"/>
      <c r="U63221" s="121"/>
      <c r="V63221" s="122"/>
      <c r="W63221" s="123"/>
      <c r="AC63221" s="123"/>
    </row>
    <row r="63222" spans="5:29" s="2" customFormat="1">
      <c r="E63222" s="120"/>
      <c r="M63222" s="120"/>
      <c r="N63222" s="120"/>
      <c r="U63222" s="121"/>
      <c r="V63222" s="122"/>
      <c r="W63222" s="123"/>
      <c r="AC63222" s="123"/>
    </row>
    <row r="63223" spans="5:29" s="2" customFormat="1">
      <c r="E63223" s="120"/>
      <c r="M63223" s="120"/>
      <c r="N63223" s="120"/>
      <c r="U63223" s="121"/>
      <c r="V63223" s="122"/>
      <c r="W63223" s="123"/>
      <c r="AC63223" s="123"/>
    </row>
    <row r="63224" spans="5:29" s="2" customFormat="1">
      <c r="E63224" s="120"/>
      <c r="M63224" s="120"/>
      <c r="N63224" s="120"/>
      <c r="U63224" s="121"/>
      <c r="V63224" s="122"/>
      <c r="W63224" s="123"/>
      <c r="AC63224" s="123"/>
    </row>
    <row r="63225" spans="5:29" s="2" customFormat="1">
      <c r="E63225" s="120"/>
      <c r="M63225" s="120"/>
      <c r="N63225" s="120"/>
      <c r="U63225" s="121"/>
      <c r="V63225" s="122"/>
      <c r="W63225" s="123"/>
      <c r="AC63225" s="123"/>
    </row>
    <row r="63226" spans="5:29" s="2" customFormat="1">
      <c r="E63226" s="120"/>
      <c r="M63226" s="120"/>
      <c r="N63226" s="120"/>
      <c r="U63226" s="121"/>
      <c r="V63226" s="122"/>
      <c r="W63226" s="123"/>
      <c r="AC63226" s="123"/>
    </row>
    <row r="63227" spans="5:29" s="2" customFormat="1">
      <c r="E63227" s="120"/>
      <c r="M63227" s="120"/>
      <c r="N63227" s="120"/>
      <c r="U63227" s="121"/>
      <c r="V63227" s="122"/>
      <c r="W63227" s="123"/>
      <c r="AC63227" s="123"/>
    </row>
    <row r="63228" spans="5:29" s="2" customFormat="1">
      <c r="E63228" s="120"/>
      <c r="M63228" s="120"/>
      <c r="N63228" s="120"/>
      <c r="U63228" s="121"/>
      <c r="V63228" s="122"/>
      <c r="W63228" s="123"/>
      <c r="AC63228" s="123"/>
    </row>
    <row r="63229" spans="5:29" s="2" customFormat="1">
      <c r="E63229" s="120"/>
      <c r="M63229" s="120"/>
      <c r="N63229" s="120"/>
      <c r="U63229" s="121"/>
      <c r="V63229" s="122"/>
      <c r="W63229" s="123"/>
      <c r="AC63229" s="123"/>
    </row>
    <row r="63230" spans="5:29" s="2" customFormat="1">
      <c r="E63230" s="120"/>
      <c r="M63230" s="120"/>
      <c r="N63230" s="120"/>
      <c r="U63230" s="121"/>
      <c r="V63230" s="122"/>
      <c r="W63230" s="123"/>
      <c r="AC63230" s="123"/>
    </row>
    <row r="63231" spans="5:29" s="2" customFormat="1">
      <c r="E63231" s="120"/>
      <c r="M63231" s="120"/>
      <c r="N63231" s="120"/>
      <c r="U63231" s="121"/>
      <c r="V63231" s="122"/>
      <c r="W63231" s="123"/>
      <c r="AC63231" s="123"/>
    </row>
    <row r="63232" spans="5:29" s="2" customFormat="1">
      <c r="E63232" s="120"/>
      <c r="M63232" s="120"/>
      <c r="N63232" s="120"/>
      <c r="U63232" s="121"/>
      <c r="V63232" s="122"/>
      <c r="W63232" s="123"/>
      <c r="AC63232" s="123"/>
    </row>
    <row r="63233" spans="5:29" s="2" customFormat="1">
      <c r="E63233" s="120"/>
      <c r="M63233" s="120"/>
      <c r="N63233" s="120"/>
      <c r="U63233" s="121"/>
      <c r="V63233" s="122"/>
      <c r="W63233" s="123"/>
      <c r="AC63233" s="123"/>
    </row>
    <row r="63234" spans="5:29" s="2" customFormat="1">
      <c r="E63234" s="120"/>
      <c r="M63234" s="120"/>
      <c r="N63234" s="120"/>
      <c r="U63234" s="121"/>
      <c r="V63234" s="122"/>
      <c r="W63234" s="123"/>
      <c r="AC63234" s="123"/>
    </row>
    <row r="63235" spans="5:29" s="2" customFormat="1">
      <c r="E63235" s="120"/>
      <c r="M63235" s="120"/>
      <c r="N63235" s="120"/>
      <c r="U63235" s="121"/>
      <c r="V63235" s="122"/>
      <c r="W63235" s="123"/>
      <c r="AC63235" s="123"/>
    </row>
    <row r="63236" spans="5:29" s="2" customFormat="1">
      <c r="E63236" s="120"/>
      <c r="M63236" s="120"/>
      <c r="N63236" s="120"/>
      <c r="U63236" s="121"/>
      <c r="V63236" s="122"/>
      <c r="W63236" s="123"/>
      <c r="AC63236" s="123"/>
    </row>
    <row r="63237" spans="5:29" s="2" customFormat="1">
      <c r="E63237" s="120"/>
      <c r="M63237" s="120"/>
      <c r="N63237" s="120"/>
      <c r="U63237" s="121"/>
      <c r="V63237" s="122"/>
      <c r="W63237" s="123"/>
      <c r="AC63237" s="123"/>
    </row>
    <row r="63238" spans="5:29" s="2" customFormat="1">
      <c r="E63238" s="120"/>
      <c r="M63238" s="120"/>
      <c r="N63238" s="120"/>
      <c r="U63238" s="121"/>
      <c r="V63238" s="122"/>
      <c r="W63238" s="123"/>
      <c r="AC63238" s="123"/>
    </row>
    <row r="63239" spans="5:29" s="2" customFormat="1">
      <c r="E63239" s="120"/>
      <c r="M63239" s="120"/>
      <c r="N63239" s="120"/>
      <c r="U63239" s="121"/>
      <c r="V63239" s="122"/>
      <c r="W63239" s="123"/>
      <c r="AC63239" s="123"/>
    </row>
    <row r="63240" spans="5:29" s="2" customFormat="1">
      <c r="E63240" s="120"/>
      <c r="M63240" s="120"/>
      <c r="N63240" s="120"/>
      <c r="U63240" s="121"/>
      <c r="V63240" s="122"/>
      <c r="W63240" s="123"/>
      <c r="AC63240" s="123"/>
    </row>
    <row r="63241" spans="5:29" s="2" customFormat="1">
      <c r="E63241" s="120"/>
      <c r="M63241" s="120"/>
      <c r="N63241" s="120"/>
      <c r="U63241" s="121"/>
      <c r="V63241" s="122"/>
      <c r="W63241" s="123"/>
      <c r="AC63241" s="123"/>
    </row>
    <row r="63242" spans="5:29" s="2" customFormat="1">
      <c r="E63242" s="120"/>
      <c r="M63242" s="120"/>
      <c r="N63242" s="120"/>
      <c r="U63242" s="121"/>
      <c r="V63242" s="122"/>
      <c r="W63242" s="123"/>
      <c r="AC63242" s="123"/>
    </row>
    <row r="63243" spans="5:29" s="2" customFormat="1">
      <c r="E63243" s="120"/>
      <c r="M63243" s="120"/>
      <c r="N63243" s="120"/>
      <c r="U63243" s="121"/>
      <c r="V63243" s="122"/>
      <c r="W63243" s="123"/>
      <c r="AC63243" s="123"/>
    </row>
    <row r="63244" spans="5:29" s="2" customFormat="1">
      <c r="E63244" s="120"/>
      <c r="M63244" s="120"/>
      <c r="N63244" s="120"/>
      <c r="U63244" s="121"/>
      <c r="V63244" s="122"/>
      <c r="W63244" s="123"/>
      <c r="AC63244" s="123"/>
    </row>
    <row r="63245" spans="5:29" s="2" customFormat="1">
      <c r="E63245" s="120"/>
      <c r="M63245" s="120"/>
      <c r="N63245" s="120"/>
      <c r="U63245" s="121"/>
      <c r="V63245" s="122"/>
      <c r="W63245" s="123"/>
      <c r="AC63245" s="123"/>
    </row>
    <row r="63246" spans="5:29" s="2" customFormat="1">
      <c r="E63246" s="120"/>
      <c r="M63246" s="120"/>
      <c r="N63246" s="120"/>
      <c r="U63246" s="121"/>
      <c r="V63246" s="122"/>
      <c r="W63246" s="123"/>
      <c r="AC63246" s="123"/>
    </row>
    <row r="63247" spans="5:29" s="2" customFormat="1">
      <c r="E63247" s="120"/>
      <c r="M63247" s="120"/>
      <c r="N63247" s="120"/>
      <c r="U63247" s="121"/>
      <c r="V63247" s="122"/>
      <c r="W63247" s="123"/>
      <c r="AC63247" s="123"/>
    </row>
    <row r="63248" spans="5:29" s="2" customFormat="1">
      <c r="E63248" s="120"/>
      <c r="M63248" s="120"/>
      <c r="N63248" s="120"/>
      <c r="U63248" s="121"/>
      <c r="V63248" s="122"/>
      <c r="W63248" s="123"/>
      <c r="AC63248" s="123"/>
    </row>
    <row r="63249" spans="5:29" s="2" customFormat="1">
      <c r="E63249" s="120"/>
      <c r="M63249" s="120"/>
      <c r="N63249" s="120"/>
      <c r="U63249" s="121"/>
      <c r="V63249" s="122"/>
      <c r="W63249" s="123"/>
      <c r="AC63249" s="123"/>
    </row>
    <row r="63250" spans="5:29" s="2" customFormat="1">
      <c r="E63250" s="120"/>
      <c r="M63250" s="120"/>
      <c r="N63250" s="120"/>
      <c r="U63250" s="121"/>
      <c r="V63250" s="122"/>
      <c r="W63250" s="123"/>
      <c r="AC63250" s="123"/>
    </row>
    <row r="63251" spans="5:29" s="2" customFormat="1">
      <c r="E63251" s="120"/>
      <c r="M63251" s="120"/>
      <c r="N63251" s="120"/>
      <c r="U63251" s="121"/>
      <c r="V63251" s="122"/>
      <c r="W63251" s="123"/>
      <c r="AC63251" s="123"/>
    </row>
    <row r="63252" spans="5:29" s="2" customFormat="1">
      <c r="E63252" s="120"/>
      <c r="M63252" s="120"/>
      <c r="N63252" s="120"/>
      <c r="U63252" s="121"/>
      <c r="V63252" s="122"/>
      <c r="W63252" s="123"/>
      <c r="AC63252" s="123"/>
    </row>
    <row r="63253" spans="5:29" s="2" customFormat="1">
      <c r="E63253" s="120"/>
      <c r="M63253" s="120"/>
      <c r="N63253" s="120"/>
      <c r="U63253" s="121"/>
      <c r="V63253" s="122"/>
      <c r="W63253" s="123"/>
      <c r="AC63253" s="123"/>
    </row>
    <row r="63254" spans="5:29" s="2" customFormat="1">
      <c r="E63254" s="120"/>
      <c r="M63254" s="120"/>
      <c r="N63254" s="120"/>
      <c r="U63254" s="121"/>
      <c r="V63254" s="122"/>
      <c r="W63254" s="123"/>
      <c r="AC63254" s="123"/>
    </row>
    <row r="63255" spans="5:29" s="2" customFormat="1">
      <c r="E63255" s="120"/>
      <c r="M63255" s="120"/>
      <c r="N63255" s="120"/>
      <c r="U63255" s="121"/>
      <c r="V63255" s="122"/>
      <c r="W63255" s="123"/>
      <c r="AC63255" s="123"/>
    </row>
    <row r="63256" spans="5:29" s="2" customFormat="1">
      <c r="E63256" s="120"/>
      <c r="M63256" s="120"/>
      <c r="N63256" s="120"/>
      <c r="U63256" s="121"/>
      <c r="V63256" s="122"/>
      <c r="W63256" s="123"/>
      <c r="AC63256" s="123"/>
    </row>
    <row r="63257" spans="5:29" s="2" customFormat="1">
      <c r="E63257" s="120"/>
      <c r="M63257" s="120"/>
      <c r="N63257" s="120"/>
      <c r="U63257" s="121"/>
      <c r="V63257" s="122"/>
      <c r="W63257" s="123"/>
      <c r="AC63257" s="123"/>
    </row>
    <row r="63258" spans="5:29" s="2" customFormat="1">
      <c r="E63258" s="120"/>
      <c r="M63258" s="120"/>
      <c r="N63258" s="120"/>
      <c r="U63258" s="121"/>
      <c r="V63258" s="122"/>
      <c r="W63258" s="123"/>
      <c r="AC63258" s="123"/>
    </row>
    <row r="63259" spans="5:29" s="2" customFormat="1">
      <c r="E63259" s="120"/>
      <c r="M63259" s="120"/>
      <c r="N63259" s="120"/>
      <c r="U63259" s="121"/>
      <c r="V63259" s="122"/>
      <c r="W63259" s="123"/>
      <c r="AC63259" s="123"/>
    </row>
    <row r="63260" spans="5:29" s="2" customFormat="1">
      <c r="E63260" s="120"/>
      <c r="M63260" s="120"/>
      <c r="N63260" s="120"/>
      <c r="U63260" s="121"/>
      <c r="V63260" s="122"/>
      <c r="W63260" s="123"/>
      <c r="AC63260" s="123"/>
    </row>
    <row r="63261" spans="5:29" s="2" customFormat="1">
      <c r="E63261" s="120"/>
      <c r="M63261" s="120"/>
      <c r="N63261" s="120"/>
      <c r="U63261" s="121"/>
      <c r="V63261" s="122"/>
      <c r="W63261" s="123"/>
      <c r="AC63261" s="123"/>
    </row>
    <row r="63262" spans="5:29" s="2" customFormat="1">
      <c r="E63262" s="120"/>
      <c r="M63262" s="120"/>
      <c r="N63262" s="120"/>
      <c r="U63262" s="121"/>
      <c r="V63262" s="122"/>
      <c r="W63262" s="123"/>
      <c r="AC63262" s="123"/>
    </row>
    <row r="63263" spans="5:29" s="2" customFormat="1">
      <c r="E63263" s="120"/>
      <c r="M63263" s="120"/>
      <c r="N63263" s="120"/>
      <c r="U63263" s="121"/>
      <c r="V63263" s="122"/>
      <c r="W63263" s="123"/>
      <c r="AC63263" s="123"/>
    </row>
    <row r="63264" spans="5:29" s="2" customFormat="1">
      <c r="E63264" s="120"/>
      <c r="M63264" s="120"/>
      <c r="N63264" s="120"/>
      <c r="U63264" s="121"/>
      <c r="V63264" s="122"/>
      <c r="W63264" s="123"/>
      <c r="AC63264" s="123"/>
    </row>
    <row r="63265" spans="5:29" s="2" customFormat="1">
      <c r="E63265" s="120"/>
      <c r="M63265" s="120"/>
      <c r="N63265" s="120"/>
      <c r="U63265" s="121"/>
      <c r="V63265" s="122"/>
      <c r="W63265" s="123"/>
      <c r="AC63265" s="123"/>
    </row>
    <row r="63266" spans="5:29" s="2" customFormat="1">
      <c r="E63266" s="120"/>
      <c r="M63266" s="120"/>
      <c r="N63266" s="120"/>
      <c r="U63266" s="121"/>
      <c r="V63266" s="122"/>
      <c r="W63266" s="123"/>
      <c r="AC63266" s="123"/>
    </row>
    <row r="63267" spans="5:29" s="2" customFormat="1">
      <c r="E63267" s="120"/>
      <c r="M63267" s="120"/>
      <c r="N63267" s="120"/>
      <c r="U63267" s="121"/>
      <c r="V63267" s="122"/>
      <c r="W63267" s="123"/>
      <c r="AC63267" s="123"/>
    </row>
    <row r="63268" spans="5:29" s="2" customFormat="1">
      <c r="E63268" s="120"/>
      <c r="M63268" s="120"/>
      <c r="N63268" s="120"/>
      <c r="U63268" s="121"/>
      <c r="V63268" s="122"/>
      <c r="W63268" s="123"/>
      <c r="AC63268" s="123"/>
    </row>
    <row r="63269" spans="5:29" s="2" customFormat="1">
      <c r="E63269" s="120"/>
      <c r="M63269" s="120"/>
      <c r="N63269" s="120"/>
      <c r="U63269" s="121"/>
      <c r="V63269" s="122"/>
      <c r="W63269" s="123"/>
      <c r="AC63269" s="123"/>
    </row>
    <row r="63270" spans="5:29" s="2" customFormat="1">
      <c r="E63270" s="120"/>
      <c r="M63270" s="120"/>
      <c r="N63270" s="120"/>
      <c r="U63270" s="121"/>
      <c r="V63270" s="122"/>
      <c r="W63270" s="123"/>
      <c r="AC63270" s="123"/>
    </row>
    <row r="63271" spans="5:29" s="2" customFormat="1">
      <c r="E63271" s="120"/>
      <c r="M63271" s="120"/>
      <c r="N63271" s="120"/>
      <c r="U63271" s="121"/>
      <c r="V63271" s="122"/>
      <c r="W63271" s="123"/>
      <c r="AC63271" s="123"/>
    </row>
    <row r="63272" spans="5:29" s="2" customFormat="1">
      <c r="E63272" s="120"/>
      <c r="M63272" s="120"/>
      <c r="N63272" s="120"/>
      <c r="U63272" s="121"/>
      <c r="V63272" s="122"/>
      <c r="W63272" s="123"/>
      <c r="AC63272" s="123"/>
    </row>
    <row r="63273" spans="5:29" s="2" customFormat="1">
      <c r="E63273" s="120"/>
      <c r="M63273" s="120"/>
      <c r="N63273" s="120"/>
      <c r="U63273" s="121"/>
      <c r="V63273" s="122"/>
      <c r="W63273" s="123"/>
      <c r="AC63273" s="123"/>
    </row>
    <row r="63274" spans="5:29" s="2" customFormat="1">
      <c r="E63274" s="120"/>
      <c r="M63274" s="120"/>
      <c r="N63274" s="120"/>
      <c r="U63274" s="121"/>
      <c r="V63274" s="122"/>
      <c r="W63274" s="123"/>
      <c r="AC63274" s="123"/>
    </row>
    <row r="63275" spans="5:29" s="2" customFormat="1">
      <c r="E63275" s="120"/>
      <c r="M63275" s="120"/>
      <c r="N63275" s="120"/>
      <c r="U63275" s="121"/>
      <c r="V63275" s="122"/>
      <c r="W63275" s="123"/>
      <c r="AC63275" s="123"/>
    </row>
    <row r="63276" spans="5:29" s="2" customFormat="1">
      <c r="E63276" s="120"/>
      <c r="M63276" s="120"/>
      <c r="N63276" s="120"/>
      <c r="U63276" s="121"/>
      <c r="V63276" s="122"/>
      <c r="W63276" s="123"/>
      <c r="AC63276" s="123"/>
    </row>
    <row r="63277" spans="5:29" s="2" customFormat="1">
      <c r="E63277" s="120"/>
      <c r="M63277" s="120"/>
      <c r="N63277" s="120"/>
      <c r="U63277" s="121"/>
      <c r="V63277" s="122"/>
      <c r="W63277" s="123"/>
      <c r="AC63277" s="123"/>
    </row>
    <row r="63278" spans="5:29" s="2" customFormat="1">
      <c r="E63278" s="120"/>
      <c r="M63278" s="120"/>
      <c r="N63278" s="120"/>
      <c r="U63278" s="121"/>
      <c r="V63278" s="122"/>
      <c r="W63278" s="123"/>
      <c r="AC63278" s="123"/>
    </row>
    <row r="63279" spans="5:29" s="2" customFormat="1">
      <c r="E63279" s="120"/>
      <c r="M63279" s="120"/>
      <c r="N63279" s="120"/>
      <c r="U63279" s="121"/>
      <c r="V63279" s="122"/>
      <c r="W63279" s="123"/>
      <c r="AC63279" s="123"/>
    </row>
    <row r="63280" spans="5:29" s="2" customFormat="1">
      <c r="E63280" s="120"/>
      <c r="M63280" s="120"/>
      <c r="N63280" s="120"/>
      <c r="U63280" s="121"/>
      <c r="V63280" s="122"/>
      <c r="W63280" s="123"/>
      <c r="AC63280" s="123"/>
    </row>
    <row r="63281" spans="5:29" s="2" customFormat="1">
      <c r="E63281" s="120"/>
      <c r="M63281" s="120"/>
      <c r="N63281" s="120"/>
      <c r="U63281" s="121"/>
      <c r="V63281" s="122"/>
      <c r="W63281" s="123"/>
      <c r="AC63281" s="123"/>
    </row>
    <row r="63282" spans="5:29" s="2" customFormat="1">
      <c r="E63282" s="120"/>
      <c r="M63282" s="120"/>
      <c r="N63282" s="120"/>
      <c r="U63282" s="121"/>
      <c r="V63282" s="122"/>
      <c r="W63282" s="123"/>
      <c r="AC63282" s="123"/>
    </row>
    <row r="63283" spans="5:29" s="2" customFormat="1">
      <c r="E63283" s="120"/>
      <c r="M63283" s="120"/>
      <c r="N63283" s="120"/>
      <c r="U63283" s="121"/>
      <c r="V63283" s="122"/>
      <c r="W63283" s="123"/>
      <c r="AC63283" s="123"/>
    </row>
    <row r="63284" spans="5:29" s="2" customFormat="1">
      <c r="E63284" s="120"/>
      <c r="M63284" s="120"/>
      <c r="N63284" s="120"/>
      <c r="U63284" s="121"/>
      <c r="V63284" s="122"/>
      <c r="W63284" s="123"/>
      <c r="AC63284" s="123"/>
    </row>
    <row r="63285" spans="5:29" s="2" customFormat="1">
      <c r="E63285" s="120"/>
      <c r="M63285" s="120"/>
      <c r="N63285" s="120"/>
      <c r="U63285" s="121"/>
      <c r="V63285" s="122"/>
      <c r="W63285" s="123"/>
      <c r="AC63285" s="123"/>
    </row>
    <row r="63286" spans="5:29" s="2" customFormat="1">
      <c r="E63286" s="120"/>
      <c r="M63286" s="120"/>
      <c r="N63286" s="120"/>
      <c r="U63286" s="121"/>
      <c r="V63286" s="122"/>
      <c r="W63286" s="123"/>
      <c r="AC63286" s="123"/>
    </row>
    <row r="63287" spans="5:29" s="2" customFormat="1">
      <c r="E63287" s="120"/>
      <c r="M63287" s="120"/>
      <c r="N63287" s="120"/>
      <c r="U63287" s="121"/>
      <c r="V63287" s="122"/>
      <c r="W63287" s="123"/>
      <c r="AC63287" s="123"/>
    </row>
    <row r="63288" spans="5:29" s="2" customFormat="1">
      <c r="E63288" s="120"/>
      <c r="M63288" s="120"/>
      <c r="N63288" s="120"/>
      <c r="U63288" s="121"/>
      <c r="V63288" s="122"/>
      <c r="W63288" s="123"/>
      <c r="AC63288" s="123"/>
    </row>
    <row r="63289" spans="5:29" s="2" customFormat="1">
      <c r="E63289" s="120"/>
      <c r="M63289" s="120"/>
      <c r="N63289" s="120"/>
      <c r="U63289" s="121"/>
      <c r="V63289" s="122"/>
      <c r="W63289" s="123"/>
      <c r="AC63289" s="123"/>
    </row>
    <row r="63290" spans="5:29" s="2" customFormat="1">
      <c r="E63290" s="120"/>
      <c r="M63290" s="120"/>
      <c r="N63290" s="120"/>
      <c r="U63290" s="121"/>
      <c r="V63290" s="122"/>
      <c r="W63290" s="123"/>
      <c r="AC63290" s="123"/>
    </row>
    <row r="63291" spans="5:29" s="2" customFormat="1">
      <c r="E63291" s="120"/>
      <c r="M63291" s="120"/>
      <c r="N63291" s="120"/>
      <c r="U63291" s="121"/>
      <c r="V63291" s="122"/>
      <c r="W63291" s="123"/>
      <c r="AC63291" s="123"/>
    </row>
    <row r="63292" spans="5:29" s="2" customFormat="1">
      <c r="E63292" s="120"/>
      <c r="M63292" s="120"/>
      <c r="N63292" s="120"/>
      <c r="U63292" s="121"/>
      <c r="V63292" s="122"/>
      <c r="W63292" s="123"/>
      <c r="AC63292" s="123"/>
    </row>
    <row r="63293" spans="5:29" s="2" customFormat="1">
      <c r="E63293" s="120"/>
      <c r="M63293" s="120"/>
      <c r="N63293" s="120"/>
      <c r="U63293" s="121"/>
      <c r="V63293" s="122"/>
      <c r="W63293" s="123"/>
      <c r="AC63293" s="123"/>
    </row>
    <row r="63294" spans="5:29" s="2" customFormat="1">
      <c r="E63294" s="120"/>
      <c r="M63294" s="120"/>
      <c r="N63294" s="120"/>
      <c r="U63294" s="121"/>
      <c r="V63294" s="122"/>
      <c r="W63294" s="123"/>
      <c r="AC63294" s="123"/>
    </row>
    <row r="63295" spans="5:29" s="2" customFormat="1">
      <c r="E63295" s="120"/>
      <c r="M63295" s="120"/>
      <c r="N63295" s="120"/>
      <c r="U63295" s="121"/>
      <c r="V63295" s="122"/>
      <c r="W63295" s="123"/>
      <c r="AC63295" s="123"/>
    </row>
    <row r="63296" spans="5:29" s="2" customFormat="1">
      <c r="E63296" s="120"/>
      <c r="M63296" s="120"/>
      <c r="N63296" s="120"/>
      <c r="U63296" s="121"/>
      <c r="V63296" s="122"/>
      <c r="W63296" s="123"/>
      <c r="AC63296" s="123"/>
    </row>
    <row r="63297" spans="5:29" s="2" customFormat="1">
      <c r="E63297" s="120"/>
      <c r="M63297" s="120"/>
      <c r="N63297" s="120"/>
      <c r="U63297" s="121"/>
      <c r="V63297" s="122"/>
      <c r="W63297" s="123"/>
      <c r="AC63297" s="123"/>
    </row>
    <row r="63298" spans="5:29" s="2" customFormat="1">
      <c r="E63298" s="120"/>
      <c r="M63298" s="120"/>
      <c r="N63298" s="120"/>
      <c r="U63298" s="121"/>
      <c r="V63298" s="122"/>
      <c r="W63298" s="123"/>
      <c r="AC63298" s="123"/>
    </row>
    <row r="63299" spans="5:29" s="2" customFormat="1">
      <c r="E63299" s="120"/>
      <c r="M63299" s="120"/>
      <c r="N63299" s="120"/>
      <c r="U63299" s="121"/>
      <c r="V63299" s="122"/>
      <c r="W63299" s="123"/>
      <c r="AC63299" s="123"/>
    </row>
    <row r="63300" spans="5:29" s="2" customFormat="1">
      <c r="E63300" s="120"/>
      <c r="M63300" s="120"/>
      <c r="N63300" s="120"/>
      <c r="U63300" s="121"/>
      <c r="V63300" s="122"/>
      <c r="W63300" s="123"/>
      <c r="AC63300" s="123"/>
    </row>
    <row r="63301" spans="5:29" s="2" customFormat="1">
      <c r="E63301" s="120"/>
      <c r="M63301" s="120"/>
      <c r="N63301" s="120"/>
      <c r="U63301" s="121"/>
      <c r="V63301" s="122"/>
      <c r="W63301" s="123"/>
      <c r="AC63301" s="123"/>
    </row>
    <row r="63302" spans="5:29" s="2" customFormat="1">
      <c r="E63302" s="120"/>
      <c r="M63302" s="120"/>
      <c r="N63302" s="120"/>
      <c r="U63302" s="121"/>
      <c r="V63302" s="122"/>
      <c r="W63302" s="123"/>
      <c r="AC63302" s="123"/>
    </row>
    <row r="63303" spans="5:29" s="2" customFormat="1">
      <c r="E63303" s="120"/>
      <c r="M63303" s="120"/>
      <c r="N63303" s="120"/>
      <c r="U63303" s="121"/>
      <c r="V63303" s="122"/>
      <c r="W63303" s="123"/>
      <c r="AC63303" s="123"/>
    </row>
    <row r="63304" spans="5:29" s="2" customFormat="1">
      <c r="E63304" s="120"/>
      <c r="M63304" s="120"/>
      <c r="N63304" s="120"/>
      <c r="U63304" s="121"/>
      <c r="V63304" s="122"/>
      <c r="W63304" s="123"/>
      <c r="AC63304" s="123"/>
    </row>
    <row r="63305" spans="5:29" s="2" customFormat="1">
      <c r="E63305" s="120"/>
      <c r="M63305" s="120"/>
      <c r="N63305" s="120"/>
      <c r="U63305" s="121"/>
      <c r="V63305" s="122"/>
      <c r="W63305" s="123"/>
      <c r="AC63305" s="123"/>
    </row>
    <row r="63306" spans="5:29" s="2" customFormat="1">
      <c r="E63306" s="120"/>
      <c r="M63306" s="120"/>
      <c r="N63306" s="120"/>
      <c r="U63306" s="121"/>
      <c r="V63306" s="122"/>
      <c r="W63306" s="123"/>
      <c r="AC63306" s="123"/>
    </row>
    <row r="63307" spans="5:29" s="2" customFormat="1">
      <c r="E63307" s="120"/>
      <c r="M63307" s="120"/>
      <c r="N63307" s="120"/>
      <c r="U63307" s="121"/>
      <c r="V63307" s="122"/>
      <c r="W63307" s="123"/>
      <c r="AC63307" s="123"/>
    </row>
    <row r="63308" spans="5:29" s="2" customFormat="1">
      <c r="E63308" s="120"/>
      <c r="M63308" s="120"/>
      <c r="N63308" s="120"/>
      <c r="U63308" s="121"/>
      <c r="V63308" s="122"/>
      <c r="W63308" s="123"/>
      <c r="AC63308" s="123"/>
    </row>
    <row r="63309" spans="5:29" s="2" customFormat="1">
      <c r="E63309" s="120"/>
      <c r="M63309" s="120"/>
      <c r="N63309" s="120"/>
      <c r="U63309" s="121"/>
      <c r="V63309" s="122"/>
      <c r="W63309" s="123"/>
      <c r="AC63309" s="123"/>
    </row>
    <row r="63310" spans="5:29" s="2" customFormat="1">
      <c r="E63310" s="120"/>
      <c r="M63310" s="120"/>
      <c r="N63310" s="120"/>
      <c r="U63310" s="121"/>
      <c r="V63310" s="122"/>
      <c r="W63310" s="123"/>
      <c r="AC63310" s="123"/>
    </row>
    <row r="63311" spans="5:29" s="2" customFormat="1">
      <c r="E63311" s="120"/>
      <c r="M63311" s="120"/>
      <c r="N63311" s="120"/>
      <c r="U63311" s="121"/>
      <c r="V63311" s="122"/>
      <c r="W63311" s="123"/>
      <c r="AC63311" s="123"/>
    </row>
    <row r="63312" spans="5:29" s="2" customFormat="1">
      <c r="E63312" s="120"/>
      <c r="M63312" s="120"/>
      <c r="N63312" s="120"/>
      <c r="U63312" s="121"/>
      <c r="V63312" s="122"/>
      <c r="W63312" s="123"/>
      <c r="AC63312" s="123"/>
    </row>
    <row r="63313" spans="5:29" s="2" customFormat="1">
      <c r="E63313" s="120"/>
      <c r="M63313" s="120"/>
      <c r="N63313" s="120"/>
      <c r="U63313" s="121"/>
      <c r="V63313" s="122"/>
      <c r="W63313" s="123"/>
      <c r="AC63313" s="123"/>
    </row>
    <row r="63314" spans="5:29" s="2" customFormat="1">
      <c r="E63314" s="120"/>
      <c r="M63314" s="120"/>
      <c r="N63314" s="120"/>
      <c r="U63314" s="121"/>
      <c r="V63314" s="122"/>
      <c r="W63314" s="123"/>
      <c r="AC63314" s="123"/>
    </row>
    <row r="63315" spans="5:29" s="2" customFormat="1">
      <c r="E63315" s="120"/>
      <c r="M63315" s="120"/>
      <c r="N63315" s="120"/>
      <c r="U63315" s="121"/>
      <c r="V63315" s="122"/>
      <c r="W63315" s="123"/>
      <c r="AC63315" s="123"/>
    </row>
    <row r="63316" spans="5:29" s="2" customFormat="1">
      <c r="E63316" s="120"/>
      <c r="M63316" s="120"/>
      <c r="N63316" s="120"/>
      <c r="U63316" s="121"/>
      <c r="V63316" s="122"/>
      <c r="W63316" s="123"/>
      <c r="AC63316" s="123"/>
    </row>
    <row r="63317" spans="5:29" s="2" customFormat="1">
      <c r="E63317" s="120"/>
      <c r="M63317" s="120"/>
      <c r="N63317" s="120"/>
      <c r="U63317" s="121"/>
      <c r="V63317" s="122"/>
      <c r="W63317" s="123"/>
      <c r="AC63317" s="123"/>
    </row>
    <row r="63318" spans="5:29" s="2" customFormat="1">
      <c r="E63318" s="120"/>
      <c r="M63318" s="120"/>
      <c r="N63318" s="120"/>
      <c r="U63318" s="121"/>
      <c r="V63318" s="122"/>
      <c r="W63318" s="123"/>
      <c r="AC63318" s="123"/>
    </row>
    <row r="63319" spans="5:29" s="2" customFormat="1">
      <c r="E63319" s="120"/>
      <c r="M63319" s="120"/>
      <c r="N63319" s="120"/>
      <c r="U63319" s="121"/>
      <c r="V63319" s="122"/>
      <c r="W63319" s="123"/>
      <c r="AC63319" s="123"/>
    </row>
    <row r="63320" spans="5:29" s="2" customFormat="1">
      <c r="E63320" s="120"/>
      <c r="M63320" s="120"/>
      <c r="N63320" s="120"/>
      <c r="U63320" s="121"/>
      <c r="V63320" s="122"/>
      <c r="W63320" s="123"/>
      <c r="AC63320" s="123"/>
    </row>
    <row r="63321" spans="5:29" s="2" customFormat="1">
      <c r="E63321" s="120"/>
      <c r="M63321" s="120"/>
      <c r="N63321" s="120"/>
      <c r="U63321" s="121"/>
      <c r="V63321" s="122"/>
      <c r="W63321" s="123"/>
      <c r="AC63321" s="123"/>
    </row>
    <row r="63322" spans="5:29" s="2" customFormat="1">
      <c r="E63322" s="120"/>
      <c r="M63322" s="120"/>
      <c r="N63322" s="120"/>
      <c r="U63322" s="121"/>
      <c r="V63322" s="122"/>
      <c r="W63322" s="123"/>
      <c r="AC63322" s="123"/>
    </row>
    <row r="63323" spans="5:29" s="2" customFormat="1">
      <c r="E63323" s="120"/>
      <c r="M63323" s="120"/>
      <c r="N63323" s="120"/>
      <c r="U63323" s="121"/>
      <c r="V63323" s="122"/>
      <c r="W63323" s="123"/>
      <c r="AC63323" s="123"/>
    </row>
    <row r="63324" spans="5:29" s="2" customFormat="1">
      <c r="E63324" s="120"/>
      <c r="M63324" s="120"/>
      <c r="N63324" s="120"/>
      <c r="U63324" s="121"/>
      <c r="V63324" s="122"/>
      <c r="W63324" s="123"/>
      <c r="AC63324" s="123"/>
    </row>
    <row r="63325" spans="5:29" s="2" customFormat="1">
      <c r="E63325" s="120"/>
      <c r="M63325" s="120"/>
      <c r="N63325" s="120"/>
      <c r="U63325" s="121"/>
      <c r="V63325" s="122"/>
      <c r="W63325" s="123"/>
      <c r="AC63325" s="123"/>
    </row>
    <row r="63326" spans="5:29" s="2" customFormat="1">
      <c r="E63326" s="120"/>
      <c r="M63326" s="120"/>
      <c r="N63326" s="120"/>
      <c r="U63326" s="121"/>
      <c r="V63326" s="122"/>
      <c r="W63326" s="123"/>
      <c r="AC63326" s="123"/>
    </row>
    <row r="63327" spans="5:29" s="2" customFormat="1">
      <c r="E63327" s="120"/>
      <c r="M63327" s="120"/>
      <c r="N63327" s="120"/>
      <c r="U63327" s="121"/>
      <c r="V63327" s="122"/>
      <c r="W63327" s="123"/>
      <c r="AC63327" s="123"/>
    </row>
    <row r="63328" spans="5:29" s="2" customFormat="1">
      <c r="E63328" s="120"/>
      <c r="M63328" s="120"/>
      <c r="N63328" s="120"/>
      <c r="U63328" s="121"/>
      <c r="V63328" s="122"/>
      <c r="W63328" s="123"/>
      <c r="AC63328" s="123"/>
    </row>
    <row r="63329" spans="5:29" s="2" customFormat="1">
      <c r="E63329" s="120"/>
      <c r="M63329" s="120"/>
      <c r="N63329" s="120"/>
      <c r="U63329" s="121"/>
      <c r="V63329" s="122"/>
      <c r="W63329" s="123"/>
      <c r="AC63329" s="123"/>
    </row>
    <row r="63330" spans="5:29" s="2" customFormat="1">
      <c r="E63330" s="120"/>
      <c r="M63330" s="120"/>
      <c r="N63330" s="120"/>
      <c r="U63330" s="121"/>
      <c r="V63330" s="122"/>
      <c r="W63330" s="123"/>
      <c r="AC63330" s="123"/>
    </row>
    <row r="63331" spans="5:29" s="2" customFormat="1">
      <c r="E63331" s="120"/>
      <c r="M63331" s="120"/>
      <c r="N63331" s="120"/>
      <c r="U63331" s="121"/>
      <c r="V63331" s="122"/>
      <c r="W63331" s="123"/>
      <c r="AC63331" s="123"/>
    </row>
    <row r="63332" spans="5:29" s="2" customFormat="1">
      <c r="E63332" s="120"/>
      <c r="M63332" s="120"/>
      <c r="N63332" s="120"/>
      <c r="U63332" s="121"/>
      <c r="V63332" s="122"/>
      <c r="W63332" s="123"/>
      <c r="AC63332" s="123"/>
    </row>
    <row r="63333" spans="5:29" s="2" customFormat="1">
      <c r="E63333" s="120"/>
      <c r="M63333" s="120"/>
      <c r="N63333" s="120"/>
      <c r="U63333" s="121"/>
      <c r="V63333" s="122"/>
      <c r="W63333" s="123"/>
      <c r="AC63333" s="123"/>
    </row>
    <row r="63334" spans="5:29" s="2" customFormat="1">
      <c r="E63334" s="120"/>
      <c r="M63334" s="120"/>
      <c r="N63334" s="120"/>
      <c r="U63334" s="121"/>
      <c r="V63334" s="122"/>
      <c r="W63334" s="123"/>
      <c r="AC63334" s="123"/>
    </row>
    <row r="63335" spans="5:29" s="2" customFormat="1">
      <c r="E63335" s="120"/>
      <c r="M63335" s="120"/>
      <c r="N63335" s="120"/>
      <c r="U63335" s="121"/>
      <c r="V63335" s="122"/>
      <c r="W63335" s="123"/>
      <c r="AC63335" s="123"/>
    </row>
    <row r="63336" spans="5:29" s="2" customFormat="1">
      <c r="E63336" s="120"/>
      <c r="M63336" s="120"/>
      <c r="N63336" s="120"/>
      <c r="U63336" s="121"/>
      <c r="V63336" s="122"/>
      <c r="W63336" s="123"/>
      <c r="AC63336" s="123"/>
    </row>
    <row r="63337" spans="5:29" s="2" customFormat="1">
      <c r="E63337" s="120"/>
      <c r="M63337" s="120"/>
      <c r="N63337" s="120"/>
      <c r="U63337" s="121"/>
      <c r="V63337" s="122"/>
      <c r="W63337" s="123"/>
      <c r="AC63337" s="123"/>
    </row>
    <row r="63338" spans="5:29" s="2" customFormat="1">
      <c r="E63338" s="120"/>
      <c r="M63338" s="120"/>
      <c r="N63338" s="120"/>
      <c r="U63338" s="121"/>
      <c r="V63338" s="122"/>
      <c r="W63338" s="123"/>
      <c r="AC63338" s="123"/>
    </row>
    <row r="63339" spans="5:29" s="2" customFormat="1">
      <c r="E63339" s="120"/>
      <c r="M63339" s="120"/>
      <c r="N63339" s="120"/>
      <c r="U63339" s="121"/>
      <c r="V63339" s="122"/>
      <c r="W63339" s="123"/>
      <c r="AC63339" s="123"/>
    </row>
    <row r="63340" spans="5:29" s="2" customFormat="1">
      <c r="E63340" s="120"/>
      <c r="M63340" s="120"/>
      <c r="N63340" s="120"/>
      <c r="U63340" s="121"/>
      <c r="V63340" s="122"/>
      <c r="W63340" s="123"/>
      <c r="AC63340" s="123"/>
    </row>
    <row r="63341" spans="5:29" s="2" customFormat="1">
      <c r="E63341" s="120"/>
      <c r="M63341" s="120"/>
      <c r="N63341" s="120"/>
      <c r="U63341" s="121"/>
      <c r="V63341" s="122"/>
      <c r="W63341" s="123"/>
      <c r="AC63341" s="123"/>
    </row>
    <row r="63342" spans="5:29" s="2" customFormat="1">
      <c r="E63342" s="120"/>
      <c r="M63342" s="120"/>
      <c r="N63342" s="120"/>
      <c r="U63342" s="121"/>
      <c r="V63342" s="122"/>
      <c r="W63342" s="123"/>
      <c r="AC63342" s="123"/>
    </row>
    <row r="63343" spans="5:29" s="2" customFormat="1">
      <c r="E63343" s="120"/>
      <c r="M63343" s="120"/>
      <c r="N63343" s="120"/>
      <c r="U63343" s="121"/>
      <c r="V63343" s="122"/>
      <c r="W63343" s="123"/>
      <c r="AC63343" s="123"/>
    </row>
    <row r="63344" spans="5:29" s="2" customFormat="1">
      <c r="E63344" s="120"/>
      <c r="M63344" s="120"/>
      <c r="N63344" s="120"/>
      <c r="U63344" s="121"/>
      <c r="V63344" s="122"/>
      <c r="W63344" s="123"/>
      <c r="AC63344" s="123"/>
    </row>
    <row r="63345" spans="5:29" s="2" customFormat="1">
      <c r="E63345" s="120"/>
      <c r="M63345" s="120"/>
      <c r="N63345" s="120"/>
      <c r="U63345" s="121"/>
      <c r="V63345" s="122"/>
      <c r="W63345" s="123"/>
      <c r="AC63345" s="123"/>
    </row>
    <row r="63346" spans="5:29" s="2" customFormat="1">
      <c r="E63346" s="120"/>
      <c r="M63346" s="120"/>
      <c r="N63346" s="120"/>
      <c r="U63346" s="121"/>
      <c r="V63346" s="122"/>
      <c r="W63346" s="123"/>
      <c r="AC63346" s="123"/>
    </row>
    <row r="63347" spans="5:29" s="2" customFormat="1">
      <c r="E63347" s="120"/>
      <c r="M63347" s="120"/>
      <c r="N63347" s="120"/>
      <c r="U63347" s="121"/>
      <c r="V63347" s="122"/>
      <c r="W63347" s="123"/>
      <c r="AC63347" s="123"/>
    </row>
    <row r="63348" spans="5:29" s="2" customFormat="1">
      <c r="E63348" s="120"/>
      <c r="M63348" s="120"/>
      <c r="N63348" s="120"/>
      <c r="U63348" s="121"/>
      <c r="V63348" s="122"/>
      <c r="W63348" s="123"/>
      <c r="AC63348" s="123"/>
    </row>
    <row r="63349" spans="5:29" s="2" customFormat="1">
      <c r="E63349" s="120"/>
      <c r="M63349" s="120"/>
      <c r="N63349" s="120"/>
      <c r="U63349" s="121"/>
      <c r="V63349" s="122"/>
      <c r="W63349" s="123"/>
      <c r="AC63349" s="123"/>
    </row>
    <row r="63350" spans="5:29" s="2" customFormat="1">
      <c r="E63350" s="120"/>
      <c r="M63350" s="120"/>
      <c r="N63350" s="120"/>
      <c r="U63350" s="121"/>
      <c r="V63350" s="122"/>
      <c r="W63350" s="123"/>
      <c r="AC63350" s="123"/>
    </row>
    <row r="63351" spans="5:29" s="2" customFormat="1">
      <c r="E63351" s="120"/>
      <c r="M63351" s="120"/>
      <c r="N63351" s="120"/>
      <c r="U63351" s="121"/>
      <c r="V63351" s="122"/>
      <c r="W63351" s="123"/>
      <c r="AC63351" s="123"/>
    </row>
    <row r="63352" spans="5:29" s="2" customFormat="1">
      <c r="E63352" s="120"/>
      <c r="M63352" s="120"/>
      <c r="N63352" s="120"/>
      <c r="U63352" s="121"/>
      <c r="V63352" s="122"/>
      <c r="W63352" s="123"/>
      <c r="AC63352" s="123"/>
    </row>
    <row r="63353" spans="5:29" s="2" customFormat="1">
      <c r="E63353" s="120"/>
      <c r="M63353" s="120"/>
      <c r="N63353" s="120"/>
      <c r="U63353" s="121"/>
      <c r="V63353" s="122"/>
      <c r="W63353" s="123"/>
      <c r="AC63353" s="123"/>
    </row>
    <row r="63354" spans="5:29" s="2" customFormat="1">
      <c r="E63354" s="120"/>
      <c r="M63354" s="120"/>
      <c r="N63354" s="120"/>
      <c r="U63354" s="121"/>
      <c r="V63354" s="122"/>
      <c r="W63354" s="123"/>
      <c r="AC63354" s="123"/>
    </row>
    <row r="63355" spans="5:29" s="2" customFormat="1">
      <c r="E63355" s="120"/>
      <c r="M63355" s="120"/>
      <c r="N63355" s="120"/>
      <c r="U63355" s="121"/>
      <c r="V63355" s="122"/>
      <c r="W63355" s="123"/>
      <c r="AC63355" s="123"/>
    </row>
    <row r="63356" spans="5:29" s="2" customFormat="1">
      <c r="E63356" s="120"/>
      <c r="M63356" s="120"/>
      <c r="N63356" s="120"/>
      <c r="U63356" s="121"/>
      <c r="V63356" s="122"/>
      <c r="W63356" s="123"/>
      <c r="AC63356" s="123"/>
    </row>
    <row r="63357" spans="5:29" s="2" customFormat="1">
      <c r="E63357" s="120"/>
      <c r="M63357" s="120"/>
      <c r="N63357" s="120"/>
      <c r="U63357" s="121"/>
      <c r="V63357" s="122"/>
      <c r="W63357" s="123"/>
      <c r="AC63357" s="123"/>
    </row>
    <row r="63358" spans="5:29" s="2" customFormat="1">
      <c r="E63358" s="120"/>
      <c r="M63358" s="120"/>
      <c r="N63358" s="120"/>
      <c r="U63358" s="121"/>
      <c r="V63358" s="122"/>
      <c r="W63358" s="123"/>
      <c r="AC63358" s="123"/>
    </row>
    <row r="63359" spans="5:29" s="2" customFormat="1">
      <c r="E63359" s="120"/>
      <c r="M63359" s="120"/>
      <c r="N63359" s="120"/>
      <c r="U63359" s="121"/>
      <c r="V63359" s="122"/>
      <c r="W63359" s="123"/>
      <c r="AC63359" s="123"/>
    </row>
    <row r="63360" spans="5:29" s="2" customFormat="1">
      <c r="E63360" s="120"/>
      <c r="M63360" s="120"/>
      <c r="N63360" s="120"/>
      <c r="U63360" s="121"/>
      <c r="V63360" s="122"/>
      <c r="W63360" s="123"/>
      <c r="AC63360" s="123"/>
    </row>
    <row r="63361" spans="5:29" s="2" customFormat="1">
      <c r="E63361" s="120"/>
      <c r="M63361" s="120"/>
      <c r="N63361" s="120"/>
      <c r="U63361" s="121"/>
      <c r="V63361" s="122"/>
      <c r="W63361" s="123"/>
      <c r="AC63361" s="123"/>
    </row>
    <row r="63362" spans="5:29" s="2" customFormat="1">
      <c r="E63362" s="120"/>
      <c r="M63362" s="120"/>
      <c r="N63362" s="120"/>
      <c r="U63362" s="121"/>
      <c r="V63362" s="122"/>
      <c r="W63362" s="123"/>
      <c r="AC63362" s="123"/>
    </row>
    <row r="63363" spans="5:29" s="2" customFormat="1">
      <c r="E63363" s="120"/>
      <c r="M63363" s="120"/>
      <c r="N63363" s="120"/>
      <c r="U63363" s="121"/>
      <c r="V63363" s="122"/>
      <c r="W63363" s="123"/>
      <c r="AC63363" s="123"/>
    </row>
    <row r="63364" spans="5:29" s="2" customFormat="1">
      <c r="E63364" s="120"/>
      <c r="M63364" s="120"/>
      <c r="N63364" s="120"/>
      <c r="U63364" s="121"/>
      <c r="V63364" s="122"/>
      <c r="W63364" s="123"/>
      <c r="AC63364" s="123"/>
    </row>
    <row r="63365" spans="5:29" s="2" customFormat="1">
      <c r="E63365" s="120"/>
      <c r="M63365" s="120"/>
      <c r="N63365" s="120"/>
      <c r="U63365" s="121"/>
      <c r="V63365" s="122"/>
      <c r="W63365" s="123"/>
      <c r="AC63365" s="123"/>
    </row>
    <row r="63366" spans="5:29" s="2" customFormat="1">
      <c r="E63366" s="120"/>
      <c r="M63366" s="120"/>
      <c r="N63366" s="120"/>
      <c r="U63366" s="121"/>
      <c r="V63366" s="122"/>
      <c r="W63366" s="123"/>
      <c r="AC63366" s="123"/>
    </row>
    <row r="63367" spans="5:29" s="2" customFormat="1">
      <c r="E63367" s="120"/>
      <c r="M63367" s="120"/>
      <c r="N63367" s="120"/>
      <c r="U63367" s="121"/>
      <c r="V63367" s="122"/>
      <c r="W63367" s="123"/>
      <c r="AC63367" s="123"/>
    </row>
    <row r="63368" spans="5:29" s="2" customFormat="1">
      <c r="E63368" s="120"/>
      <c r="M63368" s="120"/>
      <c r="N63368" s="120"/>
      <c r="U63368" s="121"/>
      <c r="V63368" s="122"/>
      <c r="W63368" s="123"/>
      <c r="AC63368" s="123"/>
    </row>
    <row r="63369" spans="5:29" s="2" customFormat="1">
      <c r="E63369" s="120"/>
      <c r="M63369" s="120"/>
      <c r="N63369" s="120"/>
      <c r="U63369" s="121"/>
      <c r="V63369" s="122"/>
      <c r="W63369" s="123"/>
      <c r="AC63369" s="123"/>
    </row>
    <row r="63370" spans="5:29" s="2" customFormat="1">
      <c r="E63370" s="120"/>
      <c r="M63370" s="120"/>
      <c r="N63370" s="120"/>
      <c r="U63370" s="121"/>
      <c r="V63370" s="122"/>
      <c r="W63370" s="123"/>
      <c r="AC63370" s="123"/>
    </row>
    <row r="63371" spans="5:29" s="2" customFormat="1">
      <c r="E63371" s="120"/>
      <c r="M63371" s="120"/>
      <c r="N63371" s="120"/>
      <c r="U63371" s="121"/>
      <c r="V63371" s="122"/>
      <c r="W63371" s="123"/>
      <c r="AC63371" s="123"/>
    </row>
    <row r="63372" spans="5:29" s="2" customFormat="1">
      <c r="E63372" s="120"/>
      <c r="M63372" s="120"/>
      <c r="N63372" s="120"/>
      <c r="U63372" s="121"/>
      <c r="V63372" s="122"/>
      <c r="W63372" s="123"/>
      <c r="AC63372" s="123"/>
    </row>
    <row r="63373" spans="5:29" s="2" customFormat="1">
      <c r="E63373" s="120"/>
      <c r="M63373" s="120"/>
      <c r="N63373" s="120"/>
      <c r="U63373" s="121"/>
      <c r="V63373" s="122"/>
      <c r="W63373" s="123"/>
      <c r="AC63373" s="123"/>
    </row>
    <row r="63374" spans="5:29" s="2" customFormat="1">
      <c r="E63374" s="120"/>
      <c r="M63374" s="120"/>
      <c r="N63374" s="120"/>
      <c r="U63374" s="121"/>
      <c r="V63374" s="122"/>
      <c r="W63374" s="123"/>
      <c r="AC63374" s="123"/>
    </row>
    <row r="63375" spans="5:29" s="2" customFormat="1">
      <c r="E63375" s="120"/>
      <c r="M63375" s="120"/>
      <c r="N63375" s="120"/>
      <c r="U63375" s="121"/>
      <c r="V63375" s="122"/>
      <c r="W63375" s="123"/>
      <c r="AC63375" s="123"/>
    </row>
    <row r="63376" spans="5:29" s="2" customFormat="1">
      <c r="E63376" s="120"/>
      <c r="M63376" s="120"/>
      <c r="N63376" s="120"/>
      <c r="U63376" s="121"/>
      <c r="V63376" s="122"/>
      <c r="W63376" s="123"/>
      <c r="AC63376" s="123"/>
    </row>
    <row r="63377" spans="5:29" s="2" customFormat="1">
      <c r="E63377" s="120"/>
      <c r="M63377" s="120"/>
      <c r="N63377" s="120"/>
      <c r="U63377" s="121"/>
      <c r="V63377" s="122"/>
      <c r="W63377" s="123"/>
      <c r="AC63377" s="123"/>
    </row>
    <row r="63378" spans="5:29" s="2" customFormat="1">
      <c r="E63378" s="120"/>
      <c r="M63378" s="120"/>
      <c r="N63378" s="120"/>
      <c r="U63378" s="121"/>
      <c r="V63378" s="122"/>
      <c r="W63378" s="123"/>
      <c r="AC63378" s="123"/>
    </row>
    <row r="63379" spans="5:29" s="2" customFormat="1">
      <c r="E63379" s="120"/>
      <c r="M63379" s="120"/>
      <c r="N63379" s="120"/>
      <c r="U63379" s="121"/>
      <c r="V63379" s="122"/>
      <c r="W63379" s="123"/>
      <c r="AC63379" s="123"/>
    </row>
    <row r="63380" spans="5:29" s="2" customFormat="1">
      <c r="E63380" s="120"/>
      <c r="M63380" s="120"/>
      <c r="N63380" s="120"/>
      <c r="U63380" s="121"/>
      <c r="V63380" s="122"/>
      <c r="W63380" s="123"/>
      <c r="AC63380" s="123"/>
    </row>
    <row r="63381" spans="5:29" s="2" customFormat="1">
      <c r="E63381" s="120"/>
      <c r="M63381" s="120"/>
      <c r="N63381" s="120"/>
      <c r="U63381" s="121"/>
      <c r="V63381" s="122"/>
      <c r="W63381" s="123"/>
      <c r="AC63381" s="123"/>
    </row>
    <row r="63382" spans="5:29" s="2" customFormat="1">
      <c r="E63382" s="120"/>
      <c r="M63382" s="120"/>
      <c r="N63382" s="120"/>
      <c r="U63382" s="121"/>
      <c r="V63382" s="122"/>
      <c r="W63382" s="123"/>
      <c r="AC63382" s="123"/>
    </row>
    <row r="63383" spans="5:29" s="2" customFormat="1">
      <c r="E63383" s="120"/>
      <c r="M63383" s="120"/>
      <c r="N63383" s="120"/>
      <c r="U63383" s="121"/>
      <c r="V63383" s="122"/>
      <c r="W63383" s="123"/>
      <c r="AC63383" s="123"/>
    </row>
    <row r="63384" spans="5:29" s="2" customFormat="1">
      <c r="E63384" s="120"/>
      <c r="M63384" s="120"/>
      <c r="N63384" s="120"/>
      <c r="U63384" s="121"/>
      <c r="V63384" s="122"/>
      <c r="W63384" s="123"/>
      <c r="AC63384" s="123"/>
    </row>
    <row r="63385" spans="5:29" s="2" customFormat="1">
      <c r="E63385" s="120"/>
      <c r="M63385" s="120"/>
      <c r="N63385" s="120"/>
      <c r="U63385" s="121"/>
      <c r="V63385" s="122"/>
      <c r="W63385" s="123"/>
      <c r="AC63385" s="123"/>
    </row>
    <row r="63386" spans="5:29" s="2" customFormat="1">
      <c r="E63386" s="120"/>
      <c r="M63386" s="120"/>
      <c r="N63386" s="120"/>
      <c r="U63386" s="121"/>
      <c r="V63386" s="122"/>
      <c r="W63386" s="123"/>
      <c r="AC63386" s="123"/>
    </row>
    <row r="63387" spans="5:29" s="2" customFormat="1">
      <c r="E63387" s="120"/>
      <c r="M63387" s="120"/>
      <c r="N63387" s="120"/>
      <c r="U63387" s="121"/>
      <c r="V63387" s="122"/>
      <c r="W63387" s="123"/>
      <c r="AC63387" s="123"/>
    </row>
    <row r="63388" spans="5:29" s="2" customFormat="1">
      <c r="E63388" s="120"/>
      <c r="M63388" s="120"/>
      <c r="N63388" s="120"/>
      <c r="U63388" s="121"/>
      <c r="V63388" s="122"/>
      <c r="W63388" s="123"/>
      <c r="AC63388" s="123"/>
    </row>
    <row r="63389" spans="5:29" s="2" customFormat="1">
      <c r="E63389" s="120"/>
      <c r="M63389" s="120"/>
      <c r="N63389" s="120"/>
      <c r="U63389" s="121"/>
      <c r="V63389" s="122"/>
      <c r="W63389" s="123"/>
      <c r="AC63389" s="123"/>
    </row>
    <row r="63390" spans="5:29" s="2" customFormat="1">
      <c r="E63390" s="120"/>
      <c r="M63390" s="120"/>
      <c r="N63390" s="120"/>
      <c r="U63390" s="121"/>
      <c r="V63390" s="122"/>
      <c r="W63390" s="123"/>
      <c r="AC63390" s="123"/>
    </row>
    <row r="63391" spans="5:29" s="2" customFormat="1">
      <c r="E63391" s="120"/>
      <c r="M63391" s="120"/>
      <c r="N63391" s="120"/>
      <c r="U63391" s="121"/>
      <c r="V63391" s="122"/>
      <c r="W63391" s="123"/>
      <c r="AC63391" s="123"/>
    </row>
    <row r="63392" spans="5:29" s="2" customFormat="1">
      <c r="E63392" s="120"/>
      <c r="M63392" s="120"/>
      <c r="N63392" s="120"/>
      <c r="U63392" s="121"/>
      <c r="V63392" s="122"/>
      <c r="W63392" s="123"/>
      <c r="AC63392" s="123"/>
    </row>
    <row r="63393" spans="5:29" s="2" customFormat="1">
      <c r="E63393" s="120"/>
      <c r="M63393" s="120"/>
      <c r="N63393" s="120"/>
      <c r="U63393" s="121"/>
      <c r="V63393" s="122"/>
      <c r="W63393" s="123"/>
      <c r="AC63393" s="123"/>
    </row>
    <row r="63394" spans="5:29" s="2" customFormat="1">
      <c r="E63394" s="120"/>
      <c r="M63394" s="120"/>
      <c r="N63394" s="120"/>
      <c r="U63394" s="121"/>
      <c r="V63394" s="122"/>
      <c r="W63394" s="123"/>
      <c r="AC63394" s="123"/>
    </row>
    <row r="63395" spans="5:29" s="2" customFormat="1">
      <c r="E63395" s="120"/>
      <c r="M63395" s="120"/>
      <c r="N63395" s="120"/>
      <c r="U63395" s="121"/>
      <c r="V63395" s="122"/>
      <c r="W63395" s="123"/>
      <c r="AC63395" s="123"/>
    </row>
    <row r="63396" spans="5:29" s="2" customFormat="1">
      <c r="E63396" s="120"/>
      <c r="M63396" s="120"/>
      <c r="N63396" s="120"/>
      <c r="U63396" s="121"/>
      <c r="V63396" s="122"/>
      <c r="W63396" s="123"/>
      <c r="AC63396" s="123"/>
    </row>
    <row r="63397" spans="5:29" s="2" customFormat="1">
      <c r="E63397" s="120"/>
      <c r="M63397" s="120"/>
      <c r="N63397" s="120"/>
      <c r="U63397" s="121"/>
      <c r="V63397" s="122"/>
      <c r="W63397" s="123"/>
      <c r="AC63397" s="123"/>
    </row>
    <row r="63398" spans="5:29" s="2" customFormat="1">
      <c r="E63398" s="120"/>
      <c r="M63398" s="120"/>
      <c r="N63398" s="120"/>
      <c r="U63398" s="121"/>
      <c r="V63398" s="122"/>
      <c r="W63398" s="123"/>
      <c r="AC63398" s="123"/>
    </row>
    <row r="63399" spans="5:29" s="2" customFormat="1">
      <c r="E63399" s="120"/>
      <c r="M63399" s="120"/>
      <c r="N63399" s="120"/>
      <c r="U63399" s="121"/>
      <c r="V63399" s="122"/>
      <c r="W63399" s="123"/>
      <c r="AC63399" s="123"/>
    </row>
    <row r="63400" spans="5:29" s="2" customFormat="1">
      <c r="E63400" s="120"/>
      <c r="M63400" s="120"/>
      <c r="N63400" s="120"/>
      <c r="U63400" s="121"/>
      <c r="V63400" s="122"/>
      <c r="W63400" s="123"/>
      <c r="AC63400" s="123"/>
    </row>
    <row r="63401" spans="5:29" s="2" customFormat="1">
      <c r="E63401" s="120"/>
      <c r="M63401" s="120"/>
      <c r="N63401" s="120"/>
      <c r="U63401" s="121"/>
      <c r="V63401" s="122"/>
      <c r="W63401" s="123"/>
      <c r="AC63401" s="123"/>
    </row>
    <row r="63402" spans="5:29" s="2" customFormat="1">
      <c r="E63402" s="120"/>
      <c r="M63402" s="120"/>
      <c r="N63402" s="120"/>
      <c r="U63402" s="121"/>
      <c r="V63402" s="122"/>
      <c r="W63402" s="123"/>
      <c r="AC63402" s="123"/>
    </row>
    <row r="63403" spans="5:29" s="2" customFormat="1">
      <c r="E63403" s="120"/>
      <c r="M63403" s="120"/>
      <c r="N63403" s="120"/>
      <c r="U63403" s="121"/>
      <c r="V63403" s="122"/>
      <c r="W63403" s="123"/>
      <c r="AC63403" s="123"/>
    </row>
    <row r="63404" spans="5:29" s="2" customFormat="1">
      <c r="E63404" s="120"/>
      <c r="M63404" s="120"/>
      <c r="N63404" s="120"/>
      <c r="U63404" s="121"/>
      <c r="V63404" s="122"/>
      <c r="W63404" s="123"/>
      <c r="AC63404" s="123"/>
    </row>
    <row r="63405" spans="5:29" s="2" customFormat="1">
      <c r="E63405" s="120"/>
      <c r="M63405" s="120"/>
      <c r="N63405" s="120"/>
      <c r="U63405" s="121"/>
      <c r="V63405" s="122"/>
      <c r="W63405" s="123"/>
      <c r="AC63405" s="123"/>
    </row>
    <row r="63406" spans="5:29" s="2" customFormat="1">
      <c r="E63406" s="120"/>
      <c r="M63406" s="120"/>
      <c r="N63406" s="120"/>
      <c r="U63406" s="121"/>
      <c r="V63406" s="122"/>
      <c r="W63406" s="123"/>
      <c r="AC63406" s="123"/>
    </row>
    <row r="63407" spans="5:29" s="2" customFormat="1">
      <c r="E63407" s="120"/>
      <c r="M63407" s="120"/>
      <c r="N63407" s="120"/>
      <c r="U63407" s="121"/>
      <c r="V63407" s="122"/>
      <c r="W63407" s="123"/>
      <c r="AC63407" s="123"/>
    </row>
    <row r="63408" spans="5:29" s="2" customFormat="1">
      <c r="E63408" s="120"/>
      <c r="M63408" s="120"/>
      <c r="N63408" s="120"/>
      <c r="U63408" s="121"/>
      <c r="V63408" s="122"/>
      <c r="W63408" s="123"/>
      <c r="AC63408" s="123"/>
    </row>
    <row r="63409" spans="5:29" s="2" customFormat="1">
      <c r="E63409" s="120"/>
      <c r="M63409" s="120"/>
      <c r="N63409" s="120"/>
      <c r="U63409" s="121"/>
      <c r="V63409" s="122"/>
      <c r="W63409" s="123"/>
      <c r="AC63409" s="123"/>
    </row>
    <row r="63410" spans="5:29" s="2" customFormat="1">
      <c r="E63410" s="120"/>
      <c r="M63410" s="120"/>
      <c r="N63410" s="120"/>
      <c r="U63410" s="121"/>
      <c r="V63410" s="122"/>
      <c r="W63410" s="123"/>
      <c r="AC63410" s="123"/>
    </row>
    <row r="63411" spans="5:29" s="2" customFormat="1">
      <c r="E63411" s="120"/>
      <c r="M63411" s="120"/>
      <c r="N63411" s="120"/>
      <c r="U63411" s="121"/>
      <c r="V63411" s="122"/>
      <c r="W63411" s="123"/>
      <c r="AC63411" s="123"/>
    </row>
    <row r="63412" spans="5:29" s="2" customFormat="1">
      <c r="E63412" s="120"/>
      <c r="M63412" s="120"/>
      <c r="N63412" s="120"/>
      <c r="U63412" s="121"/>
      <c r="V63412" s="122"/>
      <c r="W63412" s="123"/>
      <c r="AC63412" s="123"/>
    </row>
    <row r="63413" spans="5:29" s="2" customFormat="1">
      <c r="E63413" s="120"/>
      <c r="M63413" s="120"/>
      <c r="N63413" s="120"/>
      <c r="U63413" s="121"/>
      <c r="V63413" s="122"/>
      <c r="W63413" s="123"/>
      <c r="AC63413" s="123"/>
    </row>
    <row r="63414" spans="5:29" s="2" customFormat="1">
      <c r="E63414" s="120"/>
      <c r="M63414" s="120"/>
      <c r="N63414" s="120"/>
      <c r="U63414" s="121"/>
      <c r="V63414" s="122"/>
      <c r="W63414" s="123"/>
      <c r="AC63414" s="123"/>
    </row>
    <row r="63415" spans="5:29" s="2" customFormat="1">
      <c r="E63415" s="120"/>
      <c r="M63415" s="120"/>
      <c r="N63415" s="120"/>
      <c r="U63415" s="121"/>
      <c r="V63415" s="122"/>
      <c r="W63415" s="123"/>
      <c r="AC63415" s="123"/>
    </row>
    <row r="63416" spans="5:29" s="2" customFormat="1">
      <c r="E63416" s="120"/>
      <c r="M63416" s="120"/>
      <c r="N63416" s="120"/>
      <c r="U63416" s="121"/>
      <c r="V63416" s="122"/>
      <c r="W63416" s="123"/>
      <c r="AC63416" s="123"/>
    </row>
    <row r="63417" spans="5:29" s="2" customFormat="1">
      <c r="E63417" s="120"/>
      <c r="M63417" s="120"/>
      <c r="N63417" s="120"/>
      <c r="U63417" s="121"/>
      <c r="V63417" s="122"/>
      <c r="W63417" s="123"/>
      <c r="AC63417" s="123"/>
    </row>
    <row r="63418" spans="5:29" s="2" customFormat="1">
      <c r="E63418" s="120"/>
      <c r="M63418" s="120"/>
      <c r="N63418" s="120"/>
      <c r="U63418" s="121"/>
      <c r="V63418" s="122"/>
      <c r="W63418" s="123"/>
      <c r="AC63418" s="123"/>
    </row>
    <row r="63419" spans="5:29" s="2" customFormat="1">
      <c r="E63419" s="120"/>
      <c r="M63419" s="120"/>
      <c r="N63419" s="120"/>
      <c r="U63419" s="121"/>
      <c r="V63419" s="122"/>
      <c r="W63419" s="123"/>
      <c r="AC63419" s="123"/>
    </row>
    <row r="63420" spans="5:29" s="2" customFormat="1">
      <c r="E63420" s="120"/>
      <c r="M63420" s="120"/>
      <c r="N63420" s="120"/>
      <c r="U63420" s="121"/>
      <c r="V63420" s="122"/>
      <c r="W63420" s="123"/>
      <c r="AC63420" s="123"/>
    </row>
    <row r="63421" spans="5:29" s="2" customFormat="1">
      <c r="E63421" s="120"/>
      <c r="M63421" s="120"/>
      <c r="N63421" s="120"/>
      <c r="U63421" s="121"/>
      <c r="V63421" s="122"/>
      <c r="W63421" s="123"/>
      <c r="AC63421" s="123"/>
    </row>
    <row r="63422" spans="5:29" s="2" customFormat="1">
      <c r="E63422" s="120"/>
      <c r="M63422" s="120"/>
      <c r="N63422" s="120"/>
      <c r="U63422" s="121"/>
      <c r="V63422" s="122"/>
      <c r="W63422" s="123"/>
      <c r="AC63422" s="123"/>
    </row>
    <row r="63423" spans="5:29" s="2" customFormat="1">
      <c r="E63423" s="120"/>
      <c r="M63423" s="120"/>
      <c r="N63423" s="120"/>
      <c r="U63423" s="121"/>
      <c r="V63423" s="122"/>
      <c r="W63423" s="123"/>
      <c r="AC63423" s="123"/>
    </row>
    <row r="63424" spans="5:29" s="2" customFormat="1">
      <c r="E63424" s="120"/>
      <c r="M63424" s="120"/>
      <c r="N63424" s="120"/>
      <c r="U63424" s="121"/>
      <c r="V63424" s="122"/>
      <c r="W63424" s="123"/>
      <c r="AC63424" s="123"/>
    </row>
    <row r="63425" spans="5:29" s="2" customFormat="1">
      <c r="E63425" s="120"/>
      <c r="M63425" s="120"/>
      <c r="N63425" s="120"/>
      <c r="U63425" s="121"/>
      <c r="V63425" s="122"/>
      <c r="W63425" s="123"/>
      <c r="AC63425" s="123"/>
    </row>
    <row r="63426" spans="5:29" s="2" customFormat="1">
      <c r="E63426" s="120"/>
      <c r="M63426" s="120"/>
      <c r="N63426" s="120"/>
      <c r="U63426" s="121"/>
      <c r="V63426" s="122"/>
      <c r="W63426" s="123"/>
      <c r="AC63426" s="123"/>
    </row>
    <row r="63427" spans="5:29" s="2" customFormat="1">
      <c r="E63427" s="120"/>
      <c r="M63427" s="120"/>
      <c r="N63427" s="120"/>
      <c r="U63427" s="121"/>
      <c r="V63427" s="122"/>
      <c r="W63427" s="123"/>
      <c r="AC63427" s="123"/>
    </row>
    <row r="63428" spans="5:29" s="2" customFormat="1">
      <c r="E63428" s="120"/>
      <c r="M63428" s="120"/>
      <c r="N63428" s="120"/>
      <c r="U63428" s="121"/>
      <c r="V63428" s="122"/>
      <c r="W63428" s="123"/>
      <c r="AC63428" s="123"/>
    </row>
    <row r="63429" spans="5:29" s="2" customFormat="1">
      <c r="E63429" s="120"/>
      <c r="M63429" s="120"/>
      <c r="N63429" s="120"/>
      <c r="U63429" s="121"/>
      <c r="V63429" s="122"/>
      <c r="W63429" s="123"/>
      <c r="AC63429" s="123"/>
    </row>
    <row r="63430" spans="5:29" s="2" customFormat="1">
      <c r="E63430" s="120"/>
      <c r="M63430" s="120"/>
      <c r="N63430" s="120"/>
      <c r="U63430" s="121"/>
      <c r="V63430" s="122"/>
      <c r="W63430" s="123"/>
      <c r="AC63430" s="123"/>
    </row>
    <row r="63431" spans="5:29" s="2" customFormat="1">
      <c r="E63431" s="120"/>
      <c r="M63431" s="120"/>
      <c r="N63431" s="120"/>
      <c r="U63431" s="121"/>
      <c r="V63431" s="122"/>
      <c r="W63431" s="123"/>
      <c r="AC63431" s="123"/>
    </row>
    <row r="63432" spans="5:29" s="2" customFormat="1">
      <c r="E63432" s="120"/>
      <c r="M63432" s="120"/>
      <c r="N63432" s="120"/>
      <c r="U63432" s="121"/>
      <c r="V63432" s="122"/>
      <c r="W63432" s="123"/>
      <c r="AC63432" s="123"/>
    </row>
    <row r="63433" spans="5:29" s="2" customFormat="1">
      <c r="E63433" s="120"/>
      <c r="M63433" s="120"/>
      <c r="N63433" s="120"/>
      <c r="U63433" s="121"/>
      <c r="V63433" s="122"/>
      <c r="W63433" s="123"/>
      <c r="AC63433" s="123"/>
    </row>
    <row r="63434" spans="5:29" s="2" customFormat="1">
      <c r="E63434" s="120"/>
      <c r="M63434" s="120"/>
      <c r="N63434" s="120"/>
      <c r="U63434" s="121"/>
      <c r="V63434" s="122"/>
      <c r="W63434" s="123"/>
      <c r="AC63434" s="123"/>
    </row>
    <row r="63435" spans="5:29" s="2" customFormat="1">
      <c r="E63435" s="120"/>
      <c r="M63435" s="120"/>
      <c r="N63435" s="120"/>
      <c r="U63435" s="121"/>
      <c r="V63435" s="122"/>
      <c r="W63435" s="123"/>
      <c r="AC63435" s="123"/>
    </row>
    <row r="63436" spans="5:29" s="2" customFormat="1">
      <c r="E63436" s="120"/>
      <c r="M63436" s="120"/>
      <c r="N63436" s="120"/>
      <c r="U63436" s="121"/>
      <c r="V63436" s="122"/>
      <c r="W63436" s="123"/>
      <c r="AC63436" s="123"/>
    </row>
    <row r="63437" spans="5:29" s="2" customFormat="1">
      <c r="E63437" s="120"/>
      <c r="M63437" s="120"/>
      <c r="N63437" s="120"/>
      <c r="U63437" s="121"/>
      <c r="V63437" s="122"/>
      <c r="W63437" s="123"/>
      <c r="AC63437" s="123"/>
    </row>
    <row r="63438" spans="5:29" s="2" customFormat="1">
      <c r="E63438" s="120"/>
      <c r="M63438" s="120"/>
      <c r="N63438" s="120"/>
      <c r="U63438" s="121"/>
      <c r="V63438" s="122"/>
      <c r="W63438" s="123"/>
      <c r="AC63438" s="123"/>
    </row>
    <row r="63439" spans="5:29" s="2" customFormat="1">
      <c r="E63439" s="120"/>
      <c r="M63439" s="120"/>
      <c r="N63439" s="120"/>
      <c r="U63439" s="121"/>
      <c r="V63439" s="122"/>
      <c r="W63439" s="123"/>
      <c r="AC63439" s="123"/>
    </row>
    <row r="63440" spans="5:29" s="2" customFormat="1">
      <c r="E63440" s="120"/>
      <c r="M63440" s="120"/>
      <c r="N63440" s="120"/>
      <c r="U63440" s="121"/>
      <c r="V63440" s="122"/>
      <c r="W63440" s="123"/>
      <c r="AC63440" s="123"/>
    </row>
    <row r="63441" spans="5:29" s="2" customFormat="1">
      <c r="E63441" s="120"/>
      <c r="M63441" s="120"/>
      <c r="N63441" s="120"/>
      <c r="U63441" s="121"/>
      <c r="V63441" s="122"/>
      <c r="W63441" s="123"/>
      <c r="AC63441" s="123"/>
    </row>
    <row r="63442" spans="5:29" s="2" customFormat="1">
      <c r="E63442" s="120"/>
      <c r="M63442" s="120"/>
      <c r="N63442" s="120"/>
      <c r="U63442" s="121"/>
      <c r="V63442" s="122"/>
      <c r="W63442" s="123"/>
      <c r="AC63442" s="123"/>
    </row>
    <row r="63443" spans="5:29" s="2" customFormat="1">
      <c r="E63443" s="120"/>
      <c r="M63443" s="120"/>
      <c r="N63443" s="120"/>
      <c r="U63443" s="121"/>
      <c r="V63443" s="122"/>
      <c r="W63443" s="123"/>
      <c r="AC63443" s="123"/>
    </row>
    <row r="63444" spans="5:29" s="2" customFormat="1">
      <c r="E63444" s="120"/>
      <c r="M63444" s="120"/>
      <c r="N63444" s="120"/>
      <c r="U63444" s="121"/>
      <c r="V63444" s="122"/>
      <c r="W63444" s="123"/>
      <c r="AC63444" s="123"/>
    </row>
    <row r="63445" spans="5:29" s="2" customFormat="1">
      <c r="E63445" s="120"/>
      <c r="M63445" s="120"/>
      <c r="N63445" s="120"/>
      <c r="U63445" s="121"/>
      <c r="V63445" s="122"/>
      <c r="W63445" s="123"/>
      <c r="AC63445" s="123"/>
    </row>
    <row r="63446" spans="5:29" s="2" customFormat="1">
      <c r="E63446" s="120"/>
      <c r="M63446" s="120"/>
      <c r="N63446" s="120"/>
      <c r="U63446" s="121"/>
      <c r="V63446" s="122"/>
      <c r="W63446" s="123"/>
      <c r="AC63446" s="123"/>
    </row>
    <row r="63447" spans="5:29" s="2" customFormat="1">
      <c r="E63447" s="120"/>
      <c r="M63447" s="120"/>
      <c r="N63447" s="120"/>
      <c r="U63447" s="121"/>
      <c r="V63447" s="122"/>
      <c r="W63447" s="123"/>
      <c r="AC63447" s="123"/>
    </row>
    <row r="63448" spans="5:29" s="2" customFormat="1">
      <c r="E63448" s="120"/>
      <c r="M63448" s="120"/>
      <c r="N63448" s="120"/>
      <c r="U63448" s="121"/>
      <c r="V63448" s="122"/>
      <c r="W63448" s="123"/>
      <c r="AC63448" s="123"/>
    </row>
    <row r="63449" spans="5:29" s="2" customFormat="1">
      <c r="E63449" s="120"/>
      <c r="M63449" s="120"/>
      <c r="N63449" s="120"/>
      <c r="U63449" s="121"/>
      <c r="V63449" s="122"/>
      <c r="W63449" s="123"/>
      <c r="AC63449" s="123"/>
    </row>
    <row r="63450" spans="5:29" s="2" customFormat="1">
      <c r="E63450" s="120"/>
      <c r="M63450" s="120"/>
      <c r="N63450" s="120"/>
      <c r="U63450" s="121"/>
      <c r="V63450" s="122"/>
      <c r="W63450" s="123"/>
      <c r="AC63450" s="123"/>
    </row>
    <row r="63451" spans="5:29" s="2" customFormat="1">
      <c r="E63451" s="120"/>
      <c r="M63451" s="120"/>
      <c r="N63451" s="120"/>
      <c r="U63451" s="121"/>
      <c r="V63451" s="122"/>
      <c r="W63451" s="123"/>
      <c r="AC63451" s="123"/>
    </row>
    <row r="63452" spans="5:29" s="2" customFormat="1">
      <c r="E63452" s="120"/>
      <c r="M63452" s="120"/>
      <c r="N63452" s="120"/>
      <c r="U63452" s="121"/>
      <c r="V63452" s="122"/>
      <c r="W63452" s="123"/>
      <c r="AC63452" s="123"/>
    </row>
    <row r="63453" spans="5:29" s="2" customFormat="1">
      <c r="E63453" s="120"/>
      <c r="M63453" s="120"/>
      <c r="N63453" s="120"/>
      <c r="U63453" s="121"/>
      <c r="V63453" s="122"/>
      <c r="W63453" s="123"/>
      <c r="AC63453" s="123"/>
    </row>
    <row r="63454" spans="5:29" s="2" customFormat="1">
      <c r="E63454" s="120"/>
      <c r="M63454" s="120"/>
      <c r="N63454" s="120"/>
      <c r="U63454" s="121"/>
      <c r="V63454" s="122"/>
      <c r="W63454" s="123"/>
      <c r="AC63454" s="123"/>
    </row>
    <row r="63455" spans="5:29" s="2" customFormat="1">
      <c r="E63455" s="120"/>
      <c r="M63455" s="120"/>
      <c r="N63455" s="120"/>
      <c r="U63455" s="121"/>
      <c r="V63455" s="122"/>
      <c r="W63455" s="123"/>
      <c r="AC63455" s="123"/>
    </row>
    <row r="63456" spans="5:29" s="2" customFormat="1">
      <c r="E63456" s="120"/>
      <c r="M63456" s="120"/>
      <c r="N63456" s="120"/>
      <c r="U63456" s="121"/>
      <c r="V63456" s="122"/>
      <c r="W63456" s="123"/>
      <c r="AC63456" s="123"/>
    </row>
    <row r="63457" spans="5:29" s="2" customFormat="1">
      <c r="E63457" s="120"/>
      <c r="M63457" s="120"/>
      <c r="N63457" s="120"/>
      <c r="U63457" s="121"/>
      <c r="V63457" s="122"/>
      <c r="W63457" s="123"/>
      <c r="AC63457" s="123"/>
    </row>
    <row r="63458" spans="5:29" s="2" customFormat="1">
      <c r="E63458" s="120"/>
      <c r="M63458" s="120"/>
      <c r="N63458" s="120"/>
      <c r="U63458" s="121"/>
      <c r="V63458" s="122"/>
      <c r="W63458" s="123"/>
      <c r="AC63458" s="123"/>
    </row>
    <row r="63459" spans="5:29" s="2" customFormat="1">
      <c r="E63459" s="120"/>
      <c r="M63459" s="120"/>
      <c r="N63459" s="120"/>
      <c r="U63459" s="121"/>
      <c r="V63459" s="122"/>
      <c r="W63459" s="123"/>
      <c r="AC63459" s="123"/>
    </row>
    <row r="63460" spans="5:29" s="2" customFormat="1">
      <c r="E63460" s="120"/>
      <c r="M63460" s="120"/>
      <c r="N63460" s="120"/>
      <c r="U63460" s="121"/>
      <c r="V63460" s="122"/>
      <c r="W63460" s="123"/>
      <c r="AC63460" s="123"/>
    </row>
    <row r="63461" spans="5:29" s="2" customFormat="1">
      <c r="E63461" s="120"/>
      <c r="M63461" s="120"/>
      <c r="N63461" s="120"/>
      <c r="U63461" s="121"/>
      <c r="V63461" s="122"/>
      <c r="W63461" s="123"/>
      <c r="AC63461" s="123"/>
    </row>
    <row r="63462" spans="5:29" s="2" customFormat="1">
      <c r="E63462" s="120"/>
      <c r="M63462" s="120"/>
      <c r="N63462" s="120"/>
      <c r="U63462" s="121"/>
      <c r="V63462" s="122"/>
      <c r="W63462" s="123"/>
      <c r="AC63462" s="123"/>
    </row>
    <row r="63463" spans="5:29" s="2" customFormat="1">
      <c r="E63463" s="120"/>
      <c r="M63463" s="120"/>
      <c r="N63463" s="120"/>
      <c r="U63463" s="121"/>
      <c r="V63463" s="122"/>
      <c r="W63463" s="123"/>
      <c r="AC63463" s="123"/>
    </row>
    <row r="63464" spans="5:29" s="2" customFormat="1">
      <c r="E63464" s="120"/>
      <c r="M63464" s="120"/>
      <c r="N63464" s="120"/>
      <c r="U63464" s="121"/>
      <c r="V63464" s="122"/>
      <c r="W63464" s="123"/>
      <c r="AC63464" s="123"/>
    </row>
    <row r="63465" spans="5:29" s="2" customFormat="1">
      <c r="E63465" s="120"/>
      <c r="M63465" s="120"/>
      <c r="N63465" s="120"/>
      <c r="U63465" s="121"/>
      <c r="V63465" s="122"/>
      <c r="W63465" s="123"/>
      <c r="AC63465" s="123"/>
    </row>
    <row r="63466" spans="5:29" s="2" customFormat="1">
      <c r="E63466" s="120"/>
      <c r="M63466" s="120"/>
      <c r="N63466" s="120"/>
      <c r="U63466" s="121"/>
      <c r="V63466" s="122"/>
      <c r="W63466" s="123"/>
      <c r="AC63466" s="123"/>
    </row>
    <row r="63467" spans="5:29" s="2" customFormat="1">
      <c r="E63467" s="120"/>
      <c r="M63467" s="120"/>
      <c r="N63467" s="120"/>
      <c r="U63467" s="121"/>
      <c r="V63467" s="122"/>
      <c r="W63467" s="123"/>
      <c r="AC63467" s="123"/>
    </row>
    <row r="63468" spans="5:29" s="2" customFormat="1">
      <c r="E63468" s="120"/>
      <c r="M63468" s="120"/>
      <c r="N63468" s="120"/>
      <c r="U63468" s="121"/>
      <c r="V63468" s="122"/>
      <c r="W63468" s="123"/>
      <c r="AC63468" s="123"/>
    </row>
    <row r="63469" spans="5:29" s="2" customFormat="1">
      <c r="E63469" s="120"/>
      <c r="M63469" s="120"/>
      <c r="N63469" s="120"/>
      <c r="U63469" s="121"/>
      <c r="V63469" s="122"/>
      <c r="W63469" s="123"/>
      <c r="AC63469" s="123"/>
    </row>
    <row r="63470" spans="5:29" s="2" customFormat="1">
      <c r="E63470" s="120"/>
      <c r="M63470" s="120"/>
      <c r="N63470" s="120"/>
      <c r="U63470" s="121"/>
      <c r="V63470" s="122"/>
      <c r="W63470" s="123"/>
      <c r="AC63470" s="123"/>
    </row>
    <row r="63471" spans="5:29" s="2" customFormat="1">
      <c r="E63471" s="120"/>
      <c r="M63471" s="120"/>
      <c r="N63471" s="120"/>
      <c r="U63471" s="121"/>
      <c r="V63471" s="122"/>
      <c r="W63471" s="123"/>
      <c r="AC63471" s="123"/>
    </row>
    <row r="63472" spans="5:29" s="2" customFormat="1">
      <c r="E63472" s="120"/>
      <c r="M63472" s="120"/>
      <c r="N63472" s="120"/>
      <c r="U63472" s="121"/>
      <c r="V63472" s="122"/>
      <c r="W63472" s="123"/>
      <c r="AC63472" s="123"/>
    </row>
    <row r="63473" spans="5:29" s="2" customFormat="1">
      <c r="E63473" s="120"/>
      <c r="M63473" s="120"/>
      <c r="N63473" s="120"/>
      <c r="U63473" s="121"/>
      <c r="V63473" s="122"/>
      <c r="W63473" s="123"/>
      <c r="AC63473" s="123"/>
    </row>
    <row r="63474" spans="5:29" s="2" customFormat="1">
      <c r="E63474" s="120"/>
      <c r="M63474" s="120"/>
      <c r="N63474" s="120"/>
      <c r="U63474" s="121"/>
      <c r="V63474" s="122"/>
      <c r="W63474" s="123"/>
      <c r="AC63474" s="123"/>
    </row>
    <row r="63475" spans="5:29" s="2" customFormat="1">
      <c r="E63475" s="120"/>
      <c r="M63475" s="120"/>
      <c r="N63475" s="120"/>
      <c r="U63475" s="121"/>
      <c r="V63475" s="122"/>
      <c r="W63475" s="123"/>
      <c r="AC63475" s="123"/>
    </row>
    <row r="63476" spans="5:29" s="2" customFormat="1">
      <c r="E63476" s="120"/>
      <c r="M63476" s="120"/>
      <c r="N63476" s="120"/>
      <c r="U63476" s="121"/>
      <c r="V63476" s="122"/>
      <c r="W63476" s="123"/>
      <c r="AC63476" s="123"/>
    </row>
    <row r="63477" spans="5:29" s="2" customFormat="1">
      <c r="E63477" s="120"/>
      <c r="M63477" s="120"/>
      <c r="N63477" s="120"/>
      <c r="U63477" s="121"/>
      <c r="V63477" s="122"/>
      <c r="W63477" s="123"/>
      <c r="AC63477" s="123"/>
    </row>
    <row r="63478" spans="5:29" s="2" customFormat="1">
      <c r="E63478" s="120"/>
      <c r="M63478" s="120"/>
      <c r="N63478" s="120"/>
      <c r="U63478" s="121"/>
      <c r="V63478" s="122"/>
      <c r="W63478" s="123"/>
      <c r="AC63478" s="123"/>
    </row>
    <row r="63479" spans="5:29" s="2" customFormat="1">
      <c r="E63479" s="120"/>
      <c r="M63479" s="120"/>
      <c r="N63479" s="120"/>
      <c r="U63479" s="121"/>
      <c r="V63479" s="122"/>
      <c r="W63479" s="123"/>
      <c r="AC63479" s="123"/>
    </row>
    <row r="63480" spans="5:29" s="2" customFormat="1">
      <c r="E63480" s="120"/>
      <c r="M63480" s="120"/>
      <c r="N63480" s="120"/>
      <c r="U63480" s="121"/>
      <c r="V63480" s="122"/>
      <c r="W63480" s="123"/>
      <c r="AC63480" s="123"/>
    </row>
    <row r="63481" spans="5:29" s="2" customFormat="1">
      <c r="E63481" s="120"/>
      <c r="M63481" s="120"/>
      <c r="N63481" s="120"/>
      <c r="U63481" s="121"/>
      <c r="V63481" s="122"/>
      <c r="W63481" s="123"/>
      <c r="AC63481" s="123"/>
    </row>
    <row r="63482" spans="5:29" s="2" customFormat="1">
      <c r="E63482" s="120"/>
      <c r="M63482" s="120"/>
      <c r="N63482" s="120"/>
      <c r="U63482" s="121"/>
      <c r="V63482" s="122"/>
      <c r="W63482" s="123"/>
      <c r="AC63482" s="123"/>
    </row>
    <row r="63483" spans="5:29" s="2" customFormat="1">
      <c r="E63483" s="120"/>
      <c r="M63483" s="120"/>
      <c r="N63483" s="120"/>
      <c r="U63483" s="121"/>
      <c r="V63483" s="122"/>
      <c r="W63483" s="123"/>
      <c r="AC63483" s="123"/>
    </row>
    <row r="63484" spans="5:29" s="2" customFormat="1">
      <c r="E63484" s="120"/>
      <c r="M63484" s="120"/>
      <c r="N63484" s="120"/>
      <c r="U63484" s="121"/>
      <c r="V63484" s="122"/>
      <c r="W63484" s="123"/>
      <c r="AC63484" s="123"/>
    </row>
    <row r="63485" spans="5:29" s="2" customFormat="1">
      <c r="E63485" s="120"/>
      <c r="M63485" s="120"/>
      <c r="N63485" s="120"/>
      <c r="U63485" s="121"/>
      <c r="V63485" s="122"/>
      <c r="W63485" s="123"/>
      <c r="AC63485" s="123"/>
    </row>
    <row r="63486" spans="5:29" s="2" customFormat="1">
      <c r="E63486" s="120"/>
      <c r="M63486" s="120"/>
      <c r="N63486" s="120"/>
      <c r="U63486" s="121"/>
      <c r="V63486" s="122"/>
      <c r="W63486" s="123"/>
      <c r="AC63486" s="123"/>
    </row>
    <row r="63487" spans="5:29" s="2" customFormat="1">
      <c r="E63487" s="120"/>
      <c r="M63487" s="120"/>
      <c r="N63487" s="120"/>
      <c r="U63487" s="121"/>
      <c r="V63487" s="122"/>
      <c r="W63487" s="123"/>
      <c r="AC63487" s="123"/>
    </row>
    <row r="63488" spans="5:29" s="2" customFormat="1">
      <c r="E63488" s="120"/>
      <c r="M63488" s="120"/>
      <c r="N63488" s="120"/>
      <c r="U63488" s="121"/>
      <c r="V63488" s="122"/>
      <c r="W63488" s="123"/>
      <c r="AC63488" s="123"/>
    </row>
    <row r="63489" spans="5:29" s="2" customFormat="1">
      <c r="E63489" s="120"/>
      <c r="M63489" s="120"/>
      <c r="N63489" s="120"/>
      <c r="U63489" s="121"/>
      <c r="V63489" s="122"/>
      <c r="W63489" s="123"/>
      <c r="AC63489" s="123"/>
    </row>
    <row r="63490" spans="5:29" s="2" customFormat="1">
      <c r="E63490" s="120"/>
      <c r="M63490" s="120"/>
      <c r="N63490" s="120"/>
      <c r="U63490" s="121"/>
      <c r="V63490" s="122"/>
      <c r="W63490" s="123"/>
      <c r="AC63490" s="123"/>
    </row>
    <row r="63491" spans="5:29" s="2" customFormat="1">
      <c r="E63491" s="120"/>
      <c r="M63491" s="120"/>
      <c r="N63491" s="120"/>
      <c r="U63491" s="121"/>
      <c r="V63491" s="122"/>
      <c r="W63491" s="123"/>
      <c r="AC63491" s="123"/>
    </row>
    <row r="63492" spans="5:29" s="2" customFormat="1">
      <c r="E63492" s="120"/>
      <c r="M63492" s="120"/>
      <c r="N63492" s="120"/>
      <c r="U63492" s="121"/>
      <c r="V63492" s="122"/>
      <c r="W63492" s="123"/>
      <c r="AC63492" s="123"/>
    </row>
    <row r="63493" spans="5:29" s="2" customFormat="1">
      <c r="E63493" s="120"/>
      <c r="M63493" s="120"/>
      <c r="N63493" s="120"/>
      <c r="U63493" s="121"/>
      <c r="V63493" s="122"/>
      <c r="W63493" s="123"/>
      <c r="AC63493" s="123"/>
    </row>
    <row r="63494" spans="5:29" s="2" customFormat="1">
      <c r="E63494" s="120"/>
      <c r="M63494" s="120"/>
      <c r="N63494" s="120"/>
      <c r="U63494" s="121"/>
      <c r="V63494" s="122"/>
      <c r="W63494" s="123"/>
      <c r="AC63494" s="123"/>
    </row>
    <row r="63495" spans="5:29" s="2" customFormat="1">
      <c r="E63495" s="120"/>
      <c r="M63495" s="120"/>
      <c r="N63495" s="120"/>
      <c r="U63495" s="121"/>
      <c r="V63495" s="122"/>
      <c r="W63495" s="123"/>
      <c r="AC63495" s="123"/>
    </row>
    <row r="63496" spans="5:29" s="2" customFormat="1">
      <c r="E63496" s="120"/>
      <c r="M63496" s="120"/>
      <c r="N63496" s="120"/>
      <c r="U63496" s="121"/>
      <c r="V63496" s="122"/>
      <c r="W63496" s="123"/>
      <c r="AC63496" s="123"/>
    </row>
    <row r="63497" spans="5:29" s="2" customFormat="1">
      <c r="E63497" s="120"/>
      <c r="M63497" s="120"/>
      <c r="N63497" s="120"/>
      <c r="U63497" s="121"/>
      <c r="V63497" s="122"/>
      <c r="W63497" s="123"/>
      <c r="AC63497" s="123"/>
    </row>
    <row r="63498" spans="5:29" s="2" customFormat="1">
      <c r="E63498" s="120"/>
      <c r="M63498" s="120"/>
      <c r="N63498" s="120"/>
      <c r="U63498" s="121"/>
      <c r="V63498" s="122"/>
      <c r="W63498" s="123"/>
      <c r="AC63498" s="123"/>
    </row>
    <row r="63499" spans="5:29" s="2" customFormat="1">
      <c r="E63499" s="120"/>
      <c r="M63499" s="120"/>
      <c r="N63499" s="120"/>
      <c r="U63499" s="121"/>
      <c r="V63499" s="122"/>
      <c r="W63499" s="123"/>
      <c r="AC63499" s="123"/>
    </row>
    <row r="63500" spans="5:29" s="2" customFormat="1">
      <c r="E63500" s="120"/>
      <c r="M63500" s="120"/>
      <c r="N63500" s="120"/>
      <c r="U63500" s="121"/>
      <c r="V63500" s="122"/>
      <c r="W63500" s="123"/>
      <c r="AC63500" s="123"/>
    </row>
    <row r="63501" spans="5:29" s="2" customFormat="1">
      <c r="E63501" s="120"/>
      <c r="M63501" s="120"/>
      <c r="N63501" s="120"/>
      <c r="U63501" s="121"/>
      <c r="V63501" s="122"/>
      <c r="W63501" s="123"/>
      <c r="AC63501" s="123"/>
    </row>
    <row r="63502" spans="5:29" s="2" customFormat="1">
      <c r="E63502" s="120"/>
      <c r="M63502" s="120"/>
      <c r="N63502" s="120"/>
      <c r="U63502" s="121"/>
      <c r="V63502" s="122"/>
      <c r="W63502" s="123"/>
      <c r="AC63502" s="123"/>
    </row>
    <row r="63503" spans="5:29" s="2" customFormat="1">
      <c r="E63503" s="120"/>
      <c r="M63503" s="120"/>
      <c r="N63503" s="120"/>
      <c r="U63503" s="121"/>
      <c r="V63503" s="122"/>
      <c r="W63503" s="123"/>
      <c r="AC63503" s="123"/>
    </row>
    <row r="63504" spans="5:29" s="2" customFormat="1">
      <c r="E63504" s="120"/>
      <c r="M63504" s="120"/>
      <c r="N63504" s="120"/>
      <c r="U63504" s="121"/>
      <c r="V63504" s="122"/>
      <c r="W63504" s="123"/>
      <c r="AC63504" s="123"/>
    </row>
    <row r="63505" spans="5:29" s="2" customFormat="1">
      <c r="E63505" s="120"/>
      <c r="M63505" s="120"/>
      <c r="N63505" s="120"/>
      <c r="U63505" s="121"/>
      <c r="V63505" s="122"/>
      <c r="W63505" s="123"/>
      <c r="AC63505" s="123"/>
    </row>
    <row r="63506" spans="5:29" s="2" customFormat="1">
      <c r="E63506" s="120"/>
      <c r="M63506" s="120"/>
      <c r="N63506" s="120"/>
      <c r="U63506" s="121"/>
      <c r="V63506" s="122"/>
      <c r="W63506" s="123"/>
      <c r="AC63506" s="123"/>
    </row>
    <row r="63507" spans="5:29" s="2" customFormat="1">
      <c r="E63507" s="120"/>
      <c r="M63507" s="120"/>
      <c r="N63507" s="120"/>
      <c r="U63507" s="121"/>
      <c r="V63507" s="122"/>
      <c r="W63507" s="123"/>
      <c r="AC63507" s="123"/>
    </row>
    <row r="63508" spans="5:29" s="2" customFormat="1">
      <c r="E63508" s="120"/>
      <c r="M63508" s="120"/>
      <c r="N63508" s="120"/>
      <c r="U63508" s="121"/>
      <c r="V63508" s="122"/>
      <c r="W63508" s="123"/>
      <c r="AC63508" s="123"/>
    </row>
    <row r="63509" spans="5:29" s="2" customFormat="1">
      <c r="E63509" s="120"/>
      <c r="M63509" s="120"/>
      <c r="N63509" s="120"/>
      <c r="U63509" s="121"/>
      <c r="V63509" s="122"/>
      <c r="W63509" s="123"/>
      <c r="AC63509" s="123"/>
    </row>
    <row r="63510" spans="5:29" s="2" customFormat="1">
      <c r="E63510" s="120"/>
      <c r="M63510" s="120"/>
      <c r="N63510" s="120"/>
      <c r="U63510" s="121"/>
      <c r="V63510" s="122"/>
      <c r="W63510" s="123"/>
      <c r="AC63510" s="123"/>
    </row>
    <row r="63511" spans="5:29" s="2" customFormat="1">
      <c r="E63511" s="120"/>
      <c r="M63511" s="120"/>
      <c r="N63511" s="120"/>
      <c r="U63511" s="121"/>
      <c r="V63511" s="122"/>
      <c r="W63511" s="123"/>
      <c r="AC63511" s="123"/>
    </row>
    <row r="63512" spans="5:29" s="2" customFormat="1">
      <c r="E63512" s="120"/>
      <c r="M63512" s="120"/>
      <c r="N63512" s="120"/>
      <c r="U63512" s="121"/>
      <c r="V63512" s="122"/>
      <c r="W63512" s="123"/>
      <c r="AC63512" s="123"/>
    </row>
    <row r="63513" spans="5:29" s="2" customFormat="1">
      <c r="E63513" s="120"/>
      <c r="M63513" s="120"/>
      <c r="N63513" s="120"/>
      <c r="U63513" s="121"/>
      <c r="V63513" s="122"/>
      <c r="W63513" s="123"/>
      <c r="AC63513" s="123"/>
    </row>
    <row r="63514" spans="5:29" s="2" customFormat="1">
      <c r="E63514" s="120"/>
      <c r="M63514" s="120"/>
      <c r="N63514" s="120"/>
      <c r="U63514" s="121"/>
      <c r="V63514" s="122"/>
      <c r="W63514" s="123"/>
      <c r="AC63514" s="123"/>
    </row>
    <row r="63515" spans="5:29" s="2" customFormat="1">
      <c r="E63515" s="120"/>
      <c r="M63515" s="120"/>
      <c r="N63515" s="120"/>
      <c r="U63515" s="121"/>
      <c r="V63515" s="122"/>
      <c r="W63515" s="123"/>
      <c r="AC63515" s="123"/>
    </row>
    <row r="63516" spans="5:29" s="2" customFormat="1">
      <c r="E63516" s="120"/>
      <c r="M63516" s="120"/>
      <c r="N63516" s="120"/>
      <c r="U63516" s="121"/>
      <c r="V63516" s="122"/>
      <c r="W63516" s="123"/>
      <c r="AC63516" s="123"/>
    </row>
    <row r="63517" spans="5:29" s="2" customFormat="1">
      <c r="E63517" s="120"/>
      <c r="M63517" s="120"/>
      <c r="N63517" s="120"/>
      <c r="U63517" s="121"/>
      <c r="V63517" s="122"/>
      <c r="W63517" s="123"/>
      <c r="AC63517" s="123"/>
    </row>
    <row r="63518" spans="5:29" s="2" customFormat="1">
      <c r="E63518" s="120"/>
      <c r="M63518" s="120"/>
      <c r="N63518" s="120"/>
      <c r="U63518" s="121"/>
      <c r="V63518" s="122"/>
      <c r="W63518" s="123"/>
      <c r="AC63518" s="123"/>
    </row>
    <row r="63519" spans="5:29" s="2" customFormat="1">
      <c r="E63519" s="120"/>
      <c r="M63519" s="120"/>
      <c r="N63519" s="120"/>
      <c r="U63519" s="121"/>
      <c r="V63519" s="122"/>
      <c r="W63519" s="123"/>
      <c r="AC63519" s="123"/>
    </row>
    <row r="63520" spans="5:29" s="2" customFormat="1">
      <c r="E63520" s="120"/>
      <c r="M63520" s="120"/>
      <c r="N63520" s="120"/>
      <c r="U63520" s="121"/>
      <c r="V63520" s="122"/>
      <c r="W63520" s="123"/>
      <c r="AC63520" s="123"/>
    </row>
    <row r="63521" spans="5:29" s="2" customFormat="1">
      <c r="E63521" s="120"/>
      <c r="M63521" s="120"/>
      <c r="N63521" s="120"/>
      <c r="U63521" s="121"/>
      <c r="V63521" s="122"/>
      <c r="W63521" s="123"/>
      <c r="AC63521" s="123"/>
    </row>
    <row r="63522" spans="5:29" s="2" customFormat="1">
      <c r="E63522" s="120"/>
      <c r="M63522" s="120"/>
      <c r="N63522" s="120"/>
      <c r="U63522" s="121"/>
      <c r="V63522" s="122"/>
      <c r="W63522" s="123"/>
      <c r="AC63522" s="123"/>
    </row>
    <row r="63523" spans="5:29" s="2" customFormat="1">
      <c r="E63523" s="120"/>
      <c r="M63523" s="120"/>
      <c r="N63523" s="120"/>
      <c r="U63523" s="121"/>
      <c r="V63523" s="122"/>
      <c r="W63523" s="123"/>
      <c r="AC63523" s="123"/>
    </row>
    <row r="63524" spans="5:29" s="2" customFormat="1">
      <c r="E63524" s="120"/>
      <c r="M63524" s="120"/>
      <c r="N63524" s="120"/>
      <c r="U63524" s="121"/>
      <c r="V63524" s="122"/>
      <c r="W63524" s="123"/>
      <c r="AC63524" s="123"/>
    </row>
    <row r="63525" spans="5:29" s="2" customFormat="1">
      <c r="E63525" s="120"/>
      <c r="M63525" s="120"/>
      <c r="N63525" s="120"/>
      <c r="U63525" s="121"/>
      <c r="V63525" s="122"/>
      <c r="W63525" s="123"/>
      <c r="AC63525" s="123"/>
    </row>
    <row r="63526" spans="5:29" s="2" customFormat="1">
      <c r="E63526" s="120"/>
      <c r="M63526" s="120"/>
      <c r="N63526" s="120"/>
      <c r="U63526" s="121"/>
      <c r="V63526" s="122"/>
      <c r="W63526" s="123"/>
      <c r="AC63526" s="123"/>
    </row>
    <row r="63527" spans="5:29" s="2" customFormat="1">
      <c r="E63527" s="120"/>
      <c r="M63527" s="120"/>
      <c r="N63527" s="120"/>
      <c r="U63527" s="121"/>
      <c r="V63527" s="122"/>
      <c r="W63527" s="123"/>
      <c r="AC63527" s="123"/>
    </row>
    <row r="63528" spans="5:29" s="2" customFormat="1">
      <c r="E63528" s="120"/>
      <c r="M63528" s="120"/>
      <c r="N63528" s="120"/>
      <c r="U63528" s="121"/>
      <c r="V63528" s="122"/>
      <c r="W63528" s="123"/>
      <c r="AC63528" s="123"/>
    </row>
    <row r="63529" spans="5:29" s="2" customFormat="1">
      <c r="E63529" s="120"/>
      <c r="M63529" s="120"/>
      <c r="N63529" s="120"/>
      <c r="U63529" s="121"/>
      <c r="V63529" s="122"/>
      <c r="W63529" s="123"/>
      <c r="AC63529" s="123"/>
    </row>
    <row r="63530" spans="5:29" s="2" customFormat="1">
      <c r="E63530" s="120"/>
      <c r="M63530" s="120"/>
      <c r="N63530" s="120"/>
      <c r="U63530" s="121"/>
      <c r="V63530" s="122"/>
      <c r="W63530" s="123"/>
      <c r="AC63530" s="123"/>
    </row>
    <row r="63531" spans="5:29" s="2" customFormat="1">
      <c r="E63531" s="120"/>
      <c r="M63531" s="120"/>
      <c r="N63531" s="120"/>
      <c r="U63531" s="121"/>
      <c r="V63531" s="122"/>
      <c r="W63531" s="123"/>
      <c r="AC63531" s="123"/>
    </row>
    <row r="63532" spans="5:29" s="2" customFormat="1">
      <c r="E63532" s="120"/>
      <c r="M63532" s="120"/>
      <c r="N63532" s="120"/>
      <c r="U63532" s="121"/>
      <c r="V63532" s="122"/>
      <c r="W63532" s="123"/>
      <c r="AC63532" s="123"/>
    </row>
    <row r="63533" spans="5:29" s="2" customFormat="1">
      <c r="E63533" s="120"/>
      <c r="M63533" s="120"/>
      <c r="N63533" s="120"/>
      <c r="U63533" s="121"/>
      <c r="V63533" s="122"/>
      <c r="W63533" s="123"/>
      <c r="AC63533" s="123"/>
    </row>
    <row r="63534" spans="5:29" s="2" customFormat="1">
      <c r="E63534" s="120"/>
      <c r="M63534" s="120"/>
      <c r="N63534" s="120"/>
      <c r="U63534" s="121"/>
      <c r="V63534" s="122"/>
      <c r="W63534" s="123"/>
      <c r="AC63534" s="123"/>
    </row>
    <row r="63535" spans="5:29" s="2" customFormat="1">
      <c r="E63535" s="120"/>
      <c r="M63535" s="120"/>
      <c r="N63535" s="120"/>
      <c r="U63535" s="121"/>
      <c r="V63535" s="122"/>
      <c r="W63535" s="123"/>
      <c r="AC63535" s="123"/>
    </row>
    <row r="63536" spans="5:29" s="2" customFormat="1">
      <c r="E63536" s="120"/>
      <c r="M63536" s="120"/>
      <c r="N63536" s="120"/>
      <c r="U63536" s="121"/>
      <c r="V63536" s="122"/>
      <c r="W63536" s="123"/>
      <c r="AC63536" s="123"/>
    </row>
    <row r="63537" spans="5:29" s="2" customFormat="1">
      <c r="E63537" s="120"/>
      <c r="M63537" s="120"/>
      <c r="N63537" s="120"/>
      <c r="U63537" s="121"/>
      <c r="V63537" s="122"/>
      <c r="W63537" s="123"/>
      <c r="AC63537" s="123"/>
    </row>
    <row r="63538" spans="5:29" s="2" customFormat="1">
      <c r="E63538" s="120"/>
      <c r="M63538" s="120"/>
      <c r="N63538" s="120"/>
      <c r="U63538" s="121"/>
      <c r="V63538" s="122"/>
      <c r="W63538" s="123"/>
      <c r="AC63538" s="123"/>
    </row>
    <row r="63539" spans="5:29" s="2" customFormat="1">
      <c r="E63539" s="120"/>
      <c r="M63539" s="120"/>
      <c r="N63539" s="120"/>
      <c r="U63539" s="121"/>
      <c r="V63539" s="122"/>
      <c r="W63539" s="123"/>
      <c r="AC63539" s="123"/>
    </row>
    <row r="63540" spans="5:29" s="2" customFormat="1">
      <c r="E63540" s="120"/>
      <c r="M63540" s="120"/>
      <c r="N63540" s="120"/>
      <c r="U63540" s="121"/>
      <c r="V63540" s="122"/>
      <c r="W63540" s="123"/>
      <c r="AC63540" s="123"/>
    </row>
    <row r="63541" spans="5:29" s="2" customFormat="1">
      <c r="E63541" s="120"/>
      <c r="M63541" s="120"/>
      <c r="N63541" s="120"/>
      <c r="U63541" s="121"/>
      <c r="V63541" s="122"/>
      <c r="W63541" s="123"/>
      <c r="AC63541" s="123"/>
    </row>
    <row r="63542" spans="5:29" s="2" customFormat="1">
      <c r="E63542" s="120"/>
      <c r="M63542" s="120"/>
      <c r="N63542" s="120"/>
      <c r="U63542" s="121"/>
      <c r="V63542" s="122"/>
      <c r="W63542" s="123"/>
      <c r="AC63542" s="123"/>
    </row>
    <row r="63543" spans="5:29" s="2" customFormat="1">
      <c r="E63543" s="120"/>
      <c r="M63543" s="120"/>
      <c r="N63543" s="120"/>
      <c r="U63543" s="121"/>
      <c r="V63543" s="122"/>
      <c r="W63543" s="123"/>
      <c r="AC63543" s="123"/>
    </row>
    <row r="63544" spans="5:29" s="2" customFormat="1">
      <c r="E63544" s="120"/>
      <c r="M63544" s="120"/>
      <c r="N63544" s="120"/>
      <c r="U63544" s="121"/>
      <c r="V63544" s="122"/>
      <c r="W63544" s="123"/>
      <c r="AC63544" s="123"/>
    </row>
    <row r="63545" spans="5:29" s="2" customFormat="1">
      <c r="E63545" s="120"/>
      <c r="M63545" s="120"/>
      <c r="N63545" s="120"/>
      <c r="U63545" s="121"/>
      <c r="V63545" s="122"/>
      <c r="W63545" s="123"/>
      <c r="AC63545" s="123"/>
    </row>
    <row r="63546" spans="5:29" s="2" customFormat="1">
      <c r="E63546" s="120"/>
      <c r="M63546" s="120"/>
      <c r="N63546" s="120"/>
      <c r="U63546" s="121"/>
      <c r="V63546" s="122"/>
      <c r="W63546" s="123"/>
      <c r="AC63546" s="123"/>
    </row>
    <row r="63547" spans="5:29" s="2" customFormat="1">
      <c r="E63547" s="120"/>
      <c r="M63547" s="120"/>
      <c r="N63547" s="120"/>
      <c r="U63547" s="121"/>
      <c r="V63547" s="122"/>
      <c r="W63547" s="123"/>
      <c r="AC63547" s="123"/>
    </row>
    <row r="63548" spans="5:29" s="2" customFormat="1">
      <c r="E63548" s="120"/>
      <c r="M63548" s="120"/>
      <c r="N63548" s="120"/>
      <c r="U63548" s="121"/>
      <c r="V63548" s="122"/>
      <c r="W63548" s="123"/>
      <c r="AC63548" s="123"/>
    </row>
    <row r="63549" spans="5:29" s="2" customFormat="1">
      <c r="E63549" s="120"/>
      <c r="M63549" s="120"/>
      <c r="N63549" s="120"/>
      <c r="U63549" s="121"/>
      <c r="V63549" s="122"/>
      <c r="W63549" s="123"/>
      <c r="AC63549" s="123"/>
    </row>
    <row r="63550" spans="5:29" s="2" customFormat="1">
      <c r="E63550" s="120"/>
      <c r="M63550" s="120"/>
      <c r="N63550" s="120"/>
      <c r="U63550" s="121"/>
      <c r="V63550" s="122"/>
      <c r="W63550" s="123"/>
      <c r="AC63550" s="123"/>
    </row>
    <row r="63551" spans="5:29" s="2" customFormat="1">
      <c r="E63551" s="120"/>
      <c r="M63551" s="120"/>
      <c r="N63551" s="120"/>
      <c r="U63551" s="121"/>
      <c r="V63551" s="122"/>
      <c r="W63551" s="123"/>
      <c r="AC63551" s="123"/>
    </row>
    <row r="63552" spans="5:29" s="2" customFormat="1">
      <c r="E63552" s="120"/>
      <c r="M63552" s="120"/>
      <c r="N63552" s="120"/>
      <c r="U63552" s="121"/>
      <c r="V63552" s="122"/>
      <c r="W63552" s="123"/>
      <c r="AC63552" s="123"/>
    </row>
    <row r="63553" spans="5:29" s="2" customFormat="1">
      <c r="E63553" s="120"/>
      <c r="M63553" s="120"/>
      <c r="N63553" s="120"/>
      <c r="U63553" s="121"/>
      <c r="V63553" s="122"/>
      <c r="W63553" s="123"/>
      <c r="AC63553" s="123"/>
    </row>
    <row r="63554" spans="5:29" s="2" customFormat="1">
      <c r="E63554" s="120"/>
      <c r="M63554" s="120"/>
      <c r="N63554" s="120"/>
      <c r="U63554" s="121"/>
      <c r="V63554" s="122"/>
      <c r="W63554" s="123"/>
      <c r="AC63554" s="123"/>
    </row>
    <row r="63555" spans="5:29" s="2" customFormat="1">
      <c r="E63555" s="120"/>
      <c r="M63555" s="120"/>
      <c r="N63555" s="120"/>
      <c r="U63555" s="121"/>
      <c r="V63555" s="122"/>
      <c r="W63555" s="123"/>
      <c r="AC63555" s="123"/>
    </row>
    <row r="63556" spans="5:29" s="2" customFormat="1">
      <c r="E63556" s="120"/>
      <c r="M63556" s="120"/>
      <c r="N63556" s="120"/>
      <c r="U63556" s="121"/>
      <c r="V63556" s="122"/>
      <c r="W63556" s="123"/>
      <c r="AC63556" s="123"/>
    </row>
    <row r="63557" spans="5:29" s="2" customFormat="1">
      <c r="E63557" s="120"/>
      <c r="M63557" s="120"/>
      <c r="N63557" s="120"/>
      <c r="U63557" s="121"/>
      <c r="V63557" s="122"/>
      <c r="W63557" s="123"/>
      <c r="AC63557" s="123"/>
    </row>
    <row r="63558" spans="5:29" s="2" customFormat="1">
      <c r="E63558" s="120"/>
      <c r="M63558" s="120"/>
      <c r="N63558" s="120"/>
      <c r="U63558" s="121"/>
      <c r="V63558" s="122"/>
      <c r="W63558" s="123"/>
      <c r="AC63558" s="123"/>
    </row>
    <row r="63559" spans="5:29" s="2" customFormat="1">
      <c r="E63559" s="120"/>
      <c r="M63559" s="120"/>
      <c r="N63559" s="120"/>
      <c r="U63559" s="121"/>
      <c r="V63559" s="122"/>
      <c r="W63559" s="123"/>
      <c r="AC63559" s="123"/>
    </row>
    <row r="63560" spans="5:29" s="2" customFormat="1">
      <c r="E63560" s="120"/>
      <c r="M63560" s="120"/>
      <c r="N63560" s="120"/>
      <c r="U63560" s="121"/>
      <c r="V63560" s="122"/>
      <c r="W63560" s="123"/>
      <c r="AC63560" s="123"/>
    </row>
    <row r="63561" spans="5:29" s="2" customFormat="1">
      <c r="E63561" s="120"/>
      <c r="M63561" s="120"/>
      <c r="N63561" s="120"/>
      <c r="U63561" s="121"/>
      <c r="V63561" s="122"/>
      <c r="W63561" s="123"/>
      <c r="AC63561" s="123"/>
    </row>
    <row r="63562" spans="5:29" s="2" customFormat="1">
      <c r="E63562" s="120"/>
      <c r="M63562" s="120"/>
      <c r="N63562" s="120"/>
      <c r="U63562" s="121"/>
      <c r="V63562" s="122"/>
      <c r="W63562" s="123"/>
      <c r="AC63562" s="123"/>
    </row>
    <row r="63563" spans="5:29" s="2" customFormat="1">
      <c r="E63563" s="120"/>
      <c r="M63563" s="120"/>
      <c r="N63563" s="120"/>
      <c r="U63563" s="121"/>
      <c r="V63563" s="122"/>
      <c r="W63563" s="123"/>
      <c r="AC63563" s="123"/>
    </row>
    <row r="63564" spans="5:29" s="2" customFormat="1">
      <c r="E63564" s="120"/>
      <c r="M63564" s="120"/>
      <c r="N63564" s="120"/>
      <c r="U63564" s="121"/>
      <c r="V63564" s="122"/>
      <c r="W63564" s="123"/>
      <c r="AC63564" s="123"/>
    </row>
    <row r="63565" spans="5:29" s="2" customFormat="1">
      <c r="E63565" s="120"/>
      <c r="M63565" s="120"/>
      <c r="N63565" s="120"/>
      <c r="U63565" s="121"/>
      <c r="V63565" s="122"/>
      <c r="W63565" s="123"/>
      <c r="AC63565" s="123"/>
    </row>
    <row r="63566" spans="5:29" s="2" customFormat="1">
      <c r="E63566" s="120"/>
      <c r="M63566" s="120"/>
      <c r="N63566" s="120"/>
      <c r="U63566" s="121"/>
      <c r="V63566" s="122"/>
      <c r="W63566" s="123"/>
      <c r="AC63566" s="123"/>
    </row>
    <row r="63567" spans="5:29" s="2" customFormat="1">
      <c r="E63567" s="120"/>
      <c r="M63567" s="120"/>
      <c r="N63567" s="120"/>
      <c r="U63567" s="121"/>
      <c r="V63567" s="122"/>
      <c r="W63567" s="123"/>
      <c r="AC63567" s="123"/>
    </row>
    <row r="63568" spans="5:29" s="2" customFormat="1">
      <c r="E63568" s="120"/>
      <c r="M63568" s="120"/>
      <c r="N63568" s="120"/>
      <c r="U63568" s="121"/>
      <c r="V63568" s="122"/>
      <c r="W63568" s="123"/>
      <c r="AC63568" s="123"/>
    </row>
    <row r="63569" spans="5:29" s="2" customFormat="1">
      <c r="E63569" s="120"/>
      <c r="M63569" s="120"/>
      <c r="N63569" s="120"/>
      <c r="U63569" s="121"/>
      <c r="V63569" s="122"/>
      <c r="W63569" s="123"/>
      <c r="AC63569" s="123"/>
    </row>
    <row r="63570" spans="5:29" s="2" customFormat="1">
      <c r="E63570" s="120"/>
      <c r="M63570" s="120"/>
      <c r="N63570" s="120"/>
      <c r="U63570" s="121"/>
      <c r="V63570" s="122"/>
      <c r="W63570" s="123"/>
      <c r="AC63570" s="123"/>
    </row>
    <row r="63571" spans="5:29" s="2" customFormat="1">
      <c r="E63571" s="120"/>
      <c r="M63571" s="120"/>
      <c r="N63571" s="120"/>
      <c r="U63571" s="121"/>
      <c r="V63571" s="122"/>
      <c r="W63571" s="123"/>
      <c r="AC63571" s="123"/>
    </row>
    <row r="63572" spans="5:29" s="2" customFormat="1">
      <c r="E63572" s="120"/>
      <c r="M63572" s="120"/>
      <c r="N63572" s="120"/>
      <c r="U63572" s="121"/>
      <c r="V63572" s="122"/>
      <c r="W63572" s="123"/>
      <c r="AC63572" s="123"/>
    </row>
    <row r="63573" spans="5:29" s="2" customFormat="1">
      <c r="E63573" s="120"/>
      <c r="M63573" s="120"/>
      <c r="N63573" s="120"/>
      <c r="U63573" s="121"/>
      <c r="V63573" s="122"/>
      <c r="W63573" s="123"/>
      <c r="AC63573" s="123"/>
    </row>
    <row r="63574" spans="5:29" s="2" customFormat="1">
      <c r="E63574" s="120"/>
      <c r="M63574" s="120"/>
      <c r="N63574" s="120"/>
      <c r="U63574" s="121"/>
      <c r="V63574" s="122"/>
      <c r="W63574" s="123"/>
      <c r="AC63574" s="123"/>
    </row>
    <row r="63575" spans="5:29" s="2" customFormat="1">
      <c r="E63575" s="120"/>
      <c r="M63575" s="120"/>
      <c r="N63575" s="120"/>
      <c r="U63575" s="121"/>
      <c r="V63575" s="122"/>
      <c r="W63575" s="123"/>
      <c r="AC63575" s="123"/>
    </row>
    <row r="63576" spans="5:29" s="2" customFormat="1">
      <c r="E63576" s="120"/>
      <c r="M63576" s="120"/>
      <c r="N63576" s="120"/>
      <c r="U63576" s="121"/>
      <c r="V63576" s="122"/>
      <c r="W63576" s="123"/>
      <c r="AC63576" s="123"/>
    </row>
    <row r="63577" spans="5:29" s="2" customFormat="1">
      <c r="E63577" s="120"/>
      <c r="M63577" s="120"/>
      <c r="N63577" s="120"/>
      <c r="U63577" s="121"/>
      <c r="V63577" s="122"/>
      <c r="W63577" s="123"/>
      <c r="AC63577" s="123"/>
    </row>
    <row r="63578" spans="5:29" s="2" customFormat="1">
      <c r="E63578" s="120"/>
      <c r="M63578" s="120"/>
      <c r="N63578" s="120"/>
      <c r="U63578" s="121"/>
      <c r="V63578" s="122"/>
      <c r="W63578" s="123"/>
      <c r="AC63578" s="123"/>
    </row>
    <row r="63579" spans="5:29" s="2" customFormat="1">
      <c r="E63579" s="120"/>
      <c r="M63579" s="120"/>
      <c r="N63579" s="120"/>
      <c r="U63579" s="121"/>
      <c r="V63579" s="122"/>
      <c r="W63579" s="123"/>
      <c r="AC63579" s="123"/>
    </row>
    <row r="63580" spans="5:29" s="2" customFormat="1">
      <c r="E63580" s="120"/>
      <c r="M63580" s="120"/>
      <c r="N63580" s="120"/>
      <c r="U63580" s="121"/>
      <c r="V63580" s="122"/>
      <c r="W63580" s="123"/>
      <c r="AC63580" s="123"/>
    </row>
    <row r="63581" spans="5:29" s="2" customFormat="1">
      <c r="E63581" s="120"/>
      <c r="M63581" s="120"/>
      <c r="N63581" s="120"/>
      <c r="U63581" s="121"/>
      <c r="V63581" s="122"/>
      <c r="W63581" s="123"/>
      <c r="AC63581" s="123"/>
    </row>
    <row r="63582" spans="5:29" s="2" customFormat="1">
      <c r="E63582" s="120"/>
      <c r="M63582" s="120"/>
      <c r="N63582" s="120"/>
      <c r="U63582" s="121"/>
      <c r="V63582" s="122"/>
      <c r="W63582" s="123"/>
      <c r="AC63582" s="123"/>
    </row>
    <row r="63583" spans="5:29" s="2" customFormat="1">
      <c r="E63583" s="120"/>
      <c r="M63583" s="120"/>
      <c r="N63583" s="120"/>
      <c r="U63583" s="121"/>
      <c r="V63583" s="122"/>
      <c r="W63583" s="123"/>
      <c r="AC63583" s="123"/>
    </row>
    <row r="63584" spans="5:29" s="2" customFormat="1">
      <c r="E63584" s="120"/>
      <c r="M63584" s="120"/>
      <c r="N63584" s="120"/>
      <c r="U63584" s="121"/>
      <c r="V63584" s="122"/>
      <c r="W63584" s="123"/>
      <c r="AC63584" s="123"/>
    </row>
    <row r="63585" spans="5:29" s="2" customFormat="1">
      <c r="E63585" s="120"/>
      <c r="M63585" s="120"/>
      <c r="N63585" s="120"/>
      <c r="U63585" s="121"/>
      <c r="V63585" s="122"/>
      <c r="W63585" s="123"/>
      <c r="AC63585" s="123"/>
    </row>
    <row r="63586" spans="5:29" s="2" customFormat="1">
      <c r="E63586" s="120"/>
      <c r="M63586" s="120"/>
      <c r="N63586" s="120"/>
      <c r="U63586" s="121"/>
      <c r="V63586" s="122"/>
      <c r="W63586" s="123"/>
      <c r="AC63586" s="123"/>
    </row>
    <row r="63587" spans="5:29" s="2" customFormat="1">
      <c r="E63587" s="120"/>
      <c r="M63587" s="120"/>
      <c r="N63587" s="120"/>
      <c r="U63587" s="121"/>
      <c r="V63587" s="122"/>
      <c r="W63587" s="123"/>
      <c r="AC63587" s="123"/>
    </row>
    <row r="63588" spans="5:29" s="2" customFormat="1">
      <c r="E63588" s="120"/>
      <c r="M63588" s="120"/>
      <c r="N63588" s="120"/>
      <c r="U63588" s="121"/>
      <c r="V63588" s="122"/>
      <c r="W63588" s="123"/>
      <c r="AC63588" s="123"/>
    </row>
    <row r="63589" spans="5:29" s="2" customFormat="1">
      <c r="E63589" s="120"/>
      <c r="M63589" s="120"/>
      <c r="N63589" s="120"/>
      <c r="U63589" s="121"/>
      <c r="V63589" s="122"/>
      <c r="W63589" s="123"/>
      <c r="AC63589" s="123"/>
    </row>
    <row r="63590" spans="5:29" s="2" customFormat="1">
      <c r="E63590" s="120"/>
      <c r="M63590" s="120"/>
      <c r="N63590" s="120"/>
      <c r="U63590" s="121"/>
      <c r="V63590" s="122"/>
      <c r="W63590" s="123"/>
      <c r="AC63590" s="123"/>
    </row>
    <row r="63591" spans="5:29" s="2" customFormat="1">
      <c r="E63591" s="120"/>
      <c r="M63591" s="120"/>
      <c r="N63591" s="120"/>
      <c r="U63591" s="121"/>
      <c r="V63591" s="122"/>
      <c r="W63591" s="123"/>
      <c r="AC63591" s="123"/>
    </row>
    <row r="63592" spans="5:29" s="2" customFormat="1">
      <c r="E63592" s="120"/>
      <c r="M63592" s="120"/>
      <c r="N63592" s="120"/>
      <c r="U63592" s="121"/>
      <c r="V63592" s="122"/>
      <c r="W63592" s="123"/>
      <c r="AC63592" s="123"/>
    </row>
    <row r="63593" spans="5:29" s="2" customFormat="1">
      <c r="E63593" s="120"/>
      <c r="M63593" s="120"/>
      <c r="N63593" s="120"/>
      <c r="U63593" s="121"/>
      <c r="V63593" s="122"/>
      <c r="W63593" s="123"/>
      <c r="AC63593" s="123"/>
    </row>
    <row r="63594" spans="5:29" s="2" customFormat="1">
      <c r="E63594" s="120"/>
      <c r="M63594" s="120"/>
      <c r="N63594" s="120"/>
      <c r="U63594" s="121"/>
      <c r="V63594" s="122"/>
      <c r="W63594" s="123"/>
      <c r="AC63594" s="123"/>
    </row>
    <row r="63595" spans="5:29" s="2" customFormat="1">
      <c r="E63595" s="120"/>
      <c r="M63595" s="120"/>
      <c r="N63595" s="120"/>
      <c r="U63595" s="121"/>
      <c r="V63595" s="122"/>
      <c r="W63595" s="123"/>
      <c r="AC63595" s="123"/>
    </row>
    <row r="63596" spans="5:29" s="2" customFormat="1">
      <c r="E63596" s="120"/>
      <c r="M63596" s="120"/>
      <c r="N63596" s="120"/>
      <c r="U63596" s="121"/>
      <c r="V63596" s="122"/>
      <c r="W63596" s="123"/>
      <c r="AC63596" s="123"/>
    </row>
    <row r="63597" spans="5:29" s="2" customFormat="1">
      <c r="E63597" s="120"/>
      <c r="M63597" s="120"/>
      <c r="N63597" s="120"/>
      <c r="U63597" s="121"/>
      <c r="V63597" s="122"/>
      <c r="W63597" s="123"/>
      <c r="AC63597" s="123"/>
    </row>
    <row r="63598" spans="5:29" s="2" customFormat="1">
      <c r="E63598" s="120"/>
      <c r="M63598" s="120"/>
      <c r="N63598" s="120"/>
      <c r="U63598" s="121"/>
      <c r="V63598" s="122"/>
      <c r="W63598" s="123"/>
      <c r="AC63598" s="123"/>
    </row>
    <row r="63599" spans="5:29" s="2" customFormat="1">
      <c r="E63599" s="120"/>
      <c r="M63599" s="120"/>
      <c r="N63599" s="120"/>
      <c r="U63599" s="121"/>
      <c r="V63599" s="122"/>
      <c r="W63599" s="123"/>
      <c r="AC63599" s="123"/>
    </row>
    <row r="63600" spans="5:29" s="2" customFormat="1">
      <c r="E63600" s="120"/>
      <c r="M63600" s="120"/>
      <c r="N63600" s="120"/>
      <c r="U63600" s="121"/>
      <c r="V63600" s="122"/>
      <c r="W63600" s="123"/>
      <c r="AC63600" s="123"/>
    </row>
    <row r="63601" spans="5:29" s="2" customFormat="1">
      <c r="E63601" s="120"/>
      <c r="M63601" s="120"/>
      <c r="N63601" s="120"/>
      <c r="U63601" s="121"/>
      <c r="V63601" s="122"/>
      <c r="W63601" s="123"/>
      <c r="AC63601" s="123"/>
    </row>
    <row r="63602" spans="5:29" s="2" customFormat="1">
      <c r="E63602" s="120"/>
      <c r="M63602" s="120"/>
      <c r="N63602" s="120"/>
      <c r="U63602" s="121"/>
      <c r="V63602" s="122"/>
      <c r="W63602" s="123"/>
      <c r="AC63602" s="123"/>
    </row>
    <row r="63603" spans="5:29" s="2" customFormat="1">
      <c r="E63603" s="120"/>
      <c r="M63603" s="120"/>
      <c r="N63603" s="120"/>
      <c r="U63603" s="121"/>
      <c r="V63603" s="122"/>
      <c r="W63603" s="123"/>
      <c r="AC63603" s="123"/>
    </row>
    <row r="63604" spans="5:29" s="2" customFormat="1">
      <c r="E63604" s="120"/>
      <c r="M63604" s="120"/>
      <c r="N63604" s="120"/>
      <c r="U63604" s="121"/>
      <c r="V63604" s="122"/>
      <c r="W63604" s="123"/>
      <c r="AC63604" s="123"/>
    </row>
    <row r="63605" spans="5:29" s="2" customFormat="1">
      <c r="E63605" s="120"/>
      <c r="M63605" s="120"/>
      <c r="N63605" s="120"/>
      <c r="U63605" s="121"/>
      <c r="V63605" s="122"/>
      <c r="W63605" s="123"/>
      <c r="AC63605" s="123"/>
    </row>
    <row r="63606" spans="5:29" s="2" customFormat="1">
      <c r="E63606" s="120"/>
      <c r="M63606" s="120"/>
      <c r="N63606" s="120"/>
      <c r="U63606" s="121"/>
      <c r="V63606" s="122"/>
      <c r="W63606" s="123"/>
      <c r="AC63606" s="123"/>
    </row>
    <row r="63607" spans="5:29" s="2" customFormat="1">
      <c r="E63607" s="120"/>
      <c r="M63607" s="120"/>
      <c r="N63607" s="120"/>
      <c r="U63607" s="121"/>
      <c r="V63607" s="122"/>
      <c r="W63607" s="123"/>
      <c r="AC63607" s="123"/>
    </row>
    <row r="63608" spans="5:29" s="2" customFormat="1">
      <c r="E63608" s="120"/>
      <c r="M63608" s="120"/>
      <c r="N63608" s="120"/>
      <c r="U63608" s="121"/>
      <c r="V63608" s="122"/>
      <c r="W63608" s="123"/>
      <c r="AC63608" s="123"/>
    </row>
    <row r="63609" spans="5:29" s="2" customFormat="1">
      <c r="E63609" s="120"/>
      <c r="M63609" s="120"/>
      <c r="N63609" s="120"/>
      <c r="U63609" s="121"/>
      <c r="V63609" s="122"/>
      <c r="W63609" s="123"/>
      <c r="AC63609" s="123"/>
    </row>
    <row r="63610" spans="5:29" s="2" customFormat="1">
      <c r="E63610" s="120"/>
      <c r="M63610" s="120"/>
      <c r="N63610" s="120"/>
      <c r="U63610" s="121"/>
      <c r="V63610" s="122"/>
      <c r="W63610" s="123"/>
      <c r="AC63610" s="123"/>
    </row>
    <row r="63611" spans="5:29" s="2" customFormat="1">
      <c r="E63611" s="120"/>
      <c r="M63611" s="120"/>
      <c r="N63611" s="120"/>
      <c r="U63611" s="121"/>
      <c r="V63611" s="122"/>
      <c r="W63611" s="123"/>
      <c r="AC63611" s="123"/>
    </row>
    <row r="63612" spans="5:29" s="2" customFormat="1">
      <c r="E63612" s="120"/>
      <c r="M63612" s="120"/>
      <c r="N63612" s="120"/>
      <c r="U63612" s="121"/>
      <c r="V63612" s="122"/>
      <c r="W63612" s="123"/>
      <c r="AC63612" s="123"/>
    </row>
    <row r="63613" spans="5:29" s="2" customFormat="1">
      <c r="E63613" s="120"/>
      <c r="M63613" s="120"/>
      <c r="N63613" s="120"/>
      <c r="U63613" s="121"/>
      <c r="V63613" s="122"/>
      <c r="W63613" s="123"/>
      <c r="AC63613" s="123"/>
    </row>
    <row r="63614" spans="5:29" s="2" customFormat="1">
      <c r="E63614" s="120"/>
      <c r="M63614" s="120"/>
      <c r="N63614" s="120"/>
      <c r="U63614" s="121"/>
      <c r="V63614" s="122"/>
      <c r="W63614" s="123"/>
      <c r="AC63614" s="123"/>
    </row>
    <row r="63615" spans="5:29" s="2" customFormat="1">
      <c r="E63615" s="120"/>
      <c r="M63615" s="120"/>
      <c r="N63615" s="120"/>
      <c r="U63615" s="121"/>
      <c r="V63615" s="122"/>
      <c r="W63615" s="123"/>
      <c r="AC63615" s="123"/>
    </row>
    <row r="63616" spans="5:29" s="2" customFormat="1">
      <c r="E63616" s="120"/>
      <c r="M63616" s="120"/>
      <c r="N63616" s="120"/>
      <c r="U63616" s="121"/>
      <c r="V63616" s="122"/>
      <c r="W63616" s="123"/>
      <c r="AC63616" s="123"/>
    </row>
    <row r="63617" spans="5:29" s="2" customFormat="1">
      <c r="E63617" s="120"/>
      <c r="M63617" s="120"/>
      <c r="N63617" s="120"/>
      <c r="U63617" s="121"/>
      <c r="V63617" s="122"/>
      <c r="W63617" s="123"/>
      <c r="AC63617" s="123"/>
    </row>
    <row r="63618" spans="5:29" s="2" customFormat="1">
      <c r="E63618" s="120"/>
      <c r="M63618" s="120"/>
      <c r="N63618" s="120"/>
      <c r="U63618" s="121"/>
      <c r="V63618" s="122"/>
      <c r="W63618" s="123"/>
      <c r="AC63618" s="123"/>
    </row>
    <row r="63619" spans="5:29" s="2" customFormat="1">
      <c r="E63619" s="120"/>
      <c r="M63619" s="120"/>
      <c r="N63619" s="120"/>
      <c r="U63619" s="121"/>
      <c r="V63619" s="122"/>
      <c r="W63619" s="123"/>
      <c r="AC63619" s="123"/>
    </row>
    <row r="63620" spans="5:29" s="2" customFormat="1">
      <c r="E63620" s="120"/>
      <c r="M63620" s="120"/>
      <c r="N63620" s="120"/>
      <c r="U63620" s="121"/>
      <c r="V63620" s="122"/>
      <c r="W63620" s="123"/>
      <c r="AC63620" s="123"/>
    </row>
    <row r="63621" spans="5:29" s="2" customFormat="1">
      <c r="E63621" s="120"/>
      <c r="M63621" s="120"/>
      <c r="N63621" s="120"/>
      <c r="U63621" s="121"/>
      <c r="V63621" s="122"/>
      <c r="W63621" s="123"/>
      <c r="AC63621" s="123"/>
    </row>
    <row r="63622" spans="5:29" s="2" customFormat="1">
      <c r="E63622" s="120"/>
      <c r="M63622" s="120"/>
      <c r="N63622" s="120"/>
      <c r="U63622" s="121"/>
      <c r="V63622" s="122"/>
      <c r="W63622" s="123"/>
      <c r="AC63622" s="123"/>
    </row>
    <row r="63623" spans="5:29" s="2" customFormat="1">
      <c r="E63623" s="120"/>
      <c r="M63623" s="120"/>
      <c r="N63623" s="120"/>
      <c r="U63623" s="121"/>
      <c r="V63623" s="122"/>
      <c r="W63623" s="123"/>
      <c r="AC63623" s="123"/>
    </row>
    <row r="63624" spans="5:29" s="2" customFormat="1">
      <c r="E63624" s="120"/>
      <c r="M63624" s="120"/>
      <c r="N63624" s="120"/>
      <c r="U63624" s="121"/>
      <c r="V63624" s="122"/>
      <c r="W63624" s="123"/>
      <c r="AC63624" s="123"/>
    </row>
    <row r="63625" spans="5:29" s="2" customFormat="1">
      <c r="E63625" s="120"/>
      <c r="M63625" s="120"/>
      <c r="N63625" s="120"/>
      <c r="U63625" s="121"/>
      <c r="V63625" s="122"/>
      <c r="W63625" s="123"/>
      <c r="AC63625" s="123"/>
    </row>
    <row r="63626" spans="5:29" s="2" customFormat="1">
      <c r="E63626" s="120"/>
      <c r="M63626" s="120"/>
      <c r="N63626" s="120"/>
      <c r="U63626" s="121"/>
      <c r="V63626" s="122"/>
      <c r="W63626" s="123"/>
      <c r="AC63626" s="123"/>
    </row>
    <row r="63627" spans="5:29" s="2" customFormat="1">
      <c r="E63627" s="120"/>
      <c r="M63627" s="120"/>
      <c r="N63627" s="120"/>
      <c r="U63627" s="121"/>
      <c r="V63627" s="122"/>
      <c r="W63627" s="123"/>
      <c r="AC63627" s="123"/>
    </row>
    <row r="63628" spans="5:29" s="2" customFormat="1">
      <c r="E63628" s="120"/>
      <c r="M63628" s="120"/>
      <c r="N63628" s="120"/>
      <c r="U63628" s="121"/>
      <c r="V63628" s="122"/>
      <c r="W63628" s="123"/>
      <c r="AC63628" s="123"/>
    </row>
    <row r="63629" spans="5:29" s="2" customFormat="1">
      <c r="E63629" s="120"/>
      <c r="M63629" s="120"/>
      <c r="N63629" s="120"/>
      <c r="U63629" s="121"/>
      <c r="V63629" s="122"/>
      <c r="W63629" s="123"/>
      <c r="AC63629" s="123"/>
    </row>
    <row r="63630" spans="5:29" s="2" customFormat="1">
      <c r="E63630" s="120"/>
      <c r="M63630" s="120"/>
      <c r="N63630" s="120"/>
      <c r="U63630" s="121"/>
      <c r="V63630" s="122"/>
      <c r="W63630" s="123"/>
      <c r="AC63630" s="123"/>
    </row>
    <row r="63631" spans="5:29" s="2" customFormat="1">
      <c r="E63631" s="120"/>
      <c r="M63631" s="120"/>
      <c r="N63631" s="120"/>
      <c r="U63631" s="121"/>
      <c r="V63631" s="122"/>
      <c r="W63631" s="123"/>
      <c r="AC63631" s="123"/>
    </row>
    <row r="63632" spans="5:29" s="2" customFormat="1">
      <c r="E63632" s="120"/>
      <c r="M63632" s="120"/>
      <c r="N63632" s="120"/>
      <c r="U63632" s="121"/>
      <c r="V63632" s="122"/>
      <c r="W63632" s="123"/>
      <c r="AC63632" s="123"/>
    </row>
    <row r="63633" spans="5:29" s="2" customFormat="1">
      <c r="E63633" s="120"/>
      <c r="M63633" s="120"/>
      <c r="N63633" s="120"/>
      <c r="U63633" s="121"/>
      <c r="V63633" s="122"/>
      <c r="W63633" s="123"/>
      <c r="AC63633" s="123"/>
    </row>
    <row r="63634" spans="5:29" s="2" customFormat="1">
      <c r="E63634" s="120"/>
      <c r="M63634" s="120"/>
      <c r="N63634" s="120"/>
      <c r="U63634" s="121"/>
      <c r="V63634" s="122"/>
      <c r="W63634" s="123"/>
      <c r="AC63634" s="123"/>
    </row>
    <row r="63635" spans="5:29" s="2" customFormat="1">
      <c r="E63635" s="120"/>
      <c r="M63635" s="120"/>
      <c r="N63635" s="120"/>
      <c r="U63635" s="121"/>
      <c r="V63635" s="122"/>
      <c r="W63635" s="123"/>
      <c r="AC63635" s="123"/>
    </row>
    <row r="63636" spans="5:29" s="2" customFormat="1">
      <c r="E63636" s="120"/>
      <c r="M63636" s="120"/>
      <c r="N63636" s="120"/>
      <c r="U63636" s="121"/>
      <c r="V63636" s="122"/>
      <c r="W63636" s="123"/>
      <c r="AC63636" s="123"/>
    </row>
    <row r="63637" spans="5:29" s="2" customFormat="1">
      <c r="E63637" s="120"/>
      <c r="M63637" s="120"/>
      <c r="N63637" s="120"/>
      <c r="U63637" s="121"/>
      <c r="V63637" s="122"/>
      <c r="W63637" s="123"/>
      <c r="AC63637" s="123"/>
    </row>
    <row r="63638" spans="5:29" s="2" customFormat="1">
      <c r="E63638" s="120"/>
      <c r="M63638" s="120"/>
      <c r="N63638" s="120"/>
      <c r="U63638" s="121"/>
      <c r="V63638" s="122"/>
      <c r="W63638" s="123"/>
      <c r="AC63638" s="123"/>
    </row>
    <row r="63639" spans="5:29" s="2" customFormat="1">
      <c r="E63639" s="120"/>
      <c r="M63639" s="120"/>
      <c r="N63639" s="120"/>
      <c r="U63639" s="121"/>
      <c r="V63639" s="122"/>
      <c r="W63639" s="123"/>
      <c r="AC63639" s="123"/>
    </row>
    <row r="63640" spans="5:29" s="2" customFormat="1">
      <c r="E63640" s="120"/>
      <c r="M63640" s="120"/>
      <c r="N63640" s="120"/>
      <c r="U63640" s="121"/>
      <c r="V63640" s="122"/>
      <c r="W63640" s="123"/>
      <c r="AC63640" s="123"/>
    </row>
    <row r="63641" spans="5:29" s="2" customFormat="1">
      <c r="E63641" s="120"/>
      <c r="M63641" s="120"/>
      <c r="N63641" s="120"/>
      <c r="U63641" s="121"/>
      <c r="V63641" s="122"/>
      <c r="W63641" s="123"/>
      <c r="AC63641" s="123"/>
    </row>
    <row r="63642" spans="5:29" s="2" customFormat="1">
      <c r="E63642" s="120"/>
      <c r="M63642" s="120"/>
      <c r="N63642" s="120"/>
      <c r="U63642" s="121"/>
      <c r="V63642" s="122"/>
      <c r="W63642" s="123"/>
      <c r="AC63642" s="123"/>
    </row>
    <row r="63643" spans="5:29" s="2" customFormat="1">
      <c r="E63643" s="120"/>
      <c r="M63643" s="120"/>
      <c r="N63643" s="120"/>
      <c r="U63643" s="121"/>
      <c r="V63643" s="122"/>
      <c r="W63643" s="123"/>
      <c r="AC63643" s="123"/>
    </row>
    <row r="63644" spans="5:29" s="2" customFormat="1">
      <c r="E63644" s="120"/>
      <c r="M63644" s="120"/>
      <c r="N63644" s="120"/>
      <c r="U63644" s="121"/>
      <c r="V63644" s="122"/>
      <c r="W63644" s="123"/>
      <c r="AC63644" s="123"/>
    </row>
    <row r="63645" spans="5:29" s="2" customFormat="1">
      <c r="E63645" s="120"/>
      <c r="M63645" s="120"/>
      <c r="N63645" s="120"/>
      <c r="U63645" s="121"/>
      <c r="V63645" s="122"/>
      <c r="W63645" s="123"/>
      <c r="AC63645" s="123"/>
    </row>
    <row r="63646" spans="5:29" s="2" customFormat="1">
      <c r="E63646" s="120"/>
      <c r="M63646" s="120"/>
      <c r="N63646" s="120"/>
      <c r="U63646" s="121"/>
      <c r="V63646" s="122"/>
      <c r="W63646" s="123"/>
      <c r="AC63646" s="123"/>
    </row>
    <row r="63647" spans="5:29" s="2" customFormat="1">
      <c r="E63647" s="120"/>
      <c r="M63647" s="120"/>
      <c r="N63647" s="120"/>
      <c r="U63647" s="121"/>
      <c r="V63647" s="122"/>
      <c r="W63647" s="123"/>
      <c r="AC63647" s="123"/>
    </row>
    <row r="63648" spans="5:29" s="2" customFormat="1">
      <c r="E63648" s="120"/>
      <c r="M63648" s="120"/>
      <c r="N63648" s="120"/>
      <c r="U63648" s="121"/>
      <c r="V63648" s="122"/>
      <c r="W63648" s="123"/>
      <c r="AC63648" s="123"/>
    </row>
    <row r="63649" spans="5:29" s="2" customFormat="1">
      <c r="E63649" s="120"/>
      <c r="M63649" s="120"/>
      <c r="N63649" s="120"/>
      <c r="U63649" s="121"/>
      <c r="V63649" s="122"/>
      <c r="W63649" s="123"/>
      <c r="AC63649" s="123"/>
    </row>
    <row r="63650" spans="5:29" s="2" customFormat="1">
      <c r="E63650" s="120"/>
      <c r="M63650" s="120"/>
      <c r="N63650" s="120"/>
      <c r="U63650" s="121"/>
      <c r="V63650" s="122"/>
      <c r="W63650" s="123"/>
      <c r="AC63650" s="123"/>
    </row>
    <row r="63651" spans="5:29" s="2" customFormat="1">
      <c r="E63651" s="120"/>
      <c r="M63651" s="120"/>
      <c r="N63651" s="120"/>
      <c r="U63651" s="121"/>
      <c r="V63651" s="122"/>
      <c r="W63651" s="123"/>
      <c r="AC63651" s="123"/>
    </row>
    <row r="63652" spans="5:29" s="2" customFormat="1">
      <c r="E63652" s="120"/>
      <c r="M63652" s="120"/>
      <c r="N63652" s="120"/>
      <c r="U63652" s="121"/>
      <c r="V63652" s="122"/>
      <c r="W63652" s="123"/>
      <c r="AC63652" s="123"/>
    </row>
    <row r="63653" spans="5:29" s="2" customFormat="1">
      <c r="E63653" s="120"/>
      <c r="M63653" s="120"/>
      <c r="N63653" s="120"/>
      <c r="U63653" s="121"/>
      <c r="V63653" s="122"/>
      <c r="W63653" s="123"/>
      <c r="AC63653" s="123"/>
    </row>
    <row r="63654" spans="5:29" s="2" customFormat="1">
      <c r="E63654" s="120"/>
      <c r="M63654" s="120"/>
      <c r="N63654" s="120"/>
      <c r="U63654" s="121"/>
      <c r="V63654" s="122"/>
      <c r="W63654" s="123"/>
      <c r="AC63654" s="123"/>
    </row>
    <row r="63655" spans="5:29" s="2" customFormat="1">
      <c r="E63655" s="120"/>
      <c r="M63655" s="120"/>
      <c r="N63655" s="120"/>
      <c r="U63655" s="121"/>
      <c r="V63655" s="122"/>
      <c r="W63655" s="123"/>
      <c r="AC63655" s="123"/>
    </row>
    <row r="63656" spans="5:29" s="2" customFormat="1">
      <c r="E63656" s="120"/>
      <c r="M63656" s="120"/>
      <c r="N63656" s="120"/>
      <c r="U63656" s="121"/>
      <c r="V63656" s="122"/>
      <c r="W63656" s="123"/>
      <c r="AC63656" s="123"/>
    </row>
    <row r="63657" spans="5:29" s="2" customFormat="1">
      <c r="E63657" s="120"/>
      <c r="M63657" s="120"/>
      <c r="N63657" s="120"/>
      <c r="U63657" s="121"/>
      <c r="V63657" s="122"/>
      <c r="W63657" s="123"/>
      <c r="AC63657" s="123"/>
    </row>
    <row r="63658" spans="5:29" s="2" customFormat="1">
      <c r="E63658" s="120"/>
      <c r="M63658" s="120"/>
      <c r="N63658" s="120"/>
      <c r="U63658" s="121"/>
      <c r="V63658" s="122"/>
      <c r="W63658" s="123"/>
      <c r="AC63658" s="123"/>
    </row>
    <row r="63659" spans="5:29" s="2" customFormat="1">
      <c r="E63659" s="120"/>
      <c r="M63659" s="120"/>
      <c r="N63659" s="120"/>
      <c r="U63659" s="121"/>
      <c r="V63659" s="122"/>
      <c r="W63659" s="123"/>
      <c r="AC63659" s="123"/>
    </row>
    <row r="63660" spans="5:29" s="2" customFormat="1">
      <c r="E63660" s="120"/>
      <c r="M63660" s="120"/>
      <c r="N63660" s="120"/>
      <c r="U63660" s="121"/>
      <c r="V63660" s="122"/>
      <c r="W63660" s="123"/>
      <c r="AC63660" s="123"/>
    </row>
    <row r="63661" spans="5:29" s="2" customFormat="1">
      <c r="E63661" s="120"/>
      <c r="M63661" s="120"/>
      <c r="N63661" s="120"/>
      <c r="U63661" s="121"/>
      <c r="V63661" s="122"/>
      <c r="W63661" s="123"/>
      <c r="AC63661" s="123"/>
    </row>
    <row r="63662" spans="5:29" s="2" customFormat="1">
      <c r="E63662" s="120"/>
      <c r="M63662" s="120"/>
      <c r="N63662" s="120"/>
      <c r="U63662" s="121"/>
      <c r="V63662" s="122"/>
      <c r="W63662" s="123"/>
      <c r="AC63662" s="123"/>
    </row>
    <row r="63663" spans="5:29" s="2" customFormat="1">
      <c r="E63663" s="120"/>
      <c r="M63663" s="120"/>
      <c r="N63663" s="120"/>
      <c r="U63663" s="121"/>
      <c r="V63663" s="122"/>
      <c r="W63663" s="123"/>
      <c r="AC63663" s="123"/>
    </row>
    <row r="63664" spans="5:29" s="2" customFormat="1">
      <c r="E63664" s="120"/>
      <c r="M63664" s="120"/>
      <c r="N63664" s="120"/>
      <c r="U63664" s="121"/>
      <c r="V63664" s="122"/>
      <c r="W63664" s="123"/>
      <c r="AC63664" s="123"/>
    </row>
    <row r="63665" spans="5:29" s="2" customFormat="1">
      <c r="E63665" s="120"/>
      <c r="M63665" s="120"/>
      <c r="N63665" s="120"/>
      <c r="U63665" s="121"/>
      <c r="V63665" s="122"/>
      <c r="W63665" s="123"/>
      <c r="AC63665" s="123"/>
    </row>
    <row r="63666" spans="5:29" s="2" customFormat="1">
      <c r="E63666" s="120"/>
      <c r="M63666" s="120"/>
      <c r="N63666" s="120"/>
      <c r="U63666" s="121"/>
      <c r="V63666" s="122"/>
      <c r="W63666" s="123"/>
      <c r="AC63666" s="123"/>
    </row>
    <row r="63667" spans="5:29" s="2" customFormat="1">
      <c r="E63667" s="120"/>
      <c r="M63667" s="120"/>
      <c r="N63667" s="120"/>
      <c r="U63667" s="121"/>
      <c r="V63667" s="122"/>
      <c r="W63667" s="123"/>
      <c r="AC63667" s="123"/>
    </row>
    <row r="63668" spans="5:29" s="2" customFormat="1">
      <c r="E63668" s="120"/>
      <c r="M63668" s="120"/>
      <c r="N63668" s="120"/>
      <c r="U63668" s="121"/>
      <c r="V63668" s="122"/>
      <c r="W63668" s="123"/>
      <c r="AC63668" s="123"/>
    </row>
    <row r="63669" spans="5:29" s="2" customFormat="1">
      <c r="E63669" s="120"/>
      <c r="M63669" s="120"/>
      <c r="N63669" s="120"/>
      <c r="U63669" s="121"/>
      <c r="V63669" s="122"/>
      <c r="W63669" s="123"/>
      <c r="AC63669" s="123"/>
    </row>
    <row r="63670" spans="5:29" s="2" customFormat="1">
      <c r="E63670" s="120"/>
      <c r="M63670" s="120"/>
      <c r="N63670" s="120"/>
      <c r="U63670" s="121"/>
      <c r="V63670" s="122"/>
      <c r="W63670" s="123"/>
      <c r="AC63670" s="123"/>
    </row>
    <row r="63671" spans="5:29" s="2" customFormat="1">
      <c r="E63671" s="120"/>
      <c r="M63671" s="120"/>
      <c r="N63671" s="120"/>
      <c r="U63671" s="121"/>
      <c r="V63671" s="122"/>
      <c r="W63671" s="123"/>
      <c r="AC63671" s="123"/>
    </row>
    <row r="63672" spans="5:29" s="2" customFormat="1">
      <c r="E63672" s="120"/>
      <c r="M63672" s="120"/>
      <c r="N63672" s="120"/>
      <c r="U63672" s="121"/>
      <c r="V63672" s="122"/>
      <c r="W63672" s="123"/>
      <c r="AC63672" s="123"/>
    </row>
    <row r="63673" spans="5:29" s="2" customFormat="1">
      <c r="E63673" s="120"/>
      <c r="M63673" s="120"/>
      <c r="N63673" s="120"/>
      <c r="U63673" s="121"/>
      <c r="V63673" s="122"/>
      <c r="W63673" s="123"/>
      <c r="AC63673" s="123"/>
    </row>
    <row r="63674" spans="5:29" s="2" customFormat="1">
      <c r="E63674" s="120"/>
      <c r="M63674" s="120"/>
      <c r="N63674" s="120"/>
      <c r="U63674" s="121"/>
      <c r="V63674" s="122"/>
      <c r="W63674" s="123"/>
      <c r="AC63674" s="123"/>
    </row>
    <row r="63675" spans="5:29" s="2" customFormat="1">
      <c r="E63675" s="120"/>
      <c r="M63675" s="120"/>
      <c r="N63675" s="120"/>
      <c r="U63675" s="121"/>
      <c r="V63675" s="122"/>
      <c r="W63675" s="123"/>
      <c r="AC63675" s="123"/>
    </row>
    <row r="63676" spans="5:29" s="2" customFormat="1">
      <c r="E63676" s="120"/>
      <c r="M63676" s="120"/>
      <c r="N63676" s="120"/>
      <c r="U63676" s="121"/>
      <c r="V63676" s="122"/>
      <c r="W63676" s="123"/>
      <c r="AC63676" s="123"/>
    </row>
    <row r="63677" spans="5:29" s="2" customFormat="1">
      <c r="E63677" s="120"/>
      <c r="M63677" s="120"/>
      <c r="N63677" s="120"/>
      <c r="U63677" s="121"/>
      <c r="V63677" s="122"/>
      <c r="W63677" s="123"/>
      <c r="AC63677" s="123"/>
    </row>
    <row r="63678" spans="5:29" s="2" customFormat="1">
      <c r="E63678" s="120"/>
      <c r="M63678" s="120"/>
      <c r="N63678" s="120"/>
      <c r="U63678" s="121"/>
      <c r="V63678" s="122"/>
      <c r="W63678" s="123"/>
      <c r="AC63678" s="123"/>
    </row>
    <row r="63679" spans="5:29" s="2" customFormat="1">
      <c r="E63679" s="120"/>
      <c r="M63679" s="120"/>
      <c r="N63679" s="120"/>
      <c r="U63679" s="121"/>
      <c r="V63679" s="122"/>
      <c r="W63679" s="123"/>
      <c r="AC63679" s="123"/>
    </row>
    <row r="63680" spans="5:29" s="2" customFormat="1">
      <c r="E63680" s="120"/>
      <c r="M63680" s="120"/>
      <c r="N63680" s="120"/>
      <c r="U63680" s="121"/>
      <c r="V63680" s="122"/>
      <c r="W63680" s="123"/>
      <c r="AC63680" s="123"/>
    </row>
    <row r="63681" spans="5:29" s="2" customFormat="1">
      <c r="E63681" s="120"/>
      <c r="M63681" s="120"/>
      <c r="N63681" s="120"/>
      <c r="U63681" s="121"/>
      <c r="V63681" s="122"/>
      <c r="W63681" s="123"/>
      <c r="AC63681" s="123"/>
    </row>
    <row r="63682" spans="5:29" s="2" customFormat="1">
      <c r="E63682" s="120"/>
      <c r="M63682" s="120"/>
      <c r="N63682" s="120"/>
      <c r="U63682" s="121"/>
      <c r="V63682" s="122"/>
      <c r="W63682" s="123"/>
      <c r="AC63682" s="123"/>
    </row>
    <row r="63683" spans="5:29" s="2" customFormat="1">
      <c r="E63683" s="120"/>
      <c r="M63683" s="120"/>
      <c r="N63683" s="120"/>
      <c r="U63683" s="121"/>
      <c r="V63683" s="122"/>
      <c r="W63683" s="123"/>
      <c r="AC63683" s="123"/>
    </row>
    <row r="63684" spans="5:29" s="2" customFormat="1">
      <c r="E63684" s="120"/>
      <c r="M63684" s="120"/>
      <c r="N63684" s="120"/>
      <c r="U63684" s="121"/>
      <c r="V63684" s="122"/>
      <c r="W63684" s="123"/>
      <c r="AC63684" s="123"/>
    </row>
    <row r="63685" spans="5:29" s="2" customFormat="1">
      <c r="E63685" s="120"/>
      <c r="M63685" s="120"/>
      <c r="N63685" s="120"/>
      <c r="U63685" s="121"/>
      <c r="V63685" s="122"/>
      <c r="W63685" s="123"/>
      <c r="AC63685" s="123"/>
    </row>
    <row r="63686" spans="5:29" s="2" customFormat="1">
      <c r="E63686" s="120"/>
      <c r="M63686" s="120"/>
      <c r="N63686" s="120"/>
      <c r="U63686" s="121"/>
      <c r="V63686" s="122"/>
      <c r="W63686" s="123"/>
      <c r="AC63686" s="123"/>
    </row>
    <row r="63687" spans="5:29" s="2" customFormat="1">
      <c r="E63687" s="120"/>
      <c r="M63687" s="120"/>
      <c r="N63687" s="120"/>
      <c r="U63687" s="121"/>
      <c r="V63687" s="122"/>
      <c r="W63687" s="123"/>
      <c r="AC63687" s="123"/>
    </row>
    <row r="63688" spans="5:29" s="2" customFormat="1">
      <c r="E63688" s="120"/>
      <c r="M63688" s="120"/>
      <c r="N63688" s="120"/>
      <c r="U63688" s="121"/>
      <c r="V63688" s="122"/>
      <c r="W63688" s="123"/>
      <c r="AC63688" s="123"/>
    </row>
    <row r="63689" spans="5:29" s="2" customFormat="1">
      <c r="E63689" s="120"/>
      <c r="M63689" s="120"/>
      <c r="N63689" s="120"/>
      <c r="U63689" s="121"/>
      <c r="V63689" s="122"/>
      <c r="W63689" s="123"/>
      <c r="AC63689" s="123"/>
    </row>
    <row r="63690" spans="5:29" s="2" customFormat="1">
      <c r="E63690" s="120"/>
      <c r="M63690" s="120"/>
      <c r="N63690" s="120"/>
      <c r="U63690" s="121"/>
      <c r="V63690" s="122"/>
      <c r="W63690" s="123"/>
      <c r="AC63690" s="123"/>
    </row>
    <row r="63691" spans="5:29" s="2" customFormat="1">
      <c r="E63691" s="120"/>
      <c r="M63691" s="120"/>
      <c r="N63691" s="120"/>
      <c r="U63691" s="121"/>
      <c r="V63691" s="122"/>
      <c r="W63691" s="123"/>
      <c r="AC63691" s="123"/>
    </row>
    <row r="63692" spans="5:29" s="2" customFormat="1">
      <c r="E63692" s="120"/>
      <c r="M63692" s="120"/>
      <c r="N63692" s="120"/>
      <c r="U63692" s="121"/>
      <c r="V63692" s="122"/>
      <c r="W63692" s="123"/>
      <c r="AC63692" s="123"/>
    </row>
    <row r="63693" spans="5:29" s="2" customFormat="1">
      <c r="E63693" s="120"/>
      <c r="M63693" s="120"/>
      <c r="N63693" s="120"/>
      <c r="U63693" s="121"/>
      <c r="V63693" s="122"/>
      <c r="W63693" s="123"/>
      <c r="AC63693" s="123"/>
    </row>
    <row r="63694" spans="5:29" s="2" customFormat="1">
      <c r="E63694" s="120"/>
      <c r="M63694" s="120"/>
      <c r="N63694" s="120"/>
      <c r="U63694" s="121"/>
      <c r="V63694" s="122"/>
      <c r="W63694" s="123"/>
      <c r="AC63694" s="123"/>
    </row>
    <row r="63695" spans="5:29" s="2" customFormat="1">
      <c r="E63695" s="120"/>
      <c r="M63695" s="120"/>
      <c r="N63695" s="120"/>
      <c r="U63695" s="121"/>
      <c r="V63695" s="122"/>
      <c r="W63695" s="123"/>
      <c r="AC63695" s="123"/>
    </row>
    <row r="63696" spans="5:29" s="2" customFormat="1">
      <c r="E63696" s="120"/>
      <c r="M63696" s="120"/>
      <c r="N63696" s="120"/>
      <c r="U63696" s="121"/>
      <c r="V63696" s="122"/>
      <c r="W63696" s="123"/>
      <c r="AC63696" s="123"/>
    </row>
    <row r="63697" spans="5:29" s="2" customFormat="1">
      <c r="E63697" s="120"/>
      <c r="M63697" s="120"/>
      <c r="N63697" s="120"/>
      <c r="U63697" s="121"/>
      <c r="V63697" s="122"/>
      <c r="W63697" s="123"/>
      <c r="AC63697" s="123"/>
    </row>
    <row r="63698" spans="5:29" s="2" customFormat="1">
      <c r="E63698" s="120"/>
      <c r="M63698" s="120"/>
      <c r="N63698" s="120"/>
      <c r="U63698" s="121"/>
      <c r="V63698" s="122"/>
      <c r="W63698" s="123"/>
      <c r="AC63698" s="123"/>
    </row>
    <row r="63699" spans="5:29" s="2" customFormat="1">
      <c r="E63699" s="120"/>
      <c r="M63699" s="120"/>
      <c r="N63699" s="120"/>
      <c r="U63699" s="121"/>
      <c r="V63699" s="122"/>
      <c r="W63699" s="123"/>
      <c r="AC63699" s="123"/>
    </row>
    <row r="63700" spans="5:29" s="2" customFormat="1">
      <c r="E63700" s="120"/>
      <c r="M63700" s="120"/>
      <c r="N63700" s="120"/>
      <c r="U63700" s="121"/>
      <c r="V63700" s="122"/>
      <c r="W63700" s="123"/>
      <c r="AC63700" s="123"/>
    </row>
    <row r="63701" spans="5:29" s="2" customFormat="1">
      <c r="E63701" s="120"/>
      <c r="M63701" s="120"/>
      <c r="N63701" s="120"/>
      <c r="U63701" s="121"/>
      <c r="V63701" s="122"/>
      <c r="W63701" s="123"/>
      <c r="AC63701" s="123"/>
    </row>
    <row r="63702" spans="5:29" s="2" customFormat="1">
      <c r="E63702" s="120"/>
      <c r="M63702" s="120"/>
      <c r="N63702" s="120"/>
      <c r="U63702" s="121"/>
      <c r="V63702" s="122"/>
      <c r="W63702" s="123"/>
      <c r="AC63702" s="123"/>
    </row>
    <row r="63703" spans="5:29" s="2" customFormat="1">
      <c r="E63703" s="120"/>
      <c r="M63703" s="120"/>
      <c r="N63703" s="120"/>
      <c r="U63703" s="121"/>
      <c r="V63703" s="122"/>
      <c r="W63703" s="123"/>
      <c r="AC63703" s="123"/>
    </row>
    <row r="63704" spans="5:29" s="2" customFormat="1">
      <c r="E63704" s="120"/>
      <c r="M63704" s="120"/>
      <c r="N63704" s="120"/>
      <c r="U63704" s="121"/>
      <c r="V63704" s="122"/>
      <c r="W63704" s="123"/>
      <c r="AC63704" s="123"/>
    </row>
    <row r="63705" spans="5:29" s="2" customFormat="1">
      <c r="E63705" s="120"/>
      <c r="M63705" s="120"/>
      <c r="N63705" s="120"/>
      <c r="U63705" s="121"/>
      <c r="V63705" s="122"/>
      <c r="W63705" s="123"/>
      <c r="AC63705" s="123"/>
    </row>
    <row r="63706" spans="5:29" s="2" customFormat="1">
      <c r="E63706" s="120"/>
      <c r="M63706" s="120"/>
      <c r="N63706" s="120"/>
      <c r="U63706" s="121"/>
      <c r="V63706" s="122"/>
      <c r="W63706" s="123"/>
      <c r="AC63706" s="123"/>
    </row>
    <row r="63707" spans="5:29" s="2" customFormat="1">
      <c r="E63707" s="120"/>
      <c r="M63707" s="120"/>
      <c r="N63707" s="120"/>
      <c r="U63707" s="121"/>
      <c r="V63707" s="122"/>
      <c r="W63707" s="123"/>
      <c r="AC63707" s="123"/>
    </row>
    <row r="63708" spans="5:29" s="2" customFormat="1">
      <c r="E63708" s="120"/>
      <c r="M63708" s="120"/>
      <c r="N63708" s="120"/>
      <c r="U63708" s="121"/>
      <c r="V63708" s="122"/>
      <c r="W63708" s="123"/>
      <c r="AC63708" s="123"/>
    </row>
    <row r="63709" spans="5:29" s="2" customFormat="1">
      <c r="E63709" s="120"/>
      <c r="M63709" s="120"/>
      <c r="N63709" s="120"/>
      <c r="U63709" s="121"/>
      <c r="V63709" s="122"/>
      <c r="W63709" s="123"/>
      <c r="AC63709" s="123"/>
    </row>
    <row r="63710" spans="5:29" s="2" customFormat="1">
      <c r="E63710" s="120"/>
      <c r="M63710" s="120"/>
      <c r="N63710" s="120"/>
      <c r="U63710" s="121"/>
      <c r="V63710" s="122"/>
      <c r="W63710" s="123"/>
      <c r="AC63710" s="123"/>
    </row>
    <row r="63711" spans="5:29" s="2" customFormat="1">
      <c r="E63711" s="120"/>
      <c r="M63711" s="120"/>
      <c r="N63711" s="120"/>
      <c r="U63711" s="121"/>
      <c r="V63711" s="122"/>
      <c r="W63711" s="123"/>
      <c r="AC63711" s="123"/>
    </row>
    <row r="63712" spans="5:29" s="2" customFormat="1">
      <c r="E63712" s="120"/>
      <c r="M63712" s="120"/>
      <c r="N63712" s="120"/>
      <c r="U63712" s="121"/>
      <c r="V63712" s="122"/>
      <c r="W63712" s="123"/>
      <c r="AC63712" s="123"/>
    </row>
    <row r="63713" spans="5:29" s="2" customFormat="1">
      <c r="E63713" s="120"/>
      <c r="M63713" s="120"/>
      <c r="N63713" s="120"/>
      <c r="U63713" s="121"/>
      <c r="V63713" s="122"/>
      <c r="W63713" s="123"/>
      <c r="AC63713" s="123"/>
    </row>
    <row r="63714" spans="5:29" s="2" customFormat="1">
      <c r="E63714" s="120"/>
      <c r="M63714" s="120"/>
      <c r="N63714" s="120"/>
      <c r="U63714" s="121"/>
      <c r="V63714" s="122"/>
      <c r="W63714" s="123"/>
      <c r="AC63714" s="123"/>
    </row>
    <row r="63715" spans="5:29" s="2" customFormat="1">
      <c r="E63715" s="120"/>
      <c r="M63715" s="120"/>
      <c r="N63715" s="120"/>
      <c r="U63715" s="121"/>
      <c r="V63715" s="122"/>
      <c r="W63715" s="123"/>
      <c r="AC63715" s="123"/>
    </row>
    <row r="63716" spans="5:29" s="2" customFormat="1">
      <c r="E63716" s="120"/>
      <c r="M63716" s="120"/>
      <c r="N63716" s="120"/>
      <c r="U63716" s="121"/>
      <c r="V63716" s="122"/>
      <c r="W63716" s="123"/>
      <c r="AC63716" s="123"/>
    </row>
    <row r="63717" spans="5:29" s="2" customFormat="1">
      <c r="E63717" s="120"/>
      <c r="M63717" s="120"/>
      <c r="N63717" s="120"/>
      <c r="U63717" s="121"/>
      <c r="V63717" s="122"/>
      <c r="W63717" s="123"/>
      <c r="AC63717" s="123"/>
    </row>
    <row r="63718" spans="5:29" s="2" customFormat="1">
      <c r="E63718" s="120"/>
      <c r="M63718" s="120"/>
      <c r="N63718" s="120"/>
      <c r="U63718" s="121"/>
      <c r="V63718" s="122"/>
      <c r="W63718" s="123"/>
      <c r="AC63718" s="123"/>
    </row>
    <row r="63719" spans="5:29" s="2" customFormat="1">
      <c r="E63719" s="120"/>
      <c r="M63719" s="120"/>
      <c r="N63719" s="120"/>
      <c r="U63719" s="121"/>
      <c r="V63719" s="122"/>
      <c r="W63719" s="123"/>
      <c r="AC63719" s="123"/>
    </row>
    <row r="63720" spans="5:29" s="2" customFormat="1">
      <c r="E63720" s="120"/>
      <c r="M63720" s="120"/>
      <c r="N63720" s="120"/>
      <c r="U63720" s="121"/>
      <c r="V63720" s="122"/>
      <c r="W63720" s="123"/>
      <c r="AC63720" s="123"/>
    </row>
    <row r="63721" spans="5:29" s="2" customFormat="1">
      <c r="E63721" s="120"/>
      <c r="M63721" s="120"/>
      <c r="N63721" s="120"/>
      <c r="U63721" s="121"/>
      <c r="V63721" s="122"/>
      <c r="W63721" s="123"/>
      <c r="AC63721" s="123"/>
    </row>
    <row r="63722" spans="5:29" s="2" customFormat="1">
      <c r="E63722" s="120"/>
      <c r="M63722" s="120"/>
      <c r="N63722" s="120"/>
      <c r="U63722" s="121"/>
      <c r="V63722" s="122"/>
      <c r="W63722" s="123"/>
      <c r="AC63722" s="123"/>
    </row>
    <row r="63723" spans="5:29" s="2" customFormat="1">
      <c r="E63723" s="120"/>
      <c r="M63723" s="120"/>
      <c r="N63723" s="120"/>
      <c r="U63723" s="121"/>
      <c r="V63723" s="122"/>
      <c r="W63723" s="123"/>
      <c r="AC63723" s="123"/>
    </row>
    <row r="63724" spans="5:29" s="2" customFormat="1">
      <c r="E63724" s="120"/>
      <c r="M63724" s="120"/>
      <c r="N63724" s="120"/>
      <c r="U63724" s="121"/>
      <c r="V63724" s="122"/>
      <c r="W63724" s="123"/>
      <c r="AC63724" s="123"/>
    </row>
    <row r="63725" spans="5:29" s="2" customFormat="1">
      <c r="E63725" s="120"/>
      <c r="M63725" s="120"/>
      <c r="N63725" s="120"/>
      <c r="U63725" s="121"/>
      <c r="V63725" s="122"/>
      <c r="W63725" s="123"/>
      <c r="AC63725" s="123"/>
    </row>
    <row r="63726" spans="5:29" s="2" customFormat="1">
      <c r="E63726" s="120"/>
      <c r="M63726" s="120"/>
      <c r="N63726" s="120"/>
      <c r="U63726" s="121"/>
      <c r="V63726" s="122"/>
      <c r="W63726" s="123"/>
      <c r="AC63726" s="123"/>
    </row>
    <row r="63727" spans="5:29" s="2" customFormat="1">
      <c r="E63727" s="120"/>
      <c r="M63727" s="120"/>
      <c r="N63727" s="120"/>
      <c r="U63727" s="121"/>
      <c r="V63727" s="122"/>
      <c r="W63727" s="123"/>
      <c r="AC63727" s="123"/>
    </row>
    <row r="63728" spans="5:29" s="2" customFormat="1">
      <c r="E63728" s="120"/>
      <c r="M63728" s="120"/>
      <c r="N63728" s="120"/>
      <c r="U63728" s="121"/>
      <c r="V63728" s="122"/>
      <c r="W63728" s="123"/>
      <c r="AC63728" s="123"/>
    </row>
    <row r="63729" spans="5:29" s="2" customFormat="1">
      <c r="E63729" s="120"/>
      <c r="M63729" s="120"/>
      <c r="N63729" s="120"/>
      <c r="U63729" s="121"/>
      <c r="V63729" s="122"/>
      <c r="W63729" s="123"/>
      <c r="AC63729" s="123"/>
    </row>
    <row r="63730" spans="5:29" s="2" customFormat="1">
      <c r="E63730" s="120"/>
      <c r="M63730" s="120"/>
      <c r="N63730" s="120"/>
      <c r="U63730" s="121"/>
      <c r="V63730" s="122"/>
      <c r="W63730" s="123"/>
      <c r="AC63730" s="123"/>
    </row>
    <row r="63731" spans="5:29" s="2" customFormat="1">
      <c r="E63731" s="120"/>
      <c r="M63731" s="120"/>
      <c r="N63731" s="120"/>
      <c r="U63731" s="121"/>
      <c r="V63731" s="122"/>
      <c r="W63731" s="123"/>
      <c r="AC63731" s="123"/>
    </row>
    <row r="63732" spans="5:29" s="2" customFormat="1">
      <c r="E63732" s="120"/>
      <c r="M63732" s="120"/>
      <c r="N63732" s="120"/>
      <c r="U63732" s="121"/>
      <c r="V63732" s="122"/>
      <c r="W63732" s="123"/>
      <c r="AC63732" s="123"/>
    </row>
    <row r="63733" spans="5:29" s="2" customFormat="1">
      <c r="E63733" s="120"/>
      <c r="M63733" s="120"/>
      <c r="N63733" s="120"/>
      <c r="U63733" s="121"/>
      <c r="V63733" s="122"/>
      <c r="W63733" s="123"/>
      <c r="AC63733" s="123"/>
    </row>
    <row r="63734" spans="5:29" s="2" customFormat="1">
      <c r="E63734" s="120"/>
      <c r="M63734" s="120"/>
      <c r="N63734" s="120"/>
      <c r="U63734" s="121"/>
      <c r="V63734" s="122"/>
      <c r="W63734" s="123"/>
      <c r="AC63734" s="123"/>
    </row>
    <row r="63735" spans="5:29" s="2" customFormat="1">
      <c r="E63735" s="120"/>
      <c r="M63735" s="120"/>
      <c r="N63735" s="120"/>
      <c r="U63735" s="121"/>
      <c r="V63735" s="122"/>
      <c r="W63735" s="123"/>
      <c r="AC63735" s="123"/>
    </row>
    <row r="63736" spans="5:29" s="2" customFormat="1">
      <c r="E63736" s="120"/>
      <c r="M63736" s="120"/>
      <c r="N63736" s="120"/>
      <c r="U63736" s="121"/>
      <c r="V63736" s="122"/>
      <c r="W63736" s="123"/>
      <c r="AC63736" s="123"/>
    </row>
    <row r="63737" spans="5:29" s="2" customFormat="1">
      <c r="E63737" s="120"/>
      <c r="M63737" s="120"/>
      <c r="N63737" s="120"/>
      <c r="U63737" s="121"/>
      <c r="V63737" s="122"/>
      <c r="W63737" s="123"/>
      <c r="AC63737" s="123"/>
    </row>
    <row r="63738" spans="5:29" s="2" customFormat="1">
      <c r="E63738" s="120"/>
      <c r="M63738" s="120"/>
      <c r="N63738" s="120"/>
      <c r="U63738" s="121"/>
      <c r="V63738" s="122"/>
      <c r="W63738" s="123"/>
      <c r="AC63738" s="123"/>
    </row>
    <row r="63739" spans="5:29" s="2" customFormat="1">
      <c r="E63739" s="120"/>
      <c r="M63739" s="120"/>
      <c r="N63739" s="120"/>
      <c r="U63739" s="121"/>
      <c r="V63739" s="122"/>
      <c r="W63739" s="123"/>
      <c r="AC63739" s="123"/>
    </row>
    <row r="63740" spans="5:29" s="2" customFormat="1">
      <c r="E63740" s="120"/>
      <c r="M63740" s="120"/>
      <c r="N63740" s="120"/>
      <c r="U63740" s="121"/>
      <c r="V63740" s="122"/>
      <c r="W63740" s="123"/>
      <c r="AC63740" s="123"/>
    </row>
    <row r="63741" spans="5:29" s="2" customFormat="1">
      <c r="E63741" s="120"/>
      <c r="M63741" s="120"/>
      <c r="N63741" s="120"/>
      <c r="U63741" s="121"/>
      <c r="V63741" s="122"/>
      <c r="W63741" s="123"/>
      <c r="AC63741" s="123"/>
    </row>
    <row r="63742" spans="5:29" s="2" customFormat="1">
      <c r="E63742" s="120"/>
      <c r="M63742" s="120"/>
      <c r="N63742" s="120"/>
      <c r="U63742" s="121"/>
      <c r="V63742" s="122"/>
      <c r="W63742" s="123"/>
      <c r="AC63742" s="123"/>
    </row>
    <row r="63743" spans="5:29" s="2" customFormat="1">
      <c r="E63743" s="120"/>
      <c r="M63743" s="120"/>
      <c r="N63743" s="120"/>
      <c r="U63743" s="121"/>
      <c r="V63743" s="122"/>
      <c r="W63743" s="123"/>
      <c r="AC63743" s="123"/>
    </row>
    <row r="63744" spans="5:29" s="2" customFormat="1">
      <c r="E63744" s="120"/>
      <c r="M63744" s="120"/>
      <c r="N63744" s="120"/>
      <c r="U63744" s="121"/>
      <c r="V63744" s="122"/>
      <c r="W63744" s="123"/>
      <c r="AC63744" s="123"/>
    </row>
    <row r="63745" spans="5:29" s="2" customFormat="1">
      <c r="E63745" s="120"/>
      <c r="M63745" s="120"/>
      <c r="N63745" s="120"/>
      <c r="U63745" s="121"/>
      <c r="V63745" s="122"/>
      <c r="W63745" s="123"/>
      <c r="AC63745" s="123"/>
    </row>
    <row r="63746" spans="5:29" s="2" customFormat="1">
      <c r="E63746" s="120"/>
      <c r="M63746" s="120"/>
      <c r="N63746" s="120"/>
      <c r="U63746" s="121"/>
      <c r="V63746" s="122"/>
      <c r="W63746" s="123"/>
      <c r="AC63746" s="123"/>
    </row>
    <row r="63747" spans="5:29" s="2" customFormat="1">
      <c r="E63747" s="120"/>
      <c r="M63747" s="120"/>
      <c r="N63747" s="120"/>
      <c r="U63747" s="121"/>
      <c r="V63747" s="122"/>
      <c r="W63747" s="123"/>
      <c r="AC63747" s="123"/>
    </row>
    <row r="63748" spans="5:29" s="2" customFormat="1">
      <c r="E63748" s="120"/>
      <c r="M63748" s="120"/>
      <c r="N63748" s="120"/>
      <c r="U63748" s="121"/>
      <c r="V63748" s="122"/>
      <c r="W63748" s="123"/>
      <c r="AC63748" s="123"/>
    </row>
    <row r="63749" spans="5:29" s="2" customFormat="1">
      <c r="E63749" s="120"/>
      <c r="M63749" s="120"/>
      <c r="N63749" s="120"/>
      <c r="U63749" s="121"/>
      <c r="V63749" s="122"/>
      <c r="W63749" s="123"/>
      <c r="AC63749" s="123"/>
    </row>
    <row r="63750" spans="5:29" s="2" customFormat="1">
      <c r="E63750" s="120"/>
      <c r="M63750" s="120"/>
      <c r="N63750" s="120"/>
      <c r="U63750" s="121"/>
      <c r="V63750" s="122"/>
      <c r="W63750" s="123"/>
      <c r="AC63750" s="123"/>
    </row>
    <row r="63751" spans="5:29" s="2" customFormat="1">
      <c r="E63751" s="120"/>
      <c r="M63751" s="120"/>
      <c r="N63751" s="120"/>
      <c r="U63751" s="121"/>
      <c r="V63751" s="122"/>
      <c r="W63751" s="123"/>
      <c r="AC63751" s="123"/>
    </row>
    <row r="63752" spans="5:29" s="2" customFormat="1">
      <c r="E63752" s="120"/>
      <c r="M63752" s="120"/>
      <c r="N63752" s="120"/>
      <c r="U63752" s="121"/>
      <c r="V63752" s="122"/>
      <c r="W63752" s="123"/>
      <c r="AC63752" s="123"/>
    </row>
    <row r="63753" spans="5:29" s="2" customFormat="1">
      <c r="E63753" s="120"/>
      <c r="M63753" s="120"/>
      <c r="N63753" s="120"/>
      <c r="U63753" s="121"/>
      <c r="V63753" s="122"/>
      <c r="W63753" s="123"/>
      <c r="AC63753" s="123"/>
    </row>
    <row r="63754" spans="5:29" s="2" customFormat="1">
      <c r="E63754" s="120"/>
      <c r="M63754" s="120"/>
      <c r="N63754" s="120"/>
      <c r="U63754" s="121"/>
      <c r="V63754" s="122"/>
      <c r="W63754" s="123"/>
      <c r="AC63754" s="123"/>
    </row>
    <row r="63755" spans="5:29" s="2" customFormat="1">
      <c r="E63755" s="120"/>
      <c r="M63755" s="120"/>
      <c r="N63755" s="120"/>
      <c r="U63755" s="121"/>
      <c r="V63755" s="122"/>
      <c r="W63755" s="123"/>
      <c r="AC63755" s="123"/>
    </row>
    <row r="63756" spans="5:29" s="2" customFormat="1">
      <c r="E63756" s="120"/>
      <c r="M63756" s="120"/>
      <c r="N63756" s="120"/>
      <c r="U63756" s="121"/>
      <c r="V63756" s="122"/>
      <c r="W63756" s="123"/>
      <c r="AC63756" s="123"/>
    </row>
    <row r="63757" spans="5:29" s="2" customFormat="1">
      <c r="E63757" s="120"/>
      <c r="M63757" s="120"/>
      <c r="N63757" s="120"/>
      <c r="U63757" s="121"/>
      <c r="V63757" s="122"/>
      <c r="W63757" s="123"/>
      <c r="AC63757" s="123"/>
    </row>
    <row r="63758" spans="5:29" s="2" customFormat="1">
      <c r="E63758" s="120"/>
      <c r="M63758" s="120"/>
      <c r="N63758" s="120"/>
      <c r="U63758" s="121"/>
      <c r="V63758" s="122"/>
      <c r="W63758" s="123"/>
      <c r="AC63758" s="123"/>
    </row>
    <row r="63759" spans="5:29" s="2" customFormat="1">
      <c r="E63759" s="120"/>
      <c r="M63759" s="120"/>
      <c r="N63759" s="120"/>
      <c r="U63759" s="121"/>
      <c r="V63759" s="122"/>
      <c r="W63759" s="123"/>
      <c r="AC63759" s="123"/>
    </row>
    <row r="63760" spans="5:29" s="2" customFormat="1">
      <c r="E63760" s="120"/>
      <c r="M63760" s="120"/>
      <c r="N63760" s="120"/>
      <c r="U63760" s="121"/>
      <c r="V63760" s="122"/>
      <c r="W63760" s="123"/>
      <c r="AC63760" s="123"/>
    </row>
    <row r="63761" spans="5:29" s="2" customFormat="1">
      <c r="E63761" s="120"/>
      <c r="M63761" s="120"/>
      <c r="N63761" s="120"/>
      <c r="U63761" s="121"/>
      <c r="V63761" s="122"/>
      <c r="W63761" s="123"/>
      <c r="AC63761" s="123"/>
    </row>
    <row r="63762" spans="5:29" s="2" customFormat="1">
      <c r="E63762" s="120"/>
      <c r="M63762" s="120"/>
      <c r="N63762" s="120"/>
      <c r="U63762" s="121"/>
      <c r="V63762" s="122"/>
      <c r="W63762" s="123"/>
      <c r="AC63762" s="123"/>
    </row>
    <row r="63763" spans="5:29" s="2" customFormat="1">
      <c r="E63763" s="120"/>
      <c r="M63763" s="120"/>
      <c r="N63763" s="120"/>
      <c r="U63763" s="121"/>
      <c r="V63763" s="122"/>
      <c r="W63763" s="123"/>
      <c r="AC63763" s="123"/>
    </row>
    <row r="63764" spans="5:29" s="2" customFormat="1">
      <c r="E63764" s="120"/>
      <c r="M63764" s="120"/>
      <c r="N63764" s="120"/>
      <c r="U63764" s="121"/>
      <c r="V63764" s="122"/>
      <c r="W63764" s="123"/>
      <c r="AC63764" s="123"/>
    </row>
    <row r="63765" spans="5:29" s="2" customFormat="1">
      <c r="E63765" s="120"/>
      <c r="M63765" s="120"/>
      <c r="N63765" s="120"/>
      <c r="U63765" s="121"/>
      <c r="V63765" s="122"/>
      <c r="W63765" s="123"/>
      <c r="AC63765" s="123"/>
    </row>
    <row r="63766" spans="5:29" s="2" customFormat="1">
      <c r="E63766" s="120"/>
      <c r="M63766" s="120"/>
      <c r="N63766" s="120"/>
      <c r="U63766" s="121"/>
      <c r="V63766" s="122"/>
      <c r="W63766" s="123"/>
      <c r="AC63766" s="123"/>
    </row>
    <row r="63767" spans="5:29" s="2" customFormat="1">
      <c r="E63767" s="120"/>
      <c r="M63767" s="120"/>
      <c r="N63767" s="120"/>
      <c r="U63767" s="121"/>
      <c r="V63767" s="122"/>
      <c r="W63767" s="123"/>
      <c r="AC63767" s="123"/>
    </row>
    <row r="63768" spans="5:29" s="2" customFormat="1">
      <c r="E63768" s="120"/>
      <c r="M63768" s="120"/>
      <c r="N63768" s="120"/>
      <c r="U63768" s="121"/>
      <c r="V63768" s="122"/>
      <c r="W63768" s="123"/>
      <c r="AC63768" s="123"/>
    </row>
    <row r="63769" spans="5:29" s="2" customFormat="1">
      <c r="E63769" s="120"/>
      <c r="M63769" s="120"/>
      <c r="N63769" s="120"/>
      <c r="U63769" s="121"/>
      <c r="V63769" s="122"/>
      <c r="W63769" s="123"/>
      <c r="AC63769" s="123"/>
    </row>
    <row r="63770" spans="5:29" s="2" customFormat="1">
      <c r="E63770" s="120"/>
      <c r="M63770" s="120"/>
      <c r="N63770" s="120"/>
      <c r="U63770" s="121"/>
      <c r="V63770" s="122"/>
      <c r="W63770" s="123"/>
      <c r="AC63770" s="123"/>
    </row>
    <row r="63771" spans="5:29" s="2" customFormat="1">
      <c r="E63771" s="120"/>
      <c r="M63771" s="120"/>
      <c r="N63771" s="120"/>
      <c r="U63771" s="121"/>
      <c r="V63771" s="122"/>
      <c r="W63771" s="123"/>
      <c r="AC63771" s="123"/>
    </row>
    <row r="63772" spans="5:29" s="2" customFormat="1">
      <c r="E63772" s="120"/>
      <c r="M63772" s="120"/>
      <c r="N63772" s="120"/>
      <c r="U63772" s="121"/>
      <c r="V63772" s="122"/>
      <c r="W63772" s="123"/>
      <c r="AC63772" s="123"/>
    </row>
    <row r="63773" spans="5:29" s="2" customFormat="1">
      <c r="E63773" s="120"/>
      <c r="M63773" s="120"/>
      <c r="N63773" s="120"/>
      <c r="U63773" s="121"/>
      <c r="V63773" s="122"/>
      <c r="W63773" s="123"/>
      <c r="AC63773" s="123"/>
    </row>
    <row r="63774" spans="5:29" s="2" customFormat="1">
      <c r="E63774" s="120"/>
      <c r="M63774" s="120"/>
      <c r="N63774" s="120"/>
      <c r="U63774" s="121"/>
      <c r="V63774" s="122"/>
      <c r="W63774" s="123"/>
      <c r="AC63774" s="123"/>
    </row>
    <row r="63775" spans="5:29" s="2" customFormat="1">
      <c r="E63775" s="120"/>
      <c r="M63775" s="120"/>
      <c r="N63775" s="120"/>
      <c r="U63775" s="121"/>
      <c r="V63775" s="122"/>
      <c r="W63775" s="123"/>
      <c r="AC63775" s="123"/>
    </row>
    <row r="63776" spans="5:29" s="2" customFormat="1">
      <c r="E63776" s="120"/>
      <c r="M63776" s="120"/>
      <c r="N63776" s="120"/>
      <c r="U63776" s="121"/>
      <c r="V63776" s="122"/>
      <c r="W63776" s="123"/>
      <c r="AC63776" s="123"/>
    </row>
    <row r="63777" spans="5:29" s="2" customFormat="1">
      <c r="E63777" s="120"/>
      <c r="M63777" s="120"/>
      <c r="N63777" s="120"/>
      <c r="U63777" s="121"/>
      <c r="V63777" s="122"/>
      <c r="W63777" s="123"/>
      <c r="AC63777" s="123"/>
    </row>
    <row r="63778" spans="5:29" s="2" customFormat="1">
      <c r="E63778" s="120"/>
      <c r="M63778" s="120"/>
      <c r="N63778" s="120"/>
      <c r="U63778" s="121"/>
      <c r="V63778" s="122"/>
      <c r="W63778" s="123"/>
      <c r="AC63778" s="123"/>
    </row>
    <row r="63779" spans="5:29" s="2" customFormat="1">
      <c r="E63779" s="120"/>
      <c r="M63779" s="120"/>
      <c r="N63779" s="120"/>
      <c r="U63779" s="121"/>
      <c r="V63779" s="122"/>
      <c r="W63779" s="123"/>
      <c r="AC63779" s="123"/>
    </row>
    <row r="63780" spans="5:29" s="2" customFormat="1">
      <c r="E63780" s="120"/>
      <c r="M63780" s="120"/>
      <c r="N63780" s="120"/>
      <c r="U63780" s="121"/>
      <c r="V63780" s="122"/>
      <c r="W63780" s="123"/>
      <c r="AC63780" s="123"/>
    </row>
    <row r="63781" spans="5:29" s="2" customFormat="1">
      <c r="E63781" s="120"/>
      <c r="M63781" s="120"/>
      <c r="N63781" s="120"/>
      <c r="U63781" s="121"/>
      <c r="V63781" s="122"/>
      <c r="W63781" s="123"/>
      <c r="AC63781" s="123"/>
    </row>
    <row r="63782" spans="5:29" s="2" customFormat="1">
      <c r="E63782" s="120"/>
      <c r="M63782" s="120"/>
      <c r="N63782" s="120"/>
      <c r="U63782" s="121"/>
      <c r="V63782" s="122"/>
      <c r="W63782" s="123"/>
      <c r="AC63782" s="123"/>
    </row>
    <row r="63783" spans="5:29" s="2" customFormat="1">
      <c r="E63783" s="120"/>
      <c r="M63783" s="120"/>
      <c r="N63783" s="120"/>
      <c r="U63783" s="121"/>
      <c r="V63783" s="122"/>
      <c r="W63783" s="123"/>
      <c r="AC63783" s="123"/>
    </row>
    <row r="63784" spans="5:29" s="2" customFormat="1">
      <c r="E63784" s="120"/>
      <c r="M63784" s="120"/>
      <c r="N63784" s="120"/>
      <c r="U63784" s="121"/>
      <c r="V63784" s="122"/>
      <c r="W63784" s="123"/>
      <c r="AC63784" s="123"/>
    </row>
    <row r="63785" spans="5:29" s="2" customFormat="1">
      <c r="E63785" s="120"/>
      <c r="M63785" s="120"/>
      <c r="N63785" s="120"/>
      <c r="U63785" s="121"/>
      <c r="V63785" s="122"/>
      <c r="W63785" s="123"/>
      <c r="AC63785" s="123"/>
    </row>
    <row r="63786" spans="5:29" s="2" customFormat="1">
      <c r="E63786" s="120"/>
      <c r="M63786" s="120"/>
      <c r="N63786" s="120"/>
      <c r="U63786" s="121"/>
      <c r="V63786" s="122"/>
      <c r="W63786" s="123"/>
      <c r="AC63786" s="123"/>
    </row>
    <row r="63787" spans="5:29" s="2" customFormat="1">
      <c r="E63787" s="120"/>
      <c r="M63787" s="120"/>
      <c r="N63787" s="120"/>
      <c r="U63787" s="121"/>
      <c r="V63787" s="122"/>
      <c r="W63787" s="123"/>
      <c r="AC63787" s="123"/>
    </row>
    <row r="63788" spans="5:29" s="2" customFormat="1">
      <c r="E63788" s="120"/>
      <c r="M63788" s="120"/>
      <c r="N63788" s="120"/>
      <c r="U63788" s="121"/>
      <c r="V63788" s="122"/>
      <c r="W63788" s="123"/>
      <c r="AC63788" s="123"/>
    </row>
    <row r="63789" spans="5:29" s="2" customFormat="1">
      <c r="E63789" s="120"/>
      <c r="M63789" s="120"/>
      <c r="N63789" s="120"/>
      <c r="U63789" s="121"/>
      <c r="V63789" s="122"/>
      <c r="W63789" s="123"/>
      <c r="AC63789" s="123"/>
    </row>
    <row r="63790" spans="5:29" s="2" customFormat="1">
      <c r="E63790" s="120"/>
      <c r="M63790" s="120"/>
      <c r="N63790" s="120"/>
      <c r="U63790" s="121"/>
      <c r="V63790" s="122"/>
      <c r="W63790" s="123"/>
      <c r="AC63790" s="123"/>
    </row>
    <row r="63791" spans="5:29" s="2" customFormat="1">
      <c r="E63791" s="120"/>
      <c r="M63791" s="120"/>
      <c r="N63791" s="120"/>
      <c r="U63791" s="121"/>
      <c r="V63791" s="122"/>
      <c r="W63791" s="123"/>
      <c r="AC63791" s="123"/>
    </row>
    <row r="63792" spans="5:29" s="2" customFormat="1">
      <c r="E63792" s="120"/>
      <c r="M63792" s="120"/>
      <c r="N63792" s="120"/>
      <c r="U63792" s="121"/>
      <c r="V63792" s="122"/>
      <c r="W63792" s="123"/>
      <c r="AC63792" s="123"/>
    </row>
    <row r="63793" spans="5:29" s="2" customFormat="1">
      <c r="E63793" s="120"/>
      <c r="M63793" s="120"/>
      <c r="N63793" s="120"/>
      <c r="U63793" s="121"/>
      <c r="V63793" s="122"/>
      <c r="W63793" s="123"/>
      <c r="AC63793" s="123"/>
    </row>
    <row r="63794" spans="5:29" s="2" customFormat="1">
      <c r="E63794" s="120"/>
      <c r="M63794" s="120"/>
      <c r="N63794" s="120"/>
      <c r="U63794" s="121"/>
      <c r="V63794" s="122"/>
      <c r="W63794" s="123"/>
      <c r="AC63794" s="123"/>
    </row>
    <row r="63795" spans="5:29" s="2" customFormat="1">
      <c r="E63795" s="120"/>
      <c r="M63795" s="120"/>
      <c r="N63795" s="120"/>
      <c r="U63795" s="121"/>
      <c r="V63795" s="122"/>
      <c r="W63795" s="123"/>
      <c r="AC63795" s="123"/>
    </row>
    <row r="63796" spans="5:29" s="2" customFormat="1">
      <c r="E63796" s="120"/>
      <c r="M63796" s="120"/>
      <c r="N63796" s="120"/>
      <c r="U63796" s="121"/>
      <c r="V63796" s="122"/>
      <c r="W63796" s="123"/>
      <c r="AC63796" s="123"/>
    </row>
    <row r="63797" spans="5:29" s="2" customFormat="1">
      <c r="E63797" s="120"/>
      <c r="M63797" s="120"/>
      <c r="N63797" s="120"/>
      <c r="U63797" s="121"/>
      <c r="V63797" s="122"/>
      <c r="W63797" s="123"/>
      <c r="AC63797" s="123"/>
    </row>
    <row r="63798" spans="5:29" s="2" customFormat="1">
      <c r="E63798" s="120"/>
      <c r="M63798" s="120"/>
      <c r="N63798" s="120"/>
      <c r="U63798" s="121"/>
      <c r="V63798" s="122"/>
      <c r="W63798" s="123"/>
      <c r="AC63798" s="123"/>
    </row>
    <row r="63799" spans="5:29" s="2" customFormat="1">
      <c r="E63799" s="120"/>
      <c r="M63799" s="120"/>
      <c r="N63799" s="120"/>
      <c r="U63799" s="121"/>
      <c r="V63799" s="122"/>
      <c r="W63799" s="123"/>
      <c r="AC63799" s="123"/>
    </row>
    <row r="63800" spans="5:29" s="2" customFormat="1">
      <c r="E63800" s="120"/>
      <c r="M63800" s="120"/>
      <c r="N63800" s="120"/>
      <c r="U63800" s="121"/>
      <c r="V63800" s="122"/>
      <c r="W63800" s="123"/>
      <c r="AC63800" s="123"/>
    </row>
    <row r="63801" spans="5:29" s="2" customFormat="1">
      <c r="E63801" s="120"/>
      <c r="M63801" s="120"/>
      <c r="N63801" s="120"/>
      <c r="U63801" s="121"/>
      <c r="V63801" s="122"/>
      <c r="W63801" s="123"/>
      <c r="AC63801" s="123"/>
    </row>
    <row r="63802" spans="5:29" s="2" customFormat="1">
      <c r="E63802" s="120"/>
      <c r="M63802" s="120"/>
      <c r="N63802" s="120"/>
      <c r="U63802" s="121"/>
      <c r="V63802" s="122"/>
      <c r="W63802" s="123"/>
      <c r="AC63802" s="123"/>
    </row>
    <row r="63803" spans="5:29" s="2" customFormat="1">
      <c r="E63803" s="120"/>
      <c r="M63803" s="120"/>
      <c r="N63803" s="120"/>
      <c r="U63803" s="121"/>
      <c r="V63803" s="122"/>
      <c r="W63803" s="123"/>
      <c r="AC63803" s="123"/>
    </row>
    <row r="63804" spans="5:29" s="2" customFormat="1">
      <c r="E63804" s="120"/>
      <c r="M63804" s="120"/>
      <c r="N63804" s="120"/>
      <c r="U63804" s="121"/>
      <c r="V63804" s="122"/>
      <c r="W63804" s="123"/>
      <c r="AC63804" s="123"/>
    </row>
    <row r="63805" spans="5:29" s="2" customFormat="1">
      <c r="E63805" s="120"/>
      <c r="M63805" s="120"/>
      <c r="N63805" s="120"/>
      <c r="U63805" s="121"/>
      <c r="V63805" s="122"/>
      <c r="W63805" s="123"/>
      <c r="AC63805" s="123"/>
    </row>
    <row r="63806" spans="5:29" s="2" customFormat="1">
      <c r="E63806" s="120"/>
      <c r="M63806" s="120"/>
      <c r="N63806" s="120"/>
      <c r="U63806" s="121"/>
      <c r="V63806" s="122"/>
      <c r="W63806" s="123"/>
      <c r="AC63806" s="123"/>
    </row>
    <row r="63807" spans="5:29" s="2" customFormat="1">
      <c r="E63807" s="120"/>
      <c r="M63807" s="120"/>
      <c r="N63807" s="120"/>
      <c r="U63807" s="121"/>
      <c r="V63807" s="122"/>
      <c r="W63807" s="123"/>
      <c r="AC63807" s="123"/>
    </row>
    <row r="63808" spans="5:29" s="2" customFormat="1">
      <c r="E63808" s="120"/>
      <c r="M63808" s="120"/>
      <c r="N63808" s="120"/>
      <c r="U63808" s="121"/>
      <c r="V63808" s="122"/>
      <c r="W63808" s="123"/>
      <c r="AC63808" s="123"/>
    </row>
    <row r="63809" spans="5:29" s="2" customFormat="1">
      <c r="E63809" s="120"/>
      <c r="M63809" s="120"/>
      <c r="N63809" s="120"/>
      <c r="U63809" s="121"/>
      <c r="V63809" s="122"/>
      <c r="W63809" s="123"/>
      <c r="AC63809" s="123"/>
    </row>
    <row r="63810" spans="5:29" s="2" customFormat="1">
      <c r="E63810" s="120"/>
      <c r="M63810" s="120"/>
      <c r="N63810" s="120"/>
      <c r="U63810" s="121"/>
      <c r="V63810" s="122"/>
      <c r="W63810" s="123"/>
      <c r="AC63810" s="123"/>
    </row>
    <row r="63811" spans="5:29" s="2" customFormat="1">
      <c r="E63811" s="120"/>
      <c r="M63811" s="120"/>
      <c r="N63811" s="120"/>
      <c r="U63811" s="121"/>
      <c r="V63811" s="122"/>
      <c r="W63811" s="123"/>
      <c r="AC63811" s="123"/>
    </row>
    <row r="63812" spans="5:29" s="2" customFormat="1">
      <c r="E63812" s="120"/>
      <c r="M63812" s="120"/>
      <c r="N63812" s="120"/>
      <c r="U63812" s="121"/>
      <c r="V63812" s="122"/>
      <c r="W63812" s="123"/>
      <c r="AC63812" s="123"/>
    </row>
    <row r="63813" spans="5:29" s="2" customFormat="1">
      <c r="E63813" s="120"/>
      <c r="M63813" s="120"/>
      <c r="N63813" s="120"/>
      <c r="U63813" s="121"/>
      <c r="V63813" s="122"/>
      <c r="W63813" s="123"/>
      <c r="AC63813" s="123"/>
    </row>
    <row r="63814" spans="5:29" s="2" customFormat="1">
      <c r="E63814" s="120"/>
      <c r="M63814" s="120"/>
      <c r="N63814" s="120"/>
      <c r="U63814" s="121"/>
      <c r="V63814" s="122"/>
      <c r="W63814" s="123"/>
      <c r="AC63814" s="123"/>
    </row>
    <row r="63815" spans="5:29" s="2" customFormat="1">
      <c r="E63815" s="120"/>
      <c r="M63815" s="120"/>
      <c r="N63815" s="120"/>
      <c r="U63815" s="121"/>
      <c r="V63815" s="122"/>
      <c r="W63815" s="123"/>
      <c r="AC63815" s="123"/>
    </row>
    <row r="63816" spans="5:29" s="2" customFormat="1">
      <c r="E63816" s="120"/>
      <c r="M63816" s="120"/>
      <c r="N63816" s="120"/>
      <c r="U63816" s="121"/>
      <c r="V63816" s="122"/>
      <c r="W63816" s="123"/>
      <c r="AC63816" s="123"/>
    </row>
    <row r="63817" spans="5:29" s="2" customFormat="1">
      <c r="E63817" s="120"/>
      <c r="M63817" s="120"/>
      <c r="N63817" s="120"/>
      <c r="U63817" s="121"/>
      <c r="V63817" s="122"/>
      <c r="W63817" s="123"/>
      <c r="AC63817" s="123"/>
    </row>
    <row r="63818" spans="5:29" s="2" customFormat="1">
      <c r="E63818" s="120"/>
      <c r="M63818" s="120"/>
      <c r="N63818" s="120"/>
      <c r="U63818" s="121"/>
      <c r="V63818" s="122"/>
      <c r="W63818" s="123"/>
      <c r="AC63818" s="123"/>
    </row>
    <row r="63819" spans="5:29" s="2" customFormat="1">
      <c r="E63819" s="120"/>
      <c r="M63819" s="120"/>
      <c r="N63819" s="120"/>
      <c r="U63819" s="121"/>
      <c r="V63819" s="122"/>
      <c r="W63819" s="123"/>
      <c r="AC63819" s="123"/>
    </row>
    <row r="63820" spans="5:29" s="2" customFormat="1">
      <c r="E63820" s="120"/>
      <c r="M63820" s="120"/>
      <c r="N63820" s="120"/>
      <c r="U63820" s="121"/>
      <c r="V63820" s="122"/>
      <c r="W63820" s="123"/>
      <c r="AC63820" s="123"/>
    </row>
    <row r="63821" spans="5:29" s="2" customFormat="1">
      <c r="E63821" s="120"/>
      <c r="M63821" s="120"/>
      <c r="N63821" s="120"/>
      <c r="U63821" s="121"/>
      <c r="V63821" s="122"/>
      <c r="W63821" s="123"/>
      <c r="AC63821" s="123"/>
    </row>
    <row r="63822" spans="5:29" s="2" customFormat="1">
      <c r="E63822" s="120"/>
      <c r="M63822" s="120"/>
      <c r="N63822" s="120"/>
      <c r="U63822" s="121"/>
      <c r="V63822" s="122"/>
      <c r="W63822" s="123"/>
      <c r="AC63822" s="123"/>
    </row>
    <row r="63823" spans="5:29" s="2" customFormat="1">
      <c r="E63823" s="120"/>
      <c r="M63823" s="120"/>
      <c r="N63823" s="120"/>
      <c r="U63823" s="121"/>
      <c r="V63823" s="122"/>
      <c r="W63823" s="123"/>
      <c r="AC63823" s="123"/>
    </row>
    <row r="63824" spans="5:29" s="2" customFormat="1">
      <c r="E63824" s="120"/>
      <c r="M63824" s="120"/>
      <c r="N63824" s="120"/>
      <c r="U63824" s="121"/>
      <c r="V63824" s="122"/>
      <c r="W63824" s="123"/>
      <c r="AC63824" s="123"/>
    </row>
    <row r="63825" spans="5:29" s="2" customFormat="1">
      <c r="E63825" s="120"/>
      <c r="M63825" s="120"/>
      <c r="N63825" s="120"/>
      <c r="U63825" s="121"/>
      <c r="V63825" s="122"/>
      <c r="W63825" s="123"/>
      <c r="AC63825" s="123"/>
    </row>
    <row r="63826" spans="5:29" s="2" customFormat="1">
      <c r="E63826" s="120"/>
      <c r="M63826" s="120"/>
      <c r="N63826" s="120"/>
      <c r="U63826" s="121"/>
      <c r="V63826" s="122"/>
      <c r="W63826" s="123"/>
      <c r="AC63826" s="123"/>
    </row>
    <row r="63827" spans="5:29" s="2" customFormat="1">
      <c r="E63827" s="120"/>
      <c r="M63827" s="120"/>
      <c r="N63827" s="120"/>
      <c r="U63827" s="121"/>
      <c r="V63827" s="122"/>
      <c r="W63827" s="123"/>
      <c r="AC63827" s="123"/>
    </row>
    <row r="63828" spans="5:29" s="2" customFormat="1">
      <c r="E63828" s="120"/>
      <c r="M63828" s="120"/>
      <c r="N63828" s="120"/>
      <c r="U63828" s="121"/>
      <c r="V63828" s="122"/>
      <c r="W63828" s="123"/>
      <c r="AC63828" s="123"/>
    </row>
    <row r="63829" spans="5:29" s="2" customFormat="1">
      <c r="E63829" s="120"/>
      <c r="M63829" s="120"/>
      <c r="N63829" s="120"/>
      <c r="U63829" s="121"/>
      <c r="V63829" s="122"/>
      <c r="W63829" s="123"/>
      <c r="AC63829" s="123"/>
    </row>
    <row r="63830" spans="5:29" s="2" customFormat="1">
      <c r="E63830" s="120"/>
      <c r="M63830" s="120"/>
      <c r="N63830" s="120"/>
      <c r="U63830" s="121"/>
      <c r="V63830" s="122"/>
      <c r="W63830" s="123"/>
      <c r="AC63830" s="123"/>
    </row>
    <row r="63831" spans="5:29" s="2" customFormat="1">
      <c r="E63831" s="120"/>
      <c r="M63831" s="120"/>
      <c r="N63831" s="120"/>
      <c r="U63831" s="121"/>
      <c r="V63831" s="122"/>
      <c r="W63831" s="123"/>
      <c r="AC63831" s="123"/>
    </row>
    <row r="63832" spans="5:29" s="2" customFormat="1">
      <c r="E63832" s="120"/>
      <c r="M63832" s="120"/>
      <c r="N63832" s="120"/>
      <c r="U63832" s="121"/>
      <c r="V63832" s="122"/>
      <c r="W63832" s="123"/>
      <c r="AC63832" s="123"/>
    </row>
    <row r="63833" spans="5:29" s="2" customFormat="1">
      <c r="E63833" s="120"/>
      <c r="M63833" s="120"/>
      <c r="N63833" s="120"/>
      <c r="U63833" s="121"/>
      <c r="V63833" s="122"/>
      <c r="W63833" s="123"/>
      <c r="AC63833" s="123"/>
    </row>
    <row r="63834" spans="5:29" s="2" customFormat="1">
      <c r="E63834" s="120"/>
      <c r="M63834" s="120"/>
      <c r="N63834" s="120"/>
      <c r="U63834" s="121"/>
      <c r="V63834" s="122"/>
      <c r="W63834" s="123"/>
      <c r="AC63834" s="123"/>
    </row>
    <row r="63835" spans="5:29" s="2" customFormat="1">
      <c r="E63835" s="120"/>
      <c r="M63835" s="120"/>
      <c r="N63835" s="120"/>
      <c r="U63835" s="121"/>
      <c r="V63835" s="122"/>
      <c r="W63835" s="123"/>
      <c r="AC63835" s="123"/>
    </row>
    <row r="63836" spans="5:29" s="2" customFormat="1">
      <c r="E63836" s="120"/>
      <c r="M63836" s="120"/>
      <c r="N63836" s="120"/>
      <c r="U63836" s="121"/>
      <c r="V63836" s="122"/>
      <c r="W63836" s="123"/>
      <c r="AC63836" s="123"/>
    </row>
    <row r="63837" spans="5:29" s="2" customFormat="1">
      <c r="E63837" s="120"/>
      <c r="M63837" s="120"/>
      <c r="N63837" s="120"/>
      <c r="U63837" s="121"/>
      <c r="V63837" s="122"/>
      <c r="W63837" s="123"/>
      <c r="AC63837" s="123"/>
    </row>
    <row r="63838" spans="5:29" s="2" customFormat="1">
      <c r="E63838" s="120"/>
      <c r="M63838" s="120"/>
      <c r="N63838" s="120"/>
      <c r="U63838" s="121"/>
      <c r="V63838" s="122"/>
      <c r="W63838" s="123"/>
      <c r="AC63838" s="123"/>
    </row>
    <row r="63839" spans="5:29" s="2" customFormat="1">
      <c r="E63839" s="120"/>
      <c r="M63839" s="120"/>
      <c r="N63839" s="120"/>
      <c r="U63839" s="121"/>
      <c r="V63839" s="122"/>
      <c r="W63839" s="123"/>
      <c r="AC63839" s="123"/>
    </row>
    <row r="63840" spans="5:29" s="2" customFormat="1">
      <c r="E63840" s="120"/>
      <c r="M63840" s="120"/>
      <c r="N63840" s="120"/>
      <c r="U63840" s="121"/>
      <c r="V63840" s="122"/>
      <c r="W63840" s="123"/>
      <c r="AC63840" s="123"/>
    </row>
    <row r="63841" spans="5:29" s="2" customFormat="1">
      <c r="E63841" s="120"/>
      <c r="M63841" s="120"/>
      <c r="N63841" s="120"/>
      <c r="U63841" s="121"/>
      <c r="V63841" s="122"/>
      <c r="W63841" s="123"/>
      <c r="AC63841" s="123"/>
    </row>
    <row r="63842" spans="5:29" s="2" customFormat="1">
      <c r="E63842" s="120"/>
      <c r="M63842" s="120"/>
      <c r="N63842" s="120"/>
      <c r="U63842" s="121"/>
      <c r="V63842" s="122"/>
      <c r="W63842" s="123"/>
      <c r="AC63842" s="123"/>
    </row>
    <row r="63843" spans="5:29" s="2" customFormat="1">
      <c r="E63843" s="120"/>
      <c r="M63843" s="120"/>
      <c r="N63843" s="120"/>
      <c r="U63843" s="121"/>
      <c r="V63843" s="122"/>
      <c r="W63843" s="123"/>
      <c r="AC63843" s="123"/>
    </row>
    <row r="63844" spans="5:29" s="2" customFormat="1">
      <c r="E63844" s="120"/>
      <c r="M63844" s="120"/>
      <c r="N63844" s="120"/>
      <c r="U63844" s="121"/>
      <c r="V63844" s="122"/>
      <c r="W63844" s="123"/>
      <c r="AC63844" s="123"/>
    </row>
    <row r="63845" spans="5:29" s="2" customFormat="1">
      <c r="E63845" s="120"/>
      <c r="M63845" s="120"/>
      <c r="N63845" s="120"/>
      <c r="U63845" s="121"/>
      <c r="V63845" s="122"/>
      <c r="W63845" s="123"/>
      <c r="AC63845" s="123"/>
    </row>
    <row r="63846" spans="5:29" s="2" customFormat="1">
      <c r="E63846" s="120"/>
      <c r="M63846" s="120"/>
      <c r="N63846" s="120"/>
      <c r="U63846" s="121"/>
      <c r="V63846" s="122"/>
      <c r="W63846" s="123"/>
      <c r="AC63846" s="123"/>
    </row>
    <row r="63847" spans="5:29" s="2" customFormat="1">
      <c r="E63847" s="120"/>
      <c r="M63847" s="120"/>
      <c r="N63847" s="120"/>
      <c r="U63847" s="121"/>
      <c r="V63847" s="122"/>
      <c r="W63847" s="123"/>
      <c r="AC63847" s="123"/>
    </row>
    <row r="63848" spans="5:29" s="2" customFormat="1">
      <c r="E63848" s="120"/>
      <c r="M63848" s="120"/>
      <c r="N63848" s="120"/>
      <c r="U63848" s="121"/>
      <c r="V63848" s="122"/>
      <c r="W63848" s="123"/>
      <c r="AC63848" s="123"/>
    </row>
    <row r="63849" spans="5:29" s="2" customFormat="1">
      <c r="E63849" s="120"/>
      <c r="M63849" s="120"/>
      <c r="N63849" s="120"/>
      <c r="U63849" s="121"/>
      <c r="V63849" s="122"/>
      <c r="W63849" s="123"/>
      <c r="AC63849" s="123"/>
    </row>
    <row r="63850" spans="5:29" s="2" customFormat="1">
      <c r="E63850" s="120"/>
      <c r="M63850" s="120"/>
      <c r="N63850" s="120"/>
      <c r="U63850" s="121"/>
      <c r="V63850" s="122"/>
      <c r="W63850" s="123"/>
      <c r="AC63850" s="123"/>
    </row>
    <row r="63851" spans="5:29" s="2" customFormat="1">
      <c r="E63851" s="120"/>
      <c r="M63851" s="120"/>
      <c r="N63851" s="120"/>
      <c r="U63851" s="121"/>
      <c r="V63851" s="122"/>
      <c r="W63851" s="123"/>
      <c r="AC63851" s="123"/>
    </row>
    <row r="63852" spans="5:29" s="2" customFormat="1">
      <c r="E63852" s="120"/>
      <c r="M63852" s="120"/>
      <c r="N63852" s="120"/>
      <c r="U63852" s="121"/>
      <c r="V63852" s="122"/>
      <c r="W63852" s="123"/>
      <c r="AC63852" s="123"/>
    </row>
    <row r="63853" spans="5:29" s="2" customFormat="1">
      <c r="E63853" s="120"/>
      <c r="M63853" s="120"/>
      <c r="N63853" s="120"/>
      <c r="U63853" s="121"/>
      <c r="V63853" s="122"/>
      <c r="W63853" s="123"/>
      <c r="AC63853" s="123"/>
    </row>
    <row r="63854" spans="5:29" s="2" customFormat="1">
      <c r="E63854" s="120"/>
      <c r="M63854" s="120"/>
      <c r="N63854" s="120"/>
      <c r="U63854" s="121"/>
      <c r="V63854" s="122"/>
      <c r="W63854" s="123"/>
      <c r="AC63854" s="123"/>
    </row>
    <row r="63855" spans="5:29" s="2" customFormat="1">
      <c r="E63855" s="120"/>
      <c r="M63855" s="120"/>
      <c r="N63855" s="120"/>
      <c r="U63855" s="121"/>
      <c r="V63855" s="122"/>
      <c r="W63855" s="123"/>
      <c r="AC63855" s="123"/>
    </row>
    <row r="63856" spans="5:29" s="2" customFormat="1">
      <c r="E63856" s="120"/>
      <c r="M63856" s="120"/>
      <c r="N63856" s="120"/>
      <c r="U63856" s="121"/>
      <c r="V63856" s="122"/>
      <c r="W63856" s="123"/>
      <c r="AC63856" s="123"/>
    </row>
    <row r="63857" spans="5:29" s="2" customFormat="1">
      <c r="E63857" s="120"/>
      <c r="M63857" s="120"/>
      <c r="N63857" s="120"/>
      <c r="U63857" s="121"/>
      <c r="V63857" s="122"/>
      <c r="W63857" s="123"/>
      <c r="AC63857" s="123"/>
    </row>
    <row r="63858" spans="5:29" s="2" customFormat="1">
      <c r="E63858" s="120"/>
      <c r="M63858" s="120"/>
      <c r="N63858" s="120"/>
      <c r="U63858" s="121"/>
      <c r="V63858" s="122"/>
      <c r="W63858" s="123"/>
      <c r="AC63858" s="123"/>
    </row>
    <row r="63859" spans="5:29" s="2" customFormat="1">
      <c r="E63859" s="120"/>
      <c r="M63859" s="120"/>
      <c r="N63859" s="120"/>
      <c r="U63859" s="121"/>
      <c r="V63859" s="122"/>
      <c r="W63859" s="123"/>
      <c r="AC63859" s="123"/>
    </row>
    <row r="63860" spans="5:29" s="2" customFormat="1">
      <c r="E63860" s="120"/>
      <c r="M63860" s="120"/>
      <c r="N63860" s="120"/>
      <c r="U63860" s="121"/>
      <c r="V63860" s="122"/>
      <c r="W63860" s="123"/>
      <c r="AC63860" s="123"/>
    </row>
    <row r="63861" spans="5:29" s="2" customFormat="1">
      <c r="E63861" s="120"/>
      <c r="M63861" s="120"/>
      <c r="N63861" s="120"/>
      <c r="U63861" s="121"/>
      <c r="V63861" s="122"/>
      <c r="W63861" s="123"/>
      <c r="AC63861" s="123"/>
    </row>
    <row r="63862" spans="5:29" s="2" customFormat="1">
      <c r="E63862" s="120"/>
      <c r="M63862" s="120"/>
      <c r="N63862" s="120"/>
      <c r="U63862" s="121"/>
      <c r="V63862" s="122"/>
      <c r="W63862" s="123"/>
      <c r="AC63862" s="123"/>
    </row>
    <row r="63863" spans="5:29" s="2" customFormat="1">
      <c r="E63863" s="120"/>
      <c r="M63863" s="120"/>
      <c r="N63863" s="120"/>
      <c r="U63863" s="121"/>
      <c r="V63863" s="122"/>
      <c r="W63863" s="123"/>
      <c r="AC63863" s="123"/>
    </row>
    <row r="63864" spans="5:29" s="2" customFormat="1">
      <c r="E63864" s="120"/>
      <c r="M63864" s="120"/>
      <c r="N63864" s="120"/>
      <c r="U63864" s="121"/>
      <c r="V63864" s="122"/>
      <c r="W63864" s="123"/>
      <c r="AC63864" s="123"/>
    </row>
    <row r="63865" spans="5:29" s="2" customFormat="1">
      <c r="E63865" s="120"/>
      <c r="M63865" s="120"/>
      <c r="N63865" s="120"/>
      <c r="U63865" s="121"/>
      <c r="V63865" s="122"/>
      <c r="W63865" s="123"/>
      <c r="AC63865" s="123"/>
    </row>
    <row r="63866" spans="5:29" s="2" customFormat="1">
      <c r="E63866" s="120"/>
      <c r="M63866" s="120"/>
      <c r="N63866" s="120"/>
      <c r="U63866" s="121"/>
      <c r="V63866" s="122"/>
      <c r="W63866" s="123"/>
      <c r="AC63866" s="123"/>
    </row>
    <row r="63867" spans="5:29" s="2" customFormat="1">
      <c r="E63867" s="120"/>
      <c r="M63867" s="120"/>
      <c r="N63867" s="120"/>
      <c r="U63867" s="121"/>
      <c r="V63867" s="122"/>
      <c r="W63867" s="123"/>
      <c r="AC63867" s="123"/>
    </row>
    <row r="63868" spans="5:29" s="2" customFormat="1">
      <c r="E63868" s="120"/>
      <c r="M63868" s="120"/>
      <c r="N63868" s="120"/>
      <c r="U63868" s="121"/>
      <c r="V63868" s="122"/>
      <c r="W63868" s="123"/>
      <c r="AC63868" s="123"/>
    </row>
    <row r="63869" spans="5:29" s="2" customFormat="1">
      <c r="E63869" s="120"/>
      <c r="M63869" s="120"/>
      <c r="N63869" s="120"/>
      <c r="U63869" s="121"/>
      <c r="V63869" s="122"/>
      <c r="W63869" s="123"/>
      <c r="AC63869" s="123"/>
    </row>
    <row r="63870" spans="5:29" s="2" customFormat="1">
      <c r="E63870" s="120"/>
      <c r="M63870" s="120"/>
      <c r="N63870" s="120"/>
      <c r="U63870" s="121"/>
      <c r="V63870" s="122"/>
      <c r="W63870" s="123"/>
      <c r="AC63870" s="123"/>
    </row>
    <row r="63871" spans="5:29" s="2" customFormat="1">
      <c r="E63871" s="120"/>
      <c r="M63871" s="120"/>
      <c r="N63871" s="120"/>
      <c r="U63871" s="121"/>
      <c r="V63871" s="122"/>
      <c r="W63871" s="123"/>
      <c r="AC63871" s="123"/>
    </row>
    <row r="63872" spans="5:29" s="2" customFormat="1">
      <c r="E63872" s="120"/>
      <c r="M63872" s="120"/>
      <c r="N63872" s="120"/>
      <c r="U63872" s="121"/>
      <c r="V63872" s="122"/>
      <c r="W63872" s="123"/>
      <c r="AC63872" s="123"/>
    </row>
    <row r="63873" spans="5:29" s="2" customFormat="1">
      <c r="E63873" s="120"/>
      <c r="M63873" s="120"/>
      <c r="N63873" s="120"/>
      <c r="U63873" s="121"/>
      <c r="V63873" s="122"/>
      <c r="W63873" s="123"/>
      <c r="AC63873" s="123"/>
    </row>
    <row r="63874" spans="5:29" s="2" customFormat="1">
      <c r="E63874" s="120"/>
      <c r="M63874" s="120"/>
      <c r="N63874" s="120"/>
      <c r="U63874" s="121"/>
      <c r="V63874" s="122"/>
      <c r="W63874" s="123"/>
      <c r="AC63874" s="123"/>
    </row>
    <row r="63875" spans="5:29" s="2" customFormat="1">
      <c r="E63875" s="120"/>
      <c r="M63875" s="120"/>
      <c r="N63875" s="120"/>
      <c r="U63875" s="121"/>
      <c r="V63875" s="122"/>
      <c r="W63875" s="123"/>
      <c r="AC63875" s="123"/>
    </row>
    <row r="63876" spans="5:29" s="2" customFormat="1">
      <c r="E63876" s="120"/>
      <c r="M63876" s="120"/>
      <c r="N63876" s="120"/>
      <c r="U63876" s="121"/>
      <c r="V63876" s="122"/>
      <c r="W63876" s="123"/>
      <c r="AC63876" s="123"/>
    </row>
    <row r="63877" spans="5:29" s="2" customFormat="1">
      <c r="E63877" s="120"/>
      <c r="M63877" s="120"/>
      <c r="N63877" s="120"/>
      <c r="U63877" s="121"/>
      <c r="V63877" s="122"/>
      <c r="W63877" s="123"/>
      <c r="AC63877" s="123"/>
    </row>
    <row r="63878" spans="5:29" s="2" customFormat="1">
      <c r="E63878" s="120"/>
      <c r="M63878" s="120"/>
      <c r="N63878" s="120"/>
      <c r="U63878" s="121"/>
      <c r="V63878" s="122"/>
      <c r="W63878" s="123"/>
      <c r="AC63878" s="123"/>
    </row>
    <row r="63879" spans="5:29" s="2" customFormat="1">
      <c r="E63879" s="120"/>
      <c r="M63879" s="120"/>
      <c r="N63879" s="120"/>
      <c r="U63879" s="121"/>
      <c r="V63879" s="122"/>
      <c r="W63879" s="123"/>
      <c r="AC63879" s="123"/>
    </row>
    <row r="63880" spans="5:29" s="2" customFormat="1">
      <c r="E63880" s="120"/>
      <c r="M63880" s="120"/>
      <c r="N63880" s="120"/>
      <c r="U63880" s="121"/>
      <c r="V63880" s="122"/>
      <c r="W63880" s="123"/>
      <c r="AC63880" s="123"/>
    </row>
    <row r="63881" spans="5:29" s="2" customFormat="1">
      <c r="E63881" s="120"/>
      <c r="M63881" s="120"/>
      <c r="N63881" s="120"/>
      <c r="U63881" s="121"/>
      <c r="V63881" s="122"/>
      <c r="W63881" s="123"/>
      <c r="AC63881" s="123"/>
    </row>
    <row r="63882" spans="5:29" s="2" customFormat="1">
      <c r="E63882" s="120"/>
      <c r="M63882" s="120"/>
      <c r="N63882" s="120"/>
      <c r="U63882" s="121"/>
      <c r="V63882" s="122"/>
      <c r="W63882" s="123"/>
      <c r="AC63882" s="123"/>
    </row>
    <row r="63883" spans="5:29" s="2" customFormat="1">
      <c r="E63883" s="120"/>
      <c r="M63883" s="120"/>
      <c r="N63883" s="120"/>
      <c r="U63883" s="121"/>
      <c r="V63883" s="122"/>
      <c r="W63883" s="123"/>
      <c r="AC63883" s="123"/>
    </row>
    <row r="63884" spans="5:29" s="2" customFormat="1">
      <c r="E63884" s="120"/>
      <c r="M63884" s="120"/>
      <c r="N63884" s="120"/>
      <c r="U63884" s="121"/>
      <c r="V63884" s="122"/>
      <c r="W63884" s="123"/>
      <c r="AC63884" s="123"/>
    </row>
    <row r="63885" spans="5:29" s="2" customFormat="1">
      <c r="E63885" s="120"/>
      <c r="M63885" s="120"/>
      <c r="N63885" s="120"/>
      <c r="U63885" s="121"/>
      <c r="V63885" s="122"/>
      <c r="W63885" s="123"/>
      <c r="AC63885" s="123"/>
    </row>
    <row r="63886" spans="5:29" s="2" customFormat="1">
      <c r="E63886" s="120"/>
      <c r="M63886" s="120"/>
      <c r="N63886" s="120"/>
      <c r="U63886" s="121"/>
      <c r="V63886" s="122"/>
      <c r="W63886" s="123"/>
      <c r="AC63886" s="123"/>
    </row>
    <row r="63887" spans="5:29" s="2" customFormat="1">
      <c r="E63887" s="120"/>
      <c r="M63887" s="120"/>
      <c r="N63887" s="120"/>
      <c r="U63887" s="121"/>
      <c r="V63887" s="122"/>
      <c r="W63887" s="123"/>
      <c r="AC63887" s="123"/>
    </row>
    <row r="63888" spans="5:29" s="2" customFormat="1">
      <c r="E63888" s="120"/>
      <c r="M63888" s="120"/>
      <c r="N63888" s="120"/>
      <c r="U63888" s="121"/>
      <c r="V63888" s="122"/>
      <c r="W63888" s="123"/>
      <c r="AC63888" s="123"/>
    </row>
    <row r="63889" spans="5:29" s="2" customFormat="1">
      <c r="E63889" s="120"/>
      <c r="M63889" s="120"/>
      <c r="N63889" s="120"/>
      <c r="U63889" s="121"/>
      <c r="V63889" s="122"/>
      <c r="W63889" s="123"/>
      <c r="AC63889" s="123"/>
    </row>
    <row r="63890" spans="5:29" s="2" customFormat="1">
      <c r="E63890" s="120"/>
      <c r="M63890" s="120"/>
      <c r="N63890" s="120"/>
      <c r="U63890" s="121"/>
      <c r="V63890" s="122"/>
      <c r="W63890" s="123"/>
      <c r="AC63890" s="123"/>
    </row>
    <row r="63891" spans="5:29" s="2" customFormat="1">
      <c r="E63891" s="120"/>
      <c r="M63891" s="120"/>
      <c r="N63891" s="120"/>
      <c r="U63891" s="121"/>
      <c r="V63891" s="122"/>
      <c r="W63891" s="123"/>
      <c r="AC63891" s="123"/>
    </row>
    <row r="63892" spans="5:29" s="2" customFormat="1">
      <c r="E63892" s="120"/>
      <c r="M63892" s="120"/>
      <c r="N63892" s="120"/>
      <c r="U63892" s="121"/>
      <c r="V63892" s="122"/>
      <c r="W63892" s="123"/>
      <c r="AC63892" s="123"/>
    </row>
    <row r="63893" spans="5:29" s="2" customFormat="1">
      <c r="E63893" s="120"/>
      <c r="M63893" s="120"/>
      <c r="N63893" s="120"/>
      <c r="U63893" s="121"/>
      <c r="V63893" s="122"/>
      <c r="W63893" s="123"/>
      <c r="AC63893" s="123"/>
    </row>
    <row r="63894" spans="5:29" s="2" customFormat="1">
      <c r="E63894" s="120"/>
      <c r="M63894" s="120"/>
      <c r="N63894" s="120"/>
      <c r="U63894" s="121"/>
      <c r="V63894" s="122"/>
      <c r="W63894" s="123"/>
      <c r="AC63894" s="123"/>
    </row>
    <row r="63895" spans="5:29" s="2" customFormat="1">
      <c r="E63895" s="120"/>
      <c r="M63895" s="120"/>
      <c r="N63895" s="120"/>
      <c r="U63895" s="121"/>
      <c r="V63895" s="122"/>
      <c r="W63895" s="123"/>
      <c r="AC63895" s="123"/>
    </row>
    <row r="63896" spans="5:29" s="2" customFormat="1">
      <c r="E63896" s="120"/>
      <c r="M63896" s="120"/>
      <c r="N63896" s="120"/>
      <c r="U63896" s="121"/>
      <c r="V63896" s="122"/>
      <c r="W63896" s="123"/>
      <c r="AC63896" s="123"/>
    </row>
    <row r="63897" spans="5:29" s="2" customFormat="1">
      <c r="E63897" s="120"/>
      <c r="M63897" s="120"/>
      <c r="N63897" s="120"/>
      <c r="U63897" s="121"/>
      <c r="V63897" s="122"/>
      <c r="W63897" s="123"/>
      <c r="AC63897" s="123"/>
    </row>
    <row r="63898" spans="5:29" s="2" customFormat="1">
      <c r="E63898" s="120"/>
      <c r="M63898" s="120"/>
      <c r="N63898" s="120"/>
      <c r="U63898" s="121"/>
      <c r="V63898" s="122"/>
      <c r="W63898" s="123"/>
      <c r="AC63898" s="123"/>
    </row>
    <row r="63899" spans="5:29" s="2" customFormat="1">
      <c r="E63899" s="120"/>
      <c r="M63899" s="120"/>
      <c r="N63899" s="120"/>
      <c r="U63899" s="121"/>
      <c r="V63899" s="122"/>
      <c r="W63899" s="123"/>
      <c r="AC63899" s="123"/>
    </row>
    <row r="63900" spans="5:29" s="2" customFormat="1">
      <c r="E63900" s="120"/>
      <c r="M63900" s="120"/>
      <c r="N63900" s="120"/>
      <c r="U63900" s="121"/>
      <c r="V63900" s="122"/>
      <c r="W63900" s="123"/>
      <c r="AC63900" s="123"/>
    </row>
    <row r="63901" spans="5:29" s="2" customFormat="1">
      <c r="E63901" s="120"/>
      <c r="M63901" s="120"/>
      <c r="N63901" s="120"/>
      <c r="U63901" s="121"/>
      <c r="V63901" s="122"/>
      <c r="W63901" s="123"/>
      <c r="AC63901" s="123"/>
    </row>
    <row r="63902" spans="5:29" s="2" customFormat="1">
      <c r="E63902" s="120"/>
      <c r="M63902" s="120"/>
      <c r="N63902" s="120"/>
      <c r="U63902" s="121"/>
      <c r="V63902" s="122"/>
      <c r="W63902" s="123"/>
      <c r="AC63902" s="123"/>
    </row>
    <row r="63903" spans="5:29" s="2" customFormat="1">
      <c r="E63903" s="120"/>
      <c r="M63903" s="120"/>
      <c r="N63903" s="120"/>
      <c r="U63903" s="121"/>
      <c r="V63903" s="122"/>
      <c r="W63903" s="123"/>
      <c r="AC63903" s="123"/>
    </row>
    <row r="63904" spans="5:29" s="2" customFormat="1">
      <c r="E63904" s="120"/>
      <c r="M63904" s="120"/>
      <c r="N63904" s="120"/>
      <c r="U63904" s="121"/>
      <c r="V63904" s="122"/>
      <c r="W63904" s="123"/>
      <c r="AC63904" s="123"/>
    </row>
    <row r="63905" spans="5:29" s="2" customFormat="1">
      <c r="E63905" s="120"/>
      <c r="M63905" s="120"/>
      <c r="N63905" s="120"/>
      <c r="U63905" s="121"/>
      <c r="V63905" s="122"/>
      <c r="W63905" s="123"/>
      <c r="AC63905" s="123"/>
    </row>
    <row r="63906" spans="5:29" s="2" customFormat="1">
      <c r="E63906" s="120"/>
      <c r="M63906" s="120"/>
      <c r="N63906" s="120"/>
      <c r="U63906" s="121"/>
      <c r="V63906" s="122"/>
      <c r="W63906" s="123"/>
      <c r="AC63906" s="123"/>
    </row>
    <row r="63907" spans="5:29" s="2" customFormat="1">
      <c r="E63907" s="120"/>
      <c r="M63907" s="120"/>
      <c r="N63907" s="120"/>
      <c r="U63907" s="121"/>
      <c r="V63907" s="122"/>
      <c r="W63907" s="123"/>
      <c r="AC63907" s="123"/>
    </row>
    <row r="63908" spans="5:29" s="2" customFormat="1">
      <c r="E63908" s="120"/>
      <c r="M63908" s="120"/>
      <c r="N63908" s="120"/>
      <c r="U63908" s="121"/>
      <c r="V63908" s="122"/>
      <c r="W63908" s="123"/>
      <c r="AC63908" s="123"/>
    </row>
    <row r="63909" spans="5:29" s="2" customFormat="1">
      <c r="E63909" s="120"/>
      <c r="M63909" s="120"/>
      <c r="N63909" s="120"/>
      <c r="U63909" s="121"/>
      <c r="V63909" s="122"/>
      <c r="W63909" s="123"/>
      <c r="AC63909" s="123"/>
    </row>
    <row r="63910" spans="5:29" s="2" customFormat="1">
      <c r="E63910" s="120"/>
      <c r="M63910" s="120"/>
      <c r="N63910" s="120"/>
      <c r="U63910" s="121"/>
      <c r="V63910" s="122"/>
      <c r="W63910" s="123"/>
      <c r="AC63910" s="123"/>
    </row>
    <row r="63911" spans="5:29" s="2" customFormat="1">
      <c r="E63911" s="120"/>
      <c r="M63911" s="120"/>
      <c r="N63911" s="120"/>
      <c r="U63911" s="121"/>
      <c r="V63911" s="122"/>
      <c r="W63911" s="123"/>
      <c r="AC63911" s="123"/>
    </row>
    <row r="63912" spans="5:29" s="2" customFormat="1">
      <c r="E63912" s="120"/>
      <c r="M63912" s="120"/>
      <c r="N63912" s="120"/>
      <c r="U63912" s="121"/>
      <c r="V63912" s="122"/>
      <c r="W63912" s="123"/>
      <c r="AC63912" s="123"/>
    </row>
    <row r="63913" spans="5:29" s="2" customFormat="1">
      <c r="E63913" s="120"/>
      <c r="M63913" s="120"/>
      <c r="N63913" s="120"/>
      <c r="U63913" s="121"/>
      <c r="V63913" s="122"/>
      <c r="W63913" s="123"/>
      <c r="AC63913" s="123"/>
    </row>
    <row r="63914" spans="5:29" s="2" customFormat="1">
      <c r="E63914" s="120"/>
      <c r="M63914" s="120"/>
      <c r="N63914" s="120"/>
      <c r="U63914" s="121"/>
      <c r="V63914" s="122"/>
      <c r="W63914" s="123"/>
      <c r="AC63914" s="123"/>
    </row>
    <row r="63915" spans="5:29" s="2" customFormat="1">
      <c r="E63915" s="120"/>
      <c r="M63915" s="120"/>
      <c r="N63915" s="120"/>
      <c r="U63915" s="121"/>
      <c r="V63915" s="122"/>
      <c r="W63915" s="123"/>
      <c r="AC63915" s="123"/>
    </row>
    <row r="63916" spans="5:29" s="2" customFormat="1">
      <c r="E63916" s="120"/>
      <c r="M63916" s="120"/>
      <c r="N63916" s="120"/>
      <c r="U63916" s="121"/>
      <c r="V63916" s="122"/>
      <c r="W63916" s="123"/>
      <c r="AC63916" s="123"/>
    </row>
    <row r="63917" spans="5:29" s="2" customFormat="1">
      <c r="E63917" s="120"/>
      <c r="M63917" s="120"/>
      <c r="N63917" s="120"/>
      <c r="U63917" s="121"/>
      <c r="V63917" s="122"/>
      <c r="W63917" s="123"/>
      <c r="AC63917" s="123"/>
    </row>
    <row r="63918" spans="5:29" s="2" customFormat="1">
      <c r="E63918" s="120"/>
      <c r="M63918" s="120"/>
      <c r="N63918" s="120"/>
      <c r="U63918" s="121"/>
      <c r="V63918" s="122"/>
      <c r="W63918" s="123"/>
      <c r="AC63918" s="123"/>
    </row>
    <row r="63919" spans="5:29" s="2" customFormat="1">
      <c r="E63919" s="120"/>
      <c r="M63919" s="120"/>
      <c r="N63919" s="120"/>
      <c r="U63919" s="121"/>
      <c r="V63919" s="122"/>
      <c r="W63919" s="123"/>
      <c r="AC63919" s="123"/>
    </row>
    <row r="63920" spans="5:29" s="2" customFormat="1">
      <c r="E63920" s="120"/>
      <c r="M63920" s="120"/>
      <c r="N63920" s="120"/>
      <c r="U63920" s="121"/>
      <c r="V63920" s="122"/>
      <c r="W63920" s="123"/>
      <c r="AC63920" s="123"/>
    </row>
    <row r="63921" spans="5:29" s="2" customFormat="1">
      <c r="E63921" s="120"/>
      <c r="M63921" s="120"/>
      <c r="N63921" s="120"/>
      <c r="U63921" s="121"/>
      <c r="V63921" s="122"/>
      <c r="W63921" s="123"/>
      <c r="AC63921" s="123"/>
    </row>
    <row r="63922" spans="5:29" s="2" customFormat="1">
      <c r="E63922" s="120"/>
      <c r="M63922" s="120"/>
      <c r="N63922" s="120"/>
      <c r="U63922" s="121"/>
      <c r="V63922" s="122"/>
      <c r="W63922" s="123"/>
      <c r="AC63922" s="123"/>
    </row>
    <row r="63923" spans="5:29" s="2" customFormat="1">
      <c r="E63923" s="120"/>
      <c r="M63923" s="120"/>
      <c r="N63923" s="120"/>
      <c r="U63923" s="121"/>
      <c r="V63923" s="122"/>
      <c r="W63923" s="123"/>
      <c r="AC63923" s="123"/>
    </row>
    <row r="63924" spans="5:29" s="2" customFormat="1">
      <c r="E63924" s="120"/>
      <c r="M63924" s="120"/>
      <c r="N63924" s="120"/>
      <c r="U63924" s="121"/>
      <c r="V63924" s="122"/>
      <c r="W63924" s="123"/>
      <c r="AC63924" s="123"/>
    </row>
    <row r="63925" spans="5:29" s="2" customFormat="1">
      <c r="E63925" s="120"/>
      <c r="M63925" s="120"/>
      <c r="N63925" s="120"/>
      <c r="U63925" s="121"/>
      <c r="V63925" s="122"/>
      <c r="W63925" s="123"/>
      <c r="AC63925" s="123"/>
    </row>
    <row r="63926" spans="5:29" s="2" customFormat="1">
      <c r="E63926" s="120"/>
      <c r="M63926" s="120"/>
      <c r="N63926" s="120"/>
      <c r="U63926" s="121"/>
      <c r="V63926" s="122"/>
      <c r="W63926" s="123"/>
      <c r="AC63926" s="123"/>
    </row>
    <row r="63927" spans="5:29" s="2" customFormat="1">
      <c r="E63927" s="120"/>
      <c r="M63927" s="120"/>
      <c r="N63927" s="120"/>
      <c r="U63927" s="121"/>
      <c r="V63927" s="122"/>
      <c r="W63927" s="123"/>
      <c r="AC63927" s="123"/>
    </row>
    <row r="63928" spans="5:29" s="2" customFormat="1">
      <c r="E63928" s="120"/>
      <c r="M63928" s="120"/>
      <c r="N63928" s="120"/>
      <c r="U63928" s="121"/>
      <c r="V63928" s="122"/>
      <c r="W63928" s="123"/>
      <c r="AC63928" s="123"/>
    </row>
    <row r="63929" spans="5:29" s="2" customFormat="1">
      <c r="E63929" s="120"/>
      <c r="M63929" s="120"/>
      <c r="N63929" s="120"/>
      <c r="U63929" s="121"/>
      <c r="V63929" s="122"/>
      <c r="W63929" s="123"/>
      <c r="AC63929" s="123"/>
    </row>
    <row r="63930" spans="5:29" s="2" customFormat="1">
      <c r="E63930" s="120"/>
      <c r="M63930" s="120"/>
      <c r="N63930" s="120"/>
      <c r="U63930" s="121"/>
      <c r="V63930" s="122"/>
      <c r="W63930" s="123"/>
      <c r="AC63930" s="123"/>
    </row>
    <row r="63931" spans="5:29" s="2" customFormat="1">
      <c r="E63931" s="120"/>
      <c r="M63931" s="120"/>
      <c r="N63931" s="120"/>
      <c r="U63931" s="121"/>
      <c r="V63931" s="122"/>
      <c r="W63931" s="123"/>
      <c r="AC63931" s="123"/>
    </row>
    <row r="63932" spans="5:29" s="2" customFormat="1">
      <c r="E63932" s="120"/>
      <c r="M63932" s="120"/>
      <c r="N63932" s="120"/>
      <c r="U63932" s="121"/>
      <c r="V63932" s="122"/>
      <c r="W63932" s="123"/>
      <c r="AC63932" s="123"/>
    </row>
    <row r="63933" spans="5:29" s="2" customFormat="1">
      <c r="E63933" s="120"/>
      <c r="M63933" s="120"/>
      <c r="N63933" s="120"/>
      <c r="U63933" s="121"/>
      <c r="V63933" s="122"/>
      <c r="W63933" s="123"/>
      <c r="AC63933" s="123"/>
    </row>
    <row r="63934" spans="5:29" s="2" customFormat="1">
      <c r="E63934" s="120"/>
      <c r="M63934" s="120"/>
      <c r="N63934" s="120"/>
      <c r="U63934" s="121"/>
      <c r="V63934" s="122"/>
      <c r="W63934" s="123"/>
      <c r="AC63934" s="123"/>
    </row>
    <row r="63935" spans="5:29" s="2" customFormat="1">
      <c r="E63935" s="120"/>
      <c r="M63935" s="120"/>
      <c r="N63935" s="120"/>
      <c r="U63935" s="121"/>
      <c r="V63935" s="122"/>
      <c r="W63935" s="123"/>
      <c r="AC63935" s="123"/>
    </row>
    <row r="63936" spans="5:29" s="2" customFormat="1">
      <c r="E63936" s="120"/>
      <c r="M63936" s="120"/>
      <c r="N63936" s="120"/>
      <c r="U63936" s="121"/>
      <c r="V63936" s="122"/>
      <c r="W63936" s="123"/>
      <c r="AC63936" s="123"/>
    </row>
    <row r="63937" spans="5:29" s="2" customFormat="1">
      <c r="E63937" s="120"/>
      <c r="M63937" s="120"/>
      <c r="N63937" s="120"/>
      <c r="U63937" s="121"/>
      <c r="V63937" s="122"/>
      <c r="W63937" s="123"/>
      <c r="AC63937" s="123"/>
    </row>
    <row r="63938" spans="5:29" s="2" customFormat="1">
      <c r="E63938" s="120"/>
      <c r="M63938" s="120"/>
      <c r="N63938" s="120"/>
      <c r="U63938" s="121"/>
      <c r="V63938" s="122"/>
      <c r="W63938" s="123"/>
      <c r="AC63938" s="123"/>
    </row>
    <row r="63939" spans="5:29" s="2" customFormat="1">
      <c r="E63939" s="120"/>
      <c r="M63939" s="120"/>
      <c r="N63939" s="120"/>
      <c r="U63939" s="121"/>
      <c r="V63939" s="122"/>
      <c r="W63939" s="123"/>
      <c r="AC63939" s="123"/>
    </row>
    <row r="63940" spans="5:29" s="2" customFormat="1">
      <c r="E63940" s="120"/>
      <c r="M63940" s="120"/>
      <c r="N63940" s="120"/>
      <c r="U63940" s="121"/>
      <c r="V63940" s="122"/>
      <c r="W63940" s="123"/>
      <c r="AC63940" s="123"/>
    </row>
    <row r="63941" spans="5:29" s="2" customFormat="1">
      <c r="E63941" s="120"/>
      <c r="M63941" s="120"/>
      <c r="N63941" s="120"/>
      <c r="U63941" s="121"/>
      <c r="V63941" s="122"/>
      <c r="W63941" s="123"/>
      <c r="AC63941" s="123"/>
    </row>
    <row r="63942" spans="5:29" s="2" customFormat="1">
      <c r="E63942" s="120"/>
      <c r="M63942" s="120"/>
      <c r="N63942" s="120"/>
      <c r="U63942" s="121"/>
      <c r="V63942" s="122"/>
      <c r="W63942" s="123"/>
      <c r="AC63942" s="123"/>
    </row>
    <row r="63943" spans="5:29" s="2" customFormat="1">
      <c r="E63943" s="120"/>
      <c r="M63943" s="120"/>
      <c r="N63943" s="120"/>
      <c r="U63943" s="121"/>
      <c r="V63943" s="122"/>
      <c r="W63943" s="123"/>
      <c r="AC63943" s="123"/>
    </row>
    <row r="63944" spans="5:29" s="2" customFormat="1">
      <c r="E63944" s="120"/>
      <c r="M63944" s="120"/>
      <c r="N63944" s="120"/>
      <c r="U63944" s="121"/>
      <c r="V63944" s="122"/>
      <c r="W63944" s="123"/>
      <c r="AC63944" s="123"/>
    </row>
    <row r="63945" spans="5:29" s="2" customFormat="1">
      <c r="E63945" s="120"/>
      <c r="M63945" s="120"/>
      <c r="N63945" s="120"/>
      <c r="U63945" s="121"/>
      <c r="V63945" s="122"/>
      <c r="W63945" s="123"/>
      <c r="AC63945" s="123"/>
    </row>
    <row r="63946" spans="5:29" s="2" customFormat="1">
      <c r="E63946" s="120"/>
      <c r="M63946" s="120"/>
      <c r="N63946" s="120"/>
      <c r="U63946" s="121"/>
      <c r="V63946" s="122"/>
      <c r="W63946" s="123"/>
      <c r="AC63946" s="123"/>
    </row>
    <row r="63947" spans="5:29" s="2" customFormat="1">
      <c r="E63947" s="120"/>
      <c r="M63947" s="120"/>
      <c r="N63947" s="120"/>
      <c r="U63947" s="121"/>
      <c r="V63947" s="122"/>
      <c r="W63947" s="123"/>
      <c r="AC63947" s="123"/>
    </row>
    <row r="63948" spans="5:29" s="2" customFormat="1">
      <c r="E63948" s="120"/>
      <c r="M63948" s="120"/>
      <c r="N63948" s="120"/>
      <c r="U63948" s="121"/>
      <c r="V63948" s="122"/>
      <c r="W63948" s="123"/>
      <c r="AC63948" s="123"/>
    </row>
    <row r="63949" spans="5:29" s="2" customFormat="1">
      <c r="E63949" s="120"/>
      <c r="M63949" s="120"/>
      <c r="N63949" s="120"/>
      <c r="U63949" s="121"/>
      <c r="V63949" s="122"/>
      <c r="W63949" s="123"/>
      <c r="AC63949" s="123"/>
    </row>
    <row r="63950" spans="5:29" s="2" customFormat="1">
      <c r="E63950" s="120"/>
      <c r="M63950" s="120"/>
      <c r="N63950" s="120"/>
      <c r="U63950" s="121"/>
      <c r="V63950" s="122"/>
      <c r="W63950" s="123"/>
      <c r="AC63950" s="123"/>
    </row>
    <row r="63951" spans="5:29" s="2" customFormat="1">
      <c r="E63951" s="120"/>
      <c r="M63951" s="120"/>
      <c r="N63951" s="120"/>
      <c r="U63951" s="121"/>
      <c r="V63951" s="122"/>
      <c r="W63951" s="123"/>
      <c r="AC63951" s="123"/>
    </row>
    <row r="63952" spans="5:29" s="2" customFormat="1">
      <c r="E63952" s="120"/>
      <c r="M63952" s="120"/>
      <c r="N63952" s="120"/>
      <c r="U63952" s="121"/>
      <c r="V63952" s="122"/>
      <c r="W63952" s="123"/>
      <c r="AC63952" s="123"/>
    </row>
    <row r="63953" spans="5:29" s="2" customFormat="1">
      <c r="E63953" s="120"/>
      <c r="M63953" s="120"/>
      <c r="N63953" s="120"/>
      <c r="U63953" s="121"/>
      <c r="V63953" s="122"/>
      <c r="W63953" s="123"/>
      <c r="AC63953" s="123"/>
    </row>
    <row r="63954" spans="5:29" s="2" customFormat="1">
      <c r="E63954" s="120"/>
      <c r="M63954" s="120"/>
      <c r="N63954" s="120"/>
      <c r="U63954" s="121"/>
      <c r="V63954" s="122"/>
      <c r="W63954" s="123"/>
      <c r="AC63954" s="123"/>
    </row>
    <row r="63955" spans="5:29" s="2" customFormat="1">
      <c r="E63955" s="120"/>
      <c r="M63955" s="120"/>
      <c r="N63955" s="120"/>
      <c r="U63955" s="121"/>
      <c r="V63955" s="122"/>
      <c r="W63955" s="123"/>
      <c r="AC63955" s="123"/>
    </row>
    <row r="63956" spans="5:29" s="2" customFormat="1">
      <c r="E63956" s="120"/>
      <c r="M63956" s="120"/>
      <c r="N63956" s="120"/>
      <c r="U63956" s="121"/>
      <c r="V63956" s="122"/>
      <c r="W63956" s="123"/>
      <c r="AC63956" s="123"/>
    </row>
    <row r="63957" spans="5:29" s="2" customFormat="1">
      <c r="E63957" s="120"/>
      <c r="M63957" s="120"/>
      <c r="N63957" s="120"/>
      <c r="U63957" s="121"/>
      <c r="V63957" s="122"/>
      <c r="W63957" s="123"/>
      <c r="AC63957" s="123"/>
    </row>
    <row r="63958" spans="5:29" s="2" customFormat="1">
      <c r="E63958" s="120"/>
      <c r="M63958" s="120"/>
      <c r="N63958" s="120"/>
      <c r="U63958" s="121"/>
      <c r="V63958" s="122"/>
      <c r="W63958" s="123"/>
      <c r="AC63958" s="123"/>
    </row>
    <row r="63959" spans="5:29" s="2" customFormat="1">
      <c r="E63959" s="120"/>
      <c r="M63959" s="120"/>
      <c r="N63959" s="120"/>
      <c r="U63959" s="121"/>
      <c r="V63959" s="122"/>
      <c r="W63959" s="123"/>
      <c r="AC63959" s="123"/>
    </row>
    <row r="63960" spans="5:29" s="2" customFormat="1">
      <c r="E63960" s="120"/>
      <c r="M63960" s="120"/>
      <c r="N63960" s="120"/>
      <c r="U63960" s="121"/>
      <c r="V63960" s="122"/>
      <c r="W63960" s="123"/>
      <c r="AC63960" s="123"/>
    </row>
    <row r="63961" spans="5:29" s="2" customFormat="1">
      <c r="E63961" s="120"/>
      <c r="M63961" s="120"/>
      <c r="N63961" s="120"/>
      <c r="U63961" s="121"/>
      <c r="V63961" s="122"/>
      <c r="W63961" s="123"/>
      <c r="AC63961" s="123"/>
    </row>
    <row r="63962" spans="5:29" s="2" customFormat="1">
      <c r="E63962" s="120"/>
      <c r="M63962" s="120"/>
      <c r="N63962" s="120"/>
      <c r="U63962" s="121"/>
      <c r="V63962" s="122"/>
      <c r="W63962" s="123"/>
      <c r="AC63962" s="123"/>
    </row>
    <row r="63963" spans="5:29" s="2" customFormat="1">
      <c r="E63963" s="120"/>
      <c r="M63963" s="120"/>
      <c r="N63963" s="120"/>
      <c r="U63963" s="121"/>
      <c r="V63963" s="122"/>
      <c r="W63963" s="123"/>
      <c r="AC63963" s="123"/>
    </row>
    <row r="63964" spans="5:29" s="2" customFormat="1">
      <c r="E63964" s="120"/>
      <c r="M63964" s="120"/>
      <c r="N63964" s="120"/>
      <c r="U63964" s="121"/>
      <c r="V63964" s="122"/>
      <c r="W63964" s="123"/>
      <c r="AC63964" s="123"/>
    </row>
    <row r="63965" spans="5:29" s="2" customFormat="1">
      <c r="E63965" s="120"/>
      <c r="M63965" s="120"/>
      <c r="N63965" s="120"/>
      <c r="U63965" s="121"/>
      <c r="V63965" s="122"/>
      <c r="W63965" s="123"/>
      <c r="AC63965" s="123"/>
    </row>
    <row r="63966" spans="5:29" s="2" customFormat="1">
      <c r="E63966" s="120"/>
      <c r="M63966" s="120"/>
      <c r="N63966" s="120"/>
      <c r="U63966" s="121"/>
      <c r="V63966" s="122"/>
      <c r="W63966" s="123"/>
      <c r="AC63966" s="123"/>
    </row>
    <row r="63967" spans="5:29" s="2" customFormat="1">
      <c r="E63967" s="120"/>
      <c r="M63967" s="120"/>
      <c r="N63967" s="120"/>
      <c r="U63967" s="121"/>
      <c r="V63967" s="122"/>
      <c r="W63967" s="123"/>
      <c r="AC63967" s="123"/>
    </row>
    <row r="63968" spans="5:29" s="2" customFormat="1">
      <c r="E63968" s="120"/>
      <c r="M63968" s="120"/>
      <c r="N63968" s="120"/>
      <c r="U63968" s="121"/>
      <c r="V63968" s="122"/>
      <c r="W63968" s="123"/>
      <c r="AC63968" s="123"/>
    </row>
    <row r="63969" spans="5:29" s="2" customFormat="1">
      <c r="E63969" s="120"/>
      <c r="M63969" s="120"/>
      <c r="N63969" s="120"/>
      <c r="U63969" s="121"/>
      <c r="V63969" s="122"/>
      <c r="W63969" s="123"/>
      <c r="AC63969" s="123"/>
    </row>
    <row r="63970" spans="5:29" s="2" customFormat="1">
      <c r="E63970" s="120"/>
      <c r="M63970" s="120"/>
      <c r="N63970" s="120"/>
      <c r="U63970" s="121"/>
      <c r="V63970" s="122"/>
      <c r="W63970" s="123"/>
      <c r="AC63970" s="123"/>
    </row>
    <row r="63971" spans="5:29" s="2" customFormat="1">
      <c r="E63971" s="120"/>
      <c r="M63971" s="120"/>
      <c r="N63971" s="120"/>
      <c r="U63971" s="121"/>
      <c r="V63971" s="122"/>
      <c r="W63971" s="123"/>
      <c r="AC63971" s="123"/>
    </row>
    <row r="63972" spans="5:29" s="2" customFormat="1">
      <c r="E63972" s="120"/>
      <c r="M63972" s="120"/>
      <c r="N63972" s="120"/>
      <c r="U63972" s="121"/>
      <c r="V63972" s="122"/>
      <c r="W63972" s="123"/>
      <c r="AC63972" s="123"/>
    </row>
    <row r="63973" spans="5:29" s="2" customFormat="1">
      <c r="E63973" s="120"/>
      <c r="M63973" s="120"/>
      <c r="N63973" s="120"/>
      <c r="U63973" s="121"/>
      <c r="V63973" s="122"/>
      <c r="W63973" s="123"/>
      <c r="AC63973" s="123"/>
    </row>
    <row r="63974" spans="5:29" s="2" customFormat="1">
      <c r="E63974" s="120"/>
      <c r="M63974" s="120"/>
      <c r="N63974" s="120"/>
      <c r="U63974" s="121"/>
      <c r="V63974" s="122"/>
      <c r="W63974" s="123"/>
      <c r="AC63974" s="123"/>
    </row>
    <row r="63975" spans="5:29" s="2" customFormat="1">
      <c r="E63975" s="120"/>
      <c r="M63975" s="120"/>
      <c r="N63975" s="120"/>
      <c r="U63975" s="121"/>
      <c r="V63975" s="122"/>
      <c r="W63975" s="123"/>
      <c r="AC63975" s="123"/>
    </row>
    <row r="63976" spans="5:29" s="2" customFormat="1">
      <c r="E63976" s="120"/>
      <c r="M63976" s="120"/>
      <c r="N63976" s="120"/>
      <c r="U63976" s="121"/>
      <c r="V63976" s="122"/>
      <c r="W63976" s="123"/>
      <c r="AC63976" s="123"/>
    </row>
    <row r="63977" spans="5:29" s="2" customFormat="1">
      <c r="E63977" s="120"/>
      <c r="M63977" s="120"/>
      <c r="N63977" s="120"/>
      <c r="U63977" s="121"/>
      <c r="V63977" s="122"/>
      <c r="W63977" s="123"/>
      <c r="AC63977" s="123"/>
    </row>
    <row r="63978" spans="5:29" s="2" customFormat="1">
      <c r="E63978" s="120"/>
      <c r="M63978" s="120"/>
      <c r="N63978" s="120"/>
      <c r="U63978" s="121"/>
      <c r="V63978" s="122"/>
      <c r="W63978" s="123"/>
      <c r="AC63978" s="123"/>
    </row>
    <row r="63979" spans="5:29" s="2" customFormat="1">
      <c r="E63979" s="120"/>
      <c r="M63979" s="120"/>
      <c r="N63979" s="120"/>
      <c r="U63979" s="121"/>
      <c r="V63979" s="122"/>
      <c r="W63979" s="123"/>
      <c r="AC63979" s="123"/>
    </row>
    <row r="63980" spans="5:29" s="2" customFormat="1">
      <c r="E63980" s="120"/>
      <c r="M63980" s="120"/>
      <c r="N63980" s="120"/>
      <c r="U63980" s="121"/>
      <c r="V63980" s="122"/>
      <c r="W63980" s="123"/>
      <c r="AC63980" s="123"/>
    </row>
    <row r="63981" spans="5:29" s="2" customFormat="1">
      <c r="E63981" s="120"/>
      <c r="M63981" s="120"/>
      <c r="N63981" s="120"/>
      <c r="U63981" s="121"/>
      <c r="V63981" s="122"/>
      <c r="W63981" s="123"/>
      <c r="AC63981" s="123"/>
    </row>
    <row r="63982" spans="5:29" s="2" customFormat="1">
      <c r="E63982" s="120"/>
      <c r="M63982" s="120"/>
      <c r="N63982" s="120"/>
      <c r="U63982" s="121"/>
      <c r="V63982" s="122"/>
      <c r="W63982" s="123"/>
      <c r="AC63982" s="123"/>
    </row>
    <row r="63983" spans="5:29" s="2" customFormat="1">
      <c r="E63983" s="120"/>
      <c r="M63983" s="120"/>
      <c r="N63983" s="120"/>
      <c r="U63983" s="121"/>
      <c r="V63983" s="122"/>
      <c r="W63983" s="123"/>
      <c r="AC63983" s="123"/>
    </row>
    <row r="63984" spans="5:29" s="2" customFormat="1">
      <c r="E63984" s="120"/>
      <c r="M63984" s="120"/>
      <c r="N63984" s="120"/>
      <c r="U63984" s="121"/>
      <c r="V63984" s="122"/>
      <c r="W63984" s="123"/>
      <c r="AC63984" s="123"/>
    </row>
    <row r="63985" spans="5:29" s="2" customFormat="1">
      <c r="E63985" s="120"/>
      <c r="M63985" s="120"/>
      <c r="N63985" s="120"/>
      <c r="U63985" s="121"/>
      <c r="V63985" s="122"/>
      <c r="W63985" s="123"/>
      <c r="AC63985" s="123"/>
    </row>
    <row r="63986" spans="5:29" s="2" customFormat="1">
      <c r="E63986" s="120"/>
      <c r="M63986" s="120"/>
      <c r="N63986" s="120"/>
      <c r="U63986" s="121"/>
      <c r="V63986" s="122"/>
      <c r="W63986" s="123"/>
      <c r="AC63986" s="123"/>
    </row>
    <row r="63987" spans="5:29" s="2" customFormat="1">
      <c r="E63987" s="120"/>
      <c r="M63987" s="120"/>
      <c r="N63987" s="120"/>
      <c r="U63987" s="121"/>
      <c r="V63987" s="122"/>
      <c r="W63987" s="123"/>
      <c r="AC63987" s="123"/>
    </row>
    <row r="63988" spans="5:29" s="2" customFormat="1">
      <c r="E63988" s="120"/>
      <c r="M63988" s="120"/>
      <c r="N63988" s="120"/>
      <c r="U63988" s="121"/>
      <c r="V63988" s="122"/>
      <c r="W63988" s="123"/>
      <c r="AC63988" s="123"/>
    </row>
    <row r="63989" spans="5:29" s="2" customFormat="1">
      <c r="E63989" s="120"/>
      <c r="M63989" s="120"/>
      <c r="N63989" s="120"/>
      <c r="U63989" s="121"/>
      <c r="V63989" s="122"/>
      <c r="W63989" s="123"/>
      <c r="AC63989" s="123"/>
    </row>
    <row r="63990" spans="5:29" s="2" customFormat="1">
      <c r="E63990" s="120"/>
      <c r="M63990" s="120"/>
      <c r="N63990" s="120"/>
      <c r="U63990" s="121"/>
      <c r="V63990" s="122"/>
      <c r="W63990" s="123"/>
      <c r="AC63990" s="123"/>
    </row>
    <row r="63991" spans="5:29" s="2" customFormat="1">
      <c r="E63991" s="120"/>
      <c r="M63991" s="120"/>
      <c r="N63991" s="120"/>
      <c r="U63991" s="121"/>
      <c r="V63991" s="122"/>
      <c r="W63991" s="123"/>
      <c r="AC63991" s="123"/>
    </row>
    <row r="63992" spans="5:29" s="2" customFormat="1">
      <c r="E63992" s="120"/>
      <c r="M63992" s="120"/>
      <c r="N63992" s="120"/>
      <c r="U63992" s="121"/>
      <c r="V63992" s="122"/>
      <c r="W63992" s="123"/>
      <c r="AC63992" s="123"/>
    </row>
    <row r="63993" spans="5:29" s="2" customFormat="1">
      <c r="E63993" s="120"/>
      <c r="M63993" s="120"/>
      <c r="N63993" s="120"/>
      <c r="U63993" s="121"/>
      <c r="V63993" s="122"/>
      <c r="W63993" s="123"/>
      <c r="AC63993" s="123"/>
    </row>
    <row r="63994" spans="5:29" s="2" customFormat="1">
      <c r="E63994" s="120"/>
      <c r="M63994" s="120"/>
      <c r="N63994" s="120"/>
      <c r="U63994" s="121"/>
      <c r="V63994" s="122"/>
      <c r="W63994" s="123"/>
      <c r="AC63994" s="123"/>
    </row>
    <row r="63995" spans="5:29" s="2" customFormat="1">
      <c r="E63995" s="120"/>
      <c r="M63995" s="120"/>
      <c r="N63995" s="120"/>
      <c r="U63995" s="121"/>
      <c r="V63995" s="122"/>
      <c r="W63995" s="123"/>
      <c r="AC63995" s="123"/>
    </row>
    <row r="63996" spans="5:29" s="2" customFormat="1">
      <c r="E63996" s="120"/>
      <c r="M63996" s="120"/>
      <c r="N63996" s="120"/>
      <c r="U63996" s="121"/>
      <c r="V63996" s="122"/>
      <c r="W63996" s="123"/>
      <c r="AC63996" s="123"/>
    </row>
    <row r="63997" spans="5:29" s="2" customFormat="1">
      <c r="E63997" s="120"/>
      <c r="M63997" s="120"/>
      <c r="N63997" s="120"/>
      <c r="U63997" s="121"/>
      <c r="V63997" s="122"/>
      <c r="W63997" s="123"/>
      <c r="AC63997" s="123"/>
    </row>
    <row r="63998" spans="5:29" s="2" customFormat="1">
      <c r="E63998" s="120"/>
      <c r="M63998" s="120"/>
      <c r="N63998" s="120"/>
      <c r="U63998" s="121"/>
      <c r="V63998" s="122"/>
      <c r="W63998" s="123"/>
      <c r="AC63998" s="123"/>
    </row>
    <row r="63999" spans="5:29" s="2" customFormat="1">
      <c r="E63999" s="120"/>
      <c r="M63999" s="120"/>
      <c r="N63999" s="120"/>
      <c r="U63999" s="121"/>
      <c r="V63999" s="122"/>
      <c r="W63999" s="123"/>
      <c r="AC63999" s="123"/>
    </row>
    <row r="64000" spans="5:29" s="2" customFormat="1">
      <c r="E64000" s="120"/>
      <c r="M64000" s="120"/>
      <c r="N64000" s="120"/>
      <c r="U64000" s="121"/>
      <c r="V64000" s="122"/>
      <c r="W64000" s="123"/>
      <c r="AC64000" s="123"/>
    </row>
    <row r="64001" spans="5:29" s="2" customFormat="1">
      <c r="E64001" s="120"/>
      <c r="M64001" s="120"/>
      <c r="N64001" s="120"/>
      <c r="U64001" s="121"/>
      <c r="V64001" s="122"/>
      <c r="W64001" s="123"/>
      <c r="AC64001" s="123"/>
    </row>
    <row r="64002" spans="5:29" s="2" customFormat="1">
      <c r="E64002" s="120"/>
      <c r="M64002" s="120"/>
      <c r="N64002" s="120"/>
      <c r="U64002" s="121"/>
      <c r="V64002" s="122"/>
      <c r="W64002" s="123"/>
      <c r="AC64002" s="123"/>
    </row>
    <row r="64003" spans="5:29" s="2" customFormat="1">
      <c r="E64003" s="120"/>
      <c r="M64003" s="120"/>
      <c r="N64003" s="120"/>
      <c r="U64003" s="121"/>
      <c r="V64003" s="122"/>
      <c r="W64003" s="123"/>
      <c r="AC64003" s="123"/>
    </row>
    <row r="64004" spans="5:29" s="2" customFormat="1">
      <c r="E64004" s="120"/>
      <c r="M64004" s="120"/>
      <c r="N64004" s="120"/>
      <c r="U64004" s="121"/>
      <c r="V64004" s="122"/>
      <c r="W64004" s="123"/>
      <c r="AC64004" s="123"/>
    </row>
    <row r="64005" spans="5:29" s="2" customFormat="1">
      <c r="E64005" s="120"/>
      <c r="M64005" s="120"/>
      <c r="N64005" s="120"/>
      <c r="U64005" s="121"/>
      <c r="V64005" s="122"/>
      <c r="W64005" s="123"/>
      <c r="AC64005" s="123"/>
    </row>
    <row r="64006" spans="5:29" s="2" customFormat="1">
      <c r="E64006" s="120"/>
      <c r="M64006" s="120"/>
      <c r="N64006" s="120"/>
      <c r="U64006" s="121"/>
      <c r="V64006" s="122"/>
      <c r="W64006" s="123"/>
      <c r="AC64006" s="123"/>
    </row>
    <row r="64007" spans="5:29" s="2" customFormat="1">
      <c r="E64007" s="120"/>
      <c r="M64007" s="120"/>
      <c r="N64007" s="120"/>
      <c r="U64007" s="121"/>
      <c r="V64007" s="122"/>
      <c r="W64007" s="123"/>
      <c r="AC64007" s="123"/>
    </row>
    <row r="64008" spans="5:29" s="2" customFormat="1">
      <c r="E64008" s="120"/>
      <c r="M64008" s="120"/>
      <c r="N64008" s="120"/>
      <c r="U64008" s="121"/>
      <c r="V64008" s="122"/>
      <c r="W64008" s="123"/>
      <c r="AC64008" s="123"/>
    </row>
    <row r="64009" spans="5:29" s="2" customFormat="1">
      <c r="E64009" s="120"/>
      <c r="M64009" s="120"/>
      <c r="N64009" s="120"/>
      <c r="U64009" s="121"/>
      <c r="V64009" s="122"/>
      <c r="W64009" s="123"/>
      <c r="AC64009" s="123"/>
    </row>
    <row r="64010" spans="5:29" s="2" customFormat="1">
      <c r="E64010" s="120"/>
      <c r="M64010" s="120"/>
      <c r="N64010" s="120"/>
      <c r="U64010" s="121"/>
      <c r="V64010" s="122"/>
      <c r="W64010" s="123"/>
      <c r="AC64010" s="123"/>
    </row>
    <row r="64011" spans="5:29" s="2" customFormat="1">
      <c r="E64011" s="120"/>
      <c r="M64011" s="120"/>
      <c r="N64011" s="120"/>
      <c r="U64011" s="121"/>
      <c r="V64011" s="122"/>
      <c r="W64011" s="123"/>
      <c r="AC64011" s="123"/>
    </row>
    <row r="64012" spans="5:29" s="2" customFormat="1">
      <c r="E64012" s="120"/>
      <c r="M64012" s="120"/>
      <c r="N64012" s="120"/>
      <c r="U64012" s="121"/>
      <c r="V64012" s="122"/>
      <c r="W64012" s="123"/>
      <c r="AC64012" s="123"/>
    </row>
    <row r="64013" spans="5:29" s="2" customFormat="1">
      <c r="E64013" s="120"/>
      <c r="M64013" s="120"/>
      <c r="N64013" s="120"/>
      <c r="U64013" s="121"/>
      <c r="V64013" s="122"/>
      <c r="W64013" s="123"/>
      <c r="AC64013" s="123"/>
    </row>
    <row r="64014" spans="5:29" s="2" customFormat="1">
      <c r="E64014" s="120"/>
      <c r="M64014" s="120"/>
      <c r="N64014" s="120"/>
      <c r="U64014" s="121"/>
      <c r="V64014" s="122"/>
      <c r="W64014" s="123"/>
      <c r="AC64014" s="123"/>
    </row>
    <row r="64015" spans="5:29" s="2" customFormat="1">
      <c r="E64015" s="120"/>
      <c r="M64015" s="120"/>
      <c r="N64015" s="120"/>
      <c r="U64015" s="121"/>
      <c r="V64015" s="122"/>
      <c r="W64015" s="123"/>
      <c r="AC64015" s="123"/>
    </row>
    <row r="64016" spans="5:29" s="2" customFormat="1">
      <c r="E64016" s="120"/>
      <c r="M64016" s="120"/>
      <c r="N64016" s="120"/>
      <c r="U64016" s="121"/>
      <c r="V64016" s="122"/>
      <c r="W64016" s="123"/>
      <c r="AC64016" s="123"/>
    </row>
    <row r="64017" spans="5:29" s="2" customFormat="1">
      <c r="E64017" s="120"/>
      <c r="M64017" s="120"/>
      <c r="N64017" s="120"/>
      <c r="U64017" s="121"/>
      <c r="V64017" s="122"/>
      <c r="W64017" s="123"/>
      <c r="AC64017" s="123"/>
    </row>
    <row r="64018" spans="5:29" s="2" customFormat="1">
      <c r="E64018" s="120"/>
      <c r="M64018" s="120"/>
      <c r="N64018" s="120"/>
      <c r="U64018" s="121"/>
      <c r="V64018" s="122"/>
      <c r="W64018" s="123"/>
      <c r="AC64018" s="123"/>
    </row>
    <row r="64019" spans="5:29" s="2" customFormat="1">
      <c r="E64019" s="120"/>
      <c r="M64019" s="120"/>
      <c r="N64019" s="120"/>
      <c r="U64019" s="121"/>
      <c r="V64019" s="122"/>
      <c r="W64019" s="123"/>
      <c r="AC64019" s="123"/>
    </row>
    <row r="64020" spans="5:29" s="2" customFormat="1">
      <c r="E64020" s="120"/>
      <c r="M64020" s="120"/>
      <c r="N64020" s="120"/>
      <c r="U64020" s="121"/>
      <c r="V64020" s="122"/>
      <c r="W64020" s="123"/>
      <c r="AC64020" s="123"/>
    </row>
    <row r="64021" spans="5:29" s="2" customFormat="1">
      <c r="E64021" s="120"/>
      <c r="M64021" s="120"/>
      <c r="N64021" s="120"/>
      <c r="U64021" s="121"/>
      <c r="V64021" s="122"/>
      <c r="W64021" s="123"/>
      <c r="AC64021" s="123"/>
    </row>
    <row r="64022" spans="5:29" s="2" customFormat="1">
      <c r="E64022" s="120"/>
      <c r="M64022" s="120"/>
      <c r="N64022" s="120"/>
      <c r="U64022" s="121"/>
      <c r="V64022" s="122"/>
      <c r="W64022" s="123"/>
      <c r="AC64022" s="123"/>
    </row>
    <row r="64023" spans="5:29" s="2" customFormat="1">
      <c r="E64023" s="120"/>
      <c r="M64023" s="120"/>
      <c r="N64023" s="120"/>
      <c r="U64023" s="121"/>
      <c r="V64023" s="122"/>
      <c r="W64023" s="123"/>
      <c r="AC64023" s="123"/>
    </row>
    <row r="64024" spans="5:29" s="2" customFormat="1">
      <c r="E64024" s="120"/>
      <c r="M64024" s="120"/>
      <c r="N64024" s="120"/>
      <c r="U64024" s="121"/>
      <c r="V64024" s="122"/>
      <c r="W64024" s="123"/>
      <c r="AC64024" s="123"/>
    </row>
    <row r="64025" spans="5:29" s="2" customFormat="1">
      <c r="E64025" s="120"/>
      <c r="M64025" s="120"/>
      <c r="N64025" s="120"/>
      <c r="U64025" s="121"/>
      <c r="V64025" s="122"/>
      <c r="W64025" s="123"/>
      <c r="AC64025" s="123"/>
    </row>
    <row r="64026" spans="5:29" s="2" customFormat="1">
      <c r="E64026" s="120"/>
      <c r="M64026" s="120"/>
      <c r="N64026" s="120"/>
      <c r="U64026" s="121"/>
      <c r="V64026" s="122"/>
      <c r="W64026" s="123"/>
      <c r="AC64026" s="123"/>
    </row>
    <row r="64027" spans="5:29" s="2" customFormat="1">
      <c r="E64027" s="120"/>
      <c r="M64027" s="120"/>
      <c r="N64027" s="120"/>
      <c r="U64027" s="121"/>
      <c r="V64027" s="122"/>
      <c r="W64027" s="123"/>
      <c r="AC64027" s="123"/>
    </row>
    <row r="64028" spans="5:29" s="2" customFormat="1">
      <c r="E64028" s="120"/>
      <c r="M64028" s="120"/>
      <c r="N64028" s="120"/>
      <c r="U64028" s="121"/>
      <c r="V64028" s="122"/>
      <c r="W64028" s="123"/>
      <c r="AC64028" s="123"/>
    </row>
    <row r="64029" spans="5:29" s="2" customFormat="1">
      <c r="E64029" s="120"/>
      <c r="M64029" s="120"/>
      <c r="N64029" s="120"/>
      <c r="U64029" s="121"/>
      <c r="V64029" s="122"/>
      <c r="W64029" s="123"/>
      <c r="AC64029" s="123"/>
    </row>
    <row r="64030" spans="5:29" s="2" customFormat="1">
      <c r="E64030" s="120"/>
      <c r="M64030" s="120"/>
      <c r="N64030" s="120"/>
      <c r="U64030" s="121"/>
      <c r="V64030" s="122"/>
      <c r="W64030" s="123"/>
      <c r="AC64030" s="123"/>
    </row>
    <row r="64031" spans="5:29" s="2" customFormat="1">
      <c r="E64031" s="120"/>
      <c r="M64031" s="120"/>
      <c r="N64031" s="120"/>
      <c r="U64031" s="121"/>
      <c r="V64031" s="122"/>
      <c r="W64031" s="123"/>
      <c r="AC64031" s="123"/>
    </row>
    <row r="64032" spans="5:29" s="2" customFormat="1">
      <c r="E64032" s="120"/>
      <c r="M64032" s="120"/>
      <c r="N64032" s="120"/>
      <c r="U64032" s="121"/>
      <c r="V64032" s="122"/>
      <c r="W64032" s="123"/>
      <c r="AC64032" s="123"/>
    </row>
    <row r="64033" spans="5:29" s="2" customFormat="1">
      <c r="E64033" s="120"/>
      <c r="M64033" s="120"/>
      <c r="N64033" s="120"/>
      <c r="U64033" s="121"/>
      <c r="V64033" s="122"/>
      <c r="W64033" s="123"/>
      <c r="AC64033" s="123"/>
    </row>
    <row r="64034" spans="5:29" s="2" customFormat="1">
      <c r="E64034" s="120"/>
      <c r="M64034" s="120"/>
      <c r="N64034" s="120"/>
      <c r="U64034" s="121"/>
      <c r="V64034" s="122"/>
      <c r="W64034" s="123"/>
      <c r="AC64034" s="123"/>
    </row>
    <row r="64035" spans="5:29" s="2" customFormat="1">
      <c r="E64035" s="120"/>
      <c r="M64035" s="120"/>
      <c r="N64035" s="120"/>
      <c r="U64035" s="121"/>
      <c r="V64035" s="122"/>
      <c r="W64035" s="123"/>
      <c r="AC64035" s="123"/>
    </row>
    <row r="64036" spans="5:29" s="2" customFormat="1">
      <c r="E64036" s="120"/>
      <c r="M64036" s="120"/>
      <c r="N64036" s="120"/>
      <c r="U64036" s="121"/>
      <c r="V64036" s="122"/>
      <c r="W64036" s="123"/>
      <c r="AC64036" s="123"/>
    </row>
    <row r="64037" spans="5:29" s="2" customFormat="1">
      <c r="E64037" s="120"/>
      <c r="M64037" s="120"/>
      <c r="N64037" s="120"/>
      <c r="U64037" s="121"/>
      <c r="V64037" s="122"/>
      <c r="W64037" s="123"/>
      <c r="AC64037" s="123"/>
    </row>
    <row r="64038" spans="5:29" s="2" customFormat="1">
      <c r="E64038" s="120"/>
      <c r="M64038" s="120"/>
      <c r="N64038" s="120"/>
      <c r="U64038" s="121"/>
      <c r="V64038" s="122"/>
      <c r="W64038" s="123"/>
      <c r="AC64038" s="123"/>
    </row>
    <row r="64039" spans="5:29" s="2" customFormat="1">
      <c r="E64039" s="120"/>
      <c r="M64039" s="120"/>
      <c r="N64039" s="120"/>
      <c r="U64039" s="121"/>
      <c r="V64039" s="122"/>
      <c r="W64039" s="123"/>
      <c r="AC64039" s="123"/>
    </row>
    <row r="64040" spans="5:29" s="2" customFormat="1">
      <c r="E64040" s="120"/>
      <c r="M64040" s="120"/>
      <c r="N64040" s="120"/>
      <c r="U64040" s="121"/>
      <c r="V64040" s="122"/>
      <c r="W64040" s="123"/>
      <c r="AC64040" s="123"/>
    </row>
    <row r="64041" spans="5:29" s="2" customFormat="1">
      <c r="E64041" s="120"/>
      <c r="M64041" s="120"/>
      <c r="N64041" s="120"/>
      <c r="U64041" s="121"/>
      <c r="V64041" s="122"/>
      <c r="W64041" s="123"/>
      <c r="AC64041" s="123"/>
    </row>
    <row r="64042" spans="5:29" s="2" customFormat="1">
      <c r="E64042" s="120"/>
      <c r="M64042" s="120"/>
      <c r="N64042" s="120"/>
      <c r="U64042" s="121"/>
      <c r="V64042" s="122"/>
      <c r="W64042" s="123"/>
      <c r="AC64042" s="123"/>
    </row>
    <row r="64043" spans="5:29" s="2" customFormat="1">
      <c r="E64043" s="120"/>
      <c r="M64043" s="120"/>
      <c r="N64043" s="120"/>
      <c r="U64043" s="121"/>
      <c r="V64043" s="122"/>
      <c r="W64043" s="123"/>
      <c r="AC64043" s="123"/>
    </row>
    <row r="64044" spans="5:29" s="2" customFormat="1">
      <c r="E64044" s="120"/>
      <c r="M64044" s="120"/>
      <c r="N64044" s="120"/>
      <c r="U64044" s="121"/>
      <c r="V64044" s="122"/>
      <c r="W64044" s="123"/>
      <c r="AC64044" s="123"/>
    </row>
    <row r="64045" spans="5:29" s="2" customFormat="1">
      <c r="E64045" s="120"/>
      <c r="M64045" s="120"/>
      <c r="N64045" s="120"/>
      <c r="U64045" s="121"/>
      <c r="V64045" s="122"/>
      <c r="W64045" s="123"/>
      <c r="AC64045" s="123"/>
    </row>
    <row r="64046" spans="5:29" s="2" customFormat="1">
      <c r="E64046" s="120"/>
      <c r="M64046" s="120"/>
      <c r="N64046" s="120"/>
      <c r="U64046" s="121"/>
      <c r="V64046" s="122"/>
      <c r="W64046" s="123"/>
      <c r="AC64046" s="123"/>
    </row>
    <row r="64047" spans="5:29" s="2" customFormat="1">
      <c r="E64047" s="120"/>
      <c r="M64047" s="120"/>
      <c r="N64047" s="120"/>
      <c r="U64047" s="121"/>
      <c r="V64047" s="122"/>
      <c r="W64047" s="123"/>
      <c r="AC64047" s="123"/>
    </row>
    <row r="64048" spans="5:29" s="2" customFormat="1">
      <c r="E64048" s="120"/>
      <c r="M64048" s="120"/>
      <c r="N64048" s="120"/>
      <c r="U64048" s="121"/>
      <c r="V64048" s="122"/>
      <c r="W64048" s="123"/>
      <c r="AC64048" s="123"/>
    </row>
    <row r="64049" spans="5:29" s="2" customFormat="1">
      <c r="E64049" s="120"/>
      <c r="M64049" s="120"/>
      <c r="N64049" s="120"/>
      <c r="U64049" s="121"/>
      <c r="V64049" s="122"/>
      <c r="W64049" s="123"/>
      <c r="AC64049" s="123"/>
    </row>
    <row r="64050" spans="5:29" s="2" customFormat="1">
      <c r="E64050" s="120"/>
      <c r="M64050" s="120"/>
      <c r="N64050" s="120"/>
      <c r="U64050" s="121"/>
      <c r="V64050" s="122"/>
      <c r="W64050" s="123"/>
      <c r="AC64050" s="123"/>
    </row>
    <row r="64051" spans="5:29" s="2" customFormat="1">
      <c r="E64051" s="120"/>
      <c r="M64051" s="120"/>
      <c r="N64051" s="120"/>
      <c r="U64051" s="121"/>
      <c r="V64051" s="122"/>
      <c r="W64051" s="123"/>
      <c r="AC64051" s="123"/>
    </row>
    <row r="64052" spans="5:29" s="2" customFormat="1">
      <c r="E64052" s="120"/>
      <c r="M64052" s="120"/>
      <c r="N64052" s="120"/>
      <c r="U64052" s="121"/>
      <c r="V64052" s="122"/>
      <c r="W64052" s="123"/>
      <c r="AC64052" s="123"/>
    </row>
    <row r="64053" spans="5:29" s="2" customFormat="1">
      <c r="E64053" s="120"/>
      <c r="M64053" s="120"/>
      <c r="N64053" s="120"/>
      <c r="U64053" s="121"/>
      <c r="V64053" s="122"/>
      <c r="W64053" s="123"/>
      <c r="AC64053" s="123"/>
    </row>
    <row r="64054" spans="5:29" s="2" customFormat="1">
      <c r="E64054" s="120"/>
      <c r="M64054" s="120"/>
      <c r="N64054" s="120"/>
      <c r="U64054" s="121"/>
      <c r="V64054" s="122"/>
      <c r="W64054" s="123"/>
      <c r="AC64054" s="123"/>
    </row>
    <row r="64055" spans="5:29" s="2" customFormat="1">
      <c r="E64055" s="120"/>
      <c r="M64055" s="120"/>
      <c r="N64055" s="120"/>
      <c r="U64055" s="121"/>
      <c r="V64055" s="122"/>
      <c r="W64055" s="123"/>
      <c r="AC64055" s="123"/>
    </row>
    <row r="64056" spans="5:29" s="2" customFormat="1">
      <c r="E64056" s="120"/>
      <c r="M64056" s="120"/>
      <c r="N64056" s="120"/>
      <c r="U64056" s="121"/>
      <c r="V64056" s="122"/>
      <c r="W64056" s="123"/>
      <c r="AC64056" s="123"/>
    </row>
    <row r="64057" spans="5:29" s="2" customFormat="1">
      <c r="E64057" s="120"/>
      <c r="M64057" s="120"/>
      <c r="N64057" s="120"/>
      <c r="U64057" s="121"/>
      <c r="V64057" s="122"/>
      <c r="W64057" s="123"/>
      <c r="AC64057" s="123"/>
    </row>
    <row r="64058" spans="5:29" s="2" customFormat="1">
      <c r="E64058" s="120"/>
      <c r="M64058" s="120"/>
      <c r="N64058" s="120"/>
      <c r="U64058" s="121"/>
      <c r="V64058" s="122"/>
      <c r="W64058" s="123"/>
      <c r="AC64058" s="123"/>
    </row>
    <row r="64059" spans="5:29" s="2" customFormat="1">
      <c r="E64059" s="120"/>
      <c r="M64059" s="120"/>
      <c r="N64059" s="120"/>
      <c r="U64059" s="121"/>
      <c r="V64059" s="122"/>
      <c r="W64059" s="123"/>
      <c r="AC64059" s="123"/>
    </row>
    <row r="64060" spans="5:29" s="2" customFormat="1">
      <c r="E64060" s="120"/>
      <c r="M64060" s="120"/>
      <c r="N64060" s="120"/>
      <c r="U64060" s="121"/>
      <c r="V64060" s="122"/>
      <c r="W64060" s="123"/>
      <c r="AC64060" s="123"/>
    </row>
    <row r="64061" spans="5:29" s="2" customFormat="1">
      <c r="E64061" s="120"/>
      <c r="M64061" s="120"/>
      <c r="N64061" s="120"/>
      <c r="U64061" s="121"/>
      <c r="V64061" s="122"/>
      <c r="W64061" s="123"/>
      <c r="AC64061" s="123"/>
    </row>
    <row r="64062" spans="5:29" s="2" customFormat="1">
      <c r="E64062" s="120"/>
      <c r="M64062" s="120"/>
      <c r="N64062" s="120"/>
      <c r="U64062" s="121"/>
      <c r="V64062" s="122"/>
      <c r="W64062" s="123"/>
      <c r="AC64062" s="123"/>
    </row>
    <row r="64063" spans="5:29" s="2" customFormat="1">
      <c r="E64063" s="120"/>
      <c r="M64063" s="120"/>
      <c r="N64063" s="120"/>
      <c r="U64063" s="121"/>
      <c r="V64063" s="122"/>
      <c r="W64063" s="123"/>
      <c r="AC64063" s="123"/>
    </row>
    <row r="64064" spans="5:29" s="2" customFormat="1">
      <c r="E64064" s="120"/>
      <c r="M64064" s="120"/>
      <c r="N64064" s="120"/>
      <c r="U64064" s="121"/>
      <c r="V64064" s="122"/>
      <c r="W64064" s="123"/>
      <c r="AC64064" s="123"/>
    </row>
    <row r="64065" spans="5:29" s="2" customFormat="1">
      <c r="E64065" s="120"/>
      <c r="M64065" s="120"/>
      <c r="N64065" s="120"/>
      <c r="U64065" s="121"/>
      <c r="V64065" s="122"/>
      <c r="W64065" s="123"/>
      <c r="AC64065" s="123"/>
    </row>
    <row r="64066" spans="5:29" s="2" customFormat="1">
      <c r="E64066" s="120"/>
      <c r="M64066" s="120"/>
      <c r="N64066" s="120"/>
      <c r="U64066" s="121"/>
      <c r="V64066" s="122"/>
      <c r="W64066" s="123"/>
      <c r="AC64066" s="123"/>
    </row>
    <row r="64067" spans="5:29" s="2" customFormat="1">
      <c r="E64067" s="120"/>
      <c r="M64067" s="120"/>
      <c r="N64067" s="120"/>
      <c r="U64067" s="121"/>
      <c r="V64067" s="122"/>
      <c r="W64067" s="123"/>
      <c r="AC64067" s="123"/>
    </row>
    <row r="64068" spans="5:29" s="2" customFormat="1">
      <c r="E64068" s="120"/>
      <c r="M64068" s="120"/>
      <c r="N64068" s="120"/>
      <c r="U64068" s="121"/>
      <c r="V64068" s="122"/>
      <c r="W64068" s="123"/>
      <c r="AC64068" s="123"/>
    </row>
    <row r="64069" spans="5:29" s="2" customFormat="1">
      <c r="E64069" s="120"/>
      <c r="M64069" s="120"/>
      <c r="N64069" s="120"/>
      <c r="U64069" s="121"/>
      <c r="V64069" s="122"/>
      <c r="W64069" s="123"/>
      <c r="AC64069" s="123"/>
    </row>
    <row r="64070" spans="5:29" s="2" customFormat="1">
      <c r="E64070" s="120"/>
      <c r="M64070" s="120"/>
      <c r="N64070" s="120"/>
      <c r="U64070" s="121"/>
      <c r="V64070" s="122"/>
      <c r="W64070" s="123"/>
      <c r="AC64070" s="123"/>
    </row>
    <row r="64071" spans="5:29" s="2" customFormat="1">
      <c r="E64071" s="120"/>
      <c r="M64071" s="120"/>
      <c r="N64071" s="120"/>
      <c r="U64071" s="121"/>
      <c r="V64071" s="122"/>
      <c r="W64071" s="123"/>
      <c r="AC64071" s="123"/>
    </row>
    <row r="64072" spans="5:29" s="2" customFormat="1">
      <c r="E64072" s="120"/>
      <c r="M64072" s="120"/>
      <c r="N64072" s="120"/>
      <c r="U64072" s="121"/>
      <c r="V64072" s="122"/>
      <c r="W64072" s="123"/>
      <c r="AC64072" s="123"/>
    </row>
    <row r="64073" spans="5:29" s="2" customFormat="1">
      <c r="E64073" s="120"/>
      <c r="M64073" s="120"/>
      <c r="N64073" s="120"/>
      <c r="U64073" s="121"/>
      <c r="V64073" s="122"/>
      <c r="W64073" s="123"/>
      <c r="AC64073" s="123"/>
    </row>
    <row r="64074" spans="5:29" s="2" customFormat="1">
      <c r="E64074" s="120"/>
      <c r="M64074" s="120"/>
      <c r="N64074" s="120"/>
      <c r="U64074" s="121"/>
      <c r="V64074" s="122"/>
      <c r="W64074" s="123"/>
      <c r="AC64074" s="123"/>
    </row>
    <row r="64075" spans="5:29" s="2" customFormat="1">
      <c r="E64075" s="120"/>
      <c r="M64075" s="120"/>
      <c r="N64075" s="120"/>
      <c r="U64075" s="121"/>
      <c r="V64075" s="122"/>
      <c r="W64075" s="123"/>
      <c r="AC64075" s="123"/>
    </row>
    <row r="64076" spans="5:29" s="2" customFormat="1">
      <c r="E64076" s="120"/>
      <c r="M64076" s="120"/>
      <c r="N64076" s="120"/>
      <c r="U64076" s="121"/>
      <c r="V64076" s="122"/>
      <c r="W64076" s="123"/>
      <c r="AC64076" s="123"/>
    </row>
    <row r="64077" spans="5:29" s="2" customFormat="1">
      <c r="E64077" s="120"/>
      <c r="M64077" s="120"/>
      <c r="N64077" s="120"/>
      <c r="U64077" s="121"/>
      <c r="V64077" s="122"/>
      <c r="W64077" s="123"/>
      <c r="AC64077" s="123"/>
    </row>
    <row r="64078" spans="5:29" s="2" customFormat="1">
      <c r="E64078" s="120"/>
      <c r="M64078" s="120"/>
      <c r="N64078" s="120"/>
      <c r="U64078" s="121"/>
      <c r="V64078" s="122"/>
      <c r="W64078" s="123"/>
      <c r="AC64078" s="123"/>
    </row>
    <row r="64079" spans="5:29" s="2" customFormat="1">
      <c r="E64079" s="120"/>
      <c r="M64079" s="120"/>
      <c r="N64079" s="120"/>
      <c r="U64079" s="121"/>
      <c r="V64079" s="122"/>
      <c r="W64079" s="123"/>
      <c r="AC64079" s="123"/>
    </row>
    <row r="64080" spans="5:29" s="2" customFormat="1">
      <c r="E64080" s="120"/>
      <c r="M64080" s="120"/>
      <c r="N64080" s="120"/>
      <c r="U64080" s="121"/>
      <c r="V64080" s="122"/>
      <c r="W64080" s="123"/>
      <c r="AC64080" s="123"/>
    </row>
    <row r="64081" spans="5:29" s="2" customFormat="1">
      <c r="E64081" s="120"/>
      <c r="M64081" s="120"/>
      <c r="N64081" s="120"/>
      <c r="U64081" s="121"/>
      <c r="V64081" s="122"/>
      <c r="W64081" s="123"/>
      <c r="AC64081" s="123"/>
    </row>
    <row r="64082" spans="5:29" s="2" customFormat="1">
      <c r="E64082" s="120"/>
      <c r="M64082" s="120"/>
      <c r="N64082" s="120"/>
      <c r="U64082" s="121"/>
      <c r="V64082" s="122"/>
      <c r="W64082" s="123"/>
      <c r="AC64082" s="123"/>
    </row>
    <row r="64083" spans="5:29" s="2" customFormat="1">
      <c r="E64083" s="120"/>
      <c r="M64083" s="120"/>
      <c r="N64083" s="120"/>
      <c r="U64083" s="121"/>
      <c r="V64083" s="122"/>
      <c r="W64083" s="123"/>
      <c r="AC64083" s="123"/>
    </row>
    <row r="64084" spans="5:29" s="2" customFormat="1">
      <c r="E64084" s="120"/>
      <c r="M64084" s="120"/>
      <c r="N64084" s="120"/>
      <c r="U64084" s="121"/>
      <c r="V64084" s="122"/>
      <c r="W64084" s="123"/>
      <c r="AC64084" s="123"/>
    </row>
    <row r="64085" spans="5:29" s="2" customFormat="1">
      <c r="E64085" s="120"/>
      <c r="M64085" s="120"/>
      <c r="N64085" s="120"/>
      <c r="U64085" s="121"/>
      <c r="V64085" s="122"/>
      <c r="W64085" s="123"/>
      <c r="AC64085" s="123"/>
    </row>
    <row r="64086" spans="5:29" s="2" customFormat="1">
      <c r="E64086" s="120"/>
      <c r="M64086" s="120"/>
      <c r="N64086" s="120"/>
      <c r="U64086" s="121"/>
      <c r="V64086" s="122"/>
      <c r="W64086" s="123"/>
      <c r="AC64086" s="123"/>
    </row>
    <row r="64087" spans="5:29" s="2" customFormat="1">
      <c r="E64087" s="120"/>
      <c r="M64087" s="120"/>
      <c r="N64087" s="120"/>
      <c r="U64087" s="121"/>
      <c r="V64087" s="122"/>
      <c r="W64087" s="123"/>
      <c r="AC64087" s="123"/>
    </row>
    <row r="64088" spans="5:29" s="2" customFormat="1">
      <c r="E64088" s="120"/>
      <c r="M64088" s="120"/>
      <c r="N64088" s="120"/>
      <c r="U64088" s="121"/>
      <c r="V64088" s="122"/>
      <c r="W64088" s="123"/>
      <c r="AC64088" s="123"/>
    </row>
    <row r="64089" spans="5:29" s="2" customFormat="1">
      <c r="E64089" s="120"/>
      <c r="M64089" s="120"/>
      <c r="N64089" s="120"/>
      <c r="U64089" s="121"/>
      <c r="V64089" s="122"/>
      <c r="W64089" s="123"/>
      <c r="AC64089" s="123"/>
    </row>
    <row r="64090" spans="5:29" s="2" customFormat="1">
      <c r="E64090" s="120"/>
      <c r="M64090" s="120"/>
      <c r="N64090" s="120"/>
      <c r="U64090" s="121"/>
      <c r="V64090" s="122"/>
      <c r="W64090" s="123"/>
      <c r="AC64090" s="123"/>
    </row>
    <row r="64091" spans="5:29" s="2" customFormat="1">
      <c r="E64091" s="120"/>
      <c r="M64091" s="120"/>
      <c r="N64091" s="120"/>
      <c r="U64091" s="121"/>
      <c r="V64091" s="122"/>
      <c r="W64091" s="123"/>
      <c r="AC64091" s="123"/>
    </row>
    <row r="64092" spans="5:29" s="2" customFormat="1">
      <c r="E64092" s="120"/>
      <c r="M64092" s="120"/>
      <c r="N64092" s="120"/>
      <c r="U64092" s="121"/>
      <c r="V64092" s="122"/>
      <c r="W64092" s="123"/>
      <c r="AC64092" s="123"/>
    </row>
    <row r="64093" spans="5:29" s="2" customFormat="1">
      <c r="E64093" s="120"/>
      <c r="M64093" s="120"/>
      <c r="N64093" s="120"/>
      <c r="U64093" s="121"/>
      <c r="V64093" s="122"/>
      <c r="W64093" s="123"/>
      <c r="AC64093" s="123"/>
    </row>
    <row r="64094" spans="5:29" s="2" customFormat="1">
      <c r="E64094" s="120"/>
      <c r="M64094" s="120"/>
      <c r="N64094" s="120"/>
      <c r="U64094" s="121"/>
      <c r="V64094" s="122"/>
      <c r="W64094" s="123"/>
      <c r="AC64094" s="123"/>
    </row>
    <row r="64095" spans="5:29" s="2" customFormat="1">
      <c r="E64095" s="120"/>
      <c r="M64095" s="120"/>
      <c r="N64095" s="120"/>
      <c r="U64095" s="121"/>
      <c r="V64095" s="122"/>
      <c r="W64095" s="123"/>
      <c r="AC64095" s="123"/>
    </row>
    <row r="64096" spans="5:29" s="2" customFormat="1">
      <c r="E64096" s="120"/>
      <c r="M64096" s="120"/>
      <c r="N64096" s="120"/>
      <c r="U64096" s="121"/>
      <c r="V64096" s="122"/>
      <c r="W64096" s="123"/>
      <c r="AC64096" s="123"/>
    </row>
    <row r="64097" spans="5:29" s="2" customFormat="1">
      <c r="E64097" s="120"/>
      <c r="M64097" s="120"/>
      <c r="N64097" s="120"/>
      <c r="U64097" s="121"/>
      <c r="V64097" s="122"/>
      <c r="W64097" s="123"/>
      <c r="AC64097" s="123"/>
    </row>
    <row r="64098" spans="5:29" s="2" customFormat="1">
      <c r="E64098" s="120"/>
      <c r="M64098" s="120"/>
      <c r="N64098" s="120"/>
      <c r="U64098" s="121"/>
      <c r="V64098" s="122"/>
      <c r="W64098" s="123"/>
      <c r="AC64098" s="123"/>
    </row>
    <row r="64099" spans="5:29" s="2" customFormat="1">
      <c r="E64099" s="120"/>
      <c r="M64099" s="120"/>
      <c r="N64099" s="120"/>
      <c r="U64099" s="121"/>
      <c r="V64099" s="122"/>
      <c r="W64099" s="123"/>
      <c r="AC64099" s="123"/>
    </row>
    <row r="64100" spans="5:29" s="2" customFormat="1">
      <c r="E64100" s="120"/>
      <c r="M64100" s="120"/>
      <c r="N64100" s="120"/>
      <c r="U64100" s="121"/>
      <c r="V64100" s="122"/>
      <c r="W64100" s="123"/>
      <c r="AC64100" s="123"/>
    </row>
    <row r="64101" spans="5:29" s="2" customFormat="1">
      <c r="E64101" s="120"/>
      <c r="M64101" s="120"/>
      <c r="N64101" s="120"/>
      <c r="U64101" s="121"/>
      <c r="V64101" s="122"/>
      <c r="W64101" s="123"/>
      <c r="AC64101" s="123"/>
    </row>
    <row r="64102" spans="5:29" s="2" customFormat="1">
      <c r="E64102" s="120"/>
      <c r="M64102" s="120"/>
      <c r="N64102" s="120"/>
      <c r="U64102" s="121"/>
      <c r="V64102" s="122"/>
      <c r="W64102" s="123"/>
      <c r="AC64102" s="123"/>
    </row>
    <row r="64103" spans="5:29" s="2" customFormat="1">
      <c r="E64103" s="120"/>
      <c r="M64103" s="120"/>
      <c r="N64103" s="120"/>
      <c r="U64103" s="121"/>
      <c r="V64103" s="122"/>
      <c r="W64103" s="123"/>
      <c r="AC64103" s="123"/>
    </row>
    <row r="64104" spans="5:29" s="2" customFormat="1">
      <c r="E64104" s="120"/>
      <c r="M64104" s="120"/>
      <c r="N64104" s="120"/>
      <c r="U64104" s="121"/>
      <c r="V64104" s="122"/>
      <c r="W64104" s="123"/>
      <c r="AC64104" s="123"/>
    </row>
    <row r="64105" spans="5:29" s="2" customFormat="1">
      <c r="E64105" s="120"/>
      <c r="M64105" s="120"/>
      <c r="N64105" s="120"/>
      <c r="U64105" s="121"/>
      <c r="V64105" s="122"/>
      <c r="W64105" s="123"/>
      <c r="AC64105" s="123"/>
    </row>
    <row r="64106" spans="5:29" s="2" customFormat="1">
      <c r="E64106" s="120"/>
      <c r="M64106" s="120"/>
      <c r="N64106" s="120"/>
      <c r="U64106" s="121"/>
      <c r="V64106" s="122"/>
      <c r="W64106" s="123"/>
      <c r="AC64106" s="123"/>
    </row>
    <row r="64107" spans="5:29" s="2" customFormat="1">
      <c r="E64107" s="120"/>
      <c r="M64107" s="120"/>
      <c r="N64107" s="120"/>
      <c r="U64107" s="121"/>
      <c r="V64107" s="122"/>
      <c r="W64107" s="123"/>
      <c r="AC64107" s="123"/>
    </row>
    <row r="64108" spans="5:29" s="2" customFormat="1">
      <c r="E64108" s="120"/>
      <c r="M64108" s="120"/>
      <c r="N64108" s="120"/>
      <c r="U64108" s="121"/>
      <c r="V64108" s="122"/>
      <c r="W64108" s="123"/>
      <c r="AC64108" s="123"/>
    </row>
    <row r="64109" spans="5:29" s="2" customFormat="1">
      <c r="E64109" s="120"/>
      <c r="M64109" s="120"/>
      <c r="N64109" s="120"/>
      <c r="U64109" s="121"/>
      <c r="V64109" s="122"/>
      <c r="W64109" s="123"/>
      <c r="AC64109" s="123"/>
    </row>
    <row r="64110" spans="5:29" s="2" customFormat="1">
      <c r="E64110" s="120"/>
      <c r="M64110" s="120"/>
      <c r="N64110" s="120"/>
      <c r="U64110" s="121"/>
      <c r="V64110" s="122"/>
      <c r="W64110" s="123"/>
      <c r="AC64110" s="123"/>
    </row>
    <row r="64111" spans="5:29" s="2" customFormat="1">
      <c r="E64111" s="120"/>
      <c r="M64111" s="120"/>
      <c r="N64111" s="120"/>
      <c r="U64111" s="121"/>
      <c r="V64111" s="122"/>
      <c r="W64111" s="123"/>
      <c r="AC64111" s="123"/>
    </row>
    <row r="64112" spans="5:29" s="2" customFormat="1">
      <c r="E64112" s="120"/>
      <c r="M64112" s="120"/>
      <c r="N64112" s="120"/>
      <c r="U64112" s="121"/>
      <c r="V64112" s="122"/>
      <c r="W64112" s="123"/>
      <c r="AC64112" s="123"/>
    </row>
    <row r="64113" spans="5:29" s="2" customFormat="1">
      <c r="E64113" s="120"/>
      <c r="M64113" s="120"/>
      <c r="N64113" s="120"/>
      <c r="U64113" s="121"/>
      <c r="V64113" s="122"/>
      <c r="W64113" s="123"/>
      <c r="AC64113" s="123"/>
    </row>
    <row r="64114" spans="5:29" s="2" customFormat="1">
      <c r="E64114" s="120"/>
      <c r="M64114" s="120"/>
      <c r="N64114" s="120"/>
      <c r="U64114" s="121"/>
      <c r="V64114" s="122"/>
      <c r="W64114" s="123"/>
      <c r="AC64114" s="123"/>
    </row>
    <row r="64115" spans="5:29" s="2" customFormat="1">
      <c r="E64115" s="120"/>
      <c r="M64115" s="120"/>
      <c r="N64115" s="120"/>
      <c r="U64115" s="121"/>
      <c r="V64115" s="122"/>
      <c r="W64115" s="123"/>
      <c r="AC64115" s="123"/>
    </row>
    <row r="64116" spans="5:29" s="2" customFormat="1">
      <c r="E64116" s="120"/>
      <c r="M64116" s="120"/>
      <c r="N64116" s="120"/>
      <c r="U64116" s="121"/>
      <c r="V64116" s="122"/>
      <c r="W64116" s="123"/>
      <c r="AC64116" s="123"/>
    </row>
    <row r="64117" spans="5:29" s="2" customFormat="1">
      <c r="E64117" s="120"/>
      <c r="M64117" s="120"/>
      <c r="N64117" s="120"/>
      <c r="U64117" s="121"/>
      <c r="V64117" s="122"/>
      <c r="W64117" s="123"/>
      <c r="AC64117" s="123"/>
    </row>
    <row r="64118" spans="5:29" s="2" customFormat="1">
      <c r="E64118" s="120"/>
      <c r="M64118" s="120"/>
      <c r="N64118" s="120"/>
      <c r="U64118" s="121"/>
      <c r="V64118" s="122"/>
      <c r="W64118" s="123"/>
      <c r="AC64118" s="123"/>
    </row>
    <row r="64119" spans="5:29" s="2" customFormat="1">
      <c r="E64119" s="120"/>
      <c r="M64119" s="120"/>
      <c r="N64119" s="120"/>
      <c r="U64119" s="121"/>
      <c r="V64119" s="122"/>
      <c r="W64119" s="123"/>
      <c r="AC64119" s="123"/>
    </row>
    <row r="64120" spans="5:29" s="2" customFormat="1">
      <c r="E64120" s="120"/>
      <c r="M64120" s="120"/>
      <c r="N64120" s="120"/>
      <c r="U64120" s="121"/>
      <c r="V64120" s="122"/>
      <c r="W64120" s="123"/>
      <c r="AC64120" s="123"/>
    </row>
    <row r="64121" spans="5:29" s="2" customFormat="1">
      <c r="E64121" s="120"/>
      <c r="M64121" s="120"/>
      <c r="N64121" s="120"/>
      <c r="U64121" s="121"/>
      <c r="V64121" s="122"/>
      <c r="W64121" s="123"/>
      <c r="AC64121" s="123"/>
    </row>
    <row r="64122" spans="5:29" s="2" customFormat="1">
      <c r="E64122" s="120"/>
      <c r="M64122" s="120"/>
      <c r="N64122" s="120"/>
      <c r="U64122" s="121"/>
      <c r="V64122" s="122"/>
      <c r="W64122" s="123"/>
      <c r="AC64122" s="123"/>
    </row>
    <row r="64123" spans="5:29" s="2" customFormat="1">
      <c r="E64123" s="120"/>
      <c r="M64123" s="120"/>
      <c r="N64123" s="120"/>
      <c r="U64123" s="121"/>
      <c r="V64123" s="122"/>
      <c r="W64123" s="123"/>
      <c r="AC64123" s="123"/>
    </row>
    <row r="64124" spans="5:29" s="2" customFormat="1">
      <c r="E64124" s="120"/>
      <c r="M64124" s="120"/>
      <c r="N64124" s="120"/>
      <c r="U64124" s="121"/>
      <c r="V64124" s="122"/>
      <c r="W64124" s="123"/>
      <c r="AC64124" s="123"/>
    </row>
    <row r="64125" spans="5:29" s="2" customFormat="1">
      <c r="E64125" s="120"/>
      <c r="M64125" s="120"/>
      <c r="N64125" s="120"/>
      <c r="U64125" s="121"/>
      <c r="V64125" s="122"/>
      <c r="W64125" s="123"/>
      <c r="AC64125" s="123"/>
    </row>
    <row r="64126" spans="5:29" s="2" customFormat="1">
      <c r="E64126" s="120"/>
      <c r="M64126" s="120"/>
      <c r="N64126" s="120"/>
      <c r="U64126" s="121"/>
      <c r="V64126" s="122"/>
      <c r="W64126" s="123"/>
      <c r="AC64126" s="123"/>
    </row>
    <row r="64127" spans="5:29" s="2" customFormat="1">
      <c r="E64127" s="120"/>
      <c r="M64127" s="120"/>
      <c r="N64127" s="120"/>
      <c r="U64127" s="121"/>
      <c r="V64127" s="122"/>
      <c r="W64127" s="123"/>
      <c r="AC64127" s="123"/>
    </row>
    <row r="64128" spans="5:29" s="2" customFormat="1">
      <c r="E64128" s="120"/>
      <c r="M64128" s="120"/>
      <c r="N64128" s="120"/>
      <c r="U64128" s="121"/>
      <c r="V64128" s="122"/>
      <c r="W64128" s="123"/>
      <c r="AC64128" s="123"/>
    </row>
    <row r="64129" spans="5:29" s="2" customFormat="1">
      <c r="E64129" s="120"/>
      <c r="M64129" s="120"/>
      <c r="N64129" s="120"/>
      <c r="U64129" s="121"/>
      <c r="V64129" s="122"/>
      <c r="W64129" s="123"/>
      <c r="AC64129" s="123"/>
    </row>
    <row r="64130" spans="5:29" s="2" customFormat="1">
      <c r="E64130" s="120"/>
      <c r="M64130" s="120"/>
      <c r="N64130" s="120"/>
      <c r="U64130" s="121"/>
      <c r="V64130" s="122"/>
      <c r="W64130" s="123"/>
      <c r="AC64130" s="123"/>
    </row>
    <row r="64131" spans="5:29" s="2" customFormat="1">
      <c r="E64131" s="120"/>
      <c r="M64131" s="120"/>
      <c r="N64131" s="120"/>
      <c r="U64131" s="121"/>
      <c r="V64131" s="122"/>
      <c r="W64131" s="123"/>
      <c r="AC64131" s="123"/>
    </row>
    <row r="64132" spans="5:29" s="2" customFormat="1">
      <c r="E64132" s="120"/>
      <c r="M64132" s="120"/>
      <c r="N64132" s="120"/>
      <c r="U64132" s="121"/>
      <c r="V64132" s="122"/>
      <c r="W64132" s="123"/>
      <c r="AC64132" s="123"/>
    </row>
    <row r="64133" spans="5:29" s="2" customFormat="1">
      <c r="E64133" s="120"/>
      <c r="M64133" s="120"/>
      <c r="N64133" s="120"/>
      <c r="U64133" s="121"/>
      <c r="V64133" s="122"/>
      <c r="W64133" s="123"/>
      <c r="AC64133" s="123"/>
    </row>
    <row r="64134" spans="5:29" s="2" customFormat="1">
      <c r="E64134" s="120"/>
      <c r="M64134" s="120"/>
      <c r="N64134" s="120"/>
      <c r="U64134" s="121"/>
      <c r="V64134" s="122"/>
      <c r="W64134" s="123"/>
      <c r="AC64134" s="123"/>
    </row>
    <row r="64135" spans="5:29" s="2" customFormat="1">
      <c r="E64135" s="120"/>
      <c r="M64135" s="120"/>
      <c r="N64135" s="120"/>
      <c r="U64135" s="121"/>
      <c r="V64135" s="122"/>
      <c r="W64135" s="123"/>
      <c r="AC64135" s="123"/>
    </row>
    <row r="64136" spans="5:29" s="2" customFormat="1">
      <c r="E64136" s="120"/>
      <c r="M64136" s="120"/>
      <c r="N64136" s="120"/>
      <c r="U64136" s="121"/>
      <c r="V64136" s="122"/>
      <c r="W64136" s="123"/>
      <c r="AC64136" s="123"/>
    </row>
    <row r="64137" spans="5:29" s="2" customFormat="1">
      <c r="E64137" s="120"/>
      <c r="M64137" s="120"/>
      <c r="N64137" s="120"/>
      <c r="U64137" s="121"/>
      <c r="V64137" s="122"/>
      <c r="W64137" s="123"/>
      <c r="AC64137" s="123"/>
    </row>
    <row r="64138" spans="5:29" s="2" customFormat="1">
      <c r="E64138" s="120"/>
      <c r="M64138" s="120"/>
      <c r="N64138" s="120"/>
      <c r="U64138" s="121"/>
      <c r="V64138" s="122"/>
      <c r="W64138" s="123"/>
      <c r="AC64138" s="123"/>
    </row>
    <row r="64139" spans="5:29" s="2" customFormat="1">
      <c r="E64139" s="120"/>
      <c r="M64139" s="120"/>
      <c r="N64139" s="120"/>
      <c r="U64139" s="121"/>
      <c r="V64139" s="122"/>
      <c r="W64139" s="123"/>
      <c r="AC64139" s="123"/>
    </row>
    <row r="64140" spans="5:29" s="2" customFormat="1">
      <c r="E64140" s="120"/>
      <c r="M64140" s="120"/>
      <c r="N64140" s="120"/>
      <c r="U64140" s="121"/>
      <c r="V64140" s="122"/>
      <c r="W64140" s="123"/>
      <c r="AC64140" s="123"/>
    </row>
    <row r="64141" spans="5:29" s="2" customFormat="1">
      <c r="E64141" s="120"/>
      <c r="M64141" s="120"/>
      <c r="N64141" s="120"/>
      <c r="U64141" s="121"/>
      <c r="V64141" s="122"/>
      <c r="W64141" s="123"/>
      <c r="AC64141" s="123"/>
    </row>
    <row r="64142" spans="5:29" s="2" customFormat="1">
      <c r="E64142" s="120"/>
      <c r="M64142" s="120"/>
      <c r="N64142" s="120"/>
      <c r="U64142" s="121"/>
      <c r="V64142" s="122"/>
      <c r="W64142" s="123"/>
      <c r="AC64142" s="123"/>
    </row>
    <row r="64143" spans="5:29" s="2" customFormat="1">
      <c r="E64143" s="120"/>
      <c r="M64143" s="120"/>
      <c r="N64143" s="120"/>
      <c r="U64143" s="121"/>
      <c r="V64143" s="122"/>
      <c r="W64143" s="123"/>
      <c r="AC64143" s="123"/>
    </row>
    <row r="64144" spans="5:29" s="2" customFormat="1">
      <c r="E64144" s="120"/>
      <c r="M64144" s="120"/>
      <c r="N64144" s="120"/>
      <c r="U64144" s="121"/>
      <c r="V64144" s="122"/>
      <c r="W64144" s="123"/>
      <c r="AC64144" s="123"/>
    </row>
    <row r="64145" spans="5:29" s="2" customFormat="1">
      <c r="E64145" s="120"/>
      <c r="M64145" s="120"/>
      <c r="N64145" s="120"/>
      <c r="U64145" s="121"/>
      <c r="V64145" s="122"/>
      <c r="W64145" s="123"/>
      <c r="AC64145" s="123"/>
    </row>
    <row r="64146" spans="5:29" s="2" customFormat="1">
      <c r="E64146" s="120"/>
      <c r="M64146" s="120"/>
      <c r="N64146" s="120"/>
      <c r="U64146" s="121"/>
      <c r="V64146" s="122"/>
      <c r="W64146" s="123"/>
      <c r="AC64146" s="123"/>
    </row>
    <row r="64147" spans="5:29" s="2" customFormat="1">
      <c r="E64147" s="120"/>
      <c r="M64147" s="120"/>
      <c r="N64147" s="120"/>
      <c r="U64147" s="121"/>
      <c r="V64147" s="122"/>
      <c r="W64147" s="123"/>
      <c r="AC64147" s="123"/>
    </row>
    <row r="64148" spans="5:29" s="2" customFormat="1">
      <c r="E64148" s="120"/>
      <c r="M64148" s="120"/>
      <c r="N64148" s="120"/>
      <c r="U64148" s="121"/>
      <c r="V64148" s="122"/>
      <c r="W64148" s="123"/>
      <c r="AC64148" s="123"/>
    </row>
    <row r="64149" spans="5:29" s="2" customFormat="1">
      <c r="E64149" s="120"/>
      <c r="M64149" s="120"/>
      <c r="N64149" s="120"/>
      <c r="U64149" s="121"/>
      <c r="V64149" s="122"/>
      <c r="W64149" s="123"/>
      <c r="AC64149" s="123"/>
    </row>
    <row r="64150" spans="5:29" s="2" customFormat="1">
      <c r="E64150" s="120"/>
      <c r="M64150" s="120"/>
      <c r="N64150" s="120"/>
      <c r="U64150" s="121"/>
      <c r="V64150" s="122"/>
      <c r="W64150" s="123"/>
      <c r="AC64150" s="123"/>
    </row>
    <row r="64151" spans="5:29" s="2" customFormat="1">
      <c r="E64151" s="120"/>
      <c r="M64151" s="120"/>
      <c r="N64151" s="120"/>
      <c r="U64151" s="121"/>
      <c r="V64151" s="122"/>
      <c r="W64151" s="123"/>
      <c r="AC64151" s="123"/>
    </row>
    <row r="64152" spans="5:29" s="2" customFormat="1">
      <c r="E64152" s="120"/>
      <c r="M64152" s="120"/>
      <c r="N64152" s="120"/>
      <c r="U64152" s="121"/>
      <c r="V64152" s="122"/>
      <c r="W64152" s="123"/>
      <c r="AC64152" s="123"/>
    </row>
    <row r="64153" spans="5:29" s="2" customFormat="1">
      <c r="E64153" s="120"/>
      <c r="M64153" s="120"/>
      <c r="N64153" s="120"/>
      <c r="U64153" s="121"/>
      <c r="V64153" s="122"/>
      <c r="W64153" s="123"/>
      <c r="AC64153" s="123"/>
    </row>
    <row r="64154" spans="5:29" s="2" customFormat="1">
      <c r="E64154" s="120"/>
      <c r="M64154" s="120"/>
      <c r="N64154" s="120"/>
      <c r="U64154" s="121"/>
      <c r="V64154" s="122"/>
      <c r="W64154" s="123"/>
      <c r="AC64154" s="123"/>
    </row>
    <row r="64155" spans="5:29" s="2" customFormat="1">
      <c r="E64155" s="120"/>
      <c r="M64155" s="120"/>
      <c r="N64155" s="120"/>
      <c r="U64155" s="121"/>
      <c r="V64155" s="122"/>
      <c r="W64155" s="123"/>
      <c r="AC64155" s="123"/>
    </row>
    <row r="64156" spans="5:29" s="2" customFormat="1">
      <c r="E64156" s="120"/>
      <c r="M64156" s="120"/>
      <c r="N64156" s="120"/>
      <c r="U64156" s="121"/>
      <c r="V64156" s="122"/>
      <c r="W64156" s="123"/>
      <c r="AC64156" s="123"/>
    </row>
    <row r="64157" spans="5:29" s="2" customFormat="1">
      <c r="E64157" s="120"/>
      <c r="M64157" s="120"/>
      <c r="N64157" s="120"/>
      <c r="U64157" s="121"/>
      <c r="V64157" s="122"/>
      <c r="W64157" s="123"/>
      <c r="AC64157" s="123"/>
    </row>
    <row r="64158" spans="5:29" s="2" customFormat="1">
      <c r="E64158" s="120"/>
      <c r="M64158" s="120"/>
      <c r="N64158" s="120"/>
      <c r="U64158" s="121"/>
      <c r="V64158" s="122"/>
      <c r="W64158" s="123"/>
      <c r="AC64158" s="123"/>
    </row>
    <row r="64159" spans="5:29" s="2" customFormat="1">
      <c r="E64159" s="120"/>
      <c r="M64159" s="120"/>
      <c r="N64159" s="120"/>
      <c r="U64159" s="121"/>
      <c r="V64159" s="122"/>
      <c r="W64159" s="123"/>
      <c r="AC64159" s="123"/>
    </row>
    <row r="64160" spans="5:29" s="2" customFormat="1">
      <c r="E64160" s="120"/>
      <c r="M64160" s="120"/>
      <c r="N64160" s="120"/>
      <c r="U64160" s="121"/>
      <c r="V64160" s="122"/>
      <c r="W64160" s="123"/>
      <c r="AC64160" s="123"/>
    </row>
    <row r="64161" spans="5:29" s="2" customFormat="1">
      <c r="E64161" s="120"/>
      <c r="M64161" s="120"/>
      <c r="N64161" s="120"/>
      <c r="U64161" s="121"/>
      <c r="V64161" s="122"/>
      <c r="W64161" s="123"/>
      <c r="AC64161" s="123"/>
    </row>
    <row r="64162" spans="5:29" s="2" customFormat="1">
      <c r="E64162" s="120"/>
      <c r="M64162" s="120"/>
      <c r="N64162" s="120"/>
      <c r="U64162" s="121"/>
      <c r="V64162" s="122"/>
      <c r="W64162" s="123"/>
      <c r="AC64162" s="123"/>
    </row>
    <row r="64163" spans="5:29" s="2" customFormat="1">
      <c r="E64163" s="120"/>
      <c r="M64163" s="120"/>
      <c r="N64163" s="120"/>
      <c r="U64163" s="121"/>
      <c r="V64163" s="122"/>
      <c r="W64163" s="123"/>
      <c r="AC64163" s="123"/>
    </row>
    <row r="64164" spans="5:29" s="2" customFormat="1">
      <c r="E64164" s="120"/>
      <c r="M64164" s="120"/>
      <c r="N64164" s="120"/>
      <c r="U64164" s="121"/>
      <c r="V64164" s="122"/>
      <c r="W64164" s="123"/>
      <c r="AC64164" s="123"/>
    </row>
    <row r="64165" spans="5:29" s="2" customFormat="1">
      <c r="E64165" s="120"/>
      <c r="M64165" s="120"/>
      <c r="N64165" s="120"/>
      <c r="U64165" s="121"/>
      <c r="V64165" s="122"/>
      <c r="W64165" s="123"/>
      <c r="AC64165" s="123"/>
    </row>
    <row r="64166" spans="5:29" s="2" customFormat="1">
      <c r="E64166" s="120"/>
      <c r="M64166" s="120"/>
      <c r="N64166" s="120"/>
      <c r="U64166" s="121"/>
      <c r="V64166" s="122"/>
      <c r="W64166" s="123"/>
      <c r="AC64166" s="123"/>
    </row>
    <row r="64167" spans="5:29" s="2" customFormat="1">
      <c r="E64167" s="120"/>
      <c r="M64167" s="120"/>
      <c r="N64167" s="120"/>
      <c r="U64167" s="121"/>
      <c r="V64167" s="122"/>
      <c r="W64167" s="123"/>
      <c r="AC64167" s="123"/>
    </row>
    <row r="64168" spans="5:29" s="2" customFormat="1">
      <c r="E64168" s="120"/>
      <c r="M64168" s="120"/>
      <c r="N64168" s="120"/>
      <c r="U64168" s="121"/>
      <c r="V64168" s="122"/>
      <c r="W64168" s="123"/>
      <c r="AC64168" s="123"/>
    </row>
    <row r="64169" spans="5:29" s="2" customFormat="1">
      <c r="E64169" s="120"/>
      <c r="M64169" s="120"/>
      <c r="N64169" s="120"/>
      <c r="U64169" s="121"/>
      <c r="V64169" s="122"/>
      <c r="W64169" s="123"/>
      <c r="AC64169" s="123"/>
    </row>
    <row r="64170" spans="5:29" s="2" customFormat="1">
      <c r="E64170" s="120"/>
      <c r="M64170" s="120"/>
      <c r="N64170" s="120"/>
      <c r="U64170" s="121"/>
      <c r="V64170" s="122"/>
      <c r="W64170" s="123"/>
      <c r="AC64170" s="123"/>
    </row>
    <row r="64171" spans="5:29" s="2" customFormat="1">
      <c r="E64171" s="120"/>
      <c r="M64171" s="120"/>
      <c r="N64171" s="120"/>
      <c r="U64171" s="121"/>
      <c r="V64171" s="122"/>
      <c r="W64171" s="123"/>
      <c r="AC64171" s="123"/>
    </row>
    <row r="64172" spans="5:29" s="2" customFormat="1">
      <c r="E64172" s="120"/>
      <c r="M64172" s="120"/>
      <c r="N64172" s="120"/>
      <c r="U64172" s="121"/>
      <c r="V64172" s="122"/>
      <c r="W64172" s="123"/>
      <c r="AC64172" s="123"/>
    </row>
    <row r="64173" spans="5:29" s="2" customFormat="1">
      <c r="E64173" s="120"/>
      <c r="M64173" s="120"/>
      <c r="N64173" s="120"/>
      <c r="U64173" s="121"/>
      <c r="V64173" s="122"/>
      <c r="W64173" s="123"/>
      <c r="AC64173" s="123"/>
    </row>
    <row r="64174" spans="5:29" s="2" customFormat="1">
      <c r="E64174" s="120"/>
      <c r="M64174" s="120"/>
      <c r="N64174" s="120"/>
      <c r="U64174" s="121"/>
      <c r="V64174" s="122"/>
      <c r="W64174" s="123"/>
      <c r="AC64174" s="123"/>
    </row>
    <row r="64175" spans="5:29" s="2" customFormat="1">
      <c r="E64175" s="120"/>
      <c r="M64175" s="120"/>
      <c r="N64175" s="120"/>
      <c r="U64175" s="121"/>
      <c r="V64175" s="122"/>
      <c r="W64175" s="123"/>
      <c r="AC64175" s="123"/>
    </row>
    <row r="64176" spans="5:29" s="2" customFormat="1">
      <c r="E64176" s="120"/>
      <c r="M64176" s="120"/>
      <c r="N64176" s="120"/>
      <c r="U64176" s="121"/>
      <c r="V64176" s="122"/>
      <c r="W64176" s="123"/>
      <c r="AC64176" s="123"/>
    </row>
    <row r="64177" spans="5:29" s="2" customFormat="1">
      <c r="E64177" s="120"/>
      <c r="M64177" s="120"/>
      <c r="N64177" s="120"/>
      <c r="U64177" s="121"/>
      <c r="V64177" s="122"/>
      <c r="W64177" s="123"/>
      <c r="AC64177" s="123"/>
    </row>
    <row r="64178" spans="5:29" s="2" customFormat="1">
      <c r="E64178" s="120"/>
      <c r="M64178" s="120"/>
      <c r="N64178" s="120"/>
      <c r="U64178" s="121"/>
      <c r="V64178" s="122"/>
      <c r="W64178" s="123"/>
      <c r="AC64178" s="123"/>
    </row>
    <row r="64179" spans="5:29" s="2" customFormat="1">
      <c r="E64179" s="120"/>
      <c r="M64179" s="120"/>
      <c r="N64179" s="120"/>
      <c r="U64179" s="121"/>
      <c r="V64179" s="122"/>
      <c r="W64179" s="123"/>
      <c r="AC64179" s="123"/>
    </row>
    <row r="64180" spans="5:29" s="2" customFormat="1">
      <c r="E64180" s="120"/>
      <c r="M64180" s="120"/>
      <c r="N64180" s="120"/>
      <c r="U64180" s="121"/>
      <c r="V64180" s="122"/>
      <c r="W64180" s="123"/>
      <c r="AC64180" s="123"/>
    </row>
    <row r="64181" spans="5:29" s="2" customFormat="1">
      <c r="E64181" s="120"/>
      <c r="M64181" s="120"/>
      <c r="N64181" s="120"/>
      <c r="U64181" s="121"/>
      <c r="V64181" s="122"/>
      <c r="W64181" s="123"/>
      <c r="AC64181" s="123"/>
    </row>
    <row r="64182" spans="5:29" s="2" customFormat="1">
      <c r="E64182" s="120"/>
      <c r="M64182" s="120"/>
      <c r="N64182" s="120"/>
      <c r="U64182" s="121"/>
      <c r="V64182" s="122"/>
      <c r="W64182" s="123"/>
      <c r="AC64182" s="123"/>
    </row>
    <row r="64183" spans="5:29" s="2" customFormat="1">
      <c r="E64183" s="120"/>
      <c r="M64183" s="120"/>
      <c r="N64183" s="120"/>
      <c r="U64183" s="121"/>
      <c r="V64183" s="122"/>
      <c r="W64183" s="123"/>
      <c r="AC64183" s="123"/>
    </row>
    <row r="64184" spans="5:29" s="2" customFormat="1">
      <c r="E64184" s="120"/>
      <c r="M64184" s="120"/>
      <c r="N64184" s="120"/>
      <c r="U64184" s="121"/>
      <c r="V64184" s="122"/>
      <c r="W64184" s="123"/>
      <c r="AC64184" s="123"/>
    </row>
    <row r="64185" spans="5:29" s="2" customFormat="1">
      <c r="E64185" s="120"/>
      <c r="M64185" s="120"/>
      <c r="N64185" s="120"/>
      <c r="U64185" s="121"/>
      <c r="V64185" s="122"/>
      <c r="W64185" s="123"/>
      <c r="AC64185" s="123"/>
    </row>
    <row r="64186" spans="5:29" s="2" customFormat="1">
      <c r="E64186" s="120"/>
      <c r="M64186" s="120"/>
      <c r="N64186" s="120"/>
      <c r="U64186" s="121"/>
      <c r="V64186" s="122"/>
      <c r="W64186" s="123"/>
      <c r="AC64186" s="123"/>
    </row>
    <row r="64187" spans="5:29" s="2" customFormat="1">
      <c r="E64187" s="120"/>
      <c r="M64187" s="120"/>
      <c r="N64187" s="120"/>
      <c r="U64187" s="121"/>
      <c r="V64187" s="122"/>
      <c r="W64187" s="123"/>
      <c r="AC64187" s="123"/>
    </row>
    <row r="64188" spans="5:29" s="2" customFormat="1">
      <c r="E64188" s="120"/>
      <c r="M64188" s="120"/>
      <c r="N64188" s="120"/>
      <c r="U64188" s="121"/>
      <c r="V64188" s="122"/>
      <c r="W64188" s="123"/>
      <c r="AC64188" s="123"/>
    </row>
    <row r="64189" spans="5:29" s="2" customFormat="1">
      <c r="E64189" s="120"/>
      <c r="M64189" s="120"/>
      <c r="N64189" s="120"/>
      <c r="U64189" s="121"/>
      <c r="V64189" s="122"/>
      <c r="W64189" s="123"/>
      <c r="AC64189" s="123"/>
    </row>
    <row r="64190" spans="5:29" s="2" customFormat="1">
      <c r="E64190" s="120"/>
      <c r="M64190" s="120"/>
      <c r="N64190" s="120"/>
      <c r="U64190" s="121"/>
      <c r="V64190" s="122"/>
      <c r="W64190" s="123"/>
      <c r="AC64190" s="123"/>
    </row>
    <row r="64191" spans="5:29" s="2" customFormat="1">
      <c r="E64191" s="120"/>
      <c r="M64191" s="120"/>
      <c r="N64191" s="120"/>
      <c r="U64191" s="121"/>
      <c r="V64191" s="122"/>
      <c r="W64191" s="123"/>
      <c r="AC64191" s="123"/>
    </row>
    <row r="64192" spans="5:29" s="2" customFormat="1">
      <c r="E64192" s="120"/>
      <c r="M64192" s="120"/>
      <c r="N64192" s="120"/>
      <c r="U64192" s="121"/>
      <c r="V64192" s="122"/>
      <c r="W64192" s="123"/>
      <c r="AC64192" s="123"/>
    </row>
    <row r="64193" spans="5:29" s="2" customFormat="1">
      <c r="E64193" s="120"/>
      <c r="M64193" s="120"/>
      <c r="N64193" s="120"/>
      <c r="U64193" s="121"/>
      <c r="V64193" s="122"/>
      <c r="W64193" s="123"/>
      <c r="AC64193" s="123"/>
    </row>
    <row r="64194" spans="5:29" s="2" customFormat="1">
      <c r="E64194" s="120"/>
      <c r="M64194" s="120"/>
      <c r="N64194" s="120"/>
      <c r="U64194" s="121"/>
      <c r="V64194" s="122"/>
      <c r="W64194" s="123"/>
      <c r="AC64194" s="123"/>
    </row>
    <row r="64195" spans="5:29" s="2" customFormat="1">
      <c r="E64195" s="120"/>
      <c r="M64195" s="120"/>
      <c r="N64195" s="120"/>
      <c r="U64195" s="121"/>
      <c r="V64195" s="122"/>
      <c r="W64195" s="123"/>
      <c r="AC64195" s="123"/>
    </row>
    <row r="64196" spans="5:29" s="2" customFormat="1">
      <c r="E64196" s="120"/>
      <c r="M64196" s="120"/>
      <c r="N64196" s="120"/>
      <c r="U64196" s="121"/>
      <c r="V64196" s="122"/>
      <c r="W64196" s="123"/>
      <c r="AC64196" s="123"/>
    </row>
    <row r="64197" spans="5:29" s="2" customFormat="1">
      <c r="E64197" s="120"/>
      <c r="M64197" s="120"/>
      <c r="N64197" s="120"/>
      <c r="U64197" s="121"/>
      <c r="V64197" s="122"/>
      <c r="W64197" s="123"/>
      <c r="AC64197" s="123"/>
    </row>
    <row r="64198" spans="5:29" s="2" customFormat="1">
      <c r="E64198" s="120"/>
      <c r="M64198" s="120"/>
      <c r="N64198" s="120"/>
      <c r="U64198" s="121"/>
      <c r="V64198" s="122"/>
      <c r="W64198" s="123"/>
      <c r="AC64198" s="123"/>
    </row>
    <row r="64199" spans="5:29" s="2" customFormat="1">
      <c r="E64199" s="120"/>
      <c r="M64199" s="120"/>
      <c r="N64199" s="120"/>
      <c r="U64199" s="121"/>
      <c r="V64199" s="122"/>
      <c r="W64199" s="123"/>
      <c r="AC64199" s="123"/>
    </row>
    <row r="64200" spans="5:29" s="2" customFormat="1">
      <c r="E64200" s="120"/>
      <c r="M64200" s="120"/>
      <c r="N64200" s="120"/>
      <c r="U64200" s="121"/>
      <c r="V64200" s="122"/>
      <c r="W64200" s="123"/>
      <c r="AC64200" s="123"/>
    </row>
    <row r="64201" spans="5:29" s="2" customFormat="1">
      <c r="E64201" s="120"/>
      <c r="M64201" s="120"/>
      <c r="N64201" s="120"/>
      <c r="U64201" s="121"/>
      <c r="V64201" s="122"/>
      <c r="W64201" s="123"/>
      <c r="AC64201" s="123"/>
    </row>
    <row r="64202" spans="5:29" s="2" customFormat="1">
      <c r="E64202" s="120"/>
      <c r="M64202" s="120"/>
      <c r="N64202" s="120"/>
      <c r="U64202" s="121"/>
      <c r="V64202" s="122"/>
      <c r="W64202" s="123"/>
      <c r="AC64202" s="123"/>
    </row>
    <row r="64203" spans="5:29" s="2" customFormat="1">
      <c r="E64203" s="120"/>
      <c r="M64203" s="120"/>
      <c r="N64203" s="120"/>
      <c r="U64203" s="121"/>
      <c r="V64203" s="122"/>
      <c r="W64203" s="123"/>
      <c r="AC64203" s="123"/>
    </row>
    <row r="64204" spans="5:29" s="2" customFormat="1">
      <c r="E64204" s="120"/>
      <c r="M64204" s="120"/>
      <c r="N64204" s="120"/>
      <c r="U64204" s="121"/>
      <c r="V64204" s="122"/>
      <c r="W64204" s="123"/>
      <c r="AC64204" s="123"/>
    </row>
    <row r="64205" spans="5:29" s="2" customFormat="1">
      <c r="E64205" s="120"/>
      <c r="M64205" s="120"/>
      <c r="N64205" s="120"/>
      <c r="U64205" s="121"/>
      <c r="V64205" s="122"/>
      <c r="W64205" s="123"/>
      <c r="AC64205" s="123"/>
    </row>
    <row r="64206" spans="5:29" s="2" customFormat="1">
      <c r="E64206" s="120"/>
      <c r="M64206" s="120"/>
      <c r="N64206" s="120"/>
      <c r="U64206" s="121"/>
      <c r="V64206" s="122"/>
      <c r="W64206" s="123"/>
      <c r="AC64206" s="123"/>
    </row>
    <row r="64207" spans="5:29" s="2" customFormat="1">
      <c r="E64207" s="120"/>
      <c r="M64207" s="120"/>
      <c r="N64207" s="120"/>
      <c r="U64207" s="121"/>
      <c r="V64207" s="122"/>
      <c r="W64207" s="123"/>
      <c r="AC64207" s="123"/>
    </row>
    <row r="64208" spans="5:29" s="2" customFormat="1">
      <c r="E64208" s="120"/>
      <c r="M64208" s="120"/>
      <c r="N64208" s="120"/>
      <c r="U64208" s="121"/>
      <c r="V64208" s="122"/>
      <c r="W64208" s="123"/>
      <c r="AC64208" s="123"/>
    </row>
    <row r="64209" spans="5:29" s="2" customFormat="1">
      <c r="E64209" s="120"/>
      <c r="M64209" s="120"/>
      <c r="N64209" s="120"/>
      <c r="U64209" s="121"/>
      <c r="V64209" s="122"/>
      <c r="W64209" s="123"/>
      <c r="AC64209" s="123"/>
    </row>
    <row r="64210" spans="5:29" s="2" customFormat="1">
      <c r="E64210" s="120"/>
      <c r="M64210" s="120"/>
      <c r="N64210" s="120"/>
      <c r="U64210" s="121"/>
      <c r="V64210" s="122"/>
      <c r="W64210" s="123"/>
      <c r="AC64210" s="123"/>
    </row>
    <row r="64211" spans="5:29" s="2" customFormat="1">
      <c r="E64211" s="120"/>
      <c r="M64211" s="120"/>
      <c r="N64211" s="120"/>
      <c r="U64211" s="121"/>
      <c r="V64211" s="122"/>
      <c r="W64211" s="123"/>
      <c r="AC64211" s="123"/>
    </row>
    <row r="64212" spans="5:29" s="2" customFormat="1">
      <c r="E64212" s="120"/>
      <c r="M64212" s="120"/>
      <c r="N64212" s="120"/>
      <c r="U64212" s="121"/>
      <c r="V64212" s="122"/>
      <c r="W64212" s="123"/>
      <c r="AC64212" s="123"/>
    </row>
    <row r="64213" spans="5:29" s="2" customFormat="1">
      <c r="E64213" s="120"/>
      <c r="M64213" s="120"/>
      <c r="N64213" s="120"/>
      <c r="U64213" s="121"/>
      <c r="V64213" s="122"/>
      <c r="W64213" s="123"/>
      <c r="AC64213" s="123"/>
    </row>
    <row r="64214" spans="5:29" s="2" customFormat="1">
      <c r="E64214" s="120"/>
      <c r="M64214" s="120"/>
      <c r="N64214" s="120"/>
      <c r="U64214" s="121"/>
      <c r="V64214" s="122"/>
      <c r="W64214" s="123"/>
      <c r="AC64214" s="123"/>
    </row>
    <row r="64215" spans="5:29" s="2" customFormat="1">
      <c r="E64215" s="120"/>
      <c r="M64215" s="120"/>
      <c r="N64215" s="120"/>
      <c r="U64215" s="121"/>
      <c r="V64215" s="122"/>
      <c r="W64215" s="123"/>
      <c r="AC64215" s="123"/>
    </row>
    <row r="64216" spans="5:29" s="2" customFormat="1">
      <c r="E64216" s="120"/>
      <c r="M64216" s="120"/>
      <c r="N64216" s="120"/>
      <c r="U64216" s="121"/>
      <c r="V64216" s="122"/>
      <c r="W64216" s="123"/>
      <c r="AC64216" s="123"/>
    </row>
    <row r="64217" spans="5:29" s="2" customFormat="1">
      <c r="E64217" s="120"/>
      <c r="M64217" s="120"/>
      <c r="N64217" s="120"/>
      <c r="U64217" s="121"/>
      <c r="V64217" s="122"/>
      <c r="W64217" s="123"/>
      <c r="AC64217" s="123"/>
    </row>
    <row r="64218" spans="5:29" s="2" customFormat="1">
      <c r="E64218" s="120"/>
      <c r="M64218" s="120"/>
      <c r="N64218" s="120"/>
      <c r="U64218" s="121"/>
      <c r="V64218" s="122"/>
      <c r="W64218" s="123"/>
      <c r="AC64218" s="123"/>
    </row>
    <row r="64219" spans="5:29" s="2" customFormat="1">
      <c r="E64219" s="120"/>
      <c r="M64219" s="120"/>
      <c r="N64219" s="120"/>
      <c r="U64219" s="121"/>
      <c r="V64219" s="122"/>
      <c r="W64219" s="123"/>
      <c r="AC64219" s="123"/>
    </row>
    <row r="64220" spans="5:29" s="2" customFormat="1">
      <c r="E64220" s="120"/>
      <c r="M64220" s="120"/>
      <c r="N64220" s="120"/>
      <c r="U64220" s="121"/>
      <c r="V64220" s="122"/>
      <c r="W64220" s="123"/>
      <c r="AC64220" s="123"/>
    </row>
    <row r="64221" spans="5:29" s="2" customFormat="1">
      <c r="E64221" s="120"/>
      <c r="M64221" s="120"/>
      <c r="N64221" s="120"/>
      <c r="U64221" s="121"/>
      <c r="V64221" s="122"/>
      <c r="W64221" s="123"/>
      <c r="AC64221" s="123"/>
    </row>
    <row r="64222" spans="5:29" s="2" customFormat="1">
      <c r="E64222" s="120"/>
      <c r="M64222" s="120"/>
      <c r="N64222" s="120"/>
      <c r="U64222" s="121"/>
      <c r="V64222" s="122"/>
      <c r="W64222" s="123"/>
      <c r="AC64222" s="123"/>
    </row>
    <row r="64223" spans="5:29" s="2" customFormat="1">
      <c r="E64223" s="120"/>
      <c r="M64223" s="120"/>
      <c r="N64223" s="120"/>
      <c r="U64223" s="121"/>
      <c r="V64223" s="122"/>
      <c r="W64223" s="123"/>
      <c r="AC64223" s="123"/>
    </row>
    <row r="64224" spans="5:29" s="2" customFormat="1">
      <c r="E64224" s="120"/>
      <c r="M64224" s="120"/>
      <c r="N64224" s="120"/>
      <c r="U64224" s="121"/>
      <c r="V64224" s="122"/>
      <c r="W64224" s="123"/>
      <c r="AC64224" s="123"/>
    </row>
    <row r="64225" spans="5:29" s="2" customFormat="1">
      <c r="E64225" s="120"/>
      <c r="M64225" s="120"/>
      <c r="N64225" s="120"/>
      <c r="U64225" s="121"/>
      <c r="V64225" s="122"/>
      <c r="W64225" s="123"/>
      <c r="AC64225" s="123"/>
    </row>
    <row r="64226" spans="5:29" s="2" customFormat="1">
      <c r="E64226" s="120"/>
      <c r="M64226" s="120"/>
      <c r="N64226" s="120"/>
      <c r="U64226" s="121"/>
      <c r="V64226" s="122"/>
      <c r="W64226" s="123"/>
      <c r="AC64226" s="123"/>
    </row>
    <row r="64227" spans="5:29" s="2" customFormat="1">
      <c r="E64227" s="120"/>
      <c r="M64227" s="120"/>
      <c r="N64227" s="120"/>
      <c r="U64227" s="121"/>
      <c r="V64227" s="122"/>
      <c r="W64227" s="123"/>
      <c r="AC64227" s="123"/>
    </row>
    <row r="64228" spans="5:29" s="2" customFormat="1">
      <c r="E64228" s="120"/>
      <c r="M64228" s="120"/>
      <c r="N64228" s="120"/>
      <c r="U64228" s="121"/>
      <c r="V64228" s="122"/>
      <c r="W64228" s="123"/>
      <c r="AC64228" s="123"/>
    </row>
    <row r="64229" spans="5:29" s="2" customFormat="1">
      <c r="E64229" s="120"/>
      <c r="M64229" s="120"/>
      <c r="N64229" s="120"/>
      <c r="U64229" s="121"/>
      <c r="V64229" s="122"/>
      <c r="W64229" s="123"/>
      <c r="AC64229" s="123"/>
    </row>
    <row r="64230" spans="5:29" s="2" customFormat="1">
      <c r="E64230" s="120"/>
      <c r="M64230" s="120"/>
      <c r="N64230" s="120"/>
      <c r="U64230" s="121"/>
      <c r="V64230" s="122"/>
      <c r="W64230" s="123"/>
      <c r="AC64230" s="123"/>
    </row>
    <row r="64231" spans="5:29" s="2" customFormat="1">
      <c r="E64231" s="120"/>
      <c r="M64231" s="120"/>
      <c r="N64231" s="120"/>
      <c r="U64231" s="121"/>
      <c r="V64231" s="122"/>
      <c r="W64231" s="123"/>
      <c r="AC64231" s="123"/>
    </row>
    <row r="64232" spans="5:29" s="2" customFormat="1">
      <c r="E64232" s="120"/>
      <c r="M64232" s="120"/>
      <c r="N64232" s="120"/>
      <c r="U64232" s="121"/>
      <c r="V64232" s="122"/>
      <c r="W64232" s="123"/>
      <c r="AC64232" s="123"/>
    </row>
    <row r="64233" spans="5:29" s="2" customFormat="1">
      <c r="E64233" s="120"/>
      <c r="M64233" s="120"/>
      <c r="N64233" s="120"/>
      <c r="U64233" s="121"/>
      <c r="V64233" s="122"/>
      <c r="W64233" s="123"/>
      <c r="AC64233" s="123"/>
    </row>
    <row r="64234" spans="5:29" s="2" customFormat="1">
      <c r="E64234" s="120"/>
      <c r="M64234" s="120"/>
      <c r="N64234" s="120"/>
      <c r="U64234" s="121"/>
      <c r="V64234" s="122"/>
      <c r="W64234" s="123"/>
      <c r="AC64234" s="123"/>
    </row>
    <row r="64235" spans="5:29" s="2" customFormat="1">
      <c r="E64235" s="120"/>
      <c r="M64235" s="120"/>
      <c r="N64235" s="120"/>
      <c r="U64235" s="121"/>
      <c r="V64235" s="122"/>
      <c r="W64235" s="123"/>
      <c r="AC64235" s="123"/>
    </row>
    <row r="64236" spans="5:29" s="2" customFormat="1">
      <c r="E64236" s="120"/>
      <c r="M64236" s="120"/>
      <c r="N64236" s="120"/>
      <c r="U64236" s="121"/>
      <c r="V64236" s="122"/>
      <c r="W64236" s="123"/>
      <c r="AC64236" s="123"/>
    </row>
    <row r="64237" spans="5:29" s="2" customFormat="1">
      <c r="E64237" s="120"/>
      <c r="M64237" s="120"/>
      <c r="N64237" s="120"/>
      <c r="U64237" s="121"/>
      <c r="V64237" s="122"/>
      <c r="W64237" s="123"/>
      <c r="AC64237" s="123"/>
    </row>
    <row r="64238" spans="5:29" s="2" customFormat="1">
      <c r="E64238" s="120"/>
      <c r="M64238" s="120"/>
      <c r="N64238" s="120"/>
      <c r="U64238" s="121"/>
      <c r="V64238" s="122"/>
      <c r="W64238" s="123"/>
      <c r="AC64238" s="123"/>
    </row>
    <row r="64239" spans="5:29" s="2" customFormat="1">
      <c r="E64239" s="120"/>
      <c r="M64239" s="120"/>
      <c r="N64239" s="120"/>
      <c r="U64239" s="121"/>
      <c r="V64239" s="122"/>
      <c r="W64239" s="123"/>
      <c r="AC64239" s="123"/>
    </row>
    <row r="64240" spans="5:29" s="2" customFormat="1">
      <c r="E64240" s="120"/>
      <c r="M64240" s="120"/>
      <c r="N64240" s="120"/>
      <c r="U64240" s="121"/>
      <c r="V64240" s="122"/>
      <c r="W64240" s="123"/>
      <c r="AC64240" s="123"/>
    </row>
    <row r="64241" spans="5:29" s="2" customFormat="1">
      <c r="E64241" s="120"/>
      <c r="M64241" s="120"/>
      <c r="N64241" s="120"/>
      <c r="U64241" s="121"/>
      <c r="V64241" s="122"/>
      <c r="W64241" s="123"/>
      <c r="AC64241" s="123"/>
    </row>
    <row r="64242" spans="5:29" s="2" customFormat="1">
      <c r="E64242" s="120"/>
      <c r="M64242" s="120"/>
      <c r="N64242" s="120"/>
      <c r="U64242" s="121"/>
      <c r="V64242" s="122"/>
      <c r="W64242" s="123"/>
      <c r="AC64242" s="123"/>
    </row>
    <row r="64243" spans="5:29" s="2" customFormat="1">
      <c r="E64243" s="120"/>
      <c r="M64243" s="120"/>
      <c r="N64243" s="120"/>
      <c r="U64243" s="121"/>
      <c r="V64243" s="122"/>
      <c r="W64243" s="123"/>
      <c r="AC64243" s="123"/>
    </row>
    <row r="64244" spans="5:29" s="2" customFormat="1">
      <c r="E64244" s="120"/>
      <c r="M64244" s="120"/>
      <c r="N64244" s="120"/>
      <c r="U64244" s="121"/>
      <c r="V64244" s="122"/>
      <c r="W64244" s="123"/>
      <c r="AC64244" s="123"/>
    </row>
    <row r="64245" spans="5:29" s="2" customFormat="1">
      <c r="E64245" s="120"/>
      <c r="M64245" s="120"/>
      <c r="N64245" s="120"/>
      <c r="U64245" s="121"/>
      <c r="V64245" s="122"/>
      <c r="W64245" s="123"/>
      <c r="AC64245" s="123"/>
    </row>
    <row r="64246" spans="5:29" s="2" customFormat="1">
      <c r="E64246" s="120"/>
      <c r="M64246" s="120"/>
      <c r="N64246" s="120"/>
      <c r="U64246" s="121"/>
      <c r="V64246" s="122"/>
      <c r="W64246" s="123"/>
      <c r="AC64246" s="123"/>
    </row>
    <row r="64247" spans="5:29" s="2" customFormat="1">
      <c r="E64247" s="120"/>
      <c r="M64247" s="120"/>
      <c r="N64247" s="120"/>
      <c r="U64247" s="121"/>
      <c r="V64247" s="122"/>
      <c r="W64247" s="123"/>
      <c r="AC64247" s="123"/>
    </row>
    <row r="64248" spans="5:29" s="2" customFormat="1">
      <c r="E64248" s="120"/>
      <c r="M64248" s="120"/>
      <c r="N64248" s="120"/>
      <c r="U64248" s="121"/>
      <c r="V64248" s="122"/>
      <c r="W64248" s="123"/>
      <c r="AC64248" s="123"/>
    </row>
    <row r="64249" spans="5:29" s="2" customFormat="1">
      <c r="E64249" s="120"/>
      <c r="M64249" s="120"/>
      <c r="N64249" s="120"/>
      <c r="U64249" s="121"/>
      <c r="V64249" s="122"/>
      <c r="W64249" s="123"/>
      <c r="AC64249" s="123"/>
    </row>
    <row r="64250" spans="5:29" s="2" customFormat="1">
      <c r="E64250" s="120"/>
      <c r="M64250" s="120"/>
      <c r="N64250" s="120"/>
      <c r="U64250" s="121"/>
      <c r="V64250" s="122"/>
      <c r="W64250" s="123"/>
      <c r="AC64250" s="123"/>
    </row>
    <row r="64251" spans="5:29" s="2" customFormat="1">
      <c r="E64251" s="120"/>
      <c r="M64251" s="120"/>
      <c r="N64251" s="120"/>
      <c r="U64251" s="121"/>
      <c r="V64251" s="122"/>
      <c r="W64251" s="123"/>
      <c r="AC64251" s="123"/>
    </row>
    <row r="64252" spans="5:29" s="2" customFormat="1">
      <c r="E64252" s="120"/>
      <c r="M64252" s="120"/>
      <c r="N64252" s="120"/>
      <c r="U64252" s="121"/>
      <c r="V64252" s="122"/>
      <c r="W64252" s="123"/>
      <c r="AC64252" s="123"/>
    </row>
    <row r="64253" spans="5:29" s="2" customFormat="1">
      <c r="E64253" s="120"/>
      <c r="M64253" s="120"/>
      <c r="N64253" s="120"/>
      <c r="U64253" s="121"/>
      <c r="V64253" s="122"/>
      <c r="W64253" s="123"/>
      <c r="AC64253" s="123"/>
    </row>
    <row r="64254" spans="5:29" s="2" customFormat="1">
      <c r="E64254" s="120"/>
      <c r="M64254" s="120"/>
      <c r="N64254" s="120"/>
      <c r="U64254" s="121"/>
      <c r="V64254" s="122"/>
      <c r="W64254" s="123"/>
      <c r="AC64254" s="123"/>
    </row>
    <row r="64255" spans="5:29" s="2" customFormat="1">
      <c r="E64255" s="120"/>
      <c r="M64255" s="120"/>
      <c r="N64255" s="120"/>
      <c r="U64255" s="121"/>
      <c r="V64255" s="122"/>
      <c r="W64255" s="123"/>
      <c r="AC64255" s="123"/>
    </row>
    <row r="64256" spans="5:29" s="2" customFormat="1">
      <c r="E64256" s="120"/>
      <c r="M64256" s="120"/>
      <c r="N64256" s="120"/>
      <c r="U64256" s="121"/>
      <c r="V64256" s="122"/>
      <c r="W64256" s="123"/>
      <c r="AC64256" s="123"/>
    </row>
    <row r="64257" spans="5:29" s="2" customFormat="1">
      <c r="E64257" s="120"/>
      <c r="M64257" s="120"/>
      <c r="N64257" s="120"/>
      <c r="U64257" s="121"/>
      <c r="V64257" s="122"/>
      <c r="W64257" s="123"/>
      <c r="AC64257" s="123"/>
    </row>
    <row r="64258" spans="5:29" s="2" customFormat="1">
      <c r="E64258" s="120"/>
      <c r="M64258" s="120"/>
      <c r="N64258" s="120"/>
      <c r="U64258" s="121"/>
      <c r="V64258" s="122"/>
      <c r="W64258" s="123"/>
      <c r="AC64258" s="123"/>
    </row>
    <row r="64259" spans="5:29" s="2" customFormat="1">
      <c r="E64259" s="120"/>
      <c r="M64259" s="120"/>
      <c r="N64259" s="120"/>
      <c r="U64259" s="121"/>
      <c r="V64259" s="122"/>
      <c r="W64259" s="123"/>
      <c r="AC64259" s="123"/>
    </row>
    <row r="64260" spans="5:29" s="2" customFormat="1">
      <c r="E64260" s="120"/>
      <c r="M64260" s="120"/>
      <c r="N64260" s="120"/>
      <c r="U64260" s="121"/>
      <c r="V64260" s="122"/>
      <c r="W64260" s="123"/>
      <c r="AC64260" s="123"/>
    </row>
    <row r="64261" spans="5:29" s="2" customFormat="1">
      <c r="E64261" s="120"/>
      <c r="M64261" s="120"/>
      <c r="N64261" s="120"/>
      <c r="U64261" s="121"/>
      <c r="V64261" s="122"/>
      <c r="W64261" s="123"/>
      <c r="AC64261" s="123"/>
    </row>
    <row r="64262" spans="5:29" s="2" customFormat="1">
      <c r="E64262" s="120"/>
      <c r="M64262" s="120"/>
      <c r="N64262" s="120"/>
      <c r="U64262" s="121"/>
      <c r="V64262" s="122"/>
      <c r="W64262" s="123"/>
      <c r="AC64262" s="123"/>
    </row>
    <row r="64263" spans="5:29" s="2" customFormat="1">
      <c r="E64263" s="120"/>
      <c r="M64263" s="120"/>
      <c r="N64263" s="120"/>
      <c r="U64263" s="121"/>
      <c r="V64263" s="122"/>
      <c r="W64263" s="123"/>
      <c r="AC64263" s="123"/>
    </row>
    <row r="64264" spans="5:29" s="2" customFormat="1">
      <c r="E64264" s="120"/>
      <c r="M64264" s="120"/>
      <c r="N64264" s="120"/>
      <c r="U64264" s="121"/>
      <c r="V64264" s="122"/>
      <c r="W64264" s="123"/>
      <c r="AC64264" s="123"/>
    </row>
    <row r="64265" spans="5:29" s="2" customFormat="1">
      <c r="E64265" s="120"/>
      <c r="M64265" s="120"/>
      <c r="N64265" s="120"/>
      <c r="U64265" s="121"/>
      <c r="V64265" s="122"/>
      <c r="W64265" s="123"/>
      <c r="AC64265" s="123"/>
    </row>
    <row r="64266" spans="5:29" s="2" customFormat="1">
      <c r="E64266" s="120"/>
      <c r="M64266" s="120"/>
      <c r="N64266" s="120"/>
      <c r="U64266" s="121"/>
      <c r="V64266" s="122"/>
      <c r="W64266" s="123"/>
      <c r="AC64266" s="123"/>
    </row>
    <row r="64267" spans="5:29" s="2" customFormat="1">
      <c r="E64267" s="120"/>
      <c r="M64267" s="120"/>
      <c r="N64267" s="120"/>
      <c r="U64267" s="121"/>
      <c r="V64267" s="122"/>
      <c r="W64267" s="123"/>
      <c r="AC64267" s="123"/>
    </row>
    <row r="64268" spans="5:29" s="2" customFormat="1">
      <c r="E64268" s="120"/>
      <c r="M64268" s="120"/>
      <c r="N64268" s="120"/>
      <c r="U64268" s="121"/>
      <c r="V64268" s="122"/>
      <c r="W64268" s="123"/>
      <c r="AC64268" s="123"/>
    </row>
    <row r="64269" spans="5:29" s="2" customFormat="1">
      <c r="E64269" s="120"/>
      <c r="M64269" s="120"/>
      <c r="N64269" s="120"/>
      <c r="U64269" s="121"/>
      <c r="V64269" s="122"/>
      <c r="W64269" s="123"/>
      <c r="AC64269" s="123"/>
    </row>
    <row r="64270" spans="5:29" s="2" customFormat="1">
      <c r="E64270" s="120"/>
      <c r="M64270" s="120"/>
      <c r="N64270" s="120"/>
      <c r="U64270" s="121"/>
      <c r="V64270" s="122"/>
      <c r="W64270" s="123"/>
      <c r="AC64270" s="123"/>
    </row>
    <row r="64271" spans="5:29" s="2" customFormat="1">
      <c r="E64271" s="120"/>
      <c r="M64271" s="120"/>
      <c r="N64271" s="120"/>
      <c r="U64271" s="121"/>
      <c r="V64271" s="122"/>
      <c r="W64271" s="123"/>
      <c r="AC64271" s="123"/>
    </row>
    <row r="64272" spans="5:29" s="2" customFormat="1">
      <c r="E64272" s="120"/>
      <c r="M64272" s="120"/>
      <c r="N64272" s="120"/>
      <c r="U64272" s="121"/>
      <c r="V64272" s="122"/>
      <c r="W64272" s="123"/>
      <c r="AC64272" s="123"/>
    </row>
    <row r="64273" spans="5:29" s="2" customFormat="1">
      <c r="E64273" s="120"/>
      <c r="M64273" s="120"/>
      <c r="N64273" s="120"/>
      <c r="U64273" s="121"/>
      <c r="V64273" s="122"/>
      <c r="W64273" s="123"/>
      <c r="AC64273" s="123"/>
    </row>
    <row r="64274" spans="5:29" s="2" customFormat="1">
      <c r="E64274" s="120"/>
      <c r="M64274" s="120"/>
      <c r="N64274" s="120"/>
      <c r="U64274" s="121"/>
      <c r="V64274" s="122"/>
      <c r="W64274" s="123"/>
      <c r="AC64274" s="123"/>
    </row>
    <row r="64275" spans="5:29" s="2" customFormat="1">
      <c r="E64275" s="120"/>
      <c r="M64275" s="120"/>
      <c r="N64275" s="120"/>
      <c r="U64275" s="121"/>
      <c r="V64275" s="122"/>
      <c r="W64275" s="123"/>
      <c r="AC64275" s="123"/>
    </row>
    <row r="64276" spans="5:29" s="2" customFormat="1">
      <c r="E64276" s="120"/>
      <c r="M64276" s="120"/>
      <c r="N64276" s="120"/>
      <c r="U64276" s="121"/>
      <c r="V64276" s="122"/>
      <c r="W64276" s="123"/>
      <c r="AC64276" s="123"/>
    </row>
    <row r="64277" spans="5:29" s="2" customFormat="1">
      <c r="E64277" s="120"/>
      <c r="M64277" s="120"/>
      <c r="N64277" s="120"/>
      <c r="U64277" s="121"/>
      <c r="V64277" s="122"/>
      <c r="W64277" s="123"/>
      <c r="AC64277" s="123"/>
    </row>
    <row r="64278" spans="5:29" s="2" customFormat="1">
      <c r="E64278" s="120"/>
      <c r="M64278" s="120"/>
      <c r="N64278" s="120"/>
      <c r="U64278" s="121"/>
      <c r="V64278" s="122"/>
      <c r="W64278" s="123"/>
      <c r="AC64278" s="123"/>
    </row>
    <row r="64279" spans="5:29" s="2" customFormat="1">
      <c r="E64279" s="120"/>
      <c r="M64279" s="120"/>
      <c r="N64279" s="120"/>
      <c r="U64279" s="121"/>
      <c r="V64279" s="122"/>
      <c r="W64279" s="123"/>
      <c r="AC64279" s="123"/>
    </row>
    <row r="64280" spans="5:29" s="2" customFormat="1">
      <c r="E64280" s="120"/>
      <c r="M64280" s="120"/>
      <c r="N64280" s="120"/>
      <c r="U64280" s="121"/>
      <c r="V64280" s="122"/>
      <c r="W64280" s="123"/>
      <c r="AC64280" s="123"/>
    </row>
    <row r="64281" spans="5:29" s="2" customFormat="1">
      <c r="E64281" s="120"/>
      <c r="M64281" s="120"/>
      <c r="N64281" s="120"/>
      <c r="U64281" s="121"/>
      <c r="V64281" s="122"/>
      <c r="W64281" s="123"/>
      <c r="AC64281" s="123"/>
    </row>
    <row r="64282" spans="5:29" s="2" customFormat="1">
      <c r="E64282" s="120"/>
      <c r="M64282" s="120"/>
      <c r="N64282" s="120"/>
      <c r="U64282" s="121"/>
      <c r="V64282" s="122"/>
      <c r="W64282" s="123"/>
      <c r="AC64282" s="123"/>
    </row>
    <row r="64283" spans="5:29" s="2" customFormat="1">
      <c r="E64283" s="120"/>
      <c r="M64283" s="120"/>
      <c r="N64283" s="120"/>
      <c r="U64283" s="121"/>
      <c r="V64283" s="122"/>
      <c r="W64283" s="123"/>
      <c r="AC64283" s="123"/>
    </row>
    <row r="64284" spans="5:29" s="2" customFormat="1">
      <c r="E64284" s="120"/>
      <c r="M64284" s="120"/>
      <c r="N64284" s="120"/>
      <c r="U64284" s="121"/>
      <c r="V64284" s="122"/>
      <c r="W64284" s="123"/>
      <c r="AC64284" s="123"/>
    </row>
    <row r="64285" spans="5:29" s="2" customFormat="1">
      <c r="E64285" s="120"/>
      <c r="M64285" s="120"/>
      <c r="N64285" s="120"/>
      <c r="U64285" s="121"/>
      <c r="V64285" s="122"/>
      <c r="W64285" s="123"/>
      <c r="AC64285" s="123"/>
    </row>
    <row r="64286" spans="5:29" s="2" customFormat="1">
      <c r="E64286" s="120"/>
      <c r="M64286" s="120"/>
      <c r="N64286" s="120"/>
      <c r="U64286" s="121"/>
      <c r="V64286" s="122"/>
      <c r="W64286" s="123"/>
      <c r="AC64286" s="123"/>
    </row>
    <row r="64287" spans="5:29" s="2" customFormat="1">
      <c r="E64287" s="120"/>
      <c r="M64287" s="120"/>
      <c r="N64287" s="120"/>
      <c r="U64287" s="121"/>
      <c r="V64287" s="122"/>
      <c r="W64287" s="123"/>
      <c r="AC64287" s="123"/>
    </row>
    <row r="64288" spans="5:29" s="2" customFormat="1">
      <c r="E64288" s="120"/>
      <c r="M64288" s="120"/>
      <c r="N64288" s="120"/>
      <c r="U64288" s="121"/>
      <c r="V64288" s="122"/>
      <c r="W64288" s="123"/>
      <c r="AC64288" s="123"/>
    </row>
    <row r="64289" spans="5:29" s="2" customFormat="1">
      <c r="E64289" s="120"/>
      <c r="M64289" s="120"/>
      <c r="N64289" s="120"/>
      <c r="U64289" s="121"/>
      <c r="V64289" s="122"/>
      <c r="W64289" s="123"/>
      <c r="AC64289" s="123"/>
    </row>
    <row r="64290" spans="5:29" s="2" customFormat="1">
      <c r="E64290" s="120"/>
      <c r="M64290" s="120"/>
      <c r="N64290" s="120"/>
      <c r="U64290" s="121"/>
      <c r="V64290" s="122"/>
      <c r="W64290" s="123"/>
      <c r="AC64290" s="123"/>
    </row>
    <row r="64291" spans="5:29" s="2" customFormat="1">
      <c r="E64291" s="120"/>
      <c r="M64291" s="120"/>
      <c r="N64291" s="120"/>
      <c r="U64291" s="121"/>
      <c r="V64291" s="122"/>
      <c r="W64291" s="123"/>
      <c r="AC64291" s="123"/>
    </row>
    <row r="64292" spans="5:29" s="2" customFormat="1">
      <c r="E64292" s="120"/>
      <c r="M64292" s="120"/>
      <c r="N64292" s="120"/>
      <c r="U64292" s="121"/>
      <c r="V64292" s="122"/>
      <c r="W64292" s="123"/>
      <c r="AC64292" s="123"/>
    </row>
    <row r="64293" spans="5:29" s="2" customFormat="1">
      <c r="E64293" s="120"/>
      <c r="M64293" s="120"/>
      <c r="N64293" s="120"/>
      <c r="U64293" s="121"/>
      <c r="V64293" s="122"/>
      <c r="W64293" s="123"/>
      <c r="AC64293" s="123"/>
    </row>
    <row r="64294" spans="5:29" s="2" customFormat="1">
      <c r="E64294" s="120"/>
      <c r="M64294" s="120"/>
      <c r="N64294" s="120"/>
      <c r="U64294" s="121"/>
      <c r="V64294" s="122"/>
      <c r="W64294" s="123"/>
      <c r="AC64294" s="123"/>
    </row>
    <row r="64295" spans="5:29" s="2" customFormat="1">
      <c r="E64295" s="120"/>
      <c r="M64295" s="120"/>
      <c r="N64295" s="120"/>
      <c r="U64295" s="121"/>
      <c r="V64295" s="122"/>
      <c r="W64295" s="123"/>
      <c r="AC64295" s="123"/>
    </row>
    <row r="64296" spans="5:29" s="2" customFormat="1">
      <c r="E64296" s="120"/>
      <c r="M64296" s="120"/>
      <c r="N64296" s="120"/>
      <c r="U64296" s="121"/>
      <c r="V64296" s="122"/>
      <c r="W64296" s="123"/>
      <c r="AC64296" s="123"/>
    </row>
    <row r="64297" spans="5:29" s="2" customFormat="1">
      <c r="E64297" s="120"/>
      <c r="M64297" s="120"/>
      <c r="N64297" s="120"/>
      <c r="U64297" s="121"/>
      <c r="V64297" s="122"/>
      <c r="W64297" s="123"/>
      <c r="AC64297" s="123"/>
    </row>
    <row r="64298" spans="5:29" s="2" customFormat="1">
      <c r="E64298" s="120"/>
      <c r="M64298" s="120"/>
      <c r="N64298" s="120"/>
      <c r="U64298" s="121"/>
      <c r="V64298" s="122"/>
      <c r="W64298" s="123"/>
      <c r="AC64298" s="123"/>
    </row>
    <row r="64299" spans="5:29" s="2" customFormat="1">
      <c r="E64299" s="120"/>
      <c r="M64299" s="120"/>
      <c r="N64299" s="120"/>
      <c r="U64299" s="121"/>
      <c r="V64299" s="122"/>
      <c r="W64299" s="123"/>
      <c r="AC64299" s="123"/>
    </row>
    <row r="64300" spans="5:29" s="2" customFormat="1">
      <c r="E64300" s="120"/>
      <c r="M64300" s="120"/>
      <c r="N64300" s="120"/>
      <c r="U64300" s="121"/>
      <c r="V64300" s="122"/>
      <c r="W64300" s="123"/>
      <c r="AC64300" s="123"/>
    </row>
    <row r="64301" spans="5:29" s="2" customFormat="1">
      <c r="E64301" s="120"/>
      <c r="M64301" s="120"/>
      <c r="N64301" s="120"/>
      <c r="U64301" s="121"/>
      <c r="V64301" s="122"/>
      <c r="W64301" s="123"/>
      <c r="AC64301" s="123"/>
    </row>
    <row r="64302" spans="5:29" s="2" customFormat="1">
      <c r="E64302" s="120"/>
      <c r="M64302" s="120"/>
      <c r="N64302" s="120"/>
      <c r="U64302" s="121"/>
      <c r="V64302" s="122"/>
      <c r="W64302" s="123"/>
      <c r="AC64302" s="123"/>
    </row>
    <row r="64303" spans="5:29" s="2" customFormat="1">
      <c r="E64303" s="120"/>
      <c r="M64303" s="120"/>
      <c r="N64303" s="120"/>
      <c r="U64303" s="121"/>
      <c r="V64303" s="122"/>
      <c r="W64303" s="123"/>
      <c r="AC64303" s="123"/>
    </row>
    <row r="64304" spans="5:29" s="2" customFormat="1">
      <c r="E64304" s="120"/>
      <c r="M64304" s="120"/>
      <c r="N64304" s="120"/>
      <c r="U64304" s="121"/>
      <c r="V64304" s="122"/>
      <c r="W64304" s="123"/>
      <c r="AC64304" s="123"/>
    </row>
    <row r="64305" spans="5:29" s="2" customFormat="1">
      <c r="E64305" s="120"/>
      <c r="M64305" s="120"/>
      <c r="N64305" s="120"/>
      <c r="U64305" s="121"/>
      <c r="V64305" s="122"/>
      <c r="W64305" s="123"/>
      <c r="AC64305" s="123"/>
    </row>
    <row r="64306" spans="5:29" s="2" customFormat="1">
      <c r="E64306" s="120"/>
      <c r="M64306" s="120"/>
      <c r="N64306" s="120"/>
      <c r="U64306" s="121"/>
      <c r="V64306" s="122"/>
      <c r="W64306" s="123"/>
      <c r="AC64306" s="123"/>
    </row>
    <row r="64307" spans="5:29" s="2" customFormat="1">
      <c r="E64307" s="120"/>
      <c r="M64307" s="120"/>
      <c r="N64307" s="120"/>
      <c r="U64307" s="121"/>
      <c r="V64307" s="122"/>
      <c r="W64307" s="123"/>
      <c r="AC64307" s="123"/>
    </row>
    <row r="64308" spans="5:29" s="2" customFormat="1">
      <c r="E64308" s="120"/>
      <c r="M64308" s="120"/>
      <c r="N64308" s="120"/>
      <c r="U64308" s="121"/>
      <c r="V64308" s="122"/>
      <c r="W64308" s="123"/>
      <c r="AC64308" s="123"/>
    </row>
    <row r="64309" spans="5:29" s="2" customFormat="1">
      <c r="E64309" s="120"/>
      <c r="M64309" s="120"/>
      <c r="N64309" s="120"/>
      <c r="U64309" s="121"/>
      <c r="V64309" s="122"/>
      <c r="W64309" s="123"/>
      <c r="AC64309" s="123"/>
    </row>
    <row r="64310" spans="5:29" s="2" customFormat="1">
      <c r="E64310" s="120"/>
      <c r="M64310" s="120"/>
      <c r="N64310" s="120"/>
      <c r="U64310" s="121"/>
      <c r="V64310" s="122"/>
      <c r="W64310" s="123"/>
      <c r="AC64310" s="123"/>
    </row>
    <row r="64311" spans="5:29" s="2" customFormat="1">
      <c r="E64311" s="120"/>
      <c r="M64311" s="120"/>
      <c r="N64311" s="120"/>
      <c r="U64311" s="121"/>
      <c r="V64311" s="122"/>
      <c r="W64311" s="123"/>
      <c r="AC64311" s="123"/>
    </row>
    <row r="64312" spans="5:29" s="2" customFormat="1">
      <c r="E64312" s="120"/>
      <c r="M64312" s="120"/>
      <c r="N64312" s="120"/>
      <c r="U64312" s="121"/>
      <c r="V64312" s="122"/>
      <c r="W64312" s="123"/>
      <c r="AC64312" s="123"/>
    </row>
    <row r="64313" spans="5:29" s="2" customFormat="1">
      <c r="E64313" s="120"/>
      <c r="M64313" s="120"/>
      <c r="N64313" s="120"/>
      <c r="U64313" s="121"/>
      <c r="V64313" s="122"/>
      <c r="W64313" s="123"/>
      <c r="AC64313" s="123"/>
    </row>
    <row r="64314" spans="5:29" s="2" customFormat="1">
      <c r="E64314" s="120"/>
      <c r="M64314" s="120"/>
      <c r="N64314" s="120"/>
      <c r="U64314" s="121"/>
      <c r="V64314" s="122"/>
      <c r="W64314" s="123"/>
      <c r="AC64314" s="123"/>
    </row>
    <row r="64315" spans="5:29" s="2" customFormat="1">
      <c r="E64315" s="120"/>
      <c r="M64315" s="120"/>
      <c r="N64315" s="120"/>
      <c r="U64315" s="121"/>
      <c r="V64315" s="122"/>
      <c r="W64315" s="123"/>
      <c r="AC64315" s="123"/>
    </row>
    <row r="64316" spans="5:29" s="2" customFormat="1">
      <c r="E64316" s="120"/>
      <c r="M64316" s="120"/>
      <c r="N64316" s="120"/>
      <c r="U64316" s="121"/>
      <c r="V64316" s="122"/>
      <c r="W64316" s="123"/>
      <c r="AC64316" s="123"/>
    </row>
    <row r="64317" spans="5:29" s="2" customFormat="1">
      <c r="E64317" s="120"/>
      <c r="M64317" s="120"/>
      <c r="N64317" s="120"/>
      <c r="U64317" s="121"/>
      <c r="V64317" s="122"/>
      <c r="W64317" s="123"/>
      <c r="AC64317" s="123"/>
    </row>
    <row r="64318" spans="5:29" s="2" customFormat="1">
      <c r="E64318" s="120"/>
      <c r="M64318" s="120"/>
      <c r="N64318" s="120"/>
      <c r="U64318" s="121"/>
      <c r="V64318" s="122"/>
      <c r="W64318" s="123"/>
      <c r="AC64318" s="123"/>
    </row>
    <row r="64319" spans="5:29" s="2" customFormat="1">
      <c r="E64319" s="120"/>
      <c r="M64319" s="120"/>
      <c r="N64319" s="120"/>
      <c r="U64319" s="121"/>
      <c r="V64319" s="122"/>
      <c r="W64319" s="123"/>
      <c r="AC64319" s="123"/>
    </row>
    <row r="64320" spans="5:29" s="2" customFormat="1">
      <c r="E64320" s="120"/>
      <c r="M64320" s="120"/>
      <c r="N64320" s="120"/>
      <c r="U64320" s="121"/>
      <c r="V64320" s="122"/>
      <c r="W64320" s="123"/>
      <c r="AC64320" s="123"/>
    </row>
    <row r="64321" spans="5:29" s="2" customFormat="1">
      <c r="E64321" s="120"/>
      <c r="M64321" s="120"/>
      <c r="N64321" s="120"/>
      <c r="U64321" s="121"/>
      <c r="V64321" s="122"/>
      <c r="W64321" s="123"/>
      <c r="AC64321" s="123"/>
    </row>
    <row r="64322" spans="5:29" s="2" customFormat="1">
      <c r="E64322" s="120"/>
      <c r="M64322" s="120"/>
      <c r="N64322" s="120"/>
      <c r="U64322" s="121"/>
      <c r="V64322" s="122"/>
      <c r="W64322" s="123"/>
      <c r="AC64322" s="123"/>
    </row>
    <row r="64323" spans="5:29" s="2" customFormat="1">
      <c r="E64323" s="120"/>
      <c r="M64323" s="120"/>
      <c r="N64323" s="120"/>
      <c r="U64323" s="121"/>
      <c r="V64323" s="122"/>
      <c r="W64323" s="123"/>
      <c r="AC64323" s="123"/>
    </row>
    <row r="64324" spans="5:29" s="2" customFormat="1">
      <c r="E64324" s="120"/>
      <c r="M64324" s="120"/>
      <c r="N64324" s="120"/>
      <c r="U64324" s="121"/>
      <c r="V64324" s="122"/>
      <c r="W64324" s="123"/>
      <c r="AC64324" s="123"/>
    </row>
    <row r="64325" spans="5:29" s="2" customFormat="1">
      <c r="E64325" s="120"/>
      <c r="M64325" s="120"/>
      <c r="N64325" s="120"/>
      <c r="U64325" s="121"/>
      <c r="V64325" s="122"/>
      <c r="W64325" s="123"/>
      <c r="AC64325" s="123"/>
    </row>
    <row r="64326" spans="5:29" s="2" customFormat="1">
      <c r="E64326" s="120"/>
      <c r="M64326" s="120"/>
      <c r="N64326" s="120"/>
      <c r="U64326" s="121"/>
      <c r="V64326" s="122"/>
      <c r="W64326" s="123"/>
      <c r="AC64326" s="123"/>
    </row>
    <row r="64327" spans="5:29" s="2" customFormat="1">
      <c r="E64327" s="120"/>
      <c r="M64327" s="120"/>
      <c r="N64327" s="120"/>
      <c r="U64327" s="121"/>
      <c r="V64327" s="122"/>
      <c r="W64327" s="123"/>
      <c r="AC64327" s="123"/>
    </row>
    <row r="64328" spans="5:29" s="2" customFormat="1">
      <c r="E64328" s="120"/>
      <c r="M64328" s="120"/>
      <c r="N64328" s="120"/>
      <c r="U64328" s="121"/>
      <c r="V64328" s="122"/>
      <c r="W64328" s="123"/>
      <c r="AC64328" s="123"/>
    </row>
    <row r="64329" spans="5:29" s="2" customFormat="1">
      <c r="E64329" s="120"/>
      <c r="M64329" s="120"/>
      <c r="N64329" s="120"/>
      <c r="U64329" s="121"/>
      <c r="V64329" s="122"/>
      <c r="W64329" s="123"/>
      <c r="AC64329" s="123"/>
    </row>
    <row r="64330" spans="5:29" s="2" customFormat="1">
      <c r="E64330" s="120"/>
      <c r="M64330" s="120"/>
      <c r="N64330" s="120"/>
      <c r="U64330" s="121"/>
      <c r="V64330" s="122"/>
      <c r="W64330" s="123"/>
      <c r="AC64330" s="123"/>
    </row>
    <row r="64331" spans="5:29" s="2" customFormat="1">
      <c r="E64331" s="120"/>
      <c r="M64331" s="120"/>
      <c r="N64331" s="120"/>
      <c r="U64331" s="121"/>
      <c r="V64331" s="122"/>
      <c r="W64331" s="123"/>
      <c r="AC64331" s="123"/>
    </row>
    <row r="64332" spans="5:29" s="2" customFormat="1">
      <c r="E64332" s="120"/>
      <c r="M64332" s="120"/>
      <c r="N64332" s="120"/>
      <c r="U64332" s="121"/>
      <c r="V64332" s="122"/>
      <c r="W64332" s="123"/>
      <c r="AC64332" s="123"/>
    </row>
    <row r="64333" spans="5:29" s="2" customFormat="1">
      <c r="E64333" s="120"/>
      <c r="M64333" s="120"/>
      <c r="N64333" s="120"/>
      <c r="U64333" s="121"/>
      <c r="V64333" s="122"/>
      <c r="W64333" s="123"/>
      <c r="AC64333" s="123"/>
    </row>
    <row r="64334" spans="5:29" s="2" customFormat="1">
      <c r="E64334" s="120"/>
      <c r="M64334" s="120"/>
      <c r="N64334" s="120"/>
      <c r="U64334" s="121"/>
      <c r="V64334" s="122"/>
      <c r="W64334" s="123"/>
      <c r="AC64334" s="123"/>
    </row>
    <row r="64335" spans="5:29" s="2" customFormat="1">
      <c r="E64335" s="120"/>
      <c r="M64335" s="120"/>
      <c r="N64335" s="120"/>
      <c r="U64335" s="121"/>
      <c r="V64335" s="122"/>
      <c r="W64335" s="123"/>
      <c r="AC64335" s="123"/>
    </row>
    <row r="64336" spans="5:29" s="2" customFormat="1">
      <c r="E64336" s="120"/>
      <c r="M64336" s="120"/>
      <c r="N64336" s="120"/>
      <c r="U64336" s="121"/>
      <c r="V64336" s="122"/>
      <c r="W64336" s="123"/>
      <c r="AC64336" s="123"/>
    </row>
    <row r="64337" spans="5:29" s="2" customFormat="1">
      <c r="E64337" s="120"/>
      <c r="M64337" s="120"/>
      <c r="N64337" s="120"/>
      <c r="U64337" s="121"/>
      <c r="V64337" s="122"/>
      <c r="W64337" s="123"/>
      <c r="AC64337" s="123"/>
    </row>
    <row r="64338" spans="5:29" s="2" customFormat="1">
      <c r="E64338" s="120"/>
      <c r="M64338" s="120"/>
      <c r="N64338" s="120"/>
      <c r="U64338" s="121"/>
      <c r="V64338" s="122"/>
      <c r="W64338" s="123"/>
      <c r="AC64338" s="123"/>
    </row>
    <row r="64339" spans="5:29" s="2" customFormat="1">
      <c r="E64339" s="120"/>
      <c r="M64339" s="120"/>
      <c r="N64339" s="120"/>
      <c r="U64339" s="121"/>
      <c r="V64339" s="122"/>
      <c r="W64339" s="123"/>
      <c r="AC64339" s="123"/>
    </row>
    <row r="64340" spans="5:29" s="2" customFormat="1">
      <c r="E64340" s="120"/>
      <c r="M64340" s="120"/>
      <c r="N64340" s="120"/>
      <c r="U64340" s="121"/>
      <c r="V64340" s="122"/>
      <c r="W64340" s="123"/>
      <c r="AC64340" s="123"/>
    </row>
    <row r="64341" spans="5:29" s="2" customFormat="1">
      <c r="E64341" s="120"/>
      <c r="M64341" s="120"/>
      <c r="N64341" s="120"/>
      <c r="U64341" s="121"/>
      <c r="V64341" s="122"/>
      <c r="W64341" s="123"/>
      <c r="AC64341" s="123"/>
    </row>
    <row r="64342" spans="5:29" s="2" customFormat="1">
      <c r="E64342" s="120"/>
      <c r="M64342" s="120"/>
      <c r="N64342" s="120"/>
      <c r="U64342" s="121"/>
      <c r="V64342" s="122"/>
      <c r="W64342" s="123"/>
      <c r="AC64342" s="123"/>
    </row>
    <row r="64343" spans="5:29" s="2" customFormat="1">
      <c r="E64343" s="120"/>
      <c r="M64343" s="120"/>
      <c r="N64343" s="120"/>
      <c r="U64343" s="121"/>
      <c r="V64343" s="122"/>
      <c r="W64343" s="123"/>
      <c r="AC64343" s="123"/>
    </row>
    <row r="64344" spans="5:29" s="2" customFormat="1">
      <c r="E64344" s="120"/>
      <c r="M64344" s="120"/>
      <c r="N64344" s="120"/>
      <c r="U64344" s="121"/>
      <c r="V64344" s="122"/>
      <c r="W64344" s="123"/>
      <c r="AC64344" s="123"/>
    </row>
    <row r="64345" spans="5:29" s="2" customFormat="1">
      <c r="E64345" s="120"/>
      <c r="M64345" s="120"/>
      <c r="N64345" s="120"/>
      <c r="U64345" s="121"/>
      <c r="V64345" s="122"/>
      <c r="W64345" s="123"/>
      <c r="AC64345" s="123"/>
    </row>
    <row r="64346" spans="5:29" s="2" customFormat="1">
      <c r="E64346" s="120"/>
      <c r="M64346" s="120"/>
      <c r="N64346" s="120"/>
      <c r="U64346" s="121"/>
      <c r="V64346" s="122"/>
      <c r="W64346" s="123"/>
      <c r="AC64346" s="123"/>
    </row>
    <row r="64347" spans="5:29" s="2" customFormat="1">
      <c r="E64347" s="120"/>
      <c r="M64347" s="120"/>
      <c r="N64347" s="120"/>
      <c r="U64347" s="121"/>
      <c r="V64347" s="122"/>
      <c r="W64347" s="123"/>
      <c r="AC64347" s="123"/>
    </row>
    <row r="64348" spans="5:29" s="2" customFormat="1">
      <c r="E64348" s="120"/>
      <c r="M64348" s="120"/>
      <c r="N64348" s="120"/>
      <c r="U64348" s="121"/>
      <c r="V64348" s="122"/>
      <c r="W64348" s="123"/>
      <c r="AC64348" s="123"/>
    </row>
    <row r="64349" spans="5:29" s="2" customFormat="1">
      <c r="E64349" s="120"/>
      <c r="M64349" s="120"/>
      <c r="N64349" s="120"/>
      <c r="U64349" s="121"/>
      <c r="V64349" s="122"/>
      <c r="W64349" s="123"/>
      <c r="AC64349" s="123"/>
    </row>
    <row r="64350" spans="5:29" s="2" customFormat="1">
      <c r="E64350" s="120"/>
      <c r="M64350" s="120"/>
      <c r="N64350" s="120"/>
      <c r="U64350" s="121"/>
      <c r="V64350" s="122"/>
      <c r="W64350" s="123"/>
      <c r="AC64350" s="123"/>
    </row>
    <row r="64351" spans="5:29" s="2" customFormat="1">
      <c r="E64351" s="120"/>
      <c r="M64351" s="120"/>
      <c r="N64351" s="120"/>
      <c r="U64351" s="121"/>
      <c r="V64351" s="122"/>
      <c r="W64351" s="123"/>
      <c r="AC64351" s="123"/>
    </row>
    <row r="64352" spans="5:29" s="2" customFormat="1">
      <c r="E64352" s="120"/>
      <c r="M64352" s="120"/>
      <c r="N64352" s="120"/>
      <c r="U64352" s="121"/>
      <c r="V64352" s="122"/>
      <c r="W64352" s="123"/>
      <c r="AC64352" s="123"/>
    </row>
    <row r="64353" spans="5:29" s="2" customFormat="1">
      <c r="E64353" s="120"/>
      <c r="M64353" s="120"/>
      <c r="N64353" s="120"/>
      <c r="U64353" s="121"/>
      <c r="V64353" s="122"/>
      <c r="W64353" s="123"/>
      <c r="AC64353" s="123"/>
    </row>
    <row r="64354" spans="5:29" s="2" customFormat="1">
      <c r="E64354" s="120"/>
      <c r="M64354" s="120"/>
      <c r="N64354" s="120"/>
      <c r="U64354" s="121"/>
      <c r="V64354" s="122"/>
      <c r="W64354" s="123"/>
      <c r="AC64354" s="123"/>
    </row>
    <row r="64355" spans="5:29" s="2" customFormat="1">
      <c r="E64355" s="120"/>
      <c r="M64355" s="120"/>
      <c r="N64355" s="120"/>
      <c r="U64355" s="121"/>
      <c r="V64355" s="122"/>
      <c r="W64355" s="123"/>
      <c r="AC64355" s="123"/>
    </row>
    <row r="64356" spans="5:29" s="2" customFormat="1">
      <c r="E64356" s="120"/>
      <c r="M64356" s="120"/>
      <c r="N64356" s="120"/>
      <c r="U64356" s="121"/>
      <c r="V64356" s="122"/>
      <c r="W64356" s="123"/>
      <c r="AC64356" s="123"/>
    </row>
    <row r="64357" spans="5:29" s="2" customFormat="1">
      <c r="E64357" s="120"/>
      <c r="M64357" s="120"/>
      <c r="N64357" s="120"/>
      <c r="U64357" s="121"/>
      <c r="V64357" s="122"/>
      <c r="W64357" s="123"/>
      <c r="AC64357" s="123"/>
    </row>
    <row r="64358" spans="5:29" s="2" customFormat="1">
      <c r="E64358" s="120"/>
      <c r="M64358" s="120"/>
      <c r="N64358" s="120"/>
      <c r="U64358" s="121"/>
      <c r="V64358" s="122"/>
      <c r="W64358" s="123"/>
      <c r="AC64358" s="123"/>
    </row>
    <row r="64359" spans="5:29" s="2" customFormat="1">
      <c r="E64359" s="120"/>
      <c r="M64359" s="120"/>
      <c r="N64359" s="120"/>
      <c r="U64359" s="121"/>
      <c r="V64359" s="122"/>
      <c r="W64359" s="123"/>
      <c r="AC64359" s="123"/>
    </row>
    <row r="64360" spans="5:29" s="2" customFormat="1">
      <c r="E64360" s="120"/>
      <c r="M64360" s="120"/>
      <c r="N64360" s="120"/>
      <c r="U64360" s="121"/>
      <c r="V64360" s="122"/>
      <c r="W64360" s="123"/>
      <c r="AC64360" s="123"/>
    </row>
    <row r="64361" spans="5:29" s="2" customFormat="1">
      <c r="E64361" s="120"/>
      <c r="M64361" s="120"/>
      <c r="N64361" s="120"/>
      <c r="U64361" s="121"/>
      <c r="V64361" s="122"/>
      <c r="W64361" s="123"/>
      <c r="AC64361" s="123"/>
    </row>
    <row r="64362" spans="5:29" s="2" customFormat="1">
      <c r="E64362" s="120"/>
      <c r="M64362" s="120"/>
      <c r="N64362" s="120"/>
      <c r="U64362" s="121"/>
      <c r="V64362" s="122"/>
      <c r="W64362" s="123"/>
      <c r="AC64362" s="123"/>
    </row>
    <row r="64363" spans="5:29" s="2" customFormat="1">
      <c r="E64363" s="120"/>
      <c r="M64363" s="120"/>
      <c r="N64363" s="120"/>
      <c r="U64363" s="121"/>
      <c r="V64363" s="122"/>
      <c r="W64363" s="123"/>
      <c r="AC64363" s="123"/>
    </row>
    <row r="64364" spans="5:29" s="2" customFormat="1">
      <c r="E64364" s="120"/>
      <c r="M64364" s="120"/>
      <c r="N64364" s="120"/>
      <c r="U64364" s="121"/>
      <c r="V64364" s="122"/>
      <c r="W64364" s="123"/>
      <c r="AC64364" s="123"/>
    </row>
    <row r="64365" spans="5:29" s="2" customFormat="1">
      <c r="E64365" s="120"/>
      <c r="M64365" s="120"/>
      <c r="N64365" s="120"/>
      <c r="U64365" s="121"/>
      <c r="V64365" s="122"/>
      <c r="W64365" s="123"/>
      <c r="AC64365" s="123"/>
    </row>
    <row r="64366" spans="5:29" s="2" customFormat="1">
      <c r="E64366" s="120"/>
      <c r="M64366" s="120"/>
      <c r="N64366" s="120"/>
      <c r="U64366" s="121"/>
      <c r="V64366" s="122"/>
      <c r="W64366" s="123"/>
      <c r="AC64366" s="123"/>
    </row>
    <row r="64367" spans="5:29" s="2" customFormat="1">
      <c r="E64367" s="120"/>
      <c r="M64367" s="120"/>
      <c r="N64367" s="120"/>
      <c r="U64367" s="121"/>
      <c r="V64367" s="122"/>
      <c r="W64367" s="123"/>
      <c r="AC64367" s="123"/>
    </row>
    <row r="64368" spans="5:29" s="2" customFormat="1">
      <c r="E64368" s="120"/>
      <c r="M64368" s="120"/>
      <c r="N64368" s="120"/>
      <c r="U64368" s="121"/>
      <c r="V64368" s="122"/>
      <c r="W64368" s="123"/>
      <c r="AC64368" s="123"/>
    </row>
    <row r="64369" spans="5:29" s="2" customFormat="1">
      <c r="E64369" s="120"/>
      <c r="M64369" s="120"/>
      <c r="N64369" s="120"/>
      <c r="U64369" s="121"/>
      <c r="V64369" s="122"/>
      <c r="W64369" s="123"/>
      <c r="AC64369" s="123"/>
    </row>
    <row r="64370" spans="5:29" s="2" customFormat="1">
      <c r="E64370" s="120"/>
      <c r="M64370" s="120"/>
      <c r="N64370" s="120"/>
      <c r="U64370" s="121"/>
      <c r="V64370" s="122"/>
      <c r="W64370" s="123"/>
      <c r="AC64370" s="123"/>
    </row>
    <row r="64371" spans="5:29" s="2" customFormat="1">
      <c r="E64371" s="120"/>
      <c r="M64371" s="120"/>
      <c r="N64371" s="120"/>
      <c r="U64371" s="121"/>
      <c r="V64371" s="122"/>
      <c r="W64371" s="123"/>
      <c r="AC64371" s="123"/>
    </row>
    <row r="64372" spans="5:29" s="2" customFormat="1">
      <c r="E64372" s="120"/>
      <c r="M64372" s="120"/>
      <c r="N64372" s="120"/>
      <c r="U64372" s="121"/>
      <c r="V64372" s="122"/>
      <c r="W64372" s="123"/>
      <c r="AC64372" s="123"/>
    </row>
    <row r="64373" spans="5:29" s="2" customFormat="1">
      <c r="E64373" s="120"/>
      <c r="M64373" s="120"/>
      <c r="N64373" s="120"/>
      <c r="U64373" s="121"/>
      <c r="V64373" s="122"/>
      <c r="W64373" s="123"/>
      <c r="AC64373" s="123"/>
    </row>
    <row r="64374" spans="5:29" s="2" customFormat="1">
      <c r="E64374" s="120"/>
      <c r="M64374" s="120"/>
      <c r="N64374" s="120"/>
      <c r="U64374" s="121"/>
      <c r="V64374" s="122"/>
      <c r="W64374" s="123"/>
      <c r="AC64374" s="123"/>
    </row>
    <row r="64375" spans="5:29" s="2" customFormat="1">
      <c r="E64375" s="120"/>
      <c r="M64375" s="120"/>
      <c r="N64375" s="120"/>
      <c r="U64375" s="121"/>
      <c r="V64375" s="122"/>
      <c r="W64375" s="123"/>
      <c r="AC64375" s="123"/>
    </row>
    <row r="64376" spans="5:29" s="2" customFormat="1">
      <c r="E64376" s="120"/>
      <c r="M64376" s="120"/>
      <c r="N64376" s="120"/>
      <c r="U64376" s="121"/>
      <c r="V64376" s="122"/>
      <c r="W64376" s="123"/>
      <c r="AC64376" s="123"/>
    </row>
    <row r="64377" spans="5:29" s="2" customFormat="1">
      <c r="E64377" s="120"/>
      <c r="M64377" s="120"/>
      <c r="N64377" s="120"/>
      <c r="U64377" s="121"/>
      <c r="V64377" s="122"/>
      <c r="W64377" s="123"/>
      <c r="AC64377" s="123"/>
    </row>
    <row r="64378" spans="5:29" s="2" customFormat="1">
      <c r="E64378" s="120"/>
      <c r="M64378" s="120"/>
      <c r="N64378" s="120"/>
      <c r="U64378" s="121"/>
      <c r="V64378" s="122"/>
      <c r="W64378" s="123"/>
      <c r="AC64378" s="123"/>
    </row>
    <row r="64379" spans="5:29" s="2" customFormat="1">
      <c r="E64379" s="120"/>
      <c r="M64379" s="120"/>
      <c r="N64379" s="120"/>
      <c r="U64379" s="121"/>
      <c r="V64379" s="122"/>
      <c r="W64379" s="123"/>
      <c r="AC64379" s="123"/>
    </row>
    <row r="64380" spans="5:29" s="2" customFormat="1">
      <c r="E64380" s="120"/>
      <c r="M64380" s="120"/>
      <c r="N64380" s="120"/>
      <c r="U64380" s="121"/>
      <c r="V64380" s="122"/>
      <c r="W64380" s="123"/>
      <c r="AC64380" s="123"/>
    </row>
    <row r="64381" spans="5:29" s="2" customFormat="1">
      <c r="E64381" s="120"/>
      <c r="M64381" s="120"/>
      <c r="N64381" s="120"/>
      <c r="U64381" s="121"/>
      <c r="V64381" s="122"/>
      <c r="W64381" s="123"/>
      <c r="AC64381" s="123"/>
    </row>
    <row r="64382" spans="5:29" s="2" customFormat="1">
      <c r="E64382" s="120"/>
      <c r="M64382" s="120"/>
      <c r="N64382" s="120"/>
      <c r="U64382" s="121"/>
      <c r="V64382" s="122"/>
      <c r="W64382" s="123"/>
      <c r="AC64382" s="123"/>
    </row>
    <row r="64383" spans="5:29" s="2" customFormat="1">
      <c r="E64383" s="120"/>
      <c r="M64383" s="120"/>
      <c r="N64383" s="120"/>
      <c r="U64383" s="121"/>
      <c r="V64383" s="122"/>
      <c r="W64383" s="123"/>
      <c r="AC64383" s="123"/>
    </row>
    <row r="64384" spans="5:29" s="2" customFormat="1">
      <c r="E64384" s="120"/>
      <c r="M64384" s="120"/>
      <c r="N64384" s="120"/>
      <c r="U64384" s="121"/>
      <c r="V64384" s="122"/>
      <c r="W64384" s="123"/>
      <c r="AC64384" s="123"/>
    </row>
    <row r="64385" spans="5:29" s="2" customFormat="1">
      <c r="E64385" s="120"/>
      <c r="M64385" s="120"/>
      <c r="N64385" s="120"/>
      <c r="U64385" s="121"/>
      <c r="V64385" s="122"/>
      <c r="W64385" s="123"/>
      <c r="AC64385" s="123"/>
    </row>
    <row r="64386" spans="5:29" s="2" customFormat="1">
      <c r="E64386" s="120"/>
      <c r="M64386" s="120"/>
      <c r="N64386" s="120"/>
      <c r="U64386" s="121"/>
      <c r="V64386" s="122"/>
      <c r="W64386" s="123"/>
      <c r="AC64386" s="123"/>
    </row>
    <row r="64387" spans="5:29" s="2" customFormat="1">
      <c r="E64387" s="120"/>
      <c r="M64387" s="120"/>
      <c r="N64387" s="120"/>
      <c r="U64387" s="121"/>
      <c r="V64387" s="122"/>
      <c r="W64387" s="123"/>
      <c r="AC64387" s="123"/>
    </row>
    <row r="64388" spans="5:29" s="2" customFormat="1">
      <c r="E64388" s="120"/>
      <c r="M64388" s="120"/>
      <c r="N64388" s="120"/>
      <c r="U64388" s="121"/>
      <c r="V64388" s="122"/>
      <c r="W64388" s="123"/>
      <c r="AC64388" s="123"/>
    </row>
    <row r="64389" spans="5:29" s="2" customFormat="1">
      <c r="E64389" s="120"/>
      <c r="M64389" s="120"/>
      <c r="N64389" s="120"/>
      <c r="U64389" s="121"/>
      <c r="V64389" s="122"/>
      <c r="W64389" s="123"/>
      <c r="AC64389" s="123"/>
    </row>
    <row r="64390" spans="5:29" s="2" customFormat="1">
      <c r="E64390" s="120"/>
      <c r="M64390" s="120"/>
      <c r="N64390" s="120"/>
      <c r="U64390" s="121"/>
      <c r="V64390" s="122"/>
      <c r="W64390" s="123"/>
      <c r="AC64390" s="123"/>
    </row>
    <row r="64391" spans="5:29" s="2" customFormat="1">
      <c r="E64391" s="120"/>
      <c r="M64391" s="120"/>
      <c r="N64391" s="120"/>
      <c r="U64391" s="121"/>
      <c r="V64391" s="122"/>
      <c r="W64391" s="123"/>
      <c r="AC64391" s="123"/>
    </row>
    <row r="64392" spans="5:29" s="2" customFormat="1">
      <c r="E64392" s="120"/>
      <c r="M64392" s="120"/>
      <c r="N64392" s="120"/>
      <c r="U64392" s="121"/>
      <c r="V64392" s="122"/>
      <c r="W64392" s="123"/>
      <c r="AC64392" s="123"/>
    </row>
    <row r="64393" spans="5:29" s="2" customFormat="1">
      <c r="E64393" s="120"/>
      <c r="M64393" s="120"/>
      <c r="N64393" s="120"/>
      <c r="U64393" s="121"/>
      <c r="V64393" s="122"/>
      <c r="W64393" s="123"/>
      <c r="AC64393" s="123"/>
    </row>
    <row r="64394" spans="5:29" s="2" customFormat="1">
      <c r="E64394" s="120"/>
      <c r="M64394" s="120"/>
      <c r="N64394" s="120"/>
      <c r="U64394" s="121"/>
      <c r="V64394" s="122"/>
      <c r="W64394" s="123"/>
      <c r="AC64394" s="123"/>
    </row>
    <row r="64395" spans="5:29" s="2" customFormat="1">
      <c r="E64395" s="120"/>
      <c r="M64395" s="120"/>
      <c r="N64395" s="120"/>
      <c r="U64395" s="121"/>
      <c r="V64395" s="122"/>
      <c r="W64395" s="123"/>
      <c r="AC64395" s="123"/>
    </row>
    <row r="64396" spans="5:29" s="2" customFormat="1">
      <c r="E64396" s="120"/>
      <c r="M64396" s="120"/>
      <c r="N64396" s="120"/>
      <c r="U64396" s="121"/>
      <c r="V64396" s="122"/>
      <c r="W64396" s="123"/>
      <c r="AC64396" s="123"/>
    </row>
    <row r="64397" spans="5:29" s="2" customFormat="1">
      <c r="E64397" s="120"/>
      <c r="M64397" s="120"/>
      <c r="N64397" s="120"/>
      <c r="U64397" s="121"/>
      <c r="V64397" s="122"/>
      <c r="W64397" s="123"/>
      <c r="AC64397" s="123"/>
    </row>
    <row r="64398" spans="5:29" s="2" customFormat="1">
      <c r="E64398" s="120"/>
      <c r="M64398" s="120"/>
      <c r="N64398" s="120"/>
      <c r="U64398" s="121"/>
      <c r="V64398" s="122"/>
      <c r="W64398" s="123"/>
      <c r="AC64398" s="123"/>
    </row>
    <row r="64399" spans="5:29" s="2" customFormat="1">
      <c r="E64399" s="120"/>
      <c r="M64399" s="120"/>
      <c r="N64399" s="120"/>
      <c r="U64399" s="121"/>
      <c r="V64399" s="122"/>
      <c r="W64399" s="123"/>
      <c r="AC64399" s="123"/>
    </row>
    <row r="64400" spans="5:29" s="2" customFormat="1">
      <c r="E64400" s="120"/>
      <c r="M64400" s="120"/>
      <c r="N64400" s="120"/>
      <c r="U64400" s="121"/>
      <c r="V64400" s="122"/>
      <c r="W64400" s="123"/>
      <c r="AC64400" s="123"/>
    </row>
    <row r="64401" spans="5:29" s="2" customFormat="1">
      <c r="E64401" s="120"/>
      <c r="M64401" s="120"/>
      <c r="N64401" s="120"/>
      <c r="U64401" s="121"/>
      <c r="V64401" s="122"/>
      <c r="W64401" s="123"/>
      <c r="AC64401" s="123"/>
    </row>
    <row r="64402" spans="5:29" s="2" customFormat="1">
      <c r="E64402" s="120"/>
      <c r="M64402" s="120"/>
      <c r="N64402" s="120"/>
      <c r="U64402" s="121"/>
      <c r="V64402" s="122"/>
      <c r="W64402" s="123"/>
      <c r="AC64402" s="123"/>
    </row>
    <row r="64403" spans="5:29" s="2" customFormat="1">
      <c r="E64403" s="120"/>
      <c r="M64403" s="120"/>
      <c r="N64403" s="120"/>
      <c r="U64403" s="121"/>
      <c r="V64403" s="122"/>
      <c r="W64403" s="123"/>
      <c r="AC64403" s="123"/>
    </row>
    <row r="64404" spans="5:29" s="2" customFormat="1">
      <c r="E64404" s="120"/>
      <c r="M64404" s="120"/>
      <c r="N64404" s="120"/>
      <c r="U64404" s="121"/>
      <c r="V64404" s="122"/>
      <c r="W64404" s="123"/>
      <c r="AC64404" s="123"/>
    </row>
    <row r="64405" spans="5:29" s="2" customFormat="1">
      <c r="E64405" s="120"/>
      <c r="M64405" s="120"/>
      <c r="N64405" s="120"/>
      <c r="U64405" s="121"/>
      <c r="V64405" s="122"/>
      <c r="W64405" s="123"/>
      <c r="AC64405" s="123"/>
    </row>
    <row r="64406" spans="5:29" s="2" customFormat="1">
      <c r="E64406" s="120"/>
      <c r="M64406" s="120"/>
      <c r="N64406" s="120"/>
      <c r="U64406" s="121"/>
      <c r="V64406" s="122"/>
      <c r="W64406" s="123"/>
      <c r="AC64406" s="123"/>
    </row>
    <row r="64407" spans="5:29" s="2" customFormat="1">
      <c r="E64407" s="120"/>
      <c r="M64407" s="120"/>
      <c r="N64407" s="120"/>
      <c r="U64407" s="121"/>
      <c r="V64407" s="122"/>
      <c r="W64407" s="123"/>
      <c r="AC64407" s="123"/>
    </row>
    <row r="64408" spans="5:29" s="2" customFormat="1">
      <c r="E64408" s="120"/>
      <c r="M64408" s="120"/>
      <c r="N64408" s="120"/>
      <c r="U64408" s="121"/>
      <c r="V64408" s="122"/>
      <c r="W64408" s="123"/>
      <c r="AC64408" s="123"/>
    </row>
    <row r="64409" spans="5:29" s="2" customFormat="1">
      <c r="E64409" s="120"/>
      <c r="M64409" s="120"/>
      <c r="N64409" s="120"/>
      <c r="U64409" s="121"/>
      <c r="V64409" s="122"/>
      <c r="W64409" s="123"/>
      <c r="AC64409" s="123"/>
    </row>
    <row r="64410" spans="5:29" s="2" customFormat="1">
      <c r="E64410" s="120"/>
      <c r="M64410" s="120"/>
      <c r="N64410" s="120"/>
      <c r="U64410" s="121"/>
      <c r="V64410" s="122"/>
      <c r="W64410" s="123"/>
      <c r="AC64410" s="123"/>
    </row>
    <row r="64411" spans="5:29" s="2" customFormat="1">
      <c r="E64411" s="120"/>
      <c r="M64411" s="120"/>
      <c r="N64411" s="120"/>
      <c r="U64411" s="121"/>
      <c r="V64411" s="122"/>
      <c r="W64411" s="123"/>
      <c r="AC64411" s="123"/>
    </row>
    <row r="64412" spans="5:29" s="2" customFormat="1">
      <c r="E64412" s="120"/>
      <c r="M64412" s="120"/>
      <c r="N64412" s="120"/>
      <c r="U64412" s="121"/>
      <c r="V64412" s="122"/>
      <c r="W64412" s="123"/>
      <c r="AC64412" s="123"/>
    </row>
    <row r="64413" spans="5:29" s="2" customFormat="1">
      <c r="E64413" s="120"/>
      <c r="M64413" s="120"/>
      <c r="N64413" s="120"/>
      <c r="U64413" s="121"/>
      <c r="V64413" s="122"/>
      <c r="W64413" s="123"/>
      <c r="AC64413" s="123"/>
    </row>
    <row r="64414" spans="5:29" s="2" customFormat="1">
      <c r="E64414" s="120"/>
      <c r="M64414" s="120"/>
      <c r="N64414" s="120"/>
      <c r="U64414" s="121"/>
      <c r="V64414" s="122"/>
      <c r="W64414" s="123"/>
      <c r="AC64414" s="123"/>
    </row>
    <row r="64415" spans="5:29" s="2" customFormat="1">
      <c r="E64415" s="120"/>
      <c r="M64415" s="120"/>
      <c r="N64415" s="120"/>
      <c r="U64415" s="121"/>
      <c r="V64415" s="122"/>
      <c r="W64415" s="123"/>
      <c r="AC64415" s="123"/>
    </row>
    <row r="64416" spans="5:29" s="2" customFormat="1">
      <c r="E64416" s="120"/>
      <c r="M64416" s="120"/>
      <c r="N64416" s="120"/>
      <c r="U64416" s="121"/>
      <c r="V64416" s="122"/>
      <c r="W64416" s="123"/>
      <c r="AC64416" s="123"/>
    </row>
    <row r="64417" spans="5:29" s="2" customFormat="1">
      <c r="E64417" s="120"/>
      <c r="M64417" s="120"/>
      <c r="N64417" s="120"/>
      <c r="U64417" s="121"/>
      <c r="V64417" s="122"/>
      <c r="W64417" s="123"/>
      <c r="AC64417" s="123"/>
    </row>
    <row r="64418" spans="5:29" s="2" customFormat="1">
      <c r="E64418" s="120"/>
      <c r="M64418" s="120"/>
      <c r="N64418" s="120"/>
      <c r="U64418" s="121"/>
      <c r="V64418" s="122"/>
      <c r="W64418" s="123"/>
      <c r="AC64418" s="123"/>
    </row>
    <row r="64419" spans="5:29" s="2" customFormat="1">
      <c r="E64419" s="120"/>
      <c r="M64419" s="120"/>
      <c r="N64419" s="120"/>
      <c r="U64419" s="121"/>
      <c r="V64419" s="122"/>
      <c r="W64419" s="123"/>
      <c r="AC64419" s="123"/>
    </row>
    <row r="64420" spans="5:29" s="2" customFormat="1">
      <c r="E64420" s="120"/>
      <c r="M64420" s="120"/>
      <c r="N64420" s="120"/>
      <c r="U64420" s="121"/>
      <c r="V64420" s="122"/>
      <c r="W64420" s="123"/>
      <c r="AC64420" s="123"/>
    </row>
    <row r="64421" spans="5:29" s="2" customFormat="1">
      <c r="E64421" s="120"/>
      <c r="M64421" s="120"/>
      <c r="N64421" s="120"/>
      <c r="U64421" s="121"/>
      <c r="V64421" s="122"/>
      <c r="W64421" s="123"/>
      <c r="AC64421" s="123"/>
    </row>
    <row r="64422" spans="5:29" s="2" customFormat="1">
      <c r="E64422" s="120"/>
      <c r="M64422" s="120"/>
      <c r="N64422" s="120"/>
      <c r="U64422" s="121"/>
      <c r="V64422" s="122"/>
      <c r="W64422" s="123"/>
      <c r="AC64422" s="123"/>
    </row>
    <row r="64423" spans="5:29" s="2" customFormat="1">
      <c r="E64423" s="120"/>
      <c r="M64423" s="120"/>
      <c r="N64423" s="120"/>
      <c r="U64423" s="121"/>
      <c r="V64423" s="122"/>
      <c r="W64423" s="123"/>
      <c r="AC64423" s="123"/>
    </row>
    <row r="64424" spans="5:29" s="2" customFormat="1">
      <c r="E64424" s="120"/>
      <c r="M64424" s="120"/>
      <c r="N64424" s="120"/>
      <c r="U64424" s="121"/>
      <c r="V64424" s="122"/>
      <c r="W64424" s="123"/>
      <c r="AC64424" s="123"/>
    </row>
    <row r="64425" spans="5:29" s="2" customFormat="1">
      <c r="E64425" s="120"/>
      <c r="M64425" s="120"/>
      <c r="N64425" s="120"/>
      <c r="U64425" s="121"/>
      <c r="V64425" s="122"/>
      <c r="W64425" s="123"/>
      <c r="AC64425" s="123"/>
    </row>
    <row r="64426" spans="5:29" s="2" customFormat="1">
      <c r="E64426" s="120"/>
      <c r="M64426" s="120"/>
      <c r="N64426" s="120"/>
      <c r="U64426" s="121"/>
      <c r="V64426" s="122"/>
      <c r="W64426" s="123"/>
      <c r="AC64426" s="123"/>
    </row>
    <row r="64427" spans="5:29" s="2" customFormat="1">
      <c r="E64427" s="120"/>
      <c r="M64427" s="120"/>
      <c r="N64427" s="120"/>
      <c r="U64427" s="121"/>
      <c r="V64427" s="122"/>
      <c r="W64427" s="123"/>
      <c r="AC64427" s="123"/>
    </row>
    <row r="64428" spans="5:29" s="2" customFormat="1">
      <c r="E64428" s="120"/>
      <c r="M64428" s="120"/>
      <c r="N64428" s="120"/>
      <c r="U64428" s="121"/>
      <c r="V64428" s="122"/>
      <c r="W64428" s="123"/>
      <c r="AC64428" s="123"/>
    </row>
    <row r="64429" spans="5:29" s="2" customFormat="1">
      <c r="E64429" s="120"/>
      <c r="M64429" s="120"/>
      <c r="N64429" s="120"/>
      <c r="U64429" s="121"/>
      <c r="V64429" s="122"/>
      <c r="W64429" s="123"/>
      <c r="AC64429" s="123"/>
    </row>
    <row r="64430" spans="5:29" s="2" customFormat="1">
      <c r="E64430" s="120"/>
      <c r="M64430" s="120"/>
      <c r="N64430" s="120"/>
      <c r="U64430" s="121"/>
      <c r="V64430" s="122"/>
      <c r="W64430" s="123"/>
      <c r="AC64430" s="123"/>
    </row>
    <row r="64431" spans="5:29" s="2" customFormat="1">
      <c r="E64431" s="120"/>
      <c r="M64431" s="120"/>
      <c r="N64431" s="120"/>
      <c r="U64431" s="121"/>
      <c r="V64431" s="122"/>
      <c r="W64431" s="123"/>
      <c r="AC64431" s="123"/>
    </row>
    <row r="64432" spans="5:29" s="2" customFormat="1">
      <c r="E64432" s="120"/>
      <c r="M64432" s="120"/>
      <c r="N64432" s="120"/>
      <c r="U64432" s="121"/>
      <c r="V64432" s="122"/>
      <c r="W64432" s="123"/>
      <c r="AC64432" s="123"/>
    </row>
    <row r="64433" spans="5:29" s="2" customFormat="1">
      <c r="E64433" s="120"/>
      <c r="M64433" s="120"/>
      <c r="N64433" s="120"/>
      <c r="U64433" s="121"/>
      <c r="V64433" s="122"/>
      <c r="W64433" s="123"/>
      <c r="AC64433" s="123"/>
    </row>
    <row r="64434" spans="5:29" s="2" customFormat="1">
      <c r="E64434" s="120"/>
      <c r="M64434" s="120"/>
      <c r="N64434" s="120"/>
      <c r="U64434" s="121"/>
      <c r="V64434" s="122"/>
      <c r="W64434" s="123"/>
      <c r="AC64434" s="123"/>
    </row>
    <row r="64435" spans="5:29" s="2" customFormat="1">
      <c r="E64435" s="120"/>
      <c r="M64435" s="120"/>
      <c r="N64435" s="120"/>
      <c r="U64435" s="121"/>
      <c r="V64435" s="122"/>
      <c r="W64435" s="123"/>
      <c r="AC64435" s="123"/>
    </row>
    <row r="64436" spans="5:29" s="2" customFormat="1">
      <c r="E64436" s="120"/>
      <c r="M64436" s="120"/>
      <c r="N64436" s="120"/>
      <c r="U64436" s="121"/>
      <c r="V64436" s="122"/>
      <c r="W64436" s="123"/>
      <c r="AC64436" s="123"/>
    </row>
    <row r="64437" spans="5:29" s="2" customFormat="1">
      <c r="E64437" s="120"/>
      <c r="M64437" s="120"/>
      <c r="N64437" s="120"/>
      <c r="U64437" s="121"/>
      <c r="V64437" s="122"/>
      <c r="W64437" s="123"/>
      <c r="AC64437" s="123"/>
    </row>
    <row r="64438" spans="5:29" s="2" customFormat="1">
      <c r="E64438" s="120"/>
      <c r="M64438" s="120"/>
      <c r="N64438" s="120"/>
      <c r="U64438" s="121"/>
      <c r="V64438" s="122"/>
      <c r="W64438" s="123"/>
      <c r="AC64438" s="123"/>
    </row>
    <row r="64439" spans="5:29" s="2" customFormat="1">
      <c r="E64439" s="120"/>
      <c r="M64439" s="120"/>
      <c r="N64439" s="120"/>
      <c r="U64439" s="121"/>
      <c r="V64439" s="122"/>
      <c r="W64439" s="123"/>
      <c r="AC64439" s="123"/>
    </row>
    <row r="64440" spans="5:29" s="2" customFormat="1">
      <c r="E64440" s="120"/>
      <c r="M64440" s="120"/>
      <c r="N64440" s="120"/>
      <c r="U64440" s="121"/>
      <c r="V64440" s="122"/>
      <c r="W64440" s="123"/>
      <c r="AC64440" s="123"/>
    </row>
    <row r="64441" spans="5:29" s="2" customFormat="1">
      <c r="E64441" s="120"/>
      <c r="M64441" s="120"/>
      <c r="N64441" s="120"/>
      <c r="U64441" s="121"/>
      <c r="V64441" s="122"/>
      <c r="W64441" s="123"/>
      <c r="AC64441" s="123"/>
    </row>
    <row r="64442" spans="5:29" s="2" customFormat="1">
      <c r="E64442" s="120"/>
      <c r="M64442" s="120"/>
      <c r="N64442" s="120"/>
      <c r="U64442" s="121"/>
      <c r="V64442" s="122"/>
      <c r="W64442" s="123"/>
      <c r="AC64442" s="123"/>
    </row>
    <row r="64443" spans="5:29" s="2" customFormat="1">
      <c r="E64443" s="120"/>
      <c r="M64443" s="120"/>
      <c r="N64443" s="120"/>
      <c r="U64443" s="121"/>
      <c r="V64443" s="122"/>
      <c r="W64443" s="123"/>
      <c r="AC64443" s="123"/>
    </row>
    <row r="64444" spans="5:29" s="2" customFormat="1">
      <c r="E64444" s="120"/>
      <c r="M64444" s="120"/>
      <c r="N64444" s="120"/>
      <c r="U64444" s="121"/>
      <c r="V64444" s="122"/>
      <c r="W64444" s="123"/>
      <c r="AC64444" s="123"/>
    </row>
    <row r="64445" spans="5:29" s="2" customFormat="1">
      <c r="E64445" s="120"/>
      <c r="M64445" s="120"/>
      <c r="N64445" s="120"/>
      <c r="U64445" s="121"/>
      <c r="V64445" s="122"/>
      <c r="W64445" s="123"/>
      <c r="AC64445" s="123"/>
    </row>
    <row r="64446" spans="5:29" s="2" customFormat="1">
      <c r="E64446" s="120"/>
      <c r="M64446" s="120"/>
      <c r="N64446" s="120"/>
      <c r="U64446" s="121"/>
      <c r="V64446" s="122"/>
      <c r="W64446" s="123"/>
      <c r="AC64446" s="123"/>
    </row>
    <row r="64447" spans="5:29" s="2" customFormat="1">
      <c r="E64447" s="120"/>
      <c r="M64447" s="120"/>
      <c r="N64447" s="120"/>
      <c r="U64447" s="121"/>
      <c r="V64447" s="122"/>
      <c r="W64447" s="123"/>
      <c r="AC64447" s="123"/>
    </row>
    <row r="64448" spans="5:29" s="2" customFormat="1">
      <c r="E64448" s="120"/>
      <c r="M64448" s="120"/>
      <c r="N64448" s="120"/>
      <c r="U64448" s="121"/>
      <c r="V64448" s="122"/>
      <c r="W64448" s="123"/>
      <c r="AC64448" s="123"/>
    </row>
    <row r="64449" spans="5:29" s="2" customFormat="1">
      <c r="E64449" s="120"/>
      <c r="M64449" s="120"/>
      <c r="N64449" s="120"/>
      <c r="U64449" s="121"/>
      <c r="V64449" s="122"/>
      <c r="W64449" s="123"/>
      <c r="AC64449" s="123"/>
    </row>
    <row r="64450" spans="5:29" s="2" customFormat="1">
      <c r="E64450" s="120"/>
      <c r="M64450" s="120"/>
      <c r="N64450" s="120"/>
      <c r="U64450" s="121"/>
      <c r="V64450" s="122"/>
      <c r="W64450" s="123"/>
      <c r="AC64450" s="123"/>
    </row>
    <row r="64451" spans="5:29" s="2" customFormat="1">
      <c r="E64451" s="120"/>
      <c r="M64451" s="120"/>
      <c r="N64451" s="120"/>
      <c r="U64451" s="121"/>
      <c r="V64451" s="122"/>
      <c r="W64451" s="123"/>
      <c r="AC64451" s="123"/>
    </row>
    <row r="64452" spans="5:29" s="2" customFormat="1">
      <c r="E64452" s="120"/>
      <c r="M64452" s="120"/>
      <c r="N64452" s="120"/>
      <c r="U64452" s="121"/>
      <c r="V64452" s="122"/>
      <c r="W64452" s="123"/>
      <c r="AC64452" s="123"/>
    </row>
    <row r="64453" spans="5:29" s="2" customFormat="1">
      <c r="E64453" s="120"/>
      <c r="M64453" s="120"/>
      <c r="N64453" s="120"/>
      <c r="U64453" s="121"/>
      <c r="V64453" s="122"/>
      <c r="W64453" s="123"/>
      <c r="AC64453" s="123"/>
    </row>
    <row r="64454" spans="5:29" s="2" customFormat="1">
      <c r="E64454" s="120"/>
      <c r="M64454" s="120"/>
      <c r="N64454" s="120"/>
      <c r="U64454" s="121"/>
      <c r="V64454" s="122"/>
      <c r="W64454" s="123"/>
      <c r="AC64454" s="123"/>
    </row>
    <row r="64455" spans="5:29" s="2" customFormat="1">
      <c r="E64455" s="120"/>
      <c r="M64455" s="120"/>
      <c r="N64455" s="120"/>
      <c r="U64455" s="121"/>
      <c r="V64455" s="122"/>
      <c r="W64455" s="123"/>
      <c r="AC64455" s="123"/>
    </row>
    <row r="64456" spans="5:29" s="2" customFormat="1">
      <c r="E64456" s="120"/>
      <c r="M64456" s="120"/>
      <c r="N64456" s="120"/>
      <c r="U64456" s="121"/>
      <c r="V64456" s="122"/>
      <c r="W64456" s="123"/>
      <c r="AC64456" s="123"/>
    </row>
    <row r="64457" spans="5:29" s="2" customFormat="1">
      <c r="E64457" s="120"/>
      <c r="M64457" s="120"/>
      <c r="N64457" s="120"/>
      <c r="U64457" s="121"/>
      <c r="V64457" s="122"/>
      <c r="W64457" s="123"/>
      <c r="AC64457" s="123"/>
    </row>
    <row r="64458" spans="5:29" s="2" customFormat="1">
      <c r="E64458" s="120"/>
      <c r="M64458" s="120"/>
      <c r="N64458" s="120"/>
      <c r="U64458" s="121"/>
      <c r="V64458" s="122"/>
      <c r="W64458" s="123"/>
      <c r="AC64458" s="123"/>
    </row>
    <row r="64459" spans="5:29" s="2" customFormat="1">
      <c r="E64459" s="120"/>
      <c r="M64459" s="120"/>
      <c r="N64459" s="120"/>
      <c r="U64459" s="121"/>
      <c r="V64459" s="122"/>
      <c r="W64459" s="123"/>
      <c r="AC64459" s="123"/>
    </row>
    <row r="64460" spans="5:29" s="2" customFormat="1">
      <c r="E64460" s="120"/>
      <c r="M64460" s="120"/>
      <c r="N64460" s="120"/>
      <c r="U64460" s="121"/>
      <c r="V64460" s="122"/>
      <c r="W64460" s="123"/>
      <c r="AC64460" s="123"/>
    </row>
    <row r="64461" spans="5:29" s="2" customFormat="1">
      <c r="E64461" s="120"/>
      <c r="M64461" s="120"/>
      <c r="N64461" s="120"/>
      <c r="U64461" s="121"/>
      <c r="V64461" s="122"/>
      <c r="W64461" s="123"/>
      <c r="AC64461" s="123"/>
    </row>
    <row r="64462" spans="5:29" s="2" customFormat="1">
      <c r="E64462" s="120"/>
      <c r="M64462" s="120"/>
      <c r="N64462" s="120"/>
      <c r="U64462" s="121"/>
      <c r="V64462" s="122"/>
      <c r="W64462" s="123"/>
      <c r="AC64462" s="123"/>
    </row>
    <row r="64463" spans="5:29" s="2" customFormat="1">
      <c r="E64463" s="120"/>
      <c r="M64463" s="120"/>
      <c r="N64463" s="120"/>
      <c r="U64463" s="121"/>
      <c r="V64463" s="122"/>
      <c r="W64463" s="123"/>
      <c r="AC64463" s="123"/>
    </row>
    <row r="64464" spans="5:29" s="2" customFormat="1">
      <c r="E64464" s="120"/>
      <c r="M64464" s="120"/>
      <c r="N64464" s="120"/>
      <c r="U64464" s="121"/>
      <c r="V64464" s="122"/>
      <c r="W64464" s="123"/>
      <c r="AC64464" s="123"/>
    </row>
    <row r="64465" spans="5:29" s="2" customFormat="1">
      <c r="E64465" s="120"/>
      <c r="M64465" s="120"/>
      <c r="N64465" s="120"/>
      <c r="U64465" s="121"/>
      <c r="V64465" s="122"/>
      <c r="W64465" s="123"/>
      <c r="AC64465" s="123"/>
    </row>
    <row r="64466" spans="5:29" s="2" customFormat="1">
      <c r="E64466" s="120"/>
      <c r="M64466" s="120"/>
      <c r="N64466" s="120"/>
      <c r="U64466" s="121"/>
      <c r="V64466" s="122"/>
      <c r="W64466" s="123"/>
      <c r="AC64466" s="123"/>
    </row>
    <row r="64467" spans="5:29" s="2" customFormat="1">
      <c r="E64467" s="120"/>
      <c r="M64467" s="120"/>
      <c r="N64467" s="120"/>
      <c r="U64467" s="121"/>
      <c r="V64467" s="122"/>
      <c r="W64467" s="123"/>
      <c r="AC64467" s="123"/>
    </row>
    <row r="64468" spans="5:29" s="2" customFormat="1">
      <c r="E64468" s="120"/>
      <c r="M64468" s="120"/>
      <c r="N64468" s="120"/>
      <c r="U64468" s="121"/>
      <c r="V64468" s="122"/>
      <c r="W64468" s="123"/>
      <c r="AC64468" s="123"/>
    </row>
    <row r="64469" spans="5:29" s="2" customFormat="1">
      <c r="E64469" s="120"/>
      <c r="M64469" s="120"/>
      <c r="N64469" s="120"/>
      <c r="U64469" s="121"/>
      <c r="V64469" s="122"/>
      <c r="W64469" s="123"/>
      <c r="AC64469" s="123"/>
    </row>
    <row r="64470" spans="5:29" s="2" customFormat="1">
      <c r="E64470" s="120"/>
      <c r="M64470" s="120"/>
      <c r="N64470" s="120"/>
      <c r="U64470" s="121"/>
      <c r="V64470" s="122"/>
      <c r="W64470" s="123"/>
      <c r="AC64470" s="123"/>
    </row>
    <row r="64471" spans="5:29" s="2" customFormat="1">
      <c r="E64471" s="120"/>
      <c r="M64471" s="120"/>
      <c r="N64471" s="120"/>
      <c r="U64471" s="121"/>
      <c r="V64471" s="122"/>
      <c r="W64471" s="123"/>
      <c r="AC64471" s="123"/>
    </row>
    <row r="64472" spans="5:29" s="2" customFormat="1">
      <c r="E64472" s="120"/>
      <c r="M64472" s="120"/>
      <c r="N64472" s="120"/>
      <c r="U64472" s="121"/>
      <c r="V64472" s="122"/>
      <c r="W64472" s="123"/>
      <c r="AC64472" s="123"/>
    </row>
    <row r="64473" spans="5:29" s="2" customFormat="1">
      <c r="E64473" s="120"/>
      <c r="M64473" s="120"/>
      <c r="N64473" s="120"/>
      <c r="U64473" s="121"/>
      <c r="V64473" s="122"/>
      <c r="W64473" s="123"/>
      <c r="AC64473" s="123"/>
    </row>
    <row r="64474" spans="5:29" s="2" customFormat="1">
      <c r="E64474" s="120"/>
      <c r="M64474" s="120"/>
      <c r="N64474" s="120"/>
      <c r="U64474" s="121"/>
      <c r="V64474" s="122"/>
      <c r="W64474" s="123"/>
      <c r="AC64474" s="123"/>
    </row>
    <row r="64475" spans="5:29" s="2" customFormat="1">
      <c r="E64475" s="120"/>
      <c r="M64475" s="120"/>
      <c r="N64475" s="120"/>
      <c r="U64475" s="121"/>
      <c r="V64475" s="122"/>
      <c r="W64475" s="123"/>
      <c r="AC64475" s="123"/>
    </row>
    <row r="64476" spans="5:29" s="2" customFormat="1">
      <c r="E64476" s="120"/>
      <c r="M64476" s="120"/>
      <c r="N64476" s="120"/>
      <c r="U64476" s="121"/>
      <c r="V64476" s="122"/>
      <c r="W64476" s="123"/>
      <c r="AC64476" s="123"/>
    </row>
    <row r="64477" spans="5:29" s="2" customFormat="1">
      <c r="E64477" s="120"/>
      <c r="M64477" s="120"/>
      <c r="N64477" s="120"/>
      <c r="U64477" s="121"/>
      <c r="V64477" s="122"/>
      <c r="W64477" s="123"/>
      <c r="AC64477" s="123"/>
    </row>
    <row r="64478" spans="5:29" s="2" customFormat="1">
      <c r="E64478" s="120"/>
      <c r="M64478" s="120"/>
      <c r="N64478" s="120"/>
      <c r="U64478" s="121"/>
      <c r="V64478" s="122"/>
      <c r="W64478" s="123"/>
      <c r="AC64478" s="123"/>
    </row>
    <row r="64479" spans="5:29" s="2" customFormat="1">
      <c r="E64479" s="120"/>
      <c r="M64479" s="120"/>
      <c r="N64479" s="120"/>
      <c r="U64479" s="121"/>
      <c r="V64479" s="122"/>
      <c r="W64479" s="123"/>
      <c r="AC64479" s="123"/>
    </row>
    <row r="64480" spans="5:29" s="2" customFormat="1">
      <c r="E64480" s="120"/>
      <c r="M64480" s="120"/>
      <c r="N64480" s="120"/>
      <c r="U64480" s="121"/>
      <c r="V64480" s="122"/>
      <c r="W64480" s="123"/>
      <c r="AC64480" s="123"/>
    </row>
    <row r="64481" spans="5:29" s="2" customFormat="1">
      <c r="E64481" s="120"/>
      <c r="M64481" s="120"/>
      <c r="N64481" s="120"/>
      <c r="U64481" s="121"/>
      <c r="V64481" s="122"/>
      <c r="W64481" s="123"/>
      <c r="AC64481" s="123"/>
    </row>
    <row r="64482" spans="5:29" s="2" customFormat="1">
      <c r="E64482" s="120"/>
      <c r="M64482" s="120"/>
      <c r="N64482" s="120"/>
      <c r="U64482" s="121"/>
      <c r="V64482" s="122"/>
      <c r="W64482" s="123"/>
      <c r="AC64482" s="123"/>
    </row>
    <row r="64483" spans="5:29" s="2" customFormat="1">
      <c r="E64483" s="120"/>
      <c r="M64483" s="120"/>
      <c r="N64483" s="120"/>
      <c r="U64483" s="121"/>
      <c r="V64483" s="122"/>
      <c r="W64483" s="123"/>
      <c r="AC64483" s="123"/>
    </row>
    <row r="64484" spans="5:29" s="2" customFormat="1">
      <c r="E64484" s="120"/>
      <c r="M64484" s="120"/>
      <c r="N64484" s="120"/>
      <c r="U64484" s="121"/>
      <c r="V64484" s="122"/>
      <c r="W64484" s="123"/>
      <c r="AC64484" s="123"/>
    </row>
    <row r="64485" spans="5:29" s="2" customFormat="1">
      <c r="E64485" s="120"/>
      <c r="M64485" s="120"/>
      <c r="N64485" s="120"/>
      <c r="U64485" s="121"/>
      <c r="V64485" s="122"/>
      <c r="W64485" s="123"/>
      <c r="AC64485" s="123"/>
    </row>
    <row r="64486" spans="5:29" s="2" customFormat="1">
      <c r="E64486" s="120"/>
      <c r="M64486" s="120"/>
      <c r="N64486" s="120"/>
      <c r="U64486" s="121"/>
      <c r="V64486" s="122"/>
      <c r="W64486" s="123"/>
      <c r="AC64486" s="123"/>
    </row>
    <row r="64487" spans="5:29" s="2" customFormat="1">
      <c r="E64487" s="120"/>
      <c r="M64487" s="120"/>
      <c r="N64487" s="120"/>
      <c r="U64487" s="121"/>
      <c r="V64487" s="122"/>
      <c r="W64487" s="123"/>
      <c r="AC64487" s="123"/>
    </row>
    <row r="64488" spans="5:29" s="2" customFormat="1">
      <c r="E64488" s="120"/>
      <c r="M64488" s="120"/>
      <c r="N64488" s="120"/>
      <c r="U64488" s="121"/>
      <c r="V64488" s="122"/>
      <c r="W64488" s="123"/>
      <c r="AC64488" s="123"/>
    </row>
    <row r="64489" spans="5:29" s="2" customFormat="1">
      <c r="E64489" s="120"/>
      <c r="M64489" s="120"/>
      <c r="N64489" s="120"/>
      <c r="U64489" s="121"/>
      <c r="V64489" s="122"/>
      <c r="W64489" s="123"/>
      <c r="AC64489" s="123"/>
    </row>
    <row r="64490" spans="5:29" s="2" customFormat="1">
      <c r="E64490" s="120"/>
      <c r="M64490" s="120"/>
      <c r="N64490" s="120"/>
      <c r="U64490" s="121"/>
      <c r="V64490" s="122"/>
      <c r="W64490" s="123"/>
      <c r="AC64490" s="123"/>
    </row>
    <row r="64491" spans="5:29" s="2" customFormat="1">
      <c r="E64491" s="120"/>
      <c r="M64491" s="120"/>
      <c r="N64491" s="120"/>
      <c r="U64491" s="121"/>
      <c r="V64491" s="122"/>
      <c r="W64491" s="123"/>
      <c r="AC64491" s="123"/>
    </row>
    <row r="64492" spans="5:29" s="2" customFormat="1">
      <c r="E64492" s="120"/>
      <c r="M64492" s="120"/>
      <c r="N64492" s="120"/>
      <c r="U64492" s="121"/>
      <c r="V64492" s="122"/>
      <c r="W64492" s="123"/>
      <c r="AC64492" s="123"/>
    </row>
    <row r="64493" spans="5:29" s="2" customFormat="1">
      <c r="E64493" s="120"/>
      <c r="M64493" s="120"/>
      <c r="N64493" s="120"/>
      <c r="U64493" s="121"/>
      <c r="V64493" s="122"/>
      <c r="W64493" s="123"/>
      <c r="AC64493" s="123"/>
    </row>
    <row r="64494" spans="5:29" s="2" customFormat="1">
      <c r="E64494" s="120"/>
      <c r="M64494" s="120"/>
      <c r="N64494" s="120"/>
      <c r="U64494" s="121"/>
      <c r="V64494" s="122"/>
      <c r="W64494" s="123"/>
      <c r="AC64494" s="123"/>
    </row>
    <row r="64495" spans="5:29" s="2" customFormat="1">
      <c r="E64495" s="120"/>
      <c r="M64495" s="120"/>
      <c r="N64495" s="120"/>
      <c r="U64495" s="121"/>
      <c r="V64495" s="122"/>
      <c r="W64495" s="123"/>
      <c r="AC64495" s="123"/>
    </row>
    <row r="64496" spans="5:29" s="2" customFormat="1">
      <c r="E64496" s="120"/>
      <c r="M64496" s="120"/>
      <c r="N64496" s="120"/>
      <c r="U64496" s="121"/>
      <c r="V64496" s="122"/>
      <c r="W64496" s="123"/>
      <c r="AC64496" s="123"/>
    </row>
    <row r="64497" spans="5:29" s="2" customFormat="1">
      <c r="E64497" s="120"/>
      <c r="M64497" s="120"/>
      <c r="N64497" s="120"/>
      <c r="U64497" s="121"/>
      <c r="V64497" s="122"/>
      <c r="W64497" s="123"/>
      <c r="AC64497" s="123"/>
    </row>
    <row r="64498" spans="5:29" s="2" customFormat="1">
      <c r="E64498" s="120"/>
      <c r="M64498" s="120"/>
      <c r="N64498" s="120"/>
      <c r="U64498" s="121"/>
      <c r="V64498" s="122"/>
      <c r="W64498" s="123"/>
      <c r="AC64498" s="123"/>
    </row>
    <row r="64499" spans="5:29" s="2" customFormat="1">
      <c r="E64499" s="120"/>
      <c r="M64499" s="120"/>
      <c r="N64499" s="120"/>
      <c r="U64499" s="121"/>
      <c r="V64499" s="122"/>
      <c r="W64499" s="123"/>
      <c r="AC64499" s="123"/>
    </row>
    <row r="64500" spans="5:29" s="2" customFormat="1">
      <c r="E64500" s="120"/>
      <c r="M64500" s="120"/>
      <c r="N64500" s="120"/>
      <c r="U64500" s="121"/>
      <c r="V64500" s="122"/>
      <c r="W64500" s="123"/>
      <c r="AC64500" s="123"/>
    </row>
    <row r="64501" spans="5:29" s="2" customFormat="1">
      <c r="E64501" s="120"/>
      <c r="M64501" s="120"/>
      <c r="N64501" s="120"/>
      <c r="U64501" s="121"/>
      <c r="V64501" s="122"/>
      <c r="W64501" s="123"/>
      <c r="AC64501" s="123"/>
    </row>
    <row r="64502" spans="5:29" s="2" customFormat="1">
      <c r="E64502" s="120"/>
      <c r="M64502" s="120"/>
      <c r="N64502" s="120"/>
      <c r="U64502" s="121"/>
      <c r="V64502" s="122"/>
      <c r="W64502" s="123"/>
      <c r="AC64502" s="123"/>
    </row>
    <row r="64503" spans="5:29" s="2" customFormat="1">
      <c r="E64503" s="120"/>
      <c r="M64503" s="120"/>
      <c r="N64503" s="120"/>
      <c r="U64503" s="121"/>
      <c r="V64503" s="122"/>
      <c r="W64503" s="123"/>
      <c r="AC64503" s="123"/>
    </row>
    <row r="64504" spans="5:29" s="2" customFormat="1">
      <c r="E64504" s="120"/>
      <c r="M64504" s="120"/>
      <c r="N64504" s="120"/>
      <c r="U64504" s="121"/>
      <c r="V64504" s="122"/>
      <c r="W64504" s="123"/>
      <c r="AC64504" s="123"/>
    </row>
    <row r="64505" spans="5:29" s="2" customFormat="1">
      <c r="E64505" s="120"/>
      <c r="M64505" s="120"/>
      <c r="N64505" s="120"/>
      <c r="U64505" s="121"/>
      <c r="V64505" s="122"/>
      <c r="W64505" s="123"/>
      <c r="AC64505" s="123"/>
    </row>
    <row r="64506" spans="5:29" s="2" customFormat="1">
      <c r="E64506" s="120"/>
      <c r="M64506" s="120"/>
      <c r="N64506" s="120"/>
      <c r="U64506" s="121"/>
      <c r="V64506" s="122"/>
      <c r="W64506" s="123"/>
      <c r="AC64506" s="123"/>
    </row>
    <row r="64507" spans="5:29" s="2" customFormat="1">
      <c r="E64507" s="120"/>
      <c r="M64507" s="120"/>
      <c r="N64507" s="120"/>
      <c r="U64507" s="121"/>
      <c r="V64507" s="122"/>
      <c r="W64507" s="123"/>
      <c r="AC64507" s="123"/>
    </row>
    <row r="64508" spans="5:29" s="2" customFormat="1">
      <c r="E64508" s="120"/>
      <c r="M64508" s="120"/>
      <c r="N64508" s="120"/>
      <c r="U64508" s="121"/>
      <c r="V64508" s="122"/>
      <c r="W64508" s="123"/>
      <c r="AC64508" s="123"/>
    </row>
    <row r="64509" spans="5:29" s="2" customFormat="1">
      <c r="E64509" s="120"/>
      <c r="M64509" s="120"/>
      <c r="N64509" s="120"/>
      <c r="U64509" s="121"/>
      <c r="V64509" s="122"/>
      <c r="W64509" s="123"/>
      <c r="AC64509" s="123"/>
    </row>
    <row r="64510" spans="5:29" s="2" customFormat="1">
      <c r="E64510" s="120"/>
      <c r="M64510" s="120"/>
      <c r="N64510" s="120"/>
      <c r="U64510" s="121"/>
      <c r="V64510" s="122"/>
      <c r="W64510" s="123"/>
      <c r="AC64510" s="123"/>
    </row>
    <row r="64511" spans="5:29" s="2" customFormat="1">
      <c r="E64511" s="120"/>
      <c r="M64511" s="120"/>
      <c r="N64511" s="120"/>
      <c r="U64511" s="121"/>
      <c r="V64511" s="122"/>
      <c r="W64511" s="123"/>
      <c r="AC64511" s="123"/>
    </row>
    <row r="64512" spans="5:29" s="2" customFormat="1">
      <c r="E64512" s="120"/>
      <c r="M64512" s="120"/>
      <c r="N64512" s="120"/>
      <c r="U64512" s="121"/>
      <c r="V64512" s="122"/>
      <c r="W64512" s="123"/>
      <c r="AC64512" s="123"/>
    </row>
    <row r="64513" spans="5:29" s="2" customFormat="1">
      <c r="E64513" s="120"/>
      <c r="M64513" s="120"/>
      <c r="N64513" s="120"/>
      <c r="U64513" s="121"/>
      <c r="V64513" s="122"/>
      <c r="W64513" s="123"/>
      <c r="AC64513" s="123"/>
    </row>
    <row r="64514" spans="5:29" s="2" customFormat="1">
      <c r="E64514" s="120"/>
      <c r="M64514" s="120"/>
      <c r="N64514" s="120"/>
      <c r="U64514" s="121"/>
      <c r="V64514" s="122"/>
      <c r="W64514" s="123"/>
      <c r="AC64514" s="123"/>
    </row>
    <row r="64515" spans="5:29" s="2" customFormat="1">
      <c r="E64515" s="120"/>
      <c r="M64515" s="120"/>
      <c r="N64515" s="120"/>
      <c r="U64515" s="121"/>
      <c r="V64515" s="122"/>
      <c r="W64515" s="123"/>
      <c r="AC64515" s="123"/>
    </row>
    <row r="64516" spans="5:29" s="2" customFormat="1">
      <c r="E64516" s="120"/>
      <c r="M64516" s="120"/>
      <c r="N64516" s="120"/>
      <c r="U64516" s="121"/>
      <c r="V64516" s="122"/>
      <c r="W64516" s="123"/>
      <c r="AC64516" s="123"/>
    </row>
    <row r="64517" spans="5:29" s="2" customFormat="1">
      <c r="E64517" s="120"/>
      <c r="M64517" s="120"/>
      <c r="N64517" s="120"/>
      <c r="U64517" s="121"/>
      <c r="V64517" s="122"/>
      <c r="W64517" s="123"/>
      <c r="AC64517" s="123"/>
    </row>
    <row r="64518" spans="5:29" s="2" customFormat="1">
      <c r="E64518" s="120"/>
      <c r="M64518" s="120"/>
      <c r="N64518" s="120"/>
      <c r="U64518" s="121"/>
      <c r="V64518" s="122"/>
      <c r="W64518" s="123"/>
      <c r="AC64518" s="123"/>
    </row>
    <row r="64519" spans="5:29" s="2" customFormat="1">
      <c r="E64519" s="120"/>
      <c r="M64519" s="120"/>
      <c r="N64519" s="120"/>
      <c r="U64519" s="121"/>
      <c r="V64519" s="122"/>
      <c r="W64519" s="123"/>
      <c r="AC64519" s="123"/>
    </row>
    <row r="64520" spans="5:29" s="2" customFormat="1">
      <c r="E64520" s="120"/>
      <c r="M64520" s="120"/>
      <c r="N64520" s="120"/>
      <c r="U64520" s="121"/>
      <c r="V64520" s="122"/>
      <c r="W64520" s="123"/>
      <c r="AC64520" s="123"/>
    </row>
    <row r="64521" spans="5:29" s="2" customFormat="1">
      <c r="E64521" s="120"/>
      <c r="M64521" s="120"/>
      <c r="N64521" s="120"/>
      <c r="U64521" s="121"/>
      <c r="V64521" s="122"/>
      <c r="W64521" s="123"/>
      <c r="AC64521" s="123"/>
    </row>
    <row r="64522" spans="5:29" s="2" customFormat="1">
      <c r="E64522" s="120"/>
      <c r="M64522" s="120"/>
      <c r="N64522" s="120"/>
      <c r="U64522" s="121"/>
      <c r="V64522" s="122"/>
      <c r="W64522" s="123"/>
      <c r="AC64522" s="123"/>
    </row>
    <row r="64523" spans="5:29" s="2" customFormat="1">
      <c r="E64523" s="120"/>
      <c r="M64523" s="120"/>
      <c r="N64523" s="120"/>
      <c r="U64523" s="121"/>
      <c r="V64523" s="122"/>
      <c r="W64523" s="123"/>
      <c r="AC64523" s="123"/>
    </row>
    <row r="64524" spans="5:29" s="2" customFormat="1">
      <c r="E64524" s="120"/>
      <c r="M64524" s="120"/>
      <c r="N64524" s="120"/>
      <c r="U64524" s="121"/>
      <c r="V64524" s="122"/>
      <c r="W64524" s="123"/>
      <c r="AC64524" s="123"/>
    </row>
    <row r="64525" spans="5:29" s="2" customFormat="1">
      <c r="E64525" s="120"/>
      <c r="M64525" s="120"/>
      <c r="N64525" s="120"/>
      <c r="U64525" s="121"/>
      <c r="V64525" s="122"/>
      <c r="W64525" s="123"/>
      <c r="AC64525" s="123"/>
    </row>
    <row r="64526" spans="5:29" s="2" customFormat="1">
      <c r="E64526" s="120"/>
      <c r="M64526" s="120"/>
      <c r="N64526" s="120"/>
      <c r="U64526" s="121"/>
      <c r="V64526" s="122"/>
      <c r="W64526" s="123"/>
      <c r="AC64526" s="123"/>
    </row>
    <row r="64527" spans="5:29" s="2" customFormat="1">
      <c r="E64527" s="120"/>
      <c r="M64527" s="120"/>
      <c r="N64527" s="120"/>
      <c r="U64527" s="121"/>
      <c r="V64527" s="122"/>
      <c r="W64527" s="123"/>
      <c r="AC64527" s="123"/>
    </row>
    <row r="64528" spans="5:29" s="2" customFormat="1">
      <c r="E64528" s="120"/>
      <c r="M64528" s="120"/>
      <c r="N64528" s="120"/>
      <c r="U64528" s="121"/>
      <c r="V64528" s="122"/>
      <c r="W64528" s="123"/>
      <c r="AC64528" s="123"/>
    </row>
    <row r="64529" spans="5:29" s="2" customFormat="1">
      <c r="E64529" s="120"/>
      <c r="M64529" s="120"/>
      <c r="N64529" s="120"/>
      <c r="U64529" s="121"/>
      <c r="V64529" s="122"/>
      <c r="W64529" s="123"/>
      <c r="AC64529" s="123"/>
    </row>
    <row r="64530" spans="5:29" s="2" customFormat="1">
      <c r="E64530" s="120"/>
      <c r="M64530" s="120"/>
      <c r="N64530" s="120"/>
      <c r="U64530" s="121"/>
      <c r="V64530" s="122"/>
      <c r="W64530" s="123"/>
      <c r="AC64530" s="123"/>
    </row>
    <row r="64531" spans="5:29" s="2" customFormat="1">
      <c r="E64531" s="120"/>
      <c r="M64531" s="120"/>
      <c r="N64531" s="120"/>
      <c r="U64531" s="121"/>
      <c r="V64531" s="122"/>
      <c r="W64531" s="123"/>
      <c r="AC64531" s="123"/>
    </row>
    <row r="64532" spans="5:29" s="2" customFormat="1">
      <c r="E64532" s="120"/>
      <c r="M64532" s="120"/>
      <c r="N64532" s="120"/>
      <c r="U64532" s="121"/>
      <c r="V64532" s="122"/>
      <c r="W64532" s="123"/>
      <c r="AC64532" s="123"/>
    </row>
    <row r="64533" spans="5:29" s="2" customFormat="1">
      <c r="E64533" s="120"/>
      <c r="M64533" s="120"/>
      <c r="N64533" s="120"/>
      <c r="U64533" s="121"/>
      <c r="V64533" s="122"/>
      <c r="W64533" s="123"/>
      <c r="AC64533" s="123"/>
    </row>
    <row r="64534" spans="5:29" s="2" customFormat="1">
      <c r="E64534" s="120"/>
      <c r="M64534" s="120"/>
      <c r="N64534" s="120"/>
      <c r="U64534" s="121"/>
      <c r="V64534" s="122"/>
      <c r="W64534" s="123"/>
      <c r="AC64534" s="123"/>
    </row>
    <row r="64535" spans="5:29" s="2" customFormat="1">
      <c r="E64535" s="120"/>
      <c r="M64535" s="120"/>
      <c r="N64535" s="120"/>
      <c r="U64535" s="121"/>
      <c r="V64535" s="122"/>
      <c r="W64535" s="123"/>
      <c r="AC64535" s="123"/>
    </row>
    <row r="64536" spans="5:29" s="2" customFormat="1">
      <c r="E64536" s="120"/>
      <c r="M64536" s="120"/>
      <c r="N64536" s="120"/>
      <c r="U64536" s="121"/>
      <c r="V64536" s="122"/>
      <c r="W64536" s="123"/>
      <c r="AC64536" s="123"/>
    </row>
    <row r="64537" spans="5:29" s="2" customFormat="1">
      <c r="E64537" s="120"/>
      <c r="M64537" s="120"/>
      <c r="N64537" s="120"/>
      <c r="U64537" s="121"/>
      <c r="V64537" s="122"/>
      <c r="W64537" s="123"/>
      <c r="AC64537" s="123"/>
    </row>
    <row r="64538" spans="5:29" s="2" customFormat="1">
      <c r="E64538" s="120"/>
      <c r="M64538" s="120"/>
      <c r="N64538" s="120"/>
      <c r="U64538" s="121"/>
      <c r="V64538" s="122"/>
      <c r="W64538" s="123"/>
      <c r="AC64538" s="123"/>
    </row>
    <row r="64539" spans="5:29" s="2" customFormat="1">
      <c r="E64539" s="120"/>
      <c r="M64539" s="120"/>
      <c r="N64539" s="120"/>
      <c r="U64539" s="121"/>
      <c r="V64539" s="122"/>
      <c r="W64539" s="123"/>
      <c r="AC64539" s="123"/>
    </row>
    <row r="64540" spans="5:29" s="2" customFormat="1">
      <c r="E64540" s="120"/>
      <c r="M64540" s="120"/>
      <c r="N64540" s="120"/>
      <c r="U64540" s="121"/>
      <c r="V64540" s="122"/>
      <c r="W64540" s="123"/>
      <c r="AC64540" s="123"/>
    </row>
    <row r="64541" spans="5:29" s="2" customFormat="1">
      <c r="E64541" s="120"/>
      <c r="M64541" s="120"/>
      <c r="N64541" s="120"/>
      <c r="U64541" s="121"/>
      <c r="V64541" s="122"/>
      <c r="W64541" s="123"/>
      <c r="AC64541" s="123"/>
    </row>
    <row r="64542" spans="5:29" s="2" customFormat="1">
      <c r="E64542" s="120"/>
      <c r="M64542" s="120"/>
      <c r="N64542" s="120"/>
      <c r="U64542" s="121"/>
      <c r="V64542" s="122"/>
      <c r="W64542" s="123"/>
      <c r="AC64542" s="123"/>
    </row>
    <row r="64543" spans="5:29" s="2" customFormat="1">
      <c r="E64543" s="120"/>
      <c r="M64543" s="120"/>
      <c r="N64543" s="120"/>
      <c r="U64543" s="121"/>
      <c r="V64543" s="122"/>
      <c r="W64543" s="123"/>
      <c r="AC64543" s="123"/>
    </row>
    <row r="64544" spans="5:29" s="2" customFormat="1">
      <c r="E64544" s="120"/>
      <c r="M64544" s="120"/>
      <c r="N64544" s="120"/>
      <c r="U64544" s="121"/>
      <c r="V64544" s="122"/>
      <c r="W64544" s="123"/>
      <c r="AC64544" s="123"/>
    </row>
    <row r="64545" spans="5:29" s="2" customFormat="1">
      <c r="E64545" s="120"/>
      <c r="M64545" s="120"/>
      <c r="N64545" s="120"/>
      <c r="U64545" s="121"/>
      <c r="V64545" s="122"/>
      <c r="W64545" s="123"/>
      <c r="AC64545" s="123"/>
    </row>
    <row r="64546" spans="5:29" s="2" customFormat="1">
      <c r="E64546" s="120"/>
      <c r="M64546" s="120"/>
      <c r="N64546" s="120"/>
      <c r="U64546" s="121"/>
      <c r="V64546" s="122"/>
      <c r="W64546" s="123"/>
      <c r="AC64546" s="123"/>
    </row>
    <row r="64547" spans="5:29" s="2" customFormat="1">
      <c r="E64547" s="120"/>
      <c r="M64547" s="120"/>
      <c r="N64547" s="120"/>
      <c r="U64547" s="121"/>
      <c r="V64547" s="122"/>
      <c r="W64547" s="123"/>
      <c r="AC64547" s="123"/>
    </row>
    <row r="64548" spans="5:29" s="2" customFormat="1">
      <c r="E64548" s="120"/>
      <c r="M64548" s="120"/>
      <c r="N64548" s="120"/>
      <c r="U64548" s="121"/>
      <c r="V64548" s="122"/>
      <c r="W64548" s="123"/>
      <c r="AC64548" s="123"/>
    </row>
    <row r="64549" spans="5:29" s="2" customFormat="1">
      <c r="E64549" s="120"/>
      <c r="M64549" s="120"/>
      <c r="N64549" s="120"/>
      <c r="U64549" s="121"/>
      <c r="V64549" s="122"/>
      <c r="W64549" s="123"/>
      <c r="AC64549" s="123"/>
    </row>
    <row r="64550" spans="5:29" s="2" customFormat="1">
      <c r="E64550" s="120"/>
      <c r="M64550" s="120"/>
      <c r="N64550" s="120"/>
      <c r="U64550" s="121"/>
      <c r="V64550" s="122"/>
      <c r="W64550" s="123"/>
      <c r="AC64550" s="123"/>
    </row>
    <row r="64551" spans="5:29" s="2" customFormat="1">
      <c r="E64551" s="120"/>
      <c r="M64551" s="120"/>
      <c r="N64551" s="120"/>
      <c r="U64551" s="121"/>
      <c r="V64551" s="122"/>
      <c r="W64551" s="123"/>
      <c r="AC64551" s="123"/>
    </row>
    <row r="64552" spans="5:29" s="2" customFormat="1">
      <c r="E64552" s="120"/>
      <c r="M64552" s="120"/>
      <c r="N64552" s="120"/>
      <c r="U64552" s="121"/>
      <c r="V64552" s="122"/>
      <c r="W64552" s="123"/>
      <c r="AC64552" s="123"/>
    </row>
    <row r="64553" spans="5:29" s="2" customFormat="1">
      <c r="E64553" s="120"/>
      <c r="M64553" s="120"/>
      <c r="N64553" s="120"/>
      <c r="U64553" s="121"/>
      <c r="V64553" s="122"/>
      <c r="W64553" s="123"/>
      <c r="AC64553" s="123"/>
    </row>
    <row r="64554" spans="5:29" s="2" customFormat="1">
      <c r="E64554" s="120"/>
      <c r="M64554" s="120"/>
      <c r="N64554" s="120"/>
      <c r="U64554" s="121"/>
      <c r="V64554" s="122"/>
      <c r="W64554" s="123"/>
      <c r="AC64554" s="123"/>
    </row>
    <row r="64555" spans="5:29" s="2" customFormat="1">
      <c r="E64555" s="120"/>
      <c r="M64555" s="120"/>
      <c r="N64555" s="120"/>
      <c r="U64555" s="121"/>
      <c r="V64555" s="122"/>
      <c r="W64555" s="123"/>
      <c r="AC64555" s="123"/>
    </row>
    <row r="64556" spans="5:29" s="2" customFormat="1">
      <c r="E64556" s="120"/>
      <c r="M64556" s="120"/>
      <c r="N64556" s="120"/>
      <c r="U64556" s="121"/>
      <c r="V64556" s="122"/>
      <c r="W64556" s="123"/>
      <c r="AC64556" s="123"/>
    </row>
    <row r="64557" spans="5:29" s="2" customFormat="1">
      <c r="E64557" s="120"/>
      <c r="M64557" s="120"/>
      <c r="N64557" s="120"/>
      <c r="U64557" s="121"/>
      <c r="V64557" s="122"/>
      <c r="W64557" s="123"/>
      <c r="AC64557" s="123"/>
    </row>
    <row r="64558" spans="5:29" s="2" customFormat="1">
      <c r="E64558" s="120"/>
      <c r="M64558" s="120"/>
      <c r="N64558" s="120"/>
      <c r="U64558" s="121"/>
      <c r="V64558" s="122"/>
      <c r="W64558" s="123"/>
      <c r="AC64558" s="123"/>
    </row>
    <row r="64559" spans="5:29" s="2" customFormat="1">
      <c r="E64559" s="120"/>
      <c r="M64559" s="120"/>
      <c r="N64559" s="120"/>
      <c r="U64559" s="121"/>
      <c r="V64559" s="122"/>
      <c r="W64559" s="123"/>
      <c r="AC64559" s="123"/>
    </row>
    <row r="64560" spans="5:29" s="2" customFormat="1">
      <c r="E64560" s="120"/>
      <c r="M64560" s="120"/>
      <c r="N64560" s="120"/>
      <c r="U64560" s="121"/>
      <c r="V64560" s="122"/>
      <c r="W64560" s="123"/>
      <c r="AC64560" s="123"/>
    </row>
    <row r="64561" spans="5:29" s="2" customFormat="1">
      <c r="E64561" s="120"/>
      <c r="M64561" s="120"/>
      <c r="N64561" s="120"/>
      <c r="U64561" s="121"/>
      <c r="V64561" s="122"/>
      <c r="W64561" s="123"/>
      <c r="AC64561" s="123"/>
    </row>
    <row r="64562" spans="5:29" s="2" customFormat="1">
      <c r="E64562" s="120"/>
      <c r="M64562" s="120"/>
      <c r="N64562" s="120"/>
      <c r="U64562" s="121"/>
      <c r="V64562" s="122"/>
      <c r="W64562" s="123"/>
      <c r="AC64562" s="123"/>
    </row>
    <row r="64563" spans="5:29" s="2" customFormat="1">
      <c r="E64563" s="120"/>
      <c r="M64563" s="120"/>
      <c r="N64563" s="120"/>
      <c r="U64563" s="121"/>
      <c r="V64563" s="122"/>
      <c r="W64563" s="123"/>
      <c r="AC64563" s="123"/>
    </row>
    <row r="64564" spans="5:29" s="2" customFormat="1">
      <c r="E64564" s="120"/>
      <c r="M64564" s="120"/>
      <c r="N64564" s="120"/>
      <c r="U64564" s="121"/>
      <c r="V64564" s="122"/>
      <c r="W64564" s="123"/>
      <c r="AC64564" s="123"/>
    </row>
    <row r="64565" spans="5:29" s="2" customFormat="1">
      <c r="E64565" s="120"/>
      <c r="M64565" s="120"/>
      <c r="N64565" s="120"/>
      <c r="U64565" s="121"/>
      <c r="V64565" s="122"/>
      <c r="W64565" s="123"/>
      <c r="AC64565" s="123"/>
    </row>
    <row r="64566" spans="5:29" s="2" customFormat="1">
      <c r="E64566" s="120"/>
      <c r="M64566" s="120"/>
      <c r="N64566" s="120"/>
      <c r="U64566" s="121"/>
      <c r="V64566" s="122"/>
      <c r="W64566" s="123"/>
      <c r="AC64566" s="123"/>
    </row>
    <row r="64567" spans="5:29" s="2" customFormat="1">
      <c r="E64567" s="120"/>
      <c r="M64567" s="120"/>
      <c r="N64567" s="120"/>
      <c r="U64567" s="121"/>
      <c r="V64567" s="122"/>
      <c r="W64567" s="123"/>
      <c r="AC64567" s="123"/>
    </row>
    <row r="64568" spans="5:29" s="2" customFormat="1">
      <c r="E64568" s="120"/>
      <c r="M64568" s="120"/>
      <c r="N64568" s="120"/>
      <c r="U64568" s="121"/>
      <c r="V64568" s="122"/>
      <c r="W64568" s="123"/>
      <c r="AC64568" s="123"/>
    </row>
    <row r="64569" spans="5:29" s="2" customFormat="1">
      <c r="E64569" s="120"/>
      <c r="M64569" s="120"/>
      <c r="N64569" s="120"/>
      <c r="U64569" s="121"/>
      <c r="V64569" s="122"/>
      <c r="W64569" s="123"/>
      <c r="AC64569" s="123"/>
    </row>
    <row r="64570" spans="5:29" s="2" customFormat="1">
      <c r="E64570" s="120"/>
      <c r="M64570" s="120"/>
      <c r="N64570" s="120"/>
      <c r="U64570" s="121"/>
      <c r="V64570" s="122"/>
      <c r="W64570" s="123"/>
      <c r="AC64570" s="123"/>
    </row>
    <row r="64571" spans="5:29" s="2" customFormat="1">
      <c r="E64571" s="120"/>
      <c r="M64571" s="120"/>
      <c r="N64571" s="120"/>
      <c r="U64571" s="121"/>
      <c r="V64571" s="122"/>
      <c r="W64571" s="123"/>
      <c r="AC64571" s="123"/>
    </row>
    <row r="64572" spans="5:29" s="2" customFormat="1">
      <c r="E64572" s="120"/>
      <c r="M64572" s="120"/>
      <c r="N64572" s="120"/>
      <c r="U64572" s="121"/>
      <c r="V64572" s="122"/>
      <c r="W64572" s="123"/>
      <c r="AC64572" s="123"/>
    </row>
    <row r="64573" spans="5:29" s="2" customFormat="1">
      <c r="E64573" s="120"/>
      <c r="M64573" s="120"/>
      <c r="N64573" s="120"/>
      <c r="U64573" s="121"/>
      <c r="V64573" s="122"/>
      <c r="W64573" s="123"/>
      <c r="AC64573" s="123"/>
    </row>
    <row r="64574" spans="5:29" s="2" customFormat="1">
      <c r="E64574" s="120"/>
      <c r="M64574" s="120"/>
      <c r="N64574" s="120"/>
      <c r="U64574" s="121"/>
      <c r="V64574" s="122"/>
      <c r="W64574" s="123"/>
      <c r="AC64574" s="123"/>
    </row>
    <row r="64575" spans="5:29" s="2" customFormat="1">
      <c r="E64575" s="120"/>
      <c r="M64575" s="120"/>
      <c r="N64575" s="120"/>
      <c r="U64575" s="121"/>
      <c r="V64575" s="122"/>
      <c r="W64575" s="123"/>
      <c r="AC64575" s="123"/>
    </row>
    <row r="64576" spans="5:29" s="2" customFormat="1">
      <c r="E64576" s="120"/>
      <c r="M64576" s="120"/>
      <c r="N64576" s="120"/>
      <c r="U64576" s="121"/>
      <c r="V64576" s="122"/>
      <c r="W64576" s="123"/>
      <c r="AC64576" s="123"/>
    </row>
    <row r="64577" spans="5:29" s="2" customFormat="1">
      <c r="E64577" s="120"/>
      <c r="M64577" s="120"/>
      <c r="N64577" s="120"/>
      <c r="U64577" s="121"/>
      <c r="V64577" s="122"/>
      <c r="W64577" s="123"/>
      <c r="AC64577" s="123"/>
    </row>
    <row r="64578" spans="5:29" s="2" customFormat="1">
      <c r="E64578" s="120"/>
      <c r="M64578" s="120"/>
      <c r="N64578" s="120"/>
      <c r="U64578" s="121"/>
      <c r="V64578" s="122"/>
      <c r="W64578" s="123"/>
      <c r="AC64578" s="123"/>
    </row>
    <row r="64579" spans="5:29" s="2" customFormat="1">
      <c r="E64579" s="120"/>
      <c r="M64579" s="120"/>
      <c r="N64579" s="120"/>
      <c r="U64579" s="121"/>
      <c r="V64579" s="122"/>
      <c r="W64579" s="123"/>
      <c r="AC64579" s="123"/>
    </row>
    <row r="64580" spans="5:29" s="2" customFormat="1">
      <c r="E64580" s="120"/>
      <c r="M64580" s="120"/>
      <c r="N64580" s="120"/>
      <c r="U64580" s="121"/>
      <c r="V64580" s="122"/>
      <c r="W64580" s="123"/>
      <c r="AC64580" s="123"/>
    </row>
    <row r="64581" spans="5:29" s="2" customFormat="1">
      <c r="E64581" s="120"/>
      <c r="M64581" s="120"/>
      <c r="N64581" s="120"/>
      <c r="U64581" s="121"/>
      <c r="V64581" s="122"/>
      <c r="W64581" s="123"/>
      <c r="AC64581" s="123"/>
    </row>
    <row r="64582" spans="5:29" s="2" customFormat="1">
      <c r="E64582" s="120"/>
      <c r="M64582" s="120"/>
      <c r="N64582" s="120"/>
      <c r="U64582" s="121"/>
      <c r="V64582" s="122"/>
      <c r="W64582" s="123"/>
      <c r="AC64582" s="123"/>
    </row>
    <row r="64583" spans="5:29" s="2" customFormat="1">
      <c r="E64583" s="120"/>
      <c r="M64583" s="120"/>
      <c r="N64583" s="120"/>
      <c r="U64583" s="121"/>
      <c r="V64583" s="122"/>
      <c r="W64583" s="123"/>
      <c r="AC64583" s="123"/>
    </row>
    <row r="64584" spans="5:29" s="2" customFormat="1">
      <c r="E64584" s="120"/>
      <c r="M64584" s="120"/>
      <c r="N64584" s="120"/>
      <c r="U64584" s="121"/>
      <c r="V64584" s="122"/>
      <c r="W64584" s="123"/>
      <c r="AC64584" s="123"/>
    </row>
    <row r="64585" spans="5:29" s="2" customFormat="1">
      <c r="E64585" s="120"/>
      <c r="M64585" s="120"/>
      <c r="N64585" s="120"/>
      <c r="U64585" s="121"/>
      <c r="V64585" s="122"/>
      <c r="W64585" s="123"/>
      <c r="AC64585" s="123"/>
    </row>
    <row r="64586" spans="5:29" s="2" customFormat="1">
      <c r="E64586" s="120"/>
      <c r="M64586" s="120"/>
      <c r="N64586" s="120"/>
      <c r="U64586" s="121"/>
      <c r="V64586" s="122"/>
      <c r="W64586" s="123"/>
      <c r="AC64586" s="123"/>
    </row>
    <row r="64587" spans="5:29" s="2" customFormat="1">
      <c r="E64587" s="120"/>
      <c r="M64587" s="120"/>
      <c r="N64587" s="120"/>
      <c r="U64587" s="121"/>
      <c r="V64587" s="122"/>
      <c r="W64587" s="123"/>
      <c r="AC64587" s="123"/>
    </row>
    <row r="64588" spans="5:29" s="2" customFormat="1">
      <c r="E64588" s="120"/>
      <c r="M64588" s="120"/>
      <c r="N64588" s="120"/>
      <c r="U64588" s="121"/>
      <c r="V64588" s="122"/>
      <c r="W64588" s="123"/>
      <c r="AC64588" s="123"/>
    </row>
    <row r="64589" spans="5:29" s="2" customFormat="1">
      <c r="E64589" s="120"/>
      <c r="M64589" s="120"/>
      <c r="N64589" s="120"/>
      <c r="U64589" s="121"/>
      <c r="V64589" s="122"/>
      <c r="W64589" s="123"/>
      <c r="AC64589" s="123"/>
    </row>
    <row r="64590" spans="5:29" s="2" customFormat="1">
      <c r="E64590" s="120"/>
      <c r="M64590" s="120"/>
      <c r="N64590" s="120"/>
      <c r="U64590" s="121"/>
      <c r="V64590" s="122"/>
      <c r="W64590" s="123"/>
      <c r="AC64590" s="123"/>
    </row>
    <row r="64591" spans="5:29" s="2" customFormat="1">
      <c r="E64591" s="120"/>
      <c r="M64591" s="120"/>
      <c r="N64591" s="120"/>
      <c r="U64591" s="121"/>
      <c r="V64591" s="122"/>
      <c r="W64591" s="123"/>
      <c r="AC64591" s="123"/>
    </row>
    <row r="64592" spans="5:29" s="2" customFormat="1">
      <c r="E64592" s="120"/>
      <c r="M64592" s="120"/>
      <c r="N64592" s="120"/>
      <c r="U64592" s="121"/>
      <c r="V64592" s="122"/>
      <c r="W64592" s="123"/>
      <c r="AC64592" s="123"/>
    </row>
    <row r="64593" spans="5:29" s="2" customFormat="1">
      <c r="E64593" s="120"/>
      <c r="M64593" s="120"/>
      <c r="N64593" s="120"/>
      <c r="U64593" s="121"/>
      <c r="V64593" s="122"/>
      <c r="W64593" s="123"/>
      <c r="AC64593" s="123"/>
    </row>
    <row r="64594" spans="5:29" s="2" customFormat="1">
      <c r="E64594" s="120"/>
      <c r="M64594" s="120"/>
      <c r="N64594" s="120"/>
      <c r="U64594" s="121"/>
      <c r="V64594" s="122"/>
      <c r="W64594" s="123"/>
      <c r="AC64594" s="123"/>
    </row>
    <row r="64595" spans="5:29" s="2" customFormat="1">
      <c r="E64595" s="120"/>
      <c r="M64595" s="120"/>
      <c r="N64595" s="120"/>
      <c r="U64595" s="121"/>
      <c r="V64595" s="122"/>
      <c r="W64595" s="123"/>
      <c r="AC64595" s="123"/>
    </row>
    <row r="64596" spans="5:29" s="2" customFormat="1">
      <c r="E64596" s="120"/>
      <c r="M64596" s="120"/>
      <c r="N64596" s="120"/>
      <c r="U64596" s="121"/>
      <c r="V64596" s="122"/>
      <c r="W64596" s="123"/>
      <c r="AC64596" s="123"/>
    </row>
    <row r="64597" spans="5:29" s="2" customFormat="1">
      <c r="E64597" s="120"/>
      <c r="M64597" s="120"/>
      <c r="N64597" s="120"/>
      <c r="U64597" s="121"/>
      <c r="V64597" s="122"/>
      <c r="W64597" s="123"/>
      <c r="AC64597" s="123"/>
    </row>
    <row r="64598" spans="5:29" s="2" customFormat="1">
      <c r="E64598" s="120"/>
      <c r="M64598" s="120"/>
      <c r="N64598" s="120"/>
      <c r="U64598" s="121"/>
      <c r="V64598" s="122"/>
      <c r="W64598" s="123"/>
      <c r="AC64598" s="123"/>
    </row>
    <row r="64599" spans="5:29" s="2" customFormat="1">
      <c r="E64599" s="120"/>
      <c r="M64599" s="120"/>
      <c r="N64599" s="120"/>
      <c r="U64599" s="121"/>
      <c r="V64599" s="122"/>
      <c r="W64599" s="123"/>
      <c r="AC64599" s="123"/>
    </row>
    <row r="64600" spans="5:29" s="2" customFormat="1">
      <c r="E64600" s="120"/>
      <c r="M64600" s="120"/>
      <c r="N64600" s="120"/>
      <c r="U64600" s="121"/>
      <c r="V64600" s="122"/>
      <c r="W64600" s="123"/>
      <c r="AC64600" s="123"/>
    </row>
    <row r="64601" spans="5:29" s="2" customFormat="1">
      <c r="E64601" s="120"/>
      <c r="M64601" s="120"/>
      <c r="N64601" s="120"/>
      <c r="U64601" s="121"/>
      <c r="V64601" s="122"/>
      <c r="W64601" s="123"/>
      <c r="AC64601" s="123"/>
    </row>
    <row r="64602" spans="5:29" s="2" customFormat="1">
      <c r="E64602" s="120"/>
      <c r="M64602" s="120"/>
      <c r="N64602" s="120"/>
      <c r="U64602" s="121"/>
      <c r="V64602" s="122"/>
      <c r="W64602" s="123"/>
      <c r="AC64602" s="123"/>
    </row>
    <row r="64603" spans="5:29" s="2" customFormat="1">
      <c r="E64603" s="120"/>
      <c r="M64603" s="120"/>
      <c r="N64603" s="120"/>
      <c r="U64603" s="121"/>
      <c r="V64603" s="122"/>
      <c r="W64603" s="123"/>
      <c r="AC64603" s="123"/>
    </row>
    <row r="64604" spans="5:29" s="2" customFormat="1">
      <c r="E64604" s="120"/>
      <c r="M64604" s="120"/>
      <c r="N64604" s="120"/>
      <c r="U64604" s="121"/>
      <c r="V64604" s="122"/>
      <c r="W64604" s="123"/>
      <c r="AC64604" s="123"/>
    </row>
    <row r="64605" spans="5:29" s="2" customFormat="1">
      <c r="E64605" s="120"/>
      <c r="M64605" s="120"/>
      <c r="N64605" s="120"/>
      <c r="U64605" s="121"/>
      <c r="V64605" s="122"/>
      <c r="W64605" s="123"/>
      <c r="AC64605" s="123"/>
    </row>
    <row r="64606" spans="5:29" s="2" customFormat="1">
      <c r="E64606" s="120"/>
      <c r="M64606" s="120"/>
      <c r="N64606" s="120"/>
      <c r="U64606" s="121"/>
      <c r="V64606" s="122"/>
      <c r="W64606" s="123"/>
      <c r="AC64606" s="123"/>
    </row>
    <row r="64607" spans="5:29" s="2" customFormat="1">
      <c r="E64607" s="120"/>
      <c r="M64607" s="120"/>
      <c r="N64607" s="120"/>
      <c r="U64607" s="121"/>
      <c r="V64607" s="122"/>
      <c r="W64607" s="123"/>
      <c r="AC64607" s="123"/>
    </row>
    <row r="64608" spans="5:29" s="2" customFormat="1">
      <c r="E64608" s="120"/>
      <c r="M64608" s="120"/>
      <c r="N64608" s="120"/>
      <c r="U64608" s="121"/>
      <c r="V64608" s="122"/>
      <c r="W64608" s="123"/>
      <c r="AC64608" s="123"/>
    </row>
    <row r="64609" spans="5:29" s="2" customFormat="1">
      <c r="E64609" s="120"/>
      <c r="M64609" s="120"/>
      <c r="N64609" s="120"/>
      <c r="U64609" s="121"/>
      <c r="V64609" s="122"/>
      <c r="W64609" s="123"/>
      <c r="AC64609" s="123"/>
    </row>
    <row r="64610" spans="5:29" s="2" customFormat="1">
      <c r="E64610" s="120"/>
      <c r="M64610" s="120"/>
      <c r="N64610" s="120"/>
      <c r="U64610" s="121"/>
      <c r="V64610" s="122"/>
      <c r="W64610" s="123"/>
      <c r="AC64610" s="123"/>
    </row>
    <row r="64611" spans="5:29" s="2" customFormat="1">
      <c r="E64611" s="120"/>
      <c r="M64611" s="120"/>
      <c r="N64611" s="120"/>
      <c r="U64611" s="121"/>
      <c r="V64611" s="122"/>
      <c r="W64611" s="123"/>
      <c r="AC64611" s="123"/>
    </row>
    <row r="64612" spans="5:29" s="2" customFormat="1">
      <c r="E64612" s="120"/>
      <c r="M64612" s="120"/>
      <c r="N64612" s="120"/>
      <c r="U64612" s="121"/>
      <c r="V64612" s="122"/>
      <c r="W64612" s="123"/>
      <c r="AC64612" s="123"/>
    </row>
    <row r="64613" spans="5:29" s="2" customFormat="1">
      <c r="E64613" s="120"/>
      <c r="M64613" s="120"/>
      <c r="N64613" s="120"/>
      <c r="U64613" s="121"/>
      <c r="V64613" s="122"/>
      <c r="W64613" s="123"/>
      <c r="AC64613" s="123"/>
    </row>
    <row r="64614" spans="5:29" s="2" customFormat="1">
      <c r="E64614" s="120"/>
      <c r="M64614" s="120"/>
      <c r="N64614" s="120"/>
      <c r="U64614" s="121"/>
      <c r="V64614" s="122"/>
      <c r="W64614" s="123"/>
      <c r="AC64614" s="123"/>
    </row>
    <row r="64615" spans="5:29" s="2" customFormat="1">
      <c r="E64615" s="120"/>
      <c r="M64615" s="120"/>
      <c r="N64615" s="120"/>
      <c r="U64615" s="121"/>
      <c r="V64615" s="122"/>
      <c r="W64615" s="123"/>
      <c r="AC64615" s="123"/>
    </row>
    <row r="64616" spans="5:29" s="2" customFormat="1">
      <c r="E64616" s="120"/>
      <c r="M64616" s="120"/>
      <c r="N64616" s="120"/>
      <c r="U64616" s="121"/>
      <c r="V64616" s="122"/>
      <c r="W64616" s="123"/>
      <c r="AC64616" s="123"/>
    </row>
    <row r="64617" spans="5:29" s="2" customFormat="1">
      <c r="E64617" s="120"/>
      <c r="M64617" s="120"/>
      <c r="N64617" s="120"/>
      <c r="U64617" s="121"/>
      <c r="V64617" s="122"/>
      <c r="W64617" s="123"/>
      <c r="AC64617" s="123"/>
    </row>
    <row r="64618" spans="5:29" s="2" customFormat="1">
      <c r="E64618" s="120"/>
      <c r="M64618" s="120"/>
      <c r="N64618" s="120"/>
      <c r="U64618" s="121"/>
      <c r="V64618" s="122"/>
      <c r="W64618" s="123"/>
      <c r="AC64618" s="123"/>
    </row>
    <row r="64619" spans="5:29" s="2" customFormat="1">
      <c r="E64619" s="120"/>
      <c r="M64619" s="120"/>
      <c r="N64619" s="120"/>
      <c r="U64619" s="121"/>
      <c r="V64619" s="122"/>
      <c r="W64619" s="123"/>
      <c r="AC64619" s="123"/>
    </row>
    <row r="64620" spans="5:29" s="2" customFormat="1">
      <c r="E64620" s="120"/>
      <c r="M64620" s="120"/>
      <c r="N64620" s="120"/>
      <c r="U64620" s="121"/>
      <c r="V64620" s="122"/>
      <c r="W64620" s="123"/>
      <c r="AC64620" s="123"/>
    </row>
    <row r="64621" spans="5:29" s="2" customFormat="1">
      <c r="E64621" s="120"/>
      <c r="M64621" s="120"/>
      <c r="N64621" s="120"/>
      <c r="U64621" s="121"/>
      <c r="V64621" s="122"/>
      <c r="W64621" s="123"/>
      <c r="AC64621" s="123"/>
    </row>
    <row r="64622" spans="5:29" s="2" customFormat="1">
      <c r="E64622" s="120"/>
      <c r="M64622" s="120"/>
      <c r="N64622" s="120"/>
      <c r="U64622" s="121"/>
      <c r="V64622" s="122"/>
      <c r="W64622" s="123"/>
      <c r="AC64622" s="123"/>
    </row>
    <row r="64623" spans="5:29" s="2" customFormat="1">
      <c r="E64623" s="120"/>
      <c r="M64623" s="120"/>
      <c r="N64623" s="120"/>
      <c r="U64623" s="121"/>
      <c r="V64623" s="122"/>
      <c r="W64623" s="123"/>
      <c r="AC64623" s="123"/>
    </row>
    <row r="64624" spans="5:29" s="2" customFormat="1">
      <c r="E64624" s="120"/>
      <c r="M64624" s="120"/>
      <c r="N64624" s="120"/>
      <c r="U64624" s="121"/>
      <c r="V64624" s="122"/>
      <c r="W64624" s="123"/>
      <c r="AC64624" s="123"/>
    </row>
    <row r="64625" spans="5:29" s="2" customFormat="1">
      <c r="E64625" s="120"/>
      <c r="M64625" s="120"/>
      <c r="N64625" s="120"/>
      <c r="U64625" s="121"/>
      <c r="V64625" s="122"/>
      <c r="W64625" s="123"/>
      <c r="AC64625" s="123"/>
    </row>
    <row r="64626" spans="5:29" s="2" customFormat="1">
      <c r="E64626" s="120"/>
      <c r="M64626" s="120"/>
      <c r="N64626" s="120"/>
      <c r="U64626" s="121"/>
      <c r="V64626" s="122"/>
      <c r="W64626" s="123"/>
      <c r="AC64626" s="123"/>
    </row>
    <row r="64627" spans="5:29" s="2" customFormat="1">
      <c r="E64627" s="120"/>
      <c r="M64627" s="120"/>
      <c r="N64627" s="120"/>
      <c r="U64627" s="121"/>
      <c r="V64627" s="122"/>
      <c r="W64627" s="123"/>
      <c r="AC64627" s="123"/>
    </row>
    <row r="64628" spans="5:29" s="2" customFormat="1">
      <c r="E64628" s="120"/>
      <c r="M64628" s="120"/>
      <c r="N64628" s="120"/>
      <c r="U64628" s="121"/>
      <c r="V64628" s="122"/>
      <c r="W64628" s="123"/>
      <c r="AC64628" s="123"/>
    </row>
    <row r="64629" spans="5:29" s="2" customFormat="1">
      <c r="E64629" s="120"/>
      <c r="M64629" s="120"/>
      <c r="N64629" s="120"/>
      <c r="U64629" s="121"/>
      <c r="V64629" s="122"/>
      <c r="W64629" s="123"/>
      <c r="AC64629" s="123"/>
    </row>
    <row r="64630" spans="5:29" s="2" customFormat="1">
      <c r="E64630" s="120"/>
      <c r="M64630" s="120"/>
      <c r="N64630" s="120"/>
      <c r="U64630" s="121"/>
      <c r="V64630" s="122"/>
      <c r="W64630" s="123"/>
      <c r="AC64630" s="123"/>
    </row>
    <row r="64631" spans="5:29" s="2" customFormat="1">
      <c r="E64631" s="120"/>
      <c r="M64631" s="120"/>
      <c r="N64631" s="120"/>
      <c r="U64631" s="121"/>
      <c r="V64631" s="122"/>
      <c r="W64631" s="123"/>
      <c r="AC64631" s="123"/>
    </row>
    <row r="64632" spans="5:29" s="2" customFormat="1">
      <c r="E64632" s="120"/>
      <c r="M64632" s="120"/>
      <c r="N64632" s="120"/>
      <c r="U64632" s="121"/>
      <c r="V64632" s="122"/>
      <c r="W64632" s="123"/>
      <c r="AC64632" s="123"/>
    </row>
    <row r="64633" spans="5:29" s="2" customFormat="1">
      <c r="E64633" s="120"/>
      <c r="M64633" s="120"/>
      <c r="N64633" s="120"/>
      <c r="U64633" s="121"/>
      <c r="V64633" s="122"/>
      <c r="W64633" s="123"/>
      <c r="AC64633" s="123"/>
    </row>
    <row r="64634" spans="5:29" s="2" customFormat="1">
      <c r="E64634" s="120"/>
      <c r="M64634" s="120"/>
      <c r="N64634" s="120"/>
      <c r="U64634" s="121"/>
      <c r="V64634" s="122"/>
      <c r="W64634" s="123"/>
      <c r="AC64634" s="123"/>
    </row>
    <row r="64635" spans="5:29" s="2" customFormat="1">
      <c r="E64635" s="120"/>
      <c r="M64635" s="120"/>
      <c r="N64635" s="120"/>
      <c r="U64635" s="121"/>
      <c r="V64635" s="122"/>
      <c r="W64635" s="123"/>
      <c r="AC64635" s="123"/>
    </row>
    <row r="64636" spans="5:29" s="2" customFormat="1">
      <c r="E64636" s="120"/>
      <c r="M64636" s="120"/>
      <c r="N64636" s="120"/>
      <c r="U64636" s="121"/>
      <c r="V64636" s="122"/>
      <c r="W64636" s="123"/>
      <c r="AC64636" s="123"/>
    </row>
    <row r="64637" spans="5:29" s="2" customFormat="1">
      <c r="E64637" s="120"/>
      <c r="M64637" s="120"/>
      <c r="N64637" s="120"/>
      <c r="U64637" s="121"/>
      <c r="V64637" s="122"/>
      <c r="W64637" s="123"/>
      <c r="AC64637" s="123"/>
    </row>
    <row r="64638" spans="5:29" s="2" customFormat="1">
      <c r="E64638" s="120"/>
      <c r="M64638" s="120"/>
      <c r="N64638" s="120"/>
      <c r="U64638" s="121"/>
      <c r="V64638" s="122"/>
      <c r="W64638" s="123"/>
      <c r="AC64638" s="123"/>
    </row>
    <row r="64639" spans="5:29" s="2" customFormat="1">
      <c r="E64639" s="120"/>
      <c r="M64639" s="120"/>
      <c r="N64639" s="120"/>
      <c r="U64639" s="121"/>
      <c r="V64639" s="122"/>
      <c r="W64639" s="123"/>
      <c r="AC64639" s="123"/>
    </row>
    <row r="64640" spans="5:29" s="2" customFormat="1">
      <c r="E64640" s="120"/>
      <c r="M64640" s="120"/>
      <c r="N64640" s="120"/>
      <c r="U64640" s="121"/>
      <c r="V64640" s="122"/>
      <c r="W64640" s="123"/>
      <c r="AC64640" s="123"/>
    </row>
    <row r="64641" spans="5:29" s="2" customFormat="1">
      <c r="E64641" s="120"/>
      <c r="M64641" s="120"/>
      <c r="N64641" s="120"/>
      <c r="U64641" s="121"/>
      <c r="V64641" s="122"/>
      <c r="W64641" s="123"/>
      <c r="AC64641" s="123"/>
    </row>
    <row r="64642" spans="5:29" s="2" customFormat="1">
      <c r="E64642" s="120"/>
      <c r="M64642" s="120"/>
      <c r="N64642" s="120"/>
      <c r="U64642" s="121"/>
      <c r="V64642" s="122"/>
      <c r="W64642" s="123"/>
      <c r="AC64642" s="123"/>
    </row>
    <row r="64643" spans="5:29" s="2" customFormat="1">
      <c r="E64643" s="120"/>
      <c r="M64643" s="120"/>
      <c r="N64643" s="120"/>
      <c r="U64643" s="121"/>
      <c r="V64643" s="122"/>
      <c r="W64643" s="123"/>
      <c r="AC64643" s="123"/>
    </row>
    <row r="64644" spans="5:29" s="2" customFormat="1">
      <c r="E64644" s="120"/>
      <c r="M64644" s="120"/>
      <c r="N64644" s="120"/>
      <c r="U64644" s="121"/>
      <c r="V64644" s="122"/>
      <c r="W64644" s="123"/>
      <c r="AC64644" s="123"/>
    </row>
    <row r="64645" spans="5:29" s="2" customFormat="1">
      <c r="E64645" s="120"/>
      <c r="M64645" s="120"/>
      <c r="N64645" s="120"/>
      <c r="U64645" s="121"/>
      <c r="V64645" s="122"/>
      <c r="W64645" s="123"/>
      <c r="AC64645" s="123"/>
    </row>
    <row r="64646" spans="5:29" s="2" customFormat="1">
      <c r="E64646" s="120"/>
      <c r="M64646" s="120"/>
      <c r="N64646" s="120"/>
      <c r="U64646" s="121"/>
      <c r="V64646" s="122"/>
      <c r="W64646" s="123"/>
      <c r="AC64646" s="123"/>
    </row>
    <row r="64647" spans="5:29" s="2" customFormat="1">
      <c r="E64647" s="120"/>
      <c r="M64647" s="120"/>
      <c r="N64647" s="120"/>
      <c r="U64647" s="121"/>
      <c r="V64647" s="122"/>
      <c r="W64647" s="123"/>
      <c r="AC64647" s="123"/>
    </row>
    <row r="64648" spans="5:29" s="2" customFormat="1">
      <c r="E64648" s="120"/>
      <c r="M64648" s="120"/>
      <c r="N64648" s="120"/>
      <c r="U64648" s="121"/>
      <c r="V64648" s="122"/>
      <c r="W64648" s="123"/>
      <c r="AC64648" s="123"/>
    </row>
    <row r="64649" spans="5:29" s="2" customFormat="1">
      <c r="E64649" s="120"/>
      <c r="M64649" s="120"/>
      <c r="N64649" s="120"/>
      <c r="U64649" s="121"/>
      <c r="V64649" s="122"/>
      <c r="W64649" s="123"/>
      <c r="AC64649" s="123"/>
    </row>
    <row r="64650" spans="5:29" s="2" customFormat="1">
      <c r="E64650" s="120"/>
      <c r="M64650" s="120"/>
      <c r="N64650" s="120"/>
      <c r="U64650" s="121"/>
      <c r="V64650" s="122"/>
      <c r="W64650" s="123"/>
      <c r="AC64650" s="123"/>
    </row>
    <row r="64651" spans="5:29" s="2" customFormat="1">
      <c r="E64651" s="120"/>
      <c r="M64651" s="120"/>
      <c r="N64651" s="120"/>
      <c r="U64651" s="121"/>
      <c r="V64651" s="122"/>
      <c r="W64651" s="123"/>
      <c r="AC64651" s="123"/>
    </row>
    <row r="64652" spans="5:29" s="2" customFormat="1">
      <c r="E64652" s="120"/>
      <c r="M64652" s="120"/>
      <c r="N64652" s="120"/>
      <c r="U64652" s="121"/>
      <c r="V64652" s="122"/>
      <c r="W64652" s="123"/>
      <c r="AC64652" s="123"/>
    </row>
    <row r="64653" spans="5:29" s="2" customFormat="1">
      <c r="E64653" s="120"/>
      <c r="M64653" s="120"/>
      <c r="N64653" s="120"/>
      <c r="U64653" s="121"/>
      <c r="V64653" s="122"/>
      <c r="W64653" s="123"/>
      <c r="AC64653" s="123"/>
    </row>
    <row r="64654" spans="5:29" s="2" customFormat="1">
      <c r="E64654" s="120"/>
      <c r="M64654" s="120"/>
      <c r="N64654" s="120"/>
      <c r="U64654" s="121"/>
      <c r="V64654" s="122"/>
      <c r="W64654" s="123"/>
      <c r="AC64654" s="123"/>
    </row>
    <row r="64655" spans="5:29" s="2" customFormat="1">
      <c r="E64655" s="120"/>
      <c r="M64655" s="120"/>
      <c r="N64655" s="120"/>
      <c r="U64655" s="121"/>
      <c r="V64655" s="122"/>
      <c r="W64655" s="123"/>
      <c r="AC64655" s="123"/>
    </row>
    <row r="64656" spans="5:29" s="2" customFormat="1">
      <c r="E64656" s="120"/>
      <c r="M64656" s="120"/>
      <c r="N64656" s="120"/>
      <c r="U64656" s="121"/>
      <c r="V64656" s="122"/>
      <c r="W64656" s="123"/>
      <c r="AC64656" s="123"/>
    </row>
    <row r="64657" spans="5:29" s="2" customFormat="1">
      <c r="E64657" s="120"/>
      <c r="M64657" s="120"/>
      <c r="N64657" s="120"/>
      <c r="U64657" s="121"/>
      <c r="V64657" s="122"/>
      <c r="W64657" s="123"/>
      <c r="AC64657" s="123"/>
    </row>
    <row r="64658" spans="5:29" s="2" customFormat="1">
      <c r="E64658" s="120"/>
      <c r="M64658" s="120"/>
      <c r="N64658" s="120"/>
      <c r="U64658" s="121"/>
      <c r="V64658" s="122"/>
      <c r="W64658" s="123"/>
      <c r="AC64658" s="123"/>
    </row>
    <row r="64659" spans="5:29" s="2" customFormat="1">
      <c r="E64659" s="120"/>
      <c r="M64659" s="120"/>
      <c r="N64659" s="120"/>
      <c r="U64659" s="121"/>
      <c r="V64659" s="122"/>
      <c r="W64659" s="123"/>
      <c r="AC64659" s="123"/>
    </row>
    <row r="64660" spans="5:29" s="2" customFormat="1">
      <c r="E64660" s="120"/>
      <c r="M64660" s="120"/>
      <c r="N64660" s="120"/>
      <c r="U64660" s="121"/>
      <c r="V64660" s="122"/>
      <c r="W64660" s="123"/>
      <c r="AC64660" s="123"/>
    </row>
    <row r="64661" spans="5:29" s="2" customFormat="1">
      <c r="E64661" s="120"/>
      <c r="M64661" s="120"/>
      <c r="N64661" s="120"/>
      <c r="U64661" s="121"/>
      <c r="V64661" s="122"/>
      <c r="W64661" s="123"/>
      <c r="AC64661" s="123"/>
    </row>
    <row r="64662" spans="5:29" s="2" customFormat="1">
      <c r="E64662" s="120"/>
      <c r="M64662" s="120"/>
      <c r="N64662" s="120"/>
      <c r="U64662" s="121"/>
      <c r="V64662" s="122"/>
      <c r="W64662" s="123"/>
      <c r="AC64662" s="123"/>
    </row>
    <row r="64663" spans="5:29" s="2" customFormat="1">
      <c r="E64663" s="120"/>
      <c r="M64663" s="120"/>
      <c r="N64663" s="120"/>
      <c r="U64663" s="121"/>
      <c r="V64663" s="122"/>
      <c r="W64663" s="123"/>
      <c r="AC64663" s="123"/>
    </row>
    <row r="64664" spans="5:29" s="2" customFormat="1">
      <c r="E64664" s="120"/>
      <c r="M64664" s="120"/>
      <c r="N64664" s="120"/>
      <c r="U64664" s="121"/>
      <c r="V64664" s="122"/>
      <c r="W64664" s="123"/>
      <c r="AC64664" s="123"/>
    </row>
    <row r="64665" spans="5:29" s="2" customFormat="1">
      <c r="E64665" s="120"/>
      <c r="M64665" s="120"/>
      <c r="N64665" s="120"/>
      <c r="U64665" s="121"/>
      <c r="V64665" s="122"/>
      <c r="W64665" s="123"/>
      <c r="AC64665" s="123"/>
    </row>
    <row r="64666" spans="5:29" s="2" customFormat="1">
      <c r="E64666" s="120"/>
      <c r="M64666" s="120"/>
      <c r="N64666" s="120"/>
      <c r="U64666" s="121"/>
      <c r="V64666" s="122"/>
      <c r="W64666" s="123"/>
      <c r="AC64666" s="123"/>
    </row>
    <row r="64667" spans="5:29" s="2" customFormat="1">
      <c r="E64667" s="120"/>
      <c r="M64667" s="120"/>
      <c r="N64667" s="120"/>
      <c r="U64667" s="121"/>
      <c r="V64667" s="122"/>
      <c r="W64667" s="123"/>
      <c r="AC64667" s="123"/>
    </row>
    <row r="64668" spans="5:29" s="2" customFormat="1">
      <c r="E64668" s="120"/>
      <c r="M64668" s="120"/>
      <c r="N64668" s="120"/>
      <c r="U64668" s="121"/>
      <c r="V64668" s="122"/>
      <c r="W64668" s="123"/>
      <c r="AC64668" s="123"/>
    </row>
    <row r="64669" spans="5:29" s="2" customFormat="1">
      <c r="E64669" s="120"/>
      <c r="M64669" s="120"/>
      <c r="N64669" s="120"/>
      <c r="U64669" s="121"/>
      <c r="V64669" s="122"/>
      <c r="W64669" s="123"/>
      <c r="AC64669" s="123"/>
    </row>
    <row r="64670" spans="5:29" s="2" customFormat="1">
      <c r="E64670" s="120"/>
      <c r="M64670" s="120"/>
      <c r="N64670" s="120"/>
      <c r="U64670" s="121"/>
      <c r="V64670" s="122"/>
      <c r="W64670" s="123"/>
      <c r="AC64670" s="123"/>
    </row>
    <row r="64671" spans="5:29" s="2" customFormat="1">
      <c r="E64671" s="120"/>
      <c r="M64671" s="120"/>
      <c r="N64671" s="120"/>
      <c r="U64671" s="121"/>
      <c r="V64671" s="122"/>
      <c r="W64671" s="123"/>
      <c r="AC64671" s="123"/>
    </row>
    <row r="64672" spans="5:29" s="2" customFormat="1">
      <c r="E64672" s="120"/>
      <c r="M64672" s="120"/>
      <c r="N64672" s="120"/>
      <c r="U64672" s="121"/>
      <c r="V64672" s="122"/>
      <c r="W64672" s="123"/>
      <c r="AC64672" s="123"/>
    </row>
    <row r="64673" spans="5:29" s="2" customFormat="1">
      <c r="E64673" s="120"/>
      <c r="M64673" s="120"/>
      <c r="N64673" s="120"/>
      <c r="U64673" s="121"/>
      <c r="V64673" s="122"/>
      <c r="W64673" s="123"/>
      <c r="AC64673" s="123"/>
    </row>
    <row r="64674" spans="5:29" s="2" customFormat="1">
      <c r="E64674" s="120"/>
      <c r="M64674" s="120"/>
      <c r="N64674" s="120"/>
      <c r="U64674" s="121"/>
      <c r="V64674" s="122"/>
      <c r="W64674" s="123"/>
      <c r="AC64674" s="123"/>
    </row>
    <row r="64675" spans="5:29" s="2" customFormat="1">
      <c r="E64675" s="120"/>
      <c r="M64675" s="120"/>
      <c r="N64675" s="120"/>
      <c r="U64675" s="121"/>
      <c r="V64675" s="122"/>
      <c r="W64675" s="123"/>
      <c r="AC64675" s="123"/>
    </row>
    <row r="64676" spans="5:29" s="2" customFormat="1">
      <c r="E64676" s="120"/>
      <c r="M64676" s="120"/>
      <c r="N64676" s="120"/>
      <c r="U64676" s="121"/>
      <c r="V64676" s="122"/>
      <c r="W64676" s="123"/>
      <c r="AC64676" s="123"/>
    </row>
    <row r="64677" spans="5:29" s="2" customFormat="1">
      <c r="E64677" s="120"/>
      <c r="M64677" s="120"/>
      <c r="N64677" s="120"/>
      <c r="U64677" s="121"/>
      <c r="V64677" s="122"/>
      <c r="W64677" s="123"/>
      <c r="AC64677" s="123"/>
    </row>
    <row r="64678" spans="5:29" s="2" customFormat="1">
      <c r="E64678" s="120"/>
      <c r="M64678" s="120"/>
      <c r="N64678" s="120"/>
      <c r="U64678" s="121"/>
      <c r="V64678" s="122"/>
      <c r="W64678" s="123"/>
      <c r="AC64678" s="123"/>
    </row>
    <row r="64679" spans="5:29" s="2" customFormat="1">
      <c r="E64679" s="120"/>
      <c r="M64679" s="120"/>
      <c r="N64679" s="120"/>
      <c r="U64679" s="121"/>
      <c r="V64679" s="122"/>
      <c r="W64679" s="123"/>
      <c r="AC64679" s="123"/>
    </row>
    <row r="64680" spans="5:29" s="2" customFormat="1">
      <c r="E64680" s="120"/>
      <c r="M64680" s="120"/>
      <c r="N64680" s="120"/>
      <c r="U64680" s="121"/>
      <c r="V64680" s="122"/>
      <c r="W64680" s="123"/>
      <c r="AC64680" s="123"/>
    </row>
    <row r="64681" spans="5:29" s="2" customFormat="1">
      <c r="E64681" s="120"/>
      <c r="M64681" s="120"/>
      <c r="N64681" s="120"/>
      <c r="U64681" s="121"/>
      <c r="V64681" s="122"/>
      <c r="W64681" s="123"/>
      <c r="AC64681" s="123"/>
    </row>
    <row r="64682" spans="5:29" s="2" customFormat="1">
      <c r="E64682" s="120"/>
      <c r="M64682" s="120"/>
      <c r="N64682" s="120"/>
      <c r="U64682" s="121"/>
      <c r="V64682" s="122"/>
      <c r="W64682" s="123"/>
      <c r="AC64682" s="123"/>
    </row>
    <row r="64683" spans="5:29" s="2" customFormat="1">
      <c r="E64683" s="120"/>
      <c r="M64683" s="120"/>
      <c r="N64683" s="120"/>
      <c r="U64683" s="121"/>
      <c r="V64683" s="122"/>
      <c r="W64683" s="123"/>
      <c r="AC64683" s="123"/>
    </row>
    <row r="64684" spans="5:29" s="2" customFormat="1">
      <c r="E64684" s="120"/>
      <c r="M64684" s="120"/>
      <c r="N64684" s="120"/>
      <c r="U64684" s="121"/>
      <c r="V64684" s="122"/>
      <c r="W64684" s="123"/>
      <c r="AC64684" s="123"/>
    </row>
    <row r="64685" spans="5:29" s="2" customFormat="1">
      <c r="E64685" s="120"/>
      <c r="M64685" s="120"/>
      <c r="N64685" s="120"/>
      <c r="U64685" s="121"/>
      <c r="V64685" s="122"/>
      <c r="W64685" s="123"/>
      <c r="AC64685" s="123"/>
    </row>
    <row r="64686" spans="5:29" s="2" customFormat="1">
      <c r="E64686" s="120"/>
      <c r="M64686" s="120"/>
      <c r="N64686" s="120"/>
      <c r="U64686" s="121"/>
      <c r="V64686" s="122"/>
      <c r="W64686" s="123"/>
      <c r="AC64686" s="123"/>
    </row>
    <row r="64687" spans="5:29" s="2" customFormat="1">
      <c r="E64687" s="120"/>
      <c r="M64687" s="120"/>
      <c r="N64687" s="120"/>
      <c r="U64687" s="121"/>
      <c r="V64687" s="122"/>
      <c r="W64687" s="123"/>
      <c r="AC64687" s="123"/>
    </row>
    <row r="64688" spans="5:29" s="2" customFormat="1">
      <c r="E64688" s="120"/>
      <c r="M64688" s="120"/>
      <c r="N64688" s="120"/>
      <c r="U64688" s="121"/>
      <c r="V64688" s="122"/>
      <c r="W64688" s="123"/>
      <c r="AC64688" s="123"/>
    </row>
    <row r="64689" spans="5:29" s="2" customFormat="1">
      <c r="E64689" s="120"/>
      <c r="M64689" s="120"/>
      <c r="N64689" s="120"/>
      <c r="U64689" s="121"/>
      <c r="V64689" s="122"/>
      <c r="W64689" s="123"/>
      <c r="AC64689" s="123"/>
    </row>
    <row r="64690" spans="5:29" s="2" customFormat="1">
      <c r="E64690" s="120"/>
      <c r="M64690" s="120"/>
      <c r="N64690" s="120"/>
      <c r="U64690" s="121"/>
      <c r="V64690" s="122"/>
      <c r="W64690" s="123"/>
      <c r="AC64690" s="123"/>
    </row>
    <row r="64691" spans="5:29" s="2" customFormat="1">
      <c r="E64691" s="120"/>
      <c r="M64691" s="120"/>
      <c r="N64691" s="120"/>
      <c r="U64691" s="121"/>
      <c r="V64691" s="122"/>
      <c r="W64691" s="123"/>
      <c r="AC64691" s="123"/>
    </row>
    <row r="64692" spans="5:29" s="2" customFormat="1">
      <c r="E64692" s="120"/>
      <c r="M64692" s="120"/>
      <c r="N64692" s="120"/>
      <c r="U64692" s="121"/>
      <c r="V64692" s="122"/>
      <c r="W64692" s="123"/>
      <c r="AC64692" s="123"/>
    </row>
    <row r="64693" spans="5:29" s="2" customFormat="1">
      <c r="E64693" s="120"/>
      <c r="M64693" s="120"/>
      <c r="N64693" s="120"/>
      <c r="U64693" s="121"/>
      <c r="V64693" s="122"/>
      <c r="W64693" s="123"/>
      <c r="AC64693" s="123"/>
    </row>
    <row r="64694" spans="5:29" s="2" customFormat="1">
      <c r="E64694" s="120"/>
      <c r="M64694" s="120"/>
      <c r="N64694" s="120"/>
      <c r="U64694" s="121"/>
      <c r="V64694" s="122"/>
      <c r="W64694" s="123"/>
      <c r="AC64694" s="123"/>
    </row>
    <row r="64695" spans="5:29" s="2" customFormat="1">
      <c r="E64695" s="120"/>
      <c r="M64695" s="120"/>
      <c r="N64695" s="120"/>
      <c r="U64695" s="121"/>
      <c r="V64695" s="122"/>
      <c r="W64695" s="123"/>
      <c r="AC64695" s="123"/>
    </row>
    <row r="64696" spans="5:29" s="2" customFormat="1">
      <c r="E64696" s="120"/>
      <c r="M64696" s="120"/>
      <c r="N64696" s="120"/>
      <c r="U64696" s="121"/>
      <c r="V64696" s="122"/>
      <c r="W64696" s="123"/>
      <c r="AC64696" s="123"/>
    </row>
    <row r="64697" spans="5:29" s="2" customFormat="1">
      <c r="E64697" s="120"/>
      <c r="M64697" s="120"/>
      <c r="N64697" s="120"/>
      <c r="U64697" s="121"/>
      <c r="V64697" s="122"/>
      <c r="W64697" s="123"/>
      <c r="AC64697" s="123"/>
    </row>
    <row r="64698" spans="5:29" s="2" customFormat="1">
      <c r="E64698" s="120"/>
      <c r="M64698" s="120"/>
      <c r="N64698" s="120"/>
      <c r="U64698" s="121"/>
      <c r="V64698" s="122"/>
      <c r="W64698" s="123"/>
      <c r="AC64698" s="123"/>
    </row>
    <row r="64699" spans="5:29" s="2" customFormat="1">
      <c r="E64699" s="120"/>
      <c r="M64699" s="120"/>
      <c r="N64699" s="120"/>
      <c r="U64699" s="121"/>
      <c r="V64699" s="122"/>
      <c r="W64699" s="123"/>
      <c r="AC64699" s="123"/>
    </row>
    <row r="64700" spans="5:29" s="2" customFormat="1">
      <c r="E64700" s="120"/>
      <c r="M64700" s="120"/>
      <c r="N64700" s="120"/>
      <c r="U64700" s="121"/>
      <c r="V64700" s="122"/>
      <c r="W64700" s="123"/>
      <c r="AC64700" s="123"/>
    </row>
    <row r="64701" spans="5:29" s="2" customFormat="1">
      <c r="E64701" s="120"/>
      <c r="M64701" s="120"/>
      <c r="N64701" s="120"/>
      <c r="U64701" s="121"/>
      <c r="V64701" s="122"/>
      <c r="W64701" s="123"/>
      <c r="AC64701" s="123"/>
    </row>
    <row r="64702" spans="5:29" s="2" customFormat="1">
      <c r="E64702" s="120"/>
      <c r="M64702" s="120"/>
      <c r="N64702" s="120"/>
      <c r="U64702" s="121"/>
      <c r="V64702" s="122"/>
      <c r="W64702" s="123"/>
      <c r="AC64702" s="123"/>
    </row>
    <row r="64703" spans="5:29" s="2" customFormat="1">
      <c r="E64703" s="120"/>
      <c r="M64703" s="120"/>
      <c r="N64703" s="120"/>
      <c r="U64703" s="121"/>
      <c r="V64703" s="122"/>
      <c r="W64703" s="123"/>
      <c r="AC64703" s="123"/>
    </row>
    <row r="64704" spans="5:29" s="2" customFormat="1">
      <c r="E64704" s="120"/>
      <c r="M64704" s="120"/>
      <c r="N64704" s="120"/>
      <c r="U64704" s="121"/>
      <c r="V64704" s="122"/>
      <c r="W64704" s="123"/>
      <c r="AC64704" s="123"/>
    </row>
    <row r="64705" spans="5:29" s="2" customFormat="1">
      <c r="E64705" s="120"/>
      <c r="M64705" s="120"/>
      <c r="N64705" s="120"/>
      <c r="U64705" s="121"/>
      <c r="V64705" s="122"/>
      <c r="W64705" s="123"/>
      <c r="AC64705" s="123"/>
    </row>
    <row r="64706" spans="5:29" s="2" customFormat="1">
      <c r="E64706" s="120"/>
      <c r="M64706" s="120"/>
      <c r="N64706" s="120"/>
      <c r="U64706" s="121"/>
      <c r="V64706" s="122"/>
      <c r="W64706" s="123"/>
      <c r="AC64706" s="123"/>
    </row>
    <row r="64707" spans="5:29" s="2" customFormat="1">
      <c r="E64707" s="120"/>
      <c r="M64707" s="120"/>
      <c r="N64707" s="120"/>
      <c r="U64707" s="121"/>
      <c r="V64707" s="122"/>
      <c r="W64707" s="123"/>
      <c r="AC64707" s="123"/>
    </row>
    <row r="64708" spans="5:29" s="2" customFormat="1">
      <c r="E64708" s="120"/>
      <c r="M64708" s="120"/>
      <c r="N64708" s="120"/>
      <c r="U64708" s="121"/>
      <c r="V64708" s="122"/>
      <c r="W64708" s="123"/>
      <c r="AC64708" s="123"/>
    </row>
    <row r="64709" spans="5:29" s="2" customFormat="1">
      <c r="E64709" s="120"/>
      <c r="M64709" s="120"/>
      <c r="N64709" s="120"/>
      <c r="U64709" s="121"/>
      <c r="V64709" s="122"/>
      <c r="W64709" s="123"/>
      <c r="AC64709" s="123"/>
    </row>
    <row r="64710" spans="5:29" s="2" customFormat="1">
      <c r="E64710" s="120"/>
      <c r="M64710" s="120"/>
      <c r="N64710" s="120"/>
      <c r="U64710" s="121"/>
      <c r="V64710" s="122"/>
      <c r="W64710" s="123"/>
      <c r="AC64710" s="123"/>
    </row>
    <row r="64711" spans="5:29" s="2" customFormat="1">
      <c r="E64711" s="120"/>
      <c r="M64711" s="120"/>
      <c r="N64711" s="120"/>
      <c r="U64711" s="121"/>
      <c r="V64711" s="122"/>
      <c r="W64711" s="123"/>
      <c r="AC64711" s="123"/>
    </row>
    <row r="64712" spans="5:29" s="2" customFormat="1">
      <c r="E64712" s="120"/>
      <c r="M64712" s="120"/>
      <c r="N64712" s="120"/>
      <c r="U64712" s="121"/>
      <c r="V64712" s="122"/>
      <c r="W64712" s="123"/>
      <c r="AC64712" s="123"/>
    </row>
    <row r="64713" spans="5:29" s="2" customFormat="1">
      <c r="E64713" s="120"/>
      <c r="M64713" s="120"/>
      <c r="N64713" s="120"/>
      <c r="U64713" s="121"/>
      <c r="V64713" s="122"/>
      <c r="W64713" s="123"/>
      <c r="AC64713" s="123"/>
    </row>
    <row r="64714" spans="5:29" s="2" customFormat="1">
      <c r="E64714" s="120"/>
      <c r="M64714" s="120"/>
      <c r="N64714" s="120"/>
      <c r="U64714" s="121"/>
      <c r="V64714" s="122"/>
      <c r="W64714" s="123"/>
      <c r="AC64714" s="123"/>
    </row>
    <row r="64715" spans="5:29" s="2" customFormat="1">
      <c r="E64715" s="120"/>
      <c r="M64715" s="120"/>
      <c r="N64715" s="120"/>
      <c r="U64715" s="121"/>
      <c r="V64715" s="122"/>
      <c r="W64715" s="123"/>
      <c r="AC64715" s="123"/>
    </row>
    <row r="64716" spans="5:29" s="2" customFormat="1">
      <c r="E64716" s="120"/>
      <c r="M64716" s="120"/>
      <c r="N64716" s="120"/>
      <c r="U64716" s="121"/>
      <c r="V64716" s="122"/>
      <c r="W64716" s="123"/>
      <c r="AC64716" s="123"/>
    </row>
    <row r="64717" spans="5:29" s="2" customFormat="1">
      <c r="E64717" s="120"/>
      <c r="M64717" s="120"/>
      <c r="N64717" s="120"/>
      <c r="U64717" s="121"/>
      <c r="V64717" s="122"/>
      <c r="W64717" s="123"/>
      <c r="AC64717" s="123"/>
    </row>
    <row r="64718" spans="5:29" s="2" customFormat="1">
      <c r="E64718" s="120"/>
      <c r="M64718" s="120"/>
      <c r="N64718" s="120"/>
      <c r="U64718" s="121"/>
      <c r="V64718" s="122"/>
      <c r="W64718" s="123"/>
      <c r="AC64718" s="123"/>
    </row>
    <row r="64719" spans="5:29" s="2" customFormat="1">
      <c r="E64719" s="120"/>
      <c r="M64719" s="120"/>
      <c r="N64719" s="120"/>
      <c r="U64719" s="121"/>
      <c r="V64719" s="122"/>
      <c r="W64719" s="123"/>
      <c r="AC64719" s="123"/>
    </row>
    <row r="64720" spans="5:29" s="2" customFormat="1">
      <c r="E64720" s="120"/>
      <c r="M64720" s="120"/>
      <c r="N64720" s="120"/>
      <c r="U64720" s="121"/>
      <c r="V64720" s="122"/>
      <c r="W64720" s="123"/>
      <c r="AC64720" s="123"/>
    </row>
    <row r="64721" spans="5:29" s="2" customFormat="1">
      <c r="E64721" s="120"/>
      <c r="M64721" s="120"/>
      <c r="N64721" s="120"/>
      <c r="U64721" s="121"/>
      <c r="V64721" s="122"/>
      <c r="W64721" s="123"/>
      <c r="AC64721" s="123"/>
    </row>
    <row r="64722" spans="5:29" s="2" customFormat="1">
      <c r="E64722" s="120"/>
      <c r="M64722" s="120"/>
      <c r="N64722" s="120"/>
      <c r="U64722" s="121"/>
      <c r="V64722" s="122"/>
      <c r="W64722" s="123"/>
      <c r="AC64722" s="123"/>
    </row>
    <row r="64723" spans="5:29" s="2" customFormat="1">
      <c r="E64723" s="120"/>
      <c r="M64723" s="120"/>
      <c r="N64723" s="120"/>
      <c r="U64723" s="121"/>
      <c r="V64723" s="122"/>
      <c r="W64723" s="123"/>
      <c r="AC64723" s="123"/>
    </row>
    <row r="64724" spans="5:29" s="2" customFormat="1">
      <c r="E64724" s="120"/>
      <c r="M64724" s="120"/>
      <c r="N64724" s="120"/>
      <c r="U64724" s="121"/>
      <c r="V64724" s="122"/>
      <c r="W64724" s="123"/>
      <c r="AC64724" s="123"/>
    </row>
    <row r="64725" spans="5:29" s="2" customFormat="1">
      <c r="E64725" s="120"/>
      <c r="M64725" s="120"/>
      <c r="N64725" s="120"/>
      <c r="U64725" s="121"/>
      <c r="V64725" s="122"/>
      <c r="W64725" s="123"/>
      <c r="AC64725" s="123"/>
    </row>
    <row r="64726" spans="5:29" s="2" customFormat="1">
      <c r="E64726" s="120"/>
      <c r="M64726" s="120"/>
      <c r="N64726" s="120"/>
      <c r="U64726" s="121"/>
      <c r="V64726" s="122"/>
      <c r="W64726" s="123"/>
      <c r="AC64726" s="123"/>
    </row>
    <row r="64727" spans="5:29" s="2" customFormat="1">
      <c r="E64727" s="120"/>
      <c r="M64727" s="120"/>
      <c r="N64727" s="120"/>
      <c r="U64727" s="121"/>
      <c r="V64727" s="122"/>
      <c r="W64727" s="123"/>
      <c r="AC64727" s="123"/>
    </row>
    <row r="64728" spans="5:29" s="2" customFormat="1">
      <c r="E64728" s="120"/>
      <c r="M64728" s="120"/>
      <c r="N64728" s="120"/>
      <c r="U64728" s="121"/>
      <c r="V64728" s="122"/>
      <c r="W64728" s="123"/>
      <c r="AC64728" s="123"/>
    </row>
    <row r="64729" spans="5:29" s="2" customFormat="1">
      <c r="E64729" s="120"/>
      <c r="M64729" s="120"/>
      <c r="N64729" s="120"/>
      <c r="U64729" s="121"/>
      <c r="V64729" s="122"/>
      <c r="W64729" s="123"/>
      <c r="AC64729" s="123"/>
    </row>
    <row r="64730" spans="5:29" s="2" customFormat="1">
      <c r="E64730" s="120"/>
      <c r="M64730" s="120"/>
      <c r="N64730" s="120"/>
      <c r="U64730" s="121"/>
      <c r="V64730" s="122"/>
      <c r="W64730" s="123"/>
      <c r="AC64730" s="123"/>
    </row>
    <row r="64731" spans="5:29" s="2" customFormat="1">
      <c r="E64731" s="120"/>
      <c r="M64731" s="120"/>
      <c r="N64731" s="120"/>
      <c r="U64731" s="121"/>
      <c r="V64731" s="122"/>
      <c r="W64731" s="123"/>
      <c r="AC64731" s="123"/>
    </row>
    <row r="64732" spans="5:29" s="2" customFormat="1">
      <c r="E64732" s="120"/>
      <c r="M64732" s="120"/>
      <c r="N64732" s="120"/>
      <c r="U64732" s="121"/>
      <c r="V64732" s="122"/>
      <c r="W64732" s="123"/>
      <c r="AC64732" s="123"/>
    </row>
    <row r="64733" spans="5:29" s="2" customFormat="1">
      <c r="E64733" s="120"/>
      <c r="M64733" s="120"/>
      <c r="N64733" s="120"/>
      <c r="U64733" s="121"/>
      <c r="V64733" s="122"/>
      <c r="W64733" s="123"/>
      <c r="AC64733" s="123"/>
    </row>
    <row r="64734" spans="5:29" s="2" customFormat="1">
      <c r="E64734" s="120"/>
      <c r="M64734" s="120"/>
      <c r="N64734" s="120"/>
      <c r="U64734" s="121"/>
      <c r="V64734" s="122"/>
      <c r="W64734" s="123"/>
      <c r="AC64734" s="123"/>
    </row>
    <row r="64735" spans="5:29" s="2" customFormat="1">
      <c r="E64735" s="120"/>
      <c r="M64735" s="120"/>
      <c r="N64735" s="120"/>
      <c r="U64735" s="121"/>
      <c r="V64735" s="122"/>
      <c r="W64735" s="123"/>
      <c r="AC64735" s="123"/>
    </row>
    <row r="64736" spans="5:29" s="2" customFormat="1">
      <c r="E64736" s="120"/>
      <c r="M64736" s="120"/>
      <c r="N64736" s="120"/>
      <c r="U64736" s="121"/>
      <c r="V64736" s="122"/>
      <c r="W64736" s="123"/>
      <c r="AC64736" s="123"/>
    </row>
    <row r="64737" spans="5:29" s="2" customFormat="1">
      <c r="E64737" s="120"/>
      <c r="M64737" s="120"/>
      <c r="N64737" s="120"/>
      <c r="U64737" s="121"/>
      <c r="V64737" s="122"/>
      <c r="W64737" s="123"/>
      <c r="AC64737" s="123"/>
    </row>
    <row r="64738" spans="5:29" s="2" customFormat="1">
      <c r="E64738" s="120"/>
      <c r="M64738" s="120"/>
      <c r="N64738" s="120"/>
      <c r="U64738" s="121"/>
      <c r="V64738" s="122"/>
      <c r="W64738" s="123"/>
      <c r="AC64738" s="123"/>
    </row>
    <row r="64739" spans="5:29" s="2" customFormat="1">
      <c r="E64739" s="120"/>
      <c r="M64739" s="120"/>
      <c r="N64739" s="120"/>
      <c r="U64739" s="121"/>
      <c r="V64739" s="122"/>
      <c r="W64739" s="123"/>
      <c r="AC64739" s="123"/>
    </row>
    <row r="64740" spans="5:29" s="2" customFormat="1">
      <c r="E64740" s="120"/>
      <c r="M64740" s="120"/>
      <c r="N64740" s="120"/>
      <c r="U64740" s="121"/>
      <c r="V64740" s="122"/>
      <c r="W64740" s="123"/>
      <c r="AC64740" s="123"/>
    </row>
    <row r="64741" spans="5:29" s="2" customFormat="1">
      <c r="E64741" s="120"/>
      <c r="M64741" s="120"/>
      <c r="N64741" s="120"/>
      <c r="U64741" s="121"/>
      <c r="V64741" s="122"/>
      <c r="W64741" s="123"/>
      <c r="AC64741" s="123"/>
    </row>
    <row r="64742" spans="5:29" s="2" customFormat="1">
      <c r="E64742" s="120"/>
      <c r="M64742" s="120"/>
      <c r="N64742" s="120"/>
      <c r="U64742" s="121"/>
      <c r="V64742" s="122"/>
      <c r="W64742" s="123"/>
      <c r="AC64742" s="123"/>
    </row>
    <row r="64743" spans="5:29" s="2" customFormat="1">
      <c r="E64743" s="120"/>
      <c r="M64743" s="120"/>
      <c r="N64743" s="120"/>
      <c r="U64743" s="121"/>
      <c r="V64743" s="122"/>
      <c r="W64743" s="123"/>
      <c r="AC64743" s="123"/>
    </row>
    <row r="64744" spans="5:29" s="2" customFormat="1">
      <c r="E64744" s="120"/>
      <c r="M64744" s="120"/>
      <c r="N64744" s="120"/>
      <c r="U64744" s="121"/>
      <c r="V64744" s="122"/>
      <c r="W64744" s="123"/>
      <c r="AC64744" s="123"/>
    </row>
    <row r="64745" spans="5:29" s="2" customFormat="1">
      <c r="E64745" s="120"/>
      <c r="M64745" s="120"/>
      <c r="N64745" s="120"/>
      <c r="U64745" s="121"/>
      <c r="V64745" s="122"/>
      <c r="W64745" s="123"/>
      <c r="AC64745" s="123"/>
    </row>
    <row r="64746" spans="5:29" s="2" customFormat="1">
      <c r="E64746" s="120"/>
      <c r="M64746" s="120"/>
      <c r="N64746" s="120"/>
      <c r="U64746" s="121"/>
      <c r="V64746" s="122"/>
      <c r="W64746" s="123"/>
      <c r="AC64746" s="123"/>
    </row>
    <row r="64747" spans="5:29" s="2" customFormat="1">
      <c r="E64747" s="120"/>
      <c r="M64747" s="120"/>
      <c r="N64747" s="120"/>
      <c r="U64747" s="121"/>
      <c r="V64747" s="122"/>
      <c r="W64747" s="123"/>
      <c r="AC64747" s="123"/>
    </row>
    <row r="64748" spans="5:29" s="2" customFormat="1">
      <c r="E64748" s="120"/>
      <c r="M64748" s="120"/>
      <c r="N64748" s="120"/>
      <c r="U64748" s="121"/>
      <c r="V64748" s="122"/>
      <c r="W64748" s="123"/>
      <c r="AC64748" s="123"/>
    </row>
    <row r="64749" spans="5:29" s="2" customFormat="1">
      <c r="E64749" s="120"/>
      <c r="M64749" s="120"/>
      <c r="N64749" s="120"/>
      <c r="U64749" s="121"/>
      <c r="V64749" s="122"/>
      <c r="W64749" s="123"/>
      <c r="AC64749" s="123"/>
    </row>
    <row r="64750" spans="5:29" s="2" customFormat="1">
      <c r="E64750" s="120"/>
      <c r="M64750" s="120"/>
      <c r="N64750" s="120"/>
      <c r="U64750" s="121"/>
      <c r="V64750" s="122"/>
      <c r="W64750" s="123"/>
      <c r="AC64750" s="123"/>
    </row>
    <row r="64751" spans="5:29" s="2" customFormat="1">
      <c r="E64751" s="120"/>
      <c r="M64751" s="120"/>
      <c r="N64751" s="120"/>
      <c r="U64751" s="121"/>
      <c r="V64751" s="122"/>
      <c r="W64751" s="123"/>
      <c r="AC64751" s="123"/>
    </row>
    <row r="64752" spans="5:29" s="2" customFormat="1">
      <c r="E64752" s="120"/>
      <c r="M64752" s="120"/>
      <c r="N64752" s="120"/>
      <c r="U64752" s="121"/>
      <c r="V64752" s="122"/>
      <c r="W64752" s="123"/>
      <c r="AC64752" s="123"/>
    </row>
    <row r="64753" spans="5:29" s="2" customFormat="1">
      <c r="E64753" s="120"/>
      <c r="M64753" s="120"/>
      <c r="N64753" s="120"/>
      <c r="U64753" s="121"/>
      <c r="V64753" s="122"/>
      <c r="W64753" s="123"/>
      <c r="AC64753" s="123"/>
    </row>
    <row r="64754" spans="5:29" s="2" customFormat="1">
      <c r="E64754" s="120"/>
      <c r="M64754" s="120"/>
      <c r="N64754" s="120"/>
      <c r="U64754" s="121"/>
      <c r="V64754" s="122"/>
      <c r="W64754" s="123"/>
      <c r="AC64754" s="123"/>
    </row>
    <row r="64755" spans="5:29" s="2" customFormat="1">
      <c r="E64755" s="120"/>
      <c r="M64755" s="120"/>
      <c r="N64755" s="120"/>
      <c r="U64755" s="121"/>
      <c r="V64755" s="122"/>
      <c r="W64755" s="123"/>
      <c r="AC64755" s="123"/>
    </row>
    <row r="64756" spans="5:29" s="2" customFormat="1">
      <c r="E64756" s="120"/>
      <c r="M64756" s="120"/>
      <c r="N64756" s="120"/>
      <c r="U64756" s="121"/>
      <c r="V64756" s="122"/>
      <c r="W64756" s="123"/>
      <c r="AC64756" s="123"/>
    </row>
    <row r="64757" spans="5:29" s="2" customFormat="1">
      <c r="E64757" s="120"/>
      <c r="M64757" s="120"/>
      <c r="N64757" s="120"/>
      <c r="U64757" s="121"/>
      <c r="V64757" s="122"/>
      <c r="W64757" s="123"/>
      <c r="AC64757" s="123"/>
    </row>
    <row r="64758" spans="5:29" s="2" customFormat="1">
      <c r="E64758" s="120"/>
      <c r="M64758" s="120"/>
      <c r="N64758" s="120"/>
      <c r="U64758" s="121"/>
      <c r="V64758" s="122"/>
      <c r="W64758" s="123"/>
      <c r="AC64758" s="123"/>
    </row>
    <row r="64759" spans="5:29" s="2" customFormat="1">
      <c r="E64759" s="120"/>
      <c r="M64759" s="120"/>
      <c r="N64759" s="120"/>
      <c r="U64759" s="121"/>
      <c r="V64759" s="122"/>
      <c r="W64759" s="123"/>
      <c r="AC64759" s="123"/>
    </row>
    <row r="64760" spans="5:29" s="2" customFormat="1">
      <c r="E64760" s="120"/>
      <c r="M64760" s="120"/>
      <c r="N64760" s="120"/>
      <c r="U64760" s="121"/>
      <c r="V64760" s="122"/>
      <c r="W64760" s="123"/>
      <c r="AC64760" s="123"/>
    </row>
    <row r="64761" spans="5:29" s="2" customFormat="1">
      <c r="E64761" s="120"/>
      <c r="M64761" s="120"/>
      <c r="N64761" s="120"/>
      <c r="U64761" s="121"/>
      <c r="V64761" s="122"/>
      <c r="W64761" s="123"/>
      <c r="AC64761" s="123"/>
    </row>
    <row r="64762" spans="5:29" s="2" customFormat="1">
      <c r="E64762" s="120"/>
      <c r="M64762" s="120"/>
      <c r="N64762" s="120"/>
      <c r="U64762" s="121"/>
      <c r="V64762" s="122"/>
      <c r="W64762" s="123"/>
      <c r="AC64762" s="123"/>
    </row>
    <row r="64763" spans="5:29" s="2" customFormat="1">
      <c r="E64763" s="120"/>
      <c r="M64763" s="120"/>
      <c r="N64763" s="120"/>
      <c r="U64763" s="121"/>
      <c r="V64763" s="122"/>
      <c r="W64763" s="123"/>
      <c r="AC64763" s="123"/>
    </row>
    <row r="64764" spans="5:29" s="2" customFormat="1">
      <c r="E64764" s="120"/>
      <c r="M64764" s="120"/>
      <c r="N64764" s="120"/>
      <c r="U64764" s="121"/>
      <c r="V64764" s="122"/>
      <c r="W64764" s="123"/>
      <c r="AC64764" s="123"/>
    </row>
    <row r="64765" spans="5:29" s="2" customFormat="1">
      <c r="E64765" s="120"/>
      <c r="M64765" s="120"/>
      <c r="N64765" s="120"/>
      <c r="U64765" s="121"/>
      <c r="V64765" s="122"/>
      <c r="W64765" s="123"/>
      <c r="AC64765" s="123"/>
    </row>
    <row r="64766" spans="5:29" s="2" customFormat="1">
      <c r="E64766" s="120"/>
      <c r="M64766" s="120"/>
      <c r="N64766" s="120"/>
      <c r="U64766" s="121"/>
      <c r="V64766" s="122"/>
      <c r="W64766" s="123"/>
      <c r="AC64766" s="123"/>
    </row>
    <row r="64767" spans="5:29" s="2" customFormat="1">
      <c r="E64767" s="120"/>
      <c r="M64767" s="120"/>
      <c r="N64767" s="120"/>
      <c r="U64767" s="121"/>
      <c r="V64767" s="122"/>
      <c r="W64767" s="123"/>
      <c r="AC64767" s="123"/>
    </row>
    <row r="64768" spans="5:29" s="2" customFormat="1">
      <c r="E64768" s="120"/>
      <c r="M64768" s="120"/>
      <c r="N64768" s="120"/>
      <c r="U64768" s="121"/>
      <c r="V64768" s="122"/>
      <c r="W64768" s="123"/>
      <c r="AC64768" s="123"/>
    </row>
    <row r="64769" spans="5:29" s="2" customFormat="1">
      <c r="E64769" s="120"/>
      <c r="M64769" s="120"/>
      <c r="N64769" s="120"/>
      <c r="U64769" s="121"/>
      <c r="V64769" s="122"/>
      <c r="W64769" s="123"/>
      <c r="AC64769" s="123"/>
    </row>
    <row r="64770" spans="5:29" s="2" customFormat="1">
      <c r="E64770" s="120"/>
      <c r="M64770" s="120"/>
      <c r="N64770" s="120"/>
      <c r="U64770" s="121"/>
      <c r="V64770" s="122"/>
      <c r="W64770" s="123"/>
      <c r="AC64770" s="123"/>
    </row>
    <row r="64771" spans="5:29" s="2" customFormat="1">
      <c r="E64771" s="120"/>
      <c r="M64771" s="120"/>
      <c r="N64771" s="120"/>
      <c r="U64771" s="121"/>
      <c r="V64771" s="122"/>
      <c r="W64771" s="123"/>
      <c r="AC64771" s="123"/>
    </row>
    <row r="64772" spans="5:29" s="2" customFormat="1">
      <c r="E64772" s="120"/>
      <c r="M64772" s="120"/>
      <c r="N64772" s="120"/>
      <c r="U64772" s="121"/>
      <c r="V64772" s="122"/>
      <c r="W64772" s="123"/>
      <c r="AC64772" s="123"/>
    </row>
    <row r="64773" spans="5:29" s="2" customFormat="1">
      <c r="E64773" s="120"/>
      <c r="M64773" s="120"/>
      <c r="N64773" s="120"/>
      <c r="U64773" s="121"/>
      <c r="V64773" s="122"/>
      <c r="W64773" s="123"/>
      <c r="AC64773" s="123"/>
    </row>
    <row r="64774" spans="5:29" s="2" customFormat="1">
      <c r="E64774" s="120"/>
      <c r="M64774" s="120"/>
      <c r="N64774" s="120"/>
      <c r="U64774" s="121"/>
      <c r="V64774" s="122"/>
      <c r="W64774" s="123"/>
      <c r="AC64774" s="123"/>
    </row>
    <row r="64775" spans="5:29" s="2" customFormat="1">
      <c r="E64775" s="120"/>
      <c r="M64775" s="120"/>
      <c r="N64775" s="120"/>
      <c r="U64775" s="121"/>
      <c r="V64775" s="122"/>
      <c r="W64775" s="123"/>
      <c r="AC64775" s="123"/>
    </row>
    <row r="64776" spans="5:29" s="2" customFormat="1">
      <c r="E64776" s="120"/>
      <c r="M64776" s="120"/>
      <c r="N64776" s="120"/>
      <c r="U64776" s="121"/>
      <c r="V64776" s="122"/>
      <c r="W64776" s="123"/>
      <c r="AC64776" s="123"/>
    </row>
    <row r="64777" spans="5:29" s="2" customFormat="1">
      <c r="E64777" s="120"/>
      <c r="M64777" s="120"/>
      <c r="N64777" s="120"/>
      <c r="U64777" s="121"/>
      <c r="V64777" s="122"/>
      <c r="W64777" s="123"/>
      <c r="AC64777" s="123"/>
    </row>
    <row r="64778" spans="5:29" s="2" customFormat="1">
      <c r="E64778" s="120"/>
      <c r="M64778" s="120"/>
      <c r="N64778" s="120"/>
      <c r="U64778" s="121"/>
      <c r="V64778" s="122"/>
      <c r="W64778" s="123"/>
      <c r="AC64778" s="123"/>
    </row>
    <row r="64779" spans="5:29" s="2" customFormat="1">
      <c r="E64779" s="120"/>
      <c r="M64779" s="120"/>
      <c r="N64779" s="120"/>
      <c r="U64779" s="121"/>
      <c r="V64779" s="122"/>
      <c r="W64779" s="123"/>
      <c r="AC64779" s="123"/>
    </row>
    <row r="64780" spans="5:29" s="2" customFormat="1">
      <c r="E64780" s="120"/>
      <c r="M64780" s="120"/>
      <c r="N64780" s="120"/>
      <c r="U64780" s="121"/>
      <c r="V64780" s="122"/>
      <c r="W64780" s="123"/>
      <c r="AC64780" s="123"/>
    </row>
    <row r="64781" spans="5:29" s="2" customFormat="1">
      <c r="E64781" s="120"/>
      <c r="M64781" s="120"/>
      <c r="N64781" s="120"/>
      <c r="U64781" s="121"/>
      <c r="V64781" s="122"/>
      <c r="W64781" s="123"/>
      <c r="AC64781" s="123"/>
    </row>
    <row r="64782" spans="5:29" s="2" customFormat="1">
      <c r="E64782" s="120"/>
      <c r="M64782" s="120"/>
      <c r="N64782" s="120"/>
      <c r="U64782" s="121"/>
      <c r="V64782" s="122"/>
      <c r="W64782" s="123"/>
      <c r="AC64782" s="123"/>
    </row>
    <row r="64783" spans="5:29" s="2" customFormat="1">
      <c r="E64783" s="120"/>
      <c r="M64783" s="120"/>
      <c r="N64783" s="120"/>
      <c r="U64783" s="121"/>
      <c r="V64783" s="122"/>
      <c r="W64783" s="123"/>
      <c r="AC64783" s="123"/>
    </row>
    <row r="64784" spans="5:29" s="2" customFormat="1">
      <c r="E64784" s="120"/>
      <c r="M64784" s="120"/>
      <c r="N64784" s="120"/>
      <c r="U64784" s="121"/>
      <c r="V64784" s="122"/>
      <c r="W64784" s="123"/>
      <c r="AC64784" s="123"/>
    </row>
    <row r="64785" spans="5:29" s="2" customFormat="1">
      <c r="E64785" s="120"/>
      <c r="M64785" s="120"/>
      <c r="N64785" s="120"/>
      <c r="U64785" s="121"/>
      <c r="V64785" s="122"/>
      <c r="W64785" s="123"/>
      <c r="AC64785" s="123"/>
    </row>
    <row r="64786" spans="5:29" s="2" customFormat="1">
      <c r="E64786" s="120"/>
      <c r="M64786" s="120"/>
      <c r="N64786" s="120"/>
      <c r="U64786" s="121"/>
      <c r="V64786" s="122"/>
      <c r="W64786" s="123"/>
      <c r="AC64786" s="123"/>
    </row>
    <row r="64787" spans="5:29" s="2" customFormat="1">
      <c r="E64787" s="120"/>
      <c r="M64787" s="120"/>
      <c r="N64787" s="120"/>
      <c r="U64787" s="121"/>
      <c r="V64787" s="122"/>
      <c r="W64787" s="123"/>
      <c r="AC64787" s="123"/>
    </row>
    <row r="64788" spans="5:29" s="2" customFormat="1">
      <c r="E64788" s="120"/>
      <c r="M64788" s="120"/>
      <c r="N64788" s="120"/>
      <c r="U64788" s="121"/>
      <c r="V64788" s="122"/>
      <c r="W64788" s="123"/>
      <c r="AC64788" s="123"/>
    </row>
    <row r="64789" spans="5:29" s="2" customFormat="1">
      <c r="E64789" s="120"/>
      <c r="M64789" s="120"/>
      <c r="N64789" s="120"/>
      <c r="U64789" s="121"/>
      <c r="V64789" s="122"/>
      <c r="W64789" s="123"/>
      <c r="AC64789" s="123"/>
    </row>
    <row r="64790" spans="5:29" s="2" customFormat="1">
      <c r="E64790" s="120"/>
      <c r="M64790" s="120"/>
      <c r="N64790" s="120"/>
      <c r="U64790" s="121"/>
      <c r="V64790" s="122"/>
      <c r="W64790" s="123"/>
      <c r="AC64790" s="123"/>
    </row>
    <row r="64791" spans="5:29" s="2" customFormat="1">
      <c r="E64791" s="120"/>
      <c r="M64791" s="120"/>
      <c r="N64791" s="120"/>
      <c r="U64791" s="121"/>
      <c r="V64791" s="122"/>
      <c r="W64791" s="123"/>
      <c r="AC64791" s="123"/>
    </row>
    <row r="64792" spans="5:29" s="2" customFormat="1">
      <c r="E64792" s="120"/>
      <c r="M64792" s="120"/>
      <c r="N64792" s="120"/>
      <c r="U64792" s="121"/>
      <c r="V64792" s="122"/>
      <c r="W64792" s="123"/>
      <c r="AC64792" s="123"/>
    </row>
    <row r="64793" spans="5:29" s="2" customFormat="1">
      <c r="E64793" s="120"/>
      <c r="M64793" s="120"/>
      <c r="N64793" s="120"/>
      <c r="U64793" s="121"/>
      <c r="V64793" s="122"/>
      <c r="W64793" s="123"/>
      <c r="AC64793" s="123"/>
    </row>
    <row r="64794" spans="5:29" s="2" customFormat="1">
      <c r="E64794" s="120"/>
      <c r="M64794" s="120"/>
      <c r="N64794" s="120"/>
      <c r="U64794" s="121"/>
      <c r="V64794" s="122"/>
      <c r="W64794" s="123"/>
      <c r="AC64794" s="123"/>
    </row>
    <row r="64795" spans="5:29" s="2" customFormat="1">
      <c r="E64795" s="120"/>
      <c r="M64795" s="120"/>
      <c r="N64795" s="120"/>
      <c r="U64795" s="121"/>
      <c r="V64795" s="122"/>
      <c r="W64795" s="123"/>
      <c r="AC64795" s="123"/>
    </row>
    <row r="64796" spans="5:29" s="2" customFormat="1">
      <c r="E64796" s="120"/>
      <c r="M64796" s="120"/>
      <c r="N64796" s="120"/>
      <c r="U64796" s="121"/>
      <c r="V64796" s="122"/>
      <c r="W64796" s="123"/>
      <c r="AC64796" s="123"/>
    </row>
    <row r="64797" spans="5:29" s="2" customFormat="1">
      <c r="E64797" s="120"/>
      <c r="M64797" s="120"/>
      <c r="N64797" s="120"/>
      <c r="U64797" s="121"/>
      <c r="V64797" s="122"/>
      <c r="W64797" s="123"/>
      <c r="AC64797" s="123"/>
    </row>
    <row r="64798" spans="5:29" s="2" customFormat="1">
      <c r="E64798" s="120"/>
      <c r="M64798" s="120"/>
      <c r="N64798" s="120"/>
      <c r="U64798" s="121"/>
      <c r="V64798" s="122"/>
      <c r="W64798" s="123"/>
      <c r="AC64798" s="123"/>
    </row>
    <row r="64799" spans="5:29" s="2" customFormat="1">
      <c r="E64799" s="120"/>
      <c r="M64799" s="120"/>
      <c r="N64799" s="120"/>
      <c r="U64799" s="121"/>
      <c r="V64799" s="122"/>
      <c r="W64799" s="123"/>
      <c r="AC64799" s="123"/>
    </row>
    <row r="64800" spans="5:29" s="2" customFormat="1">
      <c r="E64800" s="120"/>
      <c r="M64800" s="120"/>
      <c r="N64800" s="120"/>
      <c r="U64800" s="121"/>
      <c r="V64800" s="122"/>
      <c r="W64800" s="123"/>
      <c r="AC64800" s="123"/>
    </row>
    <row r="64801" spans="5:29" s="2" customFormat="1">
      <c r="E64801" s="120"/>
      <c r="M64801" s="120"/>
      <c r="N64801" s="120"/>
      <c r="U64801" s="121"/>
      <c r="V64801" s="122"/>
      <c r="W64801" s="123"/>
      <c r="AC64801" s="123"/>
    </row>
    <row r="64802" spans="5:29" s="2" customFormat="1">
      <c r="E64802" s="120"/>
      <c r="M64802" s="120"/>
      <c r="N64802" s="120"/>
      <c r="U64802" s="121"/>
      <c r="V64802" s="122"/>
      <c r="W64802" s="123"/>
      <c r="AC64802" s="123"/>
    </row>
    <row r="64803" spans="5:29" s="2" customFormat="1">
      <c r="E64803" s="120"/>
      <c r="M64803" s="120"/>
      <c r="N64803" s="120"/>
      <c r="U64803" s="121"/>
      <c r="V64803" s="122"/>
      <c r="W64803" s="123"/>
      <c r="AC64803" s="123"/>
    </row>
    <row r="64804" spans="5:29" s="2" customFormat="1">
      <c r="E64804" s="120"/>
      <c r="M64804" s="120"/>
      <c r="N64804" s="120"/>
      <c r="U64804" s="121"/>
      <c r="V64804" s="122"/>
      <c r="W64804" s="123"/>
      <c r="AC64804" s="123"/>
    </row>
    <row r="64805" spans="5:29" s="2" customFormat="1">
      <c r="E64805" s="120"/>
      <c r="M64805" s="120"/>
      <c r="N64805" s="120"/>
      <c r="U64805" s="121"/>
      <c r="V64805" s="122"/>
      <c r="W64805" s="123"/>
      <c r="AC64805" s="123"/>
    </row>
    <row r="64806" spans="5:29" s="2" customFormat="1">
      <c r="E64806" s="120"/>
      <c r="M64806" s="120"/>
      <c r="N64806" s="120"/>
      <c r="U64806" s="121"/>
      <c r="V64806" s="122"/>
      <c r="W64806" s="123"/>
      <c r="AC64806" s="123"/>
    </row>
    <row r="64807" spans="5:29" s="2" customFormat="1">
      <c r="E64807" s="120"/>
      <c r="M64807" s="120"/>
      <c r="N64807" s="120"/>
      <c r="U64807" s="121"/>
      <c r="V64807" s="122"/>
      <c r="W64807" s="123"/>
      <c r="AC64807" s="123"/>
    </row>
    <row r="64808" spans="5:29" s="2" customFormat="1">
      <c r="E64808" s="120"/>
      <c r="M64808" s="120"/>
      <c r="N64808" s="120"/>
      <c r="U64808" s="121"/>
      <c r="V64808" s="122"/>
      <c r="W64808" s="123"/>
      <c r="AC64808" s="123"/>
    </row>
    <row r="64809" spans="5:29" s="2" customFormat="1">
      <c r="E64809" s="120"/>
      <c r="M64809" s="120"/>
      <c r="N64809" s="120"/>
      <c r="U64809" s="121"/>
      <c r="V64809" s="122"/>
      <c r="W64809" s="123"/>
      <c r="AC64809" s="123"/>
    </row>
    <row r="64810" spans="5:29" s="2" customFormat="1">
      <c r="E64810" s="120"/>
      <c r="M64810" s="120"/>
      <c r="N64810" s="120"/>
      <c r="U64810" s="121"/>
      <c r="V64810" s="122"/>
      <c r="W64810" s="123"/>
      <c r="AC64810" s="123"/>
    </row>
    <row r="64811" spans="5:29" s="2" customFormat="1">
      <c r="E64811" s="120"/>
      <c r="M64811" s="120"/>
      <c r="N64811" s="120"/>
      <c r="U64811" s="121"/>
      <c r="V64811" s="122"/>
      <c r="W64811" s="123"/>
      <c r="AC64811" s="123"/>
    </row>
    <row r="64812" spans="5:29" s="2" customFormat="1">
      <c r="E64812" s="120"/>
      <c r="M64812" s="120"/>
      <c r="N64812" s="120"/>
      <c r="U64812" s="121"/>
      <c r="V64812" s="122"/>
      <c r="W64812" s="123"/>
      <c r="AC64812" s="123"/>
    </row>
    <row r="64813" spans="5:29" s="2" customFormat="1">
      <c r="E64813" s="120"/>
      <c r="M64813" s="120"/>
      <c r="N64813" s="120"/>
      <c r="U64813" s="121"/>
      <c r="V64813" s="122"/>
      <c r="W64813" s="123"/>
      <c r="AC64813" s="123"/>
    </row>
    <row r="64814" spans="5:29" s="2" customFormat="1">
      <c r="E64814" s="120"/>
      <c r="M64814" s="120"/>
      <c r="N64814" s="120"/>
      <c r="U64814" s="121"/>
      <c r="V64814" s="122"/>
      <c r="W64814" s="123"/>
      <c r="AC64814" s="123"/>
    </row>
    <row r="64815" spans="5:29" s="2" customFormat="1">
      <c r="E64815" s="120"/>
      <c r="M64815" s="120"/>
      <c r="N64815" s="120"/>
      <c r="U64815" s="121"/>
      <c r="V64815" s="122"/>
      <c r="W64815" s="123"/>
      <c r="AC64815" s="123"/>
    </row>
    <row r="64816" spans="5:29" s="2" customFormat="1">
      <c r="E64816" s="120"/>
      <c r="M64816" s="120"/>
      <c r="N64816" s="120"/>
      <c r="U64816" s="121"/>
      <c r="V64816" s="122"/>
      <c r="W64816" s="123"/>
      <c r="AC64816" s="123"/>
    </row>
    <row r="64817" spans="5:29" s="2" customFormat="1">
      <c r="E64817" s="120"/>
      <c r="M64817" s="120"/>
      <c r="N64817" s="120"/>
      <c r="U64817" s="121"/>
      <c r="V64817" s="122"/>
      <c r="W64817" s="123"/>
      <c r="AC64817" s="123"/>
    </row>
    <row r="64818" spans="5:29" s="2" customFormat="1">
      <c r="E64818" s="120"/>
      <c r="M64818" s="120"/>
      <c r="N64818" s="120"/>
      <c r="U64818" s="121"/>
      <c r="V64818" s="122"/>
      <c r="W64818" s="123"/>
      <c r="AC64818" s="123"/>
    </row>
    <row r="64819" spans="5:29" s="2" customFormat="1">
      <c r="E64819" s="120"/>
      <c r="M64819" s="120"/>
      <c r="N64819" s="120"/>
      <c r="U64819" s="121"/>
      <c r="V64819" s="122"/>
      <c r="W64819" s="123"/>
      <c r="AC64819" s="123"/>
    </row>
    <row r="64820" spans="5:29" s="2" customFormat="1">
      <c r="E64820" s="120"/>
      <c r="M64820" s="120"/>
      <c r="N64820" s="120"/>
      <c r="U64820" s="121"/>
      <c r="V64820" s="122"/>
      <c r="W64820" s="123"/>
      <c r="AC64820" s="123"/>
    </row>
    <row r="64821" spans="5:29" s="2" customFormat="1">
      <c r="E64821" s="120"/>
      <c r="M64821" s="120"/>
      <c r="N64821" s="120"/>
      <c r="U64821" s="121"/>
      <c r="V64821" s="122"/>
      <c r="W64821" s="123"/>
      <c r="AC64821" s="123"/>
    </row>
    <row r="64822" spans="5:29" s="2" customFormat="1">
      <c r="E64822" s="120"/>
      <c r="M64822" s="120"/>
      <c r="N64822" s="120"/>
      <c r="U64822" s="121"/>
      <c r="V64822" s="122"/>
      <c r="W64822" s="123"/>
      <c r="AC64822" s="123"/>
    </row>
    <row r="64823" spans="5:29" s="2" customFormat="1">
      <c r="E64823" s="120"/>
      <c r="M64823" s="120"/>
      <c r="N64823" s="120"/>
      <c r="U64823" s="121"/>
      <c r="V64823" s="122"/>
      <c r="W64823" s="123"/>
      <c r="AC64823" s="123"/>
    </row>
    <row r="64824" spans="5:29" s="2" customFormat="1">
      <c r="E64824" s="120"/>
      <c r="M64824" s="120"/>
      <c r="N64824" s="120"/>
      <c r="U64824" s="121"/>
      <c r="V64824" s="122"/>
      <c r="W64824" s="123"/>
      <c r="AC64824" s="123"/>
    </row>
    <row r="64825" spans="5:29" s="2" customFormat="1">
      <c r="E64825" s="120"/>
      <c r="M64825" s="120"/>
      <c r="N64825" s="120"/>
      <c r="U64825" s="121"/>
      <c r="V64825" s="122"/>
      <c r="W64825" s="123"/>
      <c r="AC64825" s="123"/>
    </row>
    <row r="64826" spans="5:29" s="2" customFormat="1">
      <c r="E64826" s="120"/>
      <c r="M64826" s="120"/>
      <c r="N64826" s="120"/>
      <c r="U64826" s="121"/>
      <c r="V64826" s="122"/>
      <c r="W64826" s="123"/>
      <c r="AC64826" s="123"/>
    </row>
    <row r="64827" spans="5:29" s="2" customFormat="1">
      <c r="E64827" s="120"/>
      <c r="M64827" s="120"/>
      <c r="N64827" s="120"/>
      <c r="U64827" s="121"/>
      <c r="V64827" s="122"/>
      <c r="W64827" s="123"/>
      <c r="AC64827" s="123"/>
    </row>
    <row r="64828" spans="5:29" s="2" customFormat="1">
      <c r="E64828" s="120"/>
      <c r="M64828" s="120"/>
      <c r="N64828" s="120"/>
      <c r="U64828" s="121"/>
      <c r="V64828" s="122"/>
      <c r="W64828" s="123"/>
      <c r="AC64828" s="123"/>
    </row>
    <row r="64829" spans="5:29" s="2" customFormat="1">
      <c r="E64829" s="120"/>
      <c r="M64829" s="120"/>
      <c r="N64829" s="120"/>
      <c r="U64829" s="121"/>
      <c r="V64829" s="122"/>
      <c r="W64829" s="123"/>
      <c r="AC64829" s="123"/>
    </row>
    <row r="64830" spans="5:29" s="2" customFormat="1">
      <c r="E64830" s="120"/>
      <c r="M64830" s="120"/>
      <c r="N64830" s="120"/>
      <c r="U64830" s="121"/>
      <c r="V64830" s="122"/>
      <c r="W64830" s="123"/>
      <c r="AC64830" s="123"/>
    </row>
    <row r="64831" spans="5:29" s="2" customFormat="1">
      <c r="E64831" s="120"/>
      <c r="M64831" s="120"/>
      <c r="N64831" s="120"/>
      <c r="U64831" s="121"/>
      <c r="V64831" s="122"/>
      <c r="W64831" s="123"/>
      <c r="AC64831" s="123"/>
    </row>
    <row r="64832" spans="5:29" s="2" customFormat="1">
      <c r="E64832" s="120"/>
      <c r="M64832" s="120"/>
      <c r="N64832" s="120"/>
      <c r="U64832" s="121"/>
      <c r="V64832" s="122"/>
      <c r="W64832" s="123"/>
      <c r="AC64832" s="123"/>
    </row>
    <row r="64833" spans="5:29" s="2" customFormat="1">
      <c r="E64833" s="120"/>
      <c r="M64833" s="120"/>
      <c r="N64833" s="120"/>
      <c r="U64833" s="121"/>
      <c r="V64833" s="122"/>
      <c r="W64833" s="123"/>
      <c r="AC64833" s="123"/>
    </row>
    <row r="64834" spans="5:29" s="2" customFormat="1">
      <c r="E64834" s="120"/>
      <c r="M64834" s="120"/>
      <c r="N64834" s="120"/>
      <c r="U64834" s="121"/>
      <c r="V64834" s="122"/>
      <c r="W64834" s="123"/>
      <c r="AC64834" s="123"/>
    </row>
    <row r="64835" spans="5:29" s="2" customFormat="1">
      <c r="E64835" s="120"/>
      <c r="M64835" s="120"/>
      <c r="N64835" s="120"/>
      <c r="U64835" s="121"/>
      <c r="V64835" s="122"/>
      <c r="W64835" s="123"/>
      <c r="AC64835" s="123"/>
    </row>
    <row r="64836" spans="5:29" s="2" customFormat="1">
      <c r="E64836" s="120"/>
      <c r="M64836" s="120"/>
      <c r="N64836" s="120"/>
      <c r="U64836" s="121"/>
      <c r="V64836" s="122"/>
      <c r="W64836" s="123"/>
      <c r="AC64836" s="123"/>
    </row>
    <row r="64837" spans="5:29" s="2" customFormat="1">
      <c r="E64837" s="120"/>
      <c r="M64837" s="120"/>
      <c r="N64837" s="120"/>
      <c r="U64837" s="121"/>
      <c r="V64837" s="122"/>
      <c r="W64837" s="123"/>
      <c r="AC64837" s="123"/>
    </row>
    <row r="64838" spans="5:29" s="2" customFormat="1">
      <c r="E64838" s="120"/>
      <c r="M64838" s="120"/>
      <c r="N64838" s="120"/>
      <c r="U64838" s="121"/>
      <c r="V64838" s="122"/>
      <c r="W64838" s="123"/>
      <c r="AC64838" s="123"/>
    </row>
    <row r="64839" spans="5:29" s="2" customFormat="1">
      <c r="E64839" s="120"/>
      <c r="M64839" s="120"/>
      <c r="N64839" s="120"/>
      <c r="U64839" s="121"/>
      <c r="V64839" s="122"/>
      <c r="W64839" s="123"/>
      <c r="AC64839" s="123"/>
    </row>
    <row r="64840" spans="5:29" s="2" customFormat="1">
      <c r="E64840" s="120"/>
      <c r="M64840" s="120"/>
      <c r="N64840" s="120"/>
      <c r="U64840" s="121"/>
      <c r="V64840" s="122"/>
      <c r="W64840" s="123"/>
      <c r="AC64840" s="123"/>
    </row>
    <row r="64841" spans="5:29" s="2" customFormat="1">
      <c r="E64841" s="120"/>
      <c r="M64841" s="120"/>
      <c r="N64841" s="120"/>
      <c r="U64841" s="121"/>
      <c r="V64841" s="122"/>
      <c r="W64841" s="123"/>
      <c r="AC64841" s="123"/>
    </row>
    <row r="64842" spans="5:29" s="2" customFormat="1">
      <c r="E64842" s="120"/>
      <c r="M64842" s="120"/>
      <c r="N64842" s="120"/>
      <c r="U64842" s="121"/>
      <c r="V64842" s="122"/>
      <c r="W64842" s="123"/>
      <c r="AC64842" s="123"/>
    </row>
    <row r="64843" spans="5:29" s="2" customFormat="1">
      <c r="E64843" s="120"/>
      <c r="M64843" s="120"/>
      <c r="N64843" s="120"/>
      <c r="U64843" s="121"/>
      <c r="V64843" s="122"/>
      <c r="W64843" s="123"/>
      <c r="AC64843" s="123"/>
    </row>
    <row r="64844" spans="5:29" s="2" customFormat="1">
      <c r="E64844" s="120"/>
      <c r="M64844" s="120"/>
      <c r="N64844" s="120"/>
      <c r="U64844" s="121"/>
      <c r="V64844" s="122"/>
      <c r="W64844" s="123"/>
      <c r="AC64844" s="123"/>
    </row>
    <row r="64845" spans="5:29" s="2" customFormat="1">
      <c r="E64845" s="120"/>
      <c r="M64845" s="120"/>
      <c r="N64845" s="120"/>
      <c r="U64845" s="121"/>
      <c r="V64845" s="122"/>
      <c r="W64845" s="123"/>
      <c r="AC64845" s="123"/>
    </row>
    <row r="64846" spans="5:29" s="2" customFormat="1">
      <c r="E64846" s="120"/>
      <c r="M64846" s="120"/>
      <c r="N64846" s="120"/>
      <c r="U64846" s="121"/>
      <c r="V64846" s="122"/>
      <c r="W64846" s="123"/>
      <c r="AC64846" s="123"/>
    </row>
    <row r="64847" spans="5:29" s="2" customFormat="1">
      <c r="E64847" s="120"/>
      <c r="M64847" s="120"/>
      <c r="N64847" s="120"/>
      <c r="U64847" s="121"/>
      <c r="V64847" s="122"/>
      <c r="W64847" s="123"/>
      <c r="AC64847" s="123"/>
    </row>
    <row r="64848" spans="5:29" s="2" customFormat="1">
      <c r="E64848" s="120"/>
      <c r="M64848" s="120"/>
      <c r="N64848" s="120"/>
      <c r="U64848" s="121"/>
      <c r="V64848" s="122"/>
      <c r="W64848" s="123"/>
      <c r="AC64848" s="123"/>
    </row>
    <row r="64849" spans="5:29" s="2" customFormat="1">
      <c r="E64849" s="120"/>
      <c r="M64849" s="120"/>
      <c r="N64849" s="120"/>
      <c r="U64849" s="121"/>
      <c r="V64849" s="122"/>
      <c r="W64849" s="123"/>
      <c r="AC64849" s="123"/>
    </row>
    <row r="64850" spans="5:29" s="2" customFormat="1">
      <c r="E64850" s="120"/>
      <c r="M64850" s="120"/>
      <c r="N64850" s="120"/>
      <c r="U64850" s="121"/>
      <c r="V64850" s="122"/>
      <c r="W64850" s="123"/>
      <c r="AC64850" s="123"/>
    </row>
    <row r="64851" spans="5:29" s="2" customFormat="1">
      <c r="E64851" s="120"/>
      <c r="M64851" s="120"/>
      <c r="N64851" s="120"/>
      <c r="U64851" s="121"/>
      <c r="V64851" s="122"/>
      <c r="W64851" s="123"/>
      <c r="AC64851" s="123"/>
    </row>
    <row r="64852" spans="5:29" s="2" customFormat="1">
      <c r="E64852" s="120"/>
      <c r="M64852" s="120"/>
      <c r="N64852" s="120"/>
      <c r="U64852" s="121"/>
      <c r="V64852" s="122"/>
      <c r="W64852" s="123"/>
      <c r="AC64852" s="123"/>
    </row>
    <row r="64853" spans="5:29" s="2" customFormat="1">
      <c r="E64853" s="120"/>
      <c r="M64853" s="120"/>
      <c r="N64853" s="120"/>
      <c r="U64853" s="121"/>
      <c r="V64853" s="122"/>
      <c r="W64853" s="123"/>
      <c r="AC64853" s="123"/>
    </row>
    <row r="64854" spans="5:29" s="2" customFormat="1">
      <c r="E64854" s="120"/>
      <c r="M64854" s="120"/>
      <c r="N64854" s="120"/>
      <c r="U64854" s="121"/>
      <c r="V64854" s="122"/>
      <c r="W64854" s="123"/>
      <c r="AC64854" s="123"/>
    </row>
    <row r="64855" spans="5:29" s="2" customFormat="1">
      <c r="E64855" s="120"/>
      <c r="M64855" s="120"/>
      <c r="N64855" s="120"/>
      <c r="U64855" s="121"/>
      <c r="V64855" s="122"/>
      <c r="W64855" s="123"/>
      <c r="AC64855" s="123"/>
    </row>
    <row r="64856" spans="5:29" s="2" customFormat="1">
      <c r="E64856" s="120"/>
      <c r="M64856" s="120"/>
      <c r="N64856" s="120"/>
      <c r="U64856" s="121"/>
      <c r="V64856" s="122"/>
      <c r="W64856" s="123"/>
      <c r="AC64856" s="123"/>
    </row>
    <row r="64857" spans="5:29" s="2" customFormat="1">
      <c r="E64857" s="120"/>
      <c r="M64857" s="120"/>
      <c r="N64857" s="120"/>
      <c r="U64857" s="121"/>
      <c r="V64857" s="122"/>
      <c r="W64857" s="123"/>
      <c r="AC64857" s="123"/>
    </row>
    <row r="64858" spans="5:29" s="2" customFormat="1">
      <c r="E64858" s="120"/>
      <c r="M64858" s="120"/>
      <c r="N64858" s="120"/>
      <c r="U64858" s="121"/>
      <c r="V64858" s="122"/>
      <c r="W64858" s="123"/>
      <c r="AC64858" s="123"/>
    </row>
    <row r="64859" spans="5:29" s="2" customFormat="1">
      <c r="E64859" s="120"/>
      <c r="M64859" s="120"/>
      <c r="N64859" s="120"/>
      <c r="U64859" s="121"/>
      <c r="V64859" s="122"/>
      <c r="W64859" s="123"/>
      <c r="AC64859" s="123"/>
    </row>
    <row r="64860" spans="5:29" s="2" customFormat="1">
      <c r="E64860" s="120"/>
      <c r="M64860" s="120"/>
      <c r="N64860" s="120"/>
      <c r="U64860" s="121"/>
      <c r="V64860" s="122"/>
      <c r="W64860" s="123"/>
      <c r="AC64860" s="123"/>
    </row>
    <row r="64861" spans="5:29" s="2" customFormat="1">
      <c r="E64861" s="120"/>
      <c r="M64861" s="120"/>
      <c r="N64861" s="120"/>
      <c r="U64861" s="121"/>
      <c r="V64861" s="122"/>
      <c r="W64861" s="123"/>
      <c r="AC64861" s="123"/>
    </row>
    <row r="64862" spans="5:29" s="2" customFormat="1">
      <c r="E64862" s="120"/>
      <c r="M64862" s="120"/>
      <c r="N64862" s="120"/>
      <c r="U64862" s="121"/>
      <c r="V64862" s="122"/>
      <c r="W64862" s="123"/>
      <c r="AC64862" s="123"/>
    </row>
    <row r="64863" spans="5:29" s="2" customFormat="1">
      <c r="E64863" s="120"/>
      <c r="M64863" s="120"/>
      <c r="N64863" s="120"/>
      <c r="U64863" s="121"/>
      <c r="V64863" s="122"/>
      <c r="W64863" s="123"/>
      <c r="AC64863" s="123"/>
    </row>
    <row r="64864" spans="5:29" s="2" customFormat="1">
      <c r="E64864" s="120"/>
      <c r="M64864" s="120"/>
      <c r="N64864" s="120"/>
      <c r="U64864" s="121"/>
      <c r="V64864" s="122"/>
      <c r="W64864" s="123"/>
      <c r="AC64864" s="123"/>
    </row>
    <row r="64865" spans="5:29" s="2" customFormat="1">
      <c r="E64865" s="120"/>
      <c r="M64865" s="120"/>
      <c r="N64865" s="120"/>
      <c r="U64865" s="121"/>
      <c r="V64865" s="122"/>
      <c r="W64865" s="123"/>
      <c r="AC64865" s="123"/>
    </row>
    <row r="64866" spans="5:29" s="2" customFormat="1">
      <c r="E64866" s="120"/>
      <c r="M64866" s="120"/>
      <c r="N64866" s="120"/>
      <c r="U64866" s="121"/>
      <c r="V64866" s="122"/>
      <c r="W64866" s="123"/>
      <c r="AC64866" s="123"/>
    </row>
    <row r="64867" spans="5:29" s="2" customFormat="1">
      <c r="E64867" s="120"/>
      <c r="M64867" s="120"/>
      <c r="N64867" s="120"/>
      <c r="U64867" s="121"/>
      <c r="V64867" s="122"/>
      <c r="W64867" s="123"/>
      <c r="AC64867" s="123"/>
    </row>
    <row r="64868" spans="5:29" s="2" customFormat="1">
      <c r="E64868" s="120"/>
      <c r="M64868" s="120"/>
      <c r="N64868" s="120"/>
      <c r="U64868" s="121"/>
      <c r="V64868" s="122"/>
      <c r="W64868" s="123"/>
      <c r="AC64868" s="123"/>
    </row>
    <row r="64869" spans="5:29" s="2" customFormat="1">
      <c r="E64869" s="120"/>
      <c r="M64869" s="120"/>
      <c r="N64869" s="120"/>
      <c r="U64869" s="121"/>
      <c r="V64869" s="122"/>
      <c r="W64869" s="123"/>
      <c r="AC64869" s="123"/>
    </row>
    <row r="64870" spans="5:29" s="2" customFormat="1">
      <c r="E64870" s="120"/>
      <c r="M64870" s="120"/>
      <c r="N64870" s="120"/>
      <c r="U64870" s="121"/>
      <c r="V64870" s="122"/>
      <c r="W64870" s="123"/>
      <c r="AC64870" s="123"/>
    </row>
    <row r="64871" spans="5:29" s="2" customFormat="1">
      <c r="E64871" s="120"/>
      <c r="M64871" s="120"/>
      <c r="N64871" s="120"/>
      <c r="U64871" s="121"/>
      <c r="V64871" s="122"/>
      <c r="W64871" s="123"/>
      <c r="AC64871" s="123"/>
    </row>
    <row r="64872" spans="5:29" s="2" customFormat="1">
      <c r="E64872" s="120"/>
      <c r="M64872" s="120"/>
      <c r="N64872" s="120"/>
      <c r="U64872" s="121"/>
      <c r="V64872" s="122"/>
      <c r="W64872" s="123"/>
      <c r="AC64872" s="123"/>
    </row>
    <row r="64873" spans="5:29" s="2" customFormat="1">
      <c r="E64873" s="120"/>
      <c r="M64873" s="120"/>
      <c r="N64873" s="120"/>
      <c r="U64873" s="121"/>
      <c r="V64873" s="122"/>
      <c r="W64873" s="123"/>
      <c r="AC64873" s="123"/>
    </row>
    <row r="64874" spans="5:29" s="2" customFormat="1">
      <c r="E64874" s="120"/>
      <c r="M64874" s="120"/>
      <c r="N64874" s="120"/>
      <c r="U64874" s="121"/>
      <c r="V64874" s="122"/>
      <c r="W64874" s="123"/>
      <c r="AC64874" s="123"/>
    </row>
    <row r="64875" spans="5:29" s="2" customFormat="1">
      <c r="E64875" s="120"/>
      <c r="M64875" s="120"/>
      <c r="N64875" s="120"/>
      <c r="U64875" s="121"/>
      <c r="V64875" s="122"/>
      <c r="W64875" s="123"/>
      <c r="AC64875" s="123"/>
    </row>
    <row r="64876" spans="5:29" s="2" customFormat="1">
      <c r="E64876" s="120"/>
      <c r="M64876" s="120"/>
      <c r="N64876" s="120"/>
      <c r="U64876" s="121"/>
      <c r="V64876" s="122"/>
      <c r="W64876" s="123"/>
      <c r="AC64876" s="123"/>
    </row>
    <row r="64877" spans="5:29" s="2" customFormat="1">
      <c r="E64877" s="120"/>
      <c r="M64877" s="120"/>
      <c r="N64877" s="120"/>
      <c r="U64877" s="121"/>
      <c r="V64877" s="122"/>
      <c r="W64877" s="123"/>
      <c r="AC64877" s="123"/>
    </row>
    <row r="64878" spans="5:29" s="2" customFormat="1">
      <c r="E64878" s="120"/>
      <c r="M64878" s="120"/>
      <c r="N64878" s="120"/>
      <c r="U64878" s="121"/>
      <c r="V64878" s="122"/>
      <c r="W64878" s="123"/>
      <c r="AC64878" s="123"/>
    </row>
    <row r="64879" spans="5:29" s="2" customFormat="1">
      <c r="E64879" s="120"/>
      <c r="M64879" s="120"/>
      <c r="N64879" s="120"/>
      <c r="U64879" s="121"/>
      <c r="V64879" s="122"/>
      <c r="W64879" s="123"/>
      <c r="AC64879" s="123"/>
    </row>
    <row r="64880" spans="5:29" s="2" customFormat="1">
      <c r="E64880" s="120"/>
      <c r="M64880" s="120"/>
      <c r="N64880" s="120"/>
      <c r="U64880" s="121"/>
      <c r="V64880" s="122"/>
      <c r="W64880" s="123"/>
      <c r="AC64880" s="123"/>
    </row>
    <row r="64881" spans="5:29" s="2" customFormat="1">
      <c r="E64881" s="120"/>
      <c r="M64881" s="120"/>
      <c r="N64881" s="120"/>
      <c r="U64881" s="121"/>
      <c r="V64881" s="122"/>
      <c r="W64881" s="123"/>
      <c r="AC64881" s="123"/>
    </row>
    <row r="64882" spans="5:29" s="2" customFormat="1">
      <c r="E64882" s="120"/>
      <c r="M64882" s="120"/>
      <c r="N64882" s="120"/>
      <c r="U64882" s="121"/>
      <c r="V64882" s="122"/>
      <c r="W64882" s="123"/>
      <c r="AC64882" s="123"/>
    </row>
    <row r="64883" spans="5:29" s="2" customFormat="1">
      <c r="E64883" s="120"/>
      <c r="M64883" s="120"/>
      <c r="N64883" s="120"/>
      <c r="U64883" s="121"/>
      <c r="V64883" s="122"/>
      <c r="W64883" s="123"/>
      <c r="AC64883" s="123"/>
    </row>
    <row r="64884" spans="5:29" s="2" customFormat="1">
      <c r="E64884" s="120"/>
      <c r="M64884" s="120"/>
      <c r="N64884" s="120"/>
      <c r="U64884" s="121"/>
      <c r="V64884" s="122"/>
      <c r="W64884" s="123"/>
      <c r="AC64884" s="123"/>
    </row>
    <row r="64885" spans="5:29" s="2" customFormat="1">
      <c r="E64885" s="120"/>
      <c r="M64885" s="120"/>
      <c r="N64885" s="120"/>
      <c r="U64885" s="121"/>
      <c r="V64885" s="122"/>
      <c r="W64885" s="123"/>
      <c r="AC64885" s="123"/>
    </row>
    <row r="64886" spans="5:29" s="2" customFormat="1">
      <c r="E64886" s="120"/>
      <c r="M64886" s="120"/>
      <c r="N64886" s="120"/>
      <c r="U64886" s="121"/>
      <c r="V64886" s="122"/>
      <c r="W64886" s="123"/>
      <c r="AC64886" s="123"/>
    </row>
    <row r="64887" spans="5:29" s="2" customFormat="1">
      <c r="E64887" s="120"/>
      <c r="M64887" s="120"/>
      <c r="N64887" s="120"/>
      <c r="U64887" s="121"/>
      <c r="V64887" s="122"/>
      <c r="W64887" s="123"/>
      <c r="AC64887" s="123"/>
    </row>
    <row r="64888" spans="5:29" s="2" customFormat="1">
      <c r="E64888" s="120"/>
      <c r="M64888" s="120"/>
      <c r="N64888" s="120"/>
      <c r="U64888" s="121"/>
      <c r="V64888" s="122"/>
      <c r="W64888" s="123"/>
      <c r="AC64888" s="123"/>
    </row>
    <row r="64889" spans="5:29" s="2" customFormat="1">
      <c r="E64889" s="120"/>
      <c r="M64889" s="120"/>
      <c r="N64889" s="120"/>
      <c r="U64889" s="121"/>
      <c r="V64889" s="122"/>
      <c r="W64889" s="123"/>
      <c r="AC64889" s="123"/>
    </row>
    <row r="64890" spans="5:29" s="2" customFormat="1">
      <c r="E64890" s="120"/>
      <c r="M64890" s="120"/>
      <c r="N64890" s="120"/>
      <c r="U64890" s="121"/>
      <c r="V64890" s="122"/>
      <c r="W64890" s="123"/>
      <c r="AC64890" s="123"/>
    </row>
    <row r="64891" spans="5:29" s="2" customFormat="1">
      <c r="E64891" s="120"/>
      <c r="M64891" s="120"/>
      <c r="N64891" s="120"/>
      <c r="U64891" s="121"/>
      <c r="V64891" s="122"/>
      <c r="W64891" s="123"/>
      <c r="AC64891" s="123"/>
    </row>
    <row r="64892" spans="5:29" s="2" customFormat="1">
      <c r="E64892" s="120"/>
      <c r="M64892" s="120"/>
      <c r="N64892" s="120"/>
      <c r="U64892" s="121"/>
      <c r="V64892" s="122"/>
      <c r="W64892" s="123"/>
      <c r="AC64892" s="123"/>
    </row>
    <row r="64893" spans="5:29" s="2" customFormat="1">
      <c r="E64893" s="120"/>
      <c r="M64893" s="120"/>
      <c r="N64893" s="120"/>
      <c r="U64893" s="121"/>
      <c r="V64893" s="122"/>
      <c r="W64893" s="123"/>
      <c r="AC64893" s="123"/>
    </row>
    <row r="64894" spans="5:29" s="2" customFormat="1">
      <c r="E64894" s="120"/>
      <c r="M64894" s="120"/>
      <c r="N64894" s="120"/>
      <c r="U64894" s="121"/>
      <c r="V64894" s="122"/>
      <c r="W64894" s="123"/>
      <c r="AC64894" s="123"/>
    </row>
    <row r="64895" spans="5:29" s="2" customFormat="1">
      <c r="E64895" s="120"/>
      <c r="M64895" s="120"/>
      <c r="N64895" s="120"/>
      <c r="U64895" s="121"/>
      <c r="V64895" s="122"/>
      <c r="W64895" s="123"/>
      <c r="AC64895" s="123"/>
    </row>
    <row r="64896" spans="5:29" s="2" customFormat="1">
      <c r="E64896" s="120"/>
      <c r="M64896" s="120"/>
      <c r="N64896" s="120"/>
      <c r="U64896" s="121"/>
      <c r="V64896" s="122"/>
      <c r="W64896" s="123"/>
      <c r="AC64896" s="123"/>
    </row>
    <row r="64897" spans="5:29" s="2" customFormat="1">
      <c r="E64897" s="120"/>
      <c r="M64897" s="120"/>
      <c r="N64897" s="120"/>
      <c r="U64897" s="121"/>
      <c r="V64897" s="122"/>
      <c r="W64897" s="123"/>
      <c r="AC64897" s="123"/>
    </row>
    <row r="64898" spans="5:29" s="2" customFormat="1">
      <c r="E64898" s="120"/>
      <c r="M64898" s="120"/>
      <c r="N64898" s="120"/>
      <c r="U64898" s="121"/>
      <c r="V64898" s="122"/>
      <c r="W64898" s="123"/>
      <c r="AC64898" s="123"/>
    </row>
    <row r="64899" spans="5:29" s="2" customFormat="1">
      <c r="E64899" s="120"/>
      <c r="M64899" s="120"/>
      <c r="N64899" s="120"/>
      <c r="U64899" s="121"/>
      <c r="V64899" s="122"/>
      <c r="W64899" s="123"/>
      <c r="AC64899" s="123"/>
    </row>
    <row r="64900" spans="5:29" s="2" customFormat="1">
      <c r="E64900" s="120"/>
      <c r="M64900" s="120"/>
      <c r="N64900" s="120"/>
      <c r="U64900" s="121"/>
      <c r="V64900" s="122"/>
      <c r="W64900" s="123"/>
      <c r="AC64900" s="123"/>
    </row>
    <row r="64901" spans="5:29" s="2" customFormat="1">
      <c r="E64901" s="120"/>
      <c r="M64901" s="120"/>
      <c r="N64901" s="120"/>
      <c r="U64901" s="121"/>
      <c r="V64901" s="122"/>
      <c r="W64901" s="123"/>
      <c r="AC64901" s="123"/>
    </row>
    <row r="64902" spans="5:29" s="2" customFormat="1">
      <c r="E64902" s="120"/>
      <c r="M64902" s="120"/>
      <c r="N64902" s="120"/>
      <c r="U64902" s="121"/>
      <c r="V64902" s="122"/>
      <c r="W64902" s="123"/>
      <c r="AC64902" s="123"/>
    </row>
    <row r="64903" spans="5:29" s="2" customFormat="1">
      <c r="E64903" s="120"/>
      <c r="M64903" s="120"/>
      <c r="N64903" s="120"/>
      <c r="U64903" s="121"/>
      <c r="V64903" s="122"/>
      <c r="W64903" s="123"/>
      <c r="AC64903" s="123"/>
    </row>
    <row r="64904" spans="5:29" s="2" customFormat="1">
      <c r="E64904" s="120"/>
      <c r="M64904" s="120"/>
      <c r="N64904" s="120"/>
      <c r="U64904" s="121"/>
      <c r="V64904" s="122"/>
      <c r="W64904" s="123"/>
      <c r="AC64904" s="123"/>
    </row>
    <row r="64905" spans="5:29" s="2" customFormat="1">
      <c r="E64905" s="120"/>
      <c r="M64905" s="120"/>
      <c r="N64905" s="120"/>
      <c r="U64905" s="121"/>
      <c r="V64905" s="122"/>
      <c r="W64905" s="123"/>
      <c r="AC64905" s="123"/>
    </row>
    <row r="64906" spans="5:29" s="2" customFormat="1">
      <c r="E64906" s="120"/>
      <c r="M64906" s="120"/>
      <c r="N64906" s="120"/>
      <c r="U64906" s="121"/>
      <c r="V64906" s="122"/>
      <c r="W64906" s="123"/>
      <c r="AC64906" s="123"/>
    </row>
    <row r="64907" spans="5:29" s="2" customFormat="1">
      <c r="E64907" s="120"/>
      <c r="M64907" s="120"/>
      <c r="N64907" s="120"/>
      <c r="U64907" s="121"/>
      <c r="V64907" s="122"/>
      <c r="W64907" s="123"/>
      <c r="AC64907" s="123"/>
    </row>
    <row r="64908" spans="5:29" s="2" customFormat="1">
      <c r="E64908" s="120"/>
      <c r="M64908" s="120"/>
      <c r="N64908" s="120"/>
      <c r="U64908" s="121"/>
      <c r="V64908" s="122"/>
      <c r="W64908" s="123"/>
      <c r="AC64908" s="123"/>
    </row>
    <row r="64909" spans="5:29" s="2" customFormat="1">
      <c r="E64909" s="120"/>
      <c r="M64909" s="120"/>
      <c r="N64909" s="120"/>
      <c r="U64909" s="121"/>
      <c r="V64909" s="122"/>
      <c r="W64909" s="123"/>
      <c r="AC64909" s="123"/>
    </row>
    <row r="64910" spans="5:29" s="2" customFormat="1">
      <c r="E64910" s="120"/>
      <c r="M64910" s="120"/>
      <c r="N64910" s="120"/>
      <c r="U64910" s="121"/>
      <c r="V64910" s="122"/>
      <c r="W64910" s="123"/>
      <c r="AC64910" s="123"/>
    </row>
    <row r="64911" spans="5:29" s="2" customFormat="1">
      <c r="E64911" s="120"/>
      <c r="M64911" s="120"/>
      <c r="N64911" s="120"/>
      <c r="U64911" s="121"/>
      <c r="V64911" s="122"/>
      <c r="W64911" s="123"/>
      <c r="AC64911" s="123"/>
    </row>
    <row r="64912" spans="5:29" s="2" customFormat="1">
      <c r="E64912" s="120"/>
      <c r="M64912" s="120"/>
      <c r="N64912" s="120"/>
      <c r="U64912" s="121"/>
      <c r="V64912" s="122"/>
      <c r="W64912" s="123"/>
      <c r="AC64912" s="123"/>
    </row>
    <row r="64913" spans="5:29" s="2" customFormat="1">
      <c r="E64913" s="120"/>
      <c r="M64913" s="120"/>
      <c r="N64913" s="120"/>
      <c r="U64913" s="121"/>
      <c r="V64913" s="122"/>
      <c r="W64913" s="123"/>
      <c r="AC64913" s="123"/>
    </row>
    <row r="64914" spans="5:29" s="2" customFormat="1">
      <c r="E64914" s="120"/>
      <c r="M64914" s="120"/>
      <c r="N64914" s="120"/>
      <c r="U64914" s="121"/>
      <c r="V64914" s="122"/>
      <c r="W64914" s="123"/>
      <c r="AC64914" s="123"/>
    </row>
    <row r="64915" spans="5:29" s="2" customFormat="1">
      <c r="E64915" s="120"/>
      <c r="M64915" s="120"/>
      <c r="N64915" s="120"/>
      <c r="U64915" s="121"/>
      <c r="V64915" s="122"/>
      <c r="W64915" s="123"/>
      <c r="AC64915" s="123"/>
    </row>
    <row r="64916" spans="5:29" s="2" customFormat="1">
      <c r="E64916" s="120"/>
      <c r="M64916" s="120"/>
      <c r="N64916" s="120"/>
      <c r="U64916" s="121"/>
      <c r="V64916" s="122"/>
      <c r="W64916" s="123"/>
      <c r="AC64916" s="123"/>
    </row>
    <row r="64917" spans="5:29" s="2" customFormat="1">
      <c r="E64917" s="120"/>
      <c r="M64917" s="120"/>
      <c r="N64917" s="120"/>
      <c r="U64917" s="121"/>
      <c r="V64917" s="122"/>
      <c r="W64917" s="123"/>
      <c r="AC64917" s="123"/>
    </row>
    <row r="64918" spans="5:29" s="2" customFormat="1">
      <c r="E64918" s="120"/>
      <c r="M64918" s="120"/>
      <c r="N64918" s="120"/>
      <c r="U64918" s="121"/>
      <c r="V64918" s="122"/>
      <c r="W64918" s="123"/>
      <c r="AC64918" s="123"/>
    </row>
    <row r="64919" spans="5:29" s="2" customFormat="1">
      <c r="E64919" s="120"/>
      <c r="M64919" s="120"/>
      <c r="N64919" s="120"/>
      <c r="U64919" s="121"/>
      <c r="V64919" s="122"/>
      <c r="W64919" s="123"/>
      <c r="AC64919" s="123"/>
    </row>
    <row r="64920" spans="5:29" s="2" customFormat="1">
      <c r="E64920" s="120"/>
      <c r="M64920" s="120"/>
      <c r="N64920" s="120"/>
      <c r="U64920" s="121"/>
      <c r="V64920" s="122"/>
      <c r="W64920" s="123"/>
      <c r="AC64920" s="123"/>
    </row>
    <row r="64921" spans="5:29" s="2" customFormat="1">
      <c r="E64921" s="120"/>
      <c r="M64921" s="120"/>
      <c r="N64921" s="120"/>
      <c r="U64921" s="121"/>
      <c r="V64921" s="122"/>
      <c r="W64921" s="123"/>
      <c r="AC64921" s="123"/>
    </row>
    <row r="64922" spans="5:29" s="2" customFormat="1">
      <c r="E64922" s="120"/>
      <c r="M64922" s="120"/>
      <c r="N64922" s="120"/>
      <c r="U64922" s="121"/>
      <c r="V64922" s="122"/>
      <c r="W64922" s="123"/>
      <c r="AC64922" s="123"/>
    </row>
    <row r="64923" spans="5:29" s="2" customFormat="1">
      <c r="E64923" s="120"/>
      <c r="M64923" s="120"/>
      <c r="N64923" s="120"/>
      <c r="U64923" s="121"/>
      <c r="V64923" s="122"/>
      <c r="W64923" s="123"/>
      <c r="AC64923" s="123"/>
    </row>
    <row r="64924" spans="5:29" s="2" customFormat="1">
      <c r="E64924" s="120"/>
      <c r="M64924" s="120"/>
      <c r="N64924" s="120"/>
      <c r="U64924" s="121"/>
      <c r="V64924" s="122"/>
      <c r="W64924" s="123"/>
      <c r="AC64924" s="123"/>
    </row>
    <row r="64925" spans="5:29" s="2" customFormat="1">
      <c r="E64925" s="120"/>
      <c r="M64925" s="120"/>
      <c r="N64925" s="120"/>
      <c r="U64925" s="121"/>
      <c r="V64925" s="122"/>
      <c r="W64925" s="123"/>
      <c r="AC64925" s="123"/>
    </row>
    <row r="64926" spans="5:29" s="2" customFormat="1">
      <c r="E64926" s="120"/>
      <c r="M64926" s="120"/>
      <c r="N64926" s="120"/>
      <c r="U64926" s="121"/>
      <c r="V64926" s="122"/>
      <c r="W64926" s="123"/>
      <c r="AC64926" s="123"/>
    </row>
    <row r="64927" spans="5:29" s="2" customFormat="1">
      <c r="E64927" s="120"/>
      <c r="M64927" s="120"/>
      <c r="N64927" s="120"/>
      <c r="U64927" s="121"/>
      <c r="V64927" s="122"/>
      <c r="W64927" s="123"/>
      <c r="AC64927" s="123"/>
    </row>
    <row r="64928" spans="5:29" s="2" customFormat="1">
      <c r="E64928" s="120"/>
      <c r="M64928" s="120"/>
      <c r="N64928" s="120"/>
      <c r="U64928" s="121"/>
      <c r="V64928" s="122"/>
      <c r="W64928" s="123"/>
      <c r="AC64928" s="123"/>
    </row>
    <row r="64929" spans="5:29" s="2" customFormat="1">
      <c r="E64929" s="120"/>
      <c r="M64929" s="120"/>
      <c r="N64929" s="120"/>
      <c r="U64929" s="121"/>
      <c r="V64929" s="122"/>
      <c r="W64929" s="123"/>
      <c r="AC64929" s="123"/>
    </row>
    <row r="64930" spans="5:29" s="2" customFormat="1">
      <c r="E64930" s="120"/>
      <c r="M64930" s="120"/>
      <c r="N64930" s="120"/>
      <c r="U64930" s="121"/>
      <c r="V64930" s="122"/>
      <c r="W64930" s="123"/>
      <c r="AC64930" s="123"/>
    </row>
    <row r="64931" spans="5:29" s="2" customFormat="1">
      <c r="E64931" s="120"/>
      <c r="M64931" s="120"/>
      <c r="N64931" s="120"/>
      <c r="U64931" s="121"/>
      <c r="V64931" s="122"/>
      <c r="W64931" s="123"/>
      <c r="AC64931" s="123"/>
    </row>
    <row r="64932" spans="5:29" s="2" customFormat="1">
      <c r="E64932" s="120"/>
      <c r="M64932" s="120"/>
      <c r="N64932" s="120"/>
      <c r="U64932" s="121"/>
      <c r="V64932" s="122"/>
      <c r="W64932" s="123"/>
      <c r="AC64932" s="123"/>
    </row>
    <row r="64933" spans="5:29" s="2" customFormat="1">
      <c r="E64933" s="120"/>
      <c r="M64933" s="120"/>
      <c r="N64933" s="120"/>
      <c r="U64933" s="121"/>
      <c r="V64933" s="122"/>
      <c r="W64933" s="123"/>
      <c r="AC64933" s="123"/>
    </row>
    <row r="64934" spans="5:29" s="2" customFormat="1">
      <c r="E64934" s="120"/>
      <c r="M64934" s="120"/>
      <c r="N64934" s="120"/>
      <c r="U64934" s="121"/>
      <c r="V64934" s="122"/>
      <c r="W64934" s="123"/>
      <c r="AC64934" s="123"/>
    </row>
    <row r="64935" spans="5:29" s="2" customFormat="1">
      <c r="E64935" s="120"/>
      <c r="M64935" s="120"/>
      <c r="N64935" s="120"/>
      <c r="U64935" s="121"/>
      <c r="V64935" s="122"/>
      <c r="W64935" s="123"/>
      <c r="AC64935" s="123"/>
    </row>
    <row r="64936" spans="5:29" s="2" customFormat="1">
      <c r="E64936" s="120"/>
      <c r="M64936" s="120"/>
      <c r="N64936" s="120"/>
      <c r="U64936" s="121"/>
      <c r="V64936" s="122"/>
      <c r="W64936" s="123"/>
      <c r="AC64936" s="123"/>
    </row>
    <row r="64937" spans="5:29" s="2" customFormat="1">
      <c r="E64937" s="120"/>
      <c r="M64937" s="120"/>
      <c r="N64937" s="120"/>
      <c r="U64937" s="121"/>
      <c r="V64937" s="122"/>
      <c r="W64937" s="123"/>
      <c r="AC64937" s="123"/>
    </row>
    <row r="64938" spans="5:29" s="2" customFormat="1">
      <c r="E64938" s="120"/>
      <c r="M64938" s="120"/>
      <c r="N64938" s="120"/>
      <c r="U64938" s="121"/>
      <c r="V64938" s="122"/>
      <c r="W64938" s="123"/>
      <c r="AC64938" s="123"/>
    </row>
    <row r="64939" spans="5:29" s="2" customFormat="1">
      <c r="E64939" s="120"/>
      <c r="M64939" s="120"/>
      <c r="N64939" s="120"/>
      <c r="U64939" s="121"/>
      <c r="V64939" s="122"/>
      <c r="W64939" s="123"/>
      <c r="AC64939" s="123"/>
    </row>
    <row r="64940" spans="5:29" s="2" customFormat="1">
      <c r="E64940" s="120"/>
      <c r="M64940" s="120"/>
      <c r="N64940" s="120"/>
      <c r="U64940" s="121"/>
      <c r="V64940" s="122"/>
      <c r="W64940" s="123"/>
      <c r="AC64940" s="123"/>
    </row>
    <row r="64941" spans="5:29" s="2" customFormat="1">
      <c r="E64941" s="120"/>
      <c r="M64941" s="120"/>
      <c r="N64941" s="120"/>
      <c r="U64941" s="121"/>
      <c r="V64941" s="122"/>
      <c r="W64941" s="123"/>
      <c r="AC64941" s="123"/>
    </row>
    <row r="64942" spans="5:29" s="2" customFormat="1">
      <c r="E64942" s="120"/>
      <c r="M64942" s="120"/>
      <c r="N64942" s="120"/>
      <c r="U64942" s="121"/>
      <c r="V64942" s="122"/>
      <c r="W64942" s="123"/>
      <c r="AC64942" s="123"/>
    </row>
    <row r="64943" spans="5:29" s="2" customFormat="1">
      <c r="E64943" s="120"/>
      <c r="M64943" s="120"/>
      <c r="N64943" s="120"/>
      <c r="U64943" s="121"/>
      <c r="V64943" s="122"/>
      <c r="W64943" s="123"/>
      <c r="AC64943" s="123"/>
    </row>
    <row r="64944" spans="5:29" s="2" customFormat="1">
      <c r="E64944" s="120"/>
      <c r="M64944" s="120"/>
      <c r="N64944" s="120"/>
      <c r="U64944" s="121"/>
      <c r="V64944" s="122"/>
      <c r="W64944" s="123"/>
      <c r="AC64944" s="123"/>
    </row>
    <row r="64945" spans="5:29" s="2" customFormat="1">
      <c r="E64945" s="120"/>
      <c r="M64945" s="120"/>
      <c r="N64945" s="120"/>
      <c r="U64945" s="121"/>
      <c r="V64945" s="122"/>
      <c r="W64945" s="123"/>
      <c r="AC64945" s="123"/>
    </row>
    <row r="64946" spans="5:29" s="2" customFormat="1">
      <c r="E64946" s="120"/>
      <c r="M64946" s="120"/>
      <c r="N64946" s="120"/>
      <c r="U64946" s="121"/>
      <c r="V64946" s="122"/>
      <c r="W64946" s="123"/>
      <c r="AC64946" s="123"/>
    </row>
    <row r="64947" spans="5:29" s="2" customFormat="1">
      <c r="E64947" s="120"/>
      <c r="M64947" s="120"/>
      <c r="N64947" s="120"/>
      <c r="U64947" s="121"/>
      <c r="V64947" s="122"/>
      <c r="W64947" s="123"/>
      <c r="AC64947" s="123"/>
    </row>
    <row r="64948" spans="5:29" s="2" customFormat="1">
      <c r="E64948" s="120"/>
      <c r="M64948" s="120"/>
      <c r="N64948" s="120"/>
      <c r="U64948" s="121"/>
      <c r="V64948" s="122"/>
      <c r="W64948" s="123"/>
      <c r="AC64948" s="123"/>
    </row>
    <row r="64949" spans="5:29" s="2" customFormat="1">
      <c r="E64949" s="120"/>
      <c r="M64949" s="120"/>
      <c r="N64949" s="120"/>
      <c r="U64949" s="121"/>
      <c r="V64949" s="122"/>
      <c r="W64949" s="123"/>
      <c r="AC64949" s="123"/>
    </row>
    <row r="64950" spans="5:29" s="2" customFormat="1">
      <c r="E64950" s="120"/>
      <c r="M64950" s="120"/>
      <c r="N64950" s="120"/>
      <c r="U64950" s="121"/>
      <c r="V64950" s="122"/>
      <c r="W64950" s="123"/>
      <c r="AC64950" s="123"/>
    </row>
    <row r="64951" spans="5:29" s="2" customFormat="1">
      <c r="E64951" s="120"/>
      <c r="M64951" s="120"/>
      <c r="N64951" s="120"/>
      <c r="U64951" s="121"/>
      <c r="V64951" s="122"/>
      <c r="W64951" s="123"/>
      <c r="AC64951" s="123"/>
    </row>
    <row r="64952" spans="5:29" s="2" customFormat="1">
      <c r="E64952" s="120"/>
      <c r="M64952" s="120"/>
      <c r="N64952" s="120"/>
      <c r="U64952" s="121"/>
      <c r="V64952" s="122"/>
      <c r="W64952" s="123"/>
      <c r="AC64952" s="123"/>
    </row>
    <row r="64953" spans="5:29" s="2" customFormat="1">
      <c r="E64953" s="120"/>
      <c r="M64953" s="120"/>
      <c r="N64953" s="120"/>
      <c r="U64953" s="121"/>
      <c r="V64953" s="122"/>
      <c r="W64953" s="123"/>
      <c r="AC64953" s="123"/>
    </row>
    <row r="64954" spans="5:29" s="2" customFormat="1">
      <c r="E64954" s="120"/>
      <c r="M64954" s="120"/>
      <c r="N64954" s="120"/>
      <c r="U64954" s="121"/>
      <c r="V64954" s="122"/>
      <c r="W64954" s="123"/>
      <c r="AC64954" s="123"/>
    </row>
    <row r="64955" spans="5:29" s="2" customFormat="1">
      <c r="E64955" s="120"/>
      <c r="M64955" s="120"/>
      <c r="N64955" s="120"/>
      <c r="U64955" s="121"/>
      <c r="V64955" s="122"/>
      <c r="W64955" s="123"/>
      <c r="AC64955" s="123"/>
    </row>
    <row r="64956" spans="5:29" s="2" customFormat="1">
      <c r="E64956" s="120"/>
      <c r="M64956" s="120"/>
      <c r="N64956" s="120"/>
      <c r="U64956" s="121"/>
      <c r="V64956" s="122"/>
      <c r="W64956" s="123"/>
      <c r="AC64956" s="123"/>
    </row>
    <row r="64957" spans="5:29" s="2" customFormat="1">
      <c r="E64957" s="120"/>
      <c r="M64957" s="120"/>
      <c r="N64957" s="120"/>
      <c r="U64957" s="121"/>
      <c r="V64957" s="122"/>
      <c r="W64957" s="123"/>
      <c r="AC64957" s="123"/>
    </row>
    <row r="64958" spans="5:29" s="2" customFormat="1">
      <c r="E64958" s="120"/>
      <c r="M64958" s="120"/>
      <c r="N64958" s="120"/>
      <c r="U64958" s="121"/>
      <c r="V64958" s="122"/>
      <c r="W64958" s="123"/>
      <c r="AC64958" s="123"/>
    </row>
    <row r="64959" spans="5:29" s="2" customFormat="1">
      <c r="E64959" s="120"/>
      <c r="M64959" s="120"/>
      <c r="N64959" s="120"/>
      <c r="U64959" s="121"/>
      <c r="V64959" s="122"/>
      <c r="W64959" s="123"/>
      <c r="AC64959" s="123"/>
    </row>
    <row r="64960" spans="5:29" s="2" customFormat="1">
      <c r="E64960" s="120"/>
      <c r="M64960" s="120"/>
      <c r="N64960" s="120"/>
      <c r="U64960" s="121"/>
      <c r="V64960" s="122"/>
      <c r="W64960" s="123"/>
      <c r="AC64960" s="123"/>
    </row>
    <row r="64961" spans="5:29" s="2" customFormat="1">
      <c r="E64961" s="120"/>
      <c r="M64961" s="120"/>
      <c r="N64961" s="120"/>
      <c r="U64961" s="121"/>
      <c r="V64961" s="122"/>
      <c r="W64961" s="123"/>
      <c r="AC64961" s="123"/>
    </row>
    <row r="64962" spans="5:29" s="2" customFormat="1">
      <c r="E64962" s="120"/>
      <c r="M64962" s="120"/>
      <c r="N64962" s="120"/>
      <c r="U64962" s="121"/>
      <c r="V64962" s="122"/>
      <c r="W64962" s="123"/>
      <c r="AC64962" s="123"/>
    </row>
    <row r="64963" spans="5:29" s="2" customFormat="1">
      <c r="E64963" s="120"/>
      <c r="M64963" s="120"/>
      <c r="N64963" s="120"/>
      <c r="U64963" s="121"/>
      <c r="V64963" s="122"/>
      <c r="W64963" s="123"/>
      <c r="AC64963" s="123"/>
    </row>
    <row r="64964" spans="5:29" s="2" customFormat="1">
      <c r="E64964" s="120"/>
      <c r="M64964" s="120"/>
      <c r="N64964" s="120"/>
      <c r="U64964" s="121"/>
      <c r="V64964" s="122"/>
      <c r="W64964" s="123"/>
      <c r="AC64964" s="123"/>
    </row>
    <row r="64965" spans="5:29" s="2" customFormat="1">
      <c r="E64965" s="120"/>
      <c r="M64965" s="120"/>
      <c r="N64965" s="120"/>
      <c r="U64965" s="121"/>
      <c r="V64965" s="122"/>
      <c r="W64965" s="123"/>
      <c r="AC64965" s="123"/>
    </row>
    <row r="64966" spans="5:29" s="2" customFormat="1">
      <c r="E64966" s="120"/>
      <c r="M64966" s="120"/>
      <c r="N64966" s="120"/>
      <c r="U64966" s="121"/>
      <c r="V64966" s="122"/>
      <c r="W64966" s="123"/>
      <c r="AC64966" s="123"/>
    </row>
    <row r="64967" spans="5:29" s="2" customFormat="1">
      <c r="E64967" s="120"/>
      <c r="M64967" s="120"/>
      <c r="N64967" s="120"/>
      <c r="U64967" s="121"/>
      <c r="V64967" s="122"/>
      <c r="W64967" s="123"/>
      <c r="AC64967" s="123"/>
    </row>
    <row r="64968" spans="5:29" s="2" customFormat="1">
      <c r="E64968" s="120"/>
      <c r="M64968" s="120"/>
      <c r="N64968" s="120"/>
      <c r="U64968" s="121"/>
      <c r="V64968" s="122"/>
      <c r="W64968" s="123"/>
      <c r="AC64968" s="123"/>
    </row>
    <row r="64969" spans="5:29" s="2" customFormat="1">
      <c r="E64969" s="120"/>
      <c r="M64969" s="120"/>
      <c r="N64969" s="120"/>
      <c r="U64969" s="121"/>
      <c r="V64969" s="122"/>
      <c r="W64969" s="123"/>
      <c r="AC64969" s="123"/>
    </row>
    <row r="64970" spans="5:29" s="2" customFormat="1">
      <c r="E64970" s="120"/>
      <c r="M64970" s="120"/>
      <c r="N64970" s="120"/>
      <c r="U64970" s="121"/>
      <c r="V64970" s="122"/>
      <c r="W64970" s="123"/>
      <c r="AC64970" s="123"/>
    </row>
    <row r="64971" spans="5:29" s="2" customFormat="1">
      <c r="E64971" s="120"/>
      <c r="M64971" s="120"/>
      <c r="N64971" s="120"/>
      <c r="U64971" s="121"/>
      <c r="V64971" s="122"/>
      <c r="W64971" s="123"/>
      <c r="AC64971" s="123"/>
    </row>
    <row r="64972" spans="5:29" s="2" customFormat="1">
      <c r="E64972" s="120"/>
      <c r="M64972" s="120"/>
      <c r="N64972" s="120"/>
      <c r="U64972" s="121"/>
      <c r="V64972" s="122"/>
      <c r="W64972" s="123"/>
      <c r="AC64972" s="123"/>
    </row>
    <row r="64973" spans="5:29" s="2" customFormat="1">
      <c r="E64973" s="120"/>
      <c r="M64973" s="120"/>
      <c r="N64973" s="120"/>
      <c r="U64973" s="121"/>
      <c r="V64973" s="122"/>
      <c r="W64973" s="123"/>
      <c r="AC64973" s="123"/>
    </row>
    <row r="64974" spans="5:29" s="2" customFormat="1">
      <c r="E64974" s="120"/>
      <c r="M64974" s="120"/>
      <c r="N64974" s="120"/>
      <c r="U64974" s="121"/>
      <c r="V64974" s="122"/>
      <c r="W64974" s="123"/>
      <c r="AC64974" s="123"/>
    </row>
    <row r="64975" spans="5:29" s="2" customFormat="1">
      <c r="E64975" s="120"/>
      <c r="M64975" s="120"/>
      <c r="N64975" s="120"/>
      <c r="U64975" s="121"/>
      <c r="V64975" s="122"/>
      <c r="W64975" s="123"/>
      <c r="AC64975" s="123"/>
    </row>
    <row r="64976" spans="5:29" s="2" customFormat="1">
      <c r="E64976" s="120"/>
      <c r="M64976" s="120"/>
      <c r="N64976" s="120"/>
      <c r="U64976" s="121"/>
      <c r="V64976" s="122"/>
      <c r="W64976" s="123"/>
      <c r="AC64976" s="123"/>
    </row>
    <row r="64977" spans="5:29" s="2" customFormat="1">
      <c r="E64977" s="120"/>
      <c r="M64977" s="120"/>
      <c r="N64977" s="120"/>
      <c r="U64977" s="121"/>
      <c r="V64977" s="122"/>
      <c r="W64977" s="123"/>
      <c r="AC64977" s="123"/>
    </row>
    <row r="64978" spans="5:29" s="2" customFormat="1">
      <c r="E64978" s="120"/>
      <c r="M64978" s="120"/>
      <c r="N64978" s="120"/>
      <c r="U64978" s="121"/>
      <c r="V64978" s="122"/>
      <c r="W64978" s="123"/>
      <c r="AC64978" s="123"/>
    </row>
    <row r="64979" spans="5:29" s="2" customFormat="1">
      <c r="E64979" s="120"/>
      <c r="M64979" s="120"/>
      <c r="N64979" s="120"/>
      <c r="U64979" s="121"/>
      <c r="V64979" s="122"/>
      <c r="W64979" s="123"/>
      <c r="AC64979" s="123"/>
    </row>
    <row r="64980" spans="5:29" s="2" customFormat="1">
      <c r="E64980" s="120"/>
      <c r="M64980" s="120"/>
      <c r="N64980" s="120"/>
      <c r="U64980" s="121"/>
      <c r="V64980" s="122"/>
      <c r="W64980" s="123"/>
      <c r="AC64980" s="123"/>
    </row>
    <row r="64981" spans="5:29" s="2" customFormat="1">
      <c r="E64981" s="120"/>
      <c r="M64981" s="120"/>
      <c r="N64981" s="120"/>
      <c r="U64981" s="121"/>
      <c r="V64981" s="122"/>
      <c r="W64981" s="123"/>
      <c r="AC64981" s="123"/>
    </row>
    <row r="64982" spans="5:29" s="2" customFormat="1">
      <c r="E64982" s="120"/>
      <c r="M64982" s="120"/>
      <c r="N64982" s="120"/>
      <c r="U64982" s="121"/>
      <c r="V64982" s="122"/>
      <c r="W64982" s="123"/>
      <c r="AC64982" s="123"/>
    </row>
    <row r="64983" spans="5:29" s="2" customFormat="1">
      <c r="E64983" s="120"/>
      <c r="M64983" s="120"/>
      <c r="N64983" s="120"/>
      <c r="U64983" s="121"/>
      <c r="V64983" s="122"/>
      <c r="W64983" s="123"/>
      <c r="AC64983" s="123"/>
    </row>
    <row r="64984" spans="5:29" s="2" customFormat="1">
      <c r="E64984" s="120"/>
      <c r="M64984" s="120"/>
      <c r="N64984" s="120"/>
      <c r="U64984" s="121"/>
      <c r="V64984" s="122"/>
      <c r="W64984" s="123"/>
      <c r="AC64984" s="123"/>
    </row>
    <row r="64985" spans="5:29" s="2" customFormat="1">
      <c r="E64985" s="120"/>
      <c r="M64985" s="120"/>
      <c r="N64985" s="120"/>
      <c r="U64985" s="121"/>
      <c r="V64985" s="122"/>
      <c r="W64985" s="123"/>
      <c r="AC64985" s="123"/>
    </row>
    <row r="64986" spans="5:29" s="2" customFormat="1">
      <c r="E64986" s="120"/>
      <c r="M64986" s="120"/>
      <c r="N64986" s="120"/>
      <c r="U64986" s="121"/>
      <c r="V64986" s="122"/>
      <c r="W64986" s="123"/>
      <c r="AC64986" s="123"/>
    </row>
    <row r="64987" spans="5:29" s="2" customFormat="1">
      <c r="E64987" s="120"/>
      <c r="M64987" s="120"/>
      <c r="N64987" s="120"/>
      <c r="U64987" s="121"/>
      <c r="V64987" s="122"/>
      <c r="W64987" s="123"/>
      <c r="AC64987" s="123"/>
    </row>
    <row r="64988" spans="5:29" s="2" customFormat="1">
      <c r="E64988" s="120"/>
      <c r="M64988" s="120"/>
      <c r="N64988" s="120"/>
      <c r="U64988" s="121"/>
      <c r="V64988" s="122"/>
      <c r="W64988" s="123"/>
      <c r="AC64988" s="123"/>
    </row>
    <row r="64989" spans="5:29" s="2" customFormat="1">
      <c r="E64989" s="120"/>
      <c r="M64989" s="120"/>
      <c r="N64989" s="120"/>
      <c r="U64989" s="121"/>
      <c r="V64989" s="122"/>
      <c r="W64989" s="123"/>
      <c r="AC64989" s="123"/>
    </row>
    <row r="64990" spans="5:29" s="2" customFormat="1">
      <c r="E64990" s="120"/>
      <c r="M64990" s="120"/>
      <c r="N64990" s="120"/>
      <c r="U64990" s="121"/>
      <c r="V64990" s="122"/>
      <c r="W64990" s="123"/>
      <c r="AC64990" s="123"/>
    </row>
    <row r="64991" spans="5:29" s="2" customFormat="1">
      <c r="E64991" s="120"/>
      <c r="M64991" s="120"/>
      <c r="N64991" s="120"/>
      <c r="U64991" s="121"/>
      <c r="V64991" s="122"/>
      <c r="W64991" s="123"/>
      <c r="AC64991" s="123"/>
    </row>
    <row r="64992" spans="5:29" s="2" customFormat="1">
      <c r="E64992" s="120"/>
      <c r="M64992" s="120"/>
      <c r="N64992" s="120"/>
      <c r="U64992" s="121"/>
      <c r="V64992" s="122"/>
      <c r="W64992" s="123"/>
      <c r="AC64992" s="123"/>
    </row>
    <row r="64993" spans="5:29" s="2" customFormat="1">
      <c r="E64993" s="120"/>
      <c r="M64993" s="120"/>
      <c r="N64993" s="120"/>
      <c r="U64993" s="121"/>
      <c r="V64993" s="122"/>
      <c r="W64993" s="123"/>
      <c r="AC64993" s="123"/>
    </row>
    <row r="64994" spans="5:29" s="2" customFormat="1">
      <c r="E64994" s="120"/>
      <c r="M64994" s="120"/>
      <c r="N64994" s="120"/>
      <c r="U64994" s="121"/>
      <c r="V64994" s="122"/>
      <c r="W64994" s="123"/>
      <c r="AC64994" s="123"/>
    </row>
    <row r="64995" spans="5:29" s="2" customFormat="1">
      <c r="E64995" s="120"/>
      <c r="M64995" s="120"/>
      <c r="N64995" s="120"/>
      <c r="U64995" s="121"/>
      <c r="V64995" s="122"/>
      <c r="W64995" s="123"/>
      <c r="AC64995" s="123"/>
    </row>
    <row r="64996" spans="5:29" s="2" customFormat="1">
      <c r="E64996" s="120"/>
      <c r="M64996" s="120"/>
      <c r="N64996" s="120"/>
      <c r="U64996" s="121"/>
      <c r="V64996" s="122"/>
      <c r="W64996" s="123"/>
      <c r="AC64996" s="123"/>
    </row>
    <row r="64997" spans="5:29" s="2" customFormat="1">
      <c r="E64997" s="120"/>
      <c r="M64997" s="120"/>
      <c r="N64997" s="120"/>
      <c r="U64997" s="121"/>
      <c r="V64997" s="122"/>
      <c r="W64997" s="123"/>
      <c r="AC64997" s="123"/>
    </row>
    <row r="64998" spans="5:29" s="2" customFormat="1">
      <c r="E64998" s="120"/>
      <c r="M64998" s="120"/>
      <c r="N64998" s="120"/>
      <c r="U64998" s="121"/>
      <c r="V64998" s="122"/>
      <c r="W64998" s="123"/>
      <c r="AC64998" s="123"/>
    </row>
    <row r="64999" spans="5:29" s="2" customFormat="1">
      <c r="E64999" s="120"/>
      <c r="M64999" s="120"/>
      <c r="N64999" s="120"/>
      <c r="U64999" s="121"/>
      <c r="V64999" s="122"/>
      <c r="W64999" s="123"/>
      <c r="AC64999" s="123"/>
    </row>
    <row r="65000" spans="5:29" s="2" customFormat="1">
      <c r="E65000" s="120"/>
      <c r="M65000" s="120"/>
      <c r="N65000" s="120"/>
      <c r="U65000" s="121"/>
      <c r="V65000" s="122"/>
      <c r="W65000" s="123"/>
      <c r="AC65000" s="123"/>
    </row>
    <row r="65001" spans="5:29" s="2" customFormat="1">
      <c r="E65001" s="120"/>
      <c r="M65001" s="120"/>
      <c r="N65001" s="120"/>
      <c r="U65001" s="121"/>
      <c r="V65001" s="122"/>
      <c r="W65001" s="123"/>
      <c r="AC65001" s="123"/>
    </row>
    <row r="65002" spans="5:29" s="2" customFormat="1">
      <c r="E65002" s="120"/>
      <c r="M65002" s="120"/>
      <c r="N65002" s="120"/>
      <c r="U65002" s="121"/>
      <c r="V65002" s="122"/>
      <c r="W65002" s="123"/>
      <c r="AC65002" s="123"/>
    </row>
    <row r="65003" spans="5:29" s="2" customFormat="1">
      <c r="E65003" s="120"/>
      <c r="M65003" s="120"/>
      <c r="N65003" s="120"/>
      <c r="U65003" s="121"/>
      <c r="V65003" s="122"/>
      <c r="W65003" s="123"/>
      <c r="AC65003" s="123"/>
    </row>
    <row r="65004" spans="5:29" s="2" customFormat="1">
      <c r="E65004" s="120"/>
      <c r="M65004" s="120"/>
      <c r="N65004" s="120"/>
      <c r="U65004" s="121"/>
      <c r="V65004" s="122"/>
      <c r="W65004" s="123"/>
      <c r="AC65004" s="123"/>
    </row>
    <row r="65005" spans="5:29" s="2" customFormat="1">
      <c r="E65005" s="120"/>
      <c r="M65005" s="120"/>
      <c r="N65005" s="120"/>
      <c r="U65005" s="121"/>
      <c r="V65005" s="122"/>
      <c r="W65005" s="123"/>
      <c r="AC65005" s="123"/>
    </row>
    <row r="65006" spans="5:29" s="2" customFormat="1">
      <c r="E65006" s="120"/>
      <c r="M65006" s="120"/>
      <c r="N65006" s="120"/>
      <c r="U65006" s="121"/>
      <c r="V65006" s="122"/>
      <c r="W65006" s="123"/>
      <c r="AC65006" s="123"/>
    </row>
    <row r="65007" spans="5:29" s="2" customFormat="1">
      <c r="E65007" s="120"/>
      <c r="M65007" s="120"/>
      <c r="N65007" s="120"/>
      <c r="U65007" s="121"/>
      <c r="V65007" s="122"/>
      <c r="W65007" s="123"/>
      <c r="AC65007" s="123"/>
    </row>
    <row r="65008" spans="5:29" s="2" customFormat="1">
      <c r="E65008" s="120"/>
      <c r="M65008" s="120"/>
      <c r="N65008" s="120"/>
      <c r="U65008" s="121"/>
      <c r="V65008" s="122"/>
      <c r="W65008" s="123"/>
      <c r="AC65008" s="123"/>
    </row>
    <row r="65009" spans="5:29" s="2" customFormat="1">
      <c r="E65009" s="120"/>
      <c r="M65009" s="120"/>
      <c r="N65009" s="120"/>
      <c r="U65009" s="121"/>
      <c r="V65009" s="122"/>
      <c r="W65009" s="123"/>
      <c r="AC65009" s="123"/>
    </row>
    <row r="65010" spans="5:29" s="2" customFormat="1">
      <c r="E65010" s="120"/>
      <c r="M65010" s="120"/>
      <c r="N65010" s="120"/>
      <c r="U65010" s="121"/>
      <c r="V65010" s="122"/>
      <c r="W65010" s="123"/>
      <c r="AC65010" s="123"/>
    </row>
    <row r="65011" spans="5:29" s="2" customFormat="1">
      <c r="E65011" s="120"/>
      <c r="M65011" s="120"/>
      <c r="N65011" s="120"/>
      <c r="U65011" s="121"/>
      <c r="V65011" s="122"/>
      <c r="W65011" s="123"/>
      <c r="AC65011" s="123"/>
    </row>
    <row r="65012" spans="5:29" s="2" customFormat="1">
      <c r="E65012" s="120"/>
      <c r="M65012" s="120"/>
      <c r="N65012" s="120"/>
      <c r="U65012" s="121"/>
      <c r="V65012" s="122"/>
      <c r="W65012" s="123"/>
      <c r="AC65012" s="123"/>
    </row>
    <row r="65013" spans="5:29" s="2" customFormat="1">
      <c r="E65013" s="120"/>
      <c r="M65013" s="120"/>
      <c r="N65013" s="120"/>
      <c r="U65013" s="121"/>
      <c r="V65013" s="122"/>
      <c r="W65013" s="123"/>
      <c r="AC65013" s="123"/>
    </row>
    <row r="65014" spans="5:29" s="2" customFormat="1">
      <c r="E65014" s="120"/>
      <c r="M65014" s="120"/>
      <c r="N65014" s="120"/>
      <c r="U65014" s="121"/>
      <c r="V65014" s="122"/>
      <c r="W65014" s="123"/>
      <c r="AC65014" s="123"/>
    </row>
    <row r="65015" spans="5:29" s="2" customFormat="1">
      <c r="E65015" s="120"/>
      <c r="M65015" s="120"/>
      <c r="N65015" s="120"/>
      <c r="U65015" s="121"/>
      <c r="V65015" s="122"/>
      <c r="W65015" s="123"/>
      <c r="AC65015" s="123"/>
    </row>
    <row r="65016" spans="5:29" s="2" customFormat="1">
      <c r="E65016" s="120"/>
      <c r="M65016" s="120"/>
      <c r="N65016" s="120"/>
      <c r="U65016" s="121"/>
      <c r="V65016" s="122"/>
      <c r="W65016" s="123"/>
      <c r="AC65016" s="123"/>
    </row>
    <row r="65017" spans="5:29" s="2" customFormat="1">
      <c r="E65017" s="120"/>
      <c r="M65017" s="120"/>
      <c r="N65017" s="120"/>
      <c r="U65017" s="121"/>
      <c r="V65017" s="122"/>
      <c r="W65017" s="123"/>
      <c r="AC65017" s="123"/>
    </row>
    <row r="65018" spans="5:29" s="2" customFormat="1">
      <c r="E65018" s="120"/>
      <c r="M65018" s="120"/>
      <c r="N65018" s="120"/>
      <c r="U65018" s="121"/>
      <c r="V65018" s="122"/>
      <c r="W65018" s="123"/>
      <c r="AC65018" s="123"/>
    </row>
    <row r="65019" spans="5:29" s="2" customFormat="1">
      <c r="E65019" s="120"/>
      <c r="M65019" s="120"/>
      <c r="N65019" s="120"/>
      <c r="U65019" s="121"/>
      <c r="V65019" s="122"/>
      <c r="W65019" s="123"/>
      <c r="AC65019" s="123"/>
    </row>
    <row r="65020" spans="5:29" s="2" customFormat="1">
      <c r="E65020" s="120"/>
      <c r="M65020" s="120"/>
      <c r="N65020" s="120"/>
      <c r="U65020" s="121"/>
      <c r="V65020" s="122"/>
      <c r="W65020" s="123"/>
      <c r="AC65020" s="123"/>
    </row>
    <row r="65021" spans="5:29" s="2" customFormat="1">
      <c r="E65021" s="120"/>
      <c r="M65021" s="120"/>
      <c r="N65021" s="120"/>
      <c r="U65021" s="121"/>
      <c r="V65021" s="122"/>
      <c r="W65021" s="123"/>
      <c r="AC65021" s="123"/>
    </row>
    <row r="65022" spans="5:29" s="2" customFormat="1">
      <c r="E65022" s="120"/>
      <c r="M65022" s="120"/>
      <c r="N65022" s="120"/>
      <c r="U65022" s="121"/>
      <c r="V65022" s="122"/>
      <c r="W65022" s="123"/>
      <c r="AC65022" s="123"/>
    </row>
    <row r="65023" spans="5:29" s="2" customFormat="1">
      <c r="E65023" s="120"/>
      <c r="M65023" s="120"/>
      <c r="N65023" s="120"/>
      <c r="U65023" s="121"/>
      <c r="V65023" s="122"/>
      <c r="W65023" s="123"/>
      <c r="AC65023" s="123"/>
    </row>
    <row r="65024" spans="5:29" s="2" customFormat="1">
      <c r="E65024" s="120"/>
      <c r="M65024" s="120"/>
      <c r="N65024" s="120"/>
      <c r="U65024" s="121"/>
      <c r="V65024" s="122"/>
      <c r="W65024" s="123"/>
      <c r="AC65024" s="123"/>
    </row>
    <row r="65025" spans="5:29" s="2" customFormat="1">
      <c r="E65025" s="120"/>
      <c r="M65025" s="120"/>
      <c r="N65025" s="120"/>
      <c r="U65025" s="121"/>
      <c r="V65025" s="122"/>
      <c r="W65025" s="123"/>
      <c r="AC65025" s="123"/>
    </row>
    <row r="65026" spans="5:29" s="2" customFormat="1">
      <c r="E65026" s="120"/>
      <c r="M65026" s="120"/>
      <c r="N65026" s="120"/>
      <c r="U65026" s="121"/>
      <c r="V65026" s="122"/>
      <c r="W65026" s="123"/>
      <c r="AC65026" s="123"/>
    </row>
    <row r="65027" spans="5:29" s="2" customFormat="1">
      <c r="E65027" s="120"/>
      <c r="M65027" s="120"/>
      <c r="N65027" s="120"/>
      <c r="U65027" s="121"/>
      <c r="V65027" s="122"/>
      <c r="W65027" s="123"/>
      <c r="AC65027" s="123"/>
    </row>
    <row r="65028" spans="5:29" s="2" customFormat="1">
      <c r="E65028" s="120"/>
      <c r="M65028" s="120"/>
      <c r="N65028" s="120"/>
      <c r="U65028" s="121"/>
      <c r="V65028" s="122"/>
      <c r="W65028" s="123"/>
      <c r="AC65028" s="123"/>
    </row>
    <row r="65029" spans="5:29" s="2" customFormat="1">
      <c r="E65029" s="120"/>
      <c r="M65029" s="120"/>
      <c r="N65029" s="120"/>
      <c r="U65029" s="121"/>
      <c r="V65029" s="122"/>
      <c r="W65029" s="123"/>
      <c r="AC65029" s="123"/>
    </row>
    <row r="65030" spans="5:29" s="2" customFormat="1">
      <c r="E65030" s="120"/>
      <c r="M65030" s="120"/>
      <c r="N65030" s="120"/>
      <c r="U65030" s="121"/>
      <c r="V65030" s="122"/>
      <c r="W65030" s="123"/>
      <c r="AC65030" s="123"/>
    </row>
    <row r="65031" spans="5:29" s="2" customFormat="1">
      <c r="E65031" s="120"/>
      <c r="M65031" s="120"/>
      <c r="N65031" s="120"/>
      <c r="U65031" s="121"/>
      <c r="V65031" s="122"/>
      <c r="W65031" s="123"/>
      <c r="AC65031" s="123"/>
    </row>
    <row r="65032" spans="5:29" s="2" customFormat="1">
      <c r="E65032" s="120"/>
      <c r="M65032" s="120"/>
      <c r="N65032" s="120"/>
      <c r="U65032" s="121"/>
      <c r="V65032" s="122"/>
      <c r="W65032" s="123"/>
      <c r="AC65032" s="123"/>
    </row>
    <row r="65033" spans="5:29" s="2" customFormat="1">
      <c r="E65033" s="120"/>
      <c r="M65033" s="120"/>
      <c r="N65033" s="120"/>
      <c r="U65033" s="121"/>
      <c r="V65033" s="122"/>
      <c r="W65033" s="123"/>
      <c r="AC65033" s="123"/>
    </row>
    <row r="65034" spans="5:29" s="2" customFormat="1">
      <c r="E65034" s="120"/>
      <c r="M65034" s="120"/>
      <c r="N65034" s="120"/>
      <c r="U65034" s="121"/>
      <c r="V65034" s="122"/>
      <c r="W65034" s="123"/>
      <c r="AC65034" s="123"/>
    </row>
    <row r="65035" spans="5:29" s="2" customFormat="1">
      <c r="E65035" s="120"/>
      <c r="M65035" s="120"/>
      <c r="N65035" s="120"/>
      <c r="U65035" s="121"/>
      <c r="V65035" s="122"/>
      <c r="W65035" s="123"/>
      <c r="AC65035" s="123"/>
    </row>
    <row r="65036" spans="5:29" s="2" customFormat="1">
      <c r="E65036" s="120"/>
      <c r="M65036" s="120"/>
      <c r="N65036" s="120"/>
      <c r="U65036" s="121"/>
      <c r="V65036" s="122"/>
      <c r="W65036" s="123"/>
      <c r="AC65036" s="123"/>
    </row>
    <row r="65037" spans="5:29" s="2" customFormat="1">
      <c r="E65037" s="120"/>
      <c r="M65037" s="120"/>
      <c r="N65037" s="120"/>
      <c r="U65037" s="121"/>
      <c r="V65037" s="122"/>
      <c r="W65037" s="123"/>
      <c r="AC65037" s="123"/>
    </row>
    <row r="65038" spans="5:29" s="2" customFormat="1">
      <c r="E65038" s="120"/>
      <c r="M65038" s="120"/>
      <c r="N65038" s="120"/>
      <c r="U65038" s="121"/>
      <c r="V65038" s="122"/>
      <c r="W65038" s="123"/>
      <c r="AC65038" s="123"/>
    </row>
    <row r="65039" spans="5:29" s="2" customFormat="1">
      <c r="E65039" s="120"/>
      <c r="M65039" s="120"/>
      <c r="N65039" s="120"/>
      <c r="U65039" s="121"/>
      <c r="V65039" s="122"/>
      <c r="W65039" s="123"/>
      <c r="AC65039" s="123"/>
    </row>
    <row r="65040" spans="5:29" s="2" customFormat="1">
      <c r="E65040" s="120"/>
      <c r="M65040" s="120"/>
      <c r="N65040" s="120"/>
      <c r="U65040" s="121"/>
      <c r="V65040" s="122"/>
      <c r="W65040" s="123"/>
      <c r="AC65040" s="123"/>
    </row>
    <row r="65041" spans="5:29" s="2" customFormat="1">
      <c r="E65041" s="120"/>
      <c r="M65041" s="120"/>
      <c r="N65041" s="120"/>
      <c r="U65041" s="121"/>
      <c r="V65041" s="122"/>
      <c r="W65041" s="123"/>
      <c r="AC65041" s="123"/>
    </row>
    <row r="65042" spans="5:29" s="2" customFormat="1">
      <c r="E65042" s="120"/>
      <c r="M65042" s="120"/>
      <c r="N65042" s="120"/>
      <c r="U65042" s="121"/>
      <c r="V65042" s="122"/>
      <c r="W65042" s="123"/>
      <c r="AC65042" s="123"/>
    </row>
    <row r="65043" spans="5:29" s="2" customFormat="1">
      <c r="E65043" s="120"/>
      <c r="M65043" s="120"/>
      <c r="N65043" s="120"/>
      <c r="U65043" s="121"/>
      <c r="V65043" s="122"/>
      <c r="W65043" s="123"/>
      <c r="AC65043" s="123"/>
    </row>
    <row r="65044" spans="5:29" s="2" customFormat="1">
      <c r="E65044" s="120"/>
      <c r="M65044" s="120"/>
      <c r="N65044" s="120"/>
      <c r="U65044" s="121"/>
      <c r="V65044" s="122"/>
      <c r="W65044" s="123"/>
      <c r="AC65044" s="123"/>
    </row>
    <row r="65045" spans="5:29" s="2" customFormat="1">
      <c r="E65045" s="120"/>
      <c r="M65045" s="120"/>
      <c r="N65045" s="120"/>
      <c r="U65045" s="121"/>
      <c r="V65045" s="122"/>
      <c r="W65045" s="123"/>
      <c r="AC65045" s="123"/>
    </row>
    <row r="65046" spans="5:29" s="2" customFormat="1">
      <c r="E65046" s="120"/>
      <c r="M65046" s="120"/>
      <c r="N65046" s="120"/>
      <c r="U65046" s="121"/>
      <c r="V65046" s="122"/>
      <c r="W65046" s="123"/>
      <c r="AC65046" s="123"/>
    </row>
    <row r="65047" spans="5:29" s="2" customFormat="1">
      <c r="E65047" s="120"/>
      <c r="M65047" s="120"/>
      <c r="N65047" s="120"/>
      <c r="U65047" s="121"/>
      <c r="V65047" s="122"/>
      <c r="W65047" s="123"/>
      <c r="AC65047" s="123"/>
    </row>
    <row r="65048" spans="5:29" s="2" customFormat="1">
      <c r="E65048" s="120"/>
      <c r="M65048" s="120"/>
      <c r="N65048" s="120"/>
      <c r="U65048" s="121"/>
      <c r="V65048" s="122"/>
      <c r="W65048" s="123"/>
      <c r="AC65048" s="123"/>
    </row>
    <row r="65049" spans="5:29" s="2" customFormat="1">
      <c r="E65049" s="120"/>
      <c r="M65049" s="120"/>
      <c r="N65049" s="120"/>
      <c r="U65049" s="121"/>
      <c r="V65049" s="122"/>
      <c r="W65049" s="123"/>
      <c r="AC65049" s="123"/>
    </row>
    <row r="65050" spans="5:29" s="2" customFormat="1">
      <c r="E65050" s="120"/>
      <c r="M65050" s="120"/>
      <c r="N65050" s="120"/>
      <c r="U65050" s="121"/>
      <c r="V65050" s="122"/>
      <c r="W65050" s="123"/>
      <c r="AC65050" s="123"/>
    </row>
    <row r="65051" spans="5:29" s="2" customFormat="1">
      <c r="E65051" s="120"/>
      <c r="M65051" s="120"/>
      <c r="N65051" s="120"/>
      <c r="U65051" s="121"/>
      <c r="V65051" s="122"/>
      <c r="W65051" s="123"/>
      <c r="AC65051" s="123"/>
    </row>
    <row r="65052" spans="5:29" s="2" customFormat="1">
      <c r="E65052" s="120"/>
      <c r="M65052" s="120"/>
      <c r="N65052" s="120"/>
      <c r="U65052" s="121"/>
      <c r="V65052" s="122"/>
      <c r="W65052" s="123"/>
      <c r="AC65052" s="123"/>
    </row>
    <row r="65053" spans="5:29" s="2" customFormat="1">
      <c r="E65053" s="120"/>
      <c r="M65053" s="120"/>
      <c r="N65053" s="120"/>
      <c r="U65053" s="121"/>
      <c r="V65053" s="122"/>
      <c r="W65053" s="123"/>
      <c r="AC65053" s="123"/>
    </row>
    <row r="65054" spans="5:29" s="2" customFormat="1">
      <c r="E65054" s="120"/>
      <c r="M65054" s="120"/>
      <c r="N65054" s="120"/>
      <c r="U65054" s="121"/>
      <c r="V65054" s="122"/>
      <c r="W65054" s="123"/>
      <c r="AC65054" s="123"/>
    </row>
    <row r="65055" spans="5:29" s="2" customFormat="1">
      <c r="E65055" s="120"/>
      <c r="M65055" s="120"/>
      <c r="N65055" s="120"/>
      <c r="U65055" s="121"/>
      <c r="V65055" s="122"/>
      <c r="W65055" s="123"/>
      <c r="AC65055" s="123"/>
    </row>
    <row r="65056" spans="5:29" s="2" customFormat="1">
      <c r="E65056" s="120"/>
      <c r="M65056" s="120"/>
      <c r="N65056" s="120"/>
      <c r="U65056" s="121"/>
      <c r="V65056" s="122"/>
      <c r="W65056" s="123"/>
      <c r="AC65056" s="123"/>
    </row>
    <row r="65057" spans="5:29" s="2" customFormat="1">
      <c r="E65057" s="120"/>
      <c r="M65057" s="120"/>
      <c r="N65057" s="120"/>
      <c r="U65057" s="121"/>
      <c r="V65057" s="122"/>
      <c r="W65057" s="123"/>
      <c r="AC65057" s="123"/>
    </row>
    <row r="65058" spans="5:29" s="2" customFormat="1">
      <c r="E65058" s="120"/>
      <c r="M65058" s="120"/>
      <c r="N65058" s="120"/>
      <c r="U65058" s="121"/>
      <c r="V65058" s="122"/>
      <c r="W65058" s="123"/>
      <c r="AC65058" s="123"/>
    </row>
    <row r="65059" spans="5:29" s="2" customFormat="1">
      <c r="E65059" s="120"/>
      <c r="M65059" s="120"/>
      <c r="N65059" s="120"/>
      <c r="U65059" s="121"/>
      <c r="V65059" s="122"/>
      <c r="W65059" s="123"/>
      <c r="AC65059" s="123"/>
    </row>
    <row r="65060" spans="5:29" s="2" customFormat="1">
      <c r="E65060" s="120"/>
      <c r="M65060" s="120"/>
      <c r="N65060" s="120"/>
      <c r="U65060" s="121"/>
      <c r="V65060" s="122"/>
      <c r="W65060" s="123"/>
      <c r="AC65060" s="123"/>
    </row>
    <row r="65061" spans="5:29" s="2" customFormat="1">
      <c r="E65061" s="120"/>
      <c r="M65061" s="120"/>
      <c r="N65061" s="120"/>
      <c r="U65061" s="121"/>
      <c r="V65061" s="122"/>
      <c r="W65061" s="123"/>
      <c r="AC65061" s="123"/>
    </row>
    <row r="65062" spans="5:29" s="2" customFormat="1">
      <c r="E65062" s="120"/>
      <c r="M65062" s="120"/>
      <c r="N65062" s="120"/>
      <c r="U65062" s="121"/>
      <c r="V65062" s="122"/>
      <c r="W65062" s="123"/>
      <c r="AC65062" s="123"/>
    </row>
    <row r="65063" spans="5:29" s="2" customFormat="1">
      <c r="E65063" s="120"/>
      <c r="M65063" s="120"/>
      <c r="N65063" s="120"/>
      <c r="U65063" s="121"/>
      <c r="V65063" s="122"/>
      <c r="W65063" s="123"/>
      <c r="AC65063" s="123"/>
    </row>
    <row r="65064" spans="5:29" s="2" customFormat="1">
      <c r="E65064" s="120"/>
      <c r="M65064" s="120"/>
      <c r="N65064" s="120"/>
      <c r="U65064" s="121"/>
      <c r="V65064" s="122"/>
      <c r="W65064" s="123"/>
      <c r="AC65064" s="123"/>
    </row>
    <row r="65065" spans="5:29" s="2" customFormat="1">
      <c r="E65065" s="120"/>
      <c r="M65065" s="120"/>
      <c r="N65065" s="120"/>
      <c r="U65065" s="121"/>
      <c r="V65065" s="122"/>
      <c r="W65065" s="123"/>
      <c r="AC65065" s="123"/>
    </row>
    <row r="65066" spans="5:29" s="2" customFormat="1">
      <c r="E65066" s="120"/>
      <c r="M65066" s="120"/>
      <c r="N65066" s="120"/>
      <c r="U65066" s="121"/>
      <c r="V65066" s="122"/>
      <c r="W65066" s="123"/>
      <c r="AC65066" s="123"/>
    </row>
    <row r="65067" spans="5:29" s="2" customFormat="1">
      <c r="E65067" s="120"/>
      <c r="M65067" s="120"/>
      <c r="N65067" s="120"/>
      <c r="U65067" s="121"/>
      <c r="V65067" s="122"/>
      <c r="W65067" s="123"/>
      <c r="AC65067" s="123"/>
    </row>
    <row r="65068" spans="5:29" s="2" customFormat="1">
      <c r="E65068" s="120"/>
      <c r="M65068" s="120"/>
      <c r="N65068" s="120"/>
      <c r="U65068" s="121"/>
      <c r="V65068" s="122"/>
      <c r="W65068" s="123"/>
      <c r="AC65068" s="123"/>
    </row>
    <row r="65069" spans="5:29" s="2" customFormat="1">
      <c r="E65069" s="120"/>
      <c r="M65069" s="120"/>
      <c r="N65069" s="120"/>
      <c r="U65069" s="121"/>
      <c r="V65069" s="122"/>
      <c r="W65069" s="123"/>
      <c r="AC65069" s="123"/>
    </row>
    <row r="65070" spans="5:29" s="2" customFormat="1">
      <c r="E65070" s="120"/>
      <c r="M65070" s="120"/>
      <c r="N65070" s="120"/>
      <c r="U65070" s="121"/>
      <c r="V65070" s="122"/>
      <c r="W65070" s="123"/>
      <c r="AC65070" s="123"/>
    </row>
    <row r="65071" spans="5:29" s="2" customFormat="1">
      <c r="E65071" s="120"/>
      <c r="M65071" s="120"/>
      <c r="N65071" s="120"/>
      <c r="U65071" s="121"/>
      <c r="V65071" s="122"/>
      <c r="W65071" s="123"/>
      <c r="AC65071" s="123"/>
    </row>
    <row r="65072" spans="5:29" s="2" customFormat="1">
      <c r="E65072" s="120"/>
      <c r="M65072" s="120"/>
      <c r="N65072" s="120"/>
      <c r="U65072" s="121"/>
      <c r="V65072" s="122"/>
      <c r="W65072" s="123"/>
      <c r="AC65072" s="123"/>
    </row>
    <row r="65073" spans="5:29" s="2" customFormat="1">
      <c r="E65073" s="120"/>
      <c r="M65073" s="120"/>
      <c r="N65073" s="120"/>
      <c r="U65073" s="121"/>
      <c r="V65073" s="122"/>
      <c r="W65073" s="123"/>
      <c r="AC65073" s="123"/>
    </row>
    <row r="65074" spans="5:29" s="2" customFormat="1">
      <c r="E65074" s="120"/>
      <c r="M65074" s="120"/>
      <c r="N65074" s="120"/>
      <c r="U65074" s="121"/>
      <c r="V65074" s="122"/>
      <c r="W65074" s="123"/>
      <c r="AC65074" s="123"/>
    </row>
    <row r="65075" spans="5:29" s="2" customFormat="1">
      <c r="E65075" s="120"/>
      <c r="M65075" s="120"/>
      <c r="N65075" s="120"/>
      <c r="U65075" s="121"/>
      <c r="V65075" s="122"/>
      <c r="W65075" s="123"/>
      <c r="AC65075" s="123"/>
    </row>
    <row r="65076" spans="5:29" s="2" customFormat="1">
      <c r="E65076" s="120"/>
      <c r="M65076" s="120"/>
      <c r="N65076" s="120"/>
      <c r="U65076" s="121"/>
      <c r="V65076" s="122"/>
      <c r="W65076" s="123"/>
      <c r="AC65076" s="123"/>
    </row>
    <row r="65077" spans="5:29" s="2" customFormat="1">
      <c r="E65077" s="120"/>
      <c r="M65077" s="120"/>
      <c r="N65077" s="120"/>
      <c r="U65077" s="121"/>
      <c r="V65077" s="122"/>
      <c r="W65077" s="123"/>
      <c r="AC65077" s="123"/>
    </row>
    <row r="65078" spans="5:29" s="2" customFormat="1">
      <c r="E65078" s="120"/>
      <c r="M65078" s="120"/>
      <c r="N65078" s="120"/>
      <c r="U65078" s="121"/>
      <c r="V65078" s="122"/>
      <c r="W65078" s="123"/>
      <c r="AC65078" s="123"/>
    </row>
    <row r="65079" spans="5:29" s="2" customFormat="1">
      <c r="E65079" s="120"/>
      <c r="M65079" s="120"/>
      <c r="N65079" s="120"/>
      <c r="U65079" s="121"/>
      <c r="V65079" s="122"/>
      <c r="W65079" s="123"/>
      <c r="AC65079" s="123"/>
    </row>
    <row r="65080" spans="5:29" s="2" customFormat="1">
      <c r="E65080" s="120"/>
      <c r="M65080" s="120"/>
      <c r="N65080" s="120"/>
      <c r="U65080" s="121"/>
      <c r="V65080" s="122"/>
      <c r="W65080" s="123"/>
      <c r="AC65080" s="123"/>
    </row>
    <row r="65081" spans="5:29" s="2" customFormat="1">
      <c r="E65081" s="120"/>
      <c r="M65081" s="120"/>
      <c r="N65081" s="120"/>
      <c r="U65081" s="121"/>
      <c r="V65081" s="122"/>
      <c r="W65081" s="123"/>
      <c r="AC65081" s="123"/>
    </row>
    <row r="65082" spans="5:29" s="2" customFormat="1">
      <c r="E65082" s="120"/>
      <c r="M65082" s="120"/>
      <c r="N65082" s="120"/>
      <c r="U65082" s="121"/>
      <c r="V65082" s="122"/>
      <c r="W65082" s="123"/>
      <c r="AC65082" s="123"/>
    </row>
    <row r="65083" spans="5:29" s="2" customFormat="1">
      <c r="E65083" s="120"/>
      <c r="M65083" s="120"/>
      <c r="N65083" s="120"/>
      <c r="U65083" s="121"/>
      <c r="V65083" s="122"/>
      <c r="W65083" s="123"/>
      <c r="AC65083" s="123"/>
    </row>
    <row r="65084" spans="5:29" s="2" customFormat="1">
      <c r="E65084" s="120"/>
      <c r="M65084" s="120"/>
      <c r="N65084" s="120"/>
      <c r="U65084" s="121"/>
      <c r="V65084" s="122"/>
      <c r="W65084" s="123"/>
      <c r="AC65084" s="123"/>
    </row>
    <row r="65085" spans="5:29" s="2" customFormat="1">
      <c r="E65085" s="120"/>
      <c r="M65085" s="120"/>
      <c r="N65085" s="120"/>
      <c r="U65085" s="121"/>
      <c r="V65085" s="122"/>
      <c r="W65085" s="123"/>
      <c r="AC65085" s="123"/>
    </row>
    <row r="65086" spans="5:29" s="2" customFormat="1">
      <c r="E65086" s="120"/>
      <c r="M65086" s="120"/>
      <c r="N65086" s="120"/>
      <c r="U65086" s="121"/>
      <c r="V65086" s="122"/>
      <c r="W65086" s="123"/>
      <c r="AC65086" s="123"/>
    </row>
    <row r="65087" spans="5:29" s="2" customFormat="1">
      <c r="E65087" s="120"/>
      <c r="M65087" s="120"/>
      <c r="N65087" s="120"/>
      <c r="U65087" s="121"/>
      <c r="V65087" s="122"/>
      <c r="W65087" s="123"/>
      <c r="AC65087" s="123"/>
    </row>
    <row r="65088" spans="5:29" s="2" customFormat="1">
      <c r="E65088" s="120"/>
      <c r="M65088" s="120"/>
      <c r="N65088" s="120"/>
      <c r="U65088" s="121"/>
      <c r="V65088" s="122"/>
      <c r="W65088" s="123"/>
      <c r="AC65088" s="123"/>
    </row>
    <row r="65089" spans="5:29" s="2" customFormat="1">
      <c r="E65089" s="120"/>
      <c r="M65089" s="120"/>
      <c r="N65089" s="120"/>
      <c r="U65089" s="121"/>
      <c r="V65089" s="122"/>
      <c r="W65089" s="123"/>
      <c r="AC65089" s="123"/>
    </row>
    <row r="65090" spans="5:29" s="2" customFormat="1">
      <c r="E65090" s="120"/>
      <c r="M65090" s="120"/>
      <c r="N65090" s="120"/>
      <c r="U65090" s="121"/>
      <c r="V65090" s="122"/>
      <c r="W65090" s="123"/>
      <c r="AC65090" s="123"/>
    </row>
    <row r="65091" spans="5:29" s="2" customFormat="1">
      <c r="E65091" s="120"/>
      <c r="M65091" s="120"/>
      <c r="N65091" s="120"/>
      <c r="U65091" s="121"/>
      <c r="V65091" s="122"/>
      <c r="W65091" s="123"/>
      <c r="AC65091" s="123"/>
    </row>
    <row r="65092" spans="5:29" s="2" customFormat="1">
      <c r="E65092" s="120"/>
      <c r="M65092" s="120"/>
      <c r="N65092" s="120"/>
      <c r="U65092" s="121"/>
      <c r="V65092" s="122"/>
      <c r="W65092" s="123"/>
      <c r="AC65092" s="123"/>
    </row>
    <row r="65093" spans="5:29" s="2" customFormat="1">
      <c r="E65093" s="120"/>
      <c r="M65093" s="120"/>
      <c r="N65093" s="120"/>
      <c r="U65093" s="121"/>
      <c r="V65093" s="122"/>
      <c r="W65093" s="123"/>
      <c r="AC65093" s="123"/>
    </row>
    <row r="65094" spans="5:29" s="2" customFormat="1">
      <c r="E65094" s="120"/>
      <c r="M65094" s="120"/>
      <c r="N65094" s="120"/>
      <c r="U65094" s="121"/>
      <c r="V65094" s="122"/>
      <c r="W65094" s="123"/>
      <c r="AC65094" s="123"/>
    </row>
    <row r="65095" spans="5:29" s="2" customFormat="1">
      <c r="E65095" s="120"/>
      <c r="M65095" s="120"/>
      <c r="N65095" s="120"/>
      <c r="U65095" s="121"/>
      <c r="V65095" s="122"/>
      <c r="W65095" s="123"/>
      <c r="AC65095" s="123"/>
    </row>
    <row r="65096" spans="5:29" s="2" customFormat="1">
      <c r="E65096" s="120"/>
      <c r="M65096" s="120"/>
      <c r="N65096" s="120"/>
      <c r="U65096" s="121"/>
      <c r="V65096" s="122"/>
      <c r="W65096" s="123"/>
      <c r="AC65096" s="123"/>
    </row>
    <row r="65097" spans="5:29" s="2" customFormat="1">
      <c r="E65097" s="120"/>
      <c r="M65097" s="120"/>
      <c r="N65097" s="120"/>
      <c r="U65097" s="121"/>
      <c r="V65097" s="122"/>
      <c r="W65097" s="123"/>
      <c r="AC65097" s="123"/>
    </row>
    <row r="65098" spans="5:29" s="2" customFormat="1">
      <c r="E65098" s="120"/>
      <c r="M65098" s="120"/>
      <c r="N65098" s="120"/>
      <c r="U65098" s="121"/>
      <c r="V65098" s="122"/>
      <c r="W65098" s="123"/>
      <c r="AC65098" s="123"/>
    </row>
    <row r="65099" spans="5:29" s="2" customFormat="1">
      <c r="E65099" s="120"/>
      <c r="M65099" s="120"/>
      <c r="N65099" s="120"/>
      <c r="U65099" s="121"/>
      <c r="V65099" s="122"/>
      <c r="W65099" s="123"/>
      <c r="AC65099" s="123"/>
    </row>
    <row r="65100" spans="5:29" s="2" customFormat="1">
      <c r="E65100" s="120"/>
      <c r="M65100" s="120"/>
      <c r="N65100" s="120"/>
      <c r="U65100" s="121"/>
      <c r="V65100" s="122"/>
      <c r="W65100" s="123"/>
      <c r="AC65100" s="123"/>
    </row>
    <row r="65101" spans="5:29" s="2" customFormat="1">
      <c r="E65101" s="120"/>
      <c r="M65101" s="120"/>
      <c r="N65101" s="120"/>
      <c r="U65101" s="121"/>
      <c r="V65101" s="122"/>
      <c r="W65101" s="123"/>
      <c r="AC65101" s="123"/>
    </row>
    <row r="65102" spans="5:29" s="2" customFormat="1">
      <c r="E65102" s="120"/>
      <c r="M65102" s="120"/>
      <c r="N65102" s="120"/>
      <c r="U65102" s="121"/>
      <c r="V65102" s="122"/>
      <c r="W65102" s="123"/>
      <c r="AC65102" s="123"/>
    </row>
    <row r="65103" spans="5:29" s="2" customFormat="1">
      <c r="E65103" s="120"/>
      <c r="M65103" s="120"/>
      <c r="N65103" s="120"/>
      <c r="U65103" s="121"/>
      <c r="V65103" s="122"/>
      <c r="W65103" s="123"/>
      <c r="AC65103" s="123"/>
    </row>
    <row r="65104" spans="5:29" s="2" customFormat="1">
      <c r="E65104" s="120"/>
      <c r="M65104" s="120"/>
      <c r="N65104" s="120"/>
      <c r="U65104" s="121"/>
      <c r="V65104" s="122"/>
      <c r="W65104" s="123"/>
      <c r="AC65104" s="123"/>
    </row>
    <row r="65105" spans="5:29" s="2" customFormat="1">
      <c r="E65105" s="120"/>
      <c r="M65105" s="120"/>
      <c r="N65105" s="120"/>
      <c r="U65105" s="121"/>
      <c r="V65105" s="122"/>
      <c r="W65105" s="123"/>
      <c r="AC65105" s="123"/>
    </row>
    <row r="65106" spans="5:29" s="2" customFormat="1">
      <c r="E65106" s="120"/>
      <c r="M65106" s="120"/>
      <c r="N65106" s="120"/>
      <c r="U65106" s="121"/>
      <c r="V65106" s="122"/>
      <c r="W65106" s="123"/>
      <c r="AC65106" s="123"/>
    </row>
    <row r="65107" spans="5:29" s="2" customFormat="1">
      <c r="E65107" s="120"/>
      <c r="M65107" s="120"/>
      <c r="N65107" s="120"/>
      <c r="U65107" s="121"/>
      <c r="V65107" s="122"/>
      <c r="W65107" s="123"/>
      <c r="AC65107" s="123"/>
    </row>
    <row r="65108" spans="5:29" s="2" customFormat="1">
      <c r="E65108" s="120"/>
      <c r="M65108" s="120"/>
      <c r="N65108" s="120"/>
      <c r="U65108" s="121"/>
      <c r="V65108" s="122"/>
      <c r="W65108" s="123"/>
      <c r="AC65108" s="123"/>
    </row>
    <row r="65109" spans="5:29" s="2" customFormat="1">
      <c r="E65109" s="120"/>
      <c r="M65109" s="120"/>
      <c r="N65109" s="120"/>
      <c r="U65109" s="121"/>
      <c r="V65109" s="122"/>
      <c r="W65109" s="123"/>
      <c r="AC65109" s="123"/>
    </row>
    <row r="65110" spans="5:29" s="2" customFormat="1">
      <c r="E65110" s="120"/>
      <c r="M65110" s="120"/>
      <c r="N65110" s="120"/>
      <c r="U65110" s="121"/>
      <c r="V65110" s="122"/>
      <c r="W65110" s="123"/>
      <c r="AC65110" s="123"/>
    </row>
    <row r="65111" spans="5:29" s="2" customFormat="1">
      <c r="E65111" s="120"/>
      <c r="M65111" s="120"/>
      <c r="N65111" s="120"/>
      <c r="U65111" s="121"/>
      <c r="V65111" s="122"/>
      <c r="W65111" s="123"/>
      <c r="AC65111" s="123"/>
    </row>
    <row r="65112" spans="5:29" s="2" customFormat="1">
      <c r="E65112" s="120"/>
      <c r="M65112" s="120"/>
      <c r="N65112" s="120"/>
      <c r="U65112" s="121"/>
      <c r="V65112" s="122"/>
      <c r="W65112" s="123"/>
      <c r="AC65112" s="123"/>
    </row>
    <row r="65113" spans="5:29" s="2" customFormat="1">
      <c r="E65113" s="120"/>
      <c r="M65113" s="120"/>
      <c r="N65113" s="120"/>
      <c r="U65113" s="121"/>
      <c r="V65113" s="122"/>
      <c r="W65113" s="123"/>
      <c r="AC65113" s="123"/>
    </row>
    <row r="65114" spans="5:29" s="2" customFormat="1">
      <c r="E65114" s="120"/>
      <c r="M65114" s="120"/>
      <c r="N65114" s="120"/>
      <c r="U65114" s="121"/>
      <c r="V65114" s="122"/>
      <c r="W65114" s="123"/>
      <c r="AC65114" s="123"/>
    </row>
    <row r="65115" spans="5:29" s="2" customFormat="1">
      <c r="E65115" s="120"/>
      <c r="M65115" s="120"/>
      <c r="N65115" s="120"/>
      <c r="U65115" s="121"/>
      <c r="V65115" s="122"/>
      <c r="W65115" s="123"/>
      <c r="AC65115" s="123"/>
    </row>
    <row r="65116" spans="5:29" s="2" customFormat="1">
      <c r="E65116" s="120"/>
      <c r="M65116" s="120"/>
      <c r="N65116" s="120"/>
      <c r="U65116" s="121"/>
      <c r="V65116" s="122"/>
      <c r="W65116" s="123"/>
      <c r="AC65116" s="123"/>
    </row>
    <row r="65117" spans="5:29" s="2" customFormat="1">
      <c r="E65117" s="120"/>
      <c r="M65117" s="120"/>
      <c r="N65117" s="120"/>
      <c r="U65117" s="121"/>
      <c r="V65117" s="122"/>
      <c r="W65117" s="123"/>
      <c r="AC65117" s="123"/>
    </row>
    <row r="65118" spans="5:29" s="2" customFormat="1">
      <c r="E65118" s="120"/>
      <c r="M65118" s="120"/>
      <c r="N65118" s="120"/>
      <c r="U65118" s="121"/>
      <c r="V65118" s="122"/>
      <c r="W65118" s="123"/>
      <c r="AC65118" s="123"/>
    </row>
    <row r="65119" spans="5:29" s="2" customFormat="1">
      <c r="E65119" s="120"/>
      <c r="M65119" s="120"/>
      <c r="N65119" s="120"/>
      <c r="U65119" s="121"/>
      <c r="V65119" s="122"/>
      <c r="W65119" s="123"/>
      <c r="AC65119" s="123"/>
    </row>
    <row r="65120" spans="5:29" s="2" customFormat="1">
      <c r="E65120" s="120"/>
      <c r="M65120" s="120"/>
      <c r="N65120" s="120"/>
      <c r="U65120" s="121"/>
      <c r="V65120" s="122"/>
      <c r="W65120" s="123"/>
      <c r="AC65120" s="123"/>
    </row>
    <row r="65121" spans="5:29" s="2" customFormat="1">
      <c r="E65121" s="120"/>
      <c r="M65121" s="120"/>
      <c r="N65121" s="120"/>
      <c r="U65121" s="121"/>
      <c r="V65121" s="122"/>
      <c r="W65121" s="123"/>
      <c r="AC65121" s="123"/>
    </row>
    <row r="65122" spans="5:29" s="2" customFormat="1">
      <c r="E65122" s="120"/>
      <c r="M65122" s="120"/>
      <c r="N65122" s="120"/>
      <c r="U65122" s="121"/>
      <c r="V65122" s="122"/>
      <c r="W65122" s="123"/>
      <c r="AC65122" s="123"/>
    </row>
    <row r="65123" spans="5:29" s="2" customFormat="1">
      <c r="E65123" s="120"/>
      <c r="M65123" s="120"/>
      <c r="N65123" s="120"/>
      <c r="U65123" s="121"/>
      <c r="V65123" s="122"/>
      <c r="W65123" s="123"/>
      <c r="AC65123" s="123"/>
    </row>
    <row r="65124" spans="5:29" s="2" customFormat="1">
      <c r="E65124" s="120"/>
      <c r="M65124" s="120"/>
      <c r="N65124" s="120"/>
      <c r="U65124" s="121"/>
      <c r="V65124" s="122"/>
      <c r="W65124" s="123"/>
      <c r="AC65124" s="123"/>
    </row>
    <row r="65125" spans="5:29" s="2" customFormat="1">
      <c r="E65125" s="120"/>
      <c r="M65125" s="120"/>
      <c r="N65125" s="120"/>
      <c r="U65125" s="121"/>
      <c r="V65125" s="122"/>
      <c r="W65125" s="123"/>
      <c r="AC65125" s="123"/>
    </row>
    <row r="65126" spans="5:29" s="2" customFormat="1">
      <c r="E65126" s="120"/>
      <c r="M65126" s="120"/>
      <c r="N65126" s="120"/>
      <c r="U65126" s="121"/>
      <c r="V65126" s="122"/>
      <c r="W65126" s="123"/>
      <c r="AC65126" s="123"/>
    </row>
    <row r="65127" spans="5:29" s="2" customFormat="1">
      <c r="E65127" s="120"/>
      <c r="M65127" s="120"/>
      <c r="N65127" s="120"/>
      <c r="U65127" s="121"/>
      <c r="V65127" s="122"/>
      <c r="W65127" s="123"/>
      <c r="AC65127" s="123"/>
    </row>
    <row r="65128" spans="5:29" s="2" customFormat="1">
      <c r="E65128" s="120"/>
      <c r="M65128" s="120"/>
      <c r="N65128" s="120"/>
      <c r="U65128" s="121"/>
      <c r="V65128" s="122"/>
      <c r="W65128" s="123"/>
      <c r="AC65128" s="123"/>
    </row>
    <row r="65129" spans="5:29" s="2" customFormat="1">
      <c r="E65129" s="120"/>
      <c r="M65129" s="120"/>
      <c r="N65129" s="120"/>
      <c r="U65129" s="121"/>
      <c r="V65129" s="122"/>
      <c r="W65129" s="123"/>
      <c r="AC65129" s="123"/>
    </row>
    <row r="65130" spans="5:29" s="2" customFormat="1">
      <c r="E65130" s="120"/>
      <c r="M65130" s="120"/>
      <c r="N65130" s="120"/>
      <c r="U65130" s="121"/>
      <c r="V65130" s="122"/>
      <c r="W65130" s="123"/>
      <c r="AC65130" s="123"/>
    </row>
    <row r="65131" spans="5:29" s="2" customFormat="1">
      <c r="E65131" s="120"/>
      <c r="M65131" s="120"/>
      <c r="N65131" s="120"/>
      <c r="U65131" s="121"/>
      <c r="V65131" s="122"/>
      <c r="W65131" s="123"/>
      <c r="AC65131" s="123"/>
    </row>
    <row r="65132" spans="5:29" s="2" customFormat="1">
      <c r="E65132" s="120"/>
      <c r="M65132" s="120"/>
      <c r="N65132" s="120"/>
      <c r="U65132" s="121"/>
      <c r="V65132" s="122"/>
      <c r="W65132" s="123"/>
      <c r="AC65132" s="123"/>
    </row>
    <row r="65133" spans="5:29" s="2" customFormat="1">
      <c r="E65133" s="120"/>
      <c r="M65133" s="120"/>
      <c r="N65133" s="120"/>
      <c r="U65133" s="121"/>
      <c r="V65133" s="122"/>
      <c r="W65133" s="123"/>
      <c r="AC65133" s="123"/>
    </row>
    <row r="65134" spans="5:29" s="2" customFormat="1">
      <c r="E65134" s="120"/>
      <c r="M65134" s="120"/>
      <c r="N65134" s="120"/>
      <c r="U65134" s="121"/>
      <c r="V65134" s="122"/>
      <c r="W65134" s="123"/>
      <c r="AC65134" s="123"/>
    </row>
    <row r="65135" spans="5:29" s="2" customFormat="1">
      <c r="E65135" s="120"/>
      <c r="M65135" s="120"/>
      <c r="N65135" s="120"/>
      <c r="U65135" s="121"/>
      <c r="V65135" s="122"/>
      <c r="W65135" s="123"/>
      <c r="AC65135" s="123"/>
    </row>
    <row r="65136" spans="5:29" s="2" customFormat="1">
      <c r="E65136" s="120"/>
      <c r="M65136" s="120"/>
      <c r="N65136" s="120"/>
      <c r="U65136" s="121"/>
      <c r="V65136" s="122"/>
      <c r="W65136" s="123"/>
      <c r="AC65136" s="123"/>
    </row>
    <row r="65137" spans="5:29" s="2" customFormat="1">
      <c r="E65137" s="120"/>
      <c r="M65137" s="120"/>
      <c r="N65137" s="120"/>
      <c r="U65137" s="121"/>
      <c r="V65137" s="122"/>
      <c r="W65137" s="123"/>
      <c r="AC65137" s="123"/>
    </row>
    <row r="65138" spans="5:29" s="2" customFormat="1">
      <c r="E65138" s="120"/>
      <c r="M65138" s="120"/>
      <c r="N65138" s="120"/>
      <c r="U65138" s="121"/>
      <c r="V65138" s="122"/>
      <c r="W65138" s="123"/>
      <c r="AC65138" s="123"/>
    </row>
    <row r="65139" spans="5:29" s="2" customFormat="1">
      <c r="E65139" s="120"/>
      <c r="M65139" s="120"/>
      <c r="N65139" s="120"/>
      <c r="U65139" s="121"/>
      <c r="V65139" s="122"/>
      <c r="W65139" s="123"/>
      <c r="AC65139" s="123"/>
    </row>
    <row r="65140" spans="5:29" s="2" customFormat="1">
      <c r="E65140" s="120"/>
      <c r="M65140" s="120"/>
      <c r="N65140" s="120"/>
      <c r="U65140" s="121"/>
      <c r="V65140" s="122"/>
      <c r="W65140" s="123"/>
      <c r="AC65140" s="123"/>
    </row>
    <row r="65141" spans="5:29" s="2" customFormat="1">
      <c r="E65141" s="120"/>
      <c r="M65141" s="120"/>
      <c r="N65141" s="120"/>
      <c r="U65141" s="121"/>
      <c r="V65141" s="122"/>
      <c r="W65141" s="123"/>
      <c r="AC65141" s="123"/>
    </row>
    <row r="65142" spans="5:29" s="2" customFormat="1">
      <c r="E65142" s="120"/>
      <c r="M65142" s="120"/>
      <c r="N65142" s="120"/>
      <c r="U65142" s="121"/>
      <c r="V65142" s="122"/>
      <c r="W65142" s="123"/>
      <c r="AC65142" s="123"/>
    </row>
    <row r="65143" spans="5:29" s="2" customFormat="1">
      <c r="E65143" s="120"/>
      <c r="M65143" s="120"/>
      <c r="N65143" s="120"/>
      <c r="U65143" s="121"/>
      <c r="V65143" s="122"/>
      <c r="W65143" s="123"/>
      <c r="AC65143" s="123"/>
    </row>
    <row r="65144" spans="5:29" s="2" customFormat="1">
      <c r="E65144" s="120"/>
      <c r="M65144" s="120"/>
      <c r="N65144" s="120"/>
      <c r="U65144" s="121"/>
      <c r="V65144" s="122"/>
      <c r="W65144" s="123"/>
      <c r="AC65144" s="123"/>
    </row>
    <row r="65145" spans="5:29" s="2" customFormat="1">
      <c r="E65145" s="120"/>
      <c r="M65145" s="120"/>
      <c r="N65145" s="120"/>
      <c r="U65145" s="121"/>
      <c r="V65145" s="122"/>
      <c r="W65145" s="123"/>
      <c r="AC65145" s="123"/>
    </row>
    <row r="65146" spans="5:29" s="2" customFormat="1">
      <c r="E65146" s="120"/>
      <c r="M65146" s="120"/>
      <c r="N65146" s="120"/>
      <c r="U65146" s="121"/>
      <c r="V65146" s="122"/>
      <c r="W65146" s="123"/>
      <c r="AC65146" s="123"/>
    </row>
    <row r="65147" spans="5:29" s="2" customFormat="1">
      <c r="E65147" s="120"/>
      <c r="M65147" s="120"/>
      <c r="N65147" s="120"/>
      <c r="U65147" s="121"/>
      <c r="V65147" s="122"/>
      <c r="W65147" s="123"/>
      <c r="AC65147" s="123"/>
    </row>
    <row r="65148" spans="5:29" s="2" customFormat="1">
      <c r="E65148" s="120"/>
      <c r="M65148" s="120"/>
      <c r="N65148" s="120"/>
      <c r="U65148" s="121"/>
      <c r="V65148" s="122"/>
      <c r="W65148" s="123"/>
      <c r="AC65148" s="123"/>
    </row>
    <row r="65149" spans="5:29" s="2" customFormat="1">
      <c r="E65149" s="120"/>
      <c r="M65149" s="120"/>
      <c r="N65149" s="120"/>
      <c r="U65149" s="121"/>
      <c r="V65149" s="122"/>
      <c r="W65149" s="123"/>
      <c r="AC65149" s="123"/>
    </row>
    <row r="65150" spans="5:29" s="2" customFormat="1">
      <c r="E65150" s="120"/>
      <c r="M65150" s="120"/>
      <c r="N65150" s="120"/>
      <c r="U65150" s="121"/>
      <c r="V65150" s="122"/>
      <c r="W65150" s="123"/>
      <c r="AC65150" s="123"/>
    </row>
    <row r="65151" spans="5:29" s="2" customFormat="1">
      <c r="E65151" s="120"/>
      <c r="M65151" s="120"/>
      <c r="N65151" s="120"/>
      <c r="U65151" s="121"/>
      <c r="V65151" s="122"/>
      <c r="W65151" s="123"/>
      <c r="AC65151" s="123"/>
    </row>
    <row r="65152" spans="5:29" s="2" customFormat="1">
      <c r="E65152" s="120"/>
      <c r="M65152" s="120"/>
      <c r="N65152" s="120"/>
      <c r="U65152" s="121"/>
      <c r="V65152" s="122"/>
      <c r="W65152" s="123"/>
      <c r="AC65152" s="123"/>
    </row>
    <row r="65153" spans="5:29" s="2" customFormat="1">
      <c r="E65153" s="120"/>
      <c r="M65153" s="120"/>
      <c r="N65153" s="120"/>
      <c r="U65153" s="121"/>
      <c r="V65153" s="122"/>
      <c r="W65153" s="123"/>
      <c r="AC65153" s="123"/>
    </row>
    <row r="65154" spans="5:29" s="2" customFormat="1">
      <c r="E65154" s="120"/>
      <c r="M65154" s="120"/>
      <c r="N65154" s="120"/>
      <c r="U65154" s="121"/>
      <c r="V65154" s="122"/>
      <c r="W65154" s="123"/>
      <c r="AC65154" s="123"/>
    </row>
    <row r="65155" spans="5:29" s="2" customFormat="1">
      <c r="E65155" s="120"/>
      <c r="M65155" s="120"/>
      <c r="N65155" s="120"/>
      <c r="U65155" s="121"/>
      <c r="V65155" s="122"/>
      <c r="W65155" s="123"/>
      <c r="AC65155" s="123"/>
    </row>
    <row r="65156" spans="5:29" s="2" customFormat="1">
      <c r="E65156" s="120"/>
      <c r="M65156" s="120"/>
      <c r="N65156" s="120"/>
      <c r="U65156" s="121"/>
      <c r="V65156" s="122"/>
      <c r="W65156" s="123"/>
      <c r="AC65156" s="123"/>
    </row>
    <row r="65157" spans="5:29" s="2" customFormat="1">
      <c r="E65157" s="120"/>
      <c r="M65157" s="120"/>
      <c r="N65157" s="120"/>
      <c r="U65157" s="121"/>
      <c r="V65157" s="122"/>
      <c r="W65157" s="123"/>
      <c r="AC65157" s="123"/>
    </row>
    <row r="65158" spans="5:29" s="2" customFormat="1">
      <c r="E65158" s="120"/>
      <c r="M65158" s="120"/>
      <c r="N65158" s="120"/>
      <c r="U65158" s="121"/>
      <c r="V65158" s="122"/>
      <c r="W65158" s="123"/>
      <c r="AC65158" s="123"/>
    </row>
    <row r="65159" spans="5:29" s="2" customFormat="1">
      <c r="E65159" s="120"/>
      <c r="M65159" s="120"/>
      <c r="N65159" s="120"/>
      <c r="U65159" s="121"/>
      <c r="V65159" s="122"/>
      <c r="W65159" s="123"/>
      <c r="AC65159" s="123"/>
    </row>
    <row r="65160" spans="5:29" s="2" customFormat="1">
      <c r="E65160" s="120"/>
      <c r="M65160" s="120"/>
      <c r="N65160" s="120"/>
      <c r="U65160" s="121"/>
      <c r="V65160" s="122"/>
      <c r="W65160" s="123"/>
      <c r="AC65160" s="123"/>
    </row>
    <row r="65161" spans="5:29" s="2" customFormat="1">
      <c r="E65161" s="120"/>
      <c r="M65161" s="120"/>
      <c r="N65161" s="120"/>
      <c r="U65161" s="121"/>
      <c r="V65161" s="122"/>
      <c r="W65161" s="123"/>
      <c r="AC65161" s="123"/>
    </row>
    <row r="65162" spans="5:29" s="2" customFormat="1">
      <c r="E65162" s="120"/>
      <c r="M65162" s="120"/>
      <c r="N65162" s="120"/>
      <c r="U65162" s="121"/>
      <c r="V65162" s="122"/>
      <c r="W65162" s="123"/>
      <c r="AC65162" s="123"/>
    </row>
    <row r="65163" spans="5:29" s="2" customFormat="1">
      <c r="E65163" s="120"/>
      <c r="M65163" s="120"/>
      <c r="N65163" s="120"/>
      <c r="U65163" s="121"/>
      <c r="V65163" s="122"/>
      <c r="W65163" s="123"/>
      <c r="AC65163" s="123"/>
    </row>
    <row r="65164" spans="5:29" s="2" customFormat="1">
      <c r="E65164" s="120"/>
      <c r="M65164" s="120"/>
      <c r="N65164" s="120"/>
      <c r="U65164" s="121"/>
      <c r="V65164" s="122"/>
      <c r="W65164" s="123"/>
      <c r="AC65164" s="123"/>
    </row>
    <row r="65165" spans="5:29" s="2" customFormat="1">
      <c r="E65165" s="120"/>
      <c r="M65165" s="120"/>
      <c r="N65165" s="120"/>
      <c r="U65165" s="121"/>
      <c r="V65165" s="122"/>
      <c r="W65165" s="123"/>
      <c r="AC65165" s="123"/>
    </row>
    <row r="65166" spans="5:29" s="2" customFormat="1">
      <c r="E65166" s="120"/>
      <c r="M65166" s="120"/>
      <c r="N65166" s="120"/>
      <c r="U65166" s="121"/>
      <c r="V65166" s="122"/>
      <c r="W65166" s="123"/>
      <c r="AC65166" s="123"/>
    </row>
    <row r="65167" spans="5:29" s="2" customFormat="1">
      <c r="E65167" s="120"/>
      <c r="M65167" s="120"/>
      <c r="N65167" s="120"/>
      <c r="U65167" s="121"/>
      <c r="V65167" s="122"/>
      <c r="W65167" s="123"/>
      <c r="AC65167" s="123"/>
    </row>
    <row r="65168" spans="5:29" s="2" customFormat="1">
      <c r="E65168" s="120"/>
      <c r="M65168" s="120"/>
      <c r="N65168" s="120"/>
      <c r="U65168" s="121"/>
      <c r="V65168" s="122"/>
      <c r="W65168" s="123"/>
      <c r="AC65168" s="123"/>
    </row>
    <row r="65169" spans="5:29" s="2" customFormat="1">
      <c r="E65169" s="120"/>
      <c r="M65169" s="120"/>
      <c r="N65169" s="120"/>
      <c r="U65169" s="121"/>
      <c r="V65169" s="122"/>
      <c r="W65169" s="123"/>
      <c r="AC65169" s="123"/>
    </row>
    <row r="65170" spans="5:29" s="2" customFormat="1">
      <c r="E65170" s="120"/>
      <c r="M65170" s="120"/>
      <c r="N65170" s="120"/>
      <c r="U65170" s="121"/>
      <c r="V65170" s="122"/>
      <c r="W65170" s="123"/>
      <c r="AC65170" s="123"/>
    </row>
    <row r="65171" spans="5:29" s="2" customFormat="1">
      <c r="E65171" s="120"/>
      <c r="M65171" s="120"/>
      <c r="N65171" s="120"/>
      <c r="U65171" s="121"/>
      <c r="V65171" s="122"/>
      <c r="W65171" s="123"/>
      <c r="AC65171" s="123"/>
    </row>
    <row r="65172" spans="5:29" s="2" customFormat="1">
      <c r="E65172" s="120"/>
      <c r="M65172" s="120"/>
      <c r="N65172" s="120"/>
      <c r="U65172" s="121"/>
      <c r="V65172" s="122"/>
      <c r="W65172" s="123"/>
      <c r="AC65172" s="123"/>
    </row>
    <row r="65173" spans="5:29" s="2" customFormat="1">
      <c r="E65173" s="120"/>
      <c r="M65173" s="120"/>
      <c r="N65173" s="120"/>
      <c r="U65173" s="121"/>
      <c r="V65173" s="122"/>
      <c r="W65173" s="123"/>
      <c r="AC65173" s="123"/>
    </row>
    <row r="65174" spans="5:29" s="2" customFormat="1">
      <c r="E65174" s="120"/>
      <c r="M65174" s="120"/>
      <c r="N65174" s="120"/>
      <c r="U65174" s="121"/>
      <c r="V65174" s="122"/>
      <c r="W65174" s="123"/>
      <c r="AC65174" s="123"/>
    </row>
    <row r="65175" spans="5:29" s="2" customFormat="1">
      <c r="E65175" s="120"/>
      <c r="M65175" s="120"/>
      <c r="N65175" s="120"/>
      <c r="U65175" s="121"/>
      <c r="V65175" s="122"/>
      <c r="W65175" s="123"/>
      <c r="AC65175" s="123"/>
    </row>
    <row r="65176" spans="5:29" s="2" customFormat="1">
      <c r="E65176" s="120"/>
      <c r="M65176" s="120"/>
      <c r="N65176" s="120"/>
      <c r="U65176" s="121"/>
      <c r="V65176" s="122"/>
      <c r="W65176" s="123"/>
      <c r="AC65176" s="123"/>
    </row>
    <row r="65177" spans="5:29" s="2" customFormat="1">
      <c r="E65177" s="120"/>
      <c r="M65177" s="120"/>
      <c r="N65177" s="120"/>
      <c r="U65177" s="121"/>
      <c r="V65177" s="122"/>
      <c r="W65177" s="123"/>
      <c r="AC65177" s="123"/>
    </row>
    <row r="65178" spans="5:29" s="2" customFormat="1">
      <c r="E65178" s="120"/>
      <c r="M65178" s="120"/>
      <c r="N65178" s="120"/>
      <c r="U65178" s="121"/>
      <c r="V65178" s="122"/>
      <c r="W65178" s="123"/>
      <c r="AC65178" s="123"/>
    </row>
    <row r="65179" spans="5:29" s="2" customFormat="1">
      <c r="E65179" s="120"/>
      <c r="M65179" s="120"/>
      <c r="N65179" s="120"/>
      <c r="U65179" s="121"/>
      <c r="V65179" s="122"/>
      <c r="W65179" s="123"/>
      <c r="AC65179" s="123"/>
    </row>
    <row r="65180" spans="5:29" s="2" customFormat="1">
      <c r="E65180" s="120"/>
      <c r="M65180" s="120"/>
      <c r="N65180" s="120"/>
      <c r="U65180" s="121"/>
      <c r="V65180" s="122"/>
      <c r="W65180" s="123"/>
      <c r="AC65180" s="123"/>
    </row>
    <row r="65181" spans="5:29" s="2" customFormat="1">
      <c r="E65181" s="120"/>
      <c r="M65181" s="120"/>
      <c r="N65181" s="120"/>
      <c r="U65181" s="121"/>
      <c r="V65181" s="122"/>
      <c r="W65181" s="123"/>
      <c r="AC65181" s="123"/>
    </row>
    <row r="65182" spans="5:29" s="2" customFormat="1">
      <c r="E65182" s="120"/>
      <c r="M65182" s="120"/>
      <c r="N65182" s="120"/>
      <c r="U65182" s="121"/>
      <c r="V65182" s="122"/>
      <c r="W65182" s="123"/>
      <c r="AC65182" s="123"/>
    </row>
    <row r="65183" spans="5:29" s="2" customFormat="1">
      <c r="E65183" s="120"/>
      <c r="M65183" s="120"/>
      <c r="N65183" s="120"/>
      <c r="U65183" s="121"/>
      <c r="V65183" s="122"/>
      <c r="W65183" s="123"/>
      <c r="AC65183" s="123"/>
    </row>
    <row r="65184" spans="5:29" s="2" customFormat="1">
      <c r="E65184" s="120"/>
      <c r="M65184" s="120"/>
      <c r="N65184" s="120"/>
      <c r="U65184" s="121"/>
      <c r="V65184" s="122"/>
      <c r="W65184" s="123"/>
      <c r="AC65184" s="123"/>
    </row>
    <row r="65185" spans="5:29" s="2" customFormat="1">
      <c r="E65185" s="120"/>
      <c r="M65185" s="120"/>
      <c r="N65185" s="120"/>
      <c r="U65185" s="121"/>
      <c r="V65185" s="122"/>
      <c r="W65185" s="123"/>
      <c r="AC65185" s="123"/>
    </row>
    <row r="65186" spans="5:29" s="2" customFormat="1">
      <c r="E65186" s="120"/>
      <c r="M65186" s="120"/>
      <c r="N65186" s="120"/>
      <c r="U65186" s="121"/>
      <c r="V65186" s="122"/>
      <c r="W65186" s="123"/>
      <c r="AC65186" s="123"/>
    </row>
    <row r="65187" spans="5:29" s="2" customFormat="1">
      <c r="E65187" s="120"/>
      <c r="M65187" s="120"/>
      <c r="N65187" s="120"/>
      <c r="U65187" s="121"/>
      <c r="V65187" s="122"/>
      <c r="W65187" s="123"/>
      <c r="AC65187" s="123"/>
    </row>
    <row r="65188" spans="5:29" s="2" customFormat="1">
      <c r="E65188" s="120"/>
      <c r="M65188" s="120"/>
      <c r="N65188" s="120"/>
      <c r="U65188" s="121"/>
      <c r="V65188" s="122"/>
      <c r="W65188" s="123"/>
      <c r="AC65188" s="123"/>
    </row>
    <row r="65189" spans="5:29" s="2" customFormat="1">
      <c r="E65189" s="120"/>
      <c r="M65189" s="120"/>
      <c r="N65189" s="120"/>
      <c r="U65189" s="121"/>
      <c r="V65189" s="122"/>
      <c r="W65189" s="123"/>
      <c r="AC65189" s="123"/>
    </row>
    <row r="65190" spans="5:29" s="2" customFormat="1">
      <c r="E65190" s="120"/>
      <c r="M65190" s="120"/>
      <c r="N65190" s="120"/>
      <c r="U65190" s="121"/>
      <c r="V65190" s="122"/>
      <c r="W65190" s="123"/>
      <c r="AC65190" s="123"/>
    </row>
    <row r="65191" spans="5:29" s="2" customFormat="1">
      <c r="E65191" s="120"/>
      <c r="M65191" s="120"/>
      <c r="N65191" s="120"/>
      <c r="U65191" s="121"/>
      <c r="V65191" s="122"/>
      <c r="W65191" s="123"/>
      <c r="AC65191" s="123"/>
    </row>
    <row r="65192" spans="5:29" s="2" customFormat="1">
      <c r="E65192" s="120"/>
      <c r="M65192" s="120"/>
      <c r="N65192" s="120"/>
      <c r="U65192" s="121"/>
      <c r="V65192" s="122"/>
      <c r="W65192" s="123"/>
      <c r="AC65192" s="123"/>
    </row>
    <row r="65193" spans="5:29" s="2" customFormat="1">
      <c r="E65193" s="120"/>
      <c r="M65193" s="120"/>
      <c r="N65193" s="120"/>
      <c r="U65193" s="121"/>
      <c r="V65193" s="122"/>
      <c r="W65193" s="123"/>
      <c r="AC65193" s="123"/>
    </row>
    <row r="65194" spans="5:29" s="2" customFormat="1">
      <c r="E65194" s="120"/>
      <c r="M65194" s="120"/>
      <c r="N65194" s="120"/>
      <c r="U65194" s="121"/>
      <c r="V65194" s="122"/>
      <c r="W65194" s="123"/>
      <c r="AC65194" s="123"/>
    </row>
    <row r="65195" spans="5:29" s="2" customFormat="1">
      <c r="E65195" s="120"/>
      <c r="M65195" s="120"/>
      <c r="N65195" s="120"/>
      <c r="U65195" s="121"/>
      <c r="V65195" s="122"/>
      <c r="W65195" s="123"/>
      <c r="AC65195" s="123"/>
    </row>
    <row r="65196" spans="5:29" s="2" customFormat="1">
      <c r="E65196" s="120"/>
      <c r="M65196" s="120"/>
      <c r="N65196" s="120"/>
      <c r="U65196" s="121"/>
      <c r="V65196" s="122"/>
      <c r="W65196" s="123"/>
      <c r="AC65196" s="123"/>
    </row>
    <row r="65197" spans="5:29" s="2" customFormat="1">
      <c r="E65197" s="120"/>
      <c r="M65197" s="120"/>
      <c r="N65197" s="120"/>
      <c r="U65197" s="121"/>
      <c r="V65197" s="122"/>
      <c r="W65197" s="123"/>
      <c r="AC65197" s="123"/>
    </row>
    <row r="65198" spans="5:29" s="2" customFormat="1">
      <c r="E65198" s="120"/>
      <c r="M65198" s="120"/>
      <c r="N65198" s="120"/>
      <c r="U65198" s="121"/>
      <c r="V65198" s="122"/>
      <c r="W65198" s="123"/>
      <c r="AC65198" s="123"/>
    </row>
    <row r="65199" spans="5:29" s="2" customFormat="1">
      <c r="E65199" s="120"/>
      <c r="M65199" s="120"/>
      <c r="N65199" s="120"/>
      <c r="U65199" s="121"/>
      <c r="V65199" s="122"/>
      <c r="W65199" s="123"/>
      <c r="AC65199" s="123"/>
    </row>
    <row r="65200" spans="5:29" s="2" customFormat="1">
      <c r="E65200" s="120"/>
      <c r="M65200" s="120"/>
      <c r="N65200" s="120"/>
      <c r="U65200" s="121"/>
      <c r="V65200" s="122"/>
      <c r="W65200" s="123"/>
      <c r="AC65200" s="123"/>
    </row>
    <row r="65201" spans="5:29" s="2" customFormat="1">
      <c r="E65201" s="120"/>
      <c r="M65201" s="120"/>
      <c r="N65201" s="120"/>
      <c r="U65201" s="121"/>
      <c r="V65201" s="122"/>
      <c r="W65201" s="123"/>
      <c r="AC65201" s="123"/>
    </row>
    <row r="65202" spans="5:29" s="2" customFormat="1">
      <c r="E65202" s="120"/>
      <c r="M65202" s="120"/>
      <c r="N65202" s="120"/>
      <c r="U65202" s="121"/>
      <c r="V65202" s="122"/>
      <c r="W65202" s="123"/>
      <c r="AC65202" s="123"/>
    </row>
    <row r="65203" spans="5:29" s="2" customFormat="1">
      <c r="E65203" s="120"/>
      <c r="M65203" s="120"/>
      <c r="N65203" s="120"/>
      <c r="U65203" s="121"/>
      <c r="V65203" s="122"/>
      <c r="W65203" s="123"/>
      <c r="AC65203" s="123"/>
    </row>
    <row r="65204" spans="5:29" s="2" customFormat="1">
      <c r="E65204" s="120"/>
      <c r="M65204" s="120"/>
      <c r="N65204" s="120"/>
      <c r="U65204" s="121"/>
      <c r="V65204" s="122"/>
      <c r="W65204" s="123"/>
      <c r="AC65204" s="123"/>
    </row>
    <row r="65205" spans="5:29" s="2" customFormat="1">
      <c r="E65205" s="120"/>
      <c r="M65205" s="120"/>
      <c r="N65205" s="120"/>
      <c r="U65205" s="121"/>
      <c r="V65205" s="122"/>
      <c r="W65205" s="123"/>
      <c r="AC65205" s="123"/>
    </row>
    <row r="65206" spans="5:29" s="2" customFormat="1">
      <c r="E65206" s="120"/>
      <c r="M65206" s="120"/>
      <c r="N65206" s="120"/>
      <c r="U65206" s="121"/>
      <c r="V65206" s="122"/>
      <c r="W65206" s="123"/>
      <c r="AC65206" s="123"/>
    </row>
    <row r="65207" spans="5:29" s="2" customFormat="1">
      <c r="E65207" s="120"/>
      <c r="M65207" s="120"/>
      <c r="N65207" s="120"/>
      <c r="U65207" s="121"/>
      <c r="V65207" s="122"/>
      <c r="W65207" s="123"/>
      <c r="AC65207" s="123"/>
    </row>
    <row r="65208" spans="5:29" s="2" customFormat="1">
      <c r="E65208" s="120"/>
      <c r="M65208" s="120"/>
      <c r="N65208" s="120"/>
      <c r="U65208" s="121"/>
      <c r="V65208" s="122"/>
      <c r="W65208" s="123"/>
      <c r="AC65208" s="123"/>
    </row>
    <row r="65209" spans="5:29" s="2" customFormat="1">
      <c r="E65209" s="120"/>
      <c r="M65209" s="120"/>
      <c r="N65209" s="120"/>
      <c r="U65209" s="121"/>
      <c r="V65209" s="122"/>
      <c r="W65209" s="123"/>
      <c r="AC65209" s="123"/>
    </row>
    <row r="65210" spans="5:29" s="2" customFormat="1">
      <c r="E65210" s="120"/>
      <c r="M65210" s="120"/>
      <c r="N65210" s="120"/>
      <c r="U65210" s="121"/>
      <c r="V65210" s="122"/>
      <c r="W65210" s="123"/>
      <c r="AC65210" s="123"/>
    </row>
    <row r="65211" spans="5:29" s="2" customFormat="1">
      <c r="E65211" s="120"/>
      <c r="M65211" s="120"/>
      <c r="N65211" s="120"/>
      <c r="U65211" s="121"/>
      <c r="V65211" s="122"/>
      <c r="W65211" s="123"/>
      <c r="AC65211" s="123"/>
    </row>
    <row r="65212" spans="5:29" s="2" customFormat="1">
      <c r="E65212" s="120"/>
      <c r="M65212" s="120"/>
      <c r="N65212" s="120"/>
      <c r="U65212" s="121"/>
      <c r="V65212" s="122"/>
      <c r="W65212" s="123"/>
      <c r="AC65212" s="123"/>
    </row>
    <row r="65213" spans="5:29" s="2" customFormat="1">
      <c r="E65213" s="120"/>
      <c r="M65213" s="120"/>
      <c r="N65213" s="120"/>
      <c r="U65213" s="121"/>
      <c r="V65213" s="122"/>
      <c r="W65213" s="123"/>
      <c r="AC65213" s="123"/>
    </row>
    <row r="65214" spans="5:29" s="2" customFormat="1">
      <c r="E65214" s="120"/>
      <c r="M65214" s="120"/>
      <c r="N65214" s="120"/>
      <c r="U65214" s="121"/>
      <c r="V65214" s="122"/>
      <c r="W65214" s="123"/>
      <c r="AC65214" s="123"/>
    </row>
    <row r="65215" spans="5:29" s="2" customFormat="1">
      <c r="E65215" s="120"/>
      <c r="M65215" s="120"/>
      <c r="N65215" s="120"/>
      <c r="U65215" s="121"/>
      <c r="V65215" s="122"/>
      <c r="W65215" s="123"/>
      <c r="AC65215" s="123"/>
    </row>
    <row r="65216" spans="5:29" s="2" customFormat="1">
      <c r="E65216" s="120"/>
      <c r="M65216" s="120"/>
      <c r="N65216" s="120"/>
      <c r="U65216" s="121"/>
      <c r="V65216" s="122"/>
      <c r="W65216" s="123"/>
      <c r="AC65216" s="123"/>
    </row>
    <row r="65217" spans="5:29" s="2" customFormat="1">
      <c r="E65217" s="120"/>
      <c r="M65217" s="120"/>
      <c r="N65217" s="120"/>
      <c r="U65217" s="121"/>
      <c r="V65217" s="122"/>
      <c r="W65217" s="123"/>
      <c r="AC65217" s="123"/>
    </row>
    <row r="65218" spans="5:29" s="2" customFormat="1">
      <c r="E65218" s="120"/>
      <c r="M65218" s="120"/>
      <c r="N65218" s="120"/>
      <c r="U65218" s="121"/>
      <c r="V65218" s="122"/>
      <c r="W65218" s="123"/>
      <c r="AC65218" s="123"/>
    </row>
    <row r="65219" spans="5:29" s="2" customFormat="1">
      <c r="E65219" s="120"/>
      <c r="M65219" s="120"/>
      <c r="N65219" s="120"/>
      <c r="U65219" s="121"/>
      <c r="V65219" s="122"/>
      <c r="W65219" s="123"/>
      <c r="AC65219" s="123"/>
    </row>
    <row r="65220" spans="5:29" s="2" customFormat="1">
      <c r="E65220" s="120"/>
      <c r="M65220" s="120"/>
      <c r="N65220" s="120"/>
      <c r="U65220" s="121"/>
      <c r="V65220" s="122"/>
      <c r="W65220" s="123"/>
      <c r="AC65220" s="123"/>
    </row>
    <row r="65221" spans="5:29" s="2" customFormat="1">
      <c r="E65221" s="120"/>
      <c r="M65221" s="120"/>
      <c r="N65221" s="120"/>
      <c r="U65221" s="121"/>
      <c r="V65221" s="122"/>
      <c r="W65221" s="123"/>
      <c r="AC65221" s="123"/>
    </row>
    <row r="65222" spans="5:29" s="2" customFormat="1">
      <c r="E65222" s="120"/>
      <c r="M65222" s="120"/>
      <c r="N65222" s="120"/>
      <c r="U65222" s="121"/>
      <c r="V65222" s="122"/>
      <c r="W65222" s="123"/>
      <c r="AC65222" s="123"/>
    </row>
    <row r="65223" spans="5:29" s="2" customFormat="1">
      <c r="E65223" s="120"/>
      <c r="M65223" s="120"/>
      <c r="N65223" s="120"/>
      <c r="U65223" s="121"/>
      <c r="V65223" s="122"/>
      <c r="W65223" s="123"/>
      <c r="AC65223" s="123"/>
    </row>
    <row r="65224" spans="5:29" s="2" customFormat="1">
      <c r="E65224" s="120"/>
      <c r="M65224" s="120"/>
      <c r="N65224" s="120"/>
      <c r="U65224" s="121"/>
      <c r="V65224" s="122"/>
      <c r="W65224" s="123"/>
      <c r="AC65224" s="123"/>
    </row>
    <row r="65225" spans="5:29" s="2" customFormat="1">
      <c r="E65225" s="120"/>
      <c r="M65225" s="120"/>
      <c r="N65225" s="120"/>
      <c r="U65225" s="121"/>
      <c r="V65225" s="122"/>
      <c r="W65225" s="123"/>
      <c r="AC65225" s="123"/>
    </row>
    <row r="65226" spans="5:29" s="2" customFormat="1">
      <c r="E65226" s="120"/>
      <c r="M65226" s="120"/>
      <c r="N65226" s="120"/>
      <c r="U65226" s="121"/>
      <c r="V65226" s="122"/>
      <c r="W65226" s="123"/>
      <c r="AC65226" s="123"/>
    </row>
    <row r="65227" spans="5:29" s="2" customFormat="1">
      <c r="E65227" s="120"/>
      <c r="M65227" s="120"/>
      <c r="N65227" s="120"/>
      <c r="U65227" s="121"/>
      <c r="V65227" s="122"/>
      <c r="W65227" s="123"/>
      <c r="AC65227" s="123"/>
    </row>
    <row r="65228" spans="5:29" s="2" customFormat="1">
      <c r="E65228" s="120"/>
      <c r="M65228" s="120"/>
      <c r="N65228" s="120"/>
      <c r="U65228" s="121"/>
      <c r="V65228" s="122"/>
      <c r="W65228" s="123"/>
      <c r="AC65228" s="123"/>
    </row>
    <row r="65229" spans="5:29" s="2" customFormat="1">
      <c r="E65229" s="120"/>
      <c r="M65229" s="120"/>
      <c r="N65229" s="120"/>
      <c r="U65229" s="121"/>
      <c r="V65229" s="122"/>
      <c r="W65229" s="123"/>
      <c r="AC65229" s="123"/>
    </row>
    <row r="65230" spans="5:29" s="2" customFormat="1">
      <c r="E65230" s="120"/>
      <c r="M65230" s="120"/>
      <c r="N65230" s="120"/>
      <c r="U65230" s="121"/>
      <c r="V65230" s="122"/>
      <c r="W65230" s="123"/>
      <c r="AC65230" s="123"/>
    </row>
    <row r="65231" spans="5:29" s="2" customFormat="1">
      <c r="E65231" s="120"/>
      <c r="M65231" s="120"/>
      <c r="N65231" s="120"/>
      <c r="U65231" s="121"/>
      <c r="V65231" s="122"/>
      <c r="W65231" s="123"/>
      <c r="AC65231" s="123"/>
    </row>
    <row r="65232" spans="5:29" s="2" customFormat="1">
      <c r="E65232" s="120"/>
      <c r="M65232" s="120"/>
      <c r="N65232" s="120"/>
      <c r="U65232" s="121"/>
      <c r="V65232" s="122"/>
      <c r="W65232" s="123"/>
      <c r="AC65232" s="123"/>
    </row>
    <row r="65233" spans="5:29" s="2" customFormat="1">
      <c r="E65233" s="120"/>
      <c r="M65233" s="120"/>
      <c r="N65233" s="120"/>
      <c r="U65233" s="121"/>
      <c r="V65233" s="122"/>
      <c r="W65233" s="123"/>
      <c r="AC65233" s="123"/>
    </row>
    <row r="65234" spans="5:29" s="2" customFormat="1">
      <c r="E65234" s="120"/>
      <c r="M65234" s="120"/>
      <c r="N65234" s="120"/>
      <c r="U65234" s="121"/>
      <c r="V65234" s="122"/>
      <c r="W65234" s="123"/>
      <c r="AC65234" s="123"/>
    </row>
    <row r="65235" spans="5:29" s="2" customFormat="1">
      <c r="E65235" s="120"/>
      <c r="M65235" s="120"/>
      <c r="N65235" s="120"/>
      <c r="U65235" s="121"/>
      <c r="V65235" s="122"/>
      <c r="W65235" s="123"/>
      <c r="AC65235" s="123"/>
    </row>
    <row r="65236" spans="5:29" s="2" customFormat="1">
      <c r="E65236" s="120"/>
      <c r="M65236" s="120"/>
      <c r="N65236" s="120"/>
      <c r="U65236" s="121"/>
      <c r="V65236" s="122"/>
      <c r="W65236" s="123"/>
      <c r="AC65236" s="123"/>
    </row>
    <row r="65237" spans="5:29" s="2" customFormat="1">
      <c r="E65237" s="120"/>
      <c r="M65237" s="120"/>
      <c r="N65237" s="120"/>
      <c r="U65237" s="121"/>
      <c r="V65237" s="122"/>
      <c r="W65237" s="123"/>
      <c r="AC65237" s="123"/>
    </row>
    <row r="65238" spans="5:29" s="2" customFormat="1">
      <c r="E65238" s="120"/>
      <c r="M65238" s="120"/>
      <c r="N65238" s="120"/>
      <c r="U65238" s="121"/>
      <c r="V65238" s="122"/>
      <c r="W65238" s="123"/>
      <c r="AC65238" s="123"/>
    </row>
    <row r="65239" spans="5:29" s="2" customFormat="1">
      <c r="E65239" s="120"/>
      <c r="M65239" s="120"/>
      <c r="N65239" s="120"/>
      <c r="U65239" s="121"/>
      <c r="V65239" s="122"/>
      <c r="W65239" s="123"/>
      <c r="AC65239" s="123"/>
    </row>
    <row r="65240" spans="5:29" s="2" customFormat="1">
      <c r="E65240" s="120"/>
      <c r="M65240" s="120"/>
      <c r="N65240" s="120"/>
      <c r="U65240" s="121"/>
      <c r="V65240" s="122"/>
      <c r="W65240" s="123"/>
      <c r="AC65240" s="123"/>
    </row>
    <row r="65241" spans="5:29" s="2" customFormat="1">
      <c r="E65241" s="120"/>
      <c r="M65241" s="120"/>
      <c r="N65241" s="120"/>
      <c r="U65241" s="121"/>
      <c r="V65241" s="122"/>
      <c r="W65241" s="123"/>
      <c r="AC65241" s="123"/>
    </row>
    <row r="65242" spans="5:29" s="2" customFormat="1">
      <c r="E65242" s="120"/>
      <c r="M65242" s="120"/>
      <c r="N65242" s="120"/>
      <c r="U65242" s="121"/>
      <c r="V65242" s="122"/>
      <c r="W65242" s="123"/>
      <c r="AC65242" s="123"/>
    </row>
    <row r="65243" spans="5:29" s="2" customFormat="1">
      <c r="E65243" s="120"/>
      <c r="M65243" s="120"/>
      <c r="N65243" s="120"/>
      <c r="U65243" s="121"/>
      <c r="V65243" s="122"/>
      <c r="W65243" s="123"/>
      <c r="AC65243" s="123"/>
    </row>
    <row r="65244" spans="5:29" s="2" customFormat="1">
      <c r="E65244" s="120"/>
      <c r="M65244" s="120"/>
      <c r="N65244" s="120"/>
      <c r="U65244" s="121"/>
      <c r="V65244" s="122"/>
      <c r="W65244" s="123"/>
      <c r="AC65244" s="123"/>
    </row>
    <row r="65245" spans="5:29" s="2" customFormat="1">
      <c r="E65245" s="120"/>
      <c r="M65245" s="120"/>
      <c r="N65245" s="120"/>
      <c r="U65245" s="121"/>
      <c r="V65245" s="122"/>
      <c r="W65245" s="123"/>
      <c r="AC65245" s="123"/>
    </row>
    <row r="65246" spans="5:29" s="2" customFormat="1">
      <c r="E65246" s="120"/>
      <c r="M65246" s="120"/>
      <c r="N65246" s="120"/>
      <c r="U65246" s="121"/>
      <c r="V65246" s="122"/>
      <c r="W65246" s="123"/>
      <c r="AC65246" s="123"/>
    </row>
    <row r="65247" spans="5:29" s="2" customFormat="1">
      <c r="E65247" s="120"/>
      <c r="M65247" s="120"/>
      <c r="N65247" s="120"/>
      <c r="U65247" s="121"/>
      <c r="V65247" s="122"/>
      <c r="W65247" s="123"/>
      <c r="AC65247" s="123"/>
    </row>
    <row r="65248" spans="5:29" s="2" customFormat="1">
      <c r="E65248" s="120"/>
      <c r="M65248" s="120"/>
      <c r="N65248" s="120"/>
      <c r="U65248" s="121"/>
      <c r="V65248" s="122"/>
      <c r="W65248" s="123"/>
      <c r="AC65248" s="123"/>
    </row>
    <row r="65249" spans="5:29" s="2" customFormat="1">
      <c r="E65249" s="120"/>
      <c r="M65249" s="120"/>
      <c r="N65249" s="120"/>
      <c r="U65249" s="121"/>
      <c r="V65249" s="122"/>
      <c r="W65249" s="123"/>
      <c r="AC65249" s="123"/>
    </row>
    <row r="65250" spans="5:29" s="2" customFormat="1">
      <c r="E65250" s="120"/>
      <c r="M65250" s="120"/>
      <c r="N65250" s="120"/>
      <c r="U65250" s="121"/>
      <c r="V65250" s="122"/>
      <c r="W65250" s="123"/>
      <c r="AC65250" s="123"/>
    </row>
    <row r="65251" spans="5:29" s="2" customFormat="1">
      <c r="E65251" s="120"/>
      <c r="M65251" s="120"/>
      <c r="N65251" s="120"/>
      <c r="U65251" s="121"/>
      <c r="V65251" s="122"/>
      <c r="W65251" s="123"/>
      <c r="AC65251" s="123"/>
    </row>
    <row r="65252" spans="5:29" s="2" customFormat="1">
      <c r="E65252" s="120"/>
      <c r="M65252" s="120"/>
      <c r="N65252" s="120"/>
      <c r="U65252" s="121"/>
      <c r="V65252" s="122"/>
      <c r="W65252" s="123"/>
      <c r="AC65252" s="123"/>
    </row>
    <row r="65253" spans="5:29" s="2" customFormat="1">
      <c r="E65253" s="120"/>
      <c r="M65253" s="120"/>
      <c r="N65253" s="120"/>
      <c r="U65253" s="121"/>
      <c r="V65253" s="122"/>
      <c r="W65253" s="123"/>
      <c r="AC65253" s="123"/>
    </row>
    <row r="65254" spans="5:29" s="2" customFormat="1">
      <c r="E65254" s="120"/>
      <c r="M65254" s="120"/>
      <c r="N65254" s="120"/>
      <c r="U65254" s="121"/>
      <c r="V65254" s="122"/>
      <c r="W65254" s="123"/>
      <c r="AC65254" s="123"/>
    </row>
    <row r="65255" spans="5:29" s="2" customFormat="1">
      <c r="E65255" s="120"/>
      <c r="M65255" s="120"/>
      <c r="N65255" s="120"/>
      <c r="U65255" s="121"/>
      <c r="V65255" s="122"/>
      <c r="W65255" s="123"/>
      <c r="AC65255" s="123"/>
    </row>
    <row r="65256" spans="5:29" s="2" customFormat="1">
      <c r="E65256" s="120"/>
      <c r="M65256" s="120"/>
      <c r="N65256" s="120"/>
      <c r="U65256" s="121"/>
      <c r="V65256" s="122"/>
      <c r="W65256" s="123"/>
      <c r="AC65256" s="123"/>
    </row>
    <row r="65257" spans="5:29" s="2" customFormat="1">
      <c r="E65257" s="120"/>
      <c r="M65257" s="120"/>
      <c r="N65257" s="120"/>
      <c r="U65257" s="121"/>
      <c r="V65257" s="122"/>
      <c r="W65257" s="123"/>
      <c r="AC65257" s="123"/>
    </row>
    <row r="65258" spans="5:29" s="2" customFormat="1">
      <c r="E65258" s="120"/>
      <c r="M65258" s="120"/>
      <c r="N65258" s="120"/>
      <c r="U65258" s="121"/>
      <c r="V65258" s="122"/>
      <c r="W65258" s="123"/>
      <c r="AC65258" s="123"/>
    </row>
    <row r="65259" spans="5:29" s="2" customFormat="1">
      <c r="E65259" s="120"/>
      <c r="M65259" s="120"/>
      <c r="N65259" s="120"/>
      <c r="U65259" s="121"/>
      <c r="V65259" s="122"/>
      <c r="W65259" s="123"/>
      <c r="AC65259" s="123"/>
    </row>
    <row r="65260" spans="5:29" s="2" customFormat="1">
      <c r="E65260" s="120"/>
      <c r="M65260" s="120"/>
      <c r="N65260" s="120"/>
      <c r="U65260" s="121"/>
      <c r="V65260" s="122"/>
      <c r="W65260" s="123"/>
      <c r="AC65260" s="123"/>
    </row>
    <row r="65261" spans="5:29" s="2" customFormat="1">
      <c r="E65261" s="120"/>
      <c r="M65261" s="120"/>
      <c r="N65261" s="120"/>
      <c r="U65261" s="121"/>
      <c r="V65261" s="122"/>
      <c r="W65261" s="123"/>
      <c r="AC65261" s="123"/>
    </row>
    <row r="65262" spans="5:29" s="2" customFormat="1">
      <c r="E65262" s="120"/>
      <c r="M65262" s="120"/>
      <c r="N65262" s="120"/>
      <c r="U65262" s="121"/>
      <c r="V65262" s="122"/>
      <c r="W65262" s="123"/>
      <c r="AC65262" s="123"/>
    </row>
    <row r="65263" spans="5:29" s="2" customFormat="1">
      <c r="E65263" s="120"/>
      <c r="M65263" s="120"/>
      <c r="N65263" s="120"/>
      <c r="U65263" s="121"/>
      <c r="V65263" s="122"/>
      <c r="W65263" s="123"/>
      <c r="AC65263" s="123"/>
    </row>
    <row r="65264" spans="5:29" s="2" customFormat="1">
      <c r="E65264" s="120"/>
      <c r="M65264" s="120"/>
      <c r="N65264" s="120"/>
      <c r="U65264" s="121"/>
      <c r="V65264" s="122"/>
      <c r="W65264" s="123"/>
      <c r="AC65264" s="123"/>
    </row>
    <row r="65265" spans="5:29" s="2" customFormat="1">
      <c r="E65265" s="120"/>
      <c r="M65265" s="120"/>
      <c r="N65265" s="120"/>
      <c r="U65265" s="121"/>
      <c r="V65265" s="122"/>
      <c r="W65265" s="123"/>
      <c r="AC65265" s="123"/>
    </row>
    <row r="65266" spans="5:29" s="2" customFormat="1">
      <c r="E65266" s="120"/>
      <c r="M65266" s="120"/>
      <c r="N65266" s="120"/>
      <c r="U65266" s="121"/>
      <c r="V65266" s="122"/>
      <c r="W65266" s="123"/>
      <c r="AC65266" s="123"/>
    </row>
    <row r="65267" spans="5:29" s="2" customFormat="1">
      <c r="E65267" s="120"/>
      <c r="M65267" s="120"/>
      <c r="N65267" s="120"/>
      <c r="U65267" s="121"/>
      <c r="V65267" s="122"/>
      <c r="W65267" s="123"/>
      <c r="AC65267" s="123"/>
    </row>
    <row r="65268" spans="5:29" s="2" customFormat="1">
      <c r="E65268" s="120"/>
      <c r="M65268" s="120"/>
      <c r="N65268" s="120"/>
      <c r="U65268" s="121"/>
      <c r="V65268" s="122"/>
      <c r="W65268" s="123"/>
      <c r="AC65268" s="123"/>
    </row>
    <row r="65269" spans="5:29" s="2" customFormat="1">
      <c r="E65269" s="120"/>
      <c r="M65269" s="120"/>
      <c r="N65269" s="120"/>
      <c r="U65269" s="121"/>
      <c r="V65269" s="122"/>
      <c r="W65269" s="123"/>
      <c r="AC65269" s="123"/>
    </row>
    <row r="65270" spans="5:29" s="2" customFormat="1">
      <c r="E65270" s="120"/>
      <c r="M65270" s="120"/>
      <c r="N65270" s="120"/>
      <c r="U65270" s="121"/>
      <c r="V65270" s="122"/>
      <c r="W65270" s="123"/>
      <c r="AC65270" s="123"/>
    </row>
    <row r="65271" spans="5:29" s="2" customFormat="1">
      <c r="E65271" s="120"/>
      <c r="M65271" s="120"/>
      <c r="N65271" s="120"/>
      <c r="U65271" s="121"/>
      <c r="V65271" s="122"/>
      <c r="W65271" s="123"/>
      <c r="AC65271" s="123"/>
    </row>
    <row r="65272" spans="5:29" s="2" customFormat="1">
      <c r="E65272" s="120"/>
      <c r="M65272" s="120"/>
      <c r="N65272" s="120"/>
      <c r="U65272" s="121"/>
      <c r="V65272" s="122"/>
      <c r="W65272" s="123"/>
      <c r="AC65272" s="123"/>
    </row>
    <row r="65273" spans="5:29" s="2" customFormat="1">
      <c r="E65273" s="120"/>
      <c r="M65273" s="120"/>
      <c r="N65273" s="120"/>
      <c r="U65273" s="121"/>
      <c r="V65273" s="122"/>
      <c r="W65273" s="123"/>
      <c r="AC65273" s="123"/>
    </row>
    <row r="65274" spans="5:29" s="2" customFormat="1">
      <c r="E65274" s="120"/>
      <c r="M65274" s="120"/>
      <c r="N65274" s="120"/>
      <c r="U65274" s="121"/>
      <c r="V65274" s="122"/>
      <c r="W65274" s="123"/>
      <c r="AC65274" s="123"/>
    </row>
    <row r="65275" spans="5:29" s="2" customFormat="1">
      <c r="E65275" s="120"/>
      <c r="M65275" s="120"/>
      <c r="N65275" s="120"/>
      <c r="U65275" s="121"/>
      <c r="V65275" s="122"/>
      <c r="W65275" s="123"/>
      <c r="AC65275" s="123"/>
    </row>
    <row r="65276" spans="5:29" s="2" customFormat="1">
      <c r="E65276" s="120"/>
      <c r="M65276" s="120"/>
      <c r="N65276" s="120"/>
      <c r="U65276" s="121"/>
      <c r="V65276" s="122"/>
      <c r="W65276" s="123"/>
      <c r="AC65276" s="123"/>
    </row>
    <row r="65277" spans="5:29" s="2" customFormat="1">
      <c r="E65277" s="120"/>
      <c r="M65277" s="120"/>
      <c r="N65277" s="120"/>
      <c r="U65277" s="121"/>
      <c r="V65277" s="122"/>
      <c r="W65277" s="123"/>
      <c r="AC65277" s="123"/>
    </row>
    <row r="65278" spans="5:29" s="2" customFormat="1">
      <c r="E65278" s="120"/>
      <c r="M65278" s="120"/>
      <c r="N65278" s="120"/>
      <c r="U65278" s="121"/>
      <c r="V65278" s="122"/>
      <c r="W65278" s="123"/>
      <c r="AC65278" s="123"/>
    </row>
    <row r="65279" spans="5:29" s="2" customFormat="1">
      <c r="E65279" s="120"/>
      <c r="M65279" s="120"/>
      <c r="N65279" s="120"/>
      <c r="U65279" s="121"/>
      <c r="V65279" s="122"/>
      <c r="W65279" s="123"/>
      <c r="AC65279" s="123"/>
    </row>
    <row r="65280" spans="5:29" s="2" customFormat="1">
      <c r="E65280" s="120"/>
      <c r="M65280" s="120"/>
      <c r="N65280" s="120"/>
      <c r="U65280" s="121"/>
      <c r="V65280" s="122"/>
      <c r="W65280" s="123"/>
      <c r="AC65280" s="123"/>
    </row>
    <row r="65281" spans="5:29" s="2" customFormat="1">
      <c r="E65281" s="120"/>
      <c r="M65281" s="120"/>
      <c r="N65281" s="120"/>
      <c r="U65281" s="121"/>
      <c r="V65281" s="122"/>
      <c r="W65281" s="123"/>
      <c r="AC65281" s="123"/>
    </row>
    <row r="65282" spans="5:29" s="2" customFormat="1">
      <c r="E65282" s="120"/>
      <c r="M65282" s="120"/>
      <c r="N65282" s="120"/>
      <c r="U65282" s="121"/>
      <c r="V65282" s="122"/>
      <c r="W65282" s="123"/>
      <c r="AC65282" s="123"/>
    </row>
    <row r="65283" spans="5:29" s="2" customFormat="1">
      <c r="E65283" s="120"/>
      <c r="M65283" s="120"/>
      <c r="N65283" s="120"/>
      <c r="U65283" s="121"/>
      <c r="V65283" s="122"/>
      <c r="W65283" s="123"/>
      <c r="AC65283" s="123"/>
    </row>
    <row r="65284" spans="5:29" s="2" customFormat="1">
      <c r="E65284" s="120"/>
      <c r="M65284" s="120"/>
      <c r="N65284" s="120"/>
      <c r="U65284" s="121"/>
      <c r="V65284" s="122"/>
      <c r="W65284" s="123"/>
      <c r="AC65284" s="123"/>
    </row>
    <row r="65285" spans="5:29" s="2" customFormat="1">
      <c r="E65285" s="120"/>
      <c r="M65285" s="120"/>
      <c r="N65285" s="120"/>
      <c r="U65285" s="121"/>
      <c r="V65285" s="122"/>
      <c r="W65285" s="123"/>
      <c r="AC65285" s="123"/>
    </row>
    <row r="65286" spans="5:29" s="2" customFormat="1">
      <c r="E65286" s="120"/>
      <c r="M65286" s="120"/>
      <c r="N65286" s="120"/>
      <c r="U65286" s="121"/>
      <c r="V65286" s="122"/>
      <c r="W65286" s="123"/>
      <c r="AC65286" s="123"/>
    </row>
    <row r="65287" spans="5:29" s="2" customFormat="1">
      <c r="E65287" s="120"/>
      <c r="M65287" s="120"/>
      <c r="N65287" s="120"/>
      <c r="U65287" s="121"/>
      <c r="V65287" s="122"/>
      <c r="W65287" s="123"/>
      <c r="AC65287" s="123"/>
    </row>
    <row r="65288" spans="5:29" s="2" customFormat="1">
      <c r="E65288" s="120"/>
      <c r="M65288" s="120"/>
      <c r="N65288" s="120"/>
      <c r="U65288" s="121"/>
      <c r="V65288" s="122"/>
      <c r="W65288" s="123"/>
      <c r="AC65288" s="123"/>
    </row>
    <row r="65289" spans="5:29" s="2" customFormat="1">
      <c r="E65289" s="120"/>
      <c r="M65289" s="120"/>
      <c r="N65289" s="120"/>
      <c r="U65289" s="121"/>
      <c r="V65289" s="122"/>
      <c r="W65289" s="123"/>
      <c r="AC65289" s="123"/>
    </row>
    <row r="65290" spans="5:29" s="2" customFormat="1">
      <c r="E65290" s="120"/>
      <c r="M65290" s="120"/>
      <c r="N65290" s="120"/>
      <c r="U65290" s="121"/>
      <c r="V65290" s="122"/>
      <c r="W65290" s="123"/>
      <c r="AC65290" s="123"/>
    </row>
    <row r="65291" spans="5:29" s="2" customFormat="1">
      <c r="E65291" s="120"/>
      <c r="M65291" s="120"/>
      <c r="N65291" s="120"/>
      <c r="U65291" s="121"/>
      <c r="V65291" s="122"/>
      <c r="W65291" s="123"/>
      <c r="AC65291" s="123"/>
    </row>
    <row r="65292" spans="5:29" s="2" customFormat="1">
      <c r="E65292" s="120"/>
      <c r="M65292" s="120"/>
      <c r="N65292" s="120"/>
      <c r="U65292" s="121"/>
      <c r="V65292" s="122"/>
      <c r="W65292" s="123"/>
      <c r="AC65292" s="123"/>
    </row>
    <row r="65293" spans="5:29" s="2" customFormat="1">
      <c r="E65293" s="120"/>
      <c r="M65293" s="120"/>
      <c r="N65293" s="120"/>
      <c r="U65293" s="121"/>
      <c r="V65293" s="122"/>
      <c r="W65293" s="123"/>
      <c r="AC65293" s="123"/>
    </row>
    <row r="65294" spans="5:29" s="2" customFormat="1">
      <c r="E65294" s="120"/>
      <c r="M65294" s="120"/>
      <c r="N65294" s="120"/>
      <c r="U65294" s="121"/>
      <c r="V65294" s="122"/>
      <c r="W65294" s="123"/>
      <c r="AC65294" s="123"/>
    </row>
    <row r="65295" spans="5:29" s="2" customFormat="1">
      <c r="E65295" s="120"/>
      <c r="M65295" s="120"/>
      <c r="N65295" s="120"/>
      <c r="U65295" s="121"/>
      <c r="V65295" s="122"/>
      <c r="W65295" s="123"/>
      <c r="AC65295" s="123"/>
    </row>
    <row r="65296" spans="5:29" s="2" customFormat="1">
      <c r="E65296" s="120"/>
      <c r="M65296" s="120"/>
      <c r="N65296" s="120"/>
      <c r="U65296" s="121"/>
      <c r="V65296" s="122"/>
      <c r="W65296" s="123"/>
      <c r="AC65296" s="123"/>
    </row>
    <row r="65297" spans="5:29" s="2" customFormat="1">
      <c r="E65297" s="120"/>
      <c r="M65297" s="120"/>
      <c r="N65297" s="120"/>
      <c r="U65297" s="121"/>
      <c r="V65297" s="122"/>
      <c r="W65297" s="123"/>
      <c r="AC65297" s="123"/>
    </row>
    <row r="65298" spans="5:29" s="2" customFormat="1">
      <c r="E65298" s="120"/>
      <c r="M65298" s="120"/>
      <c r="N65298" s="120"/>
      <c r="U65298" s="121"/>
      <c r="V65298" s="122"/>
      <c r="W65298" s="123"/>
      <c r="AC65298" s="123"/>
    </row>
    <row r="65299" spans="5:29" s="2" customFormat="1">
      <c r="E65299" s="120"/>
      <c r="M65299" s="120"/>
      <c r="N65299" s="120"/>
      <c r="U65299" s="121"/>
      <c r="V65299" s="122"/>
      <c r="W65299" s="123"/>
      <c r="AC65299" s="123"/>
    </row>
    <row r="65300" spans="5:29" s="2" customFormat="1">
      <c r="E65300" s="120"/>
      <c r="M65300" s="120"/>
      <c r="N65300" s="120"/>
      <c r="U65300" s="121"/>
      <c r="V65300" s="122"/>
      <c r="W65300" s="123"/>
      <c r="AC65300" s="123"/>
    </row>
    <row r="65301" spans="5:29" s="2" customFormat="1">
      <c r="E65301" s="120"/>
      <c r="M65301" s="120"/>
      <c r="N65301" s="120"/>
      <c r="U65301" s="121"/>
      <c r="V65301" s="122"/>
      <c r="W65301" s="123"/>
      <c r="AC65301" s="123"/>
    </row>
    <row r="65302" spans="5:29" s="2" customFormat="1">
      <c r="E65302" s="120"/>
      <c r="M65302" s="120"/>
      <c r="N65302" s="120"/>
      <c r="U65302" s="121"/>
      <c r="V65302" s="122"/>
      <c r="W65302" s="123"/>
      <c r="AC65302" s="123"/>
    </row>
    <row r="65303" spans="5:29" s="2" customFormat="1">
      <c r="E65303" s="120"/>
      <c r="M65303" s="120"/>
      <c r="N65303" s="120"/>
      <c r="U65303" s="121"/>
      <c r="V65303" s="122"/>
      <c r="W65303" s="123"/>
      <c r="AC65303" s="123"/>
    </row>
    <row r="65304" spans="5:29" s="2" customFormat="1">
      <c r="E65304" s="120"/>
      <c r="M65304" s="120"/>
      <c r="N65304" s="120"/>
      <c r="U65304" s="121"/>
      <c r="V65304" s="122"/>
      <c r="W65304" s="123"/>
      <c r="AC65304" s="123"/>
    </row>
    <row r="65305" spans="5:29" s="2" customFormat="1">
      <c r="E65305" s="120"/>
      <c r="M65305" s="120"/>
      <c r="N65305" s="120"/>
      <c r="U65305" s="121"/>
      <c r="V65305" s="122"/>
      <c r="W65305" s="123"/>
      <c r="AC65305" s="123"/>
    </row>
    <row r="65306" spans="5:29" s="2" customFormat="1">
      <c r="E65306" s="120"/>
      <c r="M65306" s="120"/>
      <c r="N65306" s="120"/>
      <c r="U65306" s="121"/>
      <c r="V65306" s="122"/>
      <c r="W65306" s="123"/>
      <c r="AC65306" s="123"/>
    </row>
    <row r="65307" spans="5:29" s="2" customFormat="1">
      <c r="E65307" s="120"/>
      <c r="M65307" s="120"/>
      <c r="N65307" s="120"/>
      <c r="U65307" s="121"/>
      <c r="V65307" s="122"/>
      <c r="W65307" s="123"/>
      <c r="AC65307" s="123"/>
    </row>
    <row r="65308" spans="5:29" s="2" customFormat="1">
      <c r="E65308" s="120"/>
      <c r="M65308" s="120"/>
      <c r="N65308" s="120"/>
      <c r="U65308" s="121"/>
      <c r="V65308" s="122"/>
      <c r="W65308" s="123"/>
      <c r="AC65308" s="123"/>
    </row>
    <row r="65309" spans="5:29" s="2" customFormat="1">
      <c r="E65309" s="120"/>
      <c r="M65309" s="120"/>
      <c r="N65309" s="120"/>
      <c r="U65309" s="121"/>
      <c r="V65309" s="122"/>
      <c r="W65309" s="123"/>
      <c r="AC65309" s="123"/>
    </row>
    <row r="65310" spans="5:29" s="2" customFormat="1">
      <c r="E65310" s="120"/>
      <c r="M65310" s="120"/>
      <c r="N65310" s="120"/>
      <c r="U65310" s="121"/>
      <c r="V65310" s="122"/>
      <c r="W65310" s="123"/>
      <c r="AC65310" s="123"/>
    </row>
    <row r="65311" spans="5:29" s="2" customFormat="1">
      <c r="E65311" s="120"/>
      <c r="M65311" s="120"/>
      <c r="N65311" s="120"/>
      <c r="U65311" s="121"/>
      <c r="V65311" s="122"/>
      <c r="W65311" s="123"/>
      <c r="AC65311" s="123"/>
    </row>
    <row r="65312" spans="5:29" s="2" customFormat="1">
      <c r="E65312" s="120"/>
      <c r="M65312" s="120"/>
      <c r="N65312" s="120"/>
      <c r="U65312" s="121"/>
      <c r="V65312" s="122"/>
      <c r="W65312" s="123"/>
      <c r="AC65312" s="123"/>
    </row>
    <row r="65313" spans="5:29" s="2" customFormat="1">
      <c r="E65313" s="120"/>
      <c r="M65313" s="120"/>
      <c r="N65313" s="120"/>
      <c r="U65313" s="121"/>
      <c r="V65313" s="122"/>
      <c r="W65313" s="123"/>
      <c r="AC65313" s="123"/>
    </row>
    <row r="65314" spans="5:29" s="2" customFormat="1">
      <c r="E65314" s="120"/>
      <c r="M65314" s="120"/>
      <c r="N65314" s="120"/>
      <c r="U65314" s="121"/>
      <c r="V65314" s="122"/>
      <c r="W65314" s="123"/>
      <c r="AC65314" s="123"/>
    </row>
    <row r="65315" spans="5:29" s="2" customFormat="1">
      <c r="E65315" s="120"/>
      <c r="M65315" s="120"/>
      <c r="N65315" s="120"/>
      <c r="U65315" s="121"/>
      <c r="V65315" s="122"/>
      <c r="W65315" s="123"/>
      <c r="AC65315" s="123"/>
    </row>
    <row r="65316" spans="5:29" s="2" customFormat="1">
      <c r="E65316" s="120"/>
      <c r="M65316" s="120"/>
      <c r="N65316" s="120"/>
      <c r="U65316" s="121"/>
      <c r="V65316" s="122"/>
      <c r="W65316" s="123"/>
      <c r="AC65316" s="123"/>
    </row>
    <row r="65317" spans="5:29" s="2" customFormat="1">
      <c r="E65317" s="120"/>
      <c r="M65317" s="120"/>
      <c r="N65317" s="120"/>
      <c r="U65317" s="121"/>
      <c r="V65317" s="122"/>
      <c r="W65317" s="123"/>
      <c r="AC65317" s="123"/>
    </row>
    <row r="65318" spans="5:29" s="2" customFormat="1">
      <c r="E65318" s="120"/>
      <c r="M65318" s="120"/>
      <c r="N65318" s="120"/>
      <c r="U65318" s="121"/>
      <c r="V65318" s="122"/>
      <c r="W65318" s="123"/>
      <c r="AC65318" s="123"/>
    </row>
    <row r="65319" spans="5:29" s="2" customFormat="1">
      <c r="E65319" s="120"/>
      <c r="M65319" s="120"/>
      <c r="N65319" s="120"/>
      <c r="U65319" s="121"/>
      <c r="V65319" s="122"/>
      <c r="W65319" s="123"/>
      <c r="AC65319" s="123"/>
    </row>
    <row r="65320" spans="5:29" s="2" customFormat="1">
      <c r="E65320" s="120"/>
      <c r="M65320" s="120"/>
      <c r="N65320" s="120"/>
      <c r="U65320" s="121"/>
      <c r="V65320" s="122"/>
      <c r="W65320" s="123"/>
      <c r="AC65320" s="123"/>
    </row>
    <row r="65321" spans="5:29" s="2" customFormat="1">
      <c r="E65321" s="120"/>
      <c r="M65321" s="120"/>
      <c r="N65321" s="120"/>
      <c r="U65321" s="121"/>
      <c r="V65321" s="122"/>
      <c r="W65321" s="123"/>
      <c r="AC65321" s="123"/>
    </row>
    <row r="65322" spans="5:29" s="2" customFormat="1">
      <c r="E65322" s="120"/>
      <c r="M65322" s="120"/>
      <c r="N65322" s="120"/>
      <c r="U65322" s="121"/>
      <c r="V65322" s="122"/>
      <c r="W65322" s="123"/>
      <c r="AC65322" s="123"/>
    </row>
    <row r="65323" spans="5:29" s="2" customFormat="1">
      <c r="E65323" s="120"/>
      <c r="M65323" s="120"/>
      <c r="N65323" s="120"/>
      <c r="U65323" s="121"/>
      <c r="V65323" s="122"/>
      <c r="W65323" s="123"/>
      <c r="AC65323" s="123"/>
    </row>
    <row r="65324" spans="5:29" s="2" customFormat="1">
      <c r="E65324" s="120"/>
      <c r="M65324" s="120"/>
      <c r="N65324" s="120"/>
      <c r="U65324" s="121"/>
      <c r="V65324" s="122"/>
      <c r="W65324" s="123"/>
      <c r="AC65324" s="123"/>
    </row>
    <row r="65325" spans="5:29" s="2" customFormat="1">
      <c r="E65325" s="120"/>
      <c r="M65325" s="120"/>
      <c r="N65325" s="120"/>
      <c r="U65325" s="121"/>
      <c r="V65325" s="122"/>
      <c r="W65325" s="123"/>
      <c r="AC65325" s="123"/>
    </row>
    <row r="65326" spans="5:29" s="2" customFormat="1">
      <c r="E65326" s="120"/>
      <c r="M65326" s="120"/>
      <c r="N65326" s="120"/>
      <c r="U65326" s="121"/>
      <c r="V65326" s="122"/>
      <c r="W65326" s="123"/>
      <c r="AC65326" s="123"/>
    </row>
    <row r="65327" spans="5:29" s="2" customFormat="1">
      <c r="E65327" s="120"/>
      <c r="M65327" s="120"/>
      <c r="N65327" s="120"/>
      <c r="U65327" s="121"/>
      <c r="V65327" s="122"/>
      <c r="W65327" s="123"/>
      <c r="AC65327" s="123"/>
    </row>
    <row r="65328" spans="5:29" s="2" customFormat="1">
      <c r="E65328" s="120"/>
      <c r="M65328" s="120"/>
      <c r="N65328" s="120"/>
      <c r="U65328" s="121"/>
      <c r="V65328" s="122"/>
      <c r="W65328" s="123"/>
      <c r="AC65328" s="123"/>
    </row>
    <row r="65329" spans="5:29" s="2" customFormat="1">
      <c r="E65329" s="120"/>
      <c r="M65329" s="120"/>
      <c r="N65329" s="120"/>
      <c r="U65329" s="121"/>
      <c r="V65329" s="122"/>
      <c r="W65329" s="123"/>
      <c r="AC65329" s="123"/>
    </row>
    <row r="65330" spans="5:29" s="2" customFormat="1">
      <c r="E65330" s="120"/>
      <c r="M65330" s="120"/>
      <c r="N65330" s="120"/>
      <c r="U65330" s="121"/>
      <c r="V65330" s="122"/>
      <c r="W65330" s="123"/>
      <c r="AC65330" s="123"/>
    </row>
    <row r="65331" spans="5:29" s="2" customFormat="1">
      <c r="E65331" s="120"/>
      <c r="M65331" s="120"/>
      <c r="N65331" s="120"/>
      <c r="U65331" s="121"/>
      <c r="V65331" s="122"/>
      <c r="W65331" s="123"/>
      <c r="AC65331" s="123"/>
    </row>
    <row r="65332" spans="5:29" s="2" customFormat="1">
      <c r="E65332" s="120"/>
      <c r="M65332" s="120"/>
      <c r="N65332" s="120"/>
      <c r="U65332" s="121"/>
      <c r="V65332" s="122"/>
      <c r="W65332" s="123"/>
      <c r="AC65332" s="123"/>
    </row>
    <row r="65333" spans="5:29" s="2" customFormat="1">
      <c r="E65333" s="120"/>
      <c r="M65333" s="120"/>
      <c r="N65333" s="120"/>
      <c r="U65333" s="121"/>
      <c r="V65333" s="122"/>
      <c r="W65333" s="123"/>
      <c r="AC65333" s="123"/>
    </row>
    <row r="65334" spans="5:29" s="2" customFormat="1">
      <c r="E65334" s="120"/>
      <c r="M65334" s="120"/>
      <c r="N65334" s="120"/>
      <c r="U65334" s="121"/>
      <c r="V65334" s="122"/>
      <c r="W65334" s="123"/>
      <c r="AC65334" s="123"/>
    </row>
    <row r="65335" spans="5:29" s="2" customFormat="1">
      <c r="E65335" s="120"/>
      <c r="M65335" s="120"/>
      <c r="N65335" s="120"/>
      <c r="U65335" s="121"/>
      <c r="V65335" s="122"/>
      <c r="W65335" s="123"/>
      <c r="AC65335" s="123"/>
    </row>
    <row r="65336" spans="5:29" s="2" customFormat="1">
      <c r="E65336" s="120"/>
      <c r="M65336" s="120"/>
      <c r="N65336" s="120"/>
      <c r="U65336" s="121"/>
      <c r="V65336" s="122"/>
      <c r="W65336" s="123"/>
      <c r="AC65336" s="123"/>
    </row>
    <row r="65337" spans="5:29" s="2" customFormat="1">
      <c r="E65337" s="120"/>
      <c r="M65337" s="120"/>
      <c r="N65337" s="120"/>
      <c r="U65337" s="121"/>
      <c r="V65337" s="122"/>
      <c r="W65337" s="123"/>
      <c r="AC65337" s="123"/>
    </row>
    <row r="65338" spans="5:29" s="2" customFormat="1">
      <c r="E65338" s="120"/>
      <c r="M65338" s="120"/>
      <c r="N65338" s="120"/>
      <c r="U65338" s="121"/>
      <c r="V65338" s="122"/>
      <c r="W65338" s="123"/>
      <c r="AC65338" s="123"/>
    </row>
    <row r="65339" spans="5:29" s="2" customFormat="1">
      <c r="E65339" s="120"/>
      <c r="M65339" s="120"/>
      <c r="N65339" s="120"/>
      <c r="U65339" s="121"/>
      <c r="V65339" s="122"/>
      <c r="W65339" s="123"/>
      <c r="AC65339" s="123"/>
    </row>
    <row r="65340" spans="5:29" s="2" customFormat="1">
      <c r="E65340" s="120"/>
      <c r="M65340" s="120"/>
      <c r="N65340" s="120"/>
      <c r="U65340" s="121"/>
      <c r="V65340" s="122"/>
      <c r="W65340" s="123"/>
      <c r="AC65340" s="123"/>
    </row>
    <row r="65341" spans="5:29" s="2" customFormat="1">
      <c r="E65341" s="120"/>
      <c r="M65341" s="120"/>
      <c r="N65341" s="120"/>
      <c r="U65341" s="121"/>
      <c r="V65341" s="122"/>
      <c r="W65341" s="123"/>
      <c r="AC65341" s="123"/>
    </row>
    <row r="65342" spans="5:29" s="2" customFormat="1">
      <c r="E65342" s="120"/>
      <c r="M65342" s="120"/>
      <c r="N65342" s="120"/>
      <c r="U65342" s="121"/>
      <c r="V65342" s="122"/>
      <c r="W65342" s="123"/>
      <c r="AC65342" s="123"/>
    </row>
    <row r="65343" spans="5:29" s="2" customFormat="1">
      <c r="E65343" s="120"/>
      <c r="M65343" s="120"/>
      <c r="N65343" s="120"/>
      <c r="U65343" s="121"/>
      <c r="V65343" s="122"/>
      <c r="W65343" s="123"/>
      <c r="AC65343" s="123"/>
    </row>
    <row r="65344" spans="5:29" s="2" customFormat="1">
      <c r="E65344" s="120"/>
      <c r="M65344" s="120"/>
      <c r="N65344" s="120"/>
      <c r="U65344" s="121"/>
      <c r="V65344" s="122"/>
      <c r="W65344" s="123"/>
      <c r="AC65344" s="123"/>
    </row>
    <row r="65345" spans="5:29" s="2" customFormat="1">
      <c r="E65345" s="120"/>
      <c r="M65345" s="120"/>
      <c r="N65345" s="120"/>
      <c r="U65345" s="121"/>
      <c r="V65345" s="122"/>
      <c r="W65345" s="123"/>
      <c r="AC65345" s="123"/>
    </row>
    <row r="65346" spans="5:29" s="2" customFormat="1">
      <c r="E65346" s="120"/>
      <c r="M65346" s="120"/>
      <c r="N65346" s="120"/>
      <c r="U65346" s="121"/>
      <c r="V65346" s="122"/>
      <c r="W65346" s="123"/>
      <c r="AC65346" s="123"/>
    </row>
    <row r="65347" spans="5:29" s="2" customFormat="1">
      <c r="E65347" s="120"/>
      <c r="M65347" s="120"/>
      <c r="N65347" s="120"/>
      <c r="U65347" s="121"/>
      <c r="V65347" s="122"/>
      <c r="W65347" s="123"/>
      <c r="AC65347" s="123"/>
    </row>
    <row r="65348" spans="5:29" s="2" customFormat="1">
      <c r="E65348" s="120"/>
      <c r="M65348" s="120"/>
      <c r="N65348" s="120"/>
      <c r="U65348" s="121"/>
      <c r="V65348" s="122"/>
      <c r="W65348" s="123"/>
      <c r="AC65348" s="123"/>
    </row>
    <row r="65349" spans="5:29" s="2" customFormat="1">
      <c r="E65349" s="120"/>
      <c r="M65349" s="120"/>
      <c r="N65349" s="120"/>
      <c r="U65349" s="121"/>
      <c r="V65349" s="122"/>
      <c r="W65349" s="123"/>
      <c r="AC65349" s="123"/>
    </row>
    <row r="65350" spans="5:29" s="2" customFormat="1">
      <c r="E65350" s="120"/>
      <c r="M65350" s="120"/>
      <c r="N65350" s="120"/>
      <c r="U65350" s="121"/>
      <c r="V65350" s="122"/>
      <c r="W65350" s="123"/>
      <c r="AC65350" s="123"/>
    </row>
    <row r="65351" spans="5:29" s="2" customFormat="1">
      <c r="E65351" s="120"/>
      <c r="M65351" s="120"/>
      <c r="N65351" s="120"/>
      <c r="U65351" s="121"/>
      <c r="V65351" s="122"/>
      <c r="W65351" s="123"/>
      <c r="AC65351" s="123"/>
    </row>
    <row r="65352" spans="5:29" s="2" customFormat="1">
      <c r="E65352" s="120"/>
      <c r="M65352" s="120"/>
      <c r="N65352" s="120"/>
      <c r="U65352" s="121"/>
      <c r="V65352" s="122"/>
      <c r="W65352" s="123"/>
      <c r="AC65352" s="123"/>
    </row>
    <row r="65353" spans="5:29" s="2" customFormat="1">
      <c r="E65353" s="120"/>
      <c r="M65353" s="120"/>
      <c r="N65353" s="120"/>
      <c r="U65353" s="121"/>
      <c r="V65353" s="122"/>
      <c r="W65353" s="123"/>
      <c r="AC65353" s="123"/>
    </row>
    <row r="65354" spans="5:29" s="2" customFormat="1">
      <c r="E65354" s="120"/>
      <c r="M65354" s="120"/>
      <c r="N65354" s="120"/>
      <c r="U65354" s="121"/>
      <c r="V65354" s="122"/>
      <c r="W65354" s="123"/>
      <c r="AC65354" s="123"/>
    </row>
    <row r="65355" spans="5:29" s="2" customFormat="1">
      <c r="E65355" s="120"/>
      <c r="M65355" s="120"/>
      <c r="N65355" s="120"/>
      <c r="U65355" s="121"/>
      <c r="V65355" s="122"/>
      <c r="W65355" s="123"/>
      <c r="AC65355" s="123"/>
    </row>
    <row r="65356" spans="5:29" s="2" customFormat="1">
      <c r="E65356" s="120"/>
      <c r="M65356" s="120"/>
      <c r="N65356" s="120"/>
      <c r="U65356" s="121"/>
      <c r="V65356" s="122"/>
      <c r="W65356" s="123"/>
      <c r="AC65356" s="123"/>
    </row>
    <row r="65357" spans="5:29" s="2" customFormat="1">
      <c r="E65357" s="120"/>
      <c r="M65357" s="120"/>
      <c r="N65357" s="120"/>
      <c r="U65357" s="121"/>
      <c r="V65357" s="122"/>
      <c r="W65357" s="123"/>
      <c r="AC65357" s="123"/>
    </row>
    <row r="65358" spans="5:29" s="2" customFormat="1">
      <c r="E65358" s="120"/>
      <c r="M65358" s="120"/>
      <c r="N65358" s="120"/>
      <c r="U65358" s="121"/>
      <c r="V65358" s="122"/>
      <c r="W65358" s="123"/>
      <c r="AC65358" s="123"/>
    </row>
    <row r="65359" spans="5:29" s="2" customFormat="1">
      <c r="E65359" s="120"/>
      <c r="M65359" s="120"/>
      <c r="N65359" s="120"/>
      <c r="U65359" s="121"/>
      <c r="V65359" s="122"/>
      <c r="W65359" s="123"/>
      <c r="AC65359" s="123"/>
    </row>
    <row r="65360" spans="5:29" s="2" customFormat="1">
      <c r="E65360" s="120"/>
      <c r="M65360" s="120"/>
      <c r="N65360" s="120"/>
      <c r="U65360" s="121"/>
      <c r="V65360" s="122"/>
      <c r="W65360" s="123"/>
      <c r="AC65360" s="123"/>
    </row>
    <row r="65361" spans="5:29" s="2" customFormat="1">
      <c r="E65361" s="120"/>
      <c r="M65361" s="120"/>
      <c r="N65361" s="120"/>
      <c r="U65361" s="121"/>
      <c r="V65361" s="122"/>
      <c r="W65361" s="123"/>
      <c r="AC65361" s="123"/>
    </row>
    <row r="65362" spans="5:29" s="2" customFormat="1">
      <c r="E65362" s="120"/>
      <c r="M65362" s="120"/>
      <c r="N65362" s="120"/>
      <c r="U65362" s="121"/>
      <c r="V65362" s="122"/>
      <c r="W65362" s="123"/>
      <c r="AC65362" s="123"/>
    </row>
    <row r="65363" spans="5:29" s="2" customFormat="1">
      <c r="E65363" s="120"/>
      <c r="M65363" s="120"/>
      <c r="N65363" s="120"/>
      <c r="U65363" s="121"/>
      <c r="V65363" s="122"/>
      <c r="W65363" s="123"/>
      <c r="AC65363" s="123"/>
    </row>
    <row r="65364" spans="5:29" s="2" customFormat="1">
      <c r="E65364" s="120"/>
      <c r="M65364" s="120"/>
      <c r="N65364" s="120"/>
      <c r="U65364" s="121"/>
      <c r="V65364" s="122"/>
      <c r="W65364" s="123"/>
      <c r="AC65364" s="123"/>
    </row>
    <row r="65365" spans="5:29" s="2" customFormat="1">
      <c r="E65365" s="120"/>
      <c r="M65365" s="120"/>
      <c r="N65365" s="120"/>
      <c r="U65365" s="121"/>
      <c r="V65365" s="122"/>
      <c r="W65365" s="123"/>
      <c r="AC65365" s="123"/>
    </row>
    <row r="65366" spans="5:29" s="2" customFormat="1">
      <c r="E65366" s="120"/>
      <c r="M65366" s="120"/>
      <c r="N65366" s="120"/>
      <c r="U65366" s="121"/>
      <c r="V65366" s="122"/>
      <c r="W65366" s="123"/>
      <c r="AC65366" s="123"/>
    </row>
    <row r="65367" spans="5:29" s="2" customFormat="1">
      <c r="E65367" s="120"/>
      <c r="M65367" s="120"/>
      <c r="N65367" s="120"/>
      <c r="U65367" s="121"/>
      <c r="V65367" s="122"/>
      <c r="W65367" s="123"/>
      <c r="AC65367" s="123"/>
    </row>
    <row r="65368" spans="5:29" s="2" customFormat="1">
      <c r="E65368" s="120"/>
      <c r="M65368" s="120"/>
      <c r="N65368" s="120"/>
      <c r="U65368" s="121"/>
      <c r="V65368" s="122"/>
      <c r="W65368" s="123"/>
      <c r="AC65368" s="123"/>
    </row>
    <row r="65369" spans="5:29" s="2" customFormat="1">
      <c r="E65369" s="120"/>
      <c r="M65369" s="120"/>
      <c r="N65369" s="120"/>
      <c r="U65369" s="121"/>
      <c r="V65369" s="122"/>
      <c r="W65369" s="123"/>
      <c r="AC65369" s="123"/>
    </row>
    <row r="65370" spans="5:29" s="2" customFormat="1">
      <c r="E65370" s="120"/>
      <c r="M65370" s="120"/>
      <c r="N65370" s="120"/>
      <c r="U65370" s="121"/>
      <c r="V65370" s="122"/>
      <c r="W65370" s="123"/>
      <c r="AC65370" s="123"/>
    </row>
    <row r="65371" spans="5:29" s="2" customFormat="1">
      <c r="E65371" s="120"/>
      <c r="M65371" s="120"/>
      <c r="N65371" s="120"/>
      <c r="U65371" s="121"/>
      <c r="V65371" s="122"/>
      <c r="W65371" s="123"/>
      <c r="AC65371" s="123"/>
    </row>
    <row r="65372" spans="5:29" s="2" customFormat="1">
      <c r="E65372" s="120"/>
      <c r="M65372" s="120"/>
      <c r="N65372" s="120"/>
      <c r="U65372" s="121"/>
      <c r="V65372" s="122"/>
      <c r="W65372" s="123"/>
      <c r="AC65372" s="123"/>
    </row>
    <row r="65373" spans="5:29" s="2" customFormat="1">
      <c r="E65373" s="120"/>
      <c r="M65373" s="120"/>
      <c r="N65373" s="120"/>
      <c r="U65373" s="121"/>
      <c r="V65373" s="122"/>
      <c r="W65373" s="123"/>
      <c r="AC65373" s="123"/>
    </row>
    <row r="65374" spans="5:29" s="2" customFormat="1">
      <c r="E65374" s="120"/>
      <c r="M65374" s="120"/>
      <c r="N65374" s="120"/>
      <c r="U65374" s="121"/>
      <c r="V65374" s="122"/>
      <c r="W65374" s="123"/>
      <c r="AC65374" s="123"/>
    </row>
    <row r="65375" spans="5:29" s="2" customFormat="1">
      <c r="E65375" s="120"/>
      <c r="M65375" s="120"/>
      <c r="N65375" s="120"/>
      <c r="U65375" s="121"/>
      <c r="V65375" s="122"/>
      <c r="W65375" s="123"/>
      <c r="AC65375" s="123"/>
    </row>
    <row r="65376" spans="5:29" s="2" customFormat="1">
      <c r="E65376" s="120"/>
      <c r="M65376" s="120"/>
      <c r="N65376" s="120"/>
      <c r="U65376" s="121"/>
      <c r="V65376" s="122"/>
      <c r="W65376" s="123"/>
      <c r="AC65376" s="123"/>
    </row>
    <row r="65377" spans="5:29" s="2" customFormat="1">
      <c r="E65377" s="120"/>
      <c r="M65377" s="120"/>
      <c r="N65377" s="120"/>
      <c r="U65377" s="121"/>
      <c r="V65377" s="122"/>
      <c r="W65377" s="123"/>
      <c r="AC65377" s="123"/>
    </row>
    <row r="65378" spans="5:29" s="2" customFormat="1">
      <c r="E65378" s="120"/>
      <c r="M65378" s="120"/>
      <c r="N65378" s="120"/>
      <c r="U65378" s="121"/>
      <c r="V65378" s="122"/>
      <c r="W65378" s="123"/>
      <c r="AC65378" s="123"/>
    </row>
    <row r="65379" spans="5:29" s="2" customFormat="1">
      <c r="E65379" s="120"/>
      <c r="M65379" s="120"/>
      <c r="N65379" s="120"/>
      <c r="U65379" s="121"/>
      <c r="V65379" s="122"/>
      <c r="W65379" s="123"/>
      <c r="AC65379" s="123"/>
    </row>
    <row r="65380" spans="5:29" s="2" customFormat="1">
      <c r="E65380" s="120"/>
      <c r="M65380" s="120"/>
      <c r="N65380" s="120"/>
      <c r="U65380" s="121"/>
      <c r="V65380" s="122"/>
      <c r="W65380" s="123"/>
      <c r="AC65380" s="123"/>
    </row>
    <row r="65381" spans="5:29" s="2" customFormat="1">
      <c r="E65381" s="120"/>
      <c r="M65381" s="120"/>
      <c r="N65381" s="120"/>
      <c r="U65381" s="121"/>
      <c r="V65381" s="122"/>
      <c r="W65381" s="123"/>
      <c r="AC65381" s="123"/>
    </row>
    <row r="65382" spans="5:29" s="2" customFormat="1">
      <c r="E65382" s="120"/>
      <c r="M65382" s="120"/>
      <c r="N65382" s="120"/>
      <c r="U65382" s="121"/>
      <c r="V65382" s="122"/>
      <c r="W65382" s="123"/>
      <c r="AC65382" s="123"/>
    </row>
    <row r="65383" spans="5:29" s="2" customFormat="1">
      <c r="E65383" s="120"/>
      <c r="M65383" s="120"/>
      <c r="N65383" s="120"/>
      <c r="U65383" s="121"/>
      <c r="V65383" s="122"/>
      <c r="W65383" s="123"/>
      <c r="AC65383" s="123"/>
    </row>
    <row r="65384" spans="5:29" s="2" customFormat="1">
      <c r="E65384" s="120"/>
      <c r="M65384" s="120"/>
      <c r="N65384" s="120"/>
      <c r="U65384" s="121"/>
      <c r="V65384" s="122"/>
      <c r="W65384" s="123"/>
      <c r="AC65384" s="123"/>
    </row>
    <row r="65385" spans="5:29" s="2" customFormat="1">
      <c r="E65385" s="120"/>
      <c r="M65385" s="120"/>
      <c r="N65385" s="120"/>
      <c r="U65385" s="121"/>
      <c r="V65385" s="122"/>
      <c r="W65385" s="123"/>
      <c r="AC65385" s="123"/>
    </row>
    <row r="65386" spans="5:29" s="2" customFormat="1">
      <c r="E65386" s="120"/>
      <c r="M65386" s="120"/>
      <c r="N65386" s="120"/>
      <c r="U65386" s="121"/>
      <c r="V65386" s="122"/>
      <c r="W65386" s="123"/>
      <c r="AC65386" s="123"/>
    </row>
    <row r="65387" spans="5:29" s="2" customFormat="1">
      <c r="E65387" s="120"/>
      <c r="M65387" s="120"/>
      <c r="N65387" s="120"/>
      <c r="U65387" s="121"/>
      <c r="V65387" s="122"/>
      <c r="W65387" s="123"/>
      <c r="AC65387" s="123"/>
    </row>
    <row r="65388" spans="5:29" s="2" customFormat="1">
      <c r="E65388" s="120"/>
      <c r="M65388" s="120"/>
      <c r="N65388" s="120"/>
      <c r="U65388" s="121"/>
      <c r="V65388" s="122"/>
      <c r="W65388" s="123"/>
      <c r="AC65388" s="123"/>
    </row>
    <row r="65389" spans="5:29" s="2" customFormat="1">
      <c r="E65389" s="120"/>
      <c r="M65389" s="120"/>
      <c r="N65389" s="120"/>
      <c r="U65389" s="121"/>
      <c r="V65389" s="122"/>
      <c r="W65389" s="123"/>
      <c r="AC65389" s="123"/>
    </row>
    <row r="65390" spans="5:29" s="2" customFormat="1">
      <c r="E65390" s="120"/>
      <c r="M65390" s="120"/>
      <c r="N65390" s="120"/>
      <c r="U65390" s="121"/>
      <c r="V65390" s="122"/>
      <c r="W65390" s="123"/>
      <c r="AC65390" s="123"/>
    </row>
    <row r="65391" spans="5:29" s="2" customFormat="1">
      <c r="E65391" s="120"/>
      <c r="M65391" s="120"/>
      <c r="N65391" s="120"/>
      <c r="U65391" s="121"/>
      <c r="V65391" s="122"/>
      <c r="W65391" s="123"/>
      <c r="AC65391" s="123"/>
    </row>
    <row r="65392" spans="5:29" s="2" customFormat="1">
      <c r="E65392" s="120"/>
      <c r="M65392" s="120"/>
      <c r="N65392" s="120"/>
      <c r="U65392" s="121"/>
      <c r="V65392" s="122"/>
      <c r="W65392" s="123"/>
      <c r="AC65392" s="123"/>
    </row>
    <row r="65393" spans="5:29" s="2" customFormat="1">
      <c r="E65393" s="120"/>
      <c r="M65393" s="120"/>
      <c r="N65393" s="120"/>
      <c r="U65393" s="121"/>
      <c r="V65393" s="122"/>
      <c r="W65393" s="123"/>
      <c r="AC65393" s="123"/>
    </row>
    <row r="65394" spans="5:29" s="2" customFormat="1">
      <c r="E65394" s="120"/>
      <c r="M65394" s="120"/>
      <c r="N65394" s="120"/>
      <c r="U65394" s="121"/>
      <c r="V65394" s="122"/>
      <c r="W65394" s="123"/>
      <c r="AC65394" s="123"/>
    </row>
    <row r="65395" spans="5:29" s="2" customFormat="1">
      <c r="E65395" s="120"/>
      <c r="M65395" s="120"/>
      <c r="N65395" s="120"/>
      <c r="U65395" s="121"/>
      <c r="V65395" s="122"/>
      <c r="W65395" s="123"/>
      <c r="AC65395" s="123"/>
    </row>
    <row r="65396" spans="5:29" s="2" customFormat="1">
      <c r="E65396" s="120"/>
      <c r="M65396" s="120"/>
      <c r="N65396" s="120"/>
      <c r="U65396" s="121"/>
      <c r="V65396" s="122"/>
      <c r="W65396" s="123"/>
      <c r="AC65396" s="123"/>
    </row>
    <row r="65397" spans="5:29" s="2" customFormat="1">
      <c r="E65397" s="120"/>
      <c r="M65397" s="120"/>
      <c r="N65397" s="120"/>
      <c r="U65397" s="121"/>
      <c r="V65397" s="122"/>
      <c r="W65397" s="123"/>
      <c r="AC65397" s="123"/>
    </row>
    <row r="65398" spans="5:29" s="2" customFormat="1">
      <c r="E65398" s="120"/>
      <c r="M65398" s="120"/>
      <c r="N65398" s="120"/>
      <c r="U65398" s="121"/>
      <c r="V65398" s="122"/>
      <c r="W65398" s="123"/>
      <c r="AC65398" s="123"/>
    </row>
    <row r="65399" spans="5:29" s="2" customFormat="1">
      <c r="E65399" s="120"/>
      <c r="M65399" s="120"/>
      <c r="N65399" s="120"/>
      <c r="U65399" s="121"/>
      <c r="V65399" s="122"/>
      <c r="W65399" s="123"/>
      <c r="AC65399" s="123"/>
    </row>
    <row r="65400" spans="5:29" s="2" customFormat="1">
      <c r="E65400" s="120"/>
      <c r="M65400" s="120"/>
      <c r="N65400" s="120"/>
      <c r="U65400" s="121"/>
      <c r="V65400" s="122"/>
      <c r="W65400" s="123"/>
      <c r="AC65400" s="123"/>
    </row>
    <row r="65401" spans="5:29" s="2" customFormat="1">
      <c r="E65401" s="120"/>
      <c r="M65401" s="120"/>
      <c r="N65401" s="120"/>
      <c r="U65401" s="121"/>
      <c r="V65401" s="122"/>
      <c r="W65401" s="123"/>
      <c r="AC65401" s="123"/>
    </row>
    <row r="65402" spans="5:29" s="2" customFormat="1">
      <c r="E65402" s="120"/>
      <c r="M65402" s="120"/>
      <c r="N65402" s="120"/>
      <c r="U65402" s="121"/>
      <c r="V65402" s="122"/>
      <c r="W65402" s="123"/>
      <c r="AC65402" s="123"/>
    </row>
    <row r="65403" spans="5:29" s="2" customFormat="1">
      <c r="E65403" s="120"/>
      <c r="M65403" s="120"/>
      <c r="N65403" s="120"/>
      <c r="U65403" s="121"/>
      <c r="V65403" s="122"/>
      <c r="W65403" s="123"/>
      <c r="AC65403" s="123"/>
    </row>
    <row r="65404" spans="5:29" s="2" customFormat="1">
      <c r="E65404" s="120"/>
      <c r="M65404" s="120"/>
      <c r="N65404" s="120"/>
      <c r="U65404" s="121"/>
      <c r="V65404" s="122"/>
      <c r="W65404" s="123"/>
      <c r="AC65404" s="123"/>
    </row>
    <row r="65405" spans="5:29" s="2" customFormat="1">
      <c r="E65405" s="120"/>
      <c r="M65405" s="120"/>
      <c r="N65405" s="120"/>
      <c r="U65405" s="121"/>
      <c r="V65405" s="122"/>
      <c r="W65405" s="123"/>
      <c r="AC65405" s="123"/>
    </row>
    <row r="65406" spans="5:29" s="2" customFormat="1">
      <c r="E65406" s="120"/>
      <c r="M65406" s="120"/>
      <c r="N65406" s="120"/>
      <c r="U65406" s="121"/>
      <c r="V65406" s="122"/>
      <c r="W65406" s="123"/>
      <c r="AC65406" s="123"/>
    </row>
    <row r="65407" spans="5:29" s="2" customFormat="1">
      <c r="E65407" s="120"/>
      <c r="M65407" s="120"/>
      <c r="N65407" s="120"/>
      <c r="U65407" s="121"/>
      <c r="V65407" s="122"/>
      <c r="W65407" s="123"/>
      <c r="AC65407" s="123"/>
    </row>
    <row r="65408" spans="5:29" s="2" customFormat="1">
      <c r="E65408" s="120"/>
      <c r="M65408" s="120"/>
      <c r="N65408" s="120"/>
      <c r="U65408" s="121"/>
      <c r="V65408" s="122"/>
      <c r="W65408" s="123"/>
      <c r="AC65408" s="123"/>
    </row>
    <row r="65409" spans="5:29" s="2" customFormat="1">
      <c r="E65409" s="120"/>
      <c r="M65409" s="120"/>
      <c r="N65409" s="120"/>
      <c r="U65409" s="121"/>
      <c r="V65409" s="122"/>
      <c r="W65409" s="123"/>
      <c r="AC65409" s="123"/>
    </row>
    <row r="65410" spans="5:29" s="2" customFormat="1">
      <c r="E65410" s="120"/>
      <c r="M65410" s="120"/>
      <c r="N65410" s="120"/>
      <c r="U65410" s="121"/>
      <c r="V65410" s="122"/>
      <c r="W65410" s="123"/>
      <c r="AC65410" s="123"/>
    </row>
    <row r="65411" spans="5:29" s="2" customFormat="1">
      <c r="E65411" s="120"/>
      <c r="M65411" s="120"/>
      <c r="N65411" s="120"/>
      <c r="U65411" s="121"/>
      <c r="V65411" s="122"/>
      <c r="W65411" s="123"/>
      <c r="AC65411" s="123"/>
    </row>
    <row r="65412" spans="5:29" s="2" customFormat="1">
      <c r="E65412" s="120"/>
      <c r="M65412" s="120"/>
      <c r="N65412" s="120"/>
      <c r="U65412" s="121"/>
      <c r="V65412" s="122"/>
      <c r="W65412" s="123"/>
      <c r="AC65412" s="123"/>
    </row>
    <row r="65413" spans="5:29" s="2" customFormat="1">
      <c r="E65413" s="120"/>
      <c r="M65413" s="120"/>
      <c r="N65413" s="120"/>
      <c r="U65413" s="121"/>
      <c r="V65413" s="122"/>
      <c r="W65413" s="123"/>
      <c r="AC65413" s="123"/>
    </row>
    <row r="65414" spans="5:29" s="2" customFormat="1">
      <c r="E65414" s="120"/>
      <c r="M65414" s="120"/>
      <c r="N65414" s="120"/>
      <c r="U65414" s="121"/>
      <c r="V65414" s="122"/>
      <c r="W65414" s="123"/>
      <c r="AC65414" s="123"/>
    </row>
    <row r="65415" spans="5:29" s="2" customFormat="1">
      <c r="E65415" s="120"/>
      <c r="M65415" s="120"/>
      <c r="N65415" s="120"/>
      <c r="U65415" s="121"/>
      <c r="V65415" s="122"/>
      <c r="W65415" s="123"/>
      <c r="AC65415" s="123"/>
    </row>
    <row r="65416" spans="5:29" s="2" customFormat="1">
      <c r="E65416" s="120"/>
      <c r="M65416" s="120"/>
      <c r="N65416" s="120"/>
      <c r="U65416" s="121"/>
      <c r="V65416" s="122"/>
      <c r="W65416" s="123"/>
      <c r="AC65416" s="123"/>
    </row>
    <row r="65417" spans="5:29" s="2" customFormat="1">
      <c r="E65417" s="120"/>
      <c r="M65417" s="120"/>
      <c r="N65417" s="120"/>
      <c r="U65417" s="121"/>
      <c r="V65417" s="122"/>
      <c r="W65417" s="123"/>
      <c r="AC65417" s="123"/>
    </row>
    <row r="65418" spans="5:29" s="2" customFormat="1">
      <c r="E65418" s="120"/>
      <c r="M65418" s="120"/>
      <c r="N65418" s="120"/>
      <c r="U65418" s="121"/>
      <c r="V65418" s="122"/>
      <c r="W65418" s="123"/>
      <c r="AC65418" s="123"/>
    </row>
    <row r="65419" spans="5:29" s="2" customFormat="1">
      <c r="E65419" s="120"/>
      <c r="M65419" s="120"/>
      <c r="N65419" s="120"/>
      <c r="U65419" s="121"/>
      <c r="V65419" s="122"/>
      <c r="W65419" s="123"/>
      <c r="AC65419" s="123"/>
    </row>
    <row r="65420" spans="5:29" s="2" customFormat="1">
      <c r="E65420" s="120"/>
      <c r="M65420" s="120"/>
      <c r="N65420" s="120"/>
      <c r="U65420" s="121"/>
      <c r="V65420" s="122"/>
      <c r="W65420" s="123"/>
      <c r="AC65420" s="123"/>
    </row>
    <row r="65421" spans="5:29" s="2" customFormat="1">
      <c r="E65421" s="120"/>
      <c r="M65421" s="120"/>
      <c r="N65421" s="120"/>
      <c r="U65421" s="121"/>
      <c r="V65421" s="122"/>
      <c r="W65421" s="123"/>
      <c r="AC65421" s="123"/>
    </row>
    <row r="65422" spans="5:29" s="2" customFormat="1">
      <c r="E65422" s="120"/>
      <c r="M65422" s="120"/>
      <c r="N65422" s="120"/>
      <c r="U65422" s="121"/>
      <c r="V65422" s="122"/>
      <c r="W65422" s="123"/>
      <c r="AC65422" s="123"/>
    </row>
    <row r="65423" spans="5:29" s="2" customFormat="1">
      <c r="E65423" s="120"/>
      <c r="M65423" s="120"/>
      <c r="N65423" s="120"/>
      <c r="U65423" s="121"/>
      <c r="V65423" s="122"/>
      <c r="W65423" s="123"/>
      <c r="AC65423" s="123"/>
    </row>
    <row r="65424" spans="5:29" s="2" customFormat="1">
      <c r="E65424" s="120"/>
      <c r="M65424" s="120"/>
      <c r="N65424" s="120"/>
      <c r="U65424" s="121"/>
      <c r="V65424" s="122"/>
      <c r="W65424" s="123"/>
      <c r="AC65424" s="123"/>
    </row>
    <row r="65425" spans="5:29" s="2" customFormat="1">
      <c r="E65425" s="120"/>
      <c r="M65425" s="120"/>
      <c r="N65425" s="120"/>
      <c r="U65425" s="121"/>
      <c r="V65425" s="122"/>
      <c r="W65425" s="123"/>
      <c r="AC65425" s="123"/>
    </row>
    <row r="65426" spans="5:29" s="2" customFormat="1">
      <c r="E65426" s="120"/>
      <c r="M65426" s="120"/>
      <c r="N65426" s="120"/>
      <c r="U65426" s="121"/>
      <c r="V65426" s="122"/>
      <c r="W65426" s="123"/>
      <c r="AC65426" s="123"/>
    </row>
    <row r="65427" spans="5:29" s="2" customFormat="1">
      <c r="E65427" s="120"/>
      <c r="M65427" s="120"/>
      <c r="N65427" s="120"/>
      <c r="U65427" s="121"/>
      <c r="V65427" s="122"/>
      <c r="W65427" s="123"/>
      <c r="AC65427" s="123"/>
    </row>
    <row r="65428" spans="5:29" s="2" customFormat="1">
      <c r="E65428" s="120"/>
      <c r="M65428" s="120"/>
      <c r="N65428" s="120"/>
      <c r="U65428" s="121"/>
      <c r="V65428" s="122"/>
      <c r="W65428" s="123"/>
      <c r="AC65428" s="123"/>
    </row>
    <row r="65429" spans="5:29" s="2" customFormat="1">
      <c r="E65429" s="120"/>
      <c r="M65429" s="120"/>
      <c r="N65429" s="120"/>
      <c r="U65429" s="121"/>
      <c r="V65429" s="122"/>
      <c r="W65429" s="123"/>
      <c r="AC65429" s="123"/>
    </row>
    <row r="65430" spans="5:29" s="2" customFormat="1">
      <c r="E65430" s="120"/>
      <c r="M65430" s="120"/>
      <c r="N65430" s="120"/>
      <c r="U65430" s="121"/>
      <c r="V65430" s="122"/>
      <c r="W65430" s="123"/>
      <c r="AC65430" s="123"/>
    </row>
    <row r="65431" spans="5:29" s="2" customFormat="1">
      <c r="E65431" s="120"/>
      <c r="M65431" s="120"/>
      <c r="N65431" s="120"/>
      <c r="U65431" s="121"/>
      <c r="V65431" s="122"/>
      <c r="W65431" s="123"/>
      <c r="AC65431" s="123"/>
    </row>
    <row r="65432" spans="5:29" s="2" customFormat="1">
      <c r="E65432" s="120"/>
      <c r="M65432" s="120"/>
      <c r="N65432" s="120"/>
      <c r="U65432" s="121"/>
      <c r="V65432" s="122"/>
      <c r="W65432" s="123"/>
      <c r="AC65432" s="123"/>
    </row>
    <row r="65433" spans="5:29" s="2" customFormat="1">
      <c r="E65433" s="120"/>
      <c r="M65433" s="120"/>
      <c r="N65433" s="120"/>
      <c r="U65433" s="121"/>
      <c r="V65433" s="122"/>
      <c r="W65433" s="123"/>
      <c r="AC65433" s="123"/>
    </row>
    <row r="65434" spans="5:29" s="2" customFormat="1">
      <c r="E65434" s="120"/>
      <c r="M65434" s="120"/>
      <c r="N65434" s="120"/>
      <c r="U65434" s="121"/>
      <c r="V65434" s="122"/>
      <c r="W65434" s="123"/>
      <c r="AC65434" s="123"/>
    </row>
    <row r="65435" spans="5:29" s="2" customFormat="1">
      <c r="E65435" s="120"/>
      <c r="M65435" s="120"/>
      <c r="N65435" s="120"/>
      <c r="U65435" s="121"/>
      <c r="V65435" s="122"/>
      <c r="W65435" s="123"/>
      <c r="AC65435" s="123"/>
    </row>
    <row r="65436" spans="5:29" s="2" customFormat="1">
      <c r="E65436" s="120"/>
      <c r="M65436" s="120"/>
      <c r="N65436" s="120"/>
      <c r="U65436" s="121"/>
      <c r="V65436" s="122"/>
      <c r="W65436" s="123"/>
      <c r="AC65436" s="123"/>
    </row>
    <row r="65437" spans="5:29" s="2" customFormat="1">
      <c r="E65437" s="120"/>
      <c r="M65437" s="120"/>
      <c r="N65437" s="120"/>
      <c r="U65437" s="121"/>
      <c r="V65437" s="122"/>
      <c r="W65437" s="123"/>
      <c r="AC65437" s="123"/>
    </row>
    <row r="65438" spans="5:29" s="2" customFormat="1">
      <c r="E65438" s="120"/>
      <c r="M65438" s="120"/>
      <c r="N65438" s="120"/>
      <c r="U65438" s="121"/>
      <c r="V65438" s="122"/>
      <c r="W65438" s="123"/>
      <c r="AC65438" s="123"/>
    </row>
    <row r="65439" spans="5:29" s="2" customFormat="1">
      <c r="E65439" s="120"/>
      <c r="M65439" s="120"/>
      <c r="N65439" s="120"/>
      <c r="U65439" s="121"/>
      <c r="V65439" s="122"/>
      <c r="W65439" s="123"/>
      <c r="AC65439" s="123"/>
    </row>
    <row r="65440" spans="5:29" s="2" customFormat="1">
      <c r="E65440" s="120"/>
      <c r="M65440" s="120"/>
      <c r="N65440" s="120"/>
      <c r="U65440" s="121"/>
      <c r="V65440" s="122"/>
      <c r="W65440" s="123"/>
      <c r="AC65440" s="123"/>
    </row>
    <row r="65441" spans="5:29" s="2" customFormat="1">
      <c r="E65441" s="120"/>
      <c r="M65441" s="120"/>
      <c r="N65441" s="120"/>
      <c r="U65441" s="121"/>
      <c r="V65441" s="122"/>
      <c r="W65441" s="123"/>
      <c r="AC65441" s="123"/>
    </row>
    <row r="65442" spans="5:29" s="2" customFormat="1">
      <c r="E65442" s="120"/>
      <c r="M65442" s="120"/>
      <c r="N65442" s="120"/>
      <c r="U65442" s="121"/>
      <c r="V65442" s="122"/>
      <c r="W65442" s="123"/>
      <c r="AC65442" s="123"/>
    </row>
    <row r="65443" spans="5:29" s="2" customFormat="1">
      <c r="E65443" s="120"/>
      <c r="M65443" s="120"/>
      <c r="N65443" s="120"/>
      <c r="U65443" s="121"/>
      <c r="V65443" s="122"/>
      <c r="W65443" s="123"/>
      <c r="AC65443" s="123"/>
    </row>
    <row r="65444" spans="5:29" s="2" customFormat="1">
      <c r="E65444" s="120"/>
      <c r="M65444" s="120"/>
      <c r="N65444" s="120"/>
      <c r="U65444" s="121"/>
      <c r="V65444" s="122"/>
      <c r="W65444" s="123"/>
      <c r="AC65444" s="123"/>
    </row>
    <row r="65445" spans="5:29" s="2" customFormat="1">
      <c r="E65445" s="120"/>
      <c r="M65445" s="120"/>
      <c r="N65445" s="120"/>
      <c r="U65445" s="121"/>
      <c r="V65445" s="122"/>
      <c r="W65445" s="123"/>
      <c r="AC65445" s="123"/>
    </row>
    <row r="65446" spans="5:29" s="2" customFormat="1">
      <c r="E65446" s="120"/>
      <c r="M65446" s="120"/>
      <c r="N65446" s="120"/>
      <c r="U65446" s="121"/>
      <c r="V65446" s="122"/>
      <c r="W65446" s="123"/>
      <c r="AC65446" s="123"/>
    </row>
    <row r="65447" spans="5:29" s="2" customFormat="1">
      <c r="E65447" s="120"/>
      <c r="M65447" s="120"/>
      <c r="N65447" s="120"/>
      <c r="U65447" s="121"/>
      <c r="V65447" s="122"/>
      <c r="W65447" s="123"/>
      <c r="AC65447" s="123"/>
    </row>
    <row r="65448" spans="5:29" s="2" customFormat="1">
      <c r="E65448" s="120"/>
      <c r="M65448" s="120"/>
      <c r="N65448" s="120"/>
      <c r="U65448" s="121"/>
      <c r="V65448" s="122"/>
      <c r="W65448" s="123"/>
      <c r="AC65448" s="123"/>
    </row>
    <row r="65449" spans="5:29" s="2" customFormat="1">
      <c r="E65449" s="120"/>
      <c r="M65449" s="120"/>
      <c r="N65449" s="120"/>
      <c r="U65449" s="121"/>
      <c r="V65449" s="122"/>
      <c r="W65449" s="123"/>
      <c r="AC65449" s="123"/>
    </row>
    <row r="65450" spans="5:29" s="2" customFormat="1">
      <c r="E65450" s="120"/>
      <c r="M65450" s="120"/>
      <c r="N65450" s="120"/>
      <c r="U65450" s="121"/>
      <c r="V65450" s="122"/>
      <c r="W65450" s="123"/>
      <c r="AC65450" s="123"/>
    </row>
    <row r="65451" spans="5:29" s="2" customFormat="1">
      <c r="E65451" s="120"/>
      <c r="M65451" s="120"/>
      <c r="N65451" s="120"/>
      <c r="U65451" s="121"/>
      <c r="V65451" s="122"/>
      <c r="W65451" s="123"/>
      <c r="AC65451" s="123"/>
    </row>
    <row r="65452" spans="5:29" s="2" customFormat="1">
      <c r="E65452" s="120"/>
      <c r="M65452" s="120"/>
      <c r="N65452" s="120"/>
      <c r="U65452" s="121"/>
      <c r="V65452" s="122"/>
      <c r="W65452" s="123"/>
      <c r="AC65452" s="123"/>
    </row>
    <row r="65453" spans="5:29" s="2" customFormat="1">
      <c r="E65453" s="120"/>
      <c r="M65453" s="120"/>
      <c r="N65453" s="120"/>
      <c r="U65453" s="121"/>
      <c r="V65453" s="122"/>
      <c r="W65453" s="123"/>
      <c r="AC65453" s="123"/>
    </row>
    <row r="65454" spans="5:29" s="2" customFormat="1">
      <c r="E65454" s="120"/>
      <c r="M65454" s="120"/>
      <c r="N65454" s="120"/>
      <c r="U65454" s="121"/>
      <c r="V65454" s="122"/>
      <c r="W65454" s="123"/>
      <c r="AC65454" s="123"/>
    </row>
    <row r="65455" spans="5:29" s="2" customFormat="1">
      <c r="E65455" s="120"/>
      <c r="M65455" s="120"/>
      <c r="N65455" s="120"/>
      <c r="U65455" s="121"/>
      <c r="V65455" s="122"/>
      <c r="W65455" s="123"/>
      <c r="AC65455" s="123"/>
    </row>
    <row r="65456" spans="5:29" s="2" customFormat="1">
      <c r="E65456" s="120"/>
      <c r="M65456" s="120"/>
      <c r="N65456" s="120"/>
      <c r="U65456" s="121"/>
      <c r="V65456" s="122"/>
      <c r="W65456" s="123"/>
      <c r="AC65456" s="123"/>
    </row>
    <row r="65457" spans="5:29" s="2" customFormat="1">
      <c r="E65457" s="120"/>
      <c r="M65457" s="120"/>
      <c r="N65457" s="120"/>
      <c r="U65457" s="121"/>
      <c r="V65457" s="122"/>
      <c r="W65457" s="123"/>
      <c r="AC65457" s="123"/>
    </row>
    <row r="65458" spans="5:29" s="2" customFormat="1">
      <c r="E65458" s="120"/>
      <c r="M65458" s="120"/>
      <c r="N65458" s="120"/>
      <c r="U65458" s="121"/>
      <c r="V65458" s="122"/>
      <c r="W65458" s="123"/>
      <c r="AC65458" s="123"/>
    </row>
    <row r="65459" spans="5:29" s="2" customFormat="1">
      <c r="E65459" s="120"/>
      <c r="M65459" s="120"/>
      <c r="N65459" s="120"/>
      <c r="U65459" s="121"/>
      <c r="V65459" s="122"/>
      <c r="W65459" s="123"/>
      <c r="AC65459" s="123"/>
    </row>
    <row r="65460" spans="5:29" s="2" customFormat="1">
      <c r="E65460" s="120"/>
      <c r="M65460" s="120"/>
      <c r="N65460" s="120"/>
      <c r="U65460" s="121"/>
      <c r="V65460" s="122"/>
      <c r="W65460" s="123"/>
      <c r="AC65460" s="123"/>
    </row>
    <row r="65461" spans="5:29" s="2" customFormat="1">
      <c r="E65461" s="120"/>
      <c r="M65461" s="120"/>
      <c r="N65461" s="120"/>
      <c r="U65461" s="121"/>
      <c r="V65461" s="122"/>
      <c r="W65461" s="123"/>
      <c r="AC65461" s="123"/>
    </row>
    <row r="65462" spans="5:29" s="2" customFormat="1">
      <c r="E65462" s="120"/>
      <c r="M65462" s="120"/>
      <c r="N65462" s="120"/>
      <c r="U65462" s="121"/>
      <c r="V65462" s="122"/>
      <c r="W65462" s="123"/>
      <c r="AC65462" s="123"/>
    </row>
    <row r="65463" spans="5:29" s="2" customFormat="1">
      <c r="E65463" s="120"/>
      <c r="M65463" s="120"/>
      <c r="N65463" s="120"/>
      <c r="U65463" s="121"/>
      <c r="V65463" s="122"/>
      <c r="W65463" s="123"/>
      <c r="AC65463" s="123"/>
    </row>
    <row r="65464" spans="5:29" s="2" customFormat="1">
      <c r="E65464" s="120"/>
      <c r="M65464" s="120"/>
      <c r="N65464" s="120"/>
      <c r="U65464" s="121"/>
      <c r="V65464" s="122"/>
      <c r="W65464" s="123"/>
      <c r="AC65464" s="123"/>
    </row>
    <row r="65465" spans="5:29" s="2" customFormat="1">
      <c r="E65465" s="120"/>
      <c r="M65465" s="120"/>
      <c r="N65465" s="120"/>
      <c r="U65465" s="121"/>
      <c r="V65465" s="122"/>
      <c r="W65465" s="123"/>
      <c r="AC65465" s="123"/>
    </row>
    <row r="65466" spans="5:29" s="2" customFormat="1">
      <c r="E65466" s="120"/>
      <c r="M65466" s="120"/>
      <c r="N65466" s="120"/>
      <c r="U65466" s="121"/>
      <c r="V65466" s="122"/>
      <c r="W65466" s="123"/>
      <c r="AC65466" s="123"/>
    </row>
    <row r="65467" spans="5:29" s="2" customFormat="1">
      <c r="E65467" s="120"/>
      <c r="M65467" s="120"/>
      <c r="N65467" s="120"/>
      <c r="U65467" s="121"/>
      <c r="V65467" s="122"/>
      <c r="W65467" s="123"/>
      <c r="AC65467" s="123"/>
    </row>
    <row r="65468" spans="5:29" s="2" customFormat="1">
      <c r="E65468" s="120"/>
      <c r="M65468" s="120"/>
      <c r="N65468" s="120"/>
      <c r="U65468" s="121"/>
      <c r="V65468" s="122"/>
      <c r="W65468" s="123"/>
      <c r="AC65468" s="123"/>
    </row>
    <row r="65469" spans="5:29" s="2" customFormat="1">
      <c r="E65469" s="120"/>
      <c r="M65469" s="120"/>
      <c r="N65469" s="120"/>
      <c r="U65469" s="121"/>
      <c r="V65469" s="122"/>
      <c r="W65469" s="123"/>
      <c r="AC65469" s="123"/>
    </row>
    <row r="65470" spans="5:29" s="2" customFormat="1">
      <c r="E65470" s="120"/>
      <c r="M65470" s="120"/>
      <c r="N65470" s="120"/>
      <c r="U65470" s="121"/>
      <c r="V65470" s="122"/>
      <c r="W65470" s="123"/>
      <c r="AC65470" s="123"/>
    </row>
    <row r="65471" spans="5:29" s="2" customFormat="1">
      <c r="E65471" s="120"/>
      <c r="M65471" s="120"/>
      <c r="N65471" s="120"/>
      <c r="U65471" s="121"/>
      <c r="V65471" s="122"/>
      <c r="W65471" s="123"/>
      <c r="AC65471" s="123"/>
    </row>
    <row r="65472" spans="5:29" s="2" customFormat="1">
      <c r="E65472" s="120"/>
      <c r="M65472" s="120"/>
      <c r="N65472" s="120"/>
      <c r="U65472" s="121"/>
      <c r="V65472" s="122"/>
      <c r="W65472" s="123"/>
      <c r="AC65472" s="123"/>
    </row>
    <row r="65473" spans="5:29" s="2" customFormat="1">
      <c r="E65473" s="120"/>
      <c r="M65473" s="120"/>
      <c r="N65473" s="120"/>
      <c r="U65473" s="121"/>
      <c r="V65473" s="122"/>
      <c r="W65473" s="123"/>
      <c r="AC65473" s="123"/>
    </row>
    <row r="65474" spans="5:29" s="2" customFormat="1">
      <c r="E65474" s="120"/>
      <c r="M65474" s="120"/>
      <c r="N65474" s="120"/>
      <c r="U65474" s="121"/>
      <c r="V65474" s="122"/>
      <c r="W65474" s="123"/>
      <c r="AC65474" s="123"/>
    </row>
    <row r="65475" spans="5:29" s="2" customFormat="1">
      <c r="E65475" s="120"/>
      <c r="M65475" s="120"/>
      <c r="N65475" s="120"/>
      <c r="U65475" s="121"/>
      <c r="V65475" s="122"/>
      <c r="W65475" s="123"/>
      <c r="AC65475" s="123"/>
    </row>
    <row r="65476" spans="5:29" s="2" customFormat="1">
      <c r="E65476" s="120"/>
      <c r="M65476" s="120"/>
      <c r="N65476" s="120"/>
      <c r="U65476" s="121"/>
      <c r="V65476" s="122"/>
      <c r="W65476" s="123"/>
      <c r="AC65476" s="123"/>
    </row>
    <row r="65477" spans="5:29" s="2" customFormat="1">
      <c r="E65477" s="120"/>
      <c r="M65477" s="120"/>
      <c r="N65477" s="120"/>
      <c r="U65477" s="121"/>
      <c r="V65477" s="122"/>
      <c r="W65477" s="123"/>
      <c r="AC65477" s="123"/>
    </row>
    <row r="65478" spans="5:29" s="2" customFormat="1">
      <c r="E65478" s="120"/>
      <c r="M65478" s="120"/>
      <c r="N65478" s="120"/>
      <c r="U65478" s="121"/>
      <c r="V65478" s="122"/>
      <c r="W65478" s="123"/>
      <c r="AC65478" s="123"/>
    </row>
    <row r="65479" spans="5:29" s="2" customFormat="1">
      <c r="E65479" s="120"/>
      <c r="M65479" s="120"/>
      <c r="N65479" s="120"/>
      <c r="U65479" s="121"/>
      <c r="V65479" s="122"/>
      <c r="W65479" s="123"/>
      <c r="AC65479" s="123"/>
    </row>
    <row r="65480" spans="5:29" s="2" customFormat="1">
      <c r="E65480" s="120"/>
      <c r="M65480" s="120"/>
      <c r="N65480" s="120"/>
      <c r="U65480" s="121"/>
      <c r="V65480" s="122"/>
      <c r="W65480" s="123"/>
      <c r="AC65480" s="123"/>
    </row>
    <row r="65481" spans="5:29" s="2" customFormat="1">
      <c r="E65481" s="120"/>
      <c r="M65481" s="120"/>
      <c r="N65481" s="120"/>
      <c r="U65481" s="121"/>
      <c r="V65481" s="122"/>
      <c r="W65481" s="123"/>
      <c r="AC65481" s="123"/>
    </row>
    <row r="65482" spans="5:29" s="2" customFormat="1">
      <c r="E65482" s="120"/>
      <c r="M65482" s="120"/>
      <c r="N65482" s="120"/>
      <c r="U65482" s="121"/>
      <c r="V65482" s="122"/>
      <c r="W65482" s="123"/>
      <c r="AC65482" s="123"/>
    </row>
    <row r="65483" spans="5:29" s="2" customFormat="1">
      <c r="E65483" s="120"/>
      <c r="M65483" s="120"/>
      <c r="N65483" s="120"/>
      <c r="U65483" s="121"/>
      <c r="V65483" s="122"/>
      <c r="W65483" s="123"/>
      <c r="AC65483" s="123"/>
    </row>
    <row r="65484" spans="5:29" s="2" customFormat="1">
      <c r="E65484" s="120"/>
      <c r="M65484" s="120"/>
      <c r="N65484" s="120"/>
      <c r="U65484" s="121"/>
      <c r="V65484" s="122"/>
      <c r="W65484" s="123"/>
      <c r="AC65484" s="123"/>
    </row>
    <row r="65485" spans="5:29" s="2" customFormat="1">
      <c r="E65485" s="120"/>
      <c r="M65485" s="120"/>
      <c r="N65485" s="120"/>
      <c r="U65485" s="121"/>
      <c r="V65485" s="122"/>
      <c r="W65485" s="123"/>
      <c r="AC65485" s="123"/>
    </row>
    <row r="65486" spans="5:29" s="2" customFormat="1">
      <c r="E65486" s="120"/>
      <c r="M65486" s="120"/>
      <c r="N65486" s="120"/>
      <c r="U65486" s="121"/>
      <c r="V65486" s="122"/>
      <c r="W65486" s="123"/>
      <c r="AC65486" s="123"/>
    </row>
    <row r="65487" spans="5:29" s="2" customFormat="1">
      <c r="E65487" s="120"/>
      <c r="M65487" s="120"/>
      <c r="N65487" s="120"/>
      <c r="U65487" s="121"/>
      <c r="V65487" s="122"/>
      <c r="W65487" s="123"/>
      <c r="AC65487" s="123"/>
    </row>
    <row r="65488" spans="5:29" s="2" customFormat="1">
      <c r="E65488" s="120"/>
      <c r="M65488" s="120"/>
      <c r="N65488" s="120"/>
      <c r="U65488" s="121"/>
      <c r="V65488" s="122"/>
      <c r="W65488" s="123"/>
      <c r="AC65488" s="123"/>
    </row>
    <row r="65489" spans="5:29" s="2" customFormat="1">
      <c r="E65489" s="120"/>
      <c r="M65489" s="120"/>
      <c r="N65489" s="120"/>
      <c r="U65489" s="121"/>
      <c r="V65489" s="122"/>
      <c r="W65489" s="123"/>
      <c r="AC65489" s="123"/>
    </row>
    <row r="65490" spans="5:29" s="2" customFormat="1">
      <c r="E65490" s="120"/>
      <c r="M65490" s="120"/>
      <c r="N65490" s="120"/>
      <c r="U65490" s="121"/>
      <c r="V65490" s="122"/>
      <c r="W65490" s="123"/>
      <c r="AC65490" s="123"/>
    </row>
    <row r="65491" spans="5:29" s="2" customFormat="1">
      <c r="E65491" s="120"/>
      <c r="M65491" s="120"/>
      <c r="N65491" s="120"/>
      <c r="U65491" s="121"/>
      <c r="V65491" s="122"/>
      <c r="W65491" s="123"/>
      <c r="AC65491" s="123"/>
    </row>
    <row r="65492" spans="5:29" s="2" customFormat="1">
      <c r="E65492" s="120"/>
      <c r="M65492" s="120"/>
      <c r="N65492" s="120"/>
      <c r="U65492" s="121"/>
      <c r="V65492" s="122"/>
      <c r="W65492" s="123"/>
      <c r="AC65492" s="123"/>
    </row>
    <row r="65493" spans="5:29" s="2" customFormat="1">
      <c r="E65493" s="120"/>
      <c r="M65493" s="120"/>
      <c r="N65493" s="120"/>
      <c r="U65493" s="121"/>
      <c r="V65493" s="122"/>
      <c r="W65493" s="123"/>
      <c r="AC65493" s="123"/>
    </row>
    <row r="65494" spans="5:29" s="2" customFormat="1">
      <c r="E65494" s="120"/>
      <c r="M65494" s="120"/>
      <c r="N65494" s="120"/>
      <c r="U65494" s="121"/>
      <c r="V65494" s="122"/>
      <c r="W65494" s="123"/>
      <c r="AC65494" s="123"/>
    </row>
    <row r="65495" spans="5:29" s="2" customFormat="1">
      <c r="E65495" s="120"/>
      <c r="M65495" s="120"/>
      <c r="N65495" s="120"/>
      <c r="U65495" s="121"/>
      <c r="V65495" s="122"/>
      <c r="W65495" s="123"/>
      <c r="AC65495" s="123"/>
    </row>
    <row r="65496" spans="5:29" s="2" customFormat="1">
      <c r="E65496" s="120"/>
      <c r="M65496" s="120"/>
      <c r="N65496" s="120"/>
      <c r="U65496" s="121"/>
      <c r="V65496" s="122"/>
      <c r="W65496" s="123"/>
      <c r="AC65496" s="123"/>
    </row>
    <row r="65497" spans="5:29" s="2" customFormat="1">
      <c r="E65497" s="120"/>
      <c r="M65497" s="120"/>
      <c r="N65497" s="120"/>
      <c r="U65497" s="121"/>
      <c r="V65497" s="122"/>
      <c r="W65497" s="123"/>
      <c r="AC65497" s="123"/>
    </row>
    <row r="65498" spans="5:29" s="2" customFormat="1">
      <c r="E65498" s="120"/>
      <c r="M65498" s="120"/>
      <c r="N65498" s="120"/>
      <c r="U65498" s="121"/>
      <c r="V65498" s="122"/>
      <c r="W65498" s="123"/>
      <c r="AC65498" s="123"/>
    </row>
    <row r="65499" spans="5:29" s="2" customFormat="1">
      <c r="E65499" s="120"/>
      <c r="M65499" s="120"/>
      <c r="N65499" s="120"/>
      <c r="U65499" s="121"/>
      <c r="V65499" s="122"/>
      <c r="W65499" s="123"/>
      <c r="AC65499" s="123"/>
    </row>
    <row r="65500" spans="5:29" s="2" customFormat="1">
      <c r="E65500" s="120"/>
      <c r="M65500" s="120"/>
      <c r="N65500" s="120"/>
      <c r="U65500" s="121"/>
      <c r="V65500" s="122"/>
      <c r="W65500" s="123"/>
      <c r="AC65500" s="123"/>
    </row>
    <row r="65501" spans="5:29" s="2" customFormat="1">
      <c r="E65501" s="120"/>
      <c r="M65501" s="120"/>
      <c r="N65501" s="120"/>
      <c r="U65501" s="121"/>
      <c r="V65501" s="122"/>
      <c r="W65501" s="123"/>
      <c r="AC65501" s="123"/>
    </row>
    <row r="65502" spans="5:29" s="2" customFormat="1">
      <c r="E65502" s="120"/>
      <c r="M65502" s="120"/>
      <c r="N65502" s="120"/>
      <c r="U65502" s="121"/>
      <c r="V65502" s="122"/>
      <c r="W65502" s="123"/>
      <c r="AC65502" s="123"/>
    </row>
    <row r="65503" spans="5:29" s="2" customFormat="1">
      <c r="E65503" s="120"/>
      <c r="M65503" s="120"/>
      <c r="N65503" s="120"/>
      <c r="U65503" s="121"/>
      <c r="V65503" s="122"/>
      <c r="W65503" s="123"/>
      <c r="AC65503" s="123"/>
    </row>
    <row r="65504" spans="5:29" s="2" customFormat="1">
      <c r="E65504" s="120"/>
      <c r="M65504" s="120"/>
      <c r="N65504" s="120"/>
      <c r="U65504" s="121"/>
      <c r="V65504" s="122"/>
      <c r="W65504" s="123"/>
      <c r="AC65504" s="123"/>
    </row>
    <row r="65505" spans="5:29" s="2" customFormat="1">
      <c r="E65505" s="120"/>
      <c r="M65505" s="120"/>
      <c r="N65505" s="120"/>
      <c r="U65505" s="121"/>
      <c r="V65505" s="122"/>
      <c r="W65505" s="123"/>
      <c r="AC65505" s="123"/>
    </row>
    <row r="65506" spans="5:29" s="2" customFormat="1">
      <c r="E65506" s="120"/>
      <c r="M65506" s="120"/>
      <c r="N65506" s="120"/>
      <c r="U65506" s="121"/>
      <c r="V65506" s="122"/>
      <c r="W65506" s="123"/>
      <c r="AC65506" s="123"/>
    </row>
    <row r="65507" spans="5:29" s="2" customFormat="1">
      <c r="E65507" s="120"/>
      <c r="M65507" s="120"/>
      <c r="N65507" s="120"/>
      <c r="U65507" s="121"/>
      <c r="V65507" s="122"/>
      <c r="W65507" s="123"/>
      <c r="AC65507" s="123"/>
    </row>
    <row r="65508" spans="5:29" s="2" customFormat="1">
      <c r="E65508" s="120"/>
      <c r="M65508" s="120"/>
      <c r="N65508" s="120"/>
      <c r="U65508" s="121"/>
      <c r="V65508" s="122"/>
      <c r="W65508" s="123"/>
      <c r="AC65508" s="123"/>
    </row>
    <row r="65509" spans="5:29" s="2" customFormat="1">
      <c r="E65509" s="120"/>
      <c r="M65509" s="120"/>
      <c r="N65509" s="120"/>
      <c r="U65509" s="121"/>
      <c r="V65509" s="122"/>
      <c r="W65509" s="123"/>
      <c r="AC65509" s="123"/>
    </row>
    <row r="65510" spans="5:29" s="2" customFormat="1">
      <c r="E65510" s="120"/>
      <c r="M65510" s="120"/>
      <c r="N65510" s="120"/>
      <c r="U65510" s="121"/>
      <c r="V65510" s="122"/>
      <c r="W65510" s="123"/>
      <c r="AC65510" s="123"/>
    </row>
    <row r="65511" spans="5:29" s="2" customFormat="1">
      <c r="E65511" s="120"/>
      <c r="M65511" s="120"/>
      <c r="N65511" s="120"/>
      <c r="U65511" s="121"/>
      <c r="V65511" s="122"/>
      <c r="W65511" s="123"/>
      <c r="AC65511" s="123"/>
    </row>
    <row r="65512" spans="5:29" s="2" customFormat="1">
      <c r="E65512" s="120"/>
      <c r="M65512" s="120"/>
      <c r="N65512" s="120"/>
      <c r="U65512" s="121"/>
      <c r="V65512" s="122"/>
      <c r="W65512" s="123"/>
      <c r="AC65512" s="123"/>
    </row>
    <row r="65513" spans="5:29" s="2" customFormat="1">
      <c r="E65513" s="120"/>
      <c r="M65513" s="120"/>
      <c r="N65513" s="120"/>
      <c r="U65513" s="121"/>
      <c r="V65513" s="122"/>
      <c r="W65513" s="123"/>
      <c r="AC65513" s="123"/>
    </row>
    <row r="65514" spans="5:29" s="2" customFormat="1">
      <c r="E65514" s="120"/>
      <c r="M65514" s="120"/>
      <c r="N65514" s="120"/>
      <c r="U65514" s="121"/>
      <c r="V65514" s="122"/>
      <c r="W65514" s="123"/>
      <c r="AC65514" s="123"/>
    </row>
    <row r="65515" spans="5:29" s="2" customFormat="1">
      <c r="E65515" s="120"/>
      <c r="M65515" s="120"/>
      <c r="N65515" s="120"/>
      <c r="U65515" s="121"/>
      <c r="V65515" s="122"/>
      <c r="W65515" s="123"/>
      <c r="AC65515" s="123"/>
    </row>
    <row r="65516" spans="5:29" s="2" customFormat="1">
      <c r="E65516" s="120"/>
      <c r="M65516" s="120"/>
      <c r="N65516" s="120"/>
      <c r="U65516" s="121"/>
      <c r="V65516" s="122"/>
      <c r="W65516" s="123"/>
      <c r="AC65516" s="123"/>
    </row>
    <row r="65517" spans="5:29" s="2" customFormat="1">
      <c r="E65517" s="120"/>
      <c r="M65517" s="120"/>
      <c r="N65517" s="120"/>
      <c r="U65517" s="121"/>
      <c r="V65517" s="122"/>
      <c r="W65517" s="123"/>
      <c r="AC65517" s="123"/>
    </row>
    <row r="65518" spans="5:29" s="2" customFormat="1">
      <c r="E65518" s="120"/>
      <c r="M65518" s="120"/>
      <c r="N65518" s="120"/>
      <c r="U65518" s="121"/>
      <c r="V65518" s="122"/>
      <c r="W65518" s="123"/>
      <c r="AC65518" s="123"/>
    </row>
    <row r="65519" spans="5:29" s="2" customFormat="1">
      <c r="E65519" s="120"/>
      <c r="M65519" s="120"/>
      <c r="N65519" s="120"/>
      <c r="U65519" s="121"/>
      <c r="V65519" s="122"/>
      <c r="W65519" s="123"/>
      <c r="AC65519" s="123"/>
    </row>
    <row r="65520" spans="5:29" s="2" customFormat="1">
      <c r="E65520" s="120"/>
      <c r="M65520" s="120"/>
      <c r="N65520" s="120"/>
      <c r="U65520" s="121"/>
      <c r="V65520" s="122"/>
      <c r="W65520" s="123"/>
      <c r="AC65520" s="123"/>
    </row>
    <row r="65521" spans="5:29" s="2" customFormat="1">
      <c r="E65521" s="120"/>
      <c r="M65521" s="120"/>
      <c r="N65521" s="120"/>
      <c r="U65521" s="121"/>
      <c r="V65521" s="122"/>
      <c r="W65521" s="123"/>
      <c r="AC65521" s="123"/>
    </row>
    <row r="65522" spans="5:29" s="2" customFormat="1">
      <c r="E65522" s="120"/>
      <c r="M65522" s="120"/>
      <c r="N65522" s="120"/>
      <c r="U65522" s="121"/>
      <c r="V65522" s="122"/>
      <c r="W65522" s="123"/>
      <c r="AC65522" s="123"/>
    </row>
    <row r="65523" spans="5:29" s="2" customFormat="1">
      <c r="E65523" s="120"/>
      <c r="M65523" s="120"/>
      <c r="N65523" s="120"/>
      <c r="U65523" s="121"/>
      <c r="V65523" s="122"/>
      <c r="W65523" s="123"/>
      <c r="AC65523" s="123"/>
    </row>
    <row r="65524" spans="5:29" s="2" customFormat="1">
      <c r="E65524" s="120"/>
      <c r="M65524" s="120"/>
      <c r="N65524" s="120"/>
      <c r="U65524" s="121"/>
      <c r="V65524" s="122"/>
      <c r="W65524" s="123"/>
      <c r="AC65524" s="123"/>
    </row>
    <row r="65525" spans="5:29" s="2" customFormat="1">
      <c r="E65525" s="120"/>
      <c r="M65525" s="120"/>
      <c r="N65525" s="120"/>
      <c r="U65525" s="121"/>
      <c r="V65525" s="122"/>
      <c r="W65525" s="123"/>
      <c r="AC65525" s="123"/>
    </row>
    <row r="65526" spans="5:29" s="2" customFormat="1">
      <c r="E65526" s="120"/>
      <c r="M65526" s="120"/>
      <c r="N65526" s="120"/>
      <c r="U65526" s="121"/>
      <c r="V65526" s="122"/>
      <c r="W65526" s="123"/>
      <c r="AC65526" s="123"/>
    </row>
    <row r="65527" spans="5:29" s="2" customFormat="1">
      <c r="E65527" s="120"/>
      <c r="M65527" s="120"/>
      <c r="N65527" s="120"/>
      <c r="U65527" s="121"/>
      <c r="V65527" s="122"/>
      <c r="W65527" s="123"/>
      <c r="AC65527" s="123"/>
    </row>
    <row r="65528" spans="5:29" s="2" customFormat="1">
      <c r="E65528" s="120"/>
      <c r="M65528" s="120"/>
      <c r="N65528" s="120"/>
      <c r="U65528" s="121"/>
      <c r="V65528" s="122"/>
      <c r="W65528" s="123"/>
      <c r="AC65528" s="123"/>
    </row>
    <row r="65529" spans="5:29" s="2" customFormat="1">
      <c r="E65529" s="120"/>
      <c r="M65529" s="120"/>
      <c r="N65529" s="120"/>
      <c r="U65529" s="121"/>
      <c r="V65529" s="122"/>
      <c r="W65529" s="123"/>
      <c r="AC65529" s="123"/>
    </row>
    <row r="65530" spans="5:29" s="2" customFormat="1">
      <c r="E65530" s="120"/>
      <c r="M65530" s="120"/>
      <c r="N65530" s="120"/>
      <c r="U65530" s="121"/>
      <c r="V65530" s="122"/>
      <c r="W65530" s="123"/>
      <c r="AC65530" s="123"/>
    </row>
    <row r="65531" spans="5:29" s="2" customFormat="1">
      <c r="E65531" s="120"/>
      <c r="M65531" s="120"/>
      <c r="N65531" s="120"/>
      <c r="U65531" s="121"/>
      <c r="V65531" s="122"/>
      <c r="W65531" s="123"/>
      <c r="AC65531" s="123"/>
    </row>
    <row r="65532" spans="5:29" s="2" customFormat="1">
      <c r="E65532" s="120"/>
      <c r="M65532" s="120"/>
      <c r="N65532" s="120"/>
      <c r="U65532" s="121"/>
      <c r="V65532" s="122"/>
      <c r="W65532" s="123"/>
      <c r="AC65532" s="123"/>
    </row>
    <row r="65533" spans="5:29" s="2" customFormat="1">
      <c r="E65533" s="120"/>
      <c r="M65533" s="120"/>
      <c r="N65533" s="120"/>
      <c r="U65533" s="121"/>
      <c r="V65533" s="122"/>
      <c r="W65533" s="123"/>
      <c r="AC65533" s="123"/>
    </row>
    <row r="65534" spans="5:29" s="2" customFormat="1">
      <c r="E65534" s="120"/>
      <c r="M65534" s="120"/>
      <c r="N65534" s="120"/>
      <c r="U65534" s="121"/>
      <c r="V65534" s="122"/>
      <c r="W65534" s="123"/>
      <c r="AC65534" s="123"/>
    </row>
    <row r="65535" spans="5:29" s="2" customFormat="1">
      <c r="E65535" s="120"/>
      <c r="M65535" s="120"/>
      <c r="N65535" s="120"/>
      <c r="U65535" s="121"/>
      <c r="V65535" s="122"/>
      <c r="W65535" s="123"/>
      <c r="AC65535" s="123"/>
    </row>
    <row r="65536" spans="5:29" s="2" customFormat="1">
      <c r="E65536" s="120"/>
      <c r="M65536" s="120"/>
      <c r="N65536" s="120"/>
      <c r="U65536" s="121"/>
      <c r="V65536" s="122"/>
      <c r="W65536" s="123"/>
      <c r="AC65536" s="123"/>
    </row>
    <row r="65537" spans="5:29" s="2" customFormat="1">
      <c r="E65537" s="120"/>
      <c r="M65537" s="120"/>
      <c r="N65537" s="120"/>
      <c r="U65537" s="121"/>
      <c r="V65537" s="122"/>
      <c r="W65537" s="123"/>
      <c r="AC65537" s="123"/>
    </row>
    <row r="65538" spans="5:29" s="2" customFormat="1">
      <c r="E65538" s="120"/>
      <c r="M65538" s="120"/>
      <c r="N65538" s="120"/>
      <c r="U65538" s="121"/>
      <c r="V65538" s="122"/>
      <c r="W65538" s="123"/>
      <c r="AC65538" s="123"/>
    </row>
    <row r="65539" spans="5:29" s="2" customFormat="1">
      <c r="E65539" s="120"/>
      <c r="M65539" s="120"/>
      <c r="N65539" s="120"/>
      <c r="U65539" s="121"/>
      <c r="V65539" s="122"/>
      <c r="W65539" s="123"/>
      <c r="AC65539" s="123"/>
    </row>
    <row r="65540" spans="5:29" s="2" customFormat="1">
      <c r="E65540" s="120"/>
      <c r="M65540" s="120"/>
      <c r="N65540" s="120"/>
      <c r="U65540" s="121"/>
      <c r="V65540" s="122"/>
      <c r="W65540" s="123"/>
      <c r="AC65540" s="123"/>
    </row>
    <row r="65541" spans="5:29" s="2" customFormat="1">
      <c r="E65541" s="120"/>
      <c r="M65541" s="120"/>
      <c r="N65541" s="120"/>
      <c r="U65541" s="121"/>
      <c r="V65541" s="122"/>
      <c r="W65541" s="123"/>
      <c r="AC65541" s="123"/>
    </row>
    <row r="65542" spans="5:29" s="2" customFormat="1">
      <c r="E65542" s="120"/>
      <c r="M65542" s="120"/>
      <c r="N65542" s="120"/>
      <c r="U65542" s="121"/>
      <c r="V65542" s="122"/>
      <c r="W65542" s="123"/>
      <c r="AC65542" s="123"/>
    </row>
    <row r="65543" spans="5:29" s="2" customFormat="1">
      <c r="E65543" s="120"/>
      <c r="M65543" s="120"/>
      <c r="N65543" s="120"/>
      <c r="U65543" s="121"/>
      <c r="V65543" s="122"/>
      <c r="W65543" s="123"/>
      <c r="AC65543" s="123"/>
    </row>
    <row r="65544" spans="5:29" s="2" customFormat="1">
      <c r="E65544" s="120"/>
      <c r="M65544" s="120"/>
      <c r="N65544" s="120"/>
      <c r="U65544" s="121"/>
      <c r="V65544" s="122"/>
      <c r="W65544" s="123"/>
      <c r="AC65544" s="123"/>
    </row>
    <row r="65545" spans="5:29" s="2" customFormat="1">
      <c r="E65545" s="120"/>
      <c r="M65545" s="120"/>
      <c r="N65545" s="120"/>
      <c r="U65545" s="121"/>
      <c r="V65545" s="122"/>
      <c r="W65545" s="123"/>
      <c r="AC65545" s="123"/>
    </row>
    <row r="65546" spans="5:29" s="2" customFormat="1">
      <c r="E65546" s="120"/>
      <c r="M65546" s="120"/>
      <c r="N65546" s="120"/>
      <c r="U65546" s="121"/>
      <c r="V65546" s="122"/>
      <c r="W65546" s="123"/>
      <c r="AC65546" s="123"/>
    </row>
    <row r="65547" spans="5:29" s="2" customFormat="1">
      <c r="E65547" s="120"/>
      <c r="M65547" s="120"/>
      <c r="N65547" s="120"/>
      <c r="U65547" s="121"/>
      <c r="V65547" s="122"/>
      <c r="W65547" s="123"/>
      <c r="AC65547" s="123"/>
    </row>
    <row r="65548" spans="5:29" s="2" customFormat="1">
      <c r="E65548" s="120"/>
      <c r="M65548" s="120"/>
      <c r="N65548" s="120"/>
      <c r="U65548" s="121"/>
      <c r="V65548" s="122"/>
      <c r="W65548" s="123"/>
      <c r="AC65548" s="123"/>
    </row>
    <row r="65549" spans="5:29" s="2" customFormat="1">
      <c r="E65549" s="120"/>
      <c r="M65549" s="120"/>
      <c r="N65549" s="120"/>
      <c r="U65549" s="121"/>
      <c r="V65549" s="122"/>
      <c r="W65549" s="123"/>
      <c r="AC65549" s="123"/>
    </row>
    <row r="65550" spans="5:29" s="2" customFormat="1">
      <c r="E65550" s="120"/>
      <c r="M65550" s="120"/>
      <c r="N65550" s="120"/>
      <c r="U65550" s="121"/>
      <c r="V65550" s="122"/>
      <c r="W65550" s="123"/>
      <c r="AC65550" s="123"/>
    </row>
    <row r="65551" spans="5:29" s="2" customFormat="1">
      <c r="E65551" s="120"/>
      <c r="M65551" s="120"/>
      <c r="N65551" s="120"/>
      <c r="U65551" s="121"/>
      <c r="V65551" s="122"/>
      <c r="W65551" s="123"/>
      <c r="AC65551" s="123"/>
    </row>
    <row r="65552" spans="5:29" s="2" customFormat="1">
      <c r="E65552" s="120"/>
      <c r="M65552" s="120"/>
      <c r="N65552" s="120"/>
      <c r="U65552" s="121"/>
      <c r="V65552" s="122"/>
      <c r="W65552" s="123"/>
      <c r="AC65552" s="123"/>
    </row>
    <row r="65553" spans="5:29" s="2" customFormat="1">
      <c r="E65553" s="120"/>
      <c r="M65553" s="120"/>
      <c r="N65553" s="120"/>
      <c r="U65553" s="121"/>
      <c r="V65553" s="122"/>
      <c r="W65553" s="123"/>
      <c r="AC65553" s="123"/>
    </row>
    <row r="65554" spans="5:29" s="2" customFormat="1">
      <c r="E65554" s="120"/>
      <c r="M65554" s="120"/>
      <c r="N65554" s="120"/>
      <c r="U65554" s="121"/>
      <c r="V65554" s="122"/>
      <c r="W65554" s="123"/>
      <c r="AC65554" s="123"/>
    </row>
    <row r="65555" spans="5:29" s="2" customFormat="1">
      <c r="E65555" s="120"/>
      <c r="M65555" s="120"/>
      <c r="N65555" s="120"/>
      <c r="U65555" s="121"/>
      <c r="V65555" s="122"/>
      <c r="W65555" s="123"/>
      <c r="AC65555" s="123"/>
    </row>
    <row r="65556" spans="5:29" s="2" customFormat="1">
      <c r="E65556" s="120"/>
      <c r="M65556" s="120"/>
      <c r="N65556" s="120"/>
      <c r="U65556" s="121"/>
      <c r="V65556" s="122"/>
      <c r="W65556" s="123"/>
      <c r="AC65556" s="123"/>
    </row>
    <row r="65557" spans="5:29" s="2" customFormat="1">
      <c r="E65557" s="120"/>
      <c r="M65557" s="120"/>
      <c r="N65557" s="120"/>
      <c r="U65557" s="121"/>
      <c r="V65557" s="122"/>
      <c r="W65557" s="123"/>
      <c r="AC65557" s="123"/>
    </row>
    <row r="65558" spans="5:29" s="2" customFormat="1">
      <c r="E65558" s="120"/>
      <c r="M65558" s="120"/>
      <c r="N65558" s="120"/>
      <c r="U65558" s="121"/>
      <c r="V65558" s="122"/>
      <c r="W65558" s="123"/>
      <c r="AC65558" s="123"/>
    </row>
    <row r="65559" spans="5:29" s="2" customFormat="1">
      <c r="E65559" s="120"/>
      <c r="M65559" s="120"/>
      <c r="N65559" s="120"/>
      <c r="U65559" s="121"/>
      <c r="V65559" s="122"/>
      <c r="W65559" s="123"/>
      <c r="AC65559" s="123"/>
    </row>
    <row r="65560" spans="5:29" s="2" customFormat="1">
      <c r="E65560" s="120"/>
      <c r="M65560" s="120"/>
      <c r="N65560" s="120"/>
      <c r="U65560" s="121"/>
      <c r="V65560" s="122"/>
      <c r="W65560" s="123"/>
      <c r="AC65560" s="123"/>
    </row>
    <row r="65561" spans="5:29" s="2" customFormat="1">
      <c r="E65561" s="120"/>
      <c r="M65561" s="120"/>
      <c r="N65561" s="120"/>
      <c r="U65561" s="121"/>
      <c r="V65561" s="122"/>
      <c r="W65561" s="123"/>
      <c r="AC65561" s="123"/>
    </row>
    <row r="65562" spans="5:29" s="2" customFormat="1">
      <c r="E65562" s="120"/>
      <c r="M65562" s="120"/>
      <c r="N65562" s="120"/>
      <c r="U65562" s="121"/>
      <c r="V65562" s="122"/>
      <c r="W65562" s="123"/>
      <c r="AC65562" s="123"/>
    </row>
    <row r="65563" spans="5:29" s="2" customFormat="1">
      <c r="E65563" s="120"/>
      <c r="M65563" s="120"/>
      <c r="N65563" s="120"/>
      <c r="U65563" s="121"/>
      <c r="V65563" s="122"/>
      <c r="W65563" s="123"/>
      <c r="AC65563" s="123"/>
    </row>
    <row r="65564" spans="5:29" s="2" customFormat="1">
      <c r="E65564" s="120"/>
      <c r="M65564" s="120"/>
      <c r="N65564" s="120"/>
      <c r="U65564" s="121"/>
      <c r="V65564" s="122"/>
      <c r="W65564" s="123"/>
      <c r="AC65564" s="123"/>
    </row>
    <row r="65565" spans="5:29" s="2" customFormat="1">
      <c r="E65565" s="120"/>
      <c r="M65565" s="120"/>
      <c r="N65565" s="120"/>
      <c r="U65565" s="121"/>
      <c r="V65565" s="122"/>
      <c r="W65565" s="123"/>
      <c r="AC65565" s="123"/>
    </row>
    <row r="65566" spans="5:29" s="2" customFormat="1">
      <c r="E65566" s="120"/>
      <c r="M65566" s="120"/>
      <c r="N65566" s="120"/>
      <c r="U65566" s="121"/>
      <c r="V65566" s="122"/>
      <c r="W65566" s="123"/>
      <c r="AC65566" s="123"/>
    </row>
    <row r="65567" spans="5:29" s="2" customFormat="1">
      <c r="E65567" s="120"/>
      <c r="M65567" s="120"/>
      <c r="N65567" s="120"/>
      <c r="U65567" s="121"/>
      <c r="V65567" s="122"/>
      <c r="W65567" s="123"/>
      <c r="AC65567" s="123"/>
    </row>
    <row r="65568" spans="5:29" s="2" customFormat="1">
      <c r="E65568" s="120"/>
      <c r="M65568" s="120"/>
      <c r="N65568" s="120"/>
      <c r="U65568" s="121"/>
      <c r="V65568" s="122"/>
      <c r="W65568" s="123"/>
      <c r="AC65568" s="123"/>
    </row>
    <row r="65569" spans="5:29" s="2" customFormat="1">
      <c r="E65569" s="120"/>
      <c r="M65569" s="120"/>
      <c r="N65569" s="120"/>
      <c r="U65569" s="121"/>
      <c r="V65569" s="122"/>
      <c r="W65569" s="123"/>
      <c r="AC65569" s="123"/>
    </row>
    <row r="65570" spans="5:29" s="2" customFormat="1">
      <c r="E65570" s="120"/>
      <c r="M65570" s="120"/>
      <c r="N65570" s="120"/>
      <c r="U65570" s="121"/>
      <c r="V65570" s="122"/>
      <c r="W65570" s="123"/>
      <c r="AC65570" s="123"/>
    </row>
    <row r="65571" spans="5:29" s="2" customFormat="1">
      <c r="E65571" s="120"/>
      <c r="M65571" s="120"/>
      <c r="N65571" s="120"/>
      <c r="U65571" s="121"/>
      <c r="V65571" s="122"/>
      <c r="W65571" s="123"/>
      <c r="AC65571" s="123"/>
    </row>
    <row r="65572" spans="5:29" s="2" customFormat="1">
      <c r="E65572" s="120"/>
      <c r="M65572" s="120"/>
      <c r="N65572" s="120"/>
      <c r="U65572" s="121"/>
      <c r="V65572" s="122"/>
      <c r="W65572" s="123"/>
      <c r="AC65572" s="123"/>
    </row>
    <row r="65573" spans="5:29" s="2" customFormat="1">
      <c r="E65573" s="120"/>
      <c r="M65573" s="120"/>
      <c r="N65573" s="120"/>
      <c r="U65573" s="121"/>
      <c r="V65573" s="122"/>
      <c r="W65573" s="123"/>
      <c r="AC65573" s="123"/>
    </row>
    <row r="65574" spans="5:29" s="2" customFormat="1">
      <c r="E65574" s="120"/>
      <c r="M65574" s="120"/>
      <c r="N65574" s="120"/>
      <c r="U65574" s="121"/>
      <c r="V65574" s="122"/>
      <c r="W65574" s="123"/>
      <c r="AC65574" s="123"/>
    </row>
    <row r="65575" spans="5:29" s="2" customFormat="1">
      <c r="E65575" s="120"/>
      <c r="M65575" s="120"/>
      <c r="N65575" s="120"/>
      <c r="U65575" s="121"/>
      <c r="V65575" s="122"/>
      <c r="W65575" s="123"/>
      <c r="AC65575" s="123"/>
    </row>
    <row r="65576" spans="5:29" s="2" customFormat="1">
      <c r="E65576" s="120"/>
      <c r="M65576" s="120"/>
      <c r="N65576" s="120"/>
      <c r="U65576" s="121"/>
      <c r="V65576" s="122"/>
      <c r="W65576" s="123"/>
      <c r="AC65576" s="123"/>
    </row>
    <row r="65577" spans="5:29" s="2" customFormat="1">
      <c r="E65577" s="120"/>
      <c r="M65577" s="120"/>
      <c r="N65577" s="120"/>
      <c r="U65577" s="121"/>
      <c r="V65577" s="122"/>
      <c r="W65577" s="123"/>
      <c r="AC65577" s="123"/>
    </row>
    <row r="65578" spans="5:29" s="2" customFormat="1">
      <c r="E65578" s="120"/>
      <c r="M65578" s="120"/>
      <c r="N65578" s="120"/>
      <c r="U65578" s="121"/>
      <c r="V65578" s="122"/>
      <c r="W65578" s="123"/>
      <c r="AC65578" s="123"/>
    </row>
    <row r="65579" spans="5:29" s="2" customFormat="1">
      <c r="E65579" s="120"/>
      <c r="M65579" s="120"/>
      <c r="N65579" s="120"/>
      <c r="U65579" s="121"/>
      <c r="V65579" s="122"/>
      <c r="W65579" s="123"/>
      <c r="AC65579" s="123"/>
    </row>
    <row r="65580" spans="5:29" s="2" customFormat="1">
      <c r="E65580" s="120"/>
      <c r="M65580" s="120"/>
      <c r="N65580" s="120"/>
      <c r="U65580" s="121"/>
      <c r="V65580" s="122"/>
      <c r="W65580" s="123"/>
      <c r="AC65580" s="123"/>
    </row>
    <row r="65581" spans="5:29" s="2" customFormat="1">
      <c r="E65581" s="120"/>
      <c r="M65581" s="120"/>
      <c r="N65581" s="120"/>
      <c r="U65581" s="121"/>
      <c r="V65581" s="122"/>
      <c r="W65581" s="123"/>
      <c r="AC65581" s="123"/>
    </row>
    <row r="65582" spans="5:29" s="2" customFormat="1">
      <c r="E65582" s="120"/>
      <c r="M65582" s="120"/>
      <c r="N65582" s="120"/>
      <c r="U65582" s="121"/>
      <c r="V65582" s="122"/>
      <c r="W65582" s="123"/>
      <c r="AC65582" s="123"/>
    </row>
    <row r="65583" spans="5:29" s="2" customFormat="1">
      <c r="E65583" s="120"/>
      <c r="M65583" s="120"/>
      <c r="N65583" s="120"/>
      <c r="U65583" s="121"/>
      <c r="V65583" s="122"/>
      <c r="W65583" s="123"/>
      <c r="AC65583" s="123"/>
    </row>
    <row r="65584" spans="5:29" s="2" customFormat="1">
      <c r="E65584" s="120"/>
      <c r="M65584" s="120"/>
      <c r="N65584" s="120"/>
      <c r="U65584" s="121"/>
      <c r="V65584" s="122"/>
      <c r="W65584" s="123"/>
      <c r="AC65584" s="123"/>
    </row>
    <row r="65585" spans="5:29" s="2" customFormat="1">
      <c r="E65585" s="120"/>
      <c r="M65585" s="120"/>
      <c r="N65585" s="120"/>
      <c r="U65585" s="121"/>
      <c r="V65585" s="122"/>
      <c r="W65585" s="123"/>
      <c r="AC65585" s="123"/>
    </row>
    <row r="65586" spans="5:29" s="2" customFormat="1">
      <c r="E65586" s="120"/>
      <c r="M65586" s="120"/>
      <c r="N65586" s="120"/>
      <c r="U65586" s="121"/>
      <c r="V65586" s="122"/>
      <c r="W65586" s="123"/>
      <c r="AC65586" s="123"/>
    </row>
    <row r="65587" spans="5:29" s="2" customFormat="1">
      <c r="E65587" s="120"/>
      <c r="M65587" s="120"/>
      <c r="N65587" s="120"/>
      <c r="U65587" s="121"/>
      <c r="V65587" s="122"/>
      <c r="W65587" s="123"/>
      <c r="AC65587" s="123"/>
    </row>
    <row r="65588" spans="5:29" s="2" customFormat="1">
      <c r="E65588" s="120"/>
      <c r="M65588" s="120"/>
      <c r="N65588" s="120"/>
      <c r="U65588" s="121"/>
      <c r="V65588" s="122"/>
      <c r="W65588" s="123"/>
      <c r="AC65588" s="123"/>
    </row>
    <row r="65589" spans="5:29" s="2" customFormat="1">
      <c r="E65589" s="120"/>
      <c r="M65589" s="120"/>
      <c r="N65589" s="120"/>
      <c r="U65589" s="121"/>
      <c r="V65589" s="122"/>
      <c r="W65589" s="123"/>
      <c r="AC65589" s="123"/>
    </row>
    <row r="65590" spans="5:29" s="2" customFormat="1">
      <c r="E65590" s="120"/>
      <c r="M65590" s="120"/>
      <c r="N65590" s="120"/>
      <c r="U65590" s="121"/>
      <c r="V65590" s="122"/>
      <c r="W65590" s="123"/>
      <c r="AC65590" s="123"/>
    </row>
    <row r="65591" spans="5:29" s="2" customFormat="1">
      <c r="E65591" s="120"/>
      <c r="M65591" s="120"/>
      <c r="N65591" s="120"/>
      <c r="U65591" s="121"/>
      <c r="V65591" s="122"/>
      <c r="W65591" s="123"/>
      <c r="AC65591" s="123"/>
    </row>
    <row r="65592" spans="5:29" s="2" customFormat="1">
      <c r="E65592" s="120"/>
      <c r="M65592" s="120"/>
      <c r="N65592" s="120"/>
      <c r="U65592" s="121"/>
      <c r="V65592" s="122"/>
      <c r="W65592" s="123"/>
      <c r="AC65592" s="123"/>
    </row>
    <row r="65593" spans="5:29" s="2" customFormat="1">
      <c r="E65593" s="120"/>
      <c r="M65593" s="120"/>
      <c r="N65593" s="120"/>
      <c r="U65593" s="121"/>
      <c r="V65593" s="122"/>
      <c r="W65593" s="123"/>
      <c r="AC65593" s="123"/>
    </row>
    <row r="65594" spans="5:29" s="2" customFormat="1">
      <c r="E65594" s="120"/>
      <c r="M65594" s="120"/>
      <c r="N65594" s="120"/>
      <c r="U65594" s="121"/>
      <c r="V65594" s="122"/>
      <c r="W65594" s="123"/>
      <c r="AC65594" s="123"/>
    </row>
    <row r="65595" spans="5:29" s="2" customFormat="1">
      <c r="E65595" s="120"/>
      <c r="M65595" s="120"/>
      <c r="N65595" s="120"/>
      <c r="U65595" s="121"/>
      <c r="V65595" s="122"/>
      <c r="W65595" s="123"/>
      <c r="AC65595" s="123"/>
    </row>
    <row r="65596" spans="5:29" s="2" customFormat="1">
      <c r="E65596" s="120"/>
      <c r="M65596" s="120"/>
      <c r="N65596" s="120"/>
      <c r="U65596" s="121"/>
      <c r="V65596" s="122"/>
      <c r="W65596" s="123"/>
      <c r="AC65596" s="123"/>
    </row>
    <row r="65597" spans="5:29" s="2" customFormat="1">
      <c r="E65597" s="120"/>
      <c r="M65597" s="120"/>
      <c r="N65597" s="120"/>
      <c r="U65597" s="121"/>
      <c r="V65597" s="122"/>
      <c r="W65597" s="123"/>
      <c r="AC65597" s="123"/>
    </row>
    <row r="65598" spans="5:29" s="2" customFormat="1">
      <c r="E65598" s="120"/>
      <c r="M65598" s="120"/>
      <c r="N65598" s="120"/>
      <c r="U65598" s="121"/>
      <c r="V65598" s="122"/>
      <c r="W65598" s="123"/>
      <c r="AC65598" s="123"/>
    </row>
    <row r="65599" spans="5:29" s="2" customFormat="1">
      <c r="E65599" s="120"/>
      <c r="M65599" s="120"/>
      <c r="N65599" s="120"/>
      <c r="U65599" s="121"/>
      <c r="V65599" s="122"/>
      <c r="W65599" s="123"/>
      <c r="AC65599" s="123"/>
    </row>
    <row r="65600" spans="5:29" s="2" customFormat="1">
      <c r="E65600" s="120"/>
      <c r="M65600" s="120"/>
      <c r="N65600" s="120"/>
      <c r="U65600" s="121"/>
      <c r="V65600" s="122"/>
      <c r="W65600" s="123"/>
      <c r="AC65600" s="123"/>
    </row>
    <row r="65601" spans="5:29" s="2" customFormat="1">
      <c r="E65601" s="120"/>
      <c r="M65601" s="120"/>
      <c r="N65601" s="120"/>
      <c r="U65601" s="121"/>
      <c r="V65601" s="122"/>
      <c r="W65601" s="123"/>
      <c r="AC65601" s="123"/>
    </row>
    <row r="65602" spans="5:29" s="2" customFormat="1">
      <c r="E65602" s="120"/>
      <c r="M65602" s="120"/>
      <c r="N65602" s="120"/>
      <c r="U65602" s="121"/>
      <c r="V65602" s="122"/>
      <c r="W65602" s="123"/>
      <c r="AC65602" s="123"/>
    </row>
    <row r="65603" spans="5:29" s="2" customFormat="1">
      <c r="E65603" s="120"/>
      <c r="M65603" s="120"/>
      <c r="N65603" s="120"/>
      <c r="U65603" s="121"/>
      <c r="V65603" s="122"/>
      <c r="W65603" s="123"/>
      <c r="AC65603" s="123"/>
    </row>
    <row r="65604" spans="5:29" s="2" customFormat="1">
      <c r="E65604" s="120"/>
      <c r="M65604" s="120"/>
      <c r="N65604" s="120"/>
      <c r="U65604" s="121"/>
      <c r="V65604" s="122"/>
      <c r="W65604" s="123"/>
      <c r="AC65604" s="123"/>
    </row>
    <row r="65605" spans="5:29" s="2" customFormat="1">
      <c r="E65605" s="120"/>
      <c r="M65605" s="120"/>
      <c r="N65605" s="120"/>
      <c r="U65605" s="121"/>
      <c r="V65605" s="122"/>
      <c r="W65605" s="123"/>
      <c r="AC65605" s="123"/>
    </row>
    <row r="65606" spans="5:29" s="2" customFormat="1">
      <c r="E65606" s="120"/>
      <c r="M65606" s="120"/>
      <c r="N65606" s="120"/>
      <c r="U65606" s="121"/>
      <c r="V65606" s="122"/>
      <c r="W65606" s="123"/>
      <c r="AC65606" s="123"/>
    </row>
    <row r="65607" spans="5:29" s="2" customFormat="1">
      <c r="E65607" s="120"/>
      <c r="M65607" s="120"/>
      <c r="N65607" s="120"/>
      <c r="U65607" s="121"/>
      <c r="V65607" s="122"/>
      <c r="W65607" s="123"/>
      <c r="AC65607" s="123"/>
    </row>
    <row r="65608" spans="5:29" s="2" customFormat="1">
      <c r="E65608" s="120"/>
      <c r="M65608" s="120"/>
      <c r="N65608" s="120"/>
      <c r="U65608" s="121"/>
      <c r="V65608" s="122"/>
      <c r="W65608" s="123"/>
      <c r="AC65608" s="123"/>
    </row>
    <row r="65609" spans="5:29" s="2" customFormat="1">
      <c r="E65609" s="120"/>
      <c r="M65609" s="120"/>
      <c r="N65609" s="120"/>
      <c r="U65609" s="121"/>
      <c r="V65609" s="122"/>
      <c r="W65609" s="123"/>
      <c r="AC65609" s="123"/>
    </row>
    <row r="65610" spans="5:29" s="2" customFormat="1">
      <c r="E65610" s="120"/>
      <c r="M65610" s="120"/>
      <c r="N65610" s="120"/>
      <c r="U65610" s="121"/>
      <c r="V65610" s="122"/>
      <c r="W65610" s="123"/>
      <c r="AC65610" s="123"/>
    </row>
    <row r="65611" spans="5:29" s="2" customFormat="1">
      <c r="E65611" s="120"/>
      <c r="M65611" s="120"/>
      <c r="N65611" s="120"/>
      <c r="U65611" s="121"/>
      <c r="V65611" s="122"/>
      <c r="W65611" s="123"/>
      <c r="AC65611" s="123"/>
    </row>
    <row r="65612" spans="5:29" s="2" customFormat="1">
      <c r="E65612" s="120"/>
      <c r="M65612" s="120"/>
      <c r="N65612" s="120"/>
      <c r="U65612" s="121"/>
      <c r="V65612" s="122"/>
      <c r="W65612" s="123"/>
      <c r="AC65612" s="123"/>
    </row>
    <row r="65613" spans="5:29" s="2" customFormat="1">
      <c r="E65613" s="120"/>
      <c r="M65613" s="120"/>
      <c r="N65613" s="120"/>
      <c r="U65613" s="121"/>
      <c r="V65613" s="122"/>
      <c r="W65613" s="123"/>
      <c r="AC65613" s="123"/>
    </row>
    <row r="65614" spans="5:29" s="2" customFormat="1">
      <c r="E65614" s="120"/>
      <c r="M65614" s="120"/>
      <c r="N65614" s="120"/>
      <c r="U65614" s="121"/>
      <c r="V65614" s="122"/>
      <c r="W65614" s="123"/>
      <c r="AC65614" s="123"/>
    </row>
    <row r="65615" spans="5:29" s="2" customFormat="1">
      <c r="E65615" s="120"/>
      <c r="M65615" s="120"/>
      <c r="N65615" s="120"/>
      <c r="U65615" s="121"/>
      <c r="V65615" s="122"/>
      <c r="W65615" s="123"/>
      <c r="AC65615" s="123"/>
    </row>
    <row r="65616" spans="5:29" s="2" customFormat="1">
      <c r="E65616" s="120"/>
      <c r="M65616" s="120"/>
      <c r="N65616" s="120"/>
      <c r="U65616" s="121"/>
      <c r="V65616" s="122"/>
      <c r="W65616" s="123"/>
      <c r="AC65616" s="123"/>
    </row>
    <row r="65617" spans="5:29" s="2" customFormat="1">
      <c r="E65617" s="120"/>
      <c r="M65617" s="120"/>
      <c r="N65617" s="120"/>
      <c r="U65617" s="121"/>
      <c r="V65617" s="122"/>
      <c r="W65617" s="123"/>
      <c r="AC65617" s="123"/>
    </row>
    <row r="65618" spans="5:29" s="2" customFormat="1">
      <c r="E65618" s="120"/>
      <c r="M65618" s="120"/>
      <c r="N65618" s="120"/>
      <c r="U65618" s="121"/>
      <c r="V65618" s="122"/>
      <c r="W65618" s="123"/>
      <c r="AC65618" s="123"/>
    </row>
    <row r="65619" spans="5:29" s="2" customFormat="1">
      <c r="E65619" s="120"/>
      <c r="M65619" s="120"/>
      <c r="N65619" s="120"/>
      <c r="U65619" s="121"/>
      <c r="V65619" s="122"/>
      <c r="W65619" s="123"/>
      <c r="AC65619" s="123"/>
    </row>
    <row r="65620" spans="5:29" s="2" customFormat="1">
      <c r="E65620" s="120"/>
      <c r="M65620" s="120"/>
      <c r="N65620" s="120"/>
      <c r="U65620" s="121"/>
      <c r="V65620" s="122"/>
      <c r="W65620" s="123"/>
      <c r="AC65620" s="123"/>
    </row>
    <row r="65621" spans="5:29" s="2" customFormat="1">
      <c r="E65621" s="120"/>
      <c r="M65621" s="120"/>
      <c r="N65621" s="120"/>
      <c r="U65621" s="121"/>
      <c r="V65621" s="122"/>
      <c r="W65621" s="123"/>
      <c r="AC65621" s="123"/>
    </row>
    <row r="65622" spans="5:29" s="2" customFormat="1">
      <c r="E65622" s="120"/>
      <c r="M65622" s="120"/>
      <c r="N65622" s="120"/>
      <c r="U65622" s="121"/>
      <c r="V65622" s="122"/>
      <c r="W65622" s="123"/>
      <c r="AC65622" s="123"/>
    </row>
    <row r="65623" spans="5:29" s="2" customFormat="1">
      <c r="E65623" s="120"/>
      <c r="M65623" s="120"/>
      <c r="N65623" s="120"/>
      <c r="U65623" s="121"/>
      <c r="V65623" s="122"/>
      <c r="W65623" s="123"/>
      <c r="AC65623" s="123"/>
    </row>
    <row r="65624" spans="5:29" s="2" customFormat="1">
      <c r="E65624" s="120"/>
      <c r="M65624" s="120"/>
      <c r="N65624" s="120"/>
      <c r="U65624" s="121"/>
      <c r="V65624" s="122"/>
      <c r="W65624" s="123"/>
      <c r="AC65624" s="123"/>
    </row>
    <row r="65625" spans="5:29" s="2" customFormat="1">
      <c r="E65625" s="120"/>
      <c r="M65625" s="120"/>
      <c r="N65625" s="120"/>
      <c r="U65625" s="121"/>
      <c r="V65625" s="122"/>
      <c r="W65625" s="123"/>
      <c r="AC65625" s="123"/>
    </row>
    <row r="65626" spans="5:29" s="2" customFormat="1">
      <c r="E65626" s="120"/>
      <c r="M65626" s="120"/>
      <c r="N65626" s="120"/>
      <c r="U65626" s="121"/>
      <c r="V65626" s="122"/>
      <c r="W65626" s="123"/>
      <c r="AC65626" s="123"/>
    </row>
    <row r="65627" spans="5:29" s="2" customFormat="1">
      <c r="E65627" s="120"/>
      <c r="M65627" s="120"/>
      <c r="N65627" s="120"/>
      <c r="U65627" s="121"/>
      <c r="V65627" s="122"/>
      <c r="W65627" s="123"/>
      <c r="AC65627" s="123"/>
    </row>
    <row r="65628" spans="5:29" s="2" customFormat="1">
      <c r="E65628" s="120"/>
      <c r="M65628" s="120"/>
      <c r="N65628" s="120"/>
      <c r="U65628" s="121"/>
      <c r="V65628" s="122"/>
      <c r="W65628" s="123"/>
      <c r="AC65628" s="123"/>
    </row>
    <row r="65629" spans="5:29" s="2" customFormat="1">
      <c r="E65629" s="120"/>
      <c r="M65629" s="120"/>
      <c r="N65629" s="120"/>
      <c r="U65629" s="121"/>
      <c r="V65629" s="122"/>
      <c r="W65629" s="123"/>
      <c r="AC65629" s="123"/>
    </row>
    <row r="65630" spans="5:29" s="2" customFormat="1">
      <c r="E65630" s="120"/>
      <c r="M65630" s="120"/>
      <c r="N65630" s="120"/>
      <c r="U65630" s="121"/>
      <c r="V65630" s="122"/>
      <c r="W65630" s="123"/>
      <c r="AC65630" s="123"/>
    </row>
    <row r="65631" spans="5:29" s="2" customFormat="1">
      <c r="E65631" s="120"/>
      <c r="M65631" s="120"/>
      <c r="N65631" s="120"/>
      <c r="U65631" s="121"/>
      <c r="V65631" s="122"/>
      <c r="W65631" s="123"/>
      <c r="AC65631" s="123"/>
    </row>
    <row r="65632" spans="5:29" s="2" customFormat="1">
      <c r="E65632" s="120"/>
      <c r="M65632" s="120"/>
      <c r="N65632" s="120"/>
      <c r="U65632" s="121"/>
      <c r="V65632" s="122"/>
      <c r="W65632" s="123"/>
      <c r="AC65632" s="123"/>
    </row>
    <row r="65633" spans="5:29" s="2" customFormat="1">
      <c r="E65633" s="120"/>
      <c r="M65633" s="120"/>
      <c r="N65633" s="120"/>
      <c r="U65633" s="121"/>
      <c r="V65633" s="122"/>
      <c r="W65633" s="123"/>
      <c r="AC65633" s="123"/>
    </row>
    <row r="65634" spans="5:29" s="2" customFormat="1">
      <c r="E65634" s="120"/>
      <c r="M65634" s="120"/>
      <c r="N65634" s="120"/>
      <c r="U65634" s="121"/>
      <c r="V65634" s="122"/>
      <c r="W65634" s="123"/>
      <c r="AC65634" s="123"/>
    </row>
    <row r="65635" spans="5:29" s="2" customFormat="1">
      <c r="E65635" s="120"/>
      <c r="M65635" s="120"/>
      <c r="N65635" s="120"/>
      <c r="U65635" s="121"/>
      <c r="V65635" s="122"/>
      <c r="W65635" s="123"/>
      <c r="AC65635" s="123"/>
    </row>
    <row r="65636" spans="5:29" s="2" customFormat="1">
      <c r="E65636" s="120"/>
      <c r="M65636" s="120"/>
      <c r="N65636" s="120"/>
      <c r="U65636" s="121"/>
      <c r="V65636" s="122"/>
      <c r="W65636" s="123"/>
      <c r="AC65636" s="123"/>
    </row>
    <row r="65637" spans="5:29" s="2" customFormat="1">
      <c r="E65637" s="120"/>
      <c r="M65637" s="120"/>
      <c r="N65637" s="120"/>
      <c r="U65637" s="121"/>
      <c r="V65637" s="122"/>
      <c r="W65637" s="123"/>
      <c r="AC65637" s="123"/>
    </row>
    <row r="65638" spans="5:29" s="2" customFormat="1">
      <c r="E65638" s="120"/>
      <c r="M65638" s="120"/>
      <c r="N65638" s="120"/>
      <c r="U65638" s="121"/>
      <c r="V65638" s="122"/>
      <c r="W65638" s="123"/>
      <c r="AC65638" s="123"/>
    </row>
    <row r="65639" spans="5:29" s="2" customFormat="1">
      <c r="E65639" s="120"/>
      <c r="M65639" s="120"/>
      <c r="N65639" s="120"/>
      <c r="U65639" s="121"/>
      <c r="V65639" s="122"/>
      <c r="W65639" s="123"/>
      <c r="AC65639" s="123"/>
    </row>
    <row r="65640" spans="5:29" s="2" customFormat="1">
      <c r="E65640" s="120"/>
      <c r="M65640" s="120"/>
      <c r="N65640" s="120"/>
      <c r="U65640" s="121"/>
      <c r="V65640" s="122"/>
      <c r="W65640" s="123"/>
      <c r="AC65640" s="123"/>
    </row>
    <row r="65641" spans="5:29" s="2" customFormat="1">
      <c r="E65641" s="120"/>
      <c r="M65641" s="120"/>
      <c r="N65641" s="120"/>
      <c r="U65641" s="121"/>
      <c r="V65641" s="122"/>
      <c r="W65641" s="123"/>
      <c r="AC65641" s="123"/>
    </row>
    <row r="65642" spans="5:29" s="2" customFormat="1">
      <c r="E65642" s="120"/>
      <c r="M65642" s="120"/>
      <c r="N65642" s="120"/>
      <c r="U65642" s="121"/>
      <c r="V65642" s="122"/>
      <c r="W65642" s="123"/>
      <c r="AC65642" s="123"/>
    </row>
    <row r="65643" spans="5:29" s="2" customFormat="1">
      <c r="E65643" s="120"/>
      <c r="M65643" s="120"/>
      <c r="N65643" s="120"/>
      <c r="U65643" s="121"/>
      <c r="V65643" s="122"/>
      <c r="W65643" s="123"/>
      <c r="AC65643" s="123"/>
    </row>
    <row r="65644" spans="5:29" s="2" customFormat="1">
      <c r="E65644" s="120"/>
      <c r="M65644" s="120"/>
      <c r="N65644" s="120"/>
      <c r="U65644" s="121"/>
      <c r="V65644" s="122"/>
      <c r="W65644" s="123"/>
      <c r="AC65644" s="123"/>
    </row>
    <row r="65645" spans="5:29" s="2" customFormat="1">
      <c r="E65645" s="120"/>
      <c r="M65645" s="120"/>
      <c r="N65645" s="120"/>
      <c r="U65645" s="121"/>
      <c r="V65645" s="122"/>
      <c r="W65645" s="123"/>
      <c r="AC65645" s="123"/>
    </row>
    <row r="65646" spans="5:29" s="2" customFormat="1">
      <c r="E65646" s="120"/>
      <c r="M65646" s="120"/>
      <c r="N65646" s="120"/>
      <c r="U65646" s="121"/>
      <c r="V65646" s="122"/>
      <c r="W65646" s="123"/>
      <c r="AC65646" s="123"/>
    </row>
    <row r="65647" spans="5:29" s="2" customFormat="1">
      <c r="E65647" s="120"/>
      <c r="M65647" s="120"/>
      <c r="N65647" s="120"/>
      <c r="U65647" s="121"/>
      <c r="V65647" s="122"/>
      <c r="W65647" s="123"/>
      <c r="AC65647" s="123"/>
    </row>
    <row r="65648" spans="5:29" s="2" customFormat="1">
      <c r="E65648" s="120"/>
      <c r="M65648" s="120"/>
      <c r="N65648" s="120"/>
      <c r="U65648" s="121"/>
      <c r="V65648" s="122"/>
      <c r="W65648" s="123"/>
      <c r="AC65648" s="123"/>
    </row>
    <row r="65649" spans="5:29" s="2" customFormat="1">
      <c r="E65649" s="120"/>
      <c r="M65649" s="120"/>
      <c r="N65649" s="120"/>
      <c r="U65649" s="121"/>
      <c r="V65649" s="122"/>
      <c r="W65649" s="123"/>
      <c r="AC65649" s="123"/>
    </row>
    <row r="65650" spans="5:29" s="2" customFormat="1">
      <c r="E65650" s="120"/>
      <c r="M65650" s="120"/>
      <c r="N65650" s="120"/>
      <c r="U65650" s="121"/>
      <c r="V65650" s="122"/>
      <c r="W65650" s="123"/>
      <c r="AC65650" s="123"/>
    </row>
    <row r="65651" spans="5:29" s="2" customFormat="1">
      <c r="E65651" s="120"/>
      <c r="M65651" s="120"/>
      <c r="N65651" s="120"/>
      <c r="U65651" s="121"/>
      <c r="V65651" s="122"/>
      <c r="W65651" s="123"/>
      <c r="AC65651" s="123"/>
    </row>
    <row r="65652" spans="5:29" s="2" customFormat="1">
      <c r="E65652" s="120"/>
      <c r="M65652" s="120"/>
      <c r="N65652" s="120"/>
      <c r="U65652" s="121"/>
      <c r="V65652" s="122"/>
      <c r="W65652" s="123"/>
      <c r="AC65652" s="123"/>
    </row>
    <row r="65653" spans="5:29" s="2" customFormat="1">
      <c r="E65653" s="120"/>
      <c r="M65653" s="120"/>
      <c r="N65653" s="120"/>
      <c r="U65653" s="121"/>
      <c r="V65653" s="122"/>
      <c r="W65653" s="123"/>
      <c r="AC65653" s="123"/>
    </row>
    <row r="65654" spans="5:29" s="2" customFormat="1">
      <c r="E65654" s="120"/>
      <c r="M65654" s="120"/>
      <c r="N65654" s="120"/>
      <c r="U65654" s="121"/>
      <c r="V65654" s="122"/>
      <c r="W65654" s="123"/>
      <c r="AC65654" s="123"/>
    </row>
    <row r="65655" spans="5:29" s="2" customFormat="1">
      <c r="E65655" s="120"/>
      <c r="M65655" s="120"/>
      <c r="N65655" s="120"/>
      <c r="U65655" s="121"/>
      <c r="V65655" s="122"/>
      <c r="W65655" s="123"/>
      <c r="AC65655" s="123"/>
    </row>
    <row r="65656" spans="5:29" s="2" customFormat="1">
      <c r="E65656" s="120"/>
      <c r="M65656" s="120"/>
      <c r="N65656" s="120"/>
      <c r="U65656" s="121"/>
      <c r="V65656" s="122"/>
      <c r="W65656" s="123"/>
      <c r="AC65656" s="123"/>
    </row>
    <row r="65657" spans="5:29" s="2" customFormat="1">
      <c r="E65657" s="120"/>
      <c r="M65657" s="120"/>
      <c r="N65657" s="120"/>
      <c r="U65657" s="121"/>
      <c r="V65657" s="122"/>
      <c r="W65657" s="123"/>
      <c r="AC65657" s="123"/>
    </row>
    <row r="65658" spans="5:29" s="2" customFormat="1">
      <c r="E65658" s="120"/>
      <c r="M65658" s="120"/>
      <c r="N65658" s="120"/>
      <c r="U65658" s="121"/>
      <c r="V65658" s="122"/>
      <c r="W65658" s="123"/>
      <c r="AC65658" s="123"/>
    </row>
    <row r="65659" spans="5:29" s="2" customFormat="1">
      <c r="E65659" s="120"/>
      <c r="M65659" s="120"/>
      <c r="N65659" s="120"/>
      <c r="U65659" s="121"/>
      <c r="V65659" s="122"/>
      <c r="W65659" s="123"/>
      <c r="AC65659" s="123"/>
    </row>
    <row r="65660" spans="5:29" s="2" customFormat="1">
      <c r="E65660" s="120"/>
      <c r="M65660" s="120"/>
      <c r="N65660" s="120"/>
      <c r="U65660" s="121"/>
      <c r="V65660" s="122"/>
      <c r="W65660" s="123"/>
      <c r="AC65660" s="123"/>
    </row>
    <row r="65661" spans="5:29" s="2" customFormat="1">
      <c r="E65661" s="120"/>
      <c r="M65661" s="120"/>
      <c r="N65661" s="120"/>
      <c r="U65661" s="121"/>
      <c r="V65661" s="122"/>
      <c r="W65661" s="123"/>
      <c r="AC65661" s="123"/>
    </row>
    <row r="65662" spans="5:29" s="2" customFormat="1">
      <c r="E65662" s="120"/>
      <c r="M65662" s="120"/>
      <c r="N65662" s="120"/>
      <c r="U65662" s="121"/>
      <c r="V65662" s="122"/>
      <c r="W65662" s="123"/>
      <c r="AC65662" s="123"/>
    </row>
    <row r="65663" spans="5:29" s="2" customFormat="1">
      <c r="E65663" s="120"/>
      <c r="M65663" s="120"/>
      <c r="N65663" s="120"/>
      <c r="U65663" s="121"/>
      <c r="V65663" s="122"/>
      <c r="W65663" s="123"/>
      <c r="AC65663" s="123"/>
    </row>
    <row r="65664" spans="5:29" s="2" customFormat="1">
      <c r="E65664" s="120"/>
      <c r="M65664" s="120"/>
      <c r="N65664" s="120"/>
      <c r="U65664" s="121"/>
      <c r="V65664" s="122"/>
      <c r="W65664" s="123"/>
      <c r="AC65664" s="123"/>
    </row>
    <row r="65665" spans="5:29" s="2" customFormat="1">
      <c r="E65665" s="120"/>
      <c r="M65665" s="120"/>
      <c r="N65665" s="120"/>
      <c r="U65665" s="121"/>
      <c r="V65665" s="122"/>
      <c r="W65665" s="123"/>
      <c r="AC65665" s="123"/>
    </row>
    <row r="65666" spans="5:29" s="2" customFormat="1">
      <c r="E65666" s="120"/>
      <c r="M65666" s="120"/>
      <c r="N65666" s="120"/>
      <c r="U65666" s="121"/>
      <c r="V65666" s="122"/>
      <c r="W65666" s="123"/>
      <c r="AC65666" s="123"/>
    </row>
    <row r="65667" spans="5:29" s="2" customFormat="1">
      <c r="E65667" s="120"/>
      <c r="M65667" s="120"/>
      <c r="N65667" s="120"/>
      <c r="U65667" s="121"/>
      <c r="V65667" s="122"/>
      <c r="W65667" s="123"/>
      <c r="AC65667" s="123"/>
    </row>
    <row r="65668" spans="5:29" s="2" customFormat="1">
      <c r="E65668" s="120"/>
      <c r="M65668" s="120"/>
      <c r="N65668" s="120"/>
      <c r="U65668" s="121"/>
      <c r="V65668" s="122"/>
      <c r="W65668" s="123"/>
      <c r="AC65668" s="123"/>
    </row>
    <row r="65669" spans="5:29" s="2" customFormat="1">
      <c r="E65669" s="120"/>
      <c r="M65669" s="120"/>
      <c r="N65669" s="120"/>
      <c r="U65669" s="121"/>
      <c r="V65669" s="122"/>
      <c r="W65669" s="123"/>
      <c r="AC65669" s="123"/>
    </row>
    <row r="65670" spans="5:29" s="2" customFormat="1">
      <c r="E65670" s="120"/>
      <c r="M65670" s="120"/>
      <c r="N65670" s="120"/>
      <c r="U65670" s="121"/>
      <c r="V65670" s="122"/>
      <c r="W65670" s="123"/>
      <c r="AC65670" s="123"/>
    </row>
    <row r="65671" spans="5:29" s="2" customFormat="1">
      <c r="E65671" s="120"/>
      <c r="M65671" s="120"/>
      <c r="N65671" s="120"/>
      <c r="U65671" s="121"/>
      <c r="V65671" s="122"/>
      <c r="W65671" s="123"/>
      <c r="AC65671" s="123"/>
    </row>
    <row r="65672" spans="5:29" s="2" customFormat="1">
      <c r="E65672" s="120"/>
      <c r="M65672" s="120"/>
      <c r="N65672" s="120"/>
      <c r="U65672" s="121"/>
      <c r="V65672" s="122"/>
      <c r="W65672" s="123"/>
      <c r="AC65672" s="123"/>
    </row>
    <row r="65673" spans="5:29" s="2" customFormat="1">
      <c r="E65673" s="120"/>
      <c r="M65673" s="120"/>
      <c r="N65673" s="120"/>
      <c r="U65673" s="121"/>
      <c r="V65673" s="122"/>
      <c r="W65673" s="123"/>
      <c r="AC65673" s="123"/>
    </row>
    <row r="65674" spans="5:29" s="2" customFormat="1">
      <c r="E65674" s="120"/>
      <c r="M65674" s="120"/>
      <c r="N65674" s="120"/>
      <c r="U65674" s="121"/>
      <c r="V65674" s="122"/>
      <c r="W65674" s="123"/>
      <c r="AC65674" s="123"/>
    </row>
    <row r="65675" spans="5:29" s="2" customFormat="1">
      <c r="E65675" s="120"/>
      <c r="M65675" s="120"/>
      <c r="N65675" s="120"/>
      <c r="U65675" s="121"/>
      <c r="V65675" s="122"/>
      <c r="W65675" s="123"/>
      <c r="AC65675" s="123"/>
    </row>
    <row r="65676" spans="5:29" s="2" customFormat="1">
      <c r="E65676" s="120"/>
      <c r="M65676" s="120"/>
      <c r="N65676" s="120"/>
      <c r="U65676" s="121"/>
      <c r="V65676" s="122"/>
      <c r="W65676" s="123"/>
      <c r="AC65676" s="123"/>
    </row>
    <row r="65677" spans="5:29" s="2" customFormat="1">
      <c r="E65677" s="120"/>
      <c r="M65677" s="120"/>
      <c r="N65677" s="120"/>
      <c r="U65677" s="121"/>
      <c r="V65677" s="122"/>
      <c r="W65677" s="123"/>
      <c r="AC65677" s="123"/>
    </row>
    <row r="65678" spans="5:29" s="2" customFormat="1">
      <c r="E65678" s="120"/>
      <c r="M65678" s="120"/>
      <c r="N65678" s="120"/>
      <c r="U65678" s="121"/>
      <c r="V65678" s="122"/>
      <c r="W65678" s="123"/>
      <c r="AC65678" s="123"/>
    </row>
    <row r="65679" spans="5:29" s="2" customFormat="1">
      <c r="E65679" s="120"/>
      <c r="M65679" s="120"/>
      <c r="N65679" s="120"/>
      <c r="U65679" s="121"/>
      <c r="V65679" s="122"/>
      <c r="W65679" s="123"/>
      <c r="AC65679" s="123"/>
    </row>
    <row r="65680" spans="5:29" s="2" customFormat="1">
      <c r="E65680" s="120"/>
      <c r="M65680" s="120"/>
      <c r="N65680" s="120"/>
      <c r="U65680" s="121"/>
      <c r="V65680" s="122"/>
      <c r="W65680" s="123"/>
      <c r="AC65680" s="123"/>
    </row>
    <row r="65681" spans="5:29" s="2" customFormat="1">
      <c r="E65681" s="120"/>
      <c r="M65681" s="120"/>
      <c r="N65681" s="120"/>
      <c r="U65681" s="121"/>
      <c r="V65681" s="122"/>
      <c r="W65681" s="123"/>
      <c r="AC65681" s="123"/>
    </row>
    <row r="65682" spans="5:29" s="2" customFormat="1">
      <c r="E65682" s="120"/>
      <c r="M65682" s="120"/>
      <c r="N65682" s="120"/>
      <c r="U65682" s="121"/>
      <c r="V65682" s="122"/>
      <c r="W65682" s="123"/>
      <c r="AC65682" s="123"/>
    </row>
    <row r="65683" spans="5:29" s="2" customFormat="1">
      <c r="E65683" s="120"/>
      <c r="M65683" s="120"/>
      <c r="N65683" s="120"/>
      <c r="U65683" s="121"/>
      <c r="V65683" s="122"/>
      <c r="W65683" s="123"/>
      <c r="AC65683" s="123"/>
    </row>
    <row r="65684" spans="5:29" s="2" customFormat="1">
      <c r="E65684" s="120"/>
      <c r="M65684" s="120"/>
      <c r="N65684" s="120"/>
      <c r="U65684" s="121"/>
      <c r="V65684" s="122"/>
      <c r="W65684" s="123"/>
      <c r="AC65684" s="123"/>
    </row>
    <row r="65685" spans="5:29" s="2" customFormat="1">
      <c r="E65685" s="120"/>
      <c r="M65685" s="120"/>
      <c r="N65685" s="120"/>
      <c r="U65685" s="121"/>
      <c r="V65685" s="122"/>
      <c r="W65685" s="123"/>
      <c r="AC65685" s="123"/>
    </row>
    <row r="65686" spans="5:29" s="2" customFormat="1">
      <c r="E65686" s="120"/>
      <c r="M65686" s="120"/>
      <c r="N65686" s="120"/>
      <c r="U65686" s="121"/>
      <c r="V65686" s="122"/>
      <c r="W65686" s="123"/>
      <c r="AC65686" s="123"/>
    </row>
    <row r="65687" spans="5:29" s="2" customFormat="1">
      <c r="E65687" s="120"/>
      <c r="M65687" s="120"/>
      <c r="N65687" s="120"/>
      <c r="U65687" s="121"/>
      <c r="V65687" s="122"/>
      <c r="W65687" s="123"/>
      <c r="AC65687" s="123"/>
    </row>
    <row r="65688" spans="5:29" s="2" customFormat="1">
      <c r="E65688" s="120"/>
      <c r="M65688" s="120"/>
      <c r="N65688" s="120"/>
      <c r="U65688" s="121"/>
      <c r="V65688" s="122"/>
      <c r="W65688" s="123"/>
      <c r="AC65688" s="123"/>
    </row>
    <row r="65689" spans="5:29" s="2" customFormat="1">
      <c r="E65689" s="120"/>
      <c r="M65689" s="120"/>
      <c r="N65689" s="120"/>
      <c r="U65689" s="121"/>
      <c r="V65689" s="122"/>
      <c r="W65689" s="123"/>
      <c r="AC65689" s="123"/>
    </row>
    <row r="65690" spans="5:29" s="2" customFormat="1">
      <c r="E65690" s="120"/>
      <c r="M65690" s="120"/>
      <c r="N65690" s="120"/>
      <c r="U65690" s="121"/>
      <c r="V65690" s="122"/>
      <c r="W65690" s="123"/>
      <c r="AC65690" s="123"/>
    </row>
    <row r="65691" spans="5:29" s="2" customFormat="1">
      <c r="E65691" s="120"/>
      <c r="M65691" s="120"/>
      <c r="N65691" s="120"/>
      <c r="U65691" s="121"/>
      <c r="V65691" s="122"/>
      <c r="W65691" s="123"/>
      <c r="AC65691" s="123"/>
    </row>
    <row r="65692" spans="5:29" s="2" customFormat="1">
      <c r="E65692" s="120"/>
      <c r="M65692" s="120"/>
      <c r="N65692" s="120"/>
      <c r="U65692" s="121"/>
      <c r="V65692" s="122"/>
      <c r="W65692" s="123"/>
      <c r="AC65692" s="123"/>
    </row>
    <row r="65693" spans="5:29" s="2" customFormat="1">
      <c r="E65693" s="120"/>
      <c r="M65693" s="120"/>
      <c r="N65693" s="120"/>
      <c r="U65693" s="121"/>
      <c r="V65693" s="122"/>
      <c r="W65693" s="123"/>
      <c r="AC65693" s="123"/>
    </row>
    <row r="65694" spans="5:29" s="2" customFormat="1">
      <c r="E65694" s="120"/>
      <c r="M65694" s="120"/>
      <c r="N65694" s="120"/>
      <c r="U65694" s="121"/>
      <c r="V65694" s="122"/>
      <c r="W65694" s="123"/>
      <c r="AC65694" s="123"/>
    </row>
    <row r="65695" spans="5:29" s="2" customFormat="1">
      <c r="E65695" s="120"/>
      <c r="M65695" s="120"/>
      <c r="N65695" s="120"/>
      <c r="U65695" s="121"/>
      <c r="V65695" s="122"/>
      <c r="W65695" s="123"/>
      <c r="AC65695" s="123"/>
    </row>
    <row r="65696" spans="5:29" s="2" customFormat="1">
      <c r="E65696" s="120"/>
      <c r="M65696" s="120"/>
      <c r="N65696" s="120"/>
      <c r="U65696" s="121"/>
      <c r="V65696" s="122"/>
      <c r="W65696" s="123"/>
      <c r="AC65696" s="123"/>
    </row>
    <row r="65697" spans="5:29" s="2" customFormat="1">
      <c r="E65697" s="120"/>
      <c r="M65697" s="120"/>
      <c r="N65697" s="120"/>
      <c r="U65697" s="121"/>
      <c r="V65697" s="122"/>
      <c r="W65697" s="123"/>
      <c r="AC65697" s="123"/>
    </row>
    <row r="65698" spans="5:29" s="2" customFormat="1">
      <c r="E65698" s="120"/>
      <c r="M65698" s="120"/>
      <c r="N65698" s="120"/>
      <c r="U65698" s="121"/>
      <c r="V65698" s="122"/>
      <c r="W65698" s="123"/>
      <c r="AC65698" s="123"/>
    </row>
    <row r="65699" spans="5:29" s="2" customFormat="1">
      <c r="E65699" s="120"/>
      <c r="M65699" s="120"/>
      <c r="N65699" s="120"/>
      <c r="U65699" s="121"/>
      <c r="V65699" s="122"/>
      <c r="W65699" s="123"/>
      <c r="AC65699" s="123"/>
    </row>
    <row r="65700" spans="5:29" s="2" customFormat="1">
      <c r="E65700" s="120"/>
      <c r="M65700" s="120"/>
      <c r="N65700" s="120"/>
      <c r="U65700" s="121"/>
      <c r="V65700" s="122"/>
      <c r="W65700" s="123"/>
      <c r="AC65700" s="123"/>
    </row>
    <row r="65701" spans="5:29" s="2" customFormat="1">
      <c r="E65701" s="120"/>
      <c r="M65701" s="120"/>
      <c r="N65701" s="120"/>
      <c r="U65701" s="121"/>
      <c r="V65701" s="122"/>
      <c r="W65701" s="123"/>
      <c r="AC65701" s="123"/>
    </row>
    <row r="65702" spans="5:29" s="2" customFormat="1">
      <c r="E65702" s="120"/>
      <c r="M65702" s="120"/>
      <c r="N65702" s="120"/>
      <c r="U65702" s="121"/>
      <c r="V65702" s="122"/>
      <c r="W65702" s="123"/>
      <c r="AC65702" s="123"/>
    </row>
    <row r="65703" spans="5:29" s="2" customFormat="1">
      <c r="E65703" s="120"/>
      <c r="M65703" s="120"/>
      <c r="N65703" s="120"/>
      <c r="U65703" s="121"/>
      <c r="V65703" s="122"/>
      <c r="W65703" s="123"/>
      <c r="AC65703" s="123"/>
    </row>
    <row r="65704" spans="5:29" s="2" customFormat="1">
      <c r="E65704" s="120"/>
      <c r="M65704" s="120"/>
      <c r="N65704" s="120"/>
      <c r="U65704" s="121"/>
      <c r="V65704" s="122"/>
      <c r="W65704" s="123"/>
      <c r="AC65704" s="123"/>
    </row>
    <row r="65705" spans="5:29" s="2" customFormat="1">
      <c r="E65705" s="120"/>
      <c r="M65705" s="120"/>
      <c r="N65705" s="120"/>
      <c r="U65705" s="121"/>
      <c r="V65705" s="122"/>
      <c r="W65705" s="123"/>
      <c r="AC65705" s="123"/>
    </row>
    <row r="65706" spans="5:29" s="2" customFormat="1">
      <c r="E65706" s="120"/>
      <c r="M65706" s="120"/>
      <c r="N65706" s="120"/>
      <c r="U65706" s="121"/>
      <c r="V65706" s="122"/>
      <c r="W65706" s="123"/>
      <c r="AC65706" s="123"/>
    </row>
    <row r="65707" spans="5:29" s="2" customFormat="1">
      <c r="E65707" s="120"/>
      <c r="M65707" s="120"/>
      <c r="N65707" s="120"/>
      <c r="U65707" s="121"/>
      <c r="V65707" s="122"/>
      <c r="W65707" s="123"/>
      <c r="AC65707" s="123"/>
    </row>
    <row r="65708" spans="5:29" s="2" customFormat="1">
      <c r="E65708" s="120"/>
      <c r="M65708" s="120"/>
      <c r="N65708" s="120"/>
      <c r="U65708" s="121"/>
      <c r="V65708" s="122"/>
      <c r="W65708" s="123"/>
      <c r="AC65708" s="123"/>
    </row>
    <row r="65709" spans="5:29" s="2" customFormat="1">
      <c r="E65709" s="120"/>
      <c r="M65709" s="120"/>
      <c r="N65709" s="120"/>
      <c r="U65709" s="121"/>
      <c r="V65709" s="122"/>
      <c r="W65709" s="123"/>
      <c r="AC65709" s="123"/>
    </row>
    <row r="65710" spans="5:29" s="2" customFormat="1">
      <c r="E65710" s="120"/>
      <c r="M65710" s="120"/>
      <c r="N65710" s="120"/>
      <c r="U65710" s="121"/>
      <c r="V65710" s="122"/>
      <c r="W65710" s="123"/>
      <c r="AC65710" s="123"/>
    </row>
    <row r="65711" spans="5:29" s="2" customFormat="1">
      <c r="E65711" s="120"/>
      <c r="M65711" s="120"/>
      <c r="N65711" s="120"/>
      <c r="U65711" s="121"/>
      <c r="V65711" s="122"/>
      <c r="W65711" s="123"/>
      <c r="AC65711" s="123"/>
    </row>
    <row r="65712" spans="5:29" s="2" customFormat="1">
      <c r="E65712" s="120"/>
      <c r="M65712" s="120"/>
      <c r="N65712" s="120"/>
      <c r="U65712" s="121"/>
      <c r="V65712" s="122"/>
      <c r="W65712" s="123"/>
      <c r="AC65712" s="123"/>
    </row>
    <row r="65713" spans="5:29" s="2" customFormat="1">
      <c r="E65713" s="120"/>
      <c r="M65713" s="120"/>
      <c r="N65713" s="120"/>
      <c r="U65713" s="121"/>
      <c r="V65713" s="122"/>
      <c r="W65713" s="123"/>
      <c r="AC65713" s="123"/>
    </row>
    <row r="65714" spans="5:29" s="2" customFormat="1">
      <c r="E65714" s="120"/>
      <c r="M65714" s="120"/>
      <c r="N65714" s="120"/>
      <c r="U65714" s="121"/>
      <c r="V65714" s="122"/>
      <c r="W65714" s="123"/>
      <c r="AC65714" s="123"/>
    </row>
    <row r="65715" spans="5:29" s="2" customFormat="1">
      <c r="E65715" s="120"/>
      <c r="M65715" s="120"/>
      <c r="N65715" s="120"/>
      <c r="U65715" s="121"/>
      <c r="V65715" s="122"/>
      <c r="W65715" s="123"/>
      <c r="AC65715" s="123"/>
    </row>
    <row r="65716" spans="5:29" s="2" customFormat="1">
      <c r="E65716" s="120"/>
      <c r="M65716" s="120"/>
      <c r="N65716" s="120"/>
      <c r="U65716" s="121"/>
      <c r="V65716" s="122"/>
      <c r="W65716" s="123"/>
      <c r="AC65716" s="123"/>
    </row>
    <row r="65717" spans="5:29" s="2" customFormat="1">
      <c r="E65717" s="120"/>
      <c r="M65717" s="120"/>
      <c r="N65717" s="120"/>
      <c r="U65717" s="121"/>
      <c r="V65717" s="122"/>
      <c r="W65717" s="123"/>
      <c r="AC65717" s="123"/>
    </row>
    <row r="65718" spans="5:29" s="2" customFormat="1">
      <c r="E65718" s="120"/>
      <c r="M65718" s="120"/>
      <c r="N65718" s="120"/>
      <c r="U65718" s="121"/>
      <c r="V65718" s="122"/>
      <c r="W65718" s="123"/>
      <c r="AC65718" s="123"/>
    </row>
    <row r="65719" spans="5:29" s="2" customFormat="1">
      <c r="E65719" s="120"/>
      <c r="M65719" s="120"/>
      <c r="N65719" s="120"/>
      <c r="U65719" s="121"/>
      <c r="V65719" s="122"/>
      <c r="W65719" s="123"/>
      <c r="AC65719" s="123"/>
    </row>
    <row r="65720" spans="5:29" s="2" customFormat="1">
      <c r="E65720" s="120"/>
      <c r="M65720" s="120"/>
      <c r="N65720" s="120"/>
      <c r="U65720" s="121"/>
      <c r="V65720" s="122"/>
      <c r="W65720" s="123"/>
      <c r="AC65720" s="123"/>
    </row>
    <row r="65721" spans="5:29" s="2" customFormat="1">
      <c r="E65721" s="120"/>
      <c r="M65721" s="120"/>
      <c r="N65721" s="120"/>
      <c r="U65721" s="121"/>
      <c r="V65721" s="122"/>
      <c r="W65721" s="123"/>
      <c r="AC65721" s="123"/>
    </row>
    <row r="65722" spans="5:29" s="2" customFormat="1">
      <c r="E65722" s="120"/>
      <c r="M65722" s="120"/>
      <c r="N65722" s="120"/>
      <c r="U65722" s="121"/>
      <c r="V65722" s="122"/>
      <c r="W65722" s="123"/>
      <c r="AC65722" s="123"/>
    </row>
    <row r="65723" spans="5:29" s="2" customFormat="1">
      <c r="E65723" s="120"/>
      <c r="M65723" s="120"/>
      <c r="N65723" s="120"/>
      <c r="U65723" s="121"/>
      <c r="V65723" s="122"/>
      <c r="W65723" s="123"/>
      <c r="AC65723" s="123"/>
    </row>
    <row r="65724" spans="5:29" s="2" customFormat="1">
      <c r="E65724" s="120"/>
      <c r="M65724" s="120"/>
      <c r="N65724" s="120"/>
      <c r="U65724" s="121"/>
      <c r="V65724" s="122"/>
      <c r="W65724" s="123"/>
      <c r="AC65724" s="123"/>
    </row>
    <row r="65725" spans="5:29" s="2" customFormat="1">
      <c r="E65725" s="120"/>
      <c r="M65725" s="120"/>
      <c r="N65725" s="120"/>
      <c r="U65725" s="121"/>
      <c r="V65725" s="122"/>
      <c r="W65725" s="123"/>
      <c r="AC65725" s="123"/>
    </row>
    <row r="65726" spans="5:29" s="2" customFormat="1">
      <c r="E65726" s="120"/>
      <c r="M65726" s="120"/>
      <c r="N65726" s="120"/>
      <c r="U65726" s="121"/>
      <c r="V65726" s="122"/>
      <c r="W65726" s="123"/>
      <c r="AC65726" s="123"/>
    </row>
    <row r="65727" spans="5:29" s="2" customFormat="1">
      <c r="E65727" s="120"/>
      <c r="M65727" s="120"/>
      <c r="N65727" s="120"/>
      <c r="U65727" s="121"/>
      <c r="V65727" s="122"/>
      <c r="W65727" s="123"/>
      <c r="AC65727" s="123"/>
    </row>
    <row r="65728" spans="5:29" s="2" customFormat="1">
      <c r="E65728" s="120"/>
      <c r="M65728" s="120"/>
      <c r="N65728" s="120"/>
      <c r="U65728" s="121"/>
      <c r="V65728" s="122"/>
      <c r="W65728" s="123"/>
      <c r="AC65728" s="123"/>
    </row>
    <row r="65729" spans="5:29" s="2" customFormat="1">
      <c r="E65729" s="120"/>
      <c r="M65729" s="120"/>
      <c r="N65729" s="120"/>
      <c r="U65729" s="121"/>
      <c r="V65729" s="122"/>
      <c r="W65729" s="123"/>
      <c r="AC65729" s="123"/>
    </row>
    <row r="65730" spans="5:29" s="2" customFormat="1">
      <c r="E65730" s="120"/>
      <c r="M65730" s="120"/>
      <c r="N65730" s="120"/>
      <c r="U65730" s="121"/>
      <c r="V65730" s="122"/>
      <c r="W65730" s="123"/>
      <c r="AC65730" s="123"/>
    </row>
    <row r="65731" spans="5:29" s="2" customFormat="1">
      <c r="E65731" s="120"/>
      <c r="M65731" s="120"/>
      <c r="N65731" s="120"/>
      <c r="U65731" s="121"/>
      <c r="V65731" s="122"/>
      <c r="W65731" s="123"/>
      <c r="AC65731" s="123"/>
    </row>
    <row r="65732" spans="5:29" s="2" customFormat="1">
      <c r="E65732" s="120"/>
      <c r="M65732" s="120"/>
      <c r="N65732" s="120"/>
      <c r="U65732" s="121"/>
      <c r="V65732" s="122"/>
      <c r="W65732" s="123"/>
      <c r="AC65732" s="123"/>
    </row>
    <row r="65733" spans="5:29" s="2" customFormat="1">
      <c r="E65733" s="120"/>
      <c r="M65733" s="120"/>
      <c r="N65733" s="120"/>
      <c r="U65733" s="121"/>
      <c r="V65733" s="122"/>
      <c r="W65733" s="123"/>
      <c r="AC65733" s="123"/>
    </row>
    <row r="65734" spans="5:29" s="2" customFormat="1">
      <c r="E65734" s="120"/>
      <c r="M65734" s="120"/>
      <c r="N65734" s="120"/>
      <c r="U65734" s="121"/>
      <c r="V65734" s="122"/>
      <c r="W65734" s="123"/>
      <c r="AC65734" s="123"/>
    </row>
    <row r="65735" spans="5:29" s="2" customFormat="1">
      <c r="E65735" s="120"/>
      <c r="M65735" s="120"/>
      <c r="N65735" s="120"/>
      <c r="U65735" s="121"/>
      <c r="V65735" s="122"/>
      <c r="W65735" s="123"/>
      <c r="AC65735" s="123"/>
    </row>
    <row r="65736" spans="5:29" s="2" customFormat="1">
      <c r="E65736" s="120"/>
      <c r="M65736" s="120"/>
      <c r="N65736" s="120"/>
      <c r="U65736" s="121"/>
      <c r="V65736" s="122"/>
      <c r="W65736" s="123"/>
      <c r="AC65736" s="123"/>
    </row>
    <row r="65737" spans="5:29" s="2" customFormat="1">
      <c r="E65737" s="120"/>
      <c r="M65737" s="120"/>
      <c r="N65737" s="120"/>
      <c r="U65737" s="121"/>
      <c r="V65737" s="122"/>
      <c r="W65737" s="123"/>
      <c r="AC65737" s="123"/>
    </row>
    <row r="65738" spans="5:29" s="2" customFormat="1">
      <c r="E65738" s="120"/>
      <c r="M65738" s="120"/>
      <c r="N65738" s="120"/>
      <c r="U65738" s="121"/>
      <c r="V65738" s="122"/>
      <c r="W65738" s="123"/>
      <c r="AC65738" s="123"/>
    </row>
    <row r="65739" spans="5:29" s="2" customFormat="1">
      <c r="E65739" s="120"/>
      <c r="M65739" s="120"/>
      <c r="N65739" s="120"/>
      <c r="U65739" s="121"/>
      <c r="V65739" s="122"/>
      <c r="W65739" s="123"/>
      <c r="AC65739" s="123"/>
    </row>
    <row r="65740" spans="5:29" s="2" customFormat="1">
      <c r="E65740" s="120"/>
      <c r="M65740" s="120"/>
      <c r="N65740" s="120"/>
      <c r="U65740" s="121"/>
      <c r="V65740" s="122"/>
      <c r="W65740" s="123"/>
      <c r="AC65740" s="123"/>
    </row>
    <row r="65741" spans="5:29" s="2" customFormat="1">
      <c r="E65741" s="120"/>
      <c r="M65741" s="120"/>
      <c r="N65741" s="120"/>
      <c r="U65741" s="121"/>
      <c r="V65741" s="122"/>
      <c r="W65741" s="123"/>
      <c r="AC65741" s="123"/>
    </row>
    <row r="65742" spans="5:29" s="2" customFormat="1">
      <c r="E65742" s="120"/>
      <c r="M65742" s="120"/>
      <c r="N65742" s="120"/>
      <c r="U65742" s="121"/>
      <c r="V65742" s="122"/>
      <c r="W65742" s="123"/>
      <c r="AC65742" s="123"/>
    </row>
    <row r="65743" spans="5:29" s="2" customFormat="1">
      <c r="E65743" s="120"/>
      <c r="M65743" s="120"/>
      <c r="N65743" s="120"/>
      <c r="U65743" s="121"/>
      <c r="V65743" s="122"/>
      <c r="W65743" s="123"/>
      <c r="AC65743" s="123"/>
    </row>
    <row r="65744" spans="5:29" s="2" customFormat="1">
      <c r="E65744" s="120"/>
      <c r="M65744" s="120"/>
      <c r="N65744" s="120"/>
      <c r="U65744" s="121"/>
      <c r="V65744" s="122"/>
      <c r="W65744" s="123"/>
      <c r="AC65744" s="123"/>
    </row>
    <row r="65745" spans="5:29" s="2" customFormat="1">
      <c r="E65745" s="120"/>
      <c r="M65745" s="120"/>
      <c r="N65745" s="120"/>
      <c r="U65745" s="121"/>
      <c r="V65745" s="122"/>
      <c r="W65745" s="123"/>
      <c r="AC65745" s="123"/>
    </row>
    <row r="65746" spans="5:29" s="2" customFormat="1">
      <c r="E65746" s="120"/>
      <c r="M65746" s="120"/>
      <c r="N65746" s="120"/>
      <c r="U65746" s="121"/>
      <c r="V65746" s="122"/>
      <c r="W65746" s="123"/>
      <c r="AC65746" s="123"/>
    </row>
    <row r="65747" spans="5:29" s="2" customFormat="1">
      <c r="E65747" s="120"/>
      <c r="M65747" s="120"/>
      <c r="N65747" s="120"/>
      <c r="U65747" s="121"/>
      <c r="V65747" s="122"/>
      <c r="W65747" s="123"/>
      <c r="AC65747" s="123"/>
    </row>
    <row r="65748" spans="5:29" s="2" customFormat="1">
      <c r="E65748" s="120"/>
      <c r="M65748" s="120"/>
      <c r="N65748" s="120"/>
      <c r="U65748" s="121"/>
      <c r="V65748" s="122"/>
      <c r="W65748" s="123"/>
      <c r="AC65748" s="123"/>
    </row>
    <row r="65749" spans="5:29" s="2" customFormat="1">
      <c r="E65749" s="120"/>
      <c r="M65749" s="120"/>
      <c r="N65749" s="120"/>
      <c r="U65749" s="121"/>
      <c r="V65749" s="122"/>
      <c r="W65749" s="123"/>
      <c r="AC65749" s="123"/>
    </row>
    <row r="65750" spans="5:29" s="2" customFormat="1">
      <c r="E65750" s="120"/>
      <c r="M65750" s="120"/>
      <c r="N65750" s="120"/>
      <c r="U65750" s="121"/>
      <c r="V65750" s="122"/>
      <c r="W65750" s="123"/>
      <c r="AC65750" s="123"/>
    </row>
    <row r="65751" spans="5:29" s="2" customFormat="1">
      <c r="E65751" s="120"/>
      <c r="M65751" s="120"/>
      <c r="N65751" s="120"/>
      <c r="U65751" s="121"/>
      <c r="V65751" s="122"/>
      <c r="W65751" s="123"/>
      <c r="AC65751" s="123"/>
    </row>
    <row r="65752" spans="5:29" s="2" customFormat="1">
      <c r="E65752" s="120"/>
      <c r="M65752" s="120"/>
      <c r="N65752" s="120"/>
      <c r="U65752" s="121"/>
      <c r="V65752" s="122"/>
      <c r="W65752" s="123"/>
      <c r="AC65752" s="123"/>
    </row>
    <row r="65753" spans="5:29" s="2" customFormat="1">
      <c r="E65753" s="120"/>
      <c r="M65753" s="120"/>
      <c r="N65753" s="120"/>
      <c r="U65753" s="121"/>
      <c r="V65753" s="122"/>
      <c r="W65753" s="123"/>
      <c r="AC65753" s="123"/>
    </row>
    <row r="65754" spans="5:29" s="2" customFormat="1">
      <c r="E65754" s="120"/>
      <c r="M65754" s="120"/>
      <c r="N65754" s="120"/>
      <c r="U65754" s="121"/>
      <c r="V65754" s="122"/>
      <c r="W65754" s="123"/>
      <c r="AC65754" s="123"/>
    </row>
    <row r="65755" spans="5:29" s="2" customFormat="1">
      <c r="E65755" s="120"/>
      <c r="M65755" s="120"/>
      <c r="N65755" s="120"/>
      <c r="U65755" s="121"/>
      <c r="V65755" s="122"/>
      <c r="W65755" s="123"/>
      <c r="AC65755" s="123"/>
    </row>
    <row r="65756" spans="5:29" s="2" customFormat="1">
      <c r="E65756" s="120"/>
      <c r="M65756" s="120"/>
      <c r="N65756" s="120"/>
      <c r="U65756" s="121"/>
      <c r="V65756" s="122"/>
      <c r="W65756" s="123"/>
      <c r="AC65756" s="123"/>
    </row>
    <row r="65757" spans="5:29" s="2" customFormat="1">
      <c r="E65757" s="120"/>
      <c r="M65757" s="120"/>
      <c r="N65757" s="120"/>
      <c r="U65757" s="121"/>
      <c r="V65757" s="122"/>
      <c r="W65757" s="123"/>
      <c r="AC65757" s="123"/>
    </row>
    <row r="65758" spans="5:29" s="2" customFormat="1">
      <c r="E65758" s="120"/>
      <c r="M65758" s="120"/>
      <c r="N65758" s="120"/>
      <c r="U65758" s="121"/>
      <c r="V65758" s="122"/>
      <c r="W65758" s="123"/>
      <c r="AC65758" s="123"/>
    </row>
    <row r="65759" spans="5:29" s="2" customFormat="1">
      <c r="E65759" s="120"/>
      <c r="M65759" s="120"/>
      <c r="N65759" s="120"/>
      <c r="U65759" s="121"/>
      <c r="V65759" s="122"/>
      <c r="W65759" s="123"/>
      <c r="AC65759" s="123"/>
    </row>
    <row r="65760" spans="5:29" s="2" customFormat="1">
      <c r="E65760" s="120"/>
      <c r="M65760" s="120"/>
      <c r="N65760" s="120"/>
      <c r="U65760" s="121"/>
      <c r="V65760" s="122"/>
      <c r="W65760" s="123"/>
      <c r="AC65760" s="123"/>
    </row>
    <row r="65761" spans="5:29" s="2" customFormat="1">
      <c r="E65761" s="120"/>
      <c r="M65761" s="120"/>
      <c r="N65761" s="120"/>
      <c r="U65761" s="121"/>
      <c r="V65761" s="122"/>
      <c r="W65761" s="123"/>
      <c r="AC65761" s="123"/>
    </row>
    <row r="65762" spans="5:29" s="2" customFormat="1">
      <c r="E65762" s="120"/>
      <c r="M65762" s="120"/>
      <c r="N65762" s="120"/>
      <c r="U65762" s="121"/>
      <c r="V65762" s="122"/>
      <c r="W65762" s="123"/>
      <c r="AC65762" s="123"/>
    </row>
    <row r="65763" spans="5:29" s="2" customFormat="1">
      <c r="E65763" s="120"/>
      <c r="M65763" s="120"/>
      <c r="N65763" s="120"/>
      <c r="U65763" s="121"/>
      <c r="V65763" s="122"/>
      <c r="W65763" s="123"/>
      <c r="AC65763" s="123"/>
    </row>
    <row r="65764" spans="5:29" s="2" customFormat="1">
      <c r="E65764" s="120"/>
      <c r="M65764" s="120"/>
      <c r="N65764" s="120"/>
      <c r="U65764" s="121"/>
      <c r="V65764" s="122"/>
      <c r="W65764" s="123"/>
      <c r="AC65764" s="123"/>
    </row>
    <row r="65765" spans="5:29" s="2" customFormat="1">
      <c r="E65765" s="120"/>
      <c r="M65765" s="120"/>
      <c r="N65765" s="120"/>
      <c r="U65765" s="121"/>
      <c r="V65765" s="122"/>
      <c r="W65765" s="123"/>
      <c r="AC65765" s="123"/>
    </row>
    <row r="65766" spans="5:29" s="2" customFormat="1">
      <c r="E65766" s="120"/>
      <c r="M65766" s="120"/>
      <c r="N65766" s="120"/>
      <c r="U65766" s="121"/>
      <c r="V65766" s="122"/>
      <c r="W65766" s="123"/>
      <c r="AC65766" s="123"/>
    </row>
    <row r="65767" spans="5:29" s="2" customFormat="1">
      <c r="E65767" s="120"/>
      <c r="M65767" s="120"/>
      <c r="N65767" s="120"/>
      <c r="U65767" s="121"/>
      <c r="V65767" s="122"/>
      <c r="W65767" s="123"/>
      <c r="AC65767" s="123"/>
    </row>
    <row r="65768" spans="5:29" s="2" customFormat="1">
      <c r="E65768" s="120"/>
      <c r="M65768" s="120"/>
      <c r="N65768" s="120"/>
      <c r="U65768" s="121"/>
      <c r="V65768" s="122"/>
      <c r="W65768" s="123"/>
      <c r="AC65768" s="123"/>
    </row>
    <row r="65769" spans="5:29" s="2" customFormat="1">
      <c r="E65769" s="120"/>
      <c r="M65769" s="120"/>
      <c r="N65769" s="120"/>
      <c r="U65769" s="121"/>
      <c r="V65769" s="122"/>
      <c r="W65769" s="123"/>
      <c r="AC65769" s="123"/>
    </row>
    <row r="65770" spans="5:29" s="2" customFormat="1">
      <c r="E65770" s="120"/>
      <c r="M65770" s="120"/>
      <c r="N65770" s="120"/>
      <c r="U65770" s="121"/>
      <c r="V65770" s="122"/>
      <c r="W65770" s="123"/>
      <c r="AC65770" s="123"/>
    </row>
    <row r="65771" spans="5:29" s="2" customFormat="1">
      <c r="E65771" s="120"/>
      <c r="M65771" s="120"/>
      <c r="N65771" s="120"/>
      <c r="U65771" s="121"/>
      <c r="V65771" s="122"/>
      <c r="W65771" s="123"/>
      <c r="AC65771" s="123"/>
    </row>
    <row r="65772" spans="5:29" s="2" customFormat="1">
      <c r="E65772" s="120"/>
      <c r="M65772" s="120"/>
      <c r="N65772" s="120"/>
      <c r="U65772" s="121"/>
      <c r="V65772" s="122"/>
      <c r="W65772" s="123"/>
      <c r="AC65772" s="123"/>
    </row>
    <row r="65773" spans="5:29" s="2" customFormat="1">
      <c r="E65773" s="120"/>
      <c r="M65773" s="120"/>
      <c r="N65773" s="120"/>
      <c r="U65773" s="121"/>
      <c r="V65773" s="122"/>
      <c r="W65773" s="123"/>
      <c r="AC65773" s="123"/>
    </row>
    <row r="65774" spans="5:29" s="2" customFormat="1">
      <c r="E65774" s="120"/>
      <c r="M65774" s="120"/>
      <c r="N65774" s="120"/>
      <c r="U65774" s="121"/>
      <c r="V65774" s="122"/>
      <c r="W65774" s="123"/>
      <c r="AC65774" s="123"/>
    </row>
    <row r="65775" spans="5:29" s="2" customFormat="1">
      <c r="E65775" s="120"/>
      <c r="M65775" s="120"/>
      <c r="N65775" s="120"/>
      <c r="U65775" s="121"/>
      <c r="V65775" s="122"/>
      <c r="W65775" s="123"/>
      <c r="AC65775" s="123"/>
    </row>
    <row r="65776" spans="5:29" s="2" customFormat="1">
      <c r="E65776" s="120"/>
      <c r="M65776" s="120"/>
      <c r="N65776" s="120"/>
      <c r="U65776" s="121"/>
      <c r="V65776" s="122"/>
      <c r="W65776" s="123"/>
      <c r="AC65776" s="123"/>
    </row>
    <row r="65777" spans="5:29" s="2" customFormat="1">
      <c r="E65777" s="120"/>
      <c r="M65777" s="120"/>
      <c r="N65777" s="120"/>
      <c r="U65777" s="121"/>
      <c r="V65777" s="122"/>
      <c r="W65777" s="123"/>
      <c r="AC65777" s="123"/>
    </row>
    <row r="65778" spans="5:29" s="2" customFormat="1">
      <c r="E65778" s="120"/>
      <c r="M65778" s="120"/>
      <c r="N65778" s="120"/>
      <c r="U65778" s="121"/>
      <c r="V65778" s="122"/>
      <c r="W65778" s="123"/>
      <c r="AC65778" s="123"/>
    </row>
    <row r="65779" spans="5:29" s="2" customFormat="1">
      <c r="E65779" s="120"/>
      <c r="M65779" s="120"/>
      <c r="N65779" s="120"/>
      <c r="U65779" s="121"/>
      <c r="V65779" s="122"/>
      <c r="W65779" s="123"/>
      <c r="AC65779" s="123"/>
    </row>
    <row r="65780" spans="5:29" s="2" customFormat="1">
      <c r="E65780" s="120"/>
      <c r="M65780" s="120"/>
      <c r="N65780" s="120"/>
      <c r="U65780" s="121"/>
      <c r="V65780" s="122"/>
      <c r="W65780" s="123"/>
      <c r="AC65780" s="123"/>
    </row>
    <row r="65781" spans="5:29" s="2" customFormat="1">
      <c r="E65781" s="120"/>
      <c r="M65781" s="120"/>
      <c r="N65781" s="120"/>
      <c r="U65781" s="121"/>
      <c r="V65781" s="122"/>
      <c r="W65781" s="123"/>
      <c r="AC65781" s="123"/>
    </row>
    <row r="65782" spans="5:29" s="2" customFormat="1">
      <c r="E65782" s="120"/>
      <c r="M65782" s="120"/>
      <c r="N65782" s="120"/>
      <c r="U65782" s="121"/>
      <c r="V65782" s="122"/>
      <c r="W65782" s="123"/>
      <c r="AC65782" s="123"/>
    </row>
    <row r="65783" spans="5:29" s="2" customFormat="1">
      <c r="E65783" s="120"/>
      <c r="M65783" s="120"/>
      <c r="N65783" s="120"/>
      <c r="U65783" s="121"/>
      <c r="V65783" s="122"/>
      <c r="W65783" s="123"/>
      <c r="AC65783" s="123"/>
    </row>
    <row r="65784" spans="5:29" s="2" customFormat="1">
      <c r="E65784" s="120"/>
      <c r="M65784" s="120"/>
      <c r="N65784" s="120"/>
      <c r="U65784" s="121"/>
      <c r="V65784" s="122"/>
      <c r="W65784" s="123"/>
      <c r="AC65784" s="123"/>
    </row>
    <row r="65785" spans="5:29" s="2" customFormat="1">
      <c r="E65785" s="120"/>
      <c r="M65785" s="120"/>
      <c r="N65785" s="120"/>
      <c r="U65785" s="121"/>
      <c r="V65785" s="122"/>
      <c r="W65785" s="123"/>
      <c r="AC65785" s="123"/>
    </row>
    <row r="65786" spans="5:29" s="2" customFormat="1">
      <c r="E65786" s="120"/>
      <c r="M65786" s="120"/>
      <c r="N65786" s="120"/>
      <c r="U65786" s="121"/>
      <c r="V65786" s="122"/>
      <c r="W65786" s="123"/>
      <c r="AC65786" s="123"/>
    </row>
    <row r="65787" spans="5:29" s="2" customFormat="1">
      <c r="E65787" s="120"/>
      <c r="M65787" s="120"/>
      <c r="N65787" s="120"/>
      <c r="U65787" s="121"/>
      <c r="V65787" s="122"/>
      <c r="W65787" s="123"/>
      <c r="AC65787" s="123"/>
    </row>
    <row r="65788" spans="5:29" s="2" customFormat="1">
      <c r="E65788" s="120"/>
      <c r="M65788" s="120"/>
      <c r="N65788" s="120"/>
      <c r="U65788" s="121"/>
      <c r="V65788" s="122"/>
      <c r="W65788" s="123"/>
      <c r="AC65788" s="123"/>
    </row>
    <row r="65789" spans="5:29" s="2" customFormat="1">
      <c r="E65789" s="120"/>
      <c r="M65789" s="120"/>
      <c r="N65789" s="120"/>
      <c r="U65789" s="121"/>
      <c r="V65789" s="122"/>
      <c r="W65789" s="123"/>
      <c r="AC65789" s="123"/>
    </row>
    <row r="65790" spans="5:29" s="2" customFormat="1">
      <c r="E65790" s="120"/>
      <c r="M65790" s="120"/>
      <c r="N65790" s="120"/>
      <c r="U65790" s="121"/>
      <c r="V65790" s="122"/>
      <c r="W65790" s="123"/>
      <c r="AC65790" s="123"/>
    </row>
    <row r="65791" spans="5:29" s="2" customFormat="1">
      <c r="E65791" s="120"/>
      <c r="M65791" s="120"/>
      <c r="N65791" s="120"/>
      <c r="U65791" s="121"/>
      <c r="V65791" s="122"/>
      <c r="W65791" s="123"/>
      <c r="AC65791" s="123"/>
    </row>
    <row r="65792" spans="5:29" s="2" customFormat="1">
      <c r="E65792" s="120"/>
      <c r="M65792" s="120"/>
      <c r="N65792" s="120"/>
      <c r="U65792" s="121"/>
      <c r="V65792" s="122"/>
      <c r="W65792" s="123"/>
      <c r="AC65792" s="123"/>
    </row>
    <row r="65793" spans="5:29" s="2" customFormat="1">
      <c r="E65793" s="120"/>
      <c r="M65793" s="120"/>
      <c r="N65793" s="120"/>
      <c r="U65793" s="121"/>
      <c r="V65793" s="122"/>
      <c r="W65793" s="123"/>
      <c r="AC65793" s="123"/>
    </row>
    <row r="65794" spans="5:29" s="2" customFormat="1">
      <c r="E65794" s="120"/>
      <c r="M65794" s="120"/>
      <c r="N65794" s="120"/>
      <c r="U65794" s="121"/>
      <c r="V65794" s="122"/>
      <c r="W65794" s="123"/>
      <c r="AC65794" s="123"/>
    </row>
    <row r="65795" spans="5:29" s="2" customFormat="1">
      <c r="E65795" s="120"/>
      <c r="M65795" s="120"/>
      <c r="N65795" s="120"/>
      <c r="U65795" s="121"/>
      <c r="V65795" s="122"/>
      <c r="W65795" s="123"/>
      <c r="AC65795" s="123"/>
    </row>
    <row r="65796" spans="5:29" s="2" customFormat="1">
      <c r="E65796" s="120"/>
      <c r="M65796" s="120"/>
      <c r="N65796" s="120"/>
      <c r="U65796" s="121"/>
      <c r="V65796" s="122"/>
      <c r="W65796" s="123"/>
      <c r="AC65796" s="123"/>
    </row>
    <row r="65797" spans="5:29" s="2" customFormat="1">
      <c r="E65797" s="120"/>
      <c r="M65797" s="120"/>
      <c r="N65797" s="120"/>
      <c r="U65797" s="121"/>
      <c r="V65797" s="122"/>
      <c r="W65797" s="123"/>
      <c r="AC65797" s="123"/>
    </row>
    <row r="65798" spans="5:29" s="2" customFormat="1">
      <c r="E65798" s="120"/>
      <c r="M65798" s="120"/>
      <c r="N65798" s="120"/>
      <c r="U65798" s="121"/>
      <c r="V65798" s="122"/>
      <c r="W65798" s="123"/>
      <c r="AC65798" s="123"/>
    </row>
    <row r="65799" spans="5:29" s="2" customFormat="1">
      <c r="E65799" s="120"/>
      <c r="M65799" s="120"/>
      <c r="N65799" s="120"/>
      <c r="U65799" s="121"/>
      <c r="V65799" s="122"/>
      <c r="W65799" s="123"/>
      <c r="AC65799" s="123"/>
    </row>
    <row r="65800" spans="5:29" s="2" customFormat="1">
      <c r="E65800" s="120"/>
      <c r="M65800" s="120"/>
      <c r="N65800" s="120"/>
      <c r="U65800" s="121"/>
      <c r="V65800" s="122"/>
      <c r="W65800" s="123"/>
      <c r="AC65800" s="123"/>
    </row>
    <row r="65801" spans="5:29" s="2" customFormat="1">
      <c r="E65801" s="120"/>
      <c r="M65801" s="120"/>
      <c r="N65801" s="120"/>
      <c r="U65801" s="121"/>
      <c r="V65801" s="122"/>
      <c r="W65801" s="123"/>
      <c r="AC65801" s="123"/>
    </row>
    <row r="65802" spans="5:29" s="2" customFormat="1">
      <c r="E65802" s="120"/>
      <c r="M65802" s="120"/>
      <c r="N65802" s="120"/>
      <c r="U65802" s="121"/>
      <c r="V65802" s="122"/>
      <c r="W65802" s="123"/>
      <c r="AC65802" s="123"/>
    </row>
    <row r="65803" spans="5:29" s="2" customFormat="1">
      <c r="E65803" s="120"/>
      <c r="M65803" s="120"/>
      <c r="N65803" s="120"/>
      <c r="U65803" s="121"/>
      <c r="V65803" s="122"/>
      <c r="W65803" s="123"/>
      <c r="AC65803" s="123"/>
    </row>
    <row r="65804" spans="5:29" s="2" customFormat="1">
      <c r="E65804" s="120"/>
      <c r="M65804" s="120"/>
      <c r="N65804" s="120"/>
      <c r="U65804" s="121"/>
      <c r="V65804" s="122"/>
      <c r="W65804" s="123"/>
      <c r="AC65804" s="123"/>
    </row>
    <row r="65805" spans="5:29" s="2" customFormat="1">
      <c r="E65805" s="120"/>
      <c r="M65805" s="120"/>
      <c r="N65805" s="120"/>
      <c r="U65805" s="121"/>
      <c r="V65805" s="122"/>
      <c r="W65805" s="123"/>
      <c r="AC65805" s="123"/>
    </row>
    <row r="65806" spans="5:29" s="2" customFormat="1">
      <c r="E65806" s="120"/>
      <c r="M65806" s="120"/>
      <c r="N65806" s="120"/>
      <c r="U65806" s="121"/>
      <c r="V65806" s="122"/>
      <c r="W65806" s="123"/>
      <c r="AC65806" s="123"/>
    </row>
    <row r="65807" spans="5:29" s="2" customFormat="1">
      <c r="E65807" s="120"/>
      <c r="M65807" s="120"/>
      <c r="N65807" s="120"/>
      <c r="U65807" s="121"/>
      <c r="V65807" s="122"/>
      <c r="W65807" s="123"/>
      <c r="AC65807" s="123"/>
    </row>
    <row r="65808" spans="5:29" s="2" customFormat="1">
      <c r="E65808" s="120"/>
      <c r="M65808" s="120"/>
      <c r="N65808" s="120"/>
      <c r="U65808" s="121"/>
      <c r="V65808" s="122"/>
      <c r="W65808" s="123"/>
      <c r="AC65808" s="123"/>
    </row>
    <row r="65809" spans="5:29" s="2" customFormat="1">
      <c r="E65809" s="120"/>
      <c r="M65809" s="120"/>
      <c r="N65809" s="120"/>
      <c r="U65809" s="121"/>
      <c r="V65809" s="122"/>
      <c r="W65809" s="123"/>
      <c r="AC65809" s="123"/>
    </row>
    <row r="65810" spans="5:29" s="2" customFormat="1">
      <c r="E65810" s="120"/>
      <c r="M65810" s="120"/>
      <c r="N65810" s="120"/>
      <c r="U65810" s="121"/>
      <c r="V65810" s="122"/>
      <c r="W65810" s="123"/>
      <c r="AC65810" s="123"/>
    </row>
    <row r="65811" spans="5:29" s="2" customFormat="1">
      <c r="E65811" s="120"/>
      <c r="M65811" s="120"/>
      <c r="N65811" s="120"/>
      <c r="U65811" s="121"/>
      <c r="V65811" s="122"/>
      <c r="W65811" s="123"/>
      <c r="AC65811" s="123"/>
    </row>
    <row r="65812" spans="5:29" s="2" customFormat="1">
      <c r="E65812" s="120"/>
      <c r="M65812" s="120"/>
      <c r="N65812" s="120"/>
      <c r="U65812" s="121"/>
      <c r="V65812" s="122"/>
      <c r="W65812" s="123"/>
      <c r="AC65812" s="123"/>
    </row>
    <row r="65813" spans="5:29" s="2" customFormat="1">
      <c r="E65813" s="120"/>
      <c r="M65813" s="120"/>
      <c r="N65813" s="120"/>
      <c r="U65813" s="121"/>
      <c r="V65813" s="122"/>
      <c r="W65813" s="123"/>
      <c r="AC65813" s="123"/>
    </row>
    <row r="65814" spans="5:29" s="2" customFormat="1">
      <c r="E65814" s="120"/>
      <c r="M65814" s="120"/>
      <c r="N65814" s="120"/>
      <c r="U65814" s="121"/>
      <c r="V65814" s="122"/>
      <c r="W65814" s="123"/>
      <c r="AC65814" s="123"/>
    </row>
    <row r="65815" spans="5:29" s="2" customFormat="1">
      <c r="E65815" s="120"/>
      <c r="M65815" s="120"/>
      <c r="N65815" s="120"/>
      <c r="U65815" s="121"/>
      <c r="V65815" s="122"/>
      <c r="W65815" s="123"/>
      <c r="AC65815" s="123"/>
    </row>
    <row r="65816" spans="5:29" s="2" customFormat="1">
      <c r="E65816" s="120"/>
      <c r="M65816" s="120"/>
      <c r="N65816" s="120"/>
      <c r="U65816" s="121"/>
      <c r="V65816" s="122"/>
      <c r="W65816" s="123"/>
      <c r="AC65816" s="123"/>
    </row>
    <row r="65817" spans="5:29" s="2" customFormat="1">
      <c r="E65817" s="120"/>
      <c r="M65817" s="120"/>
      <c r="N65817" s="120"/>
      <c r="U65817" s="121"/>
      <c r="V65817" s="122"/>
      <c r="W65817" s="123"/>
      <c r="AC65817" s="123"/>
    </row>
    <row r="65818" spans="5:29" s="2" customFormat="1">
      <c r="E65818" s="120"/>
      <c r="M65818" s="120"/>
      <c r="N65818" s="120"/>
      <c r="U65818" s="121"/>
      <c r="V65818" s="122"/>
      <c r="W65818" s="123"/>
      <c r="AC65818" s="123"/>
    </row>
    <row r="65819" spans="5:29" s="2" customFormat="1">
      <c r="E65819" s="120"/>
      <c r="M65819" s="120"/>
      <c r="N65819" s="120"/>
      <c r="U65819" s="121"/>
      <c r="V65819" s="122"/>
      <c r="W65819" s="123"/>
      <c r="AC65819" s="123"/>
    </row>
    <row r="65820" spans="5:29" s="2" customFormat="1">
      <c r="E65820" s="120"/>
      <c r="M65820" s="120"/>
      <c r="N65820" s="120"/>
      <c r="U65820" s="121"/>
      <c r="V65820" s="122"/>
      <c r="W65820" s="123"/>
      <c r="AC65820" s="123"/>
    </row>
    <row r="65821" spans="5:29" s="2" customFormat="1">
      <c r="E65821" s="120"/>
      <c r="M65821" s="120"/>
      <c r="N65821" s="120"/>
      <c r="U65821" s="121"/>
      <c r="V65821" s="122"/>
      <c r="W65821" s="123"/>
      <c r="AC65821" s="123"/>
    </row>
    <row r="65822" spans="5:29" s="2" customFormat="1">
      <c r="E65822" s="120"/>
      <c r="M65822" s="120"/>
      <c r="N65822" s="120"/>
      <c r="U65822" s="121"/>
      <c r="V65822" s="122"/>
      <c r="W65822" s="123"/>
      <c r="AC65822" s="123"/>
    </row>
    <row r="65823" spans="5:29" s="2" customFormat="1">
      <c r="E65823" s="120"/>
      <c r="M65823" s="120"/>
      <c r="N65823" s="120"/>
      <c r="U65823" s="121"/>
      <c r="V65823" s="122"/>
      <c r="W65823" s="123"/>
      <c r="AC65823" s="123"/>
    </row>
    <row r="65824" spans="5:29" s="2" customFormat="1">
      <c r="E65824" s="120"/>
      <c r="M65824" s="120"/>
      <c r="N65824" s="120"/>
      <c r="U65824" s="121"/>
      <c r="V65824" s="122"/>
      <c r="W65824" s="123"/>
      <c r="AC65824" s="123"/>
    </row>
    <row r="65825" spans="5:29" s="2" customFormat="1">
      <c r="E65825" s="120"/>
      <c r="M65825" s="120"/>
      <c r="N65825" s="120"/>
      <c r="U65825" s="121"/>
      <c r="V65825" s="122"/>
      <c r="W65825" s="123"/>
      <c r="AC65825" s="123"/>
    </row>
    <row r="65826" spans="5:29" s="2" customFormat="1">
      <c r="E65826" s="120"/>
      <c r="M65826" s="120"/>
      <c r="N65826" s="120"/>
      <c r="U65826" s="121"/>
      <c r="V65826" s="122"/>
      <c r="W65826" s="123"/>
      <c r="AC65826" s="123"/>
    </row>
    <row r="65827" spans="5:29" s="2" customFormat="1">
      <c r="E65827" s="120"/>
      <c r="M65827" s="120"/>
      <c r="N65827" s="120"/>
      <c r="U65827" s="121"/>
      <c r="V65827" s="122"/>
      <c r="W65827" s="123"/>
      <c r="AC65827" s="123"/>
    </row>
    <row r="65828" spans="5:29" s="2" customFormat="1">
      <c r="E65828" s="120"/>
      <c r="M65828" s="120"/>
      <c r="N65828" s="120"/>
      <c r="U65828" s="121"/>
      <c r="V65828" s="122"/>
      <c r="W65828" s="123"/>
      <c r="AC65828" s="123"/>
    </row>
    <row r="65829" spans="5:29" s="2" customFormat="1">
      <c r="E65829" s="120"/>
      <c r="M65829" s="120"/>
      <c r="N65829" s="120"/>
      <c r="U65829" s="121"/>
      <c r="V65829" s="122"/>
      <c r="W65829" s="123"/>
      <c r="AC65829" s="123"/>
    </row>
    <row r="65830" spans="5:29" s="2" customFormat="1">
      <c r="E65830" s="120"/>
      <c r="M65830" s="120"/>
      <c r="N65830" s="120"/>
      <c r="U65830" s="121"/>
      <c r="V65830" s="122"/>
      <c r="W65830" s="123"/>
      <c r="AC65830" s="123"/>
    </row>
    <row r="65831" spans="5:29" s="2" customFormat="1">
      <c r="E65831" s="120"/>
      <c r="M65831" s="120"/>
      <c r="N65831" s="120"/>
      <c r="U65831" s="121"/>
      <c r="V65831" s="122"/>
      <c r="W65831" s="123"/>
      <c r="AC65831" s="123"/>
    </row>
    <row r="65832" spans="5:29" s="2" customFormat="1">
      <c r="E65832" s="120"/>
      <c r="M65832" s="120"/>
      <c r="N65832" s="120"/>
      <c r="U65832" s="121"/>
      <c r="V65832" s="122"/>
      <c r="W65832" s="123"/>
      <c r="AC65832" s="123"/>
    </row>
    <row r="65833" spans="5:29" s="2" customFormat="1">
      <c r="E65833" s="120"/>
      <c r="M65833" s="120"/>
      <c r="N65833" s="120"/>
      <c r="U65833" s="121"/>
      <c r="V65833" s="122"/>
      <c r="W65833" s="123"/>
      <c r="AC65833" s="123"/>
    </row>
    <row r="65834" spans="5:29" s="2" customFormat="1">
      <c r="E65834" s="120"/>
      <c r="M65834" s="120"/>
      <c r="N65834" s="120"/>
      <c r="U65834" s="121"/>
      <c r="V65834" s="122"/>
      <c r="W65834" s="123"/>
      <c r="AC65834" s="123"/>
    </row>
    <row r="65835" spans="5:29" s="2" customFormat="1">
      <c r="E65835" s="120"/>
      <c r="M65835" s="120"/>
      <c r="N65835" s="120"/>
      <c r="U65835" s="121"/>
      <c r="V65835" s="122"/>
      <c r="W65835" s="123"/>
      <c r="AC65835" s="123"/>
    </row>
    <row r="65836" spans="5:29" s="2" customFormat="1">
      <c r="E65836" s="120"/>
      <c r="M65836" s="120"/>
      <c r="N65836" s="120"/>
      <c r="U65836" s="121"/>
      <c r="V65836" s="122"/>
      <c r="W65836" s="123"/>
      <c r="AC65836" s="123"/>
    </row>
    <row r="65837" spans="5:29" s="2" customFormat="1">
      <c r="E65837" s="120"/>
      <c r="M65837" s="120"/>
      <c r="N65837" s="120"/>
      <c r="U65837" s="121"/>
      <c r="V65837" s="122"/>
      <c r="W65837" s="123"/>
      <c r="AC65837" s="123"/>
    </row>
    <row r="65838" spans="5:29" s="2" customFormat="1">
      <c r="E65838" s="120"/>
      <c r="M65838" s="120"/>
      <c r="N65838" s="120"/>
      <c r="U65838" s="121"/>
      <c r="V65838" s="122"/>
      <c r="W65838" s="123"/>
      <c r="AC65838" s="123"/>
    </row>
    <row r="65839" spans="5:29" s="2" customFormat="1">
      <c r="E65839" s="120"/>
      <c r="M65839" s="120"/>
      <c r="N65839" s="120"/>
      <c r="U65839" s="121"/>
      <c r="V65839" s="122"/>
      <c r="W65839" s="123"/>
      <c r="AC65839" s="123"/>
    </row>
    <row r="65840" spans="5:29" s="2" customFormat="1">
      <c r="E65840" s="120"/>
      <c r="M65840" s="120"/>
      <c r="N65840" s="120"/>
      <c r="U65840" s="121"/>
      <c r="V65840" s="122"/>
      <c r="W65840" s="123"/>
      <c r="AC65840" s="123"/>
    </row>
    <row r="65841" spans="5:29" s="2" customFormat="1">
      <c r="E65841" s="120"/>
      <c r="M65841" s="120"/>
      <c r="N65841" s="120"/>
      <c r="U65841" s="121"/>
      <c r="V65841" s="122"/>
      <c r="W65841" s="123"/>
      <c r="AC65841" s="123"/>
    </row>
    <row r="65842" spans="5:29" s="2" customFormat="1">
      <c r="E65842" s="120"/>
      <c r="M65842" s="120"/>
      <c r="N65842" s="120"/>
      <c r="U65842" s="121"/>
      <c r="V65842" s="122"/>
      <c r="W65842" s="123"/>
      <c r="AC65842" s="123"/>
    </row>
    <row r="65843" spans="5:29" s="2" customFormat="1">
      <c r="E65843" s="120"/>
      <c r="M65843" s="120"/>
      <c r="N65843" s="120"/>
      <c r="U65843" s="121"/>
      <c r="V65843" s="122"/>
      <c r="W65843" s="123"/>
      <c r="AC65843" s="123"/>
    </row>
    <row r="65844" spans="5:29" s="2" customFormat="1">
      <c r="E65844" s="120"/>
      <c r="M65844" s="120"/>
      <c r="N65844" s="120"/>
      <c r="U65844" s="121"/>
      <c r="V65844" s="122"/>
      <c r="W65844" s="123"/>
      <c r="AC65844" s="123"/>
    </row>
    <row r="65845" spans="5:29" s="2" customFormat="1">
      <c r="E65845" s="120"/>
      <c r="M65845" s="120"/>
      <c r="N65845" s="120"/>
      <c r="U65845" s="121"/>
      <c r="V65845" s="122"/>
      <c r="W65845" s="123"/>
      <c r="AC65845" s="123"/>
    </row>
    <row r="65846" spans="5:29" s="2" customFormat="1">
      <c r="E65846" s="120"/>
      <c r="M65846" s="120"/>
      <c r="N65846" s="120"/>
      <c r="U65846" s="121"/>
      <c r="V65846" s="122"/>
      <c r="W65846" s="123"/>
      <c r="AC65846" s="123"/>
    </row>
    <row r="65847" spans="5:29" s="2" customFormat="1">
      <c r="E65847" s="120"/>
      <c r="M65847" s="120"/>
      <c r="N65847" s="120"/>
      <c r="U65847" s="121"/>
      <c r="V65847" s="122"/>
      <c r="W65847" s="123"/>
      <c r="AC65847" s="123"/>
    </row>
    <row r="65848" spans="5:29" s="2" customFormat="1">
      <c r="E65848" s="120"/>
      <c r="M65848" s="120"/>
      <c r="N65848" s="120"/>
      <c r="U65848" s="121"/>
      <c r="V65848" s="122"/>
      <c r="W65848" s="123"/>
      <c r="AC65848" s="123"/>
    </row>
    <row r="65849" spans="5:29" s="2" customFormat="1">
      <c r="E65849" s="120"/>
      <c r="M65849" s="120"/>
      <c r="N65849" s="120"/>
      <c r="U65849" s="121"/>
      <c r="V65849" s="122"/>
      <c r="W65849" s="123"/>
      <c r="AC65849" s="123"/>
    </row>
    <row r="65850" spans="5:29" s="2" customFormat="1">
      <c r="E65850" s="120"/>
      <c r="M65850" s="120"/>
      <c r="N65850" s="120"/>
      <c r="U65850" s="121"/>
      <c r="V65850" s="122"/>
      <c r="W65850" s="123"/>
      <c r="AC65850" s="123"/>
    </row>
    <row r="65851" spans="5:29" s="2" customFormat="1">
      <c r="E65851" s="120"/>
      <c r="M65851" s="120"/>
      <c r="N65851" s="120"/>
      <c r="U65851" s="121"/>
      <c r="V65851" s="122"/>
      <c r="W65851" s="123"/>
      <c r="AC65851" s="123"/>
    </row>
    <row r="65852" spans="5:29" s="2" customFormat="1">
      <c r="E65852" s="120"/>
      <c r="M65852" s="120"/>
      <c r="N65852" s="120"/>
      <c r="U65852" s="121"/>
      <c r="V65852" s="122"/>
      <c r="W65852" s="123"/>
      <c r="AC65852" s="123"/>
    </row>
    <row r="65853" spans="5:29" s="2" customFormat="1">
      <c r="E65853" s="120"/>
      <c r="M65853" s="120"/>
      <c r="N65853" s="120"/>
      <c r="U65853" s="121"/>
      <c r="V65853" s="122"/>
      <c r="W65853" s="123"/>
      <c r="AC65853" s="123"/>
    </row>
    <row r="65854" spans="5:29" s="2" customFormat="1">
      <c r="E65854" s="120"/>
      <c r="M65854" s="120"/>
      <c r="N65854" s="120"/>
      <c r="U65854" s="121"/>
      <c r="V65854" s="122"/>
      <c r="W65854" s="123"/>
      <c r="AC65854" s="123"/>
    </row>
    <row r="65855" spans="5:29" s="2" customFormat="1">
      <c r="E65855" s="120"/>
      <c r="M65855" s="120"/>
      <c r="N65855" s="120"/>
      <c r="U65855" s="121"/>
      <c r="V65855" s="122"/>
      <c r="W65855" s="123"/>
      <c r="AC65855" s="123"/>
    </row>
    <row r="65856" spans="5:29" s="2" customFormat="1">
      <c r="E65856" s="120"/>
      <c r="M65856" s="120"/>
      <c r="N65856" s="120"/>
      <c r="U65856" s="121"/>
      <c r="V65856" s="122"/>
      <c r="W65856" s="123"/>
      <c r="AC65856" s="123"/>
    </row>
    <row r="65857" spans="5:29" s="2" customFormat="1">
      <c r="E65857" s="120"/>
      <c r="M65857" s="120"/>
      <c r="N65857" s="120"/>
      <c r="U65857" s="121"/>
      <c r="V65857" s="122"/>
      <c r="W65857" s="123"/>
      <c r="AC65857" s="123"/>
    </row>
    <row r="65858" spans="5:29" s="2" customFormat="1">
      <c r="E65858" s="120"/>
      <c r="M65858" s="120"/>
      <c r="N65858" s="120"/>
      <c r="U65858" s="121"/>
      <c r="V65858" s="122"/>
      <c r="W65858" s="123"/>
      <c r="AC65858" s="123"/>
    </row>
    <row r="65859" spans="5:29" s="2" customFormat="1">
      <c r="E65859" s="120"/>
      <c r="M65859" s="120"/>
      <c r="N65859" s="120"/>
      <c r="U65859" s="121"/>
      <c r="V65859" s="122"/>
      <c r="W65859" s="123"/>
      <c r="AC65859" s="123"/>
    </row>
    <row r="65860" spans="5:29" s="2" customFormat="1">
      <c r="E65860" s="120"/>
      <c r="M65860" s="120"/>
      <c r="N65860" s="120"/>
      <c r="U65860" s="121"/>
      <c r="V65860" s="122"/>
      <c r="W65860" s="123"/>
      <c r="AC65860" s="123"/>
    </row>
    <row r="65861" spans="5:29" s="2" customFormat="1">
      <c r="E65861" s="120"/>
      <c r="M65861" s="120"/>
      <c r="N65861" s="120"/>
      <c r="U65861" s="121"/>
      <c r="V65861" s="122"/>
      <c r="W65861" s="123"/>
      <c r="AC65861" s="123"/>
    </row>
    <row r="65862" spans="5:29" s="2" customFormat="1">
      <c r="E65862" s="120"/>
      <c r="M65862" s="120"/>
      <c r="N65862" s="120"/>
      <c r="U65862" s="121"/>
      <c r="V65862" s="122"/>
      <c r="W65862" s="123"/>
      <c r="AC65862" s="123"/>
    </row>
    <row r="65863" spans="5:29" s="2" customFormat="1">
      <c r="E65863" s="120"/>
      <c r="M65863" s="120"/>
      <c r="N65863" s="120"/>
      <c r="U65863" s="121"/>
      <c r="V65863" s="122"/>
      <c r="W65863" s="123"/>
      <c r="AC65863" s="123"/>
    </row>
    <row r="65864" spans="5:29" s="2" customFormat="1">
      <c r="E65864" s="120"/>
      <c r="M65864" s="120"/>
      <c r="N65864" s="120"/>
      <c r="U65864" s="121"/>
      <c r="V65864" s="122"/>
      <c r="W65864" s="123"/>
      <c r="AC65864" s="123"/>
    </row>
    <row r="65865" spans="5:29" s="2" customFormat="1">
      <c r="E65865" s="120"/>
      <c r="M65865" s="120"/>
      <c r="N65865" s="120"/>
      <c r="U65865" s="121"/>
      <c r="V65865" s="122"/>
      <c r="W65865" s="123"/>
      <c r="AC65865" s="123"/>
    </row>
    <row r="65866" spans="5:29" s="2" customFormat="1">
      <c r="E65866" s="120"/>
      <c r="M65866" s="120"/>
      <c r="N65866" s="120"/>
      <c r="U65866" s="121"/>
      <c r="V65866" s="122"/>
      <c r="W65866" s="123"/>
      <c r="AC65866" s="123"/>
    </row>
    <row r="65867" spans="5:29" s="2" customFormat="1">
      <c r="E65867" s="120"/>
      <c r="M65867" s="120"/>
      <c r="N65867" s="120"/>
      <c r="U65867" s="121"/>
      <c r="V65867" s="122"/>
      <c r="W65867" s="123"/>
      <c r="AC65867" s="123"/>
    </row>
    <row r="65868" spans="5:29" s="2" customFormat="1">
      <c r="E65868" s="120"/>
      <c r="M65868" s="120"/>
      <c r="N65868" s="120"/>
      <c r="U65868" s="121"/>
      <c r="V65868" s="122"/>
      <c r="W65868" s="123"/>
      <c r="AC65868" s="123"/>
    </row>
    <row r="65869" spans="5:29" s="2" customFormat="1">
      <c r="E65869" s="120"/>
      <c r="M65869" s="120"/>
      <c r="N65869" s="120"/>
      <c r="U65869" s="121"/>
      <c r="V65869" s="122"/>
      <c r="W65869" s="123"/>
      <c r="AC65869" s="123"/>
    </row>
    <row r="65870" spans="5:29" s="2" customFormat="1">
      <c r="E65870" s="120"/>
      <c r="M65870" s="120"/>
      <c r="N65870" s="120"/>
      <c r="U65870" s="121"/>
      <c r="V65870" s="122"/>
      <c r="W65870" s="123"/>
      <c r="AC65870" s="123"/>
    </row>
    <row r="65871" spans="5:29" s="2" customFormat="1">
      <c r="E65871" s="120"/>
      <c r="M65871" s="120"/>
      <c r="N65871" s="120"/>
      <c r="U65871" s="121"/>
      <c r="V65871" s="122"/>
      <c r="W65871" s="123"/>
      <c r="AC65871" s="123"/>
    </row>
    <row r="65872" spans="5:29" s="2" customFormat="1">
      <c r="E65872" s="120"/>
      <c r="M65872" s="120"/>
      <c r="N65872" s="120"/>
      <c r="U65872" s="121"/>
      <c r="V65872" s="122"/>
      <c r="W65872" s="123"/>
      <c r="AC65872" s="123"/>
    </row>
    <row r="65873" spans="5:29" s="2" customFormat="1">
      <c r="E65873" s="120"/>
      <c r="M65873" s="120"/>
      <c r="N65873" s="120"/>
      <c r="U65873" s="121"/>
      <c r="V65873" s="122"/>
      <c r="W65873" s="123"/>
      <c r="AC65873" s="123"/>
    </row>
    <row r="65874" spans="5:29" s="2" customFormat="1">
      <c r="E65874" s="120"/>
      <c r="M65874" s="120"/>
      <c r="N65874" s="120"/>
      <c r="U65874" s="121"/>
      <c r="V65874" s="122"/>
      <c r="W65874" s="123"/>
      <c r="AC65874" s="123"/>
    </row>
    <row r="65875" spans="5:29" s="2" customFormat="1">
      <c r="E65875" s="120"/>
      <c r="M65875" s="120"/>
      <c r="N65875" s="120"/>
      <c r="U65875" s="121"/>
      <c r="V65875" s="122"/>
      <c r="W65875" s="123"/>
      <c r="AC65875" s="123"/>
    </row>
    <row r="65876" spans="5:29" s="2" customFormat="1">
      <c r="E65876" s="120"/>
      <c r="M65876" s="120"/>
      <c r="N65876" s="120"/>
      <c r="U65876" s="121"/>
      <c r="V65876" s="122"/>
      <c r="W65876" s="123"/>
      <c r="AC65876" s="123"/>
    </row>
    <row r="65877" spans="5:29" s="2" customFormat="1">
      <c r="E65877" s="120"/>
      <c r="M65877" s="120"/>
      <c r="N65877" s="120"/>
      <c r="U65877" s="121"/>
      <c r="V65877" s="122"/>
      <c r="W65877" s="123"/>
      <c r="AC65877" s="123"/>
    </row>
    <row r="65878" spans="5:29" s="2" customFormat="1">
      <c r="E65878" s="120"/>
      <c r="M65878" s="120"/>
      <c r="N65878" s="120"/>
      <c r="U65878" s="121"/>
      <c r="V65878" s="122"/>
      <c r="W65878" s="123"/>
      <c r="AC65878" s="123"/>
    </row>
    <row r="65879" spans="5:29" s="2" customFormat="1">
      <c r="E65879" s="120"/>
      <c r="M65879" s="120"/>
      <c r="N65879" s="120"/>
      <c r="U65879" s="121"/>
      <c r="V65879" s="122"/>
      <c r="W65879" s="123"/>
      <c r="AC65879" s="123"/>
    </row>
    <row r="65880" spans="5:29" s="2" customFormat="1">
      <c r="E65880" s="120"/>
      <c r="M65880" s="120"/>
      <c r="N65880" s="120"/>
      <c r="U65880" s="121"/>
      <c r="V65880" s="122"/>
      <c r="W65880" s="123"/>
      <c r="AC65880" s="123"/>
    </row>
    <row r="65881" spans="5:29" s="2" customFormat="1">
      <c r="E65881" s="120"/>
      <c r="M65881" s="120"/>
      <c r="N65881" s="120"/>
      <c r="U65881" s="121"/>
      <c r="V65881" s="122"/>
      <c r="W65881" s="123"/>
      <c r="AC65881" s="123"/>
    </row>
    <row r="65882" spans="5:29" s="2" customFormat="1">
      <c r="E65882" s="120"/>
      <c r="M65882" s="120"/>
      <c r="N65882" s="120"/>
      <c r="U65882" s="121"/>
      <c r="V65882" s="122"/>
      <c r="W65882" s="123"/>
      <c r="AC65882" s="123"/>
    </row>
    <row r="65883" spans="5:29" s="2" customFormat="1">
      <c r="E65883" s="120"/>
      <c r="M65883" s="120"/>
      <c r="N65883" s="120"/>
      <c r="U65883" s="121"/>
      <c r="V65883" s="122"/>
      <c r="W65883" s="123"/>
      <c r="AC65883" s="123"/>
    </row>
    <row r="65884" spans="5:29" s="2" customFormat="1">
      <c r="E65884" s="120"/>
      <c r="M65884" s="120"/>
      <c r="N65884" s="120"/>
      <c r="U65884" s="121"/>
      <c r="V65884" s="122"/>
      <c r="W65884" s="123"/>
      <c r="AC65884" s="123"/>
    </row>
    <row r="65885" spans="5:29" s="2" customFormat="1">
      <c r="E65885" s="120"/>
      <c r="M65885" s="120"/>
      <c r="N65885" s="120"/>
      <c r="U65885" s="121"/>
      <c r="V65885" s="122"/>
      <c r="W65885" s="123"/>
      <c r="AC65885" s="123"/>
    </row>
    <row r="65886" spans="5:29" s="2" customFormat="1">
      <c r="E65886" s="120"/>
      <c r="M65886" s="120"/>
      <c r="N65886" s="120"/>
      <c r="U65886" s="121"/>
      <c r="V65886" s="122"/>
      <c r="W65886" s="123"/>
      <c r="AC65886" s="123"/>
    </row>
    <row r="65887" spans="5:29" s="2" customFormat="1">
      <c r="E65887" s="120"/>
      <c r="M65887" s="120"/>
      <c r="N65887" s="120"/>
      <c r="U65887" s="121"/>
      <c r="V65887" s="122"/>
      <c r="W65887" s="123"/>
      <c r="AC65887" s="123"/>
    </row>
    <row r="65888" spans="5:29" s="2" customFormat="1">
      <c r="E65888" s="120"/>
      <c r="M65888" s="120"/>
      <c r="N65888" s="120"/>
      <c r="U65888" s="121"/>
      <c r="V65888" s="122"/>
      <c r="W65888" s="123"/>
      <c r="AC65888" s="123"/>
    </row>
    <row r="65889" spans="5:29" s="2" customFormat="1">
      <c r="E65889" s="120"/>
      <c r="M65889" s="120"/>
      <c r="N65889" s="120"/>
      <c r="U65889" s="121"/>
      <c r="V65889" s="122"/>
      <c r="W65889" s="123"/>
      <c r="AC65889" s="123"/>
    </row>
    <row r="65890" spans="5:29" s="2" customFormat="1">
      <c r="E65890" s="120"/>
      <c r="M65890" s="120"/>
      <c r="N65890" s="120"/>
      <c r="U65890" s="121"/>
      <c r="V65890" s="122"/>
      <c r="W65890" s="123"/>
      <c r="AC65890" s="123"/>
    </row>
    <row r="65891" spans="5:29" s="2" customFormat="1">
      <c r="E65891" s="120"/>
      <c r="M65891" s="120"/>
      <c r="N65891" s="120"/>
      <c r="U65891" s="121"/>
      <c r="V65891" s="122"/>
      <c r="W65891" s="123"/>
      <c r="AC65891" s="123"/>
    </row>
    <row r="65892" spans="5:29" s="2" customFormat="1">
      <c r="E65892" s="120"/>
      <c r="M65892" s="120"/>
      <c r="N65892" s="120"/>
      <c r="U65892" s="121"/>
      <c r="V65892" s="122"/>
      <c r="W65892" s="123"/>
      <c r="AC65892" s="123"/>
    </row>
    <row r="65893" spans="5:29" s="2" customFormat="1">
      <c r="E65893" s="120"/>
      <c r="M65893" s="120"/>
      <c r="N65893" s="120"/>
      <c r="U65893" s="121"/>
      <c r="V65893" s="122"/>
      <c r="W65893" s="123"/>
      <c r="AC65893" s="123"/>
    </row>
    <row r="65894" spans="5:29" s="2" customFormat="1">
      <c r="E65894" s="120"/>
      <c r="M65894" s="120"/>
      <c r="N65894" s="120"/>
      <c r="U65894" s="121"/>
      <c r="V65894" s="122"/>
      <c r="W65894" s="123"/>
      <c r="AC65894" s="123"/>
    </row>
    <row r="65895" spans="5:29" s="2" customFormat="1">
      <c r="E65895" s="120"/>
      <c r="M65895" s="120"/>
      <c r="N65895" s="120"/>
      <c r="U65895" s="121"/>
      <c r="V65895" s="122"/>
      <c r="W65895" s="123"/>
      <c r="AC65895" s="123"/>
    </row>
    <row r="65896" spans="5:29" s="2" customFormat="1">
      <c r="E65896" s="120"/>
      <c r="M65896" s="120"/>
      <c r="N65896" s="120"/>
      <c r="U65896" s="121"/>
      <c r="V65896" s="122"/>
      <c r="W65896" s="123"/>
      <c r="AC65896" s="123"/>
    </row>
    <row r="65897" spans="5:29" s="2" customFormat="1">
      <c r="E65897" s="120"/>
      <c r="M65897" s="120"/>
      <c r="N65897" s="120"/>
      <c r="U65897" s="121"/>
      <c r="V65897" s="122"/>
      <c r="W65897" s="123"/>
      <c r="AC65897" s="123"/>
    </row>
    <row r="65898" spans="5:29" s="2" customFormat="1">
      <c r="E65898" s="120"/>
      <c r="M65898" s="120"/>
      <c r="N65898" s="120"/>
      <c r="U65898" s="121"/>
      <c r="V65898" s="122"/>
      <c r="W65898" s="123"/>
      <c r="AC65898" s="123"/>
    </row>
    <row r="65899" spans="5:29" s="2" customFormat="1">
      <c r="E65899" s="120"/>
      <c r="M65899" s="120"/>
      <c r="N65899" s="120"/>
      <c r="U65899" s="121"/>
      <c r="V65899" s="122"/>
      <c r="W65899" s="123"/>
      <c r="AC65899" s="123"/>
    </row>
    <row r="65900" spans="5:29" s="2" customFormat="1">
      <c r="E65900" s="120"/>
      <c r="M65900" s="120"/>
      <c r="N65900" s="120"/>
      <c r="U65900" s="121"/>
      <c r="V65900" s="122"/>
      <c r="W65900" s="123"/>
      <c r="AC65900" s="123"/>
    </row>
    <row r="65901" spans="5:29" s="2" customFormat="1">
      <c r="E65901" s="120"/>
      <c r="M65901" s="120"/>
      <c r="N65901" s="120"/>
      <c r="U65901" s="121"/>
      <c r="V65901" s="122"/>
      <c r="W65901" s="123"/>
      <c r="AC65901" s="123"/>
    </row>
    <row r="65902" spans="5:29" s="2" customFormat="1">
      <c r="E65902" s="120"/>
      <c r="M65902" s="120"/>
      <c r="N65902" s="120"/>
      <c r="U65902" s="121"/>
      <c r="V65902" s="122"/>
      <c r="W65902" s="123"/>
      <c r="AC65902" s="123"/>
    </row>
    <row r="65903" spans="5:29" s="2" customFormat="1">
      <c r="E65903" s="120"/>
      <c r="M65903" s="120"/>
      <c r="N65903" s="120"/>
      <c r="U65903" s="121"/>
      <c r="V65903" s="122"/>
      <c r="W65903" s="123"/>
      <c r="AC65903" s="123"/>
    </row>
    <row r="65904" spans="5:29" s="2" customFormat="1">
      <c r="E65904" s="120"/>
      <c r="M65904" s="120"/>
      <c r="N65904" s="120"/>
      <c r="U65904" s="121"/>
      <c r="V65904" s="122"/>
      <c r="W65904" s="123"/>
      <c r="AC65904" s="123"/>
    </row>
    <row r="65905" spans="5:29" s="2" customFormat="1">
      <c r="E65905" s="120"/>
      <c r="M65905" s="120"/>
      <c r="N65905" s="120"/>
      <c r="U65905" s="121"/>
      <c r="V65905" s="122"/>
      <c r="W65905" s="123"/>
      <c r="AC65905" s="123"/>
    </row>
    <row r="65906" spans="5:29" s="2" customFormat="1">
      <c r="E65906" s="120"/>
      <c r="M65906" s="120"/>
      <c r="N65906" s="120"/>
      <c r="U65906" s="121"/>
      <c r="V65906" s="122"/>
      <c r="W65906" s="123"/>
      <c r="AC65906" s="123"/>
    </row>
    <row r="65907" spans="5:29" s="2" customFormat="1">
      <c r="E65907" s="120"/>
      <c r="M65907" s="120"/>
      <c r="N65907" s="120"/>
      <c r="U65907" s="121"/>
      <c r="V65907" s="122"/>
      <c r="W65907" s="123"/>
      <c r="AC65907" s="123"/>
    </row>
    <row r="65908" spans="5:29" s="2" customFormat="1">
      <c r="E65908" s="120"/>
      <c r="M65908" s="120"/>
      <c r="N65908" s="120"/>
      <c r="U65908" s="121"/>
      <c r="V65908" s="122"/>
      <c r="W65908" s="123"/>
      <c r="AC65908" s="123"/>
    </row>
    <row r="65909" spans="5:29" s="2" customFormat="1">
      <c r="E65909" s="120"/>
      <c r="M65909" s="120"/>
      <c r="N65909" s="120"/>
      <c r="U65909" s="121"/>
      <c r="V65909" s="122"/>
      <c r="W65909" s="123"/>
      <c r="AC65909" s="123"/>
    </row>
    <row r="65910" spans="5:29" s="2" customFormat="1">
      <c r="E65910" s="120"/>
      <c r="M65910" s="120"/>
      <c r="N65910" s="120"/>
      <c r="U65910" s="121"/>
      <c r="V65910" s="122"/>
      <c r="W65910" s="123"/>
      <c r="AC65910" s="123"/>
    </row>
    <row r="65911" spans="5:29" s="2" customFormat="1">
      <c r="E65911" s="120"/>
      <c r="M65911" s="120"/>
      <c r="N65911" s="120"/>
      <c r="U65911" s="121"/>
      <c r="V65911" s="122"/>
      <c r="W65911" s="123"/>
      <c r="AC65911" s="123"/>
    </row>
    <row r="65912" spans="5:29" s="2" customFormat="1">
      <c r="E65912" s="120"/>
      <c r="M65912" s="120"/>
      <c r="N65912" s="120"/>
      <c r="U65912" s="121"/>
      <c r="V65912" s="122"/>
      <c r="W65912" s="123"/>
      <c r="AC65912" s="123"/>
    </row>
    <row r="65913" spans="5:29" s="2" customFormat="1">
      <c r="E65913" s="120"/>
      <c r="M65913" s="120"/>
      <c r="N65913" s="120"/>
      <c r="U65913" s="121"/>
      <c r="V65913" s="122"/>
      <c r="W65913" s="123"/>
      <c r="AC65913" s="123"/>
    </row>
    <row r="65914" spans="5:29" s="2" customFormat="1">
      <c r="E65914" s="120"/>
      <c r="M65914" s="120"/>
      <c r="N65914" s="120"/>
      <c r="U65914" s="121"/>
      <c r="V65914" s="122"/>
      <c r="W65914" s="123"/>
      <c r="AC65914" s="123"/>
    </row>
    <row r="65915" spans="5:29" s="2" customFormat="1">
      <c r="E65915" s="120"/>
      <c r="M65915" s="120"/>
      <c r="N65915" s="120"/>
      <c r="U65915" s="121"/>
      <c r="V65915" s="122"/>
      <c r="W65915" s="123"/>
      <c r="AC65915" s="123"/>
    </row>
    <row r="65916" spans="5:29" s="2" customFormat="1">
      <c r="E65916" s="120"/>
      <c r="M65916" s="120"/>
      <c r="N65916" s="120"/>
      <c r="U65916" s="121"/>
      <c r="V65916" s="122"/>
      <c r="W65916" s="123"/>
      <c r="AC65916" s="123"/>
    </row>
    <row r="65917" spans="5:29" s="2" customFormat="1">
      <c r="E65917" s="120"/>
      <c r="M65917" s="120"/>
      <c r="N65917" s="120"/>
      <c r="U65917" s="121"/>
      <c r="V65917" s="122"/>
      <c r="W65917" s="123"/>
      <c r="AC65917" s="123"/>
    </row>
    <row r="65918" spans="5:29" s="2" customFormat="1">
      <c r="E65918" s="120"/>
      <c r="M65918" s="120"/>
      <c r="N65918" s="120"/>
      <c r="U65918" s="121"/>
      <c r="V65918" s="122"/>
      <c r="W65918" s="123"/>
      <c r="AC65918" s="123"/>
    </row>
    <row r="65919" spans="5:29" s="2" customFormat="1">
      <c r="E65919" s="120"/>
      <c r="M65919" s="120"/>
      <c r="N65919" s="120"/>
      <c r="U65919" s="121"/>
      <c r="V65919" s="122"/>
      <c r="W65919" s="123"/>
      <c r="AC65919" s="123"/>
    </row>
    <row r="65920" spans="5:29" s="2" customFormat="1">
      <c r="E65920" s="120"/>
      <c r="M65920" s="120"/>
      <c r="N65920" s="120"/>
      <c r="U65920" s="121"/>
      <c r="V65920" s="122"/>
      <c r="W65920" s="123"/>
      <c r="AC65920" s="123"/>
    </row>
    <row r="65921" spans="5:29" s="2" customFormat="1">
      <c r="E65921" s="120"/>
      <c r="M65921" s="120"/>
      <c r="N65921" s="120"/>
      <c r="U65921" s="121"/>
      <c r="V65921" s="122"/>
      <c r="W65921" s="123"/>
      <c r="AC65921" s="123"/>
    </row>
    <row r="65922" spans="5:29" s="2" customFormat="1">
      <c r="E65922" s="120"/>
      <c r="M65922" s="120"/>
      <c r="N65922" s="120"/>
      <c r="U65922" s="121"/>
      <c r="V65922" s="122"/>
      <c r="W65922" s="123"/>
      <c r="AC65922" s="123"/>
    </row>
    <row r="65923" spans="5:29" s="2" customFormat="1">
      <c r="E65923" s="120"/>
      <c r="M65923" s="120"/>
      <c r="N65923" s="120"/>
      <c r="U65923" s="121"/>
      <c r="V65923" s="122"/>
      <c r="W65923" s="123"/>
      <c r="AC65923" s="123"/>
    </row>
    <row r="65924" spans="5:29" s="2" customFormat="1">
      <c r="E65924" s="120"/>
      <c r="M65924" s="120"/>
      <c r="N65924" s="120"/>
      <c r="U65924" s="121"/>
      <c r="V65924" s="122"/>
      <c r="W65924" s="123"/>
      <c r="AC65924" s="123"/>
    </row>
    <row r="65925" spans="5:29" s="2" customFormat="1">
      <c r="E65925" s="120"/>
      <c r="M65925" s="120"/>
      <c r="N65925" s="120"/>
      <c r="U65925" s="121"/>
      <c r="V65925" s="122"/>
      <c r="W65925" s="123"/>
      <c r="AC65925" s="123"/>
    </row>
    <row r="65926" spans="5:29" s="2" customFormat="1">
      <c r="E65926" s="120"/>
      <c r="M65926" s="120"/>
      <c r="N65926" s="120"/>
      <c r="U65926" s="121"/>
      <c r="V65926" s="122"/>
      <c r="W65926" s="123"/>
      <c r="AC65926" s="123"/>
    </row>
    <row r="65927" spans="5:29" s="2" customFormat="1">
      <c r="E65927" s="120"/>
      <c r="M65927" s="120"/>
      <c r="N65927" s="120"/>
      <c r="U65927" s="121"/>
      <c r="V65927" s="122"/>
      <c r="W65927" s="123"/>
      <c r="AC65927" s="123"/>
    </row>
    <row r="65928" spans="5:29" s="2" customFormat="1">
      <c r="E65928" s="120"/>
      <c r="M65928" s="120"/>
      <c r="N65928" s="120"/>
      <c r="U65928" s="121"/>
      <c r="V65928" s="122"/>
      <c r="W65928" s="123"/>
      <c r="AC65928" s="123"/>
    </row>
    <row r="65929" spans="5:29" s="2" customFormat="1">
      <c r="E65929" s="120"/>
      <c r="M65929" s="120"/>
      <c r="N65929" s="120"/>
      <c r="U65929" s="121"/>
      <c r="V65929" s="122"/>
      <c r="W65929" s="123"/>
      <c r="AC65929" s="123"/>
    </row>
    <row r="65930" spans="5:29" s="2" customFormat="1">
      <c r="E65930" s="120"/>
      <c r="M65930" s="120"/>
      <c r="N65930" s="120"/>
      <c r="U65930" s="121"/>
      <c r="V65930" s="122"/>
      <c r="W65930" s="123"/>
      <c r="AC65930" s="123"/>
    </row>
    <row r="65931" spans="5:29" s="2" customFormat="1">
      <c r="E65931" s="120"/>
      <c r="M65931" s="120"/>
      <c r="N65931" s="120"/>
      <c r="U65931" s="121"/>
      <c r="V65931" s="122"/>
      <c r="W65931" s="123"/>
      <c r="AC65931" s="123"/>
    </row>
    <row r="65932" spans="5:29" s="2" customFormat="1">
      <c r="E65932" s="120"/>
      <c r="M65932" s="120"/>
      <c r="N65932" s="120"/>
      <c r="U65932" s="121"/>
      <c r="V65932" s="122"/>
      <c r="W65932" s="123"/>
      <c r="AC65932" s="123"/>
    </row>
    <row r="65933" spans="5:29" s="2" customFormat="1">
      <c r="E65933" s="120"/>
      <c r="M65933" s="120"/>
      <c r="N65933" s="120"/>
      <c r="U65933" s="121"/>
      <c r="V65933" s="122"/>
      <c r="W65933" s="123"/>
      <c r="AC65933" s="123"/>
    </row>
    <row r="65934" spans="5:29" s="2" customFormat="1">
      <c r="E65934" s="120"/>
      <c r="M65934" s="120"/>
      <c r="N65934" s="120"/>
      <c r="U65934" s="121"/>
      <c r="V65934" s="122"/>
      <c r="W65934" s="123"/>
      <c r="AC65934" s="123"/>
    </row>
    <row r="65935" spans="5:29" s="2" customFormat="1">
      <c r="E65935" s="120"/>
      <c r="M65935" s="120"/>
      <c r="N65935" s="120"/>
      <c r="U65935" s="121"/>
      <c r="V65935" s="122"/>
      <c r="W65935" s="123"/>
      <c r="AC65935" s="123"/>
    </row>
    <row r="65936" spans="5:29" s="2" customFormat="1">
      <c r="E65936" s="120"/>
      <c r="M65936" s="120"/>
      <c r="N65936" s="120"/>
      <c r="U65936" s="121"/>
      <c r="V65936" s="122"/>
      <c r="W65936" s="123"/>
      <c r="AC65936" s="123"/>
    </row>
    <row r="65937" spans="5:29" s="2" customFormat="1">
      <c r="E65937" s="120"/>
      <c r="M65937" s="120"/>
      <c r="N65937" s="120"/>
      <c r="U65937" s="121"/>
      <c r="V65937" s="122"/>
      <c r="W65937" s="123"/>
      <c r="AC65937" s="123"/>
    </row>
    <row r="65938" spans="5:29" s="2" customFormat="1">
      <c r="E65938" s="120"/>
      <c r="M65938" s="120"/>
      <c r="N65938" s="120"/>
      <c r="U65938" s="121"/>
      <c r="V65938" s="122"/>
      <c r="W65938" s="123"/>
      <c r="AC65938" s="123"/>
    </row>
    <row r="65939" spans="5:29" s="2" customFormat="1">
      <c r="E65939" s="120"/>
      <c r="M65939" s="120"/>
      <c r="N65939" s="120"/>
      <c r="U65939" s="121"/>
      <c r="V65939" s="122"/>
      <c r="W65939" s="123"/>
      <c r="AC65939" s="123"/>
    </row>
    <row r="65940" spans="5:29" s="2" customFormat="1">
      <c r="E65940" s="120"/>
      <c r="M65940" s="120"/>
      <c r="N65940" s="120"/>
      <c r="U65940" s="121"/>
      <c r="V65940" s="122"/>
      <c r="W65940" s="123"/>
      <c r="AC65940" s="123"/>
    </row>
    <row r="65941" spans="5:29" s="2" customFormat="1">
      <c r="E65941" s="120"/>
      <c r="M65941" s="120"/>
      <c r="N65941" s="120"/>
      <c r="U65941" s="121"/>
      <c r="V65941" s="122"/>
      <c r="W65941" s="123"/>
      <c r="AC65941" s="123"/>
    </row>
    <row r="65942" spans="5:29" s="2" customFormat="1">
      <c r="E65942" s="120"/>
      <c r="M65942" s="120"/>
      <c r="N65942" s="120"/>
      <c r="U65942" s="121"/>
      <c r="V65942" s="122"/>
      <c r="W65942" s="123"/>
      <c r="AC65942" s="123"/>
    </row>
    <row r="65943" spans="5:29" s="2" customFormat="1">
      <c r="E65943" s="120"/>
      <c r="M65943" s="120"/>
      <c r="N65943" s="120"/>
      <c r="U65943" s="121"/>
      <c r="V65943" s="122"/>
      <c r="W65943" s="123"/>
      <c r="AC65943" s="123"/>
    </row>
    <row r="65944" spans="5:29" s="2" customFormat="1">
      <c r="E65944" s="120"/>
      <c r="M65944" s="120"/>
      <c r="N65944" s="120"/>
      <c r="U65944" s="121"/>
      <c r="V65944" s="122"/>
      <c r="W65944" s="123"/>
      <c r="AC65944" s="123"/>
    </row>
    <row r="65945" spans="5:29" s="2" customFormat="1">
      <c r="E65945" s="120"/>
      <c r="M65945" s="120"/>
      <c r="N65945" s="120"/>
      <c r="U65945" s="121"/>
      <c r="V65945" s="122"/>
      <c r="W65945" s="123"/>
      <c r="AC65945" s="123"/>
    </row>
    <row r="65946" spans="5:29" s="2" customFormat="1">
      <c r="E65946" s="120"/>
      <c r="M65946" s="120"/>
      <c r="N65946" s="120"/>
      <c r="U65946" s="121"/>
      <c r="V65946" s="122"/>
      <c r="W65946" s="123"/>
      <c r="AC65946" s="123"/>
    </row>
    <row r="65947" spans="5:29" s="2" customFormat="1">
      <c r="E65947" s="120"/>
      <c r="M65947" s="120"/>
      <c r="N65947" s="120"/>
      <c r="U65947" s="121"/>
      <c r="V65947" s="122"/>
      <c r="W65947" s="123"/>
      <c r="AC65947" s="123"/>
    </row>
    <row r="65948" spans="5:29" s="2" customFormat="1">
      <c r="E65948" s="120"/>
      <c r="M65948" s="120"/>
      <c r="N65948" s="120"/>
      <c r="U65948" s="121"/>
      <c r="V65948" s="122"/>
      <c r="W65948" s="123"/>
      <c r="AC65948" s="123"/>
    </row>
    <row r="65949" spans="5:29" s="2" customFormat="1">
      <c r="E65949" s="120"/>
      <c r="M65949" s="120"/>
      <c r="N65949" s="120"/>
      <c r="U65949" s="121"/>
      <c r="V65949" s="122"/>
      <c r="W65949" s="123"/>
      <c r="AC65949" s="123"/>
    </row>
    <row r="65950" spans="5:29" s="2" customFormat="1">
      <c r="E65950" s="120"/>
      <c r="M65950" s="120"/>
      <c r="N65950" s="120"/>
      <c r="U65950" s="121"/>
      <c r="V65950" s="122"/>
      <c r="W65950" s="123"/>
      <c r="AC65950" s="123"/>
    </row>
    <row r="65951" spans="5:29" s="2" customFormat="1">
      <c r="E65951" s="120"/>
      <c r="M65951" s="120"/>
      <c r="N65951" s="120"/>
      <c r="U65951" s="121"/>
      <c r="V65951" s="122"/>
      <c r="W65951" s="123"/>
      <c r="AC65951" s="123"/>
    </row>
    <row r="65952" spans="5:29" s="2" customFormat="1">
      <c r="E65952" s="120"/>
      <c r="M65952" s="120"/>
      <c r="N65952" s="120"/>
      <c r="U65952" s="121"/>
      <c r="V65952" s="122"/>
      <c r="W65952" s="123"/>
      <c r="AC65952" s="123"/>
    </row>
    <row r="65953" spans="5:29" s="2" customFormat="1">
      <c r="E65953" s="120"/>
      <c r="M65953" s="120"/>
      <c r="N65953" s="120"/>
      <c r="U65953" s="121"/>
      <c r="V65953" s="122"/>
      <c r="W65953" s="123"/>
      <c r="AC65953" s="123"/>
    </row>
    <row r="65954" spans="5:29" s="2" customFormat="1">
      <c r="E65954" s="120"/>
      <c r="M65954" s="120"/>
      <c r="N65954" s="120"/>
      <c r="U65954" s="121"/>
      <c r="V65954" s="122"/>
      <c r="W65954" s="123"/>
      <c r="AC65954" s="123"/>
    </row>
    <row r="65955" spans="5:29" s="2" customFormat="1">
      <c r="E65955" s="120"/>
      <c r="M65955" s="120"/>
      <c r="N65955" s="120"/>
      <c r="U65955" s="121"/>
      <c r="V65955" s="122"/>
      <c r="W65955" s="123"/>
      <c r="AC65955" s="123"/>
    </row>
    <row r="65956" spans="5:29" s="2" customFormat="1">
      <c r="E65956" s="120"/>
      <c r="M65956" s="120"/>
      <c r="N65956" s="120"/>
      <c r="U65956" s="121"/>
      <c r="V65956" s="122"/>
      <c r="W65956" s="123"/>
      <c r="AC65956" s="123"/>
    </row>
    <row r="65957" spans="5:29" s="2" customFormat="1">
      <c r="E65957" s="120"/>
      <c r="M65957" s="120"/>
      <c r="N65957" s="120"/>
      <c r="U65957" s="121"/>
      <c r="V65957" s="122"/>
      <c r="W65957" s="123"/>
      <c r="AC65957" s="123"/>
    </row>
    <row r="65958" spans="5:29" s="2" customFormat="1">
      <c r="E65958" s="120"/>
      <c r="M65958" s="120"/>
      <c r="N65958" s="120"/>
      <c r="U65958" s="121"/>
      <c r="V65958" s="122"/>
      <c r="W65958" s="123"/>
      <c r="AC65958" s="123"/>
    </row>
    <row r="65959" spans="5:29" s="2" customFormat="1">
      <c r="E65959" s="120"/>
      <c r="M65959" s="120"/>
      <c r="N65959" s="120"/>
      <c r="U65959" s="121"/>
      <c r="V65959" s="122"/>
      <c r="W65959" s="123"/>
      <c r="AC65959" s="123"/>
    </row>
    <row r="65960" spans="5:29" s="2" customFormat="1">
      <c r="E65960" s="120"/>
      <c r="M65960" s="120"/>
      <c r="N65960" s="120"/>
      <c r="U65960" s="121"/>
      <c r="V65960" s="122"/>
      <c r="W65960" s="123"/>
      <c r="AC65960" s="123"/>
    </row>
    <row r="65961" spans="5:29" s="2" customFormat="1">
      <c r="E65961" s="120"/>
      <c r="M65961" s="120"/>
      <c r="N65961" s="120"/>
      <c r="U65961" s="121"/>
      <c r="V65961" s="122"/>
      <c r="W65961" s="123"/>
      <c r="AC65961" s="123"/>
    </row>
    <row r="65962" spans="5:29" s="2" customFormat="1">
      <c r="E65962" s="120"/>
      <c r="M65962" s="120"/>
      <c r="N65962" s="120"/>
      <c r="U65962" s="121"/>
      <c r="V65962" s="122"/>
      <c r="W65962" s="123"/>
      <c r="AC65962" s="123"/>
    </row>
    <row r="65963" spans="5:29" s="2" customFormat="1">
      <c r="E65963" s="120"/>
      <c r="M65963" s="120"/>
      <c r="N65963" s="120"/>
      <c r="U65963" s="121"/>
      <c r="V65963" s="122"/>
      <c r="W65963" s="123"/>
      <c r="AC65963" s="123"/>
    </row>
    <row r="65964" spans="5:29" s="2" customFormat="1">
      <c r="E65964" s="120"/>
      <c r="M65964" s="120"/>
      <c r="N65964" s="120"/>
      <c r="U65964" s="121"/>
      <c r="V65964" s="122"/>
      <c r="W65964" s="123"/>
      <c r="AC65964" s="123"/>
    </row>
    <row r="65965" spans="5:29" s="2" customFormat="1">
      <c r="E65965" s="120"/>
      <c r="M65965" s="120"/>
      <c r="N65965" s="120"/>
      <c r="U65965" s="121"/>
      <c r="V65965" s="122"/>
      <c r="W65965" s="123"/>
      <c r="AC65965" s="123"/>
    </row>
    <row r="65966" spans="5:29" s="2" customFormat="1">
      <c r="E65966" s="120"/>
      <c r="M65966" s="120"/>
      <c r="N65966" s="120"/>
      <c r="U65966" s="121"/>
      <c r="V65966" s="122"/>
      <c r="W65966" s="123"/>
      <c r="AC65966" s="123"/>
    </row>
    <row r="65967" spans="5:29" s="2" customFormat="1">
      <c r="E65967" s="120"/>
      <c r="M65967" s="120"/>
      <c r="N65967" s="120"/>
      <c r="U65967" s="121"/>
      <c r="V65967" s="122"/>
      <c r="W65967" s="123"/>
      <c r="AC65967" s="123"/>
    </row>
    <row r="65968" spans="5:29" s="2" customFormat="1">
      <c r="E65968" s="120"/>
      <c r="M65968" s="120"/>
      <c r="N65968" s="120"/>
      <c r="U65968" s="121"/>
      <c r="V65968" s="122"/>
      <c r="W65968" s="123"/>
      <c r="AC65968" s="123"/>
    </row>
    <row r="65969" spans="5:29" s="2" customFormat="1">
      <c r="E65969" s="120"/>
      <c r="M65969" s="120"/>
      <c r="N65969" s="120"/>
      <c r="U65969" s="121"/>
      <c r="V65969" s="122"/>
      <c r="W65969" s="123"/>
      <c r="AC65969" s="123"/>
    </row>
    <row r="65970" spans="5:29" s="2" customFormat="1">
      <c r="E65970" s="120"/>
      <c r="M65970" s="120"/>
      <c r="N65970" s="120"/>
      <c r="U65970" s="121"/>
      <c r="V65970" s="122"/>
      <c r="W65970" s="123"/>
      <c r="AC65970" s="123"/>
    </row>
    <row r="65971" spans="5:29" s="2" customFormat="1">
      <c r="E65971" s="120"/>
      <c r="M65971" s="120"/>
      <c r="N65971" s="120"/>
      <c r="U65971" s="121"/>
      <c r="V65971" s="122"/>
      <c r="W65971" s="123"/>
      <c r="AC65971" s="123"/>
    </row>
    <row r="65972" spans="5:29" s="2" customFormat="1">
      <c r="E65972" s="120"/>
      <c r="M65972" s="120"/>
      <c r="N65972" s="120"/>
      <c r="U65972" s="121"/>
      <c r="V65972" s="122"/>
      <c r="W65972" s="123"/>
      <c r="AC65972" s="123"/>
    </row>
    <row r="65973" spans="5:29" s="2" customFormat="1">
      <c r="E65973" s="120"/>
      <c r="M65973" s="120"/>
      <c r="N65973" s="120"/>
      <c r="U65973" s="121"/>
      <c r="V65973" s="122"/>
      <c r="W65973" s="123"/>
      <c r="AC65973" s="123"/>
    </row>
    <row r="65974" spans="5:29" s="2" customFormat="1">
      <c r="E65974" s="120"/>
      <c r="M65974" s="120"/>
      <c r="N65974" s="120"/>
      <c r="U65974" s="121"/>
      <c r="V65974" s="122"/>
      <c r="W65974" s="123"/>
      <c r="AC65974" s="123"/>
    </row>
    <row r="65975" spans="5:29" s="2" customFormat="1">
      <c r="E65975" s="120"/>
      <c r="M65975" s="120"/>
      <c r="N65975" s="120"/>
      <c r="U65975" s="121"/>
      <c r="V65975" s="122"/>
      <c r="W65975" s="123"/>
      <c r="AC65975" s="123"/>
    </row>
    <row r="65976" spans="5:29" s="2" customFormat="1">
      <c r="E65976" s="120"/>
      <c r="M65976" s="120"/>
      <c r="N65976" s="120"/>
      <c r="U65976" s="121"/>
      <c r="V65976" s="122"/>
      <c r="W65976" s="123"/>
      <c r="AC65976" s="123"/>
    </row>
    <row r="65977" spans="5:29" s="2" customFormat="1">
      <c r="E65977" s="120"/>
      <c r="M65977" s="120"/>
      <c r="N65977" s="120"/>
      <c r="U65977" s="121"/>
      <c r="V65977" s="122"/>
      <c r="W65977" s="123"/>
      <c r="AC65977" s="123"/>
    </row>
    <row r="65978" spans="5:29" s="2" customFormat="1">
      <c r="E65978" s="120"/>
      <c r="M65978" s="120"/>
      <c r="N65978" s="120"/>
      <c r="U65978" s="121"/>
      <c r="V65978" s="122"/>
      <c r="W65978" s="123"/>
      <c r="AC65978" s="123"/>
    </row>
    <row r="65979" spans="5:29" s="2" customFormat="1">
      <c r="E65979" s="120"/>
      <c r="M65979" s="120"/>
      <c r="N65979" s="120"/>
      <c r="U65979" s="121"/>
      <c r="V65979" s="122"/>
      <c r="W65979" s="123"/>
      <c r="AC65979" s="123"/>
    </row>
    <row r="65980" spans="5:29" s="2" customFormat="1">
      <c r="E65980" s="120"/>
      <c r="M65980" s="120"/>
      <c r="N65980" s="120"/>
      <c r="U65980" s="121"/>
      <c r="V65980" s="122"/>
      <c r="W65980" s="123"/>
      <c r="AC65980" s="123"/>
    </row>
    <row r="65981" spans="5:29" s="2" customFormat="1">
      <c r="E65981" s="120"/>
      <c r="M65981" s="120"/>
      <c r="N65981" s="120"/>
      <c r="U65981" s="121"/>
      <c r="V65981" s="122"/>
      <c r="W65981" s="123"/>
      <c r="AC65981" s="123"/>
    </row>
    <row r="65982" spans="5:29" s="2" customFormat="1">
      <c r="E65982" s="120"/>
      <c r="M65982" s="120"/>
      <c r="N65982" s="120"/>
      <c r="U65982" s="121"/>
      <c r="V65982" s="122"/>
      <c r="W65982" s="123"/>
      <c r="AC65982" s="123"/>
    </row>
    <row r="65983" spans="5:29" s="2" customFormat="1">
      <c r="E65983" s="120"/>
      <c r="M65983" s="120"/>
      <c r="N65983" s="120"/>
      <c r="U65983" s="121"/>
      <c r="V65983" s="122"/>
      <c r="W65983" s="123"/>
      <c r="AC65983" s="123"/>
    </row>
    <row r="65984" spans="5:29" s="2" customFormat="1">
      <c r="E65984" s="120"/>
      <c r="M65984" s="120"/>
      <c r="N65984" s="120"/>
      <c r="U65984" s="121"/>
      <c r="V65984" s="122"/>
      <c r="W65984" s="123"/>
      <c r="AC65984" s="123"/>
    </row>
    <row r="65985" spans="5:29" s="2" customFormat="1">
      <c r="E65985" s="120"/>
      <c r="M65985" s="120"/>
      <c r="N65985" s="120"/>
      <c r="U65985" s="121"/>
      <c r="V65985" s="122"/>
      <c r="W65985" s="123"/>
      <c r="AC65985" s="123"/>
    </row>
    <row r="65986" spans="5:29" s="2" customFormat="1">
      <c r="E65986" s="120"/>
      <c r="M65986" s="120"/>
      <c r="N65986" s="120"/>
      <c r="U65986" s="121"/>
      <c r="V65986" s="122"/>
      <c r="W65986" s="123"/>
      <c r="AC65986" s="123"/>
    </row>
    <row r="65987" spans="5:29" s="2" customFormat="1">
      <c r="E65987" s="120"/>
      <c r="M65987" s="120"/>
      <c r="N65987" s="120"/>
      <c r="U65987" s="121"/>
      <c r="V65987" s="122"/>
      <c r="W65987" s="123"/>
      <c r="AC65987" s="123"/>
    </row>
    <row r="65988" spans="5:29" s="2" customFormat="1">
      <c r="E65988" s="120"/>
      <c r="M65988" s="120"/>
      <c r="N65988" s="120"/>
      <c r="U65988" s="121"/>
      <c r="V65988" s="122"/>
      <c r="W65988" s="123"/>
      <c r="AC65988" s="123"/>
    </row>
    <row r="65989" spans="5:29" s="2" customFormat="1">
      <c r="E65989" s="120"/>
      <c r="M65989" s="120"/>
      <c r="N65989" s="120"/>
      <c r="U65989" s="121"/>
      <c r="V65989" s="122"/>
      <c r="W65989" s="123"/>
      <c r="AC65989" s="123"/>
    </row>
    <row r="65990" spans="5:29" s="2" customFormat="1">
      <c r="E65990" s="120"/>
      <c r="M65990" s="120"/>
      <c r="N65990" s="120"/>
      <c r="U65990" s="121"/>
      <c r="V65990" s="122"/>
      <c r="W65990" s="123"/>
      <c r="AC65990" s="123"/>
    </row>
    <row r="65991" spans="5:29" s="2" customFormat="1">
      <c r="E65991" s="120"/>
      <c r="M65991" s="120"/>
      <c r="N65991" s="120"/>
      <c r="U65991" s="121"/>
      <c r="V65991" s="122"/>
      <c r="W65991" s="123"/>
      <c r="AC65991" s="123"/>
    </row>
    <row r="65992" spans="5:29" s="2" customFormat="1">
      <c r="E65992" s="120"/>
      <c r="M65992" s="120"/>
      <c r="N65992" s="120"/>
      <c r="U65992" s="121"/>
      <c r="V65992" s="122"/>
      <c r="W65992" s="123"/>
      <c r="AC65992" s="123"/>
    </row>
    <row r="65993" spans="5:29" s="2" customFormat="1">
      <c r="E65993" s="120"/>
      <c r="M65993" s="120"/>
      <c r="N65993" s="120"/>
      <c r="U65993" s="121"/>
      <c r="V65993" s="122"/>
      <c r="W65993" s="123"/>
      <c r="AC65993" s="123"/>
    </row>
    <row r="65994" spans="5:29" s="2" customFormat="1">
      <c r="E65994" s="120"/>
      <c r="M65994" s="120"/>
      <c r="N65994" s="120"/>
      <c r="U65994" s="121"/>
      <c r="V65994" s="122"/>
      <c r="W65994" s="123"/>
      <c r="AC65994" s="123"/>
    </row>
    <row r="65995" spans="5:29" s="2" customFormat="1">
      <c r="E65995" s="120"/>
      <c r="M65995" s="120"/>
      <c r="N65995" s="120"/>
      <c r="U65995" s="121"/>
      <c r="V65995" s="122"/>
      <c r="W65995" s="123"/>
      <c r="AC65995" s="123"/>
    </row>
    <row r="65996" spans="5:29" s="2" customFormat="1">
      <c r="E65996" s="120"/>
      <c r="M65996" s="120"/>
      <c r="N65996" s="120"/>
      <c r="U65996" s="121"/>
      <c r="V65996" s="122"/>
      <c r="W65996" s="123"/>
      <c r="AC65996" s="123"/>
    </row>
    <row r="65997" spans="5:29" s="2" customFormat="1">
      <c r="E65997" s="120"/>
      <c r="M65997" s="120"/>
      <c r="N65997" s="120"/>
      <c r="U65997" s="121"/>
      <c r="V65997" s="122"/>
      <c r="W65997" s="123"/>
      <c r="AC65997" s="123"/>
    </row>
    <row r="65998" spans="5:29" s="2" customFormat="1">
      <c r="E65998" s="120"/>
      <c r="M65998" s="120"/>
      <c r="N65998" s="120"/>
      <c r="U65998" s="121"/>
      <c r="V65998" s="122"/>
      <c r="W65998" s="123"/>
      <c r="AC65998" s="123"/>
    </row>
    <row r="65999" spans="5:29" s="2" customFormat="1">
      <c r="E65999" s="120"/>
      <c r="M65999" s="120"/>
      <c r="N65999" s="120"/>
      <c r="U65999" s="121"/>
      <c r="V65999" s="122"/>
      <c r="W65999" s="123"/>
      <c r="AC65999" s="123"/>
    </row>
    <row r="66000" spans="5:29" s="2" customFormat="1">
      <c r="E66000" s="120"/>
      <c r="M66000" s="120"/>
      <c r="N66000" s="120"/>
      <c r="U66000" s="121"/>
      <c r="V66000" s="122"/>
      <c r="W66000" s="123"/>
      <c r="AC66000" s="123"/>
    </row>
    <row r="66001" spans="5:29" s="2" customFormat="1">
      <c r="E66001" s="120"/>
      <c r="M66001" s="120"/>
      <c r="N66001" s="120"/>
      <c r="U66001" s="121"/>
      <c r="V66001" s="122"/>
      <c r="W66001" s="123"/>
      <c r="AC66001" s="123"/>
    </row>
    <row r="66002" spans="5:29" s="2" customFormat="1">
      <c r="E66002" s="120"/>
      <c r="M66002" s="120"/>
      <c r="N66002" s="120"/>
      <c r="U66002" s="121"/>
      <c r="V66002" s="122"/>
      <c r="W66002" s="123"/>
      <c r="AC66002" s="123"/>
    </row>
    <row r="66003" spans="5:29" s="2" customFormat="1">
      <c r="E66003" s="120"/>
      <c r="M66003" s="120"/>
      <c r="N66003" s="120"/>
      <c r="U66003" s="121"/>
      <c r="V66003" s="122"/>
      <c r="W66003" s="123"/>
      <c r="AC66003" s="123"/>
    </row>
    <row r="66004" spans="5:29" s="2" customFormat="1">
      <c r="E66004" s="120"/>
      <c r="M66004" s="120"/>
      <c r="N66004" s="120"/>
      <c r="U66004" s="121"/>
      <c r="V66004" s="122"/>
      <c r="W66004" s="123"/>
      <c r="AC66004" s="123"/>
    </row>
    <row r="66005" spans="5:29" s="2" customFormat="1">
      <c r="E66005" s="120"/>
      <c r="M66005" s="120"/>
      <c r="N66005" s="120"/>
      <c r="U66005" s="121"/>
      <c r="V66005" s="122"/>
      <c r="W66005" s="123"/>
      <c r="AC66005" s="123"/>
    </row>
    <row r="66006" spans="5:29" s="2" customFormat="1">
      <c r="E66006" s="120"/>
      <c r="M66006" s="120"/>
      <c r="N66006" s="120"/>
      <c r="U66006" s="121"/>
      <c r="V66006" s="122"/>
      <c r="W66006" s="123"/>
      <c r="AC66006" s="123"/>
    </row>
    <row r="66007" spans="5:29" s="2" customFormat="1">
      <c r="E66007" s="120"/>
      <c r="M66007" s="120"/>
      <c r="N66007" s="120"/>
      <c r="U66007" s="121"/>
      <c r="V66007" s="122"/>
      <c r="W66007" s="123"/>
      <c r="AC66007" s="123"/>
    </row>
    <row r="66008" spans="5:29" s="2" customFormat="1">
      <c r="E66008" s="120"/>
      <c r="M66008" s="120"/>
      <c r="N66008" s="120"/>
      <c r="U66008" s="121"/>
      <c r="V66008" s="122"/>
      <c r="W66008" s="123"/>
      <c r="AC66008" s="123"/>
    </row>
    <row r="66009" spans="5:29" s="2" customFormat="1">
      <c r="E66009" s="120"/>
      <c r="M66009" s="120"/>
      <c r="N66009" s="120"/>
      <c r="U66009" s="121"/>
      <c r="V66009" s="122"/>
      <c r="W66009" s="123"/>
      <c r="AC66009" s="123"/>
    </row>
    <row r="66010" spans="5:29" s="2" customFormat="1">
      <c r="E66010" s="120"/>
      <c r="M66010" s="120"/>
      <c r="N66010" s="120"/>
      <c r="U66010" s="121"/>
      <c r="V66010" s="122"/>
      <c r="W66010" s="123"/>
      <c r="AC66010" s="123"/>
    </row>
    <row r="66011" spans="5:29" s="2" customFormat="1">
      <c r="E66011" s="120"/>
      <c r="M66011" s="120"/>
      <c r="N66011" s="120"/>
      <c r="U66011" s="121"/>
      <c r="V66011" s="122"/>
      <c r="W66011" s="123"/>
      <c r="AC66011" s="123"/>
    </row>
    <row r="66012" spans="5:29" s="2" customFormat="1">
      <c r="E66012" s="120"/>
      <c r="M66012" s="120"/>
      <c r="N66012" s="120"/>
      <c r="U66012" s="121"/>
      <c r="V66012" s="122"/>
      <c r="W66012" s="123"/>
      <c r="AC66012" s="123"/>
    </row>
    <row r="66013" spans="5:29" s="2" customFormat="1">
      <c r="E66013" s="120"/>
      <c r="M66013" s="120"/>
      <c r="N66013" s="120"/>
      <c r="U66013" s="121"/>
      <c r="V66013" s="122"/>
      <c r="W66013" s="123"/>
      <c r="AC66013" s="123"/>
    </row>
    <row r="66014" spans="5:29" s="2" customFormat="1">
      <c r="E66014" s="120"/>
      <c r="M66014" s="120"/>
      <c r="N66014" s="120"/>
      <c r="U66014" s="121"/>
      <c r="V66014" s="122"/>
      <c r="W66014" s="123"/>
      <c r="AC66014" s="123"/>
    </row>
    <row r="66015" spans="5:29" s="2" customFormat="1">
      <c r="E66015" s="120"/>
      <c r="M66015" s="120"/>
      <c r="N66015" s="120"/>
      <c r="U66015" s="121"/>
      <c r="V66015" s="122"/>
      <c r="W66015" s="123"/>
      <c r="AC66015" s="123"/>
    </row>
    <row r="66016" spans="5:29" s="2" customFormat="1">
      <c r="E66016" s="120"/>
      <c r="M66016" s="120"/>
      <c r="N66016" s="120"/>
      <c r="U66016" s="121"/>
      <c r="V66016" s="122"/>
      <c r="W66016" s="123"/>
      <c r="AC66016" s="123"/>
    </row>
    <row r="66017" spans="5:29" s="2" customFormat="1">
      <c r="E66017" s="120"/>
      <c r="M66017" s="120"/>
      <c r="N66017" s="120"/>
      <c r="U66017" s="121"/>
      <c r="V66017" s="122"/>
      <c r="W66017" s="123"/>
      <c r="AC66017" s="123"/>
    </row>
    <row r="66018" spans="5:29" s="2" customFormat="1">
      <c r="E66018" s="120"/>
      <c r="M66018" s="120"/>
      <c r="N66018" s="120"/>
      <c r="U66018" s="121"/>
      <c r="V66018" s="122"/>
      <c r="W66018" s="123"/>
      <c r="AC66018" s="123"/>
    </row>
    <row r="66019" spans="5:29" s="2" customFormat="1">
      <c r="E66019" s="120"/>
      <c r="M66019" s="120"/>
      <c r="N66019" s="120"/>
      <c r="U66019" s="121"/>
      <c r="V66019" s="122"/>
      <c r="W66019" s="123"/>
      <c r="AC66019" s="123"/>
    </row>
    <row r="66020" spans="5:29" s="2" customFormat="1">
      <c r="E66020" s="120"/>
      <c r="M66020" s="120"/>
      <c r="N66020" s="120"/>
      <c r="U66020" s="121"/>
      <c r="V66020" s="122"/>
      <c r="W66020" s="123"/>
      <c r="AC66020" s="123"/>
    </row>
    <row r="66021" spans="5:29" s="2" customFormat="1">
      <c r="E66021" s="120"/>
      <c r="M66021" s="120"/>
      <c r="N66021" s="120"/>
      <c r="U66021" s="121"/>
      <c r="V66021" s="122"/>
      <c r="W66021" s="123"/>
      <c r="AC66021" s="123"/>
    </row>
    <row r="66022" spans="5:29" s="2" customFormat="1">
      <c r="E66022" s="120"/>
      <c r="M66022" s="120"/>
      <c r="N66022" s="120"/>
      <c r="U66022" s="121"/>
      <c r="V66022" s="122"/>
      <c r="W66022" s="123"/>
      <c r="AC66022" s="123"/>
    </row>
    <row r="66023" spans="5:29" s="2" customFormat="1">
      <c r="E66023" s="120"/>
      <c r="M66023" s="120"/>
      <c r="N66023" s="120"/>
      <c r="U66023" s="121"/>
      <c r="V66023" s="122"/>
      <c r="W66023" s="123"/>
      <c r="AC66023" s="123"/>
    </row>
    <row r="66024" spans="5:29" s="2" customFormat="1">
      <c r="E66024" s="120"/>
      <c r="M66024" s="120"/>
      <c r="N66024" s="120"/>
      <c r="U66024" s="121"/>
      <c r="V66024" s="122"/>
      <c r="W66024" s="123"/>
      <c r="AC66024" s="123"/>
    </row>
    <row r="66025" spans="5:29" s="2" customFormat="1">
      <c r="E66025" s="120"/>
      <c r="M66025" s="120"/>
      <c r="N66025" s="120"/>
      <c r="U66025" s="121"/>
      <c r="V66025" s="122"/>
      <c r="W66025" s="123"/>
      <c r="AC66025" s="123"/>
    </row>
    <row r="66026" spans="5:29" s="2" customFormat="1">
      <c r="E66026" s="120"/>
      <c r="M66026" s="120"/>
      <c r="N66026" s="120"/>
      <c r="U66026" s="121"/>
      <c r="V66026" s="122"/>
      <c r="W66026" s="123"/>
      <c r="AC66026" s="123"/>
    </row>
    <row r="66027" spans="5:29" s="2" customFormat="1">
      <c r="E66027" s="120"/>
      <c r="M66027" s="120"/>
      <c r="N66027" s="120"/>
      <c r="U66027" s="121"/>
      <c r="V66027" s="122"/>
      <c r="W66027" s="123"/>
      <c r="AC66027" s="123"/>
    </row>
    <row r="66028" spans="5:29" s="2" customFormat="1">
      <c r="E66028" s="120"/>
      <c r="M66028" s="120"/>
      <c r="N66028" s="120"/>
      <c r="U66028" s="121"/>
      <c r="V66028" s="122"/>
      <c r="W66028" s="123"/>
      <c r="AC66028" s="123"/>
    </row>
    <row r="66029" spans="5:29" s="2" customFormat="1">
      <c r="E66029" s="120"/>
      <c r="M66029" s="120"/>
      <c r="N66029" s="120"/>
      <c r="U66029" s="121"/>
      <c r="V66029" s="122"/>
      <c r="W66029" s="123"/>
      <c r="AC66029" s="123"/>
    </row>
    <row r="66030" spans="5:29" s="2" customFormat="1">
      <c r="E66030" s="120"/>
      <c r="M66030" s="120"/>
      <c r="N66030" s="120"/>
      <c r="U66030" s="121"/>
      <c r="V66030" s="122"/>
      <c r="W66030" s="123"/>
      <c r="AC66030" s="123"/>
    </row>
    <row r="66031" spans="5:29" s="2" customFormat="1">
      <c r="E66031" s="120"/>
      <c r="M66031" s="120"/>
      <c r="N66031" s="120"/>
      <c r="U66031" s="121"/>
      <c r="V66031" s="122"/>
      <c r="W66031" s="123"/>
      <c r="AC66031" s="123"/>
    </row>
    <row r="66032" spans="5:29" s="2" customFormat="1">
      <c r="E66032" s="120"/>
      <c r="M66032" s="120"/>
      <c r="N66032" s="120"/>
      <c r="U66032" s="121"/>
      <c r="V66032" s="122"/>
      <c r="W66032" s="123"/>
      <c r="AC66032" s="123"/>
    </row>
    <row r="66033" spans="5:29" s="2" customFormat="1">
      <c r="E66033" s="120"/>
      <c r="M66033" s="120"/>
      <c r="N66033" s="120"/>
      <c r="U66033" s="121"/>
      <c r="V66033" s="122"/>
      <c r="W66033" s="123"/>
      <c r="AC66033" s="123"/>
    </row>
    <row r="66034" spans="5:29" s="2" customFormat="1">
      <c r="E66034" s="120"/>
      <c r="M66034" s="120"/>
      <c r="N66034" s="120"/>
      <c r="U66034" s="121"/>
      <c r="V66034" s="122"/>
      <c r="W66034" s="123"/>
      <c r="AC66034" s="123"/>
    </row>
    <row r="66035" spans="5:29" s="2" customFormat="1">
      <c r="E66035" s="120"/>
      <c r="M66035" s="120"/>
      <c r="N66035" s="120"/>
      <c r="U66035" s="121"/>
      <c r="V66035" s="122"/>
      <c r="W66035" s="123"/>
      <c r="AC66035" s="123"/>
    </row>
    <row r="66036" spans="5:29" s="2" customFormat="1">
      <c r="E66036" s="120"/>
      <c r="M66036" s="120"/>
      <c r="N66036" s="120"/>
      <c r="U66036" s="121"/>
      <c r="V66036" s="122"/>
      <c r="W66036" s="123"/>
      <c r="AC66036" s="123"/>
    </row>
    <row r="66037" spans="5:29" s="2" customFormat="1">
      <c r="E66037" s="120"/>
      <c r="M66037" s="120"/>
      <c r="N66037" s="120"/>
      <c r="U66037" s="121"/>
      <c r="V66037" s="122"/>
      <c r="W66037" s="123"/>
      <c r="AC66037" s="123"/>
    </row>
    <row r="66038" spans="5:29" s="2" customFormat="1">
      <c r="E66038" s="120"/>
      <c r="M66038" s="120"/>
      <c r="N66038" s="120"/>
      <c r="U66038" s="121"/>
      <c r="V66038" s="122"/>
      <c r="W66038" s="123"/>
      <c r="AC66038" s="123"/>
    </row>
    <row r="66039" spans="5:29" s="2" customFormat="1">
      <c r="E66039" s="120"/>
      <c r="M66039" s="120"/>
      <c r="N66039" s="120"/>
      <c r="U66039" s="121"/>
      <c r="V66039" s="122"/>
      <c r="W66039" s="123"/>
      <c r="AC66039" s="123"/>
    </row>
    <row r="66040" spans="5:29" s="2" customFormat="1">
      <c r="E66040" s="120"/>
      <c r="M66040" s="120"/>
      <c r="N66040" s="120"/>
      <c r="U66040" s="121"/>
      <c r="V66040" s="122"/>
      <c r="W66040" s="123"/>
      <c r="AC66040" s="123"/>
    </row>
    <row r="66041" spans="5:29" s="2" customFormat="1">
      <c r="E66041" s="120"/>
      <c r="M66041" s="120"/>
      <c r="N66041" s="120"/>
      <c r="U66041" s="121"/>
      <c r="V66041" s="122"/>
      <c r="W66041" s="123"/>
      <c r="AC66041" s="123"/>
    </row>
    <row r="66042" spans="5:29" s="2" customFormat="1">
      <c r="E66042" s="120"/>
      <c r="M66042" s="120"/>
      <c r="N66042" s="120"/>
      <c r="U66042" s="121"/>
      <c r="V66042" s="122"/>
      <c r="W66042" s="123"/>
      <c r="AC66042" s="123"/>
    </row>
    <row r="66043" spans="5:29" s="2" customFormat="1">
      <c r="E66043" s="120"/>
      <c r="M66043" s="120"/>
      <c r="N66043" s="120"/>
      <c r="U66043" s="121"/>
      <c r="V66043" s="122"/>
      <c r="W66043" s="123"/>
      <c r="AC66043" s="123"/>
    </row>
    <row r="66044" spans="5:29" s="2" customFormat="1">
      <c r="E66044" s="120"/>
      <c r="M66044" s="120"/>
      <c r="N66044" s="120"/>
      <c r="U66044" s="121"/>
      <c r="V66044" s="122"/>
      <c r="W66044" s="123"/>
      <c r="AC66044" s="123"/>
    </row>
    <row r="66045" spans="5:29" s="2" customFormat="1">
      <c r="E66045" s="120"/>
      <c r="M66045" s="120"/>
      <c r="N66045" s="120"/>
      <c r="U66045" s="121"/>
      <c r="V66045" s="122"/>
      <c r="W66045" s="123"/>
      <c r="AC66045" s="123"/>
    </row>
    <row r="66046" spans="5:29" s="2" customFormat="1">
      <c r="E66046" s="120"/>
      <c r="M66046" s="120"/>
      <c r="N66046" s="120"/>
      <c r="U66046" s="121"/>
      <c r="V66046" s="122"/>
      <c r="W66046" s="123"/>
      <c r="AC66046" s="123"/>
    </row>
    <row r="66047" spans="5:29" s="2" customFormat="1">
      <c r="E66047" s="120"/>
      <c r="M66047" s="120"/>
      <c r="N66047" s="120"/>
      <c r="U66047" s="121"/>
      <c r="V66047" s="122"/>
      <c r="W66047" s="123"/>
      <c r="AC66047" s="123"/>
    </row>
    <row r="66048" spans="5:29" s="2" customFormat="1">
      <c r="E66048" s="120"/>
      <c r="M66048" s="120"/>
      <c r="N66048" s="120"/>
      <c r="U66048" s="121"/>
      <c r="V66048" s="122"/>
      <c r="W66048" s="123"/>
      <c r="AC66048" s="123"/>
    </row>
    <row r="66049" spans="5:29" s="2" customFormat="1">
      <c r="E66049" s="120"/>
      <c r="M66049" s="120"/>
      <c r="N66049" s="120"/>
      <c r="U66049" s="121"/>
      <c r="V66049" s="122"/>
      <c r="W66049" s="123"/>
      <c r="AC66049" s="123"/>
    </row>
    <row r="66050" spans="5:29" s="2" customFormat="1">
      <c r="E66050" s="120"/>
      <c r="M66050" s="120"/>
      <c r="N66050" s="120"/>
      <c r="U66050" s="121"/>
      <c r="V66050" s="122"/>
      <c r="W66050" s="123"/>
      <c r="AC66050" s="123"/>
    </row>
    <row r="66051" spans="5:29" s="2" customFormat="1">
      <c r="E66051" s="120"/>
      <c r="M66051" s="120"/>
      <c r="N66051" s="120"/>
      <c r="U66051" s="121"/>
      <c r="V66051" s="122"/>
      <c r="W66051" s="123"/>
      <c r="AC66051" s="123"/>
    </row>
    <row r="66052" spans="5:29" s="2" customFormat="1">
      <c r="E66052" s="120"/>
      <c r="M66052" s="120"/>
      <c r="N66052" s="120"/>
      <c r="U66052" s="121"/>
      <c r="V66052" s="122"/>
      <c r="W66052" s="123"/>
      <c r="AC66052" s="123"/>
    </row>
    <row r="66053" spans="5:29" s="2" customFormat="1">
      <c r="E66053" s="120"/>
      <c r="M66053" s="120"/>
      <c r="N66053" s="120"/>
      <c r="U66053" s="121"/>
      <c r="V66053" s="122"/>
      <c r="W66053" s="123"/>
      <c r="AC66053" s="123"/>
    </row>
    <row r="66054" spans="5:29" s="2" customFormat="1">
      <c r="E66054" s="120"/>
      <c r="M66054" s="120"/>
      <c r="N66054" s="120"/>
      <c r="U66054" s="121"/>
      <c r="V66054" s="122"/>
      <c r="W66054" s="123"/>
      <c r="AC66054" s="123"/>
    </row>
    <row r="66055" spans="5:29" s="2" customFormat="1">
      <c r="E66055" s="120"/>
      <c r="M66055" s="120"/>
      <c r="N66055" s="120"/>
      <c r="U66055" s="121"/>
      <c r="V66055" s="122"/>
      <c r="W66055" s="123"/>
      <c r="AC66055" s="123"/>
    </row>
    <row r="66056" spans="5:29" s="2" customFormat="1">
      <c r="E66056" s="120"/>
      <c r="M66056" s="120"/>
      <c r="N66056" s="120"/>
      <c r="U66056" s="121"/>
      <c r="V66056" s="122"/>
      <c r="W66056" s="123"/>
      <c r="AC66056" s="123"/>
    </row>
    <row r="66057" spans="5:29" s="2" customFormat="1">
      <c r="E66057" s="120"/>
      <c r="M66057" s="120"/>
      <c r="N66057" s="120"/>
      <c r="U66057" s="121"/>
      <c r="V66057" s="122"/>
      <c r="W66057" s="123"/>
      <c r="AC66057" s="123"/>
    </row>
    <row r="66058" spans="5:29" s="2" customFormat="1">
      <c r="E66058" s="120"/>
      <c r="M66058" s="120"/>
      <c r="N66058" s="120"/>
      <c r="U66058" s="121"/>
      <c r="V66058" s="122"/>
      <c r="W66058" s="123"/>
      <c r="AC66058" s="123"/>
    </row>
    <row r="66059" spans="5:29" s="2" customFormat="1">
      <c r="E66059" s="120"/>
      <c r="M66059" s="120"/>
      <c r="N66059" s="120"/>
      <c r="U66059" s="121"/>
      <c r="V66059" s="122"/>
      <c r="W66059" s="123"/>
      <c r="AC66059" s="123"/>
    </row>
    <row r="66060" spans="5:29" s="2" customFormat="1">
      <c r="E66060" s="120"/>
      <c r="M66060" s="120"/>
      <c r="N66060" s="120"/>
      <c r="U66060" s="121"/>
      <c r="V66060" s="122"/>
      <c r="W66060" s="123"/>
      <c r="AC66060" s="123"/>
    </row>
    <row r="66061" spans="5:29" s="2" customFormat="1">
      <c r="E66061" s="120"/>
      <c r="M66061" s="120"/>
      <c r="N66061" s="120"/>
      <c r="U66061" s="121"/>
      <c r="V66061" s="122"/>
      <c r="W66061" s="123"/>
      <c r="AC66061" s="123"/>
    </row>
    <row r="66062" spans="5:29" s="2" customFormat="1">
      <c r="E66062" s="120"/>
      <c r="M66062" s="120"/>
      <c r="N66062" s="120"/>
      <c r="U66062" s="121"/>
      <c r="V66062" s="122"/>
      <c r="W66062" s="123"/>
      <c r="AC66062" s="123"/>
    </row>
    <row r="66063" spans="5:29" s="2" customFormat="1">
      <c r="E66063" s="120"/>
      <c r="M66063" s="120"/>
      <c r="N66063" s="120"/>
      <c r="U66063" s="121"/>
      <c r="V66063" s="122"/>
      <c r="W66063" s="123"/>
      <c r="AC66063" s="123"/>
    </row>
    <row r="66064" spans="5:29" s="2" customFormat="1">
      <c r="E66064" s="120"/>
      <c r="M66064" s="120"/>
      <c r="N66064" s="120"/>
      <c r="U66064" s="121"/>
      <c r="V66064" s="122"/>
      <c r="W66064" s="123"/>
      <c r="AC66064" s="123"/>
    </row>
    <row r="66065" spans="5:29" s="2" customFormat="1">
      <c r="E66065" s="120"/>
      <c r="M66065" s="120"/>
      <c r="N66065" s="120"/>
      <c r="U66065" s="121"/>
      <c r="V66065" s="122"/>
      <c r="W66065" s="123"/>
      <c r="AC66065" s="123"/>
    </row>
    <row r="66066" spans="5:29" s="2" customFormat="1">
      <c r="E66066" s="120"/>
      <c r="M66066" s="120"/>
      <c r="N66066" s="120"/>
      <c r="U66066" s="121"/>
      <c r="V66066" s="122"/>
      <c r="W66066" s="123"/>
      <c r="AC66066" s="123"/>
    </row>
    <row r="66067" spans="5:29" s="2" customFormat="1">
      <c r="E66067" s="120"/>
      <c r="M66067" s="120"/>
      <c r="N66067" s="120"/>
      <c r="U66067" s="121"/>
      <c r="V66067" s="122"/>
      <c r="W66067" s="123"/>
      <c r="AC66067" s="123"/>
    </row>
    <row r="66068" spans="5:29" s="2" customFormat="1">
      <c r="E66068" s="120"/>
      <c r="M66068" s="120"/>
      <c r="N66068" s="120"/>
      <c r="U66068" s="121"/>
      <c r="V66068" s="122"/>
      <c r="W66068" s="123"/>
      <c r="AC66068" s="123"/>
    </row>
    <row r="66069" spans="5:29" s="2" customFormat="1">
      <c r="E66069" s="120"/>
      <c r="M66069" s="120"/>
      <c r="N66069" s="120"/>
      <c r="U66069" s="121"/>
      <c r="V66069" s="122"/>
      <c r="W66069" s="123"/>
      <c r="AC66069" s="123"/>
    </row>
    <row r="66070" spans="5:29" s="2" customFormat="1">
      <c r="E66070" s="120"/>
      <c r="M66070" s="120"/>
      <c r="N66070" s="120"/>
      <c r="U66070" s="121"/>
      <c r="V66070" s="122"/>
      <c r="W66070" s="123"/>
      <c r="AC66070" s="123"/>
    </row>
    <row r="66071" spans="5:29" s="2" customFormat="1">
      <c r="E66071" s="120"/>
      <c r="M66071" s="120"/>
      <c r="N66071" s="120"/>
      <c r="U66071" s="121"/>
      <c r="V66071" s="122"/>
      <c r="W66071" s="123"/>
      <c r="AC66071" s="123"/>
    </row>
    <row r="66072" spans="5:29" s="2" customFormat="1">
      <c r="E66072" s="120"/>
      <c r="M66072" s="120"/>
      <c r="N66072" s="120"/>
      <c r="U66072" s="121"/>
      <c r="V66072" s="122"/>
      <c r="W66072" s="123"/>
      <c r="AC66072" s="123"/>
    </row>
    <row r="66073" spans="5:29" s="2" customFormat="1">
      <c r="E66073" s="120"/>
      <c r="M66073" s="120"/>
      <c r="N66073" s="120"/>
      <c r="U66073" s="121"/>
      <c r="V66073" s="122"/>
      <c r="W66073" s="123"/>
      <c r="AC66073" s="123"/>
    </row>
    <row r="66074" spans="5:29" s="2" customFormat="1">
      <c r="E66074" s="120"/>
      <c r="M66074" s="120"/>
      <c r="N66074" s="120"/>
      <c r="U66074" s="121"/>
      <c r="V66074" s="122"/>
      <c r="W66074" s="123"/>
      <c r="AC66074" s="123"/>
    </row>
    <row r="66075" spans="5:29" s="2" customFormat="1">
      <c r="E66075" s="120"/>
      <c r="M66075" s="120"/>
      <c r="N66075" s="120"/>
      <c r="U66075" s="121"/>
      <c r="V66075" s="122"/>
      <c r="W66075" s="123"/>
      <c r="AC66075" s="123"/>
    </row>
    <row r="66076" spans="5:29" s="2" customFormat="1">
      <c r="E66076" s="120"/>
      <c r="M66076" s="120"/>
      <c r="N66076" s="120"/>
      <c r="U66076" s="121"/>
      <c r="V66076" s="122"/>
      <c r="W66076" s="123"/>
      <c r="AC66076" s="123"/>
    </row>
    <row r="66077" spans="5:29" s="2" customFormat="1">
      <c r="E66077" s="120"/>
      <c r="M66077" s="120"/>
      <c r="N66077" s="120"/>
      <c r="U66077" s="121"/>
      <c r="V66077" s="122"/>
      <c r="W66077" s="123"/>
      <c r="AC66077" s="123"/>
    </row>
    <row r="66078" spans="5:29" s="2" customFormat="1">
      <c r="E66078" s="120"/>
      <c r="M66078" s="120"/>
      <c r="N66078" s="120"/>
      <c r="U66078" s="121"/>
      <c r="V66078" s="122"/>
      <c r="W66078" s="123"/>
      <c r="AC66078" s="123"/>
    </row>
    <row r="66079" spans="5:29" s="2" customFormat="1">
      <c r="E66079" s="120"/>
      <c r="M66079" s="120"/>
      <c r="N66079" s="120"/>
      <c r="U66079" s="121"/>
      <c r="V66079" s="122"/>
      <c r="W66079" s="123"/>
      <c r="AC66079" s="123"/>
    </row>
    <row r="66080" spans="5:29" s="2" customFormat="1">
      <c r="E66080" s="120"/>
      <c r="M66080" s="120"/>
      <c r="N66080" s="120"/>
      <c r="U66080" s="121"/>
      <c r="V66080" s="122"/>
      <c r="W66080" s="123"/>
      <c r="AC66080" s="123"/>
    </row>
    <row r="66081" spans="5:29" s="2" customFormat="1">
      <c r="E66081" s="120"/>
      <c r="M66081" s="120"/>
      <c r="N66081" s="120"/>
      <c r="U66081" s="121"/>
      <c r="V66081" s="122"/>
      <c r="W66081" s="123"/>
      <c r="AC66081" s="123"/>
    </row>
    <row r="66082" spans="5:29" s="2" customFormat="1">
      <c r="E66082" s="120"/>
      <c r="M66082" s="120"/>
      <c r="N66082" s="120"/>
      <c r="U66082" s="121"/>
      <c r="V66082" s="122"/>
      <c r="W66082" s="123"/>
      <c r="AC66082" s="123"/>
    </row>
    <row r="66083" spans="5:29" s="2" customFormat="1">
      <c r="E66083" s="120"/>
      <c r="M66083" s="120"/>
      <c r="N66083" s="120"/>
      <c r="U66083" s="121"/>
      <c r="V66083" s="122"/>
      <c r="W66083" s="123"/>
      <c r="AC66083" s="123"/>
    </row>
    <row r="66084" spans="5:29" s="2" customFormat="1">
      <c r="E66084" s="120"/>
      <c r="M66084" s="120"/>
      <c r="N66084" s="120"/>
      <c r="U66084" s="121"/>
      <c r="V66084" s="122"/>
      <c r="W66084" s="123"/>
      <c r="AC66084" s="123"/>
    </row>
    <row r="66085" spans="5:29" s="2" customFormat="1">
      <c r="E66085" s="120"/>
      <c r="M66085" s="120"/>
      <c r="N66085" s="120"/>
      <c r="U66085" s="121"/>
      <c r="V66085" s="122"/>
      <c r="W66085" s="123"/>
      <c r="AC66085" s="123"/>
    </row>
    <row r="66086" spans="5:29" s="2" customFormat="1">
      <c r="E66086" s="120"/>
      <c r="M66086" s="120"/>
      <c r="N66086" s="120"/>
      <c r="U66086" s="121"/>
      <c r="V66086" s="122"/>
      <c r="W66086" s="123"/>
      <c r="AC66086" s="123"/>
    </row>
    <row r="66087" spans="5:29" s="2" customFormat="1">
      <c r="E66087" s="120"/>
      <c r="M66087" s="120"/>
      <c r="N66087" s="120"/>
      <c r="U66087" s="121"/>
      <c r="V66087" s="122"/>
      <c r="W66087" s="123"/>
      <c r="AC66087" s="123"/>
    </row>
    <row r="66088" spans="5:29" s="2" customFormat="1">
      <c r="E66088" s="120"/>
      <c r="M66088" s="120"/>
      <c r="N66088" s="120"/>
      <c r="U66088" s="121"/>
      <c r="V66088" s="122"/>
      <c r="W66088" s="123"/>
      <c r="AC66088" s="123"/>
    </row>
    <row r="66089" spans="5:29" s="2" customFormat="1">
      <c r="E66089" s="120"/>
      <c r="M66089" s="120"/>
      <c r="N66089" s="120"/>
      <c r="U66089" s="121"/>
      <c r="V66089" s="122"/>
      <c r="W66089" s="123"/>
      <c r="AC66089" s="123"/>
    </row>
    <row r="66090" spans="5:29" s="2" customFormat="1">
      <c r="E66090" s="120"/>
      <c r="M66090" s="120"/>
      <c r="N66090" s="120"/>
      <c r="U66090" s="121"/>
      <c r="V66090" s="122"/>
      <c r="W66090" s="123"/>
      <c r="AC66090" s="123"/>
    </row>
    <row r="66091" spans="5:29" s="2" customFormat="1">
      <c r="E66091" s="120"/>
      <c r="M66091" s="120"/>
      <c r="N66091" s="120"/>
      <c r="U66091" s="121"/>
      <c r="V66091" s="122"/>
      <c r="W66091" s="123"/>
      <c r="AC66091" s="123"/>
    </row>
    <row r="66092" spans="5:29" s="2" customFormat="1">
      <c r="E66092" s="120"/>
      <c r="M66092" s="120"/>
      <c r="N66092" s="120"/>
      <c r="U66092" s="121"/>
      <c r="V66092" s="122"/>
      <c r="W66092" s="123"/>
      <c r="AC66092" s="123"/>
    </row>
    <row r="66093" spans="5:29" s="2" customFormat="1">
      <c r="E66093" s="120"/>
      <c r="M66093" s="120"/>
      <c r="N66093" s="120"/>
      <c r="U66093" s="121"/>
      <c r="V66093" s="122"/>
      <c r="W66093" s="123"/>
      <c r="AC66093" s="123"/>
    </row>
    <row r="66094" spans="5:29" s="2" customFormat="1">
      <c r="E66094" s="120"/>
      <c r="M66094" s="120"/>
      <c r="N66094" s="120"/>
      <c r="U66094" s="121"/>
      <c r="V66094" s="122"/>
      <c r="W66094" s="123"/>
      <c r="AC66094" s="123"/>
    </row>
    <row r="66095" spans="5:29" s="2" customFormat="1">
      <c r="E66095" s="120"/>
      <c r="M66095" s="120"/>
      <c r="N66095" s="120"/>
      <c r="U66095" s="121"/>
      <c r="V66095" s="122"/>
      <c r="W66095" s="123"/>
      <c r="AC66095" s="123"/>
    </row>
    <row r="66096" spans="5:29" s="2" customFormat="1">
      <c r="E66096" s="120"/>
      <c r="M66096" s="120"/>
      <c r="N66096" s="120"/>
      <c r="U66096" s="121"/>
      <c r="V66096" s="122"/>
      <c r="W66096" s="123"/>
      <c r="AC66096" s="123"/>
    </row>
    <row r="66097" spans="5:29" s="2" customFormat="1">
      <c r="E66097" s="120"/>
      <c r="M66097" s="120"/>
      <c r="N66097" s="120"/>
      <c r="U66097" s="121"/>
      <c r="V66097" s="122"/>
      <c r="W66097" s="123"/>
      <c r="AC66097" s="123"/>
    </row>
    <row r="66098" spans="5:29" s="2" customFormat="1">
      <c r="E66098" s="120"/>
      <c r="M66098" s="120"/>
      <c r="N66098" s="120"/>
      <c r="U66098" s="121"/>
      <c r="V66098" s="122"/>
      <c r="W66098" s="123"/>
      <c r="AC66098" s="123"/>
    </row>
    <row r="66099" spans="5:29" s="2" customFormat="1">
      <c r="E66099" s="120"/>
      <c r="M66099" s="120"/>
      <c r="N66099" s="120"/>
      <c r="U66099" s="121"/>
      <c r="V66099" s="122"/>
      <c r="W66099" s="123"/>
      <c r="AC66099" s="123"/>
    </row>
    <row r="66100" spans="5:29" s="2" customFormat="1">
      <c r="E66100" s="120"/>
      <c r="M66100" s="120"/>
      <c r="N66100" s="120"/>
      <c r="U66100" s="121"/>
      <c r="V66100" s="122"/>
      <c r="W66100" s="123"/>
      <c r="AC66100" s="123"/>
    </row>
    <row r="66101" spans="5:29" s="2" customFormat="1">
      <c r="E66101" s="120"/>
      <c r="M66101" s="120"/>
      <c r="N66101" s="120"/>
      <c r="U66101" s="121"/>
      <c r="V66101" s="122"/>
      <c r="W66101" s="123"/>
      <c r="AC66101" s="123"/>
    </row>
    <row r="66102" spans="5:29" s="2" customFormat="1">
      <c r="E66102" s="120"/>
      <c r="M66102" s="120"/>
      <c r="N66102" s="120"/>
      <c r="U66102" s="121"/>
      <c r="V66102" s="122"/>
      <c r="W66102" s="123"/>
      <c r="AC66102" s="123"/>
    </row>
    <row r="66103" spans="5:29" s="2" customFormat="1">
      <c r="E66103" s="120"/>
      <c r="M66103" s="120"/>
      <c r="N66103" s="120"/>
      <c r="U66103" s="121"/>
      <c r="V66103" s="122"/>
      <c r="W66103" s="123"/>
      <c r="AC66103" s="123"/>
    </row>
    <row r="66104" spans="5:29" s="2" customFormat="1">
      <c r="E66104" s="120"/>
      <c r="M66104" s="120"/>
      <c r="N66104" s="120"/>
      <c r="U66104" s="121"/>
      <c r="V66104" s="122"/>
      <c r="W66104" s="123"/>
      <c r="AC66104" s="123"/>
    </row>
    <row r="66105" spans="5:29" s="2" customFormat="1">
      <c r="E66105" s="120"/>
      <c r="M66105" s="120"/>
      <c r="N66105" s="120"/>
      <c r="U66105" s="121"/>
      <c r="V66105" s="122"/>
      <c r="W66105" s="123"/>
      <c r="AC66105" s="123"/>
    </row>
    <row r="66106" spans="5:29" s="2" customFormat="1">
      <c r="E66106" s="120"/>
      <c r="M66106" s="120"/>
      <c r="N66106" s="120"/>
      <c r="U66106" s="121"/>
      <c r="V66106" s="122"/>
      <c r="W66106" s="123"/>
      <c r="AC66106" s="123"/>
    </row>
    <row r="66107" spans="5:29" s="2" customFormat="1">
      <c r="E66107" s="120"/>
      <c r="M66107" s="120"/>
      <c r="N66107" s="120"/>
      <c r="U66107" s="121"/>
      <c r="V66107" s="122"/>
      <c r="W66107" s="123"/>
      <c r="AC66107" s="123"/>
    </row>
    <row r="66108" spans="5:29" s="2" customFormat="1">
      <c r="E66108" s="120"/>
      <c r="M66108" s="120"/>
      <c r="N66108" s="120"/>
      <c r="U66108" s="121"/>
      <c r="V66108" s="122"/>
      <c r="W66108" s="123"/>
      <c r="AC66108" s="123"/>
    </row>
    <row r="66109" spans="5:29" s="2" customFormat="1">
      <c r="E66109" s="120"/>
      <c r="M66109" s="120"/>
      <c r="N66109" s="120"/>
      <c r="U66109" s="121"/>
      <c r="V66109" s="122"/>
      <c r="W66109" s="123"/>
      <c r="AC66109" s="123"/>
    </row>
    <row r="66110" spans="5:29" s="2" customFormat="1">
      <c r="E66110" s="120"/>
      <c r="M66110" s="120"/>
      <c r="N66110" s="120"/>
      <c r="U66110" s="121"/>
      <c r="V66110" s="122"/>
      <c r="W66110" s="123"/>
      <c r="AC66110" s="123"/>
    </row>
    <row r="66111" spans="5:29" s="2" customFormat="1">
      <c r="E66111" s="120"/>
      <c r="M66111" s="120"/>
      <c r="N66111" s="120"/>
      <c r="U66111" s="121"/>
      <c r="V66111" s="122"/>
      <c r="W66111" s="123"/>
      <c r="AC66111" s="123"/>
    </row>
    <row r="66112" spans="5:29" s="2" customFormat="1">
      <c r="E66112" s="120"/>
      <c r="M66112" s="120"/>
      <c r="N66112" s="120"/>
      <c r="U66112" s="121"/>
      <c r="V66112" s="122"/>
      <c r="W66112" s="123"/>
      <c r="AC66112" s="123"/>
    </row>
    <row r="66113" spans="5:29" s="2" customFormat="1">
      <c r="E66113" s="120"/>
      <c r="M66113" s="120"/>
      <c r="N66113" s="120"/>
      <c r="U66113" s="121"/>
      <c r="V66113" s="122"/>
      <c r="W66113" s="123"/>
      <c r="AC66113" s="123"/>
    </row>
    <row r="66114" spans="5:29" s="2" customFormat="1">
      <c r="E66114" s="120"/>
      <c r="M66114" s="120"/>
      <c r="N66114" s="120"/>
      <c r="U66114" s="121"/>
      <c r="V66114" s="122"/>
      <c r="W66114" s="123"/>
      <c r="AC66114" s="123"/>
    </row>
    <row r="66115" spans="5:29" s="2" customFormat="1">
      <c r="E66115" s="120"/>
      <c r="M66115" s="120"/>
      <c r="N66115" s="120"/>
      <c r="U66115" s="121"/>
      <c r="V66115" s="122"/>
      <c r="W66115" s="123"/>
      <c r="AC66115" s="123"/>
    </row>
    <row r="66116" spans="5:29" s="2" customFormat="1">
      <c r="E66116" s="120"/>
      <c r="M66116" s="120"/>
      <c r="N66116" s="120"/>
      <c r="U66116" s="121"/>
      <c r="V66116" s="122"/>
      <c r="W66116" s="123"/>
      <c r="AC66116" s="123"/>
    </row>
    <row r="66117" spans="5:29" s="2" customFormat="1">
      <c r="E66117" s="120"/>
      <c r="M66117" s="120"/>
      <c r="N66117" s="120"/>
      <c r="U66117" s="121"/>
      <c r="V66117" s="122"/>
      <c r="W66117" s="123"/>
      <c r="AC66117" s="123"/>
    </row>
    <row r="66118" spans="5:29" s="2" customFormat="1">
      <c r="E66118" s="120"/>
      <c r="M66118" s="120"/>
      <c r="N66118" s="120"/>
      <c r="U66118" s="121"/>
      <c r="V66118" s="122"/>
      <c r="W66118" s="123"/>
      <c r="AC66118" s="123"/>
    </row>
    <row r="66119" spans="5:29" s="2" customFormat="1">
      <c r="E66119" s="120"/>
      <c r="M66119" s="120"/>
      <c r="N66119" s="120"/>
      <c r="U66119" s="121"/>
      <c r="V66119" s="122"/>
      <c r="W66119" s="123"/>
      <c r="AC66119" s="123"/>
    </row>
    <row r="66120" spans="5:29" s="2" customFormat="1">
      <c r="E66120" s="120"/>
      <c r="M66120" s="120"/>
      <c r="N66120" s="120"/>
      <c r="U66120" s="121"/>
      <c r="V66120" s="122"/>
      <c r="W66120" s="123"/>
      <c r="AC66120" s="123"/>
    </row>
    <row r="66121" spans="5:29" s="2" customFormat="1">
      <c r="E66121" s="120"/>
      <c r="M66121" s="120"/>
      <c r="N66121" s="120"/>
      <c r="U66121" s="121"/>
      <c r="V66121" s="122"/>
      <c r="W66121" s="123"/>
      <c r="AC66121" s="123"/>
    </row>
    <row r="66122" spans="5:29" s="2" customFormat="1">
      <c r="E66122" s="120"/>
      <c r="M66122" s="120"/>
      <c r="N66122" s="120"/>
      <c r="U66122" s="121"/>
      <c r="V66122" s="122"/>
      <c r="W66122" s="123"/>
      <c r="AC66122" s="123"/>
    </row>
    <row r="66123" spans="5:29" s="2" customFormat="1">
      <c r="E66123" s="120"/>
      <c r="M66123" s="120"/>
      <c r="N66123" s="120"/>
      <c r="U66123" s="121"/>
      <c r="V66123" s="122"/>
      <c r="W66123" s="123"/>
      <c r="AC66123" s="123"/>
    </row>
    <row r="66124" spans="5:29" s="2" customFormat="1">
      <c r="E66124" s="120"/>
      <c r="M66124" s="120"/>
      <c r="N66124" s="120"/>
      <c r="U66124" s="121"/>
      <c r="V66124" s="122"/>
      <c r="W66124" s="123"/>
      <c r="AC66124" s="123"/>
    </row>
    <row r="66125" spans="5:29" s="2" customFormat="1">
      <c r="E66125" s="120"/>
      <c r="M66125" s="120"/>
      <c r="N66125" s="120"/>
      <c r="U66125" s="121"/>
      <c r="V66125" s="122"/>
      <c r="W66125" s="123"/>
      <c r="AC66125" s="123"/>
    </row>
    <row r="66126" spans="5:29" s="2" customFormat="1">
      <c r="E66126" s="120"/>
      <c r="M66126" s="120"/>
      <c r="N66126" s="120"/>
      <c r="U66126" s="121"/>
      <c r="V66126" s="122"/>
      <c r="W66126" s="123"/>
      <c r="AC66126" s="123"/>
    </row>
    <row r="66127" spans="5:29" s="2" customFormat="1">
      <c r="E66127" s="120"/>
      <c r="M66127" s="120"/>
      <c r="N66127" s="120"/>
      <c r="U66127" s="121"/>
      <c r="V66127" s="122"/>
      <c r="W66127" s="123"/>
      <c r="AC66127" s="123"/>
    </row>
    <row r="66128" spans="5:29" s="2" customFormat="1">
      <c r="E66128" s="120"/>
      <c r="M66128" s="120"/>
      <c r="N66128" s="120"/>
      <c r="U66128" s="121"/>
      <c r="V66128" s="122"/>
      <c r="W66128" s="123"/>
      <c r="AC66128" s="123"/>
    </row>
    <row r="66129" spans="5:29" s="2" customFormat="1">
      <c r="E66129" s="120"/>
      <c r="M66129" s="120"/>
      <c r="N66129" s="120"/>
      <c r="U66129" s="121"/>
      <c r="V66129" s="122"/>
      <c r="W66129" s="123"/>
      <c r="AC66129" s="123"/>
    </row>
    <row r="66130" spans="5:29" s="2" customFormat="1">
      <c r="E66130" s="120"/>
      <c r="M66130" s="120"/>
      <c r="N66130" s="120"/>
      <c r="U66130" s="121"/>
      <c r="V66130" s="122"/>
      <c r="W66130" s="123"/>
      <c r="AC66130" s="123"/>
    </row>
    <row r="66131" spans="5:29" s="2" customFormat="1">
      <c r="E66131" s="120"/>
      <c r="M66131" s="120"/>
      <c r="N66131" s="120"/>
      <c r="U66131" s="121"/>
      <c r="V66131" s="122"/>
      <c r="W66131" s="123"/>
      <c r="AC66131" s="123"/>
    </row>
    <row r="66132" spans="5:29" s="2" customFormat="1">
      <c r="E66132" s="120"/>
      <c r="M66132" s="120"/>
      <c r="N66132" s="120"/>
      <c r="U66132" s="121"/>
      <c r="V66132" s="122"/>
      <c r="W66132" s="123"/>
      <c r="AC66132" s="123"/>
    </row>
    <row r="66133" spans="5:29" s="2" customFormat="1">
      <c r="E66133" s="120"/>
      <c r="M66133" s="120"/>
      <c r="N66133" s="120"/>
      <c r="U66133" s="121"/>
      <c r="V66133" s="122"/>
      <c r="W66133" s="123"/>
      <c r="AC66133" s="123"/>
    </row>
    <row r="66134" spans="5:29" s="2" customFormat="1">
      <c r="E66134" s="120"/>
      <c r="M66134" s="120"/>
      <c r="N66134" s="120"/>
      <c r="U66134" s="121"/>
      <c r="V66134" s="122"/>
      <c r="W66134" s="123"/>
      <c r="AC66134" s="123"/>
    </row>
    <row r="66135" spans="5:29" s="2" customFormat="1">
      <c r="E66135" s="120"/>
      <c r="M66135" s="120"/>
      <c r="N66135" s="120"/>
      <c r="U66135" s="121"/>
      <c r="V66135" s="122"/>
      <c r="W66135" s="123"/>
      <c r="AC66135" s="123"/>
    </row>
    <row r="66136" spans="5:29" s="2" customFormat="1">
      <c r="E66136" s="120"/>
      <c r="M66136" s="120"/>
      <c r="N66136" s="120"/>
      <c r="U66136" s="121"/>
      <c r="V66136" s="122"/>
      <c r="W66136" s="123"/>
      <c r="AC66136" s="123"/>
    </row>
    <row r="66137" spans="5:29" s="2" customFormat="1">
      <c r="E66137" s="120"/>
      <c r="M66137" s="120"/>
      <c r="N66137" s="120"/>
      <c r="U66137" s="121"/>
      <c r="V66137" s="122"/>
      <c r="W66137" s="123"/>
      <c r="AC66137" s="123"/>
    </row>
    <row r="66138" spans="5:29" s="2" customFormat="1">
      <c r="E66138" s="120"/>
      <c r="M66138" s="120"/>
      <c r="N66138" s="120"/>
      <c r="U66138" s="121"/>
      <c r="V66138" s="122"/>
      <c r="W66138" s="123"/>
      <c r="AC66138" s="123"/>
    </row>
    <row r="66139" spans="5:29" s="2" customFormat="1">
      <c r="E66139" s="120"/>
      <c r="M66139" s="120"/>
      <c r="N66139" s="120"/>
      <c r="U66139" s="121"/>
      <c r="V66139" s="122"/>
      <c r="W66139" s="123"/>
      <c r="AC66139" s="123"/>
    </row>
    <row r="66140" spans="5:29" s="2" customFormat="1">
      <c r="E66140" s="120"/>
      <c r="M66140" s="120"/>
      <c r="N66140" s="120"/>
      <c r="U66140" s="121"/>
      <c r="V66140" s="122"/>
      <c r="W66140" s="123"/>
      <c r="AC66140" s="123"/>
    </row>
    <row r="66141" spans="5:29" s="2" customFormat="1">
      <c r="E66141" s="120"/>
      <c r="M66141" s="120"/>
      <c r="N66141" s="120"/>
      <c r="U66141" s="121"/>
      <c r="V66141" s="122"/>
      <c r="W66141" s="123"/>
      <c r="AC66141" s="123"/>
    </row>
    <row r="66142" spans="5:29" s="2" customFormat="1">
      <c r="E66142" s="120"/>
      <c r="M66142" s="120"/>
      <c r="N66142" s="120"/>
      <c r="U66142" s="121"/>
      <c r="V66142" s="122"/>
      <c r="W66142" s="123"/>
      <c r="AC66142" s="123"/>
    </row>
    <row r="66143" spans="5:29" s="2" customFormat="1">
      <c r="E66143" s="120"/>
      <c r="M66143" s="120"/>
      <c r="N66143" s="120"/>
      <c r="U66143" s="121"/>
      <c r="V66143" s="122"/>
      <c r="W66143" s="123"/>
      <c r="AC66143" s="123"/>
    </row>
    <row r="66144" spans="5:29" s="2" customFormat="1">
      <c r="E66144" s="120"/>
      <c r="M66144" s="120"/>
      <c r="N66144" s="120"/>
      <c r="U66144" s="121"/>
      <c r="V66144" s="122"/>
      <c r="W66144" s="123"/>
      <c r="AC66144" s="123"/>
    </row>
    <row r="66145" spans="5:29" s="2" customFormat="1">
      <c r="E66145" s="120"/>
      <c r="M66145" s="120"/>
      <c r="N66145" s="120"/>
      <c r="U66145" s="121"/>
      <c r="V66145" s="122"/>
      <c r="W66145" s="123"/>
      <c r="AC66145" s="123"/>
    </row>
    <row r="66146" spans="5:29" s="2" customFormat="1">
      <c r="E66146" s="120"/>
      <c r="M66146" s="120"/>
      <c r="N66146" s="120"/>
      <c r="U66146" s="121"/>
      <c r="V66146" s="122"/>
      <c r="W66146" s="123"/>
      <c r="AC66146" s="123"/>
    </row>
    <row r="66147" spans="5:29" s="2" customFormat="1">
      <c r="E66147" s="120"/>
      <c r="M66147" s="120"/>
      <c r="N66147" s="120"/>
      <c r="U66147" s="121"/>
      <c r="V66147" s="122"/>
      <c r="W66147" s="123"/>
      <c r="AC66147" s="123"/>
    </row>
    <row r="66148" spans="5:29" s="2" customFormat="1">
      <c r="E66148" s="120"/>
      <c r="M66148" s="120"/>
      <c r="N66148" s="120"/>
      <c r="U66148" s="121"/>
      <c r="V66148" s="122"/>
      <c r="W66148" s="123"/>
      <c r="AC66148" s="123"/>
    </row>
    <row r="66149" spans="5:29" s="2" customFormat="1">
      <c r="E66149" s="120"/>
      <c r="M66149" s="120"/>
      <c r="N66149" s="120"/>
      <c r="U66149" s="121"/>
      <c r="V66149" s="122"/>
      <c r="W66149" s="123"/>
      <c r="AC66149" s="123"/>
    </row>
    <row r="66150" spans="5:29" s="2" customFormat="1">
      <c r="E66150" s="120"/>
      <c r="M66150" s="120"/>
      <c r="N66150" s="120"/>
      <c r="U66150" s="121"/>
      <c r="V66150" s="122"/>
      <c r="W66150" s="123"/>
      <c r="AC66150" s="123"/>
    </row>
    <row r="66151" spans="5:29" s="2" customFormat="1">
      <c r="E66151" s="120"/>
      <c r="M66151" s="120"/>
      <c r="N66151" s="120"/>
      <c r="U66151" s="121"/>
      <c r="V66151" s="122"/>
      <c r="W66151" s="123"/>
      <c r="AC66151" s="123"/>
    </row>
    <row r="66152" spans="5:29" s="2" customFormat="1">
      <c r="E66152" s="120"/>
      <c r="M66152" s="120"/>
      <c r="N66152" s="120"/>
      <c r="U66152" s="121"/>
      <c r="V66152" s="122"/>
      <c r="W66152" s="123"/>
      <c r="AC66152" s="123"/>
    </row>
    <row r="66153" spans="5:29" s="2" customFormat="1">
      <c r="E66153" s="120"/>
      <c r="M66153" s="120"/>
      <c r="N66153" s="120"/>
      <c r="U66153" s="121"/>
      <c r="V66153" s="122"/>
      <c r="W66153" s="123"/>
      <c r="AC66153" s="123"/>
    </row>
    <row r="66154" spans="5:29" s="2" customFormat="1">
      <c r="E66154" s="120"/>
      <c r="M66154" s="120"/>
      <c r="N66154" s="120"/>
      <c r="U66154" s="121"/>
      <c r="V66154" s="122"/>
      <c r="W66154" s="123"/>
      <c r="AC66154" s="123"/>
    </row>
    <row r="66155" spans="5:29" s="2" customFormat="1">
      <c r="E66155" s="120"/>
      <c r="M66155" s="120"/>
      <c r="N66155" s="120"/>
      <c r="U66155" s="121"/>
      <c r="V66155" s="122"/>
      <c r="W66155" s="123"/>
      <c r="AC66155" s="123"/>
    </row>
    <row r="66156" spans="5:29" s="2" customFormat="1">
      <c r="E66156" s="120"/>
      <c r="M66156" s="120"/>
      <c r="N66156" s="120"/>
      <c r="U66156" s="121"/>
      <c r="V66156" s="122"/>
      <c r="W66156" s="123"/>
      <c r="AC66156" s="123"/>
    </row>
    <row r="66157" spans="5:29" s="2" customFormat="1">
      <c r="E66157" s="120"/>
      <c r="M66157" s="120"/>
      <c r="N66157" s="120"/>
      <c r="U66157" s="121"/>
      <c r="V66157" s="122"/>
      <c r="W66157" s="123"/>
      <c r="AC66157" s="123"/>
    </row>
    <row r="66158" spans="5:29" s="2" customFormat="1">
      <c r="E66158" s="120"/>
      <c r="M66158" s="120"/>
      <c r="N66158" s="120"/>
      <c r="U66158" s="121"/>
      <c r="V66158" s="122"/>
      <c r="W66158" s="123"/>
      <c r="AC66158" s="123"/>
    </row>
    <row r="66159" spans="5:29" s="2" customFormat="1">
      <c r="E66159" s="120"/>
      <c r="M66159" s="120"/>
      <c r="N66159" s="120"/>
      <c r="U66159" s="121"/>
      <c r="V66159" s="122"/>
      <c r="W66159" s="123"/>
      <c r="AC66159" s="123"/>
    </row>
    <row r="66160" spans="5:29" s="2" customFormat="1">
      <c r="E66160" s="120"/>
      <c r="M66160" s="120"/>
      <c r="N66160" s="120"/>
      <c r="U66160" s="121"/>
      <c r="V66160" s="122"/>
      <c r="W66160" s="123"/>
      <c r="AC66160" s="123"/>
    </row>
    <row r="66161" spans="5:29" s="2" customFormat="1">
      <c r="E66161" s="120"/>
      <c r="M66161" s="120"/>
      <c r="N66161" s="120"/>
      <c r="U66161" s="121"/>
      <c r="V66161" s="122"/>
      <c r="W66161" s="123"/>
      <c r="AC66161" s="123"/>
    </row>
    <row r="66162" spans="5:29" s="2" customFormat="1">
      <c r="E66162" s="120"/>
      <c r="M66162" s="120"/>
      <c r="N66162" s="120"/>
      <c r="U66162" s="121"/>
      <c r="V66162" s="122"/>
      <c r="W66162" s="123"/>
      <c r="AC66162" s="123"/>
    </row>
    <row r="66163" spans="5:29" s="2" customFormat="1">
      <c r="E66163" s="120"/>
      <c r="M66163" s="120"/>
      <c r="N66163" s="120"/>
      <c r="U66163" s="121"/>
      <c r="V66163" s="122"/>
      <c r="W66163" s="123"/>
      <c r="AC66163" s="123"/>
    </row>
    <row r="66164" spans="5:29" s="2" customFormat="1">
      <c r="E66164" s="120"/>
      <c r="M66164" s="120"/>
      <c r="N66164" s="120"/>
      <c r="U66164" s="121"/>
      <c r="V66164" s="122"/>
      <c r="W66164" s="123"/>
      <c r="AC66164" s="123"/>
    </row>
    <row r="66165" spans="5:29" s="2" customFormat="1">
      <c r="E66165" s="120"/>
      <c r="M66165" s="120"/>
      <c r="N66165" s="120"/>
      <c r="U66165" s="121"/>
      <c r="V66165" s="122"/>
      <c r="W66165" s="123"/>
      <c r="AC66165" s="123"/>
    </row>
    <row r="66166" spans="5:29" s="2" customFormat="1">
      <c r="E66166" s="120"/>
      <c r="M66166" s="120"/>
      <c r="N66166" s="120"/>
      <c r="U66166" s="121"/>
      <c r="V66166" s="122"/>
      <c r="W66166" s="123"/>
      <c r="AC66166" s="123"/>
    </row>
    <row r="66167" spans="5:29" s="2" customFormat="1">
      <c r="E66167" s="120"/>
      <c r="M66167" s="120"/>
      <c r="N66167" s="120"/>
      <c r="U66167" s="121"/>
      <c r="V66167" s="122"/>
      <c r="W66167" s="123"/>
      <c r="AC66167" s="123"/>
    </row>
    <row r="66168" spans="5:29" s="2" customFormat="1">
      <c r="E66168" s="120"/>
      <c r="M66168" s="120"/>
      <c r="N66168" s="120"/>
      <c r="U66168" s="121"/>
      <c r="V66168" s="122"/>
      <c r="W66168" s="123"/>
      <c r="AC66168" s="123"/>
    </row>
    <row r="66169" spans="5:29" s="2" customFormat="1">
      <c r="E66169" s="120"/>
      <c r="M66169" s="120"/>
      <c r="N66169" s="120"/>
      <c r="U66169" s="121"/>
      <c r="V66169" s="122"/>
      <c r="W66169" s="123"/>
      <c r="AC66169" s="123"/>
    </row>
    <row r="66170" spans="5:29" s="2" customFormat="1">
      <c r="E66170" s="120"/>
      <c r="M66170" s="120"/>
      <c r="N66170" s="120"/>
      <c r="U66170" s="121"/>
      <c r="V66170" s="122"/>
      <c r="W66170" s="123"/>
      <c r="AC66170" s="123"/>
    </row>
    <row r="66171" spans="5:29" s="2" customFormat="1">
      <c r="E66171" s="120"/>
      <c r="M66171" s="120"/>
      <c r="N66171" s="120"/>
      <c r="U66171" s="121"/>
      <c r="V66171" s="122"/>
      <c r="W66171" s="123"/>
      <c r="AC66171" s="123"/>
    </row>
    <row r="66172" spans="5:29" s="2" customFormat="1">
      <c r="E66172" s="120"/>
      <c r="M66172" s="120"/>
      <c r="N66172" s="120"/>
      <c r="U66172" s="121"/>
      <c r="V66172" s="122"/>
      <c r="W66172" s="123"/>
      <c r="AC66172" s="123"/>
    </row>
    <row r="66173" spans="5:29" s="2" customFormat="1">
      <c r="E66173" s="120"/>
      <c r="M66173" s="120"/>
      <c r="N66173" s="120"/>
      <c r="U66173" s="121"/>
      <c r="V66173" s="122"/>
      <c r="W66173" s="123"/>
      <c r="AC66173" s="123"/>
    </row>
    <row r="66174" spans="5:29" s="2" customFormat="1">
      <c r="E66174" s="120"/>
      <c r="M66174" s="120"/>
      <c r="N66174" s="120"/>
      <c r="U66174" s="121"/>
      <c r="V66174" s="122"/>
      <c r="W66174" s="123"/>
      <c r="AC66174" s="123"/>
    </row>
    <row r="66175" spans="5:29" s="2" customFormat="1">
      <c r="E66175" s="120"/>
      <c r="M66175" s="120"/>
      <c r="N66175" s="120"/>
      <c r="U66175" s="121"/>
      <c r="V66175" s="122"/>
      <c r="W66175" s="123"/>
      <c r="AC66175" s="123"/>
    </row>
    <row r="66176" spans="5:29" s="2" customFormat="1">
      <c r="E66176" s="120"/>
      <c r="M66176" s="120"/>
      <c r="N66176" s="120"/>
      <c r="U66176" s="121"/>
      <c r="V66176" s="122"/>
      <c r="W66176" s="123"/>
      <c r="AC66176" s="123"/>
    </row>
    <row r="66177" spans="5:29" s="2" customFormat="1">
      <c r="E66177" s="120"/>
      <c r="M66177" s="120"/>
      <c r="N66177" s="120"/>
      <c r="U66177" s="121"/>
      <c r="V66177" s="122"/>
      <c r="W66177" s="123"/>
      <c r="AC66177" s="123"/>
    </row>
    <row r="66178" spans="5:29" s="2" customFormat="1">
      <c r="E66178" s="120"/>
      <c r="M66178" s="120"/>
      <c r="N66178" s="120"/>
      <c r="U66178" s="121"/>
      <c r="V66178" s="122"/>
      <c r="W66178" s="123"/>
      <c r="AC66178" s="123"/>
    </row>
    <row r="66179" spans="5:29" s="2" customFormat="1">
      <c r="E66179" s="120"/>
      <c r="M66179" s="120"/>
      <c r="N66179" s="120"/>
      <c r="U66179" s="121"/>
      <c r="V66179" s="122"/>
      <c r="W66179" s="123"/>
      <c r="AC66179" s="123"/>
    </row>
    <row r="66180" spans="5:29" s="2" customFormat="1">
      <c r="E66180" s="120"/>
      <c r="M66180" s="120"/>
      <c r="N66180" s="120"/>
      <c r="U66180" s="121"/>
      <c r="V66180" s="122"/>
      <c r="W66180" s="123"/>
      <c r="AC66180" s="123"/>
    </row>
    <row r="66181" spans="5:29" s="2" customFormat="1">
      <c r="E66181" s="120"/>
      <c r="M66181" s="120"/>
      <c r="N66181" s="120"/>
      <c r="U66181" s="121"/>
      <c r="V66181" s="122"/>
      <c r="W66181" s="123"/>
      <c r="AC66181" s="123"/>
    </row>
    <row r="66182" spans="5:29" s="2" customFormat="1">
      <c r="E66182" s="120"/>
      <c r="M66182" s="120"/>
      <c r="N66182" s="120"/>
      <c r="U66182" s="121"/>
      <c r="V66182" s="122"/>
      <c r="W66182" s="123"/>
      <c r="AC66182" s="123"/>
    </row>
    <row r="66183" spans="5:29" s="2" customFormat="1">
      <c r="E66183" s="120"/>
      <c r="M66183" s="120"/>
      <c r="N66183" s="120"/>
      <c r="U66183" s="121"/>
      <c r="V66183" s="122"/>
      <c r="W66183" s="123"/>
      <c r="AC66183" s="123"/>
    </row>
    <row r="66184" spans="5:29" s="2" customFormat="1">
      <c r="E66184" s="120"/>
      <c r="M66184" s="120"/>
      <c r="N66184" s="120"/>
      <c r="U66184" s="121"/>
      <c r="V66184" s="122"/>
      <c r="W66184" s="123"/>
      <c r="AC66184" s="123"/>
    </row>
    <row r="66185" spans="5:29" s="2" customFormat="1">
      <c r="E66185" s="120"/>
      <c r="M66185" s="120"/>
      <c r="N66185" s="120"/>
      <c r="U66185" s="121"/>
      <c r="V66185" s="122"/>
      <c r="W66185" s="123"/>
      <c r="AC66185" s="123"/>
    </row>
    <row r="66186" spans="5:29" s="2" customFormat="1">
      <c r="E66186" s="120"/>
      <c r="M66186" s="120"/>
      <c r="N66186" s="120"/>
      <c r="U66186" s="121"/>
      <c r="V66186" s="122"/>
      <c r="W66186" s="123"/>
      <c r="AC66186" s="123"/>
    </row>
    <row r="66187" spans="5:29" s="2" customFormat="1">
      <c r="E66187" s="120"/>
      <c r="M66187" s="120"/>
      <c r="N66187" s="120"/>
      <c r="U66187" s="121"/>
      <c r="V66187" s="122"/>
      <c r="W66187" s="123"/>
      <c r="AC66187" s="123"/>
    </row>
    <row r="66188" spans="5:29" s="2" customFormat="1">
      <c r="E66188" s="120"/>
      <c r="M66188" s="120"/>
      <c r="N66188" s="120"/>
      <c r="U66188" s="121"/>
      <c r="V66188" s="122"/>
      <c r="W66188" s="123"/>
      <c r="AC66188" s="123"/>
    </row>
    <row r="66189" spans="5:29" s="2" customFormat="1">
      <c r="E66189" s="120"/>
      <c r="M66189" s="120"/>
      <c r="N66189" s="120"/>
      <c r="U66189" s="121"/>
      <c r="V66189" s="122"/>
      <c r="W66189" s="123"/>
      <c r="AC66189" s="123"/>
    </row>
    <row r="66190" spans="5:29" s="2" customFormat="1">
      <c r="E66190" s="120"/>
      <c r="M66190" s="120"/>
      <c r="N66190" s="120"/>
      <c r="U66190" s="121"/>
      <c r="V66190" s="122"/>
      <c r="W66190" s="123"/>
      <c r="AC66190" s="123"/>
    </row>
    <row r="66191" spans="5:29" s="2" customFormat="1">
      <c r="E66191" s="120"/>
      <c r="M66191" s="120"/>
      <c r="N66191" s="120"/>
      <c r="U66191" s="121"/>
      <c r="V66191" s="122"/>
      <c r="W66191" s="123"/>
      <c r="AC66191" s="123"/>
    </row>
    <row r="66192" spans="5:29" s="2" customFormat="1">
      <c r="E66192" s="120"/>
      <c r="M66192" s="120"/>
      <c r="N66192" s="120"/>
      <c r="U66192" s="121"/>
      <c r="V66192" s="122"/>
      <c r="W66192" s="123"/>
      <c r="AC66192" s="123"/>
    </row>
    <row r="66193" spans="5:29" s="2" customFormat="1">
      <c r="E66193" s="120"/>
      <c r="M66193" s="120"/>
      <c r="N66193" s="120"/>
      <c r="U66193" s="121"/>
      <c r="V66193" s="122"/>
      <c r="W66193" s="123"/>
      <c r="AC66193" s="123"/>
    </row>
    <row r="66194" spans="5:29" s="2" customFormat="1">
      <c r="E66194" s="120"/>
      <c r="M66194" s="120"/>
      <c r="N66194" s="120"/>
      <c r="U66194" s="121"/>
      <c r="V66194" s="122"/>
      <c r="W66194" s="123"/>
      <c r="AC66194" s="123"/>
    </row>
    <row r="66195" spans="5:29" s="2" customFormat="1">
      <c r="E66195" s="120"/>
      <c r="M66195" s="120"/>
      <c r="N66195" s="120"/>
      <c r="U66195" s="121"/>
      <c r="V66195" s="122"/>
      <c r="W66195" s="123"/>
      <c r="AC66195" s="123"/>
    </row>
    <row r="66196" spans="5:29" s="2" customFormat="1">
      <c r="E66196" s="120"/>
      <c r="M66196" s="120"/>
      <c r="N66196" s="120"/>
      <c r="U66196" s="121"/>
      <c r="V66196" s="122"/>
      <c r="W66196" s="123"/>
      <c r="AC66196" s="123"/>
    </row>
    <row r="66197" spans="5:29" s="2" customFormat="1">
      <c r="E66197" s="120"/>
      <c r="M66197" s="120"/>
      <c r="N66197" s="120"/>
      <c r="U66197" s="121"/>
      <c r="V66197" s="122"/>
      <c r="W66197" s="123"/>
      <c r="AC66197" s="123"/>
    </row>
    <row r="66198" spans="5:29" s="2" customFormat="1">
      <c r="E66198" s="120"/>
      <c r="M66198" s="120"/>
      <c r="N66198" s="120"/>
      <c r="U66198" s="121"/>
      <c r="V66198" s="122"/>
      <c r="W66198" s="123"/>
      <c r="AC66198" s="123"/>
    </row>
    <row r="66199" spans="5:29" s="2" customFormat="1">
      <c r="E66199" s="120"/>
      <c r="M66199" s="120"/>
      <c r="N66199" s="120"/>
      <c r="U66199" s="121"/>
      <c r="V66199" s="122"/>
      <c r="W66199" s="123"/>
      <c r="AC66199" s="123"/>
    </row>
    <row r="66200" spans="5:29" s="2" customFormat="1">
      <c r="E66200" s="120"/>
      <c r="M66200" s="120"/>
      <c r="N66200" s="120"/>
      <c r="U66200" s="121"/>
      <c r="V66200" s="122"/>
      <c r="W66200" s="123"/>
      <c r="AC66200" s="123"/>
    </row>
    <row r="66201" spans="5:29" s="2" customFormat="1">
      <c r="E66201" s="120"/>
      <c r="M66201" s="120"/>
      <c r="N66201" s="120"/>
      <c r="U66201" s="121"/>
      <c r="V66201" s="122"/>
      <c r="W66201" s="123"/>
      <c r="AC66201" s="123"/>
    </row>
    <row r="66202" spans="5:29" s="2" customFormat="1">
      <c r="E66202" s="120"/>
      <c r="M66202" s="120"/>
      <c r="N66202" s="120"/>
      <c r="U66202" s="121"/>
      <c r="V66202" s="122"/>
      <c r="W66202" s="123"/>
      <c r="AC66202" s="123"/>
    </row>
    <row r="66203" spans="5:29" s="2" customFormat="1">
      <c r="E66203" s="120"/>
      <c r="M66203" s="120"/>
      <c r="N66203" s="120"/>
      <c r="U66203" s="121"/>
      <c r="V66203" s="122"/>
      <c r="W66203" s="123"/>
      <c r="AC66203" s="123"/>
    </row>
    <row r="66204" spans="5:29" s="2" customFormat="1">
      <c r="E66204" s="120"/>
      <c r="M66204" s="120"/>
      <c r="N66204" s="120"/>
      <c r="U66204" s="121"/>
      <c r="V66204" s="122"/>
      <c r="W66204" s="123"/>
      <c r="AC66204" s="123"/>
    </row>
    <row r="66205" spans="5:29" s="2" customFormat="1">
      <c r="E66205" s="120"/>
      <c r="M66205" s="120"/>
      <c r="N66205" s="120"/>
      <c r="U66205" s="121"/>
      <c r="V66205" s="122"/>
      <c r="W66205" s="123"/>
      <c r="AC66205" s="123"/>
    </row>
    <row r="66206" spans="5:29" s="2" customFormat="1">
      <c r="E66206" s="120"/>
      <c r="M66206" s="120"/>
      <c r="N66206" s="120"/>
      <c r="U66206" s="121"/>
      <c r="V66206" s="122"/>
      <c r="W66206" s="123"/>
      <c r="AC66206" s="123"/>
    </row>
    <row r="66207" spans="5:29" s="2" customFormat="1">
      <c r="E66207" s="120"/>
      <c r="M66207" s="120"/>
      <c r="N66207" s="120"/>
      <c r="U66207" s="121"/>
      <c r="V66207" s="122"/>
      <c r="W66207" s="123"/>
      <c r="AC66207" s="123"/>
    </row>
    <row r="66208" spans="5:29" s="2" customFormat="1">
      <c r="E66208" s="120"/>
      <c r="M66208" s="120"/>
      <c r="N66208" s="120"/>
      <c r="U66208" s="121"/>
      <c r="V66208" s="122"/>
      <c r="W66208" s="123"/>
      <c r="AC66208" s="123"/>
    </row>
    <row r="66209" spans="5:29" s="2" customFormat="1">
      <c r="E66209" s="120"/>
      <c r="M66209" s="120"/>
      <c r="N66209" s="120"/>
      <c r="U66209" s="121"/>
      <c r="V66209" s="122"/>
      <c r="W66209" s="123"/>
      <c r="AC66209" s="123"/>
    </row>
    <row r="66210" spans="5:29" s="2" customFormat="1">
      <c r="E66210" s="120"/>
      <c r="M66210" s="120"/>
      <c r="N66210" s="120"/>
      <c r="U66210" s="121"/>
      <c r="V66210" s="122"/>
      <c r="W66210" s="123"/>
      <c r="AC66210" s="123"/>
    </row>
    <row r="66211" spans="5:29" s="2" customFormat="1">
      <c r="E66211" s="120"/>
      <c r="M66211" s="120"/>
      <c r="N66211" s="120"/>
      <c r="U66211" s="121"/>
      <c r="V66211" s="122"/>
      <c r="W66211" s="123"/>
      <c r="AC66211" s="123"/>
    </row>
    <row r="66212" spans="5:29" s="2" customFormat="1">
      <c r="E66212" s="120"/>
      <c r="M66212" s="120"/>
      <c r="N66212" s="120"/>
      <c r="U66212" s="121"/>
      <c r="V66212" s="122"/>
      <c r="W66212" s="123"/>
      <c r="AC66212" s="123"/>
    </row>
    <row r="66213" spans="5:29" s="2" customFormat="1">
      <c r="E66213" s="120"/>
      <c r="M66213" s="120"/>
      <c r="N66213" s="120"/>
      <c r="U66213" s="121"/>
      <c r="V66213" s="122"/>
      <c r="W66213" s="123"/>
      <c r="AC66213" s="123"/>
    </row>
    <row r="66214" spans="5:29" s="2" customFormat="1">
      <c r="E66214" s="120"/>
      <c r="M66214" s="120"/>
      <c r="N66214" s="120"/>
      <c r="U66214" s="121"/>
      <c r="V66214" s="122"/>
      <c r="W66214" s="123"/>
      <c r="AC66214" s="123"/>
    </row>
    <row r="66215" spans="5:29" s="2" customFormat="1">
      <c r="E66215" s="120"/>
      <c r="M66215" s="120"/>
      <c r="N66215" s="120"/>
      <c r="U66215" s="121"/>
      <c r="V66215" s="122"/>
      <c r="W66215" s="123"/>
      <c r="AC66215" s="123"/>
    </row>
    <row r="66216" spans="5:29" s="2" customFormat="1">
      <c r="E66216" s="120"/>
      <c r="M66216" s="120"/>
      <c r="N66216" s="120"/>
      <c r="U66216" s="121"/>
      <c r="V66216" s="122"/>
      <c r="W66216" s="123"/>
      <c r="AC66216" s="123"/>
    </row>
    <row r="66217" spans="5:29" s="2" customFormat="1">
      <c r="E66217" s="120"/>
      <c r="M66217" s="120"/>
      <c r="N66217" s="120"/>
      <c r="U66217" s="121"/>
      <c r="V66217" s="122"/>
      <c r="W66217" s="123"/>
      <c r="AC66217" s="123"/>
    </row>
    <row r="66218" spans="5:29" s="2" customFormat="1">
      <c r="E66218" s="120"/>
      <c r="M66218" s="120"/>
      <c r="N66218" s="120"/>
      <c r="U66218" s="121"/>
      <c r="V66218" s="122"/>
      <c r="W66218" s="123"/>
      <c r="AC66218" s="123"/>
    </row>
    <row r="66219" spans="5:29" s="2" customFormat="1">
      <c r="E66219" s="120"/>
      <c r="M66219" s="120"/>
      <c r="N66219" s="120"/>
      <c r="U66219" s="121"/>
      <c r="V66219" s="122"/>
      <c r="W66219" s="123"/>
      <c r="AC66219" s="123"/>
    </row>
    <row r="66220" spans="5:29" s="2" customFormat="1">
      <c r="E66220" s="120"/>
      <c r="M66220" s="120"/>
      <c r="N66220" s="120"/>
      <c r="U66220" s="121"/>
      <c r="V66220" s="122"/>
      <c r="W66220" s="123"/>
      <c r="AC66220" s="123"/>
    </row>
    <row r="66221" spans="5:29" s="2" customFormat="1">
      <c r="E66221" s="120"/>
      <c r="M66221" s="120"/>
      <c r="N66221" s="120"/>
      <c r="U66221" s="121"/>
      <c r="V66221" s="122"/>
      <c r="W66221" s="123"/>
      <c r="AC66221" s="123"/>
    </row>
    <row r="66222" spans="5:29" s="2" customFormat="1">
      <c r="E66222" s="120"/>
      <c r="M66222" s="120"/>
      <c r="N66222" s="120"/>
      <c r="U66222" s="121"/>
      <c r="V66222" s="122"/>
      <c r="W66222" s="123"/>
      <c r="AC66222" s="123"/>
    </row>
    <row r="66223" spans="5:29" s="2" customFormat="1">
      <c r="E66223" s="120"/>
      <c r="M66223" s="120"/>
      <c r="N66223" s="120"/>
      <c r="U66223" s="121"/>
      <c r="V66223" s="122"/>
      <c r="W66223" s="123"/>
      <c r="AC66223" s="123"/>
    </row>
    <row r="66224" spans="5:29" s="2" customFormat="1">
      <c r="E66224" s="120"/>
      <c r="M66224" s="120"/>
      <c r="N66224" s="120"/>
      <c r="U66224" s="121"/>
      <c r="V66224" s="122"/>
      <c r="W66224" s="123"/>
      <c r="AC66224" s="123"/>
    </row>
    <row r="66225" spans="5:29" s="2" customFormat="1">
      <c r="E66225" s="120"/>
      <c r="M66225" s="120"/>
      <c r="N66225" s="120"/>
      <c r="U66225" s="121"/>
      <c r="V66225" s="122"/>
      <c r="W66225" s="123"/>
      <c r="AC66225" s="123"/>
    </row>
    <row r="66226" spans="5:29" s="2" customFormat="1">
      <c r="E66226" s="120"/>
      <c r="M66226" s="120"/>
      <c r="N66226" s="120"/>
      <c r="U66226" s="121"/>
      <c r="V66226" s="122"/>
      <c r="W66226" s="123"/>
      <c r="AC66226" s="123"/>
    </row>
    <row r="66227" spans="5:29" s="2" customFormat="1">
      <c r="E66227" s="120"/>
      <c r="M66227" s="120"/>
      <c r="N66227" s="120"/>
      <c r="U66227" s="121"/>
      <c r="V66227" s="122"/>
      <c r="W66227" s="123"/>
      <c r="AC66227" s="123"/>
    </row>
    <row r="66228" spans="5:29" s="2" customFormat="1">
      <c r="E66228" s="120"/>
      <c r="M66228" s="120"/>
      <c r="N66228" s="120"/>
      <c r="U66228" s="121"/>
      <c r="V66228" s="122"/>
      <c r="W66228" s="123"/>
      <c r="AC66228" s="123"/>
    </row>
    <row r="66229" spans="5:29" s="2" customFormat="1">
      <c r="E66229" s="120"/>
      <c r="M66229" s="120"/>
      <c r="N66229" s="120"/>
      <c r="U66229" s="121"/>
      <c r="V66229" s="122"/>
      <c r="W66229" s="123"/>
      <c r="AC66229" s="123"/>
    </row>
    <row r="66230" spans="5:29" s="2" customFormat="1">
      <c r="E66230" s="120"/>
      <c r="M66230" s="120"/>
      <c r="N66230" s="120"/>
      <c r="U66230" s="121"/>
      <c r="V66230" s="122"/>
      <c r="W66230" s="123"/>
      <c r="AC66230" s="123"/>
    </row>
    <row r="66231" spans="5:29" s="2" customFormat="1">
      <c r="E66231" s="120"/>
      <c r="M66231" s="120"/>
      <c r="N66231" s="120"/>
      <c r="U66231" s="121"/>
      <c r="V66231" s="122"/>
      <c r="W66231" s="123"/>
      <c r="AC66231" s="123"/>
    </row>
    <row r="66232" spans="5:29" s="2" customFormat="1">
      <c r="E66232" s="120"/>
      <c r="M66232" s="120"/>
      <c r="N66232" s="120"/>
      <c r="U66232" s="121"/>
      <c r="V66232" s="122"/>
      <c r="W66232" s="123"/>
      <c r="AC66232" s="123"/>
    </row>
    <row r="66233" spans="5:29" s="2" customFormat="1">
      <c r="E66233" s="120"/>
      <c r="M66233" s="120"/>
      <c r="N66233" s="120"/>
      <c r="U66233" s="121"/>
      <c r="V66233" s="122"/>
      <c r="W66233" s="123"/>
      <c r="AC66233" s="123"/>
    </row>
    <row r="66234" spans="5:29" s="2" customFormat="1">
      <c r="E66234" s="120"/>
      <c r="M66234" s="120"/>
      <c r="N66234" s="120"/>
      <c r="U66234" s="121"/>
      <c r="V66234" s="122"/>
      <c r="W66234" s="123"/>
      <c r="AC66234" s="123"/>
    </row>
    <row r="66235" spans="5:29" s="2" customFormat="1">
      <c r="E66235" s="120"/>
      <c r="M66235" s="120"/>
      <c r="N66235" s="120"/>
      <c r="U66235" s="121"/>
      <c r="V66235" s="122"/>
      <c r="W66235" s="123"/>
      <c r="AC66235" s="123"/>
    </row>
    <row r="66236" spans="5:29" s="2" customFormat="1">
      <c r="E66236" s="120"/>
      <c r="M66236" s="120"/>
      <c r="N66236" s="120"/>
      <c r="U66236" s="121"/>
      <c r="V66236" s="122"/>
      <c r="W66236" s="123"/>
      <c r="AC66236" s="123"/>
    </row>
    <row r="66237" spans="5:29" s="2" customFormat="1">
      <c r="E66237" s="120"/>
      <c r="M66237" s="120"/>
      <c r="N66237" s="120"/>
      <c r="U66237" s="121"/>
      <c r="V66237" s="122"/>
      <c r="W66237" s="123"/>
      <c r="AC66237" s="123"/>
    </row>
    <row r="66238" spans="5:29" s="2" customFormat="1">
      <c r="E66238" s="120"/>
      <c r="M66238" s="120"/>
      <c r="N66238" s="120"/>
      <c r="U66238" s="121"/>
      <c r="V66238" s="122"/>
      <c r="W66238" s="123"/>
      <c r="AC66238" s="123"/>
    </row>
    <row r="66239" spans="5:29" s="2" customFormat="1">
      <c r="E66239" s="120"/>
      <c r="M66239" s="120"/>
      <c r="N66239" s="120"/>
      <c r="U66239" s="121"/>
      <c r="V66239" s="122"/>
      <c r="W66239" s="123"/>
      <c r="AC66239" s="123"/>
    </row>
    <row r="66240" spans="5:29" s="2" customFormat="1">
      <c r="E66240" s="120"/>
      <c r="M66240" s="120"/>
      <c r="N66240" s="120"/>
      <c r="U66240" s="121"/>
      <c r="V66240" s="122"/>
      <c r="W66240" s="123"/>
      <c r="AC66240" s="123"/>
    </row>
    <row r="66241" spans="5:29" s="2" customFormat="1">
      <c r="E66241" s="120"/>
      <c r="M66241" s="120"/>
      <c r="N66241" s="120"/>
      <c r="U66241" s="121"/>
      <c r="V66241" s="122"/>
      <c r="W66241" s="123"/>
      <c r="AC66241" s="123"/>
    </row>
    <row r="66242" spans="5:29" s="2" customFormat="1">
      <c r="E66242" s="120"/>
      <c r="M66242" s="120"/>
      <c r="N66242" s="120"/>
      <c r="U66242" s="121"/>
      <c r="V66242" s="122"/>
      <c r="W66242" s="123"/>
      <c r="AC66242" s="123"/>
    </row>
    <row r="66243" spans="5:29" s="2" customFormat="1">
      <c r="E66243" s="120"/>
      <c r="M66243" s="120"/>
      <c r="N66243" s="120"/>
      <c r="U66243" s="121"/>
      <c r="V66243" s="122"/>
      <c r="W66243" s="123"/>
      <c r="AC66243" s="123"/>
    </row>
    <row r="66244" spans="5:29" s="2" customFormat="1">
      <c r="E66244" s="120"/>
      <c r="M66244" s="120"/>
      <c r="N66244" s="120"/>
      <c r="U66244" s="121"/>
      <c r="V66244" s="122"/>
      <c r="W66244" s="123"/>
      <c r="AC66244" s="123"/>
    </row>
    <row r="66245" spans="5:29" s="2" customFormat="1">
      <c r="E66245" s="120"/>
      <c r="M66245" s="120"/>
      <c r="N66245" s="120"/>
      <c r="U66245" s="121"/>
      <c r="V66245" s="122"/>
      <c r="W66245" s="123"/>
      <c r="AC66245" s="123"/>
    </row>
    <row r="66246" spans="5:29" s="2" customFormat="1">
      <c r="E66246" s="120"/>
      <c r="M66246" s="120"/>
      <c r="N66246" s="120"/>
      <c r="U66246" s="121"/>
      <c r="V66246" s="122"/>
      <c r="W66246" s="123"/>
      <c r="AC66246" s="123"/>
    </row>
    <row r="66247" spans="5:29" s="2" customFormat="1">
      <c r="E66247" s="120"/>
      <c r="M66247" s="120"/>
      <c r="N66247" s="120"/>
      <c r="U66247" s="121"/>
      <c r="V66247" s="122"/>
      <c r="W66247" s="123"/>
      <c r="AC66247" s="123"/>
    </row>
    <row r="66248" spans="5:29" s="2" customFormat="1">
      <c r="E66248" s="120"/>
      <c r="M66248" s="120"/>
      <c r="N66248" s="120"/>
      <c r="U66248" s="121"/>
      <c r="V66248" s="122"/>
      <c r="W66248" s="123"/>
      <c r="AC66248" s="123"/>
    </row>
    <row r="66249" spans="5:29" s="2" customFormat="1">
      <c r="E66249" s="120"/>
      <c r="M66249" s="120"/>
      <c r="N66249" s="120"/>
      <c r="U66249" s="121"/>
      <c r="V66249" s="122"/>
      <c r="W66249" s="123"/>
      <c r="AC66249" s="123"/>
    </row>
    <row r="66250" spans="5:29" s="2" customFormat="1">
      <c r="E66250" s="120"/>
      <c r="M66250" s="120"/>
      <c r="N66250" s="120"/>
      <c r="U66250" s="121"/>
      <c r="V66250" s="122"/>
      <c r="W66250" s="123"/>
      <c r="AC66250" s="123"/>
    </row>
    <row r="66251" spans="5:29" s="2" customFormat="1">
      <c r="E66251" s="120"/>
      <c r="M66251" s="120"/>
      <c r="N66251" s="120"/>
      <c r="U66251" s="121"/>
      <c r="V66251" s="122"/>
      <c r="W66251" s="123"/>
      <c r="AC66251" s="123"/>
    </row>
    <row r="66252" spans="5:29" s="2" customFormat="1">
      <c r="E66252" s="120"/>
      <c r="M66252" s="120"/>
      <c r="N66252" s="120"/>
      <c r="U66252" s="121"/>
      <c r="V66252" s="122"/>
      <c r="W66252" s="123"/>
      <c r="AC66252" s="123"/>
    </row>
    <row r="66253" spans="5:29" s="2" customFormat="1">
      <c r="E66253" s="120"/>
      <c r="M66253" s="120"/>
      <c r="N66253" s="120"/>
      <c r="U66253" s="121"/>
      <c r="V66253" s="122"/>
      <c r="W66253" s="123"/>
      <c r="AC66253" s="123"/>
    </row>
    <row r="66254" spans="5:29" s="2" customFormat="1">
      <c r="E66254" s="120"/>
      <c r="M66254" s="120"/>
      <c r="N66254" s="120"/>
      <c r="U66254" s="121"/>
      <c r="V66254" s="122"/>
      <c r="W66254" s="123"/>
      <c r="AC66254" s="123"/>
    </row>
    <row r="66255" spans="5:29" s="2" customFormat="1">
      <c r="E66255" s="120"/>
      <c r="M66255" s="120"/>
      <c r="N66255" s="120"/>
      <c r="U66255" s="121"/>
      <c r="V66255" s="122"/>
      <c r="W66255" s="123"/>
      <c r="AC66255" s="123"/>
    </row>
    <row r="66256" spans="5:29" s="2" customFormat="1">
      <c r="E66256" s="120"/>
      <c r="M66256" s="120"/>
      <c r="N66256" s="120"/>
      <c r="U66256" s="121"/>
      <c r="V66256" s="122"/>
      <c r="W66256" s="123"/>
      <c r="AC66256" s="123"/>
    </row>
    <row r="66257" spans="5:29" s="2" customFormat="1">
      <c r="E66257" s="120"/>
      <c r="M66257" s="120"/>
      <c r="N66257" s="120"/>
      <c r="U66257" s="121"/>
      <c r="V66257" s="122"/>
      <c r="W66257" s="123"/>
      <c r="AC66257" s="123"/>
    </row>
    <row r="66258" spans="5:29" s="2" customFormat="1">
      <c r="E66258" s="120"/>
      <c r="M66258" s="120"/>
      <c r="N66258" s="120"/>
      <c r="U66258" s="121"/>
      <c r="V66258" s="122"/>
      <c r="W66258" s="123"/>
      <c r="AC66258" s="123"/>
    </row>
    <row r="66259" spans="5:29" s="2" customFormat="1">
      <c r="E66259" s="120"/>
      <c r="M66259" s="120"/>
      <c r="N66259" s="120"/>
      <c r="U66259" s="121"/>
      <c r="V66259" s="122"/>
      <c r="W66259" s="123"/>
      <c r="AC66259" s="123"/>
    </row>
    <row r="66260" spans="5:29" s="2" customFormat="1">
      <c r="E66260" s="120"/>
      <c r="M66260" s="120"/>
      <c r="N66260" s="120"/>
      <c r="U66260" s="121"/>
      <c r="V66260" s="122"/>
      <c r="W66260" s="123"/>
      <c r="AC66260" s="123"/>
    </row>
    <row r="66261" spans="5:29" s="2" customFormat="1">
      <c r="E66261" s="120"/>
      <c r="M66261" s="120"/>
      <c r="N66261" s="120"/>
      <c r="U66261" s="121"/>
      <c r="V66261" s="122"/>
      <c r="W66261" s="123"/>
      <c r="AC66261" s="123"/>
    </row>
    <row r="66262" spans="5:29" s="2" customFormat="1">
      <c r="E66262" s="120"/>
      <c r="M66262" s="120"/>
      <c r="N66262" s="120"/>
      <c r="U66262" s="121"/>
      <c r="V66262" s="122"/>
      <c r="W66262" s="123"/>
      <c r="AC66262" s="123"/>
    </row>
    <row r="66263" spans="5:29" s="2" customFormat="1">
      <c r="E66263" s="120"/>
      <c r="M66263" s="120"/>
      <c r="N66263" s="120"/>
      <c r="U66263" s="121"/>
      <c r="V66263" s="122"/>
      <c r="W66263" s="123"/>
      <c r="AC66263" s="123"/>
    </row>
    <row r="66264" spans="5:29" s="2" customFormat="1">
      <c r="E66264" s="120"/>
      <c r="M66264" s="120"/>
      <c r="N66264" s="120"/>
      <c r="U66264" s="121"/>
      <c r="V66264" s="122"/>
      <c r="W66264" s="123"/>
      <c r="AC66264" s="123"/>
    </row>
    <row r="66265" spans="5:29" s="2" customFormat="1">
      <c r="E66265" s="120"/>
      <c r="M66265" s="120"/>
      <c r="N66265" s="120"/>
      <c r="U66265" s="121"/>
      <c r="V66265" s="122"/>
      <c r="W66265" s="123"/>
      <c r="AC66265" s="123"/>
    </row>
    <row r="66266" spans="5:29" s="2" customFormat="1">
      <c r="E66266" s="120"/>
      <c r="M66266" s="120"/>
      <c r="N66266" s="120"/>
      <c r="U66266" s="121"/>
      <c r="V66266" s="122"/>
      <c r="W66266" s="123"/>
      <c r="AC66266" s="123"/>
    </row>
    <row r="66267" spans="5:29" s="2" customFormat="1">
      <c r="E66267" s="120"/>
      <c r="M66267" s="120"/>
      <c r="N66267" s="120"/>
      <c r="U66267" s="121"/>
      <c r="V66267" s="122"/>
      <c r="W66267" s="123"/>
      <c r="AC66267" s="123"/>
    </row>
    <row r="66268" spans="5:29" s="2" customFormat="1">
      <c r="E66268" s="120"/>
      <c r="M66268" s="120"/>
      <c r="N66268" s="120"/>
      <c r="U66268" s="121"/>
      <c r="V66268" s="122"/>
      <c r="W66268" s="123"/>
      <c r="AC66268" s="123"/>
    </row>
    <row r="66269" spans="5:29" s="2" customFormat="1">
      <c r="E66269" s="120"/>
      <c r="M66269" s="120"/>
      <c r="N66269" s="120"/>
      <c r="U66269" s="121"/>
      <c r="V66269" s="122"/>
      <c r="W66269" s="123"/>
      <c r="AC66269" s="123"/>
    </row>
    <row r="66270" spans="5:29" s="2" customFormat="1">
      <c r="E66270" s="120"/>
      <c r="M66270" s="120"/>
      <c r="N66270" s="120"/>
      <c r="U66270" s="121"/>
      <c r="V66270" s="122"/>
      <c r="W66270" s="123"/>
      <c r="AC66270" s="123"/>
    </row>
    <row r="66271" spans="5:29" s="2" customFormat="1">
      <c r="E66271" s="120"/>
      <c r="M66271" s="120"/>
      <c r="N66271" s="120"/>
      <c r="U66271" s="121"/>
      <c r="V66271" s="122"/>
      <c r="W66271" s="123"/>
      <c r="AC66271" s="123"/>
    </row>
    <row r="66272" spans="5:29" s="2" customFormat="1">
      <c r="E66272" s="120"/>
      <c r="M66272" s="120"/>
      <c r="N66272" s="120"/>
      <c r="U66272" s="121"/>
      <c r="V66272" s="122"/>
      <c r="W66272" s="123"/>
      <c r="AC66272" s="123"/>
    </row>
    <row r="66273" spans="5:29" s="2" customFormat="1">
      <c r="E66273" s="120"/>
      <c r="M66273" s="120"/>
      <c r="N66273" s="120"/>
      <c r="U66273" s="121"/>
      <c r="V66273" s="122"/>
      <c r="W66273" s="123"/>
      <c r="AC66273" s="123"/>
    </row>
    <row r="66274" spans="5:29" s="2" customFormat="1">
      <c r="E66274" s="120"/>
      <c r="M66274" s="120"/>
      <c r="N66274" s="120"/>
      <c r="U66274" s="121"/>
      <c r="V66274" s="122"/>
      <c r="W66274" s="123"/>
      <c r="AC66274" s="123"/>
    </row>
    <row r="66275" spans="5:29" s="2" customFormat="1">
      <c r="E66275" s="120"/>
      <c r="M66275" s="120"/>
      <c r="N66275" s="120"/>
      <c r="U66275" s="121"/>
      <c r="V66275" s="122"/>
      <c r="W66275" s="123"/>
      <c r="AC66275" s="123"/>
    </row>
    <row r="66276" spans="5:29" s="2" customFormat="1">
      <c r="E66276" s="120"/>
      <c r="M66276" s="120"/>
      <c r="N66276" s="120"/>
      <c r="U66276" s="121"/>
      <c r="V66276" s="122"/>
      <c r="W66276" s="123"/>
      <c r="AC66276" s="123"/>
    </row>
    <row r="66277" spans="5:29" s="2" customFormat="1">
      <c r="E66277" s="120"/>
      <c r="M66277" s="120"/>
      <c r="N66277" s="120"/>
      <c r="U66277" s="121"/>
      <c r="V66277" s="122"/>
      <c r="W66277" s="123"/>
      <c r="AC66277" s="123"/>
    </row>
    <row r="66278" spans="5:29" s="2" customFormat="1">
      <c r="E66278" s="120"/>
      <c r="M66278" s="120"/>
      <c r="N66278" s="120"/>
      <c r="U66278" s="121"/>
      <c r="V66278" s="122"/>
      <c r="W66278" s="123"/>
      <c r="AC66278" s="123"/>
    </row>
    <row r="66279" spans="5:29" s="2" customFormat="1">
      <c r="E66279" s="120"/>
      <c r="M66279" s="120"/>
      <c r="N66279" s="120"/>
      <c r="U66279" s="121"/>
      <c r="V66279" s="122"/>
      <c r="W66279" s="123"/>
      <c r="AC66279" s="123"/>
    </row>
    <row r="66280" spans="5:29" s="2" customFormat="1">
      <c r="E66280" s="120"/>
      <c r="M66280" s="120"/>
      <c r="N66280" s="120"/>
      <c r="U66280" s="121"/>
      <c r="V66280" s="122"/>
      <c r="W66280" s="123"/>
      <c r="AC66280" s="123"/>
    </row>
    <row r="66281" spans="5:29" s="2" customFormat="1">
      <c r="E66281" s="120"/>
      <c r="M66281" s="120"/>
      <c r="N66281" s="120"/>
      <c r="U66281" s="121"/>
      <c r="V66281" s="122"/>
      <c r="W66281" s="123"/>
      <c r="AC66281" s="123"/>
    </row>
    <row r="66282" spans="5:29" s="2" customFormat="1">
      <c r="E66282" s="120"/>
      <c r="M66282" s="120"/>
      <c r="N66282" s="120"/>
      <c r="U66282" s="121"/>
      <c r="V66282" s="122"/>
      <c r="W66282" s="123"/>
      <c r="AC66282" s="123"/>
    </row>
    <row r="66283" spans="5:29" s="2" customFormat="1">
      <c r="E66283" s="120"/>
      <c r="M66283" s="120"/>
      <c r="N66283" s="120"/>
      <c r="U66283" s="121"/>
      <c r="V66283" s="122"/>
      <c r="W66283" s="123"/>
      <c r="AC66283" s="123"/>
    </row>
    <row r="66284" spans="5:29" s="2" customFormat="1">
      <c r="E66284" s="120"/>
      <c r="M66284" s="120"/>
      <c r="N66284" s="120"/>
      <c r="U66284" s="121"/>
      <c r="V66284" s="122"/>
      <c r="W66284" s="123"/>
      <c r="AC66284" s="123"/>
    </row>
    <row r="66285" spans="5:29" s="2" customFormat="1">
      <c r="E66285" s="120"/>
      <c r="M66285" s="120"/>
      <c r="N66285" s="120"/>
      <c r="U66285" s="121"/>
      <c r="V66285" s="122"/>
      <c r="W66285" s="123"/>
      <c r="AC66285" s="123"/>
    </row>
    <row r="66286" spans="5:29" s="2" customFormat="1">
      <c r="E66286" s="120"/>
      <c r="M66286" s="120"/>
      <c r="N66286" s="120"/>
      <c r="U66286" s="121"/>
      <c r="V66286" s="122"/>
      <c r="W66286" s="123"/>
      <c r="AC66286" s="123"/>
    </row>
    <row r="66287" spans="5:29" s="2" customFormat="1">
      <c r="E66287" s="120"/>
      <c r="M66287" s="120"/>
      <c r="N66287" s="120"/>
      <c r="U66287" s="121"/>
      <c r="V66287" s="122"/>
      <c r="W66287" s="123"/>
      <c r="AC66287" s="123"/>
    </row>
    <row r="66288" spans="5:29" s="2" customFormat="1">
      <c r="E66288" s="120"/>
      <c r="M66288" s="120"/>
      <c r="N66288" s="120"/>
      <c r="U66288" s="121"/>
      <c r="V66288" s="122"/>
      <c r="W66288" s="123"/>
      <c r="AC66288" s="123"/>
    </row>
    <row r="66289" spans="5:29" s="2" customFormat="1">
      <c r="E66289" s="120"/>
      <c r="M66289" s="120"/>
      <c r="N66289" s="120"/>
      <c r="U66289" s="121"/>
      <c r="V66289" s="122"/>
      <c r="W66289" s="123"/>
      <c r="AC66289" s="123"/>
    </row>
    <row r="66290" spans="5:29" s="2" customFormat="1">
      <c r="E66290" s="120"/>
      <c r="M66290" s="120"/>
      <c r="N66290" s="120"/>
      <c r="U66290" s="121"/>
      <c r="V66290" s="122"/>
      <c r="W66290" s="123"/>
      <c r="AC66290" s="123"/>
    </row>
    <row r="66291" spans="5:29" s="2" customFormat="1">
      <c r="E66291" s="120"/>
      <c r="M66291" s="120"/>
      <c r="N66291" s="120"/>
      <c r="U66291" s="121"/>
      <c r="V66291" s="122"/>
      <c r="W66291" s="123"/>
      <c r="AC66291" s="123"/>
    </row>
    <row r="66292" spans="5:29" s="2" customFormat="1">
      <c r="E66292" s="120"/>
      <c r="M66292" s="120"/>
      <c r="N66292" s="120"/>
      <c r="U66292" s="121"/>
      <c r="V66292" s="122"/>
      <c r="W66292" s="123"/>
      <c r="AC66292" s="123"/>
    </row>
    <row r="66293" spans="5:29" s="2" customFormat="1">
      <c r="E66293" s="120"/>
      <c r="M66293" s="120"/>
      <c r="N66293" s="120"/>
      <c r="U66293" s="121"/>
      <c r="V66293" s="122"/>
      <c r="W66293" s="123"/>
      <c r="AC66293" s="123"/>
    </row>
    <row r="66294" spans="5:29" s="2" customFormat="1">
      <c r="E66294" s="120"/>
      <c r="M66294" s="120"/>
      <c r="N66294" s="120"/>
      <c r="U66294" s="121"/>
      <c r="V66294" s="122"/>
      <c r="W66294" s="123"/>
      <c r="AC66294" s="123"/>
    </row>
    <row r="66295" spans="5:29" s="2" customFormat="1">
      <c r="E66295" s="120"/>
      <c r="M66295" s="120"/>
      <c r="N66295" s="120"/>
      <c r="U66295" s="121"/>
      <c r="V66295" s="122"/>
      <c r="W66295" s="123"/>
      <c r="AC66295" s="123"/>
    </row>
    <row r="66296" spans="5:29" s="2" customFormat="1">
      <c r="E66296" s="120"/>
      <c r="M66296" s="120"/>
      <c r="N66296" s="120"/>
      <c r="U66296" s="121"/>
      <c r="V66296" s="122"/>
      <c r="W66296" s="123"/>
      <c r="AC66296" s="123"/>
    </row>
    <row r="66297" spans="5:29" s="2" customFormat="1">
      <c r="E66297" s="120"/>
      <c r="M66297" s="120"/>
      <c r="N66297" s="120"/>
      <c r="U66297" s="121"/>
      <c r="V66297" s="122"/>
      <c r="W66297" s="123"/>
      <c r="AC66297" s="123"/>
    </row>
    <row r="66298" spans="5:29" s="2" customFormat="1">
      <c r="E66298" s="120"/>
      <c r="M66298" s="120"/>
      <c r="N66298" s="120"/>
      <c r="U66298" s="121"/>
      <c r="V66298" s="122"/>
      <c r="W66298" s="123"/>
      <c r="AC66298" s="123"/>
    </row>
    <row r="66299" spans="5:29" s="2" customFormat="1">
      <c r="E66299" s="120"/>
      <c r="M66299" s="120"/>
      <c r="N66299" s="120"/>
      <c r="U66299" s="121"/>
      <c r="V66299" s="122"/>
      <c r="W66299" s="123"/>
      <c r="AC66299" s="123"/>
    </row>
    <row r="66300" spans="5:29" s="2" customFormat="1">
      <c r="E66300" s="120"/>
      <c r="M66300" s="120"/>
      <c r="N66300" s="120"/>
      <c r="U66300" s="121"/>
      <c r="V66300" s="122"/>
      <c r="W66300" s="123"/>
      <c r="AC66300" s="123"/>
    </row>
    <row r="66301" spans="5:29" s="2" customFormat="1">
      <c r="E66301" s="120"/>
      <c r="M66301" s="120"/>
      <c r="N66301" s="120"/>
      <c r="U66301" s="121"/>
      <c r="V66301" s="122"/>
      <c r="W66301" s="123"/>
      <c r="AC66301" s="123"/>
    </row>
    <row r="66302" spans="5:29" s="2" customFormat="1">
      <c r="E66302" s="120"/>
      <c r="M66302" s="120"/>
      <c r="N66302" s="120"/>
      <c r="U66302" s="121"/>
      <c r="V66302" s="122"/>
      <c r="W66302" s="123"/>
      <c r="AC66302" s="123"/>
    </row>
    <row r="66303" spans="5:29" s="2" customFormat="1">
      <c r="E66303" s="120"/>
      <c r="M66303" s="120"/>
      <c r="N66303" s="120"/>
      <c r="U66303" s="121"/>
      <c r="V66303" s="122"/>
      <c r="W66303" s="123"/>
      <c r="AC66303" s="123"/>
    </row>
    <row r="66304" spans="5:29" s="2" customFormat="1">
      <c r="E66304" s="120"/>
      <c r="M66304" s="120"/>
      <c r="N66304" s="120"/>
      <c r="U66304" s="121"/>
      <c r="V66304" s="122"/>
      <c r="W66304" s="123"/>
      <c r="AC66304" s="123"/>
    </row>
    <row r="66305" spans="5:29" s="2" customFormat="1">
      <c r="E66305" s="120"/>
      <c r="M66305" s="120"/>
      <c r="N66305" s="120"/>
      <c r="U66305" s="121"/>
      <c r="V66305" s="122"/>
      <c r="W66305" s="123"/>
      <c r="AC66305" s="123"/>
    </row>
    <row r="66306" spans="5:29" s="2" customFormat="1">
      <c r="E66306" s="120"/>
      <c r="M66306" s="120"/>
      <c r="N66306" s="120"/>
      <c r="U66306" s="121"/>
      <c r="V66306" s="122"/>
      <c r="W66306" s="123"/>
      <c r="AC66306" s="123"/>
    </row>
    <row r="66307" spans="5:29" s="2" customFormat="1">
      <c r="E66307" s="120"/>
      <c r="M66307" s="120"/>
      <c r="N66307" s="120"/>
      <c r="U66307" s="121"/>
      <c r="V66307" s="122"/>
      <c r="W66307" s="123"/>
      <c r="AC66307" s="123"/>
    </row>
    <row r="66308" spans="5:29" s="2" customFormat="1">
      <c r="E66308" s="120"/>
      <c r="M66308" s="120"/>
      <c r="N66308" s="120"/>
      <c r="U66308" s="121"/>
      <c r="V66308" s="122"/>
      <c r="W66308" s="123"/>
      <c r="AC66308" s="123"/>
    </row>
    <row r="66309" spans="5:29" s="2" customFormat="1">
      <c r="E66309" s="120"/>
      <c r="M66309" s="120"/>
      <c r="N66309" s="120"/>
      <c r="U66309" s="121"/>
      <c r="V66309" s="122"/>
      <c r="W66309" s="123"/>
      <c r="AC66309" s="123"/>
    </row>
    <row r="66310" spans="5:29" s="2" customFormat="1">
      <c r="E66310" s="120"/>
      <c r="M66310" s="120"/>
      <c r="N66310" s="120"/>
      <c r="U66310" s="121"/>
      <c r="V66310" s="122"/>
      <c r="W66310" s="123"/>
      <c r="AC66310" s="123"/>
    </row>
    <row r="66311" spans="5:29" s="2" customFormat="1">
      <c r="E66311" s="120"/>
      <c r="M66311" s="120"/>
      <c r="N66311" s="120"/>
      <c r="U66311" s="121"/>
      <c r="V66311" s="122"/>
      <c r="W66311" s="123"/>
      <c r="AC66311" s="123"/>
    </row>
    <row r="66312" spans="5:29" s="2" customFormat="1">
      <c r="E66312" s="120"/>
      <c r="M66312" s="120"/>
      <c r="N66312" s="120"/>
      <c r="U66312" s="121"/>
      <c r="V66312" s="122"/>
      <c r="W66312" s="123"/>
      <c r="AC66312" s="123"/>
    </row>
    <row r="66313" spans="5:29" s="2" customFormat="1">
      <c r="E66313" s="120"/>
      <c r="M66313" s="120"/>
      <c r="N66313" s="120"/>
      <c r="U66313" s="121"/>
      <c r="V66313" s="122"/>
      <c r="W66313" s="123"/>
      <c r="AC66313" s="123"/>
    </row>
    <row r="66314" spans="5:29" s="2" customFormat="1">
      <c r="E66314" s="120"/>
      <c r="M66314" s="120"/>
      <c r="N66314" s="120"/>
      <c r="U66314" s="121"/>
      <c r="V66314" s="122"/>
      <c r="W66314" s="123"/>
      <c r="AC66314" s="123"/>
    </row>
    <row r="66315" spans="5:29" s="2" customFormat="1">
      <c r="E66315" s="120"/>
      <c r="M66315" s="120"/>
      <c r="N66315" s="120"/>
      <c r="U66315" s="121"/>
      <c r="V66315" s="122"/>
      <c r="W66315" s="123"/>
      <c r="AC66315" s="123"/>
    </row>
    <row r="66316" spans="5:29" s="2" customFormat="1">
      <c r="E66316" s="120"/>
      <c r="M66316" s="120"/>
      <c r="N66316" s="120"/>
      <c r="U66316" s="121"/>
      <c r="V66316" s="122"/>
      <c r="W66316" s="123"/>
      <c r="AC66316" s="123"/>
    </row>
    <row r="66317" spans="5:29" s="2" customFormat="1">
      <c r="E66317" s="120"/>
      <c r="M66317" s="120"/>
      <c r="N66317" s="120"/>
      <c r="U66317" s="121"/>
      <c r="V66317" s="122"/>
      <c r="W66317" s="123"/>
      <c r="AC66317" s="123"/>
    </row>
    <row r="66318" spans="5:29" s="2" customFormat="1">
      <c r="E66318" s="120"/>
      <c r="M66318" s="120"/>
      <c r="N66318" s="120"/>
      <c r="U66318" s="121"/>
      <c r="V66318" s="122"/>
      <c r="W66318" s="123"/>
      <c r="AC66318" s="123"/>
    </row>
    <row r="66319" spans="5:29" s="2" customFormat="1">
      <c r="E66319" s="120"/>
      <c r="M66319" s="120"/>
      <c r="N66319" s="120"/>
      <c r="U66319" s="121"/>
      <c r="V66319" s="122"/>
      <c r="W66319" s="123"/>
      <c r="AC66319" s="123"/>
    </row>
    <row r="66320" spans="5:29" s="2" customFormat="1">
      <c r="E66320" s="120"/>
      <c r="M66320" s="120"/>
      <c r="N66320" s="120"/>
      <c r="U66320" s="121"/>
      <c r="V66320" s="122"/>
      <c r="W66320" s="123"/>
      <c r="AC66320" s="123"/>
    </row>
    <row r="66321" spans="5:29" s="2" customFormat="1">
      <c r="E66321" s="120"/>
      <c r="M66321" s="120"/>
      <c r="N66321" s="120"/>
      <c r="U66321" s="121"/>
      <c r="V66321" s="122"/>
      <c r="W66321" s="123"/>
      <c r="AC66321" s="123"/>
    </row>
    <row r="66322" spans="5:29" s="2" customFormat="1">
      <c r="E66322" s="120"/>
      <c r="M66322" s="120"/>
      <c r="N66322" s="120"/>
      <c r="U66322" s="121"/>
      <c r="V66322" s="122"/>
      <c r="W66322" s="123"/>
      <c r="AC66322" s="123"/>
    </row>
    <row r="66323" spans="5:29" s="2" customFormat="1">
      <c r="E66323" s="120"/>
      <c r="M66323" s="120"/>
      <c r="N66323" s="120"/>
      <c r="U66323" s="121"/>
      <c r="V66323" s="122"/>
      <c r="W66323" s="123"/>
      <c r="AC66323" s="123"/>
    </row>
    <row r="66324" spans="5:29" s="2" customFormat="1">
      <c r="E66324" s="120"/>
      <c r="M66324" s="120"/>
      <c r="N66324" s="120"/>
      <c r="U66324" s="121"/>
      <c r="V66324" s="122"/>
      <c r="W66324" s="123"/>
      <c r="AC66324" s="123"/>
    </row>
    <row r="66325" spans="5:29" s="2" customFormat="1">
      <c r="E66325" s="120"/>
      <c r="M66325" s="120"/>
      <c r="N66325" s="120"/>
      <c r="U66325" s="121"/>
      <c r="V66325" s="122"/>
      <c r="W66325" s="123"/>
      <c r="AC66325" s="123"/>
    </row>
    <row r="66326" spans="5:29" s="2" customFormat="1">
      <c r="E66326" s="120"/>
      <c r="M66326" s="120"/>
      <c r="N66326" s="120"/>
      <c r="U66326" s="121"/>
      <c r="V66326" s="122"/>
      <c r="W66326" s="123"/>
      <c r="AC66326" s="123"/>
    </row>
    <row r="66327" spans="5:29" s="2" customFormat="1">
      <c r="E66327" s="120"/>
      <c r="M66327" s="120"/>
      <c r="N66327" s="120"/>
      <c r="U66327" s="121"/>
      <c r="V66327" s="122"/>
      <c r="W66327" s="123"/>
      <c r="AC66327" s="123"/>
    </row>
    <row r="66328" spans="5:29" s="2" customFormat="1">
      <c r="E66328" s="120"/>
      <c r="M66328" s="120"/>
      <c r="N66328" s="120"/>
      <c r="U66328" s="121"/>
      <c r="V66328" s="122"/>
      <c r="W66328" s="123"/>
      <c r="AC66328" s="123"/>
    </row>
    <row r="66329" spans="5:29" s="2" customFormat="1">
      <c r="E66329" s="120"/>
      <c r="M66329" s="120"/>
      <c r="N66329" s="120"/>
      <c r="U66329" s="121"/>
      <c r="V66329" s="122"/>
      <c r="W66329" s="123"/>
      <c r="AC66329" s="123"/>
    </row>
    <row r="66330" spans="5:29" s="2" customFormat="1">
      <c r="E66330" s="120"/>
      <c r="M66330" s="120"/>
      <c r="N66330" s="120"/>
      <c r="U66330" s="121"/>
      <c r="V66330" s="122"/>
      <c r="W66330" s="123"/>
      <c r="AC66330" s="123"/>
    </row>
    <row r="66331" spans="5:29" s="2" customFormat="1">
      <c r="E66331" s="120"/>
      <c r="M66331" s="120"/>
      <c r="N66331" s="120"/>
      <c r="U66331" s="121"/>
      <c r="V66331" s="122"/>
      <c r="W66331" s="123"/>
      <c r="AC66331" s="123"/>
    </row>
    <row r="66332" spans="5:29" s="2" customFormat="1">
      <c r="E66332" s="120"/>
      <c r="M66332" s="120"/>
      <c r="N66332" s="120"/>
      <c r="U66332" s="121"/>
      <c r="V66332" s="122"/>
      <c r="W66332" s="123"/>
      <c r="AC66332" s="123"/>
    </row>
    <row r="66333" spans="5:29" s="2" customFormat="1">
      <c r="E66333" s="120"/>
      <c r="M66333" s="120"/>
      <c r="N66333" s="120"/>
      <c r="U66333" s="121"/>
      <c r="V66333" s="122"/>
      <c r="W66333" s="123"/>
      <c r="AC66333" s="123"/>
    </row>
    <row r="66334" spans="5:29" s="2" customFormat="1">
      <c r="E66334" s="120"/>
      <c r="M66334" s="120"/>
      <c r="N66334" s="120"/>
      <c r="U66334" s="121"/>
      <c r="V66334" s="122"/>
      <c r="W66334" s="123"/>
      <c r="AC66334" s="123"/>
    </row>
    <row r="66335" spans="5:29" s="2" customFormat="1">
      <c r="E66335" s="120"/>
      <c r="M66335" s="120"/>
      <c r="N66335" s="120"/>
      <c r="U66335" s="121"/>
      <c r="V66335" s="122"/>
      <c r="W66335" s="123"/>
      <c r="AC66335" s="123"/>
    </row>
    <row r="66336" spans="5:29" s="2" customFormat="1">
      <c r="E66336" s="120"/>
      <c r="M66336" s="120"/>
      <c r="N66336" s="120"/>
      <c r="U66336" s="121"/>
      <c r="V66336" s="122"/>
      <c r="W66336" s="123"/>
      <c r="AC66336" s="123"/>
    </row>
    <row r="66337" spans="5:29" s="2" customFormat="1">
      <c r="E66337" s="120"/>
      <c r="M66337" s="120"/>
      <c r="N66337" s="120"/>
      <c r="U66337" s="121"/>
      <c r="V66337" s="122"/>
      <c r="W66337" s="123"/>
      <c r="AC66337" s="123"/>
    </row>
    <row r="66338" spans="5:29" s="2" customFormat="1">
      <c r="E66338" s="120"/>
      <c r="M66338" s="120"/>
      <c r="N66338" s="120"/>
      <c r="U66338" s="121"/>
      <c r="V66338" s="122"/>
      <c r="W66338" s="123"/>
      <c r="AC66338" s="123"/>
    </row>
    <row r="66339" spans="5:29" s="2" customFormat="1">
      <c r="E66339" s="120"/>
      <c r="M66339" s="120"/>
      <c r="N66339" s="120"/>
      <c r="U66339" s="121"/>
      <c r="V66339" s="122"/>
      <c r="W66339" s="123"/>
      <c r="AC66339" s="123"/>
    </row>
    <row r="66340" spans="5:29" s="2" customFormat="1">
      <c r="E66340" s="120"/>
      <c r="M66340" s="120"/>
      <c r="N66340" s="120"/>
      <c r="U66340" s="121"/>
      <c r="V66340" s="122"/>
      <c r="W66340" s="123"/>
      <c r="AC66340" s="123"/>
    </row>
    <row r="66341" spans="5:29" s="2" customFormat="1">
      <c r="E66341" s="120"/>
      <c r="M66341" s="120"/>
      <c r="N66341" s="120"/>
      <c r="U66341" s="121"/>
      <c r="V66341" s="122"/>
      <c r="W66341" s="123"/>
      <c r="AC66341" s="123"/>
    </row>
    <row r="66342" spans="5:29" s="2" customFormat="1">
      <c r="E66342" s="120"/>
      <c r="M66342" s="120"/>
      <c r="N66342" s="120"/>
      <c r="U66342" s="121"/>
      <c r="V66342" s="122"/>
      <c r="W66342" s="123"/>
      <c r="AC66342" s="123"/>
    </row>
    <row r="66343" spans="5:29" s="2" customFormat="1">
      <c r="E66343" s="120"/>
      <c r="M66343" s="120"/>
      <c r="N66343" s="120"/>
      <c r="U66343" s="121"/>
      <c r="V66343" s="122"/>
      <c r="W66343" s="123"/>
      <c r="AC66343" s="123"/>
    </row>
    <row r="66344" spans="5:29" s="2" customFormat="1">
      <c r="E66344" s="120"/>
      <c r="M66344" s="120"/>
      <c r="N66344" s="120"/>
      <c r="U66344" s="121"/>
      <c r="V66344" s="122"/>
      <c r="W66344" s="123"/>
      <c r="AC66344" s="123"/>
    </row>
    <row r="66345" spans="5:29" s="2" customFormat="1">
      <c r="E66345" s="120"/>
      <c r="M66345" s="120"/>
      <c r="N66345" s="120"/>
      <c r="U66345" s="121"/>
      <c r="V66345" s="122"/>
      <c r="W66345" s="123"/>
      <c r="AC66345" s="123"/>
    </row>
    <row r="66346" spans="5:29" s="2" customFormat="1">
      <c r="E66346" s="120"/>
      <c r="M66346" s="120"/>
      <c r="N66346" s="120"/>
      <c r="U66346" s="121"/>
      <c r="V66346" s="122"/>
      <c r="W66346" s="123"/>
      <c r="AC66346" s="123"/>
    </row>
    <row r="66347" spans="5:29" s="2" customFormat="1">
      <c r="E66347" s="120"/>
      <c r="M66347" s="120"/>
      <c r="N66347" s="120"/>
      <c r="U66347" s="121"/>
      <c r="V66347" s="122"/>
      <c r="W66347" s="123"/>
      <c r="AC66347" s="123"/>
    </row>
    <row r="66348" spans="5:29" s="2" customFormat="1">
      <c r="E66348" s="120"/>
      <c r="M66348" s="120"/>
      <c r="N66348" s="120"/>
      <c r="U66348" s="121"/>
      <c r="V66348" s="122"/>
      <c r="W66348" s="123"/>
      <c r="AC66348" s="123"/>
    </row>
    <row r="66349" spans="5:29" s="2" customFormat="1">
      <c r="E66349" s="120"/>
      <c r="M66349" s="120"/>
      <c r="N66349" s="120"/>
      <c r="U66349" s="121"/>
      <c r="V66349" s="122"/>
      <c r="W66349" s="123"/>
      <c r="AC66349" s="123"/>
    </row>
    <row r="66350" spans="5:29" s="2" customFormat="1">
      <c r="E66350" s="120"/>
      <c r="M66350" s="120"/>
      <c r="N66350" s="120"/>
      <c r="U66350" s="121"/>
      <c r="V66350" s="122"/>
      <c r="W66350" s="123"/>
      <c r="AC66350" s="123"/>
    </row>
    <row r="66351" spans="5:29" s="2" customFormat="1">
      <c r="E66351" s="120"/>
      <c r="M66351" s="120"/>
      <c r="N66351" s="120"/>
      <c r="U66351" s="121"/>
      <c r="V66351" s="122"/>
      <c r="W66351" s="123"/>
      <c r="AC66351" s="123"/>
    </row>
    <row r="66352" spans="5:29" s="2" customFormat="1">
      <c r="E66352" s="120"/>
      <c r="M66352" s="120"/>
      <c r="N66352" s="120"/>
      <c r="U66352" s="121"/>
      <c r="V66352" s="122"/>
      <c r="W66352" s="123"/>
      <c r="AC66352" s="123"/>
    </row>
    <row r="66353" spans="5:29" s="2" customFormat="1">
      <c r="E66353" s="120"/>
      <c r="M66353" s="120"/>
      <c r="N66353" s="120"/>
      <c r="U66353" s="121"/>
      <c r="V66353" s="122"/>
      <c r="W66353" s="123"/>
      <c r="AC66353" s="123"/>
    </row>
    <row r="66354" spans="5:29" s="2" customFormat="1">
      <c r="E66354" s="120"/>
      <c r="M66354" s="120"/>
      <c r="N66354" s="120"/>
      <c r="U66354" s="121"/>
      <c r="V66354" s="122"/>
      <c r="W66354" s="123"/>
      <c r="AC66354" s="123"/>
    </row>
    <row r="66355" spans="5:29" s="2" customFormat="1">
      <c r="E66355" s="120"/>
      <c r="M66355" s="120"/>
      <c r="N66355" s="120"/>
      <c r="U66355" s="121"/>
      <c r="V66355" s="122"/>
      <c r="W66355" s="123"/>
      <c r="AC66355" s="123"/>
    </row>
    <row r="66356" spans="5:29" s="2" customFormat="1">
      <c r="E66356" s="120"/>
      <c r="M66356" s="120"/>
      <c r="N66356" s="120"/>
      <c r="U66356" s="121"/>
      <c r="V66356" s="122"/>
      <c r="W66356" s="123"/>
      <c r="AC66356" s="123"/>
    </row>
    <row r="66357" spans="5:29" s="2" customFormat="1">
      <c r="E66357" s="120"/>
      <c r="M66357" s="120"/>
      <c r="N66357" s="120"/>
      <c r="U66357" s="121"/>
      <c r="V66357" s="122"/>
      <c r="W66357" s="123"/>
      <c r="AC66357" s="123"/>
    </row>
    <row r="66358" spans="5:29" s="2" customFormat="1">
      <c r="E66358" s="120"/>
      <c r="M66358" s="120"/>
      <c r="N66358" s="120"/>
      <c r="U66358" s="121"/>
      <c r="V66358" s="122"/>
      <c r="W66358" s="123"/>
      <c r="AC66358" s="123"/>
    </row>
    <row r="66359" spans="5:29" s="2" customFormat="1">
      <c r="E66359" s="120"/>
      <c r="M66359" s="120"/>
      <c r="N66359" s="120"/>
      <c r="U66359" s="121"/>
      <c r="V66359" s="122"/>
      <c r="W66359" s="123"/>
      <c r="AC66359" s="123"/>
    </row>
    <row r="66360" spans="5:29" s="2" customFormat="1">
      <c r="E66360" s="120"/>
      <c r="M66360" s="120"/>
      <c r="N66360" s="120"/>
      <c r="U66360" s="121"/>
      <c r="V66360" s="122"/>
      <c r="W66360" s="123"/>
      <c r="AC66360" s="123"/>
    </row>
    <row r="66361" spans="5:29" s="2" customFormat="1">
      <c r="E66361" s="120"/>
      <c r="M66361" s="120"/>
      <c r="N66361" s="120"/>
      <c r="U66361" s="121"/>
      <c r="V66361" s="122"/>
      <c r="W66361" s="123"/>
      <c r="AC66361" s="123"/>
    </row>
    <row r="66362" spans="5:29" s="2" customFormat="1">
      <c r="E66362" s="120"/>
      <c r="M66362" s="120"/>
      <c r="N66362" s="120"/>
      <c r="U66362" s="121"/>
      <c r="V66362" s="122"/>
      <c r="W66362" s="123"/>
      <c r="AC66362" s="123"/>
    </row>
    <row r="66363" spans="5:29" s="2" customFormat="1">
      <c r="E66363" s="120"/>
      <c r="M66363" s="120"/>
      <c r="N66363" s="120"/>
      <c r="U66363" s="121"/>
      <c r="V66363" s="122"/>
      <c r="W66363" s="123"/>
      <c r="AC66363" s="123"/>
    </row>
    <row r="66364" spans="5:29" s="2" customFormat="1">
      <c r="E66364" s="120"/>
      <c r="M66364" s="120"/>
      <c r="N66364" s="120"/>
      <c r="U66364" s="121"/>
      <c r="V66364" s="122"/>
      <c r="W66364" s="123"/>
      <c r="AC66364" s="123"/>
    </row>
    <row r="66365" spans="5:29" s="2" customFormat="1">
      <c r="E66365" s="120"/>
      <c r="M66365" s="120"/>
      <c r="N66365" s="120"/>
      <c r="U66365" s="121"/>
      <c r="V66365" s="122"/>
      <c r="W66365" s="123"/>
      <c r="AC66365" s="123"/>
    </row>
    <row r="66366" spans="5:29" s="2" customFormat="1">
      <c r="E66366" s="120"/>
      <c r="M66366" s="120"/>
      <c r="N66366" s="120"/>
      <c r="U66366" s="121"/>
      <c r="V66366" s="122"/>
      <c r="W66366" s="123"/>
      <c r="AC66366" s="123"/>
    </row>
    <row r="66367" spans="5:29" s="2" customFormat="1">
      <c r="E66367" s="120"/>
      <c r="M66367" s="120"/>
      <c r="N66367" s="120"/>
      <c r="U66367" s="121"/>
      <c r="V66367" s="122"/>
      <c r="W66367" s="123"/>
      <c r="AC66367" s="123"/>
    </row>
    <row r="66368" spans="5:29" s="2" customFormat="1">
      <c r="E66368" s="120"/>
      <c r="M66368" s="120"/>
      <c r="N66368" s="120"/>
      <c r="U66368" s="121"/>
      <c r="V66368" s="122"/>
      <c r="W66368" s="123"/>
      <c r="AC66368" s="123"/>
    </row>
    <row r="66369" spans="5:29" s="2" customFormat="1">
      <c r="E66369" s="120"/>
      <c r="M66369" s="120"/>
      <c r="N66369" s="120"/>
      <c r="U66369" s="121"/>
      <c r="V66369" s="122"/>
      <c r="W66369" s="123"/>
      <c r="AC66369" s="123"/>
    </row>
    <row r="66370" spans="5:29" s="2" customFormat="1">
      <c r="E66370" s="120"/>
      <c r="M66370" s="120"/>
      <c r="N66370" s="120"/>
      <c r="U66370" s="121"/>
      <c r="V66370" s="122"/>
      <c r="W66370" s="123"/>
      <c r="AC66370" s="123"/>
    </row>
    <row r="66371" spans="5:29" s="2" customFormat="1">
      <c r="E66371" s="120"/>
      <c r="M66371" s="120"/>
      <c r="N66371" s="120"/>
      <c r="U66371" s="121"/>
      <c r="V66371" s="122"/>
      <c r="W66371" s="123"/>
      <c r="AC66371" s="123"/>
    </row>
    <row r="66372" spans="5:29" s="2" customFormat="1">
      <c r="E66372" s="120"/>
      <c r="M66372" s="120"/>
      <c r="N66372" s="120"/>
      <c r="U66372" s="121"/>
      <c r="V66372" s="122"/>
      <c r="W66372" s="123"/>
      <c r="AC66372" s="123"/>
    </row>
    <row r="66373" spans="5:29" s="2" customFormat="1">
      <c r="E66373" s="120"/>
      <c r="M66373" s="120"/>
      <c r="N66373" s="120"/>
      <c r="U66373" s="121"/>
      <c r="V66373" s="122"/>
      <c r="W66373" s="123"/>
      <c r="AC66373" s="123"/>
    </row>
    <row r="66374" spans="5:29" s="2" customFormat="1">
      <c r="E66374" s="120"/>
      <c r="M66374" s="120"/>
      <c r="N66374" s="120"/>
      <c r="U66374" s="121"/>
      <c r="V66374" s="122"/>
      <c r="W66374" s="123"/>
      <c r="AC66374" s="123"/>
    </row>
    <row r="66375" spans="5:29" s="2" customFormat="1">
      <c r="E66375" s="120"/>
      <c r="M66375" s="120"/>
      <c r="N66375" s="120"/>
      <c r="U66375" s="121"/>
      <c r="V66375" s="122"/>
      <c r="W66375" s="123"/>
      <c r="AC66375" s="123"/>
    </row>
    <row r="66376" spans="5:29" s="2" customFormat="1">
      <c r="E66376" s="120"/>
      <c r="M66376" s="120"/>
      <c r="N66376" s="120"/>
      <c r="U66376" s="121"/>
      <c r="V66376" s="122"/>
      <c r="W66376" s="123"/>
      <c r="AC66376" s="123"/>
    </row>
    <row r="66377" spans="5:29" s="2" customFormat="1">
      <c r="E66377" s="120"/>
      <c r="M66377" s="120"/>
      <c r="N66377" s="120"/>
      <c r="U66377" s="121"/>
      <c r="V66377" s="122"/>
      <c r="W66377" s="123"/>
      <c r="AC66377" s="123"/>
    </row>
    <row r="66378" spans="5:29" s="2" customFormat="1">
      <c r="E66378" s="120"/>
      <c r="M66378" s="120"/>
      <c r="N66378" s="120"/>
      <c r="U66378" s="121"/>
      <c r="V66378" s="122"/>
      <c r="W66378" s="123"/>
      <c r="AC66378" s="123"/>
    </row>
    <row r="66379" spans="5:29" s="2" customFormat="1">
      <c r="E66379" s="120"/>
      <c r="M66379" s="120"/>
      <c r="N66379" s="120"/>
      <c r="U66379" s="121"/>
      <c r="V66379" s="122"/>
      <c r="W66379" s="123"/>
      <c r="AC66379" s="123"/>
    </row>
    <row r="66380" spans="5:29" s="2" customFormat="1">
      <c r="E66380" s="120"/>
      <c r="M66380" s="120"/>
      <c r="N66380" s="120"/>
      <c r="U66380" s="121"/>
      <c r="V66380" s="122"/>
      <c r="W66380" s="123"/>
      <c r="AC66380" s="123"/>
    </row>
    <row r="66381" spans="5:29" s="2" customFormat="1">
      <c r="E66381" s="120"/>
      <c r="M66381" s="120"/>
      <c r="N66381" s="120"/>
      <c r="U66381" s="121"/>
      <c r="V66381" s="122"/>
      <c r="W66381" s="123"/>
      <c r="AC66381" s="123"/>
    </row>
    <row r="66382" spans="5:29" s="2" customFormat="1">
      <c r="E66382" s="120"/>
      <c r="M66382" s="120"/>
      <c r="N66382" s="120"/>
      <c r="U66382" s="121"/>
      <c r="V66382" s="122"/>
      <c r="W66382" s="123"/>
      <c r="AC66382" s="123"/>
    </row>
    <row r="66383" spans="5:29" s="2" customFormat="1">
      <c r="E66383" s="120"/>
      <c r="M66383" s="120"/>
      <c r="N66383" s="120"/>
      <c r="U66383" s="121"/>
      <c r="V66383" s="122"/>
      <c r="W66383" s="123"/>
      <c r="AC66383" s="123"/>
    </row>
    <row r="66384" spans="5:29" s="2" customFormat="1">
      <c r="E66384" s="120"/>
      <c r="M66384" s="120"/>
      <c r="N66384" s="120"/>
      <c r="U66384" s="121"/>
      <c r="V66384" s="122"/>
      <c r="W66384" s="123"/>
      <c r="AC66384" s="123"/>
    </row>
    <row r="66385" spans="5:29" s="2" customFormat="1">
      <c r="E66385" s="120"/>
      <c r="M66385" s="120"/>
      <c r="N66385" s="120"/>
      <c r="U66385" s="121"/>
      <c r="V66385" s="122"/>
      <c r="W66385" s="123"/>
      <c r="AC66385" s="123"/>
    </row>
    <row r="66386" spans="5:29" s="2" customFormat="1">
      <c r="E66386" s="120"/>
      <c r="M66386" s="120"/>
      <c r="N66386" s="120"/>
      <c r="U66386" s="121"/>
      <c r="V66386" s="122"/>
      <c r="W66386" s="123"/>
      <c r="AC66386" s="123"/>
    </row>
    <row r="66387" spans="5:29" s="2" customFormat="1">
      <c r="E66387" s="120"/>
      <c r="M66387" s="120"/>
      <c r="N66387" s="120"/>
      <c r="U66387" s="121"/>
      <c r="V66387" s="122"/>
      <c r="W66387" s="123"/>
      <c r="AC66387" s="123"/>
    </row>
    <row r="66388" spans="5:29" s="2" customFormat="1">
      <c r="E66388" s="120"/>
      <c r="M66388" s="120"/>
      <c r="N66388" s="120"/>
      <c r="U66388" s="121"/>
      <c r="V66388" s="122"/>
      <c r="W66388" s="123"/>
      <c r="AC66388" s="123"/>
    </row>
    <row r="66389" spans="5:29" s="2" customFormat="1">
      <c r="E66389" s="120"/>
      <c r="M66389" s="120"/>
      <c r="N66389" s="120"/>
      <c r="U66389" s="121"/>
      <c r="V66389" s="122"/>
      <c r="W66389" s="123"/>
      <c r="AC66389" s="123"/>
    </row>
    <row r="66390" spans="5:29" s="2" customFormat="1">
      <c r="E66390" s="120"/>
      <c r="M66390" s="120"/>
      <c r="N66390" s="120"/>
      <c r="U66390" s="121"/>
      <c r="V66390" s="122"/>
      <c r="W66390" s="123"/>
      <c r="AC66390" s="123"/>
    </row>
    <row r="66391" spans="5:29" s="2" customFormat="1">
      <c r="E66391" s="120"/>
      <c r="M66391" s="120"/>
      <c r="N66391" s="120"/>
      <c r="U66391" s="121"/>
      <c r="V66391" s="122"/>
      <c r="W66391" s="123"/>
      <c r="AC66391" s="123"/>
    </row>
    <row r="66392" spans="5:29" s="2" customFormat="1">
      <c r="E66392" s="120"/>
      <c r="M66392" s="120"/>
      <c r="N66392" s="120"/>
      <c r="U66392" s="121"/>
      <c r="V66392" s="122"/>
      <c r="W66392" s="123"/>
      <c r="AC66392" s="123"/>
    </row>
    <row r="66393" spans="5:29" s="2" customFormat="1">
      <c r="E66393" s="120"/>
      <c r="M66393" s="120"/>
      <c r="N66393" s="120"/>
      <c r="U66393" s="121"/>
      <c r="V66393" s="122"/>
      <c r="W66393" s="123"/>
      <c r="AC66393" s="123"/>
    </row>
    <row r="66394" spans="5:29" s="2" customFormat="1">
      <c r="E66394" s="120"/>
      <c r="M66394" s="120"/>
      <c r="N66394" s="120"/>
      <c r="U66394" s="121"/>
      <c r="V66394" s="122"/>
      <c r="W66394" s="123"/>
      <c r="AC66394" s="123"/>
    </row>
    <row r="66395" spans="5:29" s="2" customFormat="1">
      <c r="E66395" s="120"/>
      <c r="M66395" s="120"/>
      <c r="N66395" s="120"/>
      <c r="U66395" s="121"/>
      <c r="V66395" s="122"/>
      <c r="W66395" s="123"/>
      <c r="AC66395" s="123"/>
    </row>
    <row r="66396" spans="5:29" s="2" customFormat="1">
      <c r="E66396" s="120"/>
      <c r="M66396" s="120"/>
      <c r="N66396" s="120"/>
      <c r="U66396" s="121"/>
      <c r="V66396" s="122"/>
      <c r="W66396" s="123"/>
      <c r="AC66396" s="123"/>
    </row>
    <row r="66397" spans="5:29" s="2" customFormat="1">
      <c r="E66397" s="120"/>
      <c r="M66397" s="120"/>
      <c r="N66397" s="120"/>
      <c r="U66397" s="121"/>
      <c r="V66397" s="122"/>
      <c r="W66397" s="123"/>
      <c r="AC66397" s="123"/>
    </row>
    <row r="66398" spans="5:29" s="2" customFormat="1">
      <c r="E66398" s="120"/>
      <c r="M66398" s="120"/>
      <c r="N66398" s="120"/>
      <c r="U66398" s="121"/>
      <c r="V66398" s="122"/>
      <c r="W66398" s="123"/>
      <c r="AC66398" s="123"/>
    </row>
    <row r="66399" spans="5:29" s="2" customFormat="1">
      <c r="E66399" s="120"/>
      <c r="M66399" s="120"/>
      <c r="N66399" s="120"/>
      <c r="U66399" s="121"/>
      <c r="V66399" s="122"/>
      <c r="W66399" s="123"/>
      <c r="AC66399" s="123"/>
    </row>
    <row r="66400" spans="5:29" s="2" customFormat="1">
      <c r="E66400" s="120"/>
      <c r="M66400" s="120"/>
      <c r="N66400" s="120"/>
      <c r="U66400" s="121"/>
      <c r="V66400" s="122"/>
      <c r="W66400" s="123"/>
      <c r="AC66400" s="123"/>
    </row>
    <row r="66401" spans="5:29" s="2" customFormat="1">
      <c r="E66401" s="120"/>
      <c r="M66401" s="120"/>
      <c r="N66401" s="120"/>
      <c r="U66401" s="121"/>
      <c r="V66401" s="122"/>
      <c r="W66401" s="123"/>
      <c r="AC66401" s="123"/>
    </row>
    <row r="66402" spans="5:29" s="2" customFormat="1">
      <c r="E66402" s="120"/>
      <c r="M66402" s="120"/>
      <c r="N66402" s="120"/>
      <c r="U66402" s="121"/>
      <c r="V66402" s="122"/>
      <c r="W66402" s="123"/>
      <c r="AC66402" s="123"/>
    </row>
    <row r="66403" spans="5:29" s="2" customFormat="1">
      <c r="E66403" s="120"/>
      <c r="M66403" s="120"/>
      <c r="N66403" s="120"/>
      <c r="U66403" s="121"/>
      <c r="V66403" s="122"/>
      <c r="W66403" s="123"/>
      <c r="AC66403" s="123"/>
    </row>
    <row r="66404" spans="5:29" s="2" customFormat="1">
      <c r="E66404" s="120"/>
      <c r="M66404" s="120"/>
      <c r="N66404" s="120"/>
      <c r="U66404" s="121"/>
      <c r="V66404" s="122"/>
      <c r="W66404" s="123"/>
      <c r="AC66404" s="123"/>
    </row>
    <row r="66405" spans="5:29" s="2" customFormat="1">
      <c r="E66405" s="120"/>
      <c r="M66405" s="120"/>
      <c r="N66405" s="120"/>
      <c r="U66405" s="121"/>
      <c r="V66405" s="122"/>
      <c r="W66405" s="123"/>
      <c r="AC66405" s="123"/>
    </row>
    <row r="66406" spans="5:29" s="2" customFormat="1">
      <c r="E66406" s="120"/>
      <c r="M66406" s="120"/>
      <c r="N66406" s="120"/>
      <c r="U66406" s="121"/>
      <c r="V66406" s="122"/>
      <c r="W66406" s="123"/>
      <c r="AC66406" s="123"/>
    </row>
    <row r="66407" spans="5:29" s="2" customFormat="1">
      <c r="E66407" s="120"/>
      <c r="M66407" s="120"/>
      <c r="N66407" s="120"/>
      <c r="U66407" s="121"/>
      <c r="V66407" s="122"/>
      <c r="W66407" s="123"/>
      <c r="AC66407" s="123"/>
    </row>
    <row r="66408" spans="5:29" s="2" customFormat="1">
      <c r="E66408" s="120"/>
      <c r="M66408" s="120"/>
      <c r="N66408" s="120"/>
      <c r="U66408" s="121"/>
      <c r="V66408" s="122"/>
      <c r="W66408" s="123"/>
      <c r="AC66408" s="123"/>
    </row>
    <row r="66409" spans="5:29" s="2" customFormat="1">
      <c r="E66409" s="120"/>
      <c r="M66409" s="120"/>
      <c r="N66409" s="120"/>
      <c r="U66409" s="121"/>
      <c r="V66409" s="122"/>
      <c r="W66409" s="123"/>
      <c r="AC66409" s="123"/>
    </row>
    <row r="66410" spans="5:29" s="2" customFormat="1">
      <c r="E66410" s="120"/>
      <c r="M66410" s="120"/>
      <c r="N66410" s="120"/>
      <c r="U66410" s="121"/>
      <c r="V66410" s="122"/>
      <c r="W66410" s="123"/>
      <c r="AC66410" s="123"/>
    </row>
    <row r="66411" spans="5:29" s="2" customFormat="1">
      <c r="E66411" s="120"/>
      <c r="M66411" s="120"/>
      <c r="N66411" s="120"/>
      <c r="U66411" s="121"/>
      <c r="V66411" s="122"/>
      <c r="W66411" s="123"/>
      <c r="AC66411" s="123"/>
    </row>
    <row r="66412" spans="5:29" s="2" customFormat="1">
      <c r="E66412" s="120"/>
      <c r="M66412" s="120"/>
      <c r="N66412" s="120"/>
      <c r="U66412" s="121"/>
      <c r="V66412" s="122"/>
      <c r="W66412" s="123"/>
      <c r="AC66412" s="123"/>
    </row>
    <row r="66413" spans="5:29" s="2" customFormat="1">
      <c r="E66413" s="120"/>
      <c r="M66413" s="120"/>
      <c r="N66413" s="120"/>
      <c r="U66413" s="121"/>
      <c r="V66413" s="122"/>
      <c r="W66413" s="123"/>
      <c r="AC66413" s="123"/>
    </row>
    <row r="66414" spans="5:29" s="2" customFormat="1">
      <c r="E66414" s="120"/>
      <c r="M66414" s="120"/>
      <c r="N66414" s="120"/>
      <c r="U66414" s="121"/>
      <c r="V66414" s="122"/>
      <c r="W66414" s="123"/>
      <c r="AC66414" s="123"/>
    </row>
    <row r="66415" spans="5:29" s="2" customFormat="1">
      <c r="E66415" s="120"/>
      <c r="M66415" s="120"/>
      <c r="N66415" s="120"/>
      <c r="U66415" s="121"/>
      <c r="V66415" s="122"/>
      <c r="W66415" s="123"/>
      <c r="AC66415" s="123"/>
    </row>
    <row r="66416" spans="5:29" s="2" customFormat="1">
      <c r="E66416" s="120"/>
      <c r="M66416" s="120"/>
      <c r="N66416" s="120"/>
      <c r="U66416" s="121"/>
      <c r="V66416" s="122"/>
      <c r="W66416" s="123"/>
      <c r="AC66416" s="123"/>
    </row>
    <row r="66417" spans="5:29" s="2" customFormat="1">
      <c r="E66417" s="120"/>
      <c r="M66417" s="120"/>
      <c r="N66417" s="120"/>
      <c r="U66417" s="121"/>
      <c r="V66417" s="122"/>
      <c r="W66417" s="123"/>
      <c r="AC66417" s="123"/>
    </row>
    <row r="66418" spans="5:29" s="2" customFormat="1">
      <c r="E66418" s="120"/>
      <c r="M66418" s="120"/>
      <c r="N66418" s="120"/>
      <c r="U66418" s="121"/>
      <c r="V66418" s="122"/>
      <c r="W66418" s="123"/>
      <c r="AC66418" s="123"/>
    </row>
    <row r="66419" spans="5:29" s="2" customFormat="1">
      <c r="E66419" s="120"/>
      <c r="M66419" s="120"/>
      <c r="N66419" s="120"/>
      <c r="U66419" s="121"/>
      <c r="V66419" s="122"/>
      <c r="W66419" s="123"/>
      <c r="AC66419" s="123"/>
    </row>
    <row r="66420" spans="5:29" s="2" customFormat="1">
      <c r="E66420" s="120"/>
      <c r="M66420" s="120"/>
      <c r="N66420" s="120"/>
      <c r="U66420" s="121"/>
      <c r="V66420" s="122"/>
      <c r="W66420" s="123"/>
      <c r="AC66420" s="123"/>
    </row>
    <row r="66421" spans="5:29" s="2" customFormat="1">
      <c r="E66421" s="120"/>
      <c r="M66421" s="120"/>
      <c r="N66421" s="120"/>
      <c r="U66421" s="121"/>
      <c r="V66421" s="122"/>
      <c r="W66421" s="123"/>
      <c r="AC66421" s="123"/>
    </row>
    <row r="66422" spans="5:29" s="2" customFormat="1">
      <c r="E66422" s="120"/>
      <c r="M66422" s="120"/>
      <c r="N66422" s="120"/>
      <c r="U66422" s="121"/>
      <c r="V66422" s="122"/>
      <c r="W66422" s="123"/>
      <c r="AC66422" s="123"/>
    </row>
    <row r="66423" spans="5:29" s="2" customFormat="1">
      <c r="E66423" s="120"/>
      <c r="M66423" s="120"/>
      <c r="N66423" s="120"/>
      <c r="U66423" s="121"/>
      <c r="V66423" s="122"/>
      <c r="W66423" s="123"/>
      <c r="AC66423" s="123"/>
    </row>
    <row r="66424" spans="5:29" s="2" customFormat="1">
      <c r="E66424" s="120"/>
      <c r="M66424" s="120"/>
      <c r="N66424" s="120"/>
      <c r="U66424" s="121"/>
      <c r="V66424" s="122"/>
      <c r="W66424" s="123"/>
      <c r="AC66424" s="123"/>
    </row>
    <row r="66425" spans="5:29" s="2" customFormat="1">
      <c r="E66425" s="120"/>
      <c r="M66425" s="120"/>
      <c r="N66425" s="120"/>
      <c r="U66425" s="121"/>
      <c r="V66425" s="122"/>
      <c r="W66425" s="123"/>
      <c r="AC66425" s="123"/>
    </row>
    <row r="66426" spans="5:29" s="2" customFormat="1">
      <c r="E66426" s="120"/>
      <c r="M66426" s="120"/>
      <c r="N66426" s="120"/>
      <c r="U66426" s="121"/>
      <c r="V66426" s="122"/>
      <c r="W66426" s="123"/>
      <c r="AC66426" s="123"/>
    </row>
    <row r="66427" spans="5:29" s="2" customFormat="1">
      <c r="E66427" s="120"/>
      <c r="M66427" s="120"/>
      <c r="N66427" s="120"/>
      <c r="U66427" s="121"/>
      <c r="V66427" s="122"/>
      <c r="W66427" s="123"/>
      <c r="AC66427" s="123"/>
    </row>
    <row r="66428" spans="5:29" s="2" customFormat="1">
      <c r="E66428" s="120"/>
      <c r="M66428" s="120"/>
      <c r="N66428" s="120"/>
      <c r="U66428" s="121"/>
      <c r="V66428" s="122"/>
      <c r="W66428" s="123"/>
      <c r="AC66428" s="123"/>
    </row>
    <row r="66429" spans="5:29" s="2" customFormat="1">
      <c r="E66429" s="120"/>
      <c r="M66429" s="120"/>
      <c r="N66429" s="120"/>
      <c r="U66429" s="121"/>
      <c r="V66429" s="122"/>
      <c r="W66429" s="123"/>
      <c r="AC66429" s="123"/>
    </row>
    <row r="66430" spans="5:29" s="2" customFormat="1">
      <c r="E66430" s="120"/>
      <c r="M66430" s="120"/>
      <c r="N66430" s="120"/>
      <c r="U66430" s="121"/>
      <c r="V66430" s="122"/>
      <c r="W66430" s="123"/>
      <c r="AC66430" s="123"/>
    </row>
    <row r="66431" spans="5:29" s="2" customFormat="1">
      <c r="E66431" s="120"/>
      <c r="M66431" s="120"/>
      <c r="N66431" s="120"/>
      <c r="U66431" s="121"/>
      <c r="V66431" s="122"/>
      <c r="W66431" s="123"/>
      <c r="AC66431" s="123"/>
    </row>
    <row r="66432" spans="5:29" s="2" customFormat="1">
      <c r="E66432" s="120"/>
      <c r="M66432" s="120"/>
      <c r="N66432" s="120"/>
      <c r="U66432" s="121"/>
      <c r="V66432" s="122"/>
      <c r="W66432" s="123"/>
      <c r="AC66432" s="123"/>
    </row>
    <row r="66433" spans="5:29" s="2" customFormat="1">
      <c r="E66433" s="120"/>
      <c r="M66433" s="120"/>
      <c r="N66433" s="120"/>
      <c r="U66433" s="121"/>
      <c r="V66433" s="122"/>
      <c r="W66433" s="123"/>
      <c r="AC66433" s="123"/>
    </row>
    <row r="66434" spans="5:29" s="2" customFormat="1">
      <c r="E66434" s="120"/>
      <c r="M66434" s="120"/>
      <c r="N66434" s="120"/>
      <c r="U66434" s="121"/>
      <c r="V66434" s="122"/>
      <c r="W66434" s="123"/>
      <c r="AC66434" s="123"/>
    </row>
    <row r="66435" spans="5:29" s="2" customFormat="1">
      <c r="E66435" s="120"/>
      <c r="M66435" s="120"/>
      <c r="N66435" s="120"/>
      <c r="U66435" s="121"/>
      <c r="V66435" s="122"/>
      <c r="W66435" s="123"/>
      <c r="AC66435" s="123"/>
    </row>
    <row r="66436" spans="5:29" s="2" customFormat="1">
      <c r="E66436" s="120"/>
      <c r="M66436" s="120"/>
      <c r="N66436" s="120"/>
      <c r="U66436" s="121"/>
      <c r="V66436" s="122"/>
      <c r="W66436" s="123"/>
      <c r="AC66436" s="123"/>
    </row>
    <row r="66437" spans="5:29" s="2" customFormat="1">
      <c r="E66437" s="120"/>
      <c r="M66437" s="120"/>
      <c r="N66437" s="120"/>
      <c r="U66437" s="121"/>
      <c r="V66437" s="122"/>
      <c r="W66437" s="123"/>
      <c r="AC66437" s="123"/>
    </row>
    <row r="66438" spans="5:29" s="2" customFormat="1">
      <c r="E66438" s="120"/>
      <c r="M66438" s="120"/>
      <c r="N66438" s="120"/>
      <c r="U66438" s="121"/>
      <c r="V66438" s="122"/>
      <c r="W66438" s="123"/>
      <c r="AC66438" s="123"/>
    </row>
    <row r="66439" spans="5:29" s="2" customFormat="1">
      <c r="E66439" s="120"/>
      <c r="M66439" s="120"/>
      <c r="N66439" s="120"/>
      <c r="U66439" s="121"/>
      <c r="V66439" s="122"/>
      <c r="W66439" s="123"/>
      <c r="AC66439" s="123"/>
    </row>
    <row r="66440" spans="5:29" s="2" customFormat="1">
      <c r="E66440" s="120"/>
      <c r="M66440" s="120"/>
      <c r="N66440" s="120"/>
      <c r="U66440" s="121"/>
      <c r="V66440" s="122"/>
      <c r="W66440" s="123"/>
      <c r="AC66440" s="123"/>
    </row>
    <row r="66441" spans="5:29" s="2" customFormat="1">
      <c r="E66441" s="120"/>
      <c r="M66441" s="120"/>
      <c r="N66441" s="120"/>
      <c r="U66441" s="121"/>
      <c r="V66441" s="122"/>
      <c r="W66441" s="123"/>
      <c r="AC66441" s="123"/>
    </row>
    <row r="66442" spans="5:29" s="2" customFormat="1">
      <c r="E66442" s="120"/>
      <c r="M66442" s="120"/>
      <c r="N66442" s="120"/>
      <c r="U66442" s="121"/>
      <c r="V66442" s="122"/>
      <c r="W66442" s="123"/>
      <c r="AC66442" s="123"/>
    </row>
    <row r="66443" spans="5:29" s="2" customFormat="1">
      <c r="E66443" s="120"/>
      <c r="M66443" s="120"/>
      <c r="N66443" s="120"/>
      <c r="U66443" s="121"/>
      <c r="V66443" s="122"/>
      <c r="W66443" s="123"/>
      <c r="AC66443" s="123"/>
    </row>
    <row r="66444" spans="5:29" s="2" customFormat="1">
      <c r="E66444" s="120"/>
      <c r="M66444" s="120"/>
      <c r="N66444" s="120"/>
      <c r="U66444" s="121"/>
      <c r="V66444" s="122"/>
      <c r="W66444" s="123"/>
      <c r="AC66444" s="123"/>
    </row>
    <row r="66445" spans="5:29" s="2" customFormat="1">
      <c r="E66445" s="120"/>
      <c r="M66445" s="120"/>
      <c r="N66445" s="120"/>
      <c r="U66445" s="121"/>
      <c r="V66445" s="122"/>
      <c r="W66445" s="123"/>
      <c r="AC66445" s="123"/>
    </row>
    <row r="66446" spans="5:29" s="2" customFormat="1">
      <c r="E66446" s="120"/>
      <c r="M66446" s="120"/>
      <c r="N66446" s="120"/>
      <c r="U66446" s="121"/>
      <c r="V66446" s="122"/>
      <c r="W66446" s="123"/>
      <c r="AC66446" s="123"/>
    </row>
    <row r="66447" spans="5:29" s="2" customFormat="1">
      <c r="E66447" s="120"/>
      <c r="M66447" s="120"/>
      <c r="N66447" s="120"/>
      <c r="U66447" s="121"/>
      <c r="V66447" s="122"/>
      <c r="W66447" s="123"/>
      <c r="AC66447" s="123"/>
    </row>
    <row r="66448" spans="5:29" s="2" customFormat="1">
      <c r="E66448" s="120"/>
      <c r="M66448" s="120"/>
      <c r="N66448" s="120"/>
      <c r="U66448" s="121"/>
      <c r="V66448" s="122"/>
      <c r="W66448" s="123"/>
      <c r="AC66448" s="123"/>
    </row>
    <row r="66449" spans="5:29" s="2" customFormat="1">
      <c r="E66449" s="120"/>
      <c r="M66449" s="120"/>
      <c r="N66449" s="120"/>
      <c r="U66449" s="121"/>
      <c r="V66449" s="122"/>
      <c r="W66449" s="123"/>
      <c r="AC66449" s="123"/>
    </row>
    <row r="66450" spans="5:29" s="2" customFormat="1">
      <c r="E66450" s="120"/>
      <c r="M66450" s="120"/>
      <c r="N66450" s="120"/>
      <c r="U66450" s="121"/>
      <c r="V66450" s="122"/>
      <c r="W66450" s="123"/>
      <c r="AC66450" s="123"/>
    </row>
    <row r="66451" spans="5:29" s="2" customFormat="1">
      <c r="E66451" s="120"/>
      <c r="M66451" s="120"/>
      <c r="N66451" s="120"/>
      <c r="U66451" s="121"/>
      <c r="V66451" s="122"/>
      <c r="W66451" s="123"/>
      <c r="AC66451" s="123"/>
    </row>
    <row r="66452" spans="5:29" s="2" customFormat="1">
      <c r="E66452" s="120"/>
      <c r="M66452" s="120"/>
      <c r="N66452" s="120"/>
      <c r="U66452" s="121"/>
      <c r="V66452" s="122"/>
      <c r="W66452" s="123"/>
      <c r="AC66452" s="123"/>
    </row>
    <row r="66453" spans="5:29" s="2" customFormat="1">
      <c r="E66453" s="120"/>
      <c r="M66453" s="120"/>
      <c r="N66453" s="120"/>
      <c r="U66453" s="121"/>
      <c r="V66453" s="122"/>
      <c r="W66453" s="123"/>
      <c r="AC66453" s="123"/>
    </row>
    <row r="66454" spans="5:29" s="2" customFormat="1">
      <c r="E66454" s="120"/>
      <c r="M66454" s="120"/>
      <c r="N66454" s="120"/>
      <c r="U66454" s="121"/>
      <c r="V66454" s="122"/>
      <c r="W66454" s="123"/>
      <c r="AC66454" s="123"/>
    </row>
    <row r="66455" spans="5:29" s="2" customFormat="1">
      <c r="E66455" s="120"/>
      <c r="M66455" s="120"/>
      <c r="N66455" s="120"/>
      <c r="U66455" s="121"/>
      <c r="V66455" s="122"/>
      <c r="W66455" s="123"/>
      <c r="AC66455" s="123"/>
    </row>
    <row r="66456" spans="5:29" s="2" customFormat="1">
      <c r="E66456" s="120"/>
      <c r="M66456" s="120"/>
      <c r="N66456" s="120"/>
      <c r="U66456" s="121"/>
      <c r="V66456" s="122"/>
      <c r="W66456" s="123"/>
      <c r="AC66456" s="123"/>
    </row>
    <row r="66457" spans="5:29" s="2" customFormat="1">
      <c r="E66457" s="120"/>
      <c r="M66457" s="120"/>
      <c r="N66457" s="120"/>
      <c r="U66457" s="121"/>
      <c r="V66457" s="122"/>
      <c r="W66457" s="123"/>
      <c r="AC66457" s="123"/>
    </row>
    <row r="66458" spans="5:29" s="2" customFormat="1">
      <c r="E66458" s="120"/>
      <c r="M66458" s="120"/>
      <c r="N66458" s="120"/>
      <c r="U66458" s="121"/>
      <c r="V66458" s="122"/>
      <c r="W66458" s="123"/>
      <c r="AC66458" s="123"/>
    </row>
    <row r="66459" spans="5:29" s="2" customFormat="1">
      <c r="E66459" s="120"/>
      <c r="M66459" s="120"/>
      <c r="N66459" s="120"/>
      <c r="U66459" s="121"/>
      <c r="V66459" s="122"/>
      <c r="W66459" s="123"/>
      <c r="AC66459" s="123"/>
    </row>
    <row r="66460" spans="5:29" s="2" customFormat="1">
      <c r="E66460" s="120"/>
      <c r="M66460" s="120"/>
      <c r="N66460" s="120"/>
      <c r="U66460" s="121"/>
      <c r="V66460" s="122"/>
      <c r="W66460" s="123"/>
      <c r="AC66460" s="123"/>
    </row>
    <row r="66461" spans="5:29" s="2" customFormat="1">
      <c r="E66461" s="120"/>
      <c r="M66461" s="120"/>
      <c r="N66461" s="120"/>
      <c r="U66461" s="121"/>
      <c r="V66461" s="122"/>
      <c r="W66461" s="123"/>
      <c r="AC66461" s="123"/>
    </row>
    <row r="66462" spans="5:29" s="2" customFormat="1">
      <c r="E66462" s="120"/>
      <c r="M66462" s="120"/>
      <c r="N66462" s="120"/>
      <c r="U66462" s="121"/>
      <c r="V66462" s="122"/>
      <c r="W66462" s="123"/>
      <c r="AC66462" s="123"/>
    </row>
    <row r="66463" spans="5:29" s="2" customFormat="1">
      <c r="E66463" s="120"/>
      <c r="M66463" s="120"/>
      <c r="N66463" s="120"/>
      <c r="U66463" s="121"/>
      <c r="V66463" s="122"/>
      <c r="W66463" s="123"/>
      <c r="AC66463" s="123"/>
    </row>
    <row r="66464" spans="5:29" s="2" customFormat="1">
      <c r="E66464" s="120"/>
      <c r="M66464" s="120"/>
      <c r="N66464" s="120"/>
      <c r="U66464" s="121"/>
      <c r="V66464" s="122"/>
      <c r="W66464" s="123"/>
      <c r="AC66464" s="123"/>
    </row>
    <row r="66465" spans="5:29" s="2" customFormat="1">
      <c r="E66465" s="120"/>
      <c r="M66465" s="120"/>
      <c r="N66465" s="120"/>
      <c r="U66465" s="121"/>
      <c r="V66465" s="122"/>
      <c r="W66465" s="123"/>
      <c r="AC66465" s="123"/>
    </row>
    <row r="66466" spans="5:29" s="2" customFormat="1">
      <c r="E66466" s="120"/>
      <c r="M66466" s="120"/>
      <c r="N66466" s="120"/>
      <c r="U66466" s="121"/>
      <c r="V66466" s="122"/>
      <c r="W66466" s="123"/>
      <c r="AC66466" s="123"/>
    </row>
    <row r="66467" spans="5:29" s="2" customFormat="1">
      <c r="E66467" s="120"/>
      <c r="M66467" s="120"/>
      <c r="N66467" s="120"/>
      <c r="U66467" s="121"/>
      <c r="V66467" s="122"/>
      <c r="W66467" s="123"/>
      <c r="AC66467" s="123"/>
    </row>
    <row r="66468" spans="5:29" s="2" customFormat="1">
      <c r="E66468" s="120"/>
      <c r="M66468" s="120"/>
      <c r="N66468" s="120"/>
      <c r="U66468" s="121"/>
      <c r="V66468" s="122"/>
      <c r="W66468" s="123"/>
      <c r="AC66468" s="123"/>
    </row>
    <row r="66469" spans="5:29" s="2" customFormat="1">
      <c r="E66469" s="120"/>
      <c r="M66469" s="120"/>
      <c r="N66469" s="120"/>
      <c r="U66469" s="121"/>
      <c r="V66469" s="122"/>
      <c r="W66469" s="123"/>
      <c r="AC66469" s="123"/>
    </row>
    <row r="66470" spans="5:29" s="2" customFormat="1">
      <c r="E66470" s="120"/>
      <c r="M66470" s="120"/>
      <c r="N66470" s="120"/>
      <c r="U66470" s="121"/>
      <c r="V66470" s="122"/>
      <c r="W66470" s="123"/>
      <c r="AC66470" s="123"/>
    </row>
    <row r="66471" spans="5:29" s="2" customFormat="1">
      <c r="E66471" s="120"/>
      <c r="M66471" s="120"/>
      <c r="N66471" s="120"/>
      <c r="U66471" s="121"/>
      <c r="V66471" s="122"/>
      <c r="W66471" s="123"/>
      <c r="AC66471" s="123"/>
    </row>
    <row r="66472" spans="5:29" s="2" customFormat="1">
      <c r="E66472" s="120"/>
      <c r="M66472" s="120"/>
      <c r="N66472" s="120"/>
      <c r="U66472" s="121"/>
      <c r="V66472" s="122"/>
      <c r="W66472" s="123"/>
      <c r="AC66472" s="123"/>
    </row>
    <row r="66473" spans="5:29" s="2" customFormat="1">
      <c r="E66473" s="120"/>
      <c r="M66473" s="120"/>
      <c r="N66473" s="120"/>
      <c r="U66473" s="121"/>
      <c r="V66473" s="122"/>
      <c r="W66473" s="123"/>
      <c r="AC66473" s="123"/>
    </row>
    <row r="66474" spans="5:29" s="2" customFormat="1">
      <c r="E66474" s="120"/>
      <c r="M66474" s="120"/>
      <c r="N66474" s="120"/>
      <c r="U66474" s="121"/>
      <c r="V66474" s="122"/>
      <c r="W66474" s="123"/>
      <c r="AC66474" s="123"/>
    </row>
    <row r="66475" spans="5:29" s="2" customFormat="1">
      <c r="E66475" s="120"/>
      <c r="M66475" s="120"/>
      <c r="N66475" s="120"/>
      <c r="U66475" s="121"/>
      <c r="V66475" s="122"/>
      <c r="W66475" s="123"/>
      <c r="AC66475" s="123"/>
    </row>
    <row r="66476" spans="5:29" s="2" customFormat="1">
      <c r="E66476" s="120"/>
      <c r="M66476" s="120"/>
      <c r="N66476" s="120"/>
      <c r="U66476" s="121"/>
      <c r="V66476" s="122"/>
      <c r="W66476" s="123"/>
      <c r="AC66476" s="123"/>
    </row>
    <row r="66477" spans="5:29" s="2" customFormat="1">
      <c r="E66477" s="120"/>
      <c r="M66477" s="120"/>
      <c r="N66477" s="120"/>
      <c r="U66477" s="121"/>
      <c r="V66477" s="122"/>
      <c r="W66477" s="123"/>
      <c r="AC66477" s="123"/>
    </row>
    <row r="66478" spans="5:29" s="2" customFormat="1">
      <c r="E66478" s="120"/>
      <c r="M66478" s="120"/>
      <c r="N66478" s="120"/>
      <c r="U66478" s="121"/>
      <c r="V66478" s="122"/>
      <c r="W66478" s="123"/>
      <c r="AC66478" s="123"/>
    </row>
    <row r="66479" spans="5:29" s="2" customFormat="1">
      <c r="E66479" s="120"/>
      <c r="M66479" s="120"/>
      <c r="N66479" s="120"/>
      <c r="U66479" s="121"/>
      <c r="V66479" s="122"/>
      <c r="W66479" s="123"/>
      <c r="AC66479" s="123"/>
    </row>
    <row r="66480" spans="5:29" s="2" customFormat="1">
      <c r="E66480" s="120"/>
      <c r="M66480" s="120"/>
      <c r="N66480" s="120"/>
      <c r="U66480" s="121"/>
      <c r="V66480" s="122"/>
      <c r="W66480" s="123"/>
      <c r="AC66480" s="123"/>
    </row>
    <row r="66481" spans="5:29" s="2" customFormat="1">
      <c r="E66481" s="120"/>
      <c r="M66481" s="120"/>
      <c r="N66481" s="120"/>
      <c r="U66481" s="121"/>
      <c r="V66481" s="122"/>
      <c r="W66481" s="123"/>
      <c r="AC66481" s="123"/>
    </row>
    <row r="66482" spans="5:29" s="2" customFormat="1">
      <c r="E66482" s="120"/>
      <c r="M66482" s="120"/>
      <c r="N66482" s="120"/>
      <c r="U66482" s="121"/>
      <c r="V66482" s="122"/>
      <c r="W66482" s="123"/>
      <c r="AC66482" s="123"/>
    </row>
    <row r="66483" spans="5:29" s="2" customFormat="1">
      <c r="E66483" s="120"/>
      <c r="M66483" s="120"/>
      <c r="N66483" s="120"/>
      <c r="U66483" s="121"/>
      <c r="V66483" s="122"/>
      <c r="W66483" s="123"/>
      <c r="AC66483" s="123"/>
    </row>
    <row r="66484" spans="5:29" s="2" customFormat="1">
      <c r="E66484" s="120"/>
      <c r="M66484" s="120"/>
      <c r="N66484" s="120"/>
      <c r="U66484" s="121"/>
      <c r="V66484" s="122"/>
      <c r="W66484" s="123"/>
      <c r="AC66484" s="123"/>
    </row>
    <row r="66485" spans="5:29" s="2" customFormat="1">
      <c r="E66485" s="120"/>
      <c r="M66485" s="120"/>
      <c r="N66485" s="120"/>
      <c r="U66485" s="121"/>
      <c r="V66485" s="122"/>
      <c r="W66485" s="123"/>
      <c r="AC66485" s="123"/>
    </row>
    <row r="66486" spans="5:29" s="2" customFormat="1">
      <c r="E66486" s="120"/>
      <c r="M66486" s="120"/>
      <c r="N66486" s="120"/>
      <c r="U66486" s="121"/>
      <c r="V66486" s="122"/>
      <c r="W66486" s="123"/>
      <c r="AC66486" s="123"/>
    </row>
    <row r="66487" spans="5:29" s="2" customFormat="1">
      <c r="E66487" s="120"/>
      <c r="M66487" s="120"/>
      <c r="N66487" s="120"/>
      <c r="U66487" s="121"/>
      <c r="V66487" s="122"/>
      <c r="W66487" s="123"/>
      <c r="AC66487" s="123"/>
    </row>
    <row r="66488" spans="5:29" s="2" customFormat="1">
      <c r="E66488" s="120"/>
      <c r="M66488" s="120"/>
      <c r="N66488" s="120"/>
      <c r="U66488" s="121"/>
      <c r="V66488" s="122"/>
      <c r="W66488" s="123"/>
      <c r="AC66488" s="123"/>
    </row>
    <row r="66489" spans="5:29" s="2" customFormat="1">
      <c r="E66489" s="120"/>
      <c r="M66489" s="120"/>
      <c r="N66489" s="120"/>
      <c r="U66489" s="121"/>
      <c r="V66489" s="122"/>
      <c r="W66489" s="123"/>
      <c r="AC66489" s="123"/>
    </row>
    <row r="66490" spans="5:29" s="2" customFormat="1">
      <c r="E66490" s="120"/>
      <c r="M66490" s="120"/>
      <c r="N66490" s="120"/>
      <c r="U66490" s="121"/>
      <c r="V66490" s="122"/>
      <c r="W66490" s="123"/>
      <c r="AC66490" s="123"/>
    </row>
    <row r="66491" spans="5:29" s="2" customFormat="1">
      <c r="E66491" s="120"/>
      <c r="M66491" s="120"/>
      <c r="N66491" s="120"/>
      <c r="U66491" s="121"/>
      <c r="V66491" s="122"/>
      <c r="W66491" s="123"/>
      <c r="AC66491" s="123"/>
    </row>
    <row r="66492" spans="5:29" s="2" customFormat="1">
      <c r="E66492" s="120"/>
      <c r="M66492" s="120"/>
      <c r="N66492" s="120"/>
      <c r="U66492" s="121"/>
      <c r="V66492" s="122"/>
      <c r="W66492" s="123"/>
      <c r="AC66492" s="123"/>
    </row>
    <row r="66493" spans="5:29" s="2" customFormat="1">
      <c r="E66493" s="120"/>
      <c r="M66493" s="120"/>
      <c r="N66493" s="120"/>
      <c r="U66493" s="121"/>
      <c r="V66493" s="122"/>
      <c r="W66493" s="123"/>
      <c r="AC66493" s="123"/>
    </row>
    <row r="66494" spans="5:29" s="2" customFormat="1">
      <c r="E66494" s="120"/>
      <c r="M66494" s="120"/>
      <c r="N66494" s="120"/>
      <c r="U66494" s="121"/>
      <c r="V66494" s="122"/>
      <c r="W66494" s="123"/>
      <c r="AC66494" s="123"/>
    </row>
    <row r="66495" spans="5:29" s="2" customFormat="1">
      <c r="E66495" s="120"/>
      <c r="M66495" s="120"/>
      <c r="N66495" s="120"/>
      <c r="U66495" s="121"/>
      <c r="V66495" s="122"/>
      <c r="W66495" s="123"/>
      <c r="AC66495" s="123"/>
    </row>
    <row r="66496" spans="5:29" s="2" customFormat="1">
      <c r="E66496" s="120"/>
      <c r="M66496" s="120"/>
      <c r="N66496" s="120"/>
      <c r="U66496" s="121"/>
      <c r="V66496" s="122"/>
      <c r="W66496" s="123"/>
      <c r="AC66496" s="123"/>
    </row>
    <row r="66497" spans="5:29" s="2" customFormat="1">
      <c r="E66497" s="120"/>
      <c r="M66497" s="120"/>
      <c r="N66497" s="120"/>
      <c r="U66497" s="121"/>
      <c r="V66497" s="122"/>
      <c r="W66497" s="123"/>
      <c r="AC66497" s="123"/>
    </row>
    <row r="66498" spans="5:29" s="2" customFormat="1">
      <c r="E66498" s="120"/>
      <c r="M66498" s="120"/>
      <c r="N66498" s="120"/>
      <c r="U66498" s="121"/>
      <c r="V66498" s="122"/>
      <c r="W66498" s="123"/>
      <c r="AC66498" s="123"/>
    </row>
    <row r="66499" spans="5:29" s="2" customFormat="1">
      <c r="E66499" s="120"/>
      <c r="M66499" s="120"/>
      <c r="N66499" s="120"/>
      <c r="U66499" s="121"/>
      <c r="V66499" s="122"/>
      <c r="W66499" s="123"/>
      <c r="AC66499" s="123"/>
    </row>
    <row r="66500" spans="5:29" s="2" customFormat="1">
      <c r="E66500" s="120"/>
      <c r="M66500" s="120"/>
      <c r="N66500" s="120"/>
      <c r="U66500" s="121"/>
      <c r="V66500" s="122"/>
      <c r="W66500" s="123"/>
      <c r="AC66500" s="123"/>
    </row>
    <row r="66501" spans="5:29" s="2" customFormat="1">
      <c r="E66501" s="120"/>
      <c r="M66501" s="120"/>
      <c r="N66501" s="120"/>
      <c r="U66501" s="121"/>
      <c r="V66501" s="122"/>
      <c r="W66501" s="123"/>
      <c r="AC66501" s="123"/>
    </row>
    <row r="66502" spans="5:29" s="2" customFormat="1">
      <c r="E66502" s="120"/>
      <c r="M66502" s="120"/>
      <c r="N66502" s="120"/>
      <c r="U66502" s="121"/>
      <c r="V66502" s="122"/>
      <c r="W66502" s="123"/>
      <c r="AC66502" s="123"/>
    </row>
    <row r="66503" spans="5:29" s="2" customFormat="1">
      <c r="E66503" s="120"/>
      <c r="M66503" s="120"/>
      <c r="N66503" s="120"/>
      <c r="U66503" s="121"/>
      <c r="V66503" s="122"/>
      <c r="W66503" s="123"/>
      <c r="AC66503" s="123"/>
    </row>
    <row r="66504" spans="5:29" s="2" customFormat="1">
      <c r="E66504" s="120"/>
      <c r="M66504" s="120"/>
      <c r="N66504" s="120"/>
      <c r="U66504" s="121"/>
      <c r="V66504" s="122"/>
      <c r="W66504" s="123"/>
      <c r="AC66504" s="123"/>
    </row>
    <row r="66505" spans="5:29" s="2" customFormat="1">
      <c r="E66505" s="120"/>
      <c r="M66505" s="120"/>
      <c r="N66505" s="120"/>
      <c r="U66505" s="121"/>
      <c r="V66505" s="122"/>
      <c r="W66505" s="123"/>
      <c r="AC66505" s="123"/>
    </row>
    <row r="66506" spans="5:29" s="2" customFormat="1">
      <c r="E66506" s="120"/>
      <c r="M66506" s="120"/>
      <c r="N66506" s="120"/>
      <c r="U66506" s="121"/>
      <c r="V66506" s="122"/>
      <c r="W66506" s="123"/>
      <c r="AC66506" s="123"/>
    </row>
    <row r="66507" spans="5:29" s="2" customFormat="1">
      <c r="E66507" s="120"/>
      <c r="M66507" s="120"/>
      <c r="N66507" s="120"/>
      <c r="U66507" s="121"/>
      <c r="V66507" s="122"/>
      <c r="W66507" s="123"/>
      <c r="AC66507" s="123"/>
    </row>
    <row r="66508" spans="5:29" s="2" customFormat="1">
      <c r="E66508" s="120"/>
      <c r="M66508" s="120"/>
      <c r="N66508" s="120"/>
      <c r="U66508" s="121"/>
      <c r="V66508" s="122"/>
      <c r="W66508" s="123"/>
      <c r="AC66508" s="123"/>
    </row>
    <row r="66509" spans="5:29" s="2" customFormat="1">
      <c r="E66509" s="120"/>
      <c r="M66509" s="120"/>
      <c r="N66509" s="120"/>
      <c r="U66509" s="121"/>
      <c r="V66509" s="122"/>
      <c r="W66509" s="123"/>
      <c r="AC66509" s="123"/>
    </row>
    <row r="66510" spans="5:29" s="2" customFormat="1">
      <c r="E66510" s="120"/>
      <c r="M66510" s="120"/>
      <c r="N66510" s="120"/>
      <c r="U66510" s="121"/>
      <c r="V66510" s="122"/>
      <c r="W66510" s="123"/>
      <c r="AC66510" s="123"/>
    </row>
    <row r="66511" spans="5:29" s="2" customFormat="1">
      <c r="E66511" s="120"/>
      <c r="M66511" s="120"/>
      <c r="N66511" s="120"/>
      <c r="U66511" s="121"/>
      <c r="V66511" s="122"/>
      <c r="W66511" s="123"/>
      <c r="AC66511" s="123"/>
    </row>
    <row r="66512" spans="5:29" s="2" customFormat="1">
      <c r="E66512" s="120"/>
      <c r="M66512" s="120"/>
      <c r="N66512" s="120"/>
      <c r="U66512" s="121"/>
      <c r="V66512" s="122"/>
      <c r="W66512" s="123"/>
      <c r="AC66512" s="123"/>
    </row>
    <row r="66513" spans="5:29" s="2" customFormat="1">
      <c r="E66513" s="120"/>
      <c r="M66513" s="120"/>
      <c r="N66513" s="120"/>
      <c r="U66513" s="121"/>
      <c r="V66513" s="122"/>
      <c r="W66513" s="123"/>
      <c r="AC66513" s="123"/>
    </row>
    <row r="66514" spans="5:29" s="2" customFormat="1">
      <c r="E66514" s="120"/>
      <c r="M66514" s="120"/>
      <c r="N66514" s="120"/>
      <c r="U66514" s="121"/>
      <c r="V66514" s="122"/>
      <c r="W66514" s="123"/>
      <c r="AC66514" s="123"/>
    </row>
    <row r="66515" spans="5:29" s="2" customFormat="1">
      <c r="E66515" s="120"/>
      <c r="M66515" s="120"/>
      <c r="N66515" s="120"/>
      <c r="U66515" s="121"/>
      <c r="V66515" s="122"/>
      <c r="W66515" s="123"/>
      <c r="AC66515" s="123"/>
    </row>
    <row r="66516" spans="5:29" s="2" customFormat="1">
      <c r="E66516" s="120"/>
      <c r="M66516" s="120"/>
      <c r="N66516" s="120"/>
      <c r="U66516" s="121"/>
      <c r="V66516" s="122"/>
      <c r="W66516" s="123"/>
      <c r="AC66516" s="123"/>
    </row>
    <row r="66517" spans="5:29" s="2" customFormat="1">
      <c r="E66517" s="120"/>
      <c r="M66517" s="120"/>
      <c r="N66517" s="120"/>
      <c r="U66517" s="121"/>
      <c r="V66517" s="122"/>
      <c r="W66517" s="123"/>
      <c r="AC66517" s="123"/>
    </row>
    <row r="66518" spans="5:29" s="2" customFormat="1">
      <c r="E66518" s="120"/>
      <c r="M66518" s="120"/>
      <c r="N66518" s="120"/>
      <c r="U66518" s="121"/>
      <c r="V66518" s="122"/>
      <c r="W66518" s="123"/>
      <c r="AC66518" s="123"/>
    </row>
    <row r="66519" spans="5:29" s="2" customFormat="1">
      <c r="E66519" s="120"/>
      <c r="M66519" s="120"/>
      <c r="N66519" s="120"/>
      <c r="U66519" s="121"/>
      <c r="V66519" s="122"/>
      <c r="W66519" s="123"/>
      <c r="AC66519" s="123"/>
    </row>
    <row r="66520" spans="5:29" s="2" customFormat="1">
      <c r="E66520" s="120"/>
      <c r="M66520" s="120"/>
      <c r="N66520" s="120"/>
      <c r="U66520" s="121"/>
      <c r="V66520" s="122"/>
      <c r="W66520" s="123"/>
      <c r="AC66520" s="123"/>
    </row>
    <row r="66521" spans="5:29" s="2" customFormat="1">
      <c r="E66521" s="120"/>
      <c r="M66521" s="120"/>
      <c r="N66521" s="120"/>
      <c r="U66521" s="121"/>
      <c r="V66521" s="122"/>
      <c r="W66521" s="123"/>
      <c r="AC66521" s="123"/>
    </row>
    <row r="66522" spans="5:29" s="2" customFormat="1">
      <c r="E66522" s="120"/>
      <c r="M66522" s="120"/>
      <c r="N66522" s="120"/>
      <c r="U66522" s="121"/>
      <c r="V66522" s="122"/>
      <c r="W66522" s="123"/>
      <c r="AC66522" s="123"/>
    </row>
    <row r="66523" spans="5:29" s="2" customFormat="1">
      <c r="E66523" s="120"/>
      <c r="M66523" s="120"/>
      <c r="N66523" s="120"/>
      <c r="U66523" s="121"/>
      <c r="V66523" s="122"/>
      <c r="W66523" s="123"/>
      <c r="AC66523" s="123"/>
    </row>
    <row r="66524" spans="5:29" s="2" customFormat="1">
      <c r="E66524" s="120"/>
      <c r="M66524" s="120"/>
      <c r="N66524" s="120"/>
      <c r="U66524" s="121"/>
      <c r="V66524" s="122"/>
      <c r="W66524" s="123"/>
      <c r="AC66524" s="123"/>
    </row>
    <row r="66525" spans="5:29" s="2" customFormat="1">
      <c r="E66525" s="120"/>
      <c r="M66525" s="120"/>
      <c r="N66525" s="120"/>
      <c r="U66525" s="121"/>
      <c r="V66525" s="122"/>
      <c r="W66525" s="123"/>
      <c r="AC66525" s="123"/>
    </row>
    <row r="66526" spans="5:29" s="2" customFormat="1">
      <c r="E66526" s="120"/>
      <c r="M66526" s="120"/>
      <c r="N66526" s="120"/>
      <c r="U66526" s="121"/>
      <c r="V66526" s="122"/>
      <c r="W66526" s="123"/>
      <c r="AC66526" s="123"/>
    </row>
    <row r="66527" spans="5:29" s="2" customFormat="1">
      <c r="E66527" s="120"/>
      <c r="M66527" s="120"/>
      <c r="N66527" s="120"/>
      <c r="U66527" s="121"/>
      <c r="V66527" s="122"/>
      <c r="W66527" s="123"/>
      <c r="AC66527" s="123"/>
    </row>
    <row r="66528" spans="5:29" s="2" customFormat="1">
      <c r="E66528" s="120"/>
      <c r="M66528" s="120"/>
      <c r="N66528" s="120"/>
      <c r="U66528" s="121"/>
      <c r="V66528" s="122"/>
      <c r="W66528" s="123"/>
      <c r="AC66528" s="123"/>
    </row>
    <row r="66529" spans="5:29" s="2" customFormat="1">
      <c r="E66529" s="120"/>
      <c r="M66529" s="120"/>
      <c r="N66529" s="120"/>
      <c r="U66529" s="121"/>
      <c r="V66529" s="122"/>
      <c r="W66529" s="123"/>
      <c r="AC66529" s="123"/>
    </row>
    <row r="66530" spans="5:29" s="2" customFormat="1">
      <c r="E66530" s="120"/>
      <c r="M66530" s="120"/>
      <c r="N66530" s="120"/>
      <c r="U66530" s="121"/>
      <c r="V66530" s="122"/>
      <c r="W66530" s="123"/>
      <c r="AC66530" s="123"/>
    </row>
    <row r="66531" spans="5:29" s="2" customFormat="1">
      <c r="E66531" s="120"/>
      <c r="M66531" s="120"/>
      <c r="N66531" s="120"/>
      <c r="U66531" s="121"/>
      <c r="V66531" s="122"/>
      <c r="W66531" s="123"/>
      <c r="AC66531" s="123"/>
    </row>
    <row r="66532" spans="5:29" s="2" customFormat="1">
      <c r="E66532" s="120"/>
      <c r="M66532" s="120"/>
      <c r="N66532" s="120"/>
      <c r="U66532" s="121"/>
      <c r="V66532" s="122"/>
      <c r="W66532" s="123"/>
      <c r="AC66532" s="123"/>
    </row>
    <row r="66533" spans="5:29" s="2" customFormat="1">
      <c r="E66533" s="120"/>
      <c r="M66533" s="120"/>
      <c r="N66533" s="120"/>
      <c r="U66533" s="121"/>
      <c r="V66533" s="122"/>
      <c r="W66533" s="123"/>
      <c r="AC66533" s="123"/>
    </row>
    <row r="66534" spans="5:29" s="2" customFormat="1">
      <c r="E66534" s="120"/>
      <c r="M66534" s="120"/>
      <c r="N66534" s="120"/>
      <c r="U66534" s="121"/>
      <c r="V66534" s="122"/>
      <c r="W66534" s="123"/>
      <c r="AC66534" s="123"/>
    </row>
    <row r="66535" spans="5:29" s="2" customFormat="1">
      <c r="E66535" s="120"/>
      <c r="M66535" s="120"/>
      <c r="N66535" s="120"/>
      <c r="U66535" s="121"/>
      <c r="V66535" s="122"/>
      <c r="W66535" s="123"/>
      <c r="AC66535" s="123"/>
    </row>
    <row r="66536" spans="5:29" s="2" customFormat="1">
      <c r="E66536" s="120"/>
      <c r="M66536" s="120"/>
      <c r="N66536" s="120"/>
      <c r="U66536" s="121"/>
      <c r="V66536" s="122"/>
      <c r="W66536" s="123"/>
      <c r="AC66536" s="123"/>
    </row>
    <row r="66537" spans="5:29" s="2" customFormat="1">
      <c r="E66537" s="120"/>
      <c r="M66537" s="120"/>
      <c r="N66537" s="120"/>
      <c r="U66537" s="121"/>
      <c r="V66537" s="122"/>
      <c r="W66537" s="123"/>
      <c r="AC66537" s="123"/>
    </row>
    <row r="66538" spans="5:29" s="2" customFormat="1">
      <c r="E66538" s="120"/>
      <c r="M66538" s="120"/>
      <c r="N66538" s="120"/>
      <c r="U66538" s="121"/>
      <c r="V66538" s="122"/>
      <c r="W66538" s="123"/>
      <c r="AC66538" s="123"/>
    </row>
    <row r="66539" spans="5:29" s="2" customFormat="1">
      <c r="E66539" s="120"/>
      <c r="M66539" s="120"/>
      <c r="N66539" s="120"/>
      <c r="U66539" s="121"/>
      <c r="V66539" s="122"/>
      <c r="W66539" s="123"/>
      <c r="AC66539" s="123"/>
    </row>
    <row r="66540" spans="5:29" s="2" customFormat="1">
      <c r="E66540" s="120"/>
      <c r="M66540" s="120"/>
      <c r="N66540" s="120"/>
      <c r="U66540" s="121"/>
      <c r="V66540" s="122"/>
      <c r="W66540" s="123"/>
      <c r="AC66540" s="123"/>
    </row>
    <row r="66541" spans="5:29" s="2" customFormat="1">
      <c r="E66541" s="120"/>
      <c r="M66541" s="120"/>
      <c r="N66541" s="120"/>
      <c r="U66541" s="121"/>
      <c r="V66541" s="122"/>
      <c r="W66541" s="123"/>
      <c r="AC66541" s="123"/>
    </row>
    <row r="66542" spans="5:29" s="2" customFormat="1">
      <c r="E66542" s="120"/>
      <c r="M66542" s="120"/>
      <c r="N66542" s="120"/>
      <c r="U66542" s="121"/>
      <c r="V66542" s="122"/>
      <c r="W66542" s="123"/>
      <c r="AC66542" s="123"/>
    </row>
    <row r="66543" spans="5:29" s="2" customFormat="1">
      <c r="E66543" s="120"/>
      <c r="M66543" s="120"/>
      <c r="N66543" s="120"/>
      <c r="U66543" s="121"/>
      <c r="V66543" s="122"/>
      <c r="W66543" s="123"/>
      <c r="AC66543" s="123"/>
    </row>
    <row r="66544" spans="5:29" s="2" customFormat="1">
      <c r="E66544" s="120"/>
      <c r="M66544" s="120"/>
      <c r="N66544" s="120"/>
      <c r="U66544" s="121"/>
      <c r="V66544" s="122"/>
      <c r="W66544" s="123"/>
      <c r="AC66544" s="123"/>
    </row>
    <row r="66545" spans="5:29" s="2" customFormat="1">
      <c r="E66545" s="120"/>
      <c r="M66545" s="120"/>
      <c r="N66545" s="120"/>
      <c r="U66545" s="121"/>
      <c r="V66545" s="122"/>
      <c r="W66545" s="123"/>
      <c r="AC66545" s="123"/>
    </row>
    <row r="66546" spans="5:29" s="2" customFormat="1">
      <c r="E66546" s="120"/>
      <c r="M66546" s="120"/>
      <c r="N66546" s="120"/>
      <c r="U66546" s="121"/>
      <c r="V66546" s="122"/>
      <c r="W66546" s="123"/>
      <c r="AC66546" s="123"/>
    </row>
    <row r="66547" spans="5:29" s="2" customFormat="1">
      <c r="E66547" s="120"/>
      <c r="M66547" s="120"/>
      <c r="N66547" s="120"/>
      <c r="U66547" s="121"/>
      <c r="V66547" s="122"/>
      <c r="W66547" s="123"/>
      <c r="AC66547" s="123"/>
    </row>
    <row r="66548" spans="5:29" s="2" customFormat="1">
      <c r="E66548" s="120"/>
      <c r="M66548" s="120"/>
      <c r="N66548" s="120"/>
      <c r="U66548" s="121"/>
      <c r="V66548" s="122"/>
      <c r="W66548" s="123"/>
      <c r="AC66548" s="123"/>
    </row>
    <row r="66549" spans="5:29" s="2" customFormat="1">
      <c r="E66549" s="120"/>
      <c r="M66549" s="120"/>
      <c r="N66549" s="120"/>
      <c r="U66549" s="121"/>
      <c r="V66549" s="122"/>
      <c r="W66549" s="123"/>
      <c r="AC66549" s="123"/>
    </row>
    <row r="66550" spans="5:29" s="2" customFormat="1">
      <c r="E66550" s="120"/>
      <c r="M66550" s="120"/>
      <c r="N66550" s="120"/>
      <c r="U66550" s="121"/>
      <c r="V66550" s="122"/>
      <c r="W66550" s="123"/>
      <c r="AC66550" s="123"/>
    </row>
    <row r="66551" spans="5:29" s="2" customFormat="1">
      <c r="E66551" s="120"/>
      <c r="M66551" s="120"/>
      <c r="N66551" s="120"/>
      <c r="U66551" s="121"/>
      <c r="V66551" s="122"/>
      <c r="W66551" s="123"/>
      <c r="AC66551" s="123"/>
    </row>
    <row r="66552" spans="5:29" s="2" customFormat="1">
      <c r="E66552" s="120"/>
      <c r="M66552" s="120"/>
      <c r="N66552" s="120"/>
      <c r="U66552" s="121"/>
      <c r="V66552" s="122"/>
      <c r="W66552" s="123"/>
      <c r="AC66552" s="123"/>
    </row>
    <row r="66553" spans="5:29" s="2" customFormat="1">
      <c r="E66553" s="120"/>
      <c r="M66553" s="120"/>
      <c r="N66553" s="120"/>
      <c r="U66553" s="121"/>
      <c r="V66553" s="122"/>
      <c r="W66553" s="123"/>
      <c r="AC66553" s="123"/>
    </row>
    <row r="66554" spans="5:29" s="2" customFormat="1">
      <c r="E66554" s="120"/>
      <c r="M66554" s="120"/>
      <c r="N66554" s="120"/>
      <c r="U66554" s="121"/>
      <c r="V66554" s="122"/>
      <c r="W66554" s="123"/>
      <c r="AC66554" s="123"/>
    </row>
    <row r="66555" spans="5:29" s="2" customFormat="1">
      <c r="E66555" s="120"/>
      <c r="M66555" s="120"/>
      <c r="N66555" s="120"/>
      <c r="U66555" s="121"/>
      <c r="V66555" s="122"/>
      <c r="W66555" s="123"/>
      <c r="AC66555" s="123"/>
    </row>
    <row r="66556" spans="5:29" s="2" customFormat="1">
      <c r="E66556" s="120"/>
      <c r="M66556" s="120"/>
      <c r="N66556" s="120"/>
      <c r="U66556" s="121"/>
      <c r="V66556" s="122"/>
      <c r="W66556" s="123"/>
      <c r="AC66556" s="123"/>
    </row>
    <row r="66557" spans="5:29" s="2" customFormat="1">
      <c r="E66557" s="120"/>
      <c r="M66557" s="120"/>
      <c r="N66557" s="120"/>
      <c r="U66557" s="121"/>
      <c r="V66557" s="122"/>
      <c r="W66557" s="123"/>
      <c r="AC66557" s="123"/>
    </row>
    <row r="66558" spans="5:29" s="2" customFormat="1">
      <c r="E66558" s="120"/>
      <c r="M66558" s="120"/>
      <c r="N66558" s="120"/>
      <c r="U66558" s="121"/>
      <c r="V66558" s="122"/>
      <c r="W66558" s="123"/>
      <c r="AC66558" s="123"/>
    </row>
    <row r="66559" spans="5:29" s="2" customFormat="1">
      <c r="E66559" s="120"/>
      <c r="M66559" s="120"/>
      <c r="N66559" s="120"/>
      <c r="U66559" s="121"/>
      <c r="V66559" s="122"/>
      <c r="W66559" s="123"/>
      <c r="AC66559" s="123"/>
    </row>
    <row r="66560" spans="5:29" s="2" customFormat="1">
      <c r="E66560" s="120"/>
      <c r="M66560" s="120"/>
      <c r="N66560" s="120"/>
      <c r="U66560" s="121"/>
      <c r="V66560" s="122"/>
      <c r="W66560" s="123"/>
      <c r="AC66560" s="123"/>
    </row>
    <row r="66561" spans="5:29" s="2" customFormat="1">
      <c r="E66561" s="120"/>
      <c r="M66561" s="120"/>
      <c r="N66561" s="120"/>
      <c r="U66561" s="121"/>
      <c r="V66561" s="122"/>
      <c r="W66561" s="123"/>
      <c r="AC66561" s="123"/>
    </row>
    <row r="66562" spans="5:29" s="2" customFormat="1">
      <c r="E66562" s="120"/>
      <c r="M66562" s="120"/>
      <c r="N66562" s="120"/>
      <c r="U66562" s="121"/>
      <c r="V66562" s="122"/>
      <c r="W66562" s="123"/>
      <c r="AC66562" s="123"/>
    </row>
    <row r="66563" spans="5:29" s="2" customFormat="1">
      <c r="E66563" s="120"/>
      <c r="M66563" s="120"/>
      <c r="N66563" s="120"/>
      <c r="U66563" s="121"/>
      <c r="V66563" s="122"/>
      <c r="W66563" s="123"/>
      <c r="AC66563" s="123"/>
    </row>
    <row r="66564" spans="5:29" s="2" customFormat="1">
      <c r="E66564" s="120"/>
      <c r="M66564" s="120"/>
      <c r="N66564" s="120"/>
      <c r="U66564" s="121"/>
      <c r="V66564" s="122"/>
      <c r="W66564" s="123"/>
      <c r="AC66564" s="123"/>
    </row>
    <row r="66565" spans="5:29" s="2" customFormat="1">
      <c r="E66565" s="120"/>
      <c r="M66565" s="120"/>
      <c r="N66565" s="120"/>
      <c r="U66565" s="121"/>
      <c r="V66565" s="122"/>
      <c r="W66565" s="123"/>
      <c r="AC66565" s="123"/>
    </row>
    <row r="66566" spans="5:29" s="2" customFormat="1">
      <c r="E66566" s="120"/>
      <c r="M66566" s="120"/>
      <c r="N66566" s="120"/>
      <c r="U66566" s="121"/>
      <c r="V66566" s="122"/>
      <c r="W66566" s="123"/>
      <c r="AC66566" s="123"/>
    </row>
    <row r="66567" spans="5:29" s="2" customFormat="1">
      <c r="E66567" s="120"/>
      <c r="M66567" s="120"/>
      <c r="N66567" s="120"/>
      <c r="U66567" s="121"/>
      <c r="V66567" s="122"/>
      <c r="W66567" s="123"/>
      <c r="AC66567" s="123"/>
    </row>
    <row r="66568" spans="5:29" s="2" customFormat="1">
      <c r="E66568" s="120"/>
      <c r="M66568" s="120"/>
      <c r="N66568" s="120"/>
      <c r="U66568" s="121"/>
      <c r="V66568" s="122"/>
      <c r="W66568" s="123"/>
      <c r="AC66568" s="123"/>
    </row>
    <row r="66569" spans="5:29" s="2" customFormat="1">
      <c r="E66569" s="120"/>
      <c r="M66569" s="120"/>
      <c r="N66569" s="120"/>
      <c r="U66569" s="121"/>
      <c r="V66569" s="122"/>
      <c r="W66569" s="123"/>
      <c r="AC66569" s="123"/>
    </row>
    <row r="66570" spans="5:29" s="2" customFormat="1">
      <c r="E66570" s="120"/>
      <c r="M66570" s="120"/>
      <c r="N66570" s="120"/>
      <c r="U66570" s="121"/>
      <c r="V66570" s="122"/>
      <c r="W66570" s="123"/>
      <c r="AC66570" s="123"/>
    </row>
    <row r="66571" spans="5:29" s="2" customFormat="1">
      <c r="E66571" s="120"/>
      <c r="M66571" s="120"/>
      <c r="N66571" s="120"/>
      <c r="U66571" s="121"/>
      <c r="V66571" s="122"/>
      <c r="W66571" s="123"/>
      <c r="AC66571" s="123"/>
    </row>
    <row r="66572" spans="5:29" s="2" customFormat="1">
      <c r="E66572" s="120"/>
      <c r="M66572" s="120"/>
      <c r="N66572" s="120"/>
      <c r="U66572" s="121"/>
      <c r="V66572" s="122"/>
      <c r="W66572" s="123"/>
      <c r="AC66572" s="123"/>
    </row>
    <row r="66573" spans="5:29" s="2" customFormat="1">
      <c r="E66573" s="120"/>
      <c r="M66573" s="120"/>
      <c r="N66573" s="120"/>
      <c r="U66573" s="121"/>
      <c r="V66573" s="122"/>
      <c r="W66573" s="123"/>
      <c r="AC66573" s="123"/>
    </row>
    <row r="66574" spans="5:29" s="2" customFormat="1">
      <c r="E66574" s="120"/>
      <c r="M66574" s="120"/>
      <c r="N66574" s="120"/>
      <c r="U66574" s="121"/>
      <c r="V66574" s="122"/>
      <c r="W66574" s="123"/>
      <c r="AC66574" s="123"/>
    </row>
    <row r="66575" spans="5:29" s="2" customFormat="1">
      <c r="E66575" s="120"/>
      <c r="M66575" s="120"/>
      <c r="N66575" s="120"/>
      <c r="U66575" s="121"/>
      <c r="V66575" s="122"/>
      <c r="W66575" s="123"/>
      <c r="AC66575" s="123"/>
    </row>
    <row r="66576" spans="5:29" s="2" customFormat="1">
      <c r="E66576" s="120"/>
      <c r="M66576" s="120"/>
      <c r="N66576" s="120"/>
      <c r="U66576" s="121"/>
      <c r="V66576" s="122"/>
      <c r="W66576" s="123"/>
      <c r="AC66576" s="123"/>
    </row>
    <row r="66577" spans="5:29" s="2" customFormat="1">
      <c r="E66577" s="120"/>
      <c r="M66577" s="120"/>
      <c r="N66577" s="120"/>
      <c r="U66577" s="121"/>
      <c r="V66577" s="122"/>
      <c r="W66577" s="123"/>
      <c r="AC66577" s="123"/>
    </row>
    <row r="66578" spans="5:29" s="2" customFormat="1">
      <c r="E66578" s="120"/>
      <c r="M66578" s="120"/>
      <c r="N66578" s="120"/>
      <c r="U66578" s="121"/>
      <c r="V66578" s="122"/>
      <c r="W66578" s="123"/>
      <c r="AC66578" s="123"/>
    </row>
    <row r="66579" spans="5:29" s="2" customFormat="1">
      <c r="E66579" s="120"/>
      <c r="M66579" s="120"/>
      <c r="N66579" s="120"/>
      <c r="U66579" s="121"/>
      <c r="V66579" s="122"/>
      <c r="W66579" s="123"/>
      <c r="AC66579" s="123"/>
    </row>
    <row r="66580" spans="5:29" s="2" customFormat="1">
      <c r="E66580" s="120"/>
      <c r="M66580" s="120"/>
      <c r="N66580" s="120"/>
      <c r="U66580" s="121"/>
      <c r="V66580" s="122"/>
      <c r="W66580" s="123"/>
      <c r="AC66580" s="123"/>
    </row>
    <row r="66581" spans="5:29" s="2" customFormat="1">
      <c r="E66581" s="120"/>
      <c r="M66581" s="120"/>
      <c r="N66581" s="120"/>
      <c r="U66581" s="121"/>
      <c r="V66581" s="122"/>
      <c r="W66581" s="123"/>
      <c r="AC66581" s="123"/>
    </row>
    <row r="66582" spans="5:29" s="2" customFormat="1">
      <c r="E66582" s="120"/>
      <c r="M66582" s="120"/>
      <c r="N66582" s="120"/>
      <c r="U66582" s="121"/>
      <c r="V66582" s="122"/>
      <c r="W66582" s="123"/>
      <c r="AC66582" s="123"/>
    </row>
    <row r="66583" spans="5:29" s="2" customFormat="1">
      <c r="E66583" s="120"/>
      <c r="M66583" s="120"/>
      <c r="N66583" s="120"/>
      <c r="U66583" s="121"/>
      <c r="V66583" s="122"/>
      <c r="W66583" s="123"/>
      <c r="AC66583" s="123"/>
    </row>
    <row r="66584" spans="5:29" s="2" customFormat="1">
      <c r="E66584" s="120"/>
      <c r="M66584" s="120"/>
      <c r="N66584" s="120"/>
      <c r="U66584" s="121"/>
      <c r="V66584" s="122"/>
      <c r="W66584" s="123"/>
      <c r="AC66584" s="123"/>
    </row>
    <row r="66585" spans="5:29" s="2" customFormat="1">
      <c r="E66585" s="120"/>
      <c r="M66585" s="120"/>
      <c r="N66585" s="120"/>
      <c r="U66585" s="121"/>
      <c r="V66585" s="122"/>
      <c r="W66585" s="123"/>
      <c r="AC66585" s="123"/>
    </row>
    <row r="66586" spans="5:29" s="2" customFormat="1">
      <c r="E66586" s="120"/>
      <c r="M66586" s="120"/>
      <c r="N66586" s="120"/>
      <c r="U66586" s="121"/>
      <c r="V66586" s="122"/>
      <c r="W66586" s="123"/>
      <c r="AC66586" s="123"/>
    </row>
    <row r="66587" spans="5:29" s="2" customFormat="1">
      <c r="E66587" s="120"/>
      <c r="M66587" s="120"/>
      <c r="N66587" s="120"/>
      <c r="U66587" s="121"/>
      <c r="V66587" s="122"/>
      <c r="W66587" s="123"/>
      <c r="AC66587" s="123"/>
    </row>
    <row r="66588" spans="5:29" s="2" customFormat="1">
      <c r="E66588" s="120"/>
      <c r="M66588" s="120"/>
      <c r="N66588" s="120"/>
      <c r="U66588" s="121"/>
      <c r="V66588" s="122"/>
      <c r="W66588" s="123"/>
      <c r="AC66588" s="123"/>
    </row>
    <row r="66589" spans="5:29" s="2" customFormat="1">
      <c r="E66589" s="120"/>
      <c r="M66589" s="120"/>
      <c r="N66589" s="120"/>
      <c r="U66589" s="121"/>
      <c r="V66589" s="122"/>
      <c r="W66589" s="123"/>
      <c r="AC66589" s="123"/>
    </row>
    <row r="66590" spans="5:29" s="2" customFormat="1">
      <c r="E66590" s="120"/>
      <c r="M66590" s="120"/>
      <c r="N66590" s="120"/>
      <c r="U66590" s="121"/>
      <c r="V66590" s="122"/>
      <c r="W66590" s="123"/>
      <c r="AC66590" s="123"/>
    </row>
    <row r="66591" spans="5:29" s="2" customFormat="1">
      <c r="E66591" s="120"/>
      <c r="M66591" s="120"/>
      <c r="N66591" s="120"/>
      <c r="U66591" s="121"/>
      <c r="V66591" s="122"/>
      <c r="W66591" s="123"/>
      <c r="AC66591" s="123"/>
    </row>
    <row r="66592" spans="5:29" s="2" customFormat="1">
      <c r="E66592" s="120"/>
      <c r="M66592" s="120"/>
      <c r="N66592" s="120"/>
      <c r="U66592" s="121"/>
      <c r="V66592" s="122"/>
      <c r="W66592" s="123"/>
      <c r="AC66592" s="123"/>
    </row>
    <row r="66593" spans="5:29" s="2" customFormat="1">
      <c r="E66593" s="120"/>
      <c r="M66593" s="120"/>
      <c r="N66593" s="120"/>
      <c r="U66593" s="121"/>
      <c r="V66593" s="122"/>
      <c r="W66593" s="123"/>
      <c r="AC66593" s="123"/>
    </row>
    <row r="66594" spans="5:29" s="2" customFormat="1">
      <c r="E66594" s="120"/>
      <c r="M66594" s="120"/>
      <c r="N66594" s="120"/>
      <c r="U66594" s="121"/>
      <c r="V66594" s="122"/>
      <c r="W66594" s="123"/>
      <c r="AC66594" s="123"/>
    </row>
    <row r="66595" spans="5:29" s="2" customFormat="1">
      <c r="E66595" s="120"/>
      <c r="M66595" s="120"/>
      <c r="N66595" s="120"/>
      <c r="U66595" s="121"/>
      <c r="V66595" s="122"/>
      <c r="W66595" s="123"/>
      <c r="AC66595" s="123"/>
    </row>
    <row r="66596" spans="5:29" s="2" customFormat="1">
      <c r="E66596" s="120"/>
      <c r="M66596" s="120"/>
      <c r="N66596" s="120"/>
      <c r="U66596" s="121"/>
      <c r="V66596" s="122"/>
      <c r="W66596" s="123"/>
      <c r="AC66596" s="123"/>
    </row>
    <row r="66597" spans="5:29" s="2" customFormat="1">
      <c r="E66597" s="120"/>
      <c r="M66597" s="120"/>
      <c r="N66597" s="120"/>
      <c r="U66597" s="121"/>
      <c r="V66597" s="122"/>
      <c r="W66597" s="123"/>
      <c r="AC66597" s="123"/>
    </row>
    <row r="66598" spans="5:29" s="2" customFormat="1">
      <c r="E66598" s="120"/>
      <c r="M66598" s="120"/>
      <c r="N66598" s="120"/>
      <c r="U66598" s="121"/>
      <c r="V66598" s="122"/>
      <c r="W66598" s="123"/>
      <c r="AC66598" s="123"/>
    </row>
    <row r="66599" spans="5:29" s="2" customFormat="1">
      <c r="E66599" s="120"/>
      <c r="M66599" s="120"/>
      <c r="N66599" s="120"/>
      <c r="U66599" s="121"/>
      <c r="V66599" s="122"/>
      <c r="W66599" s="123"/>
      <c r="AC66599" s="123"/>
    </row>
    <row r="66600" spans="5:29" s="2" customFormat="1">
      <c r="E66600" s="120"/>
      <c r="M66600" s="120"/>
      <c r="N66600" s="120"/>
      <c r="U66600" s="121"/>
      <c r="V66600" s="122"/>
      <c r="W66600" s="123"/>
      <c r="AC66600" s="123"/>
    </row>
    <row r="66601" spans="5:29" s="2" customFormat="1">
      <c r="E66601" s="120"/>
      <c r="M66601" s="120"/>
      <c r="N66601" s="120"/>
      <c r="U66601" s="121"/>
      <c r="V66601" s="122"/>
      <c r="W66601" s="123"/>
      <c r="AC66601" s="123"/>
    </row>
    <row r="66602" spans="5:29" s="2" customFormat="1">
      <c r="E66602" s="120"/>
      <c r="M66602" s="120"/>
      <c r="N66602" s="120"/>
      <c r="U66602" s="121"/>
      <c r="V66602" s="122"/>
      <c r="W66602" s="123"/>
      <c r="AC66602" s="123"/>
    </row>
    <row r="66603" spans="5:29" s="2" customFormat="1">
      <c r="E66603" s="120"/>
      <c r="M66603" s="120"/>
      <c r="N66603" s="120"/>
      <c r="U66603" s="121"/>
      <c r="V66603" s="122"/>
      <c r="W66603" s="123"/>
      <c r="AC66603" s="123"/>
    </row>
    <row r="66604" spans="5:29" s="2" customFormat="1">
      <c r="E66604" s="120"/>
      <c r="M66604" s="120"/>
      <c r="N66604" s="120"/>
      <c r="U66604" s="121"/>
      <c r="V66604" s="122"/>
      <c r="W66604" s="123"/>
      <c r="AC66604" s="123"/>
    </row>
    <row r="66605" spans="5:29" s="2" customFormat="1">
      <c r="E66605" s="120"/>
      <c r="M66605" s="120"/>
      <c r="N66605" s="120"/>
      <c r="U66605" s="121"/>
      <c r="V66605" s="122"/>
      <c r="W66605" s="123"/>
      <c r="AC66605" s="123"/>
    </row>
    <row r="66606" spans="5:29" s="2" customFormat="1">
      <c r="E66606" s="120"/>
      <c r="M66606" s="120"/>
      <c r="N66606" s="120"/>
      <c r="U66606" s="121"/>
      <c r="V66606" s="122"/>
      <c r="W66606" s="123"/>
      <c r="AC66606" s="123"/>
    </row>
    <row r="66607" spans="5:29" s="2" customFormat="1">
      <c r="E66607" s="120"/>
      <c r="M66607" s="120"/>
      <c r="N66607" s="120"/>
      <c r="U66607" s="121"/>
      <c r="V66607" s="122"/>
      <c r="W66607" s="123"/>
      <c r="AC66607" s="123"/>
    </row>
    <row r="66608" spans="5:29" s="2" customFormat="1">
      <c r="E66608" s="120"/>
      <c r="M66608" s="120"/>
      <c r="N66608" s="120"/>
      <c r="U66608" s="121"/>
      <c r="V66608" s="122"/>
      <c r="W66608" s="123"/>
      <c r="AC66608" s="123"/>
    </row>
    <row r="66609" spans="5:29" s="2" customFormat="1">
      <c r="E66609" s="120"/>
      <c r="M66609" s="120"/>
      <c r="N66609" s="120"/>
      <c r="U66609" s="121"/>
      <c r="V66609" s="122"/>
      <c r="W66609" s="123"/>
      <c r="AC66609" s="123"/>
    </row>
    <row r="66610" spans="5:29" s="2" customFormat="1">
      <c r="E66610" s="120"/>
      <c r="M66610" s="120"/>
      <c r="N66610" s="120"/>
      <c r="U66610" s="121"/>
      <c r="V66610" s="122"/>
      <c r="W66610" s="123"/>
      <c r="AC66610" s="123"/>
    </row>
    <row r="66611" spans="5:29" s="2" customFormat="1">
      <c r="E66611" s="120"/>
      <c r="M66611" s="120"/>
      <c r="N66611" s="120"/>
      <c r="U66611" s="121"/>
      <c r="V66611" s="122"/>
      <c r="W66611" s="123"/>
      <c r="AC66611" s="123"/>
    </row>
    <row r="66612" spans="5:29" s="2" customFormat="1">
      <c r="E66612" s="120"/>
      <c r="M66612" s="120"/>
      <c r="N66612" s="120"/>
      <c r="U66612" s="121"/>
      <c r="V66612" s="122"/>
      <c r="W66612" s="123"/>
      <c r="AC66612" s="123"/>
    </row>
    <row r="66613" spans="5:29" s="2" customFormat="1">
      <c r="E66613" s="120"/>
      <c r="M66613" s="120"/>
      <c r="N66613" s="120"/>
      <c r="U66613" s="121"/>
      <c r="V66613" s="122"/>
      <c r="W66613" s="123"/>
      <c r="AC66613" s="123"/>
    </row>
    <row r="66614" spans="5:29" s="2" customFormat="1">
      <c r="E66614" s="120"/>
      <c r="M66614" s="120"/>
      <c r="N66614" s="120"/>
      <c r="U66614" s="121"/>
      <c r="V66614" s="122"/>
      <c r="W66614" s="123"/>
      <c r="AC66614" s="123"/>
    </row>
    <row r="66615" spans="5:29" s="2" customFormat="1">
      <c r="E66615" s="120"/>
      <c r="M66615" s="120"/>
      <c r="N66615" s="120"/>
      <c r="U66615" s="121"/>
      <c r="V66615" s="122"/>
      <c r="W66615" s="123"/>
      <c r="AC66615" s="123"/>
    </row>
    <row r="66616" spans="5:29" s="2" customFormat="1">
      <c r="E66616" s="120"/>
      <c r="M66616" s="120"/>
      <c r="N66616" s="120"/>
      <c r="U66616" s="121"/>
      <c r="V66616" s="122"/>
      <c r="W66616" s="123"/>
      <c r="AC66616" s="123"/>
    </row>
    <row r="66617" spans="5:29" s="2" customFormat="1">
      <c r="E66617" s="120"/>
      <c r="M66617" s="120"/>
      <c r="N66617" s="120"/>
      <c r="U66617" s="121"/>
      <c r="V66617" s="122"/>
      <c r="W66617" s="123"/>
      <c r="AC66617" s="123"/>
    </row>
    <row r="66618" spans="5:29" s="2" customFormat="1">
      <c r="E66618" s="120"/>
      <c r="M66618" s="120"/>
      <c r="N66618" s="120"/>
      <c r="U66618" s="121"/>
      <c r="V66618" s="122"/>
      <c r="W66618" s="123"/>
      <c r="AC66618" s="123"/>
    </row>
    <row r="66619" spans="5:29" s="2" customFormat="1">
      <c r="E66619" s="120"/>
      <c r="M66619" s="120"/>
      <c r="N66619" s="120"/>
      <c r="U66619" s="121"/>
      <c r="V66619" s="122"/>
      <c r="W66619" s="123"/>
      <c r="AC66619" s="123"/>
    </row>
    <row r="66620" spans="5:29" s="2" customFormat="1">
      <c r="E66620" s="120"/>
      <c r="M66620" s="120"/>
      <c r="N66620" s="120"/>
      <c r="U66620" s="121"/>
      <c r="V66620" s="122"/>
      <c r="W66620" s="123"/>
      <c r="AC66620" s="123"/>
    </row>
    <row r="66621" spans="5:29" s="2" customFormat="1">
      <c r="E66621" s="120"/>
      <c r="M66621" s="120"/>
      <c r="N66621" s="120"/>
      <c r="U66621" s="121"/>
      <c r="V66621" s="122"/>
      <c r="W66621" s="123"/>
      <c r="AC66621" s="123"/>
    </row>
    <row r="66622" spans="5:29" s="2" customFormat="1">
      <c r="E66622" s="120"/>
      <c r="M66622" s="120"/>
      <c r="N66622" s="120"/>
      <c r="U66622" s="121"/>
      <c r="V66622" s="122"/>
      <c r="W66622" s="123"/>
      <c r="AC66622" s="123"/>
    </row>
    <row r="66623" spans="5:29" s="2" customFormat="1">
      <c r="E66623" s="120"/>
      <c r="M66623" s="120"/>
      <c r="N66623" s="120"/>
      <c r="U66623" s="121"/>
      <c r="V66623" s="122"/>
      <c r="W66623" s="123"/>
      <c r="AC66623" s="123"/>
    </row>
    <row r="66624" spans="5:29" s="2" customFormat="1">
      <c r="E66624" s="120"/>
      <c r="M66624" s="120"/>
      <c r="N66624" s="120"/>
      <c r="U66624" s="121"/>
      <c r="V66624" s="122"/>
      <c r="W66624" s="123"/>
      <c r="AC66624" s="123"/>
    </row>
    <row r="66625" spans="5:29" s="2" customFormat="1">
      <c r="E66625" s="120"/>
      <c r="M66625" s="120"/>
      <c r="N66625" s="120"/>
      <c r="U66625" s="121"/>
      <c r="V66625" s="122"/>
      <c r="W66625" s="123"/>
      <c r="AC66625" s="123"/>
    </row>
    <row r="66626" spans="5:29" s="2" customFormat="1">
      <c r="E66626" s="120"/>
      <c r="M66626" s="120"/>
      <c r="N66626" s="120"/>
      <c r="U66626" s="121"/>
      <c r="V66626" s="122"/>
      <c r="W66626" s="123"/>
      <c r="AC66626" s="123"/>
    </row>
    <row r="66627" spans="5:29" s="2" customFormat="1">
      <c r="E66627" s="120"/>
      <c r="M66627" s="120"/>
      <c r="N66627" s="120"/>
      <c r="U66627" s="121"/>
      <c r="V66627" s="122"/>
      <c r="W66627" s="123"/>
      <c r="AC66627" s="123"/>
    </row>
    <row r="66628" spans="5:29" s="2" customFormat="1">
      <c r="E66628" s="120"/>
      <c r="M66628" s="120"/>
      <c r="N66628" s="120"/>
      <c r="U66628" s="121"/>
      <c r="V66628" s="122"/>
      <c r="W66628" s="123"/>
      <c r="AC66628" s="123"/>
    </row>
    <row r="66629" spans="5:29" s="2" customFormat="1">
      <c r="E66629" s="120"/>
      <c r="M66629" s="120"/>
      <c r="N66629" s="120"/>
      <c r="U66629" s="121"/>
      <c r="V66629" s="122"/>
      <c r="W66629" s="123"/>
      <c r="AC66629" s="123"/>
    </row>
    <row r="66630" spans="5:29" s="2" customFormat="1">
      <c r="E66630" s="120"/>
      <c r="M66630" s="120"/>
      <c r="N66630" s="120"/>
      <c r="U66630" s="121"/>
      <c r="V66630" s="122"/>
      <c r="W66630" s="123"/>
      <c r="AC66630" s="123"/>
    </row>
    <row r="66631" spans="5:29" s="2" customFormat="1">
      <c r="E66631" s="120"/>
      <c r="M66631" s="120"/>
      <c r="N66631" s="120"/>
      <c r="U66631" s="121"/>
      <c r="V66631" s="122"/>
      <c r="W66631" s="123"/>
      <c r="AC66631" s="123"/>
    </row>
    <row r="66632" spans="5:29" s="2" customFormat="1">
      <c r="E66632" s="120"/>
      <c r="M66632" s="120"/>
      <c r="N66632" s="120"/>
      <c r="U66632" s="121"/>
      <c r="V66632" s="122"/>
      <c r="W66632" s="123"/>
      <c r="AC66632" s="123"/>
    </row>
    <row r="66633" spans="5:29" s="2" customFormat="1">
      <c r="E66633" s="120"/>
      <c r="M66633" s="120"/>
      <c r="N66633" s="120"/>
      <c r="U66633" s="121"/>
      <c r="V66633" s="122"/>
      <c r="W66633" s="123"/>
      <c r="AC66633" s="123"/>
    </row>
    <row r="66634" spans="5:29" s="2" customFormat="1">
      <c r="E66634" s="120"/>
      <c r="M66634" s="120"/>
      <c r="N66634" s="120"/>
      <c r="U66634" s="121"/>
      <c r="V66634" s="122"/>
      <c r="W66634" s="123"/>
      <c r="AC66634" s="123"/>
    </row>
    <row r="66635" spans="5:29" s="2" customFormat="1">
      <c r="E66635" s="120"/>
      <c r="M66635" s="120"/>
      <c r="N66635" s="120"/>
      <c r="U66635" s="121"/>
      <c r="V66635" s="122"/>
      <c r="W66635" s="123"/>
      <c r="AC66635" s="123"/>
    </row>
    <row r="66636" spans="5:29" s="2" customFormat="1">
      <c r="E66636" s="120"/>
      <c r="M66636" s="120"/>
      <c r="N66636" s="120"/>
      <c r="U66636" s="121"/>
      <c r="V66636" s="122"/>
      <c r="W66636" s="123"/>
      <c r="AC66636" s="123"/>
    </row>
    <row r="66637" spans="5:29" s="2" customFormat="1">
      <c r="E66637" s="120"/>
      <c r="M66637" s="120"/>
      <c r="N66637" s="120"/>
      <c r="U66637" s="121"/>
      <c r="V66637" s="122"/>
      <c r="W66637" s="123"/>
      <c r="AC66637" s="123"/>
    </row>
    <row r="66638" spans="5:29" s="2" customFormat="1">
      <c r="E66638" s="120"/>
      <c r="M66638" s="120"/>
      <c r="N66638" s="120"/>
      <c r="U66638" s="121"/>
      <c r="V66638" s="122"/>
      <c r="W66638" s="123"/>
      <c r="AC66638" s="123"/>
    </row>
    <row r="66639" spans="5:29" s="2" customFormat="1">
      <c r="E66639" s="120"/>
      <c r="M66639" s="120"/>
      <c r="N66639" s="120"/>
      <c r="U66639" s="121"/>
      <c r="V66639" s="122"/>
      <c r="W66639" s="123"/>
      <c r="AC66639" s="123"/>
    </row>
    <row r="66640" spans="5:29" s="2" customFormat="1">
      <c r="E66640" s="120"/>
      <c r="M66640" s="120"/>
      <c r="N66640" s="120"/>
      <c r="U66640" s="121"/>
      <c r="V66640" s="122"/>
      <c r="W66640" s="123"/>
      <c r="AC66640" s="123"/>
    </row>
    <row r="66641" spans="5:29" s="2" customFormat="1">
      <c r="E66641" s="120"/>
      <c r="M66641" s="120"/>
      <c r="N66641" s="120"/>
      <c r="U66641" s="121"/>
      <c r="V66641" s="122"/>
      <c r="W66641" s="123"/>
      <c r="AC66641" s="123"/>
    </row>
    <row r="66642" spans="5:29" s="2" customFormat="1">
      <c r="E66642" s="120"/>
      <c r="M66642" s="120"/>
      <c r="N66642" s="120"/>
      <c r="U66642" s="121"/>
      <c r="V66642" s="122"/>
      <c r="W66642" s="123"/>
      <c r="AC66642" s="123"/>
    </row>
    <row r="66643" spans="5:29" s="2" customFormat="1">
      <c r="E66643" s="120"/>
      <c r="M66643" s="120"/>
      <c r="N66643" s="120"/>
      <c r="U66643" s="121"/>
      <c r="V66643" s="122"/>
      <c r="W66643" s="123"/>
      <c r="AC66643" s="123"/>
    </row>
    <row r="66644" spans="5:29" s="2" customFormat="1">
      <c r="E66644" s="120"/>
      <c r="M66644" s="120"/>
      <c r="N66644" s="120"/>
      <c r="U66644" s="121"/>
      <c r="V66644" s="122"/>
      <c r="W66644" s="123"/>
      <c r="AC66644" s="123"/>
    </row>
    <row r="66645" spans="5:29" s="2" customFormat="1">
      <c r="E66645" s="120"/>
      <c r="M66645" s="120"/>
      <c r="N66645" s="120"/>
      <c r="U66645" s="121"/>
      <c r="V66645" s="122"/>
      <c r="W66645" s="123"/>
      <c r="AC66645" s="123"/>
    </row>
    <row r="66646" spans="5:29" s="2" customFormat="1">
      <c r="E66646" s="120"/>
      <c r="M66646" s="120"/>
      <c r="N66646" s="120"/>
      <c r="U66646" s="121"/>
      <c r="V66646" s="122"/>
      <c r="W66646" s="123"/>
      <c r="AC66646" s="123"/>
    </row>
    <row r="66647" spans="5:29" s="2" customFormat="1">
      <c r="E66647" s="120"/>
      <c r="M66647" s="120"/>
      <c r="N66647" s="120"/>
      <c r="U66647" s="121"/>
      <c r="V66647" s="122"/>
      <c r="W66647" s="123"/>
      <c r="AC66647" s="123"/>
    </row>
    <row r="66648" spans="5:29" s="2" customFormat="1">
      <c r="E66648" s="120"/>
      <c r="M66648" s="120"/>
      <c r="N66648" s="120"/>
      <c r="U66648" s="121"/>
      <c r="V66648" s="122"/>
      <c r="W66648" s="123"/>
      <c r="AC66648" s="123"/>
    </row>
    <row r="66649" spans="5:29" s="2" customFormat="1">
      <c r="E66649" s="120"/>
      <c r="M66649" s="120"/>
      <c r="N66649" s="120"/>
      <c r="U66649" s="121"/>
      <c r="V66649" s="122"/>
      <c r="W66649" s="123"/>
      <c r="AC66649" s="123"/>
    </row>
    <row r="66650" spans="5:29" s="2" customFormat="1">
      <c r="E66650" s="120"/>
      <c r="M66650" s="120"/>
      <c r="N66650" s="120"/>
      <c r="U66650" s="121"/>
      <c r="V66650" s="122"/>
      <c r="W66650" s="123"/>
      <c r="AC66650" s="123"/>
    </row>
    <row r="66651" spans="5:29" s="2" customFormat="1">
      <c r="E66651" s="120"/>
      <c r="M66651" s="120"/>
      <c r="N66651" s="120"/>
      <c r="U66651" s="121"/>
      <c r="V66651" s="122"/>
      <c r="W66651" s="123"/>
      <c r="AC66651" s="123"/>
    </row>
    <row r="66652" spans="5:29" s="2" customFormat="1">
      <c r="E66652" s="120"/>
      <c r="M66652" s="120"/>
      <c r="N66652" s="120"/>
      <c r="U66652" s="121"/>
      <c r="V66652" s="122"/>
      <c r="W66652" s="123"/>
      <c r="AC66652" s="123"/>
    </row>
    <row r="66653" spans="5:29" s="2" customFormat="1">
      <c r="E66653" s="120"/>
      <c r="M66653" s="120"/>
      <c r="N66653" s="120"/>
      <c r="U66653" s="121"/>
      <c r="V66653" s="122"/>
      <c r="W66653" s="123"/>
      <c r="AC66653" s="123"/>
    </row>
    <row r="66654" spans="5:29" s="2" customFormat="1">
      <c r="E66654" s="120"/>
      <c r="M66654" s="120"/>
      <c r="N66654" s="120"/>
      <c r="U66654" s="121"/>
      <c r="V66654" s="122"/>
      <c r="W66654" s="123"/>
      <c r="AC66654" s="123"/>
    </row>
    <row r="66655" spans="5:29" s="2" customFormat="1">
      <c r="E66655" s="120"/>
      <c r="M66655" s="120"/>
      <c r="N66655" s="120"/>
      <c r="U66655" s="121"/>
      <c r="V66655" s="122"/>
      <c r="W66655" s="123"/>
      <c r="AC66655" s="123"/>
    </row>
    <row r="66656" spans="5:29" s="2" customFormat="1">
      <c r="E66656" s="120"/>
      <c r="M66656" s="120"/>
      <c r="N66656" s="120"/>
      <c r="U66656" s="121"/>
      <c r="V66656" s="122"/>
      <c r="W66656" s="123"/>
      <c r="AC66656" s="123"/>
    </row>
    <row r="66657" spans="5:29" s="2" customFormat="1">
      <c r="E66657" s="120"/>
      <c r="M66657" s="120"/>
      <c r="N66657" s="120"/>
      <c r="U66657" s="121"/>
      <c r="V66657" s="122"/>
      <c r="W66657" s="123"/>
      <c r="AC66657" s="123"/>
    </row>
    <row r="66658" spans="5:29" s="2" customFormat="1">
      <c r="E66658" s="120"/>
      <c r="M66658" s="120"/>
      <c r="N66658" s="120"/>
      <c r="U66658" s="121"/>
      <c r="V66658" s="122"/>
      <c r="W66658" s="123"/>
      <c r="AC66658" s="123"/>
    </row>
    <row r="66659" spans="5:29" s="2" customFormat="1">
      <c r="E66659" s="120"/>
      <c r="M66659" s="120"/>
      <c r="N66659" s="120"/>
      <c r="U66659" s="121"/>
      <c r="V66659" s="122"/>
      <c r="W66659" s="123"/>
      <c r="AC66659" s="123"/>
    </row>
    <row r="66660" spans="5:29" s="2" customFormat="1">
      <c r="E66660" s="120"/>
      <c r="M66660" s="120"/>
      <c r="N66660" s="120"/>
      <c r="U66660" s="121"/>
      <c r="V66660" s="122"/>
      <c r="W66660" s="123"/>
      <c r="AC66660" s="123"/>
    </row>
    <row r="66661" spans="5:29" s="2" customFormat="1">
      <c r="E66661" s="120"/>
      <c r="M66661" s="120"/>
      <c r="N66661" s="120"/>
      <c r="U66661" s="121"/>
      <c r="V66661" s="122"/>
      <c r="W66661" s="123"/>
      <c r="AC66661" s="123"/>
    </row>
    <row r="66662" spans="5:29" s="2" customFormat="1">
      <c r="E66662" s="120"/>
      <c r="M66662" s="120"/>
      <c r="N66662" s="120"/>
      <c r="U66662" s="121"/>
      <c r="V66662" s="122"/>
      <c r="W66662" s="123"/>
      <c r="AC66662" s="123"/>
    </row>
    <row r="66663" spans="5:29" s="2" customFormat="1">
      <c r="E66663" s="120"/>
      <c r="M66663" s="120"/>
      <c r="N66663" s="120"/>
      <c r="U66663" s="121"/>
      <c r="V66663" s="122"/>
      <c r="W66663" s="123"/>
      <c r="AC66663" s="123"/>
    </row>
    <row r="66664" spans="5:29" s="2" customFormat="1">
      <c r="E66664" s="120"/>
      <c r="M66664" s="120"/>
      <c r="N66664" s="120"/>
      <c r="U66664" s="121"/>
      <c r="V66664" s="122"/>
      <c r="W66664" s="123"/>
      <c r="AC66664" s="123"/>
    </row>
    <row r="66665" spans="5:29" s="2" customFormat="1">
      <c r="E66665" s="120"/>
      <c r="M66665" s="120"/>
      <c r="N66665" s="120"/>
      <c r="U66665" s="121"/>
      <c r="V66665" s="122"/>
      <c r="W66665" s="123"/>
      <c r="AC66665" s="123"/>
    </row>
    <row r="66666" spans="5:29" s="2" customFormat="1">
      <c r="E66666" s="120"/>
      <c r="M66666" s="120"/>
      <c r="N66666" s="120"/>
      <c r="U66666" s="121"/>
      <c r="V66666" s="122"/>
      <c r="W66666" s="123"/>
      <c r="AC66666" s="123"/>
    </row>
    <row r="66667" spans="5:29" s="2" customFormat="1">
      <c r="E66667" s="120"/>
      <c r="M66667" s="120"/>
      <c r="N66667" s="120"/>
      <c r="U66667" s="121"/>
      <c r="V66667" s="122"/>
      <c r="W66667" s="123"/>
      <c r="AC66667" s="123"/>
    </row>
    <row r="66668" spans="5:29" s="2" customFormat="1">
      <c r="E66668" s="120"/>
      <c r="M66668" s="120"/>
      <c r="N66668" s="120"/>
      <c r="U66668" s="121"/>
      <c r="V66668" s="122"/>
      <c r="W66668" s="123"/>
      <c r="AC66668" s="123"/>
    </row>
    <row r="66669" spans="5:29" s="2" customFormat="1">
      <c r="E66669" s="120"/>
      <c r="M66669" s="120"/>
      <c r="N66669" s="120"/>
      <c r="U66669" s="121"/>
      <c r="V66669" s="122"/>
      <c r="W66669" s="123"/>
      <c r="AC66669" s="123"/>
    </row>
    <row r="66670" spans="5:29" s="2" customFormat="1">
      <c r="E66670" s="120"/>
      <c r="M66670" s="120"/>
      <c r="N66670" s="120"/>
      <c r="U66670" s="121"/>
      <c r="V66670" s="122"/>
      <c r="W66670" s="123"/>
      <c r="AC66670" s="123"/>
    </row>
    <row r="66671" spans="5:29" s="2" customFormat="1">
      <c r="E66671" s="120"/>
      <c r="M66671" s="120"/>
      <c r="N66671" s="120"/>
      <c r="U66671" s="121"/>
      <c r="V66671" s="122"/>
      <c r="W66671" s="123"/>
      <c r="AC66671" s="123"/>
    </row>
    <row r="66672" spans="5:29" s="2" customFormat="1">
      <c r="E66672" s="120"/>
      <c r="M66672" s="120"/>
      <c r="N66672" s="120"/>
      <c r="U66672" s="121"/>
      <c r="V66672" s="122"/>
      <c r="W66672" s="123"/>
      <c r="AC66672" s="123"/>
    </row>
    <row r="66673" spans="5:29" s="2" customFormat="1">
      <c r="E66673" s="120"/>
      <c r="M66673" s="120"/>
      <c r="N66673" s="120"/>
      <c r="U66673" s="121"/>
      <c r="V66673" s="122"/>
      <c r="W66673" s="123"/>
      <c r="AC66673" s="123"/>
    </row>
    <row r="66674" spans="5:29" s="2" customFormat="1">
      <c r="E66674" s="120"/>
      <c r="M66674" s="120"/>
      <c r="N66674" s="120"/>
      <c r="U66674" s="121"/>
      <c r="V66674" s="122"/>
      <c r="W66674" s="123"/>
      <c r="AC66674" s="123"/>
    </row>
    <row r="66675" spans="5:29" s="2" customFormat="1">
      <c r="E66675" s="120"/>
      <c r="M66675" s="120"/>
      <c r="N66675" s="120"/>
      <c r="U66675" s="121"/>
      <c r="V66675" s="122"/>
      <c r="W66675" s="123"/>
      <c r="AC66675" s="123"/>
    </row>
    <row r="66676" spans="5:29" s="2" customFormat="1">
      <c r="E66676" s="120"/>
      <c r="M66676" s="120"/>
      <c r="N66676" s="120"/>
      <c r="U66676" s="121"/>
      <c r="V66676" s="122"/>
      <c r="W66676" s="123"/>
      <c r="AC66676" s="123"/>
    </row>
    <row r="66677" spans="5:29" s="2" customFormat="1">
      <c r="E66677" s="120"/>
      <c r="M66677" s="120"/>
      <c r="N66677" s="120"/>
      <c r="U66677" s="121"/>
      <c r="V66677" s="122"/>
      <c r="W66677" s="123"/>
      <c r="AC66677" s="123"/>
    </row>
    <row r="66678" spans="5:29" s="2" customFormat="1">
      <c r="E66678" s="120"/>
      <c r="M66678" s="120"/>
      <c r="N66678" s="120"/>
      <c r="U66678" s="121"/>
      <c r="V66678" s="122"/>
      <c r="W66678" s="123"/>
      <c r="AC66678" s="123"/>
    </row>
    <row r="66679" spans="5:29" s="2" customFormat="1">
      <c r="E66679" s="120"/>
      <c r="M66679" s="120"/>
      <c r="N66679" s="120"/>
      <c r="U66679" s="121"/>
      <c r="V66679" s="122"/>
      <c r="W66679" s="123"/>
      <c r="AC66679" s="123"/>
    </row>
    <row r="66680" spans="5:29" s="2" customFormat="1">
      <c r="E66680" s="120"/>
      <c r="M66680" s="120"/>
      <c r="N66680" s="120"/>
      <c r="U66680" s="121"/>
      <c r="V66680" s="122"/>
      <c r="W66680" s="123"/>
      <c r="AC66680" s="123"/>
    </row>
    <row r="66681" spans="5:29" s="2" customFormat="1">
      <c r="E66681" s="120"/>
      <c r="M66681" s="120"/>
      <c r="N66681" s="120"/>
      <c r="U66681" s="121"/>
      <c r="V66681" s="122"/>
      <c r="W66681" s="123"/>
      <c r="AC66681" s="123"/>
    </row>
    <row r="66682" spans="5:29" s="2" customFormat="1">
      <c r="E66682" s="120"/>
      <c r="M66682" s="120"/>
      <c r="N66682" s="120"/>
      <c r="U66682" s="121"/>
      <c r="V66682" s="122"/>
      <c r="W66682" s="123"/>
      <c r="AC66682" s="123"/>
    </row>
    <row r="66683" spans="5:29" s="2" customFormat="1">
      <c r="E66683" s="120"/>
      <c r="M66683" s="120"/>
      <c r="N66683" s="120"/>
      <c r="U66683" s="121"/>
      <c r="V66683" s="122"/>
      <c r="W66683" s="123"/>
      <c r="AC66683" s="123"/>
    </row>
    <row r="66684" spans="5:29" s="2" customFormat="1">
      <c r="E66684" s="120"/>
      <c r="M66684" s="120"/>
      <c r="N66684" s="120"/>
      <c r="U66684" s="121"/>
      <c r="V66684" s="122"/>
      <c r="W66684" s="123"/>
      <c r="AC66684" s="123"/>
    </row>
    <row r="66685" spans="5:29" s="2" customFormat="1">
      <c r="E66685" s="120"/>
      <c r="M66685" s="120"/>
      <c r="N66685" s="120"/>
      <c r="U66685" s="121"/>
      <c r="V66685" s="122"/>
      <c r="W66685" s="123"/>
      <c r="AC66685" s="123"/>
    </row>
    <row r="66686" spans="5:29" s="2" customFormat="1">
      <c r="E66686" s="120"/>
      <c r="M66686" s="120"/>
      <c r="N66686" s="120"/>
      <c r="U66686" s="121"/>
      <c r="V66686" s="122"/>
      <c r="W66686" s="123"/>
      <c r="AC66686" s="123"/>
    </row>
    <row r="66687" spans="5:29" s="2" customFormat="1">
      <c r="E66687" s="120"/>
      <c r="M66687" s="120"/>
      <c r="N66687" s="120"/>
      <c r="U66687" s="121"/>
      <c r="V66687" s="122"/>
      <c r="W66687" s="123"/>
      <c r="AC66687" s="123"/>
    </row>
    <row r="66688" spans="5:29" s="2" customFormat="1">
      <c r="E66688" s="120"/>
      <c r="M66688" s="120"/>
      <c r="N66688" s="120"/>
      <c r="U66688" s="121"/>
      <c r="V66688" s="122"/>
      <c r="W66688" s="123"/>
      <c r="AC66688" s="123"/>
    </row>
    <row r="66689" spans="5:29" s="2" customFormat="1">
      <c r="E66689" s="120"/>
      <c r="M66689" s="120"/>
      <c r="N66689" s="120"/>
      <c r="U66689" s="121"/>
      <c r="V66689" s="122"/>
      <c r="W66689" s="123"/>
      <c r="AC66689" s="123"/>
    </row>
    <row r="66690" spans="5:29" s="2" customFormat="1">
      <c r="E66690" s="120"/>
      <c r="M66690" s="120"/>
      <c r="N66690" s="120"/>
      <c r="U66690" s="121"/>
      <c r="V66690" s="122"/>
      <c r="W66690" s="123"/>
      <c r="AC66690" s="123"/>
    </row>
    <row r="66691" spans="5:29" s="2" customFormat="1">
      <c r="E66691" s="120"/>
      <c r="M66691" s="120"/>
      <c r="N66691" s="120"/>
      <c r="U66691" s="121"/>
      <c r="V66691" s="122"/>
      <c r="W66691" s="123"/>
      <c r="AC66691" s="123"/>
    </row>
    <row r="66692" spans="5:29" s="2" customFormat="1">
      <c r="E66692" s="120"/>
      <c r="M66692" s="120"/>
      <c r="N66692" s="120"/>
      <c r="U66692" s="121"/>
      <c r="V66692" s="122"/>
      <c r="W66692" s="123"/>
      <c r="AC66692" s="123"/>
    </row>
    <row r="66693" spans="5:29" s="2" customFormat="1">
      <c r="E66693" s="120"/>
      <c r="M66693" s="120"/>
      <c r="N66693" s="120"/>
      <c r="U66693" s="121"/>
      <c r="V66693" s="122"/>
      <c r="W66693" s="123"/>
      <c r="AC66693" s="123"/>
    </row>
    <row r="66694" spans="5:29" s="2" customFormat="1">
      <c r="E66694" s="120"/>
      <c r="M66694" s="120"/>
      <c r="N66694" s="120"/>
      <c r="U66694" s="121"/>
      <c r="V66694" s="122"/>
      <c r="W66694" s="123"/>
      <c r="AC66694" s="123"/>
    </row>
    <row r="66695" spans="5:29" s="2" customFormat="1">
      <c r="E66695" s="120"/>
      <c r="M66695" s="120"/>
      <c r="N66695" s="120"/>
      <c r="U66695" s="121"/>
      <c r="V66695" s="122"/>
      <c r="W66695" s="123"/>
      <c r="AC66695" s="123"/>
    </row>
    <row r="66696" spans="5:29" s="2" customFormat="1">
      <c r="E66696" s="120"/>
      <c r="M66696" s="120"/>
      <c r="N66696" s="120"/>
      <c r="U66696" s="121"/>
      <c r="V66696" s="122"/>
      <c r="W66696" s="123"/>
      <c r="AC66696" s="123"/>
    </row>
    <row r="66697" spans="5:29" s="2" customFormat="1">
      <c r="E66697" s="120"/>
      <c r="M66697" s="120"/>
      <c r="N66697" s="120"/>
      <c r="U66697" s="121"/>
      <c r="V66697" s="122"/>
      <c r="W66697" s="123"/>
      <c r="AC66697" s="123"/>
    </row>
    <row r="66698" spans="5:29" s="2" customFormat="1">
      <c r="E66698" s="120"/>
      <c r="M66698" s="120"/>
      <c r="N66698" s="120"/>
      <c r="U66698" s="121"/>
      <c r="V66698" s="122"/>
      <c r="W66698" s="123"/>
      <c r="AC66698" s="123"/>
    </row>
    <row r="66699" spans="5:29" s="2" customFormat="1">
      <c r="E66699" s="120"/>
      <c r="M66699" s="120"/>
      <c r="N66699" s="120"/>
      <c r="U66699" s="121"/>
      <c r="V66699" s="122"/>
      <c r="W66699" s="123"/>
      <c r="AC66699" s="123"/>
    </row>
    <row r="66700" spans="5:29" s="2" customFormat="1">
      <c r="E66700" s="120"/>
      <c r="M66700" s="120"/>
      <c r="N66700" s="120"/>
      <c r="U66700" s="121"/>
      <c r="V66700" s="122"/>
      <c r="W66700" s="123"/>
      <c r="AC66700" s="123"/>
    </row>
    <row r="66701" spans="5:29" s="2" customFormat="1">
      <c r="E66701" s="120"/>
      <c r="M66701" s="120"/>
      <c r="N66701" s="120"/>
      <c r="U66701" s="121"/>
      <c r="V66701" s="122"/>
      <c r="W66701" s="123"/>
      <c r="AC66701" s="123"/>
    </row>
    <row r="66702" spans="5:29" s="2" customFormat="1">
      <c r="E66702" s="120"/>
      <c r="M66702" s="120"/>
      <c r="N66702" s="120"/>
      <c r="U66702" s="121"/>
      <c r="V66702" s="122"/>
      <c r="W66702" s="123"/>
      <c r="AC66702" s="123"/>
    </row>
    <row r="66703" spans="5:29" s="2" customFormat="1">
      <c r="E66703" s="120"/>
      <c r="M66703" s="120"/>
      <c r="N66703" s="120"/>
      <c r="U66703" s="121"/>
      <c r="V66703" s="122"/>
      <c r="W66703" s="123"/>
      <c r="AC66703" s="123"/>
    </row>
    <row r="66704" spans="5:29" s="2" customFormat="1">
      <c r="E66704" s="120"/>
      <c r="M66704" s="120"/>
      <c r="N66704" s="120"/>
      <c r="U66704" s="121"/>
      <c r="V66704" s="122"/>
      <c r="W66704" s="123"/>
      <c r="AC66704" s="123"/>
    </row>
    <row r="66705" spans="5:29" s="2" customFormat="1">
      <c r="E66705" s="120"/>
      <c r="M66705" s="120"/>
      <c r="N66705" s="120"/>
      <c r="U66705" s="121"/>
      <c r="V66705" s="122"/>
      <c r="W66705" s="123"/>
      <c r="AC66705" s="123"/>
    </row>
    <row r="66706" spans="5:29" s="2" customFormat="1">
      <c r="E66706" s="120"/>
      <c r="M66706" s="120"/>
      <c r="N66706" s="120"/>
      <c r="U66706" s="121"/>
      <c r="V66706" s="122"/>
      <c r="W66706" s="123"/>
      <c r="AC66706" s="123"/>
    </row>
    <row r="66707" spans="5:29" s="2" customFormat="1">
      <c r="E66707" s="120"/>
      <c r="M66707" s="120"/>
      <c r="N66707" s="120"/>
      <c r="U66707" s="121"/>
      <c r="V66707" s="122"/>
      <c r="W66707" s="123"/>
      <c r="AC66707" s="123"/>
    </row>
    <row r="66708" spans="5:29" s="2" customFormat="1">
      <c r="E66708" s="120"/>
      <c r="M66708" s="120"/>
      <c r="N66708" s="120"/>
      <c r="U66708" s="121"/>
      <c r="V66708" s="122"/>
      <c r="W66708" s="123"/>
      <c r="AC66708" s="123"/>
    </row>
    <row r="66709" spans="5:29" s="2" customFormat="1">
      <c r="E66709" s="120"/>
      <c r="M66709" s="120"/>
      <c r="N66709" s="120"/>
      <c r="U66709" s="121"/>
      <c r="V66709" s="122"/>
      <c r="W66709" s="123"/>
      <c r="AC66709" s="123"/>
    </row>
    <row r="66710" spans="5:29" s="2" customFormat="1">
      <c r="E66710" s="120"/>
      <c r="M66710" s="120"/>
      <c r="N66710" s="120"/>
      <c r="U66710" s="121"/>
      <c r="V66710" s="122"/>
      <c r="W66710" s="123"/>
      <c r="AC66710" s="123"/>
    </row>
    <row r="66711" spans="5:29" s="2" customFormat="1">
      <c r="E66711" s="120"/>
      <c r="M66711" s="120"/>
      <c r="N66711" s="120"/>
      <c r="U66711" s="121"/>
      <c r="V66711" s="122"/>
      <c r="W66711" s="123"/>
      <c r="AC66711" s="123"/>
    </row>
    <row r="66712" spans="5:29" s="2" customFormat="1">
      <c r="E66712" s="120"/>
      <c r="M66712" s="120"/>
      <c r="N66712" s="120"/>
      <c r="U66712" s="121"/>
      <c r="V66712" s="122"/>
      <c r="W66712" s="123"/>
      <c r="AC66712" s="123"/>
    </row>
    <row r="66713" spans="5:29" s="2" customFormat="1">
      <c r="E66713" s="120"/>
      <c r="M66713" s="120"/>
      <c r="N66713" s="120"/>
      <c r="U66713" s="121"/>
      <c r="V66713" s="122"/>
      <c r="W66713" s="123"/>
      <c r="AC66713" s="123"/>
    </row>
    <row r="66714" spans="5:29" s="2" customFormat="1">
      <c r="E66714" s="120"/>
      <c r="M66714" s="120"/>
      <c r="N66714" s="120"/>
      <c r="U66714" s="121"/>
      <c r="V66714" s="122"/>
      <c r="W66714" s="123"/>
      <c r="AC66714" s="123"/>
    </row>
    <row r="66715" spans="5:29" s="2" customFormat="1">
      <c r="E66715" s="120"/>
      <c r="M66715" s="120"/>
      <c r="N66715" s="120"/>
      <c r="U66715" s="121"/>
      <c r="V66715" s="122"/>
      <c r="W66715" s="123"/>
      <c r="AC66715" s="123"/>
    </row>
    <row r="66716" spans="5:29" s="2" customFormat="1">
      <c r="E66716" s="120"/>
      <c r="M66716" s="120"/>
      <c r="N66716" s="120"/>
      <c r="U66716" s="121"/>
      <c r="V66716" s="122"/>
      <c r="W66716" s="123"/>
      <c r="AC66716" s="123"/>
    </row>
    <row r="66717" spans="5:29" s="2" customFormat="1">
      <c r="E66717" s="120"/>
      <c r="M66717" s="120"/>
      <c r="N66717" s="120"/>
      <c r="U66717" s="121"/>
      <c r="V66717" s="122"/>
      <c r="W66717" s="123"/>
      <c r="AC66717" s="123"/>
    </row>
    <row r="66718" spans="5:29" s="2" customFormat="1">
      <c r="E66718" s="120"/>
      <c r="M66718" s="120"/>
      <c r="N66718" s="120"/>
      <c r="U66718" s="121"/>
      <c r="V66718" s="122"/>
      <c r="W66718" s="123"/>
      <c r="AC66718" s="123"/>
    </row>
    <row r="66719" spans="5:29" s="2" customFormat="1">
      <c r="E66719" s="120"/>
      <c r="M66719" s="120"/>
      <c r="N66719" s="120"/>
      <c r="U66719" s="121"/>
      <c r="V66719" s="122"/>
      <c r="W66719" s="123"/>
      <c r="AC66719" s="123"/>
    </row>
    <row r="66720" spans="5:29" s="2" customFormat="1">
      <c r="E66720" s="120"/>
      <c r="M66720" s="120"/>
      <c r="N66720" s="120"/>
      <c r="U66720" s="121"/>
      <c r="V66720" s="122"/>
      <c r="W66720" s="123"/>
      <c r="AC66720" s="123"/>
    </row>
    <row r="66721" spans="5:29" s="2" customFormat="1">
      <c r="E66721" s="120"/>
      <c r="M66721" s="120"/>
      <c r="N66721" s="120"/>
      <c r="U66721" s="121"/>
      <c r="V66721" s="122"/>
      <c r="W66721" s="123"/>
      <c r="AC66721" s="123"/>
    </row>
    <row r="66722" spans="5:29" s="2" customFormat="1">
      <c r="E66722" s="120"/>
      <c r="M66722" s="120"/>
      <c r="N66722" s="120"/>
      <c r="U66722" s="121"/>
      <c r="V66722" s="122"/>
      <c r="W66722" s="123"/>
      <c r="AC66722" s="123"/>
    </row>
    <row r="66723" spans="5:29" s="2" customFormat="1">
      <c r="E66723" s="120"/>
      <c r="M66723" s="120"/>
      <c r="N66723" s="120"/>
      <c r="U66723" s="121"/>
      <c r="V66723" s="122"/>
      <c r="W66723" s="123"/>
      <c r="AC66723" s="123"/>
    </row>
    <row r="66724" spans="5:29" s="2" customFormat="1">
      <c r="E66724" s="120"/>
      <c r="M66724" s="120"/>
      <c r="N66724" s="120"/>
      <c r="U66724" s="121"/>
      <c r="V66724" s="122"/>
      <c r="W66724" s="123"/>
      <c r="AC66724" s="123"/>
    </row>
    <row r="66725" spans="5:29" s="2" customFormat="1">
      <c r="E66725" s="120"/>
      <c r="M66725" s="120"/>
      <c r="N66725" s="120"/>
      <c r="U66725" s="121"/>
      <c r="V66725" s="122"/>
      <c r="W66725" s="123"/>
      <c r="AC66725" s="123"/>
    </row>
    <row r="66726" spans="5:29" s="2" customFormat="1">
      <c r="E66726" s="120"/>
      <c r="M66726" s="120"/>
      <c r="N66726" s="120"/>
      <c r="U66726" s="121"/>
      <c r="V66726" s="122"/>
      <c r="W66726" s="123"/>
      <c r="AC66726" s="123"/>
    </row>
    <row r="66727" spans="5:29" s="2" customFormat="1">
      <c r="E66727" s="120"/>
      <c r="M66727" s="120"/>
      <c r="N66727" s="120"/>
      <c r="U66727" s="121"/>
      <c r="V66727" s="122"/>
      <c r="W66727" s="123"/>
      <c r="AC66727" s="123"/>
    </row>
    <row r="66728" spans="5:29" s="2" customFormat="1">
      <c r="E66728" s="120"/>
      <c r="M66728" s="120"/>
      <c r="N66728" s="120"/>
      <c r="U66728" s="121"/>
      <c r="V66728" s="122"/>
      <c r="W66728" s="123"/>
      <c r="AC66728" s="123"/>
    </row>
    <row r="66729" spans="5:29" s="2" customFormat="1">
      <c r="E66729" s="120"/>
      <c r="M66729" s="120"/>
      <c r="N66729" s="120"/>
      <c r="U66729" s="121"/>
      <c r="V66729" s="122"/>
      <c r="W66729" s="123"/>
      <c r="AC66729" s="123"/>
    </row>
    <row r="66730" spans="5:29" s="2" customFormat="1">
      <c r="E66730" s="120"/>
      <c r="M66730" s="120"/>
      <c r="N66730" s="120"/>
      <c r="U66730" s="121"/>
      <c r="V66730" s="122"/>
      <c r="W66730" s="123"/>
      <c r="AC66730" s="123"/>
    </row>
    <row r="66731" spans="5:29" s="2" customFormat="1">
      <c r="E66731" s="120"/>
      <c r="M66731" s="120"/>
      <c r="N66731" s="120"/>
      <c r="U66731" s="121"/>
      <c r="V66731" s="122"/>
      <c r="W66731" s="123"/>
      <c r="AC66731" s="123"/>
    </row>
    <row r="66732" spans="5:29" s="2" customFormat="1">
      <c r="E66732" s="120"/>
      <c r="M66732" s="120"/>
      <c r="N66732" s="120"/>
      <c r="U66732" s="121"/>
      <c r="V66732" s="122"/>
      <c r="W66732" s="123"/>
      <c r="AC66732" s="123"/>
    </row>
    <row r="66733" spans="5:29" s="2" customFormat="1">
      <c r="E66733" s="120"/>
      <c r="M66733" s="120"/>
      <c r="N66733" s="120"/>
      <c r="U66733" s="121"/>
      <c r="V66733" s="122"/>
      <c r="W66733" s="123"/>
      <c r="AC66733" s="123"/>
    </row>
    <row r="66734" spans="5:29" s="2" customFormat="1">
      <c r="E66734" s="120"/>
      <c r="M66734" s="120"/>
      <c r="N66734" s="120"/>
      <c r="U66734" s="121"/>
      <c r="V66734" s="122"/>
      <c r="W66734" s="123"/>
      <c r="AC66734" s="123"/>
    </row>
    <row r="66735" spans="5:29" s="2" customFormat="1">
      <c r="E66735" s="120"/>
      <c r="M66735" s="120"/>
      <c r="N66735" s="120"/>
      <c r="U66735" s="121"/>
      <c r="V66735" s="122"/>
      <c r="W66735" s="123"/>
      <c r="AC66735" s="123"/>
    </row>
    <row r="66736" spans="5:29" s="2" customFormat="1">
      <c r="E66736" s="120"/>
      <c r="M66736" s="120"/>
      <c r="N66736" s="120"/>
      <c r="U66736" s="121"/>
      <c r="V66736" s="122"/>
      <c r="W66736" s="123"/>
      <c r="AC66736" s="123"/>
    </row>
    <row r="66737" spans="5:29" s="2" customFormat="1">
      <c r="E66737" s="120"/>
      <c r="M66737" s="120"/>
      <c r="N66737" s="120"/>
      <c r="U66737" s="121"/>
      <c r="V66737" s="122"/>
      <c r="W66737" s="123"/>
      <c r="AC66737" s="123"/>
    </row>
    <row r="66738" spans="5:29" s="2" customFormat="1">
      <c r="E66738" s="120"/>
      <c r="M66738" s="120"/>
      <c r="N66738" s="120"/>
      <c r="U66738" s="121"/>
      <c r="V66738" s="122"/>
      <c r="W66738" s="123"/>
      <c r="AC66738" s="123"/>
    </row>
    <row r="66739" spans="5:29" s="2" customFormat="1">
      <c r="E66739" s="120"/>
      <c r="M66739" s="120"/>
      <c r="N66739" s="120"/>
      <c r="U66739" s="121"/>
      <c r="V66739" s="122"/>
      <c r="W66739" s="123"/>
      <c r="AC66739" s="123"/>
    </row>
    <row r="66740" spans="5:29" s="2" customFormat="1">
      <c r="E66740" s="120"/>
      <c r="M66740" s="120"/>
      <c r="N66740" s="120"/>
      <c r="U66740" s="121"/>
      <c r="V66740" s="122"/>
      <c r="W66740" s="123"/>
      <c r="AC66740" s="123"/>
    </row>
    <row r="66741" spans="5:29" s="2" customFormat="1">
      <c r="E66741" s="120"/>
      <c r="M66741" s="120"/>
      <c r="N66741" s="120"/>
      <c r="U66741" s="121"/>
      <c r="V66741" s="122"/>
      <c r="W66741" s="123"/>
      <c r="AC66741" s="123"/>
    </row>
    <row r="66742" spans="5:29" s="2" customFormat="1">
      <c r="E66742" s="120"/>
      <c r="M66742" s="120"/>
      <c r="N66742" s="120"/>
      <c r="U66742" s="121"/>
      <c r="V66742" s="122"/>
      <c r="W66742" s="123"/>
      <c r="AC66742" s="123"/>
    </row>
    <row r="66743" spans="5:29" s="2" customFormat="1">
      <c r="E66743" s="120"/>
      <c r="M66743" s="120"/>
      <c r="N66743" s="120"/>
      <c r="U66743" s="121"/>
      <c r="V66743" s="122"/>
      <c r="W66743" s="123"/>
      <c r="AC66743" s="123"/>
    </row>
    <row r="66744" spans="5:29" s="2" customFormat="1">
      <c r="E66744" s="120"/>
      <c r="M66744" s="120"/>
      <c r="N66744" s="120"/>
      <c r="U66744" s="121"/>
      <c r="V66744" s="122"/>
      <c r="W66744" s="123"/>
      <c r="AC66744" s="123"/>
    </row>
    <row r="66745" spans="5:29" s="2" customFormat="1">
      <c r="E66745" s="120"/>
      <c r="M66745" s="120"/>
      <c r="N66745" s="120"/>
      <c r="U66745" s="121"/>
      <c r="V66745" s="122"/>
      <c r="W66745" s="123"/>
      <c r="AC66745" s="123"/>
    </row>
    <row r="66746" spans="5:29" s="2" customFormat="1">
      <c r="E66746" s="120"/>
      <c r="M66746" s="120"/>
      <c r="N66746" s="120"/>
      <c r="U66746" s="121"/>
      <c r="V66746" s="122"/>
      <c r="W66746" s="123"/>
      <c r="AC66746" s="123"/>
    </row>
    <row r="66747" spans="5:29" s="2" customFormat="1">
      <c r="E66747" s="120"/>
      <c r="M66747" s="120"/>
      <c r="N66747" s="120"/>
      <c r="U66747" s="121"/>
      <c r="V66747" s="122"/>
      <c r="W66747" s="123"/>
      <c r="AC66747" s="123"/>
    </row>
    <row r="66748" spans="5:29" s="2" customFormat="1">
      <c r="E66748" s="120"/>
      <c r="M66748" s="120"/>
      <c r="N66748" s="120"/>
      <c r="U66748" s="121"/>
      <c r="V66748" s="122"/>
      <c r="W66748" s="123"/>
      <c r="AC66748" s="123"/>
    </row>
    <row r="66749" spans="5:29" s="2" customFormat="1">
      <c r="E66749" s="120"/>
      <c r="M66749" s="120"/>
      <c r="N66749" s="120"/>
      <c r="U66749" s="121"/>
      <c r="V66749" s="122"/>
      <c r="W66749" s="123"/>
      <c r="AC66749" s="123"/>
    </row>
    <row r="66750" spans="5:29" s="2" customFormat="1">
      <c r="E66750" s="120"/>
      <c r="M66750" s="120"/>
      <c r="N66750" s="120"/>
      <c r="U66750" s="121"/>
      <c r="V66750" s="122"/>
      <c r="W66750" s="123"/>
      <c r="AC66750" s="123"/>
    </row>
    <row r="66751" spans="5:29" s="2" customFormat="1">
      <c r="E66751" s="120"/>
      <c r="M66751" s="120"/>
      <c r="N66751" s="120"/>
      <c r="U66751" s="121"/>
      <c r="V66751" s="122"/>
      <c r="W66751" s="123"/>
      <c r="AC66751" s="123"/>
    </row>
    <row r="66752" spans="5:29" s="2" customFormat="1">
      <c r="E66752" s="120"/>
      <c r="M66752" s="120"/>
      <c r="N66752" s="120"/>
      <c r="U66752" s="121"/>
      <c r="V66752" s="122"/>
      <c r="W66752" s="123"/>
      <c r="AC66752" s="123"/>
    </row>
    <row r="66753" spans="5:29" s="2" customFormat="1">
      <c r="E66753" s="120"/>
      <c r="M66753" s="120"/>
      <c r="N66753" s="120"/>
      <c r="U66753" s="121"/>
      <c r="V66753" s="122"/>
      <c r="W66753" s="123"/>
      <c r="AC66753" s="123"/>
    </row>
    <row r="66754" spans="5:29" s="2" customFormat="1">
      <c r="E66754" s="120"/>
      <c r="M66754" s="120"/>
      <c r="N66754" s="120"/>
      <c r="U66754" s="121"/>
      <c r="V66754" s="122"/>
      <c r="W66754" s="123"/>
      <c r="AC66754" s="123"/>
    </row>
    <row r="66755" spans="5:29" s="2" customFormat="1">
      <c r="E66755" s="120"/>
      <c r="M66755" s="120"/>
      <c r="N66755" s="120"/>
      <c r="U66755" s="121"/>
      <c r="V66755" s="122"/>
      <c r="W66755" s="123"/>
      <c r="AC66755" s="123"/>
    </row>
    <row r="66756" spans="5:29" s="2" customFormat="1">
      <c r="E66756" s="120"/>
      <c r="M66756" s="120"/>
      <c r="N66756" s="120"/>
      <c r="U66756" s="121"/>
      <c r="V66756" s="122"/>
      <c r="W66756" s="123"/>
      <c r="AC66756" s="123"/>
    </row>
    <row r="66757" spans="5:29" s="2" customFormat="1">
      <c r="E66757" s="120"/>
      <c r="M66757" s="120"/>
      <c r="N66757" s="120"/>
      <c r="U66757" s="121"/>
      <c r="V66757" s="122"/>
      <c r="W66757" s="123"/>
      <c r="AC66757" s="123"/>
    </row>
    <row r="66758" spans="5:29" s="2" customFormat="1">
      <c r="E66758" s="120"/>
      <c r="M66758" s="120"/>
      <c r="N66758" s="120"/>
      <c r="U66758" s="121"/>
      <c r="V66758" s="122"/>
      <c r="W66758" s="123"/>
      <c r="AC66758" s="123"/>
    </row>
    <row r="66759" spans="5:29" s="2" customFormat="1">
      <c r="E66759" s="120"/>
      <c r="M66759" s="120"/>
      <c r="N66759" s="120"/>
      <c r="U66759" s="121"/>
      <c r="V66759" s="122"/>
      <c r="W66759" s="123"/>
      <c r="AC66759" s="123"/>
    </row>
    <row r="66760" spans="5:29" s="2" customFormat="1">
      <c r="E66760" s="120"/>
      <c r="M66760" s="120"/>
      <c r="N66760" s="120"/>
      <c r="U66760" s="121"/>
      <c r="V66760" s="122"/>
      <c r="W66760" s="123"/>
      <c r="AC66760" s="123"/>
    </row>
    <row r="66761" spans="5:29" s="2" customFormat="1">
      <c r="E66761" s="120"/>
      <c r="M66761" s="120"/>
      <c r="N66761" s="120"/>
      <c r="U66761" s="121"/>
      <c r="V66761" s="122"/>
      <c r="W66761" s="123"/>
      <c r="AC66761" s="123"/>
    </row>
    <row r="66762" spans="5:29" s="2" customFormat="1">
      <c r="E66762" s="120"/>
      <c r="M66762" s="120"/>
      <c r="N66762" s="120"/>
      <c r="U66762" s="121"/>
      <c r="V66762" s="122"/>
      <c r="W66762" s="123"/>
      <c r="AC66762" s="123"/>
    </row>
    <row r="66763" spans="5:29" s="2" customFormat="1">
      <c r="E66763" s="120"/>
      <c r="M66763" s="120"/>
      <c r="N66763" s="120"/>
      <c r="U66763" s="121"/>
      <c r="V66763" s="122"/>
      <c r="W66763" s="123"/>
      <c r="AC66763" s="123"/>
    </row>
    <row r="66764" spans="5:29" s="2" customFormat="1">
      <c r="E66764" s="120"/>
      <c r="M66764" s="120"/>
      <c r="N66764" s="120"/>
      <c r="U66764" s="121"/>
      <c r="V66764" s="122"/>
      <c r="W66764" s="123"/>
      <c r="AC66764" s="123"/>
    </row>
    <row r="66765" spans="5:29" s="2" customFormat="1">
      <c r="E66765" s="120"/>
      <c r="M66765" s="120"/>
      <c r="N66765" s="120"/>
      <c r="U66765" s="121"/>
      <c r="V66765" s="122"/>
      <c r="W66765" s="123"/>
      <c r="AC66765" s="123"/>
    </row>
    <row r="66766" spans="5:29" s="2" customFormat="1">
      <c r="E66766" s="120"/>
      <c r="M66766" s="120"/>
      <c r="N66766" s="120"/>
      <c r="U66766" s="121"/>
      <c r="V66766" s="122"/>
      <c r="W66766" s="123"/>
      <c r="AC66766" s="123"/>
    </row>
    <row r="66767" spans="5:29" s="2" customFormat="1">
      <c r="E66767" s="120"/>
      <c r="M66767" s="120"/>
      <c r="N66767" s="120"/>
      <c r="U66767" s="121"/>
      <c r="V66767" s="122"/>
      <c r="W66767" s="123"/>
      <c r="AC66767" s="123"/>
    </row>
    <row r="66768" spans="5:29" s="2" customFormat="1">
      <c r="E66768" s="120"/>
      <c r="M66768" s="120"/>
      <c r="N66768" s="120"/>
      <c r="U66768" s="121"/>
      <c r="V66768" s="122"/>
      <c r="W66768" s="123"/>
      <c r="AC66768" s="123"/>
    </row>
    <row r="66769" spans="5:29" s="2" customFormat="1">
      <c r="E66769" s="120"/>
      <c r="M66769" s="120"/>
      <c r="N66769" s="120"/>
      <c r="U66769" s="121"/>
      <c r="V66769" s="122"/>
      <c r="W66769" s="123"/>
      <c r="AC66769" s="123"/>
    </row>
    <row r="66770" spans="5:29" s="2" customFormat="1">
      <c r="E66770" s="120"/>
      <c r="M66770" s="120"/>
      <c r="N66770" s="120"/>
      <c r="U66770" s="121"/>
      <c r="V66770" s="122"/>
      <c r="W66770" s="123"/>
      <c r="AC66770" s="123"/>
    </row>
    <row r="66771" spans="5:29" s="2" customFormat="1">
      <c r="E66771" s="120"/>
      <c r="M66771" s="120"/>
      <c r="N66771" s="120"/>
      <c r="U66771" s="121"/>
      <c r="V66771" s="122"/>
      <c r="W66771" s="123"/>
      <c r="AC66771" s="123"/>
    </row>
    <row r="66772" spans="5:29" s="2" customFormat="1">
      <c r="E66772" s="120"/>
      <c r="M66772" s="120"/>
      <c r="N66772" s="120"/>
      <c r="U66772" s="121"/>
      <c r="V66772" s="122"/>
      <c r="W66772" s="123"/>
      <c r="AC66772" s="123"/>
    </row>
    <row r="66773" spans="5:29" s="2" customFormat="1">
      <c r="E66773" s="120"/>
      <c r="M66773" s="120"/>
      <c r="N66773" s="120"/>
      <c r="U66773" s="121"/>
      <c r="V66773" s="122"/>
      <c r="W66773" s="123"/>
      <c r="AC66773" s="123"/>
    </row>
    <row r="66774" spans="5:29" s="2" customFormat="1">
      <c r="E66774" s="120"/>
      <c r="M66774" s="120"/>
      <c r="N66774" s="120"/>
      <c r="U66774" s="121"/>
      <c r="V66774" s="122"/>
      <c r="W66774" s="123"/>
      <c r="AC66774" s="123"/>
    </row>
    <row r="66775" spans="5:29" s="2" customFormat="1">
      <c r="E66775" s="120"/>
      <c r="M66775" s="120"/>
      <c r="N66775" s="120"/>
      <c r="U66775" s="121"/>
      <c r="V66775" s="122"/>
      <c r="W66775" s="123"/>
      <c r="AC66775" s="123"/>
    </row>
    <row r="66776" spans="5:29" s="2" customFormat="1">
      <c r="E66776" s="120"/>
      <c r="M66776" s="120"/>
      <c r="N66776" s="120"/>
      <c r="U66776" s="121"/>
      <c r="V66776" s="122"/>
      <c r="W66776" s="123"/>
      <c r="AC66776" s="123"/>
    </row>
    <row r="66777" spans="5:29" s="2" customFormat="1">
      <c r="E66777" s="120"/>
      <c r="M66777" s="120"/>
      <c r="N66777" s="120"/>
      <c r="U66777" s="121"/>
      <c r="V66777" s="122"/>
      <c r="W66777" s="123"/>
      <c r="AC66777" s="123"/>
    </row>
    <row r="66778" spans="5:29" s="2" customFormat="1">
      <c r="E66778" s="120"/>
      <c r="M66778" s="120"/>
      <c r="N66778" s="120"/>
      <c r="U66778" s="121"/>
      <c r="V66778" s="122"/>
      <c r="W66778" s="123"/>
      <c r="AC66778" s="123"/>
    </row>
    <row r="66779" spans="5:29" s="2" customFormat="1">
      <c r="E66779" s="120"/>
      <c r="M66779" s="120"/>
      <c r="N66779" s="120"/>
      <c r="U66779" s="121"/>
      <c r="V66779" s="122"/>
      <c r="W66779" s="123"/>
      <c r="AC66779" s="123"/>
    </row>
    <row r="66780" spans="5:29" s="2" customFormat="1">
      <c r="E66780" s="120"/>
      <c r="M66780" s="120"/>
      <c r="N66780" s="120"/>
      <c r="U66780" s="121"/>
      <c r="V66780" s="122"/>
      <c r="W66780" s="123"/>
      <c r="AC66780" s="123"/>
    </row>
    <row r="66781" spans="5:29" s="2" customFormat="1">
      <c r="E66781" s="120"/>
      <c r="M66781" s="120"/>
      <c r="N66781" s="120"/>
      <c r="U66781" s="121"/>
      <c r="V66781" s="122"/>
      <c r="W66781" s="123"/>
      <c r="AC66781" s="123"/>
    </row>
    <row r="66782" spans="5:29" s="2" customFormat="1">
      <c r="E66782" s="120"/>
      <c r="M66782" s="120"/>
      <c r="N66782" s="120"/>
      <c r="U66782" s="121"/>
      <c r="V66782" s="122"/>
      <c r="W66782" s="123"/>
      <c r="AC66782" s="123"/>
    </row>
    <row r="66783" spans="5:29" s="2" customFormat="1">
      <c r="E66783" s="120"/>
      <c r="M66783" s="120"/>
      <c r="N66783" s="120"/>
      <c r="U66783" s="121"/>
      <c r="V66783" s="122"/>
      <c r="W66783" s="123"/>
      <c r="AC66783" s="123"/>
    </row>
    <row r="66784" spans="5:29" s="2" customFormat="1">
      <c r="E66784" s="120"/>
      <c r="M66784" s="120"/>
      <c r="N66784" s="120"/>
      <c r="U66784" s="121"/>
      <c r="V66784" s="122"/>
      <c r="W66784" s="123"/>
      <c r="AC66784" s="123"/>
    </row>
    <row r="66785" spans="5:29" s="2" customFormat="1">
      <c r="E66785" s="120"/>
      <c r="M66785" s="120"/>
      <c r="N66785" s="120"/>
      <c r="U66785" s="121"/>
      <c r="V66785" s="122"/>
      <c r="W66785" s="123"/>
      <c r="AC66785" s="123"/>
    </row>
    <row r="66786" spans="5:29" s="2" customFormat="1">
      <c r="E66786" s="120"/>
      <c r="M66786" s="120"/>
      <c r="N66786" s="120"/>
      <c r="U66786" s="121"/>
      <c r="V66786" s="122"/>
      <c r="W66786" s="123"/>
      <c r="AC66786" s="123"/>
    </row>
    <row r="66787" spans="5:29" s="2" customFormat="1">
      <c r="E66787" s="120"/>
      <c r="M66787" s="120"/>
      <c r="N66787" s="120"/>
      <c r="U66787" s="121"/>
      <c r="V66787" s="122"/>
      <c r="W66787" s="123"/>
      <c r="AC66787" s="123"/>
    </row>
    <row r="66788" spans="5:29" s="2" customFormat="1">
      <c r="E66788" s="120"/>
      <c r="M66788" s="120"/>
      <c r="N66788" s="120"/>
      <c r="U66788" s="121"/>
      <c r="V66788" s="122"/>
      <c r="W66788" s="123"/>
      <c r="AC66788" s="123"/>
    </row>
    <row r="66789" spans="5:29" s="2" customFormat="1">
      <c r="E66789" s="120"/>
      <c r="M66789" s="120"/>
      <c r="N66789" s="120"/>
      <c r="U66789" s="121"/>
      <c r="V66789" s="122"/>
      <c r="W66789" s="123"/>
      <c r="AC66789" s="123"/>
    </row>
    <row r="66790" spans="5:29" s="2" customFormat="1">
      <c r="E66790" s="120"/>
      <c r="M66790" s="120"/>
      <c r="N66790" s="120"/>
      <c r="U66790" s="121"/>
      <c r="V66790" s="122"/>
      <c r="W66790" s="123"/>
      <c r="AC66790" s="123"/>
    </row>
    <row r="66791" spans="5:29" s="2" customFormat="1">
      <c r="E66791" s="120"/>
      <c r="M66791" s="120"/>
      <c r="N66791" s="120"/>
      <c r="U66791" s="121"/>
      <c r="V66791" s="122"/>
      <c r="W66791" s="123"/>
      <c r="AC66791" s="123"/>
    </row>
    <row r="66792" spans="5:29" s="2" customFormat="1">
      <c r="E66792" s="120"/>
      <c r="M66792" s="120"/>
      <c r="N66792" s="120"/>
      <c r="U66792" s="121"/>
      <c r="V66792" s="122"/>
      <c r="W66792" s="123"/>
      <c r="AC66792" s="123"/>
    </row>
    <row r="66793" spans="5:29" s="2" customFormat="1">
      <c r="E66793" s="120"/>
      <c r="M66793" s="120"/>
      <c r="N66793" s="120"/>
      <c r="U66793" s="121"/>
      <c r="V66793" s="122"/>
      <c r="W66793" s="123"/>
      <c r="AC66793" s="123"/>
    </row>
    <row r="66794" spans="5:29" s="2" customFormat="1">
      <c r="E66794" s="120"/>
      <c r="M66794" s="120"/>
      <c r="N66794" s="120"/>
      <c r="U66794" s="121"/>
      <c r="V66794" s="122"/>
      <c r="W66794" s="123"/>
      <c r="AC66794" s="123"/>
    </row>
    <row r="66795" spans="5:29" s="2" customFormat="1">
      <c r="E66795" s="120"/>
      <c r="M66795" s="120"/>
      <c r="N66795" s="120"/>
      <c r="U66795" s="121"/>
      <c r="V66795" s="122"/>
      <c r="W66795" s="123"/>
      <c r="AC66795" s="123"/>
    </row>
    <row r="66796" spans="5:29" s="2" customFormat="1">
      <c r="E66796" s="120"/>
      <c r="M66796" s="120"/>
      <c r="N66796" s="120"/>
      <c r="U66796" s="121"/>
      <c r="V66796" s="122"/>
      <c r="W66796" s="123"/>
      <c r="AC66796" s="123"/>
    </row>
    <row r="66797" spans="5:29" s="2" customFormat="1">
      <c r="E66797" s="120"/>
      <c r="M66797" s="120"/>
      <c r="N66797" s="120"/>
      <c r="U66797" s="121"/>
      <c r="V66797" s="122"/>
      <c r="W66797" s="123"/>
      <c r="AC66797" s="123"/>
    </row>
    <row r="66798" spans="5:29" s="2" customFormat="1">
      <c r="E66798" s="120"/>
      <c r="M66798" s="120"/>
      <c r="N66798" s="120"/>
      <c r="U66798" s="121"/>
      <c r="V66798" s="122"/>
      <c r="W66798" s="123"/>
      <c r="AC66798" s="123"/>
    </row>
    <row r="66799" spans="5:29" s="2" customFormat="1">
      <c r="E66799" s="120"/>
      <c r="M66799" s="120"/>
      <c r="N66799" s="120"/>
      <c r="U66799" s="121"/>
      <c r="V66799" s="122"/>
      <c r="W66799" s="123"/>
      <c r="AC66799" s="123"/>
    </row>
    <row r="66800" spans="5:29" s="2" customFormat="1">
      <c r="E66800" s="120"/>
      <c r="M66800" s="120"/>
      <c r="N66800" s="120"/>
      <c r="U66800" s="121"/>
      <c r="V66800" s="122"/>
      <c r="W66800" s="123"/>
      <c r="AC66800" s="123"/>
    </row>
    <row r="66801" spans="5:29" s="2" customFormat="1">
      <c r="E66801" s="120"/>
      <c r="M66801" s="120"/>
      <c r="N66801" s="120"/>
      <c r="U66801" s="121"/>
      <c r="V66801" s="122"/>
      <c r="W66801" s="123"/>
      <c r="AC66801" s="123"/>
    </row>
    <row r="66802" spans="5:29" s="2" customFormat="1">
      <c r="E66802" s="120"/>
      <c r="M66802" s="120"/>
      <c r="N66802" s="120"/>
      <c r="U66802" s="121"/>
      <c r="V66802" s="122"/>
      <c r="W66802" s="123"/>
      <c r="AC66802" s="123"/>
    </row>
    <row r="66803" spans="5:29" s="2" customFormat="1">
      <c r="E66803" s="120"/>
      <c r="M66803" s="120"/>
      <c r="N66803" s="120"/>
      <c r="U66803" s="121"/>
      <c r="V66803" s="122"/>
      <c r="W66803" s="123"/>
      <c r="AC66803" s="123"/>
    </row>
    <row r="66804" spans="5:29" s="2" customFormat="1">
      <c r="E66804" s="120"/>
      <c r="M66804" s="120"/>
      <c r="N66804" s="120"/>
      <c r="U66804" s="121"/>
      <c r="V66804" s="122"/>
      <c r="W66804" s="123"/>
      <c r="AC66804" s="123"/>
    </row>
    <row r="66805" spans="5:29" s="2" customFormat="1">
      <c r="E66805" s="120"/>
      <c r="M66805" s="120"/>
      <c r="N66805" s="120"/>
      <c r="U66805" s="121"/>
      <c r="V66805" s="122"/>
      <c r="W66805" s="123"/>
      <c r="AC66805" s="123"/>
    </row>
    <row r="66806" spans="5:29" s="2" customFormat="1">
      <c r="E66806" s="120"/>
      <c r="M66806" s="120"/>
      <c r="N66806" s="120"/>
      <c r="U66806" s="121"/>
      <c r="V66806" s="122"/>
      <c r="W66806" s="123"/>
      <c r="AC66806" s="123"/>
    </row>
    <row r="66807" spans="5:29" s="2" customFormat="1">
      <c r="E66807" s="120"/>
      <c r="M66807" s="120"/>
      <c r="N66807" s="120"/>
      <c r="U66807" s="121"/>
      <c r="V66807" s="122"/>
      <c r="W66807" s="123"/>
      <c r="AC66807" s="123"/>
    </row>
    <row r="66808" spans="5:29" s="2" customFormat="1">
      <c r="E66808" s="120"/>
      <c r="M66808" s="120"/>
      <c r="N66808" s="120"/>
      <c r="U66808" s="121"/>
      <c r="V66808" s="122"/>
      <c r="W66808" s="123"/>
      <c r="AC66808" s="123"/>
    </row>
    <row r="66809" spans="5:29" s="2" customFormat="1">
      <c r="E66809" s="120"/>
      <c r="M66809" s="120"/>
      <c r="N66809" s="120"/>
      <c r="U66809" s="121"/>
      <c r="V66809" s="122"/>
      <c r="W66809" s="123"/>
      <c r="AC66809" s="123"/>
    </row>
    <row r="66810" spans="5:29" s="2" customFormat="1">
      <c r="E66810" s="120"/>
      <c r="M66810" s="120"/>
      <c r="N66810" s="120"/>
      <c r="U66810" s="121"/>
      <c r="V66810" s="122"/>
      <c r="W66810" s="123"/>
      <c r="AC66810" s="123"/>
    </row>
    <row r="66811" spans="5:29" s="2" customFormat="1">
      <c r="E66811" s="120"/>
      <c r="M66811" s="120"/>
      <c r="N66811" s="120"/>
      <c r="U66811" s="121"/>
      <c r="V66811" s="122"/>
      <c r="W66811" s="123"/>
      <c r="AC66811" s="123"/>
    </row>
    <row r="66812" spans="5:29" s="2" customFormat="1">
      <c r="E66812" s="120"/>
      <c r="M66812" s="120"/>
      <c r="N66812" s="120"/>
      <c r="U66812" s="121"/>
      <c r="V66812" s="122"/>
      <c r="W66812" s="123"/>
      <c r="AC66812" s="123"/>
    </row>
    <row r="66813" spans="5:29" s="2" customFormat="1">
      <c r="E66813" s="120"/>
      <c r="M66813" s="120"/>
      <c r="N66813" s="120"/>
      <c r="U66813" s="121"/>
      <c r="V66813" s="122"/>
      <c r="W66813" s="123"/>
      <c r="AC66813" s="123"/>
    </row>
    <row r="66814" spans="5:29" s="2" customFormat="1">
      <c r="E66814" s="120"/>
      <c r="M66814" s="120"/>
      <c r="N66814" s="120"/>
      <c r="U66814" s="121"/>
      <c r="V66814" s="122"/>
      <c r="W66814" s="123"/>
      <c r="AC66814" s="123"/>
    </row>
    <row r="66815" spans="5:29" s="2" customFormat="1">
      <c r="E66815" s="120"/>
      <c r="M66815" s="120"/>
      <c r="N66815" s="120"/>
      <c r="U66815" s="121"/>
      <c r="V66815" s="122"/>
      <c r="W66815" s="123"/>
      <c r="AC66815" s="123"/>
    </row>
    <row r="66816" spans="5:29" s="2" customFormat="1">
      <c r="E66816" s="120"/>
      <c r="M66816" s="120"/>
      <c r="N66816" s="120"/>
      <c r="U66816" s="121"/>
      <c r="V66816" s="122"/>
      <c r="W66816" s="123"/>
      <c r="AC66816" s="123"/>
    </row>
    <row r="66817" spans="5:29" s="2" customFormat="1">
      <c r="E66817" s="120"/>
      <c r="M66817" s="120"/>
      <c r="N66817" s="120"/>
      <c r="U66817" s="121"/>
      <c r="V66817" s="122"/>
      <c r="W66817" s="123"/>
      <c r="AC66817" s="123"/>
    </row>
    <row r="66818" spans="5:29" s="2" customFormat="1">
      <c r="E66818" s="120"/>
      <c r="M66818" s="120"/>
      <c r="N66818" s="120"/>
      <c r="U66818" s="121"/>
      <c r="V66818" s="122"/>
      <c r="W66818" s="123"/>
      <c r="AC66818" s="123"/>
    </row>
    <row r="66819" spans="5:29" s="2" customFormat="1">
      <c r="E66819" s="120"/>
      <c r="M66819" s="120"/>
      <c r="N66819" s="120"/>
      <c r="U66819" s="121"/>
      <c r="V66819" s="122"/>
      <c r="W66819" s="123"/>
      <c r="AC66819" s="123"/>
    </row>
    <row r="66820" spans="5:29" s="2" customFormat="1">
      <c r="E66820" s="120"/>
      <c r="M66820" s="120"/>
      <c r="N66820" s="120"/>
      <c r="U66820" s="121"/>
      <c r="V66820" s="122"/>
      <c r="W66820" s="123"/>
      <c r="AC66820" s="123"/>
    </row>
    <row r="66821" spans="5:29" s="2" customFormat="1">
      <c r="E66821" s="120"/>
      <c r="M66821" s="120"/>
      <c r="N66821" s="120"/>
      <c r="U66821" s="121"/>
      <c r="V66821" s="122"/>
      <c r="W66821" s="123"/>
      <c r="AC66821" s="123"/>
    </row>
    <row r="66822" spans="5:29" s="2" customFormat="1">
      <c r="E66822" s="120"/>
      <c r="M66822" s="120"/>
      <c r="N66822" s="120"/>
      <c r="U66822" s="121"/>
      <c r="V66822" s="122"/>
      <c r="W66822" s="123"/>
      <c r="AC66822" s="123"/>
    </row>
    <row r="66823" spans="5:29" s="2" customFormat="1">
      <c r="E66823" s="120"/>
      <c r="M66823" s="120"/>
      <c r="N66823" s="120"/>
      <c r="U66823" s="121"/>
      <c r="V66823" s="122"/>
      <c r="W66823" s="123"/>
      <c r="AC66823" s="123"/>
    </row>
    <row r="66824" spans="5:29" s="2" customFormat="1">
      <c r="E66824" s="120"/>
      <c r="M66824" s="120"/>
      <c r="N66824" s="120"/>
      <c r="U66824" s="121"/>
      <c r="V66824" s="122"/>
      <c r="W66824" s="123"/>
      <c r="AC66824" s="123"/>
    </row>
    <row r="66825" spans="5:29" s="2" customFormat="1">
      <c r="E66825" s="120"/>
      <c r="M66825" s="120"/>
      <c r="N66825" s="120"/>
      <c r="U66825" s="121"/>
      <c r="V66825" s="122"/>
      <c r="W66825" s="123"/>
      <c r="AC66825" s="123"/>
    </row>
    <row r="66826" spans="5:29" s="2" customFormat="1">
      <c r="E66826" s="120"/>
      <c r="M66826" s="120"/>
      <c r="N66826" s="120"/>
      <c r="U66826" s="121"/>
      <c r="V66826" s="122"/>
      <c r="W66826" s="123"/>
      <c r="AC66826" s="123"/>
    </row>
    <row r="66827" spans="5:29" s="2" customFormat="1">
      <c r="E66827" s="120"/>
      <c r="M66827" s="120"/>
      <c r="N66827" s="120"/>
      <c r="U66827" s="121"/>
      <c r="V66827" s="122"/>
      <c r="W66827" s="123"/>
      <c r="AC66827" s="123"/>
    </row>
    <row r="66828" spans="5:29" s="2" customFormat="1">
      <c r="E66828" s="120"/>
      <c r="M66828" s="120"/>
      <c r="N66828" s="120"/>
      <c r="U66828" s="121"/>
      <c r="V66828" s="122"/>
      <c r="W66828" s="123"/>
      <c r="AC66828" s="123"/>
    </row>
    <row r="66829" spans="5:29" s="2" customFormat="1">
      <c r="E66829" s="120"/>
      <c r="M66829" s="120"/>
      <c r="N66829" s="120"/>
      <c r="U66829" s="121"/>
      <c r="V66829" s="122"/>
      <c r="W66829" s="123"/>
      <c r="AC66829" s="123"/>
    </row>
    <row r="66830" spans="5:29" s="2" customFormat="1">
      <c r="E66830" s="120"/>
      <c r="M66830" s="120"/>
      <c r="N66830" s="120"/>
      <c r="U66830" s="121"/>
      <c r="V66830" s="122"/>
      <c r="W66830" s="123"/>
      <c r="AC66830" s="123"/>
    </row>
    <row r="66831" spans="5:29" s="2" customFormat="1">
      <c r="E66831" s="120"/>
      <c r="M66831" s="120"/>
      <c r="N66831" s="120"/>
      <c r="U66831" s="121"/>
      <c r="V66831" s="122"/>
      <c r="W66831" s="123"/>
      <c r="AC66831" s="123"/>
    </row>
    <row r="66832" spans="5:29" s="2" customFormat="1">
      <c r="E66832" s="120"/>
      <c r="M66832" s="120"/>
      <c r="N66832" s="120"/>
      <c r="U66832" s="121"/>
      <c r="V66832" s="122"/>
      <c r="W66832" s="123"/>
      <c r="AC66832" s="123"/>
    </row>
    <row r="66833" spans="5:29" s="2" customFormat="1">
      <c r="E66833" s="120"/>
      <c r="M66833" s="120"/>
      <c r="N66833" s="120"/>
      <c r="U66833" s="121"/>
      <c r="V66833" s="122"/>
      <c r="W66833" s="123"/>
      <c r="AC66833" s="123"/>
    </row>
    <row r="66834" spans="5:29" s="2" customFormat="1">
      <c r="E66834" s="120"/>
      <c r="M66834" s="120"/>
      <c r="N66834" s="120"/>
      <c r="U66834" s="121"/>
      <c r="V66834" s="122"/>
      <c r="W66834" s="123"/>
      <c r="AC66834" s="123"/>
    </row>
    <row r="66835" spans="5:29" s="2" customFormat="1">
      <c r="E66835" s="120"/>
      <c r="M66835" s="120"/>
      <c r="N66835" s="120"/>
      <c r="U66835" s="121"/>
      <c r="V66835" s="122"/>
      <c r="W66835" s="123"/>
      <c r="AC66835" s="123"/>
    </row>
    <row r="66836" spans="5:29" s="2" customFormat="1">
      <c r="E66836" s="120"/>
      <c r="M66836" s="120"/>
      <c r="N66836" s="120"/>
      <c r="U66836" s="121"/>
      <c r="V66836" s="122"/>
      <c r="W66836" s="123"/>
      <c r="AC66836" s="123"/>
    </row>
    <row r="66837" spans="5:29" s="2" customFormat="1">
      <c r="E66837" s="120"/>
      <c r="M66837" s="120"/>
      <c r="N66837" s="120"/>
      <c r="U66837" s="121"/>
      <c r="V66837" s="122"/>
      <c r="W66837" s="123"/>
      <c r="AC66837" s="123"/>
    </row>
    <row r="66838" spans="5:29" s="2" customFormat="1">
      <c r="E66838" s="120"/>
      <c r="M66838" s="120"/>
      <c r="N66838" s="120"/>
      <c r="U66838" s="121"/>
      <c r="V66838" s="122"/>
      <c r="W66838" s="123"/>
      <c r="AC66838" s="123"/>
    </row>
    <row r="66839" spans="5:29" s="2" customFormat="1">
      <c r="E66839" s="120"/>
      <c r="M66839" s="120"/>
      <c r="N66839" s="120"/>
      <c r="U66839" s="121"/>
      <c r="V66839" s="122"/>
      <c r="W66839" s="123"/>
      <c r="AC66839" s="123"/>
    </row>
    <row r="66840" spans="5:29" s="2" customFormat="1">
      <c r="E66840" s="120"/>
      <c r="M66840" s="120"/>
      <c r="N66840" s="120"/>
      <c r="U66840" s="121"/>
      <c r="V66840" s="122"/>
      <c r="W66840" s="123"/>
      <c r="AC66840" s="123"/>
    </row>
    <row r="66841" spans="5:29" s="2" customFormat="1">
      <c r="E66841" s="120"/>
      <c r="M66841" s="120"/>
      <c r="N66841" s="120"/>
      <c r="U66841" s="121"/>
      <c r="V66841" s="122"/>
      <c r="W66841" s="123"/>
      <c r="AC66841" s="123"/>
    </row>
    <row r="66842" spans="5:29" s="2" customFormat="1">
      <c r="E66842" s="120"/>
      <c r="M66842" s="120"/>
      <c r="N66842" s="120"/>
      <c r="U66842" s="121"/>
      <c r="V66842" s="122"/>
      <c r="W66842" s="123"/>
      <c r="AC66842" s="123"/>
    </row>
    <row r="66843" spans="5:29" s="2" customFormat="1">
      <c r="E66843" s="120"/>
      <c r="M66843" s="120"/>
      <c r="N66843" s="120"/>
      <c r="U66843" s="121"/>
      <c r="V66843" s="122"/>
      <c r="W66843" s="123"/>
      <c r="AC66843" s="123"/>
    </row>
    <row r="66844" spans="5:29" s="2" customFormat="1">
      <c r="E66844" s="120"/>
      <c r="M66844" s="120"/>
      <c r="N66844" s="120"/>
      <c r="U66844" s="121"/>
      <c r="V66844" s="122"/>
      <c r="W66844" s="123"/>
      <c r="AC66844" s="123"/>
    </row>
    <row r="66845" spans="5:29" s="2" customFormat="1">
      <c r="E66845" s="120"/>
      <c r="M66845" s="120"/>
      <c r="N66845" s="120"/>
      <c r="U66845" s="121"/>
      <c r="V66845" s="122"/>
      <c r="W66845" s="123"/>
      <c r="AC66845" s="123"/>
    </row>
    <row r="66846" spans="5:29" s="2" customFormat="1">
      <c r="E66846" s="120"/>
      <c r="M66846" s="120"/>
      <c r="N66846" s="120"/>
      <c r="U66846" s="121"/>
      <c r="V66846" s="122"/>
      <c r="W66846" s="123"/>
      <c r="AC66846" s="123"/>
    </row>
    <row r="66847" spans="5:29" s="2" customFormat="1">
      <c r="E66847" s="120"/>
      <c r="M66847" s="120"/>
      <c r="N66847" s="120"/>
      <c r="U66847" s="121"/>
      <c r="V66847" s="122"/>
      <c r="W66847" s="123"/>
      <c r="AC66847" s="123"/>
    </row>
    <row r="66848" spans="5:29" s="2" customFormat="1">
      <c r="E66848" s="120"/>
      <c r="M66848" s="120"/>
      <c r="N66848" s="120"/>
      <c r="U66848" s="121"/>
      <c r="V66848" s="122"/>
      <c r="W66848" s="123"/>
      <c r="AC66848" s="123"/>
    </row>
    <row r="66849" spans="5:29" s="2" customFormat="1">
      <c r="E66849" s="120"/>
      <c r="M66849" s="120"/>
      <c r="N66849" s="120"/>
      <c r="U66849" s="121"/>
      <c r="V66849" s="122"/>
      <c r="W66849" s="123"/>
      <c r="AC66849" s="123"/>
    </row>
    <row r="66850" spans="5:29" s="2" customFormat="1">
      <c r="E66850" s="120"/>
      <c r="M66850" s="120"/>
      <c r="N66850" s="120"/>
      <c r="U66850" s="121"/>
      <c r="V66850" s="122"/>
      <c r="W66850" s="123"/>
      <c r="AC66850" s="123"/>
    </row>
    <row r="66851" spans="5:29" s="2" customFormat="1">
      <c r="E66851" s="120"/>
      <c r="M66851" s="120"/>
      <c r="N66851" s="120"/>
      <c r="U66851" s="121"/>
      <c r="V66851" s="122"/>
      <c r="W66851" s="123"/>
      <c r="AC66851" s="123"/>
    </row>
    <row r="66852" spans="5:29" s="2" customFormat="1">
      <c r="E66852" s="120"/>
      <c r="M66852" s="120"/>
      <c r="N66852" s="120"/>
      <c r="U66852" s="121"/>
      <c r="V66852" s="122"/>
      <c r="W66852" s="123"/>
      <c r="AC66852" s="123"/>
    </row>
    <row r="66853" spans="5:29" s="2" customFormat="1">
      <c r="E66853" s="120"/>
      <c r="M66853" s="120"/>
      <c r="N66853" s="120"/>
      <c r="U66853" s="121"/>
      <c r="V66853" s="122"/>
      <c r="W66853" s="123"/>
      <c r="AC66853" s="123"/>
    </row>
    <row r="66854" spans="5:29" s="2" customFormat="1">
      <c r="E66854" s="120"/>
      <c r="M66854" s="120"/>
      <c r="N66854" s="120"/>
      <c r="U66854" s="121"/>
      <c r="V66854" s="122"/>
      <c r="W66854" s="123"/>
      <c r="AC66854" s="123"/>
    </row>
    <row r="66855" spans="5:29" s="2" customFormat="1">
      <c r="E66855" s="120"/>
      <c r="M66855" s="120"/>
      <c r="N66855" s="120"/>
      <c r="U66855" s="121"/>
      <c r="V66855" s="122"/>
      <c r="W66855" s="123"/>
      <c r="AC66855" s="123"/>
    </row>
    <row r="66856" spans="5:29" s="2" customFormat="1">
      <c r="E66856" s="120"/>
      <c r="M66856" s="120"/>
      <c r="N66856" s="120"/>
      <c r="U66856" s="121"/>
      <c r="V66856" s="122"/>
      <c r="W66856" s="123"/>
      <c r="AC66856" s="123"/>
    </row>
    <row r="66857" spans="5:29" s="2" customFormat="1">
      <c r="E66857" s="120"/>
      <c r="M66857" s="120"/>
      <c r="N66857" s="120"/>
      <c r="U66857" s="121"/>
      <c r="V66857" s="122"/>
      <c r="W66857" s="123"/>
      <c r="AC66857" s="123"/>
    </row>
    <row r="66858" spans="5:29" s="2" customFormat="1">
      <c r="E66858" s="120"/>
      <c r="M66858" s="120"/>
      <c r="N66858" s="120"/>
      <c r="U66858" s="121"/>
      <c r="V66858" s="122"/>
      <c r="W66858" s="123"/>
      <c r="AC66858" s="123"/>
    </row>
    <row r="66859" spans="5:29" s="2" customFormat="1">
      <c r="E66859" s="120"/>
      <c r="M66859" s="120"/>
      <c r="N66859" s="120"/>
      <c r="U66859" s="121"/>
      <c r="V66859" s="122"/>
      <c r="W66859" s="123"/>
      <c r="AC66859" s="123"/>
    </row>
    <row r="66860" spans="5:29" s="2" customFormat="1">
      <c r="E66860" s="120"/>
      <c r="M66860" s="120"/>
      <c r="N66860" s="120"/>
      <c r="U66860" s="121"/>
      <c r="V66860" s="122"/>
      <c r="W66860" s="123"/>
      <c r="AC66860" s="123"/>
    </row>
    <row r="66861" spans="5:29" s="2" customFormat="1">
      <c r="E66861" s="120"/>
      <c r="M66861" s="120"/>
      <c r="N66861" s="120"/>
      <c r="U66861" s="121"/>
      <c r="V66861" s="122"/>
      <c r="W66861" s="123"/>
      <c r="AC66861" s="123"/>
    </row>
    <row r="66862" spans="5:29" s="2" customFormat="1">
      <c r="E66862" s="120"/>
      <c r="M66862" s="120"/>
      <c r="N66862" s="120"/>
      <c r="U66862" s="121"/>
      <c r="V66862" s="122"/>
      <c r="W66862" s="123"/>
      <c r="AC66862" s="123"/>
    </row>
    <row r="66863" spans="5:29" s="2" customFormat="1">
      <c r="E66863" s="120"/>
      <c r="M66863" s="120"/>
      <c r="N66863" s="120"/>
      <c r="U66863" s="121"/>
      <c r="V66863" s="122"/>
      <c r="W66863" s="123"/>
      <c r="AC66863" s="123"/>
    </row>
    <row r="66864" spans="5:29" s="2" customFormat="1">
      <c r="E66864" s="120"/>
      <c r="M66864" s="120"/>
      <c r="N66864" s="120"/>
      <c r="U66864" s="121"/>
      <c r="V66864" s="122"/>
      <c r="W66864" s="123"/>
      <c r="AC66864" s="123"/>
    </row>
    <row r="66865" spans="5:29" s="2" customFormat="1">
      <c r="E66865" s="120"/>
      <c r="M66865" s="120"/>
      <c r="N66865" s="120"/>
      <c r="U66865" s="121"/>
      <c r="V66865" s="122"/>
      <c r="W66865" s="123"/>
      <c r="AC66865" s="123"/>
    </row>
    <row r="66866" spans="5:29" s="2" customFormat="1">
      <c r="E66866" s="120"/>
      <c r="M66866" s="120"/>
      <c r="N66866" s="120"/>
      <c r="U66866" s="121"/>
      <c r="V66866" s="122"/>
      <c r="W66866" s="123"/>
      <c r="AC66866" s="123"/>
    </row>
    <row r="66867" spans="5:29" s="2" customFormat="1">
      <c r="E66867" s="120"/>
      <c r="M66867" s="120"/>
      <c r="N66867" s="120"/>
      <c r="U66867" s="121"/>
      <c r="V66867" s="122"/>
      <c r="W66867" s="123"/>
      <c r="AC66867" s="123"/>
    </row>
    <row r="66868" spans="5:29" s="2" customFormat="1">
      <c r="E66868" s="120"/>
      <c r="M66868" s="120"/>
      <c r="N66868" s="120"/>
      <c r="U66868" s="121"/>
      <c r="V66868" s="122"/>
      <c r="W66868" s="123"/>
      <c r="AC66868" s="123"/>
    </row>
    <row r="66869" spans="5:29" s="2" customFormat="1">
      <c r="E66869" s="120"/>
      <c r="M66869" s="120"/>
      <c r="N66869" s="120"/>
      <c r="U66869" s="121"/>
      <c r="V66869" s="122"/>
      <c r="W66869" s="123"/>
      <c r="AC66869" s="123"/>
    </row>
    <row r="66870" spans="5:29" s="2" customFormat="1">
      <c r="E66870" s="120"/>
      <c r="M66870" s="120"/>
      <c r="N66870" s="120"/>
      <c r="U66870" s="121"/>
      <c r="V66870" s="122"/>
      <c r="W66870" s="123"/>
      <c r="AC66870" s="123"/>
    </row>
    <row r="66871" spans="5:29" s="2" customFormat="1">
      <c r="E66871" s="120"/>
      <c r="M66871" s="120"/>
      <c r="N66871" s="120"/>
      <c r="U66871" s="121"/>
      <c r="V66871" s="122"/>
      <c r="W66871" s="123"/>
      <c r="AC66871" s="123"/>
    </row>
    <row r="66872" spans="5:29" s="2" customFormat="1">
      <c r="E66872" s="120"/>
      <c r="M66872" s="120"/>
      <c r="N66872" s="120"/>
      <c r="U66872" s="121"/>
      <c r="V66872" s="122"/>
      <c r="W66872" s="123"/>
      <c r="AC66872" s="123"/>
    </row>
    <row r="66873" spans="5:29" s="2" customFormat="1">
      <c r="E66873" s="120"/>
      <c r="M66873" s="120"/>
      <c r="N66873" s="120"/>
      <c r="U66873" s="121"/>
      <c r="V66873" s="122"/>
      <c r="W66873" s="123"/>
      <c r="AC66873" s="123"/>
    </row>
    <row r="66874" spans="5:29" s="2" customFormat="1">
      <c r="E66874" s="120"/>
      <c r="M66874" s="120"/>
      <c r="N66874" s="120"/>
      <c r="U66874" s="121"/>
      <c r="V66874" s="122"/>
      <c r="W66874" s="123"/>
      <c r="AC66874" s="123"/>
    </row>
    <row r="66875" spans="5:29" s="2" customFormat="1">
      <c r="E66875" s="120"/>
      <c r="M66875" s="120"/>
      <c r="N66875" s="120"/>
      <c r="U66875" s="121"/>
      <c r="V66875" s="122"/>
      <c r="W66875" s="123"/>
      <c r="AC66875" s="123"/>
    </row>
    <row r="66876" spans="5:29" s="2" customFormat="1">
      <c r="E66876" s="120"/>
      <c r="M66876" s="120"/>
      <c r="N66876" s="120"/>
      <c r="U66876" s="121"/>
      <c r="V66876" s="122"/>
      <c r="W66876" s="123"/>
      <c r="AC66876" s="123"/>
    </row>
    <row r="66877" spans="5:29" s="2" customFormat="1">
      <c r="E66877" s="120"/>
      <c r="M66877" s="120"/>
      <c r="N66877" s="120"/>
      <c r="U66877" s="121"/>
      <c r="V66877" s="122"/>
      <c r="W66877" s="123"/>
      <c r="AC66877" s="123"/>
    </row>
    <row r="66878" spans="5:29" s="2" customFormat="1">
      <c r="E66878" s="120"/>
      <c r="M66878" s="120"/>
      <c r="N66878" s="120"/>
      <c r="U66878" s="121"/>
      <c r="V66878" s="122"/>
      <c r="W66878" s="123"/>
      <c r="AC66878" s="123"/>
    </row>
    <row r="66879" spans="5:29" s="2" customFormat="1">
      <c r="E66879" s="120"/>
      <c r="M66879" s="120"/>
      <c r="N66879" s="120"/>
      <c r="U66879" s="121"/>
      <c r="V66879" s="122"/>
      <c r="W66879" s="123"/>
      <c r="AC66879" s="123"/>
    </row>
    <row r="66880" spans="5:29" s="2" customFormat="1">
      <c r="E66880" s="120"/>
      <c r="M66880" s="120"/>
      <c r="N66880" s="120"/>
      <c r="U66880" s="121"/>
      <c r="V66880" s="122"/>
      <c r="W66880" s="123"/>
      <c r="AC66880" s="123"/>
    </row>
    <row r="66881" spans="5:29" s="2" customFormat="1">
      <c r="E66881" s="120"/>
      <c r="M66881" s="120"/>
      <c r="N66881" s="120"/>
      <c r="U66881" s="121"/>
      <c r="V66881" s="122"/>
      <c r="W66881" s="123"/>
      <c r="AC66881" s="123"/>
    </row>
    <row r="66882" spans="5:29" s="2" customFormat="1">
      <c r="E66882" s="120"/>
      <c r="M66882" s="120"/>
      <c r="N66882" s="120"/>
      <c r="U66882" s="121"/>
      <c r="V66882" s="122"/>
      <c r="W66882" s="123"/>
      <c r="AC66882" s="123"/>
    </row>
    <row r="66883" spans="5:29" s="2" customFormat="1">
      <c r="E66883" s="120"/>
      <c r="M66883" s="120"/>
      <c r="N66883" s="120"/>
      <c r="U66883" s="121"/>
      <c r="V66883" s="122"/>
      <c r="W66883" s="123"/>
      <c r="AC66883" s="123"/>
    </row>
    <row r="66884" spans="5:29" s="2" customFormat="1">
      <c r="E66884" s="120"/>
      <c r="M66884" s="120"/>
      <c r="N66884" s="120"/>
      <c r="U66884" s="121"/>
      <c r="V66884" s="122"/>
      <c r="W66884" s="123"/>
      <c r="AC66884" s="123"/>
    </row>
    <row r="66885" spans="5:29" s="2" customFormat="1">
      <c r="E66885" s="120"/>
      <c r="M66885" s="120"/>
      <c r="N66885" s="120"/>
      <c r="U66885" s="121"/>
      <c r="V66885" s="122"/>
      <c r="W66885" s="123"/>
      <c r="AC66885" s="123"/>
    </row>
    <row r="66886" spans="5:29" s="2" customFormat="1">
      <c r="E66886" s="120"/>
      <c r="M66886" s="120"/>
      <c r="N66886" s="120"/>
      <c r="U66886" s="121"/>
      <c r="V66886" s="122"/>
      <c r="W66886" s="123"/>
      <c r="AC66886" s="123"/>
    </row>
    <row r="66887" spans="5:29" s="2" customFormat="1">
      <c r="E66887" s="120"/>
      <c r="M66887" s="120"/>
      <c r="N66887" s="120"/>
      <c r="U66887" s="121"/>
      <c r="V66887" s="122"/>
      <c r="W66887" s="123"/>
      <c r="AC66887" s="123"/>
    </row>
    <row r="66888" spans="5:29" s="2" customFormat="1">
      <c r="E66888" s="120"/>
      <c r="M66888" s="120"/>
      <c r="N66888" s="120"/>
      <c r="U66888" s="121"/>
      <c r="V66888" s="122"/>
      <c r="W66888" s="123"/>
      <c r="AC66888" s="123"/>
    </row>
    <row r="66889" spans="5:29" s="2" customFormat="1">
      <c r="E66889" s="120"/>
      <c r="M66889" s="120"/>
      <c r="N66889" s="120"/>
      <c r="U66889" s="121"/>
      <c r="V66889" s="122"/>
      <c r="W66889" s="123"/>
      <c r="AC66889" s="123"/>
    </row>
    <row r="66890" spans="5:29" s="2" customFormat="1">
      <c r="E66890" s="120"/>
      <c r="M66890" s="120"/>
      <c r="N66890" s="120"/>
      <c r="U66890" s="121"/>
      <c r="V66890" s="122"/>
      <c r="W66890" s="123"/>
      <c r="AC66890" s="123"/>
    </row>
    <row r="66891" spans="5:29" s="2" customFormat="1">
      <c r="E66891" s="120"/>
      <c r="M66891" s="120"/>
      <c r="N66891" s="120"/>
      <c r="U66891" s="121"/>
      <c r="V66891" s="122"/>
      <c r="W66891" s="123"/>
      <c r="AC66891" s="123"/>
    </row>
    <row r="66892" spans="5:29" s="2" customFormat="1">
      <c r="E66892" s="120"/>
      <c r="M66892" s="120"/>
      <c r="N66892" s="120"/>
      <c r="U66892" s="121"/>
      <c r="V66892" s="122"/>
      <c r="W66892" s="123"/>
      <c r="AC66892" s="123"/>
    </row>
    <row r="66893" spans="5:29" s="2" customFormat="1">
      <c r="E66893" s="120"/>
      <c r="M66893" s="120"/>
      <c r="N66893" s="120"/>
      <c r="U66893" s="121"/>
      <c r="V66893" s="122"/>
      <c r="W66893" s="123"/>
      <c r="AC66893" s="123"/>
    </row>
    <row r="66894" spans="5:29" s="2" customFormat="1">
      <c r="E66894" s="120"/>
      <c r="M66894" s="120"/>
      <c r="N66894" s="120"/>
      <c r="U66894" s="121"/>
      <c r="V66894" s="122"/>
      <c r="W66894" s="123"/>
      <c r="AC66894" s="123"/>
    </row>
    <row r="66895" spans="5:29" s="2" customFormat="1">
      <c r="E66895" s="120"/>
      <c r="M66895" s="120"/>
      <c r="N66895" s="120"/>
      <c r="U66895" s="121"/>
      <c r="V66895" s="122"/>
      <c r="W66895" s="123"/>
      <c r="AC66895" s="123"/>
    </row>
    <row r="66896" spans="5:29" s="2" customFormat="1">
      <c r="E66896" s="120"/>
      <c r="M66896" s="120"/>
      <c r="N66896" s="120"/>
      <c r="U66896" s="121"/>
      <c r="V66896" s="122"/>
      <c r="W66896" s="123"/>
      <c r="AC66896" s="123"/>
    </row>
    <row r="66897" spans="5:29" s="2" customFormat="1">
      <c r="E66897" s="120"/>
      <c r="M66897" s="120"/>
      <c r="N66897" s="120"/>
      <c r="U66897" s="121"/>
      <c r="V66897" s="122"/>
      <c r="W66897" s="123"/>
      <c r="AC66897" s="123"/>
    </row>
    <row r="66898" spans="5:29" s="2" customFormat="1">
      <c r="E66898" s="120"/>
      <c r="M66898" s="120"/>
      <c r="N66898" s="120"/>
      <c r="U66898" s="121"/>
      <c r="V66898" s="122"/>
      <c r="W66898" s="123"/>
      <c r="AC66898" s="123"/>
    </row>
    <row r="66899" spans="5:29" s="2" customFormat="1">
      <c r="E66899" s="120"/>
      <c r="M66899" s="120"/>
      <c r="N66899" s="120"/>
      <c r="U66899" s="121"/>
      <c r="V66899" s="122"/>
      <c r="W66899" s="123"/>
      <c r="AC66899" s="123"/>
    </row>
    <row r="66900" spans="5:29" s="2" customFormat="1">
      <c r="E66900" s="120"/>
      <c r="M66900" s="120"/>
      <c r="N66900" s="120"/>
      <c r="U66900" s="121"/>
      <c r="V66900" s="122"/>
      <c r="W66900" s="123"/>
      <c r="AC66900" s="123"/>
    </row>
    <row r="66901" spans="5:29" s="2" customFormat="1">
      <c r="E66901" s="120"/>
      <c r="M66901" s="120"/>
      <c r="N66901" s="120"/>
      <c r="U66901" s="121"/>
      <c r="V66901" s="122"/>
      <c r="W66901" s="123"/>
      <c r="AC66901" s="123"/>
    </row>
    <row r="66902" spans="5:29" s="2" customFormat="1">
      <c r="E66902" s="120"/>
      <c r="M66902" s="120"/>
      <c r="N66902" s="120"/>
      <c r="U66902" s="121"/>
      <c r="V66902" s="122"/>
      <c r="W66902" s="123"/>
      <c r="AC66902" s="123"/>
    </row>
    <row r="66903" spans="5:29" s="2" customFormat="1">
      <c r="E66903" s="120"/>
      <c r="M66903" s="120"/>
      <c r="N66903" s="120"/>
      <c r="U66903" s="121"/>
      <c r="V66903" s="122"/>
      <c r="W66903" s="123"/>
      <c r="AC66903" s="123"/>
    </row>
    <row r="66904" spans="5:29" s="2" customFormat="1">
      <c r="E66904" s="120"/>
      <c r="M66904" s="120"/>
      <c r="N66904" s="120"/>
      <c r="U66904" s="121"/>
      <c r="V66904" s="122"/>
      <c r="W66904" s="123"/>
      <c r="AC66904" s="123"/>
    </row>
    <row r="66905" spans="5:29" s="2" customFormat="1">
      <c r="E66905" s="120"/>
      <c r="M66905" s="120"/>
      <c r="N66905" s="120"/>
      <c r="U66905" s="121"/>
      <c r="V66905" s="122"/>
      <c r="W66905" s="123"/>
      <c r="AC66905" s="123"/>
    </row>
    <row r="66906" spans="5:29" s="2" customFormat="1">
      <c r="E66906" s="120"/>
      <c r="M66906" s="120"/>
      <c r="N66906" s="120"/>
      <c r="U66906" s="121"/>
      <c r="V66906" s="122"/>
      <c r="W66906" s="123"/>
      <c r="AC66906" s="123"/>
    </row>
    <row r="66907" spans="5:29" s="2" customFormat="1">
      <c r="E66907" s="120"/>
      <c r="M66907" s="120"/>
      <c r="N66907" s="120"/>
      <c r="U66907" s="121"/>
      <c r="V66907" s="122"/>
      <c r="W66907" s="123"/>
      <c r="AC66907" s="123"/>
    </row>
    <row r="66908" spans="5:29" s="2" customFormat="1">
      <c r="E66908" s="120"/>
      <c r="M66908" s="120"/>
      <c r="N66908" s="120"/>
      <c r="U66908" s="121"/>
      <c r="V66908" s="122"/>
      <c r="W66908" s="123"/>
      <c r="AC66908" s="123"/>
    </row>
    <row r="66909" spans="5:29" s="2" customFormat="1">
      <c r="E66909" s="120"/>
      <c r="M66909" s="120"/>
      <c r="N66909" s="120"/>
      <c r="U66909" s="121"/>
      <c r="V66909" s="122"/>
      <c r="W66909" s="123"/>
      <c r="AC66909" s="123"/>
    </row>
    <row r="66910" spans="5:29" s="2" customFormat="1">
      <c r="E66910" s="120"/>
      <c r="M66910" s="120"/>
      <c r="N66910" s="120"/>
      <c r="U66910" s="121"/>
      <c r="V66910" s="122"/>
      <c r="W66910" s="123"/>
      <c r="AC66910" s="123"/>
    </row>
    <row r="66911" spans="5:29" s="2" customFormat="1">
      <c r="E66911" s="120"/>
      <c r="M66911" s="120"/>
      <c r="N66911" s="120"/>
      <c r="U66911" s="121"/>
      <c r="V66911" s="122"/>
      <c r="W66911" s="123"/>
      <c r="AC66911" s="123"/>
    </row>
    <row r="66912" spans="5:29" s="2" customFormat="1">
      <c r="E66912" s="120"/>
      <c r="M66912" s="120"/>
      <c r="N66912" s="120"/>
      <c r="U66912" s="121"/>
      <c r="V66912" s="122"/>
      <c r="W66912" s="123"/>
      <c r="AC66912" s="123"/>
    </row>
    <row r="66913" spans="5:29" s="2" customFormat="1">
      <c r="E66913" s="120"/>
      <c r="M66913" s="120"/>
      <c r="N66913" s="120"/>
      <c r="U66913" s="121"/>
      <c r="V66913" s="122"/>
      <c r="W66913" s="123"/>
      <c r="AC66913" s="123"/>
    </row>
    <row r="66914" spans="5:29" s="2" customFormat="1">
      <c r="E66914" s="120"/>
      <c r="M66914" s="120"/>
      <c r="N66914" s="120"/>
      <c r="U66914" s="121"/>
      <c r="V66914" s="122"/>
      <c r="W66914" s="123"/>
      <c r="AC66914" s="123"/>
    </row>
    <row r="66915" spans="5:29" s="2" customFormat="1">
      <c r="E66915" s="120"/>
      <c r="M66915" s="120"/>
      <c r="N66915" s="120"/>
      <c r="U66915" s="121"/>
      <c r="V66915" s="122"/>
      <c r="W66915" s="123"/>
      <c r="AC66915" s="123"/>
    </row>
    <row r="66916" spans="5:29" s="2" customFormat="1">
      <c r="E66916" s="120"/>
      <c r="M66916" s="120"/>
      <c r="N66916" s="120"/>
      <c r="U66916" s="121"/>
      <c r="V66916" s="122"/>
      <c r="W66916" s="123"/>
      <c r="AC66916" s="123"/>
    </row>
    <row r="66917" spans="5:29" s="2" customFormat="1">
      <c r="E66917" s="120"/>
      <c r="M66917" s="120"/>
      <c r="N66917" s="120"/>
      <c r="U66917" s="121"/>
      <c r="V66917" s="122"/>
      <c r="W66917" s="123"/>
      <c r="AC66917" s="123"/>
    </row>
    <row r="66918" spans="5:29" s="2" customFormat="1">
      <c r="E66918" s="120"/>
      <c r="M66918" s="120"/>
      <c r="N66918" s="120"/>
      <c r="U66918" s="121"/>
      <c r="V66918" s="122"/>
      <c r="W66918" s="123"/>
      <c r="AC66918" s="123"/>
    </row>
    <row r="66919" spans="5:29" s="2" customFormat="1">
      <c r="E66919" s="120"/>
      <c r="M66919" s="120"/>
      <c r="N66919" s="120"/>
      <c r="U66919" s="121"/>
      <c r="V66919" s="122"/>
      <c r="W66919" s="123"/>
      <c r="AC66919" s="123"/>
    </row>
    <row r="66920" spans="5:29" s="2" customFormat="1">
      <c r="E66920" s="120"/>
      <c r="M66920" s="120"/>
      <c r="N66920" s="120"/>
      <c r="U66920" s="121"/>
      <c r="V66920" s="122"/>
      <c r="W66920" s="123"/>
      <c r="AC66920" s="123"/>
    </row>
    <row r="66921" spans="5:29" s="2" customFormat="1">
      <c r="E66921" s="120"/>
      <c r="M66921" s="120"/>
      <c r="N66921" s="120"/>
      <c r="U66921" s="121"/>
      <c r="V66921" s="122"/>
      <c r="W66921" s="123"/>
      <c r="AC66921" s="123"/>
    </row>
    <row r="66922" spans="5:29" s="2" customFormat="1">
      <c r="E66922" s="120"/>
      <c r="M66922" s="120"/>
      <c r="N66922" s="120"/>
      <c r="U66922" s="121"/>
      <c r="V66922" s="122"/>
      <c r="W66922" s="123"/>
      <c r="AC66922" s="123"/>
    </row>
    <row r="66923" spans="5:29" s="2" customFormat="1">
      <c r="E66923" s="120"/>
      <c r="M66923" s="120"/>
      <c r="N66923" s="120"/>
      <c r="U66923" s="121"/>
      <c r="V66923" s="122"/>
      <c r="W66923" s="123"/>
      <c r="AC66923" s="123"/>
    </row>
    <row r="66924" spans="5:29" s="2" customFormat="1">
      <c r="E66924" s="120"/>
      <c r="M66924" s="120"/>
      <c r="N66924" s="120"/>
      <c r="U66924" s="121"/>
      <c r="V66924" s="122"/>
      <c r="W66924" s="123"/>
      <c r="AC66924" s="123"/>
    </row>
    <row r="66925" spans="5:29" s="2" customFormat="1">
      <c r="E66925" s="120"/>
      <c r="M66925" s="120"/>
      <c r="N66925" s="120"/>
      <c r="U66925" s="121"/>
      <c r="V66925" s="122"/>
      <c r="W66925" s="123"/>
      <c r="AC66925" s="123"/>
    </row>
    <row r="66926" spans="5:29" s="2" customFormat="1">
      <c r="E66926" s="120"/>
      <c r="M66926" s="120"/>
      <c r="N66926" s="120"/>
      <c r="U66926" s="121"/>
      <c r="V66926" s="122"/>
      <c r="W66926" s="123"/>
      <c r="AC66926" s="123"/>
    </row>
    <row r="66927" spans="5:29" s="2" customFormat="1">
      <c r="E66927" s="120"/>
      <c r="M66927" s="120"/>
      <c r="N66927" s="120"/>
      <c r="U66927" s="121"/>
      <c r="V66927" s="122"/>
      <c r="W66927" s="123"/>
      <c r="AC66927" s="123"/>
    </row>
    <row r="66928" spans="5:29" s="2" customFormat="1">
      <c r="E66928" s="120"/>
      <c r="M66928" s="120"/>
      <c r="N66928" s="120"/>
      <c r="U66928" s="121"/>
      <c r="V66928" s="122"/>
      <c r="W66928" s="123"/>
      <c r="AC66928" s="123"/>
    </row>
    <row r="66929" spans="5:29" s="2" customFormat="1">
      <c r="E66929" s="120"/>
      <c r="M66929" s="120"/>
      <c r="N66929" s="120"/>
      <c r="U66929" s="121"/>
      <c r="V66929" s="122"/>
      <c r="W66929" s="123"/>
      <c r="AC66929" s="123"/>
    </row>
    <row r="66930" spans="5:29" s="2" customFormat="1">
      <c r="E66930" s="120"/>
      <c r="M66930" s="120"/>
      <c r="N66930" s="120"/>
      <c r="U66930" s="121"/>
      <c r="V66930" s="122"/>
      <c r="W66930" s="123"/>
      <c r="AC66930" s="123"/>
    </row>
    <row r="66931" spans="5:29" s="2" customFormat="1">
      <c r="E66931" s="120"/>
      <c r="M66931" s="120"/>
      <c r="N66931" s="120"/>
      <c r="U66931" s="121"/>
      <c r="V66931" s="122"/>
      <c r="W66931" s="123"/>
      <c r="AC66931" s="123"/>
    </row>
    <row r="66932" spans="5:29" s="2" customFormat="1">
      <c r="E66932" s="120"/>
      <c r="M66932" s="120"/>
      <c r="N66932" s="120"/>
      <c r="U66932" s="121"/>
      <c r="V66932" s="122"/>
      <c r="W66932" s="123"/>
      <c r="AC66932" s="123"/>
    </row>
    <row r="66933" spans="5:29" s="2" customFormat="1">
      <c r="E66933" s="120"/>
      <c r="M66933" s="120"/>
      <c r="N66933" s="120"/>
      <c r="U66933" s="121"/>
      <c r="V66933" s="122"/>
      <c r="W66933" s="123"/>
      <c r="AC66933" s="123"/>
    </row>
    <row r="66934" spans="5:29" s="2" customFormat="1">
      <c r="E66934" s="120"/>
      <c r="M66934" s="120"/>
      <c r="N66934" s="120"/>
      <c r="U66934" s="121"/>
      <c r="V66934" s="122"/>
      <c r="W66934" s="123"/>
      <c r="AC66934" s="123"/>
    </row>
    <row r="66935" spans="5:29" s="2" customFormat="1">
      <c r="E66935" s="120"/>
      <c r="M66935" s="120"/>
      <c r="N66935" s="120"/>
      <c r="U66935" s="121"/>
      <c r="V66935" s="122"/>
      <c r="W66935" s="123"/>
      <c r="AC66935" s="123"/>
    </row>
    <row r="66936" spans="5:29" s="2" customFormat="1">
      <c r="E66936" s="120"/>
      <c r="M66936" s="120"/>
      <c r="N66936" s="120"/>
      <c r="U66936" s="121"/>
      <c r="V66936" s="122"/>
      <c r="W66936" s="123"/>
      <c r="AC66936" s="123"/>
    </row>
    <row r="66937" spans="5:29" s="2" customFormat="1">
      <c r="E66937" s="120"/>
      <c r="M66937" s="120"/>
      <c r="N66937" s="120"/>
      <c r="U66937" s="121"/>
      <c r="V66937" s="122"/>
      <c r="W66937" s="123"/>
      <c r="AC66937" s="123"/>
    </row>
    <row r="66938" spans="5:29" s="2" customFormat="1">
      <c r="E66938" s="120"/>
      <c r="M66938" s="120"/>
      <c r="N66938" s="120"/>
      <c r="U66938" s="121"/>
      <c r="V66938" s="122"/>
      <c r="W66938" s="123"/>
      <c r="AC66938" s="123"/>
    </row>
    <row r="66939" spans="5:29" s="2" customFormat="1">
      <c r="E66939" s="120"/>
      <c r="M66939" s="120"/>
      <c r="N66939" s="120"/>
      <c r="U66939" s="121"/>
      <c r="V66939" s="122"/>
      <c r="W66939" s="123"/>
      <c r="AC66939" s="123"/>
    </row>
    <row r="66940" spans="5:29" s="2" customFormat="1">
      <c r="E66940" s="120"/>
      <c r="M66940" s="120"/>
      <c r="N66940" s="120"/>
      <c r="U66940" s="121"/>
      <c r="V66940" s="122"/>
      <c r="W66940" s="123"/>
      <c r="AC66940" s="123"/>
    </row>
    <row r="66941" spans="5:29" s="2" customFormat="1">
      <c r="E66941" s="120"/>
      <c r="M66941" s="120"/>
      <c r="N66941" s="120"/>
      <c r="U66941" s="121"/>
      <c r="V66941" s="122"/>
      <c r="W66941" s="123"/>
      <c r="AC66941" s="123"/>
    </row>
    <row r="66942" spans="5:29" s="2" customFormat="1">
      <c r="E66942" s="120"/>
      <c r="M66942" s="120"/>
      <c r="N66942" s="120"/>
      <c r="U66942" s="121"/>
      <c r="V66942" s="122"/>
      <c r="W66942" s="123"/>
      <c r="AC66942" s="123"/>
    </row>
    <row r="66943" spans="5:29" s="2" customFormat="1">
      <c r="E66943" s="120"/>
      <c r="M66943" s="120"/>
      <c r="N66943" s="120"/>
      <c r="U66943" s="121"/>
      <c r="V66943" s="122"/>
      <c r="W66943" s="123"/>
      <c r="AC66943" s="123"/>
    </row>
    <row r="66944" spans="5:29" s="2" customFormat="1">
      <c r="E66944" s="120"/>
      <c r="M66944" s="120"/>
      <c r="N66944" s="120"/>
      <c r="U66944" s="121"/>
      <c r="V66944" s="122"/>
      <c r="W66944" s="123"/>
      <c r="AC66944" s="123"/>
    </row>
    <row r="66945" spans="5:29" s="2" customFormat="1">
      <c r="E66945" s="120"/>
      <c r="M66945" s="120"/>
      <c r="N66945" s="120"/>
      <c r="U66945" s="121"/>
      <c r="V66945" s="122"/>
      <c r="W66945" s="123"/>
      <c r="AC66945" s="123"/>
    </row>
    <row r="66946" spans="5:29" s="2" customFormat="1">
      <c r="E66946" s="120"/>
      <c r="M66946" s="120"/>
      <c r="N66946" s="120"/>
      <c r="U66946" s="121"/>
      <c r="V66946" s="122"/>
      <c r="W66946" s="123"/>
      <c r="AC66946" s="123"/>
    </row>
    <row r="66947" spans="5:29" s="2" customFormat="1">
      <c r="E66947" s="120"/>
      <c r="M66947" s="120"/>
      <c r="N66947" s="120"/>
      <c r="U66947" s="121"/>
      <c r="V66947" s="122"/>
      <c r="W66947" s="123"/>
      <c r="AC66947" s="123"/>
    </row>
    <row r="66948" spans="5:29" s="2" customFormat="1">
      <c r="E66948" s="120"/>
      <c r="M66948" s="120"/>
      <c r="N66948" s="120"/>
      <c r="U66948" s="121"/>
      <c r="V66948" s="122"/>
      <c r="W66948" s="123"/>
      <c r="AC66948" s="123"/>
    </row>
    <row r="66949" spans="5:29" s="2" customFormat="1">
      <c r="E66949" s="120"/>
      <c r="M66949" s="120"/>
      <c r="N66949" s="120"/>
      <c r="U66949" s="121"/>
      <c r="V66949" s="122"/>
      <c r="W66949" s="123"/>
      <c r="AC66949" s="123"/>
    </row>
    <row r="66950" spans="5:29" s="2" customFormat="1">
      <c r="E66950" s="120"/>
      <c r="M66950" s="120"/>
      <c r="N66950" s="120"/>
      <c r="U66950" s="121"/>
      <c r="V66950" s="122"/>
      <c r="W66950" s="123"/>
      <c r="AC66950" s="123"/>
    </row>
    <row r="66951" spans="5:29" s="2" customFormat="1">
      <c r="E66951" s="120"/>
      <c r="M66951" s="120"/>
      <c r="N66951" s="120"/>
      <c r="U66951" s="121"/>
      <c r="V66951" s="122"/>
      <c r="W66951" s="123"/>
      <c r="AC66951" s="123"/>
    </row>
    <row r="66952" spans="5:29" s="2" customFormat="1">
      <c r="E66952" s="120"/>
      <c r="M66952" s="120"/>
      <c r="N66952" s="120"/>
      <c r="U66952" s="121"/>
      <c r="V66952" s="122"/>
      <c r="W66952" s="123"/>
      <c r="AC66952" s="123"/>
    </row>
    <row r="66953" spans="5:29" s="2" customFormat="1">
      <c r="E66953" s="120"/>
      <c r="M66953" s="120"/>
      <c r="N66953" s="120"/>
      <c r="U66953" s="121"/>
      <c r="V66953" s="122"/>
      <c r="W66953" s="123"/>
      <c r="AC66953" s="123"/>
    </row>
    <row r="66954" spans="5:29" s="2" customFormat="1">
      <c r="E66954" s="120"/>
      <c r="M66954" s="120"/>
      <c r="N66954" s="120"/>
      <c r="U66954" s="121"/>
      <c r="V66954" s="122"/>
      <c r="W66954" s="123"/>
      <c r="AC66954" s="123"/>
    </row>
    <row r="66955" spans="5:29" s="2" customFormat="1">
      <c r="E66955" s="120"/>
      <c r="M66955" s="120"/>
      <c r="N66955" s="120"/>
      <c r="U66955" s="121"/>
      <c r="V66955" s="122"/>
      <c r="W66955" s="123"/>
      <c r="AC66955" s="123"/>
    </row>
    <row r="66956" spans="5:29" s="2" customFormat="1">
      <c r="E66956" s="120"/>
      <c r="M66956" s="120"/>
      <c r="N66956" s="120"/>
      <c r="U66956" s="121"/>
      <c r="V66956" s="122"/>
      <c r="W66956" s="123"/>
      <c r="AC66956" s="123"/>
    </row>
    <row r="66957" spans="5:29" s="2" customFormat="1">
      <c r="E66957" s="120"/>
      <c r="M66957" s="120"/>
      <c r="N66957" s="120"/>
      <c r="U66957" s="121"/>
      <c r="V66957" s="122"/>
      <c r="W66957" s="123"/>
      <c r="AC66957" s="123"/>
    </row>
    <row r="66958" spans="5:29" s="2" customFormat="1">
      <c r="E66958" s="120"/>
      <c r="M66958" s="120"/>
      <c r="N66958" s="120"/>
      <c r="U66958" s="121"/>
      <c r="V66958" s="122"/>
      <c r="W66958" s="123"/>
      <c r="AC66958" s="123"/>
    </row>
    <row r="66959" spans="5:29" s="2" customFormat="1">
      <c r="E66959" s="120"/>
      <c r="M66959" s="120"/>
      <c r="N66959" s="120"/>
      <c r="U66959" s="121"/>
      <c r="V66959" s="122"/>
      <c r="W66959" s="123"/>
      <c r="AC66959" s="123"/>
    </row>
    <row r="66960" spans="5:29" s="2" customFormat="1">
      <c r="E66960" s="120"/>
      <c r="M66960" s="120"/>
      <c r="N66960" s="120"/>
      <c r="U66960" s="121"/>
      <c r="V66960" s="122"/>
      <c r="W66960" s="123"/>
      <c r="AC66960" s="123"/>
    </row>
    <row r="66961" spans="5:29" s="2" customFormat="1">
      <c r="E66961" s="120"/>
      <c r="M66961" s="120"/>
      <c r="N66961" s="120"/>
      <c r="U66961" s="121"/>
      <c r="V66961" s="122"/>
      <c r="W66961" s="123"/>
      <c r="AC66961" s="123"/>
    </row>
    <row r="66962" spans="5:29" s="2" customFormat="1">
      <c r="E66962" s="120"/>
      <c r="M66962" s="120"/>
      <c r="N66962" s="120"/>
      <c r="U66962" s="121"/>
      <c r="V66962" s="122"/>
      <c r="W66962" s="123"/>
      <c r="AC66962" s="123"/>
    </row>
    <row r="66963" spans="5:29" s="2" customFormat="1">
      <c r="E66963" s="120"/>
      <c r="M66963" s="120"/>
      <c r="N66963" s="120"/>
      <c r="U66963" s="121"/>
      <c r="V66963" s="122"/>
      <c r="W66963" s="123"/>
      <c r="AC66963" s="123"/>
    </row>
    <row r="66964" spans="5:29" s="2" customFormat="1">
      <c r="E66964" s="120"/>
      <c r="M66964" s="120"/>
      <c r="N66964" s="120"/>
      <c r="U66964" s="121"/>
      <c r="V66964" s="122"/>
      <c r="W66964" s="123"/>
      <c r="AC66964" s="123"/>
    </row>
    <row r="66965" spans="5:29" s="2" customFormat="1">
      <c r="E66965" s="120"/>
      <c r="M66965" s="120"/>
      <c r="N66965" s="120"/>
      <c r="U66965" s="121"/>
      <c r="V66965" s="122"/>
      <c r="W66965" s="123"/>
      <c r="AC66965" s="123"/>
    </row>
    <row r="66966" spans="5:29" s="2" customFormat="1">
      <c r="E66966" s="120"/>
      <c r="M66966" s="120"/>
      <c r="N66966" s="120"/>
      <c r="U66966" s="121"/>
      <c r="V66966" s="122"/>
      <c r="W66966" s="123"/>
      <c r="AC66966" s="123"/>
    </row>
    <row r="66967" spans="5:29" s="2" customFormat="1">
      <c r="E66967" s="120"/>
      <c r="M66967" s="120"/>
      <c r="N66967" s="120"/>
      <c r="U66967" s="121"/>
      <c r="V66967" s="122"/>
      <c r="W66967" s="123"/>
      <c r="AC66967" s="123"/>
    </row>
    <row r="66968" spans="5:29" s="2" customFormat="1">
      <c r="E66968" s="120"/>
      <c r="M66968" s="120"/>
      <c r="N66968" s="120"/>
      <c r="U66968" s="121"/>
      <c r="V66968" s="122"/>
      <c r="W66968" s="123"/>
      <c r="AC66968" s="123"/>
    </row>
    <row r="66969" spans="5:29" s="2" customFormat="1">
      <c r="E66969" s="120"/>
      <c r="M66969" s="120"/>
      <c r="N66969" s="120"/>
      <c r="U66969" s="121"/>
      <c r="V66969" s="122"/>
      <c r="W66969" s="123"/>
      <c r="AC66969" s="123"/>
    </row>
    <row r="66970" spans="5:29" s="2" customFormat="1">
      <c r="E66970" s="120"/>
      <c r="M66970" s="120"/>
      <c r="N66970" s="120"/>
      <c r="U66970" s="121"/>
      <c r="V66970" s="122"/>
      <c r="W66970" s="123"/>
      <c r="AC66970" s="123"/>
    </row>
    <row r="66971" spans="5:29" s="2" customFormat="1">
      <c r="E66971" s="120"/>
      <c r="M66971" s="120"/>
      <c r="N66971" s="120"/>
      <c r="U66971" s="121"/>
      <c r="V66971" s="122"/>
      <c r="W66971" s="123"/>
      <c r="AC66971" s="123"/>
    </row>
    <row r="66972" spans="5:29" s="2" customFormat="1">
      <c r="E66972" s="120"/>
      <c r="M66972" s="120"/>
      <c r="N66972" s="120"/>
      <c r="U66972" s="121"/>
      <c r="V66972" s="122"/>
      <c r="W66972" s="123"/>
      <c r="AC66972" s="123"/>
    </row>
    <row r="66973" spans="5:29" s="2" customFormat="1">
      <c r="E66973" s="120"/>
      <c r="M66973" s="120"/>
      <c r="N66973" s="120"/>
      <c r="U66973" s="121"/>
      <c r="V66973" s="122"/>
      <c r="W66973" s="123"/>
      <c r="AC66973" s="123"/>
    </row>
    <row r="66974" spans="5:29" s="2" customFormat="1">
      <c r="E66974" s="120"/>
      <c r="M66974" s="120"/>
      <c r="N66974" s="120"/>
      <c r="U66974" s="121"/>
      <c r="V66974" s="122"/>
      <c r="W66974" s="123"/>
      <c r="AC66974" s="123"/>
    </row>
    <row r="66975" spans="5:29" s="2" customFormat="1">
      <c r="E66975" s="120"/>
      <c r="M66975" s="120"/>
      <c r="N66975" s="120"/>
      <c r="U66975" s="121"/>
      <c r="V66975" s="122"/>
      <c r="W66975" s="123"/>
      <c r="AC66975" s="123"/>
    </row>
    <row r="66976" spans="5:29" s="2" customFormat="1">
      <c r="E66976" s="120"/>
      <c r="M66976" s="120"/>
      <c r="N66976" s="120"/>
      <c r="U66976" s="121"/>
      <c r="V66976" s="122"/>
      <c r="W66976" s="123"/>
      <c r="AC66976" s="123"/>
    </row>
    <row r="66977" spans="5:29" s="2" customFormat="1">
      <c r="E66977" s="120"/>
      <c r="M66977" s="120"/>
      <c r="N66977" s="120"/>
      <c r="U66977" s="121"/>
      <c r="V66977" s="122"/>
      <c r="W66977" s="123"/>
      <c r="AC66977" s="123"/>
    </row>
    <row r="66978" spans="5:29" s="2" customFormat="1">
      <c r="E66978" s="120"/>
      <c r="M66978" s="120"/>
      <c r="N66978" s="120"/>
      <c r="U66978" s="121"/>
      <c r="V66978" s="122"/>
      <c r="W66978" s="123"/>
      <c r="AC66978" s="123"/>
    </row>
    <row r="66979" spans="5:29" s="2" customFormat="1">
      <c r="E66979" s="120"/>
      <c r="M66979" s="120"/>
      <c r="N66979" s="120"/>
      <c r="U66979" s="121"/>
      <c r="V66979" s="122"/>
      <c r="W66979" s="123"/>
      <c r="AC66979" s="123"/>
    </row>
    <row r="66980" spans="5:29" s="2" customFormat="1">
      <c r="E66980" s="120"/>
      <c r="M66980" s="120"/>
      <c r="N66980" s="120"/>
      <c r="U66980" s="121"/>
      <c r="V66980" s="122"/>
      <c r="W66980" s="123"/>
      <c r="AC66980" s="123"/>
    </row>
    <row r="66981" spans="5:29" s="2" customFormat="1">
      <c r="E66981" s="120"/>
      <c r="M66981" s="120"/>
      <c r="N66981" s="120"/>
      <c r="U66981" s="121"/>
      <c r="V66981" s="122"/>
      <c r="W66981" s="123"/>
      <c r="AC66981" s="123"/>
    </row>
    <row r="66982" spans="5:29" s="2" customFormat="1">
      <c r="E66982" s="120"/>
      <c r="M66982" s="120"/>
      <c r="N66982" s="120"/>
      <c r="U66982" s="121"/>
      <c r="V66982" s="122"/>
      <c r="W66982" s="123"/>
      <c r="AC66982" s="123"/>
    </row>
    <row r="66983" spans="5:29" s="2" customFormat="1">
      <c r="E66983" s="120"/>
      <c r="M66983" s="120"/>
      <c r="N66983" s="120"/>
      <c r="U66983" s="121"/>
      <c r="V66983" s="122"/>
      <c r="W66983" s="123"/>
      <c r="AC66983" s="123"/>
    </row>
    <row r="66984" spans="5:29" s="2" customFormat="1">
      <c r="E66984" s="120"/>
      <c r="M66984" s="120"/>
      <c r="N66984" s="120"/>
      <c r="U66984" s="121"/>
      <c r="V66984" s="122"/>
      <c r="W66984" s="123"/>
      <c r="AC66984" s="123"/>
    </row>
    <row r="66985" spans="5:29" s="2" customFormat="1">
      <c r="E66985" s="120"/>
      <c r="M66985" s="120"/>
      <c r="N66985" s="120"/>
      <c r="U66985" s="121"/>
      <c r="V66985" s="122"/>
      <c r="W66985" s="123"/>
      <c r="AC66985" s="123"/>
    </row>
    <row r="66986" spans="5:29" s="2" customFormat="1">
      <c r="E66986" s="120"/>
      <c r="M66986" s="120"/>
      <c r="N66986" s="120"/>
      <c r="U66986" s="121"/>
      <c r="V66986" s="122"/>
      <c r="W66986" s="123"/>
      <c r="AC66986" s="123"/>
    </row>
    <row r="66987" spans="5:29" s="2" customFormat="1">
      <c r="E66987" s="120"/>
      <c r="M66987" s="120"/>
      <c r="N66987" s="120"/>
      <c r="U66987" s="121"/>
      <c r="V66987" s="122"/>
      <c r="W66987" s="123"/>
      <c r="AC66987" s="123"/>
    </row>
    <row r="66988" spans="5:29" s="2" customFormat="1">
      <c r="E66988" s="120"/>
      <c r="M66988" s="120"/>
      <c r="N66988" s="120"/>
      <c r="U66988" s="121"/>
      <c r="V66988" s="122"/>
      <c r="W66988" s="123"/>
      <c r="AC66988" s="123"/>
    </row>
    <row r="66989" spans="5:29" s="2" customFormat="1">
      <c r="E66989" s="120"/>
      <c r="M66989" s="120"/>
      <c r="N66989" s="120"/>
      <c r="U66989" s="121"/>
      <c r="V66989" s="122"/>
      <c r="W66989" s="123"/>
      <c r="AC66989" s="123"/>
    </row>
    <row r="66990" spans="5:29" s="2" customFormat="1">
      <c r="E66990" s="120"/>
      <c r="M66990" s="120"/>
      <c r="N66990" s="120"/>
      <c r="U66990" s="121"/>
      <c r="V66990" s="122"/>
      <c r="W66990" s="123"/>
      <c r="AC66990" s="123"/>
    </row>
    <row r="66991" spans="5:29" s="2" customFormat="1">
      <c r="E66991" s="120"/>
      <c r="M66991" s="120"/>
      <c r="N66991" s="120"/>
      <c r="U66991" s="121"/>
      <c r="V66991" s="122"/>
      <c r="W66991" s="123"/>
      <c r="AC66991" s="123"/>
    </row>
    <row r="66992" spans="5:29" s="2" customFormat="1">
      <c r="E66992" s="120"/>
      <c r="M66992" s="120"/>
      <c r="N66992" s="120"/>
      <c r="U66992" s="121"/>
      <c r="V66992" s="122"/>
      <c r="W66992" s="123"/>
      <c r="AC66992" s="123"/>
    </row>
    <row r="66993" spans="5:29" s="2" customFormat="1">
      <c r="E66993" s="120"/>
      <c r="M66993" s="120"/>
      <c r="N66993" s="120"/>
      <c r="U66993" s="121"/>
      <c r="V66993" s="122"/>
      <c r="W66993" s="123"/>
      <c r="AC66993" s="123"/>
    </row>
    <row r="66994" spans="5:29" s="2" customFormat="1">
      <c r="E66994" s="120"/>
      <c r="M66994" s="120"/>
      <c r="N66994" s="120"/>
      <c r="U66994" s="121"/>
      <c r="V66994" s="122"/>
      <c r="W66994" s="123"/>
      <c r="AC66994" s="123"/>
    </row>
    <row r="66995" spans="5:29" s="2" customFormat="1">
      <c r="E66995" s="120"/>
      <c r="M66995" s="120"/>
      <c r="N66995" s="120"/>
      <c r="U66995" s="121"/>
      <c r="V66995" s="122"/>
      <c r="W66995" s="123"/>
      <c r="AC66995" s="123"/>
    </row>
    <row r="66996" spans="5:29" s="2" customFormat="1">
      <c r="E66996" s="120"/>
      <c r="M66996" s="120"/>
      <c r="N66996" s="120"/>
      <c r="U66996" s="121"/>
      <c r="V66996" s="122"/>
      <c r="W66996" s="123"/>
      <c r="AC66996" s="123"/>
    </row>
    <row r="66997" spans="5:29" s="2" customFormat="1">
      <c r="E66997" s="120"/>
      <c r="M66997" s="120"/>
      <c r="N66997" s="120"/>
      <c r="U66997" s="121"/>
      <c r="V66997" s="122"/>
      <c r="W66997" s="123"/>
      <c r="AC66997" s="123"/>
    </row>
    <row r="66998" spans="5:29" s="2" customFormat="1">
      <c r="E66998" s="120"/>
      <c r="M66998" s="120"/>
      <c r="N66998" s="120"/>
      <c r="U66998" s="121"/>
      <c r="V66998" s="122"/>
      <c r="W66998" s="123"/>
      <c r="AC66998" s="123"/>
    </row>
    <row r="66999" spans="5:29" s="2" customFormat="1">
      <c r="E66999" s="120"/>
      <c r="M66999" s="120"/>
      <c r="N66999" s="120"/>
      <c r="U66999" s="121"/>
      <c r="V66999" s="122"/>
      <c r="W66999" s="123"/>
      <c r="AC66999" s="123"/>
    </row>
    <row r="67000" spans="5:29" s="2" customFormat="1">
      <c r="E67000" s="120"/>
      <c r="M67000" s="120"/>
      <c r="N67000" s="120"/>
      <c r="U67000" s="121"/>
      <c r="V67000" s="122"/>
      <c r="W67000" s="123"/>
      <c r="AC67000" s="123"/>
    </row>
    <row r="67001" spans="5:29" s="2" customFormat="1">
      <c r="E67001" s="120"/>
      <c r="M67001" s="120"/>
      <c r="N67001" s="120"/>
      <c r="U67001" s="121"/>
      <c r="V67001" s="122"/>
      <c r="W67001" s="123"/>
      <c r="AC67001" s="123"/>
    </row>
    <row r="67002" spans="5:29" s="2" customFormat="1">
      <c r="E67002" s="120"/>
      <c r="M67002" s="120"/>
      <c r="N67002" s="120"/>
      <c r="U67002" s="121"/>
      <c r="V67002" s="122"/>
      <c r="W67002" s="123"/>
      <c r="AC67002" s="123"/>
    </row>
    <row r="67003" spans="5:29" s="2" customFormat="1">
      <c r="E67003" s="120"/>
      <c r="M67003" s="120"/>
      <c r="N67003" s="120"/>
      <c r="U67003" s="121"/>
      <c r="V67003" s="122"/>
      <c r="W67003" s="123"/>
      <c r="AC67003" s="123"/>
    </row>
    <row r="67004" spans="5:29" s="2" customFormat="1">
      <c r="E67004" s="120"/>
      <c r="M67004" s="120"/>
      <c r="N67004" s="120"/>
      <c r="U67004" s="121"/>
      <c r="V67004" s="122"/>
      <c r="W67004" s="123"/>
      <c r="AC67004" s="123"/>
    </row>
    <row r="67005" spans="5:29" s="2" customFormat="1">
      <c r="E67005" s="120"/>
      <c r="M67005" s="120"/>
      <c r="N67005" s="120"/>
      <c r="U67005" s="121"/>
      <c r="V67005" s="122"/>
      <c r="W67005" s="123"/>
      <c r="AC67005" s="123"/>
    </row>
    <row r="67006" spans="5:29" s="2" customFormat="1">
      <c r="E67006" s="120"/>
      <c r="M67006" s="120"/>
      <c r="N67006" s="120"/>
      <c r="U67006" s="121"/>
      <c r="V67006" s="122"/>
      <c r="W67006" s="123"/>
      <c r="AC67006" s="123"/>
    </row>
    <row r="67007" spans="5:29" s="2" customFormat="1">
      <c r="E67007" s="120"/>
      <c r="M67007" s="120"/>
      <c r="N67007" s="120"/>
      <c r="U67007" s="121"/>
      <c r="V67007" s="122"/>
      <c r="W67007" s="123"/>
      <c r="AC67007" s="123"/>
    </row>
    <row r="67008" spans="5:29" s="2" customFormat="1">
      <c r="E67008" s="120"/>
      <c r="M67008" s="120"/>
      <c r="N67008" s="120"/>
      <c r="U67008" s="121"/>
      <c r="V67008" s="122"/>
      <c r="W67008" s="123"/>
      <c r="AC67008" s="123"/>
    </row>
    <row r="67009" spans="5:29" s="2" customFormat="1">
      <c r="E67009" s="120"/>
      <c r="M67009" s="120"/>
      <c r="N67009" s="120"/>
      <c r="U67009" s="121"/>
      <c r="V67009" s="122"/>
      <c r="W67009" s="123"/>
      <c r="AC67009" s="123"/>
    </row>
    <row r="67010" spans="5:29" s="2" customFormat="1">
      <c r="E67010" s="120"/>
      <c r="M67010" s="120"/>
      <c r="N67010" s="120"/>
      <c r="U67010" s="121"/>
      <c r="V67010" s="122"/>
      <c r="W67010" s="123"/>
      <c r="AC67010" s="123"/>
    </row>
    <row r="67011" spans="5:29" s="2" customFormat="1">
      <c r="E67011" s="120"/>
      <c r="M67011" s="120"/>
      <c r="N67011" s="120"/>
      <c r="U67011" s="121"/>
      <c r="V67011" s="122"/>
      <c r="W67011" s="123"/>
      <c r="AC67011" s="123"/>
    </row>
    <row r="67012" spans="5:29" s="2" customFormat="1">
      <c r="E67012" s="120"/>
      <c r="M67012" s="120"/>
      <c r="N67012" s="120"/>
      <c r="U67012" s="121"/>
      <c r="V67012" s="122"/>
      <c r="W67012" s="123"/>
      <c r="AC67012" s="123"/>
    </row>
    <row r="67013" spans="5:29" s="2" customFormat="1">
      <c r="E67013" s="120"/>
      <c r="M67013" s="120"/>
      <c r="N67013" s="120"/>
      <c r="U67013" s="121"/>
      <c r="V67013" s="122"/>
      <c r="W67013" s="123"/>
      <c r="AC67013" s="123"/>
    </row>
    <row r="67014" spans="5:29" s="2" customFormat="1">
      <c r="E67014" s="120"/>
      <c r="M67014" s="120"/>
      <c r="N67014" s="120"/>
      <c r="U67014" s="121"/>
      <c r="V67014" s="122"/>
      <c r="W67014" s="123"/>
      <c r="AC67014" s="123"/>
    </row>
    <row r="67015" spans="5:29" s="2" customFormat="1">
      <c r="E67015" s="120"/>
      <c r="M67015" s="120"/>
      <c r="N67015" s="120"/>
      <c r="U67015" s="121"/>
      <c r="V67015" s="122"/>
      <c r="W67015" s="123"/>
      <c r="AC67015" s="123"/>
    </row>
    <row r="67016" spans="5:29" s="2" customFormat="1">
      <c r="E67016" s="120"/>
      <c r="M67016" s="120"/>
      <c r="N67016" s="120"/>
      <c r="U67016" s="121"/>
      <c r="V67016" s="122"/>
      <c r="W67016" s="123"/>
      <c r="AC67016" s="123"/>
    </row>
    <row r="67017" spans="5:29" s="2" customFormat="1">
      <c r="E67017" s="120"/>
      <c r="M67017" s="120"/>
      <c r="N67017" s="120"/>
      <c r="U67017" s="121"/>
      <c r="V67017" s="122"/>
      <c r="W67017" s="123"/>
      <c r="AC67017" s="123"/>
    </row>
    <row r="67018" spans="5:29" s="2" customFormat="1">
      <c r="E67018" s="120"/>
      <c r="M67018" s="120"/>
      <c r="N67018" s="120"/>
      <c r="U67018" s="121"/>
      <c r="V67018" s="122"/>
      <c r="W67018" s="123"/>
      <c r="AC67018" s="123"/>
    </row>
    <row r="67019" spans="5:29" s="2" customFormat="1">
      <c r="E67019" s="120"/>
      <c r="M67019" s="120"/>
      <c r="N67019" s="120"/>
      <c r="U67019" s="121"/>
      <c r="V67019" s="122"/>
      <c r="W67019" s="123"/>
      <c r="AC67019" s="123"/>
    </row>
    <row r="67020" spans="5:29" s="2" customFormat="1">
      <c r="E67020" s="120"/>
      <c r="M67020" s="120"/>
      <c r="N67020" s="120"/>
      <c r="U67020" s="121"/>
      <c r="V67020" s="122"/>
      <c r="W67020" s="123"/>
      <c r="AC67020" s="123"/>
    </row>
    <row r="67021" spans="5:29" s="2" customFormat="1">
      <c r="E67021" s="120"/>
      <c r="M67021" s="120"/>
      <c r="N67021" s="120"/>
      <c r="U67021" s="121"/>
      <c r="V67021" s="122"/>
      <c r="W67021" s="123"/>
      <c r="AC67021" s="123"/>
    </row>
    <row r="67022" spans="5:29" s="2" customFormat="1">
      <c r="E67022" s="120"/>
      <c r="M67022" s="120"/>
      <c r="N67022" s="120"/>
      <c r="U67022" s="121"/>
      <c r="V67022" s="122"/>
      <c r="W67022" s="123"/>
      <c r="AC67022" s="123"/>
    </row>
    <row r="67023" spans="5:29" s="2" customFormat="1">
      <c r="E67023" s="120"/>
      <c r="M67023" s="120"/>
      <c r="N67023" s="120"/>
      <c r="U67023" s="121"/>
      <c r="V67023" s="122"/>
      <c r="W67023" s="123"/>
      <c r="AC67023" s="123"/>
    </row>
    <row r="67024" spans="5:29" s="2" customFormat="1">
      <c r="E67024" s="120"/>
      <c r="M67024" s="120"/>
      <c r="N67024" s="120"/>
      <c r="U67024" s="121"/>
      <c r="V67024" s="122"/>
      <c r="W67024" s="123"/>
      <c r="AC67024" s="123"/>
    </row>
    <row r="67025" spans="5:29" s="2" customFormat="1">
      <c r="E67025" s="120"/>
      <c r="M67025" s="120"/>
      <c r="N67025" s="120"/>
      <c r="U67025" s="121"/>
      <c r="V67025" s="122"/>
      <c r="W67025" s="123"/>
      <c r="AC67025" s="123"/>
    </row>
    <row r="67026" spans="5:29" s="2" customFormat="1">
      <c r="E67026" s="120"/>
      <c r="M67026" s="120"/>
      <c r="N67026" s="120"/>
      <c r="U67026" s="121"/>
      <c r="V67026" s="122"/>
      <c r="W67026" s="123"/>
      <c r="AC67026" s="123"/>
    </row>
    <row r="67027" spans="5:29" s="2" customFormat="1">
      <c r="E67027" s="120"/>
      <c r="M67027" s="120"/>
      <c r="N67027" s="120"/>
      <c r="U67027" s="121"/>
      <c r="V67027" s="122"/>
      <c r="W67027" s="123"/>
      <c r="AC67027" s="123"/>
    </row>
    <row r="67028" spans="5:29" s="2" customFormat="1">
      <c r="E67028" s="120"/>
      <c r="M67028" s="120"/>
      <c r="N67028" s="120"/>
      <c r="U67028" s="121"/>
      <c r="V67028" s="122"/>
      <c r="W67028" s="123"/>
      <c r="AC67028" s="123"/>
    </row>
    <row r="67029" spans="5:29" s="2" customFormat="1">
      <c r="E67029" s="120"/>
      <c r="M67029" s="120"/>
      <c r="N67029" s="120"/>
      <c r="U67029" s="121"/>
      <c r="V67029" s="122"/>
      <c r="W67029" s="123"/>
      <c r="AC67029" s="123"/>
    </row>
    <row r="67030" spans="5:29" s="2" customFormat="1">
      <c r="E67030" s="120"/>
      <c r="M67030" s="120"/>
      <c r="N67030" s="120"/>
      <c r="U67030" s="121"/>
      <c r="V67030" s="122"/>
      <c r="W67030" s="123"/>
      <c r="AC67030" s="123"/>
    </row>
    <row r="67031" spans="5:29" s="2" customFormat="1">
      <c r="E67031" s="120"/>
      <c r="M67031" s="120"/>
      <c r="N67031" s="120"/>
      <c r="U67031" s="121"/>
      <c r="V67031" s="122"/>
      <c r="W67031" s="123"/>
      <c r="AC67031" s="123"/>
    </row>
    <row r="67032" spans="5:29" s="2" customFormat="1">
      <c r="E67032" s="120"/>
      <c r="M67032" s="120"/>
      <c r="N67032" s="120"/>
      <c r="U67032" s="121"/>
      <c r="V67032" s="122"/>
      <c r="W67032" s="123"/>
      <c r="AC67032" s="123"/>
    </row>
    <row r="67033" spans="5:29" s="2" customFormat="1">
      <c r="E67033" s="120"/>
      <c r="M67033" s="120"/>
      <c r="N67033" s="120"/>
      <c r="U67033" s="121"/>
      <c r="V67033" s="122"/>
      <c r="W67033" s="123"/>
      <c r="AC67033" s="123"/>
    </row>
    <row r="67034" spans="5:29" s="2" customFormat="1">
      <c r="E67034" s="120"/>
      <c r="M67034" s="120"/>
      <c r="N67034" s="120"/>
      <c r="U67034" s="121"/>
      <c r="V67034" s="122"/>
      <c r="W67034" s="123"/>
      <c r="AC67034" s="123"/>
    </row>
    <row r="67035" spans="5:29" s="2" customFormat="1">
      <c r="E67035" s="120"/>
      <c r="M67035" s="120"/>
      <c r="N67035" s="120"/>
      <c r="U67035" s="121"/>
      <c r="V67035" s="122"/>
      <c r="W67035" s="123"/>
      <c r="AC67035" s="123"/>
    </row>
    <row r="67036" spans="5:29" s="2" customFormat="1">
      <c r="E67036" s="120"/>
      <c r="M67036" s="120"/>
      <c r="N67036" s="120"/>
      <c r="U67036" s="121"/>
      <c r="V67036" s="122"/>
      <c r="W67036" s="123"/>
      <c r="AC67036" s="123"/>
    </row>
    <row r="67037" spans="5:29" s="2" customFormat="1">
      <c r="E67037" s="120"/>
      <c r="M67037" s="120"/>
      <c r="N67037" s="120"/>
      <c r="U67037" s="121"/>
      <c r="V67037" s="122"/>
      <c r="W67037" s="123"/>
      <c r="AC67037" s="123"/>
    </row>
    <row r="67038" spans="5:29" s="2" customFormat="1">
      <c r="E67038" s="120"/>
      <c r="M67038" s="120"/>
      <c r="N67038" s="120"/>
      <c r="U67038" s="121"/>
      <c r="V67038" s="122"/>
      <c r="W67038" s="123"/>
      <c r="AC67038" s="123"/>
    </row>
    <row r="67039" spans="5:29" s="2" customFormat="1">
      <c r="E67039" s="120"/>
      <c r="M67039" s="120"/>
      <c r="N67039" s="120"/>
      <c r="U67039" s="121"/>
      <c r="V67039" s="122"/>
      <c r="W67039" s="123"/>
      <c r="AC67039" s="123"/>
    </row>
    <row r="67040" spans="5:29" s="2" customFormat="1">
      <c r="E67040" s="120"/>
      <c r="M67040" s="120"/>
      <c r="N67040" s="120"/>
      <c r="U67040" s="121"/>
      <c r="V67040" s="122"/>
      <c r="W67040" s="123"/>
      <c r="AC67040" s="123"/>
    </row>
    <row r="67041" spans="5:29" s="2" customFormat="1">
      <c r="E67041" s="120"/>
      <c r="M67041" s="120"/>
      <c r="N67041" s="120"/>
      <c r="U67041" s="121"/>
      <c r="V67041" s="122"/>
      <c r="W67041" s="123"/>
      <c r="AC67041" s="123"/>
    </row>
    <row r="67042" spans="5:29" s="2" customFormat="1">
      <c r="E67042" s="120"/>
      <c r="M67042" s="120"/>
      <c r="N67042" s="120"/>
      <c r="U67042" s="121"/>
      <c r="V67042" s="122"/>
      <c r="W67042" s="123"/>
      <c r="AC67042" s="123"/>
    </row>
    <row r="67043" spans="5:29" s="2" customFormat="1">
      <c r="E67043" s="120"/>
      <c r="M67043" s="120"/>
      <c r="N67043" s="120"/>
      <c r="U67043" s="121"/>
      <c r="V67043" s="122"/>
      <c r="W67043" s="123"/>
      <c r="AC67043" s="123"/>
    </row>
    <row r="67044" spans="5:29" s="2" customFormat="1">
      <c r="E67044" s="120"/>
      <c r="M67044" s="120"/>
      <c r="N67044" s="120"/>
      <c r="U67044" s="121"/>
      <c r="V67044" s="122"/>
      <c r="W67044" s="123"/>
      <c r="AC67044" s="123"/>
    </row>
    <row r="67045" spans="5:29" s="2" customFormat="1">
      <c r="E67045" s="120"/>
      <c r="M67045" s="120"/>
      <c r="N67045" s="120"/>
      <c r="U67045" s="121"/>
      <c r="V67045" s="122"/>
      <c r="W67045" s="123"/>
      <c r="AC67045" s="123"/>
    </row>
    <row r="67046" spans="5:29" s="2" customFormat="1">
      <c r="E67046" s="120"/>
      <c r="M67046" s="120"/>
      <c r="N67046" s="120"/>
      <c r="U67046" s="121"/>
      <c r="V67046" s="122"/>
      <c r="W67046" s="123"/>
      <c r="AC67046" s="123"/>
    </row>
    <row r="67047" spans="5:29" s="2" customFormat="1">
      <c r="E67047" s="120"/>
      <c r="M67047" s="120"/>
      <c r="N67047" s="120"/>
      <c r="U67047" s="121"/>
      <c r="V67047" s="122"/>
      <c r="W67047" s="123"/>
      <c r="AC67047" s="123"/>
    </row>
    <row r="67048" spans="5:29" s="2" customFormat="1">
      <c r="E67048" s="120"/>
      <c r="M67048" s="120"/>
      <c r="N67048" s="120"/>
      <c r="U67048" s="121"/>
      <c r="V67048" s="122"/>
      <c r="W67048" s="123"/>
      <c r="AC67048" s="123"/>
    </row>
    <row r="67049" spans="5:29" s="2" customFormat="1">
      <c r="E67049" s="120"/>
      <c r="M67049" s="120"/>
      <c r="N67049" s="120"/>
      <c r="U67049" s="121"/>
      <c r="V67049" s="122"/>
      <c r="W67049" s="123"/>
      <c r="AC67049" s="123"/>
    </row>
    <row r="67050" spans="5:29" s="2" customFormat="1">
      <c r="E67050" s="120"/>
      <c r="M67050" s="120"/>
      <c r="N67050" s="120"/>
      <c r="U67050" s="121"/>
      <c r="V67050" s="122"/>
      <c r="W67050" s="123"/>
      <c r="AC67050" s="123"/>
    </row>
    <row r="67051" spans="5:29" s="2" customFormat="1">
      <c r="E67051" s="120"/>
      <c r="M67051" s="120"/>
      <c r="N67051" s="120"/>
      <c r="U67051" s="121"/>
      <c r="V67051" s="122"/>
      <c r="W67051" s="123"/>
      <c r="AC67051" s="123"/>
    </row>
    <row r="67052" spans="5:29" s="2" customFormat="1">
      <c r="E67052" s="120"/>
      <c r="M67052" s="120"/>
      <c r="N67052" s="120"/>
      <c r="U67052" s="121"/>
      <c r="V67052" s="122"/>
      <c r="W67052" s="123"/>
      <c r="AC67052" s="123"/>
    </row>
    <row r="67053" spans="5:29" s="2" customFormat="1">
      <c r="E67053" s="120"/>
      <c r="M67053" s="120"/>
      <c r="N67053" s="120"/>
      <c r="U67053" s="121"/>
      <c r="V67053" s="122"/>
      <c r="W67053" s="123"/>
      <c r="AC67053" s="123"/>
    </row>
    <row r="67054" spans="5:29" s="2" customFormat="1">
      <c r="E67054" s="120"/>
      <c r="M67054" s="120"/>
      <c r="N67054" s="120"/>
      <c r="U67054" s="121"/>
      <c r="V67054" s="122"/>
      <c r="W67054" s="123"/>
      <c r="AC67054" s="123"/>
    </row>
    <row r="67055" spans="5:29" s="2" customFormat="1">
      <c r="E67055" s="120"/>
      <c r="M67055" s="120"/>
      <c r="N67055" s="120"/>
      <c r="U67055" s="121"/>
      <c r="V67055" s="122"/>
      <c r="W67055" s="123"/>
      <c r="AC67055" s="123"/>
    </row>
    <row r="67056" spans="5:29" s="2" customFormat="1">
      <c r="E67056" s="120"/>
      <c r="M67056" s="120"/>
      <c r="N67056" s="120"/>
      <c r="U67056" s="121"/>
      <c r="V67056" s="122"/>
      <c r="W67056" s="123"/>
      <c r="AC67056" s="123"/>
    </row>
    <row r="67057" spans="5:29" s="2" customFormat="1">
      <c r="E67057" s="120"/>
      <c r="M67057" s="120"/>
      <c r="N67057" s="120"/>
      <c r="U67057" s="121"/>
      <c r="V67057" s="122"/>
      <c r="W67057" s="123"/>
      <c r="AC67057" s="123"/>
    </row>
    <row r="67058" spans="5:29" s="2" customFormat="1">
      <c r="E67058" s="120"/>
      <c r="M67058" s="120"/>
      <c r="N67058" s="120"/>
      <c r="U67058" s="121"/>
      <c r="V67058" s="122"/>
      <c r="W67058" s="123"/>
      <c r="AC67058" s="123"/>
    </row>
    <row r="67059" spans="5:29" s="2" customFormat="1">
      <c r="E67059" s="120"/>
      <c r="M67059" s="120"/>
      <c r="N67059" s="120"/>
      <c r="U67059" s="121"/>
      <c r="V67059" s="122"/>
      <c r="W67059" s="123"/>
      <c r="AC67059" s="123"/>
    </row>
    <row r="67060" spans="5:29" s="2" customFormat="1">
      <c r="E67060" s="120"/>
      <c r="M67060" s="120"/>
      <c r="N67060" s="120"/>
      <c r="U67060" s="121"/>
      <c r="V67060" s="122"/>
      <c r="W67060" s="123"/>
      <c r="AC67060" s="123"/>
    </row>
    <row r="67061" spans="5:29" s="2" customFormat="1">
      <c r="E67061" s="120"/>
      <c r="M67061" s="120"/>
      <c r="N67061" s="120"/>
      <c r="U67061" s="121"/>
      <c r="V67061" s="122"/>
      <c r="W67061" s="123"/>
      <c r="AC67061" s="123"/>
    </row>
    <row r="67062" spans="5:29" s="2" customFormat="1">
      <c r="E67062" s="120"/>
      <c r="M67062" s="120"/>
      <c r="N67062" s="120"/>
      <c r="U67062" s="121"/>
      <c r="V67062" s="122"/>
      <c r="W67062" s="123"/>
      <c r="AC67062" s="123"/>
    </row>
    <row r="67063" spans="5:29" s="2" customFormat="1">
      <c r="E67063" s="120"/>
      <c r="M67063" s="120"/>
      <c r="N67063" s="120"/>
      <c r="U67063" s="121"/>
      <c r="V67063" s="122"/>
      <c r="W67063" s="123"/>
      <c r="AC67063" s="123"/>
    </row>
    <row r="67064" spans="5:29" s="2" customFormat="1">
      <c r="E67064" s="120"/>
      <c r="M67064" s="120"/>
      <c r="N67064" s="120"/>
      <c r="U67064" s="121"/>
      <c r="V67064" s="122"/>
      <c r="W67064" s="123"/>
      <c r="AC67064" s="123"/>
    </row>
    <row r="67065" spans="5:29" s="2" customFormat="1">
      <c r="E67065" s="120"/>
      <c r="M67065" s="120"/>
      <c r="N67065" s="120"/>
      <c r="U67065" s="121"/>
      <c r="V67065" s="122"/>
      <c r="W67065" s="123"/>
      <c r="AC67065" s="123"/>
    </row>
    <row r="67066" spans="5:29" s="2" customFormat="1">
      <c r="E67066" s="120"/>
      <c r="M67066" s="120"/>
      <c r="N67066" s="120"/>
      <c r="U67066" s="121"/>
      <c r="V67066" s="122"/>
      <c r="W67066" s="123"/>
      <c r="AC67066" s="123"/>
    </row>
    <row r="67067" spans="5:29" s="2" customFormat="1">
      <c r="E67067" s="120"/>
      <c r="M67067" s="120"/>
      <c r="N67067" s="120"/>
      <c r="U67067" s="121"/>
      <c r="V67067" s="122"/>
      <c r="W67067" s="123"/>
      <c r="AC67067" s="123"/>
    </row>
    <row r="67068" spans="5:29" s="2" customFormat="1">
      <c r="E67068" s="120"/>
      <c r="M67068" s="120"/>
      <c r="N67068" s="120"/>
      <c r="U67068" s="121"/>
      <c r="V67068" s="122"/>
      <c r="W67068" s="123"/>
      <c r="AC67068" s="123"/>
    </row>
    <row r="67069" spans="5:29" s="2" customFormat="1">
      <c r="E67069" s="120"/>
      <c r="M67069" s="120"/>
      <c r="N67069" s="120"/>
      <c r="U67069" s="121"/>
      <c r="V67069" s="122"/>
      <c r="W67069" s="123"/>
      <c r="AC67069" s="123"/>
    </row>
    <row r="67070" spans="5:29" s="2" customFormat="1">
      <c r="E67070" s="120"/>
      <c r="M67070" s="120"/>
      <c r="N67070" s="120"/>
      <c r="U67070" s="121"/>
      <c r="V67070" s="122"/>
      <c r="W67070" s="123"/>
      <c r="AC67070" s="123"/>
    </row>
    <row r="67071" spans="5:29" s="2" customFormat="1">
      <c r="E67071" s="120"/>
      <c r="M67071" s="120"/>
      <c r="N67071" s="120"/>
      <c r="U67071" s="121"/>
      <c r="V67071" s="122"/>
      <c r="W67071" s="123"/>
      <c r="AC67071" s="123"/>
    </row>
    <row r="67072" spans="5:29" s="2" customFormat="1">
      <c r="E67072" s="120"/>
      <c r="M67072" s="120"/>
      <c r="N67072" s="120"/>
      <c r="U67072" s="121"/>
      <c r="V67072" s="122"/>
      <c r="W67072" s="123"/>
      <c r="AC67072" s="123"/>
    </row>
    <row r="67073" spans="5:29" s="2" customFormat="1">
      <c r="E67073" s="120"/>
      <c r="M67073" s="120"/>
      <c r="N67073" s="120"/>
      <c r="U67073" s="121"/>
      <c r="V67073" s="122"/>
      <c r="W67073" s="123"/>
      <c r="AC67073" s="123"/>
    </row>
    <row r="67074" spans="5:29" s="2" customFormat="1">
      <c r="E67074" s="120"/>
      <c r="M67074" s="120"/>
      <c r="N67074" s="120"/>
      <c r="U67074" s="121"/>
      <c r="V67074" s="122"/>
      <c r="W67074" s="123"/>
      <c r="AC67074" s="123"/>
    </row>
    <row r="67075" spans="5:29" s="2" customFormat="1">
      <c r="E67075" s="120"/>
      <c r="M67075" s="120"/>
      <c r="N67075" s="120"/>
      <c r="U67075" s="121"/>
      <c r="V67075" s="122"/>
      <c r="W67075" s="123"/>
      <c r="AC67075" s="123"/>
    </row>
    <row r="67076" spans="5:29" s="2" customFormat="1">
      <c r="E67076" s="120"/>
      <c r="M67076" s="120"/>
      <c r="N67076" s="120"/>
      <c r="U67076" s="121"/>
      <c r="V67076" s="122"/>
      <c r="W67076" s="123"/>
      <c r="AC67076" s="123"/>
    </row>
    <row r="67077" spans="5:29" s="2" customFormat="1">
      <c r="E67077" s="120"/>
      <c r="M67077" s="120"/>
      <c r="N67077" s="120"/>
      <c r="U67077" s="121"/>
      <c r="V67077" s="122"/>
      <c r="W67077" s="123"/>
      <c r="AC67077" s="123"/>
    </row>
    <row r="67078" spans="5:29" s="2" customFormat="1">
      <c r="E67078" s="120"/>
      <c r="M67078" s="120"/>
      <c r="N67078" s="120"/>
      <c r="U67078" s="121"/>
      <c r="V67078" s="122"/>
      <c r="W67078" s="123"/>
      <c r="AC67078" s="123"/>
    </row>
    <row r="67079" spans="5:29" s="2" customFormat="1">
      <c r="E67079" s="120"/>
      <c r="M67079" s="120"/>
      <c r="N67079" s="120"/>
      <c r="U67079" s="121"/>
      <c r="V67079" s="122"/>
      <c r="W67079" s="123"/>
      <c r="AC67079" s="123"/>
    </row>
    <row r="67080" spans="5:29" s="2" customFormat="1">
      <c r="E67080" s="120"/>
      <c r="M67080" s="120"/>
      <c r="N67080" s="120"/>
      <c r="U67080" s="121"/>
      <c r="V67080" s="122"/>
      <c r="W67080" s="123"/>
      <c r="AC67080" s="123"/>
    </row>
    <row r="67081" spans="5:29" s="2" customFormat="1">
      <c r="E67081" s="120"/>
      <c r="M67081" s="120"/>
      <c r="N67081" s="120"/>
      <c r="U67081" s="121"/>
      <c r="V67081" s="122"/>
      <c r="W67081" s="123"/>
      <c r="AC67081" s="123"/>
    </row>
    <row r="67082" spans="5:29" s="2" customFormat="1">
      <c r="E67082" s="120"/>
      <c r="M67082" s="120"/>
      <c r="N67082" s="120"/>
      <c r="U67082" s="121"/>
      <c r="V67082" s="122"/>
      <c r="W67082" s="123"/>
      <c r="AC67082" s="123"/>
    </row>
    <row r="67083" spans="5:29" s="2" customFormat="1">
      <c r="E67083" s="120"/>
      <c r="M67083" s="120"/>
      <c r="N67083" s="120"/>
      <c r="U67083" s="121"/>
      <c r="V67083" s="122"/>
      <c r="W67083" s="123"/>
      <c r="AC67083" s="123"/>
    </row>
    <row r="67084" spans="5:29" s="2" customFormat="1">
      <c r="E67084" s="120"/>
      <c r="M67084" s="120"/>
      <c r="N67084" s="120"/>
      <c r="U67084" s="121"/>
      <c r="V67084" s="122"/>
      <c r="W67084" s="123"/>
      <c r="AC67084" s="123"/>
    </row>
    <row r="67085" spans="5:29" s="2" customFormat="1">
      <c r="E67085" s="120"/>
      <c r="M67085" s="120"/>
      <c r="N67085" s="120"/>
      <c r="U67085" s="121"/>
      <c r="V67085" s="122"/>
      <c r="W67085" s="123"/>
      <c r="AC67085" s="123"/>
    </row>
    <row r="67086" spans="5:29" s="2" customFormat="1">
      <c r="E67086" s="120"/>
      <c r="M67086" s="120"/>
      <c r="N67086" s="120"/>
      <c r="U67086" s="121"/>
      <c r="V67086" s="122"/>
      <c r="W67086" s="123"/>
      <c r="AC67086" s="123"/>
    </row>
    <row r="67087" spans="5:29" s="2" customFormat="1">
      <c r="E67087" s="120"/>
      <c r="M67087" s="120"/>
      <c r="N67087" s="120"/>
      <c r="U67087" s="121"/>
      <c r="V67087" s="122"/>
      <c r="W67087" s="123"/>
      <c r="AC67087" s="123"/>
    </row>
    <row r="67088" spans="5:29" s="2" customFormat="1">
      <c r="E67088" s="120"/>
      <c r="M67088" s="120"/>
      <c r="N67088" s="120"/>
      <c r="U67088" s="121"/>
      <c r="V67088" s="122"/>
      <c r="W67088" s="123"/>
      <c r="AC67088" s="123"/>
    </row>
    <row r="67089" spans="5:29" s="2" customFormat="1">
      <c r="E67089" s="120"/>
      <c r="M67089" s="120"/>
      <c r="N67089" s="120"/>
      <c r="U67089" s="121"/>
      <c r="V67089" s="122"/>
      <c r="W67089" s="123"/>
      <c r="AC67089" s="123"/>
    </row>
    <row r="67090" spans="5:29" s="2" customFormat="1">
      <c r="E67090" s="120"/>
      <c r="M67090" s="120"/>
      <c r="N67090" s="120"/>
      <c r="U67090" s="121"/>
      <c r="V67090" s="122"/>
      <c r="W67090" s="123"/>
      <c r="AC67090" s="123"/>
    </row>
    <row r="67091" spans="5:29" s="2" customFormat="1">
      <c r="E67091" s="120"/>
      <c r="M67091" s="120"/>
      <c r="N67091" s="120"/>
      <c r="U67091" s="121"/>
      <c r="V67091" s="122"/>
      <c r="W67091" s="123"/>
      <c r="AC67091" s="123"/>
    </row>
    <row r="67092" spans="5:29" s="2" customFormat="1">
      <c r="E67092" s="120"/>
      <c r="M67092" s="120"/>
      <c r="N67092" s="120"/>
      <c r="U67092" s="121"/>
      <c r="V67092" s="122"/>
      <c r="W67092" s="123"/>
      <c r="AC67092" s="123"/>
    </row>
    <row r="67093" spans="5:29" s="2" customFormat="1">
      <c r="E67093" s="120"/>
      <c r="M67093" s="120"/>
      <c r="N67093" s="120"/>
      <c r="U67093" s="121"/>
      <c r="V67093" s="122"/>
      <c r="W67093" s="123"/>
      <c r="AC67093" s="123"/>
    </row>
    <row r="67094" spans="5:29" s="2" customFormat="1">
      <c r="E67094" s="120"/>
      <c r="M67094" s="120"/>
      <c r="N67094" s="120"/>
      <c r="U67094" s="121"/>
      <c r="V67094" s="122"/>
      <c r="W67094" s="123"/>
      <c r="AC67094" s="123"/>
    </row>
    <row r="67095" spans="5:29" s="2" customFormat="1">
      <c r="E67095" s="120"/>
      <c r="M67095" s="120"/>
      <c r="N67095" s="120"/>
      <c r="U67095" s="121"/>
      <c r="V67095" s="122"/>
      <c r="W67095" s="123"/>
      <c r="AC67095" s="123"/>
    </row>
    <row r="67096" spans="5:29" s="2" customFormat="1">
      <c r="E67096" s="120"/>
      <c r="M67096" s="120"/>
      <c r="N67096" s="120"/>
      <c r="U67096" s="121"/>
      <c r="V67096" s="122"/>
      <c r="W67096" s="123"/>
      <c r="AC67096" s="123"/>
    </row>
    <row r="67097" spans="5:29" s="2" customFormat="1">
      <c r="E67097" s="120"/>
      <c r="M67097" s="120"/>
      <c r="N67097" s="120"/>
      <c r="U67097" s="121"/>
      <c r="V67097" s="122"/>
      <c r="W67097" s="123"/>
      <c r="AC67097" s="123"/>
    </row>
    <row r="67098" spans="5:29" s="2" customFormat="1">
      <c r="E67098" s="120"/>
      <c r="M67098" s="120"/>
      <c r="N67098" s="120"/>
      <c r="U67098" s="121"/>
      <c r="V67098" s="122"/>
      <c r="W67098" s="123"/>
      <c r="AC67098" s="123"/>
    </row>
    <row r="67099" spans="5:29" s="2" customFormat="1">
      <c r="E67099" s="120"/>
      <c r="M67099" s="120"/>
      <c r="N67099" s="120"/>
      <c r="U67099" s="121"/>
      <c r="V67099" s="122"/>
      <c r="W67099" s="123"/>
      <c r="AC67099" s="123"/>
    </row>
    <row r="67100" spans="5:29" s="2" customFormat="1">
      <c r="E67100" s="120"/>
      <c r="M67100" s="120"/>
      <c r="N67100" s="120"/>
      <c r="U67100" s="121"/>
      <c r="V67100" s="122"/>
      <c r="W67100" s="123"/>
      <c r="AC67100" s="123"/>
    </row>
    <row r="67101" spans="5:29" s="2" customFormat="1">
      <c r="E67101" s="120"/>
      <c r="M67101" s="120"/>
      <c r="N67101" s="120"/>
      <c r="U67101" s="121"/>
      <c r="V67101" s="122"/>
      <c r="W67101" s="123"/>
      <c r="AC67101" s="123"/>
    </row>
    <row r="67102" spans="5:29" s="2" customFormat="1">
      <c r="E67102" s="120"/>
      <c r="M67102" s="120"/>
      <c r="N67102" s="120"/>
      <c r="U67102" s="121"/>
      <c r="V67102" s="122"/>
      <c r="W67102" s="123"/>
      <c r="AC67102" s="123"/>
    </row>
    <row r="67103" spans="5:29" s="2" customFormat="1">
      <c r="E67103" s="120"/>
      <c r="M67103" s="120"/>
      <c r="N67103" s="120"/>
      <c r="U67103" s="121"/>
      <c r="V67103" s="122"/>
      <c r="W67103" s="123"/>
      <c r="AC67103" s="123"/>
    </row>
    <row r="67104" spans="5:29" s="2" customFormat="1">
      <c r="E67104" s="120"/>
      <c r="M67104" s="120"/>
      <c r="N67104" s="120"/>
      <c r="U67104" s="121"/>
      <c r="V67104" s="122"/>
      <c r="W67104" s="123"/>
      <c r="AC67104" s="123"/>
    </row>
    <row r="67105" spans="5:29" s="2" customFormat="1">
      <c r="E67105" s="120"/>
      <c r="M67105" s="120"/>
      <c r="N67105" s="120"/>
      <c r="U67105" s="121"/>
      <c r="V67105" s="122"/>
      <c r="W67105" s="123"/>
      <c r="AC67105" s="123"/>
    </row>
    <row r="67106" spans="5:29" s="2" customFormat="1">
      <c r="E67106" s="120"/>
      <c r="M67106" s="120"/>
      <c r="N67106" s="120"/>
      <c r="U67106" s="121"/>
      <c r="V67106" s="122"/>
      <c r="W67106" s="123"/>
      <c r="AC67106" s="123"/>
    </row>
    <row r="67107" spans="5:29" s="2" customFormat="1">
      <c r="E67107" s="120"/>
      <c r="M67107" s="120"/>
      <c r="N67107" s="120"/>
      <c r="U67107" s="121"/>
      <c r="V67107" s="122"/>
      <c r="W67107" s="123"/>
      <c r="AC67107" s="123"/>
    </row>
    <row r="67108" spans="5:29" s="2" customFormat="1">
      <c r="E67108" s="120"/>
      <c r="M67108" s="120"/>
      <c r="N67108" s="120"/>
      <c r="U67108" s="121"/>
      <c r="V67108" s="122"/>
      <c r="W67108" s="123"/>
      <c r="AC67108" s="123"/>
    </row>
    <row r="67109" spans="5:29" s="2" customFormat="1">
      <c r="E67109" s="120"/>
      <c r="M67109" s="120"/>
      <c r="N67109" s="120"/>
      <c r="U67109" s="121"/>
      <c r="V67109" s="122"/>
      <c r="W67109" s="123"/>
      <c r="AC67109" s="123"/>
    </row>
    <row r="67110" spans="5:29" s="2" customFormat="1">
      <c r="E67110" s="120"/>
      <c r="M67110" s="120"/>
      <c r="N67110" s="120"/>
      <c r="U67110" s="121"/>
      <c r="V67110" s="122"/>
      <c r="W67110" s="123"/>
      <c r="AC67110" s="123"/>
    </row>
    <row r="67111" spans="5:29" s="2" customFormat="1">
      <c r="E67111" s="120"/>
      <c r="M67111" s="120"/>
      <c r="N67111" s="120"/>
      <c r="U67111" s="121"/>
      <c r="V67111" s="122"/>
      <c r="W67111" s="123"/>
      <c r="AC67111" s="123"/>
    </row>
    <row r="67112" spans="5:29" s="2" customFormat="1">
      <c r="E67112" s="120"/>
      <c r="M67112" s="120"/>
      <c r="N67112" s="120"/>
      <c r="U67112" s="121"/>
      <c r="V67112" s="122"/>
      <c r="W67112" s="123"/>
      <c r="AC67112" s="123"/>
    </row>
    <row r="67113" spans="5:29" s="2" customFormat="1">
      <c r="E67113" s="120"/>
      <c r="M67113" s="120"/>
      <c r="N67113" s="120"/>
      <c r="U67113" s="121"/>
      <c r="V67113" s="122"/>
      <c r="W67113" s="123"/>
      <c r="AC67113" s="123"/>
    </row>
    <row r="67114" spans="5:29" s="2" customFormat="1">
      <c r="E67114" s="120"/>
      <c r="M67114" s="120"/>
      <c r="N67114" s="120"/>
      <c r="U67114" s="121"/>
      <c r="V67114" s="122"/>
      <c r="W67114" s="123"/>
      <c r="AC67114" s="123"/>
    </row>
    <row r="67115" spans="5:29" s="2" customFormat="1">
      <c r="E67115" s="120"/>
      <c r="M67115" s="120"/>
      <c r="N67115" s="120"/>
      <c r="U67115" s="121"/>
      <c r="V67115" s="122"/>
      <c r="W67115" s="123"/>
      <c r="AC67115" s="123"/>
    </row>
    <row r="67116" spans="5:29" s="2" customFormat="1">
      <c r="E67116" s="120"/>
      <c r="M67116" s="120"/>
      <c r="N67116" s="120"/>
      <c r="U67116" s="121"/>
      <c r="V67116" s="122"/>
      <c r="W67116" s="123"/>
      <c r="AC67116" s="123"/>
    </row>
    <row r="67117" spans="5:29" s="2" customFormat="1">
      <c r="E67117" s="120"/>
      <c r="M67117" s="120"/>
      <c r="N67117" s="120"/>
      <c r="U67117" s="121"/>
      <c r="V67117" s="122"/>
      <c r="W67117" s="123"/>
      <c r="AC67117" s="123"/>
    </row>
    <row r="67118" spans="5:29" s="2" customFormat="1">
      <c r="E67118" s="120"/>
      <c r="M67118" s="120"/>
      <c r="N67118" s="120"/>
      <c r="U67118" s="121"/>
      <c r="V67118" s="122"/>
      <c r="W67118" s="123"/>
      <c r="AC67118" s="123"/>
    </row>
    <row r="67119" spans="5:29" s="2" customFormat="1">
      <c r="E67119" s="120"/>
      <c r="M67119" s="120"/>
      <c r="N67119" s="120"/>
      <c r="U67119" s="121"/>
      <c r="V67119" s="122"/>
      <c r="W67119" s="123"/>
      <c r="AC67119" s="123"/>
    </row>
    <row r="67120" spans="5:29" s="2" customFormat="1">
      <c r="E67120" s="120"/>
      <c r="M67120" s="120"/>
      <c r="N67120" s="120"/>
      <c r="U67120" s="121"/>
      <c r="V67120" s="122"/>
      <c r="W67120" s="123"/>
      <c r="AC67120" s="123"/>
    </row>
    <row r="67121" spans="5:29" s="2" customFormat="1">
      <c r="E67121" s="120"/>
      <c r="M67121" s="120"/>
      <c r="N67121" s="120"/>
      <c r="U67121" s="121"/>
      <c r="V67121" s="122"/>
      <c r="W67121" s="123"/>
      <c r="AC67121" s="123"/>
    </row>
    <row r="67122" spans="5:29" s="2" customFormat="1">
      <c r="E67122" s="120"/>
      <c r="M67122" s="120"/>
      <c r="N67122" s="120"/>
      <c r="U67122" s="121"/>
      <c r="V67122" s="122"/>
      <c r="W67122" s="123"/>
      <c r="AC67122" s="123"/>
    </row>
    <row r="67123" spans="5:29" s="2" customFormat="1">
      <c r="E67123" s="120"/>
      <c r="M67123" s="120"/>
      <c r="N67123" s="120"/>
      <c r="U67123" s="121"/>
      <c r="V67123" s="122"/>
      <c r="W67123" s="123"/>
      <c r="AC67123" s="123"/>
    </row>
    <row r="67124" spans="5:29" s="2" customFormat="1">
      <c r="E67124" s="120"/>
      <c r="M67124" s="120"/>
      <c r="N67124" s="120"/>
      <c r="U67124" s="121"/>
      <c r="V67124" s="122"/>
      <c r="W67124" s="123"/>
      <c r="AC67124" s="123"/>
    </row>
    <row r="67125" spans="5:29" s="2" customFormat="1">
      <c r="E67125" s="120"/>
      <c r="M67125" s="120"/>
      <c r="N67125" s="120"/>
      <c r="U67125" s="121"/>
      <c r="V67125" s="122"/>
      <c r="W67125" s="123"/>
      <c r="AC67125" s="123"/>
    </row>
    <row r="67126" spans="5:29" s="2" customFormat="1">
      <c r="E67126" s="120"/>
      <c r="M67126" s="120"/>
      <c r="N67126" s="120"/>
      <c r="U67126" s="121"/>
      <c r="V67126" s="122"/>
      <c r="W67126" s="123"/>
      <c r="AC67126" s="123"/>
    </row>
    <row r="67127" spans="5:29" s="2" customFormat="1">
      <c r="E67127" s="120"/>
      <c r="M67127" s="120"/>
      <c r="N67127" s="120"/>
      <c r="U67127" s="121"/>
      <c r="V67127" s="122"/>
      <c r="W67127" s="123"/>
      <c r="AC67127" s="123"/>
    </row>
    <row r="67128" spans="5:29" s="2" customFormat="1">
      <c r="E67128" s="120"/>
      <c r="M67128" s="120"/>
      <c r="N67128" s="120"/>
      <c r="U67128" s="121"/>
      <c r="V67128" s="122"/>
      <c r="W67128" s="123"/>
      <c r="AC67128" s="123"/>
    </row>
    <row r="67129" spans="5:29" s="2" customFormat="1">
      <c r="E67129" s="120"/>
      <c r="M67129" s="120"/>
      <c r="N67129" s="120"/>
      <c r="U67129" s="121"/>
      <c r="V67129" s="122"/>
      <c r="W67129" s="123"/>
      <c r="AC67129" s="123"/>
    </row>
    <row r="67130" spans="5:29" s="2" customFormat="1">
      <c r="E67130" s="120"/>
      <c r="M67130" s="120"/>
      <c r="N67130" s="120"/>
      <c r="U67130" s="121"/>
      <c r="V67130" s="122"/>
      <c r="W67130" s="123"/>
      <c r="AC67130" s="123"/>
    </row>
    <row r="67131" spans="5:29" s="2" customFormat="1">
      <c r="E67131" s="120"/>
      <c r="M67131" s="120"/>
      <c r="N67131" s="120"/>
      <c r="U67131" s="121"/>
      <c r="V67131" s="122"/>
      <c r="W67131" s="123"/>
      <c r="AC67131" s="123"/>
    </row>
    <row r="67132" spans="5:29" s="2" customFormat="1">
      <c r="E67132" s="120"/>
      <c r="M67132" s="120"/>
      <c r="N67132" s="120"/>
      <c r="U67132" s="121"/>
      <c r="V67132" s="122"/>
      <c r="W67132" s="123"/>
      <c r="AC67132" s="123"/>
    </row>
    <row r="67133" spans="5:29" s="2" customFormat="1">
      <c r="E67133" s="120"/>
      <c r="M67133" s="120"/>
      <c r="N67133" s="120"/>
      <c r="U67133" s="121"/>
      <c r="V67133" s="122"/>
      <c r="W67133" s="123"/>
      <c r="AC67133" s="123"/>
    </row>
    <row r="67134" spans="5:29" s="2" customFormat="1">
      <c r="E67134" s="120"/>
      <c r="M67134" s="120"/>
      <c r="N67134" s="120"/>
      <c r="U67134" s="121"/>
      <c r="V67134" s="122"/>
      <c r="W67134" s="123"/>
      <c r="AC67134" s="123"/>
    </row>
    <row r="67135" spans="5:29" s="2" customFormat="1">
      <c r="E67135" s="120"/>
      <c r="M67135" s="120"/>
      <c r="N67135" s="120"/>
      <c r="U67135" s="121"/>
      <c r="V67135" s="122"/>
      <c r="W67135" s="123"/>
      <c r="AC67135" s="123"/>
    </row>
    <row r="67136" spans="5:29" s="2" customFormat="1">
      <c r="E67136" s="120"/>
      <c r="M67136" s="120"/>
      <c r="N67136" s="120"/>
      <c r="U67136" s="121"/>
      <c r="V67136" s="122"/>
      <c r="W67136" s="123"/>
      <c r="AC67136" s="123"/>
    </row>
    <row r="67137" spans="5:29" s="2" customFormat="1">
      <c r="E67137" s="120"/>
      <c r="M67137" s="120"/>
      <c r="N67137" s="120"/>
      <c r="U67137" s="121"/>
      <c r="V67137" s="122"/>
      <c r="W67137" s="123"/>
      <c r="AC67137" s="123"/>
    </row>
    <row r="67138" spans="5:29" s="2" customFormat="1">
      <c r="E67138" s="120"/>
      <c r="M67138" s="120"/>
      <c r="N67138" s="120"/>
      <c r="U67138" s="121"/>
      <c r="V67138" s="122"/>
      <c r="W67138" s="123"/>
      <c r="AC67138" s="123"/>
    </row>
    <row r="67139" spans="5:29" s="2" customFormat="1">
      <c r="E67139" s="120"/>
      <c r="M67139" s="120"/>
      <c r="N67139" s="120"/>
      <c r="U67139" s="121"/>
      <c r="V67139" s="122"/>
      <c r="W67139" s="123"/>
      <c r="AC67139" s="123"/>
    </row>
    <row r="67140" spans="5:29" s="2" customFormat="1">
      <c r="E67140" s="120"/>
      <c r="M67140" s="120"/>
      <c r="N67140" s="120"/>
      <c r="U67140" s="121"/>
      <c r="V67140" s="122"/>
      <c r="W67140" s="123"/>
      <c r="AC67140" s="123"/>
    </row>
    <row r="67141" spans="5:29" s="2" customFormat="1">
      <c r="E67141" s="120"/>
      <c r="M67141" s="120"/>
      <c r="N67141" s="120"/>
      <c r="U67141" s="121"/>
      <c r="V67141" s="122"/>
      <c r="W67141" s="123"/>
      <c r="AC67141" s="123"/>
    </row>
    <row r="67142" spans="5:29" s="2" customFormat="1">
      <c r="E67142" s="120"/>
      <c r="M67142" s="120"/>
      <c r="N67142" s="120"/>
      <c r="U67142" s="121"/>
      <c r="V67142" s="122"/>
      <c r="W67142" s="123"/>
      <c r="AC67142" s="123"/>
    </row>
    <row r="67143" spans="5:29" s="2" customFormat="1">
      <c r="E67143" s="120"/>
      <c r="M67143" s="120"/>
      <c r="N67143" s="120"/>
      <c r="U67143" s="121"/>
      <c r="V67143" s="122"/>
      <c r="W67143" s="123"/>
      <c r="AC67143" s="123"/>
    </row>
    <row r="67144" spans="5:29" s="2" customFormat="1">
      <c r="E67144" s="120"/>
      <c r="M67144" s="120"/>
      <c r="N67144" s="120"/>
      <c r="U67144" s="121"/>
      <c r="V67144" s="122"/>
      <c r="W67144" s="123"/>
      <c r="AC67144" s="123"/>
    </row>
    <row r="67145" spans="5:29" s="2" customFormat="1">
      <c r="E67145" s="120"/>
      <c r="M67145" s="120"/>
      <c r="N67145" s="120"/>
      <c r="U67145" s="121"/>
      <c r="V67145" s="122"/>
      <c r="W67145" s="123"/>
      <c r="AC67145" s="123"/>
    </row>
    <row r="67146" spans="5:29" s="2" customFormat="1">
      <c r="E67146" s="120"/>
      <c r="M67146" s="120"/>
      <c r="N67146" s="120"/>
      <c r="U67146" s="121"/>
      <c r="V67146" s="122"/>
      <c r="W67146" s="123"/>
      <c r="AC67146" s="123"/>
    </row>
    <row r="67147" spans="5:29" s="2" customFormat="1">
      <c r="E67147" s="120"/>
      <c r="M67147" s="120"/>
      <c r="N67147" s="120"/>
      <c r="U67147" s="121"/>
      <c r="V67147" s="122"/>
      <c r="W67147" s="123"/>
      <c r="AC67147" s="123"/>
    </row>
    <row r="67148" spans="5:29" s="2" customFormat="1">
      <c r="E67148" s="120"/>
      <c r="M67148" s="120"/>
      <c r="N67148" s="120"/>
      <c r="U67148" s="121"/>
      <c r="V67148" s="122"/>
      <c r="W67148" s="123"/>
      <c r="AC67148" s="123"/>
    </row>
    <row r="67149" spans="5:29" s="2" customFormat="1">
      <c r="E67149" s="120"/>
      <c r="M67149" s="120"/>
      <c r="N67149" s="120"/>
      <c r="U67149" s="121"/>
      <c r="V67149" s="122"/>
      <c r="W67149" s="123"/>
      <c r="AC67149" s="123"/>
    </row>
    <row r="67150" spans="5:29" s="2" customFormat="1">
      <c r="E67150" s="120"/>
      <c r="M67150" s="120"/>
      <c r="N67150" s="120"/>
      <c r="U67150" s="121"/>
      <c r="V67150" s="122"/>
      <c r="W67150" s="123"/>
      <c r="AC67150" s="123"/>
    </row>
    <row r="67151" spans="5:29" s="2" customFormat="1">
      <c r="E67151" s="120"/>
      <c r="M67151" s="120"/>
      <c r="N67151" s="120"/>
      <c r="U67151" s="121"/>
      <c r="V67151" s="122"/>
      <c r="W67151" s="123"/>
      <c r="AC67151" s="123"/>
    </row>
    <row r="67152" spans="5:29" s="2" customFormat="1">
      <c r="E67152" s="120"/>
      <c r="M67152" s="120"/>
      <c r="N67152" s="120"/>
      <c r="U67152" s="121"/>
      <c r="V67152" s="122"/>
      <c r="W67152" s="123"/>
      <c r="AC67152" s="123"/>
    </row>
    <row r="67153" spans="5:29" s="2" customFormat="1">
      <c r="E67153" s="120"/>
      <c r="M67153" s="120"/>
      <c r="N67153" s="120"/>
      <c r="U67153" s="121"/>
      <c r="V67153" s="122"/>
      <c r="W67153" s="123"/>
      <c r="AC67153" s="123"/>
    </row>
    <row r="67154" spans="5:29" s="2" customFormat="1">
      <c r="E67154" s="120"/>
      <c r="M67154" s="120"/>
      <c r="N67154" s="120"/>
      <c r="U67154" s="121"/>
      <c r="V67154" s="122"/>
      <c r="W67154" s="123"/>
      <c r="AC67154" s="123"/>
    </row>
    <row r="67155" spans="5:29" s="2" customFormat="1">
      <c r="E67155" s="120"/>
      <c r="M67155" s="120"/>
      <c r="N67155" s="120"/>
      <c r="U67155" s="121"/>
      <c r="V67155" s="122"/>
      <c r="W67155" s="123"/>
      <c r="AC67155" s="123"/>
    </row>
    <row r="67156" spans="5:29" s="2" customFormat="1">
      <c r="E67156" s="120"/>
      <c r="M67156" s="120"/>
      <c r="N67156" s="120"/>
      <c r="U67156" s="121"/>
      <c r="V67156" s="122"/>
      <c r="W67156" s="123"/>
      <c r="AC67156" s="123"/>
    </row>
    <row r="67157" spans="5:29" s="2" customFormat="1">
      <c r="E67157" s="120"/>
      <c r="M67157" s="120"/>
      <c r="N67157" s="120"/>
      <c r="U67157" s="121"/>
      <c r="V67157" s="122"/>
      <c r="W67157" s="123"/>
      <c r="AC67157" s="123"/>
    </row>
    <row r="67158" spans="5:29" s="2" customFormat="1">
      <c r="E67158" s="120"/>
      <c r="M67158" s="120"/>
      <c r="N67158" s="120"/>
      <c r="U67158" s="121"/>
      <c r="V67158" s="122"/>
      <c r="W67158" s="123"/>
      <c r="AC67158" s="123"/>
    </row>
    <row r="67159" spans="5:29" s="2" customFormat="1">
      <c r="E67159" s="120"/>
      <c r="M67159" s="120"/>
      <c r="N67159" s="120"/>
      <c r="U67159" s="121"/>
      <c r="V67159" s="122"/>
      <c r="W67159" s="123"/>
      <c r="AC67159" s="123"/>
    </row>
    <row r="67160" spans="5:29" s="2" customFormat="1">
      <c r="E67160" s="120"/>
      <c r="M67160" s="120"/>
      <c r="N67160" s="120"/>
      <c r="U67160" s="121"/>
      <c r="V67160" s="122"/>
      <c r="W67160" s="123"/>
      <c r="AC67160" s="123"/>
    </row>
    <row r="67161" spans="5:29" s="2" customFormat="1">
      <c r="E67161" s="120"/>
      <c r="M67161" s="120"/>
      <c r="N67161" s="120"/>
      <c r="U67161" s="121"/>
      <c r="V67161" s="122"/>
      <c r="W67161" s="123"/>
      <c r="AC67161" s="123"/>
    </row>
    <row r="67162" spans="5:29" s="2" customFormat="1">
      <c r="E67162" s="120"/>
      <c r="M67162" s="120"/>
      <c r="N67162" s="120"/>
      <c r="U67162" s="121"/>
      <c r="V67162" s="122"/>
      <c r="W67162" s="123"/>
      <c r="AC67162" s="123"/>
    </row>
    <row r="67163" spans="5:29" s="2" customFormat="1">
      <c r="E67163" s="120"/>
      <c r="M67163" s="120"/>
      <c r="N67163" s="120"/>
      <c r="U67163" s="121"/>
      <c r="V67163" s="122"/>
      <c r="W67163" s="123"/>
      <c r="AC67163" s="123"/>
    </row>
    <row r="67164" spans="5:29" s="2" customFormat="1">
      <c r="E67164" s="120"/>
      <c r="M67164" s="120"/>
      <c r="N67164" s="120"/>
      <c r="U67164" s="121"/>
      <c r="V67164" s="122"/>
      <c r="W67164" s="123"/>
      <c r="AC67164" s="123"/>
    </row>
    <row r="67165" spans="5:29" s="2" customFormat="1">
      <c r="E67165" s="120"/>
      <c r="M67165" s="120"/>
      <c r="N67165" s="120"/>
      <c r="U67165" s="121"/>
      <c r="V67165" s="122"/>
      <c r="W67165" s="123"/>
      <c r="AC67165" s="123"/>
    </row>
    <row r="67166" spans="5:29" s="2" customFormat="1">
      <c r="E67166" s="120"/>
      <c r="M67166" s="120"/>
      <c r="N67166" s="120"/>
      <c r="U67166" s="121"/>
      <c r="V67166" s="122"/>
      <c r="W67166" s="123"/>
      <c r="AC67166" s="123"/>
    </row>
    <row r="67167" spans="5:29" s="2" customFormat="1">
      <c r="E67167" s="120"/>
      <c r="M67167" s="120"/>
      <c r="N67167" s="120"/>
      <c r="U67167" s="121"/>
      <c r="V67167" s="122"/>
      <c r="W67167" s="123"/>
      <c r="AC67167" s="123"/>
    </row>
    <row r="67168" spans="5:29" s="2" customFormat="1">
      <c r="E67168" s="120"/>
      <c r="M67168" s="120"/>
      <c r="N67168" s="120"/>
      <c r="U67168" s="121"/>
      <c r="V67168" s="122"/>
      <c r="W67168" s="123"/>
      <c r="AC67168" s="123"/>
    </row>
    <row r="67169" spans="5:29" s="2" customFormat="1">
      <c r="E67169" s="120"/>
      <c r="M67169" s="120"/>
      <c r="N67169" s="120"/>
      <c r="U67169" s="121"/>
      <c r="V67169" s="122"/>
      <c r="W67169" s="123"/>
      <c r="AC67169" s="123"/>
    </row>
    <row r="67170" spans="5:29" s="2" customFormat="1">
      <c r="E67170" s="120"/>
      <c r="M67170" s="120"/>
      <c r="N67170" s="120"/>
      <c r="U67170" s="121"/>
      <c r="V67170" s="122"/>
      <c r="W67170" s="123"/>
      <c r="AC67170" s="123"/>
    </row>
    <row r="67171" spans="5:29" s="2" customFormat="1">
      <c r="E67171" s="120"/>
      <c r="M67171" s="120"/>
      <c r="N67171" s="120"/>
      <c r="U67171" s="121"/>
      <c r="V67171" s="122"/>
      <c r="W67171" s="123"/>
      <c r="AC67171" s="123"/>
    </row>
    <row r="67172" spans="5:29" s="2" customFormat="1">
      <c r="E67172" s="120"/>
      <c r="M67172" s="120"/>
      <c r="N67172" s="120"/>
      <c r="U67172" s="121"/>
      <c r="V67172" s="122"/>
      <c r="W67172" s="123"/>
      <c r="AC67172" s="123"/>
    </row>
    <row r="67173" spans="5:29" s="2" customFormat="1">
      <c r="E67173" s="120"/>
      <c r="M67173" s="120"/>
      <c r="N67173" s="120"/>
      <c r="U67173" s="121"/>
      <c r="V67173" s="122"/>
      <c r="W67173" s="123"/>
      <c r="AC67173" s="123"/>
    </row>
    <row r="67174" spans="5:29" s="2" customFormat="1">
      <c r="E67174" s="120"/>
      <c r="M67174" s="120"/>
      <c r="N67174" s="120"/>
      <c r="U67174" s="121"/>
      <c r="V67174" s="122"/>
      <c r="W67174" s="123"/>
      <c r="AC67174" s="123"/>
    </row>
    <row r="67175" spans="5:29" s="2" customFormat="1">
      <c r="E67175" s="120"/>
      <c r="M67175" s="120"/>
      <c r="N67175" s="120"/>
      <c r="U67175" s="121"/>
      <c r="V67175" s="122"/>
      <c r="W67175" s="123"/>
      <c r="AC67175" s="123"/>
    </row>
    <row r="67176" spans="5:29" s="2" customFormat="1">
      <c r="E67176" s="120"/>
      <c r="M67176" s="120"/>
      <c r="N67176" s="120"/>
      <c r="U67176" s="121"/>
      <c r="V67176" s="122"/>
      <c r="W67176" s="123"/>
      <c r="AC67176" s="123"/>
    </row>
    <row r="67177" spans="5:29" s="2" customFormat="1">
      <c r="E67177" s="120"/>
      <c r="M67177" s="120"/>
      <c r="N67177" s="120"/>
      <c r="U67177" s="121"/>
      <c r="V67177" s="122"/>
      <c r="W67177" s="123"/>
      <c r="AC67177" s="123"/>
    </row>
    <row r="67178" spans="5:29" s="2" customFormat="1">
      <c r="E67178" s="120"/>
      <c r="M67178" s="120"/>
      <c r="N67178" s="120"/>
      <c r="U67178" s="121"/>
      <c r="V67178" s="122"/>
      <c r="W67178" s="123"/>
      <c r="AC67178" s="123"/>
    </row>
    <row r="67179" spans="5:29" s="2" customFormat="1">
      <c r="E67179" s="120"/>
      <c r="M67179" s="120"/>
      <c r="N67179" s="120"/>
      <c r="U67179" s="121"/>
      <c r="V67179" s="122"/>
      <c r="W67179" s="123"/>
      <c r="AC67179" s="123"/>
    </row>
    <row r="67180" spans="5:29" s="2" customFormat="1">
      <c r="E67180" s="120"/>
      <c r="M67180" s="120"/>
      <c r="N67180" s="120"/>
      <c r="U67180" s="121"/>
      <c r="V67180" s="122"/>
      <c r="W67180" s="123"/>
      <c r="AC67180" s="123"/>
    </row>
    <row r="67181" spans="5:29" s="2" customFormat="1">
      <c r="E67181" s="120"/>
      <c r="M67181" s="120"/>
      <c r="N67181" s="120"/>
      <c r="U67181" s="121"/>
      <c r="V67181" s="122"/>
      <c r="W67181" s="123"/>
      <c r="AC67181" s="123"/>
    </row>
    <row r="67182" spans="5:29" s="2" customFormat="1">
      <c r="E67182" s="120"/>
      <c r="M67182" s="120"/>
      <c r="N67182" s="120"/>
      <c r="U67182" s="121"/>
      <c r="V67182" s="122"/>
      <c r="W67182" s="123"/>
      <c r="AC67182" s="123"/>
    </row>
    <row r="67183" spans="5:29" s="2" customFormat="1">
      <c r="E67183" s="120"/>
      <c r="M67183" s="120"/>
      <c r="N67183" s="120"/>
      <c r="U67183" s="121"/>
      <c r="V67183" s="122"/>
      <c r="W67183" s="123"/>
      <c r="AC67183" s="123"/>
    </row>
    <row r="67184" spans="5:29" s="2" customFormat="1">
      <c r="E67184" s="120"/>
      <c r="M67184" s="120"/>
      <c r="N67184" s="120"/>
      <c r="U67184" s="121"/>
      <c r="V67184" s="122"/>
      <c r="W67184" s="123"/>
      <c r="AC67184" s="123"/>
    </row>
    <row r="67185" spans="5:29" s="2" customFormat="1">
      <c r="E67185" s="120"/>
      <c r="M67185" s="120"/>
      <c r="N67185" s="120"/>
      <c r="U67185" s="121"/>
      <c r="V67185" s="122"/>
      <c r="W67185" s="123"/>
      <c r="AC67185" s="123"/>
    </row>
    <row r="67186" spans="5:29" s="2" customFormat="1">
      <c r="E67186" s="120"/>
      <c r="M67186" s="120"/>
      <c r="N67186" s="120"/>
      <c r="U67186" s="121"/>
      <c r="V67186" s="122"/>
      <c r="W67186" s="123"/>
      <c r="AC67186" s="123"/>
    </row>
    <row r="67187" spans="5:29" s="2" customFormat="1">
      <c r="E67187" s="120"/>
      <c r="M67187" s="120"/>
      <c r="N67187" s="120"/>
      <c r="U67187" s="121"/>
      <c r="V67187" s="122"/>
      <c r="W67187" s="123"/>
      <c r="AC67187" s="123"/>
    </row>
    <row r="67188" spans="5:29" s="2" customFormat="1">
      <c r="E67188" s="120"/>
      <c r="M67188" s="120"/>
      <c r="N67188" s="120"/>
      <c r="U67188" s="121"/>
      <c r="V67188" s="122"/>
      <c r="W67188" s="123"/>
      <c r="AC67188" s="123"/>
    </row>
    <row r="67189" spans="5:29" s="2" customFormat="1">
      <c r="E67189" s="120"/>
      <c r="M67189" s="120"/>
      <c r="N67189" s="120"/>
      <c r="U67189" s="121"/>
      <c r="V67189" s="122"/>
      <c r="W67189" s="123"/>
      <c r="AC67189" s="123"/>
    </row>
    <row r="67190" spans="5:29" s="2" customFormat="1">
      <c r="E67190" s="120"/>
      <c r="M67190" s="120"/>
      <c r="N67190" s="120"/>
      <c r="U67190" s="121"/>
      <c r="V67190" s="122"/>
      <c r="W67190" s="123"/>
      <c r="AC67190" s="123"/>
    </row>
    <row r="67191" spans="5:29" s="2" customFormat="1">
      <c r="E67191" s="120"/>
      <c r="M67191" s="120"/>
      <c r="N67191" s="120"/>
      <c r="U67191" s="121"/>
      <c r="V67191" s="122"/>
      <c r="W67191" s="123"/>
      <c r="AC67191" s="123"/>
    </row>
    <row r="67192" spans="5:29" s="2" customFormat="1">
      <c r="E67192" s="120"/>
      <c r="M67192" s="120"/>
      <c r="N67192" s="120"/>
      <c r="U67192" s="121"/>
      <c r="V67192" s="122"/>
      <c r="W67192" s="123"/>
      <c r="AC67192" s="123"/>
    </row>
    <row r="67193" spans="5:29" s="2" customFormat="1">
      <c r="E67193" s="120"/>
      <c r="M67193" s="120"/>
      <c r="N67193" s="120"/>
      <c r="U67193" s="121"/>
      <c r="V67193" s="122"/>
      <c r="W67193" s="123"/>
      <c r="AC67193" s="123"/>
    </row>
    <row r="67194" spans="5:29" s="2" customFormat="1">
      <c r="E67194" s="120"/>
      <c r="M67194" s="120"/>
      <c r="N67194" s="120"/>
      <c r="U67194" s="121"/>
      <c r="V67194" s="122"/>
      <c r="W67194" s="123"/>
      <c r="AC67194" s="123"/>
    </row>
    <row r="67195" spans="5:29" s="2" customFormat="1">
      <c r="E67195" s="120"/>
      <c r="M67195" s="120"/>
      <c r="N67195" s="120"/>
      <c r="U67195" s="121"/>
      <c r="V67195" s="122"/>
      <c r="W67195" s="123"/>
      <c r="AC67195" s="123"/>
    </row>
    <row r="67196" spans="5:29" s="2" customFormat="1">
      <c r="E67196" s="120"/>
      <c r="M67196" s="120"/>
      <c r="N67196" s="120"/>
      <c r="U67196" s="121"/>
      <c r="V67196" s="122"/>
      <c r="W67196" s="123"/>
      <c r="AC67196" s="123"/>
    </row>
    <row r="67197" spans="5:29" s="2" customFormat="1">
      <c r="E67197" s="120"/>
      <c r="M67197" s="120"/>
      <c r="N67197" s="120"/>
      <c r="U67197" s="121"/>
      <c r="V67197" s="122"/>
      <c r="W67197" s="123"/>
      <c r="AC67197" s="123"/>
    </row>
    <row r="67198" spans="5:29" s="2" customFormat="1">
      <c r="E67198" s="120"/>
      <c r="M67198" s="120"/>
      <c r="N67198" s="120"/>
      <c r="U67198" s="121"/>
      <c r="V67198" s="122"/>
      <c r="W67198" s="123"/>
      <c r="AC67198" s="123"/>
    </row>
    <row r="67199" spans="5:29" s="2" customFormat="1">
      <c r="E67199" s="120"/>
      <c r="M67199" s="120"/>
      <c r="N67199" s="120"/>
      <c r="U67199" s="121"/>
      <c r="V67199" s="122"/>
      <c r="W67199" s="123"/>
      <c r="AC67199" s="123"/>
    </row>
    <row r="67200" spans="5:29" s="2" customFormat="1">
      <c r="E67200" s="120"/>
      <c r="M67200" s="120"/>
      <c r="N67200" s="120"/>
      <c r="U67200" s="121"/>
      <c r="V67200" s="122"/>
      <c r="W67200" s="123"/>
      <c r="AC67200" s="123"/>
    </row>
    <row r="67201" spans="5:29" s="2" customFormat="1">
      <c r="E67201" s="120"/>
      <c r="M67201" s="120"/>
      <c r="N67201" s="120"/>
      <c r="U67201" s="121"/>
      <c r="V67201" s="122"/>
      <c r="W67201" s="123"/>
      <c r="AC67201" s="123"/>
    </row>
    <row r="67202" spans="5:29" s="2" customFormat="1">
      <c r="E67202" s="120"/>
      <c r="M67202" s="120"/>
      <c r="N67202" s="120"/>
      <c r="U67202" s="121"/>
      <c r="V67202" s="122"/>
      <c r="W67202" s="123"/>
      <c r="AC67202" s="123"/>
    </row>
    <row r="67203" spans="5:29" s="2" customFormat="1">
      <c r="E67203" s="120"/>
      <c r="M67203" s="120"/>
      <c r="N67203" s="120"/>
      <c r="U67203" s="121"/>
      <c r="V67203" s="122"/>
      <c r="W67203" s="123"/>
      <c r="AC67203" s="123"/>
    </row>
    <row r="67204" spans="5:29" s="2" customFormat="1">
      <c r="E67204" s="120"/>
      <c r="M67204" s="120"/>
      <c r="N67204" s="120"/>
      <c r="U67204" s="121"/>
      <c r="V67204" s="122"/>
      <c r="W67204" s="123"/>
      <c r="AC67204" s="123"/>
    </row>
    <row r="67205" spans="5:29" s="2" customFormat="1">
      <c r="E67205" s="120"/>
      <c r="M67205" s="120"/>
      <c r="N67205" s="120"/>
      <c r="U67205" s="121"/>
      <c r="V67205" s="122"/>
      <c r="W67205" s="123"/>
      <c r="AC67205" s="123"/>
    </row>
    <row r="67206" spans="5:29" s="2" customFormat="1">
      <c r="E67206" s="120"/>
      <c r="M67206" s="120"/>
      <c r="N67206" s="120"/>
      <c r="U67206" s="121"/>
      <c r="V67206" s="122"/>
      <c r="W67206" s="123"/>
      <c r="AC67206" s="123"/>
    </row>
    <row r="67207" spans="5:29" s="2" customFormat="1">
      <c r="E67207" s="120"/>
      <c r="M67207" s="120"/>
      <c r="N67207" s="120"/>
      <c r="U67207" s="121"/>
      <c r="V67207" s="122"/>
      <c r="W67207" s="123"/>
      <c r="AC67207" s="123"/>
    </row>
    <row r="67208" spans="5:29" s="2" customFormat="1">
      <c r="E67208" s="120"/>
      <c r="M67208" s="120"/>
      <c r="N67208" s="120"/>
      <c r="U67208" s="121"/>
      <c r="V67208" s="122"/>
      <c r="W67208" s="123"/>
      <c r="AC67208" s="123"/>
    </row>
    <row r="67209" spans="5:29" s="2" customFormat="1">
      <c r="E67209" s="120"/>
      <c r="M67209" s="120"/>
      <c r="N67209" s="120"/>
      <c r="U67209" s="121"/>
      <c r="V67209" s="122"/>
      <c r="W67209" s="123"/>
      <c r="AC67209" s="123"/>
    </row>
    <row r="67210" spans="5:29" s="2" customFormat="1">
      <c r="E67210" s="120"/>
      <c r="M67210" s="120"/>
      <c r="N67210" s="120"/>
      <c r="U67210" s="121"/>
      <c r="V67210" s="122"/>
      <c r="W67210" s="123"/>
      <c r="AC67210" s="123"/>
    </row>
    <row r="67211" spans="5:29" s="2" customFormat="1">
      <c r="E67211" s="120"/>
      <c r="M67211" s="120"/>
      <c r="N67211" s="120"/>
      <c r="U67211" s="121"/>
      <c r="V67211" s="122"/>
      <c r="W67211" s="123"/>
      <c r="AC67211" s="123"/>
    </row>
    <row r="67212" spans="5:29" s="2" customFormat="1">
      <c r="E67212" s="120"/>
      <c r="M67212" s="120"/>
      <c r="N67212" s="120"/>
      <c r="U67212" s="121"/>
      <c r="V67212" s="122"/>
      <c r="W67212" s="123"/>
      <c r="AC67212" s="123"/>
    </row>
    <row r="67213" spans="5:29" s="2" customFormat="1">
      <c r="E67213" s="120"/>
      <c r="M67213" s="120"/>
      <c r="N67213" s="120"/>
      <c r="U67213" s="121"/>
      <c r="V67213" s="122"/>
      <c r="W67213" s="123"/>
      <c r="AC67213" s="123"/>
    </row>
    <row r="67214" spans="5:29" s="2" customFormat="1">
      <c r="E67214" s="120"/>
      <c r="M67214" s="120"/>
      <c r="N67214" s="120"/>
      <c r="U67214" s="121"/>
      <c r="V67214" s="122"/>
      <c r="W67214" s="123"/>
      <c r="AC67214" s="123"/>
    </row>
    <row r="67215" spans="5:29" s="2" customFormat="1">
      <c r="E67215" s="120"/>
      <c r="M67215" s="120"/>
      <c r="N67215" s="120"/>
      <c r="U67215" s="121"/>
      <c r="V67215" s="122"/>
      <c r="W67215" s="123"/>
      <c r="AC67215" s="123"/>
    </row>
    <row r="67216" spans="5:29" s="2" customFormat="1">
      <c r="E67216" s="120"/>
      <c r="M67216" s="120"/>
      <c r="N67216" s="120"/>
      <c r="U67216" s="121"/>
      <c r="V67216" s="122"/>
      <c r="W67216" s="123"/>
      <c r="AC67216" s="123"/>
    </row>
    <row r="67217" spans="5:29" s="2" customFormat="1">
      <c r="E67217" s="120"/>
      <c r="M67217" s="120"/>
      <c r="N67217" s="120"/>
      <c r="U67217" s="121"/>
      <c r="V67217" s="122"/>
      <c r="W67217" s="123"/>
      <c r="AC67217" s="123"/>
    </row>
    <row r="67218" spans="5:29" s="2" customFormat="1">
      <c r="E67218" s="120"/>
      <c r="M67218" s="120"/>
      <c r="N67218" s="120"/>
      <c r="U67218" s="121"/>
      <c r="V67218" s="122"/>
      <c r="W67218" s="123"/>
      <c r="AC67218" s="123"/>
    </row>
    <row r="67219" spans="5:29" s="2" customFormat="1">
      <c r="E67219" s="120"/>
      <c r="M67219" s="120"/>
      <c r="N67219" s="120"/>
      <c r="U67219" s="121"/>
      <c r="V67219" s="122"/>
      <c r="W67219" s="123"/>
      <c r="AC67219" s="123"/>
    </row>
    <row r="67220" spans="5:29" s="2" customFormat="1">
      <c r="E67220" s="120"/>
      <c r="M67220" s="120"/>
      <c r="N67220" s="120"/>
      <c r="U67220" s="121"/>
      <c r="V67220" s="122"/>
      <c r="W67220" s="123"/>
      <c r="AC67220" s="123"/>
    </row>
    <row r="67221" spans="5:29" s="2" customFormat="1">
      <c r="E67221" s="120"/>
      <c r="M67221" s="120"/>
      <c r="N67221" s="120"/>
      <c r="U67221" s="121"/>
      <c r="V67221" s="122"/>
      <c r="W67221" s="123"/>
      <c r="AC67221" s="123"/>
    </row>
    <row r="67222" spans="5:29" s="2" customFormat="1">
      <c r="E67222" s="120"/>
      <c r="M67222" s="120"/>
      <c r="N67222" s="120"/>
      <c r="U67222" s="121"/>
      <c r="V67222" s="122"/>
      <c r="W67222" s="123"/>
      <c r="AC67222" s="123"/>
    </row>
    <row r="67223" spans="5:29" s="2" customFormat="1">
      <c r="E67223" s="120"/>
      <c r="M67223" s="120"/>
      <c r="N67223" s="120"/>
      <c r="U67223" s="121"/>
      <c r="V67223" s="122"/>
      <c r="W67223" s="123"/>
      <c r="AC67223" s="123"/>
    </row>
    <row r="67224" spans="5:29" s="2" customFormat="1">
      <c r="E67224" s="120"/>
      <c r="M67224" s="120"/>
      <c r="N67224" s="120"/>
      <c r="U67224" s="121"/>
      <c r="V67224" s="122"/>
      <c r="W67224" s="123"/>
      <c r="AC67224" s="123"/>
    </row>
    <row r="67225" spans="5:29" s="2" customFormat="1">
      <c r="E67225" s="120"/>
      <c r="M67225" s="120"/>
      <c r="N67225" s="120"/>
      <c r="U67225" s="121"/>
      <c r="V67225" s="122"/>
      <c r="W67225" s="123"/>
      <c r="AC67225" s="123"/>
    </row>
    <row r="67226" spans="5:29" s="2" customFormat="1">
      <c r="E67226" s="120"/>
      <c r="M67226" s="120"/>
      <c r="N67226" s="120"/>
      <c r="U67226" s="121"/>
      <c r="V67226" s="122"/>
      <c r="W67226" s="123"/>
      <c r="AC67226" s="123"/>
    </row>
    <row r="67227" spans="5:29" s="2" customFormat="1">
      <c r="E67227" s="120"/>
      <c r="M67227" s="120"/>
      <c r="N67227" s="120"/>
      <c r="U67227" s="121"/>
      <c r="V67227" s="122"/>
      <c r="W67227" s="123"/>
      <c r="AC67227" s="123"/>
    </row>
    <row r="67228" spans="5:29" s="2" customFormat="1">
      <c r="E67228" s="120"/>
      <c r="M67228" s="120"/>
      <c r="N67228" s="120"/>
      <c r="U67228" s="121"/>
      <c r="V67228" s="122"/>
      <c r="W67228" s="123"/>
      <c r="AC67228" s="123"/>
    </row>
    <row r="67229" spans="5:29" s="2" customFormat="1">
      <c r="E67229" s="120"/>
      <c r="M67229" s="120"/>
      <c r="N67229" s="120"/>
      <c r="U67229" s="121"/>
      <c r="V67229" s="122"/>
      <c r="W67229" s="123"/>
      <c r="AC67229" s="123"/>
    </row>
    <row r="67230" spans="5:29" s="2" customFormat="1">
      <c r="E67230" s="120"/>
      <c r="M67230" s="120"/>
      <c r="N67230" s="120"/>
      <c r="U67230" s="121"/>
      <c r="V67230" s="122"/>
      <c r="W67230" s="123"/>
      <c r="AC67230" s="123"/>
    </row>
    <row r="67231" spans="5:29" s="2" customFormat="1">
      <c r="E67231" s="120"/>
      <c r="M67231" s="120"/>
      <c r="N67231" s="120"/>
      <c r="U67231" s="121"/>
      <c r="V67231" s="122"/>
      <c r="W67231" s="123"/>
      <c r="AC67231" s="123"/>
    </row>
    <row r="67232" spans="5:29" s="2" customFormat="1">
      <c r="E67232" s="120"/>
      <c r="M67232" s="120"/>
      <c r="N67232" s="120"/>
      <c r="U67232" s="121"/>
      <c r="V67232" s="122"/>
      <c r="W67232" s="123"/>
      <c r="AC67232" s="123"/>
    </row>
    <row r="67233" spans="5:29" s="2" customFormat="1">
      <c r="E67233" s="120"/>
      <c r="M67233" s="120"/>
      <c r="N67233" s="120"/>
      <c r="U67233" s="121"/>
      <c r="V67233" s="122"/>
      <c r="W67233" s="123"/>
      <c r="AC67233" s="123"/>
    </row>
    <row r="67234" spans="5:29" s="2" customFormat="1">
      <c r="E67234" s="120"/>
      <c r="M67234" s="120"/>
      <c r="N67234" s="120"/>
      <c r="U67234" s="121"/>
      <c r="V67234" s="122"/>
      <c r="W67234" s="123"/>
      <c r="AC67234" s="123"/>
    </row>
    <row r="67235" spans="5:29" s="2" customFormat="1">
      <c r="E67235" s="120"/>
      <c r="M67235" s="120"/>
      <c r="N67235" s="120"/>
      <c r="U67235" s="121"/>
      <c r="V67235" s="122"/>
      <c r="W67235" s="123"/>
      <c r="AC67235" s="123"/>
    </row>
    <row r="67236" spans="5:29" s="2" customFormat="1">
      <c r="E67236" s="120"/>
      <c r="M67236" s="120"/>
      <c r="N67236" s="120"/>
      <c r="U67236" s="121"/>
      <c r="V67236" s="122"/>
      <c r="W67236" s="123"/>
      <c r="AC67236" s="123"/>
    </row>
    <row r="67237" spans="5:29" s="2" customFormat="1">
      <c r="E67237" s="120"/>
      <c r="M67237" s="120"/>
      <c r="N67237" s="120"/>
      <c r="U67237" s="121"/>
      <c r="V67237" s="122"/>
      <c r="W67237" s="123"/>
      <c r="AC67237" s="123"/>
    </row>
    <row r="67238" spans="5:29" s="2" customFormat="1">
      <c r="E67238" s="120"/>
      <c r="M67238" s="120"/>
      <c r="N67238" s="120"/>
      <c r="U67238" s="121"/>
      <c r="V67238" s="122"/>
      <c r="W67238" s="123"/>
      <c r="AC67238" s="123"/>
    </row>
    <row r="67239" spans="5:29" s="2" customFormat="1">
      <c r="E67239" s="120"/>
      <c r="M67239" s="120"/>
      <c r="N67239" s="120"/>
      <c r="U67239" s="121"/>
      <c r="V67239" s="122"/>
      <c r="W67239" s="123"/>
      <c r="AC67239" s="123"/>
    </row>
    <row r="67240" spans="5:29" s="2" customFormat="1">
      <c r="E67240" s="120"/>
      <c r="M67240" s="120"/>
      <c r="N67240" s="120"/>
      <c r="U67240" s="121"/>
      <c r="V67240" s="122"/>
      <c r="W67240" s="123"/>
      <c r="AC67240" s="123"/>
    </row>
    <row r="67241" spans="5:29" s="2" customFormat="1">
      <c r="E67241" s="120"/>
      <c r="M67241" s="120"/>
      <c r="N67241" s="120"/>
      <c r="U67241" s="121"/>
      <c r="V67241" s="122"/>
      <c r="W67241" s="123"/>
      <c r="AC67241" s="123"/>
    </row>
    <row r="67242" spans="5:29" s="2" customFormat="1">
      <c r="E67242" s="120"/>
      <c r="M67242" s="120"/>
      <c r="N67242" s="120"/>
      <c r="U67242" s="121"/>
      <c r="V67242" s="122"/>
      <c r="W67242" s="123"/>
      <c r="AC67242" s="123"/>
    </row>
    <row r="67243" spans="5:29" s="2" customFormat="1">
      <c r="E67243" s="120"/>
      <c r="M67243" s="120"/>
      <c r="N67243" s="120"/>
      <c r="U67243" s="121"/>
      <c r="V67243" s="122"/>
      <c r="W67243" s="123"/>
      <c r="AC67243" s="123"/>
    </row>
    <row r="67244" spans="5:29" s="2" customFormat="1">
      <c r="E67244" s="120"/>
      <c r="M67244" s="120"/>
      <c r="N67244" s="120"/>
      <c r="U67244" s="121"/>
      <c r="V67244" s="122"/>
      <c r="W67244" s="123"/>
      <c r="AC67244" s="123"/>
    </row>
    <row r="67245" spans="5:29" s="2" customFormat="1">
      <c r="E67245" s="120"/>
      <c r="M67245" s="120"/>
      <c r="N67245" s="120"/>
      <c r="U67245" s="121"/>
      <c r="V67245" s="122"/>
      <c r="W67245" s="123"/>
      <c r="AC67245" s="123"/>
    </row>
    <row r="67246" spans="5:29" s="2" customFormat="1">
      <c r="E67246" s="120"/>
      <c r="M67246" s="120"/>
      <c r="N67246" s="120"/>
      <c r="U67246" s="121"/>
      <c r="V67246" s="122"/>
      <c r="W67246" s="123"/>
      <c r="AC67246" s="123"/>
    </row>
    <row r="67247" spans="5:29" s="2" customFormat="1">
      <c r="E67247" s="120"/>
      <c r="M67247" s="120"/>
      <c r="N67247" s="120"/>
      <c r="U67247" s="121"/>
      <c r="V67247" s="122"/>
      <c r="W67247" s="123"/>
      <c r="AC67247" s="123"/>
    </row>
    <row r="67248" spans="5:29" s="2" customFormat="1">
      <c r="E67248" s="120"/>
      <c r="M67248" s="120"/>
      <c r="N67248" s="120"/>
      <c r="U67248" s="121"/>
      <c r="V67248" s="122"/>
      <c r="W67248" s="123"/>
      <c r="AC67248" s="123"/>
    </row>
    <row r="67249" spans="5:29" s="2" customFormat="1">
      <c r="E67249" s="120"/>
      <c r="M67249" s="120"/>
      <c r="N67249" s="120"/>
      <c r="U67249" s="121"/>
      <c r="V67249" s="122"/>
      <c r="W67249" s="123"/>
      <c r="AC67249" s="123"/>
    </row>
    <row r="67250" spans="5:29" s="2" customFormat="1">
      <c r="E67250" s="120"/>
      <c r="M67250" s="120"/>
      <c r="N67250" s="120"/>
      <c r="U67250" s="121"/>
      <c r="V67250" s="122"/>
      <c r="W67250" s="123"/>
      <c r="AC67250" s="123"/>
    </row>
    <row r="67251" spans="5:29" s="2" customFormat="1">
      <c r="E67251" s="120"/>
      <c r="M67251" s="120"/>
      <c r="N67251" s="120"/>
      <c r="U67251" s="121"/>
      <c r="V67251" s="122"/>
      <c r="W67251" s="123"/>
      <c r="AC67251" s="123"/>
    </row>
    <row r="67252" spans="5:29" s="2" customFormat="1">
      <c r="E67252" s="120"/>
      <c r="M67252" s="120"/>
      <c r="N67252" s="120"/>
      <c r="U67252" s="121"/>
      <c r="V67252" s="122"/>
      <c r="W67252" s="123"/>
      <c r="AC67252" s="123"/>
    </row>
    <row r="67253" spans="5:29" s="2" customFormat="1">
      <c r="E67253" s="120"/>
      <c r="M67253" s="120"/>
      <c r="N67253" s="120"/>
      <c r="U67253" s="121"/>
      <c r="V67253" s="122"/>
      <c r="W67253" s="123"/>
      <c r="AC67253" s="123"/>
    </row>
    <row r="67254" spans="5:29" s="2" customFormat="1">
      <c r="E67254" s="120"/>
      <c r="M67254" s="120"/>
      <c r="N67254" s="120"/>
      <c r="U67254" s="121"/>
      <c r="V67254" s="122"/>
      <c r="W67254" s="123"/>
      <c r="AC67254" s="123"/>
    </row>
    <row r="67255" spans="5:29" s="2" customFormat="1">
      <c r="E67255" s="120"/>
      <c r="M67255" s="120"/>
      <c r="N67255" s="120"/>
      <c r="U67255" s="121"/>
      <c r="V67255" s="122"/>
      <c r="W67255" s="123"/>
      <c r="AC67255" s="123"/>
    </row>
    <row r="67256" spans="5:29" s="2" customFormat="1">
      <c r="E67256" s="120"/>
      <c r="M67256" s="120"/>
      <c r="N67256" s="120"/>
      <c r="U67256" s="121"/>
      <c r="V67256" s="122"/>
      <c r="W67256" s="123"/>
      <c r="AC67256" s="123"/>
    </row>
    <row r="67257" spans="5:29" s="2" customFormat="1">
      <c r="E67257" s="120"/>
      <c r="M67257" s="120"/>
      <c r="N67257" s="120"/>
      <c r="U67257" s="121"/>
      <c r="V67257" s="122"/>
      <c r="W67257" s="123"/>
      <c r="AC67257" s="123"/>
    </row>
    <row r="67258" spans="5:29" s="2" customFormat="1">
      <c r="E67258" s="120"/>
      <c r="M67258" s="120"/>
      <c r="N67258" s="120"/>
      <c r="U67258" s="121"/>
      <c r="V67258" s="122"/>
      <c r="W67258" s="123"/>
      <c r="AC67258" s="123"/>
    </row>
    <row r="67259" spans="5:29" s="2" customFormat="1">
      <c r="E67259" s="120"/>
      <c r="M67259" s="120"/>
      <c r="N67259" s="120"/>
      <c r="U67259" s="121"/>
      <c r="V67259" s="122"/>
      <c r="W67259" s="123"/>
      <c r="AC67259" s="123"/>
    </row>
    <row r="67260" spans="5:29" s="2" customFormat="1">
      <c r="E67260" s="120"/>
      <c r="M67260" s="120"/>
      <c r="N67260" s="120"/>
      <c r="U67260" s="121"/>
      <c r="V67260" s="122"/>
      <c r="W67260" s="123"/>
      <c r="AC67260" s="123"/>
    </row>
    <row r="67261" spans="5:29" s="2" customFormat="1">
      <c r="E67261" s="120"/>
      <c r="M67261" s="120"/>
      <c r="N67261" s="120"/>
      <c r="U67261" s="121"/>
      <c r="V67261" s="122"/>
      <c r="W67261" s="123"/>
      <c r="AC67261" s="123"/>
    </row>
    <row r="67262" spans="5:29" s="2" customFormat="1">
      <c r="E67262" s="120"/>
      <c r="M67262" s="120"/>
      <c r="N67262" s="120"/>
      <c r="U67262" s="121"/>
      <c r="V67262" s="122"/>
      <c r="W67262" s="123"/>
      <c r="AC67262" s="123"/>
    </row>
    <row r="67263" spans="5:29" s="2" customFormat="1">
      <c r="E67263" s="120"/>
      <c r="M67263" s="120"/>
      <c r="N67263" s="120"/>
      <c r="U67263" s="121"/>
      <c r="V67263" s="122"/>
      <c r="W67263" s="123"/>
      <c r="AC67263" s="123"/>
    </row>
    <row r="67264" spans="5:29" s="2" customFormat="1">
      <c r="E67264" s="120"/>
      <c r="M67264" s="120"/>
      <c r="N67264" s="120"/>
      <c r="U67264" s="121"/>
      <c r="V67264" s="122"/>
      <c r="W67264" s="123"/>
      <c r="AC67264" s="123"/>
    </row>
    <row r="67265" spans="5:29" s="2" customFormat="1">
      <c r="E67265" s="120"/>
      <c r="M67265" s="120"/>
      <c r="N67265" s="120"/>
      <c r="U67265" s="121"/>
      <c r="V67265" s="122"/>
      <c r="W67265" s="123"/>
      <c r="AC67265" s="123"/>
    </row>
    <row r="67266" spans="5:29" s="2" customFormat="1">
      <c r="E67266" s="120"/>
      <c r="M67266" s="120"/>
      <c r="N67266" s="120"/>
      <c r="U67266" s="121"/>
      <c r="V67266" s="122"/>
      <c r="W67266" s="123"/>
      <c r="AC67266" s="123"/>
    </row>
    <row r="67267" spans="5:29" s="2" customFormat="1">
      <c r="E67267" s="120"/>
      <c r="M67267" s="120"/>
      <c r="N67267" s="120"/>
      <c r="U67267" s="121"/>
      <c r="V67267" s="122"/>
      <c r="W67267" s="123"/>
      <c r="AC67267" s="123"/>
    </row>
    <row r="67268" spans="5:29" s="2" customFormat="1">
      <c r="E67268" s="120"/>
      <c r="M67268" s="120"/>
      <c r="N67268" s="120"/>
      <c r="U67268" s="121"/>
      <c r="V67268" s="122"/>
      <c r="W67268" s="123"/>
      <c r="AC67268" s="123"/>
    </row>
    <row r="67269" spans="5:29" s="2" customFormat="1">
      <c r="E67269" s="120"/>
      <c r="M67269" s="120"/>
      <c r="N67269" s="120"/>
      <c r="U67269" s="121"/>
      <c r="V67269" s="122"/>
      <c r="W67269" s="123"/>
      <c r="AC67269" s="123"/>
    </row>
    <row r="67270" spans="5:29" s="2" customFormat="1">
      <c r="E67270" s="120"/>
      <c r="M67270" s="120"/>
      <c r="N67270" s="120"/>
      <c r="U67270" s="121"/>
      <c r="V67270" s="122"/>
      <c r="W67270" s="123"/>
      <c r="AC67270" s="123"/>
    </row>
    <row r="67271" spans="5:29" s="2" customFormat="1">
      <c r="E67271" s="120"/>
      <c r="M67271" s="120"/>
      <c r="N67271" s="120"/>
      <c r="U67271" s="121"/>
      <c r="V67271" s="122"/>
      <c r="W67271" s="123"/>
      <c r="AC67271" s="123"/>
    </row>
    <row r="67272" spans="5:29" s="2" customFormat="1">
      <c r="E67272" s="120"/>
      <c r="M67272" s="120"/>
      <c r="N67272" s="120"/>
      <c r="U67272" s="121"/>
      <c r="V67272" s="122"/>
      <c r="W67272" s="123"/>
      <c r="AC67272" s="123"/>
    </row>
    <row r="67273" spans="5:29" s="2" customFormat="1">
      <c r="E67273" s="120"/>
      <c r="M67273" s="120"/>
      <c r="N67273" s="120"/>
      <c r="U67273" s="121"/>
      <c r="V67273" s="122"/>
      <c r="W67273" s="123"/>
      <c r="AC67273" s="123"/>
    </row>
    <row r="67274" spans="5:29" s="2" customFormat="1">
      <c r="E67274" s="120"/>
      <c r="M67274" s="120"/>
      <c r="N67274" s="120"/>
      <c r="U67274" s="121"/>
      <c r="V67274" s="122"/>
      <c r="W67274" s="123"/>
      <c r="AC67274" s="123"/>
    </row>
    <row r="67275" spans="5:29" s="2" customFormat="1">
      <c r="E67275" s="120"/>
      <c r="M67275" s="120"/>
      <c r="N67275" s="120"/>
      <c r="U67275" s="121"/>
      <c r="V67275" s="122"/>
      <c r="W67275" s="123"/>
      <c r="AC67275" s="123"/>
    </row>
    <row r="67276" spans="5:29" s="2" customFormat="1">
      <c r="E67276" s="120"/>
      <c r="M67276" s="120"/>
      <c r="N67276" s="120"/>
      <c r="U67276" s="121"/>
      <c r="V67276" s="122"/>
      <c r="W67276" s="123"/>
      <c r="AC67276" s="123"/>
    </row>
    <row r="67277" spans="5:29" s="2" customFormat="1">
      <c r="E67277" s="120"/>
      <c r="M67277" s="120"/>
      <c r="N67277" s="120"/>
      <c r="U67277" s="121"/>
      <c r="V67277" s="122"/>
      <c r="W67277" s="123"/>
      <c r="AC67277" s="123"/>
    </row>
    <row r="67278" spans="5:29" s="2" customFormat="1">
      <c r="E67278" s="120"/>
      <c r="M67278" s="120"/>
      <c r="N67278" s="120"/>
      <c r="U67278" s="121"/>
      <c r="V67278" s="122"/>
      <c r="W67278" s="123"/>
      <c r="AC67278" s="123"/>
    </row>
    <row r="67279" spans="5:29" s="2" customFormat="1">
      <c r="E67279" s="120"/>
      <c r="M67279" s="120"/>
      <c r="N67279" s="120"/>
      <c r="U67279" s="121"/>
      <c r="V67279" s="122"/>
      <c r="W67279" s="123"/>
      <c r="AC67279" s="123"/>
    </row>
    <row r="67280" spans="5:29" s="2" customFormat="1">
      <c r="E67280" s="120"/>
      <c r="M67280" s="120"/>
      <c r="N67280" s="120"/>
      <c r="U67280" s="121"/>
      <c r="V67280" s="122"/>
      <c r="W67280" s="123"/>
      <c r="AC67280" s="123"/>
    </row>
    <row r="67281" spans="5:29" s="2" customFormat="1">
      <c r="E67281" s="120"/>
      <c r="M67281" s="120"/>
      <c r="N67281" s="120"/>
      <c r="U67281" s="121"/>
      <c r="V67281" s="122"/>
      <c r="W67281" s="123"/>
      <c r="AC67281" s="123"/>
    </row>
    <row r="67282" spans="5:29" s="2" customFormat="1">
      <c r="E67282" s="120"/>
      <c r="M67282" s="120"/>
      <c r="N67282" s="120"/>
      <c r="U67282" s="121"/>
      <c r="V67282" s="122"/>
      <c r="W67282" s="123"/>
      <c r="AC67282" s="123"/>
    </row>
    <row r="67283" spans="5:29" s="2" customFormat="1">
      <c r="E67283" s="120"/>
      <c r="M67283" s="120"/>
      <c r="N67283" s="120"/>
      <c r="U67283" s="121"/>
      <c r="V67283" s="122"/>
      <c r="W67283" s="123"/>
      <c r="AC67283" s="123"/>
    </row>
    <row r="67284" spans="5:29" s="2" customFormat="1">
      <c r="E67284" s="120"/>
      <c r="M67284" s="120"/>
      <c r="N67284" s="120"/>
      <c r="U67284" s="121"/>
      <c r="V67284" s="122"/>
      <c r="W67284" s="123"/>
      <c r="AC67284" s="123"/>
    </row>
    <row r="67285" spans="5:29" s="2" customFormat="1">
      <c r="E67285" s="120"/>
      <c r="M67285" s="120"/>
      <c r="N67285" s="120"/>
      <c r="U67285" s="121"/>
      <c r="V67285" s="122"/>
      <c r="W67285" s="123"/>
      <c r="AC67285" s="123"/>
    </row>
    <row r="67286" spans="5:29" s="2" customFormat="1">
      <c r="E67286" s="120"/>
      <c r="M67286" s="120"/>
      <c r="N67286" s="120"/>
      <c r="U67286" s="121"/>
      <c r="V67286" s="122"/>
      <c r="W67286" s="123"/>
      <c r="AC67286" s="123"/>
    </row>
    <row r="67287" spans="5:29" s="2" customFormat="1">
      <c r="E67287" s="120"/>
      <c r="M67287" s="120"/>
      <c r="N67287" s="120"/>
      <c r="U67287" s="121"/>
      <c r="V67287" s="122"/>
      <c r="W67287" s="123"/>
      <c r="AC67287" s="123"/>
    </row>
    <row r="67288" spans="5:29" s="2" customFormat="1">
      <c r="E67288" s="120"/>
      <c r="M67288" s="120"/>
      <c r="N67288" s="120"/>
      <c r="U67288" s="121"/>
      <c r="V67288" s="122"/>
      <c r="W67288" s="123"/>
      <c r="AC67288" s="123"/>
    </row>
    <row r="67289" spans="5:29" s="2" customFormat="1">
      <c r="E67289" s="120"/>
      <c r="M67289" s="120"/>
      <c r="N67289" s="120"/>
      <c r="U67289" s="121"/>
      <c r="V67289" s="122"/>
      <c r="W67289" s="123"/>
      <c r="AC67289" s="123"/>
    </row>
    <row r="67290" spans="5:29" s="2" customFormat="1">
      <c r="E67290" s="120"/>
      <c r="M67290" s="120"/>
      <c r="N67290" s="120"/>
      <c r="U67290" s="121"/>
      <c r="V67290" s="122"/>
      <c r="W67290" s="123"/>
      <c r="AC67290" s="123"/>
    </row>
    <row r="67291" spans="5:29" s="2" customFormat="1">
      <c r="E67291" s="120"/>
      <c r="M67291" s="120"/>
      <c r="N67291" s="120"/>
      <c r="U67291" s="121"/>
      <c r="V67291" s="122"/>
      <c r="W67291" s="123"/>
      <c r="AC67291" s="123"/>
    </row>
    <row r="67292" spans="5:29" s="2" customFormat="1">
      <c r="E67292" s="120"/>
      <c r="M67292" s="120"/>
      <c r="N67292" s="120"/>
      <c r="U67292" s="121"/>
      <c r="V67292" s="122"/>
      <c r="W67292" s="123"/>
      <c r="AC67292" s="123"/>
    </row>
    <row r="67293" spans="5:29" s="2" customFormat="1">
      <c r="E67293" s="120"/>
      <c r="M67293" s="120"/>
      <c r="N67293" s="120"/>
      <c r="U67293" s="121"/>
      <c r="V67293" s="122"/>
      <c r="W67293" s="123"/>
      <c r="AC67293" s="123"/>
    </row>
    <row r="67294" spans="5:29" s="2" customFormat="1">
      <c r="E67294" s="120"/>
      <c r="M67294" s="120"/>
      <c r="N67294" s="120"/>
      <c r="U67294" s="121"/>
      <c r="V67294" s="122"/>
      <c r="W67294" s="123"/>
      <c r="AC67294" s="123"/>
    </row>
    <row r="67295" spans="5:29" s="2" customFormat="1">
      <c r="E67295" s="120"/>
      <c r="M67295" s="120"/>
      <c r="N67295" s="120"/>
      <c r="U67295" s="121"/>
      <c r="V67295" s="122"/>
      <c r="W67295" s="123"/>
      <c r="AC67295" s="123"/>
    </row>
    <row r="67296" spans="5:29" s="2" customFormat="1">
      <c r="E67296" s="120"/>
      <c r="M67296" s="120"/>
      <c r="N67296" s="120"/>
      <c r="U67296" s="121"/>
      <c r="V67296" s="122"/>
      <c r="W67296" s="123"/>
      <c r="AC67296" s="123"/>
    </row>
    <row r="67297" spans="5:29" s="2" customFormat="1">
      <c r="E67297" s="120"/>
      <c r="M67297" s="120"/>
      <c r="N67297" s="120"/>
      <c r="U67297" s="121"/>
      <c r="V67297" s="122"/>
      <c r="W67297" s="123"/>
      <c r="AC67297" s="123"/>
    </row>
    <row r="67298" spans="5:29" s="2" customFormat="1">
      <c r="E67298" s="120"/>
      <c r="M67298" s="120"/>
      <c r="N67298" s="120"/>
      <c r="U67298" s="121"/>
      <c r="V67298" s="122"/>
      <c r="W67298" s="123"/>
      <c r="AC67298" s="123"/>
    </row>
    <row r="67299" spans="5:29" s="2" customFormat="1">
      <c r="E67299" s="120"/>
      <c r="M67299" s="120"/>
      <c r="N67299" s="120"/>
      <c r="U67299" s="121"/>
      <c r="V67299" s="122"/>
      <c r="W67299" s="123"/>
      <c r="AC67299" s="123"/>
    </row>
    <row r="67300" spans="5:29" s="2" customFormat="1">
      <c r="E67300" s="120"/>
      <c r="M67300" s="120"/>
      <c r="N67300" s="120"/>
      <c r="U67300" s="121"/>
      <c r="V67300" s="122"/>
      <c r="W67300" s="123"/>
      <c r="AC67300" s="123"/>
    </row>
    <row r="67301" spans="5:29" s="2" customFormat="1">
      <c r="E67301" s="120"/>
      <c r="M67301" s="120"/>
      <c r="N67301" s="120"/>
      <c r="U67301" s="121"/>
      <c r="V67301" s="122"/>
      <c r="W67301" s="123"/>
      <c r="AC67301" s="123"/>
    </row>
    <row r="67302" spans="5:29" s="2" customFormat="1">
      <c r="E67302" s="120"/>
      <c r="M67302" s="120"/>
      <c r="N67302" s="120"/>
      <c r="U67302" s="121"/>
      <c r="V67302" s="122"/>
      <c r="W67302" s="123"/>
      <c r="AC67302" s="123"/>
    </row>
    <row r="67303" spans="5:29" s="2" customFormat="1">
      <c r="E67303" s="120"/>
      <c r="M67303" s="120"/>
      <c r="N67303" s="120"/>
      <c r="U67303" s="121"/>
      <c r="V67303" s="122"/>
      <c r="W67303" s="123"/>
      <c r="AC67303" s="123"/>
    </row>
    <row r="67304" spans="5:29" s="2" customFormat="1">
      <c r="E67304" s="120"/>
      <c r="M67304" s="120"/>
      <c r="N67304" s="120"/>
      <c r="U67304" s="121"/>
      <c r="V67304" s="122"/>
      <c r="W67304" s="123"/>
      <c r="AC67304" s="123"/>
    </row>
    <row r="67305" spans="5:29" s="2" customFormat="1">
      <c r="E67305" s="120"/>
      <c r="M67305" s="120"/>
      <c r="N67305" s="120"/>
      <c r="U67305" s="121"/>
      <c r="V67305" s="122"/>
      <c r="W67305" s="123"/>
      <c r="AC67305" s="123"/>
    </row>
    <row r="67306" spans="5:29" s="2" customFormat="1">
      <c r="E67306" s="120"/>
      <c r="M67306" s="120"/>
      <c r="N67306" s="120"/>
      <c r="U67306" s="121"/>
      <c r="V67306" s="122"/>
      <c r="W67306" s="123"/>
      <c r="AC67306" s="123"/>
    </row>
    <row r="67307" spans="5:29" s="2" customFormat="1">
      <c r="E67307" s="120"/>
      <c r="M67307" s="120"/>
      <c r="N67307" s="120"/>
      <c r="U67307" s="121"/>
      <c r="V67307" s="122"/>
      <c r="W67307" s="123"/>
      <c r="AC67307" s="123"/>
    </row>
    <row r="67308" spans="5:29" s="2" customFormat="1">
      <c r="E67308" s="120"/>
      <c r="M67308" s="120"/>
      <c r="N67308" s="120"/>
      <c r="U67308" s="121"/>
      <c r="V67308" s="122"/>
      <c r="W67308" s="123"/>
      <c r="AC67308" s="123"/>
    </row>
    <row r="67309" spans="5:29" s="2" customFormat="1">
      <c r="E67309" s="120"/>
      <c r="M67309" s="120"/>
      <c r="N67309" s="120"/>
      <c r="U67309" s="121"/>
      <c r="V67309" s="122"/>
      <c r="W67309" s="123"/>
      <c r="AC67309" s="123"/>
    </row>
    <row r="67310" spans="5:29" s="2" customFormat="1">
      <c r="E67310" s="120"/>
      <c r="M67310" s="120"/>
      <c r="N67310" s="120"/>
      <c r="U67310" s="121"/>
      <c r="V67310" s="122"/>
      <c r="W67310" s="123"/>
      <c r="AC67310" s="123"/>
    </row>
    <row r="67311" spans="5:29" s="2" customFormat="1">
      <c r="E67311" s="120"/>
      <c r="M67311" s="120"/>
      <c r="N67311" s="120"/>
      <c r="U67311" s="121"/>
      <c r="V67311" s="122"/>
      <c r="W67311" s="123"/>
      <c r="AC67311" s="123"/>
    </row>
    <row r="67312" spans="5:29" s="2" customFormat="1">
      <c r="E67312" s="120"/>
      <c r="M67312" s="120"/>
      <c r="N67312" s="120"/>
      <c r="U67312" s="121"/>
      <c r="V67312" s="122"/>
      <c r="W67312" s="123"/>
      <c r="AC67312" s="123"/>
    </row>
    <row r="67313" spans="5:29" s="2" customFormat="1">
      <c r="E67313" s="120"/>
      <c r="M67313" s="120"/>
      <c r="N67313" s="120"/>
      <c r="U67313" s="121"/>
      <c r="V67313" s="122"/>
      <c r="W67313" s="123"/>
      <c r="AC67313" s="123"/>
    </row>
    <row r="67314" spans="5:29" s="2" customFormat="1">
      <c r="E67314" s="120"/>
      <c r="M67314" s="120"/>
      <c r="N67314" s="120"/>
      <c r="U67314" s="121"/>
      <c r="V67314" s="122"/>
      <c r="W67314" s="123"/>
      <c r="AC67314" s="123"/>
    </row>
    <row r="67315" spans="5:29" s="2" customFormat="1">
      <c r="E67315" s="120"/>
      <c r="M67315" s="120"/>
      <c r="N67315" s="120"/>
      <c r="U67315" s="121"/>
      <c r="V67315" s="122"/>
      <c r="W67315" s="123"/>
      <c r="AC67315" s="123"/>
    </row>
    <row r="67316" spans="5:29" s="2" customFormat="1">
      <c r="E67316" s="120"/>
      <c r="M67316" s="120"/>
      <c r="N67316" s="120"/>
      <c r="U67316" s="121"/>
      <c r="V67316" s="122"/>
      <c r="W67316" s="123"/>
      <c r="AC67316" s="123"/>
    </row>
    <row r="67317" spans="5:29" s="2" customFormat="1">
      <c r="E67317" s="120"/>
      <c r="M67317" s="120"/>
      <c r="N67317" s="120"/>
      <c r="U67317" s="121"/>
      <c r="V67317" s="122"/>
      <c r="W67317" s="123"/>
      <c r="AC67317" s="123"/>
    </row>
    <row r="67318" spans="5:29" s="2" customFormat="1">
      <c r="E67318" s="120"/>
      <c r="M67318" s="120"/>
      <c r="N67318" s="120"/>
      <c r="U67318" s="121"/>
      <c r="V67318" s="122"/>
      <c r="W67318" s="123"/>
      <c r="AC67318" s="123"/>
    </row>
    <row r="67319" spans="5:29" s="2" customFormat="1">
      <c r="E67319" s="120"/>
      <c r="M67319" s="120"/>
      <c r="N67319" s="120"/>
      <c r="U67319" s="121"/>
      <c r="V67319" s="122"/>
      <c r="W67319" s="123"/>
      <c r="AC67319" s="123"/>
    </row>
    <row r="67320" spans="5:29" s="2" customFormat="1">
      <c r="E67320" s="120"/>
      <c r="M67320" s="120"/>
      <c r="N67320" s="120"/>
      <c r="U67320" s="121"/>
      <c r="V67320" s="122"/>
      <c r="W67320" s="123"/>
      <c r="AC67320" s="123"/>
    </row>
    <row r="67321" spans="5:29" s="2" customFormat="1">
      <c r="E67321" s="120"/>
      <c r="M67321" s="120"/>
      <c r="N67321" s="120"/>
      <c r="U67321" s="121"/>
      <c r="V67321" s="122"/>
      <c r="W67321" s="123"/>
      <c r="AC67321" s="123"/>
    </row>
    <row r="67322" spans="5:29" s="2" customFormat="1">
      <c r="E67322" s="120"/>
      <c r="M67322" s="120"/>
      <c r="N67322" s="120"/>
      <c r="U67322" s="121"/>
      <c r="V67322" s="122"/>
      <c r="W67322" s="123"/>
      <c r="AC67322" s="123"/>
    </row>
    <row r="67323" spans="5:29" s="2" customFormat="1">
      <c r="E67323" s="120"/>
      <c r="M67323" s="120"/>
      <c r="N67323" s="120"/>
      <c r="U67323" s="121"/>
      <c r="V67323" s="122"/>
      <c r="W67323" s="123"/>
      <c r="AC67323" s="123"/>
    </row>
    <row r="67324" spans="5:29" s="2" customFormat="1">
      <c r="E67324" s="120"/>
      <c r="M67324" s="120"/>
      <c r="N67324" s="120"/>
      <c r="U67324" s="121"/>
      <c r="V67324" s="122"/>
      <c r="W67324" s="123"/>
      <c r="AC67324" s="123"/>
    </row>
    <row r="67325" spans="5:29" s="2" customFormat="1">
      <c r="E67325" s="120"/>
      <c r="M67325" s="120"/>
      <c r="N67325" s="120"/>
      <c r="U67325" s="121"/>
      <c r="V67325" s="122"/>
      <c r="W67325" s="123"/>
      <c r="AC67325" s="123"/>
    </row>
    <row r="67326" spans="5:29" s="2" customFormat="1">
      <c r="E67326" s="120"/>
      <c r="M67326" s="120"/>
      <c r="N67326" s="120"/>
      <c r="U67326" s="121"/>
      <c r="V67326" s="122"/>
      <c r="W67326" s="123"/>
      <c r="AC67326" s="123"/>
    </row>
    <row r="67327" spans="5:29" s="2" customFormat="1">
      <c r="E67327" s="120"/>
      <c r="M67327" s="120"/>
      <c r="N67327" s="120"/>
      <c r="U67327" s="121"/>
      <c r="V67327" s="122"/>
      <c r="W67327" s="123"/>
      <c r="AC67327" s="123"/>
    </row>
    <row r="67328" spans="5:29" s="2" customFormat="1">
      <c r="E67328" s="120"/>
      <c r="M67328" s="120"/>
      <c r="N67328" s="120"/>
      <c r="U67328" s="121"/>
      <c r="V67328" s="122"/>
      <c r="W67328" s="123"/>
      <c r="AC67328" s="123"/>
    </row>
    <row r="67329" spans="5:29" s="2" customFormat="1">
      <c r="E67329" s="120"/>
      <c r="M67329" s="120"/>
      <c r="N67329" s="120"/>
      <c r="U67329" s="121"/>
      <c r="V67329" s="122"/>
      <c r="W67329" s="123"/>
      <c r="AC67329" s="123"/>
    </row>
    <row r="67330" spans="5:29" s="2" customFormat="1">
      <c r="E67330" s="120"/>
      <c r="M67330" s="120"/>
      <c r="N67330" s="120"/>
      <c r="U67330" s="121"/>
      <c r="V67330" s="122"/>
      <c r="W67330" s="123"/>
      <c r="AC67330" s="123"/>
    </row>
    <row r="67331" spans="5:29" s="2" customFormat="1">
      <c r="E67331" s="120"/>
      <c r="M67331" s="120"/>
      <c r="N67331" s="120"/>
      <c r="U67331" s="121"/>
      <c r="V67331" s="122"/>
      <c r="W67331" s="123"/>
      <c r="AC67331" s="123"/>
    </row>
    <row r="67332" spans="5:29" s="2" customFormat="1">
      <c r="E67332" s="120"/>
      <c r="M67332" s="120"/>
      <c r="N67332" s="120"/>
      <c r="U67332" s="121"/>
      <c r="V67332" s="122"/>
      <c r="W67332" s="123"/>
      <c r="AC67332" s="123"/>
    </row>
    <row r="67333" spans="5:29" s="2" customFormat="1">
      <c r="E67333" s="120"/>
      <c r="M67333" s="120"/>
      <c r="N67333" s="120"/>
      <c r="U67333" s="121"/>
      <c r="V67333" s="122"/>
      <c r="W67333" s="123"/>
      <c r="AC67333" s="123"/>
    </row>
    <row r="67334" spans="5:29" s="2" customFormat="1">
      <c r="E67334" s="120"/>
      <c r="M67334" s="120"/>
      <c r="N67334" s="120"/>
      <c r="U67334" s="121"/>
      <c r="V67334" s="122"/>
      <c r="W67334" s="123"/>
      <c r="AC67334" s="123"/>
    </row>
    <row r="67335" spans="5:29" s="2" customFormat="1">
      <c r="E67335" s="120"/>
      <c r="M67335" s="120"/>
      <c r="N67335" s="120"/>
      <c r="U67335" s="121"/>
      <c r="V67335" s="122"/>
      <c r="W67335" s="123"/>
      <c r="AC67335" s="123"/>
    </row>
    <row r="67336" spans="5:29" s="2" customFormat="1">
      <c r="E67336" s="120"/>
      <c r="M67336" s="120"/>
      <c r="N67336" s="120"/>
      <c r="U67336" s="121"/>
      <c r="V67336" s="122"/>
      <c r="W67336" s="123"/>
      <c r="AC67336" s="123"/>
    </row>
    <row r="67337" spans="5:29" s="2" customFormat="1">
      <c r="E67337" s="120"/>
      <c r="M67337" s="120"/>
      <c r="N67337" s="120"/>
      <c r="U67337" s="121"/>
      <c r="V67337" s="122"/>
      <c r="W67337" s="123"/>
      <c r="AC67337" s="123"/>
    </row>
    <row r="67338" spans="5:29" s="2" customFormat="1">
      <c r="E67338" s="120"/>
      <c r="M67338" s="120"/>
      <c r="N67338" s="120"/>
      <c r="U67338" s="121"/>
      <c r="V67338" s="122"/>
      <c r="W67338" s="123"/>
      <c r="AC67338" s="123"/>
    </row>
    <row r="67339" spans="5:29" s="2" customFormat="1">
      <c r="E67339" s="120"/>
      <c r="M67339" s="120"/>
      <c r="N67339" s="120"/>
      <c r="U67339" s="121"/>
      <c r="V67339" s="122"/>
      <c r="W67339" s="123"/>
      <c r="AC67339" s="123"/>
    </row>
    <row r="67340" spans="5:29" s="2" customFormat="1">
      <c r="E67340" s="120"/>
      <c r="M67340" s="120"/>
      <c r="N67340" s="120"/>
      <c r="U67340" s="121"/>
      <c r="V67340" s="122"/>
      <c r="W67340" s="123"/>
      <c r="AC67340" s="123"/>
    </row>
    <row r="67341" spans="5:29" s="2" customFormat="1">
      <c r="E67341" s="120"/>
      <c r="M67341" s="120"/>
      <c r="N67341" s="120"/>
      <c r="U67341" s="121"/>
      <c r="V67341" s="122"/>
      <c r="W67341" s="123"/>
      <c r="AC67341" s="123"/>
    </row>
    <row r="67342" spans="5:29" s="2" customFormat="1">
      <c r="E67342" s="120"/>
      <c r="M67342" s="120"/>
      <c r="N67342" s="120"/>
      <c r="U67342" s="121"/>
      <c r="V67342" s="122"/>
      <c r="W67342" s="123"/>
      <c r="AC67342" s="123"/>
    </row>
    <row r="67343" spans="5:29" s="2" customFormat="1">
      <c r="E67343" s="120"/>
      <c r="M67343" s="120"/>
      <c r="N67343" s="120"/>
      <c r="U67343" s="121"/>
      <c r="V67343" s="122"/>
      <c r="W67343" s="123"/>
      <c r="AC67343" s="123"/>
    </row>
    <row r="67344" spans="5:29" s="2" customFormat="1">
      <c r="E67344" s="120"/>
      <c r="M67344" s="120"/>
      <c r="N67344" s="120"/>
      <c r="U67344" s="121"/>
      <c r="V67344" s="122"/>
      <c r="W67344" s="123"/>
      <c r="AC67344" s="123"/>
    </row>
    <row r="67345" spans="5:29" s="2" customFormat="1">
      <c r="E67345" s="120"/>
      <c r="M67345" s="120"/>
      <c r="N67345" s="120"/>
      <c r="U67345" s="121"/>
      <c r="V67345" s="122"/>
      <c r="W67345" s="123"/>
      <c r="AC67345" s="123"/>
    </row>
    <row r="67346" spans="5:29" s="2" customFormat="1">
      <c r="E67346" s="120"/>
      <c r="M67346" s="120"/>
      <c r="N67346" s="120"/>
      <c r="U67346" s="121"/>
      <c r="V67346" s="122"/>
      <c r="W67346" s="123"/>
      <c r="AC67346" s="123"/>
    </row>
    <row r="67347" spans="5:29" s="2" customFormat="1">
      <c r="E67347" s="120"/>
      <c r="M67347" s="120"/>
      <c r="N67347" s="120"/>
      <c r="U67347" s="121"/>
      <c r="V67347" s="122"/>
      <c r="W67347" s="123"/>
      <c r="AC67347" s="123"/>
    </row>
    <row r="67348" spans="5:29" s="2" customFormat="1">
      <c r="E67348" s="120"/>
      <c r="M67348" s="120"/>
      <c r="N67348" s="120"/>
      <c r="U67348" s="121"/>
      <c r="V67348" s="122"/>
      <c r="W67348" s="123"/>
      <c r="AC67348" s="123"/>
    </row>
    <row r="67349" spans="5:29" s="2" customFormat="1">
      <c r="E67349" s="120"/>
      <c r="M67349" s="120"/>
      <c r="N67349" s="120"/>
      <c r="U67349" s="121"/>
      <c r="V67349" s="122"/>
      <c r="W67349" s="123"/>
      <c r="AC67349" s="123"/>
    </row>
    <row r="67350" spans="5:29" s="2" customFormat="1">
      <c r="E67350" s="120"/>
      <c r="M67350" s="120"/>
      <c r="N67350" s="120"/>
      <c r="U67350" s="121"/>
      <c r="V67350" s="122"/>
      <c r="W67350" s="123"/>
      <c r="AC67350" s="123"/>
    </row>
    <row r="67351" spans="5:29" s="2" customFormat="1">
      <c r="E67351" s="120"/>
      <c r="M67351" s="120"/>
      <c r="N67351" s="120"/>
      <c r="U67351" s="121"/>
      <c r="V67351" s="122"/>
      <c r="W67351" s="123"/>
      <c r="AC67351" s="123"/>
    </row>
    <row r="67352" spans="5:29" s="2" customFormat="1">
      <c r="E67352" s="120"/>
      <c r="M67352" s="120"/>
      <c r="N67352" s="120"/>
      <c r="U67352" s="121"/>
      <c r="V67352" s="122"/>
      <c r="W67352" s="123"/>
      <c r="AC67352" s="123"/>
    </row>
    <row r="67353" spans="5:29" s="2" customFormat="1">
      <c r="E67353" s="120"/>
      <c r="M67353" s="120"/>
      <c r="N67353" s="120"/>
      <c r="U67353" s="121"/>
      <c r="V67353" s="122"/>
      <c r="W67353" s="123"/>
      <c r="AC67353" s="123"/>
    </row>
    <row r="67354" spans="5:29" s="2" customFormat="1">
      <c r="E67354" s="120"/>
      <c r="M67354" s="120"/>
      <c r="N67354" s="120"/>
      <c r="U67354" s="121"/>
      <c r="V67354" s="122"/>
      <c r="W67354" s="123"/>
      <c r="AC67354" s="123"/>
    </row>
    <row r="67355" spans="5:29" s="2" customFormat="1">
      <c r="E67355" s="120"/>
      <c r="M67355" s="120"/>
      <c r="N67355" s="120"/>
      <c r="U67355" s="121"/>
      <c r="V67355" s="122"/>
      <c r="W67355" s="123"/>
      <c r="AC67355" s="123"/>
    </row>
    <row r="67356" spans="5:29" s="2" customFormat="1">
      <c r="E67356" s="120"/>
      <c r="M67356" s="120"/>
      <c r="N67356" s="120"/>
      <c r="U67356" s="121"/>
      <c r="V67356" s="122"/>
      <c r="W67356" s="123"/>
      <c r="AC67356" s="123"/>
    </row>
    <row r="67357" spans="5:29" s="2" customFormat="1">
      <c r="E67357" s="120"/>
      <c r="M67357" s="120"/>
      <c r="N67357" s="120"/>
      <c r="U67357" s="121"/>
      <c r="V67357" s="122"/>
      <c r="W67357" s="123"/>
      <c r="AC67357" s="123"/>
    </row>
    <row r="67358" spans="5:29" s="2" customFormat="1">
      <c r="E67358" s="120"/>
      <c r="M67358" s="120"/>
      <c r="N67358" s="120"/>
      <c r="U67358" s="121"/>
      <c r="V67358" s="122"/>
      <c r="W67358" s="123"/>
      <c r="AC67358" s="123"/>
    </row>
    <row r="67359" spans="5:29" s="2" customFormat="1">
      <c r="E67359" s="120"/>
      <c r="M67359" s="120"/>
      <c r="N67359" s="120"/>
      <c r="U67359" s="121"/>
      <c r="V67359" s="122"/>
      <c r="W67359" s="123"/>
      <c r="AC67359" s="123"/>
    </row>
    <row r="67360" spans="5:29" s="2" customFormat="1">
      <c r="E67360" s="120"/>
      <c r="M67360" s="120"/>
      <c r="N67360" s="120"/>
      <c r="U67360" s="121"/>
      <c r="V67360" s="122"/>
      <c r="W67360" s="123"/>
      <c r="AC67360" s="123"/>
    </row>
    <row r="67361" spans="5:29" s="2" customFormat="1">
      <c r="E67361" s="120"/>
      <c r="M67361" s="120"/>
      <c r="N67361" s="120"/>
      <c r="U67361" s="121"/>
      <c r="V67361" s="122"/>
      <c r="W67361" s="123"/>
      <c r="AC67361" s="123"/>
    </row>
    <row r="67362" spans="5:29" s="2" customFormat="1">
      <c r="E67362" s="120"/>
      <c r="M67362" s="120"/>
      <c r="N67362" s="120"/>
      <c r="U67362" s="121"/>
      <c r="V67362" s="122"/>
      <c r="W67362" s="123"/>
      <c r="AC67362" s="123"/>
    </row>
    <row r="67363" spans="5:29" s="2" customFormat="1">
      <c r="E67363" s="120"/>
      <c r="M67363" s="120"/>
      <c r="N67363" s="120"/>
      <c r="U67363" s="121"/>
      <c r="V67363" s="122"/>
      <c r="W67363" s="123"/>
      <c r="AC67363" s="123"/>
    </row>
    <row r="67364" spans="5:29" s="2" customFormat="1">
      <c r="E67364" s="120"/>
      <c r="M67364" s="120"/>
      <c r="N67364" s="120"/>
      <c r="U67364" s="121"/>
      <c r="V67364" s="122"/>
      <c r="W67364" s="123"/>
      <c r="AC67364" s="123"/>
    </row>
    <row r="67365" spans="5:29" s="2" customFormat="1">
      <c r="E67365" s="120"/>
      <c r="M67365" s="120"/>
      <c r="N67365" s="120"/>
      <c r="U67365" s="121"/>
      <c r="V67365" s="122"/>
      <c r="W67365" s="123"/>
      <c r="AC67365" s="123"/>
    </row>
    <row r="67366" spans="5:29" s="2" customFormat="1">
      <c r="E67366" s="120"/>
      <c r="M67366" s="120"/>
      <c r="N67366" s="120"/>
      <c r="U67366" s="121"/>
      <c r="V67366" s="122"/>
      <c r="W67366" s="123"/>
      <c r="AC67366" s="123"/>
    </row>
    <row r="67367" spans="5:29" s="2" customFormat="1">
      <c r="E67367" s="120"/>
      <c r="M67367" s="120"/>
      <c r="N67367" s="120"/>
      <c r="U67367" s="121"/>
      <c r="V67367" s="122"/>
      <c r="W67367" s="123"/>
      <c r="AC67367" s="123"/>
    </row>
    <row r="67368" spans="5:29" s="2" customFormat="1">
      <c r="E67368" s="120"/>
      <c r="M67368" s="120"/>
      <c r="N67368" s="120"/>
      <c r="U67368" s="121"/>
      <c r="V67368" s="122"/>
      <c r="W67368" s="123"/>
      <c r="AC67368" s="123"/>
    </row>
    <row r="67369" spans="5:29" s="2" customFormat="1">
      <c r="E67369" s="120"/>
      <c r="M67369" s="120"/>
      <c r="N67369" s="120"/>
      <c r="U67369" s="121"/>
      <c r="V67369" s="122"/>
      <c r="W67369" s="123"/>
      <c r="AC67369" s="123"/>
    </row>
    <row r="67370" spans="5:29" s="2" customFormat="1">
      <c r="E67370" s="120"/>
      <c r="M67370" s="120"/>
      <c r="N67370" s="120"/>
      <c r="U67370" s="121"/>
      <c r="V67370" s="122"/>
      <c r="W67370" s="123"/>
      <c r="AC67370" s="123"/>
    </row>
    <row r="67371" spans="5:29" s="2" customFormat="1">
      <c r="E67371" s="120"/>
      <c r="M67371" s="120"/>
      <c r="N67371" s="120"/>
      <c r="U67371" s="121"/>
      <c r="V67371" s="122"/>
      <c r="W67371" s="123"/>
      <c r="AC67371" s="123"/>
    </row>
    <row r="67372" spans="5:29" s="2" customFormat="1">
      <c r="E67372" s="120"/>
      <c r="M67372" s="120"/>
      <c r="N67372" s="120"/>
      <c r="U67372" s="121"/>
      <c r="V67372" s="122"/>
      <c r="W67372" s="123"/>
      <c r="AC67372" s="123"/>
    </row>
    <row r="67373" spans="5:29" s="2" customFormat="1">
      <c r="E67373" s="120"/>
      <c r="M67373" s="120"/>
      <c r="N67373" s="120"/>
      <c r="U67373" s="121"/>
      <c r="V67373" s="122"/>
      <c r="W67373" s="123"/>
      <c r="AC67373" s="123"/>
    </row>
    <row r="67374" spans="5:29" s="2" customFormat="1">
      <c r="E67374" s="120"/>
      <c r="M67374" s="120"/>
      <c r="N67374" s="120"/>
      <c r="U67374" s="121"/>
      <c r="V67374" s="122"/>
      <c r="W67374" s="123"/>
      <c r="AC67374" s="123"/>
    </row>
    <row r="67375" spans="5:29" s="2" customFormat="1">
      <c r="E67375" s="120"/>
      <c r="M67375" s="120"/>
      <c r="N67375" s="120"/>
      <c r="U67375" s="121"/>
      <c r="V67375" s="122"/>
      <c r="W67375" s="123"/>
      <c r="AC67375" s="123"/>
    </row>
    <row r="67376" spans="5:29" s="2" customFormat="1">
      <c r="E67376" s="120"/>
      <c r="M67376" s="120"/>
      <c r="N67376" s="120"/>
      <c r="U67376" s="121"/>
      <c r="V67376" s="122"/>
      <c r="W67376" s="123"/>
      <c r="AC67376" s="123"/>
    </row>
    <row r="67377" spans="5:29" s="2" customFormat="1">
      <c r="E67377" s="120"/>
      <c r="M67377" s="120"/>
      <c r="N67377" s="120"/>
      <c r="U67377" s="121"/>
      <c r="V67377" s="122"/>
      <c r="W67377" s="123"/>
      <c r="AC67377" s="123"/>
    </row>
    <row r="67378" spans="5:29" s="2" customFormat="1">
      <c r="E67378" s="120"/>
      <c r="M67378" s="120"/>
      <c r="N67378" s="120"/>
      <c r="U67378" s="121"/>
      <c r="V67378" s="122"/>
      <c r="W67378" s="123"/>
      <c r="AC67378" s="123"/>
    </row>
    <row r="67379" spans="5:29" s="2" customFormat="1">
      <c r="E67379" s="120"/>
      <c r="M67379" s="120"/>
      <c r="N67379" s="120"/>
      <c r="U67379" s="121"/>
      <c r="V67379" s="122"/>
      <c r="W67379" s="123"/>
      <c r="AC67379" s="123"/>
    </row>
    <row r="67380" spans="5:29" s="2" customFormat="1">
      <c r="E67380" s="120"/>
      <c r="M67380" s="120"/>
      <c r="N67380" s="120"/>
      <c r="U67380" s="121"/>
      <c r="V67380" s="122"/>
      <c r="W67380" s="123"/>
      <c r="AC67380" s="123"/>
    </row>
    <row r="67381" spans="5:29" s="2" customFormat="1">
      <c r="E67381" s="120"/>
      <c r="M67381" s="120"/>
      <c r="N67381" s="120"/>
      <c r="U67381" s="121"/>
      <c r="V67381" s="122"/>
      <c r="W67381" s="123"/>
      <c r="AC67381" s="123"/>
    </row>
    <row r="67382" spans="5:29" s="2" customFormat="1">
      <c r="E67382" s="120"/>
      <c r="M67382" s="120"/>
      <c r="N67382" s="120"/>
      <c r="U67382" s="121"/>
      <c r="V67382" s="122"/>
      <c r="W67382" s="123"/>
      <c r="AC67382" s="123"/>
    </row>
    <row r="67383" spans="5:29" s="2" customFormat="1">
      <c r="E67383" s="120"/>
      <c r="M67383" s="120"/>
      <c r="N67383" s="120"/>
      <c r="U67383" s="121"/>
      <c r="V67383" s="122"/>
      <c r="W67383" s="123"/>
      <c r="AC67383" s="123"/>
    </row>
    <row r="67384" spans="5:29" s="2" customFormat="1">
      <c r="E67384" s="120"/>
      <c r="M67384" s="120"/>
      <c r="N67384" s="120"/>
      <c r="U67384" s="121"/>
      <c r="V67384" s="122"/>
      <c r="W67384" s="123"/>
      <c r="AC67384" s="123"/>
    </row>
    <row r="67385" spans="5:29" s="2" customFormat="1">
      <c r="E67385" s="120"/>
      <c r="M67385" s="120"/>
      <c r="N67385" s="120"/>
      <c r="U67385" s="121"/>
      <c r="V67385" s="122"/>
      <c r="W67385" s="123"/>
      <c r="AC67385" s="123"/>
    </row>
    <row r="67386" spans="5:29" s="2" customFormat="1">
      <c r="E67386" s="120"/>
      <c r="M67386" s="120"/>
      <c r="N67386" s="120"/>
      <c r="U67386" s="121"/>
      <c r="V67386" s="122"/>
      <c r="W67386" s="123"/>
      <c r="AC67386" s="123"/>
    </row>
    <row r="67387" spans="5:29" s="2" customFormat="1">
      <c r="E67387" s="120"/>
      <c r="M67387" s="120"/>
      <c r="N67387" s="120"/>
      <c r="U67387" s="121"/>
      <c r="V67387" s="122"/>
      <c r="W67387" s="123"/>
      <c r="AC67387" s="123"/>
    </row>
    <row r="67388" spans="5:29" s="2" customFormat="1">
      <c r="E67388" s="120"/>
      <c r="M67388" s="120"/>
      <c r="N67388" s="120"/>
      <c r="U67388" s="121"/>
      <c r="V67388" s="122"/>
      <c r="W67388" s="123"/>
      <c r="AC67388" s="123"/>
    </row>
    <row r="67389" spans="5:29" s="2" customFormat="1">
      <c r="E67389" s="120"/>
      <c r="M67389" s="120"/>
      <c r="N67389" s="120"/>
      <c r="U67389" s="121"/>
      <c r="V67389" s="122"/>
      <c r="W67389" s="123"/>
      <c r="AC67389" s="123"/>
    </row>
    <row r="67390" spans="5:29" s="2" customFormat="1">
      <c r="E67390" s="120"/>
      <c r="M67390" s="120"/>
      <c r="N67390" s="120"/>
      <c r="U67390" s="121"/>
      <c r="V67390" s="122"/>
      <c r="W67390" s="123"/>
      <c r="AC67390" s="123"/>
    </row>
    <row r="67391" spans="5:29" s="2" customFormat="1">
      <c r="E67391" s="120"/>
      <c r="M67391" s="120"/>
      <c r="N67391" s="120"/>
      <c r="U67391" s="121"/>
      <c r="V67391" s="122"/>
      <c r="W67391" s="123"/>
      <c r="AC67391" s="123"/>
    </row>
    <row r="67392" spans="5:29" s="2" customFormat="1">
      <c r="E67392" s="120"/>
      <c r="M67392" s="120"/>
      <c r="N67392" s="120"/>
      <c r="U67392" s="121"/>
      <c r="V67392" s="122"/>
      <c r="W67392" s="123"/>
      <c r="AC67392" s="123"/>
    </row>
    <row r="67393" spans="5:29" s="2" customFormat="1">
      <c r="E67393" s="120"/>
      <c r="M67393" s="120"/>
      <c r="N67393" s="120"/>
      <c r="U67393" s="121"/>
      <c r="V67393" s="122"/>
      <c r="W67393" s="123"/>
      <c r="AC67393" s="123"/>
    </row>
    <row r="67394" spans="5:29" s="2" customFormat="1">
      <c r="E67394" s="120"/>
      <c r="M67394" s="120"/>
      <c r="N67394" s="120"/>
      <c r="U67394" s="121"/>
      <c r="V67394" s="122"/>
      <c r="W67394" s="123"/>
      <c r="AC67394" s="123"/>
    </row>
    <row r="67395" spans="5:29" s="2" customFormat="1">
      <c r="E67395" s="120"/>
      <c r="M67395" s="120"/>
      <c r="N67395" s="120"/>
      <c r="U67395" s="121"/>
      <c r="V67395" s="122"/>
      <c r="W67395" s="123"/>
      <c r="AC67395" s="123"/>
    </row>
    <row r="67396" spans="5:29" s="2" customFormat="1">
      <c r="E67396" s="120"/>
      <c r="M67396" s="120"/>
      <c r="N67396" s="120"/>
      <c r="U67396" s="121"/>
      <c r="V67396" s="122"/>
      <c r="W67396" s="123"/>
      <c r="AC67396" s="123"/>
    </row>
    <row r="67397" spans="5:29" s="2" customFormat="1">
      <c r="E67397" s="120"/>
      <c r="M67397" s="120"/>
      <c r="N67397" s="120"/>
      <c r="U67397" s="121"/>
      <c r="V67397" s="122"/>
      <c r="W67397" s="123"/>
      <c r="AC67397" s="123"/>
    </row>
    <row r="67398" spans="5:29" s="2" customFormat="1">
      <c r="E67398" s="120"/>
      <c r="M67398" s="120"/>
      <c r="N67398" s="120"/>
      <c r="U67398" s="121"/>
      <c r="V67398" s="122"/>
      <c r="W67398" s="123"/>
      <c r="AC67398" s="123"/>
    </row>
    <row r="67399" spans="5:29" s="2" customFormat="1">
      <c r="E67399" s="120"/>
      <c r="M67399" s="120"/>
      <c r="N67399" s="120"/>
      <c r="U67399" s="121"/>
      <c r="V67399" s="122"/>
      <c r="W67399" s="123"/>
      <c r="AC67399" s="123"/>
    </row>
    <row r="67400" spans="5:29" s="2" customFormat="1">
      <c r="E67400" s="120"/>
      <c r="M67400" s="120"/>
      <c r="N67400" s="120"/>
      <c r="U67400" s="121"/>
      <c r="V67400" s="122"/>
      <c r="W67400" s="123"/>
      <c r="AC67400" s="123"/>
    </row>
    <row r="67401" spans="5:29" s="2" customFormat="1">
      <c r="E67401" s="120"/>
      <c r="M67401" s="120"/>
      <c r="N67401" s="120"/>
      <c r="U67401" s="121"/>
      <c r="V67401" s="122"/>
      <c r="W67401" s="123"/>
      <c r="AC67401" s="123"/>
    </row>
    <row r="67402" spans="5:29" s="2" customFormat="1">
      <c r="E67402" s="120"/>
      <c r="M67402" s="120"/>
      <c r="N67402" s="120"/>
      <c r="U67402" s="121"/>
      <c r="V67402" s="122"/>
      <c r="W67402" s="123"/>
      <c r="AC67402" s="123"/>
    </row>
    <row r="67403" spans="5:29" s="2" customFormat="1">
      <c r="E67403" s="120"/>
      <c r="M67403" s="120"/>
      <c r="N67403" s="120"/>
      <c r="U67403" s="121"/>
      <c r="V67403" s="122"/>
      <c r="W67403" s="123"/>
      <c r="AC67403" s="123"/>
    </row>
    <row r="67404" spans="5:29" s="2" customFormat="1">
      <c r="E67404" s="120"/>
      <c r="M67404" s="120"/>
      <c r="N67404" s="120"/>
      <c r="U67404" s="121"/>
      <c r="V67404" s="122"/>
      <c r="W67404" s="123"/>
      <c r="AC67404" s="123"/>
    </row>
    <row r="67405" spans="5:29" s="2" customFormat="1">
      <c r="E67405" s="120"/>
      <c r="M67405" s="120"/>
      <c r="N67405" s="120"/>
      <c r="U67405" s="121"/>
      <c r="V67405" s="122"/>
      <c r="W67405" s="123"/>
      <c r="AC67405" s="123"/>
    </row>
    <row r="67406" spans="5:29" s="2" customFormat="1">
      <c r="E67406" s="120"/>
      <c r="M67406" s="120"/>
      <c r="N67406" s="120"/>
      <c r="U67406" s="121"/>
      <c r="V67406" s="122"/>
      <c r="W67406" s="123"/>
      <c r="AC67406" s="123"/>
    </row>
    <row r="67407" spans="5:29" s="2" customFormat="1">
      <c r="E67407" s="120"/>
      <c r="M67407" s="120"/>
      <c r="N67407" s="120"/>
      <c r="U67407" s="121"/>
      <c r="V67407" s="122"/>
      <c r="W67407" s="123"/>
      <c r="AC67407" s="123"/>
    </row>
    <row r="67408" spans="5:29" s="2" customFormat="1">
      <c r="E67408" s="120"/>
      <c r="M67408" s="120"/>
      <c r="N67408" s="120"/>
      <c r="U67408" s="121"/>
      <c r="V67408" s="122"/>
      <c r="W67408" s="123"/>
      <c r="AC67408" s="123"/>
    </row>
    <row r="67409" spans="5:29" s="2" customFormat="1">
      <c r="E67409" s="120"/>
      <c r="M67409" s="120"/>
      <c r="N67409" s="120"/>
      <c r="U67409" s="121"/>
      <c r="V67409" s="122"/>
      <c r="W67409" s="123"/>
      <c r="AC67409" s="123"/>
    </row>
    <row r="67410" spans="5:29" s="2" customFormat="1">
      <c r="E67410" s="120"/>
      <c r="M67410" s="120"/>
      <c r="N67410" s="120"/>
      <c r="U67410" s="121"/>
      <c r="V67410" s="122"/>
      <c r="W67410" s="123"/>
      <c r="AC67410" s="123"/>
    </row>
    <row r="67411" spans="5:29" s="2" customFormat="1">
      <c r="E67411" s="120"/>
      <c r="M67411" s="120"/>
      <c r="N67411" s="120"/>
      <c r="U67411" s="121"/>
      <c r="V67411" s="122"/>
      <c r="W67411" s="123"/>
      <c r="AC67411" s="123"/>
    </row>
    <row r="67412" spans="5:29" s="2" customFormat="1">
      <c r="E67412" s="120"/>
      <c r="M67412" s="120"/>
      <c r="N67412" s="120"/>
      <c r="U67412" s="121"/>
      <c r="V67412" s="122"/>
      <c r="W67412" s="123"/>
      <c r="AC67412" s="123"/>
    </row>
    <row r="67413" spans="5:29" s="2" customFormat="1">
      <c r="E67413" s="120"/>
      <c r="M67413" s="120"/>
      <c r="N67413" s="120"/>
      <c r="U67413" s="121"/>
      <c r="V67413" s="122"/>
      <c r="W67413" s="123"/>
      <c r="AC67413" s="123"/>
    </row>
    <row r="67414" spans="5:29" s="2" customFormat="1">
      <c r="E67414" s="120"/>
      <c r="M67414" s="120"/>
      <c r="N67414" s="120"/>
      <c r="U67414" s="121"/>
      <c r="V67414" s="122"/>
      <c r="W67414" s="123"/>
      <c r="AC67414" s="123"/>
    </row>
    <row r="67415" spans="5:29" s="2" customFormat="1">
      <c r="E67415" s="120"/>
      <c r="M67415" s="120"/>
      <c r="N67415" s="120"/>
      <c r="U67415" s="121"/>
      <c r="V67415" s="122"/>
      <c r="W67415" s="123"/>
      <c r="AC67415" s="123"/>
    </row>
    <row r="67416" spans="5:29" s="2" customFormat="1">
      <c r="E67416" s="120"/>
      <c r="M67416" s="120"/>
      <c r="N67416" s="120"/>
      <c r="U67416" s="121"/>
      <c r="V67416" s="122"/>
      <c r="W67416" s="123"/>
      <c r="AC67416" s="123"/>
    </row>
    <row r="67417" spans="5:29" s="2" customFormat="1">
      <c r="E67417" s="120"/>
      <c r="M67417" s="120"/>
      <c r="N67417" s="120"/>
      <c r="U67417" s="121"/>
      <c r="V67417" s="122"/>
      <c r="W67417" s="123"/>
      <c r="AC67417" s="123"/>
    </row>
    <row r="67418" spans="5:29" s="2" customFormat="1">
      <c r="E67418" s="120"/>
      <c r="M67418" s="120"/>
      <c r="N67418" s="120"/>
      <c r="U67418" s="121"/>
      <c r="V67418" s="122"/>
      <c r="W67418" s="123"/>
      <c r="AC67418" s="123"/>
    </row>
    <row r="67419" spans="5:29" s="2" customFormat="1">
      <c r="E67419" s="120"/>
      <c r="M67419" s="120"/>
      <c r="N67419" s="120"/>
      <c r="U67419" s="121"/>
      <c r="V67419" s="122"/>
      <c r="W67419" s="123"/>
      <c r="AC67419" s="123"/>
    </row>
    <row r="67420" spans="5:29" s="2" customFormat="1">
      <c r="E67420" s="120"/>
      <c r="M67420" s="120"/>
      <c r="N67420" s="120"/>
      <c r="U67420" s="121"/>
      <c r="V67420" s="122"/>
      <c r="W67420" s="123"/>
      <c r="AC67420" s="123"/>
    </row>
    <row r="67421" spans="5:29" s="2" customFormat="1">
      <c r="E67421" s="120"/>
      <c r="M67421" s="120"/>
      <c r="N67421" s="120"/>
      <c r="U67421" s="121"/>
      <c r="V67421" s="122"/>
      <c r="W67421" s="123"/>
      <c r="AC67421" s="123"/>
    </row>
    <row r="67422" spans="5:29" s="2" customFormat="1">
      <c r="E67422" s="120"/>
      <c r="M67422" s="120"/>
      <c r="N67422" s="120"/>
      <c r="U67422" s="121"/>
      <c r="V67422" s="122"/>
      <c r="W67422" s="123"/>
      <c r="AC67422" s="123"/>
    </row>
    <row r="67423" spans="5:29" s="2" customFormat="1">
      <c r="E67423" s="120"/>
      <c r="M67423" s="120"/>
      <c r="N67423" s="120"/>
      <c r="U67423" s="121"/>
      <c r="V67423" s="122"/>
      <c r="W67423" s="123"/>
      <c r="AC67423" s="123"/>
    </row>
    <row r="67424" spans="5:29" s="2" customFormat="1">
      <c r="E67424" s="120"/>
      <c r="M67424" s="120"/>
      <c r="N67424" s="120"/>
      <c r="U67424" s="121"/>
      <c r="V67424" s="122"/>
      <c r="W67424" s="123"/>
      <c r="AC67424" s="123"/>
    </row>
    <row r="67425" spans="5:29" s="2" customFormat="1">
      <c r="E67425" s="120"/>
      <c r="M67425" s="120"/>
      <c r="N67425" s="120"/>
      <c r="U67425" s="121"/>
      <c r="V67425" s="122"/>
      <c r="W67425" s="123"/>
      <c r="AC67425" s="123"/>
    </row>
    <row r="67426" spans="5:29" s="2" customFormat="1">
      <c r="E67426" s="120"/>
      <c r="M67426" s="120"/>
      <c r="N67426" s="120"/>
      <c r="U67426" s="121"/>
      <c r="V67426" s="122"/>
      <c r="W67426" s="123"/>
      <c r="AC67426" s="123"/>
    </row>
    <row r="67427" spans="5:29" s="2" customFormat="1">
      <c r="E67427" s="120"/>
      <c r="M67427" s="120"/>
      <c r="N67427" s="120"/>
      <c r="U67427" s="121"/>
      <c r="V67427" s="122"/>
      <c r="W67427" s="123"/>
      <c r="AC67427" s="123"/>
    </row>
    <row r="67428" spans="5:29" s="2" customFormat="1">
      <c r="E67428" s="120"/>
      <c r="M67428" s="120"/>
      <c r="N67428" s="120"/>
      <c r="U67428" s="121"/>
      <c r="V67428" s="122"/>
      <c r="W67428" s="123"/>
      <c r="AC67428" s="123"/>
    </row>
    <row r="67429" spans="5:29" s="2" customFormat="1">
      <c r="E67429" s="120"/>
      <c r="M67429" s="120"/>
      <c r="N67429" s="120"/>
      <c r="U67429" s="121"/>
      <c r="V67429" s="122"/>
      <c r="W67429" s="123"/>
      <c r="AC67429" s="123"/>
    </row>
    <row r="67430" spans="5:29" s="2" customFormat="1">
      <c r="E67430" s="120"/>
      <c r="M67430" s="120"/>
      <c r="N67430" s="120"/>
      <c r="U67430" s="121"/>
      <c r="V67430" s="122"/>
      <c r="W67430" s="123"/>
      <c r="AC67430" s="123"/>
    </row>
    <row r="67431" spans="5:29" s="2" customFormat="1">
      <c r="E67431" s="120"/>
      <c r="M67431" s="120"/>
      <c r="N67431" s="120"/>
      <c r="U67431" s="121"/>
      <c r="V67431" s="122"/>
      <c r="W67431" s="123"/>
      <c r="AC67431" s="123"/>
    </row>
    <row r="67432" spans="5:29" s="2" customFormat="1">
      <c r="E67432" s="120"/>
      <c r="M67432" s="120"/>
      <c r="N67432" s="120"/>
      <c r="U67432" s="121"/>
      <c r="V67432" s="122"/>
      <c r="W67432" s="123"/>
      <c r="AC67432" s="123"/>
    </row>
    <row r="67433" spans="5:29" s="2" customFormat="1">
      <c r="E67433" s="120"/>
      <c r="M67433" s="120"/>
      <c r="N67433" s="120"/>
      <c r="U67433" s="121"/>
      <c r="V67433" s="122"/>
      <c r="W67433" s="123"/>
      <c r="AC67433" s="123"/>
    </row>
    <row r="67434" spans="5:29" s="2" customFormat="1">
      <c r="E67434" s="120"/>
      <c r="M67434" s="120"/>
      <c r="N67434" s="120"/>
      <c r="U67434" s="121"/>
      <c r="V67434" s="122"/>
      <c r="W67434" s="123"/>
      <c r="AC67434" s="123"/>
    </row>
    <row r="67435" spans="5:29" s="2" customFormat="1">
      <c r="E67435" s="120"/>
      <c r="M67435" s="120"/>
      <c r="N67435" s="120"/>
      <c r="U67435" s="121"/>
      <c r="V67435" s="122"/>
      <c r="W67435" s="123"/>
      <c r="AC67435" s="123"/>
    </row>
    <row r="67436" spans="5:29" s="2" customFormat="1">
      <c r="E67436" s="120"/>
      <c r="M67436" s="120"/>
      <c r="N67436" s="120"/>
      <c r="U67436" s="121"/>
      <c r="V67436" s="122"/>
      <c r="W67436" s="123"/>
      <c r="AC67436" s="123"/>
    </row>
    <row r="67437" spans="5:29" s="2" customFormat="1">
      <c r="E67437" s="120"/>
      <c r="M67437" s="120"/>
      <c r="N67437" s="120"/>
      <c r="U67437" s="121"/>
      <c r="V67437" s="122"/>
      <c r="W67437" s="123"/>
      <c r="AC67437" s="123"/>
    </row>
    <row r="67438" spans="5:29" s="2" customFormat="1">
      <c r="E67438" s="120"/>
      <c r="M67438" s="120"/>
      <c r="N67438" s="120"/>
      <c r="U67438" s="121"/>
      <c r="V67438" s="122"/>
      <c r="W67438" s="123"/>
      <c r="AC67438" s="123"/>
    </row>
    <row r="67439" spans="5:29" s="2" customFormat="1">
      <c r="E67439" s="120"/>
      <c r="M67439" s="120"/>
      <c r="N67439" s="120"/>
      <c r="U67439" s="121"/>
      <c r="V67439" s="122"/>
      <c r="W67439" s="123"/>
      <c r="AC67439" s="123"/>
    </row>
    <row r="67440" spans="5:29" s="2" customFormat="1">
      <c r="E67440" s="120"/>
      <c r="M67440" s="120"/>
      <c r="N67440" s="120"/>
      <c r="U67440" s="121"/>
      <c r="V67440" s="122"/>
      <c r="W67440" s="123"/>
      <c r="AC67440" s="123"/>
    </row>
    <row r="67441" spans="5:29" s="2" customFormat="1">
      <c r="E67441" s="120"/>
      <c r="M67441" s="120"/>
      <c r="N67441" s="120"/>
      <c r="U67441" s="121"/>
      <c r="V67441" s="122"/>
      <c r="W67441" s="123"/>
      <c r="AC67441" s="123"/>
    </row>
    <row r="67442" spans="5:29" s="2" customFormat="1">
      <c r="E67442" s="120"/>
      <c r="M67442" s="120"/>
      <c r="N67442" s="120"/>
      <c r="U67442" s="121"/>
      <c r="V67442" s="122"/>
      <c r="W67442" s="123"/>
      <c r="AC67442" s="123"/>
    </row>
    <row r="67443" spans="5:29" s="2" customFormat="1">
      <c r="E67443" s="120"/>
      <c r="M67443" s="120"/>
      <c r="N67443" s="120"/>
      <c r="U67443" s="121"/>
      <c r="V67443" s="122"/>
      <c r="W67443" s="123"/>
      <c r="AC67443" s="123"/>
    </row>
    <row r="67444" spans="5:29" s="2" customFormat="1">
      <c r="E67444" s="120"/>
      <c r="M67444" s="120"/>
      <c r="N67444" s="120"/>
      <c r="U67444" s="121"/>
      <c r="V67444" s="122"/>
      <c r="W67444" s="123"/>
      <c r="AC67444" s="123"/>
    </row>
    <row r="67445" spans="5:29" s="2" customFormat="1">
      <c r="E67445" s="120"/>
      <c r="M67445" s="120"/>
      <c r="N67445" s="120"/>
      <c r="U67445" s="121"/>
      <c r="V67445" s="122"/>
      <c r="W67445" s="123"/>
      <c r="AC67445" s="123"/>
    </row>
    <row r="67446" spans="5:29" s="2" customFormat="1">
      <c r="E67446" s="120"/>
      <c r="M67446" s="120"/>
      <c r="N67446" s="120"/>
      <c r="U67446" s="121"/>
      <c r="V67446" s="122"/>
      <c r="W67446" s="123"/>
      <c r="AC67446" s="123"/>
    </row>
    <row r="67447" spans="5:29" s="2" customFormat="1">
      <c r="E67447" s="120"/>
      <c r="M67447" s="120"/>
      <c r="N67447" s="120"/>
      <c r="U67447" s="121"/>
      <c r="V67447" s="122"/>
      <c r="W67447" s="123"/>
      <c r="AC67447" s="123"/>
    </row>
    <row r="67448" spans="5:29" s="2" customFormat="1">
      <c r="E67448" s="120"/>
      <c r="M67448" s="120"/>
      <c r="N67448" s="120"/>
      <c r="U67448" s="121"/>
      <c r="V67448" s="122"/>
      <c r="W67448" s="123"/>
      <c r="AC67448" s="123"/>
    </row>
    <row r="67449" spans="5:29" s="2" customFormat="1">
      <c r="E67449" s="120"/>
      <c r="M67449" s="120"/>
      <c r="N67449" s="120"/>
      <c r="U67449" s="121"/>
      <c r="V67449" s="122"/>
      <c r="W67449" s="123"/>
      <c r="AC67449" s="123"/>
    </row>
    <row r="67450" spans="5:29" s="2" customFormat="1">
      <c r="E67450" s="120"/>
      <c r="M67450" s="120"/>
      <c r="N67450" s="120"/>
      <c r="U67450" s="121"/>
      <c r="V67450" s="122"/>
      <c r="W67450" s="123"/>
      <c r="AC67450" s="123"/>
    </row>
    <row r="67451" spans="5:29" s="2" customFormat="1">
      <c r="E67451" s="120"/>
      <c r="M67451" s="120"/>
      <c r="N67451" s="120"/>
      <c r="U67451" s="121"/>
      <c r="V67451" s="122"/>
      <c r="W67451" s="123"/>
      <c r="AC67451" s="123"/>
    </row>
    <row r="67452" spans="5:29" s="2" customFormat="1">
      <c r="E67452" s="120"/>
      <c r="M67452" s="120"/>
      <c r="N67452" s="120"/>
      <c r="U67452" s="121"/>
      <c r="V67452" s="122"/>
      <c r="W67452" s="123"/>
      <c r="AC67452" s="123"/>
    </row>
    <row r="67453" spans="5:29" s="2" customFormat="1">
      <c r="E67453" s="120"/>
      <c r="M67453" s="120"/>
      <c r="N67453" s="120"/>
      <c r="U67453" s="121"/>
      <c r="V67453" s="122"/>
      <c r="W67453" s="123"/>
      <c r="AC67453" s="123"/>
    </row>
    <row r="67454" spans="5:29" s="2" customFormat="1">
      <c r="E67454" s="120"/>
      <c r="M67454" s="120"/>
      <c r="N67454" s="120"/>
      <c r="U67454" s="121"/>
      <c r="V67454" s="122"/>
      <c r="W67454" s="123"/>
      <c r="AC67454" s="123"/>
    </row>
    <row r="67455" spans="5:29" s="2" customFormat="1">
      <c r="E67455" s="120"/>
      <c r="M67455" s="120"/>
      <c r="N67455" s="120"/>
      <c r="U67455" s="121"/>
      <c r="V67455" s="122"/>
      <c r="W67455" s="123"/>
      <c r="AC67455" s="123"/>
    </row>
    <row r="67456" spans="5:29" s="2" customFormat="1">
      <c r="E67456" s="120"/>
      <c r="M67456" s="120"/>
      <c r="N67456" s="120"/>
      <c r="U67456" s="121"/>
      <c r="V67456" s="122"/>
      <c r="W67456" s="123"/>
      <c r="AC67456" s="123"/>
    </row>
    <row r="67457" spans="5:29" s="2" customFormat="1">
      <c r="E67457" s="120"/>
      <c r="M67457" s="120"/>
      <c r="N67457" s="120"/>
      <c r="U67457" s="121"/>
      <c r="V67457" s="122"/>
      <c r="W67457" s="123"/>
      <c r="AC67457" s="123"/>
    </row>
    <row r="67458" spans="5:29" s="2" customFormat="1">
      <c r="E67458" s="120"/>
      <c r="M67458" s="120"/>
      <c r="N67458" s="120"/>
      <c r="U67458" s="121"/>
      <c r="V67458" s="122"/>
      <c r="W67458" s="123"/>
      <c r="AC67458" s="123"/>
    </row>
    <row r="67459" spans="5:29" s="2" customFormat="1">
      <c r="E67459" s="120"/>
      <c r="M67459" s="120"/>
      <c r="N67459" s="120"/>
      <c r="U67459" s="121"/>
      <c r="V67459" s="122"/>
      <c r="W67459" s="123"/>
      <c r="AC67459" s="123"/>
    </row>
    <row r="67460" spans="5:29" s="2" customFormat="1">
      <c r="E67460" s="120"/>
      <c r="M67460" s="120"/>
      <c r="N67460" s="120"/>
      <c r="U67460" s="121"/>
      <c r="V67460" s="122"/>
      <c r="W67460" s="123"/>
      <c r="AC67460" s="123"/>
    </row>
    <row r="67461" spans="5:29" s="2" customFormat="1">
      <c r="E67461" s="120"/>
      <c r="M67461" s="120"/>
      <c r="N67461" s="120"/>
      <c r="U67461" s="121"/>
      <c r="V67461" s="122"/>
      <c r="W67461" s="123"/>
      <c r="AC67461" s="123"/>
    </row>
    <row r="67462" spans="5:29" s="2" customFormat="1">
      <c r="E67462" s="120"/>
      <c r="M67462" s="120"/>
      <c r="N67462" s="120"/>
      <c r="U67462" s="121"/>
      <c r="V67462" s="122"/>
      <c r="W67462" s="123"/>
      <c r="AC67462" s="123"/>
    </row>
    <row r="67463" spans="5:29" s="2" customFormat="1">
      <c r="E67463" s="120"/>
      <c r="M67463" s="120"/>
      <c r="N67463" s="120"/>
      <c r="U67463" s="121"/>
      <c r="V67463" s="122"/>
      <c r="W67463" s="123"/>
      <c r="AC67463" s="123"/>
    </row>
    <row r="67464" spans="5:29" s="2" customFormat="1">
      <c r="E67464" s="120"/>
      <c r="M67464" s="120"/>
      <c r="N67464" s="120"/>
      <c r="U67464" s="121"/>
      <c r="V67464" s="122"/>
      <c r="W67464" s="123"/>
      <c r="AC67464" s="123"/>
    </row>
    <row r="67465" spans="5:29" s="2" customFormat="1">
      <c r="E67465" s="120"/>
      <c r="M67465" s="120"/>
      <c r="N67465" s="120"/>
      <c r="U67465" s="121"/>
      <c r="V67465" s="122"/>
      <c r="W67465" s="123"/>
      <c r="AC67465" s="123"/>
    </row>
    <row r="67466" spans="5:29" s="2" customFormat="1">
      <c r="E67466" s="120"/>
      <c r="M67466" s="120"/>
      <c r="N67466" s="120"/>
      <c r="U67466" s="121"/>
      <c r="V67466" s="122"/>
      <c r="W67466" s="123"/>
      <c r="AC67466" s="123"/>
    </row>
    <row r="67467" spans="5:29" s="2" customFormat="1">
      <c r="E67467" s="120"/>
      <c r="M67467" s="120"/>
      <c r="N67467" s="120"/>
      <c r="U67467" s="121"/>
      <c r="V67467" s="122"/>
      <c r="W67467" s="123"/>
      <c r="AC67467" s="123"/>
    </row>
    <row r="67468" spans="5:29" s="2" customFormat="1">
      <c r="E67468" s="120"/>
      <c r="M67468" s="120"/>
      <c r="N67468" s="120"/>
      <c r="U67468" s="121"/>
      <c r="V67468" s="122"/>
      <c r="W67468" s="123"/>
      <c r="AC67468" s="123"/>
    </row>
    <row r="67469" spans="5:29" s="2" customFormat="1">
      <c r="E67469" s="120"/>
      <c r="M67469" s="120"/>
      <c r="N67469" s="120"/>
      <c r="U67469" s="121"/>
      <c r="V67469" s="122"/>
      <c r="W67469" s="123"/>
      <c r="AC67469" s="123"/>
    </row>
    <row r="67470" spans="5:29" s="2" customFormat="1">
      <c r="E67470" s="120"/>
      <c r="M67470" s="120"/>
      <c r="N67470" s="120"/>
      <c r="U67470" s="121"/>
      <c r="V67470" s="122"/>
      <c r="W67470" s="123"/>
      <c r="AC67470" s="123"/>
    </row>
    <row r="67471" spans="5:29" s="2" customFormat="1">
      <c r="E67471" s="120"/>
      <c r="M67471" s="120"/>
      <c r="N67471" s="120"/>
      <c r="U67471" s="121"/>
      <c r="V67471" s="122"/>
      <c r="W67471" s="123"/>
      <c r="AC67471" s="123"/>
    </row>
    <row r="67472" spans="5:29" s="2" customFormat="1">
      <c r="E67472" s="120"/>
      <c r="M67472" s="120"/>
      <c r="N67472" s="120"/>
      <c r="U67472" s="121"/>
      <c r="V67472" s="122"/>
      <c r="W67472" s="123"/>
      <c r="AC67472" s="123"/>
    </row>
    <row r="67473" spans="5:29" s="2" customFormat="1">
      <c r="E67473" s="120"/>
      <c r="M67473" s="120"/>
      <c r="N67473" s="120"/>
      <c r="U67473" s="121"/>
      <c r="V67473" s="122"/>
      <c r="W67473" s="123"/>
      <c r="AC67473" s="123"/>
    </row>
    <row r="67474" spans="5:29" s="2" customFormat="1">
      <c r="E67474" s="120"/>
      <c r="M67474" s="120"/>
      <c r="N67474" s="120"/>
      <c r="U67474" s="121"/>
      <c r="V67474" s="122"/>
      <c r="W67474" s="123"/>
      <c r="AC67474" s="123"/>
    </row>
    <row r="67475" spans="5:29" s="2" customFormat="1">
      <c r="E67475" s="120"/>
      <c r="M67475" s="120"/>
      <c r="N67475" s="120"/>
      <c r="U67475" s="121"/>
      <c r="V67475" s="122"/>
      <c r="W67475" s="123"/>
      <c r="AC67475" s="123"/>
    </row>
    <row r="67476" spans="5:29" s="2" customFormat="1">
      <c r="E67476" s="120"/>
      <c r="M67476" s="120"/>
      <c r="N67476" s="120"/>
      <c r="U67476" s="121"/>
      <c r="V67476" s="122"/>
      <c r="W67476" s="123"/>
      <c r="AC67476" s="123"/>
    </row>
    <row r="67477" spans="5:29" s="2" customFormat="1">
      <c r="E67477" s="120"/>
      <c r="M67477" s="120"/>
      <c r="N67477" s="120"/>
      <c r="U67477" s="121"/>
      <c r="V67477" s="122"/>
      <c r="W67477" s="123"/>
      <c r="AC67477" s="123"/>
    </row>
    <row r="67478" spans="5:29" s="2" customFormat="1">
      <c r="E67478" s="120"/>
      <c r="M67478" s="120"/>
      <c r="N67478" s="120"/>
      <c r="U67478" s="121"/>
      <c r="V67478" s="122"/>
      <c r="W67478" s="123"/>
      <c r="AC67478" s="123"/>
    </row>
    <row r="67479" spans="5:29" s="2" customFormat="1">
      <c r="E67479" s="120"/>
      <c r="M67479" s="120"/>
      <c r="N67479" s="120"/>
      <c r="U67479" s="121"/>
      <c r="V67479" s="122"/>
      <c r="W67479" s="123"/>
      <c r="AC67479" s="123"/>
    </row>
    <row r="67480" spans="5:29" s="2" customFormat="1">
      <c r="E67480" s="120"/>
      <c r="M67480" s="120"/>
      <c r="N67480" s="120"/>
      <c r="U67480" s="121"/>
      <c r="V67480" s="122"/>
      <c r="W67480" s="123"/>
      <c r="AC67480" s="123"/>
    </row>
    <row r="67481" spans="5:29" s="2" customFormat="1">
      <c r="E67481" s="120"/>
      <c r="M67481" s="120"/>
      <c r="N67481" s="120"/>
      <c r="U67481" s="121"/>
      <c r="V67481" s="122"/>
      <c r="W67481" s="123"/>
      <c r="AC67481" s="123"/>
    </row>
    <row r="67482" spans="5:29" s="2" customFormat="1">
      <c r="E67482" s="120"/>
      <c r="M67482" s="120"/>
      <c r="N67482" s="120"/>
      <c r="U67482" s="121"/>
      <c r="V67482" s="122"/>
      <c r="W67482" s="123"/>
      <c r="AC67482" s="123"/>
    </row>
    <row r="67483" spans="5:29" s="2" customFormat="1">
      <c r="E67483" s="120"/>
      <c r="M67483" s="120"/>
      <c r="N67483" s="120"/>
      <c r="U67483" s="121"/>
      <c r="V67483" s="122"/>
      <c r="W67483" s="123"/>
      <c r="AC67483" s="123"/>
    </row>
    <row r="67484" spans="5:29" s="2" customFormat="1">
      <c r="E67484" s="120"/>
      <c r="M67484" s="120"/>
      <c r="N67484" s="120"/>
      <c r="U67484" s="121"/>
      <c r="V67484" s="122"/>
      <c r="W67484" s="123"/>
      <c r="AC67484" s="123"/>
    </row>
    <row r="67485" spans="5:29" s="2" customFormat="1">
      <c r="E67485" s="120"/>
      <c r="M67485" s="120"/>
      <c r="N67485" s="120"/>
      <c r="U67485" s="121"/>
      <c r="V67485" s="122"/>
      <c r="W67485" s="123"/>
      <c r="AC67485" s="123"/>
    </row>
    <row r="67486" spans="5:29" s="2" customFormat="1">
      <c r="E67486" s="120"/>
      <c r="M67486" s="120"/>
      <c r="N67486" s="120"/>
      <c r="U67486" s="121"/>
      <c r="V67486" s="122"/>
      <c r="W67486" s="123"/>
      <c r="AC67486" s="123"/>
    </row>
    <row r="67487" spans="5:29" s="2" customFormat="1">
      <c r="E67487" s="120"/>
      <c r="M67487" s="120"/>
      <c r="N67487" s="120"/>
      <c r="U67487" s="121"/>
      <c r="V67487" s="122"/>
      <c r="W67487" s="123"/>
      <c r="AC67487" s="123"/>
    </row>
    <row r="67488" spans="5:29" s="2" customFormat="1">
      <c r="E67488" s="120"/>
      <c r="M67488" s="120"/>
      <c r="N67488" s="120"/>
      <c r="U67488" s="121"/>
      <c r="V67488" s="122"/>
      <c r="W67488" s="123"/>
      <c r="AC67488" s="123"/>
    </row>
    <row r="67489" spans="5:29" s="2" customFormat="1">
      <c r="E67489" s="120"/>
      <c r="M67489" s="120"/>
      <c r="N67489" s="120"/>
      <c r="U67489" s="121"/>
      <c r="V67489" s="122"/>
      <c r="W67489" s="123"/>
      <c r="AC67489" s="123"/>
    </row>
    <row r="67490" spans="5:29" s="2" customFormat="1">
      <c r="E67490" s="120"/>
      <c r="M67490" s="120"/>
      <c r="N67490" s="120"/>
      <c r="U67490" s="121"/>
      <c r="V67490" s="122"/>
      <c r="W67490" s="123"/>
      <c r="AC67490" s="123"/>
    </row>
    <row r="67491" spans="5:29" s="2" customFormat="1">
      <c r="E67491" s="120"/>
      <c r="M67491" s="120"/>
      <c r="N67491" s="120"/>
      <c r="U67491" s="121"/>
      <c r="V67491" s="122"/>
      <c r="W67491" s="123"/>
      <c r="AC67491" s="123"/>
    </row>
    <row r="67492" spans="5:29" s="2" customFormat="1">
      <c r="E67492" s="120"/>
      <c r="M67492" s="120"/>
      <c r="N67492" s="120"/>
      <c r="U67492" s="121"/>
      <c r="V67492" s="122"/>
      <c r="W67492" s="123"/>
      <c r="AC67492" s="123"/>
    </row>
    <row r="67493" spans="5:29" s="2" customFormat="1">
      <c r="E67493" s="120"/>
      <c r="M67493" s="120"/>
      <c r="N67493" s="120"/>
      <c r="U67493" s="121"/>
      <c r="V67493" s="122"/>
      <c r="W67493" s="123"/>
      <c r="AC67493" s="123"/>
    </row>
    <row r="67494" spans="5:29" s="2" customFormat="1">
      <c r="E67494" s="120"/>
      <c r="M67494" s="120"/>
      <c r="N67494" s="120"/>
      <c r="U67494" s="121"/>
      <c r="V67494" s="122"/>
      <c r="W67494" s="123"/>
      <c r="AC67494" s="123"/>
    </row>
    <row r="67495" spans="5:29" s="2" customFormat="1">
      <c r="E67495" s="120"/>
      <c r="M67495" s="120"/>
      <c r="N67495" s="120"/>
      <c r="U67495" s="121"/>
      <c r="V67495" s="122"/>
      <c r="W67495" s="123"/>
      <c r="AC67495" s="123"/>
    </row>
    <row r="67496" spans="5:29" s="2" customFormat="1">
      <c r="E67496" s="120"/>
      <c r="M67496" s="120"/>
      <c r="N67496" s="120"/>
      <c r="U67496" s="121"/>
      <c r="V67496" s="122"/>
      <c r="W67496" s="123"/>
      <c r="AC67496" s="123"/>
    </row>
    <row r="67497" spans="5:29" s="2" customFormat="1">
      <c r="E67497" s="120"/>
      <c r="M67497" s="120"/>
      <c r="N67497" s="120"/>
      <c r="U67497" s="121"/>
      <c r="V67497" s="122"/>
      <c r="W67497" s="123"/>
      <c r="AC67497" s="123"/>
    </row>
    <row r="67498" spans="5:29" s="2" customFormat="1">
      <c r="E67498" s="120"/>
      <c r="M67498" s="120"/>
      <c r="N67498" s="120"/>
      <c r="U67498" s="121"/>
      <c r="V67498" s="122"/>
      <c r="W67498" s="123"/>
      <c r="AC67498" s="123"/>
    </row>
    <row r="67499" spans="5:29" s="2" customFormat="1">
      <c r="E67499" s="120"/>
      <c r="M67499" s="120"/>
      <c r="N67499" s="120"/>
      <c r="U67499" s="121"/>
      <c r="V67499" s="122"/>
      <c r="W67499" s="123"/>
      <c r="AC67499" s="123"/>
    </row>
    <row r="67500" spans="5:29" s="2" customFormat="1">
      <c r="E67500" s="120"/>
      <c r="M67500" s="120"/>
      <c r="N67500" s="120"/>
      <c r="U67500" s="121"/>
      <c r="V67500" s="122"/>
      <c r="W67500" s="123"/>
      <c r="AC67500" s="123"/>
    </row>
    <row r="67501" spans="5:29" s="2" customFormat="1">
      <c r="E67501" s="120"/>
      <c r="M67501" s="120"/>
      <c r="N67501" s="120"/>
      <c r="U67501" s="121"/>
      <c r="V67501" s="122"/>
      <c r="W67501" s="123"/>
      <c r="AC67501" s="123"/>
    </row>
    <row r="67502" spans="5:29" s="2" customFormat="1">
      <c r="E67502" s="120"/>
      <c r="M67502" s="120"/>
      <c r="N67502" s="120"/>
      <c r="U67502" s="121"/>
      <c r="V67502" s="122"/>
      <c r="W67502" s="123"/>
      <c r="AC67502" s="123"/>
    </row>
    <row r="67503" spans="5:29" s="2" customFormat="1">
      <c r="E67503" s="120"/>
      <c r="M67503" s="120"/>
      <c r="N67503" s="120"/>
      <c r="U67503" s="121"/>
      <c r="V67503" s="122"/>
      <c r="W67503" s="123"/>
      <c r="AC67503" s="123"/>
    </row>
    <row r="67504" spans="5:29" s="2" customFormat="1">
      <c r="E67504" s="120"/>
      <c r="M67504" s="120"/>
      <c r="N67504" s="120"/>
      <c r="U67504" s="121"/>
      <c r="V67504" s="122"/>
      <c r="W67504" s="123"/>
      <c r="AC67504" s="123"/>
    </row>
    <row r="67505" spans="5:29" s="2" customFormat="1">
      <c r="E67505" s="120"/>
      <c r="M67505" s="120"/>
      <c r="N67505" s="120"/>
      <c r="U67505" s="121"/>
      <c r="V67505" s="122"/>
      <c r="W67505" s="123"/>
      <c r="AC67505" s="123"/>
    </row>
    <row r="67506" spans="5:29" s="2" customFormat="1">
      <c r="E67506" s="120"/>
      <c r="M67506" s="120"/>
      <c r="N67506" s="120"/>
      <c r="U67506" s="121"/>
      <c r="V67506" s="122"/>
      <c r="W67506" s="123"/>
      <c r="AC67506" s="123"/>
    </row>
    <row r="67507" spans="5:29" s="2" customFormat="1">
      <c r="E67507" s="120"/>
      <c r="M67507" s="120"/>
      <c r="N67507" s="120"/>
      <c r="U67507" s="121"/>
      <c r="V67507" s="122"/>
      <c r="W67507" s="123"/>
      <c r="AC67507" s="123"/>
    </row>
    <row r="67508" spans="5:29" s="2" customFormat="1">
      <c r="E67508" s="120"/>
      <c r="M67508" s="120"/>
      <c r="N67508" s="120"/>
      <c r="U67508" s="121"/>
      <c r="V67508" s="122"/>
      <c r="W67508" s="123"/>
      <c r="AC67508" s="123"/>
    </row>
    <row r="67509" spans="5:29" s="2" customFormat="1">
      <c r="E67509" s="120"/>
      <c r="M67509" s="120"/>
      <c r="N67509" s="120"/>
      <c r="U67509" s="121"/>
      <c r="V67509" s="122"/>
      <c r="W67509" s="123"/>
      <c r="AC67509" s="123"/>
    </row>
    <row r="67510" spans="5:29" s="2" customFormat="1">
      <c r="E67510" s="120"/>
      <c r="M67510" s="120"/>
      <c r="N67510" s="120"/>
      <c r="U67510" s="121"/>
      <c r="V67510" s="122"/>
      <c r="W67510" s="123"/>
      <c r="AC67510" s="123"/>
    </row>
    <row r="67511" spans="5:29" s="2" customFormat="1">
      <c r="E67511" s="120"/>
      <c r="M67511" s="120"/>
      <c r="N67511" s="120"/>
      <c r="U67511" s="121"/>
      <c r="V67511" s="122"/>
      <c r="W67511" s="123"/>
      <c r="AC67511" s="123"/>
    </row>
    <row r="67512" spans="5:29" s="2" customFormat="1">
      <c r="E67512" s="120"/>
      <c r="M67512" s="120"/>
      <c r="N67512" s="120"/>
      <c r="U67512" s="121"/>
      <c r="V67512" s="122"/>
      <c r="W67512" s="123"/>
      <c r="AC67512" s="123"/>
    </row>
    <row r="67513" spans="5:29" s="2" customFormat="1">
      <c r="E67513" s="120"/>
      <c r="M67513" s="120"/>
      <c r="N67513" s="120"/>
      <c r="U67513" s="121"/>
      <c r="V67513" s="122"/>
      <c r="W67513" s="123"/>
      <c r="AC67513" s="123"/>
    </row>
    <row r="67514" spans="5:29" s="2" customFormat="1">
      <c r="E67514" s="120"/>
      <c r="M67514" s="120"/>
      <c r="N67514" s="120"/>
      <c r="U67514" s="121"/>
      <c r="V67514" s="122"/>
      <c r="W67514" s="123"/>
      <c r="AC67514" s="123"/>
    </row>
    <row r="67515" spans="5:29" s="2" customFormat="1">
      <c r="E67515" s="120"/>
      <c r="M67515" s="120"/>
      <c r="N67515" s="120"/>
      <c r="U67515" s="121"/>
      <c r="V67515" s="122"/>
      <c r="W67515" s="123"/>
      <c r="AC67515" s="123"/>
    </row>
    <row r="67516" spans="5:29" s="2" customFormat="1">
      <c r="E67516" s="120"/>
      <c r="M67516" s="120"/>
      <c r="N67516" s="120"/>
      <c r="U67516" s="121"/>
      <c r="V67516" s="122"/>
      <c r="W67516" s="123"/>
      <c r="AC67516" s="123"/>
    </row>
    <row r="67517" spans="5:29" s="2" customFormat="1">
      <c r="E67517" s="120"/>
      <c r="M67517" s="120"/>
      <c r="N67517" s="120"/>
      <c r="U67517" s="121"/>
      <c r="V67517" s="122"/>
      <c r="W67517" s="123"/>
      <c r="AC67517" s="123"/>
    </row>
    <row r="67518" spans="5:29" s="2" customFormat="1">
      <c r="E67518" s="120"/>
      <c r="M67518" s="120"/>
      <c r="N67518" s="120"/>
      <c r="U67518" s="121"/>
      <c r="V67518" s="122"/>
      <c r="W67518" s="123"/>
      <c r="AC67518" s="123"/>
    </row>
    <row r="67519" spans="5:29" s="2" customFormat="1">
      <c r="E67519" s="120"/>
      <c r="M67519" s="120"/>
      <c r="N67519" s="120"/>
      <c r="U67519" s="121"/>
      <c r="V67519" s="122"/>
      <c r="W67519" s="123"/>
      <c r="AC67519" s="123"/>
    </row>
    <row r="67520" spans="5:29" s="2" customFormat="1">
      <c r="E67520" s="120"/>
      <c r="M67520" s="120"/>
      <c r="N67520" s="120"/>
      <c r="U67520" s="121"/>
      <c r="V67520" s="122"/>
      <c r="W67520" s="123"/>
      <c r="AC67520" s="123"/>
    </row>
    <row r="67521" spans="5:29" s="2" customFormat="1">
      <c r="E67521" s="120"/>
      <c r="M67521" s="120"/>
      <c r="N67521" s="120"/>
      <c r="U67521" s="121"/>
      <c r="V67521" s="122"/>
      <c r="W67521" s="123"/>
      <c r="AC67521" s="123"/>
    </row>
    <row r="67522" spans="5:29" s="2" customFormat="1">
      <c r="E67522" s="120"/>
      <c r="M67522" s="120"/>
      <c r="N67522" s="120"/>
      <c r="U67522" s="121"/>
      <c r="V67522" s="122"/>
      <c r="W67522" s="123"/>
      <c r="AC67522" s="123"/>
    </row>
    <row r="67523" spans="5:29" s="2" customFormat="1">
      <c r="E67523" s="120"/>
      <c r="M67523" s="120"/>
      <c r="N67523" s="120"/>
      <c r="U67523" s="121"/>
      <c r="V67523" s="122"/>
      <c r="W67523" s="123"/>
      <c r="AC67523" s="123"/>
    </row>
    <row r="67524" spans="5:29" s="2" customFormat="1">
      <c r="E67524" s="120"/>
      <c r="M67524" s="120"/>
      <c r="N67524" s="120"/>
      <c r="U67524" s="121"/>
      <c r="V67524" s="122"/>
      <c r="W67524" s="123"/>
      <c r="AC67524" s="123"/>
    </row>
    <row r="67525" spans="5:29" s="2" customFormat="1">
      <c r="E67525" s="120"/>
      <c r="M67525" s="120"/>
      <c r="N67525" s="120"/>
      <c r="U67525" s="121"/>
      <c r="V67525" s="122"/>
      <c r="W67525" s="123"/>
      <c r="AC67525" s="123"/>
    </row>
    <row r="67526" spans="5:29" s="2" customFormat="1">
      <c r="E67526" s="120"/>
      <c r="M67526" s="120"/>
      <c r="N67526" s="120"/>
      <c r="U67526" s="121"/>
      <c r="V67526" s="122"/>
      <c r="W67526" s="123"/>
      <c r="AC67526" s="123"/>
    </row>
    <row r="67527" spans="5:29" s="2" customFormat="1">
      <c r="E67527" s="120"/>
      <c r="M67527" s="120"/>
      <c r="N67527" s="120"/>
      <c r="U67527" s="121"/>
      <c r="V67527" s="122"/>
      <c r="W67527" s="123"/>
      <c r="AC67527" s="123"/>
    </row>
    <row r="67528" spans="5:29" s="2" customFormat="1">
      <c r="E67528" s="120"/>
      <c r="M67528" s="120"/>
      <c r="N67528" s="120"/>
      <c r="U67528" s="121"/>
      <c r="V67528" s="122"/>
      <c r="W67528" s="123"/>
      <c r="AC67528" s="123"/>
    </row>
    <row r="67529" spans="5:29" s="2" customFormat="1">
      <c r="E67529" s="120"/>
      <c r="M67529" s="120"/>
      <c r="N67529" s="120"/>
      <c r="U67529" s="121"/>
      <c r="V67529" s="122"/>
      <c r="W67529" s="123"/>
      <c r="AC67529" s="123"/>
    </row>
    <row r="67530" spans="5:29" s="2" customFormat="1">
      <c r="E67530" s="120"/>
      <c r="M67530" s="120"/>
      <c r="N67530" s="120"/>
      <c r="U67530" s="121"/>
      <c r="V67530" s="122"/>
      <c r="W67530" s="123"/>
      <c r="AC67530" s="123"/>
    </row>
    <row r="67531" spans="5:29" s="2" customFormat="1">
      <c r="E67531" s="120"/>
      <c r="M67531" s="120"/>
      <c r="N67531" s="120"/>
      <c r="U67531" s="121"/>
      <c r="V67531" s="122"/>
      <c r="W67531" s="123"/>
      <c r="AC67531" s="123"/>
    </row>
    <row r="67532" spans="5:29" s="2" customFormat="1">
      <c r="E67532" s="120"/>
      <c r="M67532" s="120"/>
      <c r="N67532" s="120"/>
      <c r="U67532" s="121"/>
      <c r="V67532" s="122"/>
      <c r="W67532" s="123"/>
      <c r="AC67532" s="123"/>
    </row>
    <row r="67533" spans="5:29" s="2" customFormat="1">
      <c r="E67533" s="120"/>
      <c r="M67533" s="120"/>
      <c r="N67533" s="120"/>
      <c r="U67533" s="121"/>
      <c r="V67533" s="122"/>
      <c r="W67533" s="123"/>
      <c r="AC67533" s="123"/>
    </row>
    <row r="67534" spans="5:29" s="2" customFormat="1">
      <c r="E67534" s="120"/>
      <c r="M67534" s="120"/>
      <c r="N67534" s="120"/>
      <c r="U67534" s="121"/>
      <c r="V67534" s="122"/>
      <c r="W67534" s="123"/>
      <c r="AC67534" s="123"/>
    </row>
    <row r="67535" spans="5:29" s="2" customFormat="1">
      <c r="E67535" s="120"/>
      <c r="M67535" s="120"/>
      <c r="N67535" s="120"/>
      <c r="U67535" s="121"/>
      <c r="V67535" s="122"/>
      <c r="W67535" s="123"/>
      <c r="AC67535" s="123"/>
    </row>
    <row r="67536" spans="5:29" s="2" customFormat="1">
      <c r="E67536" s="120"/>
      <c r="M67536" s="120"/>
      <c r="N67536" s="120"/>
      <c r="U67536" s="121"/>
      <c r="V67536" s="122"/>
      <c r="W67536" s="123"/>
      <c r="AC67536" s="123"/>
    </row>
    <row r="67537" spans="5:29" s="2" customFormat="1">
      <c r="E67537" s="120"/>
      <c r="M67537" s="120"/>
      <c r="N67537" s="120"/>
      <c r="U67537" s="121"/>
      <c r="V67537" s="122"/>
      <c r="W67537" s="123"/>
      <c r="AC67537" s="123"/>
    </row>
    <row r="67538" spans="5:29" s="2" customFormat="1">
      <c r="E67538" s="120"/>
      <c r="M67538" s="120"/>
      <c r="N67538" s="120"/>
      <c r="U67538" s="121"/>
      <c r="V67538" s="122"/>
      <c r="W67538" s="123"/>
      <c r="AC67538" s="123"/>
    </row>
    <row r="67539" spans="5:29" s="2" customFormat="1">
      <c r="E67539" s="120"/>
      <c r="M67539" s="120"/>
      <c r="N67539" s="120"/>
      <c r="U67539" s="121"/>
      <c r="V67539" s="122"/>
      <c r="W67539" s="123"/>
      <c r="AC67539" s="123"/>
    </row>
    <row r="67540" spans="5:29" s="2" customFormat="1">
      <c r="E67540" s="120"/>
      <c r="M67540" s="120"/>
      <c r="N67540" s="120"/>
      <c r="U67540" s="121"/>
      <c r="V67540" s="122"/>
      <c r="W67540" s="123"/>
      <c r="AC67540" s="123"/>
    </row>
    <row r="67541" spans="5:29" s="2" customFormat="1">
      <c r="E67541" s="120"/>
      <c r="M67541" s="120"/>
      <c r="N67541" s="120"/>
      <c r="U67541" s="121"/>
      <c r="V67541" s="122"/>
      <c r="W67541" s="123"/>
      <c r="AC67541" s="123"/>
    </row>
    <row r="67542" spans="5:29" s="2" customFormat="1">
      <c r="E67542" s="120"/>
      <c r="M67542" s="120"/>
      <c r="N67542" s="120"/>
      <c r="U67542" s="121"/>
      <c r="V67542" s="122"/>
      <c r="W67542" s="123"/>
      <c r="AC67542" s="123"/>
    </row>
    <row r="67543" spans="5:29" s="2" customFormat="1">
      <c r="E67543" s="120"/>
      <c r="M67543" s="120"/>
      <c r="N67543" s="120"/>
      <c r="U67543" s="121"/>
      <c r="V67543" s="122"/>
      <c r="W67543" s="123"/>
      <c r="AC67543" s="123"/>
    </row>
    <row r="67544" spans="5:29" s="2" customFormat="1">
      <c r="E67544" s="120"/>
      <c r="M67544" s="120"/>
      <c r="N67544" s="120"/>
      <c r="U67544" s="121"/>
      <c r="V67544" s="122"/>
      <c r="W67544" s="123"/>
      <c r="AC67544" s="123"/>
    </row>
    <row r="67545" spans="5:29" s="2" customFormat="1">
      <c r="E67545" s="120"/>
      <c r="M67545" s="120"/>
      <c r="N67545" s="120"/>
      <c r="U67545" s="121"/>
      <c r="V67545" s="122"/>
      <c r="W67545" s="123"/>
      <c r="AC67545" s="123"/>
    </row>
    <row r="67546" spans="5:29" s="2" customFormat="1">
      <c r="E67546" s="120"/>
      <c r="M67546" s="120"/>
      <c r="N67546" s="120"/>
      <c r="U67546" s="121"/>
      <c r="V67546" s="122"/>
      <c r="W67546" s="123"/>
      <c r="AC67546" s="123"/>
    </row>
    <row r="67547" spans="5:29" s="2" customFormat="1">
      <c r="E67547" s="120"/>
      <c r="M67547" s="120"/>
      <c r="N67547" s="120"/>
      <c r="U67547" s="121"/>
      <c r="V67547" s="122"/>
      <c r="W67547" s="123"/>
      <c r="AC67547" s="123"/>
    </row>
    <row r="67548" spans="5:29" s="2" customFormat="1">
      <c r="E67548" s="120"/>
      <c r="M67548" s="120"/>
      <c r="N67548" s="120"/>
      <c r="U67548" s="121"/>
      <c r="V67548" s="122"/>
      <c r="W67548" s="123"/>
      <c r="AC67548" s="123"/>
    </row>
    <row r="67549" spans="5:29" s="2" customFormat="1">
      <c r="E67549" s="120"/>
      <c r="M67549" s="120"/>
      <c r="N67549" s="120"/>
      <c r="U67549" s="121"/>
      <c r="V67549" s="122"/>
      <c r="W67549" s="123"/>
      <c r="AC67549" s="123"/>
    </row>
    <row r="67550" spans="5:29" s="2" customFormat="1">
      <c r="E67550" s="120"/>
      <c r="M67550" s="120"/>
      <c r="N67550" s="120"/>
      <c r="U67550" s="121"/>
      <c r="V67550" s="122"/>
      <c r="W67550" s="123"/>
      <c r="AC67550" s="123"/>
    </row>
    <row r="67551" spans="5:29" s="2" customFormat="1">
      <c r="E67551" s="120"/>
      <c r="M67551" s="120"/>
      <c r="N67551" s="120"/>
      <c r="U67551" s="121"/>
      <c r="V67551" s="122"/>
      <c r="W67551" s="123"/>
      <c r="AC67551" s="123"/>
    </row>
    <row r="67552" spans="5:29" s="2" customFormat="1">
      <c r="E67552" s="120"/>
      <c r="M67552" s="120"/>
      <c r="N67552" s="120"/>
      <c r="U67552" s="121"/>
      <c r="V67552" s="122"/>
      <c r="W67552" s="123"/>
      <c r="AC67552" s="123"/>
    </row>
    <row r="67553" spans="5:29" s="2" customFormat="1">
      <c r="E67553" s="120"/>
      <c r="M67553" s="120"/>
      <c r="N67553" s="120"/>
      <c r="U67553" s="121"/>
      <c r="V67553" s="122"/>
      <c r="W67553" s="123"/>
      <c r="AC67553" s="123"/>
    </row>
    <row r="67554" spans="5:29" s="2" customFormat="1">
      <c r="E67554" s="120"/>
      <c r="M67554" s="120"/>
      <c r="N67554" s="120"/>
      <c r="U67554" s="121"/>
      <c r="V67554" s="122"/>
      <c r="W67554" s="123"/>
      <c r="AC67554" s="123"/>
    </row>
    <row r="67555" spans="5:29" s="2" customFormat="1">
      <c r="E67555" s="120"/>
      <c r="M67555" s="120"/>
      <c r="N67555" s="120"/>
      <c r="U67555" s="121"/>
      <c r="V67555" s="122"/>
      <c r="W67555" s="123"/>
      <c r="AC67555" s="123"/>
    </row>
    <row r="67556" spans="5:29" s="2" customFormat="1">
      <c r="E67556" s="120"/>
      <c r="M67556" s="120"/>
      <c r="N67556" s="120"/>
      <c r="U67556" s="121"/>
      <c r="V67556" s="122"/>
      <c r="W67556" s="123"/>
      <c r="AC67556" s="123"/>
    </row>
    <row r="67557" spans="5:29" s="2" customFormat="1">
      <c r="E67557" s="120"/>
      <c r="M67557" s="120"/>
      <c r="N67557" s="120"/>
      <c r="U67557" s="121"/>
      <c r="V67557" s="122"/>
      <c r="W67557" s="123"/>
      <c r="AC67557" s="123"/>
    </row>
    <row r="67558" spans="5:29" s="2" customFormat="1">
      <c r="E67558" s="120"/>
      <c r="M67558" s="120"/>
      <c r="N67558" s="120"/>
      <c r="U67558" s="121"/>
      <c r="V67558" s="122"/>
      <c r="W67558" s="123"/>
      <c r="AC67558" s="123"/>
    </row>
    <row r="67559" spans="5:29" s="2" customFormat="1">
      <c r="E67559" s="120"/>
      <c r="M67559" s="120"/>
      <c r="N67559" s="120"/>
      <c r="U67559" s="121"/>
      <c r="V67559" s="122"/>
      <c r="W67559" s="123"/>
      <c r="AC67559" s="123"/>
    </row>
    <row r="67560" spans="5:29" s="2" customFormat="1">
      <c r="E67560" s="120"/>
      <c r="M67560" s="120"/>
      <c r="N67560" s="120"/>
      <c r="U67560" s="121"/>
      <c r="V67560" s="122"/>
      <c r="W67560" s="123"/>
      <c r="AC67560" s="123"/>
    </row>
    <row r="67561" spans="5:29" s="2" customFormat="1">
      <c r="E67561" s="120"/>
      <c r="M67561" s="120"/>
      <c r="N67561" s="120"/>
      <c r="U67561" s="121"/>
      <c r="V67561" s="122"/>
      <c r="W67561" s="123"/>
      <c r="AC67561" s="123"/>
    </row>
    <row r="67562" spans="5:29" s="2" customFormat="1">
      <c r="E67562" s="120"/>
      <c r="M67562" s="120"/>
      <c r="N67562" s="120"/>
      <c r="U67562" s="121"/>
      <c r="V67562" s="122"/>
      <c r="W67562" s="123"/>
      <c r="AC67562" s="123"/>
    </row>
    <row r="67563" spans="5:29" s="2" customFormat="1">
      <c r="E67563" s="120"/>
      <c r="M67563" s="120"/>
      <c r="N67563" s="120"/>
      <c r="U67563" s="121"/>
      <c r="V67563" s="122"/>
      <c r="W67563" s="123"/>
      <c r="AC67563" s="123"/>
    </row>
    <row r="67564" spans="5:29" s="2" customFormat="1">
      <c r="E67564" s="120"/>
      <c r="M67564" s="120"/>
      <c r="N67564" s="120"/>
      <c r="U67564" s="121"/>
      <c r="V67564" s="122"/>
      <c r="W67564" s="123"/>
      <c r="AC67564" s="123"/>
    </row>
    <row r="67565" spans="5:29" s="2" customFormat="1">
      <c r="E67565" s="120"/>
      <c r="M67565" s="120"/>
      <c r="N67565" s="120"/>
      <c r="U67565" s="121"/>
      <c r="V67565" s="122"/>
      <c r="W67565" s="123"/>
      <c r="AC67565" s="123"/>
    </row>
    <row r="67566" spans="5:29" s="2" customFormat="1">
      <c r="E67566" s="120"/>
      <c r="M67566" s="120"/>
      <c r="N67566" s="120"/>
      <c r="U67566" s="121"/>
      <c r="V67566" s="122"/>
      <c r="W67566" s="123"/>
      <c r="AC67566" s="123"/>
    </row>
    <row r="67567" spans="5:29" s="2" customFormat="1">
      <c r="E67567" s="120"/>
      <c r="M67567" s="120"/>
      <c r="N67567" s="120"/>
      <c r="U67567" s="121"/>
      <c r="V67567" s="122"/>
      <c r="W67567" s="123"/>
      <c r="AC67567" s="123"/>
    </row>
    <row r="67568" spans="5:29" s="2" customFormat="1">
      <c r="E67568" s="120"/>
      <c r="M67568" s="120"/>
      <c r="N67568" s="120"/>
      <c r="U67568" s="121"/>
      <c r="V67568" s="122"/>
      <c r="W67568" s="123"/>
      <c r="AC67568" s="123"/>
    </row>
    <row r="67569" spans="5:29" s="2" customFormat="1">
      <c r="E67569" s="120"/>
      <c r="M67569" s="120"/>
      <c r="N67569" s="120"/>
      <c r="U67569" s="121"/>
      <c r="V67569" s="122"/>
      <c r="W67569" s="123"/>
      <c r="AC67569" s="123"/>
    </row>
    <row r="67570" spans="5:29" s="2" customFormat="1">
      <c r="E67570" s="120"/>
      <c r="M67570" s="120"/>
      <c r="N67570" s="120"/>
      <c r="U67570" s="121"/>
      <c r="V67570" s="122"/>
      <c r="W67570" s="123"/>
      <c r="AC67570" s="123"/>
    </row>
    <row r="67571" spans="5:29" s="2" customFormat="1">
      <c r="E67571" s="120"/>
      <c r="M67571" s="120"/>
      <c r="N67571" s="120"/>
      <c r="U67571" s="121"/>
      <c r="V67571" s="122"/>
      <c r="W67571" s="123"/>
      <c r="AC67571" s="123"/>
    </row>
    <row r="67572" spans="5:29" s="2" customFormat="1">
      <c r="E67572" s="120"/>
      <c r="M67572" s="120"/>
      <c r="N67572" s="120"/>
      <c r="U67572" s="121"/>
      <c r="V67572" s="122"/>
      <c r="W67572" s="123"/>
      <c r="AC67572" s="123"/>
    </row>
    <row r="67573" spans="5:29" s="2" customFormat="1">
      <c r="E67573" s="120"/>
      <c r="M67573" s="120"/>
      <c r="N67573" s="120"/>
      <c r="U67573" s="121"/>
      <c r="V67573" s="122"/>
      <c r="W67573" s="123"/>
      <c r="AC67573" s="123"/>
    </row>
    <row r="67574" spans="5:29" s="2" customFormat="1">
      <c r="E67574" s="120"/>
      <c r="M67574" s="120"/>
      <c r="N67574" s="120"/>
      <c r="U67574" s="121"/>
      <c r="V67574" s="122"/>
      <c r="W67574" s="123"/>
      <c r="AC67574" s="123"/>
    </row>
    <row r="67575" spans="5:29" s="2" customFormat="1">
      <c r="E67575" s="120"/>
      <c r="M67575" s="120"/>
      <c r="N67575" s="120"/>
      <c r="U67575" s="121"/>
      <c r="V67575" s="122"/>
      <c r="W67575" s="123"/>
      <c r="AC67575" s="123"/>
    </row>
    <row r="67576" spans="5:29" s="2" customFormat="1">
      <c r="E67576" s="120"/>
      <c r="M67576" s="120"/>
      <c r="N67576" s="120"/>
      <c r="U67576" s="121"/>
      <c r="V67576" s="122"/>
      <c r="W67576" s="123"/>
      <c r="AC67576" s="123"/>
    </row>
    <row r="67577" spans="5:29" s="2" customFormat="1">
      <c r="E67577" s="120"/>
      <c r="M67577" s="120"/>
      <c r="N67577" s="120"/>
      <c r="U67577" s="121"/>
      <c r="V67577" s="122"/>
      <c r="W67577" s="123"/>
      <c r="AC67577" s="123"/>
    </row>
    <row r="67578" spans="5:29" s="2" customFormat="1">
      <c r="E67578" s="120"/>
      <c r="M67578" s="120"/>
      <c r="N67578" s="120"/>
      <c r="U67578" s="121"/>
      <c r="V67578" s="122"/>
      <c r="W67578" s="123"/>
      <c r="AC67578" s="123"/>
    </row>
    <row r="67579" spans="5:29" s="2" customFormat="1">
      <c r="E67579" s="120"/>
      <c r="M67579" s="120"/>
      <c r="N67579" s="120"/>
      <c r="U67579" s="121"/>
      <c r="V67579" s="122"/>
      <c r="W67579" s="123"/>
      <c r="AC67579" s="123"/>
    </row>
    <row r="67580" spans="5:29" s="2" customFormat="1">
      <c r="E67580" s="120"/>
      <c r="M67580" s="120"/>
      <c r="N67580" s="120"/>
      <c r="U67580" s="121"/>
      <c r="V67580" s="122"/>
      <c r="W67580" s="123"/>
      <c r="AC67580" s="123"/>
    </row>
    <row r="67581" spans="5:29" s="2" customFormat="1">
      <c r="E67581" s="120"/>
      <c r="M67581" s="120"/>
      <c r="N67581" s="120"/>
      <c r="U67581" s="121"/>
      <c r="V67581" s="122"/>
      <c r="W67581" s="123"/>
      <c r="AC67581" s="123"/>
    </row>
    <row r="67582" spans="5:29" s="2" customFormat="1">
      <c r="E67582" s="120"/>
      <c r="M67582" s="120"/>
      <c r="N67582" s="120"/>
      <c r="U67582" s="121"/>
      <c r="V67582" s="122"/>
      <c r="W67582" s="123"/>
      <c r="AC67582" s="123"/>
    </row>
    <row r="67583" spans="5:29" s="2" customFormat="1">
      <c r="E67583" s="120"/>
      <c r="M67583" s="120"/>
      <c r="N67583" s="120"/>
      <c r="U67583" s="121"/>
      <c r="V67583" s="122"/>
      <c r="W67583" s="123"/>
      <c r="AC67583" s="123"/>
    </row>
    <row r="67584" spans="5:29" s="2" customFormat="1">
      <c r="E67584" s="120"/>
      <c r="M67584" s="120"/>
      <c r="N67584" s="120"/>
      <c r="U67584" s="121"/>
      <c r="V67584" s="122"/>
      <c r="W67584" s="123"/>
      <c r="AC67584" s="123"/>
    </row>
    <row r="67585" spans="5:29" s="2" customFormat="1">
      <c r="E67585" s="120"/>
      <c r="M67585" s="120"/>
      <c r="N67585" s="120"/>
      <c r="U67585" s="121"/>
      <c r="V67585" s="122"/>
      <c r="W67585" s="123"/>
      <c r="AC67585" s="123"/>
    </row>
    <row r="67586" spans="5:29" s="2" customFormat="1">
      <c r="E67586" s="120"/>
      <c r="M67586" s="120"/>
      <c r="N67586" s="120"/>
      <c r="U67586" s="121"/>
      <c r="V67586" s="122"/>
      <c r="W67586" s="123"/>
      <c r="AC67586" s="123"/>
    </row>
    <row r="67587" spans="5:29" s="2" customFormat="1">
      <c r="E67587" s="120"/>
      <c r="M67587" s="120"/>
      <c r="N67587" s="120"/>
      <c r="U67587" s="121"/>
      <c r="V67587" s="122"/>
      <c r="W67587" s="123"/>
      <c r="AC67587" s="123"/>
    </row>
    <row r="67588" spans="5:29" s="2" customFormat="1">
      <c r="E67588" s="120"/>
      <c r="M67588" s="120"/>
      <c r="N67588" s="120"/>
      <c r="U67588" s="121"/>
      <c r="V67588" s="122"/>
      <c r="W67588" s="123"/>
      <c r="AC67588" s="123"/>
    </row>
    <row r="67589" spans="5:29" s="2" customFormat="1">
      <c r="E67589" s="120"/>
      <c r="M67589" s="120"/>
      <c r="N67589" s="120"/>
      <c r="U67589" s="121"/>
      <c r="V67589" s="122"/>
      <c r="W67589" s="123"/>
      <c r="AC67589" s="123"/>
    </row>
    <row r="67590" spans="5:29" s="2" customFormat="1">
      <c r="E67590" s="120"/>
      <c r="M67590" s="120"/>
      <c r="N67590" s="120"/>
      <c r="U67590" s="121"/>
      <c r="V67590" s="122"/>
      <c r="W67590" s="123"/>
      <c r="AC67590" s="123"/>
    </row>
    <row r="67591" spans="5:29" s="2" customFormat="1">
      <c r="E67591" s="120"/>
      <c r="M67591" s="120"/>
      <c r="N67591" s="120"/>
      <c r="U67591" s="121"/>
      <c r="V67591" s="122"/>
      <c r="W67591" s="123"/>
      <c r="AC67591" s="123"/>
    </row>
    <row r="67592" spans="5:29" s="2" customFormat="1">
      <c r="E67592" s="120"/>
      <c r="M67592" s="120"/>
      <c r="N67592" s="120"/>
      <c r="U67592" s="121"/>
      <c r="V67592" s="122"/>
      <c r="W67592" s="123"/>
      <c r="AC67592" s="123"/>
    </row>
    <row r="67593" spans="5:29" s="2" customFormat="1">
      <c r="E67593" s="120"/>
      <c r="M67593" s="120"/>
      <c r="N67593" s="120"/>
      <c r="U67593" s="121"/>
      <c r="V67593" s="122"/>
      <c r="W67593" s="123"/>
      <c r="AC67593" s="123"/>
    </row>
    <row r="67594" spans="5:29" s="2" customFormat="1">
      <c r="E67594" s="120"/>
      <c r="M67594" s="120"/>
      <c r="N67594" s="120"/>
      <c r="U67594" s="121"/>
      <c r="V67594" s="122"/>
      <c r="W67594" s="123"/>
      <c r="AC67594" s="123"/>
    </row>
    <row r="67595" spans="5:29" s="2" customFormat="1">
      <c r="E67595" s="120"/>
      <c r="M67595" s="120"/>
      <c r="N67595" s="120"/>
      <c r="U67595" s="121"/>
      <c r="V67595" s="122"/>
      <c r="W67595" s="123"/>
      <c r="AC67595" s="123"/>
    </row>
    <row r="67596" spans="5:29" s="2" customFormat="1">
      <c r="E67596" s="120"/>
      <c r="M67596" s="120"/>
      <c r="N67596" s="120"/>
      <c r="U67596" s="121"/>
      <c r="V67596" s="122"/>
      <c r="W67596" s="123"/>
      <c r="AC67596" s="123"/>
    </row>
    <row r="67597" spans="5:29" s="2" customFormat="1">
      <c r="E67597" s="120"/>
      <c r="M67597" s="120"/>
      <c r="N67597" s="120"/>
      <c r="U67597" s="121"/>
      <c r="V67597" s="122"/>
      <c r="W67597" s="123"/>
      <c r="AC67597" s="123"/>
    </row>
    <row r="67598" spans="5:29" s="2" customFormat="1">
      <c r="E67598" s="120"/>
      <c r="M67598" s="120"/>
      <c r="N67598" s="120"/>
      <c r="U67598" s="121"/>
      <c r="V67598" s="122"/>
      <c r="W67598" s="123"/>
      <c r="AC67598" s="123"/>
    </row>
    <row r="67599" spans="5:29" s="2" customFormat="1">
      <c r="E67599" s="120"/>
      <c r="M67599" s="120"/>
      <c r="N67599" s="120"/>
      <c r="U67599" s="121"/>
      <c r="V67599" s="122"/>
      <c r="W67599" s="123"/>
      <c r="AC67599" s="123"/>
    </row>
    <row r="67600" spans="5:29" s="2" customFormat="1">
      <c r="E67600" s="120"/>
      <c r="M67600" s="120"/>
      <c r="N67600" s="120"/>
      <c r="U67600" s="121"/>
      <c r="V67600" s="122"/>
      <c r="W67600" s="123"/>
      <c r="AC67600" s="123"/>
    </row>
    <row r="67601" spans="5:29" s="2" customFormat="1">
      <c r="E67601" s="120"/>
      <c r="M67601" s="120"/>
      <c r="N67601" s="120"/>
      <c r="U67601" s="121"/>
      <c r="V67601" s="122"/>
      <c r="W67601" s="123"/>
      <c r="AC67601" s="123"/>
    </row>
    <row r="67602" spans="5:29" s="2" customFormat="1">
      <c r="E67602" s="120"/>
      <c r="M67602" s="120"/>
      <c r="N67602" s="120"/>
      <c r="U67602" s="121"/>
      <c r="V67602" s="122"/>
      <c r="W67602" s="123"/>
      <c r="AC67602" s="123"/>
    </row>
    <row r="67603" spans="5:29" s="2" customFormat="1">
      <c r="E67603" s="120"/>
      <c r="M67603" s="120"/>
      <c r="N67603" s="120"/>
      <c r="U67603" s="121"/>
      <c r="V67603" s="122"/>
      <c r="W67603" s="123"/>
      <c r="AC67603" s="123"/>
    </row>
    <row r="67604" spans="5:29" s="2" customFormat="1">
      <c r="E67604" s="120"/>
      <c r="M67604" s="120"/>
      <c r="N67604" s="120"/>
      <c r="U67604" s="121"/>
      <c r="V67604" s="122"/>
      <c r="W67604" s="123"/>
      <c r="AC67604" s="123"/>
    </row>
    <row r="67605" spans="5:29" s="2" customFormat="1">
      <c r="E67605" s="120"/>
      <c r="M67605" s="120"/>
      <c r="N67605" s="120"/>
      <c r="U67605" s="121"/>
      <c r="V67605" s="122"/>
      <c r="W67605" s="123"/>
      <c r="AC67605" s="123"/>
    </row>
    <row r="67606" spans="5:29" s="2" customFormat="1">
      <c r="E67606" s="120"/>
      <c r="M67606" s="120"/>
      <c r="N67606" s="120"/>
      <c r="U67606" s="121"/>
      <c r="V67606" s="122"/>
      <c r="W67606" s="123"/>
      <c r="AC67606" s="123"/>
    </row>
    <row r="67607" spans="5:29" s="2" customFormat="1">
      <c r="E67607" s="120"/>
      <c r="M67607" s="120"/>
      <c r="N67607" s="120"/>
      <c r="U67607" s="121"/>
      <c r="V67607" s="122"/>
      <c r="W67607" s="123"/>
      <c r="AC67607" s="123"/>
    </row>
    <row r="67608" spans="5:29" s="2" customFormat="1">
      <c r="E67608" s="120"/>
      <c r="M67608" s="120"/>
      <c r="N67608" s="120"/>
      <c r="U67608" s="121"/>
      <c r="V67608" s="122"/>
      <c r="W67608" s="123"/>
      <c r="AC67608" s="123"/>
    </row>
    <row r="67609" spans="5:29" s="2" customFormat="1">
      <c r="E67609" s="120"/>
      <c r="M67609" s="120"/>
      <c r="N67609" s="120"/>
      <c r="U67609" s="121"/>
      <c r="V67609" s="122"/>
      <c r="W67609" s="123"/>
      <c r="AC67609" s="123"/>
    </row>
    <row r="67610" spans="5:29" s="2" customFormat="1">
      <c r="E67610" s="120"/>
      <c r="M67610" s="120"/>
      <c r="N67610" s="120"/>
      <c r="U67610" s="121"/>
      <c r="V67610" s="122"/>
      <c r="W67610" s="123"/>
      <c r="AC67610" s="123"/>
    </row>
    <row r="67611" spans="5:29" s="2" customFormat="1">
      <c r="E67611" s="120"/>
      <c r="M67611" s="120"/>
      <c r="N67611" s="120"/>
      <c r="U67611" s="121"/>
      <c r="V67611" s="122"/>
      <c r="W67611" s="123"/>
      <c r="AC67611" s="123"/>
    </row>
    <row r="67612" spans="5:29" s="2" customFormat="1">
      <c r="E67612" s="120"/>
      <c r="M67612" s="120"/>
      <c r="N67612" s="120"/>
      <c r="U67612" s="121"/>
      <c r="V67612" s="122"/>
      <c r="W67612" s="123"/>
      <c r="AC67612" s="123"/>
    </row>
    <row r="67613" spans="5:29" s="2" customFormat="1">
      <c r="E67613" s="120"/>
      <c r="M67613" s="120"/>
      <c r="N67613" s="120"/>
      <c r="U67613" s="121"/>
      <c r="V67613" s="122"/>
      <c r="W67613" s="123"/>
      <c r="AC67613" s="123"/>
    </row>
    <row r="67614" spans="5:29" s="2" customFormat="1">
      <c r="E67614" s="120"/>
      <c r="M67614" s="120"/>
      <c r="N67614" s="120"/>
      <c r="U67614" s="121"/>
      <c r="V67614" s="122"/>
      <c r="W67614" s="123"/>
      <c r="AC67614" s="123"/>
    </row>
    <row r="67615" spans="5:29" s="2" customFormat="1">
      <c r="E67615" s="120"/>
      <c r="M67615" s="120"/>
      <c r="N67615" s="120"/>
      <c r="U67615" s="121"/>
      <c r="V67615" s="122"/>
      <c r="W67615" s="123"/>
      <c r="AC67615" s="123"/>
    </row>
    <row r="67616" spans="5:29" s="2" customFormat="1">
      <c r="E67616" s="120"/>
      <c r="M67616" s="120"/>
      <c r="N67616" s="120"/>
      <c r="U67616" s="121"/>
      <c r="V67616" s="122"/>
      <c r="W67616" s="123"/>
      <c r="AC67616" s="123"/>
    </row>
    <row r="67617" spans="5:29" s="2" customFormat="1">
      <c r="E67617" s="120"/>
      <c r="M67617" s="120"/>
      <c r="N67617" s="120"/>
      <c r="U67617" s="121"/>
      <c r="V67617" s="122"/>
      <c r="W67617" s="123"/>
      <c r="AC67617" s="123"/>
    </row>
    <row r="67618" spans="5:29" s="2" customFormat="1">
      <c r="E67618" s="120"/>
      <c r="M67618" s="120"/>
      <c r="N67618" s="120"/>
      <c r="U67618" s="121"/>
      <c r="V67618" s="122"/>
      <c r="W67618" s="123"/>
      <c r="AC67618" s="123"/>
    </row>
    <row r="67619" spans="5:29" s="2" customFormat="1">
      <c r="E67619" s="120"/>
      <c r="M67619" s="120"/>
      <c r="N67619" s="120"/>
      <c r="U67619" s="121"/>
      <c r="V67619" s="122"/>
      <c r="W67619" s="123"/>
      <c r="AC67619" s="123"/>
    </row>
    <row r="67620" spans="5:29" s="2" customFormat="1">
      <c r="E67620" s="120"/>
      <c r="M67620" s="120"/>
      <c r="N67620" s="120"/>
      <c r="U67620" s="121"/>
      <c r="V67620" s="122"/>
      <c r="W67620" s="123"/>
      <c r="AC67620" s="123"/>
    </row>
    <row r="67621" spans="5:29" s="2" customFormat="1">
      <c r="E67621" s="120"/>
      <c r="M67621" s="120"/>
      <c r="N67621" s="120"/>
      <c r="U67621" s="121"/>
      <c r="V67621" s="122"/>
      <c r="W67621" s="123"/>
      <c r="AC67621" s="123"/>
    </row>
    <row r="67622" spans="5:29" s="2" customFormat="1">
      <c r="E67622" s="120"/>
      <c r="M67622" s="120"/>
      <c r="N67622" s="120"/>
      <c r="U67622" s="121"/>
      <c r="V67622" s="122"/>
      <c r="W67622" s="123"/>
      <c r="AC67622" s="123"/>
    </row>
    <row r="67623" spans="5:29" s="2" customFormat="1">
      <c r="E67623" s="120"/>
      <c r="M67623" s="120"/>
      <c r="N67623" s="120"/>
      <c r="U67623" s="121"/>
      <c r="V67623" s="122"/>
      <c r="W67623" s="123"/>
      <c r="AC67623" s="123"/>
    </row>
    <row r="67624" spans="5:29" s="2" customFormat="1">
      <c r="E67624" s="120"/>
      <c r="M67624" s="120"/>
      <c r="N67624" s="120"/>
      <c r="U67624" s="121"/>
      <c r="V67624" s="122"/>
      <c r="W67624" s="123"/>
      <c r="AC67624" s="123"/>
    </row>
    <row r="67625" spans="5:29" s="2" customFormat="1">
      <c r="E67625" s="120"/>
      <c r="M67625" s="120"/>
      <c r="N67625" s="120"/>
      <c r="U67625" s="121"/>
      <c r="V67625" s="122"/>
      <c r="W67625" s="123"/>
      <c r="AC67625" s="123"/>
    </row>
    <row r="67626" spans="5:29" s="2" customFormat="1">
      <c r="E67626" s="120"/>
      <c r="M67626" s="120"/>
      <c r="N67626" s="120"/>
      <c r="U67626" s="121"/>
      <c r="V67626" s="122"/>
      <c r="W67626" s="123"/>
      <c r="AC67626" s="123"/>
    </row>
    <row r="67627" spans="5:29" s="2" customFormat="1">
      <c r="E67627" s="120"/>
      <c r="M67627" s="120"/>
      <c r="N67627" s="120"/>
      <c r="U67627" s="121"/>
      <c r="V67627" s="122"/>
      <c r="W67627" s="123"/>
      <c r="AC67627" s="123"/>
    </row>
    <row r="67628" spans="5:29" s="2" customFormat="1">
      <c r="E67628" s="120"/>
      <c r="M67628" s="120"/>
      <c r="N67628" s="120"/>
      <c r="U67628" s="121"/>
      <c r="V67628" s="122"/>
      <c r="W67628" s="123"/>
      <c r="AC67628" s="123"/>
    </row>
    <row r="67629" spans="5:29" s="2" customFormat="1">
      <c r="E67629" s="120"/>
      <c r="M67629" s="120"/>
      <c r="N67629" s="120"/>
      <c r="U67629" s="121"/>
      <c r="V67629" s="122"/>
      <c r="W67629" s="123"/>
      <c r="AC67629" s="123"/>
    </row>
    <row r="67630" spans="5:29" s="2" customFormat="1">
      <c r="E67630" s="120"/>
      <c r="M67630" s="120"/>
      <c r="N67630" s="120"/>
      <c r="U67630" s="121"/>
      <c r="V67630" s="122"/>
      <c r="W67630" s="123"/>
      <c r="AC67630" s="123"/>
    </row>
    <row r="67631" spans="5:29" s="2" customFormat="1">
      <c r="E67631" s="120"/>
      <c r="M67631" s="120"/>
      <c r="N67631" s="120"/>
      <c r="U67631" s="121"/>
      <c r="V67631" s="122"/>
      <c r="W67631" s="123"/>
      <c r="AC67631" s="123"/>
    </row>
    <row r="67632" spans="5:29" s="2" customFormat="1">
      <c r="E67632" s="120"/>
      <c r="M67632" s="120"/>
      <c r="N67632" s="120"/>
      <c r="U67632" s="121"/>
      <c r="V67632" s="122"/>
      <c r="W67632" s="123"/>
      <c r="AC67632" s="123"/>
    </row>
    <row r="67633" spans="5:29" s="2" customFormat="1">
      <c r="E67633" s="120"/>
      <c r="M67633" s="120"/>
      <c r="N67633" s="120"/>
      <c r="U67633" s="121"/>
      <c r="V67633" s="122"/>
      <c r="W67633" s="123"/>
      <c r="AC67633" s="123"/>
    </row>
    <row r="67634" spans="5:29" s="2" customFormat="1">
      <c r="E67634" s="120"/>
      <c r="M67634" s="120"/>
      <c r="N67634" s="120"/>
      <c r="U67634" s="121"/>
      <c r="V67634" s="122"/>
      <c r="W67634" s="123"/>
      <c r="AC67634" s="123"/>
    </row>
    <row r="67635" spans="5:29" s="2" customFormat="1">
      <c r="E67635" s="120"/>
      <c r="M67635" s="120"/>
      <c r="N67635" s="120"/>
      <c r="U67635" s="121"/>
      <c r="V67635" s="122"/>
      <c r="W67635" s="123"/>
      <c r="AC67635" s="123"/>
    </row>
    <row r="67636" spans="5:29" s="2" customFormat="1">
      <c r="E67636" s="120"/>
      <c r="M67636" s="120"/>
      <c r="N67636" s="120"/>
      <c r="U67636" s="121"/>
      <c r="V67636" s="122"/>
      <c r="W67636" s="123"/>
      <c r="AC67636" s="123"/>
    </row>
    <row r="67637" spans="5:29" s="2" customFormat="1">
      <c r="E67637" s="120"/>
      <c r="M67637" s="120"/>
      <c r="N67637" s="120"/>
      <c r="U67637" s="121"/>
      <c r="V67637" s="122"/>
      <c r="W67637" s="123"/>
      <c r="AC67637" s="123"/>
    </row>
    <row r="67638" spans="5:29" s="2" customFormat="1">
      <c r="E67638" s="120"/>
      <c r="M67638" s="120"/>
      <c r="N67638" s="120"/>
      <c r="U67638" s="121"/>
      <c r="V67638" s="122"/>
      <c r="W67638" s="123"/>
      <c r="AC67638" s="123"/>
    </row>
    <row r="67639" spans="5:29" s="2" customFormat="1">
      <c r="E67639" s="120"/>
      <c r="M67639" s="120"/>
      <c r="N67639" s="120"/>
      <c r="U67639" s="121"/>
      <c r="V67639" s="122"/>
      <c r="W67639" s="123"/>
      <c r="AC67639" s="123"/>
    </row>
    <row r="67640" spans="5:29" s="2" customFormat="1">
      <c r="E67640" s="120"/>
      <c r="M67640" s="120"/>
      <c r="N67640" s="120"/>
      <c r="U67640" s="121"/>
      <c r="V67640" s="122"/>
      <c r="W67640" s="123"/>
      <c r="AC67640" s="123"/>
    </row>
    <row r="67641" spans="5:29" s="2" customFormat="1">
      <c r="E67641" s="120"/>
      <c r="M67641" s="120"/>
      <c r="N67641" s="120"/>
      <c r="U67641" s="121"/>
      <c r="V67641" s="122"/>
      <c r="W67641" s="123"/>
      <c r="AC67641" s="123"/>
    </row>
    <row r="67642" spans="5:29" s="2" customFormat="1">
      <c r="E67642" s="120"/>
      <c r="M67642" s="120"/>
      <c r="N67642" s="120"/>
      <c r="U67642" s="121"/>
      <c r="V67642" s="122"/>
      <c r="W67642" s="123"/>
      <c r="AC67642" s="123"/>
    </row>
    <row r="67643" spans="5:29" s="2" customFormat="1">
      <c r="E67643" s="120"/>
      <c r="M67643" s="120"/>
      <c r="N67643" s="120"/>
      <c r="U67643" s="121"/>
      <c r="V67643" s="122"/>
      <c r="W67643" s="123"/>
      <c r="AC67643" s="123"/>
    </row>
    <row r="67644" spans="5:29" s="2" customFormat="1">
      <c r="E67644" s="120"/>
      <c r="M67644" s="120"/>
      <c r="N67644" s="120"/>
      <c r="U67644" s="121"/>
      <c r="V67644" s="122"/>
      <c r="W67644" s="123"/>
      <c r="AC67644" s="123"/>
    </row>
    <row r="67645" spans="5:29" s="2" customFormat="1">
      <c r="E67645" s="120"/>
      <c r="M67645" s="120"/>
      <c r="N67645" s="120"/>
      <c r="U67645" s="121"/>
      <c r="V67645" s="122"/>
      <c r="W67645" s="123"/>
      <c r="AC67645" s="123"/>
    </row>
    <row r="67646" spans="5:29" s="2" customFormat="1">
      <c r="E67646" s="120"/>
      <c r="M67646" s="120"/>
      <c r="N67646" s="120"/>
      <c r="U67646" s="121"/>
      <c r="V67646" s="122"/>
      <c r="W67646" s="123"/>
      <c r="AC67646" s="123"/>
    </row>
    <row r="67647" spans="5:29" s="2" customFormat="1">
      <c r="E67647" s="120"/>
      <c r="M67647" s="120"/>
      <c r="N67647" s="120"/>
      <c r="U67647" s="121"/>
      <c r="V67647" s="122"/>
      <c r="W67647" s="123"/>
      <c r="AC67647" s="123"/>
    </row>
    <row r="67648" spans="5:29" s="2" customFormat="1">
      <c r="E67648" s="120"/>
      <c r="M67648" s="120"/>
      <c r="N67648" s="120"/>
      <c r="U67648" s="121"/>
      <c r="V67648" s="122"/>
      <c r="W67648" s="123"/>
      <c r="AC67648" s="123"/>
    </row>
    <row r="67649" spans="5:29" s="2" customFormat="1">
      <c r="E67649" s="120"/>
      <c r="M67649" s="120"/>
      <c r="N67649" s="120"/>
      <c r="U67649" s="121"/>
      <c r="V67649" s="122"/>
      <c r="W67649" s="123"/>
      <c r="AC67649" s="123"/>
    </row>
    <row r="67650" spans="5:29" s="2" customFormat="1">
      <c r="E67650" s="120"/>
      <c r="M67650" s="120"/>
      <c r="N67650" s="120"/>
      <c r="U67650" s="121"/>
      <c r="V67650" s="122"/>
      <c r="W67650" s="123"/>
      <c r="AC67650" s="123"/>
    </row>
    <row r="67651" spans="5:29" s="2" customFormat="1">
      <c r="E67651" s="120"/>
      <c r="M67651" s="120"/>
      <c r="N67651" s="120"/>
      <c r="U67651" s="121"/>
      <c r="V67651" s="122"/>
      <c r="W67651" s="123"/>
      <c r="AC67651" s="123"/>
    </row>
    <row r="67652" spans="5:29" s="2" customFormat="1">
      <c r="E67652" s="120"/>
      <c r="M67652" s="120"/>
      <c r="N67652" s="120"/>
      <c r="U67652" s="121"/>
      <c r="V67652" s="122"/>
      <c r="W67652" s="123"/>
      <c r="AC67652" s="123"/>
    </row>
    <row r="67653" spans="5:29" s="2" customFormat="1">
      <c r="E67653" s="120"/>
      <c r="M67653" s="120"/>
      <c r="N67653" s="120"/>
      <c r="U67653" s="121"/>
      <c r="V67653" s="122"/>
      <c r="W67653" s="123"/>
      <c r="AC67653" s="123"/>
    </row>
    <row r="67654" spans="5:29" s="2" customFormat="1">
      <c r="E67654" s="120"/>
      <c r="M67654" s="120"/>
      <c r="N67654" s="120"/>
      <c r="U67654" s="121"/>
      <c r="V67654" s="122"/>
      <c r="W67654" s="123"/>
      <c r="AC67654" s="123"/>
    </row>
    <row r="67655" spans="5:29" s="2" customFormat="1">
      <c r="E67655" s="120"/>
      <c r="M67655" s="120"/>
      <c r="N67655" s="120"/>
      <c r="U67655" s="121"/>
      <c r="V67655" s="122"/>
      <c r="W67655" s="123"/>
      <c r="AC67655" s="123"/>
    </row>
    <row r="67656" spans="5:29" s="2" customFormat="1">
      <c r="E67656" s="120"/>
      <c r="M67656" s="120"/>
      <c r="N67656" s="120"/>
      <c r="U67656" s="121"/>
      <c r="V67656" s="122"/>
      <c r="W67656" s="123"/>
      <c r="AC67656" s="123"/>
    </row>
    <row r="67657" spans="5:29" s="2" customFormat="1">
      <c r="E67657" s="120"/>
      <c r="M67657" s="120"/>
      <c r="N67657" s="120"/>
      <c r="U67657" s="121"/>
      <c r="V67657" s="122"/>
      <c r="W67657" s="123"/>
      <c r="AC67657" s="123"/>
    </row>
    <row r="67658" spans="5:29" s="2" customFormat="1">
      <c r="E67658" s="120"/>
      <c r="M67658" s="120"/>
      <c r="N67658" s="120"/>
      <c r="U67658" s="121"/>
      <c r="V67658" s="122"/>
      <c r="W67658" s="123"/>
      <c r="AC67658" s="123"/>
    </row>
    <row r="67659" spans="5:29" s="2" customFormat="1">
      <c r="E67659" s="120"/>
      <c r="M67659" s="120"/>
      <c r="N67659" s="120"/>
      <c r="U67659" s="121"/>
      <c r="V67659" s="122"/>
      <c r="W67659" s="123"/>
      <c r="AC67659" s="123"/>
    </row>
    <row r="67660" spans="5:29" s="2" customFormat="1">
      <c r="E67660" s="120"/>
      <c r="M67660" s="120"/>
      <c r="N67660" s="120"/>
      <c r="U67660" s="121"/>
      <c r="V67660" s="122"/>
      <c r="W67660" s="123"/>
      <c r="AC67660" s="123"/>
    </row>
    <row r="67661" spans="5:29" s="2" customFormat="1">
      <c r="E67661" s="120"/>
      <c r="M67661" s="120"/>
      <c r="N67661" s="120"/>
      <c r="U67661" s="121"/>
      <c r="V67661" s="122"/>
      <c r="W67661" s="123"/>
      <c r="AC67661" s="123"/>
    </row>
    <row r="67662" spans="5:29" s="2" customFormat="1">
      <c r="E67662" s="120"/>
      <c r="M67662" s="120"/>
      <c r="N67662" s="120"/>
      <c r="U67662" s="121"/>
      <c r="V67662" s="122"/>
      <c r="W67662" s="123"/>
      <c r="AC67662" s="123"/>
    </row>
    <row r="67663" spans="5:29" s="2" customFormat="1">
      <c r="E67663" s="120"/>
      <c r="M67663" s="120"/>
      <c r="N67663" s="120"/>
      <c r="U67663" s="121"/>
      <c r="V67663" s="122"/>
      <c r="W67663" s="123"/>
      <c r="AC67663" s="123"/>
    </row>
    <row r="67664" spans="5:29" s="2" customFormat="1">
      <c r="E67664" s="120"/>
      <c r="M67664" s="120"/>
      <c r="N67664" s="120"/>
      <c r="U67664" s="121"/>
      <c r="V67664" s="122"/>
      <c r="W67664" s="123"/>
      <c r="AC67664" s="123"/>
    </row>
    <row r="67665" spans="5:29" s="2" customFormat="1">
      <c r="E67665" s="120"/>
      <c r="M67665" s="120"/>
      <c r="N67665" s="120"/>
      <c r="U67665" s="121"/>
      <c r="V67665" s="122"/>
      <c r="W67665" s="123"/>
      <c r="AC67665" s="123"/>
    </row>
    <row r="67666" spans="5:29" s="2" customFormat="1">
      <c r="E67666" s="120"/>
      <c r="M67666" s="120"/>
      <c r="N67666" s="120"/>
      <c r="U67666" s="121"/>
      <c r="V67666" s="122"/>
      <c r="W67666" s="123"/>
      <c r="AC67666" s="123"/>
    </row>
    <row r="67667" spans="5:29" s="2" customFormat="1">
      <c r="E67667" s="120"/>
      <c r="M67667" s="120"/>
      <c r="N67667" s="120"/>
      <c r="U67667" s="121"/>
      <c r="V67667" s="122"/>
      <c r="W67667" s="123"/>
      <c r="AC67667" s="123"/>
    </row>
    <row r="67668" spans="5:29" s="2" customFormat="1">
      <c r="E67668" s="120"/>
      <c r="M67668" s="120"/>
      <c r="N67668" s="120"/>
      <c r="U67668" s="121"/>
      <c r="V67668" s="122"/>
      <c r="W67668" s="123"/>
      <c r="AC67668" s="123"/>
    </row>
    <row r="67669" spans="5:29" s="2" customFormat="1">
      <c r="E67669" s="120"/>
      <c r="M67669" s="120"/>
      <c r="N67669" s="120"/>
      <c r="U67669" s="121"/>
      <c r="V67669" s="122"/>
      <c r="W67669" s="123"/>
      <c r="AC67669" s="123"/>
    </row>
    <row r="67670" spans="5:29" s="2" customFormat="1">
      <c r="E67670" s="120"/>
      <c r="M67670" s="120"/>
      <c r="N67670" s="120"/>
      <c r="U67670" s="121"/>
      <c r="V67670" s="122"/>
      <c r="W67670" s="123"/>
      <c r="AC67670" s="123"/>
    </row>
    <row r="67671" spans="5:29" s="2" customFormat="1">
      <c r="E67671" s="120"/>
      <c r="M67671" s="120"/>
      <c r="N67671" s="120"/>
      <c r="U67671" s="121"/>
      <c r="V67671" s="122"/>
      <c r="W67671" s="123"/>
      <c r="AC67671" s="123"/>
    </row>
    <row r="67672" spans="5:29" s="2" customFormat="1">
      <c r="E67672" s="120"/>
      <c r="M67672" s="120"/>
      <c r="N67672" s="120"/>
      <c r="U67672" s="121"/>
      <c r="V67672" s="122"/>
      <c r="W67672" s="123"/>
      <c r="AC67672" s="123"/>
    </row>
    <row r="67673" spans="5:29" s="2" customFormat="1">
      <c r="E67673" s="120"/>
      <c r="M67673" s="120"/>
      <c r="N67673" s="120"/>
      <c r="U67673" s="121"/>
      <c r="V67673" s="122"/>
      <c r="W67673" s="123"/>
      <c r="AC67673" s="123"/>
    </row>
    <row r="67674" spans="5:29" s="2" customFormat="1">
      <c r="E67674" s="120"/>
      <c r="M67674" s="120"/>
      <c r="N67674" s="120"/>
      <c r="U67674" s="121"/>
      <c r="V67674" s="122"/>
      <c r="W67674" s="123"/>
      <c r="AC67674" s="123"/>
    </row>
    <row r="67675" spans="5:29" s="2" customFormat="1">
      <c r="E67675" s="120"/>
      <c r="M67675" s="120"/>
      <c r="N67675" s="120"/>
      <c r="U67675" s="121"/>
      <c r="V67675" s="122"/>
      <c r="W67675" s="123"/>
      <c r="AC67675" s="123"/>
    </row>
    <row r="67676" spans="5:29" s="2" customFormat="1">
      <c r="E67676" s="120"/>
      <c r="M67676" s="120"/>
      <c r="N67676" s="120"/>
      <c r="U67676" s="121"/>
      <c r="V67676" s="122"/>
      <c r="W67676" s="123"/>
      <c r="AC67676" s="123"/>
    </row>
    <row r="67677" spans="5:29" s="2" customFormat="1">
      <c r="E67677" s="120"/>
      <c r="M67677" s="120"/>
      <c r="N67677" s="120"/>
      <c r="U67677" s="121"/>
      <c r="V67677" s="122"/>
      <c r="W67677" s="123"/>
      <c r="AC67677" s="123"/>
    </row>
    <row r="67678" spans="5:29" s="2" customFormat="1">
      <c r="E67678" s="120"/>
      <c r="M67678" s="120"/>
      <c r="N67678" s="120"/>
      <c r="U67678" s="121"/>
      <c r="V67678" s="122"/>
      <c r="W67678" s="123"/>
      <c r="AC67678" s="123"/>
    </row>
    <row r="67679" spans="5:29" s="2" customFormat="1">
      <c r="E67679" s="120"/>
      <c r="M67679" s="120"/>
      <c r="N67679" s="120"/>
      <c r="U67679" s="121"/>
      <c r="V67679" s="122"/>
      <c r="W67679" s="123"/>
      <c r="AC67679" s="123"/>
    </row>
    <row r="67680" spans="5:29" s="2" customFormat="1">
      <c r="E67680" s="120"/>
      <c r="M67680" s="120"/>
      <c r="N67680" s="120"/>
      <c r="U67680" s="121"/>
      <c r="V67680" s="122"/>
      <c r="W67680" s="123"/>
      <c r="AC67680" s="123"/>
    </row>
    <row r="67681" spans="5:29" s="2" customFormat="1">
      <c r="E67681" s="120"/>
      <c r="M67681" s="120"/>
      <c r="N67681" s="120"/>
      <c r="U67681" s="121"/>
      <c r="V67681" s="122"/>
      <c r="W67681" s="123"/>
      <c r="AC67681" s="123"/>
    </row>
    <row r="67682" spans="5:29" s="2" customFormat="1">
      <c r="E67682" s="120"/>
      <c r="M67682" s="120"/>
      <c r="N67682" s="120"/>
      <c r="U67682" s="121"/>
      <c r="V67682" s="122"/>
      <c r="W67682" s="123"/>
      <c r="AC67682" s="123"/>
    </row>
    <row r="67683" spans="5:29" s="2" customFormat="1">
      <c r="E67683" s="120"/>
      <c r="M67683" s="120"/>
      <c r="N67683" s="120"/>
      <c r="U67683" s="121"/>
      <c r="V67683" s="122"/>
      <c r="W67683" s="123"/>
      <c r="AC67683" s="123"/>
    </row>
    <row r="67684" spans="5:29" s="2" customFormat="1">
      <c r="E67684" s="120"/>
      <c r="M67684" s="120"/>
      <c r="N67684" s="120"/>
      <c r="U67684" s="121"/>
      <c r="V67684" s="122"/>
      <c r="W67684" s="123"/>
      <c r="AC67684" s="123"/>
    </row>
    <row r="67685" spans="5:29" s="2" customFormat="1">
      <c r="E67685" s="120"/>
      <c r="M67685" s="120"/>
      <c r="N67685" s="120"/>
      <c r="U67685" s="121"/>
      <c r="V67685" s="122"/>
      <c r="W67685" s="123"/>
      <c r="AC67685" s="123"/>
    </row>
    <row r="67686" spans="5:29" s="2" customFormat="1">
      <c r="E67686" s="120"/>
      <c r="M67686" s="120"/>
      <c r="N67686" s="120"/>
      <c r="U67686" s="121"/>
      <c r="V67686" s="122"/>
      <c r="W67686" s="123"/>
      <c r="AC67686" s="123"/>
    </row>
    <row r="67687" spans="5:29" s="2" customFormat="1">
      <c r="E67687" s="120"/>
      <c r="M67687" s="120"/>
      <c r="N67687" s="120"/>
      <c r="U67687" s="121"/>
      <c r="V67687" s="122"/>
      <c r="W67687" s="123"/>
      <c r="AC67687" s="123"/>
    </row>
    <row r="67688" spans="5:29" s="2" customFormat="1">
      <c r="E67688" s="120"/>
      <c r="M67688" s="120"/>
      <c r="N67688" s="120"/>
      <c r="U67688" s="121"/>
      <c r="V67688" s="122"/>
      <c r="W67688" s="123"/>
      <c r="AC67688" s="123"/>
    </row>
    <row r="67689" spans="5:29" s="2" customFormat="1">
      <c r="E67689" s="120"/>
      <c r="M67689" s="120"/>
      <c r="N67689" s="120"/>
      <c r="U67689" s="121"/>
      <c r="V67689" s="122"/>
      <c r="W67689" s="123"/>
      <c r="AC67689" s="123"/>
    </row>
    <row r="67690" spans="5:29" s="2" customFormat="1">
      <c r="E67690" s="120"/>
      <c r="M67690" s="120"/>
      <c r="N67690" s="120"/>
      <c r="U67690" s="121"/>
      <c r="V67690" s="122"/>
      <c r="W67690" s="123"/>
      <c r="AC67690" s="123"/>
    </row>
    <row r="67691" spans="5:29" s="2" customFormat="1">
      <c r="E67691" s="120"/>
      <c r="M67691" s="120"/>
      <c r="N67691" s="120"/>
      <c r="U67691" s="121"/>
      <c r="V67691" s="122"/>
      <c r="W67691" s="123"/>
      <c r="AC67691" s="123"/>
    </row>
    <row r="67692" spans="5:29" s="2" customFormat="1">
      <c r="E67692" s="120"/>
      <c r="M67692" s="120"/>
      <c r="N67692" s="120"/>
      <c r="U67692" s="121"/>
      <c r="V67692" s="122"/>
      <c r="W67692" s="123"/>
      <c r="AC67692" s="123"/>
    </row>
    <row r="67693" spans="5:29" s="2" customFormat="1">
      <c r="E67693" s="120"/>
      <c r="M67693" s="120"/>
      <c r="N67693" s="120"/>
      <c r="U67693" s="121"/>
      <c r="V67693" s="122"/>
      <c r="W67693" s="123"/>
      <c r="AC67693" s="123"/>
    </row>
    <row r="67694" spans="5:29" s="2" customFormat="1">
      <c r="E67694" s="120"/>
      <c r="M67694" s="120"/>
      <c r="N67694" s="120"/>
      <c r="U67694" s="121"/>
      <c r="V67694" s="122"/>
      <c r="W67694" s="123"/>
      <c r="AC67694" s="123"/>
    </row>
    <row r="67695" spans="5:29" s="2" customFormat="1">
      <c r="E67695" s="120"/>
      <c r="M67695" s="120"/>
      <c r="N67695" s="120"/>
      <c r="U67695" s="121"/>
      <c r="V67695" s="122"/>
      <c r="W67695" s="123"/>
      <c r="AC67695" s="123"/>
    </row>
    <row r="67696" spans="5:29" s="2" customFormat="1">
      <c r="E67696" s="120"/>
      <c r="M67696" s="120"/>
      <c r="N67696" s="120"/>
      <c r="U67696" s="121"/>
      <c r="V67696" s="122"/>
      <c r="W67696" s="123"/>
      <c r="AC67696" s="123"/>
    </row>
    <row r="67697" spans="5:29" s="2" customFormat="1">
      <c r="E67697" s="120"/>
      <c r="M67697" s="120"/>
      <c r="N67697" s="120"/>
      <c r="U67697" s="121"/>
      <c r="V67697" s="122"/>
      <c r="W67697" s="123"/>
      <c r="AC67697" s="123"/>
    </row>
    <row r="67698" spans="5:29" s="2" customFormat="1">
      <c r="E67698" s="120"/>
      <c r="M67698" s="120"/>
      <c r="N67698" s="120"/>
      <c r="U67698" s="121"/>
      <c r="V67698" s="122"/>
      <c r="W67698" s="123"/>
      <c r="AC67698" s="123"/>
    </row>
    <row r="67699" spans="5:29" s="2" customFormat="1">
      <c r="E67699" s="120"/>
      <c r="M67699" s="120"/>
      <c r="N67699" s="120"/>
      <c r="U67699" s="121"/>
      <c r="V67699" s="122"/>
      <c r="W67699" s="123"/>
      <c r="AC67699" s="123"/>
    </row>
    <row r="67700" spans="5:29" s="2" customFormat="1">
      <c r="E67700" s="120"/>
      <c r="M67700" s="120"/>
      <c r="N67700" s="120"/>
      <c r="U67700" s="121"/>
      <c r="V67700" s="122"/>
      <c r="W67700" s="123"/>
      <c r="AC67700" s="123"/>
    </row>
    <row r="67701" spans="5:29" s="2" customFormat="1">
      <c r="E67701" s="120"/>
      <c r="M67701" s="120"/>
      <c r="N67701" s="120"/>
      <c r="U67701" s="121"/>
      <c r="V67701" s="122"/>
      <c r="W67701" s="123"/>
      <c r="AC67701" s="123"/>
    </row>
    <row r="67702" spans="5:29" s="2" customFormat="1">
      <c r="E67702" s="120"/>
      <c r="M67702" s="120"/>
      <c r="N67702" s="120"/>
      <c r="U67702" s="121"/>
      <c r="V67702" s="122"/>
      <c r="W67702" s="123"/>
      <c r="AC67702" s="123"/>
    </row>
    <row r="67703" spans="5:29" s="2" customFormat="1">
      <c r="E67703" s="120"/>
      <c r="M67703" s="120"/>
      <c r="N67703" s="120"/>
      <c r="U67703" s="121"/>
      <c r="V67703" s="122"/>
      <c r="W67703" s="123"/>
      <c r="AC67703" s="123"/>
    </row>
    <row r="67704" spans="5:29" s="2" customFormat="1">
      <c r="E67704" s="120"/>
      <c r="M67704" s="120"/>
      <c r="N67704" s="120"/>
      <c r="U67704" s="121"/>
      <c r="V67704" s="122"/>
      <c r="W67704" s="123"/>
      <c r="AC67704" s="123"/>
    </row>
    <row r="67705" spans="5:29" s="2" customFormat="1">
      <c r="E67705" s="120"/>
      <c r="M67705" s="120"/>
      <c r="N67705" s="120"/>
      <c r="U67705" s="121"/>
      <c r="V67705" s="122"/>
      <c r="W67705" s="123"/>
      <c r="AC67705" s="123"/>
    </row>
    <row r="67706" spans="5:29" s="2" customFormat="1">
      <c r="E67706" s="120"/>
      <c r="M67706" s="120"/>
      <c r="N67706" s="120"/>
      <c r="U67706" s="121"/>
      <c r="V67706" s="122"/>
      <c r="W67706" s="123"/>
      <c r="AC67706" s="123"/>
    </row>
    <row r="67707" spans="5:29" s="2" customFormat="1">
      <c r="E67707" s="120"/>
      <c r="M67707" s="120"/>
      <c r="N67707" s="120"/>
      <c r="U67707" s="121"/>
      <c r="V67707" s="122"/>
      <c r="W67707" s="123"/>
      <c r="AC67707" s="123"/>
    </row>
    <row r="67708" spans="5:29" s="2" customFormat="1">
      <c r="E67708" s="120"/>
      <c r="M67708" s="120"/>
      <c r="N67708" s="120"/>
      <c r="U67708" s="121"/>
      <c r="V67708" s="122"/>
      <c r="W67708" s="123"/>
      <c r="AC67708" s="123"/>
    </row>
    <row r="67709" spans="5:29" s="2" customFormat="1">
      <c r="E67709" s="120"/>
      <c r="M67709" s="120"/>
      <c r="N67709" s="120"/>
      <c r="U67709" s="121"/>
      <c r="V67709" s="122"/>
      <c r="W67709" s="123"/>
      <c r="AC67709" s="123"/>
    </row>
    <row r="67710" spans="5:29" s="2" customFormat="1">
      <c r="E67710" s="120"/>
      <c r="M67710" s="120"/>
      <c r="N67710" s="120"/>
      <c r="U67710" s="121"/>
      <c r="V67710" s="122"/>
      <c r="W67710" s="123"/>
      <c r="AC67710" s="123"/>
    </row>
    <row r="67711" spans="5:29" s="2" customFormat="1">
      <c r="E67711" s="120"/>
      <c r="M67711" s="120"/>
      <c r="N67711" s="120"/>
      <c r="U67711" s="121"/>
      <c r="V67711" s="122"/>
      <c r="W67711" s="123"/>
      <c r="AC67711" s="123"/>
    </row>
    <row r="67712" spans="5:29" s="2" customFormat="1">
      <c r="E67712" s="120"/>
      <c r="M67712" s="120"/>
      <c r="N67712" s="120"/>
      <c r="U67712" s="121"/>
      <c r="V67712" s="122"/>
      <c r="W67712" s="123"/>
      <c r="AC67712" s="123"/>
    </row>
    <row r="67713" spans="5:29" s="2" customFormat="1">
      <c r="E67713" s="120"/>
      <c r="M67713" s="120"/>
      <c r="N67713" s="120"/>
      <c r="U67713" s="121"/>
      <c r="V67713" s="122"/>
      <c r="W67713" s="123"/>
      <c r="AC67713" s="123"/>
    </row>
    <row r="67714" spans="5:29" s="2" customFormat="1">
      <c r="E67714" s="120"/>
      <c r="M67714" s="120"/>
      <c r="N67714" s="120"/>
      <c r="U67714" s="121"/>
      <c r="V67714" s="122"/>
      <c r="W67714" s="123"/>
      <c r="AC67714" s="123"/>
    </row>
    <row r="67715" spans="5:29" s="2" customFormat="1">
      <c r="E67715" s="120"/>
      <c r="M67715" s="120"/>
      <c r="N67715" s="120"/>
      <c r="U67715" s="121"/>
      <c r="V67715" s="122"/>
      <c r="W67715" s="123"/>
      <c r="AC67715" s="123"/>
    </row>
    <row r="67716" spans="5:29" s="2" customFormat="1">
      <c r="E67716" s="120"/>
      <c r="M67716" s="120"/>
      <c r="N67716" s="120"/>
      <c r="U67716" s="121"/>
      <c r="V67716" s="122"/>
      <c r="W67716" s="123"/>
      <c r="AC67716" s="123"/>
    </row>
    <row r="67717" spans="5:29" s="2" customFormat="1">
      <c r="E67717" s="120"/>
      <c r="M67717" s="120"/>
      <c r="N67717" s="120"/>
      <c r="U67717" s="121"/>
      <c r="V67717" s="122"/>
      <c r="W67717" s="123"/>
      <c r="AC67717" s="123"/>
    </row>
    <row r="67718" spans="5:29" s="2" customFormat="1">
      <c r="E67718" s="120"/>
      <c r="M67718" s="120"/>
      <c r="N67718" s="120"/>
      <c r="U67718" s="121"/>
      <c r="V67718" s="122"/>
      <c r="W67718" s="123"/>
      <c r="AC67718" s="123"/>
    </row>
    <row r="67719" spans="5:29" s="2" customFormat="1">
      <c r="E67719" s="120"/>
      <c r="M67719" s="120"/>
      <c r="N67719" s="120"/>
      <c r="U67719" s="121"/>
      <c r="V67719" s="122"/>
      <c r="W67719" s="123"/>
      <c r="AC67719" s="123"/>
    </row>
    <row r="67720" spans="5:29" s="2" customFormat="1">
      <c r="E67720" s="120"/>
      <c r="M67720" s="120"/>
      <c r="N67720" s="120"/>
      <c r="U67720" s="121"/>
      <c r="V67720" s="122"/>
      <c r="W67720" s="123"/>
      <c r="AC67720" s="123"/>
    </row>
    <row r="67721" spans="5:29" s="2" customFormat="1">
      <c r="E67721" s="120"/>
      <c r="M67721" s="120"/>
      <c r="N67721" s="120"/>
      <c r="U67721" s="121"/>
      <c r="V67721" s="122"/>
      <c r="W67721" s="123"/>
      <c r="AC67721" s="123"/>
    </row>
    <row r="67722" spans="5:29" s="2" customFormat="1">
      <c r="E67722" s="120"/>
      <c r="M67722" s="120"/>
      <c r="N67722" s="120"/>
      <c r="U67722" s="121"/>
      <c r="V67722" s="122"/>
      <c r="W67722" s="123"/>
      <c r="AC67722" s="123"/>
    </row>
    <row r="67723" spans="5:29" s="2" customFormat="1">
      <c r="E67723" s="120"/>
      <c r="M67723" s="120"/>
      <c r="N67723" s="120"/>
      <c r="U67723" s="121"/>
      <c r="V67723" s="122"/>
      <c r="W67723" s="123"/>
      <c r="AC67723" s="123"/>
    </row>
    <row r="67724" spans="5:29" s="2" customFormat="1">
      <c r="E67724" s="120"/>
      <c r="M67724" s="120"/>
      <c r="N67724" s="120"/>
      <c r="U67724" s="121"/>
      <c r="V67724" s="122"/>
      <c r="W67724" s="123"/>
      <c r="AC67724" s="123"/>
    </row>
    <row r="67725" spans="5:29" s="2" customFormat="1">
      <c r="E67725" s="120"/>
      <c r="M67725" s="120"/>
      <c r="N67725" s="120"/>
      <c r="U67725" s="121"/>
      <c r="V67725" s="122"/>
      <c r="W67725" s="123"/>
      <c r="AC67725" s="123"/>
    </row>
    <row r="67726" spans="5:29" s="2" customFormat="1">
      <c r="E67726" s="120"/>
      <c r="M67726" s="120"/>
      <c r="N67726" s="120"/>
      <c r="U67726" s="121"/>
      <c r="V67726" s="122"/>
      <c r="W67726" s="123"/>
      <c r="AC67726" s="123"/>
    </row>
    <row r="67727" spans="5:29" s="2" customFormat="1">
      <c r="E67727" s="120"/>
      <c r="M67727" s="120"/>
      <c r="N67727" s="120"/>
      <c r="U67727" s="121"/>
      <c r="V67727" s="122"/>
      <c r="W67727" s="123"/>
      <c r="AC67727" s="123"/>
    </row>
    <row r="67728" spans="5:29" s="2" customFormat="1">
      <c r="E67728" s="120"/>
      <c r="M67728" s="120"/>
      <c r="N67728" s="120"/>
      <c r="U67728" s="121"/>
      <c r="V67728" s="122"/>
      <c r="W67728" s="123"/>
      <c r="AC67728" s="123"/>
    </row>
    <row r="67729" spans="5:29" s="2" customFormat="1">
      <c r="E67729" s="120"/>
      <c r="M67729" s="120"/>
      <c r="N67729" s="120"/>
      <c r="U67729" s="121"/>
      <c r="V67729" s="122"/>
      <c r="W67729" s="123"/>
      <c r="AC67729" s="123"/>
    </row>
    <row r="67730" spans="5:29" s="2" customFormat="1">
      <c r="E67730" s="120"/>
      <c r="M67730" s="120"/>
      <c r="N67730" s="120"/>
      <c r="U67730" s="121"/>
      <c r="V67730" s="122"/>
      <c r="W67730" s="123"/>
      <c r="AC67730" s="123"/>
    </row>
    <row r="67731" spans="5:29" s="2" customFormat="1">
      <c r="E67731" s="120"/>
      <c r="M67731" s="120"/>
      <c r="N67731" s="120"/>
      <c r="U67731" s="121"/>
      <c r="V67731" s="122"/>
      <c r="W67731" s="123"/>
      <c r="AC67731" s="123"/>
    </row>
    <row r="67732" spans="5:29" s="2" customFormat="1">
      <c r="E67732" s="120"/>
      <c r="M67732" s="120"/>
      <c r="N67732" s="120"/>
      <c r="U67732" s="121"/>
      <c r="V67732" s="122"/>
      <c r="W67732" s="123"/>
      <c r="AC67732" s="123"/>
    </row>
    <row r="67733" spans="5:29" s="2" customFormat="1">
      <c r="E67733" s="120"/>
      <c r="M67733" s="120"/>
      <c r="N67733" s="120"/>
      <c r="U67733" s="121"/>
      <c r="V67733" s="122"/>
      <c r="W67733" s="123"/>
      <c r="AC67733" s="123"/>
    </row>
    <row r="67734" spans="5:29" s="2" customFormat="1">
      <c r="E67734" s="120"/>
      <c r="M67734" s="120"/>
      <c r="N67734" s="120"/>
      <c r="U67734" s="121"/>
      <c r="V67734" s="122"/>
      <c r="W67734" s="123"/>
      <c r="AC67734" s="123"/>
    </row>
    <row r="67735" spans="5:29" s="2" customFormat="1">
      <c r="E67735" s="120"/>
      <c r="M67735" s="120"/>
      <c r="N67735" s="120"/>
      <c r="U67735" s="121"/>
      <c r="V67735" s="122"/>
      <c r="W67735" s="123"/>
      <c r="AC67735" s="123"/>
    </row>
    <row r="67736" spans="5:29" s="2" customFormat="1">
      <c r="E67736" s="120"/>
      <c r="M67736" s="120"/>
      <c r="N67736" s="120"/>
      <c r="U67736" s="121"/>
      <c r="V67736" s="122"/>
      <c r="W67736" s="123"/>
      <c r="AC67736" s="123"/>
    </row>
    <row r="67737" spans="5:29" s="2" customFormat="1">
      <c r="E67737" s="120"/>
      <c r="M67737" s="120"/>
      <c r="N67737" s="120"/>
      <c r="U67737" s="121"/>
      <c r="V67737" s="122"/>
      <c r="W67737" s="123"/>
      <c r="AC67737" s="123"/>
    </row>
    <row r="67738" spans="5:29" s="2" customFormat="1">
      <c r="E67738" s="120"/>
      <c r="M67738" s="120"/>
      <c r="N67738" s="120"/>
      <c r="U67738" s="121"/>
      <c r="V67738" s="122"/>
      <c r="W67738" s="123"/>
      <c r="AC67738" s="123"/>
    </row>
    <row r="67739" spans="5:29" s="2" customFormat="1">
      <c r="E67739" s="120"/>
      <c r="M67739" s="120"/>
      <c r="N67739" s="120"/>
      <c r="U67739" s="121"/>
      <c r="V67739" s="122"/>
      <c r="W67739" s="123"/>
      <c r="AC67739" s="123"/>
    </row>
    <row r="67740" spans="5:29" s="2" customFormat="1">
      <c r="E67740" s="120"/>
      <c r="M67740" s="120"/>
      <c r="N67740" s="120"/>
      <c r="U67740" s="121"/>
      <c r="V67740" s="122"/>
      <c r="W67740" s="123"/>
      <c r="AC67740" s="123"/>
    </row>
    <row r="67741" spans="5:29" s="2" customFormat="1">
      <c r="E67741" s="120"/>
      <c r="M67741" s="120"/>
      <c r="N67741" s="120"/>
      <c r="U67741" s="121"/>
      <c r="V67741" s="122"/>
      <c r="W67741" s="123"/>
      <c r="AC67741" s="123"/>
    </row>
    <row r="67742" spans="5:29" s="2" customFormat="1">
      <c r="E67742" s="120"/>
      <c r="M67742" s="120"/>
      <c r="N67742" s="120"/>
      <c r="U67742" s="121"/>
      <c r="V67742" s="122"/>
      <c r="W67742" s="123"/>
      <c r="AC67742" s="123"/>
    </row>
    <row r="67743" spans="5:29" s="2" customFormat="1">
      <c r="E67743" s="120"/>
      <c r="M67743" s="120"/>
      <c r="N67743" s="120"/>
      <c r="U67743" s="121"/>
      <c r="V67743" s="122"/>
      <c r="W67743" s="123"/>
      <c r="AC67743" s="123"/>
    </row>
    <row r="67744" spans="5:29" s="2" customFormat="1">
      <c r="E67744" s="120"/>
      <c r="M67744" s="120"/>
      <c r="N67744" s="120"/>
      <c r="U67744" s="121"/>
      <c r="V67744" s="122"/>
      <c r="W67744" s="123"/>
      <c r="AC67744" s="123"/>
    </row>
    <row r="67745" spans="5:29" s="2" customFormat="1">
      <c r="E67745" s="120"/>
      <c r="M67745" s="120"/>
      <c r="N67745" s="120"/>
      <c r="U67745" s="121"/>
      <c r="V67745" s="122"/>
      <c r="W67745" s="123"/>
      <c r="AC67745" s="123"/>
    </row>
    <row r="67746" spans="5:29" s="2" customFormat="1">
      <c r="E67746" s="120"/>
      <c r="M67746" s="120"/>
      <c r="N67746" s="120"/>
      <c r="U67746" s="121"/>
      <c r="V67746" s="122"/>
      <c r="W67746" s="123"/>
      <c r="AC67746" s="123"/>
    </row>
    <row r="67747" spans="5:29" s="2" customFormat="1">
      <c r="E67747" s="120"/>
      <c r="M67747" s="120"/>
      <c r="N67747" s="120"/>
      <c r="U67747" s="121"/>
      <c r="V67747" s="122"/>
      <c r="W67747" s="123"/>
      <c r="AC67747" s="123"/>
    </row>
    <row r="67748" spans="5:29" s="2" customFormat="1">
      <c r="E67748" s="120"/>
      <c r="M67748" s="120"/>
      <c r="N67748" s="120"/>
      <c r="U67748" s="121"/>
      <c r="V67748" s="122"/>
      <c r="W67748" s="123"/>
      <c r="AC67748" s="123"/>
    </row>
    <row r="67749" spans="5:29" s="2" customFormat="1">
      <c r="E67749" s="120"/>
      <c r="M67749" s="120"/>
      <c r="N67749" s="120"/>
      <c r="U67749" s="121"/>
      <c r="V67749" s="122"/>
      <c r="W67749" s="123"/>
      <c r="AC67749" s="123"/>
    </row>
    <row r="67750" spans="5:29" s="2" customFormat="1">
      <c r="E67750" s="120"/>
      <c r="M67750" s="120"/>
      <c r="N67750" s="120"/>
      <c r="U67750" s="121"/>
      <c r="V67750" s="122"/>
      <c r="W67750" s="123"/>
      <c r="AC67750" s="123"/>
    </row>
    <row r="67751" spans="5:29" s="2" customFormat="1">
      <c r="E67751" s="120"/>
      <c r="M67751" s="120"/>
      <c r="N67751" s="120"/>
      <c r="U67751" s="121"/>
      <c r="V67751" s="122"/>
      <c r="W67751" s="123"/>
      <c r="AC67751" s="123"/>
    </row>
    <row r="67752" spans="5:29" s="2" customFormat="1">
      <c r="E67752" s="120"/>
      <c r="M67752" s="120"/>
      <c r="N67752" s="120"/>
      <c r="U67752" s="121"/>
      <c r="V67752" s="122"/>
      <c r="W67752" s="123"/>
      <c r="AC67752" s="123"/>
    </row>
    <row r="67753" spans="5:29" s="2" customFormat="1">
      <c r="E67753" s="120"/>
      <c r="M67753" s="120"/>
      <c r="N67753" s="120"/>
      <c r="U67753" s="121"/>
      <c r="V67753" s="122"/>
      <c r="W67753" s="123"/>
      <c r="AC67753" s="123"/>
    </row>
    <row r="67754" spans="5:29" s="2" customFormat="1">
      <c r="E67754" s="120"/>
      <c r="M67754" s="120"/>
      <c r="N67754" s="120"/>
      <c r="U67754" s="121"/>
      <c r="V67754" s="122"/>
      <c r="W67754" s="123"/>
      <c r="AC67754" s="123"/>
    </row>
    <row r="67755" spans="5:29" s="2" customFormat="1">
      <c r="E67755" s="120"/>
      <c r="M67755" s="120"/>
      <c r="N67755" s="120"/>
      <c r="U67755" s="121"/>
      <c r="V67755" s="122"/>
      <c r="W67755" s="123"/>
      <c r="AC67755" s="123"/>
    </row>
    <row r="67756" spans="5:29" s="2" customFormat="1">
      <c r="E67756" s="120"/>
      <c r="M67756" s="120"/>
      <c r="N67756" s="120"/>
      <c r="U67756" s="121"/>
      <c r="V67756" s="122"/>
      <c r="W67756" s="123"/>
      <c r="AC67756" s="123"/>
    </row>
    <row r="67757" spans="5:29" s="2" customFormat="1">
      <c r="E67757" s="120"/>
      <c r="M67757" s="120"/>
      <c r="N67757" s="120"/>
      <c r="U67757" s="121"/>
      <c r="V67757" s="122"/>
      <c r="W67757" s="123"/>
      <c r="AC67757" s="123"/>
    </row>
    <row r="67758" spans="5:29" s="2" customFormat="1">
      <c r="E67758" s="120"/>
      <c r="M67758" s="120"/>
      <c r="N67758" s="120"/>
      <c r="U67758" s="121"/>
      <c r="V67758" s="122"/>
      <c r="W67758" s="123"/>
      <c r="AC67758" s="123"/>
    </row>
    <row r="67759" spans="5:29" s="2" customFormat="1">
      <c r="E67759" s="120"/>
      <c r="M67759" s="120"/>
      <c r="N67759" s="120"/>
      <c r="U67759" s="121"/>
      <c r="V67759" s="122"/>
      <c r="W67759" s="123"/>
      <c r="AC67759" s="123"/>
    </row>
    <row r="67760" spans="5:29" s="2" customFormat="1">
      <c r="E67760" s="120"/>
      <c r="M67760" s="120"/>
      <c r="N67760" s="120"/>
      <c r="U67760" s="121"/>
      <c r="V67760" s="122"/>
      <c r="W67760" s="123"/>
      <c r="AC67760" s="123"/>
    </row>
    <row r="67761" spans="5:29" s="2" customFormat="1">
      <c r="E67761" s="120"/>
      <c r="M67761" s="120"/>
      <c r="N67761" s="120"/>
      <c r="U67761" s="121"/>
      <c r="V67761" s="122"/>
      <c r="W67761" s="123"/>
      <c r="AC67761" s="123"/>
    </row>
    <row r="67762" spans="5:29" s="2" customFormat="1">
      <c r="E67762" s="120"/>
      <c r="M67762" s="120"/>
      <c r="N67762" s="120"/>
      <c r="U67762" s="121"/>
      <c r="V67762" s="122"/>
      <c r="W67762" s="123"/>
      <c r="AC67762" s="123"/>
    </row>
    <row r="67763" spans="5:29" s="2" customFormat="1">
      <c r="E67763" s="120"/>
      <c r="M67763" s="120"/>
      <c r="N67763" s="120"/>
      <c r="U67763" s="121"/>
      <c r="V67763" s="122"/>
      <c r="W67763" s="123"/>
      <c r="AC67763" s="123"/>
    </row>
    <row r="67764" spans="5:29" s="2" customFormat="1">
      <c r="E67764" s="120"/>
      <c r="M67764" s="120"/>
      <c r="N67764" s="120"/>
      <c r="U67764" s="121"/>
      <c r="V67764" s="122"/>
      <c r="W67764" s="123"/>
      <c r="AC67764" s="123"/>
    </row>
    <row r="67765" spans="5:29" s="2" customFormat="1">
      <c r="E67765" s="120"/>
      <c r="M67765" s="120"/>
      <c r="N67765" s="120"/>
      <c r="U67765" s="121"/>
      <c r="V67765" s="122"/>
      <c r="W67765" s="123"/>
      <c r="AC67765" s="123"/>
    </row>
    <row r="67766" spans="5:29" s="2" customFormat="1">
      <c r="E67766" s="120"/>
      <c r="M67766" s="120"/>
      <c r="N67766" s="120"/>
      <c r="U67766" s="121"/>
      <c r="V67766" s="122"/>
      <c r="W67766" s="123"/>
      <c r="AC67766" s="123"/>
    </row>
    <row r="67767" spans="5:29" s="2" customFormat="1">
      <c r="E67767" s="120"/>
      <c r="M67767" s="120"/>
      <c r="N67767" s="120"/>
      <c r="U67767" s="121"/>
      <c r="V67767" s="122"/>
      <c r="W67767" s="123"/>
      <c r="AC67767" s="123"/>
    </row>
    <row r="67768" spans="5:29" s="2" customFormat="1">
      <c r="E67768" s="120"/>
      <c r="M67768" s="120"/>
      <c r="N67768" s="120"/>
      <c r="U67768" s="121"/>
      <c r="V67768" s="122"/>
      <c r="W67768" s="123"/>
      <c r="AC67768" s="123"/>
    </row>
    <row r="67769" spans="5:29" s="2" customFormat="1">
      <c r="E67769" s="120"/>
      <c r="M67769" s="120"/>
      <c r="N67769" s="120"/>
      <c r="U67769" s="121"/>
      <c r="V67769" s="122"/>
      <c r="W67769" s="123"/>
      <c r="AC67769" s="123"/>
    </row>
    <row r="67770" spans="5:29" s="2" customFormat="1">
      <c r="E67770" s="120"/>
      <c r="M67770" s="120"/>
      <c r="N67770" s="120"/>
      <c r="U67770" s="121"/>
      <c r="V67770" s="122"/>
      <c r="W67770" s="123"/>
      <c r="AC67770" s="123"/>
    </row>
    <row r="67771" spans="5:29" s="2" customFormat="1">
      <c r="E67771" s="120"/>
      <c r="M67771" s="120"/>
      <c r="N67771" s="120"/>
      <c r="U67771" s="121"/>
      <c r="V67771" s="122"/>
      <c r="W67771" s="123"/>
      <c r="AC67771" s="123"/>
    </row>
    <row r="67772" spans="5:29" s="2" customFormat="1">
      <c r="E67772" s="120"/>
      <c r="M67772" s="120"/>
      <c r="N67772" s="120"/>
      <c r="U67772" s="121"/>
      <c r="V67772" s="122"/>
      <c r="W67772" s="123"/>
      <c r="AC67772" s="123"/>
    </row>
    <row r="67773" spans="5:29" s="2" customFormat="1">
      <c r="E67773" s="120"/>
      <c r="M67773" s="120"/>
      <c r="N67773" s="120"/>
      <c r="U67773" s="121"/>
      <c r="V67773" s="122"/>
      <c r="W67773" s="123"/>
      <c r="AC67773" s="123"/>
    </row>
    <row r="67774" spans="5:29" s="2" customFormat="1">
      <c r="E67774" s="120"/>
      <c r="M67774" s="120"/>
      <c r="N67774" s="120"/>
      <c r="U67774" s="121"/>
      <c r="V67774" s="122"/>
      <c r="W67774" s="123"/>
      <c r="AC67774" s="123"/>
    </row>
    <row r="67775" spans="5:29" s="2" customFormat="1">
      <c r="E67775" s="120"/>
      <c r="M67775" s="120"/>
      <c r="N67775" s="120"/>
      <c r="U67775" s="121"/>
      <c r="V67775" s="122"/>
      <c r="W67775" s="123"/>
      <c r="AC67775" s="123"/>
    </row>
    <row r="67776" spans="5:29" s="2" customFormat="1">
      <c r="E67776" s="120"/>
      <c r="M67776" s="120"/>
      <c r="N67776" s="120"/>
      <c r="U67776" s="121"/>
      <c r="V67776" s="122"/>
      <c r="W67776" s="123"/>
      <c r="AC67776" s="123"/>
    </row>
    <row r="67777" spans="5:29" s="2" customFormat="1">
      <c r="E67777" s="120"/>
      <c r="M67777" s="120"/>
      <c r="N67777" s="120"/>
      <c r="U67777" s="121"/>
      <c r="V67777" s="122"/>
      <c r="W67777" s="123"/>
      <c r="AC67777" s="123"/>
    </row>
    <row r="67778" spans="5:29" s="2" customFormat="1">
      <c r="E67778" s="120"/>
      <c r="M67778" s="120"/>
      <c r="N67778" s="120"/>
      <c r="U67778" s="121"/>
      <c r="V67778" s="122"/>
      <c r="W67778" s="123"/>
      <c r="AC67778" s="123"/>
    </row>
    <row r="67779" spans="5:29" s="2" customFormat="1">
      <c r="E67779" s="120"/>
      <c r="M67779" s="120"/>
      <c r="N67779" s="120"/>
      <c r="U67779" s="121"/>
      <c r="V67779" s="122"/>
      <c r="W67779" s="123"/>
      <c r="AC67779" s="123"/>
    </row>
    <row r="67780" spans="5:29" s="2" customFormat="1">
      <c r="E67780" s="120"/>
      <c r="M67780" s="120"/>
      <c r="N67780" s="120"/>
      <c r="U67780" s="121"/>
      <c r="V67780" s="122"/>
      <c r="W67780" s="123"/>
      <c r="AC67780" s="123"/>
    </row>
    <row r="67781" spans="5:29" s="2" customFormat="1">
      <c r="E67781" s="120"/>
      <c r="M67781" s="120"/>
      <c r="N67781" s="120"/>
      <c r="U67781" s="121"/>
      <c r="V67781" s="122"/>
      <c r="W67781" s="123"/>
      <c r="AC67781" s="123"/>
    </row>
    <row r="67782" spans="5:29" s="2" customFormat="1">
      <c r="E67782" s="120"/>
      <c r="M67782" s="120"/>
      <c r="N67782" s="120"/>
      <c r="U67782" s="121"/>
      <c r="V67782" s="122"/>
      <c r="W67782" s="123"/>
      <c r="AC67782" s="123"/>
    </row>
    <row r="67783" spans="5:29" s="2" customFormat="1">
      <c r="E67783" s="120"/>
      <c r="M67783" s="120"/>
      <c r="N67783" s="120"/>
      <c r="U67783" s="121"/>
      <c r="V67783" s="122"/>
      <c r="W67783" s="123"/>
      <c r="AC67783" s="123"/>
    </row>
    <row r="67784" spans="5:29" s="2" customFormat="1">
      <c r="E67784" s="120"/>
      <c r="M67784" s="120"/>
      <c r="N67784" s="120"/>
      <c r="U67784" s="121"/>
      <c r="V67784" s="122"/>
      <c r="W67784" s="123"/>
      <c r="AC67784" s="123"/>
    </row>
    <row r="67785" spans="5:29" s="2" customFormat="1">
      <c r="E67785" s="120"/>
      <c r="M67785" s="120"/>
      <c r="N67785" s="120"/>
      <c r="U67785" s="121"/>
      <c r="V67785" s="122"/>
      <c r="W67785" s="123"/>
      <c r="AC67785" s="123"/>
    </row>
    <row r="67786" spans="5:29" s="2" customFormat="1">
      <c r="E67786" s="120"/>
      <c r="M67786" s="120"/>
      <c r="N67786" s="120"/>
      <c r="U67786" s="121"/>
      <c r="V67786" s="122"/>
      <c r="W67786" s="123"/>
      <c r="AC67786" s="123"/>
    </row>
    <row r="67787" spans="5:29" s="2" customFormat="1">
      <c r="E67787" s="120"/>
      <c r="M67787" s="120"/>
      <c r="N67787" s="120"/>
      <c r="U67787" s="121"/>
      <c r="V67787" s="122"/>
      <c r="W67787" s="123"/>
      <c r="AC67787" s="123"/>
    </row>
    <row r="67788" spans="5:29" s="2" customFormat="1">
      <c r="E67788" s="120"/>
      <c r="M67788" s="120"/>
      <c r="N67788" s="120"/>
      <c r="U67788" s="121"/>
      <c r="V67788" s="122"/>
      <c r="W67788" s="123"/>
      <c r="AC67788" s="123"/>
    </row>
    <row r="67789" spans="5:29" s="2" customFormat="1">
      <c r="E67789" s="120"/>
      <c r="M67789" s="120"/>
      <c r="N67789" s="120"/>
      <c r="U67789" s="121"/>
      <c r="V67789" s="122"/>
      <c r="W67789" s="123"/>
      <c r="AC67789" s="123"/>
    </row>
    <row r="67790" spans="5:29" s="2" customFormat="1">
      <c r="E67790" s="120"/>
      <c r="M67790" s="120"/>
      <c r="N67790" s="120"/>
      <c r="U67790" s="121"/>
      <c r="V67790" s="122"/>
      <c r="W67790" s="123"/>
      <c r="AC67790" s="123"/>
    </row>
    <row r="67791" spans="5:29" s="2" customFormat="1">
      <c r="E67791" s="120"/>
      <c r="M67791" s="120"/>
      <c r="N67791" s="120"/>
      <c r="U67791" s="121"/>
      <c r="V67791" s="122"/>
      <c r="W67791" s="123"/>
      <c r="AC67791" s="123"/>
    </row>
    <row r="67792" spans="5:29" s="2" customFormat="1">
      <c r="E67792" s="120"/>
      <c r="M67792" s="120"/>
      <c r="N67792" s="120"/>
      <c r="U67792" s="121"/>
      <c r="V67792" s="122"/>
      <c r="W67792" s="123"/>
      <c r="AC67792" s="123"/>
    </row>
    <row r="67793" spans="5:29" s="2" customFormat="1">
      <c r="E67793" s="120"/>
      <c r="M67793" s="120"/>
      <c r="N67793" s="120"/>
      <c r="U67793" s="121"/>
      <c r="V67793" s="122"/>
      <c r="W67793" s="123"/>
      <c r="AC67793" s="123"/>
    </row>
    <row r="67794" spans="5:29" s="2" customFormat="1">
      <c r="E67794" s="120"/>
      <c r="M67794" s="120"/>
      <c r="N67794" s="120"/>
      <c r="U67794" s="121"/>
      <c r="V67794" s="122"/>
      <c r="W67794" s="123"/>
      <c r="AC67794" s="123"/>
    </row>
    <row r="67795" spans="5:29" s="2" customFormat="1">
      <c r="E67795" s="120"/>
      <c r="M67795" s="120"/>
      <c r="N67795" s="120"/>
      <c r="U67795" s="121"/>
      <c r="V67795" s="122"/>
      <c r="W67795" s="123"/>
      <c r="AC67795" s="123"/>
    </row>
    <row r="67796" spans="5:29" s="2" customFormat="1">
      <c r="E67796" s="120"/>
      <c r="M67796" s="120"/>
      <c r="N67796" s="120"/>
      <c r="U67796" s="121"/>
      <c r="V67796" s="122"/>
      <c r="W67796" s="123"/>
      <c r="AC67796" s="123"/>
    </row>
    <row r="67797" spans="5:29" s="2" customFormat="1">
      <c r="E67797" s="120"/>
      <c r="M67797" s="120"/>
      <c r="N67797" s="120"/>
      <c r="U67797" s="121"/>
      <c r="V67797" s="122"/>
      <c r="W67797" s="123"/>
      <c r="AC67797" s="123"/>
    </row>
    <row r="67798" spans="5:29" s="2" customFormat="1">
      <c r="E67798" s="120"/>
      <c r="M67798" s="120"/>
      <c r="N67798" s="120"/>
      <c r="U67798" s="121"/>
      <c r="V67798" s="122"/>
      <c r="W67798" s="123"/>
      <c r="AC67798" s="123"/>
    </row>
    <row r="67799" spans="5:29" s="2" customFormat="1">
      <c r="E67799" s="120"/>
      <c r="M67799" s="120"/>
      <c r="N67799" s="120"/>
      <c r="U67799" s="121"/>
      <c r="V67799" s="122"/>
      <c r="W67799" s="123"/>
      <c r="AC67799" s="123"/>
    </row>
    <row r="67800" spans="5:29" s="2" customFormat="1">
      <c r="E67800" s="120"/>
      <c r="M67800" s="120"/>
      <c r="N67800" s="120"/>
      <c r="U67800" s="121"/>
      <c r="V67800" s="122"/>
      <c r="W67800" s="123"/>
      <c r="AC67800" s="123"/>
    </row>
    <row r="67801" spans="5:29" s="2" customFormat="1">
      <c r="E67801" s="120"/>
      <c r="M67801" s="120"/>
      <c r="N67801" s="120"/>
      <c r="U67801" s="121"/>
      <c r="V67801" s="122"/>
      <c r="W67801" s="123"/>
      <c r="AC67801" s="123"/>
    </row>
    <row r="67802" spans="5:29" s="2" customFormat="1">
      <c r="E67802" s="120"/>
      <c r="M67802" s="120"/>
      <c r="N67802" s="120"/>
      <c r="U67802" s="121"/>
      <c r="V67802" s="122"/>
      <c r="W67802" s="123"/>
      <c r="AC67802" s="123"/>
    </row>
    <row r="67803" spans="5:29" s="2" customFormat="1">
      <c r="E67803" s="120"/>
      <c r="M67803" s="120"/>
      <c r="N67803" s="120"/>
      <c r="U67803" s="121"/>
      <c r="V67803" s="122"/>
      <c r="W67803" s="123"/>
      <c r="AC67803" s="123"/>
    </row>
    <row r="67804" spans="5:29" s="2" customFormat="1">
      <c r="E67804" s="120"/>
      <c r="M67804" s="120"/>
      <c r="N67804" s="120"/>
      <c r="U67804" s="121"/>
      <c r="V67804" s="122"/>
      <c r="W67804" s="123"/>
      <c r="AC67804" s="123"/>
    </row>
    <row r="67805" spans="5:29" s="2" customFormat="1">
      <c r="E67805" s="120"/>
      <c r="M67805" s="120"/>
      <c r="N67805" s="120"/>
      <c r="U67805" s="121"/>
      <c r="V67805" s="122"/>
      <c r="W67805" s="123"/>
      <c r="AC67805" s="123"/>
    </row>
    <row r="67806" spans="5:29" s="2" customFormat="1">
      <c r="E67806" s="120"/>
      <c r="M67806" s="120"/>
      <c r="N67806" s="120"/>
      <c r="U67806" s="121"/>
      <c r="V67806" s="122"/>
      <c r="W67806" s="123"/>
      <c r="AC67806" s="123"/>
    </row>
    <row r="67807" spans="5:29" s="2" customFormat="1">
      <c r="E67807" s="120"/>
      <c r="M67807" s="120"/>
      <c r="N67807" s="120"/>
      <c r="U67807" s="121"/>
      <c r="V67807" s="122"/>
      <c r="W67807" s="123"/>
      <c r="AC67807" s="123"/>
    </row>
    <row r="67808" spans="5:29" s="2" customFormat="1">
      <c r="E67808" s="120"/>
      <c r="M67808" s="120"/>
      <c r="N67808" s="120"/>
      <c r="U67808" s="121"/>
      <c r="V67808" s="122"/>
      <c r="W67808" s="123"/>
      <c r="AC67808" s="123"/>
    </row>
    <row r="67809" spans="5:29" s="2" customFormat="1">
      <c r="E67809" s="120"/>
      <c r="M67809" s="120"/>
      <c r="N67809" s="120"/>
      <c r="U67809" s="121"/>
      <c r="V67809" s="122"/>
      <c r="W67809" s="123"/>
      <c r="AC67809" s="123"/>
    </row>
    <row r="67810" spans="5:29" s="2" customFormat="1">
      <c r="E67810" s="120"/>
      <c r="M67810" s="120"/>
      <c r="N67810" s="120"/>
      <c r="U67810" s="121"/>
      <c r="V67810" s="122"/>
      <c r="W67810" s="123"/>
      <c r="AC67810" s="123"/>
    </row>
    <row r="67811" spans="5:29" s="2" customFormat="1">
      <c r="E67811" s="120"/>
      <c r="M67811" s="120"/>
      <c r="N67811" s="120"/>
      <c r="U67811" s="121"/>
      <c r="V67811" s="122"/>
      <c r="W67811" s="123"/>
      <c r="AC67811" s="123"/>
    </row>
    <row r="67812" spans="5:29" s="2" customFormat="1">
      <c r="E67812" s="120"/>
      <c r="M67812" s="120"/>
      <c r="N67812" s="120"/>
      <c r="U67812" s="121"/>
      <c r="V67812" s="122"/>
      <c r="W67812" s="123"/>
      <c r="AC67812" s="123"/>
    </row>
    <row r="67813" spans="5:29" s="2" customFormat="1">
      <c r="E67813" s="120"/>
      <c r="M67813" s="120"/>
      <c r="N67813" s="120"/>
      <c r="U67813" s="121"/>
      <c r="V67813" s="122"/>
      <c r="W67813" s="123"/>
      <c r="AC67813" s="123"/>
    </row>
    <row r="67814" spans="5:29" s="2" customFormat="1">
      <c r="E67814" s="120"/>
      <c r="M67814" s="120"/>
      <c r="N67814" s="120"/>
      <c r="U67814" s="121"/>
      <c r="V67814" s="122"/>
      <c r="W67814" s="123"/>
      <c r="AC67814" s="123"/>
    </row>
    <row r="67815" spans="5:29" s="2" customFormat="1">
      <c r="E67815" s="120"/>
      <c r="M67815" s="120"/>
      <c r="N67815" s="120"/>
      <c r="U67815" s="121"/>
      <c r="V67815" s="122"/>
      <c r="W67815" s="123"/>
      <c r="AC67815" s="123"/>
    </row>
    <row r="67816" spans="5:29" s="2" customFormat="1">
      <c r="E67816" s="120"/>
      <c r="M67816" s="120"/>
      <c r="N67816" s="120"/>
      <c r="U67816" s="121"/>
      <c r="V67816" s="122"/>
      <c r="W67816" s="123"/>
      <c r="AC67816" s="123"/>
    </row>
    <row r="67817" spans="5:29" s="2" customFormat="1">
      <c r="E67817" s="120"/>
      <c r="M67817" s="120"/>
      <c r="N67817" s="120"/>
      <c r="U67817" s="121"/>
      <c r="V67817" s="122"/>
      <c r="W67817" s="123"/>
      <c r="AC67817" s="123"/>
    </row>
    <row r="67818" spans="5:29" s="2" customFormat="1">
      <c r="E67818" s="120"/>
      <c r="M67818" s="120"/>
      <c r="N67818" s="120"/>
      <c r="U67818" s="121"/>
      <c r="V67818" s="122"/>
      <c r="W67818" s="123"/>
      <c r="AC67818" s="123"/>
    </row>
    <row r="67819" spans="5:29" s="2" customFormat="1">
      <c r="E67819" s="120"/>
      <c r="M67819" s="120"/>
      <c r="N67819" s="120"/>
      <c r="U67819" s="121"/>
      <c r="V67819" s="122"/>
      <c r="W67819" s="123"/>
      <c r="AC67819" s="123"/>
    </row>
    <row r="67820" spans="5:29" s="2" customFormat="1">
      <c r="E67820" s="120"/>
      <c r="M67820" s="120"/>
      <c r="N67820" s="120"/>
      <c r="U67820" s="121"/>
      <c r="V67820" s="122"/>
      <c r="W67820" s="123"/>
      <c r="AC67820" s="123"/>
    </row>
    <row r="67821" spans="5:29" s="2" customFormat="1">
      <c r="E67821" s="120"/>
      <c r="M67821" s="120"/>
      <c r="N67821" s="120"/>
      <c r="U67821" s="121"/>
      <c r="V67821" s="122"/>
      <c r="W67821" s="123"/>
      <c r="AC67821" s="123"/>
    </row>
    <row r="67822" spans="5:29" s="2" customFormat="1">
      <c r="E67822" s="120"/>
      <c r="M67822" s="120"/>
      <c r="N67822" s="120"/>
      <c r="U67822" s="121"/>
      <c r="V67822" s="122"/>
      <c r="W67822" s="123"/>
      <c r="AC67822" s="123"/>
    </row>
    <row r="67823" spans="5:29" s="2" customFormat="1">
      <c r="E67823" s="120"/>
      <c r="M67823" s="120"/>
      <c r="N67823" s="120"/>
      <c r="U67823" s="121"/>
      <c r="V67823" s="122"/>
      <c r="W67823" s="123"/>
      <c r="AC67823" s="123"/>
    </row>
    <row r="67824" spans="5:29" s="2" customFormat="1">
      <c r="E67824" s="120"/>
      <c r="M67824" s="120"/>
      <c r="N67824" s="120"/>
      <c r="U67824" s="121"/>
      <c r="V67824" s="122"/>
      <c r="W67824" s="123"/>
      <c r="AC67824" s="123"/>
    </row>
    <row r="67825" spans="5:29" s="2" customFormat="1">
      <c r="E67825" s="120"/>
      <c r="M67825" s="120"/>
      <c r="N67825" s="120"/>
      <c r="U67825" s="121"/>
      <c r="V67825" s="122"/>
      <c r="W67825" s="123"/>
      <c r="AC67825" s="123"/>
    </row>
    <row r="67826" spans="5:29" s="2" customFormat="1">
      <c r="E67826" s="120"/>
      <c r="M67826" s="120"/>
      <c r="N67826" s="120"/>
      <c r="U67826" s="121"/>
      <c r="V67826" s="122"/>
      <c r="W67826" s="123"/>
      <c r="AC67826" s="123"/>
    </row>
    <row r="67827" spans="5:29" s="2" customFormat="1">
      <c r="E67827" s="120"/>
      <c r="M67827" s="120"/>
      <c r="N67827" s="120"/>
      <c r="U67827" s="121"/>
      <c r="V67827" s="122"/>
      <c r="W67827" s="123"/>
      <c r="AC67827" s="123"/>
    </row>
    <row r="67828" spans="5:29" s="2" customFormat="1">
      <c r="E67828" s="120"/>
      <c r="M67828" s="120"/>
      <c r="N67828" s="120"/>
      <c r="U67828" s="121"/>
      <c r="V67828" s="122"/>
      <c r="W67828" s="123"/>
      <c r="AC67828" s="123"/>
    </row>
    <row r="67829" spans="5:29" s="2" customFormat="1">
      <c r="E67829" s="120"/>
      <c r="M67829" s="120"/>
      <c r="N67829" s="120"/>
      <c r="U67829" s="121"/>
      <c r="V67829" s="122"/>
      <c r="W67829" s="123"/>
      <c r="AC67829" s="123"/>
    </row>
    <row r="67830" spans="5:29" s="2" customFormat="1">
      <c r="E67830" s="120"/>
      <c r="M67830" s="120"/>
      <c r="N67830" s="120"/>
      <c r="U67830" s="121"/>
      <c r="V67830" s="122"/>
      <c r="W67830" s="123"/>
      <c r="AC67830" s="123"/>
    </row>
    <row r="67831" spans="5:29" s="2" customFormat="1">
      <c r="E67831" s="120"/>
      <c r="M67831" s="120"/>
      <c r="N67831" s="120"/>
      <c r="U67831" s="121"/>
      <c r="V67831" s="122"/>
      <c r="W67831" s="123"/>
      <c r="AC67831" s="123"/>
    </row>
    <row r="67832" spans="5:29" s="2" customFormat="1">
      <c r="E67832" s="120"/>
      <c r="M67832" s="120"/>
      <c r="N67832" s="120"/>
      <c r="U67832" s="121"/>
      <c r="V67832" s="122"/>
      <c r="W67832" s="123"/>
      <c r="AC67832" s="123"/>
    </row>
    <row r="67833" spans="5:29" s="2" customFormat="1">
      <c r="E67833" s="120"/>
      <c r="M67833" s="120"/>
      <c r="N67833" s="120"/>
      <c r="U67833" s="121"/>
      <c r="V67833" s="122"/>
      <c r="W67833" s="123"/>
      <c r="AC67833" s="123"/>
    </row>
    <row r="67834" spans="5:29" s="2" customFormat="1">
      <c r="E67834" s="120"/>
      <c r="M67834" s="120"/>
      <c r="N67834" s="120"/>
      <c r="U67834" s="121"/>
      <c r="V67834" s="122"/>
      <c r="W67834" s="123"/>
      <c r="AC67834" s="123"/>
    </row>
    <row r="67835" spans="5:29" s="2" customFormat="1">
      <c r="E67835" s="120"/>
      <c r="M67835" s="120"/>
      <c r="N67835" s="120"/>
      <c r="U67835" s="121"/>
      <c r="V67835" s="122"/>
      <c r="W67835" s="123"/>
      <c r="AC67835" s="123"/>
    </row>
    <row r="67836" spans="5:29" s="2" customFormat="1">
      <c r="E67836" s="120"/>
      <c r="M67836" s="120"/>
      <c r="N67836" s="120"/>
      <c r="U67836" s="121"/>
      <c r="V67836" s="122"/>
      <c r="W67836" s="123"/>
      <c r="AC67836" s="123"/>
    </row>
    <row r="67837" spans="5:29" s="2" customFormat="1">
      <c r="E67837" s="120"/>
      <c r="M67837" s="120"/>
      <c r="N67837" s="120"/>
      <c r="U67837" s="121"/>
      <c r="V67837" s="122"/>
      <c r="W67837" s="123"/>
      <c r="AC67837" s="123"/>
    </row>
    <row r="67838" spans="5:29" s="2" customFormat="1">
      <c r="E67838" s="120"/>
      <c r="M67838" s="120"/>
      <c r="N67838" s="120"/>
      <c r="U67838" s="121"/>
      <c r="V67838" s="122"/>
      <c r="W67838" s="123"/>
      <c r="AC67838" s="123"/>
    </row>
    <row r="67839" spans="5:29" s="2" customFormat="1">
      <c r="E67839" s="120"/>
      <c r="M67839" s="120"/>
      <c r="N67839" s="120"/>
      <c r="U67839" s="121"/>
      <c r="V67839" s="122"/>
      <c r="W67839" s="123"/>
      <c r="AC67839" s="123"/>
    </row>
    <row r="67840" spans="5:29" s="2" customFormat="1">
      <c r="E67840" s="120"/>
      <c r="M67840" s="120"/>
      <c r="N67840" s="120"/>
      <c r="U67840" s="121"/>
      <c r="V67840" s="122"/>
      <c r="W67840" s="123"/>
      <c r="AC67840" s="123"/>
    </row>
    <row r="67841" spans="5:29" s="2" customFormat="1">
      <c r="E67841" s="120"/>
      <c r="M67841" s="120"/>
      <c r="N67841" s="120"/>
      <c r="U67841" s="121"/>
      <c r="V67841" s="122"/>
      <c r="W67841" s="123"/>
      <c r="AC67841" s="123"/>
    </row>
    <row r="67842" spans="5:29" s="2" customFormat="1">
      <c r="E67842" s="120"/>
      <c r="M67842" s="120"/>
      <c r="N67842" s="120"/>
      <c r="U67842" s="121"/>
      <c r="V67842" s="122"/>
      <c r="W67842" s="123"/>
      <c r="AC67842" s="123"/>
    </row>
    <row r="67843" spans="5:29" s="2" customFormat="1">
      <c r="E67843" s="120"/>
      <c r="M67843" s="120"/>
      <c r="N67843" s="120"/>
      <c r="U67843" s="121"/>
      <c r="V67843" s="122"/>
      <c r="W67843" s="123"/>
      <c r="AC67843" s="123"/>
    </row>
    <row r="67844" spans="5:29" s="2" customFormat="1">
      <c r="E67844" s="120"/>
      <c r="M67844" s="120"/>
      <c r="N67844" s="120"/>
      <c r="U67844" s="121"/>
      <c r="V67844" s="122"/>
      <c r="W67844" s="123"/>
      <c r="AC67844" s="123"/>
    </row>
    <row r="67845" spans="5:29" s="2" customFormat="1">
      <c r="E67845" s="120"/>
      <c r="M67845" s="120"/>
      <c r="N67845" s="120"/>
      <c r="U67845" s="121"/>
      <c r="V67845" s="122"/>
      <c r="W67845" s="123"/>
      <c r="AC67845" s="123"/>
    </row>
    <row r="67846" spans="5:29" s="2" customFormat="1">
      <c r="E67846" s="120"/>
      <c r="M67846" s="120"/>
      <c r="N67846" s="120"/>
      <c r="U67846" s="121"/>
      <c r="V67846" s="122"/>
      <c r="W67846" s="123"/>
      <c r="AC67846" s="123"/>
    </row>
    <row r="67847" spans="5:29" s="2" customFormat="1">
      <c r="E67847" s="120"/>
      <c r="M67847" s="120"/>
      <c r="N67847" s="120"/>
      <c r="U67847" s="121"/>
      <c r="V67847" s="122"/>
      <c r="W67847" s="123"/>
      <c r="AC67847" s="123"/>
    </row>
    <row r="67848" spans="5:29" s="2" customFormat="1">
      <c r="E67848" s="120"/>
      <c r="M67848" s="120"/>
      <c r="N67848" s="120"/>
      <c r="U67848" s="121"/>
      <c r="V67848" s="122"/>
      <c r="W67848" s="123"/>
      <c r="AC67848" s="123"/>
    </row>
    <row r="67849" spans="5:29" s="2" customFormat="1">
      <c r="E67849" s="120"/>
      <c r="M67849" s="120"/>
      <c r="N67849" s="120"/>
      <c r="U67849" s="121"/>
      <c r="V67849" s="122"/>
      <c r="W67849" s="123"/>
      <c r="AC67849" s="123"/>
    </row>
    <row r="67850" spans="5:29" s="2" customFormat="1">
      <c r="E67850" s="120"/>
      <c r="M67850" s="120"/>
      <c r="N67850" s="120"/>
      <c r="U67850" s="121"/>
      <c r="V67850" s="122"/>
      <c r="W67850" s="123"/>
      <c r="AC67850" s="123"/>
    </row>
    <row r="67851" spans="5:29" s="2" customFormat="1">
      <c r="E67851" s="120"/>
      <c r="M67851" s="120"/>
      <c r="N67851" s="120"/>
      <c r="U67851" s="121"/>
      <c r="V67851" s="122"/>
      <c r="W67851" s="123"/>
      <c r="AC67851" s="123"/>
    </row>
    <row r="67852" spans="5:29" s="2" customFormat="1">
      <c r="E67852" s="120"/>
      <c r="M67852" s="120"/>
      <c r="N67852" s="120"/>
      <c r="U67852" s="121"/>
      <c r="V67852" s="122"/>
      <c r="W67852" s="123"/>
      <c r="AC67852" s="123"/>
    </row>
    <row r="67853" spans="5:29" s="2" customFormat="1">
      <c r="E67853" s="120"/>
      <c r="M67853" s="120"/>
      <c r="N67853" s="120"/>
      <c r="U67853" s="121"/>
      <c r="V67853" s="122"/>
      <c r="W67853" s="123"/>
      <c r="AC67853" s="123"/>
    </row>
    <row r="67854" spans="5:29" s="2" customFormat="1">
      <c r="E67854" s="120"/>
      <c r="M67854" s="120"/>
      <c r="N67854" s="120"/>
      <c r="U67854" s="121"/>
      <c r="V67854" s="122"/>
      <c r="W67854" s="123"/>
      <c r="AC67854" s="123"/>
    </row>
    <row r="67855" spans="5:29" s="2" customFormat="1">
      <c r="E67855" s="120"/>
      <c r="M67855" s="120"/>
      <c r="N67855" s="120"/>
      <c r="U67855" s="121"/>
      <c r="V67855" s="122"/>
      <c r="W67855" s="123"/>
      <c r="AC67855" s="123"/>
    </row>
    <row r="67856" spans="5:29" s="2" customFormat="1">
      <c r="E67856" s="120"/>
      <c r="M67856" s="120"/>
      <c r="N67856" s="120"/>
      <c r="U67856" s="121"/>
      <c r="V67856" s="122"/>
      <c r="W67856" s="123"/>
      <c r="AC67856" s="123"/>
    </row>
    <row r="67857" spans="5:29" s="2" customFormat="1">
      <c r="E67857" s="120"/>
      <c r="M67857" s="120"/>
      <c r="N67857" s="120"/>
      <c r="U67857" s="121"/>
      <c r="V67857" s="122"/>
      <c r="W67857" s="123"/>
      <c r="AC67857" s="123"/>
    </row>
    <row r="67858" spans="5:29" s="2" customFormat="1">
      <c r="E67858" s="120"/>
      <c r="M67858" s="120"/>
      <c r="N67858" s="120"/>
      <c r="U67858" s="121"/>
      <c r="V67858" s="122"/>
      <c r="W67858" s="123"/>
      <c r="AC67858" s="123"/>
    </row>
    <row r="67859" spans="5:29" s="2" customFormat="1">
      <c r="E67859" s="120"/>
      <c r="M67859" s="120"/>
      <c r="N67859" s="120"/>
      <c r="U67859" s="121"/>
      <c r="V67859" s="122"/>
      <c r="W67859" s="123"/>
      <c r="AC67859" s="123"/>
    </row>
    <row r="67860" spans="5:29" s="2" customFormat="1">
      <c r="E67860" s="120"/>
      <c r="M67860" s="120"/>
      <c r="N67860" s="120"/>
      <c r="U67860" s="121"/>
      <c r="V67860" s="122"/>
      <c r="W67860" s="123"/>
      <c r="AC67860" s="123"/>
    </row>
    <row r="67861" spans="5:29" s="2" customFormat="1">
      <c r="E67861" s="120"/>
      <c r="M67861" s="120"/>
      <c r="N67861" s="120"/>
      <c r="U67861" s="121"/>
      <c r="V67861" s="122"/>
      <c r="W67861" s="123"/>
      <c r="AC67861" s="123"/>
    </row>
    <row r="67862" spans="5:29" s="2" customFormat="1">
      <c r="E67862" s="120"/>
      <c r="M67862" s="120"/>
      <c r="N67862" s="120"/>
      <c r="U67862" s="121"/>
      <c r="V67862" s="122"/>
      <c r="W67862" s="123"/>
      <c r="AC67862" s="123"/>
    </row>
    <row r="67863" spans="5:29" s="2" customFormat="1">
      <c r="E67863" s="120"/>
      <c r="M67863" s="120"/>
      <c r="N67863" s="120"/>
      <c r="U67863" s="121"/>
      <c r="V67863" s="122"/>
      <c r="W67863" s="123"/>
      <c r="AC67863" s="123"/>
    </row>
    <row r="67864" spans="5:29" s="2" customFormat="1">
      <c r="E67864" s="120"/>
      <c r="M67864" s="120"/>
      <c r="N67864" s="120"/>
      <c r="U67864" s="121"/>
      <c r="V67864" s="122"/>
      <c r="W67864" s="123"/>
      <c r="AC67864" s="123"/>
    </row>
    <row r="67865" spans="5:29" s="2" customFormat="1">
      <c r="E67865" s="120"/>
      <c r="M67865" s="120"/>
      <c r="N67865" s="120"/>
      <c r="U67865" s="121"/>
      <c r="V67865" s="122"/>
      <c r="W67865" s="123"/>
      <c r="AC67865" s="123"/>
    </row>
    <row r="67866" spans="5:29" s="2" customFormat="1">
      <c r="E67866" s="120"/>
      <c r="M67866" s="120"/>
      <c r="N67866" s="120"/>
      <c r="U67866" s="121"/>
      <c r="V67866" s="122"/>
      <c r="W67866" s="123"/>
      <c r="AC67866" s="123"/>
    </row>
    <row r="67867" spans="5:29" s="2" customFormat="1">
      <c r="E67867" s="120"/>
      <c r="M67867" s="120"/>
      <c r="N67867" s="120"/>
      <c r="U67867" s="121"/>
      <c r="V67867" s="122"/>
      <c r="W67867" s="123"/>
      <c r="AC67867" s="123"/>
    </row>
    <row r="67868" spans="5:29" s="2" customFormat="1">
      <c r="E67868" s="120"/>
      <c r="M67868" s="120"/>
      <c r="N67868" s="120"/>
      <c r="U67868" s="121"/>
      <c r="V67868" s="122"/>
      <c r="W67868" s="123"/>
      <c r="AC67868" s="123"/>
    </row>
    <row r="67869" spans="5:29" s="2" customFormat="1">
      <c r="E67869" s="120"/>
      <c r="M67869" s="120"/>
      <c r="N67869" s="120"/>
      <c r="U67869" s="121"/>
      <c r="V67869" s="122"/>
      <c r="W67869" s="123"/>
      <c r="AC67869" s="123"/>
    </row>
    <row r="67870" spans="5:29" s="2" customFormat="1">
      <c r="E67870" s="120"/>
      <c r="M67870" s="120"/>
      <c r="N67870" s="120"/>
      <c r="U67870" s="121"/>
      <c r="V67870" s="122"/>
      <c r="W67870" s="123"/>
      <c r="AC67870" s="123"/>
    </row>
    <row r="67871" spans="5:29" s="2" customFormat="1">
      <c r="E67871" s="120"/>
      <c r="M67871" s="120"/>
      <c r="N67871" s="120"/>
      <c r="U67871" s="121"/>
      <c r="V67871" s="122"/>
      <c r="W67871" s="123"/>
      <c r="AC67871" s="123"/>
    </row>
    <row r="67872" spans="5:29" s="2" customFormat="1">
      <c r="E67872" s="120"/>
      <c r="M67872" s="120"/>
      <c r="N67872" s="120"/>
      <c r="U67872" s="121"/>
      <c r="V67872" s="122"/>
      <c r="W67872" s="123"/>
      <c r="AC67872" s="123"/>
    </row>
    <row r="67873" spans="5:29" s="2" customFormat="1">
      <c r="E67873" s="120"/>
      <c r="M67873" s="120"/>
      <c r="N67873" s="120"/>
      <c r="U67873" s="121"/>
      <c r="V67873" s="122"/>
      <c r="W67873" s="123"/>
      <c r="AC67873" s="123"/>
    </row>
    <row r="67874" spans="5:29" s="2" customFormat="1">
      <c r="E67874" s="120"/>
      <c r="M67874" s="120"/>
      <c r="N67874" s="120"/>
      <c r="U67874" s="121"/>
      <c r="V67874" s="122"/>
      <c r="W67874" s="123"/>
      <c r="AC67874" s="123"/>
    </row>
    <row r="67875" spans="5:29" s="2" customFormat="1">
      <c r="E67875" s="120"/>
      <c r="M67875" s="120"/>
      <c r="N67875" s="120"/>
      <c r="U67875" s="121"/>
      <c r="V67875" s="122"/>
      <c r="W67875" s="123"/>
      <c r="AC67875" s="123"/>
    </row>
    <row r="67876" spans="5:29" s="2" customFormat="1">
      <c r="E67876" s="120"/>
      <c r="M67876" s="120"/>
      <c r="N67876" s="120"/>
      <c r="U67876" s="121"/>
      <c r="V67876" s="122"/>
      <c r="W67876" s="123"/>
      <c r="AC67876" s="123"/>
    </row>
    <row r="67877" spans="5:29" s="2" customFormat="1">
      <c r="E67877" s="120"/>
      <c r="M67877" s="120"/>
      <c r="N67877" s="120"/>
      <c r="U67877" s="121"/>
      <c r="V67877" s="122"/>
      <c r="W67877" s="123"/>
      <c r="AC67877" s="123"/>
    </row>
    <row r="67878" spans="5:29" s="2" customFormat="1">
      <c r="E67878" s="120"/>
      <c r="M67878" s="120"/>
      <c r="N67878" s="120"/>
      <c r="U67878" s="121"/>
      <c r="V67878" s="122"/>
      <c r="W67878" s="123"/>
      <c r="AC67878" s="123"/>
    </row>
    <row r="67879" spans="5:29" s="2" customFormat="1">
      <c r="E67879" s="120"/>
      <c r="M67879" s="120"/>
      <c r="N67879" s="120"/>
      <c r="U67879" s="121"/>
      <c r="V67879" s="122"/>
      <c r="W67879" s="123"/>
      <c r="AC67879" s="123"/>
    </row>
    <row r="67880" spans="5:29" s="2" customFormat="1">
      <c r="E67880" s="120"/>
      <c r="M67880" s="120"/>
      <c r="N67880" s="120"/>
      <c r="U67880" s="121"/>
      <c r="V67880" s="122"/>
      <c r="W67880" s="123"/>
      <c r="AC67880" s="123"/>
    </row>
    <row r="67881" spans="5:29" s="2" customFormat="1">
      <c r="E67881" s="120"/>
      <c r="M67881" s="120"/>
      <c r="N67881" s="120"/>
      <c r="U67881" s="121"/>
      <c r="V67881" s="122"/>
      <c r="W67881" s="123"/>
      <c r="AC67881" s="123"/>
    </row>
    <row r="67882" spans="5:29" s="2" customFormat="1">
      <c r="E67882" s="120"/>
      <c r="M67882" s="120"/>
      <c r="N67882" s="120"/>
      <c r="U67882" s="121"/>
      <c r="V67882" s="122"/>
      <c r="W67882" s="123"/>
      <c r="AC67882" s="123"/>
    </row>
    <row r="67883" spans="5:29" s="2" customFormat="1">
      <c r="E67883" s="120"/>
      <c r="M67883" s="120"/>
      <c r="N67883" s="120"/>
      <c r="U67883" s="121"/>
      <c r="V67883" s="122"/>
      <c r="W67883" s="123"/>
      <c r="AC67883" s="123"/>
    </row>
    <row r="67884" spans="5:29" s="2" customFormat="1">
      <c r="E67884" s="120"/>
      <c r="M67884" s="120"/>
      <c r="N67884" s="120"/>
      <c r="U67884" s="121"/>
      <c r="V67884" s="122"/>
      <c r="W67884" s="123"/>
      <c r="AC67884" s="123"/>
    </row>
    <row r="67885" spans="5:29" s="2" customFormat="1">
      <c r="E67885" s="120"/>
      <c r="M67885" s="120"/>
      <c r="N67885" s="120"/>
      <c r="U67885" s="121"/>
      <c r="V67885" s="122"/>
      <c r="W67885" s="123"/>
      <c r="AC67885" s="123"/>
    </row>
    <row r="67886" spans="5:29" s="2" customFormat="1">
      <c r="E67886" s="120"/>
      <c r="M67886" s="120"/>
      <c r="N67886" s="120"/>
      <c r="U67886" s="121"/>
      <c r="V67886" s="122"/>
      <c r="W67886" s="123"/>
      <c r="AC67886" s="123"/>
    </row>
    <row r="67887" spans="5:29" s="2" customFormat="1">
      <c r="E67887" s="120"/>
      <c r="M67887" s="120"/>
      <c r="N67887" s="120"/>
      <c r="U67887" s="121"/>
      <c r="V67887" s="122"/>
      <c r="W67887" s="123"/>
      <c r="AC67887" s="123"/>
    </row>
    <row r="67888" spans="5:29" s="2" customFormat="1">
      <c r="E67888" s="120"/>
      <c r="M67888" s="120"/>
      <c r="N67888" s="120"/>
      <c r="U67888" s="121"/>
      <c r="V67888" s="122"/>
      <c r="W67888" s="123"/>
      <c r="AC67888" s="123"/>
    </row>
    <row r="67889" spans="5:29" s="2" customFormat="1">
      <c r="E67889" s="120"/>
      <c r="M67889" s="120"/>
      <c r="N67889" s="120"/>
      <c r="U67889" s="121"/>
      <c r="V67889" s="122"/>
      <c r="W67889" s="123"/>
      <c r="AC67889" s="123"/>
    </row>
    <row r="67890" spans="5:29" s="2" customFormat="1">
      <c r="E67890" s="120"/>
      <c r="M67890" s="120"/>
      <c r="N67890" s="120"/>
      <c r="U67890" s="121"/>
      <c r="V67890" s="122"/>
      <c r="W67890" s="123"/>
      <c r="AC67890" s="123"/>
    </row>
    <row r="67891" spans="5:29" s="2" customFormat="1">
      <c r="E67891" s="120"/>
      <c r="M67891" s="120"/>
      <c r="N67891" s="120"/>
      <c r="U67891" s="121"/>
      <c r="V67891" s="122"/>
      <c r="W67891" s="123"/>
      <c r="AC67891" s="123"/>
    </row>
    <row r="67892" spans="5:29" s="2" customFormat="1">
      <c r="E67892" s="120"/>
      <c r="M67892" s="120"/>
      <c r="N67892" s="120"/>
      <c r="U67892" s="121"/>
      <c r="V67892" s="122"/>
      <c r="W67892" s="123"/>
      <c r="AC67892" s="123"/>
    </row>
    <row r="67893" spans="5:29" s="2" customFormat="1">
      <c r="E67893" s="120"/>
      <c r="M67893" s="120"/>
      <c r="N67893" s="120"/>
      <c r="U67893" s="121"/>
      <c r="V67893" s="122"/>
      <c r="W67893" s="123"/>
      <c r="AC67893" s="123"/>
    </row>
    <row r="67894" spans="5:29" s="2" customFormat="1">
      <c r="E67894" s="120"/>
      <c r="M67894" s="120"/>
      <c r="N67894" s="120"/>
      <c r="U67894" s="121"/>
      <c r="V67894" s="122"/>
      <c r="W67894" s="123"/>
      <c r="AC67894" s="123"/>
    </row>
    <row r="67895" spans="5:29" s="2" customFormat="1">
      <c r="E67895" s="120"/>
      <c r="M67895" s="120"/>
      <c r="N67895" s="120"/>
      <c r="U67895" s="121"/>
      <c r="V67895" s="122"/>
      <c r="W67895" s="123"/>
      <c r="AC67895" s="123"/>
    </row>
    <row r="67896" spans="5:29" s="2" customFormat="1">
      <c r="E67896" s="120"/>
      <c r="M67896" s="120"/>
      <c r="N67896" s="120"/>
      <c r="U67896" s="121"/>
      <c r="V67896" s="122"/>
      <c r="W67896" s="123"/>
      <c r="AC67896" s="123"/>
    </row>
    <row r="67897" spans="5:29" s="2" customFormat="1">
      <c r="E67897" s="120"/>
      <c r="M67897" s="120"/>
      <c r="N67897" s="120"/>
      <c r="U67897" s="121"/>
      <c r="V67897" s="122"/>
      <c r="W67897" s="123"/>
      <c r="AC67897" s="123"/>
    </row>
    <row r="67898" spans="5:29" s="2" customFormat="1">
      <c r="E67898" s="120"/>
      <c r="M67898" s="120"/>
      <c r="N67898" s="120"/>
      <c r="U67898" s="121"/>
      <c r="V67898" s="122"/>
      <c r="W67898" s="123"/>
      <c r="AC67898" s="123"/>
    </row>
    <row r="67899" spans="5:29" s="2" customFormat="1">
      <c r="E67899" s="120"/>
      <c r="M67899" s="120"/>
      <c r="N67899" s="120"/>
      <c r="U67899" s="121"/>
      <c r="V67899" s="122"/>
      <c r="W67899" s="123"/>
      <c r="AC67899" s="123"/>
    </row>
    <row r="67900" spans="5:29" s="2" customFormat="1">
      <c r="E67900" s="120"/>
      <c r="M67900" s="120"/>
      <c r="N67900" s="120"/>
      <c r="U67900" s="121"/>
      <c r="V67900" s="122"/>
      <c r="W67900" s="123"/>
      <c r="AC67900" s="123"/>
    </row>
    <row r="67901" spans="5:29" s="2" customFormat="1">
      <c r="E67901" s="120"/>
      <c r="M67901" s="120"/>
      <c r="N67901" s="120"/>
      <c r="U67901" s="121"/>
      <c r="V67901" s="122"/>
      <c r="W67901" s="123"/>
      <c r="AC67901" s="123"/>
    </row>
    <row r="67902" spans="5:29" s="2" customFormat="1">
      <c r="E67902" s="120"/>
      <c r="M67902" s="120"/>
      <c r="N67902" s="120"/>
      <c r="U67902" s="121"/>
      <c r="V67902" s="122"/>
      <c r="W67902" s="123"/>
      <c r="AC67902" s="123"/>
    </row>
    <row r="67903" spans="5:29" s="2" customFormat="1">
      <c r="E67903" s="120"/>
      <c r="M67903" s="120"/>
      <c r="N67903" s="120"/>
      <c r="U67903" s="121"/>
      <c r="V67903" s="122"/>
      <c r="W67903" s="123"/>
      <c r="AC67903" s="123"/>
    </row>
    <row r="67904" spans="5:29" s="2" customFormat="1">
      <c r="E67904" s="120"/>
      <c r="M67904" s="120"/>
      <c r="N67904" s="120"/>
      <c r="U67904" s="121"/>
      <c r="V67904" s="122"/>
      <c r="W67904" s="123"/>
      <c r="AC67904" s="123"/>
    </row>
    <row r="67905" spans="5:29" s="2" customFormat="1">
      <c r="E67905" s="120"/>
      <c r="M67905" s="120"/>
      <c r="N67905" s="120"/>
      <c r="U67905" s="121"/>
      <c r="V67905" s="122"/>
      <c r="W67905" s="123"/>
      <c r="AC67905" s="123"/>
    </row>
    <row r="67906" spans="5:29" s="2" customFormat="1">
      <c r="E67906" s="120"/>
      <c r="M67906" s="120"/>
      <c r="N67906" s="120"/>
      <c r="U67906" s="121"/>
      <c r="V67906" s="122"/>
      <c r="W67906" s="123"/>
      <c r="AC67906" s="123"/>
    </row>
    <row r="67907" spans="5:29" s="2" customFormat="1">
      <c r="E67907" s="120"/>
      <c r="M67907" s="120"/>
      <c r="N67907" s="120"/>
      <c r="U67907" s="121"/>
      <c r="V67907" s="122"/>
      <c r="W67907" s="123"/>
      <c r="AC67907" s="123"/>
    </row>
    <row r="67908" spans="5:29" s="2" customFormat="1">
      <c r="E67908" s="120"/>
      <c r="M67908" s="120"/>
      <c r="N67908" s="120"/>
      <c r="U67908" s="121"/>
      <c r="V67908" s="122"/>
      <c r="W67908" s="123"/>
      <c r="AC67908" s="123"/>
    </row>
    <row r="67909" spans="5:29" s="2" customFormat="1">
      <c r="E67909" s="120"/>
      <c r="M67909" s="120"/>
      <c r="N67909" s="120"/>
      <c r="U67909" s="121"/>
      <c r="V67909" s="122"/>
      <c r="W67909" s="123"/>
      <c r="AC67909" s="123"/>
    </row>
    <row r="67910" spans="5:29" s="2" customFormat="1">
      <c r="E67910" s="120"/>
      <c r="M67910" s="120"/>
      <c r="N67910" s="120"/>
      <c r="U67910" s="121"/>
      <c r="V67910" s="122"/>
      <c r="W67910" s="123"/>
      <c r="AC67910" s="123"/>
    </row>
    <row r="67911" spans="5:29" s="2" customFormat="1">
      <c r="E67911" s="120"/>
      <c r="M67911" s="120"/>
      <c r="N67911" s="120"/>
      <c r="U67911" s="121"/>
      <c r="V67911" s="122"/>
      <c r="W67911" s="123"/>
      <c r="AC67911" s="123"/>
    </row>
    <row r="67912" spans="5:29" s="2" customFormat="1">
      <c r="E67912" s="120"/>
      <c r="M67912" s="120"/>
      <c r="N67912" s="120"/>
      <c r="U67912" s="121"/>
      <c r="V67912" s="122"/>
      <c r="W67912" s="123"/>
      <c r="AC67912" s="123"/>
    </row>
    <row r="67913" spans="5:29" s="2" customFormat="1">
      <c r="E67913" s="120"/>
      <c r="M67913" s="120"/>
      <c r="N67913" s="120"/>
      <c r="U67913" s="121"/>
      <c r="V67913" s="122"/>
      <c r="W67913" s="123"/>
      <c r="AC67913" s="123"/>
    </row>
    <row r="67914" spans="5:29" s="2" customFormat="1">
      <c r="E67914" s="120"/>
      <c r="M67914" s="120"/>
      <c r="N67914" s="120"/>
      <c r="U67914" s="121"/>
      <c r="V67914" s="122"/>
      <c r="W67914" s="123"/>
      <c r="AC67914" s="123"/>
    </row>
    <row r="67915" spans="5:29" s="2" customFormat="1">
      <c r="E67915" s="120"/>
      <c r="M67915" s="120"/>
      <c r="N67915" s="120"/>
      <c r="U67915" s="121"/>
      <c r="V67915" s="122"/>
      <c r="W67915" s="123"/>
      <c r="AC67915" s="123"/>
    </row>
    <row r="67916" spans="5:29" s="2" customFormat="1">
      <c r="E67916" s="120"/>
      <c r="M67916" s="120"/>
      <c r="N67916" s="120"/>
      <c r="U67916" s="121"/>
      <c r="V67916" s="122"/>
      <c r="W67916" s="123"/>
      <c r="AC67916" s="123"/>
    </row>
    <row r="67917" spans="5:29" s="2" customFormat="1">
      <c r="E67917" s="120"/>
      <c r="M67917" s="120"/>
      <c r="N67917" s="120"/>
      <c r="U67917" s="121"/>
      <c r="V67917" s="122"/>
      <c r="W67917" s="123"/>
      <c r="AC67917" s="123"/>
    </row>
    <row r="67918" spans="5:29" s="2" customFormat="1">
      <c r="E67918" s="120"/>
      <c r="M67918" s="120"/>
      <c r="N67918" s="120"/>
      <c r="U67918" s="121"/>
      <c r="V67918" s="122"/>
      <c r="W67918" s="123"/>
      <c r="AC67918" s="123"/>
    </row>
    <row r="67919" spans="5:29" s="2" customFormat="1">
      <c r="E67919" s="120"/>
      <c r="M67919" s="120"/>
      <c r="N67919" s="120"/>
      <c r="U67919" s="121"/>
      <c r="V67919" s="122"/>
      <c r="W67919" s="123"/>
      <c r="AC67919" s="123"/>
    </row>
    <row r="67920" spans="5:29" s="2" customFormat="1">
      <c r="E67920" s="120"/>
      <c r="M67920" s="120"/>
      <c r="N67920" s="120"/>
      <c r="U67920" s="121"/>
      <c r="V67920" s="122"/>
      <c r="W67920" s="123"/>
      <c r="AC67920" s="123"/>
    </row>
    <row r="67921" spans="5:29" s="2" customFormat="1">
      <c r="E67921" s="120"/>
      <c r="M67921" s="120"/>
      <c r="N67921" s="120"/>
      <c r="U67921" s="121"/>
      <c r="V67921" s="122"/>
      <c r="W67921" s="123"/>
      <c r="AC67921" s="123"/>
    </row>
    <row r="67922" spans="5:29" s="2" customFormat="1">
      <c r="E67922" s="120"/>
      <c r="M67922" s="120"/>
      <c r="N67922" s="120"/>
      <c r="U67922" s="121"/>
      <c r="V67922" s="122"/>
      <c r="W67922" s="123"/>
      <c r="AC67922" s="123"/>
    </row>
    <row r="67923" spans="5:29" s="2" customFormat="1">
      <c r="E67923" s="120"/>
      <c r="M67923" s="120"/>
      <c r="N67923" s="120"/>
      <c r="U67923" s="121"/>
      <c r="V67923" s="122"/>
      <c r="W67923" s="123"/>
      <c r="AC67923" s="123"/>
    </row>
    <row r="67924" spans="5:29" s="2" customFormat="1">
      <c r="E67924" s="120"/>
      <c r="M67924" s="120"/>
      <c r="N67924" s="120"/>
      <c r="U67924" s="121"/>
      <c r="V67924" s="122"/>
      <c r="W67924" s="123"/>
      <c r="AC67924" s="123"/>
    </row>
    <row r="67925" spans="5:29" s="2" customFormat="1">
      <c r="E67925" s="120"/>
      <c r="M67925" s="120"/>
      <c r="N67925" s="120"/>
      <c r="U67925" s="121"/>
      <c r="V67925" s="122"/>
      <c r="W67925" s="123"/>
      <c r="AC67925" s="123"/>
    </row>
    <row r="67926" spans="5:29" s="2" customFormat="1">
      <c r="E67926" s="120"/>
      <c r="M67926" s="120"/>
      <c r="N67926" s="120"/>
      <c r="U67926" s="121"/>
      <c r="V67926" s="122"/>
      <c r="W67926" s="123"/>
      <c r="AC67926" s="123"/>
    </row>
    <row r="67927" spans="5:29" s="2" customFormat="1">
      <c r="E67927" s="120"/>
      <c r="M67927" s="120"/>
      <c r="N67927" s="120"/>
      <c r="U67927" s="121"/>
      <c r="V67927" s="122"/>
      <c r="W67927" s="123"/>
      <c r="AC67927" s="123"/>
    </row>
    <row r="67928" spans="5:29" s="2" customFormat="1">
      <c r="E67928" s="120"/>
      <c r="M67928" s="120"/>
      <c r="N67928" s="120"/>
      <c r="U67928" s="121"/>
      <c r="V67928" s="122"/>
      <c r="W67928" s="123"/>
      <c r="AC67928" s="123"/>
    </row>
    <row r="67929" spans="5:29" s="2" customFormat="1">
      <c r="E67929" s="120"/>
      <c r="M67929" s="120"/>
      <c r="N67929" s="120"/>
      <c r="U67929" s="121"/>
      <c r="V67929" s="122"/>
      <c r="W67929" s="123"/>
      <c r="AC67929" s="123"/>
    </row>
    <row r="67930" spans="5:29" s="2" customFormat="1">
      <c r="E67930" s="120"/>
      <c r="M67930" s="120"/>
      <c r="N67930" s="120"/>
      <c r="U67930" s="121"/>
      <c r="V67930" s="122"/>
      <c r="W67930" s="123"/>
      <c r="AC67930" s="123"/>
    </row>
    <row r="67931" spans="5:29" s="2" customFormat="1">
      <c r="E67931" s="120"/>
      <c r="M67931" s="120"/>
      <c r="N67931" s="120"/>
      <c r="U67931" s="121"/>
      <c r="V67931" s="122"/>
      <c r="W67931" s="123"/>
      <c r="AC67931" s="123"/>
    </row>
    <row r="67932" spans="5:29" s="2" customFormat="1">
      <c r="E67932" s="120"/>
      <c r="M67932" s="120"/>
      <c r="N67932" s="120"/>
      <c r="U67932" s="121"/>
      <c r="V67932" s="122"/>
      <c r="W67932" s="123"/>
      <c r="AC67932" s="123"/>
    </row>
    <row r="67933" spans="5:29" s="2" customFormat="1">
      <c r="E67933" s="120"/>
      <c r="M67933" s="120"/>
      <c r="N67933" s="120"/>
      <c r="U67933" s="121"/>
      <c r="V67933" s="122"/>
      <c r="W67933" s="123"/>
      <c r="AC67933" s="123"/>
    </row>
    <row r="67934" spans="5:29" s="2" customFormat="1">
      <c r="E67934" s="120"/>
      <c r="M67934" s="120"/>
      <c r="N67934" s="120"/>
      <c r="U67934" s="121"/>
      <c r="V67934" s="122"/>
      <c r="W67934" s="123"/>
      <c r="AC67934" s="123"/>
    </row>
    <row r="67935" spans="5:29" s="2" customFormat="1">
      <c r="E67935" s="120"/>
      <c r="M67935" s="120"/>
      <c r="N67935" s="120"/>
      <c r="U67935" s="121"/>
      <c r="V67935" s="122"/>
      <c r="W67935" s="123"/>
      <c r="AC67935" s="123"/>
    </row>
    <row r="67936" spans="5:29" s="2" customFormat="1">
      <c r="E67936" s="120"/>
      <c r="M67936" s="120"/>
      <c r="N67936" s="120"/>
      <c r="U67936" s="121"/>
      <c r="V67936" s="122"/>
      <c r="W67936" s="123"/>
      <c r="AC67936" s="123"/>
    </row>
    <row r="67937" spans="5:29" s="2" customFormat="1">
      <c r="E67937" s="120"/>
      <c r="M67937" s="120"/>
      <c r="N67937" s="120"/>
      <c r="U67937" s="121"/>
      <c r="V67937" s="122"/>
      <c r="W67937" s="123"/>
      <c r="AC67937" s="123"/>
    </row>
    <row r="67938" spans="5:29" s="2" customFormat="1">
      <c r="E67938" s="120"/>
      <c r="M67938" s="120"/>
      <c r="N67938" s="120"/>
      <c r="U67938" s="121"/>
      <c r="V67938" s="122"/>
      <c r="W67938" s="123"/>
      <c r="AC67938" s="123"/>
    </row>
    <row r="67939" spans="5:29" s="2" customFormat="1">
      <c r="E67939" s="120"/>
      <c r="M67939" s="120"/>
      <c r="N67939" s="120"/>
      <c r="U67939" s="121"/>
      <c r="V67939" s="122"/>
      <c r="W67939" s="123"/>
      <c r="AC67939" s="123"/>
    </row>
    <row r="67940" spans="5:29" s="2" customFormat="1">
      <c r="E67940" s="120"/>
      <c r="M67940" s="120"/>
      <c r="N67940" s="120"/>
      <c r="U67940" s="121"/>
      <c r="V67940" s="122"/>
      <c r="W67940" s="123"/>
      <c r="AC67940" s="123"/>
    </row>
    <row r="67941" spans="5:29" s="2" customFormat="1">
      <c r="E67941" s="120"/>
      <c r="M67941" s="120"/>
      <c r="N67941" s="120"/>
      <c r="U67941" s="121"/>
      <c r="V67941" s="122"/>
      <c r="W67941" s="123"/>
      <c r="AC67941" s="123"/>
    </row>
    <row r="67942" spans="5:29" s="2" customFormat="1">
      <c r="E67942" s="120"/>
      <c r="M67942" s="120"/>
      <c r="N67942" s="120"/>
      <c r="U67942" s="121"/>
      <c r="V67942" s="122"/>
      <c r="W67942" s="123"/>
      <c r="AC67942" s="123"/>
    </row>
    <row r="67943" spans="5:29" s="2" customFormat="1">
      <c r="E67943" s="120"/>
      <c r="M67943" s="120"/>
      <c r="N67943" s="120"/>
      <c r="U67943" s="121"/>
      <c r="V67943" s="122"/>
      <c r="W67943" s="123"/>
      <c r="AC67943" s="123"/>
    </row>
    <row r="67944" spans="5:29" s="2" customFormat="1">
      <c r="E67944" s="120"/>
      <c r="M67944" s="120"/>
      <c r="N67944" s="120"/>
      <c r="U67944" s="121"/>
      <c r="V67944" s="122"/>
      <c r="W67944" s="123"/>
      <c r="AC67944" s="123"/>
    </row>
    <row r="67945" spans="5:29" s="2" customFormat="1">
      <c r="E67945" s="120"/>
      <c r="M67945" s="120"/>
      <c r="N67945" s="120"/>
      <c r="U67945" s="121"/>
      <c r="V67945" s="122"/>
      <c r="W67945" s="123"/>
      <c r="AC67945" s="123"/>
    </row>
    <row r="67946" spans="5:29" s="2" customFormat="1">
      <c r="E67946" s="120"/>
      <c r="M67946" s="120"/>
      <c r="N67946" s="120"/>
      <c r="U67946" s="121"/>
      <c r="V67946" s="122"/>
      <c r="W67946" s="123"/>
      <c r="AC67946" s="123"/>
    </row>
    <row r="67947" spans="5:29" s="2" customFormat="1">
      <c r="E67947" s="120"/>
      <c r="M67947" s="120"/>
      <c r="N67947" s="120"/>
      <c r="U67947" s="121"/>
      <c r="V67947" s="122"/>
      <c r="W67947" s="123"/>
      <c r="AC67947" s="123"/>
    </row>
    <row r="67948" spans="5:29" s="2" customFormat="1">
      <c r="E67948" s="120"/>
      <c r="M67948" s="120"/>
      <c r="N67948" s="120"/>
      <c r="U67948" s="121"/>
      <c r="V67948" s="122"/>
      <c r="W67948" s="123"/>
      <c r="AC67948" s="123"/>
    </row>
    <row r="67949" spans="5:29" s="2" customFormat="1">
      <c r="E67949" s="120"/>
      <c r="M67949" s="120"/>
      <c r="N67949" s="120"/>
      <c r="U67949" s="121"/>
      <c r="V67949" s="122"/>
      <c r="W67949" s="123"/>
      <c r="AC67949" s="123"/>
    </row>
    <row r="67950" spans="5:29" s="2" customFormat="1">
      <c r="E67950" s="120"/>
      <c r="M67950" s="120"/>
      <c r="N67950" s="120"/>
      <c r="U67950" s="121"/>
      <c r="V67950" s="122"/>
      <c r="W67950" s="123"/>
      <c r="AC67950" s="123"/>
    </row>
    <row r="67951" spans="5:29" s="2" customFormat="1">
      <c r="E67951" s="120"/>
      <c r="M67951" s="120"/>
      <c r="N67951" s="120"/>
      <c r="U67951" s="121"/>
      <c r="V67951" s="122"/>
      <c r="W67951" s="123"/>
      <c r="AC67951" s="123"/>
    </row>
    <row r="67952" spans="5:29" s="2" customFormat="1">
      <c r="E67952" s="120"/>
      <c r="M67952" s="120"/>
      <c r="N67952" s="120"/>
      <c r="U67952" s="121"/>
      <c r="V67952" s="122"/>
      <c r="W67952" s="123"/>
      <c r="AC67952" s="123"/>
    </row>
    <row r="67953" spans="5:29" s="2" customFormat="1">
      <c r="E67953" s="120"/>
      <c r="M67953" s="120"/>
      <c r="N67953" s="120"/>
      <c r="U67953" s="121"/>
      <c r="V67953" s="122"/>
      <c r="W67953" s="123"/>
      <c r="AC67953" s="123"/>
    </row>
    <row r="67954" spans="5:29" s="2" customFormat="1">
      <c r="E67954" s="120"/>
      <c r="M67954" s="120"/>
      <c r="N67954" s="120"/>
      <c r="U67954" s="121"/>
      <c r="V67954" s="122"/>
      <c r="W67954" s="123"/>
      <c r="AC67954" s="123"/>
    </row>
    <row r="67955" spans="5:29" s="2" customFormat="1">
      <c r="E67955" s="120"/>
      <c r="M67955" s="120"/>
      <c r="N67955" s="120"/>
      <c r="U67955" s="121"/>
      <c r="V67955" s="122"/>
      <c r="W67955" s="123"/>
      <c r="AC67955" s="123"/>
    </row>
    <row r="67956" spans="5:29" s="2" customFormat="1">
      <c r="E67956" s="120"/>
      <c r="M67956" s="120"/>
      <c r="N67956" s="120"/>
      <c r="U67956" s="121"/>
      <c r="V67956" s="122"/>
      <c r="W67956" s="123"/>
      <c r="AC67956" s="123"/>
    </row>
    <row r="67957" spans="5:29" s="2" customFormat="1">
      <c r="E67957" s="120"/>
      <c r="M67957" s="120"/>
      <c r="N67957" s="120"/>
      <c r="U67957" s="121"/>
      <c r="V67957" s="122"/>
      <c r="W67957" s="123"/>
      <c r="AC67957" s="123"/>
    </row>
    <row r="67958" spans="5:29" s="2" customFormat="1">
      <c r="E67958" s="120"/>
      <c r="M67958" s="120"/>
      <c r="N67958" s="120"/>
      <c r="U67958" s="121"/>
      <c r="V67958" s="122"/>
      <c r="W67958" s="123"/>
      <c r="AC67958" s="123"/>
    </row>
    <row r="67959" spans="5:29" s="2" customFormat="1">
      <c r="E67959" s="120"/>
      <c r="M67959" s="120"/>
      <c r="N67959" s="120"/>
      <c r="U67959" s="121"/>
      <c r="V67959" s="122"/>
      <c r="W67959" s="123"/>
      <c r="AC67959" s="123"/>
    </row>
    <row r="67960" spans="5:29" s="2" customFormat="1">
      <c r="E67960" s="120"/>
      <c r="M67960" s="120"/>
      <c r="N67960" s="120"/>
      <c r="U67960" s="121"/>
      <c r="V67960" s="122"/>
      <c r="W67960" s="123"/>
      <c r="AC67960" s="123"/>
    </row>
    <row r="67961" spans="5:29" s="2" customFormat="1">
      <c r="E67961" s="120"/>
      <c r="M67961" s="120"/>
      <c r="N67961" s="120"/>
      <c r="U67961" s="121"/>
      <c r="V67961" s="122"/>
      <c r="W67961" s="123"/>
      <c r="AC67961" s="123"/>
    </row>
    <row r="67962" spans="5:29" s="2" customFormat="1">
      <c r="E67962" s="120"/>
      <c r="M67962" s="120"/>
      <c r="N67962" s="120"/>
      <c r="U67962" s="121"/>
      <c r="V67962" s="122"/>
      <c r="W67962" s="123"/>
      <c r="AC67962" s="123"/>
    </row>
    <row r="67963" spans="5:29" s="2" customFormat="1">
      <c r="E67963" s="120"/>
      <c r="M67963" s="120"/>
      <c r="N67963" s="120"/>
      <c r="U67963" s="121"/>
      <c r="V67963" s="122"/>
      <c r="W67963" s="123"/>
      <c r="AC67963" s="123"/>
    </row>
    <row r="67964" spans="5:29" s="2" customFormat="1">
      <c r="E67964" s="120"/>
      <c r="M67964" s="120"/>
      <c r="N67964" s="120"/>
      <c r="U67964" s="121"/>
      <c r="V67964" s="122"/>
      <c r="W67964" s="123"/>
      <c r="AC67964" s="123"/>
    </row>
    <row r="67965" spans="5:29" s="2" customFormat="1">
      <c r="E67965" s="120"/>
      <c r="M67965" s="120"/>
      <c r="N67965" s="120"/>
      <c r="U67965" s="121"/>
      <c r="V67965" s="122"/>
      <c r="W67965" s="123"/>
      <c r="AC67965" s="123"/>
    </row>
    <row r="67966" spans="5:29" s="2" customFormat="1">
      <c r="E67966" s="120"/>
      <c r="M67966" s="120"/>
      <c r="N67966" s="120"/>
      <c r="U67966" s="121"/>
      <c r="V67966" s="122"/>
      <c r="W67966" s="123"/>
      <c r="AC67966" s="123"/>
    </row>
    <row r="67967" spans="5:29" s="2" customFormat="1">
      <c r="E67967" s="120"/>
      <c r="M67967" s="120"/>
      <c r="N67967" s="120"/>
      <c r="U67967" s="121"/>
      <c r="V67967" s="122"/>
      <c r="W67967" s="123"/>
      <c r="AC67967" s="123"/>
    </row>
    <row r="67968" spans="5:29" s="2" customFormat="1">
      <c r="E67968" s="120"/>
      <c r="M67968" s="120"/>
      <c r="N67968" s="120"/>
      <c r="U67968" s="121"/>
      <c r="V67968" s="122"/>
      <c r="W67968" s="123"/>
      <c r="AC67968" s="123"/>
    </row>
    <row r="67969" spans="5:29" s="2" customFormat="1">
      <c r="E67969" s="120"/>
      <c r="M67969" s="120"/>
      <c r="N67969" s="120"/>
      <c r="U67969" s="121"/>
      <c r="V67969" s="122"/>
      <c r="W67969" s="123"/>
      <c r="AC67969" s="123"/>
    </row>
    <row r="67970" spans="5:29" s="2" customFormat="1">
      <c r="E67970" s="120"/>
      <c r="M67970" s="120"/>
      <c r="N67970" s="120"/>
      <c r="U67970" s="121"/>
      <c r="V67970" s="122"/>
      <c r="W67970" s="123"/>
      <c r="AC67970" s="123"/>
    </row>
    <row r="67971" spans="5:29" s="2" customFormat="1">
      <c r="E67971" s="120"/>
      <c r="M67971" s="120"/>
      <c r="N67971" s="120"/>
      <c r="U67971" s="121"/>
      <c r="V67971" s="122"/>
      <c r="W67971" s="123"/>
      <c r="AC67971" s="123"/>
    </row>
    <row r="67972" spans="5:29" s="2" customFormat="1">
      <c r="E67972" s="120"/>
      <c r="M67972" s="120"/>
      <c r="N67972" s="120"/>
      <c r="U67972" s="121"/>
      <c r="V67972" s="122"/>
      <c r="W67972" s="123"/>
      <c r="AC67972" s="123"/>
    </row>
    <row r="67973" spans="5:29" s="2" customFormat="1">
      <c r="E67973" s="120"/>
      <c r="M67973" s="120"/>
      <c r="N67973" s="120"/>
      <c r="U67973" s="121"/>
      <c r="V67973" s="122"/>
      <c r="W67973" s="123"/>
      <c r="AC67973" s="123"/>
    </row>
    <row r="67974" spans="5:29" s="2" customFormat="1">
      <c r="E67974" s="120"/>
      <c r="M67974" s="120"/>
      <c r="N67974" s="120"/>
      <c r="U67974" s="121"/>
      <c r="V67974" s="122"/>
      <c r="W67974" s="123"/>
      <c r="AC67974" s="123"/>
    </row>
    <row r="67975" spans="5:29" s="2" customFormat="1">
      <c r="E67975" s="120"/>
      <c r="M67975" s="120"/>
      <c r="N67975" s="120"/>
      <c r="U67975" s="121"/>
      <c r="V67975" s="122"/>
      <c r="W67975" s="123"/>
      <c r="AC67975" s="123"/>
    </row>
    <row r="67976" spans="5:29" s="2" customFormat="1">
      <c r="E67976" s="120"/>
      <c r="M67976" s="120"/>
      <c r="N67976" s="120"/>
      <c r="U67976" s="121"/>
      <c r="V67976" s="122"/>
      <c r="W67976" s="123"/>
      <c r="AC67976" s="123"/>
    </row>
    <row r="67977" spans="5:29" s="2" customFormat="1">
      <c r="E67977" s="120"/>
      <c r="M67977" s="120"/>
      <c r="N67977" s="120"/>
      <c r="U67977" s="121"/>
      <c r="V67977" s="122"/>
      <c r="W67977" s="123"/>
      <c r="AC67977" s="123"/>
    </row>
    <row r="67978" spans="5:29" s="2" customFormat="1">
      <c r="E67978" s="120"/>
      <c r="M67978" s="120"/>
      <c r="N67978" s="120"/>
      <c r="U67978" s="121"/>
      <c r="V67978" s="122"/>
      <c r="W67978" s="123"/>
      <c r="AC67978" s="123"/>
    </row>
    <row r="67979" spans="5:29" s="2" customFormat="1">
      <c r="E67979" s="120"/>
      <c r="M67979" s="120"/>
      <c r="N67979" s="120"/>
      <c r="U67979" s="121"/>
      <c r="V67979" s="122"/>
      <c r="W67979" s="123"/>
      <c r="AC67979" s="123"/>
    </row>
    <row r="67980" spans="5:29" s="2" customFormat="1">
      <c r="E67980" s="120"/>
      <c r="M67980" s="120"/>
      <c r="N67980" s="120"/>
      <c r="U67980" s="121"/>
      <c r="V67980" s="122"/>
      <c r="W67980" s="123"/>
      <c r="AC67980" s="123"/>
    </row>
    <row r="67981" spans="5:29" s="2" customFormat="1">
      <c r="E67981" s="120"/>
      <c r="M67981" s="120"/>
      <c r="N67981" s="120"/>
      <c r="U67981" s="121"/>
      <c r="V67981" s="122"/>
      <c r="W67981" s="123"/>
      <c r="AC67981" s="123"/>
    </row>
    <row r="67982" spans="5:29" s="2" customFormat="1">
      <c r="E67982" s="120"/>
      <c r="M67982" s="120"/>
      <c r="N67982" s="120"/>
      <c r="U67982" s="121"/>
      <c r="V67982" s="122"/>
      <c r="W67982" s="123"/>
      <c r="AC67982" s="123"/>
    </row>
    <row r="67983" spans="5:29" s="2" customFormat="1">
      <c r="E67983" s="120"/>
      <c r="M67983" s="120"/>
      <c r="N67983" s="120"/>
      <c r="U67983" s="121"/>
      <c r="V67983" s="122"/>
      <c r="W67983" s="123"/>
      <c r="AC67983" s="123"/>
    </row>
    <row r="67984" spans="5:29" s="2" customFormat="1">
      <c r="E67984" s="120"/>
      <c r="M67984" s="120"/>
      <c r="N67984" s="120"/>
      <c r="U67984" s="121"/>
      <c r="V67984" s="122"/>
      <c r="W67984" s="123"/>
      <c r="AC67984" s="123"/>
    </row>
    <row r="67985" spans="5:29" s="2" customFormat="1">
      <c r="E67985" s="120"/>
      <c r="M67985" s="120"/>
      <c r="N67985" s="120"/>
      <c r="U67985" s="121"/>
      <c r="V67985" s="122"/>
      <c r="W67985" s="123"/>
      <c r="AC67985" s="123"/>
    </row>
    <row r="67986" spans="5:29" s="2" customFormat="1">
      <c r="E67986" s="120"/>
      <c r="M67986" s="120"/>
      <c r="N67986" s="120"/>
      <c r="U67986" s="121"/>
      <c r="V67986" s="122"/>
      <c r="W67986" s="123"/>
      <c r="AC67986" s="123"/>
    </row>
    <row r="67987" spans="5:29" s="2" customFormat="1">
      <c r="E67987" s="120"/>
      <c r="M67987" s="120"/>
      <c r="N67987" s="120"/>
      <c r="U67987" s="121"/>
      <c r="V67987" s="122"/>
      <c r="W67987" s="123"/>
      <c r="AC67987" s="123"/>
    </row>
    <row r="67988" spans="5:29" s="2" customFormat="1">
      <c r="E67988" s="120"/>
      <c r="M67988" s="120"/>
      <c r="N67988" s="120"/>
      <c r="U67988" s="121"/>
      <c r="V67988" s="122"/>
      <c r="W67988" s="123"/>
      <c r="AC67988" s="123"/>
    </row>
    <row r="67989" spans="5:29" s="2" customFormat="1">
      <c r="E67989" s="120"/>
      <c r="M67989" s="120"/>
      <c r="N67989" s="120"/>
      <c r="U67989" s="121"/>
      <c r="V67989" s="122"/>
      <c r="W67989" s="123"/>
      <c r="AC67989" s="123"/>
    </row>
    <row r="67990" spans="5:29" s="2" customFormat="1">
      <c r="E67990" s="120"/>
      <c r="M67990" s="120"/>
      <c r="N67990" s="120"/>
      <c r="U67990" s="121"/>
      <c r="V67990" s="122"/>
      <c r="W67990" s="123"/>
      <c r="AC67990" s="123"/>
    </row>
    <row r="67991" spans="5:29" s="2" customFormat="1">
      <c r="E67991" s="120"/>
      <c r="M67991" s="120"/>
      <c r="N67991" s="120"/>
      <c r="U67991" s="121"/>
      <c r="V67991" s="122"/>
      <c r="W67991" s="123"/>
      <c r="AC67991" s="123"/>
    </row>
    <row r="67992" spans="5:29" s="2" customFormat="1">
      <c r="E67992" s="120"/>
      <c r="M67992" s="120"/>
      <c r="N67992" s="120"/>
      <c r="U67992" s="121"/>
      <c r="V67992" s="122"/>
      <c r="W67992" s="123"/>
      <c r="AC67992" s="123"/>
    </row>
    <row r="67993" spans="5:29" s="2" customFormat="1">
      <c r="E67993" s="120"/>
      <c r="M67993" s="120"/>
      <c r="N67993" s="120"/>
      <c r="U67993" s="121"/>
      <c r="V67993" s="122"/>
      <c r="W67993" s="123"/>
      <c r="AC67993" s="123"/>
    </row>
    <row r="67994" spans="5:29" s="2" customFormat="1">
      <c r="E67994" s="120"/>
      <c r="M67994" s="120"/>
      <c r="N67994" s="120"/>
      <c r="U67994" s="121"/>
      <c r="V67994" s="122"/>
      <c r="W67994" s="123"/>
      <c r="AC67994" s="123"/>
    </row>
    <row r="67995" spans="5:29" s="2" customFormat="1">
      <c r="E67995" s="120"/>
      <c r="M67995" s="120"/>
      <c r="N67995" s="120"/>
      <c r="U67995" s="121"/>
      <c r="V67995" s="122"/>
      <c r="W67995" s="123"/>
      <c r="AC67995" s="123"/>
    </row>
    <row r="67996" spans="5:29" s="2" customFormat="1">
      <c r="E67996" s="120"/>
      <c r="M67996" s="120"/>
      <c r="N67996" s="120"/>
      <c r="U67996" s="121"/>
      <c r="V67996" s="122"/>
      <c r="W67996" s="123"/>
      <c r="AC67996" s="123"/>
    </row>
    <row r="67997" spans="5:29" s="2" customFormat="1">
      <c r="E67997" s="120"/>
      <c r="M67997" s="120"/>
      <c r="N67997" s="120"/>
      <c r="U67997" s="121"/>
      <c r="V67997" s="122"/>
      <c r="W67997" s="123"/>
      <c r="AC67997" s="123"/>
    </row>
    <row r="67998" spans="5:29" s="2" customFormat="1">
      <c r="E67998" s="120"/>
      <c r="M67998" s="120"/>
      <c r="N67998" s="120"/>
      <c r="U67998" s="121"/>
      <c r="V67998" s="122"/>
      <c r="W67998" s="123"/>
      <c r="AC67998" s="123"/>
    </row>
    <row r="67999" spans="5:29" s="2" customFormat="1">
      <c r="E67999" s="120"/>
      <c r="M67999" s="120"/>
      <c r="N67999" s="120"/>
      <c r="U67999" s="121"/>
      <c r="V67999" s="122"/>
      <c r="W67999" s="123"/>
      <c r="AC67999" s="123"/>
    </row>
    <row r="68000" spans="5:29" s="2" customFormat="1">
      <c r="E68000" s="120"/>
      <c r="M68000" s="120"/>
      <c r="N68000" s="120"/>
      <c r="U68000" s="121"/>
      <c r="V68000" s="122"/>
      <c r="W68000" s="123"/>
      <c r="AC68000" s="123"/>
    </row>
    <row r="68001" spans="5:29" s="2" customFormat="1">
      <c r="E68001" s="120"/>
      <c r="M68001" s="120"/>
      <c r="N68001" s="120"/>
      <c r="U68001" s="121"/>
      <c r="V68001" s="122"/>
      <c r="W68001" s="123"/>
      <c r="AC68001" s="123"/>
    </row>
    <row r="68002" spans="5:29" s="2" customFormat="1">
      <c r="E68002" s="120"/>
      <c r="M68002" s="120"/>
      <c r="N68002" s="120"/>
      <c r="U68002" s="121"/>
      <c r="V68002" s="122"/>
      <c r="W68002" s="123"/>
      <c r="AC68002" s="123"/>
    </row>
    <row r="68003" spans="5:29" s="2" customFormat="1">
      <c r="E68003" s="120"/>
      <c r="M68003" s="120"/>
      <c r="N68003" s="120"/>
      <c r="U68003" s="121"/>
      <c r="V68003" s="122"/>
      <c r="W68003" s="123"/>
      <c r="AC68003" s="123"/>
    </row>
    <row r="68004" spans="5:29" s="2" customFormat="1">
      <c r="E68004" s="120"/>
      <c r="M68004" s="120"/>
      <c r="N68004" s="120"/>
      <c r="U68004" s="121"/>
      <c r="V68004" s="122"/>
      <c r="W68004" s="123"/>
      <c r="AC68004" s="123"/>
    </row>
    <row r="68005" spans="5:29" s="2" customFormat="1">
      <c r="E68005" s="120"/>
      <c r="M68005" s="120"/>
      <c r="N68005" s="120"/>
      <c r="U68005" s="121"/>
      <c r="V68005" s="122"/>
      <c r="W68005" s="123"/>
      <c r="AC68005" s="123"/>
    </row>
    <row r="68006" spans="5:29" s="2" customFormat="1">
      <c r="E68006" s="120"/>
      <c r="M68006" s="120"/>
      <c r="N68006" s="120"/>
      <c r="U68006" s="121"/>
      <c r="V68006" s="122"/>
      <c r="W68006" s="123"/>
      <c r="AC68006" s="123"/>
    </row>
    <row r="68007" spans="5:29" s="2" customFormat="1">
      <c r="E68007" s="120"/>
      <c r="M68007" s="120"/>
      <c r="N68007" s="120"/>
      <c r="U68007" s="121"/>
      <c r="V68007" s="122"/>
      <c r="W68007" s="123"/>
      <c r="AC68007" s="123"/>
    </row>
    <row r="68008" spans="5:29" s="2" customFormat="1">
      <c r="E68008" s="120"/>
      <c r="M68008" s="120"/>
      <c r="N68008" s="120"/>
      <c r="U68008" s="121"/>
      <c r="V68008" s="122"/>
      <c r="W68008" s="123"/>
      <c r="AC68008" s="123"/>
    </row>
    <row r="68009" spans="5:29" s="2" customFormat="1">
      <c r="E68009" s="120"/>
      <c r="M68009" s="120"/>
      <c r="N68009" s="120"/>
      <c r="U68009" s="121"/>
      <c r="V68009" s="122"/>
      <c r="W68009" s="123"/>
      <c r="AC68009" s="123"/>
    </row>
    <row r="68010" spans="5:29" s="2" customFormat="1">
      <c r="E68010" s="120"/>
      <c r="M68010" s="120"/>
      <c r="N68010" s="120"/>
      <c r="U68010" s="121"/>
      <c r="V68010" s="122"/>
      <c r="W68010" s="123"/>
      <c r="AC68010" s="123"/>
    </row>
    <row r="68011" spans="5:29" s="2" customFormat="1">
      <c r="E68011" s="120"/>
      <c r="M68011" s="120"/>
      <c r="N68011" s="120"/>
      <c r="U68011" s="121"/>
      <c r="V68011" s="122"/>
      <c r="W68011" s="123"/>
      <c r="AC68011" s="123"/>
    </row>
    <row r="68012" spans="5:29" s="2" customFormat="1">
      <c r="E68012" s="120"/>
      <c r="M68012" s="120"/>
      <c r="N68012" s="120"/>
      <c r="U68012" s="121"/>
      <c r="V68012" s="122"/>
      <c r="W68012" s="123"/>
      <c r="AC68012" s="123"/>
    </row>
    <row r="68013" spans="5:29" s="2" customFormat="1">
      <c r="E68013" s="120"/>
      <c r="M68013" s="120"/>
      <c r="N68013" s="120"/>
      <c r="U68013" s="121"/>
      <c r="V68013" s="122"/>
      <c r="W68013" s="123"/>
      <c r="AC68013" s="123"/>
    </row>
    <row r="68014" spans="5:29" s="2" customFormat="1">
      <c r="E68014" s="120"/>
      <c r="M68014" s="120"/>
      <c r="N68014" s="120"/>
      <c r="U68014" s="121"/>
      <c r="V68014" s="122"/>
      <c r="W68014" s="123"/>
      <c r="AC68014" s="123"/>
    </row>
    <row r="68015" spans="5:29" s="2" customFormat="1">
      <c r="E68015" s="120"/>
      <c r="M68015" s="120"/>
      <c r="N68015" s="120"/>
      <c r="U68015" s="121"/>
      <c r="V68015" s="122"/>
      <c r="W68015" s="123"/>
      <c r="AC68015" s="123"/>
    </row>
    <row r="68016" spans="5:29" s="2" customFormat="1">
      <c r="E68016" s="120"/>
      <c r="M68016" s="120"/>
      <c r="N68016" s="120"/>
      <c r="U68016" s="121"/>
      <c r="V68016" s="122"/>
      <c r="W68016" s="123"/>
      <c r="AC68016" s="123"/>
    </row>
    <row r="68017" spans="5:29" s="2" customFormat="1">
      <c r="E68017" s="120"/>
      <c r="M68017" s="120"/>
      <c r="N68017" s="120"/>
      <c r="U68017" s="121"/>
      <c r="V68017" s="122"/>
      <c r="W68017" s="123"/>
      <c r="AC68017" s="123"/>
    </row>
    <row r="68018" spans="5:29" s="2" customFormat="1">
      <c r="E68018" s="120"/>
      <c r="M68018" s="120"/>
      <c r="N68018" s="120"/>
      <c r="U68018" s="121"/>
      <c r="V68018" s="122"/>
      <c r="W68018" s="123"/>
      <c r="AC68018" s="123"/>
    </row>
    <row r="68019" spans="5:29" s="2" customFormat="1">
      <c r="E68019" s="120"/>
      <c r="M68019" s="120"/>
      <c r="N68019" s="120"/>
      <c r="U68019" s="121"/>
      <c r="V68019" s="122"/>
      <c r="W68019" s="123"/>
      <c r="AC68019" s="123"/>
    </row>
    <row r="68020" spans="5:29" s="2" customFormat="1">
      <c r="E68020" s="120"/>
      <c r="M68020" s="120"/>
      <c r="N68020" s="120"/>
      <c r="U68020" s="121"/>
      <c r="V68020" s="122"/>
      <c r="W68020" s="123"/>
      <c r="AC68020" s="123"/>
    </row>
    <row r="68021" spans="5:29" s="2" customFormat="1">
      <c r="E68021" s="120"/>
      <c r="M68021" s="120"/>
      <c r="N68021" s="120"/>
      <c r="U68021" s="121"/>
      <c r="V68021" s="122"/>
      <c r="W68021" s="123"/>
      <c r="AC68021" s="123"/>
    </row>
    <row r="68022" spans="5:29" s="2" customFormat="1">
      <c r="E68022" s="120"/>
      <c r="M68022" s="120"/>
      <c r="N68022" s="120"/>
      <c r="U68022" s="121"/>
      <c r="V68022" s="122"/>
      <c r="W68022" s="123"/>
      <c r="AC68022" s="123"/>
    </row>
    <row r="68023" spans="5:29" s="2" customFormat="1">
      <c r="E68023" s="120"/>
      <c r="M68023" s="120"/>
      <c r="N68023" s="120"/>
      <c r="U68023" s="121"/>
      <c r="V68023" s="122"/>
      <c r="W68023" s="123"/>
      <c r="AC68023" s="123"/>
    </row>
    <row r="68024" spans="5:29" s="2" customFormat="1">
      <c r="E68024" s="120"/>
      <c r="M68024" s="120"/>
      <c r="N68024" s="120"/>
      <c r="U68024" s="121"/>
      <c r="V68024" s="122"/>
      <c r="W68024" s="123"/>
      <c r="AC68024" s="123"/>
    </row>
    <row r="68025" spans="5:29" s="2" customFormat="1">
      <c r="E68025" s="120"/>
      <c r="M68025" s="120"/>
      <c r="N68025" s="120"/>
      <c r="U68025" s="121"/>
      <c r="V68025" s="122"/>
      <c r="W68025" s="123"/>
      <c r="AC68025" s="123"/>
    </row>
    <row r="68026" spans="5:29" s="2" customFormat="1">
      <c r="E68026" s="120"/>
      <c r="M68026" s="120"/>
      <c r="N68026" s="120"/>
      <c r="U68026" s="121"/>
      <c r="V68026" s="122"/>
      <c r="W68026" s="123"/>
      <c r="AC68026" s="123"/>
    </row>
    <row r="68027" spans="5:29" s="2" customFormat="1">
      <c r="E68027" s="120"/>
      <c r="M68027" s="120"/>
      <c r="N68027" s="120"/>
      <c r="U68027" s="121"/>
      <c r="V68027" s="122"/>
      <c r="W68027" s="123"/>
      <c r="AC68027" s="123"/>
    </row>
    <row r="68028" spans="5:29" s="2" customFormat="1">
      <c r="E68028" s="120"/>
      <c r="M68028" s="120"/>
      <c r="N68028" s="120"/>
      <c r="U68028" s="121"/>
      <c r="V68028" s="122"/>
      <c r="W68028" s="123"/>
      <c r="AC68028" s="123"/>
    </row>
    <row r="68029" spans="5:29" s="2" customFormat="1">
      <c r="E68029" s="120"/>
      <c r="M68029" s="120"/>
      <c r="N68029" s="120"/>
      <c r="U68029" s="121"/>
      <c r="V68029" s="122"/>
      <c r="W68029" s="123"/>
      <c r="AC68029" s="123"/>
    </row>
    <row r="68030" spans="5:29" s="2" customFormat="1">
      <c r="E68030" s="120"/>
      <c r="M68030" s="120"/>
      <c r="N68030" s="120"/>
      <c r="U68030" s="121"/>
      <c r="V68030" s="122"/>
      <c r="W68030" s="123"/>
      <c r="AC68030" s="123"/>
    </row>
    <row r="68031" spans="5:29" s="2" customFormat="1">
      <c r="E68031" s="120"/>
      <c r="M68031" s="120"/>
      <c r="N68031" s="120"/>
      <c r="U68031" s="121"/>
      <c r="V68031" s="122"/>
      <c r="W68031" s="123"/>
      <c r="AC68031" s="123"/>
    </row>
    <row r="68032" spans="5:29" s="2" customFormat="1">
      <c r="E68032" s="120"/>
      <c r="M68032" s="120"/>
      <c r="N68032" s="120"/>
      <c r="U68032" s="121"/>
      <c r="V68032" s="122"/>
      <c r="W68032" s="123"/>
      <c r="AC68032" s="123"/>
    </row>
    <row r="68033" spans="5:29" s="2" customFormat="1">
      <c r="E68033" s="120"/>
      <c r="M68033" s="120"/>
      <c r="N68033" s="120"/>
      <c r="U68033" s="121"/>
      <c r="V68033" s="122"/>
      <c r="W68033" s="123"/>
      <c r="AC68033" s="123"/>
    </row>
    <row r="68034" spans="5:29" s="2" customFormat="1">
      <c r="E68034" s="120"/>
      <c r="M68034" s="120"/>
      <c r="N68034" s="120"/>
      <c r="U68034" s="121"/>
      <c r="V68034" s="122"/>
      <c r="W68034" s="123"/>
      <c r="AC68034" s="123"/>
    </row>
    <row r="68035" spans="5:29" s="2" customFormat="1">
      <c r="E68035" s="120"/>
      <c r="M68035" s="120"/>
      <c r="N68035" s="120"/>
      <c r="U68035" s="121"/>
      <c r="V68035" s="122"/>
      <c r="W68035" s="123"/>
      <c r="AC68035" s="123"/>
    </row>
    <row r="68036" spans="5:29" s="2" customFormat="1">
      <c r="E68036" s="120"/>
      <c r="M68036" s="120"/>
      <c r="N68036" s="120"/>
      <c r="U68036" s="121"/>
      <c r="V68036" s="122"/>
      <c r="W68036" s="123"/>
      <c r="AC68036" s="123"/>
    </row>
    <row r="68037" spans="5:29" s="2" customFormat="1">
      <c r="E68037" s="120"/>
      <c r="M68037" s="120"/>
      <c r="N68037" s="120"/>
      <c r="U68037" s="121"/>
      <c r="V68037" s="122"/>
      <c r="W68037" s="123"/>
      <c r="AC68037" s="123"/>
    </row>
    <row r="68038" spans="5:29" s="2" customFormat="1">
      <c r="E68038" s="120"/>
      <c r="M68038" s="120"/>
      <c r="N68038" s="120"/>
      <c r="U68038" s="121"/>
      <c r="V68038" s="122"/>
      <c r="W68038" s="123"/>
      <c r="AC68038" s="123"/>
    </row>
    <row r="68039" spans="5:29" s="2" customFormat="1">
      <c r="E68039" s="120"/>
      <c r="M68039" s="120"/>
      <c r="N68039" s="120"/>
      <c r="U68039" s="121"/>
      <c r="V68039" s="122"/>
      <c r="W68039" s="123"/>
      <c r="AC68039" s="123"/>
    </row>
    <row r="68040" spans="5:29" s="2" customFormat="1">
      <c r="E68040" s="120"/>
      <c r="M68040" s="120"/>
      <c r="N68040" s="120"/>
      <c r="U68040" s="121"/>
      <c r="V68040" s="122"/>
      <c r="W68040" s="123"/>
      <c r="AC68040" s="123"/>
    </row>
    <row r="68041" spans="5:29" s="2" customFormat="1">
      <c r="E68041" s="120"/>
      <c r="M68041" s="120"/>
      <c r="N68041" s="120"/>
      <c r="U68041" s="121"/>
      <c r="V68041" s="122"/>
      <c r="W68041" s="123"/>
      <c r="AC68041" s="123"/>
    </row>
    <row r="68042" spans="5:29" s="2" customFormat="1">
      <c r="E68042" s="120"/>
      <c r="M68042" s="120"/>
      <c r="N68042" s="120"/>
      <c r="U68042" s="121"/>
      <c r="V68042" s="122"/>
      <c r="W68042" s="123"/>
      <c r="AC68042" s="123"/>
    </row>
    <row r="68043" spans="5:29" s="2" customFormat="1">
      <c r="E68043" s="120"/>
      <c r="M68043" s="120"/>
      <c r="N68043" s="120"/>
      <c r="U68043" s="121"/>
      <c r="V68043" s="122"/>
      <c r="W68043" s="123"/>
      <c r="AC68043" s="123"/>
    </row>
    <row r="68044" spans="5:29" s="2" customFormat="1">
      <c r="E68044" s="120"/>
      <c r="M68044" s="120"/>
      <c r="N68044" s="120"/>
      <c r="U68044" s="121"/>
      <c r="V68044" s="122"/>
      <c r="W68044" s="123"/>
      <c r="AC68044" s="123"/>
    </row>
    <row r="68045" spans="5:29" s="2" customFormat="1">
      <c r="E68045" s="120"/>
      <c r="M68045" s="120"/>
      <c r="N68045" s="120"/>
      <c r="U68045" s="121"/>
      <c r="V68045" s="122"/>
      <c r="W68045" s="123"/>
      <c r="AC68045" s="123"/>
    </row>
    <row r="68046" spans="5:29" s="2" customFormat="1">
      <c r="E68046" s="120"/>
      <c r="M68046" s="120"/>
      <c r="N68046" s="120"/>
      <c r="U68046" s="121"/>
      <c r="V68046" s="122"/>
      <c r="W68046" s="123"/>
      <c r="AC68046" s="123"/>
    </row>
    <row r="68047" spans="5:29" s="2" customFormat="1">
      <c r="E68047" s="120"/>
      <c r="M68047" s="120"/>
      <c r="N68047" s="120"/>
      <c r="U68047" s="121"/>
      <c r="V68047" s="122"/>
      <c r="W68047" s="123"/>
      <c r="AC68047" s="123"/>
    </row>
    <row r="68048" spans="5:29" s="2" customFormat="1">
      <c r="E68048" s="120"/>
      <c r="M68048" s="120"/>
      <c r="N68048" s="120"/>
      <c r="U68048" s="121"/>
      <c r="V68048" s="122"/>
      <c r="W68048" s="123"/>
      <c r="AC68048" s="123"/>
    </row>
    <row r="68049" spans="5:29" s="2" customFormat="1">
      <c r="E68049" s="120"/>
      <c r="M68049" s="120"/>
      <c r="N68049" s="120"/>
      <c r="U68049" s="121"/>
      <c r="V68049" s="122"/>
      <c r="W68049" s="123"/>
      <c r="AC68049" s="123"/>
    </row>
    <row r="68050" spans="5:29" s="2" customFormat="1">
      <c r="E68050" s="120"/>
      <c r="M68050" s="120"/>
      <c r="N68050" s="120"/>
      <c r="U68050" s="121"/>
      <c r="V68050" s="122"/>
      <c r="W68050" s="123"/>
      <c r="AC68050" s="123"/>
    </row>
    <row r="68051" spans="5:29" s="2" customFormat="1">
      <c r="E68051" s="120"/>
      <c r="M68051" s="120"/>
      <c r="N68051" s="120"/>
      <c r="U68051" s="121"/>
      <c r="V68051" s="122"/>
      <c r="W68051" s="123"/>
      <c r="AC68051" s="123"/>
    </row>
    <row r="68052" spans="5:29" s="2" customFormat="1">
      <c r="E68052" s="120"/>
      <c r="M68052" s="120"/>
      <c r="N68052" s="120"/>
      <c r="U68052" s="121"/>
      <c r="V68052" s="122"/>
      <c r="W68052" s="123"/>
      <c r="AC68052" s="123"/>
    </row>
    <row r="68053" spans="5:29" s="2" customFormat="1">
      <c r="E68053" s="120"/>
      <c r="M68053" s="120"/>
      <c r="N68053" s="120"/>
      <c r="U68053" s="121"/>
      <c r="V68053" s="122"/>
      <c r="W68053" s="123"/>
      <c r="AC68053" s="123"/>
    </row>
    <row r="68054" spans="5:29" s="2" customFormat="1">
      <c r="E68054" s="120"/>
      <c r="M68054" s="120"/>
      <c r="N68054" s="120"/>
      <c r="U68054" s="121"/>
      <c r="V68054" s="122"/>
      <c r="W68054" s="123"/>
      <c r="AC68054" s="123"/>
    </row>
    <row r="68055" spans="5:29" s="2" customFormat="1">
      <c r="E68055" s="120"/>
      <c r="M68055" s="120"/>
      <c r="N68055" s="120"/>
      <c r="U68055" s="121"/>
      <c r="V68055" s="122"/>
      <c r="W68055" s="123"/>
      <c r="AC68055" s="123"/>
    </row>
    <row r="68056" spans="5:29" s="2" customFormat="1">
      <c r="E68056" s="120"/>
      <c r="M68056" s="120"/>
      <c r="N68056" s="120"/>
      <c r="U68056" s="121"/>
      <c r="V68056" s="122"/>
      <c r="W68056" s="123"/>
      <c r="AC68056" s="123"/>
    </row>
    <row r="68057" spans="5:29" s="2" customFormat="1">
      <c r="E68057" s="120"/>
      <c r="M68057" s="120"/>
      <c r="N68057" s="120"/>
      <c r="U68057" s="121"/>
      <c r="V68057" s="122"/>
      <c r="W68057" s="123"/>
      <c r="AC68057" s="123"/>
    </row>
    <row r="68058" spans="5:29" s="2" customFormat="1">
      <c r="E68058" s="120"/>
      <c r="M68058" s="120"/>
      <c r="N68058" s="120"/>
      <c r="U68058" s="121"/>
      <c r="V68058" s="122"/>
      <c r="W68058" s="123"/>
      <c r="AC68058" s="123"/>
    </row>
    <row r="68059" spans="5:29" s="2" customFormat="1">
      <c r="E68059" s="120"/>
      <c r="M68059" s="120"/>
      <c r="N68059" s="120"/>
      <c r="U68059" s="121"/>
      <c r="V68059" s="122"/>
      <c r="W68059" s="123"/>
      <c r="AC68059" s="123"/>
    </row>
    <row r="68060" spans="5:29" s="2" customFormat="1">
      <c r="E68060" s="120"/>
      <c r="M68060" s="120"/>
      <c r="N68060" s="120"/>
      <c r="U68060" s="121"/>
      <c r="V68060" s="122"/>
      <c r="W68060" s="123"/>
      <c r="AC68060" s="123"/>
    </row>
    <row r="68061" spans="5:29" s="2" customFormat="1">
      <c r="E68061" s="120"/>
      <c r="M68061" s="120"/>
      <c r="N68061" s="120"/>
      <c r="U68061" s="121"/>
      <c r="V68061" s="122"/>
      <c r="W68061" s="123"/>
      <c r="AC68061" s="123"/>
    </row>
    <row r="68062" spans="5:29" s="2" customFormat="1">
      <c r="E68062" s="120"/>
      <c r="M68062" s="120"/>
      <c r="N68062" s="120"/>
      <c r="U68062" s="121"/>
      <c r="V68062" s="122"/>
      <c r="W68062" s="123"/>
      <c r="AC68062" s="123"/>
    </row>
    <row r="68063" spans="5:29" s="2" customFormat="1">
      <c r="E68063" s="120"/>
      <c r="M68063" s="120"/>
      <c r="N68063" s="120"/>
      <c r="U68063" s="121"/>
      <c r="V68063" s="122"/>
      <c r="W68063" s="123"/>
      <c r="AC68063" s="123"/>
    </row>
    <row r="68064" spans="5:29" s="2" customFormat="1">
      <c r="E68064" s="120"/>
      <c r="M68064" s="120"/>
      <c r="N68064" s="120"/>
      <c r="U68064" s="121"/>
      <c r="V68064" s="122"/>
      <c r="W68064" s="123"/>
      <c r="AC68064" s="123"/>
    </row>
    <row r="68065" spans="5:29" s="2" customFormat="1">
      <c r="E68065" s="120"/>
      <c r="M68065" s="120"/>
      <c r="N68065" s="120"/>
      <c r="U68065" s="121"/>
      <c r="V68065" s="122"/>
      <c r="W68065" s="123"/>
      <c r="AC68065" s="123"/>
    </row>
    <row r="68066" spans="5:29" s="2" customFormat="1">
      <c r="E68066" s="120"/>
      <c r="M68066" s="120"/>
      <c r="N68066" s="120"/>
      <c r="U68066" s="121"/>
      <c r="V68066" s="122"/>
      <c r="W68066" s="123"/>
      <c r="AC68066" s="123"/>
    </row>
    <row r="68067" spans="5:29" s="2" customFormat="1">
      <c r="E68067" s="120"/>
      <c r="M68067" s="120"/>
      <c r="N68067" s="120"/>
      <c r="U68067" s="121"/>
      <c r="V68067" s="122"/>
      <c r="W68067" s="123"/>
      <c r="AC68067" s="123"/>
    </row>
    <row r="68068" spans="5:29" s="2" customFormat="1">
      <c r="E68068" s="120"/>
      <c r="M68068" s="120"/>
      <c r="N68068" s="120"/>
      <c r="U68068" s="121"/>
      <c r="V68068" s="122"/>
      <c r="W68068" s="123"/>
      <c r="AC68068" s="123"/>
    </row>
    <row r="68069" spans="5:29" s="2" customFormat="1">
      <c r="E68069" s="120"/>
      <c r="M68069" s="120"/>
      <c r="N68069" s="120"/>
      <c r="U68069" s="121"/>
      <c r="V68069" s="122"/>
      <c r="W68069" s="123"/>
      <c r="AC68069" s="123"/>
    </row>
    <row r="68070" spans="5:29" s="2" customFormat="1">
      <c r="E68070" s="120"/>
      <c r="M68070" s="120"/>
      <c r="N68070" s="120"/>
      <c r="U68070" s="121"/>
      <c r="V68070" s="122"/>
      <c r="W68070" s="123"/>
      <c r="AC68070" s="123"/>
    </row>
    <row r="68071" spans="5:29" s="2" customFormat="1">
      <c r="E68071" s="120"/>
      <c r="M68071" s="120"/>
      <c r="N68071" s="120"/>
      <c r="U68071" s="121"/>
      <c r="V68071" s="122"/>
      <c r="W68071" s="123"/>
      <c r="AC68071" s="123"/>
    </row>
    <row r="68072" spans="5:29" s="2" customFormat="1">
      <c r="E68072" s="120"/>
      <c r="M68072" s="120"/>
      <c r="N68072" s="120"/>
      <c r="U68072" s="121"/>
      <c r="V68072" s="122"/>
      <c r="W68072" s="123"/>
      <c r="AC68072" s="123"/>
    </row>
    <row r="68073" spans="5:29" s="2" customFormat="1">
      <c r="E68073" s="120"/>
      <c r="M68073" s="120"/>
      <c r="N68073" s="120"/>
      <c r="U68073" s="121"/>
      <c r="V68073" s="122"/>
      <c r="W68073" s="123"/>
      <c r="AC68073" s="123"/>
    </row>
    <row r="68074" spans="5:29" s="2" customFormat="1">
      <c r="E68074" s="120"/>
      <c r="M68074" s="120"/>
      <c r="N68074" s="120"/>
      <c r="U68074" s="121"/>
      <c r="V68074" s="122"/>
      <c r="W68074" s="123"/>
      <c r="AC68074" s="123"/>
    </row>
    <row r="68075" spans="5:29" s="2" customFormat="1">
      <c r="E68075" s="120"/>
      <c r="M68075" s="120"/>
      <c r="N68075" s="120"/>
      <c r="U68075" s="121"/>
      <c r="V68075" s="122"/>
      <c r="W68075" s="123"/>
      <c r="AC68075" s="123"/>
    </row>
    <row r="68076" spans="5:29" s="2" customFormat="1">
      <c r="E68076" s="120"/>
      <c r="M68076" s="120"/>
      <c r="N68076" s="120"/>
      <c r="U68076" s="121"/>
      <c r="V68076" s="122"/>
      <c r="W68076" s="123"/>
      <c r="AC68076" s="123"/>
    </row>
    <row r="68077" spans="5:29" s="2" customFormat="1">
      <c r="E68077" s="120"/>
      <c r="M68077" s="120"/>
      <c r="N68077" s="120"/>
      <c r="U68077" s="121"/>
      <c r="V68077" s="122"/>
      <c r="W68077" s="123"/>
      <c r="AC68077" s="123"/>
    </row>
    <row r="68078" spans="5:29" s="2" customFormat="1">
      <c r="E68078" s="120"/>
      <c r="M68078" s="120"/>
      <c r="N68078" s="120"/>
      <c r="U68078" s="121"/>
      <c r="V68078" s="122"/>
      <c r="W68078" s="123"/>
      <c r="AC68078" s="123"/>
    </row>
    <row r="68079" spans="5:29" s="2" customFormat="1">
      <c r="E68079" s="120"/>
      <c r="M68079" s="120"/>
      <c r="N68079" s="120"/>
      <c r="U68079" s="121"/>
      <c r="V68079" s="122"/>
      <c r="W68079" s="123"/>
      <c r="AC68079" s="123"/>
    </row>
    <row r="68080" spans="5:29" s="2" customFormat="1">
      <c r="E68080" s="120"/>
      <c r="M68080" s="120"/>
      <c r="N68080" s="120"/>
      <c r="U68080" s="121"/>
      <c r="V68080" s="122"/>
      <c r="W68080" s="123"/>
      <c r="AC68080" s="123"/>
    </row>
    <row r="68081" spans="5:29" s="2" customFormat="1">
      <c r="E68081" s="120"/>
      <c r="M68081" s="120"/>
      <c r="N68081" s="120"/>
      <c r="U68081" s="121"/>
      <c r="V68081" s="122"/>
      <c r="W68081" s="123"/>
      <c r="AC68081" s="123"/>
    </row>
    <row r="68082" spans="5:29" s="2" customFormat="1">
      <c r="E68082" s="120"/>
      <c r="M68082" s="120"/>
      <c r="N68082" s="120"/>
      <c r="U68082" s="121"/>
      <c r="V68082" s="122"/>
      <c r="W68082" s="123"/>
      <c r="AC68082" s="123"/>
    </row>
    <row r="68083" spans="5:29" s="2" customFormat="1">
      <c r="E68083" s="120"/>
      <c r="M68083" s="120"/>
      <c r="N68083" s="120"/>
      <c r="U68083" s="121"/>
      <c r="V68083" s="122"/>
      <c r="W68083" s="123"/>
      <c r="AC68083" s="123"/>
    </row>
    <row r="68084" spans="5:29" s="2" customFormat="1">
      <c r="E68084" s="120"/>
      <c r="M68084" s="120"/>
      <c r="N68084" s="120"/>
      <c r="U68084" s="121"/>
      <c r="V68084" s="122"/>
      <c r="W68084" s="123"/>
      <c r="AC68084" s="123"/>
    </row>
    <row r="68085" spans="5:29" s="2" customFormat="1">
      <c r="E68085" s="120"/>
      <c r="M68085" s="120"/>
      <c r="N68085" s="120"/>
      <c r="U68085" s="121"/>
      <c r="V68085" s="122"/>
      <c r="W68085" s="123"/>
      <c r="AC68085" s="123"/>
    </row>
    <row r="68086" spans="5:29" s="2" customFormat="1">
      <c r="E68086" s="120"/>
      <c r="M68086" s="120"/>
      <c r="N68086" s="120"/>
      <c r="U68086" s="121"/>
      <c r="V68086" s="122"/>
      <c r="W68086" s="123"/>
      <c r="AC68086" s="123"/>
    </row>
    <row r="68087" spans="5:29" s="2" customFormat="1">
      <c r="E68087" s="120"/>
      <c r="M68087" s="120"/>
      <c r="N68087" s="120"/>
      <c r="U68087" s="121"/>
      <c r="V68087" s="122"/>
      <c r="W68087" s="123"/>
      <c r="AC68087" s="123"/>
    </row>
    <row r="68088" spans="5:29" s="2" customFormat="1">
      <c r="E68088" s="120"/>
      <c r="M68088" s="120"/>
      <c r="N68088" s="120"/>
      <c r="U68088" s="121"/>
      <c r="V68088" s="122"/>
      <c r="W68088" s="123"/>
      <c r="AC68088" s="123"/>
    </row>
    <row r="68089" spans="5:29" s="2" customFormat="1">
      <c r="E68089" s="120"/>
      <c r="M68089" s="120"/>
      <c r="N68089" s="120"/>
      <c r="U68089" s="121"/>
      <c r="V68089" s="122"/>
      <c r="W68089" s="123"/>
      <c r="AC68089" s="123"/>
    </row>
    <row r="68090" spans="5:29" s="2" customFormat="1">
      <c r="E68090" s="120"/>
      <c r="M68090" s="120"/>
      <c r="N68090" s="120"/>
      <c r="U68090" s="121"/>
      <c r="V68090" s="122"/>
      <c r="W68090" s="123"/>
      <c r="AC68090" s="123"/>
    </row>
    <row r="68091" spans="5:29" s="2" customFormat="1">
      <c r="E68091" s="120"/>
      <c r="M68091" s="120"/>
      <c r="N68091" s="120"/>
      <c r="U68091" s="121"/>
      <c r="V68091" s="122"/>
      <c r="W68091" s="123"/>
      <c r="AC68091" s="123"/>
    </row>
    <row r="68092" spans="5:29" s="2" customFormat="1">
      <c r="E68092" s="120"/>
      <c r="M68092" s="120"/>
      <c r="N68092" s="120"/>
      <c r="U68092" s="121"/>
      <c r="V68092" s="122"/>
      <c r="W68092" s="123"/>
      <c r="AC68092" s="123"/>
    </row>
    <row r="68093" spans="5:29" s="2" customFormat="1">
      <c r="E68093" s="120"/>
      <c r="M68093" s="120"/>
      <c r="N68093" s="120"/>
      <c r="U68093" s="121"/>
      <c r="V68093" s="122"/>
      <c r="W68093" s="123"/>
      <c r="AC68093" s="123"/>
    </row>
    <row r="68094" spans="5:29" s="2" customFormat="1">
      <c r="E68094" s="120"/>
      <c r="M68094" s="120"/>
      <c r="N68094" s="120"/>
      <c r="U68094" s="121"/>
      <c r="V68094" s="122"/>
      <c r="W68094" s="123"/>
      <c r="AC68094" s="123"/>
    </row>
    <row r="68095" spans="5:29" s="2" customFormat="1">
      <c r="E68095" s="120"/>
      <c r="M68095" s="120"/>
      <c r="N68095" s="120"/>
      <c r="U68095" s="121"/>
      <c r="V68095" s="122"/>
      <c r="W68095" s="123"/>
      <c r="AC68095" s="123"/>
    </row>
    <row r="68096" spans="5:29" s="2" customFormat="1">
      <c r="E68096" s="120"/>
      <c r="M68096" s="120"/>
      <c r="N68096" s="120"/>
      <c r="U68096" s="121"/>
      <c r="V68096" s="122"/>
      <c r="W68096" s="123"/>
      <c r="AC68096" s="123"/>
    </row>
    <row r="68097" spans="5:29" s="2" customFormat="1">
      <c r="E68097" s="120"/>
      <c r="M68097" s="120"/>
      <c r="N68097" s="120"/>
      <c r="U68097" s="121"/>
      <c r="V68097" s="122"/>
      <c r="W68097" s="123"/>
      <c r="AC68097" s="123"/>
    </row>
    <row r="68098" spans="5:29" s="2" customFormat="1">
      <c r="E68098" s="120"/>
      <c r="M68098" s="120"/>
      <c r="N68098" s="120"/>
      <c r="U68098" s="121"/>
      <c r="V68098" s="122"/>
      <c r="W68098" s="123"/>
      <c r="AC68098" s="123"/>
    </row>
    <row r="68099" spans="5:29" s="2" customFormat="1">
      <c r="E68099" s="120"/>
      <c r="M68099" s="120"/>
      <c r="N68099" s="120"/>
      <c r="U68099" s="121"/>
      <c r="V68099" s="122"/>
      <c r="W68099" s="123"/>
      <c r="AC68099" s="123"/>
    </row>
    <row r="68100" spans="5:29" s="2" customFormat="1">
      <c r="E68100" s="120"/>
      <c r="M68100" s="120"/>
      <c r="N68100" s="120"/>
      <c r="U68100" s="121"/>
      <c r="V68100" s="122"/>
      <c r="W68100" s="123"/>
      <c r="AC68100" s="123"/>
    </row>
    <row r="68101" spans="5:29" s="2" customFormat="1">
      <c r="E68101" s="120"/>
      <c r="M68101" s="120"/>
      <c r="N68101" s="120"/>
      <c r="U68101" s="121"/>
      <c r="V68101" s="122"/>
      <c r="W68101" s="123"/>
      <c r="AC68101" s="123"/>
    </row>
    <row r="68102" spans="5:29" s="2" customFormat="1">
      <c r="E68102" s="120"/>
      <c r="M68102" s="120"/>
      <c r="N68102" s="120"/>
      <c r="U68102" s="121"/>
      <c r="V68102" s="122"/>
      <c r="W68102" s="123"/>
      <c r="AC68102" s="123"/>
    </row>
    <row r="68103" spans="5:29" s="2" customFormat="1">
      <c r="E68103" s="120"/>
      <c r="M68103" s="120"/>
      <c r="N68103" s="120"/>
      <c r="U68103" s="121"/>
      <c r="V68103" s="122"/>
      <c r="W68103" s="123"/>
      <c r="AC68103" s="123"/>
    </row>
    <row r="68104" spans="5:29" s="2" customFormat="1">
      <c r="E68104" s="120"/>
      <c r="M68104" s="120"/>
      <c r="N68104" s="120"/>
      <c r="U68104" s="121"/>
      <c r="V68104" s="122"/>
      <c r="W68104" s="123"/>
      <c r="AC68104" s="123"/>
    </row>
    <row r="68105" spans="5:29" s="2" customFormat="1">
      <c r="E68105" s="120"/>
      <c r="M68105" s="120"/>
      <c r="N68105" s="120"/>
      <c r="U68105" s="121"/>
      <c r="V68105" s="122"/>
      <c r="W68105" s="123"/>
      <c r="AC68105" s="123"/>
    </row>
    <row r="68106" spans="5:29" s="2" customFormat="1">
      <c r="E68106" s="120"/>
      <c r="M68106" s="120"/>
      <c r="N68106" s="120"/>
      <c r="U68106" s="121"/>
      <c r="V68106" s="122"/>
      <c r="W68106" s="123"/>
      <c r="AC68106" s="123"/>
    </row>
    <row r="68107" spans="5:29" s="2" customFormat="1">
      <c r="E68107" s="120"/>
      <c r="M68107" s="120"/>
      <c r="N68107" s="120"/>
      <c r="U68107" s="121"/>
      <c r="V68107" s="122"/>
      <c r="W68107" s="123"/>
      <c r="AC68107" s="123"/>
    </row>
    <row r="68108" spans="5:29" s="2" customFormat="1">
      <c r="E68108" s="120"/>
      <c r="M68108" s="120"/>
      <c r="N68108" s="120"/>
      <c r="U68108" s="121"/>
      <c r="V68108" s="122"/>
      <c r="W68108" s="123"/>
      <c r="AC68108" s="123"/>
    </row>
    <row r="68109" spans="5:29" s="2" customFormat="1">
      <c r="E68109" s="120"/>
      <c r="M68109" s="120"/>
      <c r="N68109" s="120"/>
      <c r="U68109" s="121"/>
      <c r="V68109" s="122"/>
      <c r="W68109" s="123"/>
      <c r="AC68109" s="123"/>
    </row>
    <row r="68110" spans="5:29" s="2" customFormat="1">
      <c r="E68110" s="120"/>
      <c r="M68110" s="120"/>
      <c r="N68110" s="120"/>
      <c r="U68110" s="121"/>
      <c r="V68110" s="122"/>
      <c r="W68110" s="123"/>
      <c r="AC68110" s="123"/>
    </row>
    <row r="68111" spans="5:29" s="2" customFormat="1">
      <c r="E68111" s="120"/>
      <c r="M68111" s="120"/>
      <c r="N68111" s="120"/>
      <c r="U68111" s="121"/>
      <c r="V68111" s="122"/>
      <c r="W68111" s="123"/>
      <c r="AC68111" s="123"/>
    </row>
    <row r="68112" spans="5:29" s="2" customFormat="1">
      <c r="E68112" s="120"/>
      <c r="M68112" s="120"/>
      <c r="N68112" s="120"/>
      <c r="U68112" s="121"/>
      <c r="V68112" s="122"/>
      <c r="W68112" s="123"/>
      <c r="AC68112" s="123"/>
    </row>
    <row r="68113" spans="5:29" s="2" customFormat="1">
      <c r="E68113" s="120"/>
      <c r="M68113" s="120"/>
      <c r="N68113" s="120"/>
      <c r="U68113" s="121"/>
      <c r="V68113" s="122"/>
      <c r="W68113" s="123"/>
      <c r="AC68113" s="123"/>
    </row>
    <row r="68114" spans="5:29" s="2" customFormat="1">
      <c r="E68114" s="120"/>
      <c r="M68114" s="120"/>
      <c r="N68114" s="120"/>
      <c r="U68114" s="121"/>
      <c r="V68114" s="122"/>
      <c r="W68114" s="123"/>
      <c r="AC68114" s="123"/>
    </row>
    <row r="68115" spans="5:29" s="2" customFormat="1">
      <c r="E68115" s="120"/>
      <c r="M68115" s="120"/>
      <c r="N68115" s="120"/>
      <c r="U68115" s="121"/>
      <c r="V68115" s="122"/>
      <c r="W68115" s="123"/>
      <c r="AC68115" s="123"/>
    </row>
    <row r="68116" spans="5:29" s="2" customFormat="1">
      <c r="E68116" s="120"/>
      <c r="M68116" s="120"/>
      <c r="N68116" s="120"/>
      <c r="U68116" s="121"/>
      <c r="V68116" s="122"/>
      <c r="W68116" s="123"/>
      <c r="AC68116" s="123"/>
    </row>
    <row r="68117" spans="5:29" s="2" customFormat="1">
      <c r="E68117" s="120"/>
      <c r="M68117" s="120"/>
      <c r="N68117" s="120"/>
      <c r="U68117" s="121"/>
      <c r="V68117" s="122"/>
      <c r="W68117" s="123"/>
      <c r="AC68117" s="123"/>
    </row>
    <row r="68118" spans="5:29" s="2" customFormat="1">
      <c r="E68118" s="120"/>
      <c r="M68118" s="120"/>
      <c r="N68118" s="120"/>
      <c r="U68118" s="121"/>
      <c r="V68118" s="122"/>
      <c r="W68118" s="123"/>
      <c r="AC68118" s="123"/>
    </row>
    <row r="68119" spans="5:29" s="2" customFormat="1">
      <c r="E68119" s="120"/>
      <c r="M68119" s="120"/>
      <c r="N68119" s="120"/>
      <c r="U68119" s="121"/>
      <c r="V68119" s="122"/>
      <c r="W68119" s="123"/>
      <c r="AC68119" s="123"/>
    </row>
    <row r="68120" spans="5:29" s="2" customFormat="1">
      <c r="E68120" s="120"/>
      <c r="M68120" s="120"/>
      <c r="N68120" s="120"/>
      <c r="U68120" s="121"/>
      <c r="V68120" s="122"/>
      <c r="W68120" s="123"/>
      <c r="AC68120" s="123"/>
    </row>
    <row r="68121" spans="5:29" s="2" customFormat="1">
      <c r="E68121" s="120"/>
      <c r="M68121" s="120"/>
      <c r="N68121" s="120"/>
      <c r="U68121" s="121"/>
      <c r="V68121" s="122"/>
      <c r="W68121" s="123"/>
      <c r="AC68121" s="123"/>
    </row>
    <row r="68122" spans="5:29" s="2" customFormat="1">
      <c r="E68122" s="120"/>
      <c r="M68122" s="120"/>
      <c r="N68122" s="120"/>
      <c r="U68122" s="121"/>
      <c r="V68122" s="122"/>
      <c r="W68122" s="123"/>
      <c r="AC68122" s="123"/>
    </row>
    <row r="68123" spans="5:29" s="2" customFormat="1">
      <c r="E68123" s="120"/>
      <c r="M68123" s="120"/>
      <c r="N68123" s="120"/>
      <c r="U68123" s="121"/>
      <c r="V68123" s="122"/>
      <c r="W68123" s="123"/>
      <c r="AC68123" s="123"/>
    </row>
    <row r="68124" spans="5:29" s="2" customFormat="1">
      <c r="E68124" s="120"/>
      <c r="M68124" s="120"/>
      <c r="N68124" s="120"/>
      <c r="U68124" s="121"/>
      <c r="V68124" s="122"/>
      <c r="W68124" s="123"/>
      <c r="AC68124" s="123"/>
    </row>
    <row r="68125" spans="5:29" s="2" customFormat="1">
      <c r="E68125" s="120"/>
      <c r="M68125" s="120"/>
      <c r="N68125" s="120"/>
      <c r="U68125" s="121"/>
      <c r="V68125" s="122"/>
      <c r="W68125" s="123"/>
      <c r="AC68125" s="123"/>
    </row>
    <row r="68126" spans="5:29" s="2" customFormat="1">
      <c r="E68126" s="120"/>
      <c r="M68126" s="120"/>
      <c r="N68126" s="120"/>
      <c r="U68126" s="121"/>
      <c r="V68126" s="122"/>
      <c r="W68126" s="123"/>
      <c r="AC68126" s="123"/>
    </row>
    <row r="68127" spans="5:29" s="2" customFormat="1">
      <c r="E68127" s="120"/>
      <c r="M68127" s="120"/>
      <c r="N68127" s="120"/>
      <c r="U68127" s="121"/>
      <c r="V68127" s="122"/>
      <c r="W68127" s="123"/>
      <c r="AC68127" s="123"/>
    </row>
    <row r="68128" spans="5:29" s="2" customFormat="1">
      <c r="E68128" s="120"/>
      <c r="M68128" s="120"/>
      <c r="N68128" s="120"/>
      <c r="U68128" s="121"/>
      <c r="V68128" s="122"/>
      <c r="W68128" s="123"/>
      <c r="AC68128" s="123"/>
    </row>
    <row r="68129" spans="5:29" s="2" customFormat="1">
      <c r="E68129" s="120"/>
      <c r="M68129" s="120"/>
      <c r="N68129" s="120"/>
      <c r="U68129" s="121"/>
      <c r="V68129" s="122"/>
      <c r="W68129" s="123"/>
      <c r="AC68129" s="123"/>
    </row>
    <row r="68130" spans="5:29" s="2" customFormat="1">
      <c r="E68130" s="120"/>
      <c r="M68130" s="120"/>
      <c r="N68130" s="120"/>
      <c r="U68130" s="121"/>
      <c r="V68130" s="122"/>
      <c r="W68130" s="123"/>
      <c r="AC68130" s="123"/>
    </row>
    <row r="68131" spans="5:29" s="2" customFormat="1">
      <c r="E68131" s="120"/>
      <c r="M68131" s="120"/>
      <c r="N68131" s="120"/>
      <c r="U68131" s="121"/>
      <c r="V68131" s="122"/>
      <c r="W68131" s="123"/>
      <c r="AC68131" s="123"/>
    </row>
    <row r="68132" spans="5:29" s="2" customFormat="1">
      <c r="E68132" s="120"/>
      <c r="M68132" s="120"/>
      <c r="N68132" s="120"/>
      <c r="U68132" s="121"/>
      <c r="V68132" s="122"/>
      <c r="W68132" s="123"/>
      <c r="AC68132" s="123"/>
    </row>
    <row r="68133" spans="5:29" s="2" customFormat="1">
      <c r="E68133" s="120"/>
      <c r="M68133" s="120"/>
      <c r="N68133" s="120"/>
      <c r="U68133" s="121"/>
      <c r="V68133" s="122"/>
      <c r="W68133" s="123"/>
      <c r="AC68133" s="123"/>
    </row>
    <row r="68134" spans="5:29" s="2" customFormat="1">
      <c r="E68134" s="120"/>
      <c r="M68134" s="120"/>
      <c r="N68134" s="120"/>
      <c r="U68134" s="121"/>
      <c r="V68134" s="122"/>
      <c r="W68134" s="123"/>
      <c r="AC68134" s="123"/>
    </row>
    <row r="68135" spans="5:29" s="2" customFormat="1">
      <c r="E68135" s="120"/>
      <c r="M68135" s="120"/>
      <c r="N68135" s="120"/>
      <c r="U68135" s="121"/>
      <c r="V68135" s="122"/>
      <c r="W68135" s="123"/>
      <c r="AC68135" s="123"/>
    </row>
    <row r="68136" spans="5:29" s="2" customFormat="1">
      <c r="E68136" s="120"/>
      <c r="M68136" s="120"/>
      <c r="N68136" s="120"/>
      <c r="U68136" s="121"/>
      <c r="V68136" s="122"/>
      <c r="W68136" s="123"/>
      <c r="AC68136" s="123"/>
    </row>
    <row r="68137" spans="5:29" s="2" customFormat="1">
      <c r="E68137" s="120"/>
      <c r="M68137" s="120"/>
      <c r="N68137" s="120"/>
      <c r="U68137" s="121"/>
      <c r="V68137" s="122"/>
      <c r="W68137" s="123"/>
      <c r="AC68137" s="123"/>
    </row>
    <row r="68138" spans="5:29" s="2" customFormat="1">
      <c r="E68138" s="120"/>
      <c r="M68138" s="120"/>
      <c r="N68138" s="120"/>
      <c r="U68138" s="121"/>
      <c r="V68138" s="122"/>
      <c r="W68138" s="123"/>
      <c r="AC68138" s="123"/>
    </row>
    <row r="68139" spans="5:29" s="2" customFormat="1">
      <c r="E68139" s="120"/>
      <c r="M68139" s="120"/>
      <c r="N68139" s="120"/>
      <c r="U68139" s="121"/>
      <c r="V68139" s="122"/>
      <c r="W68139" s="123"/>
      <c r="AC68139" s="123"/>
    </row>
    <row r="68140" spans="5:29" s="2" customFormat="1">
      <c r="E68140" s="120"/>
      <c r="M68140" s="120"/>
      <c r="N68140" s="120"/>
      <c r="U68140" s="121"/>
      <c r="V68140" s="122"/>
      <c r="W68140" s="123"/>
      <c r="AC68140" s="123"/>
    </row>
    <row r="68141" spans="5:29" s="2" customFormat="1">
      <c r="E68141" s="120"/>
      <c r="M68141" s="120"/>
      <c r="N68141" s="120"/>
      <c r="U68141" s="121"/>
      <c r="V68141" s="122"/>
      <c r="W68141" s="123"/>
      <c r="AC68141" s="123"/>
    </row>
    <row r="68142" spans="5:29" s="2" customFormat="1">
      <c r="E68142" s="120"/>
      <c r="M68142" s="120"/>
      <c r="N68142" s="120"/>
      <c r="U68142" s="121"/>
      <c r="V68142" s="122"/>
      <c r="W68142" s="123"/>
      <c r="AC68142" s="123"/>
    </row>
    <row r="68143" spans="5:29" s="2" customFormat="1">
      <c r="E68143" s="120"/>
      <c r="M68143" s="120"/>
      <c r="N68143" s="120"/>
      <c r="U68143" s="121"/>
      <c r="V68143" s="122"/>
      <c r="W68143" s="123"/>
      <c r="AC68143" s="123"/>
    </row>
    <row r="68144" spans="5:29" s="2" customFormat="1">
      <c r="E68144" s="120"/>
      <c r="M68144" s="120"/>
      <c r="N68144" s="120"/>
      <c r="U68144" s="121"/>
      <c r="V68144" s="122"/>
      <c r="W68144" s="123"/>
      <c r="AC68144" s="123"/>
    </row>
    <row r="68145" spans="5:29" s="2" customFormat="1">
      <c r="E68145" s="120"/>
      <c r="M68145" s="120"/>
      <c r="N68145" s="120"/>
      <c r="U68145" s="121"/>
      <c r="V68145" s="122"/>
      <c r="W68145" s="123"/>
      <c r="AC68145" s="123"/>
    </row>
    <row r="68146" spans="5:29" s="2" customFormat="1">
      <c r="E68146" s="120"/>
      <c r="M68146" s="120"/>
      <c r="N68146" s="120"/>
      <c r="U68146" s="121"/>
      <c r="V68146" s="122"/>
      <c r="W68146" s="123"/>
      <c r="AC68146" s="123"/>
    </row>
    <row r="68147" spans="5:29" s="2" customFormat="1">
      <c r="E68147" s="120"/>
      <c r="M68147" s="120"/>
      <c r="N68147" s="120"/>
      <c r="U68147" s="121"/>
      <c r="V68147" s="122"/>
      <c r="W68147" s="123"/>
      <c r="AC68147" s="123"/>
    </row>
    <row r="68148" spans="5:29" s="2" customFormat="1">
      <c r="E68148" s="120"/>
      <c r="M68148" s="120"/>
      <c r="N68148" s="120"/>
      <c r="U68148" s="121"/>
      <c r="V68148" s="122"/>
      <c r="W68148" s="123"/>
      <c r="AC68148" s="123"/>
    </row>
    <row r="68149" spans="5:29" s="2" customFormat="1">
      <c r="E68149" s="120"/>
      <c r="M68149" s="120"/>
      <c r="N68149" s="120"/>
      <c r="U68149" s="121"/>
      <c r="V68149" s="122"/>
      <c r="W68149" s="123"/>
      <c r="AC68149" s="123"/>
    </row>
    <row r="68150" spans="5:29" s="2" customFormat="1">
      <c r="E68150" s="120"/>
      <c r="M68150" s="120"/>
      <c r="N68150" s="120"/>
      <c r="U68150" s="121"/>
      <c r="V68150" s="122"/>
      <c r="W68150" s="123"/>
      <c r="AC68150" s="123"/>
    </row>
    <row r="68151" spans="5:29" s="2" customFormat="1">
      <c r="E68151" s="120"/>
      <c r="M68151" s="120"/>
      <c r="N68151" s="120"/>
      <c r="U68151" s="121"/>
      <c r="V68151" s="122"/>
      <c r="W68151" s="123"/>
      <c r="AC68151" s="123"/>
    </row>
    <row r="68152" spans="5:29" s="2" customFormat="1">
      <c r="E68152" s="120"/>
      <c r="M68152" s="120"/>
      <c r="N68152" s="120"/>
      <c r="U68152" s="121"/>
      <c r="V68152" s="122"/>
      <c r="W68152" s="123"/>
      <c r="AC68152" s="123"/>
    </row>
    <row r="68153" spans="5:29" s="2" customFormat="1">
      <c r="E68153" s="120"/>
      <c r="M68153" s="120"/>
      <c r="N68153" s="120"/>
      <c r="U68153" s="121"/>
      <c r="V68153" s="122"/>
      <c r="W68153" s="123"/>
      <c r="AC68153" s="123"/>
    </row>
    <row r="68154" spans="5:29" s="2" customFormat="1">
      <c r="E68154" s="120"/>
      <c r="M68154" s="120"/>
      <c r="N68154" s="120"/>
      <c r="U68154" s="121"/>
      <c r="V68154" s="122"/>
      <c r="W68154" s="123"/>
      <c r="AC68154" s="123"/>
    </row>
    <row r="68155" spans="5:29" s="2" customFormat="1">
      <c r="E68155" s="120"/>
      <c r="M68155" s="120"/>
      <c r="N68155" s="120"/>
      <c r="U68155" s="121"/>
      <c r="V68155" s="122"/>
      <c r="W68155" s="123"/>
      <c r="AC68155" s="123"/>
    </row>
    <row r="68156" spans="5:29" s="2" customFormat="1">
      <c r="E68156" s="120"/>
      <c r="M68156" s="120"/>
      <c r="N68156" s="120"/>
      <c r="U68156" s="121"/>
      <c r="V68156" s="122"/>
      <c r="W68156" s="123"/>
      <c r="AC68156" s="123"/>
    </row>
    <row r="68157" spans="5:29" s="2" customFormat="1">
      <c r="E68157" s="120"/>
      <c r="M68157" s="120"/>
      <c r="N68157" s="120"/>
      <c r="U68157" s="121"/>
      <c r="V68157" s="122"/>
      <c r="W68157" s="123"/>
      <c r="AC68157" s="123"/>
    </row>
    <row r="68158" spans="5:29" s="2" customFormat="1">
      <c r="E68158" s="120"/>
      <c r="M68158" s="120"/>
      <c r="N68158" s="120"/>
      <c r="U68158" s="121"/>
      <c r="V68158" s="122"/>
      <c r="W68158" s="123"/>
      <c r="AC68158" s="123"/>
    </row>
    <row r="68159" spans="5:29" s="2" customFormat="1">
      <c r="E68159" s="120"/>
      <c r="M68159" s="120"/>
      <c r="N68159" s="120"/>
      <c r="U68159" s="121"/>
      <c r="V68159" s="122"/>
      <c r="W68159" s="123"/>
      <c r="AC68159" s="123"/>
    </row>
    <row r="68160" spans="5:29" s="2" customFormat="1">
      <c r="E68160" s="120"/>
      <c r="M68160" s="120"/>
      <c r="N68160" s="120"/>
      <c r="U68160" s="121"/>
      <c r="V68160" s="122"/>
      <c r="W68160" s="123"/>
      <c r="AC68160" s="123"/>
    </row>
    <row r="68161" spans="5:29" s="2" customFormat="1">
      <c r="E68161" s="120"/>
      <c r="M68161" s="120"/>
      <c r="N68161" s="120"/>
      <c r="U68161" s="121"/>
      <c r="V68161" s="122"/>
      <c r="W68161" s="123"/>
      <c r="AC68161" s="123"/>
    </row>
    <row r="68162" spans="5:29" s="2" customFormat="1">
      <c r="E68162" s="120"/>
      <c r="M68162" s="120"/>
      <c r="N68162" s="120"/>
      <c r="U68162" s="121"/>
      <c r="V68162" s="122"/>
      <c r="W68162" s="123"/>
      <c r="AC68162" s="123"/>
    </row>
    <row r="68163" spans="5:29" s="2" customFormat="1">
      <c r="E68163" s="120"/>
      <c r="M68163" s="120"/>
      <c r="N68163" s="120"/>
      <c r="U68163" s="121"/>
      <c r="V68163" s="122"/>
      <c r="W68163" s="123"/>
      <c r="AC68163" s="123"/>
    </row>
    <row r="68164" spans="5:29" s="2" customFormat="1">
      <c r="E68164" s="120"/>
      <c r="M68164" s="120"/>
      <c r="N68164" s="120"/>
      <c r="U68164" s="121"/>
      <c r="V68164" s="122"/>
      <c r="W68164" s="123"/>
      <c r="AC68164" s="123"/>
    </row>
    <row r="68165" spans="5:29" s="2" customFormat="1">
      <c r="E68165" s="120"/>
      <c r="M68165" s="120"/>
      <c r="N68165" s="120"/>
      <c r="U68165" s="121"/>
      <c r="V68165" s="122"/>
      <c r="W68165" s="123"/>
      <c r="AC68165" s="123"/>
    </row>
    <row r="68166" spans="5:29" s="2" customFormat="1">
      <c r="E68166" s="120"/>
      <c r="M68166" s="120"/>
      <c r="N68166" s="120"/>
      <c r="U68166" s="121"/>
      <c r="V68166" s="122"/>
      <c r="W68166" s="123"/>
      <c r="AC68166" s="123"/>
    </row>
    <row r="68167" spans="5:29" s="2" customFormat="1">
      <c r="E68167" s="120"/>
      <c r="M68167" s="120"/>
      <c r="N68167" s="120"/>
      <c r="U68167" s="121"/>
      <c r="V68167" s="122"/>
      <c r="W68167" s="123"/>
      <c r="AC68167" s="123"/>
    </row>
    <row r="68168" spans="5:29" s="2" customFormat="1">
      <c r="E68168" s="120"/>
      <c r="M68168" s="120"/>
      <c r="N68168" s="120"/>
      <c r="U68168" s="121"/>
      <c r="V68168" s="122"/>
      <c r="W68168" s="123"/>
      <c r="AC68168" s="123"/>
    </row>
    <row r="68169" spans="5:29" s="2" customFormat="1">
      <c r="E68169" s="120"/>
      <c r="M68169" s="120"/>
      <c r="N68169" s="120"/>
      <c r="U68169" s="121"/>
      <c r="V68169" s="122"/>
      <c r="W68169" s="123"/>
      <c r="AC68169" s="123"/>
    </row>
    <row r="68170" spans="5:29" s="2" customFormat="1">
      <c r="E68170" s="120"/>
      <c r="M68170" s="120"/>
      <c r="N68170" s="120"/>
      <c r="U68170" s="121"/>
      <c r="V68170" s="122"/>
      <c r="W68170" s="123"/>
      <c r="AC68170" s="123"/>
    </row>
    <row r="68171" spans="5:29" s="2" customFormat="1">
      <c r="E68171" s="120"/>
      <c r="M68171" s="120"/>
      <c r="N68171" s="120"/>
      <c r="U68171" s="121"/>
      <c r="V68171" s="122"/>
      <c r="W68171" s="123"/>
      <c r="AC68171" s="123"/>
    </row>
    <row r="68172" spans="5:29" s="2" customFormat="1">
      <c r="E68172" s="120"/>
      <c r="M68172" s="120"/>
      <c r="N68172" s="120"/>
      <c r="U68172" s="121"/>
      <c r="V68172" s="122"/>
      <c r="W68172" s="123"/>
      <c r="AC68172" s="123"/>
    </row>
    <row r="68173" spans="5:29" s="2" customFormat="1">
      <c r="E68173" s="120"/>
      <c r="M68173" s="120"/>
      <c r="N68173" s="120"/>
      <c r="U68173" s="121"/>
      <c r="V68173" s="122"/>
      <c r="W68173" s="123"/>
      <c r="AC68173" s="123"/>
    </row>
    <row r="68174" spans="5:29" s="2" customFormat="1">
      <c r="E68174" s="120"/>
      <c r="M68174" s="120"/>
      <c r="N68174" s="120"/>
      <c r="U68174" s="121"/>
      <c r="V68174" s="122"/>
      <c r="W68174" s="123"/>
      <c r="AC68174" s="123"/>
    </row>
    <row r="68175" spans="5:29" s="2" customFormat="1">
      <c r="E68175" s="120"/>
      <c r="M68175" s="120"/>
      <c r="N68175" s="120"/>
      <c r="U68175" s="121"/>
      <c r="V68175" s="122"/>
      <c r="W68175" s="123"/>
      <c r="AC68175" s="123"/>
    </row>
    <row r="68176" spans="5:29" s="2" customFormat="1">
      <c r="E68176" s="120"/>
      <c r="M68176" s="120"/>
      <c r="N68176" s="120"/>
      <c r="U68176" s="121"/>
      <c r="V68176" s="122"/>
      <c r="W68176" s="123"/>
      <c r="AC68176" s="123"/>
    </row>
    <row r="68177" spans="5:29" s="2" customFormat="1">
      <c r="E68177" s="120"/>
      <c r="M68177" s="120"/>
      <c r="N68177" s="120"/>
      <c r="U68177" s="121"/>
      <c r="V68177" s="122"/>
      <c r="W68177" s="123"/>
      <c r="AC68177" s="123"/>
    </row>
    <row r="68178" spans="5:29" s="2" customFormat="1">
      <c r="E68178" s="120"/>
      <c r="M68178" s="120"/>
      <c r="N68178" s="120"/>
      <c r="U68178" s="121"/>
      <c r="V68178" s="122"/>
      <c r="W68178" s="123"/>
      <c r="AC68178" s="123"/>
    </row>
    <row r="68179" spans="5:29" s="2" customFormat="1">
      <c r="E68179" s="120"/>
      <c r="M68179" s="120"/>
      <c r="N68179" s="120"/>
      <c r="U68179" s="121"/>
      <c r="V68179" s="122"/>
      <c r="W68179" s="123"/>
      <c r="AC68179" s="123"/>
    </row>
    <row r="68180" spans="5:29" s="2" customFormat="1">
      <c r="E68180" s="120"/>
      <c r="M68180" s="120"/>
      <c r="N68180" s="120"/>
      <c r="U68180" s="121"/>
      <c r="V68180" s="122"/>
      <c r="W68180" s="123"/>
      <c r="AC68180" s="123"/>
    </row>
    <row r="68181" spans="5:29" s="2" customFormat="1">
      <c r="E68181" s="120"/>
      <c r="M68181" s="120"/>
      <c r="N68181" s="120"/>
      <c r="U68181" s="121"/>
      <c r="V68181" s="122"/>
      <c r="W68181" s="123"/>
      <c r="AC68181" s="123"/>
    </row>
    <row r="68182" spans="5:29" s="2" customFormat="1">
      <c r="E68182" s="120"/>
      <c r="M68182" s="120"/>
      <c r="N68182" s="120"/>
      <c r="U68182" s="121"/>
      <c r="V68182" s="122"/>
      <c r="W68182" s="123"/>
      <c r="AC68182" s="123"/>
    </row>
    <row r="68183" spans="5:29" s="2" customFormat="1">
      <c r="E68183" s="120"/>
      <c r="M68183" s="120"/>
      <c r="N68183" s="120"/>
      <c r="U68183" s="121"/>
      <c r="V68183" s="122"/>
      <c r="W68183" s="123"/>
      <c r="AC68183" s="123"/>
    </row>
    <row r="68184" spans="5:29" s="2" customFormat="1">
      <c r="E68184" s="120"/>
      <c r="M68184" s="120"/>
      <c r="N68184" s="120"/>
      <c r="U68184" s="121"/>
      <c r="V68184" s="122"/>
      <c r="W68184" s="123"/>
      <c r="AC68184" s="123"/>
    </row>
    <row r="68185" spans="5:29" s="2" customFormat="1">
      <c r="E68185" s="120"/>
      <c r="M68185" s="120"/>
      <c r="N68185" s="120"/>
      <c r="U68185" s="121"/>
      <c r="V68185" s="122"/>
      <c r="W68185" s="123"/>
      <c r="AC68185" s="123"/>
    </row>
    <row r="68186" spans="5:29" s="2" customFormat="1">
      <c r="E68186" s="120"/>
      <c r="M68186" s="120"/>
      <c r="N68186" s="120"/>
      <c r="U68186" s="121"/>
      <c r="V68186" s="122"/>
      <c r="W68186" s="123"/>
      <c r="AC68186" s="123"/>
    </row>
    <row r="68187" spans="5:29" s="2" customFormat="1">
      <c r="E68187" s="120"/>
      <c r="M68187" s="120"/>
      <c r="N68187" s="120"/>
      <c r="U68187" s="121"/>
      <c r="V68187" s="122"/>
      <c r="W68187" s="123"/>
      <c r="AC68187" s="123"/>
    </row>
    <row r="68188" spans="5:29" s="2" customFormat="1">
      <c r="E68188" s="120"/>
      <c r="M68188" s="120"/>
      <c r="N68188" s="120"/>
      <c r="U68188" s="121"/>
      <c r="V68188" s="122"/>
      <c r="W68188" s="123"/>
      <c r="AC68188" s="123"/>
    </row>
    <row r="68189" spans="5:29" s="2" customFormat="1">
      <c r="E68189" s="120"/>
      <c r="M68189" s="120"/>
      <c r="N68189" s="120"/>
      <c r="U68189" s="121"/>
      <c r="V68189" s="122"/>
      <c r="W68189" s="123"/>
      <c r="AC68189" s="123"/>
    </row>
    <row r="68190" spans="5:29" s="2" customFormat="1">
      <c r="E68190" s="120"/>
      <c r="M68190" s="120"/>
      <c r="N68190" s="120"/>
      <c r="U68190" s="121"/>
      <c r="V68190" s="122"/>
      <c r="W68190" s="123"/>
      <c r="AC68190" s="123"/>
    </row>
    <row r="68191" spans="5:29" s="2" customFormat="1">
      <c r="E68191" s="120"/>
      <c r="M68191" s="120"/>
      <c r="N68191" s="120"/>
      <c r="U68191" s="121"/>
      <c r="V68191" s="122"/>
      <c r="W68191" s="123"/>
      <c r="AC68191" s="123"/>
    </row>
    <row r="68192" spans="5:29" s="2" customFormat="1">
      <c r="E68192" s="120"/>
      <c r="M68192" s="120"/>
      <c r="N68192" s="120"/>
      <c r="U68192" s="121"/>
      <c r="V68192" s="122"/>
      <c r="W68192" s="123"/>
      <c r="AC68192" s="123"/>
    </row>
    <row r="68193" spans="5:29" s="2" customFormat="1">
      <c r="E68193" s="120"/>
      <c r="M68193" s="120"/>
      <c r="N68193" s="120"/>
      <c r="U68193" s="121"/>
      <c r="V68193" s="122"/>
      <c r="W68193" s="123"/>
      <c r="AC68193" s="123"/>
    </row>
    <row r="68194" spans="5:29" s="2" customFormat="1">
      <c r="E68194" s="120"/>
      <c r="M68194" s="120"/>
      <c r="N68194" s="120"/>
      <c r="U68194" s="121"/>
      <c r="V68194" s="122"/>
      <c r="W68194" s="123"/>
      <c r="AC68194" s="123"/>
    </row>
    <row r="68195" spans="5:29" s="2" customFormat="1">
      <c r="E68195" s="120"/>
      <c r="M68195" s="120"/>
      <c r="N68195" s="120"/>
      <c r="U68195" s="121"/>
      <c r="V68195" s="122"/>
      <c r="W68195" s="123"/>
      <c r="AC68195" s="123"/>
    </row>
    <row r="68196" spans="5:29" s="2" customFormat="1">
      <c r="E68196" s="120"/>
      <c r="M68196" s="120"/>
      <c r="N68196" s="120"/>
      <c r="U68196" s="121"/>
      <c r="V68196" s="122"/>
      <c r="W68196" s="123"/>
      <c r="AC68196" s="123"/>
    </row>
    <row r="68197" spans="5:29" s="2" customFormat="1">
      <c r="E68197" s="120"/>
      <c r="M68197" s="120"/>
      <c r="N68197" s="120"/>
      <c r="U68197" s="121"/>
      <c r="V68197" s="122"/>
      <c r="W68197" s="123"/>
      <c r="AC68197" s="123"/>
    </row>
    <row r="68198" spans="5:29" s="2" customFormat="1">
      <c r="E68198" s="120"/>
      <c r="M68198" s="120"/>
      <c r="N68198" s="120"/>
      <c r="U68198" s="121"/>
      <c r="V68198" s="122"/>
      <c r="W68198" s="123"/>
      <c r="AC68198" s="123"/>
    </row>
    <row r="68199" spans="5:29" s="2" customFormat="1">
      <c r="E68199" s="120"/>
      <c r="M68199" s="120"/>
      <c r="N68199" s="120"/>
      <c r="U68199" s="121"/>
      <c r="V68199" s="122"/>
      <c r="W68199" s="123"/>
      <c r="AC68199" s="123"/>
    </row>
    <row r="68200" spans="5:29" s="2" customFormat="1">
      <c r="E68200" s="120"/>
      <c r="M68200" s="120"/>
      <c r="N68200" s="120"/>
      <c r="U68200" s="121"/>
      <c r="V68200" s="122"/>
      <c r="W68200" s="123"/>
      <c r="AC68200" s="123"/>
    </row>
    <row r="68201" spans="5:29" s="2" customFormat="1">
      <c r="E68201" s="120"/>
      <c r="M68201" s="120"/>
      <c r="N68201" s="120"/>
      <c r="U68201" s="121"/>
      <c r="V68201" s="122"/>
      <c r="W68201" s="123"/>
      <c r="AC68201" s="123"/>
    </row>
    <row r="68202" spans="5:29" s="2" customFormat="1">
      <c r="E68202" s="120"/>
      <c r="M68202" s="120"/>
      <c r="N68202" s="120"/>
      <c r="U68202" s="121"/>
      <c r="V68202" s="122"/>
      <c r="W68202" s="123"/>
      <c r="AC68202" s="123"/>
    </row>
    <row r="68203" spans="5:29" s="2" customFormat="1">
      <c r="E68203" s="120"/>
      <c r="M68203" s="120"/>
      <c r="N68203" s="120"/>
      <c r="U68203" s="121"/>
      <c r="V68203" s="122"/>
      <c r="W68203" s="123"/>
      <c r="AC68203" s="123"/>
    </row>
    <row r="68204" spans="5:29" s="2" customFormat="1">
      <c r="E68204" s="120"/>
      <c r="M68204" s="120"/>
      <c r="N68204" s="120"/>
      <c r="U68204" s="121"/>
      <c r="V68204" s="122"/>
      <c r="W68204" s="123"/>
      <c r="AC68204" s="123"/>
    </row>
    <row r="68205" spans="5:29" s="2" customFormat="1">
      <c r="E68205" s="120"/>
      <c r="M68205" s="120"/>
      <c r="N68205" s="120"/>
      <c r="U68205" s="121"/>
      <c r="V68205" s="122"/>
      <c r="W68205" s="123"/>
      <c r="AC68205" s="123"/>
    </row>
    <row r="68206" spans="5:29" s="2" customFormat="1">
      <c r="E68206" s="120"/>
      <c r="M68206" s="120"/>
      <c r="N68206" s="120"/>
      <c r="U68206" s="121"/>
      <c r="V68206" s="122"/>
      <c r="W68206" s="123"/>
      <c r="AC68206" s="123"/>
    </row>
    <row r="68207" spans="5:29" s="2" customFormat="1">
      <c r="E68207" s="120"/>
      <c r="M68207" s="120"/>
      <c r="N68207" s="120"/>
      <c r="U68207" s="121"/>
      <c r="V68207" s="122"/>
      <c r="W68207" s="123"/>
      <c r="AC68207" s="123"/>
    </row>
    <row r="68208" spans="5:29" s="2" customFormat="1">
      <c r="E68208" s="120"/>
      <c r="M68208" s="120"/>
      <c r="N68208" s="120"/>
      <c r="U68208" s="121"/>
      <c r="V68208" s="122"/>
      <c r="W68208" s="123"/>
      <c r="AC68208" s="123"/>
    </row>
    <row r="68209" spans="5:29" s="2" customFormat="1">
      <c r="E68209" s="120"/>
      <c r="M68209" s="120"/>
      <c r="N68209" s="120"/>
      <c r="U68209" s="121"/>
      <c r="V68209" s="122"/>
      <c r="W68209" s="123"/>
      <c r="AC68209" s="123"/>
    </row>
    <row r="68210" spans="5:29" s="2" customFormat="1">
      <c r="E68210" s="120"/>
      <c r="M68210" s="120"/>
      <c r="N68210" s="120"/>
      <c r="U68210" s="121"/>
      <c r="V68210" s="122"/>
      <c r="W68210" s="123"/>
      <c r="AC68210" s="123"/>
    </row>
    <row r="68211" spans="5:29" s="2" customFormat="1">
      <c r="E68211" s="120"/>
      <c r="M68211" s="120"/>
      <c r="N68211" s="120"/>
      <c r="U68211" s="121"/>
      <c r="V68211" s="122"/>
      <c r="W68211" s="123"/>
      <c r="AC68211" s="123"/>
    </row>
    <row r="68212" spans="5:29" s="2" customFormat="1">
      <c r="E68212" s="120"/>
      <c r="M68212" s="120"/>
      <c r="N68212" s="120"/>
      <c r="U68212" s="121"/>
      <c r="V68212" s="122"/>
      <c r="W68212" s="123"/>
      <c r="AC68212" s="123"/>
    </row>
    <row r="68213" spans="5:29" s="2" customFormat="1">
      <c r="E68213" s="120"/>
      <c r="M68213" s="120"/>
      <c r="N68213" s="120"/>
      <c r="U68213" s="121"/>
      <c r="V68213" s="122"/>
      <c r="W68213" s="123"/>
      <c r="AC68213" s="123"/>
    </row>
    <row r="68214" spans="5:29" s="2" customFormat="1">
      <c r="E68214" s="120"/>
      <c r="M68214" s="120"/>
      <c r="N68214" s="120"/>
      <c r="U68214" s="121"/>
      <c r="V68214" s="122"/>
      <c r="W68214" s="123"/>
      <c r="AC68214" s="123"/>
    </row>
    <row r="68215" spans="5:29" s="2" customFormat="1">
      <c r="E68215" s="120"/>
      <c r="M68215" s="120"/>
      <c r="N68215" s="120"/>
      <c r="U68215" s="121"/>
      <c r="V68215" s="122"/>
      <c r="W68215" s="123"/>
      <c r="AC68215" s="123"/>
    </row>
    <row r="68216" spans="5:29" s="2" customFormat="1">
      <c r="E68216" s="120"/>
      <c r="M68216" s="120"/>
      <c r="N68216" s="120"/>
      <c r="U68216" s="121"/>
      <c r="V68216" s="122"/>
      <c r="W68216" s="123"/>
      <c r="AC68216" s="123"/>
    </row>
    <row r="68217" spans="5:29" s="2" customFormat="1">
      <c r="E68217" s="120"/>
      <c r="M68217" s="120"/>
      <c r="N68217" s="120"/>
      <c r="U68217" s="121"/>
      <c r="V68217" s="122"/>
      <c r="W68217" s="123"/>
      <c r="AC68217" s="123"/>
    </row>
    <row r="68218" spans="5:29" s="2" customFormat="1">
      <c r="E68218" s="120"/>
      <c r="M68218" s="120"/>
      <c r="N68218" s="120"/>
      <c r="U68218" s="121"/>
      <c r="V68218" s="122"/>
      <c r="W68218" s="123"/>
      <c r="AC68218" s="123"/>
    </row>
    <row r="68219" spans="5:29" s="2" customFormat="1">
      <c r="E68219" s="120"/>
      <c r="M68219" s="120"/>
      <c r="N68219" s="120"/>
      <c r="U68219" s="121"/>
      <c r="V68219" s="122"/>
      <c r="W68219" s="123"/>
      <c r="AC68219" s="123"/>
    </row>
    <row r="68220" spans="5:29" s="2" customFormat="1">
      <c r="E68220" s="120"/>
      <c r="M68220" s="120"/>
      <c r="N68220" s="120"/>
      <c r="U68220" s="121"/>
      <c r="V68220" s="122"/>
      <c r="W68220" s="123"/>
      <c r="AC68220" s="123"/>
    </row>
    <row r="68221" spans="5:29" s="2" customFormat="1">
      <c r="E68221" s="120"/>
      <c r="M68221" s="120"/>
      <c r="N68221" s="120"/>
      <c r="U68221" s="121"/>
      <c r="V68221" s="122"/>
      <c r="W68221" s="123"/>
      <c r="AC68221" s="123"/>
    </row>
    <row r="68222" spans="5:29" s="2" customFormat="1">
      <c r="E68222" s="120"/>
      <c r="M68222" s="120"/>
      <c r="N68222" s="120"/>
      <c r="U68222" s="121"/>
      <c r="V68222" s="122"/>
      <c r="W68222" s="123"/>
      <c r="AC68222" s="123"/>
    </row>
    <row r="68223" spans="5:29" s="2" customFormat="1">
      <c r="E68223" s="120"/>
      <c r="M68223" s="120"/>
      <c r="N68223" s="120"/>
      <c r="U68223" s="121"/>
      <c r="V68223" s="122"/>
      <c r="W68223" s="123"/>
      <c r="AC68223" s="123"/>
    </row>
    <row r="68224" spans="5:29" s="2" customFormat="1">
      <c r="E68224" s="120"/>
      <c r="M68224" s="120"/>
      <c r="N68224" s="120"/>
      <c r="U68224" s="121"/>
      <c r="V68224" s="122"/>
      <c r="W68224" s="123"/>
      <c r="AC68224" s="123"/>
    </row>
    <row r="68225" spans="5:29" s="2" customFormat="1">
      <c r="E68225" s="120"/>
      <c r="M68225" s="120"/>
      <c r="N68225" s="120"/>
      <c r="U68225" s="121"/>
      <c r="V68225" s="122"/>
      <c r="W68225" s="123"/>
      <c r="AC68225" s="123"/>
    </row>
    <row r="68226" spans="5:29" s="2" customFormat="1">
      <c r="E68226" s="120"/>
      <c r="M68226" s="120"/>
      <c r="N68226" s="120"/>
      <c r="U68226" s="121"/>
      <c r="V68226" s="122"/>
      <c r="W68226" s="123"/>
      <c r="AC68226" s="123"/>
    </row>
    <row r="68227" spans="5:29" s="2" customFormat="1">
      <c r="E68227" s="120"/>
      <c r="M68227" s="120"/>
      <c r="N68227" s="120"/>
      <c r="U68227" s="121"/>
      <c r="V68227" s="122"/>
      <c r="W68227" s="123"/>
      <c r="AC68227" s="123"/>
    </row>
    <row r="68228" spans="5:29" s="2" customFormat="1">
      <c r="E68228" s="120"/>
      <c r="M68228" s="120"/>
      <c r="N68228" s="120"/>
      <c r="U68228" s="121"/>
      <c r="V68228" s="122"/>
      <c r="W68228" s="123"/>
      <c r="AC68228" s="123"/>
    </row>
    <row r="68229" spans="5:29" s="2" customFormat="1">
      <c r="E68229" s="120"/>
      <c r="M68229" s="120"/>
      <c r="N68229" s="120"/>
      <c r="U68229" s="121"/>
      <c r="V68229" s="122"/>
      <c r="W68229" s="123"/>
      <c r="AC68229" s="123"/>
    </row>
    <row r="68230" spans="5:29" s="2" customFormat="1">
      <c r="E68230" s="120"/>
      <c r="M68230" s="120"/>
      <c r="N68230" s="120"/>
      <c r="U68230" s="121"/>
      <c r="V68230" s="122"/>
      <c r="W68230" s="123"/>
      <c r="AC68230" s="123"/>
    </row>
    <row r="68231" spans="5:29" s="2" customFormat="1">
      <c r="E68231" s="120"/>
      <c r="M68231" s="120"/>
      <c r="N68231" s="120"/>
      <c r="U68231" s="121"/>
      <c r="V68231" s="122"/>
      <c r="W68231" s="123"/>
      <c r="AC68231" s="123"/>
    </row>
    <row r="68232" spans="5:29" s="2" customFormat="1">
      <c r="E68232" s="120"/>
      <c r="M68232" s="120"/>
      <c r="N68232" s="120"/>
      <c r="U68232" s="121"/>
      <c r="V68232" s="122"/>
      <c r="W68232" s="123"/>
      <c r="AC68232" s="123"/>
    </row>
    <row r="68233" spans="5:29" s="2" customFormat="1">
      <c r="E68233" s="120"/>
      <c r="M68233" s="120"/>
      <c r="N68233" s="120"/>
      <c r="U68233" s="121"/>
      <c r="V68233" s="122"/>
      <c r="W68233" s="123"/>
      <c r="AC68233" s="123"/>
    </row>
    <row r="68234" spans="5:29" s="2" customFormat="1">
      <c r="E68234" s="120"/>
      <c r="M68234" s="120"/>
      <c r="N68234" s="120"/>
      <c r="U68234" s="121"/>
      <c r="V68234" s="122"/>
      <c r="W68234" s="123"/>
      <c r="AC68234" s="123"/>
    </row>
    <row r="68235" spans="5:29" s="2" customFormat="1">
      <c r="E68235" s="120"/>
      <c r="M68235" s="120"/>
      <c r="N68235" s="120"/>
      <c r="U68235" s="121"/>
      <c r="V68235" s="122"/>
      <c r="W68235" s="123"/>
      <c r="AC68235" s="123"/>
    </row>
    <row r="68236" spans="5:29" s="2" customFormat="1">
      <c r="E68236" s="120"/>
      <c r="M68236" s="120"/>
      <c r="N68236" s="120"/>
      <c r="U68236" s="121"/>
      <c r="V68236" s="122"/>
      <c r="W68236" s="123"/>
      <c r="AC68236" s="123"/>
    </row>
    <row r="68237" spans="5:29" s="2" customFormat="1">
      <c r="E68237" s="120"/>
      <c r="M68237" s="120"/>
      <c r="N68237" s="120"/>
      <c r="U68237" s="121"/>
      <c r="V68237" s="122"/>
      <c r="W68237" s="123"/>
      <c r="AC68237" s="123"/>
    </row>
    <row r="68238" spans="5:29" s="2" customFormat="1">
      <c r="E68238" s="120"/>
      <c r="M68238" s="120"/>
      <c r="N68238" s="120"/>
      <c r="U68238" s="121"/>
      <c r="V68238" s="122"/>
      <c r="W68238" s="123"/>
      <c r="AC68238" s="123"/>
    </row>
    <row r="68239" spans="5:29" s="2" customFormat="1">
      <c r="E68239" s="120"/>
      <c r="M68239" s="120"/>
      <c r="N68239" s="120"/>
      <c r="U68239" s="121"/>
      <c r="V68239" s="122"/>
      <c r="W68239" s="123"/>
      <c r="AC68239" s="123"/>
    </row>
    <row r="68240" spans="5:29" s="2" customFormat="1">
      <c r="E68240" s="120"/>
      <c r="M68240" s="120"/>
      <c r="N68240" s="120"/>
      <c r="U68240" s="121"/>
      <c r="V68240" s="122"/>
      <c r="W68240" s="123"/>
      <c r="AC68240" s="123"/>
    </row>
    <row r="68241" spans="5:29" s="2" customFormat="1">
      <c r="E68241" s="120"/>
      <c r="M68241" s="120"/>
      <c r="N68241" s="120"/>
      <c r="U68241" s="121"/>
      <c r="V68241" s="122"/>
      <c r="W68241" s="123"/>
      <c r="AC68241" s="123"/>
    </row>
    <row r="68242" spans="5:29" s="2" customFormat="1">
      <c r="E68242" s="120"/>
      <c r="M68242" s="120"/>
      <c r="N68242" s="120"/>
      <c r="U68242" s="121"/>
      <c r="V68242" s="122"/>
      <c r="W68242" s="123"/>
      <c r="AC68242" s="123"/>
    </row>
    <row r="68243" spans="5:29" s="2" customFormat="1">
      <c r="E68243" s="120"/>
      <c r="M68243" s="120"/>
      <c r="N68243" s="120"/>
      <c r="U68243" s="121"/>
      <c r="V68243" s="122"/>
      <c r="W68243" s="123"/>
      <c r="AC68243" s="123"/>
    </row>
    <row r="68244" spans="5:29" s="2" customFormat="1">
      <c r="E68244" s="120"/>
      <c r="M68244" s="120"/>
      <c r="N68244" s="120"/>
      <c r="U68244" s="121"/>
      <c r="V68244" s="122"/>
      <c r="W68244" s="123"/>
      <c r="AC68244" s="123"/>
    </row>
    <row r="68245" spans="5:29" s="2" customFormat="1">
      <c r="E68245" s="120"/>
      <c r="M68245" s="120"/>
      <c r="N68245" s="120"/>
      <c r="U68245" s="121"/>
      <c r="V68245" s="122"/>
      <c r="W68245" s="123"/>
      <c r="AC68245" s="123"/>
    </row>
    <row r="68246" spans="5:29" s="2" customFormat="1">
      <c r="E68246" s="120"/>
      <c r="M68246" s="120"/>
      <c r="N68246" s="120"/>
      <c r="U68246" s="121"/>
      <c r="V68246" s="122"/>
      <c r="W68246" s="123"/>
      <c r="AC68246" s="123"/>
    </row>
    <row r="68247" spans="5:29" s="2" customFormat="1">
      <c r="E68247" s="120"/>
      <c r="M68247" s="120"/>
      <c r="N68247" s="120"/>
      <c r="U68247" s="121"/>
      <c r="V68247" s="122"/>
      <c r="W68247" s="123"/>
      <c r="AC68247" s="123"/>
    </row>
    <row r="68248" spans="5:29" s="2" customFormat="1">
      <c r="E68248" s="120"/>
      <c r="M68248" s="120"/>
      <c r="N68248" s="120"/>
      <c r="U68248" s="121"/>
      <c r="V68248" s="122"/>
      <c r="W68248" s="123"/>
      <c r="AC68248" s="123"/>
    </row>
    <row r="68249" spans="5:29" s="2" customFormat="1">
      <c r="E68249" s="120"/>
      <c r="M68249" s="120"/>
      <c r="N68249" s="120"/>
      <c r="U68249" s="121"/>
      <c r="V68249" s="122"/>
      <c r="W68249" s="123"/>
      <c r="AC68249" s="123"/>
    </row>
    <row r="68250" spans="5:29" s="2" customFormat="1">
      <c r="E68250" s="120"/>
      <c r="M68250" s="120"/>
      <c r="N68250" s="120"/>
      <c r="U68250" s="121"/>
      <c r="V68250" s="122"/>
      <c r="W68250" s="123"/>
      <c r="AC68250" s="123"/>
    </row>
    <row r="68251" spans="5:29" s="2" customFormat="1">
      <c r="E68251" s="120"/>
      <c r="M68251" s="120"/>
      <c r="N68251" s="120"/>
      <c r="U68251" s="121"/>
      <c r="V68251" s="122"/>
      <c r="W68251" s="123"/>
      <c r="AC68251" s="123"/>
    </row>
    <row r="68252" spans="5:29" s="2" customFormat="1">
      <c r="E68252" s="120"/>
      <c r="M68252" s="120"/>
      <c r="N68252" s="120"/>
      <c r="U68252" s="121"/>
      <c r="V68252" s="122"/>
      <c r="W68252" s="123"/>
      <c r="AC68252" s="123"/>
    </row>
    <row r="68253" spans="5:29" s="2" customFormat="1">
      <c r="E68253" s="120"/>
      <c r="M68253" s="120"/>
      <c r="N68253" s="120"/>
      <c r="U68253" s="121"/>
      <c r="V68253" s="122"/>
      <c r="W68253" s="123"/>
      <c r="AC68253" s="123"/>
    </row>
    <row r="68254" spans="5:29" s="2" customFormat="1">
      <c r="E68254" s="120"/>
      <c r="M68254" s="120"/>
      <c r="N68254" s="120"/>
      <c r="U68254" s="121"/>
      <c r="V68254" s="122"/>
      <c r="W68254" s="123"/>
      <c r="AC68254" s="123"/>
    </row>
    <row r="68255" spans="5:29" s="2" customFormat="1">
      <c r="E68255" s="120"/>
      <c r="M68255" s="120"/>
      <c r="N68255" s="120"/>
      <c r="U68255" s="121"/>
      <c r="V68255" s="122"/>
      <c r="W68255" s="123"/>
      <c r="AC68255" s="123"/>
    </row>
    <row r="68256" spans="5:29" s="2" customFormat="1">
      <c r="E68256" s="120"/>
      <c r="M68256" s="120"/>
      <c r="N68256" s="120"/>
      <c r="U68256" s="121"/>
      <c r="V68256" s="122"/>
      <c r="W68256" s="123"/>
      <c r="AC68256" s="123"/>
    </row>
    <row r="68257" spans="5:29" s="2" customFormat="1">
      <c r="E68257" s="120"/>
      <c r="M68257" s="120"/>
      <c r="N68257" s="120"/>
      <c r="U68257" s="121"/>
      <c r="V68257" s="122"/>
      <c r="W68257" s="123"/>
      <c r="AC68257" s="123"/>
    </row>
    <row r="68258" spans="5:29" s="2" customFormat="1">
      <c r="E68258" s="120"/>
      <c r="M68258" s="120"/>
      <c r="N68258" s="120"/>
      <c r="U68258" s="121"/>
      <c r="V68258" s="122"/>
      <c r="W68258" s="123"/>
      <c r="AC68258" s="123"/>
    </row>
    <row r="68259" spans="5:29" s="2" customFormat="1">
      <c r="E68259" s="120"/>
      <c r="M68259" s="120"/>
      <c r="N68259" s="120"/>
      <c r="U68259" s="121"/>
      <c r="V68259" s="122"/>
      <c r="W68259" s="123"/>
      <c r="AC68259" s="123"/>
    </row>
    <row r="68260" spans="5:29" s="2" customFormat="1">
      <c r="E68260" s="120"/>
      <c r="M68260" s="120"/>
      <c r="N68260" s="120"/>
      <c r="U68260" s="121"/>
      <c r="V68260" s="122"/>
      <c r="W68260" s="123"/>
      <c r="AC68260" s="123"/>
    </row>
    <row r="68261" spans="5:29" s="2" customFormat="1">
      <c r="E68261" s="120"/>
      <c r="M68261" s="120"/>
      <c r="N68261" s="120"/>
      <c r="U68261" s="121"/>
      <c r="V68261" s="122"/>
      <c r="W68261" s="123"/>
      <c r="AC68261" s="123"/>
    </row>
    <row r="68262" spans="5:29" s="2" customFormat="1">
      <c r="E68262" s="120"/>
      <c r="M68262" s="120"/>
      <c r="N68262" s="120"/>
      <c r="U68262" s="121"/>
      <c r="V68262" s="122"/>
      <c r="W68262" s="123"/>
      <c r="AC68262" s="123"/>
    </row>
    <row r="68263" spans="5:29" s="2" customFormat="1">
      <c r="E68263" s="120"/>
      <c r="M68263" s="120"/>
      <c r="N68263" s="120"/>
      <c r="U68263" s="121"/>
      <c r="V68263" s="122"/>
      <c r="W68263" s="123"/>
      <c r="AC68263" s="123"/>
    </row>
    <row r="68264" spans="5:29" s="2" customFormat="1">
      <c r="E68264" s="120"/>
      <c r="M68264" s="120"/>
      <c r="N68264" s="120"/>
      <c r="U68264" s="121"/>
      <c r="V68264" s="122"/>
      <c r="W68264" s="123"/>
      <c r="AC68264" s="123"/>
    </row>
    <row r="68265" spans="5:29" s="2" customFormat="1">
      <c r="E68265" s="120"/>
      <c r="M68265" s="120"/>
      <c r="N68265" s="120"/>
      <c r="U68265" s="121"/>
      <c r="V68265" s="122"/>
      <c r="W68265" s="123"/>
      <c r="AC68265" s="123"/>
    </row>
    <row r="68266" spans="5:29" s="2" customFormat="1">
      <c r="E68266" s="120"/>
      <c r="M68266" s="120"/>
      <c r="N68266" s="120"/>
      <c r="U68266" s="121"/>
      <c r="V68266" s="122"/>
      <c r="W68266" s="123"/>
      <c r="AC68266" s="123"/>
    </row>
    <row r="68267" spans="5:29" s="2" customFormat="1">
      <c r="E68267" s="120"/>
      <c r="M68267" s="120"/>
      <c r="N68267" s="120"/>
      <c r="U68267" s="121"/>
      <c r="V68267" s="122"/>
      <c r="W68267" s="123"/>
      <c r="AC68267" s="123"/>
    </row>
    <row r="68268" spans="5:29" s="2" customFormat="1">
      <c r="E68268" s="120"/>
      <c r="M68268" s="120"/>
      <c r="N68268" s="120"/>
      <c r="U68268" s="121"/>
      <c r="V68268" s="122"/>
      <c r="W68268" s="123"/>
      <c r="AC68268" s="123"/>
    </row>
    <row r="68269" spans="5:29" s="2" customFormat="1">
      <c r="E68269" s="120"/>
      <c r="M68269" s="120"/>
      <c r="N68269" s="120"/>
      <c r="U68269" s="121"/>
      <c r="V68269" s="122"/>
      <c r="W68269" s="123"/>
      <c r="AC68269" s="123"/>
    </row>
    <row r="68270" spans="5:29" s="2" customFormat="1">
      <c r="E68270" s="120"/>
      <c r="M68270" s="120"/>
      <c r="N68270" s="120"/>
      <c r="U68270" s="121"/>
      <c r="V68270" s="122"/>
      <c r="W68270" s="123"/>
      <c r="AC68270" s="123"/>
    </row>
    <row r="68271" spans="5:29" s="2" customFormat="1">
      <c r="E68271" s="120"/>
      <c r="M68271" s="120"/>
      <c r="N68271" s="120"/>
      <c r="U68271" s="121"/>
      <c r="V68271" s="122"/>
      <c r="W68271" s="123"/>
      <c r="AC68271" s="123"/>
    </row>
    <row r="68272" spans="5:29" s="2" customFormat="1">
      <c r="E68272" s="120"/>
      <c r="M68272" s="120"/>
      <c r="N68272" s="120"/>
      <c r="U68272" s="121"/>
      <c r="V68272" s="122"/>
      <c r="W68272" s="123"/>
      <c r="AC68272" s="123"/>
    </row>
    <row r="68273" spans="5:29" s="2" customFormat="1">
      <c r="E68273" s="120"/>
      <c r="M68273" s="120"/>
      <c r="N68273" s="120"/>
      <c r="U68273" s="121"/>
      <c r="V68273" s="122"/>
      <c r="W68273" s="123"/>
      <c r="AC68273" s="123"/>
    </row>
    <row r="68274" spans="5:29" s="2" customFormat="1">
      <c r="E68274" s="120"/>
      <c r="M68274" s="120"/>
      <c r="N68274" s="120"/>
      <c r="U68274" s="121"/>
      <c r="V68274" s="122"/>
      <c r="W68274" s="123"/>
      <c r="AC68274" s="123"/>
    </row>
    <row r="68275" spans="5:29" s="2" customFormat="1">
      <c r="E68275" s="120"/>
      <c r="M68275" s="120"/>
      <c r="N68275" s="120"/>
      <c r="U68275" s="121"/>
      <c r="V68275" s="122"/>
      <c r="W68275" s="123"/>
      <c r="AC68275" s="123"/>
    </row>
    <row r="68276" spans="5:29" s="2" customFormat="1">
      <c r="E68276" s="120"/>
      <c r="M68276" s="120"/>
      <c r="N68276" s="120"/>
      <c r="U68276" s="121"/>
      <c r="V68276" s="122"/>
      <c r="W68276" s="123"/>
      <c r="AC68276" s="123"/>
    </row>
    <row r="68277" spans="5:29" s="2" customFormat="1">
      <c r="E68277" s="120"/>
      <c r="M68277" s="120"/>
      <c r="N68277" s="120"/>
      <c r="U68277" s="121"/>
      <c r="V68277" s="122"/>
      <c r="W68277" s="123"/>
      <c r="AC68277" s="123"/>
    </row>
    <row r="68278" spans="5:29" s="2" customFormat="1">
      <c r="E68278" s="120"/>
      <c r="M68278" s="120"/>
      <c r="N68278" s="120"/>
      <c r="U68278" s="121"/>
      <c r="V68278" s="122"/>
      <c r="W68278" s="123"/>
      <c r="AC68278" s="123"/>
    </row>
    <row r="68279" spans="5:29" s="2" customFormat="1">
      <c r="E68279" s="120"/>
      <c r="M68279" s="120"/>
      <c r="N68279" s="120"/>
      <c r="U68279" s="121"/>
      <c r="V68279" s="122"/>
      <c r="W68279" s="123"/>
      <c r="AC68279" s="123"/>
    </row>
    <row r="68280" spans="5:29" s="2" customFormat="1">
      <c r="E68280" s="120"/>
      <c r="M68280" s="120"/>
      <c r="N68280" s="120"/>
      <c r="U68280" s="121"/>
      <c r="V68280" s="122"/>
      <c r="W68280" s="123"/>
      <c r="AC68280" s="123"/>
    </row>
    <row r="68281" spans="5:29" s="2" customFormat="1">
      <c r="E68281" s="120"/>
      <c r="M68281" s="120"/>
      <c r="N68281" s="120"/>
      <c r="U68281" s="121"/>
      <c r="V68281" s="122"/>
      <c r="W68281" s="123"/>
      <c r="AC68281" s="123"/>
    </row>
    <row r="68282" spans="5:29" s="2" customFormat="1">
      <c r="E68282" s="120"/>
      <c r="M68282" s="120"/>
      <c r="N68282" s="120"/>
      <c r="U68282" s="121"/>
      <c r="V68282" s="122"/>
      <c r="W68282" s="123"/>
      <c r="AC68282" s="123"/>
    </row>
    <row r="68283" spans="5:29" s="2" customFormat="1">
      <c r="E68283" s="120"/>
      <c r="M68283" s="120"/>
      <c r="N68283" s="120"/>
      <c r="U68283" s="121"/>
      <c r="V68283" s="122"/>
      <c r="W68283" s="123"/>
      <c r="AC68283" s="123"/>
    </row>
    <row r="68284" spans="5:29" s="2" customFormat="1">
      <c r="E68284" s="120"/>
      <c r="M68284" s="120"/>
      <c r="N68284" s="120"/>
      <c r="U68284" s="121"/>
      <c r="V68284" s="122"/>
      <c r="W68284" s="123"/>
      <c r="AC68284" s="123"/>
    </row>
    <row r="68285" spans="5:29" s="2" customFormat="1">
      <c r="E68285" s="120"/>
      <c r="M68285" s="120"/>
      <c r="N68285" s="120"/>
      <c r="U68285" s="121"/>
      <c r="V68285" s="122"/>
      <c r="W68285" s="123"/>
      <c r="AC68285" s="123"/>
    </row>
    <row r="68286" spans="5:29" s="2" customFormat="1">
      <c r="E68286" s="120"/>
      <c r="M68286" s="120"/>
      <c r="N68286" s="120"/>
      <c r="U68286" s="121"/>
      <c r="V68286" s="122"/>
      <c r="W68286" s="123"/>
      <c r="AC68286" s="123"/>
    </row>
    <row r="68287" spans="5:29" s="2" customFormat="1">
      <c r="E68287" s="120"/>
      <c r="M68287" s="120"/>
      <c r="N68287" s="120"/>
      <c r="U68287" s="121"/>
      <c r="V68287" s="122"/>
      <c r="W68287" s="123"/>
      <c r="AC68287" s="123"/>
    </row>
    <row r="68288" spans="5:29" s="2" customFormat="1">
      <c r="E68288" s="120"/>
      <c r="M68288" s="120"/>
      <c r="N68288" s="120"/>
      <c r="U68288" s="121"/>
      <c r="V68288" s="122"/>
      <c r="W68288" s="123"/>
      <c r="AC68288" s="123"/>
    </row>
    <row r="68289" spans="5:29" s="2" customFormat="1">
      <c r="E68289" s="120"/>
      <c r="M68289" s="120"/>
      <c r="N68289" s="120"/>
      <c r="U68289" s="121"/>
      <c r="V68289" s="122"/>
      <c r="W68289" s="123"/>
      <c r="AC68289" s="123"/>
    </row>
    <row r="68290" spans="5:29" s="2" customFormat="1">
      <c r="E68290" s="120"/>
      <c r="M68290" s="120"/>
      <c r="N68290" s="120"/>
      <c r="U68290" s="121"/>
      <c r="V68290" s="122"/>
      <c r="W68290" s="123"/>
      <c r="AC68290" s="123"/>
    </row>
    <row r="68291" spans="5:29" s="2" customFormat="1">
      <c r="E68291" s="120"/>
      <c r="M68291" s="120"/>
      <c r="N68291" s="120"/>
      <c r="U68291" s="121"/>
      <c r="V68291" s="122"/>
      <c r="W68291" s="123"/>
      <c r="AC68291" s="123"/>
    </row>
    <row r="68292" spans="5:29" s="2" customFormat="1">
      <c r="E68292" s="120"/>
      <c r="M68292" s="120"/>
      <c r="N68292" s="120"/>
      <c r="U68292" s="121"/>
      <c r="V68292" s="122"/>
      <c r="W68292" s="123"/>
      <c r="AC68292" s="123"/>
    </row>
    <row r="68293" spans="5:29" s="2" customFormat="1">
      <c r="E68293" s="120"/>
      <c r="M68293" s="120"/>
      <c r="N68293" s="120"/>
      <c r="U68293" s="121"/>
      <c r="V68293" s="122"/>
      <c r="W68293" s="123"/>
      <c r="AC68293" s="123"/>
    </row>
    <row r="68294" spans="5:29" s="2" customFormat="1">
      <c r="E68294" s="120"/>
      <c r="M68294" s="120"/>
      <c r="N68294" s="120"/>
      <c r="U68294" s="121"/>
      <c r="V68294" s="122"/>
      <c r="W68294" s="123"/>
      <c r="AC68294" s="123"/>
    </row>
    <row r="68295" spans="5:29" s="2" customFormat="1">
      <c r="E68295" s="120"/>
      <c r="M68295" s="120"/>
      <c r="N68295" s="120"/>
      <c r="U68295" s="121"/>
      <c r="V68295" s="122"/>
      <c r="W68295" s="123"/>
      <c r="AC68295" s="123"/>
    </row>
    <row r="68296" spans="5:29" s="2" customFormat="1">
      <c r="E68296" s="120"/>
      <c r="M68296" s="120"/>
      <c r="N68296" s="120"/>
      <c r="U68296" s="121"/>
      <c r="V68296" s="122"/>
      <c r="W68296" s="123"/>
      <c r="AC68296" s="123"/>
    </row>
    <row r="68297" spans="5:29" s="2" customFormat="1">
      <c r="E68297" s="120"/>
      <c r="M68297" s="120"/>
      <c r="N68297" s="120"/>
      <c r="U68297" s="121"/>
      <c r="V68297" s="122"/>
      <c r="W68297" s="123"/>
      <c r="AC68297" s="123"/>
    </row>
    <row r="68298" spans="5:29" s="2" customFormat="1">
      <c r="E68298" s="120"/>
      <c r="M68298" s="120"/>
      <c r="N68298" s="120"/>
      <c r="U68298" s="121"/>
      <c r="V68298" s="122"/>
      <c r="W68298" s="123"/>
      <c r="AC68298" s="123"/>
    </row>
    <row r="68299" spans="5:29" s="2" customFormat="1">
      <c r="E68299" s="120"/>
      <c r="M68299" s="120"/>
      <c r="N68299" s="120"/>
      <c r="U68299" s="121"/>
      <c r="V68299" s="122"/>
      <c r="W68299" s="123"/>
      <c r="AC68299" s="123"/>
    </row>
    <row r="68300" spans="5:29" s="2" customFormat="1">
      <c r="E68300" s="120"/>
      <c r="M68300" s="120"/>
      <c r="N68300" s="120"/>
      <c r="U68300" s="121"/>
      <c r="V68300" s="122"/>
      <c r="W68300" s="123"/>
      <c r="AC68300" s="123"/>
    </row>
    <row r="68301" spans="5:29" s="2" customFormat="1">
      <c r="E68301" s="120"/>
      <c r="M68301" s="120"/>
      <c r="N68301" s="120"/>
      <c r="U68301" s="121"/>
      <c r="V68301" s="122"/>
      <c r="W68301" s="123"/>
      <c r="AC68301" s="123"/>
    </row>
    <row r="68302" spans="5:29" s="2" customFormat="1">
      <c r="E68302" s="120"/>
      <c r="M68302" s="120"/>
      <c r="N68302" s="120"/>
      <c r="U68302" s="121"/>
      <c r="V68302" s="122"/>
      <c r="W68302" s="123"/>
      <c r="AC68302" s="123"/>
    </row>
    <row r="68303" spans="5:29" s="2" customFormat="1">
      <c r="E68303" s="120"/>
      <c r="M68303" s="120"/>
      <c r="N68303" s="120"/>
      <c r="U68303" s="121"/>
      <c r="V68303" s="122"/>
      <c r="W68303" s="123"/>
      <c r="AC68303" s="123"/>
    </row>
    <row r="68304" spans="5:29" s="2" customFormat="1">
      <c r="E68304" s="120"/>
      <c r="M68304" s="120"/>
      <c r="N68304" s="120"/>
      <c r="U68304" s="121"/>
      <c r="V68304" s="122"/>
      <c r="W68304" s="123"/>
      <c r="AC68304" s="123"/>
    </row>
    <row r="68305" spans="5:29" s="2" customFormat="1">
      <c r="E68305" s="120"/>
      <c r="M68305" s="120"/>
      <c r="N68305" s="120"/>
      <c r="U68305" s="121"/>
      <c r="V68305" s="122"/>
      <c r="W68305" s="123"/>
      <c r="AC68305" s="123"/>
    </row>
    <row r="68306" spans="5:29" s="2" customFormat="1">
      <c r="E68306" s="120"/>
      <c r="M68306" s="120"/>
      <c r="N68306" s="120"/>
      <c r="U68306" s="121"/>
      <c r="V68306" s="122"/>
      <c r="W68306" s="123"/>
      <c r="AC68306" s="123"/>
    </row>
    <row r="68307" spans="5:29" s="2" customFormat="1">
      <c r="E68307" s="120"/>
      <c r="M68307" s="120"/>
      <c r="N68307" s="120"/>
      <c r="U68307" s="121"/>
      <c r="V68307" s="122"/>
      <c r="W68307" s="123"/>
      <c r="AC68307" s="123"/>
    </row>
    <row r="68308" spans="5:29" s="2" customFormat="1">
      <c r="E68308" s="120"/>
      <c r="M68308" s="120"/>
      <c r="N68308" s="120"/>
      <c r="U68308" s="121"/>
      <c r="V68308" s="122"/>
      <c r="W68308" s="123"/>
      <c r="AC68308" s="123"/>
    </row>
    <row r="68309" spans="5:29" s="2" customFormat="1">
      <c r="E68309" s="120"/>
      <c r="M68309" s="120"/>
      <c r="N68309" s="120"/>
      <c r="U68309" s="121"/>
      <c r="V68309" s="122"/>
      <c r="W68309" s="123"/>
      <c r="AC68309" s="123"/>
    </row>
    <row r="68310" spans="5:29" s="2" customFormat="1">
      <c r="E68310" s="120"/>
      <c r="M68310" s="120"/>
      <c r="N68310" s="120"/>
      <c r="U68310" s="121"/>
      <c r="V68310" s="122"/>
      <c r="W68310" s="123"/>
      <c r="AC68310" s="123"/>
    </row>
    <row r="68311" spans="5:29" s="2" customFormat="1">
      <c r="E68311" s="120"/>
      <c r="M68311" s="120"/>
      <c r="N68311" s="120"/>
      <c r="U68311" s="121"/>
      <c r="V68311" s="122"/>
      <c r="W68311" s="123"/>
      <c r="AC68311" s="123"/>
    </row>
    <row r="68312" spans="5:29" s="2" customFormat="1">
      <c r="E68312" s="120"/>
      <c r="M68312" s="120"/>
      <c r="N68312" s="120"/>
      <c r="U68312" s="121"/>
      <c r="V68312" s="122"/>
      <c r="W68312" s="123"/>
      <c r="AC68312" s="123"/>
    </row>
    <row r="68313" spans="5:29" s="2" customFormat="1">
      <c r="E68313" s="120"/>
      <c r="M68313" s="120"/>
      <c r="N68313" s="120"/>
      <c r="U68313" s="121"/>
      <c r="V68313" s="122"/>
      <c r="W68313" s="123"/>
      <c r="AC68313" s="123"/>
    </row>
    <row r="68314" spans="5:29" s="2" customFormat="1">
      <c r="E68314" s="120"/>
      <c r="M68314" s="120"/>
      <c r="N68314" s="120"/>
      <c r="U68314" s="121"/>
      <c r="V68314" s="122"/>
      <c r="W68314" s="123"/>
      <c r="AC68314" s="123"/>
    </row>
    <row r="68315" spans="5:29" s="2" customFormat="1">
      <c r="E68315" s="120"/>
      <c r="M68315" s="120"/>
      <c r="N68315" s="120"/>
      <c r="U68315" s="121"/>
      <c r="V68315" s="122"/>
      <c r="W68315" s="123"/>
      <c r="AC68315" s="123"/>
    </row>
    <row r="68316" spans="5:29" s="2" customFormat="1">
      <c r="E68316" s="120"/>
      <c r="M68316" s="120"/>
      <c r="N68316" s="120"/>
      <c r="U68316" s="121"/>
      <c r="V68316" s="122"/>
      <c r="W68316" s="123"/>
      <c r="AC68316" s="123"/>
    </row>
    <row r="68317" spans="5:29" s="2" customFormat="1">
      <c r="E68317" s="120"/>
      <c r="M68317" s="120"/>
      <c r="N68317" s="120"/>
      <c r="U68317" s="121"/>
      <c r="V68317" s="122"/>
      <c r="W68317" s="123"/>
      <c r="AC68317" s="123"/>
    </row>
    <row r="68318" spans="5:29" s="2" customFormat="1">
      <c r="E68318" s="120"/>
      <c r="M68318" s="120"/>
      <c r="N68318" s="120"/>
      <c r="U68318" s="121"/>
      <c r="V68318" s="122"/>
      <c r="W68318" s="123"/>
      <c r="AC68318" s="123"/>
    </row>
    <row r="68319" spans="5:29" s="2" customFormat="1">
      <c r="E68319" s="120"/>
      <c r="M68319" s="120"/>
      <c r="N68319" s="120"/>
      <c r="U68319" s="121"/>
      <c r="V68319" s="122"/>
      <c r="W68319" s="123"/>
      <c r="AC68319" s="123"/>
    </row>
    <row r="68320" spans="5:29" s="2" customFormat="1">
      <c r="E68320" s="120"/>
      <c r="M68320" s="120"/>
      <c r="N68320" s="120"/>
      <c r="U68320" s="121"/>
      <c r="V68320" s="122"/>
      <c r="W68320" s="123"/>
      <c r="AC68320" s="123"/>
    </row>
    <row r="68321" spans="5:29" s="2" customFormat="1">
      <c r="E68321" s="120"/>
      <c r="M68321" s="120"/>
      <c r="N68321" s="120"/>
      <c r="U68321" s="121"/>
      <c r="V68321" s="122"/>
      <c r="W68321" s="123"/>
      <c r="AC68321" s="123"/>
    </row>
    <row r="68322" spans="5:29" s="2" customFormat="1">
      <c r="E68322" s="120"/>
      <c r="M68322" s="120"/>
      <c r="N68322" s="120"/>
      <c r="U68322" s="121"/>
      <c r="V68322" s="122"/>
      <c r="W68322" s="123"/>
      <c r="AC68322" s="123"/>
    </row>
    <row r="68323" spans="5:29" s="2" customFormat="1">
      <c r="E68323" s="120"/>
      <c r="M68323" s="120"/>
      <c r="N68323" s="120"/>
      <c r="U68323" s="121"/>
      <c r="V68323" s="122"/>
      <c r="W68323" s="123"/>
      <c r="AC68323" s="123"/>
    </row>
    <row r="68324" spans="5:29" s="2" customFormat="1">
      <c r="E68324" s="120"/>
      <c r="M68324" s="120"/>
      <c r="N68324" s="120"/>
      <c r="U68324" s="121"/>
      <c r="V68324" s="122"/>
      <c r="W68324" s="123"/>
      <c r="AC68324" s="123"/>
    </row>
    <row r="68325" spans="5:29" s="2" customFormat="1">
      <c r="E68325" s="120"/>
      <c r="M68325" s="120"/>
      <c r="N68325" s="120"/>
      <c r="U68325" s="121"/>
      <c r="V68325" s="122"/>
      <c r="W68325" s="123"/>
      <c r="AC68325" s="123"/>
    </row>
    <row r="68326" spans="5:29" s="2" customFormat="1">
      <c r="E68326" s="120"/>
      <c r="M68326" s="120"/>
      <c r="N68326" s="120"/>
      <c r="U68326" s="121"/>
      <c r="V68326" s="122"/>
      <c r="W68326" s="123"/>
      <c r="AC68326" s="123"/>
    </row>
    <row r="68327" spans="5:29" s="2" customFormat="1">
      <c r="E68327" s="120"/>
      <c r="M68327" s="120"/>
      <c r="N68327" s="120"/>
      <c r="U68327" s="121"/>
      <c r="V68327" s="122"/>
      <c r="W68327" s="123"/>
      <c r="AC68327" s="123"/>
    </row>
    <row r="68328" spans="5:29" s="2" customFormat="1">
      <c r="E68328" s="120"/>
      <c r="M68328" s="120"/>
      <c r="N68328" s="120"/>
      <c r="U68328" s="121"/>
      <c r="V68328" s="122"/>
      <c r="W68328" s="123"/>
      <c r="AC68328" s="123"/>
    </row>
    <row r="68329" spans="5:29" s="2" customFormat="1">
      <c r="E68329" s="120"/>
      <c r="M68329" s="120"/>
      <c r="N68329" s="120"/>
      <c r="U68329" s="121"/>
      <c r="V68329" s="122"/>
      <c r="W68329" s="123"/>
      <c r="AC68329" s="123"/>
    </row>
    <row r="68330" spans="5:29" s="2" customFormat="1">
      <c r="E68330" s="120"/>
      <c r="M68330" s="120"/>
      <c r="N68330" s="120"/>
      <c r="U68330" s="121"/>
      <c r="V68330" s="122"/>
      <c r="W68330" s="123"/>
      <c r="AC68330" s="123"/>
    </row>
    <row r="68331" spans="5:29" s="2" customFormat="1">
      <c r="E68331" s="120"/>
      <c r="M68331" s="120"/>
      <c r="N68331" s="120"/>
      <c r="U68331" s="121"/>
      <c r="V68331" s="122"/>
      <c r="W68331" s="123"/>
      <c r="AC68331" s="123"/>
    </row>
    <row r="68332" spans="5:29" s="2" customFormat="1">
      <c r="E68332" s="120"/>
      <c r="M68332" s="120"/>
      <c r="N68332" s="120"/>
      <c r="U68332" s="121"/>
      <c r="V68332" s="122"/>
      <c r="W68332" s="123"/>
      <c r="AC68332" s="123"/>
    </row>
    <row r="68333" spans="5:29" s="2" customFormat="1">
      <c r="E68333" s="120"/>
      <c r="M68333" s="120"/>
      <c r="N68333" s="120"/>
      <c r="U68333" s="121"/>
      <c r="V68333" s="122"/>
      <c r="W68333" s="123"/>
      <c r="AC68333" s="123"/>
    </row>
    <row r="68334" spans="5:29" s="2" customFormat="1">
      <c r="E68334" s="120"/>
      <c r="M68334" s="120"/>
      <c r="N68334" s="120"/>
      <c r="U68334" s="121"/>
      <c r="V68334" s="122"/>
      <c r="W68334" s="123"/>
      <c r="AC68334" s="123"/>
    </row>
    <row r="68335" spans="5:29" s="2" customFormat="1">
      <c r="E68335" s="120"/>
      <c r="M68335" s="120"/>
      <c r="N68335" s="120"/>
      <c r="U68335" s="121"/>
      <c r="V68335" s="122"/>
      <c r="W68335" s="123"/>
      <c r="AC68335" s="123"/>
    </row>
    <row r="68336" spans="5:29" s="2" customFormat="1">
      <c r="E68336" s="120"/>
      <c r="M68336" s="120"/>
      <c r="N68336" s="120"/>
      <c r="U68336" s="121"/>
      <c r="V68336" s="122"/>
      <c r="W68336" s="123"/>
      <c r="AC68336" s="123"/>
    </row>
    <row r="68337" spans="5:29" s="2" customFormat="1">
      <c r="E68337" s="120"/>
      <c r="M68337" s="120"/>
      <c r="N68337" s="120"/>
      <c r="U68337" s="121"/>
      <c r="V68337" s="122"/>
      <c r="W68337" s="123"/>
      <c r="AC68337" s="123"/>
    </row>
    <row r="68338" spans="5:29" s="2" customFormat="1">
      <c r="E68338" s="120"/>
      <c r="M68338" s="120"/>
      <c r="N68338" s="120"/>
      <c r="U68338" s="121"/>
      <c r="V68338" s="122"/>
      <c r="W68338" s="123"/>
      <c r="AC68338" s="123"/>
    </row>
    <row r="68339" spans="5:29" s="2" customFormat="1">
      <c r="E68339" s="120"/>
      <c r="M68339" s="120"/>
      <c r="N68339" s="120"/>
      <c r="U68339" s="121"/>
      <c r="V68339" s="122"/>
      <c r="W68339" s="123"/>
      <c r="AC68339" s="123"/>
    </row>
    <row r="68340" spans="5:29" s="2" customFormat="1">
      <c r="E68340" s="120"/>
      <c r="M68340" s="120"/>
      <c r="N68340" s="120"/>
      <c r="U68340" s="121"/>
      <c r="V68340" s="122"/>
      <c r="W68340" s="123"/>
      <c r="AC68340" s="123"/>
    </row>
    <row r="68341" spans="5:29" s="2" customFormat="1">
      <c r="E68341" s="120"/>
      <c r="M68341" s="120"/>
      <c r="N68341" s="120"/>
      <c r="U68341" s="121"/>
      <c r="V68341" s="122"/>
      <c r="W68341" s="123"/>
      <c r="AC68341" s="123"/>
    </row>
    <row r="68342" spans="5:29" s="2" customFormat="1">
      <c r="E68342" s="120"/>
      <c r="M68342" s="120"/>
      <c r="N68342" s="120"/>
      <c r="U68342" s="121"/>
      <c r="V68342" s="122"/>
      <c r="W68342" s="123"/>
      <c r="AC68342" s="123"/>
    </row>
    <row r="68343" spans="5:29" s="2" customFormat="1">
      <c r="E68343" s="120"/>
      <c r="M68343" s="120"/>
      <c r="N68343" s="120"/>
      <c r="U68343" s="121"/>
      <c r="V68343" s="122"/>
      <c r="W68343" s="123"/>
      <c r="AC68343" s="123"/>
    </row>
    <row r="68344" spans="5:29" s="2" customFormat="1">
      <c r="E68344" s="120"/>
      <c r="M68344" s="120"/>
      <c r="N68344" s="120"/>
      <c r="U68344" s="121"/>
      <c r="V68344" s="122"/>
      <c r="W68344" s="123"/>
      <c r="AC68344" s="123"/>
    </row>
    <row r="68345" spans="5:29" s="2" customFormat="1">
      <c r="E68345" s="120"/>
      <c r="M68345" s="120"/>
      <c r="N68345" s="120"/>
      <c r="U68345" s="121"/>
      <c r="V68345" s="122"/>
      <c r="W68345" s="123"/>
      <c r="AC68345" s="123"/>
    </row>
    <row r="68346" spans="5:29" s="2" customFormat="1">
      <c r="E68346" s="120"/>
      <c r="M68346" s="120"/>
      <c r="N68346" s="120"/>
      <c r="U68346" s="121"/>
      <c r="V68346" s="122"/>
      <c r="W68346" s="123"/>
      <c r="AC68346" s="123"/>
    </row>
    <row r="68347" spans="5:29" s="2" customFormat="1">
      <c r="E68347" s="120"/>
      <c r="M68347" s="120"/>
      <c r="N68347" s="120"/>
      <c r="U68347" s="121"/>
      <c r="V68347" s="122"/>
      <c r="W68347" s="123"/>
      <c r="AC68347" s="123"/>
    </row>
    <row r="68348" spans="5:29" s="2" customFormat="1">
      <c r="E68348" s="120"/>
      <c r="M68348" s="120"/>
      <c r="N68348" s="120"/>
      <c r="U68348" s="121"/>
      <c r="V68348" s="122"/>
      <c r="W68348" s="123"/>
      <c r="AC68348" s="123"/>
    </row>
    <row r="68349" spans="5:29" s="2" customFormat="1">
      <c r="E68349" s="120"/>
      <c r="M68349" s="120"/>
      <c r="N68349" s="120"/>
      <c r="U68349" s="121"/>
      <c r="V68349" s="122"/>
      <c r="W68349" s="123"/>
      <c r="AC68349" s="123"/>
    </row>
    <row r="68350" spans="5:29" s="2" customFormat="1">
      <c r="E68350" s="120"/>
      <c r="M68350" s="120"/>
      <c r="N68350" s="120"/>
      <c r="U68350" s="121"/>
      <c r="V68350" s="122"/>
      <c r="W68350" s="123"/>
      <c r="AC68350" s="123"/>
    </row>
    <row r="68351" spans="5:29" s="2" customFormat="1">
      <c r="E68351" s="120"/>
      <c r="M68351" s="120"/>
      <c r="N68351" s="120"/>
      <c r="U68351" s="121"/>
      <c r="V68351" s="122"/>
      <c r="W68351" s="123"/>
      <c r="AC68351" s="123"/>
    </row>
    <row r="68352" spans="5:29" s="2" customFormat="1">
      <c r="E68352" s="120"/>
      <c r="M68352" s="120"/>
      <c r="N68352" s="120"/>
      <c r="U68352" s="121"/>
      <c r="V68352" s="122"/>
      <c r="W68352" s="123"/>
      <c r="AC68352" s="123"/>
    </row>
    <row r="68353" spans="5:29" s="2" customFormat="1">
      <c r="E68353" s="120"/>
      <c r="M68353" s="120"/>
      <c r="N68353" s="120"/>
      <c r="U68353" s="121"/>
      <c r="V68353" s="122"/>
      <c r="W68353" s="123"/>
      <c r="AC68353" s="123"/>
    </row>
    <row r="68354" spans="5:29" s="2" customFormat="1">
      <c r="E68354" s="120"/>
      <c r="M68354" s="120"/>
      <c r="N68354" s="120"/>
      <c r="U68354" s="121"/>
      <c r="V68354" s="122"/>
      <c r="W68354" s="123"/>
      <c r="AC68354" s="123"/>
    </row>
    <row r="68355" spans="5:29" s="2" customFormat="1">
      <c r="E68355" s="120"/>
      <c r="M68355" s="120"/>
      <c r="N68355" s="120"/>
      <c r="U68355" s="121"/>
      <c r="V68355" s="122"/>
      <c r="W68355" s="123"/>
      <c r="AC68355" s="123"/>
    </row>
    <row r="68356" spans="5:29" s="2" customFormat="1">
      <c r="E68356" s="120"/>
      <c r="M68356" s="120"/>
      <c r="N68356" s="120"/>
      <c r="U68356" s="121"/>
      <c r="V68356" s="122"/>
      <c r="W68356" s="123"/>
      <c r="AC68356" s="123"/>
    </row>
    <row r="68357" spans="5:29" s="2" customFormat="1">
      <c r="E68357" s="120"/>
      <c r="M68357" s="120"/>
      <c r="N68357" s="120"/>
      <c r="U68357" s="121"/>
      <c r="V68357" s="122"/>
      <c r="W68357" s="123"/>
      <c r="AC68357" s="123"/>
    </row>
    <row r="68358" spans="5:29" s="2" customFormat="1">
      <c r="E68358" s="120"/>
      <c r="M68358" s="120"/>
      <c r="N68358" s="120"/>
      <c r="U68358" s="121"/>
      <c r="V68358" s="122"/>
      <c r="W68358" s="123"/>
      <c r="AC68358" s="123"/>
    </row>
    <row r="68359" spans="5:29" s="2" customFormat="1">
      <c r="E68359" s="120"/>
      <c r="M68359" s="120"/>
      <c r="N68359" s="120"/>
      <c r="U68359" s="121"/>
      <c r="V68359" s="122"/>
      <c r="W68359" s="123"/>
      <c r="AC68359" s="123"/>
    </row>
    <row r="68360" spans="5:29" s="2" customFormat="1">
      <c r="E68360" s="120"/>
      <c r="M68360" s="120"/>
      <c r="N68360" s="120"/>
      <c r="U68360" s="121"/>
      <c r="V68360" s="122"/>
      <c r="W68360" s="123"/>
      <c r="AC68360" s="123"/>
    </row>
    <row r="68361" spans="5:29" s="2" customFormat="1">
      <c r="E68361" s="120"/>
      <c r="M68361" s="120"/>
      <c r="N68361" s="120"/>
      <c r="U68361" s="121"/>
      <c r="V68361" s="122"/>
      <c r="W68361" s="123"/>
      <c r="AC68361" s="123"/>
    </row>
    <row r="68362" spans="5:29" s="2" customFormat="1">
      <c r="E68362" s="120"/>
      <c r="M68362" s="120"/>
      <c r="N68362" s="120"/>
      <c r="U68362" s="121"/>
      <c r="V68362" s="122"/>
      <c r="W68362" s="123"/>
      <c r="AC68362" s="123"/>
    </row>
    <row r="68363" spans="5:29" s="2" customFormat="1">
      <c r="E68363" s="120"/>
      <c r="M68363" s="120"/>
      <c r="N68363" s="120"/>
      <c r="U68363" s="121"/>
      <c r="V68363" s="122"/>
      <c r="W68363" s="123"/>
      <c r="AC68363" s="123"/>
    </row>
    <row r="68364" spans="5:29" s="2" customFormat="1">
      <c r="E68364" s="120"/>
      <c r="M68364" s="120"/>
      <c r="N68364" s="120"/>
      <c r="U68364" s="121"/>
      <c r="V68364" s="122"/>
      <c r="W68364" s="123"/>
      <c r="AC68364" s="123"/>
    </row>
    <row r="68365" spans="5:29" s="2" customFormat="1">
      <c r="E68365" s="120"/>
      <c r="M68365" s="120"/>
      <c r="N68365" s="120"/>
      <c r="U68365" s="121"/>
      <c r="V68365" s="122"/>
      <c r="W68365" s="123"/>
      <c r="AC68365" s="123"/>
    </row>
    <row r="68366" spans="5:29" s="2" customFormat="1">
      <c r="E68366" s="120"/>
      <c r="M68366" s="120"/>
      <c r="N68366" s="120"/>
      <c r="U68366" s="121"/>
      <c r="V68366" s="122"/>
      <c r="W68366" s="123"/>
      <c r="AC68366" s="123"/>
    </row>
    <row r="68367" spans="5:29" s="2" customFormat="1">
      <c r="E68367" s="120"/>
      <c r="M68367" s="120"/>
      <c r="N68367" s="120"/>
      <c r="U68367" s="121"/>
      <c r="V68367" s="122"/>
      <c r="W68367" s="123"/>
      <c r="AC68367" s="123"/>
    </row>
    <row r="68368" spans="5:29" s="2" customFormat="1">
      <c r="E68368" s="120"/>
      <c r="M68368" s="120"/>
      <c r="N68368" s="120"/>
      <c r="U68368" s="121"/>
      <c r="V68368" s="122"/>
      <c r="W68368" s="123"/>
      <c r="AC68368" s="123"/>
    </row>
    <row r="68369" spans="5:29" s="2" customFormat="1">
      <c r="E68369" s="120"/>
      <c r="M68369" s="120"/>
      <c r="N68369" s="120"/>
      <c r="U68369" s="121"/>
      <c r="V68369" s="122"/>
      <c r="W68369" s="123"/>
      <c r="AC68369" s="123"/>
    </row>
    <row r="68370" spans="5:29" s="2" customFormat="1">
      <c r="E68370" s="120"/>
      <c r="M68370" s="120"/>
      <c r="N68370" s="120"/>
      <c r="U68370" s="121"/>
      <c r="V68370" s="122"/>
      <c r="W68370" s="123"/>
      <c r="AC68370" s="123"/>
    </row>
    <row r="68371" spans="5:29" s="2" customFormat="1">
      <c r="E68371" s="120"/>
      <c r="M68371" s="120"/>
      <c r="N68371" s="120"/>
      <c r="U68371" s="121"/>
      <c r="V68371" s="122"/>
      <c r="W68371" s="123"/>
      <c r="AC68371" s="123"/>
    </row>
    <row r="68372" spans="5:29" s="2" customFormat="1">
      <c r="E68372" s="120"/>
      <c r="M68372" s="120"/>
      <c r="N68372" s="120"/>
      <c r="U68372" s="121"/>
      <c r="V68372" s="122"/>
      <c r="W68372" s="123"/>
      <c r="AC68372" s="123"/>
    </row>
    <row r="68373" spans="5:29" s="2" customFormat="1">
      <c r="E68373" s="120"/>
      <c r="M68373" s="120"/>
      <c r="N68373" s="120"/>
      <c r="U68373" s="121"/>
      <c r="V68373" s="122"/>
      <c r="W68373" s="123"/>
      <c r="AC68373" s="123"/>
    </row>
    <row r="68374" spans="5:29" s="2" customFormat="1">
      <c r="E68374" s="120"/>
      <c r="M68374" s="120"/>
      <c r="N68374" s="120"/>
      <c r="U68374" s="121"/>
      <c r="V68374" s="122"/>
      <c r="W68374" s="123"/>
      <c r="AC68374" s="123"/>
    </row>
    <row r="68375" spans="5:29" s="2" customFormat="1">
      <c r="E68375" s="120"/>
      <c r="M68375" s="120"/>
      <c r="N68375" s="120"/>
      <c r="U68375" s="121"/>
      <c r="V68375" s="122"/>
      <c r="W68375" s="123"/>
      <c r="AC68375" s="123"/>
    </row>
    <row r="68376" spans="5:29" s="2" customFormat="1">
      <c r="E68376" s="120"/>
      <c r="M68376" s="120"/>
      <c r="N68376" s="120"/>
      <c r="U68376" s="121"/>
      <c r="V68376" s="122"/>
      <c r="W68376" s="123"/>
      <c r="AC68376" s="123"/>
    </row>
    <row r="68377" spans="5:29" s="2" customFormat="1">
      <c r="E68377" s="120"/>
      <c r="M68377" s="120"/>
      <c r="N68377" s="120"/>
      <c r="U68377" s="121"/>
      <c r="V68377" s="122"/>
      <c r="W68377" s="123"/>
      <c r="AC68377" s="123"/>
    </row>
    <row r="68378" spans="5:29" s="2" customFormat="1">
      <c r="E68378" s="120"/>
      <c r="M68378" s="120"/>
      <c r="N68378" s="120"/>
      <c r="U68378" s="121"/>
      <c r="V68378" s="122"/>
      <c r="W68378" s="123"/>
      <c r="AC68378" s="123"/>
    </row>
    <row r="68379" spans="5:29" s="2" customFormat="1">
      <c r="E68379" s="120"/>
      <c r="M68379" s="120"/>
      <c r="N68379" s="120"/>
      <c r="U68379" s="121"/>
      <c r="V68379" s="122"/>
      <c r="W68379" s="123"/>
      <c r="AC68379" s="123"/>
    </row>
    <row r="68380" spans="5:29" s="2" customFormat="1">
      <c r="E68380" s="120"/>
      <c r="M68380" s="120"/>
      <c r="N68380" s="120"/>
      <c r="U68380" s="121"/>
      <c r="V68380" s="122"/>
      <c r="W68380" s="123"/>
      <c r="AC68380" s="123"/>
    </row>
    <row r="68381" spans="5:29" s="2" customFormat="1">
      <c r="E68381" s="120"/>
      <c r="M68381" s="120"/>
      <c r="N68381" s="120"/>
      <c r="U68381" s="121"/>
      <c r="V68381" s="122"/>
      <c r="W68381" s="123"/>
      <c r="AC68381" s="123"/>
    </row>
    <row r="68382" spans="5:29" s="2" customFormat="1">
      <c r="E68382" s="120"/>
      <c r="M68382" s="120"/>
      <c r="N68382" s="120"/>
      <c r="U68382" s="121"/>
      <c r="V68382" s="122"/>
      <c r="W68382" s="123"/>
      <c r="AC68382" s="123"/>
    </row>
    <row r="68383" spans="5:29" s="2" customFormat="1">
      <c r="E68383" s="120"/>
      <c r="M68383" s="120"/>
      <c r="N68383" s="120"/>
      <c r="U68383" s="121"/>
      <c r="V68383" s="122"/>
      <c r="W68383" s="123"/>
      <c r="AC68383" s="123"/>
    </row>
    <row r="68384" spans="5:29" s="2" customFormat="1">
      <c r="E68384" s="120"/>
      <c r="M68384" s="120"/>
      <c r="N68384" s="120"/>
      <c r="U68384" s="121"/>
      <c r="V68384" s="122"/>
      <c r="W68384" s="123"/>
      <c r="AC68384" s="123"/>
    </row>
    <row r="68385" spans="5:29" s="2" customFormat="1">
      <c r="E68385" s="120"/>
      <c r="M68385" s="120"/>
      <c r="N68385" s="120"/>
      <c r="U68385" s="121"/>
      <c r="V68385" s="122"/>
      <c r="W68385" s="123"/>
      <c r="AC68385" s="123"/>
    </row>
    <row r="68386" spans="5:29" s="2" customFormat="1">
      <c r="E68386" s="120"/>
      <c r="M68386" s="120"/>
      <c r="N68386" s="120"/>
      <c r="U68386" s="121"/>
      <c r="V68386" s="122"/>
      <c r="W68386" s="123"/>
      <c r="AC68386" s="123"/>
    </row>
    <row r="68387" spans="5:29" s="2" customFormat="1">
      <c r="E68387" s="120"/>
      <c r="M68387" s="120"/>
      <c r="N68387" s="120"/>
      <c r="U68387" s="121"/>
      <c r="V68387" s="122"/>
      <c r="W68387" s="123"/>
      <c r="AC68387" s="123"/>
    </row>
    <row r="68388" spans="5:29" s="2" customFormat="1">
      <c r="E68388" s="120"/>
      <c r="M68388" s="120"/>
      <c r="N68388" s="120"/>
      <c r="U68388" s="121"/>
      <c r="V68388" s="122"/>
      <c r="W68388" s="123"/>
      <c r="AC68388" s="123"/>
    </row>
    <row r="68389" spans="5:29" s="2" customFormat="1">
      <c r="E68389" s="120"/>
      <c r="M68389" s="120"/>
      <c r="N68389" s="120"/>
      <c r="U68389" s="121"/>
      <c r="V68389" s="122"/>
      <c r="W68389" s="123"/>
      <c r="AC68389" s="123"/>
    </row>
    <row r="68390" spans="5:29" s="2" customFormat="1">
      <c r="E68390" s="120"/>
      <c r="M68390" s="120"/>
      <c r="N68390" s="120"/>
      <c r="U68390" s="121"/>
      <c r="V68390" s="122"/>
      <c r="W68390" s="123"/>
      <c r="AC68390" s="123"/>
    </row>
    <row r="68391" spans="5:29" s="2" customFormat="1">
      <c r="E68391" s="120"/>
      <c r="M68391" s="120"/>
      <c r="N68391" s="120"/>
      <c r="U68391" s="121"/>
      <c r="V68391" s="122"/>
      <c r="W68391" s="123"/>
      <c r="AC68391" s="123"/>
    </row>
    <row r="68392" spans="5:29" s="2" customFormat="1">
      <c r="E68392" s="120"/>
      <c r="M68392" s="120"/>
      <c r="N68392" s="120"/>
      <c r="U68392" s="121"/>
      <c r="V68392" s="122"/>
      <c r="W68392" s="123"/>
      <c r="AC68392" s="123"/>
    </row>
    <row r="68393" spans="5:29" s="2" customFormat="1">
      <c r="E68393" s="120"/>
      <c r="M68393" s="120"/>
      <c r="N68393" s="120"/>
      <c r="U68393" s="121"/>
      <c r="V68393" s="122"/>
      <c r="W68393" s="123"/>
      <c r="AC68393" s="123"/>
    </row>
    <row r="68394" spans="5:29" s="2" customFormat="1">
      <c r="E68394" s="120"/>
      <c r="M68394" s="120"/>
      <c r="N68394" s="120"/>
      <c r="U68394" s="121"/>
      <c r="V68394" s="122"/>
      <c r="W68394" s="123"/>
      <c r="AC68394" s="123"/>
    </row>
    <row r="68395" spans="5:29" s="2" customFormat="1">
      <c r="E68395" s="120"/>
      <c r="M68395" s="120"/>
      <c r="N68395" s="120"/>
      <c r="U68395" s="121"/>
      <c r="V68395" s="122"/>
      <c r="W68395" s="123"/>
      <c r="AC68395" s="123"/>
    </row>
    <row r="68396" spans="5:29" s="2" customFormat="1">
      <c r="E68396" s="120"/>
      <c r="M68396" s="120"/>
      <c r="N68396" s="120"/>
      <c r="U68396" s="121"/>
      <c r="V68396" s="122"/>
      <c r="W68396" s="123"/>
      <c r="AC68396" s="123"/>
    </row>
    <row r="68397" spans="5:29" s="2" customFormat="1">
      <c r="E68397" s="120"/>
      <c r="M68397" s="120"/>
      <c r="N68397" s="120"/>
      <c r="U68397" s="121"/>
      <c r="V68397" s="122"/>
      <c r="W68397" s="123"/>
      <c r="AC68397" s="123"/>
    </row>
    <row r="68398" spans="5:29" s="2" customFormat="1">
      <c r="E68398" s="120"/>
      <c r="M68398" s="120"/>
      <c r="N68398" s="120"/>
      <c r="U68398" s="121"/>
      <c r="V68398" s="122"/>
      <c r="W68398" s="123"/>
      <c r="AC68398" s="123"/>
    </row>
    <row r="68399" spans="5:29" s="2" customFormat="1">
      <c r="E68399" s="120"/>
      <c r="M68399" s="120"/>
      <c r="N68399" s="120"/>
      <c r="U68399" s="121"/>
      <c r="V68399" s="122"/>
      <c r="W68399" s="123"/>
      <c r="AC68399" s="123"/>
    </row>
    <row r="68400" spans="5:29" s="2" customFormat="1">
      <c r="E68400" s="120"/>
      <c r="M68400" s="120"/>
      <c r="N68400" s="120"/>
      <c r="U68400" s="121"/>
      <c r="V68400" s="122"/>
      <c r="W68400" s="123"/>
      <c r="AC68400" s="123"/>
    </row>
    <row r="68401" spans="5:29" s="2" customFormat="1">
      <c r="E68401" s="120"/>
      <c r="M68401" s="120"/>
      <c r="N68401" s="120"/>
      <c r="U68401" s="121"/>
      <c r="V68401" s="122"/>
      <c r="W68401" s="123"/>
      <c r="AC68401" s="123"/>
    </row>
    <row r="68402" spans="5:29" s="2" customFormat="1">
      <c r="E68402" s="120"/>
      <c r="M68402" s="120"/>
      <c r="N68402" s="120"/>
      <c r="U68402" s="121"/>
      <c r="V68402" s="122"/>
      <c r="W68402" s="123"/>
      <c r="AC68402" s="123"/>
    </row>
    <row r="68403" spans="5:29" s="2" customFormat="1">
      <c r="E68403" s="120"/>
      <c r="M68403" s="120"/>
      <c r="N68403" s="120"/>
      <c r="U68403" s="121"/>
      <c r="V68403" s="122"/>
      <c r="W68403" s="123"/>
      <c r="AC68403" s="123"/>
    </row>
    <row r="68404" spans="5:29" s="2" customFormat="1">
      <c r="E68404" s="120"/>
      <c r="M68404" s="120"/>
      <c r="N68404" s="120"/>
      <c r="U68404" s="121"/>
      <c r="V68404" s="122"/>
      <c r="W68404" s="123"/>
      <c r="AC68404" s="123"/>
    </row>
    <row r="68405" spans="5:29" s="2" customFormat="1">
      <c r="E68405" s="120"/>
      <c r="M68405" s="120"/>
      <c r="N68405" s="120"/>
      <c r="U68405" s="121"/>
      <c r="V68405" s="122"/>
      <c r="W68405" s="123"/>
      <c r="AC68405" s="123"/>
    </row>
    <row r="68406" spans="5:29" s="2" customFormat="1">
      <c r="E68406" s="120"/>
      <c r="M68406" s="120"/>
      <c r="N68406" s="120"/>
      <c r="U68406" s="121"/>
      <c r="V68406" s="122"/>
      <c r="W68406" s="123"/>
      <c r="AC68406" s="123"/>
    </row>
    <row r="68407" spans="5:29" s="2" customFormat="1">
      <c r="E68407" s="120"/>
      <c r="M68407" s="120"/>
      <c r="N68407" s="120"/>
      <c r="U68407" s="121"/>
      <c r="V68407" s="122"/>
      <c r="W68407" s="123"/>
      <c r="AC68407" s="123"/>
    </row>
    <row r="68408" spans="5:29" s="2" customFormat="1">
      <c r="E68408" s="120"/>
      <c r="M68408" s="120"/>
      <c r="N68408" s="120"/>
      <c r="U68408" s="121"/>
      <c r="V68408" s="122"/>
      <c r="W68408" s="123"/>
      <c r="AC68408" s="123"/>
    </row>
    <row r="68409" spans="5:29" s="2" customFormat="1">
      <c r="E68409" s="120"/>
      <c r="M68409" s="120"/>
      <c r="N68409" s="120"/>
      <c r="U68409" s="121"/>
      <c r="V68409" s="122"/>
      <c r="W68409" s="123"/>
      <c r="AC68409" s="123"/>
    </row>
    <row r="68410" spans="5:29" s="2" customFormat="1">
      <c r="E68410" s="120"/>
      <c r="M68410" s="120"/>
      <c r="N68410" s="120"/>
      <c r="U68410" s="121"/>
      <c r="V68410" s="122"/>
      <c r="W68410" s="123"/>
      <c r="AC68410" s="123"/>
    </row>
    <row r="68411" spans="5:29" s="2" customFormat="1">
      <c r="E68411" s="120"/>
      <c r="M68411" s="120"/>
      <c r="N68411" s="120"/>
      <c r="U68411" s="121"/>
      <c r="V68411" s="122"/>
      <c r="W68411" s="123"/>
      <c r="AC68411" s="123"/>
    </row>
    <row r="68412" spans="5:29" s="2" customFormat="1">
      <c r="E68412" s="120"/>
      <c r="M68412" s="120"/>
      <c r="N68412" s="120"/>
      <c r="U68412" s="121"/>
      <c r="V68412" s="122"/>
      <c r="W68412" s="123"/>
      <c r="AC68412" s="123"/>
    </row>
    <row r="68413" spans="5:29" s="2" customFormat="1">
      <c r="E68413" s="120"/>
      <c r="M68413" s="120"/>
      <c r="N68413" s="120"/>
      <c r="U68413" s="121"/>
      <c r="V68413" s="122"/>
      <c r="W68413" s="123"/>
      <c r="AC68413" s="123"/>
    </row>
    <row r="68414" spans="5:29" s="2" customFormat="1">
      <c r="E68414" s="120"/>
      <c r="M68414" s="120"/>
      <c r="N68414" s="120"/>
      <c r="U68414" s="121"/>
      <c r="V68414" s="122"/>
      <c r="W68414" s="123"/>
      <c r="AC68414" s="123"/>
    </row>
    <row r="68415" spans="5:29" s="2" customFormat="1">
      <c r="E68415" s="120"/>
      <c r="M68415" s="120"/>
      <c r="N68415" s="120"/>
      <c r="U68415" s="121"/>
      <c r="V68415" s="122"/>
      <c r="W68415" s="123"/>
      <c r="AC68415" s="123"/>
    </row>
    <row r="68416" spans="5:29" s="2" customFormat="1">
      <c r="E68416" s="120"/>
      <c r="M68416" s="120"/>
      <c r="N68416" s="120"/>
      <c r="U68416" s="121"/>
      <c r="V68416" s="122"/>
      <c r="W68416" s="123"/>
      <c r="AC68416" s="123"/>
    </row>
    <row r="68417" spans="5:29" s="2" customFormat="1">
      <c r="E68417" s="120"/>
      <c r="M68417" s="120"/>
      <c r="N68417" s="120"/>
      <c r="U68417" s="121"/>
      <c r="V68417" s="122"/>
      <c r="W68417" s="123"/>
      <c r="AC68417" s="123"/>
    </row>
    <row r="68418" spans="5:29" s="2" customFormat="1">
      <c r="E68418" s="120"/>
      <c r="M68418" s="120"/>
      <c r="N68418" s="120"/>
      <c r="U68418" s="121"/>
      <c r="V68418" s="122"/>
      <c r="W68418" s="123"/>
      <c r="AC68418" s="123"/>
    </row>
    <row r="68419" spans="5:29" s="2" customFormat="1">
      <c r="E68419" s="120"/>
      <c r="M68419" s="120"/>
      <c r="N68419" s="120"/>
      <c r="U68419" s="121"/>
      <c r="V68419" s="122"/>
      <c r="W68419" s="123"/>
      <c r="AC68419" s="123"/>
    </row>
    <row r="68420" spans="5:29" s="2" customFormat="1">
      <c r="E68420" s="120"/>
      <c r="M68420" s="120"/>
      <c r="N68420" s="120"/>
      <c r="U68420" s="121"/>
      <c r="V68420" s="122"/>
      <c r="W68420" s="123"/>
      <c r="AC68420" s="123"/>
    </row>
    <row r="68421" spans="5:29" s="2" customFormat="1">
      <c r="E68421" s="120"/>
      <c r="M68421" s="120"/>
      <c r="N68421" s="120"/>
      <c r="U68421" s="121"/>
      <c r="V68421" s="122"/>
      <c r="W68421" s="123"/>
      <c r="AC68421" s="123"/>
    </row>
    <row r="68422" spans="5:29" s="2" customFormat="1">
      <c r="E68422" s="120"/>
      <c r="M68422" s="120"/>
      <c r="N68422" s="120"/>
      <c r="U68422" s="121"/>
      <c r="V68422" s="122"/>
      <c r="W68422" s="123"/>
      <c r="AC68422" s="123"/>
    </row>
    <row r="68423" spans="5:29" s="2" customFormat="1">
      <c r="E68423" s="120"/>
      <c r="M68423" s="120"/>
      <c r="N68423" s="120"/>
      <c r="U68423" s="121"/>
      <c r="V68423" s="122"/>
      <c r="W68423" s="123"/>
      <c r="AC68423" s="123"/>
    </row>
    <row r="68424" spans="5:29" s="2" customFormat="1">
      <c r="E68424" s="120"/>
      <c r="M68424" s="120"/>
      <c r="N68424" s="120"/>
      <c r="U68424" s="121"/>
      <c r="V68424" s="122"/>
      <c r="W68424" s="123"/>
      <c r="AC68424" s="123"/>
    </row>
    <row r="68425" spans="5:29" s="2" customFormat="1">
      <c r="E68425" s="120"/>
      <c r="M68425" s="120"/>
      <c r="N68425" s="120"/>
      <c r="U68425" s="121"/>
      <c r="V68425" s="122"/>
      <c r="W68425" s="123"/>
      <c r="AC68425" s="123"/>
    </row>
    <row r="68426" spans="5:29" s="2" customFormat="1">
      <c r="E68426" s="120"/>
      <c r="M68426" s="120"/>
      <c r="N68426" s="120"/>
      <c r="U68426" s="121"/>
      <c r="V68426" s="122"/>
      <c r="W68426" s="123"/>
      <c r="AC68426" s="123"/>
    </row>
    <row r="68427" spans="5:29" s="2" customFormat="1">
      <c r="E68427" s="120"/>
      <c r="M68427" s="120"/>
      <c r="N68427" s="120"/>
      <c r="U68427" s="121"/>
      <c r="V68427" s="122"/>
      <c r="W68427" s="123"/>
      <c r="AC68427" s="123"/>
    </row>
    <row r="68428" spans="5:29" s="2" customFormat="1">
      <c r="E68428" s="120"/>
      <c r="M68428" s="120"/>
      <c r="N68428" s="120"/>
      <c r="U68428" s="121"/>
      <c r="V68428" s="122"/>
      <c r="W68428" s="123"/>
      <c r="AC68428" s="123"/>
    </row>
    <row r="68429" spans="5:29" s="2" customFormat="1">
      <c r="E68429" s="120"/>
      <c r="M68429" s="120"/>
      <c r="N68429" s="120"/>
      <c r="U68429" s="121"/>
      <c r="V68429" s="122"/>
      <c r="W68429" s="123"/>
      <c r="AC68429" s="123"/>
    </row>
    <row r="68430" spans="5:29" s="2" customFormat="1">
      <c r="E68430" s="120"/>
      <c r="M68430" s="120"/>
      <c r="N68430" s="120"/>
      <c r="U68430" s="121"/>
      <c r="V68430" s="122"/>
      <c r="W68430" s="123"/>
      <c r="AC68430" s="123"/>
    </row>
    <row r="68431" spans="5:29" s="2" customFormat="1">
      <c r="E68431" s="120"/>
      <c r="M68431" s="120"/>
      <c r="N68431" s="120"/>
      <c r="U68431" s="121"/>
      <c r="V68431" s="122"/>
      <c r="W68431" s="123"/>
      <c r="AC68431" s="123"/>
    </row>
    <row r="68432" spans="5:29" s="2" customFormat="1">
      <c r="E68432" s="120"/>
      <c r="M68432" s="120"/>
      <c r="N68432" s="120"/>
      <c r="U68432" s="121"/>
      <c r="V68432" s="122"/>
      <c r="W68432" s="123"/>
      <c r="AC68432" s="123"/>
    </row>
    <row r="68433" spans="5:29" s="2" customFormat="1">
      <c r="E68433" s="120"/>
      <c r="M68433" s="120"/>
      <c r="N68433" s="120"/>
      <c r="U68433" s="121"/>
      <c r="V68433" s="122"/>
      <c r="W68433" s="123"/>
      <c r="AC68433" s="123"/>
    </row>
    <row r="68434" spans="5:29" s="2" customFormat="1">
      <c r="E68434" s="120"/>
      <c r="M68434" s="120"/>
      <c r="N68434" s="120"/>
      <c r="U68434" s="121"/>
      <c r="V68434" s="122"/>
      <c r="W68434" s="123"/>
      <c r="AC68434" s="123"/>
    </row>
    <row r="68435" spans="5:29" s="2" customFormat="1">
      <c r="E68435" s="120"/>
      <c r="M68435" s="120"/>
      <c r="N68435" s="120"/>
      <c r="U68435" s="121"/>
      <c r="V68435" s="122"/>
      <c r="W68435" s="123"/>
      <c r="AC68435" s="123"/>
    </row>
    <row r="68436" spans="5:29" s="2" customFormat="1">
      <c r="E68436" s="120"/>
      <c r="M68436" s="120"/>
      <c r="N68436" s="120"/>
      <c r="U68436" s="121"/>
      <c r="V68436" s="122"/>
      <c r="W68436" s="123"/>
      <c r="AC68436" s="123"/>
    </row>
    <row r="68437" spans="5:29" s="2" customFormat="1">
      <c r="E68437" s="120"/>
      <c r="M68437" s="120"/>
      <c r="N68437" s="120"/>
      <c r="U68437" s="121"/>
      <c r="V68437" s="122"/>
      <c r="W68437" s="123"/>
      <c r="AC68437" s="123"/>
    </row>
    <row r="68438" spans="5:29" s="2" customFormat="1">
      <c r="E68438" s="120"/>
      <c r="M68438" s="120"/>
      <c r="N68438" s="120"/>
      <c r="U68438" s="121"/>
      <c r="V68438" s="122"/>
      <c r="W68438" s="123"/>
      <c r="AC68438" s="123"/>
    </row>
    <row r="68439" spans="5:29" s="2" customFormat="1">
      <c r="E68439" s="120"/>
      <c r="M68439" s="120"/>
      <c r="N68439" s="120"/>
      <c r="U68439" s="121"/>
      <c r="V68439" s="122"/>
      <c r="W68439" s="123"/>
      <c r="AC68439" s="123"/>
    </row>
    <row r="68440" spans="5:29" s="2" customFormat="1">
      <c r="E68440" s="120"/>
      <c r="M68440" s="120"/>
      <c r="N68440" s="120"/>
      <c r="U68440" s="121"/>
      <c r="V68440" s="122"/>
      <c r="W68440" s="123"/>
      <c r="AC68440" s="123"/>
    </row>
    <row r="68441" spans="5:29" s="2" customFormat="1">
      <c r="E68441" s="120"/>
      <c r="M68441" s="120"/>
      <c r="N68441" s="120"/>
      <c r="U68441" s="121"/>
      <c r="V68441" s="122"/>
      <c r="W68441" s="123"/>
      <c r="AC68441" s="123"/>
    </row>
    <row r="68442" spans="5:29" s="2" customFormat="1">
      <c r="E68442" s="120"/>
      <c r="M68442" s="120"/>
      <c r="N68442" s="120"/>
      <c r="U68442" s="121"/>
      <c r="V68442" s="122"/>
      <c r="W68442" s="123"/>
      <c r="AC68442" s="123"/>
    </row>
    <row r="68443" spans="5:29" s="2" customFormat="1">
      <c r="E68443" s="120"/>
      <c r="M68443" s="120"/>
      <c r="N68443" s="120"/>
      <c r="U68443" s="121"/>
      <c r="V68443" s="122"/>
      <c r="W68443" s="123"/>
      <c r="AC68443" s="123"/>
    </row>
    <row r="68444" spans="5:29" s="2" customFormat="1">
      <c r="E68444" s="120"/>
      <c r="M68444" s="120"/>
      <c r="N68444" s="120"/>
      <c r="U68444" s="121"/>
      <c r="V68444" s="122"/>
      <c r="W68444" s="123"/>
      <c r="AC68444" s="123"/>
    </row>
    <row r="68445" spans="5:29" s="2" customFormat="1">
      <c r="E68445" s="120"/>
      <c r="M68445" s="120"/>
      <c r="N68445" s="120"/>
      <c r="U68445" s="121"/>
      <c r="V68445" s="122"/>
      <c r="W68445" s="123"/>
      <c r="AC68445" s="123"/>
    </row>
    <row r="68446" spans="5:29" s="2" customFormat="1">
      <c r="E68446" s="120"/>
      <c r="M68446" s="120"/>
      <c r="N68446" s="120"/>
      <c r="U68446" s="121"/>
      <c r="V68446" s="122"/>
      <c r="W68446" s="123"/>
      <c r="AC68446" s="123"/>
    </row>
    <row r="68447" spans="5:29" s="2" customFormat="1">
      <c r="E68447" s="120"/>
      <c r="M68447" s="120"/>
      <c r="N68447" s="120"/>
      <c r="U68447" s="121"/>
      <c r="V68447" s="122"/>
      <c r="W68447" s="123"/>
      <c r="AC68447" s="123"/>
    </row>
    <row r="68448" spans="5:29" s="2" customFormat="1">
      <c r="E68448" s="120"/>
      <c r="M68448" s="120"/>
      <c r="N68448" s="120"/>
      <c r="U68448" s="121"/>
      <c r="V68448" s="122"/>
      <c r="W68448" s="123"/>
      <c r="AC68448" s="123"/>
    </row>
    <row r="68449" spans="5:29" s="2" customFormat="1">
      <c r="E68449" s="120"/>
      <c r="M68449" s="120"/>
      <c r="N68449" s="120"/>
      <c r="U68449" s="121"/>
      <c r="V68449" s="122"/>
      <c r="W68449" s="123"/>
      <c r="AC68449" s="123"/>
    </row>
    <row r="68450" spans="5:29" s="2" customFormat="1">
      <c r="E68450" s="120"/>
      <c r="M68450" s="120"/>
      <c r="N68450" s="120"/>
      <c r="U68450" s="121"/>
      <c r="V68450" s="122"/>
      <c r="W68450" s="123"/>
      <c r="AC68450" s="123"/>
    </row>
    <row r="68451" spans="5:29" s="2" customFormat="1">
      <c r="E68451" s="120"/>
      <c r="M68451" s="120"/>
      <c r="N68451" s="120"/>
      <c r="U68451" s="121"/>
      <c r="V68451" s="122"/>
      <c r="W68451" s="123"/>
      <c r="AC68451" s="123"/>
    </row>
    <row r="68452" spans="5:29" s="2" customFormat="1">
      <c r="E68452" s="120"/>
      <c r="M68452" s="120"/>
      <c r="N68452" s="120"/>
      <c r="U68452" s="121"/>
      <c r="V68452" s="122"/>
      <c r="W68452" s="123"/>
      <c r="AC68452" s="123"/>
    </row>
    <row r="68453" spans="5:29" s="2" customFormat="1">
      <c r="E68453" s="120"/>
      <c r="M68453" s="120"/>
      <c r="N68453" s="120"/>
      <c r="U68453" s="121"/>
      <c r="V68453" s="122"/>
      <c r="W68453" s="123"/>
      <c r="AC68453" s="123"/>
    </row>
    <row r="68454" spans="5:29" s="2" customFormat="1">
      <c r="E68454" s="120"/>
      <c r="M68454" s="120"/>
      <c r="N68454" s="120"/>
      <c r="U68454" s="121"/>
      <c r="V68454" s="122"/>
      <c r="W68454" s="123"/>
      <c r="AC68454" s="123"/>
    </row>
    <row r="68455" spans="5:29" s="2" customFormat="1">
      <c r="E68455" s="120"/>
      <c r="M68455" s="120"/>
      <c r="N68455" s="120"/>
      <c r="U68455" s="121"/>
      <c r="V68455" s="122"/>
      <c r="W68455" s="123"/>
      <c r="AC68455" s="123"/>
    </row>
    <row r="68456" spans="5:29" s="2" customFormat="1">
      <c r="E68456" s="120"/>
      <c r="M68456" s="120"/>
      <c r="N68456" s="120"/>
      <c r="U68456" s="121"/>
      <c r="V68456" s="122"/>
      <c r="W68456" s="123"/>
      <c r="AC68456" s="123"/>
    </row>
    <row r="68457" spans="5:29" s="2" customFormat="1">
      <c r="E68457" s="120"/>
      <c r="M68457" s="120"/>
      <c r="N68457" s="120"/>
      <c r="U68457" s="121"/>
      <c r="V68457" s="122"/>
      <c r="W68457" s="123"/>
      <c r="AC68457" s="123"/>
    </row>
    <row r="68458" spans="5:29" s="2" customFormat="1">
      <c r="E68458" s="120"/>
      <c r="M68458" s="120"/>
      <c r="N68458" s="120"/>
      <c r="U68458" s="121"/>
      <c r="V68458" s="122"/>
      <c r="W68458" s="123"/>
      <c r="AC68458" s="123"/>
    </row>
    <row r="68459" spans="5:29" s="2" customFormat="1">
      <c r="E68459" s="120"/>
      <c r="M68459" s="120"/>
      <c r="N68459" s="120"/>
      <c r="U68459" s="121"/>
      <c r="V68459" s="122"/>
      <c r="W68459" s="123"/>
      <c r="AC68459" s="123"/>
    </row>
    <row r="68460" spans="5:29" s="2" customFormat="1">
      <c r="E68460" s="120"/>
      <c r="M68460" s="120"/>
      <c r="N68460" s="120"/>
      <c r="U68460" s="121"/>
      <c r="V68460" s="122"/>
      <c r="W68460" s="123"/>
      <c r="AC68460" s="123"/>
    </row>
    <row r="68461" spans="5:29" s="2" customFormat="1">
      <c r="E68461" s="120"/>
      <c r="M68461" s="120"/>
      <c r="N68461" s="120"/>
      <c r="U68461" s="121"/>
      <c r="V68461" s="122"/>
      <c r="W68461" s="123"/>
      <c r="AC68461" s="123"/>
    </row>
    <row r="68462" spans="5:29" s="2" customFormat="1">
      <c r="E68462" s="120"/>
      <c r="M68462" s="120"/>
      <c r="N68462" s="120"/>
      <c r="U68462" s="121"/>
      <c r="V68462" s="122"/>
      <c r="W68462" s="123"/>
      <c r="AC68462" s="123"/>
    </row>
    <row r="68463" spans="5:29" s="2" customFormat="1">
      <c r="E68463" s="120"/>
      <c r="M68463" s="120"/>
      <c r="N68463" s="120"/>
      <c r="U68463" s="121"/>
      <c r="V68463" s="122"/>
      <c r="W68463" s="123"/>
      <c r="AC68463" s="123"/>
    </row>
    <row r="68464" spans="5:29" s="2" customFormat="1">
      <c r="E68464" s="120"/>
      <c r="M68464" s="120"/>
      <c r="N68464" s="120"/>
      <c r="U68464" s="121"/>
      <c r="V68464" s="122"/>
      <c r="W68464" s="123"/>
      <c r="AC68464" s="123"/>
    </row>
    <row r="68465" spans="5:29" s="2" customFormat="1">
      <c r="E68465" s="120"/>
      <c r="M68465" s="120"/>
      <c r="N68465" s="120"/>
      <c r="U68465" s="121"/>
      <c r="V68465" s="122"/>
      <c r="W68465" s="123"/>
      <c r="AC68465" s="123"/>
    </row>
    <row r="68466" spans="5:29" s="2" customFormat="1">
      <c r="E68466" s="120"/>
      <c r="M68466" s="120"/>
      <c r="N68466" s="120"/>
      <c r="U68466" s="121"/>
      <c r="V68466" s="122"/>
      <c r="W68466" s="123"/>
      <c r="AC68466" s="123"/>
    </row>
    <row r="68467" spans="5:29" s="2" customFormat="1">
      <c r="E68467" s="120"/>
      <c r="M68467" s="120"/>
      <c r="N68467" s="120"/>
      <c r="U68467" s="121"/>
      <c r="V68467" s="122"/>
      <c r="W68467" s="123"/>
      <c r="AC68467" s="123"/>
    </row>
    <row r="68468" spans="5:29" s="2" customFormat="1">
      <c r="E68468" s="120"/>
      <c r="M68468" s="120"/>
      <c r="N68468" s="120"/>
      <c r="U68468" s="121"/>
      <c r="V68468" s="122"/>
      <c r="W68468" s="123"/>
      <c r="AC68468" s="123"/>
    </row>
    <row r="68469" spans="5:29" s="2" customFormat="1">
      <c r="E68469" s="120"/>
      <c r="M68469" s="120"/>
      <c r="N68469" s="120"/>
      <c r="U68469" s="121"/>
      <c r="V68469" s="122"/>
      <c r="W68469" s="123"/>
      <c r="AC68469" s="123"/>
    </row>
    <row r="68470" spans="5:29" s="2" customFormat="1">
      <c r="E68470" s="120"/>
      <c r="M68470" s="120"/>
      <c r="N68470" s="120"/>
      <c r="U68470" s="121"/>
      <c r="V68470" s="122"/>
      <c r="W68470" s="123"/>
      <c r="AC68470" s="123"/>
    </row>
    <row r="68471" spans="5:29" s="2" customFormat="1">
      <c r="E68471" s="120"/>
      <c r="M68471" s="120"/>
      <c r="N68471" s="120"/>
      <c r="U68471" s="121"/>
      <c r="V68471" s="122"/>
      <c r="W68471" s="123"/>
      <c r="AC68471" s="123"/>
    </row>
    <row r="68472" spans="5:29" s="2" customFormat="1">
      <c r="E68472" s="120"/>
      <c r="M68472" s="120"/>
      <c r="N68472" s="120"/>
      <c r="U68472" s="121"/>
      <c r="V68472" s="122"/>
      <c r="W68472" s="123"/>
      <c r="AC68472" s="123"/>
    </row>
    <row r="68473" spans="5:29" s="2" customFormat="1">
      <c r="E68473" s="120"/>
      <c r="M68473" s="120"/>
      <c r="N68473" s="120"/>
      <c r="U68473" s="121"/>
      <c r="V68473" s="122"/>
      <c r="W68473" s="123"/>
      <c r="AC68473" s="123"/>
    </row>
    <row r="68474" spans="5:29" s="2" customFormat="1">
      <c r="E68474" s="120"/>
      <c r="M68474" s="120"/>
      <c r="N68474" s="120"/>
      <c r="U68474" s="121"/>
      <c r="V68474" s="122"/>
      <c r="W68474" s="123"/>
      <c r="AC68474" s="123"/>
    </row>
    <row r="68475" spans="5:29" s="2" customFormat="1">
      <c r="E68475" s="120"/>
      <c r="M68475" s="120"/>
      <c r="N68475" s="120"/>
      <c r="U68475" s="121"/>
      <c r="V68475" s="122"/>
      <c r="W68475" s="123"/>
      <c r="AC68475" s="123"/>
    </row>
    <row r="68476" spans="5:29" s="2" customFormat="1">
      <c r="E68476" s="120"/>
      <c r="M68476" s="120"/>
      <c r="N68476" s="120"/>
      <c r="U68476" s="121"/>
      <c r="V68476" s="122"/>
      <c r="W68476" s="123"/>
      <c r="AC68476" s="123"/>
    </row>
    <row r="68477" spans="5:29" s="2" customFormat="1">
      <c r="E68477" s="120"/>
      <c r="M68477" s="120"/>
      <c r="N68477" s="120"/>
      <c r="U68477" s="121"/>
      <c r="V68477" s="122"/>
      <c r="W68477" s="123"/>
      <c r="AC68477" s="123"/>
    </row>
    <row r="68478" spans="5:29" s="2" customFormat="1">
      <c r="E68478" s="120"/>
      <c r="M68478" s="120"/>
      <c r="N68478" s="120"/>
      <c r="U68478" s="121"/>
      <c r="V68478" s="122"/>
      <c r="W68478" s="123"/>
      <c r="AC68478" s="123"/>
    </row>
    <row r="68479" spans="5:29" s="2" customFormat="1">
      <c r="E68479" s="120"/>
      <c r="M68479" s="120"/>
      <c r="N68479" s="120"/>
      <c r="U68479" s="121"/>
      <c r="V68479" s="122"/>
      <c r="W68479" s="123"/>
      <c r="AC68479" s="123"/>
    </row>
    <row r="68480" spans="5:29" s="2" customFormat="1">
      <c r="E68480" s="120"/>
      <c r="M68480" s="120"/>
      <c r="N68480" s="120"/>
      <c r="U68480" s="121"/>
      <c r="V68480" s="122"/>
      <c r="W68480" s="123"/>
      <c r="AC68480" s="123"/>
    </row>
    <row r="68481" spans="5:29" s="2" customFormat="1">
      <c r="E68481" s="120"/>
      <c r="M68481" s="120"/>
      <c r="N68481" s="120"/>
      <c r="U68481" s="121"/>
      <c r="V68481" s="122"/>
      <c r="W68481" s="123"/>
      <c r="AC68481" s="123"/>
    </row>
    <row r="68482" spans="5:29" s="2" customFormat="1">
      <c r="E68482" s="120"/>
      <c r="M68482" s="120"/>
      <c r="N68482" s="120"/>
      <c r="U68482" s="121"/>
      <c r="V68482" s="122"/>
      <c r="W68482" s="123"/>
      <c r="AC68482" s="123"/>
    </row>
    <row r="68483" spans="5:29" s="2" customFormat="1">
      <c r="E68483" s="120"/>
      <c r="M68483" s="120"/>
      <c r="N68483" s="120"/>
      <c r="U68483" s="121"/>
      <c r="V68483" s="122"/>
      <c r="W68483" s="123"/>
      <c r="AC68483" s="123"/>
    </row>
    <row r="68484" spans="5:29" s="2" customFormat="1">
      <c r="E68484" s="120"/>
      <c r="M68484" s="120"/>
      <c r="N68484" s="120"/>
      <c r="U68484" s="121"/>
      <c r="V68484" s="122"/>
      <c r="W68484" s="123"/>
      <c r="AC68484" s="123"/>
    </row>
    <row r="68485" spans="5:29" s="2" customFormat="1">
      <c r="E68485" s="120"/>
      <c r="M68485" s="120"/>
      <c r="N68485" s="120"/>
      <c r="U68485" s="121"/>
      <c r="V68485" s="122"/>
      <c r="W68485" s="123"/>
      <c r="AC68485" s="123"/>
    </row>
    <row r="68486" spans="5:29" s="2" customFormat="1">
      <c r="E68486" s="120"/>
      <c r="M68486" s="120"/>
      <c r="N68486" s="120"/>
      <c r="U68486" s="121"/>
      <c r="V68486" s="122"/>
      <c r="W68486" s="123"/>
      <c r="AC68486" s="123"/>
    </row>
    <row r="68487" spans="5:29" s="2" customFormat="1">
      <c r="E68487" s="120"/>
      <c r="M68487" s="120"/>
      <c r="N68487" s="120"/>
      <c r="U68487" s="121"/>
      <c r="V68487" s="122"/>
      <c r="W68487" s="123"/>
      <c r="AC68487" s="123"/>
    </row>
    <row r="68488" spans="5:29" s="2" customFormat="1">
      <c r="E68488" s="120"/>
      <c r="M68488" s="120"/>
      <c r="N68488" s="120"/>
      <c r="U68488" s="121"/>
      <c r="V68488" s="122"/>
      <c r="W68488" s="123"/>
      <c r="AC68488" s="123"/>
    </row>
    <row r="68489" spans="5:29" s="2" customFormat="1">
      <c r="E68489" s="120"/>
      <c r="M68489" s="120"/>
      <c r="N68489" s="120"/>
      <c r="U68489" s="121"/>
      <c r="V68489" s="122"/>
      <c r="W68489" s="123"/>
      <c r="AC68489" s="123"/>
    </row>
    <row r="68490" spans="5:29" s="2" customFormat="1">
      <c r="E68490" s="120"/>
      <c r="M68490" s="120"/>
      <c r="N68490" s="120"/>
      <c r="U68490" s="121"/>
      <c r="V68490" s="122"/>
      <c r="W68490" s="123"/>
      <c r="AC68490" s="123"/>
    </row>
    <row r="68491" spans="5:29" s="2" customFormat="1">
      <c r="E68491" s="120"/>
      <c r="M68491" s="120"/>
      <c r="N68491" s="120"/>
      <c r="U68491" s="121"/>
      <c r="V68491" s="122"/>
      <c r="W68491" s="123"/>
      <c r="AC68491" s="123"/>
    </row>
    <row r="68492" spans="5:29" s="2" customFormat="1">
      <c r="E68492" s="120"/>
      <c r="M68492" s="120"/>
      <c r="N68492" s="120"/>
      <c r="U68492" s="121"/>
      <c r="V68492" s="122"/>
      <c r="W68492" s="123"/>
      <c r="AC68492" s="123"/>
    </row>
    <row r="68493" spans="5:29" s="2" customFormat="1">
      <c r="E68493" s="120"/>
      <c r="M68493" s="120"/>
      <c r="N68493" s="120"/>
      <c r="U68493" s="121"/>
      <c r="V68493" s="122"/>
      <c r="W68493" s="123"/>
      <c r="AC68493" s="123"/>
    </row>
    <row r="68494" spans="5:29" s="2" customFormat="1">
      <c r="E68494" s="120"/>
      <c r="M68494" s="120"/>
      <c r="N68494" s="120"/>
      <c r="U68494" s="121"/>
      <c r="V68494" s="122"/>
      <c r="W68494" s="123"/>
      <c r="AC68494" s="123"/>
    </row>
    <row r="68495" spans="5:29" s="2" customFormat="1">
      <c r="E68495" s="120"/>
      <c r="M68495" s="120"/>
      <c r="N68495" s="120"/>
      <c r="U68495" s="121"/>
      <c r="V68495" s="122"/>
      <c r="W68495" s="123"/>
      <c r="AC68495" s="123"/>
    </row>
    <row r="68496" spans="5:29" s="2" customFormat="1">
      <c r="E68496" s="120"/>
      <c r="M68496" s="120"/>
      <c r="N68496" s="120"/>
      <c r="U68496" s="121"/>
      <c r="V68496" s="122"/>
      <c r="W68496" s="123"/>
      <c r="AC68496" s="123"/>
    </row>
    <row r="68497" spans="5:29" s="2" customFormat="1">
      <c r="E68497" s="120"/>
      <c r="M68497" s="120"/>
      <c r="N68497" s="120"/>
      <c r="U68497" s="121"/>
      <c r="V68497" s="122"/>
      <c r="W68497" s="123"/>
      <c r="AC68497" s="123"/>
    </row>
    <row r="68498" spans="5:29" s="2" customFormat="1">
      <c r="E68498" s="120"/>
      <c r="M68498" s="120"/>
      <c r="N68498" s="120"/>
      <c r="U68498" s="121"/>
      <c r="V68498" s="122"/>
      <c r="W68498" s="123"/>
      <c r="AC68498" s="123"/>
    </row>
    <row r="68499" spans="5:29" s="2" customFormat="1">
      <c r="E68499" s="120"/>
      <c r="M68499" s="120"/>
      <c r="N68499" s="120"/>
      <c r="U68499" s="121"/>
      <c r="V68499" s="122"/>
      <c r="W68499" s="123"/>
      <c r="AC68499" s="123"/>
    </row>
    <row r="68500" spans="5:29" s="2" customFormat="1">
      <c r="E68500" s="120"/>
      <c r="M68500" s="120"/>
      <c r="N68500" s="120"/>
      <c r="U68500" s="121"/>
      <c r="V68500" s="122"/>
      <c r="W68500" s="123"/>
      <c r="AC68500" s="123"/>
    </row>
    <row r="68501" spans="5:29" s="2" customFormat="1">
      <c r="E68501" s="120"/>
      <c r="M68501" s="120"/>
      <c r="N68501" s="120"/>
      <c r="U68501" s="121"/>
      <c r="V68501" s="122"/>
      <c r="W68501" s="123"/>
      <c r="AC68501" s="123"/>
    </row>
    <row r="68502" spans="5:29" s="2" customFormat="1">
      <c r="E68502" s="120"/>
      <c r="M68502" s="120"/>
      <c r="N68502" s="120"/>
      <c r="U68502" s="121"/>
      <c r="V68502" s="122"/>
      <c r="W68502" s="123"/>
      <c r="AC68502" s="123"/>
    </row>
    <row r="68503" spans="5:29" s="2" customFormat="1">
      <c r="E68503" s="120"/>
      <c r="M68503" s="120"/>
      <c r="N68503" s="120"/>
      <c r="U68503" s="121"/>
      <c r="V68503" s="122"/>
      <c r="W68503" s="123"/>
      <c r="AC68503" s="123"/>
    </row>
    <row r="68504" spans="5:29" s="2" customFormat="1">
      <c r="E68504" s="120"/>
      <c r="M68504" s="120"/>
      <c r="N68504" s="120"/>
      <c r="U68504" s="121"/>
      <c r="V68504" s="122"/>
      <c r="W68504" s="123"/>
      <c r="AC68504" s="123"/>
    </row>
    <row r="68505" spans="5:29" s="2" customFormat="1">
      <c r="E68505" s="120"/>
      <c r="M68505" s="120"/>
      <c r="N68505" s="120"/>
      <c r="U68505" s="121"/>
      <c r="V68505" s="122"/>
      <c r="W68505" s="123"/>
      <c r="AC68505" s="123"/>
    </row>
    <row r="68506" spans="5:29" s="2" customFormat="1">
      <c r="E68506" s="120"/>
      <c r="M68506" s="120"/>
      <c r="N68506" s="120"/>
      <c r="U68506" s="121"/>
      <c r="V68506" s="122"/>
      <c r="W68506" s="123"/>
      <c r="AC68506" s="123"/>
    </row>
    <row r="68507" spans="5:29" s="2" customFormat="1">
      <c r="E68507" s="120"/>
      <c r="M68507" s="120"/>
      <c r="N68507" s="120"/>
      <c r="U68507" s="121"/>
      <c r="V68507" s="122"/>
      <c r="W68507" s="123"/>
      <c r="AC68507" s="123"/>
    </row>
    <row r="68508" spans="5:29" s="2" customFormat="1">
      <c r="E68508" s="120"/>
      <c r="M68508" s="120"/>
      <c r="N68508" s="120"/>
      <c r="U68508" s="121"/>
      <c r="V68508" s="122"/>
      <c r="W68508" s="123"/>
      <c r="AC68508" s="123"/>
    </row>
    <row r="68509" spans="5:29" s="2" customFormat="1">
      <c r="E68509" s="120"/>
      <c r="M68509" s="120"/>
      <c r="N68509" s="120"/>
      <c r="U68509" s="121"/>
      <c r="V68509" s="122"/>
      <c r="W68509" s="123"/>
      <c r="AC68509" s="123"/>
    </row>
    <row r="68510" spans="5:29" s="2" customFormat="1">
      <c r="E68510" s="120"/>
      <c r="M68510" s="120"/>
      <c r="N68510" s="120"/>
      <c r="U68510" s="121"/>
      <c r="V68510" s="122"/>
      <c r="W68510" s="123"/>
      <c r="AC68510" s="123"/>
    </row>
    <row r="68511" spans="5:29" s="2" customFormat="1">
      <c r="E68511" s="120"/>
      <c r="M68511" s="120"/>
      <c r="N68511" s="120"/>
      <c r="U68511" s="121"/>
      <c r="V68511" s="122"/>
      <c r="W68511" s="123"/>
      <c r="AC68511" s="123"/>
    </row>
    <row r="68512" spans="5:29" s="2" customFormat="1">
      <c r="E68512" s="120"/>
      <c r="M68512" s="120"/>
      <c r="N68512" s="120"/>
      <c r="U68512" s="121"/>
      <c r="V68512" s="122"/>
      <c r="W68512" s="123"/>
      <c r="AC68512" s="123"/>
    </row>
    <row r="68513" spans="5:29" s="2" customFormat="1">
      <c r="E68513" s="120"/>
      <c r="M68513" s="120"/>
      <c r="N68513" s="120"/>
      <c r="U68513" s="121"/>
      <c r="V68513" s="122"/>
      <c r="W68513" s="123"/>
      <c r="AC68513" s="123"/>
    </row>
    <row r="68514" spans="5:29" s="2" customFormat="1">
      <c r="E68514" s="120"/>
      <c r="M68514" s="120"/>
      <c r="N68514" s="120"/>
      <c r="U68514" s="121"/>
      <c r="V68514" s="122"/>
      <c r="W68514" s="123"/>
      <c r="AC68514" s="123"/>
    </row>
    <row r="68515" spans="5:29" s="2" customFormat="1">
      <c r="E68515" s="120"/>
      <c r="M68515" s="120"/>
      <c r="N68515" s="120"/>
      <c r="U68515" s="121"/>
      <c r="V68515" s="122"/>
      <c r="W68515" s="123"/>
      <c r="AC68515" s="123"/>
    </row>
    <row r="68516" spans="5:29" s="2" customFormat="1">
      <c r="E68516" s="120"/>
      <c r="M68516" s="120"/>
      <c r="N68516" s="120"/>
      <c r="U68516" s="121"/>
      <c r="V68516" s="122"/>
      <c r="W68516" s="123"/>
      <c r="AC68516" s="123"/>
    </row>
    <row r="68517" spans="5:29" s="2" customFormat="1">
      <c r="E68517" s="120"/>
      <c r="M68517" s="120"/>
      <c r="N68517" s="120"/>
      <c r="U68517" s="121"/>
      <c r="V68517" s="122"/>
      <c r="W68517" s="123"/>
      <c r="AC68517" s="123"/>
    </row>
    <row r="68518" spans="5:29" s="2" customFormat="1">
      <c r="E68518" s="120"/>
      <c r="M68518" s="120"/>
      <c r="N68518" s="120"/>
      <c r="U68518" s="121"/>
      <c r="V68518" s="122"/>
      <c r="W68518" s="123"/>
      <c r="AC68518" s="123"/>
    </row>
    <row r="68519" spans="5:29" s="2" customFormat="1">
      <c r="E68519" s="120"/>
      <c r="M68519" s="120"/>
      <c r="N68519" s="120"/>
      <c r="U68519" s="121"/>
      <c r="V68519" s="122"/>
      <c r="W68519" s="123"/>
      <c r="AC68519" s="123"/>
    </row>
    <row r="68520" spans="5:29" s="2" customFormat="1">
      <c r="E68520" s="120"/>
      <c r="M68520" s="120"/>
      <c r="N68520" s="120"/>
      <c r="U68520" s="121"/>
      <c r="V68520" s="122"/>
      <c r="W68520" s="123"/>
      <c r="AC68520" s="123"/>
    </row>
    <row r="68521" spans="5:29" s="2" customFormat="1">
      <c r="E68521" s="120"/>
      <c r="M68521" s="120"/>
      <c r="N68521" s="120"/>
      <c r="U68521" s="121"/>
      <c r="V68521" s="122"/>
      <c r="W68521" s="123"/>
      <c r="AC68521" s="123"/>
    </row>
    <row r="68522" spans="5:29" s="2" customFormat="1">
      <c r="E68522" s="120"/>
      <c r="M68522" s="120"/>
      <c r="N68522" s="120"/>
      <c r="U68522" s="121"/>
      <c r="V68522" s="122"/>
      <c r="W68522" s="123"/>
      <c r="AC68522" s="123"/>
    </row>
    <row r="68523" spans="5:29" s="2" customFormat="1">
      <c r="E68523" s="120"/>
      <c r="M68523" s="120"/>
      <c r="N68523" s="120"/>
      <c r="U68523" s="121"/>
      <c r="V68523" s="122"/>
      <c r="W68523" s="123"/>
      <c r="AC68523" s="123"/>
    </row>
    <row r="68524" spans="5:29" s="2" customFormat="1">
      <c r="E68524" s="120"/>
      <c r="M68524" s="120"/>
      <c r="N68524" s="120"/>
      <c r="U68524" s="121"/>
      <c r="V68524" s="122"/>
      <c r="W68524" s="123"/>
      <c r="AC68524" s="123"/>
    </row>
    <row r="68525" spans="5:29" s="2" customFormat="1">
      <c r="E68525" s="120"/>
      <c r="M68525" s="120"/>
      <c r="N68525" s="120"/>
      <c r="U68525" s="121"/>
      <c r="V68525" s="122"/>
      <c r="W68525" s="123"/>
      <c r="AC68525" s="123"/>
    </row>
    <row r="68526" spans="5:29" s="2" customFormat="1">
      <c r="E68526" s="120"/>
      <c r="M68526" s="120"/>
      <c r="N68526" s="120"/>
      <c r="U68526" s="121"/>
      <c r="V68526" s="122"/>
      <c r="W68526" s="123"/>
      <c r="AC68526" s="123"/>
    </row>
    <row r="68527" spans="5:29" s="2" customFormat="1">
      <c r="E68527" s="120"/>
      <c r="M68527" s="120"/>
      <c r="N68527" s="120"/>
      <c r="U68527" s="121"/>
      <c r="V68527" s="122"/>
      <c r="W68527" s="123"/>
      <c r="AC68527" s="123"/>
    </row>
    <row r="68528" spans="5:29" s="2" customFormat="1">
      <c r="E68528" s="120"/>
      <c r="M68528" s="120"/>
      <c r="N68528" s="120"/>
      <c r="U68528" s="121"/>
      <c r="V68528" s="122"/>
      <c r="W68528" s="123"/>
      <c r="AC68528" s="123"/>
    </row>
    <row r="68529" spans="5:29" s="2" customFormat="1">
      <c r="E68529" s="120"/>
      <c r="M68529" s="120"/>
      <c r="N68529" s="120"/>
      <c r="U68529" s="121"/>
      <c r="V68529" s="122"/>
      <c r="W68529" s="123"/>
      <c r="AC68529" s="123"/>
    </row>
    <row r="68530" spans="5:29" s="2" customFormat="1">
      <c r="E68530" s="120"/>
      <c r="M68530" s="120"/>
      <c r="N68530" s="120"/>
      <c r="U68530" s="121"/>
      <c r="V68530" s="122"/>
      <c r="W68530" s="123"/>
      <c r="AC68530" s="123"/>
    </row>
    <row r="68531" spans="5:29" s="2" customFormat="1">
      <c r="E68531" s="120"/>
      <c r="M68531" s="120"/>
      <c r="N68531" s="120"/>
      <c r="U68531" s="121"/>
      <c r="V68531" s="122"/>
      <c r="W68531" s="123"/>
      <c r="AC68531" s="123"/>
    </row>
    <row r="68532" spans="5:29" s="2" customFormat="1">
      <c r="E68532" s="120"/>
      <c r="M68532" s="120"/>
      <c r="N68532" s="120"/>
      <c r="U68532" s="121"/>
      <c r="V68532" s="122"/>
      <c r="W68532" s="123"/>
      <c r="AC68532" s="123"/>
    </row>
    <row r="68533" spans="5:29" s="2" customFormat="1">
      <c r="E68533" s="120"/>
      <c r="M68533" s="120"/>
      <c r="N68533" s="120"/>
      <c r="U68533" s="121"/>
      <c r="V68533" s="122"/>
      <c r="W68533" s="123"/>
      <c r="AC68533" s="123"/>
    </row>
    <row r="68534" spans="5:29" s="2" customFormat="1">
      <c r="E68534" s="120"/>
      <c r="M68534" s="120"/>
      <c r="N68534" s="120"/>
      <c r="U68534" s="121"/>
      <c r="V68534" s="122"/>
      <c r="W68534" s="123"/>
      <c r="AC68534" s="123"/>
    </row>
    <row r="68535" spans="5:29" s="2" customFormat="1">
      <c r="E68535" s="120"/>
      <c r="M68535" s="120"/>
      <c r="N68535" s="120"/>
      <c r="U68535" s="121"/>
      <c r="V68535" s="122"/>
      <c r="W68535" s="123"/>
      <c r="AC68535" s="123"/>
    </row>
    <row r="68536" spans="5:29" s="2" customFormat="1">
      <c r="E68536" s="120"/>
      <c r="M68536" s="120"/>
      <c r="N68536" s="120"/>
      <c r="U68536" s="121"/>
      <c r="V68536" s="122"/>
      <c r="W68536" s="123"/>
      <c r="AC68536" s="123"/>
    </row>
    <row r="68537" spans="5:29" s="2" customFormat="1">
      <c r="E68537" s="120"/>
      <c r="M68537" s="120"/>
      <c r="N68537" s="120"/>
      <c r="U68537" s="121"/>
      <c r="V68537" s="122"/>
      <c r="W68537" s="123"/>
      <c r="AC68537" s="123"/>
    </row>
    <row r="68538" spans="5:29" s="2" customFormat="1">
      <c r="E68538" s="120"/>
      <c r="M68538" s="120"/>
      <c r="N68538" s="120"/>
      <c r="U68538" s="121"/>
      <c r="V68538" s="122"/>
      <c r="W68538" s="123"/>
      <c r="AC68538" s="123"/>
    </row>
    <row r="68539" spans="5:29" s="2" customFormat="1">
      <c r="E68539" s="120"/>
      <c r="M68539" s="120"/>
      <c r="N68539" s="120"/>
      <c r="U68539" s="121"/>
      <c r="V68539" s="122"/>
      <c r="W68539" s="123"/>
      <c r="AC68539" s="123"/>
    </row>
    <row r="68540" spans="5:29" s="2" customFormat="1">
      <c r="E68540" s="120"/>
      <c r="M68540" s="120"/>
      <c r="N68540" s="120"/>
      <c r="U68540" s="121"/>
      <c r="V68540" s="122"/>
      <c r="W68540" s="123"/>
      <c r="AC68540" s="123"/>
    </row>
    <row r="68541" spans="5:29" s="2" customFormat="1">
      <c r="E68541" s="120"/>
      <c r="M68541" s="120"/>
      <c r="N68541" s="120"/>
      <c r="U68541" s="121"/>
      <c r="V68541" s="122"/>
      <c r="W68541" s="123"/>
      <c r="AC68541" s="123"/>
    </row>
    <row r="68542" spans="5:29" s="2" customFormat="1">
      <c r="E68542" s="120"/>
      <c r="M68542" s="120"/>
      <c r="N68542" s="120"/>
      <c r="U68542" s="121"/>
      <c r="V68542" s="122"/>
      <c r="W68542" s="123"/>
      <c r="AC68542" s="123"/>
    </row>
    <row r="68543" spans="5:29" s="2" customFormat="1">
      <c r="E68543" s="120"/>
      <c r="M68543" s="120"/>
      <c r="N68543" s="120"/>
      <c r="U68543" s="121"/>
      <c r="V68543" s="122"/>
      <c r="W68543" s="123"/>
      <c r="AC68543" s="123"/>
    </row>
    <row r="68544" spans="5:29" s="2" customFormat="1">
      <c r="E68544" s="120"/>
      <c r="M68544" s="120"/>
      <c r="N68544" s="120"/>
      <c r="U68544" s="121"/>
      <c r="V68544" s="122"/>
      <c r="W68544" s="123"/>
      <c r="AC68544" s="123"/>
    </row>
    <row r="68545" spans="5:29" s="2" customFormat="1">
      <c r="E68545" s="120"/>
      <c r="M68545" s="120"/>
      <c r="N68545" s="120"/>
      <c r="U68545" s="121"/>
      <c r="V68545" s="122"/>
      <c r="W68545" s="123"/>
      <c r="AC68545" s="123"/>
    </row>
    <row r="68546" spans="5:29" s="2" customFormat="1">
      <c r="E68546" s="120"/>
      <c r="M68546" s="120"/>
      <c r="N68546" s="120"/>
      <c r="U68546" s="121"/>
      <c r="V68546" s="122"/>
      <c r="W68546" s="123"/>
      <c r="AC68546" s="123"/>
    </row>
    <row r="68547" spans="5:29" s="2" customFormat="1">
      <c r="E68547" s="120"/>
      <c r="M68547" s="120"/>
      <c r="N68547" s="120"/>
      <c r="U68547" s="121"/>
      <c r="V68547" s="122"/>
      <c r="W68547" s="123"/>
      <c r="AC68547" s="123"/>
    </row>
    <row r="68548" spans="5:29" s="2" customFormat="1">
      <c r="E68548" s="120"/>
      <c r="M68548" s="120"/>
      <c r="N68548" s="120"/>
      <c r="U68548" s="121"/>
      <c r="V68548" s="122"/>
      <c r="W68548" s="123"/>
      <c r="AC68548" s="123"/>
    </row>
    <row r="68549" spans="5:29" s="2" customFormat="1">
      <c r="E68549" s="120"/>
      <c r="M68549" s="120"/>
      <c r="N68549" s="120"/>
      <c r="U68549" s="121"/>
      <c r="V68549" s="122"/>
      <c r="W68549" s="123"/>
      <c r="AC68549" s="123"/>
    </row>
    <row r="68550" spans="5:29" s="2" customFormat="1">
      <c r="E68550" s="120"/>
      <c r="M68550" s="120"/>
      <c r="N68550" s="120"/>
      <c r="U68550" s="121"/>
      <c r="V68550" s="122"/>
      <c r="W68550" s="123"/>
      <c r="AC68550" s="123"/>
    </row>
    <row r="68551" spans="5:29" s="2" customFormat="1">
      <c r="E68551" s="120"/>
      <c r="M68551" s="120"/>
      <c r="N68551" s="120"/>
      <c r="U68551" s="121"/>
      <c r="V68551" s="122"/>
      <c r="W68551" s="123"/>
      <c r="AC68551" s="123"/>
    </row>
    <row r="68552" spans="5:29" s="2" customFormat="1">
      <c r="E68552" s="120"/>
      <c r="M68552" s="120"/>
      <c r="N68552" s="120"/>
      <c r="U68552" s="121"/>
      <c r="V68552" s="122"/>
      <c r="W68552" s="123"/>
      <c r="AC68552" s="123"/>
    </row>
    <row r="68553" spans="5:29" s="2" customFormat="1">
      <c r="E68553" s="120"/>
      <c r="M68553" s="120"/>
      <c r="N68553" s="120"/>
      <c r="U68553" s="121"/>
      <c r="V68553" s="122"/>
      <c r="W68553" s="123"/>
      <c r="AC68553" s="123"/>
    </row>
    <row r="68554" spans="5:29" s="2" customFormat="1">
      <c r="E68554" s="120"/>
      <c r="M68554" s="120"/>
      <c r="N68554" s="120"/>
      <c r="U68554" s="121"/>
      <c r="V68554" s="122"/>
      <c r="W68554" s="123"/>
      <c r="AC68554" s="123"/>
    </row>
    <row r="68555" spans="5:29" s="2" customFormat="1">
      <c r="E68555" s="120"/>
      <c r="M68555" s="120"/>
      <c r="N68555" s="120"/>
      <c r="U68555" s="121"/>
      <c r="V68555" s="122"/>
      <c r="W68555" s="123"/>
      <c r="AC68555" s="123"/>
    </row>
    <row r="68556" spans="5:29" s="2" customFormat="1">
      <c r="E68556" s="120"/>
      <c r="M68556" s="120"/>
      <c r="N68556" s="120"/>
      <c r="U68556" s="121"/>
      <c r="V68556" s="122"/>
      <c r="W68556" s="123"/>
      <c r="AC68556" s="123"/>
    </row>
    <row r="68557" spans="5:29" s="2" customFormat="1">
      <c r="E68557" s="120"/>
      <c r="M68557" s="120"/>
      <c r="N68557" s="120"/>
      <c r="U68557" s="121"/>
      <c r="V68557" s="122"/>
      <c r="W68557" s="123"/>
      <c r="AC68557" s="123"/>
    </row>
    <row r="68558" spans="5:29" s="2" customFormat="1">
      <c r="E68558" s="120"/>
      <c r="M68558" s="120"/>
      <c r="N68558" s="120"/>
      <c r="U68558" s="121"/>
      <c r="V68558" s="122"/>
      <c r="W68558" s="123"/>
      <c r="AC68558" s="123"/>
    </row>
    <row r="68559" spans="5:29" s="2" customFormat="1">
      <c r="E68559" s="120"/>
      <c r="M68559" s="120"/>
      <c r="N68559" s="120"/>
      <c r="U68559" s="121"/>
      <c r="V68559" s="122"/>
      <c r="W68559" s="123"/>
      <c r="AC68559" s="123"/>
    </row>
    <row r="68560" spans="5:29" s="2" customFormat="1">
      <c r="E68560" s="120"/>
      <c r="M68560" s="120"/>
      <c r="N68560" s="120"/>
      <c r="U68560" s="121"/>
      <c r="V68560" s="122"/>
      <c r="W68560" s="123"/>
      <c r="AC68560" s="123"/>
    </row>
    <row r="68561" spans="5:29" s="2" customFormat="1">
      <c r="E68561" s="120"/>
      <c r="M68561" s="120"/>
      <c r="N68561" s="120"/>
      <c r="U68561" s="121"/>
      <c r="V68561" s="122"/>
      <c r="W68561" s="123"/>
      <c r="AC68561" s="123"/>
    </row>
    <row r="68562" spans="5:29" s="2" customFormat="1">
      <c r="E68562" s="120"/>
      <c r="M68562" s="120"/>
      <c r="N68562" s="120"/>
      <c r="U68562" s="121"/>
      <c r="V68562" s="122"/>
      <c r="W68562" s="123"/>
      <c r="AC68562" s="123"/>
    </row>
    <row r="68563" spans="5:29" s="2" customFormat="1">
      <c r="E68563" s="120"/>
      <c r="M68563" s="120"/>
      <c r="N68563" s="120"/>
      <c r="U68563" s="121"/>
      <c r="V68563" s="122"/>
      <c r="W68563" s="123"/>
      <c r="AC68563" s="123"/>
    </row>
    <row r="68564" spans="5:29" s="2" customFormat="1">
      <c r="E68564" s="120"/>
      <c r="M68564" s="120"/>
      <c r="N68564" s="120"/>
      <c r="U68564" s="121"/>
      <c r="V68564" s="122"/>
      <c r="W68564" s="123"/>
      <c r="AC68564" s="123"/>
    </row>
    <row r="68565" spans="5:29" s="2" customFormat="1">
      <c r="E68565" s="120"/>
      <c r="M68565" s="120"/>
      <c r="N68565" s="120"/>
      <c r="U68565" s="121"/>
      <c r="V68565" s="122"/>
      <c r="W68565" s="123"/>
      <c r="AC68565" s="123"/>
    </row>
    <row r="68566" spans="5:29" s="2" customFormat="1">
      <c r="E68566" s="120"/>
      <c r="M68566" s="120"/>
      <c r="N68566" s="120"/>
      <c r="U68566" s="121"/>
      <c r="V68566" s="122"/>
      <c r="W68566" s="123"/>
      <c r="AC68566" s="123"/>
    </row>
    <row r="68567" spans="5:29" s="2" customFormat="1">
      <c r="E68567" s="120"/>
      <c r="M68567" s="120"/>
      <c r="N68567" s="120"/>
      <c r="U68567" s="121"/>
      <c r="V68567" s="122"/>
      <c r="W68567" s="123"/>
      <c r="AC68567" s="123"/>
    </row>
    <row r="68568" spans="5:29" s="2" customFormat="1">
      <c r="E68568" s="120"/>
      <c r="M68568" s="120"/>
      <c r="N68568" s="120"/>
      <c r="U68568" s="121"/>
      <c r="V68568" s="122"/>
      <c r="W68568" s="123"/>
      <c r="AC68568" s="123"/>
    </row>
    <row r="68569" spans="5:29" s="2" customFormat="1">
      <c r="E68569" s="120"/>
      <c r="M68569" s="120"/>
      <c r="N68569" s="120"/>
      <c r="U68569" s="121"/>
      <c r="V68569" s="122"/>
      <c r="W68569" s="123"/>
      <c r="AC68569" s="123"/>
    </row>
    <row r="68570" spans="5:29" s="2" customFormat="1">
      <c r="E68570" s="120"/>
      <c r="M68570" s="120"/>
      <c r="N68570" s="120"/>
      <c r="U68570" s="121"/>
      <c r="V68570" s="122"/>
      <c r="W68570" s="123"/>
      <c r="AC68570" s="123"/>
    </row>
    <row r="68571" spans="5:29" s="2" customFormat="1">
      <c r="E68571" s="120"/>
      <c r="M68571" s="120"/>
      <c r="N68571" s="120"/>
      <c r="U68571" s="121"/>
      <c r="V68571" s="122"/>
      <c r="W68571" s="123"/>
      <c r="AC68571" s="123"/>
    </row>
    <row r="68572" spans="5:29" s="2" customFormat="1">
      <c r="E68572" s="120"/>
      <c r="M68572" s="120"/>
      <c r="N68572" s="120"/>
      <c r="U68572" s="121"/>
      <c r="V68572" s="122"/>
      <c r="W68572" s="123"/>
      <c r="AC68572" s="123"/>
    </row>
    <row r="68573" spans="5:29" s="2" customFormat="1">
      <c r="E68573" s="120"/>
      <c r="M68573" s="120"/>
      <c r="N68573" s="120"/>
      <c r="U68573" s="121"/>
      <c r="V68573" s="122"/>
      <c r="W68573" s="123"/>
      <c r="AC68573" s="123"/>
    </row>
    <row r="68574" spans="5:29" s="2" customFormat="1">
      <c r="E68574" s="120"/>
      <c r="M68574" s="120"/>
      <c r="N68574" s="120"/>
      <c r="U68574" s="121"/>
      <c r="V68574" s="122"/>
      <c r="W68574" s="123"/>
      <c r="AC68574" s="123"/>
    </row>
    <row r="68575" spans="5:29" s="2" customFormat="1">
      <c r="E68575" s="120"/>
      <c r="M68575" s="120"/>
      <c r="N68575" s="120"/>
      <c r="U68575" s="121"/>
      <c r="V68575" s="122"/>
      <c r="W68575" s="123"/>
      <c r="AC68575" s="123"/>
    </row>
    <row r="68576" spans="5:29" s="2" customFormat="1">
      <c r="E68576" s="120"/>
      <c r="M68576" s="120"/>
      <c r="N68576" s="120"/>
      <c r="U68576" s="121"/>
      <c r="V68576" s="122"/>
      <c r="W68576" s="123"/>
      <c r="AC68576" s="123"/>
    </row>
    <row r="68577" spans="5:29" s="2" customFormat="1">
      <c r="E68577" s="120"/>
      <c r="M68577" s="120"/>
      <c r="N68577" s="120"/>
      <c r="U68577" s="121"/>
      <c r="V68577" s="122"/>
      <c r="W68577" s="123"/>
      <c r="AC68577" s="123"/>
    </row>
    <row r="68578" spans="5:29" s="2" customFormat="1">
      <c r="E68578" s="120"/>
      <c r="M68578" s="120"/>
      <c r="N68578" s="120"/>
      <c r="U68578" s="121"/>
      <c r="V68578" s="122"/>
      <c r="W68578" s="123"/>
      <c r="AC68578" s="123"/>
    </row>
    <row r="68579" spans="5:29" s="2" customFormat="1">
      <c r="E68579" s="120"/>
      <c r="M68579" s="120"/>
      <c r="N68579" s="120"/>
      <c r="U68579" s="121"/>
      <c r="V68579" s="122"/>
      <c r="W68579" s="123"/>
      <c r="AC68579" s="123"/>
    </row>
    <row r="68580" spans="5:29" s="2" customFormat="1">
      <c r="E68580" s="120"/>
      <c r="M68580" s="120"/>
      <c r="N68580" s="120"/>
      <c r="U68580" s="121"/>
      <c r="V68580" s="122"/>
      <c r="W68580" s="123"/>
      <c r="AC68580" s="123"/>
    </row>
    <row r="68581" spans="5:29" s="2" customFormat="1">
      <c r="E68581" s="120"/>
      <c r="M68581" s="120"/>
      <c r="N68581" s="120"/>
      <c r="U68581" s="121"/>
      <c r="V68581" s="122"/>
      <c r="W68581" s="123"/>
      <c r="AC68581" s="123"/>
    </row>
    <row r="68582" spans="5:29" s="2" customFormat="1">
      <c r="E68582" s="120"/>
      <c r="M68582" s="120"/>
      <c r="N68582" s="120"/>
      <c r="U68582" s="121"/>
      <c r="V68582" s="122"/>
      <c r="W68582" s="123"/>
      <c r="AC68582" s="123"/>
    </row>
    <row r="68583" spans="5:29" s="2" customFormat="1">
      <c r="E68583" s="120"/>
      <c r="M68583" s="120"/>
      <c r="N68583" s="120"/>
      <c r="U68583" s="121"/>
      <c r="V68583" s="122"/>
      <c r="W68583" s="123"/>
      <c r="AC68583" s="123"/>
    </row>
    <row r="68584" spans="5:29" s="2" customFormat="1">
      <c r="E68584" s="120"/>
      <c r="M68584" s="120"/>
      <c r="N68584" s="120"/>
      <c r="U68584" s="121"/>
      <c r="V68584" s="122"/>
      <c r="W68584" s="123"/>
      <c r="AC68584" s="123"/>
    </row>
    <row r="68585" spans="5:29" s="2" customFormat="1">
      <c r="E68585" s="120"/>
      <c r="M68585" s="120"/>
      <c r="N68585" s="120"/>
      <c r="U68585" s="121"/>
      <c r="V68585" s="122"/>
      <c r="W68585" s="123"/>
      <c r="AC68585" s="123"/>
    </row>
    <row r="68586" spans="5:29" s="2" customFormat="1">
      <c r="E68586" s="120"/>
      <c r="M68586" s="120"/>
      <c r="N68586" s="120"/>
      <c r="U68586" s="121"/>
      <c r="V68586" s="122"/>
      <c r="W68586" s="123"/>
      <c r="AC68586" s="123"/>
    </row>
    <row r="68587" spans="5:29" s="2" customFormat="1">
      <c r="E68587" s="120"/>
      <c r="M68587" s="120"/>
      <c r="N68587" s="120"/>
      <c r="U68587" s="121"/>
      <c r="V68587" s="122"/>
      <c r="W68587" s="123"/>
      <c r="AC68587" s="123"/>
    </row>
    <row r="68588" spans="5:29" s="2" customFormat="1">
      <c r="E68588" s="120"/>
      <c r="M68588" s="120"/>
      <c r="N68588" s="120"/>
      <c r="U68588" s="121"/>
      <c r="V68588" s="122"/>
      <c r="W68588" s="123"/>
      <c r="AC68588" s="123"/>
    </row>
    <row r="68589" spans="5:29" s="2" customFormat="1">
      <c r="E68589" s="120"/>
      <c r="M68589" s="120"/>
      <c r="N68589" s="120"/>
      <c r="U68589" s="121"/>
      <c r="V68589" s="122"/>
      <c r="W68589" s="123"/>
      <c r="AC68589" s="123"/>
    </row>
    <row r="68590" spans="5:29" s="2" customFormat="1">
      <c r="E68590" s="120"/>
      <c r="M68590" s="120"/>
      <c r="N68590" s="120"/>
      <c r="U68590" s="121"/>
      <c r="V68590" s="122"/>
      <c r="W68590" s="123"/>
      <c r="AC68590" s="123"/>
    </row>
    <row r="68591" spans="5:29" s="2" customFormat="1">
      <c r="E68591" s="120"/>
      <c r="M68591" s="120"/>
      <c r="N68591" s="120"/>
      <c r="U68591" s="121"/>
      <c r="V68591" s="122"/>
      <c r="W68591" s="123"/>
      <c r="AC68591" s="123"/>
    </row>
    <row r="68592" spans="5:29" s="2" customFormat="1">
      <c r="E68592" s="120"/>
      <c r="M68592" s="120"/>
      <c r="N68592" s="120"/>
      <c r="U68592" s="121"/>
      <c r="V68592" s="122"/>
      <c r="W68592" s="123"/>
      <c r="AC68592" s="123"/>
    </row>
    <row r="68593" spans="5:29" s="2" customFormat="1">
      <c r="E68593" s="120"/>
      <c r="M68593" s="120"/>
      <c r="N68593" s="120"/>
      <c r="U68593" s="121"/>
      <c r="V68593" s="122"/>
      <c r="W68593" s="123"/>
      <c r="AC68593" s="123"/>
    </row>
    <row r="68594" spans="5:29" s="2" customFormat="1">
      <c r="E68594" s="120"/>
      <c r="M68594" s="120"/>
      <c r="N68594" s="120"/>
      <c r="U68594" s="121"/>
      <c r="V68594" s="122"/>
      <c r="W68594" s="123"/>
      <c r="AC68594" s="123"/>
    </row>
    <row r="68595" spans="5:29" s="2" customFormat="1">
      <c r="E68595" s="120"/>
      <c r="M68595" s="120"/>
      <c r="N68595" s="120"/>
      <c r="U68595" s="121"/>
      <c r="V68595" s="122"/>
      <c r="W68595" s="123"/>
      <c r="AC68595" s="123"/>
    </row>
    <row r="68596" spans="5:29" s="2" customFormat="1">
      <c r="E68596" s="120"/>
      <c r="M68596" s="120"/>
      <c r="N68596" s="120"/>
      <c r="U68596" s="121"/>
      <c r="V68596" s="122"/>
      <c r="W68596" s="123"/>
      <c r="AC68596" s="123"/>
    </row>
    <row r="68597" spans="5:29" s="2" customFormat="1">
      <c r="E68597" s="120"/>
      <c r="M68597" s="120"/>
      <c r="N68597" s="120"/>
      <c r="U68597" s="121"/>
      <c r="V68597" s="122"/>
      <c r="W68597" s="123"/>
      <c r="AC68597" s="123"/>
    </row>
    <row r="68598" spans="5:29" s="2" customFormat="1">
      <c r="E68598" s="120"/>
      <c r="M68598" s="120"/>
      <c r="N68598" s="120"/>
      <c r="U68598" s="121"/>
      <c r="V68598" s="122"/>
      <c r="W68598" s="123"/>
      <c r="AC68598" s="123"/>
    </row>
    <row r="68599" spans="5:29" s="2" customFormat="1">
      <c r="E68599" s="120"/>
      <c r="M68599" s="120"/>
      <c r="N68599" s="120"/>
      <c r="U68599" s="121"/>
      <c r="V68599" s="122"/>
      <c r="W68599" s="123"/>
      <c r="AC68599" s="123"/>
    </row>
    <row r="68600" spans="5:29" s="2" customFormat="1">
      <c r="E68600" s="120"/>
      <c r="M68600" s="120"/>
      <c r="N68600" s="120"/>
      <c r="U68600" s="121"/>
      <c r="V68600" s="122"/>
      <c r="W68600" s="123"/>
      <c r="AC68600" s="123"/>
    </row>
    <row r="68601" spans="5:29" s="2" customFormat="1">
      <c r="E68601" s="120"/>
      <c r="M68601" s="120"/>
      <c r="N68601" s="120"/>
      <c r="U68601" s="121"/>
      <c r="V68601" s="122"/>
      <c r="W68601" s="123"/>
      <c r="AC68601" s="123"/>
    </row>
    <row r="68602" spans="5:29" s="2" customFormat="1">
      <c r="E68602" s="120"/>
      <c r="M68602" s="120"/>
      <c r="N68602" s="120"/>
      <c r="U68602" s="121"/>
      <c r="V68602" s="122"/>
      <c r="W68602" s="123"/>
      <c r="AC68602" s="123"/>
    </row>
    <row r="68603" spans="5:29" s="2" customFormat="1">
      <c r="E68603" s="120"/>
      <c r="M68603" s="120"/>
      <c r="N68603" s="120"/>
      <c r="U68603" s="121"/>
      <c r="V68603" s="122"/>
      <c r="W68603" s="123"/>
      <c r="AC68603" s="123"/>
    </row>
    <row r="68604" spans="5:29" s="2" customFormat="1">
      <c r="E68604" s="120"/>
      <c r="M68604" s="120"/>
      <c r="N68604" s="120"/>
      <c r="U68604" s="121"/>
      <c r="V68604" s="122"/>
      <c r="W68604" s="123"/>
      <c r="AC68604" s="123"/>
    </row>
    <row r="68605" spans="5:29" s="2" customFormat="1">
      <c r="E68605" s="120"/>
      <c r="M68605" s="120"/>
      <c r="N68605" s="120"/>
      <c r="U68605" s="121"/>
      <c r="V68605" s="122"/>
      <c r="W68605" s="123"/>
      <c r="AC68605" s="123"/>
    </row>
    <row r="68606" spans="5:29" s="2" customFormat="1">
      <c r="E68606" s="120"/>
      <c r="M68606" s="120"/>
      <c r="N68606" s="120"/>
      <c r="U68606" s="121"/>
      <c r="V68606" s="122"/>
      <c r="W68606" s="123"/>
      <c r="AC68606" s="123"/>
    </row>
    <row r="68607" spans="5:29" s="2" customFormat="1">
      <c r="E68607" s="120"/>
      <c r="M68607" s="120"/>
      <c r="N68607" s="120"/>
      <c r="U68607" s="121"/>
      <c r="V68607" s="122"/>
      <c r="W68607" s="123"/>
      <c r="AC68607" s="123"/>
    </row>
    <row r="68608" spans="5:29" s="2" customFormat="1">
      <c r="E68608" s="120"/>
      <c r="M68608" s="120"/>
      <c r="N68608" s="120"/>
      <c r="U68608" s="121"/>
      <c r="V68608" s="122"/>
      <c r="W68608" s="123"/>
      <c r="AC68608" s="123"/>
    </row>
    <row r="68609" spans="5:29" s="2" customFormat="1">
      <c r="E68609" s="120"/>
      <c r="M68609" s="120"/>
      <c r="N68609" s="120"/>
      <c r="U68609" s="121"/>
      <c r="V68609" s="122"/>
      <c r="W68609" s="123"/>
      <c r="AC68609" s="123"/>
    </row>
    <row r="68610" spans="5:29" s="2" customFormat="1">
      <c r="E68610" s="120"/>
      <c r="M68610" s="120"/>
      <c r="N68610" s="120"/>
      <c r="U68610" s="121"/>
      <c r="V68610" s="122"/>
      <c r="W68610" s="123"/>
      <c r="AC68610" s="123"/>
    </row>
    <row r="68611" spans="5:29" s="2" customFormat="1">
      <c r="E68611" s="120"/>
      <c r="M68611" s="120"/>
      <c r="N68611" s="120"/>
      <c r="U68611" s="121"/>
      <c r="V68611" s="122"/>
      <c r="W68611" s="123"/>
      <c r="AC68611" s="123"/>
    </row>
    <row r="68612" spans="5:29" s="2" customFormat="1">
      <c r="E68612" s="120"/>
      <c r="M68612" s="120"/>
      <c r="N68612" s="120"/>
      <c r="U68612" s="121"/>
      <c r="V68612" s="122"/>
      <c r="W68612" s="123"/>
      <c r="AC68612" s="123"/>
    </row>
    <row r="68613" spans="5:29" s="2" customFormat="1">
      <c r="E68613" s="120"/>
      <c r="M68613" s="120"/>
      <c r="N68613" s="120"/>
      <c r="U68613" s="121"/>
      <c r="V68613" s="122"/>
      <c r="W68613" s="123"/>
      <c r="AC68613" s="123"/>
    </row>
    <row r="68614" spans="5:29" s="2" customFormat="1">
      <c r="E68614" s="120"/>
      <c r="M68614" s="120"/>
      <c r="N68614" s="120"/>
      <c r="U68614" s="121"/>
      <c r="V68614" s="122"/>
      <c r="W68614" s="123"/>
      <c r="AC68614" s="123"/>
    </row>
    <row r="68615" spans="5:29" s="2" customFormat="1">
      <c r="E68615" s="120"/>
      <c r="M68615" s="120"/>
      <c r="N68615" s="120"/>
      <c r="U68615" s="121"/>
      <c r="V68615" s="122"/>
      <c r="W68615" s="123"/>
      <c r="AC68615" s="123"/>
    </row>
    <row r="68616" spans="5:29" s="2" customFormat="1">
      <c r="E68616" s="120"/>
      <c r="M68616" s="120"/>
      <c r="N68616" s="120"/>
      <c r="U68616" s="121"/>
      <c r="V68616" s="122"/>
      <c r="W68616" s="123"/>
      <c r="AC68616" s="123"/>
    </row>
    <row r="68617" spans="5:29" s="2" customFormat="1">
      <c r="E68617" s="120"/>
      <c r="M68617" s="120"/>
      <c r="N68617" s="120"/>
      <c r="U68617" s="121"/>
      <c r="V68617" s="122"/>
      <c r="W68617" s="123"/>
      <c r="AC68617" s="123"/>
    </row>
    <row r="68618" spans="5:29" s="2" customFormat="1">
      <c r="E68618" s="120"/>
      <c r="M68618" s="120"/>
      <c r="N68618" s="120"/>
      <c r="U68618" s="121"/>
      <c r="V68618" s="122"/>
      <c r="W68618" s="123"/>
      <c r="AC68618" s="123"/>
    </row>
    <row r="68619" spans="5:29" s="2" customFormat="1">
      <c r="E68619" s="120"/>
      <c r="M68619" s="120"/>
      <c r="N68619" s="120"/>
      <c r="U68619" s="121"/>
      <c r="V68619" s="122"/>
      <c r="W68619" s="123"/>
      <c r="AC68619" s="123"/>
    </row>
    <row r="68620" spans="5:29" s="2" customFormat="1">
      <c r="E68620" s="120"/>
      <c r="M68620" s="120"/>
      <c r="N68620" s="120"/>
      <c r="U68620" s="121"/>
      <c r="V68620" s="122"/>
      <c r="W68620" s="123"/>
      <c r="AC68620" s="123"/>
    </row>
    <row r="68621" spans="5:29" s="2" customFormat="1">
      <c r="E68621" s="120"/>
      <c r="M68621" s="120"/>
      <c r="N68621" s="120"/>
      <c r="U68621" s="121"/>
      <c r="V68621" s="122"/>
      <c r="W68621" s="123"/>
      <c r="AC68621" s="123"/>
    </row>
    <row r="68622" spans="5:29" s="2" customFormat="1">
      <c r="E68622" s="120"/>
      <c r="M68622" s="120"/>
      <c r="N68622" s="120"/>
      <c r="U68622" s="121"/>
      <c r="V68622" s="122"/>
      <c r="W68622" s="123"/>
      <c r="AC68622" s="123"/>
    </row>
    <row r="68623" spans="5:29" s="2" customFormat="1">
      <c r="E68623" s="120"/>
      <c r="M68623" s="120"/>
      <c r="N68623" s="120"/>
      <c r="U68623" s="121"/>
      <c r="V68623" s="122"/>
      <c r="W68623" s="123"/>
      <c r="AC68623" s="123"/>
    </row>
    <row r="68624" spans="5:29" s="2" customFormat="1">
      <c r="E68624" s="120"/>
      <c r="M68624" s="120"/>
      <c r="N68624" s="120"/>
      <c r="U68624" s="121"/>
      <c r="V68624" s="122"/>
      <c r="W68624" s="123"/>
      <c r="AC68624" s="123"/>
    </row>
    <row r="68625" spans="5:29" s="2" customFormat="1">
      <c r="E68625" s="120"/>
      <c r="M68625" s="120"/>
      <c r="N68625" s="120"/>
      <c r="U68625" s="121"/>
      <c r="V68625" s="122"/>
      <c r="W68625" s="123"/>
      <c r="AC68625" s="123"/>
    </row>
    <row r="68626" spans="5:29" s="2" customFormat="1">
      <c r="E68626" s="120"/>
      <c r="M68626" s="120"/>
      <c r="N68626" s="120"/>
      <c r="U68626" s="121"/>
      <c r="V68626" s="122"/>
      <c r="W68626" s="123"/>
      <c r="AC68626" s="123"/>
    </row>
    <row r="68627" spans="5:29" s="2" customFormat="1">
      <c r="E68627" s="120"/>
      <c r="M68627" s="120"/>
      <c r="N68627" s="120"/>
      <c r="U68627" s="121"/>
      <c r="V68627" s="122"/>
      <c r="W68627" s="123"/>
      <c r="AC68627" s="123"/>
    </row>
    <row r="68628" spans="5:29" s="2" customFormat="1">
      <c r="E68628" s="120"/>
      <c r="M68628" s="120"/>
      <c r="N68628" s="120"/>
      <c r="U68628" s="121"/>
      <c r="V68628" s="122"/>
      <c r="W68628" s="123"/>
      <c r="AC68628" s="123"/>
    </row>
    <row r="68629" spans="5:29" s="2" customFormat="1">
      <c r="E68629" s="120"/>
      <c r="M68629" s="120"/>
      <c r="N68629" s="120"/>
      <c r="U68629" s="121"/>
      <c r="V68629" s="122"/>
      <c r="W68629" s="123"/>
      <c r="AC68629" s="123"/>
    </row>
    <row r="68630" spans="5:29" s="2" customFormat="1">
      <c r="E68630" s="120"/>
      <c r="M68630" s="120"/>
      <c r="N68630" s="120"/>
      <c r="U68630" s="121"/>
      <c r="V68630" s="122"/>
      <c r="W68630" s="123"/>
      <c r="AC68630" s="123"/>
    </row>
    <row r="68631" spans="5:29" s="2" customFormat="1">
      <c r="E68631" s="120"/>
      <c r="M68631" s="120"/>
      <c r="N68631" s="120"/>
      <c r="U68631" s="121"/>
      <c r="V68631" s="122"/>
      <c r="W68631" s="123"/>
      <c r="AC68631" s="123"/>
    </row>
    <row r="68632" spans="5:29" s="2" customFormat="1">
      <c r="E68632" s="120"/>
      <c r="M68632" s="120"/>
      <c r="N68632" s="120"/>
      <c r="U68632" s="121"/>
      <c r="V68632" s="122"/>
      <c r="W68632" s="123"/>
      <c r="AC68632" s="123"/>
    </row>
    <row r="68633" spans="5:29" s="2" customFormat="1">
      <c r="E68633" s="120"/>
      <c r="M68633" s="120"/>
      <c r="N68633" s="120"/>
      <c r="U68633" s="121"/>
      <c r="V68633" s="122"/>
      <c r="W68633" s="123"/>
      <c r="AC68633" s="123"/>
    </row>
    <row r="68634" spans="5:29" s="2" customFormat="1">
      <c r="E68634" s="120"/>
      <c r="M68634" s="120"/>
      <c r="N68634" s="120"/>
      <c r="U68634" s="121"/>
      <c r="V68634" s="122"/>
      <c r="W68634" s="123"/>
      <c r="AC68634" s="123"/>
    </row>
    <row r="68635" spans="5:29" s="2" customFormat="1">
      <c r="E68635" s="120"/>
      <c r="M68635" s="120"/>
      <c r="N68635" s="120"/>
      <c r="U68635" s="121"/>
      <c r="V68635" s="122"/>
      <c r="W68635" s="123"/>
      <c r="AC68635" s="123"/>
    </row>
    <row r="68636" spans="5:29" s="2" customFormat="1">
      <c r="E68636" s="120"/>
      <c r="M68636" s="120"/>
      <c r="N68636" s="120"/>
      <c r="U68636" s="121"/>
      <c r="V68636" s="122"/>
      <c r="W68636" s="123"/>
      <c r="AC68636" s="123"/>
    </row>
    <row r="68637" spans="5:29" s="2" customFormat="1">
      <c r="E68637" s="120"/>
      <c r="M68637" s="120"/>
      <c r="N68637" s="120"/>
      <c r="U68637" s="121"/>
      <c r="V68637" s="122"/>
      <c r="W68637" s="123"/>
      <c r="AC68637" s="123"/>
    </row>
    <row r="68638" spans="5:29" s="2" customFormat="1">
      <c r="E68638" s="120"/>
      <c r="M68638" s="120"/>
      <c r="N68638" s="120"/>
      <c r="U68638" s="121"/>
      <c r="V68638" s="122"/>
      <c r="W68638" s="123"/>
      <c r="AC68638" s="123"/>
    </row>
    <row r="68639" spans="5:29" s="2" customFormat="1">
      <c r="E68639" s="120"/>
      <c r="M68639" s="120"/>
      <c r="N68639" s="120"/>
      <c r="U68639" s="121"/>
      <c r="V68639" s="122"/>
      <c r="W68639" s="123"/>
      <c r="AC68639" s="123"/>
    </row>
    <row r="68640" spans="5:29" s="2" customFormat="1">
      <c r="E68640" s="120"/>
      <c r="M68640" s="120"/>
      <c r="N68640" s="120"/>
      <c r="U68640" s="121"/>
      <c r="V68640" s="122"/>
      <c r="W68640" s="123"/>
      <c r="AC68640" s="123"/>
    </row>
    <row r="68641" spans="5:29" s="2" customFormat="1">
      <c r="E68641" s="120"/>
      <c r="M68641" s="120"/>
      <c r="N68641" s="120"/>
      <c r="U68641" s="121"/>
      <c r="V68641" s="122"/>
      <c r="W68641" s="123"/>
      <c r="AC68641" s="123"/>
    </row>
    <row r="68642" spans="5:29" s="2" customFormat="1">
      <c r="E68642" s="120"/>
      <c r="M68642" s="120"/>
      <c r="N68642" s="120"/>
      <c r="U68642" s="121"/>
      <c r="V68642" s="122"/>
      <c r="W68642" s="123"/>
      <c r="AC68642" s="123"/>
    </row>
    <row r="68643" spans="5:29" s="2" customFormat="1">
      <c r="E68643" s="120"/>
      <c r="M68643" s="120"/>
      <c r="N68643" s="120"/>
      <c r="U68643" s="121"/>
      <c r="V68643" s="122"/>
      <c r="W68643" s="123"/>
      <c r="AC68643" s="123"/>
    </row>
    <row r="68644" spans="5:29" s="2" customFormat="1">
      <c r="E68644" s="120"/>
      <c r="M68644" s="120"/>
      <c r="N68644" s="120"/>
      <c r="U68644" s="121"/>
      <c r="V68644" s="122"/>
      <c r="W68644" s="123"/>
      <c r="AC68644" s="123"/>
    </row>
    <row r="68645" spans="5:29" s="2" customFormat="1">
      <c r="E68645" s="120"/>
      <c r="M68645" s="120"/>
      <c r="N68645" s="120"/>
      <c r="U68645" s="121"/>
      <c r="V68645" s="122"/>
      <c r="W68645" s="123"/>
      <c r="AC68645" s="123"/>
    </row>
    <row r="68646" spans="5:29" s="2" customFormat="1">
      <c r="E68646" s="120"/>
      <c r="M68646" s="120"/>
      <c r="N68646" s="120"/>
      <c r="U68646" s="121"/>
      <c r="V68646" s="122"/>
      <c r="W68646" s="123"/>
      <c r="AC68646" s="123"/>
    </row>
    <row r="68647" spans="5:29" s="2" customFormat="1">
      <c r="E68647" s="120"/>
      <c r="M68647" s="120"/>
      <c r="N68647" s="120"/>
      <c r="U68647" s="121"/>
      <c r="V68647" s="122"/>
      <c r="W68647" s="123"/>
      <c r="AC68647" s="123"/>
    </row>
    <row r="68648" spans="5:29" s="2" customFormat="1">
      <c r="E68648" s="120"/>
      <c r="M68648" s="120"/>
      <c r="N68648" s="120"/>
      <c r="U68648" s="121"/>
      <c r="V68648" s="122"/>
      <c r="W68648" s="123"/>
      <c r="AC68648" s="123"/>
    </row>
    <row r="68649" spans="5:29" s="2" customFormat="1">
      <c r="E68649" s="120"/>
      <c r="M68649" s="120"/>
      <c r="N68649" s="120"/>
      <c r="U68649" s="121"/>
      <c r="V68649" s="122"/>
      <c r="W68649" s="123"/>
      <c r="AC68649" s="123"/>
    </row>
    <row r="68650" spans="5:29" s="2" customFormat="1">
      <c r="E68650" s="120"/>
      <c r="M68650" s="120"/>
      <c r="N68650" s="120"/>
      <c r="U68650" s="121"/>
      <c r="V68650" s="122"/>
      <c r="W68650" s="123"/>
      <c r="AC68650" s="123"/>
    </row>
    <row r="68651" spans="5:29" s="2" customFormat="1">
      <c r="E68651" s="120"/>
      <c r="M68651" s="120"/>
      <c r="N68651" s="120"/>
      <c r="U68651" s="121"/>
      <c r="V68651" s="122"/>
      <c r="W68651" s="123"/>
      <c r="AC68651" s="123"/>
    </row>
    <row r="68652" spans="5:29" s="2" customFormat="1">
      <c r="E68652" s="120"/>
      <c r="M68652" s="120"/>
      <c r="N68652" s="120"/>
      <c r="U68652" s="121"/>
      <c r="V68652" s="122"/>
      <c r="W68652" s="123"/>
      <c r="AC68652" s="123"/>
    </row>
    <row r="68653" spans="5:29" s="2" customFormat="1">
      <c r="E68653" s="120"/>
      <c r="M68653" s="120"/>
      <c r="N68653" s="120"/>
      <c r="U68653" s="121"/>
      <c r="V68653" s="122"/>
      <c r="W68653" s="123"/>
      <c r="AC68653" s="123"/>
    </row>
    <row r="68654" spans="5:29" s="2" customFormat="1">
      <c r="E68654" s="120"/>
      <c r="M68654" s="120"/>
      <c r="N68654" s="120"/>
      <c r="U68654" s="121"/>
      <c r="V68654" s="122"/>
      <c r="W68654" s="123"/>
      <c r="AC68654" s="123"/>
    </row>
    <row r="68655" spans="5:29" s="2" customFormat="1">
      <c r="E68655" s="120"/>
      <c r="M68655" s="120"/>
      <c r="N68655" s="120"/>
      <c r="U68655" s="121"/>
      <c r="V68655" s="122"/>
      <c r="W68655" s="123"/>
      <c r="AC68655" s="123"/>
    </row>
    <row r="68656" spans="5:29" s="2" customFormat="1">
      <c r="E68656" s="120"/>
      <c r="M68656" s="120"/>
      <c r="N68656" s="120"/>
      <c r="U68656" s="121"/>
      <c r="V68656" s="122"/>
      <c r="W68656" s="123"/>
      <c r="AC68656" s="123"/>
    </row>
    <row r="68657" spans="5:29" s="2" customFormat="1">
      <c r="E68657" s="120"/>
      <c r="M68657" s="120"/>
      <c r="N68657" s="120"/>
      <c r="U68657" s="121"/>
      <c r="V68657" s="122"/>
      <c r="W68657" s="123"/>
      <c r="AC68657" s="123"/>
    </row>
    <row r="68658" spans="5:29" s="2" customFormat="1">
      <c r="E68658" s="120"/>
      <c r="M68658" s="120"/>
      <c r="N68658" s="120"/>
      <c r="U68658" s="121"/>
      <c r="V68658" s="122"/>
      <c r="W68658" s="123"/>
      <c r="AC68658" s="123"/>
    </row>
    <row r="68659" spans="5:29" s="2" customFormat="1">
      <c r="E68659" s="120"/>
      <c r="M68659" s="120"/>
      <c r="N68659" s="120"/>
      <c r="U68659" s="121"/>
      <c r="V68659" s="122"/>
      <c r="W68659" s="123"/>
      <c r="AC68659" s="123"/>
    </row>
    <row r="68660" spans="5:29" s="2" customFormat="1">
      <c r="E68660" s="120"/>
      <c r="M68660" s="120"/>
      <c r="N68660" s="120"/>
      <c r="U68660" s="121"/>
      <c r="V68660" s="122"/>
      <c r="W68660" s="123"/>
      <c r="AC68660" s="123"/>
    </row>
    <row r="68661" spans="5:29" s="2" customFormat="1">
      <c r="E68661" s="120"/>
      <c r="M68661" s="120"/>
      <c r="N68661" s="120"/>
      <c r="U68661" s="121"/>
      <c r="V68661" s="122"/>
      <c r="W68661" s="123"/>
      <c r="AC68661" s="123"/>
    </row>
    <row r="68662" spans="5:29" s="2" customFormat="1">
      <c r="E68662" s="120"/>
      <c r="M68662" s="120"/>
      <c r="N68662" s="120"/>
      <c r="U68662" s="121"/>
      <c r="V68662" s="122"/>
      <c r="W68662" s="123"/>
      <c r="AC68662" s="123"/>
    </row>
    <row r="68663" spans="5:29" s="2" customFormat="1">
      <c r="E68663" s="120"/>
      <c r="M68663" s="120"/>
      <c r="N68663" s="120"/>
      <c r="U68663" s="121"/>
      <c r="V68663" s="122"/>
      <c r="W68663" s="123"/>
      <c r="AC68663" s="123"/>
    </row>
    <row r="68664" spans="5:29" s="2" customFormat="1">
      <c r="E68664" s="120"/>
      <c r="M68664" s="120"/>
      <c r="N68664" s="120"/>
      <c r="U68664" s="121"/>
      <c r="V68664" s="122"/>
      <c r="W68664" s="123"/>
      <c r="AC68664" s="123"/>
    </row>
    <row r="68665" spans="5:29" s="2" customFormat="1">
      <c r="E68665" s="120"/>
      <c r="M68665" s="120"/>
      <c r="N68665" s="120"/>
      <c r="U68665" s="121"/>
      <c r="V68665" s="122"/>
      <c r="W68665" s="123"/>
      <c r="AC68665" s="123"/>
    </row>
    <row r="68666" spans="5:29" s="2" customFormat="1">
      <c r="E68666" s="120"/>
      <c r="M68666" s="120"/>
      <c r="N68666" s="120"/>
      <c r="U68666" s="121"/>
      <c r="V68666" s="122"/>
      <c r="W68666" s="123"/>
      <c r="AC68666" s="123"/>
    </row>
    <row r="68667" spans="5:29" s="2" customFormat="1">
      <c r="E68667" s="120"/>
      <c r="M68667" s="120"/>
      <c r="N68667" s="120"/>
      <c r="U68667" s="121"/>
      <c r="V68667" s="122"/>
      <c r="W68667" s="123"/>
      <c r="AC68667" s="123"/>
    </row>
    <row r="68668" spans="5:29" s="2" customFormat="1">
      <c r="E68668" s="120"/>
      <c r="M68668" s="120"/>
      <c r="N68668" s="120"/>
      <c r="U68668" s="121"/>
      <c r="V68668" s="122"/>
      <c r="W68668" s="123"/>
      <c r="AC68668" s="123"/>
    </row>
    <row r="68669" spans="5:29" s="2" customFormat="1">
      <c r="E68669" s="120"/>
      <c r="M68669" s="120"/>
      <c r="N68669" s="120"/>
      <c r="U68669" s="121"/>
      <c r="V68669" s="122"/>
      <c r="W68669" s="123"/>
      <c r="AC68669" s="123"/>
    </row>
    <row r="68670" spans="5:29" s="2" customFormat="1">
      <c r="E68670" s="120"/>
      <c r="M68670" s="120"/>
      <c r="N68670" s="120"/>
      <c r="U68670" s="121"/>
      <c r="V68670" s="122"/>
      <c r="W68670" s="123"/>
      <c r="AC68670" s="123"/>
    </row>
    <row r="68671" spans="5:29" s="2" customFormat="1">
      <c r="E68671" s="120"/>
      <c r="M68671" s="120"/>
      <c r="N68671" s="120"/>
      <c r="U68671" s="121"/>
      <c r="V68671" s="122"/>
      <c r="W68671" s="123"/>
      <c r="AC68671" s="123"/>
    </row>
    <row r="68672" spans="5:29" s="2" customFormat="1">
      <c r="E68672" s="120"/>
      <c r="M68672" s="120"/>
      <c r="N68672" s="120"/>
      <c r="U68672" s="121"/>
      <c r="V68672" s="122"/>
      <c r="W68672" s="123"/>
      <c r="AC68672" s="123"/>
    </row>
    <row r="68673" spans="5:29" s="2" customFormat="1">
      <c r="E68673" s="120"/>
      <c r="M68673" s="120"/>
      <c r="N68673" s="120"/>
      <c r="U68673" s="121"/>
      <c r="V68673" s="122"/>
      <c r="W68673" s="123"/>
      <c r="AC68673" s="123"/>
    </row>
    <row r="68674" spans="5:29" s="2" customFormat="1">
      <c r="E68674" s="120"/>
      <c r="M68674" s="120"/>
      <c r="N68674" s="120"/>
      <c r="U68674" s="121"/>
      <c r="V68674" s="122"/>
      <c r="W68674" s="123"/>
      <c r="AC68674" s="123"/>
    </row>
    <row r="68675" spans="5:29" s="2" customFormat="1">
      <c r="E68675" s="120"/>
      <c r="M68675" s="120"/>
      <c r="N68675" s="120"/>
      <c r="U68675" s="121"/>
      <c r="V68675" s="122"/>
      <c r="W68675" s="123"/>
      <c r="AC68675" s="123"/>
    </row>
    <row r="68676" spans="5:29" s="2" customFormat="1">
      <c r="E68676" s="120"/>
      <c r="M68676" s="120"/>
      <c r="N68676" s="120"/>
      <c r="U68676" s="121"/>
      <c r="V68676" s="122"/>
      <c r="W68676" s="123"/>
      <c r="AC68676" s="123"/>
    </row>
    <row r="68677" spans="5:29" s="2" customFormat="1">
      <c r="E68677" s="120"/>
      <c r="M68677" s="120"/>
      <c r="N68677" s="120"/>
      <c r="U68677" s="121"/>
      <c r="V68677" s="122"/>
      <c r="W68677" s="123"/>
      <c r="AC68677" s="123"/>
    </row>
    <row r="68678" spans="5:29" s="2" customFormat="1">
      <c r="E68678" s="120"/>
      <c r="M68678" s="120"/>
      <c r="N68678" s="120"/>
      <c r="U68678" s="121"/>
      <c r="V68678" s="122"/>
      <c r="W68678" s="123"/>
      <c r="AC68678" s="123"/>
    </row>
    <row r="68679" spans="5:29" s="2" customFormat="1">
      <c r="E68679" s="120"/>
      <c r="M68679" s="120"/>
      <c r="N68679" s="120"/>
      <c r="U68679" s="121"/>
      <c r="V68679" s="122"/>
      <c r="W68679" s="123"/>
      <c r="AC68679" s="123"/>
    </row>
    <row r="68680" spans="5:29" s="2" customFormat="1">
      <c r="E68680" s="120"/>
      <c r="M68680" s="120"/>
      <c r="N68680" s="120"/>
      <c r="U68680" s="121"/>
      <c r="V68680" s="122"/>
      <c r="W68680" s="123"/>
      <c r="AC68680" s="123"/>
    </row>
    <row r="68681" spans="5:29" s="2" customFormat="1">
      <c r="E68681" s="120"/>
      <c r="M68681" s="120"/>
      <c r="N68681" s="120"/>
      <c r="U68681" s="121"/>
      <c r="V68681" s="122"/>
      <c r="W68681" s="123"/>
      <c r="AC68681" s="123"/>
    </row>
    <row r="68682" spans="5:29" s="2" customFormat="1">
      <c r="E68682" s="120"/>
      <c r="M68682" s="120"/>
      <c r="N68682" s="120"/>
      <c r="U68682" s="121"/>
      <c r="V68682" s="122"/>
      <c r="W68682" s="123"/>
      <c r="AC68682" s="123"/>
    </row>
    <row r="68683" spans="5:29" s="2" customFormat="1">
      <c r="E68683" s="120"/>
      <c r="M68683" s="120"/>
      <c r="N68683" s="120"/>
      <c r="U68683" s="121"/>
      <c r="V68683" s="122"/>
      <c r="W68683" s="123"/>
      <c r="AC68683" s="123"/>
    </row>
    <row r="68684" spans="5:29" s="2" customFormat="1">
      <c r="E68684" s="120"/>
      <c r="M68684" s="120"/>
      <c r="N68684" s="120"/>
      <c r="U68684" s="121"/>
      <c r="V68684" s="122"/>
      <c r="W68684" s="123"/>
      <c r="AC68684" s="123"/>
    </row>
    <row r="68685" spans="5:29" s="2" customFormat="1">
      <c r="E68685" s="120"/>
      <c r="M68685" s="120"/>
      <c r="N68685" s="120"/>
      <c r="U68685" s="121"/>
      <c r="V68685" s="122"/>
      <c r="W68685" s="123"/>
      <c r="AC68685" s="123"/>
    </row>
    <row r="68686" spans="5:29" s="2" customFormat="1">
      <c r="E68686" s="120"/>
      <c r="M68686" s="120"/>
      <c r="N68686" s="120"/>
      <c r="U68686" s="121"/>
      <c r="V68686" s="122"/>
      <c r="W68686" s="123"/>
      <c r="AC68686" s="123"/>
    </row>
    <row r="68687" spans="5:29" s="2" customFormat="1">
      <c r="E68687" s="120"/>
      <c r="M68687" s="120"/>
      <c r="N68687" s="120"/>
      <c r="U68687" s="121"/>
      <c r="V68687" s="122"/>
      <c r="W68687" s="123"/>
      <c r="AC68687" s="123"/>
    </row>
    <row r="68688" spans="5:29" s="2" customFormat="1">
      <c r="E68688" s="120"/>
      <c r="M68688" s="120"/>
      <c r="N68688" s="120"/>
      <c r="U68688" s="121"/>
      <c r="V68688" s="122"/>
      <c r="W68688" s="123"/>
      <c r="AC68688" s="123"/>
    </row>
    <row r="68689" spans="5:29" s="2" customFormat="1">
      <c r="E68689" s="120"/>
      <c r="M68689" s="120"/>
      <c r="N68689" s="120"/>
      <c r="U68689" s="121"/>
      <c r="V68689" s="122"/>
      <c r="W68689" s="123"/>
      <c r="AC68689" s="123"/>
    </row>
    <row r="68690" spans="5:29" s="2" customFormat="1">
      <c r="E68690" s="120"/>
      <c r="M68690" s="120"/>
      <c r="N68690" s="120"/>
      <c r="U68690" s="121"/>
      <c r="V68690" s="122"/>
      <c r="W68690" s="123"/>
      <c r="AC68690" s="123"/>
    </row>
    <row r="68691" spans="5:29" s="2" customFormat="1">
      <c r="E68691" s="120"/>
      <c r="M68691" s="120"/>
      <c r="N68691" s="120"/>
      <c r="U68691" s="121"/>
      <c r="V68691" s="122"/>
      <c r="W68691" s="123"/>
      <c r="AC68691" s="123"/>
    </row>
    <row r="68692" spans="5:29" s="2" customFormat="1">
      <c r="E68692" s="120"/>
      <c r="M68692" s="120"/>
      <c r="N68692" s="120"/>
      <c r="U68692" s="121"/>
      <c r="V68692" s="122"/>
      <c r="W68692" s="123"/>
      <c r="AC68692" s="123"/>
    </row>
    <row r="68693" spans="5:29" s="2" customFormat="1">
      <c r="E68693" s="120"/>
      <c r="M68693" s="120"/>
      <c r="N68693" s="120"/>
      <c r="U68693" s="121"/>
      <c r="V68693" s="122"/>
      <c r="W68693" s="123"/>
      <c r="AC68693" s="123"/>
    </row>
    <row r="68694" spans="5:29" s="2" customFormat="1">
      <c r="E68694" s="120"/>
      <c r="M68694" s="120"/>
      <c r="N68694" s="120"/>
      <c r="U68694" s="121"/>
      <c r="V68694" s="122"/>
      <c r="W68694" s="123"/>
      <c r="AC68694" s="123"/>
    </row>
    <row r="68695" spans="5:29" s="2" customFormat="1">
      <c r="E68695" s="120"/>
      <c r="M68695" s="120"/>
      <c r="N68695" s="120"/>
      <c r="U68695" s="121"/>
      <c r="V68695" s="122"/>
      <c r="W68695" s="123"/>
      <c r="AC68695" s="123"/>
    </row>
    <row r="68696" spans="5:29" s="2" customFormat="1">
      <c r="E68696" s="120"/>
      <c r="M68696" s="120"/>
      <c r="N68696" s="120"/>
      <c r="U68696" s="121"/>
      <c r="V68696" s="122"/>
      <c r="W68696" s="123"/>
      <c r="AC68696" s="123"/>
    </row>
    <row r="68697" spans="5:29" s="2" customFormat="1">
      <c r="E68697" s="120"/>
      <c r="M68697" s="120"/>
      <c r="N68697" s="120"/>
      <c r="U68697" s="121"/>
      <c r="V68697" s="122"/>
      <c r="W68697" s="123"/>
      <c r="AC68697" s="123"/>
    </row>
    <row r="68698" spans="5:29" s="2" customFormat="1">
      <c r="E68698" s="120"/>
      <c r="M68698" s="120"/>
      <c r="N68698" s="120"/>
      <c r="U68698" s="121"/>
      <c r="V68698" s="122"/>
      <c r="W68698" s="123"/>
      <c r="AC68698" s="123"/>
    </row>
    <row r="68699" spans="5:29" s="2" customFormat="1">
      <c r="E68699" s="120"/>
      <c r="M68699" s="120"/>
      <c r="N68699" s="120"/>
      <c r="U68699" s="121"/>
      <c r="V68699" s="122"/>
      <c r="W68699" s="123"/>
      <c r="AC68699" s="123"/>
    </row>
    <row r="68700" spans="5:29" s="2" customFormat="1">
      <c r="E68700" s="120"/>
      <c r="M68700" s="120"/>
      <c r="N68700" s="120"/>
      <c r="U68700" s="121"/>
      <c r="V68700" s="122"/>
      <c r="W68700" s="123"/>
      <c r="AC68700" s="123"/>
    </row>
    <row r="68701" spans="5:29" s="2" customFormat="1">
      <c r="E68701" s="120"/>
      <c r="M68701" s="120"/>
      <c r="N68701" s="120"/>
      <c r="U68701" s="121"/>
      <c r="V68701" s="122"/>
      <c r="W68701" s="123"/>
      <c r="AC68701" s="123"/>
    </row>
    <row r="68702" spans="5:29" s="2" customFormat="1">
      <c r="E68702" s="120"/>
      <c r="M68702" s="120"/>
      <c r="N68702" s="120"/>
      <c r="U68702" s="121"/>
      <c r="V68702" s="122"/>
      <c r="W68702" s="123"/>
      <c r="AC68702" s="123"/>
    </row>
    <row r="68703" spans="5:29" s="2" customFormat="1">
      <c r="E68703" s="120"/>
      <c r="M68703" s="120"/>
      <c r="N68703" s="120"/>
      <c r="U68703" s="121"/>
      <c r="V68703" s="122"/>
      <c r="W68703" s="123"/>
      <c r="AC68703" s="123"/>
    </row>
    <row r="68704" spans="5:29" s="2" customFormat="1">
      <c r="E68704" s="120"/>
      <c r="M68704" s="120"/>
      <c r="N68704" s="120"/>
      <c r="U68704" s="121"/>
      <c r="V68704" s="122"/>
      <c r="W68704" s="123"/>
      <c r="AC68704" s="123"/>
    </row>
    <row r="68705" spans="5:29" s="2" customFormat="1">
      <c r="E68705" s="120"/>
      <c r="M68705" s="120"/>
      <c r="N68705" s="120"/>
      <c r="U68705" s="121"/>
      <c r="V68705" s="122"/>
      <c r="W68705" s="123"/>
      <c r="AC68705" s="123"/>
    </row>
    <row r="68706" spans="5:29" s="2" customFormat="1">
      <c r="E68706" s="120"/>
      <c r="M68706" s="120"/>
      <c r="N68706" s="120"/>
      <c r="U68706" s="121"/>
      <c r="V68706" s="122"/>
      <c r="W68706" s="123"/>
      <c r="AC68706" s="123"/>
    </row>
    <row r="68707" spans="5:29" s="2" customFormat="1">
      <c r="E68707" s="120"/>
      <c r="M68707" s="120"/>
      <c r="N68707" s="120"/>
      <c r="U68707" s="121"/>
      <c r="V68707" s="122"/>
      <c r="W68707" s="123"/>
      <c r="AC68707" s="123"/>
    </row>
    <row r="68708" spans="5:29" s="2" customFormat="1">
      <c r="E68708" s="120"/>
      <c r="M68708" s="120"/>
      <c r="N68708" s="120"/>
      <c r="U68708" s="121"/>
      <c r="V68708" s="122"/>
      <c r="W68708" s="123"/>
      <c r="AC68708" s="123"/>
    </row>
    <row r="68709" spans="5:29" s="2" customFormat="1">
      <c r="E68709" s="120"/>
      <c r="M68709" s="120"/>
      <c r="N68709" s="120"/>
      <c r="U68709" s="121"/>
      <c r="V68709" s="122"/>
      <c r="W68709" s="123"/>
      <c r="AC68709" s="123"/>
    </row>
    <row r="68710" spans="5:29" s="2" customFormat="1">
      <c r="E68710" s="120"/>
      <c r="M68710" s="120"/>
      <c r="N68710" s="120"/>
      <c r="U68710" s="121"/>
      <c r="V68710" s="122"/>
      <c r="W68710" s="123"/>
      <c r="AC68710" s="123"/>
    </row>
    <row r="68711" spans="5:29" s="2" customFormat="1">
      <c r="E68711" s="120"/>
      <c r="M68711" s="120"/>
      <c r="N68711" s="120"/>
      <c r="U68711" s="121"/>
      <c r="V68711" s="122"/>
      <c r="W68711" s="123"/>
      <c r="AC68711" s="123"/>
    </row>
    <row r="68712" spans="5:29" s="2" customFormat="1">
      <c r="E68712" s="120"/>
      <c r="M68712" s="120"/>
      <c r="N68712" s="120"/>
      <c r="U68712" s="121"/>
      <c r="V68712" s="122"/>
      <c r="W68712" s="123"/>
      <c r="AC68712" s="123"/>
    </row>
    <row r="68713" spans="5:29" s="2" customFormat="1">
      <c r="E68713" s="120"/>
      <c r="M68713" s="120"/>
      <c r="N68713" s="120"/>
      <c r="U68713" s="121"/>
      <c r="V68713" s="122"/>
      <c r="W68713" s="123"/>
      <c r="AC68713" s="123"/>
    </row>
    <row r="68714" spans="5:29" s="2" customFormat="1">
      <c r="E68714" s="120"/>
      <c r="M68714" s="120"/>
      <c r="N68714" s="120"/>
      <c r="U68714" s="121"/>
      <c r="V68714" s="122"/>
      <c r="W68714" s="123"/>
      <c r="AC68714" s="123"/>
    </row>
    <row r="68715" spans="5:29" s="2" customFormat="1">
      <c r="E68715" s="120"/>
      <c r="M68715" s="120"/>
      <c r="N68715" s="120"/>
      <c r="U68715" s="121"/>
      <c r="V68715" s="122"/>
      <c r="W68715" s="123"/>
      <c r="AC68715" s="123"/>
    </row>
    <row r="68716" spans="5:29" s="2" customFormat="1">
      <c r="E68716" s="120"/>
      <c r="M68716" s="120"/>
      <c r="N68716" s="120"/>
      <c r="U68716" s="121"/>
      <c r="V68716" s="122"/>
      <c r="W68716" s="123"/>
      <c r="AC68716" s="123"/>
    </row>
    <row r="68717" spans="5:29" s="2" customFormat="1">
      <c r="E68717" s="120"/>
      <c r="M68717" s="120"/>
      <c r="N68717" s="120"/>
      <c r="U68717" s="121"/>
      <c r="V68717" s="122"/>
      <c r="W68717" s="123"/>
      <c r="AC68717" s="123"/>
    </row>
    <row r="68718" spans="5:29" s="2" customFormat="1">
      <c r="E68718" s="120"/>
      <c r="M68718" s="120"/>
      <c r="N68718" s="120"/>
      <c r="U68718" s="121"/>
      <c r="V68718" s="122"/>
      <c r="W68718" s="123"/>
      <c r="AC68718" s="123"/>
    </row>
    <row r="68719" spans="5:29" s="2" customFormat="1">
      <c r="E68719" s="120"/>
      <c r="M68719" s="120"/>
      <c r="N68719" s="120"/>
      <c r="U68719" s="121"/>
      <c r="V68719" s="122"/>
      <c r="W68719" s="123"/>
      <c r="AC68719" s="123"/>
    </row>
    <row r="68720" spans="5:29" s="2" customFormat="1">
      <c r="E68720" s="120"/>
      <c r="M68720" s="120"/>
      <c r="N68720" s="120"/>
      <c r="U68720" s="121"/>
      <c r="V68720" s="122"/>
      <c r="W68720" s="123"/>
      <c r="AC68720" s="123"/>
    </row>
    <row r="68721" spans="5:29" s="2" customFormat="1">
      <c r="E68721" s="120"/>
      <c r="M68721" s="120"/>
      <c r="N68721" s="120"/>
      <c r="U68721" s="121"/>
      <c r="V68721" s="122"/>
      <c r="W68721" s="123"/>
      <c r="AC68721" s="123"/>
    </row>
    <row r="68722" spans="5:29" s="2" customFormat="1">
      <c r="E68722" s="120"/>
      <c r="M68722" s="120"/>
      <c r="N68722" s="120"/>
      <c r="U68722" s="121"/>
      <c r="V68722" s="122"/>
      <c r="W68722" s="123"/>
      <c r="AC68722" s="123"/>
    </row>
    <row r="68723" spans="5:29" s="2" customFormat="1">
      <c r="E68723" s="120"/>
      <c r="M68723" s="120"/>
      <c r="N68723" s="120"/>
      <c r="U68723" s="121"/>
      <c r="V68723" s="122"/>
      <c r="W68723" s="123"/>
      <c r="AC68723" s="123"/>
    </row>
    <row r="68724" spans="5:29" s="2" customFormat="1">
      <c r="E68724" s="120"/>
      <c r="M68724" s="120"/>
      <c r="N68724" s="120"/>
      <c r="U68724" s="121"/>
      <c r="V68724" s="122"/>
      <c r="W68724" s="123"/>
      <c r="AC68724" s="123"/>
    </row>
    <row r="68725" spans="5:29" s="2" customFormat="1">
      <c r="E68725" s="120"/>
      <c r="M68725" s="120"/>
      <c r="N68725" s="120"/>
      <c r="U68725" s="121"/>
      <c r="V68725" s="122"/>
      <c r="W68725" s="123"/>
      <c r="AC68725" s="123"/>
    </row>
    <row r="68726" spans="5:29" s="2" customFormat="1">
      <c r="E68726" s="120"/>
      <c r="M68726" s="120"/>
      <c r="N68726" s="120"/>
      <c r="U68726" s="121"/>
      <c r="V68726" s="122"/>
      <c r="W68726" s="123"/>
      <c r="AC68726" s="123"/>
    </row>
    <row r="68727" spans="5:29" s="2" customFormat="1">
      <c r="E68727" s="120"/>
      <c r="M68727" s="120"/>
      <c r="N68727" s="120"/>
      <c r="U68727" s="121"/>
      <c r="V68727" s="122"/>
      <c r="W68727" s="123"/>
      <c r="AC68727" s="123"/>
    </row>
    <row r="68728" spans="5:29" s="2" customFormat="1">
      <c r="E68728" s="120"/>
      <c r="M68728" s="120"/>
      <c r="N68728" s="120"/>
      <c r="U68728" s="121"/>
      <c r="V68728" s="122"/>
      <c r="W68728" s="123"/>
      <c r="AC68728" s="123"/>
    </row>
    <row r="68729" spans="5:29" s="2" customFormat="1">
      <c r="E68729" s="120"/>
      <c r="M68729" s="120"/>
      <c r="N68729" s="120"/>
      <c r="U68729" s="121"/>
      <c r="V68729" s="122"/>
      <c r="W68729" s="123"/>
      <c r="AC68729" s="123"/>
    </row>
    <row r="68730" spans="5:29" s="2" customFormat="1">
      <c r="E68730" s="120"/>
      <c r="M68730" s="120"/>
      <c r="N68730" s="120"/>
      <c r="U68730" s="121"/>
      <c r="V68730" s="122"/>
      <c r="W68730" s="123"/>
      <c r="AC68730" s="123"/>
    </row>
    <row r="68731" spans="5:29" s="2" customFormat="1">
      <c r="E68731" s="120"/>
      <c r="M68731" s="120"/>
      <c r="N68731" s="120"/>
      <c r="U68731" s="121"/>
      <c r="V68731" s="122"/>
      <c r="W68731" s="123"/>
      <c r="AC68731" s="123"/>
    </row>
    <row r="68732" spans="5:29" s="2" customFormat="1">
      <c r="E68732" s="120"/>
      <c r="M68732" s="120"/>
      <c r="N68732" s="120"/>
      <c r="U68732" s="121"/>
      <c r="V68732" s="122"/>
      <c r="W68732" s="123"/>
      <c r="AC68732" s="123"/>
    </row>
    <row r="68733" spans="5:29" s="2" customFormat="1">
      <c r="E68733" s="120"/>
      <c r="M68733" s="120"/>
      <c r="N68733" s="120"/>
      <c r="U68733" s="121"/>
      <c r="V68733" s="122"/>
      <c r="W68733" s="123"/>
      <c r="AC68733" s="123"/>
    </row>
    <row r="68734" spans="5:29" s="2" customFormat="1">
      <c r="E68734" s="120"/>
      <c r="M68734" s="120"/>
      <c r="N68734" s="120"/>
      <c r="U68734" s="121"/>
      <c r="V68734" s="122"/>
      <c r="W68734" s="123"/>
      <c r="AC68734" s="123"/>
    </row>
    <row r="68735" spans="5:29" s="2" customFormat="1">
      <c r="E68735" s="120"/>
      <c r="M68735" s="120"/>
      <c r="N68735" s="120"/>
      <c r="U68735" s="121"/>
      <c r="V68735" s="122"/>
      <c r="W68735" s="123"/>
      <c r="AC68735" s="123"/>
    </row>
    <row r="68736" spans="5:29" s="2" customFormat="1">
      <c r="E68736" s="120"/>
      <c r="M68736" s="120"/>
      <c r="N68736" s="120"/>
      <c r="U68736" s="121"/>
      <c r="V68736" s="122"/>
      <c r="W68736" s="123"/>
      <c r="AC68736" s="123"/>
    </row>
    <row r="68737" spans="5:29" s="2" customFormat="1">
      <c r="E68737" s="120"/>
      <c r="M68737" s="120"/>
      <c r="N68737" s="120"/>
      <c r="U68737" s="121"/>
      <c r="V68737" s="122"/>
      <c r="W68737" s="123"/>
      <c r="AC68737" s="123"/>
    </row>
    <row r="68738" spans="5:29" s="2" customFormat="1">
      <c r="E68738" s="120"/>
      <c r="M68738" s="120"/>
      <c r="N68738" s="120"/>
      <c r="U68738" s="121"/>
      <c r="V68738" s="122"/>
      <c r="W68738" s="123"/>
      <c r="AC68738" s="123"/>
    </row>
    <row r="68739" spans="5:29" s="2" customFormat="1">
      <c r="E68739" s="120"/>
      <c r="M68739" s="120"/>
      <c r="N68739" s="120"/>
      <c r="U68739" s="121"/>
      <c r="V68739" s="122"/>
      <c r="W68739" s="123"/>
      <c r="AC68739" s="123"/>
    </row>
    <row r="68740" spans="5:29" s="2" customFormat="1">
      <c r="E68740" s="120"/>
      <c r="M68740" s="120"/>
      <c r="N68740" s="120"/>
      <c r="U68740" s="121"/>
      <c r="V68740" s="122"/>
      <c r="W68740" s="123"/>
      <c r="AC68740" s="123"/>
    </row>
    <row r="68741" spans="5:29" s="2" customFormat="1">
      <c r="E68741" s="120"/>
      <c r="M68741" s="120"/>
      <c r="N68741" s="120"/>
      <c r="U68741" s="121"/>
      <c r="V68741" s="122"/>
      <c r="W68741" s="123"/>
      <c r="AC68741" s="123"/>
    </row>
    <row r="68742" spans="5:29" s="2" customFormat="1">
      <c r="E68742" s="120"/>
      <c r="M68742" s="120"/>
      <c r="N68742" s="120"/>
      <c r="U68742" s="121"/>
      <c r="V68742" s="122"/>
      <c r="W68742" s="123"/>
      <c r="AC68742" s="123"/>
    </row>
    <row r="68743" spans="5:29" s="2" customFormat="1">
      <c r="E68743" s="120"/>
      <c r="M68743" s="120"/>
      <c r="N68743" s="120"/>
      <c r="U68743" s="121"/>
      <c r="V68743" s="122"/>
      <c r="W68743" s="123"/>
      <c r="AC68743" s="123"/>
    </row>
    <row r="68744" spans="5:29" s="2" customFormat="1">
      <c r="E68744" s="120"/>
      <c r="M68744" s="120"/>
      <c r="N68744" s="120"/>
      <c r="U68744" s="121"/>
      <c r="V68744" s="122"/>
      <c r="W68744" s="123"/>
      <c r="AC68744" s="123"/>
    </row>
    <row r="68745" spans="5:29" s="2" customFormat="1">
      <c r="E68745" s="120"/>
      <c r="M68745" s="120"/>
      <c r="N68745" s="120"/>
      <c r="U68745" s="121"/>
      <c r="V68745" s="122"/>
      <c r="W68745" s="123"/>
      <c r="AC68745" s="123"/>
    </row>
    <row r="68746" spans="5:29" s="2" customFormat="1">
      <c r="E68746" s="120"/>
      <c r="M68746" s="120"/>
      <c r="N68746" s="120"/>
      <c r="U68746" s="121"/>
      <c r="V68746" s="122"/>
      <c r="W68746" s="123"/>
      <c r="AC68746" s="123"/>
    </row>
    <row r="68747" spans="5:29" s="2" customFormat="1">
      <c r="E68747" s="120"/>
      <c r="M68747" s="120"/>
      <c r="N68747" s="120"/>
      <c r="U68747" s="121"/>
      <c r="V68747" s="122"/>
      <c r="W68747" s="123"/>
      <c r="AC68747" s="123"/>
    </row>
    <row r="68748" spans="5:29" s="2" customFormat="1">
      <c r="E68748" s="120"/>
      <c r="M68748" s="120"/>
      <c r="N68748" s="120"/>
      <c r="U68748" s="121"/>
      <c r="V68748" s="122"/>
      <c r="W68748" s="123"/>
      <c r="AC68748" s="123"/>
    </row>
    <row r="68749" spans="5:29" s="2" customFormat="1">
      <c r="E68749" s="120"/>
      <c r="M68749" s="120"/>
      <c r="N68749" s="120"/>
      <c r="U68749" s="121"/>
      <c r="V68749" s="122"/>
      <c r="W68749" s="123"/>
      <c r="AC68749" s="123"/>
    </row>
    <row r="68750" spans="5:29" s="2" customFormat="1">
      <c r="E68750" s="120"/>
      <c r="M68750" s="120"/>
      <c r="N68750" s="120"/>
      <c r="U68750" s="121"/>
      <c r="V68750" s="122"/>
      <c r="W68750" s="123"/>
      <c r="AC68750" s="123"/>
    </row>
    <row r="68751" spans="5:29" s="2" customFormat="1">
      <c r="E68751" s="120"/>
      <c r="M68751" s="120"/>
      <c r="N68751" s="120"/>
      <c r="U68751" s="121"/>
      <c r="V68751" s="122"/>
      <c r="W68751" s="123"/>
      <c r="AC68751" s="123"/>
    </row>
    <row r="68752" spans="5:29" s="2" customFormat="1">
      <c r="E68752" s="120"/>
      <c r="M68752" s="120"/>
      <c r="N68752" s="120"/>
      <c r="U68752" s="121"/>
      <c r="V68752" s="122"/>
      <c r="W68752" s="123"/>
      <c r="AC68752" s="123"/>
    </row>
    <row r="68753" spans="5:29" s="2" customFormat="1">
      <c r="E68753" s="120"/>
      <c r="M68753" s="120"/>
      <c r="N68753" s="120"/>
      <c r="U68753" s="121"/>
      <c r="V68753" s="122"/>
      <c r="W68753" s="123"/>
      <c r="AC68753" s="123"/>
    </row>
    <row r="68754" spans="5:29" s="2" customFormat="1">
      <c r="E68754" s="120"/>
      <c r="M68754" s="120"/>
      <c r="N68754" s="120"/>
      <c r="U68754" s="121"/>
      <c r="V68754" s="122"/>
      <c r="W68754" s="123"/>
      <c r="AC68754" s="123"/>
    </row>
    <row r="68755" spans="5:29" s="2" customFormat="1">
      <c r="E68755" s="120"/>
      <c r="M68755" s="120"/>
      <c r="N68755" s="120"/>
      <c r="U68755" s="121"/>
      <c r="V68755" s="122"/>
      <c r="W68755" s="123"/>
      <c r="AC68755" s="123"/>
    </row>
    <row r="68756" spans="5:29" s="2" customFormat="1">
      <c r="E68756" s="120"/>
      <c r="M68756" s="120"/>
      <c r="N68756" s="120"/>
      <c r="U68756" s="121"/>
      <c r="V68756" s="122"/>
      <c r="W68756" s="123"/>
      <c r="AC68756" s="123"/>
    </row>
    <row r="68757" spans="5:29" s="2" customFormat="1">
      <c r="E68757" s="120"/>
      <c r="M68757" s="120"/>
      <c r="N68757" s="120"/>
      <c r="U68757" s="121"/>
      <c r="V68757" s="122"/>
      <c r="W68757" s="123"/>
      <c r="AC68757" s="123"/>
    </row>
    <row r="68758" spans="5:29" s="2" customFormat="1">
      <c r="E68758" s="120"/>
      <c r="M68758" s="120"/>
      <c r="N68758" s="120"/>
      <c r="U68758" s="121"/>
      <c r="V68758" s="122"/>
      <c r="W68758" s="123"/>
      <c r="AC68758" s="123"/>
    </row>
    <row r="68759" spans="5:29" s="2" customFormat="1">
      <c r="E68759" s="120"/>
      <c r="M68759" s="120"/>
      <c r="N68759" s="120"/>
      <c r="U68759" s="121"/>
      <c r="V68759" s="122"/>
      <c r="W68759" s="123"/>
      <c r="AC68759" s="123"/>
    </row>
    <row r="68760" spans="5:29" s="2" customFormat="1">
      <c r="E68760" s="120"/>
      <c r="M68760" s="120"/>
      <c r="N68760" s="120"/>
      <c r="U68760" s="121"/>
      <c r="V68760" s="122"/>
      <c r="W68760" s="123"/>
      <c r="AC68760" s="123"/>
    </row>
    <row r="68761" spans="5:29" s="2" customFormat="1">
      <c r="E68761" s="120"/>
      <c r="M68761" s="120"/>
      <c r="N68761" s="120"/>
      <c r="U68761" s="121"/>
      <c r="V68761" s="122"/>
      <c r="W68761" s="123"/>
      <c r="AC68761" s="123"/>
    </row>
    <row r="68762" spans="5:29" s="2" customFormat="1">
      <c r="E68762" s="120"/>
      <c r="M68762" s="120"/>
      <c r="N68762" s="120"/>
      <c r="U68762" s="121"/>
      <c r="V68762" s="122"/>
      <c r="W68762" s="123"/>
      <c r="AC68762" s="123"/>
    </row>
    <row r="68763" spans="5:29" s="2" customFormat="1">
      <c r="E68763" s="120"/>
      <c r="M68763" s="120"/>
      <c r="N68763" s="120"/>
      <c r="U68763" s="121"/>
      <c r="V68763" s="122"/>
      <c r="W68763" s="123"/>
      <c r="AC68763" s="123"/>
    </row>
    <row r="68764" spans="5:29" s="2" customFormat="1">
      <c r="E68764" s="120"/>
      <c r="M68764" s="120"/>
      <c r="N68764" s="120"/>
      <c r="U68764" s="121"/>
      <c r="V68764" s="122"/>
      <c r="W68764" s="123"/>
      <c r="AC68764" s="123"/>
    </row>
    <row r="68765" spans="5:29" s="2" customFormat="1">
      <c r="E68765" s="120"/>
      <c r="M68765" s="120"/>
      <c r="N68765" s="120"/>
      <c r="U68765" s="121"/>
      <c r="V68765" s="122"/>
      <c r="W68765" s="123"/>
      <c r="AC68765" s="123"/>
    </row>
    <row r="68766" spans="5:29" s="2" customFormat="1">
      <c r="E68766" s="120"/>
      <c r="M68766" s="120"/>
      <c r="N68766" s="120"/>
      <c r="U68766" s="121"/>
      <c r="V68766" s="122"/>
      <c r="W68766" s="123"/>
      <c r="AC68766" s="123"/>
    </row>
    <row r="68767" spans="5:29" s="2" customFormat="1">
      <c r="E68767" s="120"/>
      <c r="M68767" s="120"/>
      <c r="N68767" s="120"/>
      <c r="U68767" s="121"/>
      <c r="V68767" s="122"/>
      <c r="W68767" s="123"/>
      <c r="AC68767" s="123"/>
    </row>
    <row r="68768" spans="5:29" s="2" customFormat="1">
      <c r="E68768" s="120"/>
      <c r="M68768" s="120"/>
      <c r="N68768" s="120"/>
      <c r="U68768" s="121"/>
      <c r="V68768" s="122"/>
      <c r="W68768" s="123"/>
      <c r="AC68768" s="123"/>
    </row>
    <row r="68769" spans="5:29" s="2" customFormat="1">
      <c r="E68769" s="120"/>
      <c r="M68769" s="120"/>
      <c r="N68769" s="120"/>
      <c r="U68769" s="121"/>
      <c r="V68769" s="122"/>
      <c r="W68769" s="123"/>
      <c r="AC68769" s="123"/>
    </row>
    <row r="68770" spans="5:29" s="2" customFormat="1">
      <c r="E68770" s="120"/>
      <c r="M68770" s="120"/>
      <c r="N68770" s="120"/>
      <c r="U68770" s="121"/>
      <c r="V68770" s="122"/>
      <c r="W68770" s="123"/>
      <c r="AC68770" s="123"/>
    </row>
    <row r="68771" spans="5:29" s="2" customFormat="1">
      <c r="E68771" s="120"/>
      <c r="M68771" s="120"/>
      <c r="N68771" s="120"/>
      <c r="U68771" s="121"/>
      <c r="V68771" s="122"/>
      <c r="W68771" s="123"/>
      <c r="AC68771" s="123"/>
    </row>
    <row r="68772" spans="5:29" s="2" customFormat="1">
      <c r="E68772" s="120"/>
      <c r="M68772" s="120"/>
      <c r="N68772" s="120"/>
      <c r="U68772" s="121"/>
      <c r="V68772" s="122"/>
      <c r="W68772" s="123"/>
      <c r="AC68772" s="123"/>
    </row>
    <row r="68773" spans="5:29" s="2" customFormat="1">
      <c r="E68773" s="120"/>
      <c r="M68773" s="120"/>
      <c r="N68773" s="120"/>
      <c r="U68773" s="121"/>
      <c r="V68773" s="122"/>
      <c r="W68773" s="123"/>
      <c r="AC68773" s="123"/>
    </row>
    <row r="68774" spans="5:29" s="2" customFormat="1">
      <c r="E68774" s="120"/>
      <c r="M68774" s="120"/>
      <c r="N68774" s="120"/>
      <c r="U68774" s="121"/>
      <c r="V68774" s="122"/>
      <c r="W68774" s="123"/>
      <c r="AC68774" s="123"/>
    </row>
    <row r="68775" spans="5:29" s="2" customFormat="1">
      <c r="E68775" s="120"/>
      <c r="M68775" s="120"/>
      <c r="N68775" s="120"/>
      <c r="U68775" s="121"/>
      <c r="V68775" s="122"/>
      <c r="W68775" s="123"/>
      <c r="AC68775" s="123"/>
    </row>
    <row r="68776" spans="5:29" s="2" customFormat="1">
      <c r="E68776" s="120"/>
      <c r="M68776" s="120"/>
      <c r="N68776" s="120"/>
      <c r="U68776" s="121"/>
      <c r="V68776" s="122"/>
      <c r="W68776" s="123"/>
      <c r="AC68776" s="123"/>
    </row>
    <row r="68777" spans="5:29" s="2" customFormat="1">
      <c r="E68777" s="120"/>
      <c r="M68777" s="120"/>
      <c r="N68777" s="120"/>
      <c r="U68777" s="121"/>
      <c r="V68777" s="122"/>
      <c r="W68777" s="123"/>
      <c r="AC68777" s="123"/>
    </row>
    <row r="68778" spans="5:29" s="2" customFormat="1">
      <c r="E68778" s="120"/>
      <c r="M68778" s="120"/>
      <c r="N68778" s="120"/>
      <c r="U68778" s="121"/>
      <c r="V68778" s="122"/>
      <c r="W68778" s="123"/>
      <c r="AC68778" s="123"/>
    </row>
    <row r="68779" spans="5:29" s="2" customFormat="1">
      <c r="E68779" s="120"/>
      <c r="M68779" s="120"/>
      <c r="N68779" s="120"/>
      <c r="U68779" s="121"/>
      <c r="V68779" s="122"/>
      <c r="W68779" s="123"/>
      <c r="AC68779" s="123"/>
    </row>
    <row r="68780" spans="5:29" s="2" customFormat="1">
      <c r="E68780" s="120"/>
      <c r="M68780" s="120"/>
      <c r="N68780" s="120"/>
      <c r="U68780" s="121"/>
      <c r="V68780" s="122"/>
      <c r="W68780" s="123"/>
      <c r="AC68780" s="123"/>
    </row>
    <row r="68781" spans="5:29" s="2" customFormat="1">
      <c r="E68781" s="120"/>
      <c r="M68781" s="120"/>
      <c r="N68781" s="120"/>
      <c r="U68781" s="121"/>
      <c r="V68781" s="122"/>
      <c r="W68781" s="123"/>
      <c r="AC68781" s="123"/>
    </row>
    <row r="68782" spans="5:29" s="2" customFormat="1">
      <c r="E68782" s="120"/>
      <c r="M68782" s="120"/>
      <c r="N68782" s="120"/>
      <c r="U68782" s="121"/>
      <c r="V68782" s="122"/>
      <c r="W68782" s="123"/>
      <c r="AC68782" s="123"/>
    </row>
    <row r="68783" spans="5:29" s="2" customFormat="1">
      <c r="E68783" s="120"/>
      <c r="M68783" s="120"/>
      <c r="N68783" s="120"/>
      <c r="U68783" s="121"/>
      <c r="V68783" s="122"/>
      <c r="W68783" s="123"/>
      <c r="AC68783" s="123"/>
    </row>
    <row r="68784" spans="5:29" s="2" customFormat="1">
      <c r="E68784" s="120"/>
      <c r="M68784" s="120"/>
      <c r="N68784" s="120"/>
      <c r="U68784" s="121"/>
      <c r="V68784" s="122"/>
      <c r="W68784" s="123"/>
      <c r="AC68784" s="123"/>
    </row>
    <row r="68785" spans="5:29" s="2" customFormat="1">
      <c r="E68785" s="120"/>
      <c r="M68785" s="120"/>
      <c r="N68785" s="120"/>
      <c r="U68785" s="121"/>
      <c r="V68785" s="122"/>
      <c r="W68785" s="123"/>
      <c r="AC68785" s="123"/>
    </row>
    <row r="68786" spans="5:29" s="2" customFormat="1">
      <c r="E68786" s="120"/>
      <c r="M68786" s="120"/>
      <c r="N68786" s="120"/>
      <c r="U68786" s="121"/>
      <c r="V68786" s="122"/>
      <c r="W68786" s="123"/>
      <c r="AC68786" s="123"/>
    </row>
    <row r="68787" spans="5:29" s="2" customFormat="1">
      <c r="E68787" s="120"/>
      <c r="M68787" s="120"/>
      <c r="N68787" s="120"/>
      <c r="U68787" s="121"/>
      <c r="V68787" s="122"/>
      <c r="W68787" s="123"/>
      <c r="AC68787" s="123"/>
    </row>
    <row r="68788" spans="5:29" s="2" customFormat="1">
      <c r="E68788" s="120"/>
      <c r="M68788" s="120"/>
      <c r="N68788" s="120"/>
      <c r="U68788" s="121"/>
      <c r="V68788" s="122"/>
      <c r="W68788" s="123"/>
      <c r="AC68788" s="123"/>
    </row>
    <row r="68789" spans="5:29" s="2" customFormat="1">
      <c r="E68789" s="120"/>
      <c r="M68789" s="120"/>
      <c r="N68789" s="120"/>
      <c r="U68789" s="121"/>
      <c r="V68789" s="122"/>
      <c r="W68789" s="123"/>
      <c r="AC68789" s="123"/>
    </row>
    <row r="68790" spans="5:29" s="2" customFormat="1">
      <c r="E68790" s="120"/>
      <c r="M68790" s="120"/>
      <c r="N68790" s="120"/>
      <c r="U68790" s="121"/>
      <c r="V68790" s="122"/>
      <c r="W68790" s="123"/>
      <c r="AC68790" s="123"/>
    </row>
    <row r="68791" spans="5:29" s="2" customFormat="1">
      <c r="E68791" s="120"/>
      <c r="M68791" s="120"/>
      <c r="N68791" s="120"/>
      <c r="U68791" s="121"/>
      <c r="V68791" s="122"/>
      <c r="W68791" s="123"/>
      <c r="AC68791" s="123"/>
    </row>
    <row r="68792" spans="5:29" s="2" customFormat="1">
      <c r="E68792" s="120"/>
      <c r="M68792" s="120"/>
      <c r="N68792" s="120"/>
      <c r="U68792" s="121"/>
      <c r="V68792" s="122"/>
      <c r="W68792" s="123"/>
      <c r="AC68792" s="123"/>
    </row>
    <row r="68793" spans="5:29" s="2" customFormat="1">
      <c r="E68793" s="120"/>
      <c r="M68793" s="120"/>
      <c r="N68793" s="120"/>
      <c r="U68793" s="121"/>
      <c r="V68793" s="122"/>
      <c r="W68793" s="123"/>
      <c r="AC68793" s="123"/>
    </row>
    <row r="68794" spans="5:29" s="2" customFormat="1">
      <c r="E68794" s="120"/>
      <c r="M68794" s="120"/>
      <c r="N68794" s="120"/>
      <c r="U68794" s="121"/>
      <c r="V68794" s="122"/>
      <c r="W68794" s="123"/>
      <c r="AC68794" s="123"/>
    </row>
    <row r="68795" spans="5:29" s="2" customFormat="1">
      <c r="E68795" s="120"/>
      <c r="M68795" s="120"/>
      <c r="N68795" s="120"/>
      <c r="U68795" s="121"/>
      <c r="V68795" s="122"/>
      <c r="W68795" s="123"/>
      <c r="AC68795" s="123"/>
    </row>
    <row r="68796" spans="5:29" s="2" customFormat="1">
      <c r="E68796" s="120"/>
      <c r="M68796" s="120"/>
      <c r="N68796" s="120"/>
      <c r="U68796" s="121"/>
      <c r="V68796" s="122"/>
      <c r="W68796" s="123"/>
      <c r="AC68796" s="123"/>
    </row>
    <row r="68797" spans="5:29" s="2" customFormat="1">
      <c r="E68797" s="120"/>
      <c r="M68797" s="120"/>
      <c r="N68797" s="120"/>
      <c r="U68797" s="121"/>
      <c r="V68797" s="122"/>
      <c r="W68797" s="123"/>
      <c r="AC68797" s="123"/>
    </row>
    <row r="68798" spans="5:29" s="2" customFormat="1">
      <c r="E68798" s="120"/>
      <c r="M68798" s="120"/>
      <c r="N68798" s="120"/>
      <c r="U68798" s="121"/>
      <c r="V68798" s="122"/>
      <c r="W68798" s="123"/>
      <c r="AC68798" s="123"/>
    </row>
    <row r="68799" spans="5:29" s="2" customFormat="1">
      <c r="E68799" s="120"/>
      <c r="M68799" s="120"/>
      <c r="N68799" s="120"/>
      <c r="U68799" s="121"/>
      <c r="V68799" s="122"/>
      <c r="W68799" s="123"/>
      <c r="AC68799" s="123"/>
    </row>
    <row r="68800" spans="5:29" s="2" customFormat="1">
      <c r="E68800" s="120"/>
      <c r="M68800" s="120"/>
      <c r="N68800" s="120"/>
      <c r="U68800" s="121"/>
      <c r="V68800" s="122"/>
      <c r="W68800" s="123"/>
      <c r="AC68800" s="123"/>
    </row>
    <row r="68801" spans="5:29" s="2" customFormat="1">
      <c r="E68801" s="120"/>
      <c r="M68801" s="120"/>
      <c r="N68801" s="120"/>
      <c r="U68801" s="121"/>
      <c r="V68801" s="122"/>
      <c r="W68801" s="123"/>
      <c r="AC68801" s="123"/>
    </row>
    <row r="68802" spans="5:29" s="2" customFormat="1">
      <c r="E68802" s="120"/>
      <c r="M68802" s="120"/>
      <c r="N68802" s="120"/>
      <c r="U68802" s="121"/>
      <c r="V68802" s="122"/>
      <c r="W68802" s="123"/>
      <c r="AC68802" s="123"/>
    </row>
    <row r="68803" spans="5:29" s="2" customFormat="1">
      <c r="E68803" s="120"/>
      <c r="M68803" s="120"/>
      <c r="N68803" s="120"/>
      <c r="U68803" s="121"/>
      <c r="V68803" s="122"/>
      <c r="W68803" s="123"/>
      <c r="AC68803" s="123"/>
    </row>
    <row r="68804" spans="5:29" s="2" customFormat="1">
      <c r="E68804" s="120"/>
      <c r="M68804" s="120"/>
      <c r="N68804" s="120"/>
      <c r="U68804" s="121"/>
      <c r="V68804" s="122"/>
      <c r="W68804" s="123"/>
      <c r="AC68804" s="123"/>
    </row>
    <row r="68805" spans="5:29" s="2" customFormat="1">
      <c r="E68805" s="120"/>
      <c r="M68805" s="120"/>
      <c r="N68805" s="120"/>
      <c r="U68805" s="121"/>
      <c r="V68805" s="122"/>
      <c r="W68805" s="123"/>
      <c r="AC68805" s="123"/>
    </row>
    <row r="68806" spans="5:29" s="2" customFormat="1">
      <c r="E68806" s="120"/>
      <c r="M68806" s="120"/>
      <c r="N68806" s="120"/>
      <c r="U68806" s="121"/>
      <c r="V68806" s="122"/>
      <c r="W68806" s="123"/>
      <c r="AC68806" s="123"/>
    </row>
    <row r="68807" spans="5:29" s="2" customFormat="1">
      <c r="E68807" s="120"/>
      <c r="M68807" s="120"/>
      <c r="N68807" s="120"/>
      <c r="U68807" s="121"/>
      <c r="V68807" s="122"/>
      <c r="W68807" s="123"/>
      <c r="AC68807" s="123"/>
    </row>
    <row r="68808" spans="5:29" s="2" customFormat="1">
      <c r="E68808" s="120"/>
      <c r="M68808" s="120"/>
      <c r="N68808" s="120"/>
      <c r="U68808" s="121"/>
      <c r="V68808" s="122"/>
      <c r="W68808" s="123"/>
      <c r="AC68808" s="123"/>
    </row>
    <row r="68809" spans="5:29" s="2" customFormat="1">
      <c r="E68809" s="120"/>
      <c r="M68809" s="120"/>
      <c r="N68809" s="120"/>
      <c r="U68809" s="121"/>
      <c r="V68809" s="122"/>
      <c r="W68809" s="123"/>
      <c r="AC68809" s="123"/>
    </row>
    <row r="68810" spans="5:29" s="2" customFormat="1">
      <c r="E68810" s="120"/>
      <c r="M68810" s="120"/>
      <c r="N68810" s="120"/>
      <c r="U68810" s="121"/>
      <c r="V68810" s="122"/>
      <c r="W68810" s="123"/>
      <c r="AC68810" s="123"/>
    </row>
    <row r="68811" spans="5:29" s="2" customFormat="1">
      <c r="E68811" s="120"/>
      <c r="M68811" s="120"/>
      <c r="N68811" s="120"/>
      <c r="U68811" s="121"/>
      <c r="V68811" s="122"/>
      <c r="W68811" s="123"/>
      <c r="AC68811" s="123"/>
    </row>
    <row r="68812" spans="5:29" s="2" customFormat="1">
      <c r="E68812" s="120"/>
      <c r="M68812" s="120"/>
      <c r="N68812" s="120"/>
      <c r="U68812" s="121"/>
      <c r="V68812" s="122"/>
      <c r="W68812" s="123"/>
      <c r="AC68812" s="123"/>
    </row>
    <row r="68813" spans="5:29" s="2" customFormat="1">
      <c r="E68813" s="120"/>
      <c r="M68813" s="120"/>
      <c r="N68813" s="120"/>
      <c r="U68813" s="121"/>
      <c r="V68813" s="122"/>
      <c r="W68813" s="123"/>
      <c r="AC68813" s="123"/>
    </row>
    <row r="68814" spans="5:29" s="2" customFormat="1">
      <c r="E68814" s="120"/>
      <c r="M68814" s="120"/>
      <c r="N68814" s="120"/>
      <c r="U68814" s="121"/>
      <c r="V68814" s="122"/>
      <c r="W68814" s="123"/>
      <c r="AC68814" s="123"/>
    </row>
    <row r="68815" spans="5:29" s="2" customFormat="1">
      <c r="E68815" s="120"/>
      <c r="M68815" s="120"/>
      <c r="N68815" s="120"/>
      <c r="U68815" s="121"/>
      <c r="V68815" s="122"/>
      <c r="W68815" s="123"/>
      <c r="AC68815" s="123"/>
    </row>
    <row r="68816" spans="5:29" s="2" customFormat="1">
      <c r="E68816" s="120"/>
      <c r="M68816" s="120"/>
      <c r="N68816" s="120"/>
      <c r="U68816" s="121"/>
      <c r="V68816" s="122"/>
      <c r="W68816" s="123"/>
      <c r="AC68816" s="123"/>
    </row>
    <row r="68817" spans="5:29" s="2" customFormat="1">
      <c r="E68817" s="120"/>
      <c r="M68817" s="120"/>
      <c r="N68817" s="120"/>
      <c r="U68817" s="121"/>
      <c r="V68817" s="122"/>
      <c r="W68817" s="123"/>
      <c r="AC68817" s="123"/>
    </row>
    <row r="68818" spans="5:29" s="2" customFormat="1">
      <c r="E68818" s="120"/>
      <c r="M68818" s="120"/>
      <c r="N68818" s="120"/>
      <c r="U68818" s="121"/>
      <c r="V68818" s="122"/>
      <c r="W68818" s="123"/>
      <c r="AC68818" s="123"/>
    </row>
    <row r="68819" spans="5:29" s="2" customFormat="1">
      <c r="E68819" s="120"/>
      <c r="M68819" s="120"/>
      <c r="N68819" s="120"/>
      <c r="U68819" s="121"/>
      <c r="V68819" s="122"/>
      <c r="W68819" s="123"/>
      <c r="AC68819" s="123"/>
    </row>
    <row r="68820" spans="5:29" s="2" customFormat="1">
      <c r="E68820" s="120"/>
      <c r="M68820" s="120"/>
      <c r="N68820" s="120"/>
      <c r="U68820" s="121"/>
      <c r="V68820" s="122"/>
      <c r="W68820" s="123"/>
      <c r="AC68820" s="123"/>
    </row>
    <row r="68821" spans="5:29" s="2" customFormat="1">
      <c r="E68821" s="120"/>
      <c r="M68821" s="120"/>
      <c r="N68821" s="120"/>
      <c r="U68821" s="121"/>
      <c r="V68821" s="122"/>
      <c r="W68821" s="123"/>
      <c r="AC68821" s="123"/>
    </row>
    <row r="68822" spans="5:29" s="2" customFormat="1">
      <c r="E68822" s="120"/>
      <c r="M68822" s="120"/>
      <c r="N68822" s="120"/>
      <c r="U68822" s="121"/>
      <c r="V68822" s="122"/>
      <c r="W68822" s="123"/>
      <c r="AC68822" s="123"/>
    </row>
    <row r="68823" spans="5:29" s="2" customFormat="1">
      <c r="E68823" s="120"/>
      <c r="M68823" s="120"/>
      <c r="N68823" s="120"/>
      <c r="U68823" s="121"/>
      <c r="V68823" s="122"/>
      <c r="W68823" s="123"/>
      <c r="AC68823" s="123"/>
    </row>
    <row r="68824" spans="5:29" s="2" customFormat="1">
      <c r="E68824" s="120"/>
      <c r="M68824" s="120"/>
      <c r="N68824" s="120"/>
      <c r="U68824" s="121"/>
      <c r="V68824" s="122"/>
      <c r="W68824" s="123"/>
      <c r="AC68824" s="123"/>
    </row>
    <row r="68825" spans="5:29" s="2" customFormat="1">
      <c r="E68825" s="120"/>
      <c r="M68825" s="120"/>
      <c r="N68825" s="120"/>
      <c r="U68825" s="121"/>
      <c r="V68825" s="122"/>
      <c r="W68825" s="123"/>
      <c r="AC68825" s="123"/>
    </row>
    <row r="68826" spans="5:29" s="2" customFormat="1">
      <c r="E68826" s="120"/>
      <c r="M68826" s="120"/>
      <c r="N68826" s="120"/>
      <c r="U68826" s="121"/>
      <c r="V68826" s="122"/>
      <c r="W68826" s="123"/>
      <c r="AC68826" s="123"/>
    </row>
    <row r="68827" spans="5:29" s="2" customFormat="1">
      <c r="E68827" s="120"/>
      <c r="M68827" s="120"/>
      <c r="N68827" s="120"/>
      <c r="U68827" s="121"/>
      <c r="V68827" s="122"/>
      <c r="W68827" s="123"/>
      <c r="AC68827" s="123"/>
    </row>
    <row r="68828" spans="5:29" s="2" customFormat="1">
      <c r="E68828" s="120"/>
      <c r="M68828" s="120"/>
      <c r="N68828" s="120"/>
      <c r="U68828" s="121"/>
      <c r="V68828" s="122"/>
      <c r="W68828" s="123"/>
      <c r="AC68828" s="123"/>
    </row>
    <row r="68829" spans="5:29" s="2" customFormat="1">
      <c r="E68829" s="120"/>
      <c r="M68829" s="120"/>
      <c r="N68829" s="120"/>
      <c r="U68829" s="121"/>
      <c r="V68829" s="122"/>
      <c r="W68829" s="123"/>
      <c r="AC68829" s="123"/>
    </row>
    <row r="68830" spans="5:29" s="2" customFormat="1">
      <c r="E68830" s="120"/>
      <c r="M68830" s="120"/>
      <c r="N68830" s="120"/>
      <c r="U68830" s="121"/>
      <c r="V68830" s="122"/>
      <c r="W68830" s="123"/>
      <c r="AC68830" s="123"/>
    </row>
    <row r="68831" spans="5:29" s="2" customFormat="1">
      <c r="E68831" s="120"/>
      <c r="M68831" s="120"/>
      <c r="N68831" s="120"/>
      <c r="U68831" s="121"/>
      <c r="V68831" s="122"/>
      <c r="W68831" s="123"/>
      <c r="AC68831" s="123"/>
    </row>
    <row r="68832" spans="5:29" s="2" customFormat="1">
      <c r="E68832" s="120"/>
      <c r="M68832" s="120"/>
      <c r="N68832" s="120"/>
      <c r="U68832" s="121"/>
      <c r="V68832" s="122"/>
      <c r="W68832" s="123"/>
      <c r="AC68832" s="123"/>
    </row>
    <row r="68833" spans="5:29" s="2" customFormat="1">
      <c r="E68833" s="120"/>
      <c r="M68833" s="120"/>
      <c r="N68833" s="120"/>
      <c r="U68833" s="121"/>
      <c r="V68833" s="122"/>
      <c r="W68833" s="123"/>
      <c r="AC68833" s="123"/>
    </row>
    <row r="68834" spans="5:29" s="2" customFormat="1">
      <c r="E68834" s="120"/>
      <c r="M68834" s="120"/>
      <c r="N68834" s="120"/>
      <c r="U68834" s="121"/>
      <c r="V68834" s="122"/>
      <c r="W68834" s="123"/>
      <c r="AC68834" s="123"/>
    </row>
    <row r="68835" spans="5:29" s="2" customFormat="1">
      <c r="E68835" s="120"/>
      <c r="M68835" s="120"/>
      <c r="N68835" s="120"/>
      <c r="U68835" s="121"/>
      <c r="V68835" s="122"/>
      <c r="W68835" s="123"/>
      <c r="AC68835" s="123"/>
    </row>
    <row r="68836" spans="5:29" s="2" customFormat="1">
      <c r="E68836" s="120"/>
      <c r="M68836" s="120"/>
      <c r="N68836" s="120"/>
      <c r="U68836" s="121"/>
      <c r="V68836" s="122"/>
      <c r="W68836" s="123"/>
      <c r="AC68836" s="123"/>
    </row>
    <row r="68837" spans="5:29" s="2" customFormat="1">
      <c r="E68837" s="120"/>
      <c r="M68837" s="120"/>
      <c r="N68837" s="120"/>
      <c r="U68837" s="121"/>
      <c r="V68837" s="122"/>
      <c r="W68837" s="123"/>
      <c r="AC68837" s="123"/>
    </row>
    <row r="68838" spans="5:29" s="2" customFormat="1">
      <c r="E68838" s="120"/>
      <c r="M68838" s="120"/>
      <c r="N68838" s="120"/>
      <c r="U68838" s="121"/>
      <c r="V68838" s="122"/>
      <c r="W68838" s="123"/>
      <c r="AC68838" s="123"/>
    </row>
    <row r="68839" spans="5:29" s="2" customFormat="1">
      <c r="E68839" s="120"/>
      <c r="M68839" s="120"/>
      <c r="N68839" s="120"/>
      <c r="U68839" s="121"/>
      <c r="V68839" s="122"/>
      <c r="W68839" s="123"/>
      <c r="AC68839" s="123"/>
    </row>
    <row r="68840" spans="5:29" s="2" customFormat="1">
      <c r="E68840" s="120"/>
      <c r="M68840" s="120"/>
      <c r="N68840" s="120"/>
      <c r="U68840" s="121"/>
      <c r="V68840" s="122"/>
      <c r="W68840" s="123"/>
      <c r="AC68840" s="123"/>
    </row>
    <row r="68841" spans="5:29" s="2" customFormat="1">
      <c r="E68841" s="120"/>
      <c r="M68841" s="120"/>
      <c r="N68841" s="120"/>
      <c r="U68841" s="121"/>
      <c r="V68841" s="122"/>
      <c r="W68841" s="123"/>
      <c r="AC68841" s="123"/>
    </row>
    <row r="68842" spans="5:29" s="2" customFormat="1">
      <c r="E68842" s="120"/>
      <c r="M68842" s="120"/>
      <c r="N68842" s="120"/>
      <c r="U68842" s="121"/>
      <c r="V68842" s="122"/>
      <c r="W68842" s="123"/>
      <c r="AC68842" s="123"/>
    </row>
    <row r="68843" spans="5:29" s="2" customFormat="1">
      <c r="E68843" s="120"/>
      <c r="M68843" s="120"/>
      <c r="N68843" s="120"/>
      <c r="U68843" s="121"/>
      <c r="V68843" s="122"/>
      <c r="W68843" s="123"/>
      <c r="AC68843" s="123"/>
    </row>
    <row r="68844" spans="5:29" s="2" customFormat="1">
      <c r="E68844" s="120"/>
      <c r="M68844" s="120"/>
      <c r="N68844" s="120"/>
      <c r="U68844" s="121"/>
      <c r="V68844" s="122"/>
      <c r="W68844" s="123"/>
      <c r="AC68844" s="123"/>
    </row>
    <row r="68845" spans="5:29" s="2" customFormat="1">
      <c r="E68845" s="120"/>
      <c r="M68845" s="120"/>
      <c r="N68845" s="120"/>
      <c r="U68845" s="121"/>
      <c r="V68845" s="122"/>
      <c r="W68845" s="123"/>
      <c r="AC68845" s="123"/>
    </row>
    <row r="68846" spans="5:29" s="2" customFormat="1">
      <c r="E68846" s="120"/>
      <c r="M68846" s="120"/>
      <c r="N68846" s="120"/>
      <c r="U68846" s="121"/>
      <c r="V68846" s="122"/>
      <c r="W68846" s="123"/>
      <c r="AC68846" s="123"/>
    </row>
    <row r="68847" spans="5:29" s="2" customFormat="1">
      <c r="E68847" s="120"/>
      <c r="M68847" s="120"/>
      <c r="N68847" s="120"/>
      <c r="U68847" s="121"/>
      <c r="V68847" s="122"/>
      <c r="W68847" s="123"/>
      <c r="AC68847" s="123"/>
    </row>
    <row r="68848" spans="5:29" s="2" customFormat="1">
      <c r="E68848" s="120"/>
      <c r="M68848" s="120"/>
      <c r="N68848" s="120"/>
      <c r="U68848" s="121"/>
      <c r="V68848" s="122"/>
      <c r="W68848" s="123"/>
      <c r="AC68848" s="123"/>
    </row>
    <row r="68849" spans="5:29" s="2" customFormat="1">
      <c r="E68849" s="120"/>
      <c r="M68849" s="120"/>
      <c r="N68849" s="120"/>
      <c r="U68849" s="121"/>
      <c r="V68849" s="122"/>
      <c r="W68849" s="123"/>
      <c r="AC68849" s="123"/>
    </row>
    <row r="68850" spans="5:29" s="2" customFormat="1">
      <c r="E68850" s="120"/>
      <c r="M68850" s="120"/>
      <c r="N68850" s="120"/>
      <c r="U68850" s="121"/>
      <c r="V68850" s="122"/>
      <c r="W68850" s="123"/>
      <c r="AC68850" s="123"/>
    </row>
    <row r="68851" spans="5:29" s="2" customFormat="1">
      <c r="E68851" s="120"/>
      <c r="M68851" s="120"/>
      <c r="N68851" s="120"/>
      <c r="U68851" s="121"/>
      <c r="V68851" s="122"/>
      <c r="W68851" s="123"/>
      <c r="AC68851" s="123"/>
    </row>
    <row r="68852" spans="5:29" s="2" customFormat="1">
      <c r="E68852" s="120"/>
      <c r="M68852" s="120"/>
      <c r="N68852" s="120"/>
      <c r="U68852" s="121"/>
      <c r="V68852" s="122"/>
      <c r="W68852" s="123"/>
      <c r="AC68852" s="123"/>
    </row>
    <row r="68853" spans="5:29" s="2" customFormat="1">
      <c r="E68853" s="120"/>
      <c r="M68853" s="120"/>
      <c r="N68853" s="120"/>
      <c r="U68853" s="121"/>
      <c r="V68853" s="122"/>
      <c r="W68853" s="123"/>
      <c r="AC68853" s="123"/>
    </row>
    <row r="68854" spans="5:29" s="2" customFormat="1">
      <c r="E68854" s="120"/>
      <c r="M68854" s="120"/>
      <c r="N68854" s="120"/>
      <c r="U68854" s="121"/>
      <c r="V68854" s="122"/>
      <c r="W68854" s="123"/>
      <c r="AC68854" s="123"/>
    </row>
    <row r="68855" spans="5:29" s="2" customFormat="1">
      <c r="E68855" s="120"/>
      <c r="M68855" s="120"/>
      <c r="N68855" s="120"/>
      <c r="U68855" s="121"/>
      <c r="V68855" s="122"/>
      <c r="W68855" s="123"/>
      <c r="AC68855" s="123"/>
    </row>
    <row r="68856" spans="5:29" s="2" customFormat="1">
      <c r="E68856" s="120"/>
      <c r="M68856" s="120"/>
      <c r="N68856" s="120"/>
      <c r="U68856" s="121"/>
      <c r="V68856" s="122"/>
      <c r="W68856" s="123"/>
      <c r="AC68856" s="123"/>
    </row>
    <row r="68857" spans="5:29" s="2" customFormat="1">
      <c r="E68857" s="120"/>
      <c r="M68857" s="120"/>
      <c r="N68857" s="120"/>
      <c r="U68857" s="121"/>
      <c r="V68857" s="122"/>
      <c r="W68857" s="123"/>
      <c r="AC68857" s="123"/>
    </row>
    <row r="68858" spans="5:29" s="2" customFormat="1">
      <c r="E68858" s="120"/>
      <c r="M68858" s="120"/>
      <c r="N68858" s="120"/>
      <c r="U68858" s="121"/>
      <c r="V68858" s="122"/>
      <c r="W68858" s="123"/>
      <c r="AC68858" s="123"/>
    </row>
    <row r="68859" spans="5:29" s="2" customFormat="1">
      <c r="E68859" s="120"/>
      <c r="M68859" s="120"/>
      <c r="N68859" s="120"/>
      <c r="U68859" s="121"/>
      <c r="V68859" s="122"/>
      <c r="W68859" s="123"/>
      <c r="AC68859" s="123"/>
    </row>
    <row r="68860" spans="5:29" s="2" customFormat="1">
      <c r="E68860" s="120"/>
      <c r="M68860" s="120"/>
      <c r="N68860" s="120"/>
      <c r="U68860" s="121"/>
      <c r="V68860" s="122"/>
      <c r="W68860" s="123"/>
      <c r="AC68860" s="123"/>
    </row>
    <row r="68861" spans="5:29" s="2" customFormat="1">
      <c r="E68861" s="120"/>
      <c r="M68861" s="120"/>
      <c r="N68861" s="120"/>
      <c r="U68861" s="121"/>
      <c r="V68861" s="122"/>
      <c r="W68861" s="123"/>
      <c r="AC68861" s="123"/>
    </row>
    <row r="68862" spans="5:29" s="2" customFormat="1">
      <c r="E68862" s="120"/>
      <c r="M68862" s="120"/>
      <c r="N68862" s="120"/>
      <c r="U68862" s="121"/>
      <c r="V68862" s="122"/>
      <c r="W68862" s="123"/>
      <c r="AC68862" s="123"/>
    </row>
    <row r="68863" spans="5:29" s="2" customFormat="1">
      <c r="E68863" s="120"/>
      <c r="M68863" s="120"/>
      <c r="N68863" s="120"/>
      <c r="U68863" s="121"/>
      <c r="V68863" s="122"/>
      <c r="W68863" s="123"/>
      <c r="AC68863" s="123"/>
    </row>
    <row r="68864" spans="5:29" s="2" customFormat="1">
      <c r="E68864" s="120"/>
      <c r="M68864" s="120"/>
      <c r="N68864" s="120"/>
      <c r="U68864" s="121"/>
      <c r="V68864" s="122"/>
      <c r="W68864" s="123"/>
      <c r="AC68864" s="123"/>
    </row>
    <row r="68865" spans="5:29" s="2" customFormat="1">
      <c r="E68865" s="120"/>
      <c r="M68865" s="120"/>
      <c r="N68865" s="120"/>
      <c r="U68865" s="121"/>
      <c r="V68865" s="122"/>
      <c r="W68865" s="123"/>
      <c r="AC68865" s="123"/>
    </row>
    <row r="68866" spans="5:29" s="2" customFormat="1">
      <c r="E68866" s="120"/>
      <c r="M68866" s="120"/>
      <c r="N68866" s="120"/>
      <c r="U68866" s="121"/>
      <c r="V68866" s="122"/>
      <c r="W68866" s="123"/>
      <c r="AC68866" s="123"/>
    </row>
    <row r="68867" spans="5:29" s="2" customFormat="1">
      <c r="E68867" s="120"/>
      <c r="M68867" s="120"/>
      <c r="N68867" s="120"/>
      <c r="U68867" s="121"/>
      <c r="V68867" s="122"/>
      <c r="W68867" s="123"/>
      <c r="AC68867" s="123"/>
    </row>
    <row r="68868" spans="5:29" s="2" customFormat="1">
      <c r="E68868" s="120"/>
      <c r="M68868" s="120"/>
      <c r="N68868" s="120"/>
      <c r="U68868" s="121"/>
      <c r="V68868" s="122"/>
      <c r="W68868" s="123"/>
      <c r="AC68868" s="123"/>
    </row>
    <row r="68869" spans="5:29" s="2" customFormat="1">
      <c r="E68869" s="120"/>
      <c r="M68869" s="120"/>
      <c r="N68869" s="120"/>
      <c r="U68869" s="121"/>
      <c r="V68869" s="122"/>
      <c r="W68869" s="123"/>
      <c r="AC68869" s="123"/>
    </row>
    <row r="68870" spans="5:29" s="2" customFormat="1">
      <c r="E68870" s="120"/>
      <c r="M68870" s="120"/>
      <c r="N68870" s="120"/>
      <c r="U68870" s="121"/>
      <c r="V68870" s="122"/>
      <c r="W68870" s="123"/>
      <c r="AC68870" s="123"/>
    </row>
    <row r="68871" spans="5:29" s="2" customFormat="1">
      <c r="E68871" s="120"/>
      <c r="M68871" s="120"/>
      <c r="N68871" s="120"/>
      <c r="U68871" s="121"/>
      <c r="V68871" s="122"/>
      <c r="W68871" s="123"/>
      <c r="AC68871" s="123"/>
    </row>
    <row r="68872" spans="5:29" s="2" customFormat="1">
      <c r="E68872" s="120"/>
      <c r="M68872" s="120"/>
      <c r="N68872" s="120"/>
      <c r="U68872" s="121"/>
      <c r="V68872" s="122"/>
      <c r="W68872" s="123"/>
      <c r="AC68872" s="123"/>
    </row>
    <row r="68873" spans="5:29" s="2" customFormat="1">
      <c r="E68873" s="120"/>
      <c r="M68873" s="120"/>
      <c r="N68873" s="120"/>
      <c r="U68873" s="121"/>
      <c r="V68873" s="122"/>
      <c r="W68873" s="123"/>
      <c r="AC68873" s="123"/>
    </row>
    <row r="68874" spans="5:29" s="2" customFormat="1">
      <c r="E68874" s="120"/>
      <c r="M68874" s="120"/>
      <c r="N68874" s="120"/>
      <c r="U68874" s="121"/>
      <c r="V68874" s="122"/>
      <c r="W68874" s="123"/>
      <c r="AC68874" s="123"/>
    </row>
    <row r="68875" spans="5:29" s="2" customFormat="1">
      <c r="E68875" s="120"/>
      <c r="M68875" s="120"/>
      <c r="N68875" s="120"/>
      <c r="U68875" s="121"/>
      <c r="V68875" s="122"/>
      <c r="W68875" s="123"/>
      <c r="AC68875" s="123"/>
    </row>
    <row r="68876" spans="5:29" s="2" customFormat="1">
      <c r="E68876" s="120"/>
      <c r="M68876" s="120"/>
      <c r="N68876" s="120"/>
      <c r="U68876" s="121"/>
      <c r="V68876" s="122"/>
      <c r="W68876" s="123"/>
      <c r="AC68876" s="123"/>
    </row>
    <row r="68877" spans="5:29" s="2" customFormat="1">
      <c r="E68877" s="120"/>
      <c r="M68877" s="120"/>
      <c r="N68877" s="120"/>
      <c r="U68877" s="121"/>
      <c r="V68877" s="122"/>
      <c r="W68877" s="123"/>
      <c r="AC68877" s="123"/>
    </row>
    <row r="68878" spans="5:29" s="2" customFormat="1">
      <c r="E68878" s="120"/>
      <c r="M68878" s="120"/>
      <c r="N68878" s="120"/>
      <c r="U68878" s="121"/>
      <c r="V68878" s="122"/>
      <c r="W68878" s="123"/>
      <c r="AC68878" s="123"/>
    </row>
    <row r="68879" spans="5:29" s="2" customFormat="1">
      <c r="E68879" s="120"/>
      <c r="M68879" s="120"/>
      <c r="N68879" s="120"/>
      <c r="U68879" s="121"/>
      <c r="V68879" s="122"/>
      <c r="W68879" s="123"/>
      <c r="AC68879" s="123"/>
    </row>
    <row r="68880" spans="5:29" s="2" customFormat="1">
      <c r="E68880" s="120"/>
      <c r="M68880" s="120"/>
      <c r="N68880" s="120"/>
      <c r="U68880" s="121"/>
      <c r="V68880" s="122"/>
      <c r="W68880" s="123"/>
      <c r="AC68880" s="123"/>
    </row>
    <row r="68881" spans="5:29" s="2" customFormat="1">
      <c r="E68881" s="120"/>
      <c r="M68881" s="120"/>
      <c r="N68881" s="120"/>
      <c r="U68881" s="121"/>
      <c r="V68881" s="122"/>
      <c r="W68881" s="123"/>
      <c r="AC68881" s="123"/>
    </row>
    <row r="68882" spans="5:29" s="2" customFormat="1">
      <c r="E68882" s="120"/>
      <c r="M68882" s="120"/>
      <c r="N68882" s="120"/>
      <c r="U68882" s="121"/>
      <c r="V68882" s="122"/>
      <c r="W68882" s="123"/>
      <c r="AC68882" s="123"/>
    </row>
    <row r="68883" spans="5:29" s="2" customFormat="1">
      <c r="E68883" s="120"/>
      <c r="M68883" s="120"/>
      <c r="N68883" s="120"/>
      <c r="U68883" s="121"/>
      <c r="V68883" s="122"/>
      <c r="W68883" s="123"/>
      <c r="AC68883" s="123"/>
    </row>
    <row r="68884" spans="5:29" s="2" customFormat="1">
      <c r="E68884" s="120"/>
      <c r="M68884" s="120"/>
      <c r="N68884" s="120"/>
      <c r="U68884" s="121"/>
      <c r="V68884" s="122"/>
      <c r="W68884" s="123"/>
      <c r="AC68884" s="123"/>
    </row>
    <row r="68885" spans="5:29" s="2" customFormat="1">
      <c r="E68885" s="120"/>
      <c r="M68885" s="120"/>
      <c r="N68885" s="120"/>
      <c r="U68885" s="121"/>
      <c r="V68885" s="122"/>
      <c r="W68885" s="123"/>
      <c r="AC68885" s="123"/>
    </row>
    <row r="68886" spans="5:29" s="2" customFormat="1">
      <c r="E68886" s="120"/>
      <c r="M68886" s="120"/>
      <c r="N68886" s="120"/>
      <c r="U68886" s="121"/>
      <c r="V68886" s="122"/>
      <c r="W68886" s="123"/>
      <c r="AC68886" s="123"/>
    </row>
    <row r="68887" spans="5:29" s="2" customFormat="1">
      <c r="E68887" s="120"/>
      <c r="M68887" s="120"/>
      <c r="N68887" s="120"/>
      <c r="U68887" s="121"/>
      <c r="V68887" s="122"/>
      <c r="W68887" s="123"/>
      <c r="AC68887" s="123"/>
    </row>
    <row r="68888" spans="5:29" s="2" customFormat="1">
      <c r="E68888" s="120"/>
      <c r="M68888" s="120"/>
      <c r="N68888" s="120"/>
      <c r="U68888" s="121"/>
      <c r="V68888" s="122"/>
      <c r="W68888" s="123"/>
      <c r="AC68888" s="123"/>
    </row>
    <row r="68889" spans="5:29" s="2" customFormat="1">
      <c r="E68889" s="120"/>
      <c r="M68889" s="120"/>
      <c r="N68889" s="120"/>
      <c r="U68889" s="121"/>
      <c r="V68889" s="122"/>
      <c r="W68889" s="123"/>
      <c r="AC68889" s="123"/>
    </row>
    <row r="68890" spans="5:29" s="2" customFormat="1">
      <c r="E68890" s="120"/>
      <c r="M68890" s="120"/>
      <c r="N68890" s="120"/>
      <c r="U68890" s="121"/>
      <c r="V68890" s="122"/>
      <c r="W68890" s="123"/>
      <c r="AC68890" s="123"/>
    </row>
    <row r="68891" spans="5:29" s="2" customFormat="1">
      <c r="E68891" s="120"/>
      <c r="M68891" s="120"/>
      <c r="N68891" s="120"/>
      <c r="U68891" s="121"/>
      <c r="V68891" s="122"/>
      <c r="W68891" s="123"/>
      <c r="AC68891" s="123"/>
    </row>
    <row r="68892" spans="5:29" s="2" customFormat="1">
      <c r="E68892" s="120"/>
      <c r="M68892" s="120"/>
      <c r="N68892" s="120"/>
      <c r="U68892" s="121"/>
      <c r="V68892" s="122"/>
      <c r="W68892" s="123"/>
      <c r="AC68892" s="123"/>
    </row>
    <row r="68893" spans="5:29" s="2" customFormat="1">
      <c r="E68893" s="120"/>
      <c r="M68893" s="120"/>
      <c r="N68893" s="120"/>
      <c r="U68893" s="121"/>
      <c r="V68893" s="122"/>
      <c r="W68893" s="123"/>
      <c r="AC68893" s="123"/>
    </row>
    <row r="68894" spans="5:29" s="2" customFormat="1">
      <c r="E68894" s="120"/>
      <c r="M68894" s="120"/>
      <c r="N68894" s="120"/>
      <c r="U68894" s="121"/>
      <c r="V68894" s="122"/>
      <c r="W68894" s="123"/>
      <c r="AC68894" s="123"/>
    </row>
    <row r="68895" spans="5:29" s="2" customFormat="1">
      <c r="E68895" s="120"/>
      <c r="M68895" s="120"/>
      <c r="N68895" s="120"/>
      <c r="U68895" s="121"/>
      <c r="V68895" s="122"/>
      <c r="W68895" s="123"/>
      <c r="AC68895" s="123"/>
    </row>
    <row r="68896" spans="5:29" s="2" customFormat="1">
      <c r="E68896" s="120"/>
      <c r="M68896" s="120"/>
      <c r="N68896" s="120"/>
      <c r="U68896" s="121"/>
      <c r="V68896" s="122"/>
      <c r="W68896" s="123"/>
      <c r="AC68896" s="123"/>
    </row>
    <row r="68897" spans="5:29" s="2" customFormat="1">
      <c r="E68897" s="120"/>
      <c r="M68897" s="120"/>
      <c r="N68897" s="120"/>
      <c r="U68897" s="121"/>
      <c r="V68897" s="122"/>
      <c r="W68897" s="123"/>
      <c r="AC68897" s="123"/>
    </row>
    <row r="68898" spans="5:29" s="2" customFormat="1">
      <c r="E68898" s="120"/>
      <c r="M68898" s="120"/>
      <c r="N68898" s="120"/>
      <c r="U68898" s="121"/>
      <c r="V68898" s="122"/>
      <c r="W68898" s="123"/>
      <c r="AC68898" s="123"/>
    </row>
    <row r="68899" spans="5:29" s="2" customFormat="1">
      <c r="E68899" s="120"/>
      <c r="M68899" s="120"/>
      <c r="N68899" s="120"/>
      <c r="U68899" s="121"/>
      <c r="V68899" s="122"/>
      <c r="W68899" s="123"/>
      <c r="AC68899" s="123"/>
    </row>
    <row r="68900" spans="5:29" s="2" customFormat="1">
      <c r="E68900" s="120"/>
      <c r="M68900" s="120"/>
      <c r="N68900" s="120"/>
      <c r="U68900" s="121"/>
      <c r="V68900" s="122"/>
      <c r="W68900" s="123"/>
      <c r="AC68900" s="123"/>
    </row>
    <row r="68901" spans="5:29" s="2" customFormat="1">
      <c r="E68901" s="120"/>
      <c r="M68901" s="120"/>
      <c r="N68901" s="120"/>
      <c r="U68901" s="121"/>
      <c r="V68901" s="122"/>
      <c r="W68901" s="123"/>
      <c r="AC68901" s="123"/>
    </row>
    <row r="68902" spans="5:29" s="2" customFormat="1">
      <c r="E68902" s="120"/>
      <c r="M68902" s="120"/>
      <c r="N68902" s="120"/>
      <c r="U68902" s="121"/>
      <c r="V68902" s="122"/>
      <c r="W68902" s="123"/>
      <c r="AC68902" s="123"/>
    </row>
    <row r="68903" spans="5:29" s="2" customFormat="1">
      <c r="E68903" s="120"/>
      <c r="M68903" s="120"/>
      <c r="N68903" s="120"/>
      <c r="U68903" s="121"/>
      <c r="V68903" s="122"/>
      <c r="W68903" s="123"/>
      <c r="AC68903" s="123"/>
    </row>
    <row r="68904" spans="5:29" s="2" customFormat="1">
      <c r="E68904" s="120"/>
      <c r="M68904" s="120"/>
      <c r="N68904" s="120"/>
      <c r="U68904" s="121"/>
      <c r="V68904" s="122"/>
      <c r="W68904" s="123"/>
      <c r="AC68904" s="123"/>
    </row>
    <row r="68905" spans="5:29" s="2" customFormat="1">
      <c r="E68905" s="120"/>
      <c r="M68905" s="120"/>
      <c r="N68905" s="120"/>
      <c r="U68905" s="121"/>
      <c r="V68905" s="122"/>
      <c r="W68905" s="123"/>
      <c r="AC68905" s="123"/>
    </row>
    <row r="68906" spans="5:29" s="2" customFormat="1">
      <c r="E68906" s="120"/>
      <c r="M68906" s="120"/>
      <c r="N68906" s="120"/>
      <c r="U68906" s="121"/>
      <c r="V68906" s="122"/>
      <c r="W68906" s="123"/>
      <c r="AC68906" s="123"/>
    </row>
    <row r="68907" spans="5:29" s="2" customFormat="1">
      <c r="E68907" s="120"/>
      <c r="M68907" s="120"/>
      <c r="N68907" s="120"/>
      <c r="U68907" s="121"/>
      <c r="V68907" s="122"/>
      <c r="W68907" s="123"/>
      <c r="AC68907" s="123"/>
    </row>
    <row r="68908" spans="5:29" s="2" customFormat="1">
      <c r="E68908" s="120"/>
      <c r="M68908" s="120"/>
      <c r="N68908" s="120"/>
      <c r="U68908" s="121"/>
      <c r="V68908" s="122"/>
      <c r="W68908" s="123"/>
      <c r="AC68908" s="123"/>
    </row>
    <row r="68909" spans="5:29" s="2" customFormat="1">
      <c r="E68909" s="120"/>
      <c r="M68909" s="120"/>
      <c r="N68909" s="120"/>
      <c r="U68909" s="121"/>
      <c r="V68909" s="122"/>
      <c r="W68909" s="123"/>
      <c r="AC68909" s="123"/>
    </row>
    <row r="68910" spans="5:29" s="2" customFormat="1">
      <c r="E68910" s="120"/>
      <c r="M68910" s="120"/>
      <c r="N68910" s="120"/>
      <c r="U68910" s="121"/>
      <c r="V68910" s="122"/>
      <c r="W68910" s="123"/>
      <c r="AC68910" s="123"/>
    </row>
    <row r="68911" spans="5:29" s="2" customFormat="1">
      <c r="E68911" s="120"/>
      <c r="M68911" s="120"/>
      <c r="N68911" s="120"/>
      <c r="U68911" s="121"/>
      <c r="V68911" s="122"/>
      <c r="W68911" s="123"/>
      <c r="AC68911" s="123"/>
    </row>
    <row r="68912" spans="5:29" s="2" customFormat="1">
      <c r="E68912" s="120"/>
      <c r="M68912" s="120"/>
      <c r="N68912" s="120"/>
      <c r="U68912" s="121"/>
      <c r="V68912" s="122"/>
      <c r="W68912" s="123"/>
      <c r="AC68912" s="123"/>
    </row>
    <row r="68913" spans="5:29" s="2" customFormat="1">
      <c r="E68913" s="120"/>
      <c r="M68913" s="120"/>
      <c r="N68913" s="120"/>
      <c r="U68913" s="121"/>
      <c r="V68913" s="122"/>
      <c r="W68913" s="123"/>
      <c r="AC68913" s="123"/>
    </row>
    <row r="68914" spans="5:29" s="2" customFormat="1">
      <c r="E68914" s="120"/>
      <c r="M68914" s="120"/>
      <c r="N68914" s="120"/>
      <c r="U68914" s="121"/>
      <c r="V68914" s="122"/>
      <c r="W68914" s="123"/>
      <c r="AC68914" s="123"/>
    </row>
    <row r="68915" spans="5:29" s="2" customFormat="1">
      <c r="E68915" s="120"/>
      <c r="M68915" s="120"/>
      <c r="N68915" s="120"/>
      <c r="U68915" s="121"/>
      <c r="V68915" s="122"/>
      <c r="W68915" s="123"/>
      <c r="AC68915" s="123"/>
    </row>
    <row r="68916" spans="5:29" s="2" customFormat="1">
      <c r="E68916" s="120"/>
      <c r="M68916" s="120"/>
      <c r="N68916" s="120"/>
      <c r="U68916" s="121"/>
      <c r="V68916" s="122"/>
      <c r="W68916" s="123"/>
      <c r="AC68916" s="123"/>
    </row>
    <row r="68917" spans="5:29" s="2" customFormat="1">
      <c r="E68917" s="120"/>
      <c r="M68917" s="120"/>
      <c r="N68917" s="120"/>
      <c r="U68917" s="121"/>
      <c r="V68917" s="122"/>
      <c r="W68917" s="123"/>
      <c r="AC68917" s="123"/>
    </row>
    <row r="68918" spans="5:29" s="2" customFormat="1">
      <c r="E68918" s="120"/>
      <c r="M68918" s="120"/>
      <c r="N68918" s="120"/>
      <c r="U68918" s="121"/>
      <c r="V68918" s="122"/>
      <c r="W68918" s="123"/>
      <c r="AC68918" s="123"/>
    </row>
    <row r="68919" spans="5:29" s="2" customFormat="1">
      <c r="E68919" s="120"/>
      <c r="M68919" s="120"/>
      <c r="N68919" s="120"/>
      <c r="U68919" s="121"/>
      <c r="V68919" s="122"/>
      <c r="W68919" s="123"/>
      <c r="AC68919" s="123"/>
    </row>
    <row r="68920" spans="5:29" s="2" customFormat="1">
      <c r="E68920" s="120"/>
      <c r="M68920" s="120"/>
      <c r="N68920" s="120"/>
      <c r="U68920" s="121"/>
      <c r="V68920" s="122"/>
      <c r="W68920" s="123"/>
      <c r="AC68920" s="123"/>
    </row>
    <row r="68921" spans="5:29" s="2" customFormat="1">
      <c r="E68921" s="120"/>
      <c r="M68921" s="120"/>
      <c r="N68921" s="120"/>
      <c r="U68921" s="121"/>
      <c r="V68921" s="122"/>
      <c r="W68921" s="123"/>
      <c r="AC68921" s="123"/>
    </row>
    <row r="68922" spans="5:29" s="2" customFormat="1">
      <c r="E68922" s="120"/>
      <c r="M68922" s="120"/>
      <c r="N68922" s="120"/>
      <c r="U68922" s="121"/>
      <c r="V68922" s="122"/>
      <c r="W68922" s="123"/>
      <c r="AC68922" s="123"/>
    </row>
    <row r="68923" spans="5:29" s="2" customFormat="1">
      <c r="E68923" s="120"/>
      <c r="M68923" s="120"/>
      <c r="N68923" s="120"/>
      <c r="U68923" s="121"/>
      <c r="V68923" s="122"/>
      <c r="W68923" s="123"/>
      <c r="AC68923" s="123"/>
    </row>
    <row r="68924" spans="5:29" s="2" customFormat="1">
      <c r="E68924" s="120"/>
      <c r="M68924" s="120"/>
      <c r="N68924" s="120"/>
      <c r="U68924" s="121"/>
      <c r="V68924" s="122"/>
      <c r="W68924" s="123"/>
      <c r="AC68924" s="123"/>
    </row>
    <row r="68925" spans="5:29" s="2" customFormat="1">
      <c r="E68925" s="120"/>
      <c r="M68925" s="120"/>
      <c r="N68925" s="120"/>
      <c r="U68925" s="121"/>
      <c r="V68925" s="122"/>
      <c r="W68925" s="123"/>
      <c r="AC68925" s="123"/>
    </row>
    <row r="68926" spans="5:29" s="2" customFormat="1">
      <c r="E68926" s="120"/>
      <c r="M68926" s="120"/>
      <c r="N68926" s="120"/>
      <c r="U68926" s="121"/>
      <c r="V68926" s="122"/>
      <c r="W68926" s="123"/>
      <c r="AC68926" s="123"/>
    </row>
    <row r="68927" spans="5:29" s="2" customFormat="1">
      <c r="E68927" s="120"/>
      <c r="M68927" s="120"/>
      <c r="N68927" s="120"/>
      <c r="U68927" s="121"/>
      <c r="V68927" s="122"/>
      <c r="W68927" s="123"/>
      <c r="AC68927" s="123"/>
    </row>
    <row r="68928" spans="5:29" s="2" customFormat="1">
      <c r="E68928" s="120"/>
      <c r="M68928" s="120"/>
      <c r="N68928" s="120"/>
      <c r="U68928" s="121"/>
      <c r="V68928" s="122"/>
      <c r="W68928" s="123"/>
      <c r="AC68928" s="123"/>
    </row>
    <row r="68929" spans="5:29" s="2" customFormat="1">
      <c r="E68929" s="120"/>
      <c r="M68929" s="120"/>
      <c r="N68929" s="120"/>
      <c r="U68929" s="121"/>
      <c r="V68929" s="122"/>
      <c r="W68929" s="123"/>
      <c r="AC68929" s="123"/>
    </row>
    <row r="68930" spans="5:29" s="2" customFormat="1">
      <c r="E68930" s="120"/>
      <c r="M68930" s="120"/>
      <c r="N68930" s="120"/>
      <c r="U68930" s="121"/>
      <c r="V68930" s="122"/>
      <c r="W68930" s="123"/>
      <c r="AC68930" s="123"/>
    </row>
    <row r="68931" spans="5:29" s="2" customFormat="1">
      <c r="E68931" s="120"/>
      <c r="M68931" s="120"/>
      <c r="N68931" s="120"/>
      <c r="U68931" s="121"/>
      <c r="V68931" s="122"/>
      <c r="W68931" s="123"/>
      <c r="AC68931" s="123"/>
    </row>
    <row r="68932" spans="5:29" s="2" customFormat="1">
      <c r="E68932" s="120"/>
      <c r="M68932" s="120"/>
      <c r="N68932" s="120"/>
      <c r="U68932" s="121"/>
      <c r="V68932" s="122"/>
      <c r="W68932" s="123"/>
      <c r="AC68932" s="123"/>
    </row>
    <row r="68933" spans="5:29" s="2" customFormat="1">
      <c r="E68933" s="120"/>
      <c r="M68933" s="120"/>
      <c r="N68933" s="120"/>
      <c r="U68933" s="121"/>
      <c r="V68933" s="122"/>
      <c r="W68933" s="123"/>
      <c r="AC68933" s="123"/>
    </row>
    <row r="68934" spans="5:29" s="2" customFormat="1">
      <c r="E68934" s="120"/>
      <c r="M68934" s="120"/>
      <c r="N68934" s="120"/>
      <c r="U68934" s="121"/>
      <c r="V68934" s="122"/>
      <c r="W68934" s="123"/>
      <c r="AC68934" s="123"/>
    </row>
    <row r="68935" spans="5:29" s="2" customFormat="1">
      <c r="E68935" s="120"/>
      <c r="M68935" s="120"/>
      <c r="N68935" s="120"/>
      <c r="U68935" s="121"/>
      <c r="V68935" s="122"/>
      <c r="W68935" s="123"/>
      <c r="AC68935" s="123"/>
    </row>
    <row r="68936" spans="5:29" s="2" customFormat="1">
      <c r="E68936" s="120"/>
      <c r="M68936" s="120"/>
      <c r="N68936" s="120"/>
      <c r="U68936" s="121"/>
      <c r="V68936" s="122"/>
      <c r="W68936" s="123"/>
      <c r="AC68936" s="123"/>
    </row>
    <row r="68937" spans="5:29" s="2" customFormat="1">
      <c r="E68937" s="120"/>
      <c r="M68937" s="120"/>
      <c r="N68937" s="120"/>
      <c r="U68937" s="121"/>
      <c r="V68937" s="122"/>
      <c r="W68937" s="123"/>
      <c r="AC68937" s="123"/>
    </row>
    <row r="68938" spans="5:29" s="2" customFormat="1">
      <c r="E68938" s="120"/>
      <c r="M68938" s="120"/>
      <c r="N68938" s="120"/>
      <c r="U68938" s="121"/>
      <c r="V68938" s="122"/>
      <c r="W68938" s="123"/>
      <c r="AC68938" s="123"/>
    </row>
    <row r="68939" spans="5:29" s="2" customFormat="1">
      <c r="E68939" s="120"/>
      <c r="M68939" s="120"/>
      <c r="N68939" s="120"/>
      <c r="U68939" s="121"/>
      <c r="V68939" s="122"/>
      <c r="W68939" s="123"/>
      <c r="AC68939" s="123"/>
    </row>
    <row r="68940" spans="5:29" s="2" customFormat="1">
      <c r="E68940" s="120"/>
      <c r="M68940" s="120"/>
      <c r="N68940" s="120"/>
      <c r="U68940" s="121"/>
      <c r="V68940" s="122"/>
      <c r="W68940" s="123"/>
      <c r="AC68940" s="123"/>
    </row>
    <row r="68941" spans="5:29" s="2" customFormat="1">
      <c r="E68941" s="120"/>
      <c r="M68941" s="120"/>
      <c r="N68941" s="120"/>
      <c r="U68941" s="121"/>
      <c r="V68941" s="122"/>
      <c r="W68941" s="123"/>
      <c r="AC68941" s="123"/>
    </row>
    <row r="68942" spans="5:29" s="2" customFormat="1">
      <c r="E68942" s="120"/>
      <c r="M68942" s="120"/>
      <c r="N68942" s="120"/>
      <c r="U68942" s="121"/>
      <c r="V68942" s="122"/>
      <c r="W68942" s="123"/>
      <c r="AC68942" s="123"/>
    </row>
    <row r="68943" spans="5:29" s="2" customFormat="1">
      <c r="E68943" s="120"/>
      <c r="M68943" s="120"/>
      <c r="N68943" s="120"/>
      <c r="U68943" s="121"/>
      <c r="V68943" s="122"/>
      <c r="W68943" s="123"/>
      <c r="AC68943" s="123"/>
    </row>
    <row r="68944" spans="5:29" s="2" customFormat="1">
      <c r="E68944" s="120"/>
      <c r="M68944" s="120"/>
      <c r="N68944" s="120"/>
      <c r="U68944" s="121"/>
      <c r="V68944" s="122"/>
      <c r="W68944" s="123"/>
      <c r="AC68944" s="123"/>
    </row>
    <row r="68945" spans="5:29" s="2" customFormat="1">
      <c r="E68945" s="120"/>
      <c r="M68945" s="120"/>
      <c r="N68945" s="120"/>
      <c r="U68945" s="121"/>
      <c r="V68945" s="122"/>
      <c r="W68945" s="123"/>
      <c r="AC68945" s="123"/>
    </row>
    <row r="68946" spans="5:29" s="2" customFormat="1">
      <c r="E68946" s="120"/>
      <c r="M68946" s="120"/>
      <c r="N68946" s="120"/>
      <c r="U68946" s="121"/>
      <c r="V68946" s="122"/>
      <c r="W68946" s="123"/>
      <c r="AC68946" s="123"/>
    </row>
    <row r="68947" spans="5:29" s="2" customFormat="1">
      <c r="E68947" s="120"/>
      <c r="M68947" s="120"/>
      <c r="N68947" s="120"/>
      <c r="U68947" s="121"/>
      <c r="V68947" s="122"/>
      <c r="W68947" s="123"/>
      <c r="AC68947" s="123"/>
    </row>
    <row r="68948" spans="5:29" s="2" customFormat="1">
      <c r="E68948" s="120"/>
      <c r="M68948" s="120"/>
      <c r="N68948" s="120"/>
      <c r="U68948" s="121"/>
      <c r="V68948" s="122"/>
      <c r="W68948" s="123"/>
      <c r="AC68948" s="123"/>
    </row>
    <row r="68949" spans="5:29" s="2" customFormat="1">
      <c r="E68949" s="120"/>
      <c r="M68949" s="120"/>
      <c r="N68949" s="120"/>
      <c r="U68949" s="121"/>
      <c r="V68949" s="122"/>
      <c r="W68949" s="123"/>
      <c r="AC68949" s="123"/>
    </row>
    <row r="68950" spans="5:29" s="2" customFormat="1">
      <c r="E68950" s="120"/>
      <c r="M68950" s="120"/>
      <c r="N68950" s="120"/>
      <c r="U68950" s="121"/>
      <c r="V68950" s="122"/>
      <c r="W68950" s="123"/>
      <c r="AC68950" s="123"/>
    </row>
    <row r="68951" spans="5:29" s="2" customFormat="1">
      <c r="E68951" s="120"/>
      <c r="M68951" s="120"/>
      <c r="N68951" s="120"/>
      <c r="U68951" s="121"/>
      <c r="V68951" s="122"/>
      <c r="W68951" s="123"/>
      <c r="AC68951" s="123"/>
    </row>
    <row r="68952" spans="5:29" s="2" customFormat="1">
      <c r="E68952" s="120"/>
      <c r="M68952" s="120"/>
      <c r="N68952" s="120"/>
      <c r="U68952" s="121"/>
      <c r="V68952" s="122"/>
      <c r="W68952" s="123"/>
      <c r="AC68952" s="123"/>
    </row>
    <row r="68953" spans="5:29" s="2" customFormat="1">
      <c r="E68953" s="120"/>
      <c r="M68953" s="120"/>
      <c r="N68953" s="120"/>
      <c r="U68953" s="121"/>
      <c r="V68953" s="122"/>
      <c r="W68953" s="123"/>
      <c r="AC68953" s="123"/>
    </row>
    <row r="68954" spans="5:29" s="2" customFormat="1">
      <c r="E68954" s="120"/>
      <c r="M68954" s="120"/>
      <c r="N68954" s="120"/>
      <c r="U68954" s="121"/>
      <c r="V68954" s="122"/>
      <c r="W68954" s="123"/>
      <c r="AC68954" s="123"/>
    </row>
    <row r="68955" spans="5:29" s="2" customFormat="1">
      <c r="E68955" s="120"/>
      <c r="M68955" s="120"/>
      <c r="N68955" s="120"/>
      <c r="U68955" s="121"/>
      <c r="V68955" s="122"/>
      <c r="W68955" s="123"/>
      <c r="AC68955" s="123"/>
    </row>
    <row r="68956" spans="5:29" s="2" customFormat="1">
      <c r="E68956" s="120"/>
      <c r="M68956" s="120"/>
      <c r="N68956" s="120"/>
      <c r="U68956" s="121"/>
      <c r="V68956" s="122"/>
      <c r="W68956" s="123"/>
      <c r="AC68956" s="123"/>
    </row>
    <row r="68957" spans="5:29" s="2" customFormat="1">
      <c r="E68957" s="120"/>
      <c r="M68957" s="120"/>
      <c r="N68957" s="120"/>
      <c r="U68957" s="121"/>
      <c r="V68957" s="122"/>
      <c r="W68957" s="123"/>
      <c r="AC68957" s="123"/>
    </row>
    <row r="68958" spans="5:29" s="2" customFormat="1">
      <c r="E68958" s="120"/>
      <c r="M68958" s="120"/>
      <c r="N68958" s="120"/>
      <c r="U68958" s="121"/>
      <c r="V68958" s="122"/>
      <c r="W68958" s="123"/>
      <c r="AC68958" s="123"/>
    </row>
    <row r="68959" spans="5:29" s="2" customFormat="1">
      <c r="E68959" s="120"/>
      <c r="M68959" s="120"/>
      <c r="N68959" s="120"/>
      <c r="U68959" s="121"/>
      <c r="V68959" s="122"/>
      <c r="W68959" s="123"/>
      <c r="AC68959" s="123"/>
    </row>
    <row r="68960" spans="5:29" s="2" customFormat="1">
      <c r="E68960" s="120"/>
      <c r="M68960" s="120"/>
      <c r="N68960" s="120"/>
      <c r="U68960" s="121"/>
      <c r="V68960" s="122"/>
      <c r="W68960" s="123"/>
      <c r="AC68960" s="123"/>
    </row>
    <row r="68961" spans="5:29" s="2" customFormat="1">
      <c r="E68961" s="120"/>
      <c r="M68961" s="120"/>
      <c r="N68961" s="120"/>
      <c r="U68961" s="121"/>
      <c r="V68961" s="122"/>
      <c r="W68961" s="123"/>
      <c r="AC68961" s="123"/>
    </row>
    <row r="68962" spans="5:29" s="2" customFormat="1">
      <c r="E68962" s="120"/>
      <c r="M68962" s="120"/>
      <c r="N68962" s="120"/>
      <c r="U68962" s="121"/>
      <c r="V68962" s="122"/>
      <c r="W68962" s="123"/>
      <c r="AC68962" s="123"/>
    </row>
    <row r="68963" spans="5:29" s="2" customFormat="1">
      <c r="E68963" s="120"/>
      <c r="M68963" s="120"/>
      <c r="N68963" s="120"/>
      <c r="U68963" s="121"/>
      <c r="V68963" s="122"/>
      <c r="W68963" s="123"/>
      <c r="AC68963" s="123"/>
    </row>
    <row r="68964" spans="5:29" s="2" customFormat="1">
      <c r="E68964" s="120"/>
      <c r="M68964" s="120"/>
      <c r="N68964" s="120"/>
      <c r="U68964" s="121"/>
      <c r="V68964" s="122"/>
      <c r="W68964" s="123"/>
      <c r="AC68964" s="123"/>
    </row>
    <row r="68965" spans="5:29" s="2" customFormat="1">
      <c r="E68965" s="120"/>
      <c r="M68965" s="120"/>
      <c r="N68965" s="120"/>
      <c r="U68965" s="121"/>
      <c r="V68965" s="122"/>
      <c r="W68965" s="123"/>
      <c r="AC68965" s="123"/>
    </row>
    <row r="68966" spans="5:29" s="2" customFormat="1">
      <c r="E68966" s="120"/>
      <c r="M68966" s="120"/>
      <c r="N68966" s="120"/>
      <c r="U68966" s="121"/>
      <c r="V68966" s="122"/>
      <c r="W68966" s="123"/>
      <c r="AC68966" s="123"/>
    </row>
    <row r="68967" spans="5:29" s="2" customFormat="1">
      <c r="E68967" s="120"/>
      <c r="M68967" s="120"/>
      <c r="N68967" s="120"/>
      <c r="U68967" s="121"/>
      <c r="V68967" s="122"/>
      <c r="W68967" s="123"/>
      <c r="AC68967" s="123"/>
    </row>
    <row r="68968" spans="5:29" s="2" customFormat="1">
      <c r="E68968" s="120"/>
      <c r="M68968" s="120"/>
      <c r="N68968" s="120"/>
      <c r="U68968" s="121"/>
      <c r="V68968" s="122"/>
      <c r="W68968" s="123"/>
      <c r="AC68968" s="123"/>
    </row>
    <row r="68969" spans="5:29" s="2" customFormat="1">
      <c r="E68969" s="120"/>
      <c r="M68969" s="120"/>
      <c r="N68969" s="120"/>
      <c r="U68969" s="121"/>
      <c r="V68969" s="122"/>
      <c r="W68969" s="123"/>
      <c r="AC68969" s="123"/>
    </row>
    <row r="68970" spans="5:29" s="2" customFormat="1">
      <c r="E68970" s="120"/>
      <c r="M68970" s="120"/>
      <c r="N68970" s="120"/>
      <c r="U68970" s="121"/>
      <c r="V68970" s="122"/>
      <c r="W68970" s="123"/>
      <c r="AC68970" s="123"/>
    </row>
    <row r="68971" spans="5:29" s="2" customFormat="1">
      <c r="E68971" s="120"/>
      <c r="M68971" s="120"/>
      <c r="N68971" s="120"/>
      <c r="U68971" s="121"/>
      <c r="V68971" s="122"/>
      <c r="W68971" s="123"/>
      <c r="AC68971" s="123"/>
    </row>
    <row r="68972" spans="5:29" s="2" customFormat="1">
      <c r="E68972" s="120"/>
      <c r="M68972" s="120"/>
      <c r="N68972" s="120"/>
      <c r="U68972" s="121"/>
      <c r="V68972" s="122"/>
      <c r="W68972" s="123"/>
      <c r="AC68972" s="123"/>
    </row>
    <row r="68973" spans="5:29" s="2" customFormat="1">
      <c r="E68973" s="120"/>
      <c r="M68973" s="120"/>
      <c r="N68973" s="120"/>
      <c r="U68973" s="121"/>
      <c r="V68973" s="122"/>
      <c r="W68973" s="123"/>
      <c r="AC68973" s="123"/>
    </row>
    <row r="68974" spans="5:29" s="2" customFormat="1">
      <c r="E68974" s="120"/>
      <c r="M68974" s="120"/>
      <c r="N68974" s="120"/>
      <c r="U68974" s="121"/>
      <c r="V68974" s="122"/>
      <c r="W68974" s="123"/>
      <c r="AC68974" s="123"/>
    </row>
    <row r="68975" spans="5:29" s="2" customFormat="1">
      <c r="E68975" s="120"/>
      <c r="M68975" s="120"/>
      <c r="N68975" s="120"/>
      <c r="U68975" s="121"/>
      <c r="V68975" s="122"/>
      <c r="W68975" s="123"/>
      <c r="AC68975" s="123"/>
    </row>
    <row r="68976" spans="5:29" s="2" customFormat="1">
      <c r="E68976" s="120"/>
      <c r="M68976" s="120"/>
      <c r="N68976" s="120"/>
      <c r="U68976" s="121"/>
      <c r="V68976" s="122"/>
      <c r="W68976" s="123"/>
      <c r="AC68976" s="123"/>
    </row>
    <row r="68977" spans="5:29" s="2" customFormat="1">
      <c r="E68977" s="120"/>
      <c r="M68977" s="120"/>
      <c r="N68977" s="120"/>
      <c r="U68977" s="121"/>
      <c r="V68977" s="122"/>
      <c r="W68977" s="123"/>
      <c r="AC68977" s="123"/>
    </row>
    <row r="68978" spans="5:29" s="2" customFormat="1">
      <c r="E68978" s="120"/>
      <c r="M68978" s="120"/>
      <c r="N68978" s="120"/>
      <c r="U68978" s="121"/>
      <c r="V68978" s="122"/>
      <c r="W68978" s="123"/>
      <c r="AC68978" s="123"/>
    </row>
    <row r="68979" spans="5:29" s="2" customFormat="1">
      <c r="E68979" s="120"/>
      <c r="M68979" s="120"/>
      <c r="N68979" s="120"/>
      <c r="U68979" s="121"/>
      <c r="V68979" s="122"/>
      <c r="W68979" s="123"/>
      <c r="AC68979" s="123"/>
    </row>
    <row r="68980" spans="5:29" s="2" customFormat="1">
      <c r="E68980" s="120"/>
      <c r="M68980" s="120"/>
      <c r="N68980" s="120"/>
      <c r="U68980" s="121"/>
      <c r="V68980" s="122"/>
      <c r="W68980" s="123"/>
      <c r="AC68980" s="123"/>
    </row>
    <row r="68981" spans="5:29" s="2" customFormat="1">
      <c r="E68981" s="120"/>
      <c r="M68981" s="120"/>
      <c r="N68981" s="120"/>
      <c r="U68981" s="121"/>
      <c r="V68981" s="122"/>
      <c r="W68981" s="123"/>
      <c r="AC68981" s="123"/>
    </row>
    <row r="68982" spans="5:29" s="2" customFormat="1">
      <c r="E68982" s="120"/>
      <c r="M68982" s="120"/>
      <c r="N68982" s="120"/>
      <c r="U68982" s="121"/>
      <c r="V68982" s="122"/>
      <c r="W68982" s="123"/>
      <c r="AC68982" s="123"/>
    </row>
    <row r="68983" spans="5:29" s="2" customFormat="1">
      <c r="E68983" s="120"/>
      <c r="M68983" s="120"/>
      <c r="N68983" s="120"/>
      <c r="U68983" s="121"/>
      <c r="V68983" s="122"/>
      <c r="W68983" s="123"/>
      <c r="AC68983" s="123"/>
    </row>
    <row r="68984" spans="5:29" s="2" customFormat="1">
      <c r="E68984" s="120"/>
      <c r="M68984" s="120"/>
      <c r="N68984" s="120"/>
      <c r="U68984" s="121"/>
      <c r="V68984" s="122"/>
      <c r="W68984" s="123"/>
      <c r="AC68984" s="123"/>
    </row>
    <row r="68985" spans="5:29" s="2" customFormat="1">
      <c r="E68985" s="120"/>
      <c r="M68985" s="120"/>
      <c r="N68985" s="120"/>
      <c r="U68985" s="121"/>
      <c r="V68985" s="122"/>
      <c r="W68985" s="123"/>
      <c r="AC68985" s="123"/>
    </row>
    <row r="68986" spans="5:29" s="2" customFormat="1">
      <c r="E68986" s="120"/>
      <c r="M68986" s="120"/>
      <c r="N68986" s="120"/>
      <c r="U68986" s="121"/>
      <c r="V68986" s="122"/>
      <c r="W68986" s="123"/>
      <c r="AC68986" s="123"/>
    </row>
    <row r="68987" spans="5:29" s="2" customFormat="1">
      <c r="E68987" s="120"/>
      <c r="M68987" s="120"/>
      <c r="N68987" s="120"/>
      <c r="U68987" s="121"/>
      <c r="V68987" s="122"/>
      <c r="W68987" s="123"/>
      <c r="AC68987" s="123"/>
    </row>
    <row r="68988" spans="5:29" s="2" customFormat="1">
      <c r="E68988" s="120"/>
      <c r="M68988" s="120"/>
      <c r="N68988" s="120"/>
      <c r="U68988" s="121"/>
      <c r="V68988" s="122"/>
      <c r="W68988" s="123"/>
      <c r="AC68988" s="123"/>
    </row>
    <row r="68989" spans="5:29" s="2" customFormat="1">
      <c r="E68989" s="120"/>
      <c r="M68989" s="120"/>
      <c r="N68989" s="120"/>
      <c r="U68989" s="121"/>
      <c r="V68989" s="122"/>
      <c r="W68989" s="123"/>
      <c r="AC68989" s="123"/>
    </row>
    <row r="68990" spans="5:29" s="2" customFormat="1">
      <c r="E68990" s="120"/>
      <c r="M68990" s="120"/>
      <c r="N68990" s="120"/>
      <c r="U68990" s="121"/>
      <c r="V68990" s="122"/>
      <c r="W68990" s="123"/>
      <c r="AC68990" s="123"/>
    </row>
    <row r="68991" spans="5:29" s="2" customFormat="1">
      <c r="E68991" s="120"/>
      <c r="M68991" s="120"/>
      <c r="N68991" s="120"/>
      <c r="U68991" s="121"/>
      <c r="V68991" s="122"/>
      <c r="W68991" s="123"/>
      <c r="AC68991" s="123"/>
    </row>
    <row r="68992" spans="5:29" s="2" customFormat="1">
      <c r="E68992" s="120"/>
      <c r="M68992" s="120"/>
      <c r="N68992" s="120"/>
      <c r="U68992" s="121"/>
      <c r="V68992" s="122"/>
      <c r="W68992" s="123"/>
      <c r="AC68992" s="123"/>
    </row>
    <row r="68993" spans="5:29" s="2" customFormat="1">
      <c r="E68993" s="120"/>
      <c r="M68993" s="120"/>
      <c r="N68993" s="120"/>
      <c r="U68993" s="121"/>
      <c r="V68993" s="122"/>
      <c r="W68993" s="123"/>
      <c r="AC68993" s="123"/>
    </row>
    <row r="68994" spans="5:29" s="2" customFormat="1">
      <c r="E68994" s="120"/>
      <c r="M68994" s="120"/>
      <c r="N68994" s="120"/>
      <c r="U68994" s="121"/>
      <c r="V68994" s="122"/>
      <c r="W68994" s="123"/>
      <c r="AC68994" s="123"/>
    </row>
    <row r="68995" spans="5:29" s="2" customFormat="1">
      <c r="E68995" s="120"/>
      <c r="M68995" s="120"/>
      <c r="N68995" s="120"/>
      <c r="U68995" s="121"/>
      <c r="V68995" s="122"/>
      <c r="W68995" s="123"/>
      <c r="AC68995" s="123"/>
    </row>
    <row r="68996" spans="5:29" s="2" customFormat="1">
      <c r="E68996" s="120"/>
      <c r="M68996" s="120"/>
      <c r="N68996" s="120"/>
      <c r="U68996" s="121"/>
      <c r="V68996" s="122"/>
      <c r="W68996" s="123"/>
      <c r="AC68996" s="123"/>
    </row>
    <row r="68997" spans="5:29" s="2" customFormat="1">
      <c r="E68997" s="120"/>
      <c r="M68997" s="120"/>
      <c r="N68997" s="120"/>
      <c r="U68997" s="121"/>
      <c r="V68997" s="122"/>
      <c r="W68997" s="123"/>
      <c r="AC68997" s="123"/>
    </row>
    <row r="68998" spans="5:29" s="2" customFormat="1">
      <c r="E68998" s="120"/>
      <c r="M68998" s="120"/>
      <c r="N68998" s="120"/>
      <c r="U68998" s="121"/>
      <c r="V68998" s="122"/>
      <c r="W68998" s="123"/>
      <c r="AC68998" s="123"/>
    </row>
    <row r="68999" spans="5:29" s="2" customFormat="1">
      <c r="E68999" s="120"/>
      <c r="M68999" s="120"/>
      <c r="N68999" s="120"/>
      <c r="U68999" s="121"/>
      <c r="V68999" s="122"/>
      <c r="W68999" s="123"/>
      <c r="AC68999" s="123"/>
    </row>
    <row r="69000" spans="5:29" s="2" customFormat="1">
      <c r="E69000" s="120"/>
      <c r="M69000" s="120"/>
      <c r="N69000" s="120"/>
      <c r="U69000" s="121"/>
      <c r="V69000" s="122"/>
      <c r="W69000" s="123"/>
      <c r="AC69000" s="123"/>
    </row>
    <row r="69001" spans="5:29" s="2" customFormat="1">
      <c r="E69001" s="120"/>
      <c r="M69001" s="120"/>
      <c r="N69001" s="120"/>
      <c r="U69001" s="121"/>
      <c r="V69001" s="122"/>
      <c r="W69001" s="123"/>
      <c r="AC69001" s="123"/>
    </row>
    <row r="69002" spans="5:29" s="2" customFormat="1">
      <c r="E69002" s="120"/>
      <c r="M69002" s="120"/>
      <c r="N69002" s="120"/>
      <c r="U69002" s="121"/>
      <c r="V69002" s="122"/>
      <c r="W69002" s="123"/>
      <c r="AC69002" s="123"/>
    </row>
    <row r="69003" spans="5:29" s="2" customFormat="1">
      <c r="E69003" s="120"/>
      <c r="M69003" s="120"/>
      <c r="N69003" s="120"/>
      <c r="U69003" s="121"/>
      <c r="V69003" s="122"/>
      <c r="W69003" s="123"/>
      <c r="AC69003" s="123"/>
    </row>
    <row r="69004" spans="5:29" s="2" customFormat="1">
      <c r="E69004" s="120"/>
      <c r="M69004" s="120"/>
      <c r="N69004" s="120"/>
      <c r="U69004" s="121"/>
      <c r="V69004" s="122"/>
      <c r="W69004" s="123"/>
      <c r="AC69004" s="123"/>
    </row>
    <row r="69005" spans="5:29" s="2" customFormat="1">
      <c r="E69005" s="120"/>
      <c r="M69005" s="120"/>
      <c r="N69005" s="120"/>
      <c r="U69005" s="121"/>
      <c r="V69005" s="122"/>
      <c r="W69005" s="123"/>
      <c r="AC69005" s="123"/>
    </row>
    <row r="69006" spans="5:29" s="2" customFormat="1">
      <c r="E69006" s="120"/>
      <c r="M69006" s="120"/>
      <c r="N69006" s="120"/>
      <c r="U69006" s="121"/>
      <c r="V69006" s="122"/>
      <c r="W69006" s="123"/>
      <c r="AC69006" s="123"/>
    </row>
    <row r="69007" spans="5:29" s="2" customFormat="1">
      <c r="E69007" s="120"/>
      <c r="M69007" s="120"/>
      <c r="N69007" s="120"/>
      <c r="U69007" s="121"/>
      <c r="V69007" s="122"/>
      <c r="W69007" s="123"/>
      <c r="AC69007" s="123"/>
    </row>
    <row r="69008" spans="5:29" s="2" customFormat="1">
      <c r="E69008" s="120"/>
      <c r="M69008" s="120"/>
      <c r="N69008" s="120"/>
      <c r="U69008" s="121"/>
      <c r="V69008" s="122"/>
      <c r="W69008" s="123"/>
      <c r="AC69008" s="123"/>
    </row>
    <row r="69009" spans="5:29" s="2" customFormat="1">
      <c r="E69009" s="120"/>
      <c r="M69009" s="120"/>
      <c r="N69009" s="120"/>
      <c r="U69009" s="121"/>
      <c r="V69009" s="122"/>
      <c r="W69009" s="123"/>
      <c r="AC69009" s="123"/>
    </row>
    <row r="69010" spans="5:29" s="2" customFormat="1">
      <c r="E69010" s="120"/>
      <c r="M69010" s="120"/>
      <c r="N69010" s="120"/>
      <c r="U69010" s="121"/>
      <c r="V69010" s="122"/>
      <c r="W69010" s="123"/>
      <c r="AC69010" s="123"/>
    </row>
    <row r="69011" spans="5:29" s="2" customFormat="1">
      <c r="E69011" s="120"/>
      <c r="M69011" s="120"/>
      <c r="N69011" s="120"/>
      <c r="U69011" s="121"/>
      <c r="V69011" s="122"/>
      <c r="W69011" s="123"/>
      <c r="AC69011" s="123"/>
    </row>
    <row r="69012" spans="5:29" s="2" customFormat="1">
      <c r="E69012" s="120"/>
      <c r="M69012" s="120"/>
      <c r="N69012" s="120"/>
      <c r="U69012" s="121"/>
      <c r="V69012" s="122"/>
      <c r="W69012" s="123"/>
      <c r="AC69012" s="123"/>
    </row>
    <row r="69013" spans="5:29" s="2" customFormat="1">
      <c r="E69013" s="120"/>
      <c r="M69013" s="120"/>
      <c r="N69013" s="120"/>
      <c r="U69013" s="121"/>
      <c r="V69013" s="122"/>
      <c r="W69013" s="123"/>
      <c r="AC69013" s="123"/>
    </row>
    <row r="69014" spans="5:29" s="2" customFormat="1">
      <c r="E69014" s="120"/>
      <c r="M69014" s="120"/>
      <c r="N69014" s="120"/>
      <c r="U69014" s="121"/>
      <c r="V69014" s="122"/>
      <c r="W69014" s="123"/>
      <c r="AC69014" s="123"/>
    </row>
    <row r="69015" spans="5:29" s="2" customFormat="1">
      <c r="E69015" s="120"/>
      <c r="M69015" s="120"/>
      <c r="N69015" s="120"/>
      <c r="U69015" s="121"/>
      <c r="V69015" s="122"/>
      <c r="W69015" s="123"/>
      <c r="AC69015" s="123"/>
    </row>
    <row r="69016" spans="5:29" s="2" customFormat="1">
      <c r="E69016" s="120"/>
      <c r="M69016" s="120"/>
      <c r="N69016" s="120"/>
      <c r="U69016" s="121"/>
      <c r="V69016" s="122"/>
      <c r="W69016" s="123"/>
      <c r="AC69016" s="123"/>
    </row>
    <row r="69017" spans="5:29" s="2" customFormat="1">
      <c r="E69017" s="120"/>
      <c r="M69017" s="120"/>
      <c r="N69017" s="120"/>
      <c r="U69017" s="121"/>
      <c r="V69017" s="122"/>
      <c r="W69017" s="123"/>
      <c r="AC69017" s="123"/>
    </row>
    <row r="69018" spans="5:29" s="2" customFormat="1">
      <c r="E69018" s="120"/>
      <c r="M69018" s="120"/>
      <c r="N69018" s="120"/>
      <c r="U69018" s="121"/>
      <c r="V69018" s="122"/>
      <c r="W69018" s="123"/>
      <c r="AC69018" s="123"/>
    </row>
    <row r="69019" spans="5:29" s="2" customFormat="1">
      <c r="E69019" s="120"/>
      <c r="M69019" s="120"/>
      <c r="N69019" s="120"/>
      <c r="U69019" s="121"/>
      <c r="V69019" s="122"/>
      <c r="W69019" s="123"/>
      <c r="AC69019" s="123"/>
    </row>
    <row r="69020" spans="5:29" s="2" customFormat="1">
      <c r="E69020" s="120"/>
      <c r="M69020" s="120"/>
      <c r="N69020" s="120"/>
      <c r="U69020" s="121"/>
      <c r="V69020" s="122"/>
      <c r="W69020" s="123"/>
      <c r="AC69020" s="123"/>
    </row>
    <row r="69021" spans="5:29" s="2" customFormat="1">
      <c r="E69021" s="120"/>
      <c r="M69021" s="120"/>
      <c r="N69021" s="120"/>
      <c r="U69021" s="121"/>
      <c r="V69021" s="122"/>
      <c r="W69021" s="123"/>
      <c r="AC69021" s="123"/>
    </row>
    <row r="69022" spans="5:29" s="2" customFormat="1">
      <c r="E69022" s="120"/>
      <c r="M69022" s="120"/>
      <c r="N69022" s="120"/>
      <c r="U69022" s="121"/>
      <c r="V69022" s="122"/>
      <c r="W69022" s="123"/>
      <c r="AC69022" s="123"/>
    </row>
    <row r="69023" spans="5:29" s="2" customFormat="1">
      <c r="E69023" s="120"/>
      <c r="M69023" s="120"/>
      <c r="N69023" s="120"/>
      <c r="U69023" s="121"/>
      <c r="V69023" s="122"/>
      <c r="W69023" s="123"/>
      <c r="AC69023" s="123"/>
    </row>
    <row r="69024" spans="5:29" s="2" customFormat="1">
      <c r="E69024" s="120"/>
      <c r="M69024" s="120"/>
      <c r="N69024" s="120"/>
      <c r="U69024" s="121"/>
      <c r="V69024" s="122"/>
      <c r="W69024" s="123"/>
      <c r="AC69024" s="123"/>
    </row>
    <row r="69025" spans="5:29" s="2" customFormat="1">
      <c r="E69025" s="120"/>
      <c r="M69025" s="120"/>
      <c r="N69025" s="120"/>
      <c r="U69025" s="121"/>
      <c r="V69025" s="122"/>
      <c r="W69025" s="123"/>
      <c r="AC69025" s="123"/>
    </row>
    <row r="69026" spans="5:29" s="2" customFormat="1">
      <c r="E69026" s="120"/>
      <c r="M69026" s="120"/>
      <c r="N69026" s="120"/>
      <c r="U69026" s="121"/>
      <c r="V69026" s="122"/>
      <c r="W69026" s="123"/>
      <c r="AC69026" s="123"/>
    </row>
    <row r="69027" spans="5:29" s="2" customFormat="1">
      <c r="E69027" s="120"/>
      <c r="M69027" s="120"/>
      <c r="N69027" s="120"/>
      <c r="U69027" s="121"/>
      <c r="V69027" s="122"/>
      <c r="W69027" s="123"/>
      <c r="AC69027" s="123"/>
    </row>
    <row r="69028" spans="5:29" s="2" customFormat="1">
      <c r="E69028" s="120"/>
      <c r="M69028" s="120"/>
      <c r="N69028" s="120"/>
      <c r="U69028" s="121"/>
      <c r="V69028" s="122"/>
      <c r="W69028" s="123"/>
      <c r="AC69028" s="123"/>
    </row>
    <row r="69029" spans="5:29" s="2" customFormat="1">
      <c r="E69029" s="120"/>
      <c r="M69029" s="120"/>
      <c r="N69029" s="120"/>
      <c r="U69029" s="121"/>
      <c r="V69029" s="122"/>
      <c r="W69029" s="123"/>
      <c r="AC69029" s="123"/>
    </row>
    <row r="69030" spans="5:29" s="2" customFormat="1">
      <c r="E69030" s="120"/>
      <c r="M69030" s="120"/>
      <c r="N69030" s="120"/>
      <c r="U69030" s="121"/>
      <c r="V69030" s="122"/>
      <c r="W69030" s="123"/>
      <c r="AC69030" s="123"/>
    </row>
    <row r="69031" spans="5:29" s="2" customFormat="1">
      <c r="E69031" s="120"/>
      <c r="M69031" s="120"/>
      <c r="N69031" s="120"/>
      <c r="U69031" s="121"/>
      <c r="V69031" s="122"/>
      <c r="W69031" s="123"/>
      <c r="AC69031" s="123"/>
    </row>
    <row r="69032" spans="5:29" s="2" customFormat="1">
      <c r="E69032" s="120"/>
      <c r="M69032" s="120"/>
      <c r="N69032" s="120"/>
      <c r="U69032" s="121"/>
      <c r="V69032" s="122"/>
      <c r="W69032" s="123"/>
      <c r="AC69032" s="123"/>
    </row>
    <row r="69033" spans="5:29" s="2" customFormat="1">
      <c r="E69033" s="120"/>
      <c r="M69033" s="120"/>
      <c r="N69033" s="120"/>
      <c r="U69033" s="121"/>
      <c r="V69033" s="122"/>
      <c r="W69033" s="123"/>
      <c r="AC69033" s="123"/>
    </row>
    <row r="69034" spans="5:29" s="2" customFormat="1">
      <c r="E69034" s="120"/>
      <c r="M69034" s="120"/>
      <c r="N69034" s="120"/>
      <c r="U69034" s="121"/>
      <c r="V69034" s="122"/>
      <c r="W69034" s="123"/>
      <c r="AC69034" s="123"/>
    </row>
    <row r="69035" spans="5:29" s="2" customFormat="1">
      <c r="E69035" s="120"/>
      <c r="M69035" s="120"/>
      <c r="N69035" s="120"/>
      <c r="U69035" s="121"/>
      <c r="V69035" s="122"/>
      <c r="W69035" s="123"/>
      <c r="AC69035" s="123"/>
    </row>
    <row r="69036" spans="5:29" s="2" customFormat="1">
      <c r="E69036" s="120"/>
      <c r="M69036" s="120"/>
      <c r="N69036" s="120"/>
      <c r="U69036" s="121"/>
      <c r="V69036" s="122"/>
      <c r="W69036" s="123"/>
      <c r="AC69036" s="123"/>
    </row>
    <row r="69037" spans="5:29" s="2" customFormat="1">
      <c r="E69037" s="120"/>
      <c r="M69037" s="120"/>
      <c r="N69037" s="120"/>
      <c r="U69037" s="121"/>
      <c r="V69037" s="122"/>
      <c r="W69037" s="123"/>
      <c r="AC69037" s="123"/>
    </row>
    <row r="69038" spans="5:29" s="2" customFormat="1">
      <c r="E69038" s="120"/>
      <c r="M69038" s="120"/>
      <c r="N69038" s="120"/>
      <c r="U69038" s="121"/>
      <c r="V69038" s="122"/>
      <c r="W69038" s="123"/>
      <c r="AC69038" s="123"/>
    </row>
    <row r="69039" spans="5:29" s="2" customFormat="1">
      <c r="E69039" s="120"/>
      <c r="M69039" s="120"/>
      <c r="N69039" s="120"/>
      <c r="U69039" s="121"/>
      <c r="V69039" s="122"/>
      <c r="W69039" s="123"/>
      <c r="AC69039" s="123"/>
    </row>
    <row r="69040" spans="5:29" s="2" customFormat="1">
      <c r="E69040" s="120"/>
      <c r="M69040" s="120"/>
      <c r="N69040" s="120"/>
      <c r="U69040" s="121"/>
      <c r="V69040" s="122"/>
      <c r="W69040" s="123"/>
      <c r="AC69040" s="123"/>
    </row>
    <row r="69041" spans="5:29" s="2" customFormat="1">
      <c r="E69041" s="120"/>
      <c r="M69041" s="120"/>
      <c r="N69041" s="120"/>
      <c r="U69041" s="121"/>
      <c r="V69041" s="122"/>
      <c r="W69041" s="123"/>
      <c r="AC69041" s="123"/>
    </row>
    <row r="69042" spans="5:29" s="2" customFormat="1">
      <c r="E69042" s="120"/>
      <c r="M69042" s="120"/>
      <c r="N69042" s="120"/>
      <c r="U69042" s="121"/>
      <c r="V69042" s="122"/>
      <c r="W69042" s="123"/>
      <c r="AC69042" s="123"/>
    </row>
    <row r="69043" spans="5:29" s="2" customFormat="1">
      <c r="E69043" s="120"/>
      <c r="M69043" s="120"/>
      <c r="N69043" s="120"/>
      <c r="U69043" s="121"/>
      <c r="V69043" s="122"/>
      <c r="W69043" s="123"/>
      <c r="AC69043" s="123"/>
    </row>
    <row r="69044" spans="5:29" s="2" customFormat="1">
      <c r="E69044" s="120"/>
      <c r="M69044" s="120"/>
      <c r="N69044" s="120"/>
      <c r="U69044" s="121"/>
      <c r="V69044" s="122"/>
      <c r="W69044" s="123"/>
      <c r="AC69044" s="123"/>
    </row>
    <row r="69045" spans="5:29" s="2" customFormat="1">
      <c r="E69045" s="120"/>
      <c r="M69045" s="120"/>
      <c r="N69045" s="120"/>
      <c r="U69045" s="121"/>
      <c r="V69045" s="122"/>
      <c r="W69045" s="123"/>
      <c r="AC69045" s="123"/>
    </row>
    <row r="69046" spans="5:29" s="2" customFormat="1">
      <c r="E69046" s="120"/>
      <c r="M69046" s="120"/>
      <c r="N69046" s="120"/>
      <c r="U69046" s="121"/>
      <c r="V69046" s="122"/>
      <c r="W69046" s="123"/>
      <c r="AC69046" s="123"/>
    </row>
    <row r="69047" spans="5:29" s="2" customFormat="1">
      <c r="E69047" s="120"/>
      <c r="M69047" s="120"/>
      <c r="N69047" s="120"/>
      <c r="U69047" s="121"/>
      <c r="V69047" s="122"/>
      <c r="W69047" s="123"/>
      <c r="AC69047" s="123"/>
    </row>
    <row r="69048" spans="5:29" s="2" customFormat="1">
      <c r="E69048" s="120"/>
      <c r="M69048" s="120"/>
      <c r="N69048" s="120"/>
      <c r="U69048" s="121"/>
      <c r="V69048" s="122"/>
      <c r="W69048" s="123"/>
      <c r="AC69048" s="123"/>
    </row>
    <row r="69049" spans="5:29" s="2" customFormat="1">
      <c r="E69049" s="120"/>
      <c r="M69049" s="120"/>
      <c r="N69049" s="120"/>
      <c r="U69049" s="121"/>
      <c r="V69049" s="122"/>
      <c r="W69049" s="123"/>
      <c r="AC69049" s="123"/>
    </row>
    <row r="69050" spans="5:29" s="2" customFormat="1">
      <c r="E69050" s="120"/>
      <c r="M69050" s="120"/>
      <c r="N69050" s="120"/>
      <c r="U69050" s="121"/>
      <c r="V69050" s="122"/>
      <c r="W69050" s="123"/>
      <c r="AC69050" s="123"/>
    </row>
    <row r="69051" spans="5:29" s="2" customFormat="1">
      <c r="E69051" s="120"/>
      <c r="M69051" s="120"/>
      <c r="N69051" s="120"/>
      <c r="U69051" s="121"/>
      <c r="V69051" s="122"/>
      <c r="W69051" s="123"/>
      <c r="AC69051" s="123"/>
    </row>
    <row r="69052" spans="5:29" s="2" customFormat="1">
      <c r="E69052" s="120"/>
      <c r="M69052" s="120"/>
      <c r="N69052" s="120"/>
      <c r="U69052" s="121"/>
      <c r="V69052" s="122"/>
      <c r="W69052" s="123"/>
      <c r="AC69052" s="123"/>
    </row>
    <row r="69053" spans="5:29" s="2" customFormat="1">
      <c r="E69053" s="120"/>
      <c r="M69053" s="120"/>
      <c r="N69053" s="120"/>
      <c r="U69053" s="121"/>
      <c r="V69053" s="122"/>
      <c r="W69053" s="123"/>
      <c r="AC69053" s="123"/>
    </row>
    <row r="69054" spans="5:29" s="2" customFormat="1">
      <c r="E69054" s="120"/>
      <c r="M69054" s="120"/>
      <c r="N69054" s="120"/>
      <c r="U69054" s="121"/>
      <c r="V69054" s="122"/>
      <c r="W69054" s="123"/>
      <c r="AC69054" s="123"/>
    </row>
    <row r="69055" spans="5:29" s="2" customFormat="1">
      <c r="E69055" s="120"/>
      <c r="M69055" s="120"/>
      <c r="N69055" s="120"/>
      <c r="U69055" s="121"/>
      <c r="V69055" s="122"/>
      <c r="W69055" s="123"/>
      <c r="AC69055" s="123"/>
    </row>
    <row r="69056" spans="5:29" s="2" customFormat="1">
      <c r="E69056" s="120"/>
      <c r="M69056" s="120"/>
      <c r="N69056" s="120"/>
      <c r="U69056" s="121"/>
      <c r="V69056" s="122"/>
      <c r="W69056" s="123"/>
      <c r="AC69056" s="123"/>
    </row>
    <row r="69057" spans="5:29" s="2" customFormat="1">
      <c r="E69057" s="120"/>
      <c r="M69057" s="120"/>
      <c r="N69057" s="120"/>
      <c r="U69057" s="121"/>
      <c r="V69057" s="122"/>
      <c r="W69057" s="123"/>
      <c r="AC69057" s="123"/>
    </row>
    <row r="69058" spans="5:29" s="2" customFormat="1">
      <c r="E69058" s="120"/>
      <c r="M69058" s="120"/>
      <c r="N69058" s="120"/>
      <c r="U69058" s="121"/>
      <c r="V69058" s="122"/>
      <c r="W69058" s="123"/>
      <c r="AC69058" s="123"/>
    </row>
    <row r="69059" spans="5:29" s="2" customFormat="1">
      <c r="E69059" s="120"/>
      <c r="M69059" s="120"/>
      <c r="N69059" s="120"/>
      <c r="U69059" s="121"/>
      <c r="V69059" s="122"/>
      <c r="W69059" s="123"/>
      <c r="AC69059" s="123"/>
    </row>
    <row r="69060" spans="5:29" s="2" customFormat="1">
      <c r="E69060" s="120"/>
      <c r="M69060" s="120"/>
      <c r="N69060" s="120"/>
      <c r="U69060" s="121"/>
      <c r="V69060" s="122"/>
      <c r="W69060" s="123"/>
      <c r="AC69060" s="123"/>
    </row>
    <row r="69061" spans="5:29" s="2" customFormat="1">
      <c r="E69061" s="120"/>
      <c r="M69061" s="120"/>
      <c r="N69061" s="120"/>
      <c r="U69061" s="121"/>
      <c r="V69061" s="122"/>
      <c r="W69061" s="123"/>
      <c r="AC69061" s="123"/>
    </row>
    <row r="69062" spans="5:29" s="2" customFormat="1">
      <c r="E69062" s="120"/>
      <c r="M69062" s="120"/>
      <c r="N69062" s="120"/>
      <c r="U69062" s="121"/>
      <c r="V69062" s="122"/>
      <c r="W69062" s="123"/>
      <c r="AC69062" s="123"/>
    </row>
    <row r="69063" spans="5:29" s="2" customFormat="1">
      <c r="E69063" s="120"/>
      <c r="M69063" s="120"/>
      <c r="N69063" s="120"/>
      <c r="U69063" s="121"/>
      <c r="V69063" s="122"/>
      <c r="W69063" s="123"/>
      <c r="AC69063" s="123"/>
    </row>
    <row r="69064" spans="5:29" s="2" customFormat="1">
      <c r="E69064" s="120"/>
      <c r="M69064" s="120"/>
      <c r="N69064" s="120"/>
      <c r="U69064" s="121"/>
      <c r="V69064" s="122"/>
      <c r="W69064" s="123"/>
      <c r="AC69064" s="123"/>
    </row>
    <row r="69065" spans="5:29" s="2" customFormat="1">
      <c r="E69065" s="120"/>
      <c r="M69065" s="120"/>
      <c r="N69065" s="120"/>
      <c r="U69065" s="121"/>
      <c r="V69065" s="122"/>
      <c r="W69065" s="123"/>
      <c r="AC69065" s="123"/>
    </row>
    <row r="69066" spans="5:29" s="2" customFormat="1">
      <c r="E69066" s="120"/>
      <c r="M69066" s="120"/>
      <c r="N69066" s="120"/>
      <c r="U69066" s="121"/>
      <c r="V69066" s="122"/>
      <c r="W69066" s="123"/>
      <c r="AC69066" s="123"/>
    </row>
    <row r="69067" spans="5:29" s="2" customFormat="1">
      <c r="E69067" s="120"/>
      <c r="M69067" s="120"/>
      <c r="N69067" s="120"/>
      <c r="U69067" s="121"/>
      <c r="V69067" s="122"/>
      <c r="W69067" s="123"/>
      <c r="AC69067" s="123"/>
    </row>
    <row r="69068" spans="5:29" s="2" customFormat="1">
      <c r="E69068" s="120"/>
      <c r="M69068" s="120"/>
      <c r="N69068" s="120"/>
      <c r="U69068" s="121"/>
      <c r="V69068" s="122"/>
      <c r="W69068" s="123"/>
      <c r="AC69068" s="123"/>
    </row>
    <row r="69069" spans="5:29" s="2" customFormat="1">
      <c r="E69069" s="120"/>
      <c r="M69069" s="120"/>
      <c r="N69069" s="120"/>
      <c r="U69069" s="121"/>
      <c r="V69069" s="122"/>
      <c r="W69069" s="123"/>
      <c r="AC69069" s="123"/>
    </row>
    <row r="69070" spans="5:29" s="2" customFormat="1">
      <c r="E69070" s="120"/>
      <c r="M69070" s="120"/>
      <c r="N69070" s="120"/>
      <c r="U69070" s="121"/>
      <c r="V69070" s="122"/>
      <c r="W69070" s="123"/>
      <c r="AC69070" s="123"/>
    </row>
    <row r="69071" spans="5:29" s="2" customFormat="1">
      <c r="E69071" s="120"/>
      <c r="M69071" s="120"/>
      <c r="N69071" s="120"/>
      <c r="U69071" s="121"/>
      <c r="V69071" s="122"/>
      <c r="W69071" s="123"/>
      <c r="AC69071" s="123"/>
    </row>
    <row r="69072" spans="5:29" s="2" customFormat="1">
      <c r="E69072" s="120"/>
      <c r="M69072" s="120"/>
      <c r="N69072" s="120"/>
      <c r="U69072" s="121"/>
      <c r="V69072" s="122"/>
      <c r="W69072" s="123"/>
      <c r="AC69072" s="123"/>
    </row>
    <row r="69073" spans="5:29" s="2" customFormat="1">
      <c r="E69073" s="120"/>
      <c r="M69073" s="120"/>
      <c r="N69073" s="120"/>
      <c r="U69073" s="121"/>
      <c r="V69073" s="122"/>
      <c r="W69073" s="123"/>
      <c r="AC69073" s="123"/>
    </row>
    <row r="69074" spans="5:29" s="2" customFormat="1">
      <c r="E69074" s="120"/>
      <c r="M69074" s="120"/>
      <c r="N69074" s="120"/>
      <c r="U69074" s="121"/>
      <c r="V69074" s="122"/>
      <c r="W69074" s="123"/>
      <c r="AC69074" s="123"/>
    </row>
    <row r="69075" spans="5:29" s="2" customFormat="1">
      <c r="E69075" s="120"/>
      <c r="M69075" s="120"/>
      <c r="N69075" s="120"/>
      <c r="U69075" s="121"/>
      <c r="V69075" s="122"/>
      <c r="W69075" s="123"/>
      <c r="AC69075" s="123"/>
    </row>
    <row r="69076" spans="5:29" s="2" customFormat="1">
      <c r="E69076" s="120"/>
      <c r="M69076" s="120"/>
      <c r="N69076" s="120"/>
      <c r="U69076" s="121"/>
      <c r="V69076" s="122"/>
      <c r="W69076" s="123"/>
      <c r="AC69076" s="123"/>
    </row>
    <row r="69077" spans="5:29" s="2" customFormat="1">
      <c r="E69077" s="120"/>
      <c r="M69077" s="120"/>
      <c r="N69077" s="120"/>
      <c r="U69077" s="121"/>
      <c r="V69077" s="122"/>
      <c r="W69077" s="123"/>
      <c r="AC69077" s="123"/>
    </row>
    <row r="69078" spans="5:29" s="2" customFormat="1">
      <c r="E69078" s="120"/>
      <c r="M69078" s="120"/>
      <c r="N69078" s="120"/>
      <c r="U69078" s="121"/>
      <c r="V69078" s="122"/>
      <c r="W69078" s="123"/>
      <c r="AC69078" s="123"/>
    </row>
    <row r="69079" spans="5:29" s="2" customFormat="1">
      <c r="E69079" s="120"/>
      <c r="M69079" s="120"/>
      <c r="N69079" s="120"/>
      <c r="U69079" s="121"/>
      <c r="V69079" s="122"/>
      <c r="W69079" s="123"/>
      <c r="AC69079" s="123"/>
    </row>
    <row r="69080" spans="5:29" s="2" customFormat="1">
      <c r="E69080" s="120"/>
      <c r="M69080" s="120"/>
      <c r="N69080" s="120"/>
      <c r="U69080" s="121"/>
      <c r="V69080" s="122"/>
      <c r="W69080" s="123"/>
      <c r="AC69080" s="123"/>
    </row>
    <row r="69081" spans="5:29" s="2" customFormat="1">
      <c r="E69081" s="120"/>
      <c r="M69081" s="120"/>
      <c r="N69081" s="120"/>
      <c r="U69081" s="121"/>
      <c r="V69081" s="122"/>
      <c r="W69081" s="123"/>
      <c r="AC69081" s="123"/>
    </row>
    <row r="69082" spans="5:29" s="2" customFormat="1">
      <c r="E69082" s="120"/>
      <c r="M69082" s="120"/>
      <c r="N69082" s="120"/>
      <c r="U69082" s="121"/>
      <c r="V69082" s="122"/>
      <c r="W69082" s="123"/>
      <c r="AC69082" s="123"/>
    </row>
    <row r="69083" spans="5:29" s="2" customFormat="1">
      <c r="E69083" s="120"/>
      <c r="M69083" s="120"/>
      <c r="N69083" s="120"/>
      <c r="U69083" s="121"/>
      <c r="V69083" s="122"/>
      <c r="W69083" s="123"/>
      <c r="AC69083" s="123"/>
    </row>
    <row r="69084" spans="5:29" s="2" customFormat="1">
      <c r="E69084" s="120"/>
      <c r="M69084" s="120"/>
      <c r="N69084" s="120"/>
      <c r="U69084" s="121"/>
      <c r="V69084" s="122"/>
      <c r="W69084" s="123"/>
      <c r="AC69084" s="123"/>
    </row>
    <row r="69085" spans="5:29" s="2" customFormat="1">
      <c r="E69085" s="120"/>
      <c r="M69085" s="120"/>
      <c r="N69085" s="120"/>
      <c r="U69085" s="121"/>
      <c r="V69085" s="122"/>
      <c r="W69085" s="123"/>
      <c r="AC69085" s="123"/>
    </row>
    <row r="69086" spans="5:29" s="2" customFormat="1">
      <c r="E69086" s="120"/>
      <c r="M69086" s="120"/>
      <c r="N69086" s="120"/>
      <c r="U69086" s="121"/>
      <c r="V69086" s="122"/>
      <c r="W69086" s="123"/>
      <c r="AC69086" s="123"/>
    </row>
    <row r="69087" spans="5:29" s="2" customFormat="1">
      <c r="E69087" s="120"/>
      <c r="M69087" s="120"/>
      <c r="N69087" s="120"/>
      <c r="U69087" s="121"/>
      <c r="V69087" s="122"/>
      <c r="W69087" s="123"/>
      <c r="AC69087" s="123"/>
    </row>
    <row r="69088" spans="5:29" s="2" customFormat="1">
      <c r="E69088" s="120"/>
      <c r="M69088" s="120"/>
      <c r="N69088" s="120"/>
      <c r="U69088" s="121"/>
      <c r="V69088" s="122"/>
      <c r="W69088" s="123"/>
      <c r="AC69088" s="123"/>
    </row>
    <row r="69089" spans="5:29" s="2" customFormat="1">
      <c r="E69089" s="120"/>
      <c r="M69089" s="120"/>
      <c r="N69089" s="120"/>
      <c r="U69089" s="121"/>
      <c r="V69089" s="122"/>
      <c r="W69089" s="123"/>
      <c r="AC69089" s="123"/>
    </row>
    <row r="69090" spans="5:29" s="2" customFormat="1">
      <c r="E69090" s="120"/>
      <c r="M69090" s="120"/>
      <c r="N69090" s="120"/>
      <c r="U69090" s="121"/>
      <c r="V69090" s="122"/>
      <c r="W69090" s="123"/>
      <c r="AC69090" s="123"/>
    </row>
    <row r="69091" spans="5:29" s="2" customFormat="1">
      <c r="E69091" s="120"/>
      <c r="M69091" s="120"/>
      <c r="N69091" s="120"/>
      <c r="U69091" s="121"/>
      <c r="V69091" s="122"/>
      <c r="W69091" s="123"/>
      <c r="AC69091" s="123"/>
    </row>
    <row r="69092" spans="5:29" s="2" customFormat="1">
      <c r="E69092" s="120"/>
      <c r="M69092" s="120"/>
      <c r="N69092" s="120"/>
      <c r="U69092" s="121"/>
      <c r="V69092" s="122"/>
      <c r="W69092" s="123"/>
      <c r="AC69092" s="123"/>
    </row>
    <row r="69093" spans="5:29" s="2" customFormat="1">
      <c r="E69093" s="120"/>
      <c r="M69093" s="120"/>
      <c r="N69093" s="120"/>
      <c r="U69093" s="121"/>
      <c r="V69093" s="122"/>
      <c r="W69093" s="123"/>
      <c r="AC69093" s="123"/>
    </row>
    <row r="69094" spans="5:29" s="2" customFormat="1">
      <c r="E69094" s="120"/>
      <c r="M69094" s="120"/>
      <c r="N69094" s="120"/>
      <c r="U69094" s="121"/>
      <c r="V69094" s="122"/>
      <c r="W69094" s="123"/>
      <c r="AC69094" s="123"/>
    </row>
    <row r="69095" spans="5:29" s="2" customFormat="1">
      <c r="E69095" s="120"/>
      <c r="M69095" s="120"/>
      <c r="N69095" s="120"/>
      <c r="U69095" s="121"/>
      <c r="V69095" s="122"/>
      <c r="W69095" s="123"/>
      <c r="AC69095" s="123"/>
    </row>
    <row r="69096" spans="5:29" s="2" customFormat="1">
      <c r="E69096" s="120"/>
      <c r="M69096" s="120"/>
      <c r="N69096" s="120"/>
      <c r="U69096" s="121"/>
      <c r="V69096" s="122"/>
      <c r="W69096" s="123"/>
      <c r="AC69096" s="123"/>
    </row>
    <row r="69097" spans="5:29" s="2" customFormat="1">
      <c r="E69097" s="120"/>
      <c r="M69097" s="120"/>
      <c r="N69097" s="120"/>
      <c r="U69097" s="121"/>
      <c r="V69097" s="122"/>
      <c r="W69097" s="123"/>
      <c r="AC69097" s="123"/>
    </row>
    <row r="69098" spans="5:29" s="2" customFormat="1">
      <c r="E69098" s="120"/>
      <c r="M69098" s="120"/>
      <c r="N69098" s="120"/>
      <c r="U69098" s="121"/>
      <c r="V69098" s="122"/>
      <c r="W69098" s="123"/>
      <c r="AC69098" s="123"/>
    </row>
    <row r="69099" spans="5:29" s="2" customFormat="1">
      <c r="E69099" s="120"/>
      <c r="M69099" s="120"/>
      <c r="N69099" s="120"/>
      <c r="U69099" s="121"/>
      <c r="V69099" s="122"/>
      <c r="W69099" s="123"/>
      <c r="AC69099" s="123"/>
    </row>
    <row r="69100" spans="5:29" s="2" customFormat="1">
      <c r="E69100" s="120"/>
      <c r="M69100" s="120"/>
      <c r="N69100" s="120"/>
      <c r="U69100" s="121"/>
      <c r="V69100" s="122"/>
      <c r="W69100" s="123"/>
      <c r="AC69100" s="123"/>
    </row>
    <row r="69101" spans="5:29" s="2" customFormat="1">
      <c r="E69101" s="120"/>
      <c r="M69101" s="120"/>
      <c r="N69101" s="120"/>
      <c r="U69101" s="121"/>
      <c r="V69101" s="122"/>
      <c r="W69101" s="123"/>
      <c r="AC69101" s="123"/>
    </row>
    <row r="69102" spans="5:29" s="2" customFormat="1">
      <c r="E69102" s="120"/>
      <c r="M69102" s="120"/>
      <c r="N69102" s="120"/>
      <c r="U69102" s="121"/>
      <c r="V69102" s="122"/>
      <c r="W69102" s="123"/>
      <c r="AC69102" s="123"/>
    </row>
    <row r="69103" spans="5:29" s="2" customFormat="1">
      <c r="E69103" s="120"/>
      <c r="M69103" s="120"/>
      <c r="N69103" s="120"/>
      <c r="U69103" s="121"/>
      <c r="V69103" s="122"/>
      <c r="W69103" s="123"/>
      <c r="AC69103" s="123"/>
    </row>
    <row r="69104" spans="5:29" s="2" customFormat="1">
      <c r="E69104" s="120"/>
      <c r="M69104" s="120"/>
      <c r="N69104" s="120"/>
      <c r="U69104" s="121"/>
      <c r="V69104" s="122"/>
      <c r="W69104" s="123"/>
      <c r="AC69104" s="123"/>
    </row>
    <row r="69105" spans="5:29" s="2" customFormat="1">
      <c r="E69105" s="120"/>
      <c r="M69105" s="120"/>
      <c r="N69105" s="120"/>
      <c r="U69105" s="121"/>
      <c r="V69105" s="122"/>
      <c r="W69105" s="123"/>
      <c r="AC69105" s="123"/>
    </row>
    <row r="69106" spans="5:29" s="2" customFormat="1">
      <c r="E69106" s="120"/>
      <c r="M69106" s="120"/>
      <c r="N69106" s="120"/>
      <c r="U69106" s="121"/>
      <c r="V69106" s="122"/>
      <c r="W69106" s="123"/>
      <c r="AC69106" s="123"/>
    </row>
    <row r="69107" spans="5:29" s="2" customFormat="1">
      <c r="E69107" s="120"/>
      <c r="M69107" s="120"/>
      <c r="N69107" s="120"/>
      <c r="U69107" s="121"/>
      <c r="V69107" s="122"/>
      <c r="W69107" s="123"/>
      <c r="AC69107" s="123"/>
    </row>
    <row r="69108" spans="5:29" s="2" customFormat="1">
      <c r="E69108" s="120"/>
      <c r="M69108" s="120"/>
      <c r="N69108" s="120"/>
      <c r="U69108" s="121"/>
      <c r="V69108" s="122"/>
      <c r="W69108" s="123"/>
      <c r="AC69108" s="123"/>
    </row>
    <row r="69109" spans="5:29" s="2" customFormat="1">
      <c r="E69109" s="120"/>
      <c r="M69109" s="120"/>
      <c r="N69109" s="120"/>
      <c r="U69109" s="121"/>
      <c r="V69109" s="122"/>
      <c r="W69109" s="123"/>
      <c r="AC69109" s="123"/>
    </row>
    <row r="69110" spans="5:29" s="2" customFormat="1">
      <c r="E69110" s="120"/>
      <c r="M69110" s="120"/>
      <c r="N69110" s="120"/>
      <c r="U69110" s="121"/>
      <c r="V69110" s="122"/>
      <c r="W69110" s="123"/>
      <c r="AC69110" s="123"/>
    </row>
    <row r="69111" spans="5:29" s="2" customFormat="1">
      <c r="E69111" s="120"/>
      <c r="M69111" s="120"/>
      <c r="N69111" s="120"/>
      <c r="U69111" s="121"/>
      <c r="V69111" s="122"/>
      <c r="W69111" s="123"/>
      <c r="AC69111" s="123"/>
    </row>
    <row r="69112" spans="5:29" s="2" customFormat="1">
      <c r="E69112" s="120"/>
      <c r="M69112" s="120"/>
      <c r="N69112" s="120"/>
      <c r="U69112" s="121"/>
      <c r="V69112" s="122"/>
      <c r="W69112" s="123"/>
      <c r="AC69112" s="123"/>
    </row>
    <row r="69113" spans="5:29" s="2" customFormat="1">
      <c r="E69113" s="120"/>
      <c r="M69113" s="120"/>
      <c r="N69113" s="120"/>
      <c r="U69113" s="121"/>
      <c r="V69113" s="122"/>
      <c r="W69113" s="123"/>
      <c r="AC69113" s="123"/>
    </row>
    <row r="69114" spans="5:29" s="2" customFormat="1">
      <c r="E69114" s="120"/>
      <c r="M69114" s="120"/>
      <c r="N69114" s="120"/>
      <c r="U69114" s="121"/>
      <c r="V69114" s="122"/>
      <c r="W69114" s="123"/>
      <c r="AC69114" s="123"/>
    </row>
    <row r="69115" spans="5:29" s="2" customFormat="1">
      <c r="E69115" s="120"/>
      <c r="M69115" s="120"/>
      <c r="N69115" s="120"/>
      <c r="U69115" s="121"/>
      <c r="V69115" s="122"/>
      <c r="W69115" s="123"/>
      <c r="AC69115" s="123"/>
    </row>
    <row r="69116" spans="5:29" s="2" customFormat="1">
      <c r="E69116" s="120"/>
      <c r="M69116" s="120"/>
      <c r="N69116" s="120"/>
      <c r="U69116" s="121"/>
      <c r="V69116" s="122"/>
      <c r="W69116" s="123"/>
      <c r="AC69116" s="123"/>
    </row>
    <row r="69117" spans="5:29" s="2" customFormat="1">
      <c r="E69117" s="120"/>
      <c r="M69117" s="120"/>
      <c r="N69117" s="120"/>
      <c r="U69117" s="121"/>
      <c r="V69117" s="122"/>
      <c r="W69117" s="123"/>
      <c r="AC69117" s="123"/>
    </row>
    <row r="69118" spans="5:29" s="2" customFormat="1">
      <c r="E69118" s="120"/>
      <c r="M69118" s="120"/>
      <c r="N69118" s="120"/>
      <c r="U69118" s="121"/>
      <c r="V69118" s="122"/>
      <c r="W69118" s="123"/>
      <c r="AC69118" s="123"/>
    </row>
    <row r="69119" spans="5:29" s="2" customFormat="1">
      <c r="E69119" s="120"/>
      <c r="M69119" s="120"/>
      <c r="N69119" s="120"/>
      <c r="U69119" s="121"/>
      <c r="V69119" s="122"/>
      <c r="W69119" s="123"/>
      <c r="AC69119" s="123"/>
    </row>
    <row r="69120" spans="5:29" s="2" customFormat="1">
      <c r="E69120" s="120"/>
      <c r="M69120" s="120"/>
      <c r="N69120" s="120"/>
      <c r="U69120" s="121"/>
      <c r="V69120" s="122"/>
      <c r="W69120" s="123"/>
      <c r="AC69120" s="123"/>
    </row>
    <row r="69121" spans="5:29" s="2" customFormat="1">
      <c r="E69121" s="120"/>
      <c r="M69121" s="120"/>
      <c r="N69121" s="120"/>
      <c r="U69121" s="121"/>
      <c r="V69121" s="122"/>
      <c r="W69121" s="123"/>
      <c r="AC69121" s="123"/>
    </row>
    <row r="69122" spans="5:29" s="2" customFormat="1">
      <c r="E69122" s="120"/>
      <c r="M69122" s="120"/>
      <c r="N69122" s="120"/>
      <c r="U69122" s="121"/>
      <c r="V69122" s="122"/>
      <c r="W69122" s="123"/>
      <c r="AC69122" s="123"/>
    </row>
    <row r="69123" spans="5:29" s="2" customFormat="1">
      <c r="E69123" s="120"/>
      <c r="M69123" s="120"/>
      <c r="N69123" s="120"/>
      <c r="U69123" s="121"/>
      <c r="V69123" s="122"/>
      <c r="W69123" s="123"/>
      <c r="AC69123" s="123"/>
    </row>
    <row r="69124" spans="5:29" s="2" customFormat="1">
      <c r="E69124" s="120"/>
      <c r="M69124" s="120"/>
      <c r="N69124" s="120"/>
      <c r="U69124" s="121"/>
      <c r="V69124" s="122"/>
      <c r="W69124" s="123"/>
      <c r="AC69124" s="123"/>
    </row>
    <row r="69125" spans="5:29" s="2" customFormat="1">
      <c r="E69125" s="120"/>
      <c r="M69125" s="120"/>
      <c r="N69125" s="120"/>
      <c r="U69125" s="121"/>
      <c r="V69125" s="122"/>
      <c r="W69125" s="123"/>
      <c r="AC69125" s="123"/>
    </row>
    <row r="69126" spans="5:29" s="2" customFormat="1">
      <c r="E69126" s="120"/>
      <c r="M69126" s="120"/>
      <c r="N69126" s="120"/>
      <c r="U69126" s="121"/>
      <c r="V69126" s="122"/>
      <c r="W69126" s="123"/>
      <c r="AC69126" s="123"/>
    </row>
    <row r="69127" spans="5:29" s="2" customFormat="1">
      <c r="E69127" s="120"/>
      <c r="M69127" s="120"/>
      <c r="N69127" s="120"/>
      <c r="U69127" s="121"/>
      <c r="V69127" s="122"/>
      <c r="W69127" s="123"/>
      <c r="AC69127" s="123"/>
    </row>
    <row r="69128" spans="5:29" s="2" customFormat="1">
      <c r="E69128" s="120"/>
      <c r="M69128" s="120"/>
      <c r="N69128" s="120"/>
      <c r="U69128" s="121"/>
      <c r="V69128" s="122"/>
      <c r="W69128" s="123"/>
      <c r="AC69128" s="123"/>
    </row>
    <row r="69129" spans="5:29" s="2" customFormat="1">
      <c r="E69129" s="120"/>
      <c r="M69129" s="120"/>
      <c r="N69129" s="120"/>
      <c r="U69129" s="121"/>
      <c r="V69129" s="122"/>
      <c r="W69129" s="123"/>
      <c r="AC69129" s="123"/>
    </row>
    <row r="69130" spans="5:29" s="2" customFormat="1">
      <c r="E69130" s="120"/>
      <c r="M69130" s="120"/>
      <c r="N69130" s="120"/>
      <c r="U69130" s="121"/>
      <c r="V69130" s="122"/>
      <c r="W69130" s="123"/>
      <c r="AC69130" s="123"/>
    </row>
    <row r="69131" spans="5:29" s="2" customFormat="1">
      <c r="E69131" s="120"/>
      <c r="M69131" s="120"/>
      <c r="N69131" s="120"/>
      <c r="U69131" s="121"/>
      <c r="V69131" s="122"/>
      <c r="W69131" s="123"/>
      <c r="AC69131" s="123"/>
    </row>
    <row r="69132" spans="5:29" s="2" customFormat="1">
      <c r="E69132" s="120"/>
      <c r="M69132" s="120"/>
      <c r="N69132" s="120"/>
      <c r="U69132" s="121"/>
      <c r="V69132" s="122"/>
      <c r="W69132" s="123"/>
      <c r="AC69132" s="123"/>
    </row>
    <row r="69133" spans="5:29" s="2" customFormat="1">
      <c r="E69133" s="120"/>
      <c r="M69133" s="120"/>
      <c r="N69133" s="120"/>
      <c r="U69133" s="121"/>
      <c r="V69133" s="122"/>
      <c r="W69133" s="123"/>
      <c r="AC69133" s="123"/>
    </row>
    <row r="69134" spans="5:29" s="2" customFormat="1">
      <c r="E69134" s="120"/>
      <c r="M69134" s="120"/>
      <c r="N69134" s="120"/>
      <c r="U69134" s="121"/>
      <c r="V69134" s="122"/>
      <c r="W69134" s="123"/>
      <c r="AC69134" s="123"/>
    </row>
    <row r="69135" spans="5:29" s="2" customFormat="1">
      <c r="E69135" s="120"/>
      <c r="M69135" s="120"/>
      <c r="N69135" s="120"/>
      <c r="U69135" s="121"/>
      <c r="V69135" s="122"/>
      <c r="W69135" s="123"/>
      <c r="AC69135" s="123"/>
    </row>
    <row r="69136" spans="5:29" s="2" customFormat="1">
      <c r="E69136" s="120"/>
      <c r="M69136" s="120"/>
      <c r="N69136" s="120"/>
      <c r="U69136" s="121"/>
      <c r="V69136" s="122"/>
      <c r="W69136" s="123"/>
      <c r="AC69136" s="123"/>
    </row>
    <row r="69137" spans="5:29" s="2" customFormat="1">
      <c r="E69137" s="120"/>
      <c r="M69137" s="120"/>
      <c r="N69137" s="120"/>
      <c r="U69137" s="121"/>
      <c r="V69137" s="122"/>
      <c r="W69137" s="123"/>
      <c r="AC69137" s="123"/>
    </row>
    <row r="69138" spans="5:29" s="2" customFormat="1">
      <c r="E69138" s="120"/>
      <c r="M69138" s="120"/>
      <c r="N69138" s="120"/>
      <c r="U69138" s="121"/>
      <c r="V69138" s="122"/>
      <c r="W69138" s="123"/>
      <c r="AC69138" s="123"/>
    </row>
    <row r="69139" spans="5:29" s="2" customFormat="1">
      <c r="E69139" s="120"/>
      <c r="M69139" s="120"/>
      <c r="N69139" s="120"/>
      <c r="U69139" s="121"/>
      <c r="V69139" s="122"/>
      <c r="W69139" s="123"/>
      <c r="AC69139" s="123"/>
    </row>
    <row r="69140" spans="5:29" s="2" customFormat="1">
      <c r="E69140" s="120"/>
      <c r="M69140" s="120"/>
      <c r="N69140" s="120"/>
      <c r="U69140" s="121"/>
      <c r="V69140" s="122"/>
      <c r="W69140" s="123"/>
      <c r="AC69140" s="123"/>
    </row>
    <row r="69141" spans="5:29" s="2" customFormat="1">
      <c r="E69141" s="120"/>
      <c r="M69141" s="120"/>
      <c r="N69141" s="120"/>
      <c r="U69141" s="121"/>
      <c r="V69141" s="122"/>
      <c r="W69141" s="123"/>
      <c r="AC69141" s="123"/>
    </row>
    <row r="69142" spans="5:29" s="2" customFormat="1">
      <c r="E69142" s="120"/>
      <c r="M69142" s="120"/>
      <c r="N69142" s="120"/>
      <c r="U69142" s="121"/>
      <c r="V69142" s="122"/>
      <c r="W69142" s="123"/>
      <c r="AC69142" s="123"/>
    </row>
    <row r="69143" spans="5:29" s="2" customFormat="1">
      <c r="E69143" s="120"/>
      <c r="M69143" s="120"/>
      <c r="N69143" s="120"/>
      <c r="U69143" s="121"/>
      <c r="V69143" s="122"/>
      <c r="W69143" s="123"/>
      <c r="AC69143" s="123"/>
    </row>
    <row r="69144" spans="5:29" s="2" customFormat="1">
      <c r="E69144" s="120"/>
      <c r="M69144" s="120"/>
      <c r="N69144" s="120"/>
      <c r="U69144" s="121"/>
      <c r="V69144" s="122"/>
      <c r="W69144" s="123"/>
      <c r="AC69144" s="123"/>
    </row>
    <row r="69145" spans="5:29" s="2" customFormat="1">
      <c r="E69145" s="120"/>
      <c r="M69145" s="120"/>
      <c r="N69145" s="120"/>
      <c r="U69145" s="121"/>
      <c r="V69145" s="122"/>
      <c r="W69145" s="123"/>
      <c r="AC69145" s="123"/>
    </row>
    <row r="69146" spans="5:29" s="2" customFormat="1">
      <c r="E69146" s="120"/>
      <c r="M69146" s="120"/>
      <c r="N69146" s="120"/>
      <c r="U69146" s="121"/>
      <c r="V69146" s="122"/>
      <c r="W69146" s="123"/>
      <c r="AC69146" s="123"/>
    </row>
    <row r="69147" spans="5:29" s="2" customFormat="1">
      <c r="E69147" s="120"/>
      <c r="M69147" s="120"/>
      <c r="N69147" s="120"/>
      <c r="U69147" s="121"/>
      <c r="V69147" s="122"/>
      <c r="W69147" s="123"/>
      <c r="AC69147" s="123"/>
    </row>
    <row r="69148" spans="5:29" s="2" customFormat="1">
      <c r="E69148" s="120"/>
      <c r="M69148" s="120"/>
      <c r="N69148" s="120"/>
      <c r="U69148" s="121"/>
      <c r="V69148" s="122"/>
      <c r="W69148" s="123"/>
      <c r="AC69148" s="123"/>
    </row>
    <row r="69149" spans="5:29" s="2" customFormat="1">
      <c r="E69149" s="120"/>
      <c r="M69149" s="120"/>
      <c r="N69149" s="120"/>
      <c r="U69149" s="121"/>
      <c r="V69149" s="122"/>
      <c r="W69149" s="123"/>
      <c r="AC69149" s="123"/>
    </row>
    <row r="69150" spans="5:29" s="2" customFormat="1">
      <c r="E69150" s="120"/>
      <c r="M69150" s="120"/>
      <c r="N69150" s="120"/>
      <c r="U69150" s="121"/>
      <c r="V69150" s="122"/>
      <c r="W69150" s="123"/>
      <c r="AC69150" s="123"/>
    </row>
    <row r="69151" spans="5:29" s="2" customFormat="1">
      <c r="E69151" s="120"/>
      <c r="M69151" s="120"/>
      <c r="N69151" s="120"/>
      <c r="U69151" s="121"/>
      <c r="V69151" s="122"/>
      <c r="W69151" s="123"/>
      <c r="AC69151" s="123"/>
    </row>
    <row r="69152" spans="5:29" s="2" customFormat="1">
      <c r="E69152" s="120"/>
      <c r="M69152" s="120"/>
      <c r="N69152" s="120"/>
      <c r="U69152" s="121"/>
      <c r="V69152" s="122"/>
      <c r="W69152" s="123"/>
      <c r="AC69152" s="123"/>
    </row>
    <row r="69153" spans="5:29" s="2" customFormat="1">
      <c r="E69153" s="120"/>
      <c r="M69153" s="120"/>
      <c r="N69153" s="120"/>
      <c r="U69153" s="121"/>
      <c r="V69153" s="122"/>
      <c r="W69153" s="123"/>
      <c r="AC69153" s="123"/>
    </row>
    <row r="69154" spans="5:29" s="2" customFormat="1">
      <c r="E69154" s="120"/>
      <c r="M69154" s="120"/>
      <c r="N69154" s="120"/>
      <c r="U69154" s="121"/>
      <c r="V69154" s="122"/>
      <c r="W69154" s="123"/>
      <c r="AC69154" s="123"/>
    </row>
    <row r="69155" spans="5:29" s="2" customFormat="1">
      <c r="E69155" s="120"/>
      <c r="M69155" s="120"/>
      <c r="N69155" s="120"/>
      <c r="U69155" s="121"/>
      <c r="V69155" s="122"/>
      <c r="W69155" s="123"/>
      <c r="AC69155" s="123"/>
    </row>
    <row r="69156" spans="5:29" s="2" customFormat="1">
      <c r="E69156" s="120"/>
      <c r="M69156" s="120"/>
      <c r="N69156" s="120"/>
      <c r="U69156" s="121"/>
      <c r="V69156" s="122"/>
      <c r="W69156" s="123"/>
      <c r="AC69156" s="123"/>
    </row>
    <row r="69157" spans="5:29" s="2" customFormat="1">
      <c r="E69157" s="120"/>
      <c r="M69157" s="120"/>
      <c r="N69157" s="120"/>
      <c r="U69157" s="121"/>
      <c r="V69157" s="122"/>
      <c r="W69157" s="123"/>
      <c r="AC69157" s="123"/>
    </row>
    <row r="69158" spans="5:29" s="2" customFormat="1">
      <c r="E69158" s="120"/>
      <c r="M69158" s="120"/>
      <c r="N69158" s="120"/>
      <c r="U69158" s="121"/>
      <c r="V69158" s="122"/>
      <c r="W69158" s="123"/>
      <c r="AC69158" s="123"/>
    </row>
    <row r="69159" spans="5:29" s="2" customFormat="1">
      <c r="E69159" s="120"/>
      <c r="M69159" s="120"/>
      <c r="N69159" s="120"/>
      <c r="U69159" s="121"/>
      <c r="V69159" s="122"/>
      <c r="W69159" s="123"/>
      <c r="AC69159" s="123"/>
    </row>
    <row r="69160" spans="5:29" s="2" customFormat="1">
      <c r="E69160" s="120"/>
      <c r="M69160" s="120"/>
      <c r="N69160" s="120"/>
      <c r="U69160" s="121"/>
      <c r="V69160" s="122"/>
      <c r="W69160" s="123"/>
      <c r="AC69160" s="123"/>
    </row>
    <row r="69161" spans="5:29" s="2" customFormat="1">
      <c r="E69161" s="120"/>
      <c r="M69161" s="120"/>
      <c r="N69161" s="120"/>
      <c r="U69161" s="121"/>
      <c r="V69161" s="122"/>
      <c r="W69161" s="123"/>
      <c r="AC69161" s="123"/>
    </row>
    <row r="69162" spans="5:29" s="2" customFormat="1">
      <c r="E69162" s="120"/>
      <c r="M69162" s="120"/>
      <c r="N69162" s="120"/>
      <c r="U69162" s="121"/>
      <c r="V69162" s="122"/>
      <c r="W69162" s="123"/>
      <c r="AC69162" s="123"/>
    </row>
    <row r="69163" spans="5:29" s="2" customFormat="1">
      <c r="E69163" s="120"/>
      <c r="M69163" s="120"/>
      <c r="N69163" s="120"/>
      <c r="U69163" s="121"/>
      <c r="V69163" s="122"/>
      <c r="W69163" s="123"/>
      <c r="AC69163" s="123"/>
    </row>
    <row r="69164" spans="5:29" s="2" customFormat="1">
      <c r="E69164" s="120"/>
      <c r="M69164" s="120"/>
      <c r="N69164" s="120"/>
      <c r="U69164" s="121"/>
      <c r="V69164" s="122"/>
      <c r="W69164" s="123"/>
      <c r="AC69164" s="123"/>
    </row>
    <row r="69165" spans="5:29" s="2" customFormat="1">
      <c r="E69165" s="120"/>
      <c r="M69165" s="120"/>
      <c r="N69165" s="120"/>
      <c r="U69165" s="121"/>
      <c r="V69165" s="122"/>
      <c r="W69165" s="123"/>
      <c r="AC69165" s="123"/>
    </row>
    <row r="69166" spans="5:29" s="2" customFormat="1">
      <c r="E69166" s="120"/>
      <c r="M69166" s="120"/>
      <c r="N69166" s="120"/>
      <c r="U69166" s="121"/>
      <c r="V69166" s="122"/>
      <c r="W69166" s="123"/>
      <c r="AC69166" s="123"/>
    </row>
    <row r="69167" spans="5:29" s="2" customFormat="1">
      <c r="E69167" s="120"/>
      <c r="M69167" s="120"/>
      <c r="N69167" s="120"/>
      <c r="U69167" s="121"/>
      <c r="V69167" s="122"/>
      <c r="W69167" s="123"/>
      <c r="AC69167" s="123"/>
    </row>
    <row r="69168" spans="5:29" s="2" customFormat="1">
      <c r="E69168" s="120"/>
      <c r="M69168" s="120"/>
      <c r="N69168" s="120"/>
      <c r="U69168" s="121"/>
      <c r="V69168" s="122"/>
      <c r="W69168" s="123"/>
      <c r="AC69168" s="123"/>
    </row>
    <row r="69169" spans="5:29" s="2" customFormat="1">
      <c r="E69169" s="120"/>
      <c r="M69169" s="120"/>
      <c r="N69169" s="120"/>
      <c r="U69169" s="121"/>
      <c r="V69169" s="122"/>
      <c r="W69169" s="123"/>
      <c r="AC69169" s="123"/>
    </row>
    <row r="69170" spans="5:29" s="2" customFormat="1">
      <c r="E69170" s="120"/>
      <c r="M69170" s="120"/>
      <c r="N69170" s="120"/>
      <c r="U69170" s="121"/>
      <c r="V69170" s="122"/>
      <c r="W69170" s="123"/>
      <c r="AC69170" s="123"/>
    </row>
    <row r="69171" spans="5:29" s="2" customFormat="1">
      <c r="E69171" s="120"/>
      <c r="M69171" s="120"/>
      <c r="N69171" s="120"/>
      <c r="U69171" s="121"/>
      <c r="V69171" s="122"/>
      <c r="W69171" s="123"/>
      <c r="AC69171" s="123"/>
    </row>
    <row r="69172" spans="5:29" s="2" customFormat="1">
      <c r="E69172" s="120"/>
      <c r="M69172" s="120"/>
      <c r="N69172" s="120"/>
      <c r="U69172" s="121"/>
      <c r="V69172" s="122"/>
      <c r="W69172" s="123"/>
      <c r="AC69172" s="123"/>
    </row>
    <row r="69173" spans="5:29" s="2" customFormat="1">
      <c r="E69173" s="120"/>
      <c r="M69173" s="120"/>
      <c r="N69173" s="120"/>
      <c r="U69173" s="121"/>
      <c r="V69173" s="122"/>
      <c r="W69173" s="123"/>
      <c r="AC69173" s="123"/>
    </row>
    <row r="69174" spans="5:29" s="2" customFormat="1">
      <c r="E69174" s="120"/>
      <c r="M69174" s="120"/>
      <c r="N69174" s="120"/>
      <c r="U69174" s="121"/>
      <c r="V69174" s="122"/>
      <c r="W69174" s="123"/>
      <c r="AC69174" s="123"/>
    </row>
    <row r="69175" spans="5:29" s="2" customFormat="1">
      <c r="E69175" s="120"/>
      <c r="M69175" s="120"/>
      <c r="N69175" s="120"/>
      <c r="U69175" s="121"/>
      <c r="V69175" s="122"/>
      <c r="W69175" s="123"/>
      <c r="AC69175" s="123"/>
    </row>
    <row r="69176" spans="5:29" s="2" customFormat="1">
      <c r="E69176" s="120"/>
      <c r="M69176" s="120"/>
      <c r="N69176" s="120"/>
      <c r="U69176" s="121"/>
      <c r="V69176" s="122"/>
      <c r="W69176" s="123"/>
      <c r="AC69176" s="123"/>
    </row>
    <row r="69177" spans="5:29" s="2" customFormat="1">
      <c r="E69177" s="120"/>
      <c r="M69177" s="120"/>
      <c r="N69177" s="120"/>
      <c r="U69177" s="121"/>
      <c r="V69177" s="122"/>
      <c r="W69177" s="123"/>
      <c r="AC69177" s="123"/>
    </row>
    <row r="69178" spans="5:29" s="2" customFormat="1">
      <c r="E69178" s="120"/>
      <c r="M69178" s="120"/>
      <c r="N69178" s="120"/>
      <c r="U69178" s="121"/>
      <c r="V69178" s="122"/>
      <c r="W69178" s="123"/>
      <c r="AC69178" s="123"/>
    </row>
    <row r="69179" spans="5:29" s="2" customFormat="1">
      <c r="E69179" s="120"/>
      <c r="M69179" s="120"/>
      <c r="N69179" s="120"/>
      <c r="U69179" s="121"/>
      <c r="V69179" s="122"/>
      <c r="W69179" s="123"/>
      <c r="AC69179" s="123"/>
    </row>
    <row r="69180" spans="5:29" s="2" customFormat="1">
      <c r="E69180" s="120"/>
      <c r="M69180" s="120"/>
      <c r="N69180" s="120"/>
      <c r="U69180" s="121"/>
      <c r="V69180" s="122"/>
      <c r="W69180" s="123"/>
      <c r="AC69180" s="123"/>
    </row>
    <row r="69181" spans="5:29" s="2" customFormat="1">
      <c r="E69181" s="120"/>
      <c r="M69181" s="120"/>
      <c r="N69181" s="120"/>
      <c r="U69181" s="121"/>
      <c r="V69181" s="122"/>
      <c r="W69181" s="123"/>
      <c r="AC69181" s="123"/>
    </row>
    <row r="69182" spans="5:29" s="2" customFormat="1">
      <c r="E69182" s="120"/>
      <c r="M69182" s="120"/>
      <c r="N69182" s="120"/>
      <c r="U69182" s="121"/>
      <c r="V69182" s="122"/>
      <c r="W69182" s="123"/>
      <c r="AC69182" s="123"/>
    </row>
    <row r="69183" spans="5:29" s="2" customFormat="1">
      <c r="E69183" s="120"/>
      <c r="M69183" s="120"/>
      <c r="N69183" s="120"/>
      <c r="U69183" s="121"/>
      <c r="V69183" s="122"/>
      <c r="W69183" s="123"/>
      <c r="AC69183" s="123"/>
    </row>
    <row r="69184" spans="5:29" s="2" customFormat="1">
      <c r="E69184" s="120"/>
      <c r="M69184" s="120"/>
      <c r="N69184" s="120"/>
      <c r="U69184" s="121"/>
      <c r="V69184" s="122"/>
      <c r="W69184" s="123"/>
      <c r="AC69184" s="123"/>
    </row>
    <row r="69185" spans="5:29" s="2" customFormat="1">
      <c r="E69185" s="120"/>
      <c r="M69185" s="120"/>
      <c r="N69185" s="120"/>
      <c r="U69185" s="121"/>
      <c r="V69185" s="122"/>
      <c r="W69185" s="123"/>
      <c r="AC69185" s="123"/>
    </row>
    <row r="69186" spans="5:29" s="2" customFormat="1">
      <c r="E69186" s="120"/>
      <c r="M69186" s="120"/>
      <c r="N69186" s="120"/>
      <c r="U69186" s="121"/>
      <c r="V69186" s="122"/>
      <c r="W69186" s="123"/>
      <c r="AC69186" s="123"/>
    </row>
    <row r="69187" spans="5:29" s="2" customFormat="1">
      <c r="E69187" s="120"/>
      <c r="M69187" s="120"/>
      <c r="N69187" s="120"/>
      <c r="U69187" s="121"/>
      <c r="V69187" s="122"/>
      <c r="W69187" s="123"/>
      <c r="AC69187" s="123"/>
    </row>
    <row r="69188" spans="5:29" s="2" customFormat="1">
      <c r="E69188" s="120"/>
      <c r="M69188" s="120"/>
      <c r="N69188" s="120"/>
      <c r="U69188" s="121"/>
      <c r="V69188" s="122"/>
      <c r="W69188" s="123"/>
      <c r="AC69188" s="123"/>
    </row>
    <row r="69189" spans="5:29" s="2" customFormat="1">
      <c r="E69189" s="120"/>
      <c r="M69189" s="120"/>
      <c r="N69189" s="120"/>
      <c r="U69189" s="121"/>
      <c r="V69189" s="122"/>
      <c r="W69189" s="123"/>
      <c r="AC69189" s="123"/>
    </row>
    <row r="69190" spans="5:29" s="2" customFormat="1">
      <c r="E69190" s="120"/>
      <c r="M69190" s="120"/>
      <c r="N69190" s="120"/>
      <c r="U69190" s="121"/>
      <c r="V69190" s="122"/>
      <c r="W69190" s="123"/>
      <c r="AC69190" s="123"/>
    </row>
    <row r="69191" spans="5:29" s="2" customFormat="1">
      <c r="E69191" s="120"/>
      <c r="M69191" s="120"/>
      <c r="N69191" s="120"/>
      <c r="U69191" s="121"/>
      <c r="V69191" s="122"/>
      <c r="W69191" s="123"/>
      <c r="AC69191" s="123"/>
    </row>
    <row r="69192" spans="5:29" s="2" customFormat="1">
      <c r="E69192" s="120"/>
      <c r="M69192" s="120"/>
      <c r="N69192" s="120"/>
      <c r="U69192" s="121"/>
      <c r="V69192" s="122"/>
      <c r="W69192" s="123"/>
      <c r="AC69192" s="123"/>
    </row>
    <row r="69193" spans="5:29" s="2" customFormat="1">
      <c r="E69193" s="120"/>
      <c r="M69193" s="120"/>
      <c r="N69193" s="120"/>
      <c r="U69193" s="121"/>
      <c r="V69193" s="122"/>
      <c r="W69193" s="123"/>
      <c r="AC69193" s="123"/>
    </row>
    <row r="69194" spans="5:29" s="2" customFormat="1">
      <c r="E69194" s="120"/>
      <c r="M69194" s="120"/>
      <c r="N69194" s="120"/>
      <c r="U69194" s="121"/>
      <c r="V69194" s="122"/>
      <c r="W69194" s="123"/>
      <c r="AC69194" s="123"/>
    </row>
    <row r="69195" spans="5:29" s="2" customFormat="1">
      <c r="E69195" s="120"/>
      <c r="M69195" s="120"/>
      <c r="N69195" s="120"/>
      <c r="U69195" s="121"/>
      <c r="V69195" s="122"/>
      <c r="W69195" s="123"/>
      <c r="AC69195" s="123"/>
    </row>
    <row r="69196" spans="5:29" s="2" customFormat="1">
      <c r="E69196" s="120"/>
      <c r="M69196" s="120"/>
      <c r="N69196" s="120"/>
      <c r="U69196" s="121"/>
      <c r="V69196" s="122"/>
      <c r="W69196" s="123"/>
      <c r="AC69196" s="123"/>
    </row>
    <row r="69197" spans="5:29" s="2" customFormat="1">
      <c r="E69197" s="120"/>
      <c r="M69197" s="120"/>
      <c r="N69197" s="120"/>
      <c r="U69197" s="121"/>
      <c r="V69197" s="122"/>
      <c r="W69197" s="123"/>
      <c r="AC69197" s="123"/>
    </row>
    <row r="69198" spans="5:29" s="2" customFormat="1">
      <c r="E69198" s="120"/>
      <c r="M69198" s="120"/>
      <c r="N69198" s="120"/>
      <c r="U69198" s="121"/>
      <c r="V69198" s="122"/>
      <c r="W69198" s="123"/>
      <c r="AC69198" s="123"/>
    </row>
    <row r="69199" spans="5:29" s="2" customFormat="1">
      <c r="E69199" s="120"/>
      <c r="M69199" s="120"/>
      <c r="N69199" s="120"/>
      <c r="U69199" s="121"/>
      <c r="V69199" s="122"/>
      <c r="W69199" s="123"/>
      <c r="AC69199" s="123"/>
    </row>
    <row r="69200" spans="5:29" s="2" customFormat="1">
      <c r="E69200" s="120"/>
      <c r="M69200" s="120"/>
      <c r="N69200" s="120"/>
      <c r="U69200" s="121"/>
      <c r="V69200" s="122"/>
      <c r="W69200" s="123"/>
      <c r="AC69200" s="123"/>
    </row>
    <row r="69201" spans="5:29" s="2" customFormat="1">
      <c r="E69201" s="120"/>
      <c r="M69201" s="120"/>
      <c r="N69201" s="120"/>
      <c r="U69201" s="121"/>
      <c r="V69201" s="122"/>
      <c r="W69201" s="123"/>
      <c r="AC69201" s="123"/>
    </row>
    <row r="69202" spans="5:29" s="2" customFormat="1">
      <c r="E69202" s="120"/>
      <c r="M69202" s="120"/>
      <c r="N69202" s="120"/>
      <c r="U69202" s="121"/>
      <c r="V69202" s="122"/>
      <c r="W69202" s="123"/>
      <c r="AC69202" s="123"/>
    </row>
    <row r="69203" spans="5:29" s="2" customFormat="1">
      <c r="E69203" s="120"/>
      <c r="M69203" s="120"/>
      <c r="N69203" s="120"/>
      <c r="U69203" s="121"/>
      <c r="V69203" s="122"/>
      <c r="W69203" s="123"/>
      <c r="AC69203" s="123"/>
    </row>
    <row r="69204" spans="5:29" s="2" customFormat="1">
      <c r="E69204" s="120"/>
      <c r="M69204" s="120"/>
      <c r="N69204" s="120"/>
      <c r="U69204" s="121"/>
      <c r="V69204" s="122"/>
      <c r="W69204" s="123"/>
      <c r="AC69204" s="123"/>
    </row>
    <row r="69205" spans="5:29" s="2" customFormat="1">
      <c r="E69205" s="120"/>
      <c r="M69205" s="120"/>
      <c r="N69205" s="120"/>
      <c r="U69205" s="121"/>
      <c r="V69205" s="122"/>
      <c r="W69205" s="123"/>
      <c r="AC69205" s="123"/>
    </row>
    <row r="69206" spans="5:29" s="2" customFormat="1">
      <c r="E69206" s="120"/>
      <c r="M69206" s="120"/>
      <c r="N69206" s="120"/>
      <c r="U69206" s="121"/>
      <c r="V69206" s="122"/>
      <c r="W69206" s="123"/>
      <c r="AC69206" s="123"/>
    </row>
    <row r="69207" spans="5:29" s="2" customFormat="1">
      <c r="E69207" s="120"/>
      <c r="M69207" s="120"/>
      <c r="N69207" s="120"/>
      <c r="U69207" s="121"/>
      <c r="V69207" s="122"/>
      <c r="W69207" s="123"/>
      <c r="AC69207" s="123"/>
    </row>
    <row r="69208" spans="5:29" s="2" customFormat="1">
      <c r="E69208" s="120"/>
      <c r="M69208" s="120"/>
      <c r="N69208" s="120"/>
      <c r="U69208" s="121"/>
      <c r="V69208" s="122"/>
      <c r="W69208" s="123"/>
      <c r="AC69208" s="123"/>
    </row>
    <row r="69209" spans="5:29" s="2" customFormat="1">
      <c r="E69209" s="120"/>
      <c r="M69209" s="120"/>
      <c r="N69209" s="120"/>
      <c r="U69209" s="121"/>
      <c r="V69209" s="122"/>
      <c r="W69209" s="123"/>
      <c r="AC69209" s="123"/>
    </row>
    <row r="69210" spans="5:29" s="2" customFormat="1">
      <c r="E69210" s="120"/>
      <c r="M69210" s="120"/>
      <c r="N69210" s="120"/>
      <c r="U69210" s="121"/>
      <c r="V69210" s="122"/>
      <c r="W69210" s="123"/>
      <c r="AC69210" s="123"/>
    </row>
    <row r="69211" spans="5:29" s="2" customFormat="1">
      <c r="E69211" s="120"/>
      <c r="M69211" s="120"/>
      <c r="N69211" s="120"/>
      <c r="U69211" s="121"/>
      <c r="V69211" s="122"/>
      <c r="W69211" s="123"/>
      <c r="AC69211" s="123"/>
    </row>
    <row r="69212" spans="5:29" s="2" customFormat="1">
      <c r="E69212" s="120"/>
      <c r="M69212" s="120"/>
      <c r="N69212" s="120"/>
      <c r="U69212" s="121"/>
      <c r="V69212" s="122"/>
      <c r="W69212" s="123"/>
      <c r="AC69212" s="123"/>
    </row>
    <row r="69213" spans="5:29" s="2" customFormat="1">
      <c r="E69213" s="120"/>
      <c r="M69213" s="120"/>
      <c r="N69213" s="120"/>
      <c r="U69213" s="121"/>
      <c r="V69213" s="122"/>
      <c r="W69213" s="123"/>
      <c r="AC69213" s="123"/>
    </row>
    <row r="69214" spans="5:29" s="2" customFormat="1">
      <c r="E69214" s="120"/>
      <c r="M69214" s="120"/>
      <c r="N69214" s="120"/>
      <c r="U69214" s="121"/>
      <c r="V69214" s="122"/>
      <c r="W69214" s="123"/>
      <c r="AC69214" s="123"/>
    </row>
    <row r="69215" spans="5:29" s="2" customFormat="1">
      <c r="E69215" s="120"/>
      <c r="M69215" s="120"/>
      <c r="N69215" s="120"/>
      <c r="U69215" s="121"/>
      <c r="V69215" s="122"/>
      <c r="W69215" s="123"/>
      <c r="AC69215" s="123"/>
    </row>
    <row r="69216" spans="5:29" s="2" customFormat="1">
      <c r="E69216" s="120"/>
      <c r="M69216" s="120"/>
      <c r="N69216" s="120"/>
      <c r="U69216" s="121"/>
      <c r="V69216" s="122"/>
      <c r="W69216" s="123"/>
      <c r="AC69216" s="123"/>
    </row>
    <row r="69217" spans="5:29" s="2" customFormat="1">
      <c r="E69217" s="120"/>
      <c r="M69217" s="120"/>
      <c r="N69217" s="120"/>
      <c r="U69217" s="121"/>
      <c r="V69217" s="122"/>
      <c r="W69217" s="123"/>
      <c r="AC69217" s="123"/>
    </row>
    <row r="69218" spans="5:29" s="2" customFormat="1">
      <c r="E69218" s="120"/>
      <c r="M69218" s="120"/>
      <c r="N69218" s="120"/>
      <c r="U69218" s="121"/>
      <c r="V69218" s="122"/>
      <c r="W69218" s="123"/>
      <c r="AC69218" s="123"/>
    </row>
    <row r="69219" spans="5:29" s="2" customFormat="1">
      <c r="E69219" s="120"/>
      <c r="M69219" s="120"/>
      <c r="N69219" s="120"/>
      <c r="U69219" s="121"/>
      <c r="V69219" s="122"/>
      <c r="W69219" s="123"/>
      <c r="AC69219" s="123"/>
    </row>
    <row r="69220" spans="5:29" s="2" customFormat="1">
      <c r="E69220" s="120"/>
      <c r="M69220" s="120"/>
      <c r="N69220" s="120"/>
      <c r="U69220" s="121"/>
      <c r="V69220" s="122"/>
      <c r="W69220" s="123"/>
      <c r="AC69220" s="123"/>
    </row>
    <row r="69221" spans="5:29" s="2" customFormat="1">
      <c r="E69221" s="120"/>
      <c r="M69221" s="120"/>
      <c r="N69221" s="120"/>
      <c r="U69221" s="121"/>
      <c r="V69221" s="122"/>
      <c r="W69221" s="123"/>
      <c r="AC69221" s="123"/>
    </row>
    <row r="69222" spans="5:29" s="2" customFormat="1">
      <c r="E69222" s="120"/>
      <c r="M69222" s="120"/>
      <c r="N69222" s="120"/>
      <c r="U69222" s="121"/>
      <c r="V69222" s="122"/>
      <c r="W69222" s="123"/>
      <c r="AC69222" s="123"/>
    </row>
    <row r="69223" spans="5:29" s="2" customFormat="1">
      <c r="E69223" s="120"/>
      <c r="M69223" s="120"/>
      <c r="N69223" s="120"/>
      <c r="U69223" s="121"/>
      <c r="V69223" s="122"/>
      <c r="W69223" s="123"/>
      <c r="AC69223" s="123"/>
    </row>
    <row r="69224" spans="5:29" s="2" customFormat="1">
      <c r="E69224" s="120"/>
      <c r="M69224" s="120"/>
      <c r="N69224" s="120"/>
      <c r="U69224" s="121"/>
      <c r="V69224" s="122"/>
      <c r="W69224" s="123"/>
      <c r="AC69224" s="123"/>
    </row>
    <row r="69225" spans="5:29" s="2" customFormat="1">
      <c r="E69225" s="120"/>
      <c r="M69225" s="120"/>
      <c r="N69225" s="120"/>
      <c r="U69225" s="121"/>
      <c r="V69225" s="122"/>
      <c r="W69225" s="123"/>
      <c r="AC69225" s="123"/>
    </row>
    <row r="69226" spans="5:29" s="2" customFormat="1">
      <c r="E69226" s="120"/>
      <c r="M69226" s="120"/>
      <c r="N69226" s="120"/>
      <c r="U69226" s="121"/>
      <c r="V69226" s="122"/>
      <c r="W69226" s="123"/>
      <c r="AC69226" s="123"/>
    </row>
    <row r="69227" spans="5:29" s="2" customFormat="1">
      <c r="E69227" s="120"/>
      <c r="M69227" s="120"/>
      <c r="N69227" s="120"/>
      <c r="U69227" s="121"/>
      <c r="V69227" s="122"/>
      <c r="W69227" s="123"/>
      <c r="AC69227" s="123"/>
    </row>
    <row r="69228" spans="5:29" s="2" customFormat="1">
      <c r="E69228" s="120"/>
      <c r="M69228" s="120"/>
      <c r="N69228" s="120"/>
      <c r="U69228" s="121"/>
      <c r="V69228" s="122"/>
      <c r="W69228" s="123"/>
      <c r="AC69228" s="123"/>
    </row>
    <row r="69229" spans="5:29" s="2" customFormat="1">
      <c r="E69229" s="120"/>
      <c r="M69229" s="120"/>
      <c r="N69229" s="120"/>
      <c r="U69229" s="121"/>
      <c r="V69229" s="122"/>
      <c r="W69229" s="123"/>
      <c r="AC69229" s="123"/>
    </row>
    <row r="69230" spans="5:29" s="2" customFormat="1">
      <c r="E69230" s="120"/>
      <c r="M69230" s="120"/>
      <c r="N69230" s="120"/>
      <c r="U69230" s="121"/>
      <c r="V69230" s="122"/>
      <c r="W69230" s="123"/>
      <c r="AC69230" s="123"/>
    </row>
    <row r="69231" spans="5:29" s="2" customFormat="1">
      <c r="E69231" s="120"/>
      <c r="M69231" s="120"/>
      <c r="N69231" s="120"/>
      <c r="U69231" s="121"/>
      <c r="V69231" s="122"/>
      <c r="W69231" s="123"/>
      <c r="AC69231" s="123"/>
    </row>
    <row r="69232" spans="5:29" s="2" customFormat="1">
      <c r="E69232" s="120"/>
      <c r="M69232" s="120"/>
      <c r="N69232" s="120"/>
      <c r="U69232" s="121"/>
      <c r="V69232" s="122"/>
      <c r="W69232" s="123"/>
      <c r="AC69232" s="123"/>
    </row>
    <row r="69233" spans="5:29" s="2" customFormat="1">
      <c r="E69233" s="120"/>
      <c r="M69233" s="120"/>
      <c r="N69233" s="120"/>
      <c r="U69233" s="121"/>
      <c r="V69233" s="122"/>
      <c r="W69233" s="123"/>
      <c r="AC69233" s="123"/>
    </row>
    <row r="69234" spans="5:29" s="2" customFormat="1">
      <c r="E69234" s="120"/>
      <c r="M69234" s="120"/>
      <c r="N69234" s="120"/>
      <c r="U69234" s="121"/>
      <c r="V69234" s="122"/>
      <c r="W69234" s="123"/>
      <c r="AC69234" s="123"/>
    </row>
    <row r="69235" spans="5:29" s="2" customFormat="1">
      <c r="E69235" s="120"/>
      <c r="M69235" s="120"/>
      <c r="N69235" s="120"/>
      <c r="U69235" s="121"/>
      <c r="V69235" s="122"/>
      <c r="W69235" s="123"/>
      <c r="AC69235" s="123"/>
    </row>
    <row r="69236" spans="5:29" s="2" customFormat="1">
      <c r="E69236" s="120"/>
      <c r="M69236" s="120"/>
      <c r="N69236" s="120"/>
      <c r="U69236" s="121"/>
      <c r="V69236" s="122"/>
      <c r="W69236" s="123"/>
      <c r="AC69236" s="123"/>
    </row>
    <row r="69237" spans="5:29" s="2" customFormat="1">
      <c r="E69237" s="120"/>
      <c r="M69237" s="120"/>
      <c r="N69237" s="120"/>
      <c r="U69237" s="121"/>
      <c r="V69237" s="122"/>
      <c r="W69237" s="123"/>
      <c r="AC69237" s="123"/>
    </row>
    <row r="69238" spans="5:29" s="2" customFormat="1">
      <c r="E69238" s="120"/>
      <c r="M69238" s="120"/>
      <c r="N69238" s="120"/>
      <c r="U69238" s="121"/>
      <c r="V69238" s="122"/>
      <c r="W69238" s="123"/>
      <c r="AC69238" s="123"/>
    </row>
    <row r="69239" spans="5:29" s="2" customFormat="1">
      <c r="E69239" s="120"/>
      <c r="M69239" s="120"/>
      <c r="N69239" s="120"/>
      <c r="U69239" s="121"/>
      <c r="V69239" s="122"/>
      <c r="W69239" s="123"/>
      <c r="AC69239" s="123"/>
    </row>
    <row r="69240" spans="5:29" s="2" customFormat="1">
      <c r="E69240" s="120"/>
      <c r="M69240" s="120"/>
      <c r="N69240" s="120"/>
      <c r="U69240" s="121"/>
      <c r="V69240" s="122"/>
      <c r="W69240" s="123"/>
      <c r="AC69240" s="123"/>
    </row>
    <row r="69241" spans="5:29" s="2" customFormat="1">
      <c r="E69241" s="120"/>
      <c r="M69241" s="120"/>
      <c r="N69241" s="120"/>
      <c r="U69241" s="121"/>
      <c r="V69241" s="122"/>
      <c r="W69241" s="123"/>
      <c r="AC69241" s="123"/>
    </row>
    <row r="69242" spans="5:29" s="2" customFormat="1">
      <c r="E69242" s="120"/>
      <c r="M69242" s="120"/>
      <c r="N69242" s="120"/>
      <c r="U69242" s="121"/>
      <c r="V69242" s="122"/>
      <c r="W69242" s="123"/>
      <c r="AC69242" s="123"/>
    </row>
    <row r="69243" spans="5:29" s="2" customFormat="1">
      <c r="E69243" s="120"/>
      <c r="M69243" s="120"/>
      <c r="N69243" s="120"/>
      <c r="U69243" s="121"/>
      <c r="V69243" s="122"/>
      <c r="W69243" s="123"/>
      <c r="AC69243" s="123"/>
    </row>
    <row r="69244" spans="5:29" s="2" customFormat="1">
      <c r="E69244" s="120"/>
      <c r="M69244" s="120"/>
      <c r="N69244" s="120"/>
      <c r="U69244" s="121"/>
      <c r="V69244" s="122"/>
      <c r="W69244" s="123"/>
      <c r="AC69244" s="123"/>
    </row>
    <row r="69245" spans="5:29" s="2" customFormat="1">
      <c r="E69245" s="120"/>
      <c r="M69245" s="120"/>
      <c r="N69245" s="120"/>
      <c r="U69245" s="121"/>
      <c r="V69245" s="122"/>
      <c r="W69245" s="123"/>
      <c r="AC69245" s="123"/>
    </row>
    <row r="69246" spans="5:29" s="2" customFormat="1">
      <c r="E69246" s="120"/>
      <c r="M69246" s="120"/>
      <c r="N69246" s="120"/>
      <c r="U69246" s="121"/>
      <c r="V69246" s="122"/>
      <c r="W69246" s="123"/>
      <c r="AC69246" s="123"/>
    </row>
    <row r="69247" spans="5:29" s="2" customFormat="1">
      <c r="E69247" s="120"/>
      <c r="M69247" s="120"/>
      <c r="N69247" s="120"/>
      <c r="U69247" s="121"/>
      <c r="V69247" s="122"/>
      <c r="W69247" s="123"/>
      <c r="AC69247" s="123"/>
    </row>
    <row r="69248" spans="5:29" s="2" customFormat="1">
      <c r="E69248" s="120"/>
      <c r="M69248" s="120"/>
      <c r="N69248" s="120"/>
      <c r="U69248" s="121"/>
      <c r="V69248" s="122"/>
      <c r="W69248" s="123"/>
      <c r="AC69248" s="123"/>
    </row>
    <row r="69249" spans="5:29" s="2" customFormat="1">
      <c r="E69249" s="120"/>
      <c r="M69249" s="120"/>
      <c r="N69249" s="120"/>
      <c r="U69249" s="121"/>
      <c r="V69249" s="122"/>
      <c r="W69249" s="123"/>
      <c r="AC69249" s="123"/>
    </row>
    <row r="69250" spans="5:29" s="2" customFormat="1">
      <c r="E69250" s="120"/>
      <c r="M69250" s="120"/>
      <c r="N69250" s="120"/>
      <c r="U69250" s="121"/>
      <c r="V69250" s="122"/>
      <c r="W69250" s="123"/>
      <c r="AC69250" s="123"/>
    </row>
    <row r="69251" spans="5:29" s="2" customFormat="1">
      <c r="E69251" s="120"/>
      <c r="M69251" s="120"/>
      <c r="N69251" s="120"/>
      <c r="U69251" s="121"/>
      <c r="V69251" s="122"/>
      <c r="W69251" s="123"/>
      <c r="AC69251" s="123"/>
    </row>
    <row r="69252" spans="5:29" s="2" customFormat="1">
      <c r="E69252" s="120"/>
      <c r="M69252" s="120"/>
      <c r="N69252" s="120"/>
      <c r="U69252" s="121"/>
      <c r="V69252" s="122"/>
      <c r="W69252" s="123"/>
      <c r="AC69252" s="123"/>
    </row>
    <row r="69253" spans="5:29" s="2" customFormat="1">
      <c r="E69253" s="120"/>
      <c r="M69253" s="120"/>
      <c r="N69253" s="120"/>
      <c r="U69253" s="121"/>
      <c r="V69253" s="122"/>
      <c r="W69253" s="123"/>
      <c r="AC69253" s="123"/>
    </row>
    <row r="69254" spans="5:29" s="2" customFormat="1">
      <c r="E69254" s="120"/>
      <c r="M69254" s="120"/>
      <c r="N69254" s="120"/>
      <c r="U69254" s="121"/>
      <c r="V69254" s="122"/>
      <c r="W69254" s="123"/>
      <c r="AC69254" s="123"/>
    </row>
    <row r="69255" spans="5:29" s="2" customFormat="1">
      <c r="E69255" s="120"/>
      <c r="M69255" s="120"/>
      <c r="N69255" s="120"/>
      <c r="U69255" s="121"/>
      <c r="V69255" s="122"/>
      <c r="W69255" s="123"/>
      <c r="AC69255" s="123"/>
    </row>
    <row r="69256" spans="5:29" s="2" customFormat="1">
      <c r="E69256" s="120"/>
      <c r="M69256" s="120"/>
      <c r="N69256" s="120"/>
      <c r="U69256" s="121"/>
      <c r="V69256" s="122"/>
      <c r="W69256" s="123"/>
      <c r="AC69256" s="123"/>
    </row>
    <row r="69257" spans="5:29" s="2" customFormat="1">
      <c r="E69257" s="120"/>
      <c r="M69257" s="120"/>
      <c r="N69257" s="120"/>
      <c r="U69257" s="121"/>
      <c r="V69257" s="122"/>
      <c r="W69257" s="123"/>
      <c r="AC69257" s="123"/>
    </row>
    <row r="69258" spans="5:29" s="2" customFormat="1">
      <c r="E69258" s="120"/>
      <c r="M69258" s="120"/>
      <c r="N69258" s="120"/>
      <c r="U69258" s="121"/>
      <c r="V69258" s="122"/>
      <c r="W69258" s="123"/>
      <c r="AC69258" s="123"/>
    </row>
    <row r="69259" spans="5:29" s="2" customFormat="1">
      <c r="E69259" s="120"/>
      <c r="M69259" s="120"/>
      <c r="N69259" s="120"/>
      <c r="U69259" s="121"/>
      <c r="V69259" s="122"/>
      <c r="W69259" s="123"/>
      <c r="AC69259" s="123"/>
    </row>
    <row r="69260" spans="5:29" s="2" customFormat="1">
      <c r="E69260" s="120"/>
      <c r="M69260" s="120"/>
      <c r="N69260" s="120"/>
      <c r="U69260" s="121"/>
      <c r="V69260" s="122"/>
      <c r="W69260" s="123"/>
      <c r="AC69260" s="123"/>
    </row>
    <row r="69261" spans="5:29" s="2" customFormat="1">
      <c r="E69261" s="120"/>
      <c r="M69261" s="120"/>
      <c r="N69261" s="120"/>
      <c r="U69261" s="121"/>
      <c r="V69261" s="122"/>
      <c r="W69261" s="123"/>
      <c r="AC69261" s="123"/>
    </row>
    <row r="69262" spans="5:29" s="2" customFormat="1">
      <c r="E69262" s="120"/>
      <c r="M69262" s="120"/>
      <c r="N69262" s="120"/>
      <c r="U69262" s="121"/>
      <c r="V69262" s="122"/>
      <c r="W69262" s="123"/>
      <c r="AC69262" s="123"/>
    </row>
    <row r="69263" spans="5:29" s="2" customFormat="1">
      <c r="E69263" s="120"/>
      <c r="M69263" s="120"/>
      <c r="N69263" s="120"/>
      <c r="U69263" s="121"/>
      <c r="V69263" s="122"/>
      <c r="W69263" s="123"/>
      <c r="AC69263" s="123"/>
    </row>
    <row r="69264" spans="5:29" s="2" customFormat="1">
      <c r="E69264" s="120"/>
      <c r="M69264" s="120"/>
      <c r="N69264" s="120"/>
      <c r="U69264" s="121"/>
      <c r="V69264" s="122"/>
      <c r="W69264" s="123"/>
      <c r="AC69264" s="123"/>
    </row>
    <row r="69265" spans="5:29" s="2" customFormat="1">
      <c r="E69265" s="120"/>
      <c r="M69265" s="120"/>
      <c r="N69265" s="120"/>
      <c r="U69265" s="121"/>
      <c r="V69265" s="122"/>
      <c r="W69265" s="123"/>
      <c r="AC69265" s="123"/>
    </row>
    <row r="69266" spans="5:29" s="2" customFormat="1">
      <c r="E69266" s="120"/>
      <c r="M69266" s="120"/>
      <c r="N69266" s="120"/>
      <c r="U69266" s="121"/>
      <c r="V69266" s="122"/>
      <c r="W69266" s="123"/>
      <c r="AC69266" s="123"/>
    </row>
    <row r="69267" spans="5:29" s="2" customFormat="1">
      <c r="E69267" s="120"/>
      <c r="M69267" s="120"/>
      <c r="N69267" s="120"/>
      <c r="U69267" s="121"/>
      <c r="V69267" s="122"/>
      <c r="W69267" s="123"/>
      <c r="AC69267" s="123"/>
    </row>
    <row r="69268" spans="5:29" s="2" customFormat="1">
      <c r="E69268" s="120"/>
      <c r="M69268" s="120"/>
      <c r="N69268" s="120"/>
      <c r="U69268" s="121"/>
      <c r="V69268" s="122"/>
      <c r="W69268" s="123"/>
      <c r="AC69268" s="123"/>
    </row>
    <row r="69269" spans="5:29" s="2" customFormat="1">
      <c r="E69269" s="120"/>
      <c r="M69269" s="120"/>
      <c r="N69269" s="120"/>
      <c r="U69269" s="121"/>
      <c r="V69269" s="122"/>
      <c r="W69269" s="123"/>
      <c r="AC69269" s="123"/>
    </row>
    <row r="69270" spans="5:29" s="2" customFormat="1">
      <c r="E69270" s="120"/>
      <c r="M69270" s="120"/>
      <c r="N69270" s="120"/>
      <c r="U69270" s="121"/>
      <c r="V69270" s="122"/>
      <c r="W69270" s="123"/>
      <c r="AC69270" s="123"/>
    </row>
    <row r="69271" spans="5:29" s="2" customFormat="1">
      <c r="E69271" s="120"/>
      <c r="M69271" s="120"/>
      <c r="N69271" s="120"/>
      <c r="U69271" s="121"/>
      <c r="V69271" s="122"/>
      <c r="W69271" s="123"/>
      <c r="AC69271" s="123"/>
    </row>
    <row r="69272" spans="5:29" s="2" customFormat="1">
      <c r="E69272" s="120"/>
      <c r="M69272" s="120"/>
      <c r="N69272" s="120"/>
      <c r="U69272" s="121"/>
      <c r="V69272" s="122"/>
      <c r="W69272" s="123"/>
      <c r="AC69272" s="123"/>
    </row>
    <row r="69273" spans="5:29" s="2" customFormat="1">
      <c r="E69273" s="120"/>
      <c r="M69273" s="120"/>
      <c r="N69273" s="120"/>
      <c r="U69273" s="121"/>
      <c r="V69273" s="122"/>
      <c r="W69273" s="123"/>
      <c r="AC69273" s="123"/>
    </row>
    <row r="69274" spans="5:29" s="2" customFormat="1">
      <c r="E69274" s="120"/>
      <c r="M69274" s="120"/>
      <c r="N69274" s="120"/>
      <c r="U69274" s="121"/>
      <c r="V69274" s="122"/>
      <c r="W69274" s="123"/>
      <c r="AC69274" s="123"/>
    </row>
    <row r="69275" spans="5:29" s="2" customFormat="1">
      <c r="E69275" s="120"/>
      <c r="M69275" s="120"/>
      <c r="N69275" s="120"/>
      <c r="U69275" s="121"/>
      <c r="V69275" s="122"/>
      <c r="W69275" s="123"/>
      <c r="AC69275" s="123"/>
    </row>
    <row r="69276" spans="5:29" s="2" customFormat="1">
      <c r="E69276" s="120"/>
      <c r="M69276" s="120"/>
      <c r="N69276" s="120"/>
      <c r="U69276" s="121"/>
      <c r="V69276" s="122"/>
      <c r="W69276" s="123"/>
      <c r="AC69276" s="123"/>
    </row>
    <row r="69277" spans="5:29" s="2" customFormat="1">
      <c r="E69277" s="120"/>
      <c r="M69277" s="120"/>
      <c r="N69277" s="120"/>
      <c r="U69277" s="121"/>
      <c r="V69277" s="122"/>
      <c r="W69277" s="123"/>
      <c r="AC69277" s="123"/>
    </row>
    <row r="69278" spans="5:29" s="2" customFormat="1">
      <c r="E69278" s="120"/>
      <c r="M69278" s="120"/>
      <c r="N69278" s="120"/>
      <c r="U69278" s="121"/>
      <c r="V69278" s="122"/>
      <c r="W69278" s="123"/>
      <c r="AC69278" s="123"/>
    </row>
    <row r="69279" spans="5:29" s="2" customFormat="1">
      <c r="E69279" s="120"/>
      <c r="M69279" s="120"/>
      <c r="N69279" s="120"/>
      <c r="U69279" s="121"/>
      <c r="V69279" s="122"/>
      <c r="W69279" s="123"/>
      <c r="AC69279" s="123"/>
    </row>
    <row r="69280" spans="5:29" s="2" customFormat="1">
      <c r="E69280" s="120"/>
      <c r="M69280" s="120"/>
      <c r="N69280" s="120"/>
      <c r="U69280" s="121"/>
      <c r="V69280" s="122"/>
      <c r="W69280" s="123"/>
      <c r="AC69280" s="123"/>
    </row>
    <row r="69281" spans="5:29" s="2" customFormat="1">
      <c r="E69281" s="120"/>
      <c r="M69281" s="120"/>
      <c r="N69281" s="120"/>
      <c r="U69281" s="121"/>
      <c r="V69281" s="122"/>
      <c r="W69281" s="123"/>
      <c r="AC69281" s="123"/>
    </row>
    <row r="69282" spans="5:29" s="2" customFormat="1">
      <c r="E69282" s="120"/>
      <c r="M69282" s="120"/>
      <c r="N69282" s="120"/>
      <c r="U69282" s="121"/>
      <c r="V69282" s="122"/>
      <c r="W69282" s="123"/>
      <c r="AC69282" s="123"/>
    </row>
    <row r="69283" spans="5:29" s="2" customFormat="1">
      <c r="E69283" s="120"/>
      <c r="M69283" s="120"/>
      <c r="N69283" s="120"/>
      <c r="U69283" s="121"/>
      <c r="V69283" s="122"/>
      <c r="W69283" s="123"/>
      <c r="AC69283" s="123"/>
    </row>
    <row r="69284" spans="5:29" s="2" customFormat="1">
      <c r="E69284" s="120"/>
      <c r="M69284" s="120"/>
      <c r="N69284" s="120"/>
      <c r="U69284" s="121"/>
      <c r="V69284" s="122"/>
      <c r="W69284" s="123"/>
      <c r="AC69284" s="123"/>
    </row>
    <row r="69285" spans="5:29" s="2" customFormat="1">
      <c r="E69285" s="120"/>
      <c r="M69285" s="120"/>
      <c r="N69285" s="120"/>
      <c r="U69285" s="121"/>
      <c r="V69285" s="122"/>
      <c r="W69285" s="123"/>
      <c r="AC69285" s="123"/>
    </row>
    <row r="69286" spans="5:29" s="2" customFormat="1">
      <c r="E69286" s="120"/>
      <c r="M69286" s="120"/>
      <c r="N69286" s="120"/>
      <c r="U69286" s="121"/>
      <c r="V69286" s="122"/>
      <c r="W69286" s="123"/>
      <c r="AC69286" s="123"/>
    </row>
    <row r="69287" spans="5:29" s="2" customFormat="1">
      <c r="E69287" s="120"/>
      <c r="M69287" s="120"/>
      <c r="N69287" s="120"/>
      <c r="U69287" s="121"/>
      <c r="V69287" s="122"/>
      <c r="W69287" s="123"/>
      <c r="AC69287" s="123"/>
    </row>
    <row r="69288" spans="5:29" s="2" customFormat="1">
      <c r="E69288" s="120"/>
      <c r="M69288" s="120"/>
      <c r="N69288" s="120"/>
      <c r="U69288" s="121"/>
      <c r="V69288" s="122"/>
      <c r="W69288" s="123"/>
      <c r="AC69288" s="123"/>
    </row>
    <row r="69289" spans="5:29" s="2" customFormat="1">
      <c r="E69289" s="120"/>
      <c r="M69289" s="120"/>
      <c r="N69289" s="120"/>
      <c r="U69289" s="121"/>
      <c r="V69289" s="122"/>
      <c r="W69289" s="123"/>
      <c r="AC69289" s="123"/>
    </row>
    <row r="69290" spans="5:29" s="2" customFormat="1">
      <c r="E69290" s="120"/>
      <c r="M69290" s="120"/>
      <c r="N69290" s="120"/>
      <c r="U69290" s="121"/>
      <c r="V69290" s="122"/>
      <c r="W69290" s="123"/>
      <c r="AC69290" s="123"/>
    </row>
    <row r="69291" spans="5:29" s="2" customFormat="1">
      <c r="E69291" s="120"/>
      <c r="M69291" s="120"/>
      <c r="N69291" s="120"/>
      <c r="U69291" s="121"/>
      <c r="V69291" s="122"/>
      <c r="W69291" s="123"/>
      <c r="AC69291" s="123"/>
    </row>
    <row r="69292" spans="5:29" s="2" customFormat="1">
      <c r="E69292" s="120"/>
      <c r="M69292" s="120"/>
      <c r="N69292" s="120"/>
      <c r="U69292" s="121"/>
      <c r="V69292" s="122"/>
      <c r="W69292" s="123"/>
      <c r="AC69292" s="123"/>
    </row>
    <row r="69293" spans="5:29" s="2" customFormat="1">
      <c r="E69293" s="120"/>
      <c r="M69293" s="120"/>
      <c r="N69293" s="120"/>
      <c r="U69293" s="121"/>
      <c r="V69293" s="122"/>
      <c r="W69293" s="123"/>
      <c r="AC69293" s="123"/>
    </row>
    <row r="69294" spans="5:29" s="2" customFormat="1">
      <c r="E69294" s="120"/>
      <c r="M69294" s="120"/>
      <c r="N69294" s="120"/>
      <c r="U69294" s="121"/>
      <c r="V69294" s="122"/>
      <c r="W69294" s="123"/>
      <c r="AC69294" s="123"/>
    </row>
    <row r="69295" spans="5:29" s="2" customFormat="1">
      <c r="E69295" s="120"/>
      <c r="M69295" s="120"/>
      <c r="N69295" s="120"/>
      <c r="U69295" s="121"/>
      <c r="V69295" s="122"/>
      <c r="W69295" s="123"/>
      <c r="AC69295" s="123"/>
    </row>
    <row r="69296" spans="5:29" s="2" customFormat="1">
      <c r="E69296" s="120"/>
      <c r="M69296" s="120"/>
      <c r="N69296" s="120"/>
      <c r="U69296" s="121"/>
      <c r="V69296" s="122"/>
      <c r="W69296" s="123"/>
      <c r="AC69296" s="123"/>
    </row>
    <row r="69297" spans="5:29" s="2" customFormat="1">
      <c r="E69297" s="120"/>
      <c r="M69297" s="120"/>
      <c r="N69297" s="120"/>
      <c r="U69297" s="121"/>
      <c r="V69297" s="122"/>
      <c r="W69297" s="123"/>
      <c r="AC69297" s="123"/>
    </row>
    <row r="69298" spans="5:29" s="2" customFormat="1">
      <c r="E69298" s="120"/>
      <c r="M69298" s="120"/>
      <c r="N69298" s="120"/>
      <c r="U69298" s="121"/>
      <c r="V69298" s="122"/>
      <c r="W69298" s="123"/>
      <c r="AC69298" s="123"/>
    </row>
    <row r="69299" spans="5:29" s="2" customFormat="1">
      <c r="E69299" s="120"/>
      <c r="M69299" s="120"/>
      <c r="N69299" s="120"/>
      <c r="U69299" s="121"/>
      <c r="V69299" s="122"/>
      <c r="W69299" s="123"/>
      <c r="AC69299" s="123"/>
    </row>
    <row r="69300" spans="5:29" s="2" customFormat="1">
      <c r="E69300" s="120"/>
      <c r="M69300" s="120"/>
      <c r="N69300" s="120"/>
      <c r="U69300" s="121"/>
      <c r="V69300" s="122"/>
      <c r="W69300" s="123"/>
      <c r="AC69300" s="123"/>
    </row>
    <row r="69301" spans="5:29" s="2" customFormat="1">
      <c r="E69301" s="120"/>
      <c r="M69301" s="120"/>
      <c r="N69301" s="120"/>
      <c r="U69301" s="121"/>
      <c r="V69301" s="122"/>
      <c r="W69301" s="123"/>
      <c r="AC69301" s="123"/>
    </row>
    <row r="69302" spans="5:29" s="2" customFormat="1">
      <c r="E69302" s="120"/>
      <c r="M69302" s="120"/>
      <c r="N69302" s="120"/>
      <c r="U69302" s="121"/>
      <c r="V69302" s="122"/>
      <c r="W69302" s="123"/>
      <c r="AC69302" s="123"/>
    </row>
    <row r="69303" spans="5:29" s="2" customFormat="1">
      <c r="E69303" s="120"/>
      <c r="M69303" s="120"/>
      <c r="N69303" s="120"/>
      <c r="U69303" s="121"/>
      <c r="V69303" s="122"/>
      <c r="W69303" s="123"/>
      <c r="AC69303" s="123"/>
    </row>
    <row r="69304" spans="5:29" s="2" customFormat="1">
      <c r="E69304" s="120"/>
      <c r="M69304" s="120"/>
      <c r="N69304" s="120"/>
      <c r="U69304" s="121"/>
      <c r="V69304" s="122"/>
      <c r="W69304" s="123"/>
      <c r="AC69304" s="123"/>
    </row>
    <row r="69305" spans="5:29" s="2" customFormat="1">
      <c r="E69305" s="120"/>
      <c r="M69305" s="120"/>
      <c r="N69305" s="120"/>
      <c r="U69305" s="121"/>
      <c r="V69305" s="122"/>
      <c r="W69305" s="123"/>
      <c r="AC69305" s="123"/>
    </row>
    <row r="69306" spans="5:29" s="2" customFormat="1">
      <c r="E69306" s="120"/>
      <c r="M69306" s="120"/>
      <c r="N69306" s="120"/>
      <c r="U69306" s="121"/>
      <c r="V69306" s="122"/>
      <c r="W69306" s="123"/>
      <c r="AC69306" s="123"/>
    </row>
    <row r="69307" spans="5:29" s="2" customFormat="1">
      <c r="E69307" s="120"/>
      <c r="M69307" s="120"/>
      <c r="N69307" s="120"/>
      <c r="U69307" s="121"/>
      <c r="V69307" s="122"/>
      <c r="W69307" s="123"/>
      <c r="AC69307" s="123"/>
    </row>
    <row r="69308" spans="5:29" s="2" customFormat="1">
      <c r="E69308" s="120"/>
      <c r="M69308" s="120"/>
      <c r="N69308" s="120"/>
      <c r="U69308" s="121"/>
      <c r="V69308" s="122"/>
      <c r="W69308" s="123"/>
      <c r="AC69308" s="123"/>
    </row>
    <row r="69309" spans="5:29" s="2" customFormat="1">
      <c r="E69309" s="120"/>
      <c r="M69309" s="120"/>
      <c r="N69309" s="120"/>
      <c r="U69309" s="121"/>
      <c r="V69309" s="122"/>
      <c r="W69309" s="123"/>
      <c r="AC69309" s="123"/>
    </row>
    <row r="69310" spans="5:29" s="2" customFormat="1">
      <c r="E69310" s="120"/>
      <c r="M69310" s="120"/>
      <c r="N69310" s="120"/>
      <c r="U69310" s="121"/>
      <c r="V69310" s="122"/>
      <c r="W69310" s="123"/>
      <c r="AC69310" s="123"/>
    </row>
    <row r="69311" spans="5:29" s="2" customFormat="1">
      <c r="E69311" s="120"/>
      <c r="M69311" s="120"/>
      <c r="N69311" s="120"/>
      <c r="U69311" s="121"/>
      <c r="V69311" s="122"/>
      <c r="W69311" s="123"/>
      <c r="AC69311" s="123"/>
    </row>
    <row r="69312" spans="5:29" s="2" customFormat="1">
      <c r="E69312" s="120"/>
      <c r="M69312" s="120"/>
      <c r="N69312" s="120"/>
      <c r="U69312" s="121"/>
      <c r="V69312" s="122"/>
      <c r="W69312" s="123"/>
      <c r="AC69312" s="123"/>
    </row>
    <row r="69313" spans="5:29" s="2" customFormat="1">
      <c r="E69313" s="120"/>
      <c r="M69313" s="120"/>
      <c r="N69313" s="120"/>
      <c r="U69313" s="121"/>
      <c r="V69313" s="122"/>
      <c r="W69313" s="123"/>
      <c r="AC69313" s="123"/>
    </row>
    <row r="69314" spans="5:29" s="2" customFormat="1">
      <c r="E69314" s="120"/>
      <c r="M69314" s="120"/>
      <c r="N69314" s="120"/>
      <c r="U69314" s="121"/>
      <c r="V69314" s="122"/>
      <c r="W69314" s="123"/>
      <c r="AC69314" s="123"/>
    </row>
    <row r="69315" spans="5:29" s="2" customFormat="1">
      <c r="E69315" s="120"/>
      <c r="M69315" s="120"/>
      <c r="N69315" s="120"/>
      <c r="U69315" s="121"/>
      <c r="V69315" s="122"/>
      <c r="W69315" s="123"/>
      <c r="AC69315" s="123"/>
    </row>
    <row r="69316" spans="5:29" s="2" customFormat="1">
      <c r="E69316" s="120"/>
      <c r="M69316" s="120"/>
      <c r="N69316" s="120"/>
      <c r="U69316" s="121"/>
      <c r="V69316" s="122"/>
      <c r="W69316" s="123"/>
      <c r="AC69316" s="123"/>
    </row>
    <row r="69317" spans="5:29" s="2" customFormat="1">
      <c r="E69317" s="120"/>
      <c r="M69317" s="120"/>
      <c r="N69317" s="120"/>
      <c r="U69317" s="121"/>
      <c r="V69317" s="122"/>
      <c r="W69317" s="123"/>
      <c r="AC69317" s="123"/>
    </row>
    <row r="69318" spans="5:29" s="2" customFormat="1">
      <c r="E69318" s="120"/>
      <c r="M69318" s="120"/>
      <c r="N69318" s="120"/>
      <c r="U69318" s="121"/>
      <c r="V69318" s="122"/>
      <c r="W69318" s="123"/>
      <c r="AC69318" s="123"/>
    </row>
    <row r="69319" spans="5:29" s="2" customFormat="1">
      <c r="E69319" s="120"/>
      <c r="M69319" s="120"/>
      <c r="N69319" s="120"/>
      <c r="U69319" s="121"/>
      <c r="V69319" s="122"/>
      <c r="W69319" s="123"/>
      <c r="AC69319" s="123"/>
    </row>
    <row r="69320" spans="5:29" s="2" customFormat="1">
      <c r="E69320" s="120"/>
      <c r="M69320" s="120"/>
      <c r="N69320" s="120"/>
      <c r="U69320" s="121"/>
      <c r="V69320" s="122"/>
      <c r="W69320" s="123"/>
      <c r="AC69320" s="123"/>
    </row>
    <row r="69321" spans="5:29" s="2" customFormat="1">
      <c r="E69321" s="120"/>
      <c r="M69321" s="120"/>
      <c r="N69321" s="120"/>
      <c r="U69321" s="121"/>
      <c r="V69321" s="122"/>
      <c r="W69321" s="123"/>
      <c r="AC69321" s="123"/>
    </row>
    <row r="69322" spans="5:29" s="2" customFormat="1">
      <c r="E69322" s="120"/>
      <c r="M69322" s="120"/>
      <c r="N69322" s="120"/>
      <c r="U69322" s="121"/>
      <c r="V69322" s="122"/>
      <c r="W69322" s="123"/>
      <c r="AC69322" s="123"/>
    </row>
    <row r="69323" spans="5:29" s="2" customFormat="1">
      <c r="E69323" s="120"/>
      <c r="M69323" s="120"/>
      <c r="N69323" s="120"/>
      <c r="U69323" s="121"/>
      <c r="V69323" s="122"/>
      <c r="W69323" s="123"/>
      <c r="AC69323" s="123"/>
    </row>
    <row r="69324" spans="5:29" s="2" customFormat="1">
      <c r="E69324" s="120"/>
      <c r="M69324" s="120"/>
      <c r="N69324" s="120"/>
      <c r="U69324" s="121"/>
      <c r="V69324" s="122"/>
      <c r="W69324" s="123"/>
      <c r="AC69324" s="123"/>
    </row>
    <row r="69325" spans="5:29" s="2" customFormat="1">
      <c r="E69325" s="120"/>
      <c r="M69325" s="120"/>
      <c r="N69325" s="120"/>
      <c r="U69325" s="121"/>
      <c r="V69325" s="122"/>
      <c r="W69325" s="123"/>
      <c r="AC69325" s="123"/>
    </row>
    <row r="69326" spans="5:29" s="2" customFormat="1">
      <c r="E69326" s="120"/>
      <c r="M69326" s="120"/>
      <c r="N69326" s="120"/>
      <c r="U69326" s="121"/>
      <c r="V69326" s="122"/>
      <c r="W69326" s="123"/>
      <c r="AC69326" s="123"/>
    </row>
    <row r="69327" spans="5:29" s="2" customFormat="1">
      <c r="E69327" s="120"/>
      <c r="M69327" s="120"/>
      <c r="N69327" s="120"/>
      <c r="U69327" s="121"/>
      <c r="V69327" s="122"/>
      <c r="W69327" s="123"/>
      <c r="AC69327" s="123"/>
    </row>
    <row r="69328" spans="5:29" s="2" customFormat="1">
      <c r="E69328" s="120"/>
      <c r="M69328" s="120"/>
      <c r="N69328" s="120"/>
      <c r="U69328" s="121"/>
      <c r="V69328" s="122"/>
      <c r="W69328" s="123"/>
      <c r="AC69328" s="123"/>
    </row>
    <row r="69329" spans="5:29" s="2" customFormat="1">
      <c r="E69329" s="120"/>
      <c r="M69329" s="120"/>
      <c r="N69329" s="120"/>
      <c r="U69329" s="121"/>
      <c r="V69329" s="122"/>
      <c r="W69329" s="123"/>
      <c r="AC69329" s="123"/>
    </row>
    <row r="69330" spans="5:29" s="2" customFormat="1">
      <c r="E69330" s="120"/>
      <c r="M69330" s="120"/>
      <c r="N69330" s="120"/>
      <c r="U69330" s="121"/>
      <c r="V69330" s="122"/>
      <c r="W69330" s="123"/>
      <c r="AC69330" s="123"/>
    </row>
    <row r="69331" spans="5:29" s="2" customFormat="1">
      <c r="E69331" s="120"/>
      <c r="M69331" s="120"/>
      <c r="N69331" s="120"/>
      <c r="U69331" s="121"/>
      <c r="V69331" s="122"/>
      <c r="W69331" s="123"/>
      <c r="AC69331" s="123"/>
    </row>
    <row r="69332" spans="5:29" s="2" customFormat="1">
      <c r="E69332" s="120"/>
      <c r="M69332" s="120"/>
      <c r="N69332" s="120"/>
      <c r="U69332" s="121"/>
      <c r="V69332" s="122"/>
      <c r="W69332" s="123"/>
      <c r="AC69332" s="123"/>
    </row>
    <row r="69333" spans="5:29" s="2" customFormat="1">
      <c r="E69333" s="120"/>
      <c r="M69333" s="120"/>
      <c r="N69333" s="120"/>
      <c r="U69333" s="121"/>
      <c r="V69333" s="122"/>
      <c r="W69333" s="123"/>
      <c r="AC69333" s="123"/>
    </row>
    <row r="69334" spans="5:29" s="2" customFormat="1">
      <c r="E69334" s="120"/>
      <c r="M69334" s="120"/>
      <c r="N69334" s="120"/>
      <c r="U69334" s="121"/>
      <c r="V69334" s="122"/>
      <c r="W69334" s="123"/>
      <c r="AC69334" s="123"/>
    </row>
    <row r="69335" spans="5:29" s="2" customFormat="1">
      <c r="E69335" s="120"/>
      <c r="M69335" s="120"/>
      <c r="N69335" s="120"/>
      <c r="U69335" s="121"/>
      <c r="V69335" s="122"/>
      <c r="W69335" s="123"/>
      <c r="AC69335" s="123"/>
    </row>
    <row r="69336" spans="5:29" s="2" customFormat="1">
      <c r="E69336" s="120"/>
      <c r="M69336" s="120"/>
      <c r="N69336" s="120"/>
      <c r="U69336" s="121"/>
      <c r="V69336" s="122"/>
      <c r="W69336" s="123"/>
      <c r="AC69336" s="123"/>
    </row>
    <row r="69337" spans="5:29" s="2" customFormat="1">
      <c r="E69337" s="120"/>
      <c r="M69337" s="120"/>
      <c r="N69337" s="120"/>
      <c r="U69337" s="121"/>
      <c r="V69337" s="122"/>
      <c r="W69337" s="123"/>
      <c r="AC69337" s="123"/>
    </row>
    <row r="69338" spans="5:29" s="2" customFormat="1">
      <c r="E69338" s="120"/>
      <c r="M69338" s="120"/>
      <c r="N69338" s="120"/>
      <c r="U69338" s="121"/>
      <c r="V69338" s="122"/>
      <c r="W69338" s="123"/>
      <c r="AC69338" s="123"/>
    </row>
    <row r="69339" spans="5:29" s="2" customFormat="1">
      <c r="E69339" s="120"/>
      <c r="M69339" s="120"/>
      <c r="N69339" s="120"/>
      <c r="U69339" s="121"/>
      <c r="V69339" s="122"/>
      <c r="W69339" s="123"/>
      <c r="AC69339" s="123"/>
    </row>
    <row r="69340" spans="5:29" s="2" customFormat="1">
      <c r="E69340" s="120"/>
      <c r="M69340" s="120"/>
      <c r="N69340" s="120"/>
      <c r="U69340" s="121"/>
      <c r="V69340" s="122"/>
      <c r="W69340" s="123"/>
      <c r="AC69340" s="123"/>
    </row>
    <row r="69341" spans="5:29" s="2" customFormat="1">
      <c r="E69341" s="120"/>
      <c r="M69341" s="120"/>
      <c r="N69341" s="120"/>
      <c r="U69341" s="121"/>
      <c r="V69341" s="122"/>
      <c r="W69341" s="123"/>
      <c r="AC69341" s="123"/>
    </row>
    <row r="69342" spans="5:29" s="2" customFormat="1">
      <c r="E69342" s="120"/>
      <c r="M69342" s="120"/>
      <c r="N69342" s="120"/>
      <c r="U69342" s="121"/>
      <c r="V69342" s="122"/>
      <c r="W69342" s="123"/>
      <c r="AC69342" s="123"/>
    </row>
    <row r="69343" spans="5:29" s="2" customFormat="1">
      <c r="E69343" s="120"/>
      <c r="M69343" s="120"/>
      <c r="N69343" s="120"/>
      <c r="U69343" s="121"/>
      <c r="V69343" s="122"/>
      <c r="W69343" s="123"/>
      <c r="AC69343" s="123"/>
    </row>
    <row r="69344" spans="5:29" s="2" customFormat="1">
      <c r="E69344" s="120"/>
      <c r="M69344" s="120"/>
      <c r="N69344" s="120"/>
      <c r="U69344" s="121"/>
      <c r="V69344" s="122"/>
      <c r="W69344" s="123"/>
      <c r="AC69344" s="123"/>
    </row>
    <row r="69345" spans="5:29" s="2" customFormat="1">
      <c r="E69345" s="120"/>
      <c r="M69345" s="120"/>
      <c r="N69345" s="120"/>
      <c r="U69345" s="121"/>
      <c r="V69345" s="122"/>
      <c r="W69345" s="123"/>
      <c r="AC69345" s="123"/>
    </row>
    <row r="69346" spans="5:29" s="2" customFormat="1">
      <c r="E69346" s="120"/>
      <c r="M69346" s="120"/>
      <c r="N69346" s="120"/>
      <c r="U69346" s="121"/>
      <c r="V69346" s="122"/>
      <c r="W69346" s="123"/>
      <c r="AC69346" s="123"/>
    </row>
    <row r="69347" spans="5:29" s="2" customFormat="1">
      <c r="E69347" s="120"/>
      <c r="M69347" s="120"/>
      <c r="N69347" s="120"/>
      <c r="U69347" s="121"/>
      <c r="V69347" s="122"/>
      <c r="W69347" s="123"/>
      <c r="AC69347" s="123"/>
    </row>
    <row r="69348" spans="5:29" s="2" customFormat="1">
      <c r="E69348" s="120"/>
      <c r="M69348" s="120"/>
      <c r="N69348" s="120"/>
      <c r="U69348" s="121"/>
      <c r="V69348" s="122"/>
      <c r="W69348" s="123"/>
      <c r="AC69348" s="123"/>
    </row>
    <row r="69349" spans="5:29" s="2" customFormat="1">
      <c r="E69349" s="120"/>
      <c r="M69349" s="120"/>
      <c r="N69349" s="120"/>
      <c r="U69349" s="121"/>
      <c r="V69349" s="122"/>
      <c r="W69349" s="123"/>
      <c r="AC69349" s="123"/>
    </row>
    <row r="69350" spans="5:29" s="2" customFormat="1">
      <c r="E69350" s="120"/>
      <c r="M69350" s="120"/>
      <c r="N69350" s="120"/>
      <c r="U69350" s="121"/>
      <c r="V69350" s="122"/>
      <c r="W69350" s="123"/>
      <c r="AC69350" s="123"/>
    </row>
    <row r="69351" spans="5:29" s="2" customFormat="1">
      <c r="E69351" s="120"/>
      <c r="M69351" s="120"/>
      <c r="N69351" s="120"/>
      <c r="U69351" s="121"/>
      <c r="V69351" s="122"/>
      <c r="W69351" s="123"/>
      <c r="AC69351" s="123"/>
    </row>
    <row r="69352" spans="5:29" s="2" customFormat="1">
      <c r="E69352" s="120"/>
      <c r="M69352" s="120"/>
      <c r="N69352" s="120"/>
      <c r="U69352" s="121"/>
      <c r="V69352" s="122"/>
      <c r="W69352" s="123"/>
      <c r="AC69352" s="123"/>
    </row>
    <row r="69353" spans="5:29" s="2" customFormat="1">
      <c r="E69353" s="120"/>
      <c r="M69353" s="120"/>
      <c r="N69353" s="120"/>
      <c r="U69353" s="121"/>
      <c r="V69353" s="122"/>
      <c r="W69353" s="123"/>
      <c r="AC69353" s="123"/>
    </row>
    <row r="69354" spans="5:29" s="2" customFormat="1">
      <c r="E69354" s="120"/>
      <c r="M69354" s="120"/>
      <c r="N69354" s="120"/>
      <c r="U69354" s="121"/>
      <c r="V69354" s="122"/>
      <c r="W69354" s="123"/>
      <c r="AC69354" s="123"/>
    </row>
    <row r="69355" spans="5:29" s="2" customFormat="1">
      <c r="E69355" s="120"/>
      <c r="M69355" s="120"/>
      <c r="N69355" s="120"/>
      <c r="U69355" s="121"/>
      <c r="V69355" s="122"/>
      <c r="W69355" s="123"/>
      <c r="AC69355" s="123"/>
    </row>
    <row r="69356" spans="5:29" s="2" customFormat="1">
      <c r="E69356" s="120"/>
      <c r="M69356" s="120"/>
      <c r="N69356" s="120"/>
      <c r="U69356" s="121"/>
      <c r="V69356" s="122"/>
      <c r="W69356" s="123"/>
      <c r="AC69356" s="123"/>
    </row>
    <row r="69357" spans="5:29" s="2" customFormat="1">
      <c r="E69357" s="120"/>
      <c r="M69357" s="120"/>
      <c r="N69357" s="120"/>
      <c r="U69357" s="121"/>
      <c r="V69357" s="122"/>
      <c r="W69357" s="123"/>
      <c r="AC69357" s="123"/>
    </row>
    <row r="69358" spans="5:29" s="2" customFormat="1">
      <c r="E69358" s="120"/>
      <c r="M69358" s="120"/>
      <c r="N69358" s="120"/>
      <c r="U69358" s="121"/>
      <c r="V69358" s="122"/>
      <c r="W69358" s="123"/>
      <c r="AC69358" s="123"/>
    </row>
    <row r="69359" spans="5:29" s="2" customFormat="1">
      <c r="E69359" s="120"/>
      <c r="M69359" s="120"/>
      <c r="N69359" s="120"/>
      <c r="U69359" s="121"/>
      <c r="V69359" s="122"/>
      <c r="W69359" s="123"/>
      <c r="AC69359" s="123"/>
    </row>
    <row r="69360" spans="5:29" s="2" customFormat="1">
      <c r="E69360" s="120"/>
      <c r="M69360" s="120"/>
      <c r="N69360" s="120"/>
      <c r="U69360" s="121"/>
      <c r="V69360" s="122"/>
      <c r="W69360" s="123"/>
      <c r="AC69360" s="123"/>
    </row>
    <row r="69361" spans="5:29" s="2" customFormat="1">
      <c r="E69361" s="120"/>
      <c r="M69361" s="120"/>
      <c r="N69361" s="120"/>
      <c r="U69361" s="121"/>
      <c r="V69361" s="122"/>
      <c r="W69361" s="123"/>
      <c r="AC69361" s="123"/>
    </row>
    <row r="69362" spans="5:29" s="2" customFormat="1">
      <c r="E69362" s="120"/>
      <c r="M69362" s="120"/>
      <c r="N69362" s="120"/>
      <c r="U69362" s="121"/>
      <c r="V69362" s="122"/>
      <c r="W69362" s="123"/>
      <c r="AC69362" s="123"/>
    </row>
    <row r="69363" spans="5:29" s="2" customFormat="1">
      <c r="E69363" s="120"/>
      <c r="M69363" s="120"/>
      <c r="N69363" s="120"/>
      <c r="U69363" s="121"/>
      <c r="V69363" s="122"/>
      <c r="W69363" s="123"/>
      <c r="AC69363" s="123"/>
    </row>
    <row r="69364" spans="5:29" s="2" customFormat="1">
      <c r="E69364" s="120"/>
      <c r="M69364" s="120"/>
      <c r="N69364" s="120"/>
      <c r="U69364" s="121"/>
      <c r="V69364" s="122"/>
      <c r="W69364" s="123"/>
      <c r="AC69364" s="123"/>
    </row>
    <row r="69365" spans="5:29" s="2" customFormat="1">
      <c r="E69365" s="120"/>
      <c r="M69365" s="120"/>
      <c r="N69365" s="120"/>
      <c r="U69365" s="121"/>
      <c r="V69365" s="122"/>
      <c r="W69365" s="123"/>
      <c r="AC69365" s="123"/>
    </row>
    <row r="69366" spans="5:29" s="2" customFormat="1">
      <c r="E69366" s="120"/>
      <c r="M69366" s="120"/>
      <c r="N69366" s="120"/>
      <c r="U69366" s="121"/>
      <c r="V69366" s="122"/>
      <c r="W69366" s="123"/>
      <c r="AC69366" s="123"/>
    </row>
    <row r="69367" spans="5:29" s="2" customFormat="1">
      <c r="E69367" s="120"/>
      <c r="M69367" s="120"/>
      <c r="N69367" s="120"/>
      <c r="U69367" s="121"/>
      <c r="V69367" s="122"/>
      <c r="W69367" s="123"/>
      <c r="AC69367" s="123"/>
    </row>
    <row r="69368" spans="5:29" s="2" customFormat="1">
      <c r="E69368" s="120"/>
      <c r="M69368" s="120"/>
      <c r="N69368" s="120"/>
      <c r="U69368" s="121"/>
      <c r="V69368" s="122"/>
      <c r="W69368" s="123"/>
      <c r="AC69368" s="123"/>
    </row>
    <row r="69369" spans="5:29" s="2" customFormat="1">
      <c r="E69369" s="120"/>
      <c r="M69369" s="120"/>
      <c r="N69369" s="120"/>
      <c r="U69369" s="121"/>
      <c r="V69369" s="122"/>
      <c r="W69369" s="123"/>
      <c r="AC69369" s="123"/>
    </row>
    <row r="69370" spans="5:29" s="2" customFormat="1">
      <c r="E69370" s="120"/>
      <c r="M69370" s="120"/>
      <c r="N69370" s="120"/>
      <c r="U69370" s="121"/>
      <c r="V69370" s="122"/>
      <c r="W69370" s="123"/>
      <c r="AC69370" s="123"/>
    </row>
    <row r="69371" spans="5:29" s="2" customFormat="1">
      <c r="E69371" s="120"/>
      <c r="M69371" s="120"/>
      <c r="N69371" s="120"/>
      <c r="U69371" s="121"/>
      <c r="V69371" s="122"/>
      <c r="W69371" s="123"/>
      <c r="AC69371" s="123"/>
    </row>
    <row r="69372" spans="5:29" s="2" customFormat="1">
      <c r="E69372" s="120"/>
      <c r="M69372" s="120"/>
      <c r="N69372" s="120"/>
      <c r="U69372" s="121"/>
      <c r="V69372" s="122"/>
      <c r="W69372" s="123"/>
      <c r="AC69372" s="123"/>
    </row>
    <row r="69373" spans="5:29" s="2" customFormat="1">
      <c r="E69373" s="120"/>
      <c r="M69373" s="120"/>
      <c r="N69373" s="120"/>
      <c r="U69373" s="121"/>
      <c r="V69373" s="122"/>
      <c r="W69373" s="123"/>
      <c r="AC69373" s="123"/>
    </row>
    <row r="69374" spans="5:29" s="2" customFormat="1">
      <c r="E69374" s="120"/>
      <c r="M69374" s="120"/>
      <c r="N69374" s="120"/>
      <c r="U69374" s="121"/>
      <c r="V69374" s="122"/>
      <c r="W69374" s="123"/>
      <c r="AC69374" s="123"/>
    </row>
    <row r="69375" spans="5:29" s="2" customFormat="1">
      <c r="E69375" s="120"/>
      <c r="M69375" s="120"/>
      <c r="N69375" s="120"/>
      <c r="U69375" s="121"/>
      <c r="V69375" s="122"/>
      <c r="W69375" s="123"/>
      <c r="AC69375" s="123"/>
    </row>
    <row r="69376" spans="5:29" s="2" customFormat="1">
      <c r="E69376" s="120"/>
      <c r="M69376" s="120"/>
      <c r="N69376" s="120"/>
      <c r="U69376" s="121"/>
      <c r="V69376" s="122"/>
      <c r="W69376" s="123"/>
      <c r="AC69376" s="123"/>
    </row>
    <row r="69377" spans="5:29" s="2" customFormat="1">
      <c r="E69377" s="120"/>
      <c r="M69377" s="120"/>
      <c r="N69377" s="120"/>
      <c r="U69377" s="121"/>
      <c r="V69377" s="122"/>
      <c r="W69377" s="123"/>
      <c r="AC69377" s="123"/>
    </row>
    <row r="69378" spans="5:29" s="2" customFormat="1">
      <c r="E69378" s="120"/>
      <c r="M69378" s="120"/>
      <c r="N69378" s="120"/>
      <c r="U69378" s="121"/>
      <c r="V69378" s="122"/>
      <c r="W69378" s="123"/>
      <c r="AC69378" s="123"/>
    </row>
    <row r="69379" spans="5:29" s="2" customFormat="1">
      <c r="E69379" s="120"/>
      <c r="M69379" s="120"/>
      <c r="N69379" s="120"/>
      <c r="U69379" s="121"/>
      <c r="V69379" s="122"/>
      <c r="W69379" s="123"/>
      <c r="AC69379" s="123"/>
    </row>
    <row r="69380" spans="5:29" s="2" customFormat="1">
      <c r="E69380" s="120"/>
      <c r="M69380" s="120"/>
      <c r="N69380" s="120"/>
      <c r="U69380" s="121"/>
      <c r="V69380" s="122"/>
      <c r="W69380" s="123"/>
      <c r="AC69380" s="123"/>
    </row>
    <row r="69381" spans="5:29" s="2" customFormat="1">
      <c r="E69381" s="120"/>
      <c r="M69381" s="120"/>
      <c r="N69381" s="120"/>
      <c r="U69381" s="121"/>
      <c r="V69381" s="122"/>
      <c r="W69381" s="123"/>
      <c r="AC69381" s="123"/>
    </row>
    <row r="69382" spans="5:29" s="2" customFormat="1">
      <c r="E69382" s="120"/>
      <c r="M69382" s="120"/>
      <c r="N69382" s="120"/>
      <c r="U69382" s="121"/>
      <c r="V69382" s="122"/>
      <c r="W69382" s="123"/>
      <c r="AC69382" s="123"/>
    </row>
    <row r="69383" spans="5:29" s="2" customFormat="1">
      <c r="E69383" s="120"/>
      <c r="M69383" s="120"/>
      <c r="N69383" s="120"/>
      <c r="U69383" s="121"/>
      <c r="V69383" s="122"/>
      <c r="W69383" s="123"/>
      <c r="AC69383" s="123"/>
    </row>
    <row r="69384" spans="5:29" s="2" customFormat="1">
      <c r="E69384" s="120"/>
      <c r="M69384" s="120"/>
      <c r="N69384" s="120"/>
      <c r="U69384" s="121"/>
      <c r="V69384" s="122"/>
      <c r="W69384" s="123"/>
      <c r="AC69384" s="123"/>
    </row>
    <row r="69385" spans="5:29" s="2" customFormat="1">
      <c r="E69385" s="120"/>
      <c r="M69385" s="120"/>
      <c r="N69385" s="120"/>
      <c r="U69385" s="121"/>
      <c r="V69385" s="122"/>
      <c r="W69385" s="123"/>
      <c r="AC69385" s="123"/>
    </row>
    <row r="69386" spans="5:29" s="2" customFormat="1">
      <c r="E69386" s="120"/>
      <c r="M69386" s="120"/>
      <c r="N69386" s="120"/>
      <c r="U69386" s="121"/>
      <c r="V69386" s="122"/>
      <c r="W69386" s="123"/>
      <c r="AC69386" s="123"/>
    </row>
    <row r="69387" spans="5:29" s="2" customFormat="1">
      <c r="E69387" s="120"/>
      <c r="M69387" s="120"/>
      <c r="N69387" s="120"/>
      <c r="U69387" s="121"/>
      <c r="V69387" s="122"/>
      <c r="W69387" s="123"/>
      <c r="AC69387" s="123"/>
    </row>
    <row r="69388" spans="5:29" s="2" customFormat="1">
      <c r="E69388" s="120"/>
      <c r="M69388" s="120"/>
      <c r="N69388" s="120"/>
      <c r="U69388" s="121"/>
      <c r="V69388" s="122"/>
      <c r="W69388" s="123"/>
      <c r="AC69388" s="123"/>
    </row>
    <row r="69389" spans="5:29" s="2" customFormat="1">
      <c r="E69389" s="120"/>
      <c r="M69389" s="120"/>
      <c r="N69389" s="120"/>
      <c r="U69389" s="121"/>
      <c r="V69389" s="122"/>
      <c r="W69389" s="123"/>
      <c r="AC69389" s="123"/>
    </row>
    <row r="69390" spans="5:29" s="2" customFormat="1">
      <c r="E69390" s="120"/>
      <c r="M69390" s="120"/>
      <c r="N69390" s="120"/>
      <c r="U69390" s="121"/>
      <c r="V69390" s="122"/>
      <c r="W69390" s="123"/>
      <c r="AC69390" s="123"/>
    </row>
    <row r="69391" spans="5:29" s="2" customFormat="1">
      <c r="E69391" s="120"/>
      <c r="M69391" s="120"/>
      <c r="N69391" s="120"/>
      <c r="U69391" s="121"/>
      <c r="V69391" s="122"/>
      <c r="W69391" s="123"/>
      <c r="AC69391" s="123"/>
    </row>
    <row r="69392" spans="5:29" s="2" customFormat="1">
      <c r="E69392" s="120"/>
      <c r="M69392" s="120"/>
      <c r="N69392" s="120"/>
      <c r="U69392" s="121"/>
      <c r="V69392" s="122"/>
      <c r="W69392" s="123"/>
      <c r="AC69392" s="123"/>
    </row>
    <row r="69393" spans="5:29" s="2" customFormat="1">
      <c r="E69393" s="120"/>
      <c r="M69393" s="120"/>
      <c r="N69393" s="120"/>
      <c r="U69393" s="121"/>
      <c r="V69393" s="122"/>
      <c r="W69393" s="123"/>
      <c r="AC69393" s="123"/>
    </row>
    <row r="69394" spans="5:29" s="2" customFormat="1">
      <c r="E69394" s="120"/>
      <c r="M69394" s="120"/>
      <c r="N69394" s="120"/>
      <c r="U69394" s="121"/>
      <c r="V69394" s="122"/>
      <c r="W69394" s="123"/>
      <c r="AC69394" s="123"/>
    </row>
    <row r="69395" spans="5:29" s="2" customFormat="1">
      <c r="E69395" s="120"/>
      <c r="M69395" s="120"/>
      <c r="N69395" s="120"/>
      <c r="U69395" s="121"/>
      <c r="V69395" s="122"/>
      <c r="W69395" s="123"/>
      <c r="AC69395" s="123"/>
    </row>
    <row r="69396" spans="5:29" s="2" customFormat="1">
      <c r="E69396" s="120"/>
      <c r="M69396" s="120"/>
      <c r="N69396" s="120"/>
      <c r="U69396" s="121"/>
      <c r="V69396" s="122"/>
      <c r="W69396" s="123"/>
      <c r="AC69396" s="123"/>
    </row>
    <row r="69397" spans="5:29" s="2" customFormat="1">
      <c r="E69397" s="120"/>
      <c r="M69397" s="120"/>
      <c r="N69397" s="120"/>
      <c r="U69397" s="121"/>
      <c r="V69397" s="122"/>
      <c r="W69397" s="123"/>
      <c r="AC69397" s="123"/>
    </row>
    <row r="69398" spans="5:29" s="2" customFormat="1">
      <c r="E69398" s="120"/>
      <c r="M69398" s="120"/>
      <c r="N69398" s="120"/>
      <c r="U69398" s="121"/>
      <c r="V69398" s="122"/>
      <c r="W69398" s="123"/>
      <c r="AC69398" s="123"/>
    </row>
    <row r="69399" spans="5:29" s="2" customFormat="1">
      <c r="E69399" s="120"/>
      <c r="M69399" s="120"/>
      <c r="N69399" s="120"/>
      <c r="U69399" s="121"/>
      <c r="V69399" s="122"/>
      <c r="W69399" s="123"/>
      <c r="AC69399" s="123"/>
    </row>
    <row r="69400" spans="5:29" s="2" customFormat="1">
      <c r="E69400" s="120"/>
      <c r="M69400" s="120"/>
      <c r="N69400" s="120"/>
      <c r="U69400" s="121"/>
      <c r="V69400" s="122"/>
      <c r="W69400" s="123"/>
      <c r="AC69400" s="123"/>
    </row>
    <row r="69401" spans="5:29" s="2" customFormat="1">
      <c r="E69401" s="120"/>
      <c r="M69401" s="120"/>
      <c r="N69401" s="120"/>
      <c r="U69401" s="121"/>
      <c r="V69401" s="122"/>
      <c r="W69401" s="123"/>
      <c r="AC69401" s="123"/>
    </row>
    <row r="69402" spans="5:29" s="2" customFormat="1">
      <c r="E69402" s="120"/>
      <c r="M69402" s="120"/>
      <c r="N69402" s="120"/>
      <c r="U69402" s="121"/>
      <c r="V69402" s="122"/>
      <c r="W69402" s="123"/>
      <c r="AC69402" s="123"/>
    </row>
    <row r="69403" spans="5:29" s="2" customFormat="1">
      <c r="E69403" s="120"/>
      <c r="M69403" s="120"/>
      <c r="N69403" s="120"/>
      <c r="U69403" s="121"/>
      <c r="V69403" s="122"/>
      <c r="W69403" s="123"/>
      <c r="AC69403" s="123"/>
    </row>
    <row r="69404" spans="5:29" s="2" customFormat="1">
      <c r="E69404" s="120"/>
      <c r="M69404" s="120"/>
      <c r="N69404" s="120"/>
      <c r="U69404" s="121"/>
      <c r="V69404" s="122"/>
      <c r="W69404" s="123"/>
      <c r="AC69404" s="123"/>
    </row>
    <row r="69405" spans="5:29" s="2" customFormat="1">
      <c r="E69405" s="120"/>
      <c r="M69405" s="120"/>
      <c r="N69405" s="120"/>
      <c r="U69405" s="121"/>
      <c r="V69405" s="122"/>
      <c r="W69405" s="123"/>
      <c r="AC69405" s="123"/>
    </row>
    <row r="69406" spans="5:29" s="2" customFormat="1">
      <c r="E69406" s="120"/>
      <c r="M69406" s="120"/>
      <c r="N69406" s="120"/>
      <c r="U69406" s="121"/>
      <c r="V69406" s="122"/>
      <c r="W69406" s="123"/>
      <c r="AC69406" s="123"/>
    </row>
    <row r="69407" spans="5:29" s="2" customFormat="1">
      <c r="E69407" s="120"/>
      <c r="M69407" s="120"/>
      <c r="N69407" s="120"/>
      <c r="U69407" s="121"/>
      <c r="V69407" s="122"/>
      <c r="W69407" s="123"/>
      <c r="AC69407" s="123"/>
    </row>
    <row r="69408" spans="5:29" s="2" customFormat="1">
      <c r="E69408" s="120"/>
      <c r="M69408" s="120"/>
      <c r="N69408" s="120"/>
      <c r="U69408" s="121"/>
      <c r="V69408" s="122"/>
      <c r="W69408" s="123"/>
      <c r="AC69408" s="123"/>
    </row>
    <row r="69409" spans="5:29" s="2" customFormat="1">
      <c r="E69409" s="120"/>
      <c r="M69409" s="120"/>
      <c r="N69409" s="120"/>
      <c r="U69409" s="121"/>
      <c r="V69409" s="122"/>
      <c r="W69409" s="123"/>
      <c r="AC69409" s="123"/>
    </row>
    <row r="69410" spans="5:29" s="2" customFormat="1">
      <c r="E69410" s="120"/>
      <c r="M69410" s="120"/>
      <c r="N69410" s="120"/>
      <c r="U69410" s="121"/>
      <c r="V69410" s="122"/>
      <c r="W69410" s="123"/>
      <c r="AC69410" s="123"/>
    </row>
    <row r="69411" spans="5:29" s="2" customFormat="1">
      <c r="E69411" s="120"/>
      <c r="M69411" s="120"/>
      <c r="N69411" s="120"/>
      <c r="U69411" s="121"/>
      <c r="V69411" s="122"/>
      <c r="W69411" s="123"/>
      <c r="AC69411" s="123"/>
    </row>
    <row r="69412" spans="5:29" s="2" customFormat="1">
      <c r="E69412" s="120"/>
      <c r="M69412" s="120"/>
      <c r="N69412" s="120"/>
      <c r="U69412" s="121"/>
      <c r="V69412" s="122"/>
      <c r="W69412" s="123"/>
      <c r="AC69412" s="123"/>
    </row>
    <row r="69413" spans="5:29" s="2" customFormat="1">
      <c r="E69413" s="120"/>
      <c r="M69413" s="120"/>
      <c r="N69413" s="120"/>
      <c r="U69413" s="121"/>
      <c r="V69413" s="122"/>
      <c r="W69413" s="123"/>
      <c r="AC69413" s="123"/>
    </row>
    <row r="69414" spans="5:29" s="2" customFormat="1">
      <c r="E69414" s="120"/>
      <c r="M69414" s="120"/>
      <c r="N69414" s="120"/>
      <c r="U69414" s="121"/>
      <c r="V69414" s="122"/>
      <c r="W69414" s="123"/>
      <c r="AC69414" s="123"/>
    </row>
    <row r="69415" spans="5:29" s="2" customFormat="1">
      <c r="E69415" s="120"/>
      <c r="M69415" s="120"/>
      <c r="N69415" s="120"/>
      <c r="U69415" s="121"/>
      <c r="V69415" s="122"/>
      <c r="W69415" s="123"/>
      <c r="AC69415" s="123"/>
    </row>
    <row r="69416" spans="5:29" s="2" customFormat="1">
      <c r="E69416" s="120"/>
      <c r="M69416" s="120"/>
      <c r="N69416" s="120"/>
      <c r="U69416" s="121"/>
      <c r="V69416" s="122"/>
      <c r="W69416" s="123"/>
      <c r="AC69416" s="123"/>
    </row>
    <row r="69417" spans="5:29" s="2" customFormat="1">
      <c r="E69417" s="120"/>
      <c r="M69417" s="120"/>
      <c r="N69417" s="120"/>
      <c r="U69417" s="121"/>
      <c r="V69417" s="122"/>
      <c r="W69417" s="123"/>
      <c r="AC69417" s="123"/>
    </row>
    <row r="69418" spans="5:29" s="2" customFormat="1">
      <c r="E69418" s="120"/>
      <c r="M69418" s="120"/>
      <c r="N69418" s="120"/>
      <c r="U69418" s="121"/>
      <c r="V69418" s="122"/>
      <c r="W69418" s="123"/>
      <c r="AC69418" s="123"/>
    </row>
    <row r="69419" spans="5:29" s="2" customFormat="1">
      <c r="E69419" s="120"/>
      <c r="M69419" s="120"/>
      <c r="N69419" s="120"/>
      <c r="U69419" s="121"/>
      <c r="V69419" s="122"/>
      <c r="W69419" s="123"/>
      <c r="AC69419" s="123"/>
    </row>
    <row r="69420" spans="5:29" s="2" customFormat="1">
      <c r="E69420" s="120"/>
      <c r="M69420" s="120"/>
      <c r="N69420" s="120"/>
      <c r="U69420" s="121"/>
      <c r="V69420" s="122"/>
      <c r="W69420" s="123"/>
      <c r="AC69420" s="123"/>
    </row>
    <row r="69421" spans="5:29" s="2" customFormat="1">
      <c r="E69421" s="120"/>
      <c r="M69421" s="120"/>
      <c r="N69421" s="120"/>
      <c r="U69421" s="121"/>
      <c r="V69421" s="122"/>
      <c r="W69421" s="123"/>
      <c r="AC69421" s="123"/>
    </row>
    <row r="69422" spans="5:29" s="2" customFormat="1">
      <c r="E69422" s="120"/>
      <c r="M69422" s="120"/>
      <c r="N69422" s="120"/>
      <c r="U69422" s="121"/>
      <c r="V69422" s="122"/>
      <c r="W69422" s="123"/>
      <c r="AC69422" s="123"/>
    </row>
    <row r="69423" spans="5:29" s="2" customFormat="1">
      <c r="E69423" s="120"/>
      <c r="M69423" s="120"/>
      <c r="N69423" s="120"/>
      <c r="U69423" s="121"/>
      <c r="V69423" s="122"/>
      <c r="W69423" s="123"/>
      <c r="AC69423" s="123"/>
    </row>
    <row r="69424" spans="5:29" s="2" customFormat="1">
      <c r="E69424" s="120"/>
      <c r="M69424" s="120"/>
      <c r="N69424" s="120"/>
      <c r="U69424" s="121"/>
      <c r="V69424" s="122"/>
      <c r="W69424" s="123"/>
      <c r="AC69424" s="123"/>
    </row>
    <row r="69425" spans="5:29" s="2" customFormat="1">
      <c r="E69425" s="120"/>
      <c r="M69425" s="120"/>
      <c r="N69425" s="120"/>
      <c r="U69425" s="121"/>
      <c r="V69425" s="122"/>
      <c r="W69425" s="123"/>
      <c r="AC69425" s="123"/>
    </row>
    <row r="69426" spans="5:29" s="2" customFormat="1">
      <c r="E69426" s="120"/>
      <c r="M69426" s="120"/>
      <c r="N69426" s="120"/>
      <c r="U69426" s="121"/>
      <c r="V69426" s="122"/>
      <c r="W69426" s="123"/>
      <c r="AC69426" s="123"/>
    </row>
    <row r="69427" spans="5:29" s="2" customFormat="1">
      <c r="E69427" s="120"/>
      <c r="M69427" s="120"/>
      <c r="N69427" s="120"/>
      <c r="U69427" s="121"/>
      <c r="V69427" s="122"/>
      <c r="W69427" s="123"/>
      <c r="AC69427" s="123"/>
    </row>
    <row r="69428" spans="5:29" s="2" customFormat="1">
      <c r="E69428" s="120"/>
      <c r="M69428" s="120"/>
      <c r="N69428" s="120"/>
      <c r="U69428" s="121"/>
      <c r="V69428" s="122"/>
      <c r="W69428" s="123"/>
      <c r="AC69428" s="123"/>
    </row>
    <row r="69429" spans="5:29" s="2" customFormat="1">
      <c r="E69429" s="120"/>
      <c r="M69429" s="120"/>
      <c r="N69429" s="120"/>
      <c r="U69429" s="121"/>
      <c r="V69429" s="122"/>
      <c r="W69429" s="123"/>
      <c r="AC69429" s="123"/>
    </row>
    <row r="69430" spans="5:29" s="2" customFormat="1">
      <c r="E69430" s="120"/>
      <c r="M69430" s="120"/>
      <c r="N69430" s="120"/>
      <c r="U69430" s="121"/>
      <c r="V69430" s="122"/>
      <c r="W69430" s="123"/>
      <c r="AC69430" s="123"/>
    </row>
    <row r="69431" spans="5:29" s="2" customFormat="1">
      <c r="E69431" s="120"/>
      <c r="M69431" s="120"/>
      <c r="N69431" s="120"/>
      <c r="U69431" s="121"/>
      <c r="V69431" s="122"/>
      <c r="W69431" s="123"/>
      <c r="AC69431" s="123"/>
    </row>
    <row r="69432" spans="5:29" s="2" customFormat="1">
      <c r="E69432" s="120"/>
      <c r="M69432" s="120"/>
      <c r="N69432" s="120"/>
      <c r="U69432" s="121"/>
      <c r="V69432" s="122"/>
      <c r="W69432" s="123"/>
      <c r="AC69432" s="123"/>
    </row>
    <row r="69433" spans="5:29" s="2" customFormat="1">
      <c r="E69433" s="120"/>
      <c r="M69433" s="120"/>
      <c r="N69433" s="120"/>
      <c r="U69433" s="121"/>
      <c r="V69433" s="122"/>
      <c r="W69433" s="123"/>
      <c r="AC69433" s="123"/>
    </row>
    <row r="69434" spans="5:29" s="2" customFormat="1">
      <c r="E69434" s="120"/>
      <c r="M69434" s="120"/>
      <c r="N69434" s="120"/>
      <c r="U69434" s="121"/>
      <c r="V69434" s="122"/>
      <c r="W69434" s="123"/>
      <c r="AC69434" s="123"/>
    </row>
    <row r="69435" spans="5:29" s="2" customFormat="1">
      <c r="E69435" s="120"/>
      <c r="M69435" s="120"/>
      <c r="N69435" s="120"/>
      <c r="U69435" s="121"/>
      <c r="V69435" s="122"/>
      <c r="W69435" s="123"/>
      <c r="AC69435" s="123"/>
    </row>
    <row r="69436" spans="5:29" s="2" customFormat="1">
      <c r="E69436" s="120"/>
      <c r="M69436" s="120"/>
      <c r="N69436" s="120"/>
      <c r="U69436" s="121"/>
      <c r="V69436" s="122"/>
      <c r="W69436" s="123"/>
      <c r="AC69436" s="123"/>
    </row>
    <row r="69437" spans="5:29" s="2" customFormat="1">
      <c r="E69437" s="120"/>
      <c r="M69437" s="120"/>
      <c r="N69437" s="120"/>
      <c r="U69437" s="121"/>
      <c r="V69437" s="122"/>
      <c r="W69437" s="123"/>
      <c r="AC69437" s="123"/>
    </row>
    <row r="69438" spans="5:29" s="2" customFormat="1">
      <c r="E69438" s="120"/>
      <c r="M69438" s="120"/>
      <c r="N69438" s="120"/>
      <c r="U69438" s="121"/>
      <c r="V69438" s="122"/>
      <c r="W69438" s="123"/>
      <c r="AC69438" s="123"/>
    </row>
    <row r="69439" spans="5:29" s="2" customFormat="1">
      <c r="E69439" s="120"/>
      <c r="M69439" s="120"/>
      <c r="N69439" s="120"/>
      <c r="U69439" s="121"/>
      <c r="V69439" s="122"/>
      <c r="W69439" s="123"/>
      <c r="AC69439" s="123"/>
    </row>
    <row r="69440" spans="5:29" s="2" customFormat="1">
      <c r="E69440" s="120"/>
      <c r="M69440" s="120"/>
      <c r="N69440" s="120"/>
      <c r="U69440" s="121"/>
      <c r="V69440" s="122"/>
      <c r="W69440" s="123"/>
      <c r="AC69440" s="123"/>
    </row>
    <row r="69441" spans="5:29" s="2" customFormat="1">
      <c r="E69441" s="120"/>
      <c r="M69441" s="120"/>
      <c r="N69441" s="120"/>
      <c r="U69441" s="121"/>
      <c r="V69441" s="122"/>
      <c r="W69441" s="123"/>
      <c r="AC69441" s="123"/>
    </row>
    <row r="69442" spans="5:29" s="2" customFormat="1">
      <c r="E69442" s="120"/>
      <c r="M69442" s="120"/>
      <c r="N69442" s="120"/>
      <c r="U69442" s="121"/>
      <c r="V69442" s="122"/>
      <c r="W69442" s="123"/>
      <c r="AC69442" s="123"/>
    </row>
    <row r="69443" spans="5:29" s="2" customFormat="1">
      <c r="E69443" s="120"/>
      <c r="M69443" s="120"/>
      <c r="N69443" s="120"/>
      <c r="U69443" s="121"/>
      <c r="V69443" s="122"/>
      <c r="W69443" s="123"/>
      <c r="AC69443" s="123"/>
    </row>
    <row r="69444" spans="5:29" s="2" customFormat="1">
      <c r="E69444" s="120"/>
      <c r="M69444" s="120"/>
      <c r="N69444" s="120"/>
      <c r="U69444" s="121"/>
      <c r="V69444" s="122"/>
      <c r="W69444" s="123"/>
      <c r="AC69444" s="123"/>
    </row>
    <row r="69445" spans="5:29" s="2" customFormat="1">
      <c r="E69445" s="120"/>
      <c r="M69445" s="120"/>
      <c r="N69445" s="120"/>
      <c r="U69445" s="121"/>
      <c r="V69445" s="122"/>
      <c r="W69445" s="123"/>
      <c r="AC69445" s="123"/>
    </row>
    <row r="69446" spans="5:29" s="2" customFormat="1">
      <c r="E69446" s="120"/>
      <c r="M69446" s="120"/>
      <c r="N69446" s="120"/>
      <c r="U69446" s="121"/>
      <c r="V69446" s="122"/>
      <c r="W69446" s="123"/>
      <c r="AC69446" s="123"/>
    </row>
    <row r="69447" spans="5:29" s="2" customFormat="1">
      <c r="E69447" s="120"/>
      <c r="M69447" s="120"/>
      <c r="N69447" s="120"/>
      <c r="U69447" s="121"/>
      <c r="V69447" s="122"/>
      <c r="W69447" s="123"/>
      <c r="AC69447" s="123"/>
    </row>
    <row r="69448" spans="5:29" s="2" customFormat="1">
      <c r="E69448" s="120"/>
      <c r="M69448" s="120"/>
      <c r="N69448" s="120"/>
      <c r="U69448" s="121"/>
      <c r="V69448" s="122"/>
      <c r="W69448" s="123"/>
      <c r="AC69448" s="123"/>
    </row>
    <row r="69449" spans="5:29" s="2" customFormat="1">
      <c r="E69449" s="120"/>
      <c r="M69449" s="120"/>
      <c r="N69449" s="120"/>
      <c r="U69449" s="121"/>
      <c r="V69449" s="122"/>
      <c r="W69449" s="123"/>
      <c r="AC69449" s="123"/>
    </row>
    <row r="69450" spans="5:29" s="2" customFormat="1">
      <c r="E69450" s="120"/>
      <c r="M69450" s="120"/>
      <c r="N69450" s="120"/>
      <c r="U69450" s="121"/>
      <c r="V69450" s="122"/>
      <c r="W69450" s="123"/>
      <c r="AC69450" s="123"/>
    </row>
    <row r="69451" spans="5:29" s="2" customFormat="1">
      <c r="E69451" s="120"/>
      <c r="M69451" s="120"/>
      <c r="N69451" s="120"/>
      <c r="U69451" s="121"/>
      <c r="V69451" s="122"/>
      <c r="W69451" s="123"/>
      <c r="AC69451" s="123"/>
    </row>
    <row r="69452" spans="5:29" s="2" customFormat="1">
      <c r="E69452" s="120"/>
      <c r="M69452" s="120"/>
      <c r="N69452" s="120"/>
      <c r="U69452" s="121"/>
      <c r="V69452" s="122"/>
      <c r="W69452" s="123"/>
      <c r="AC69452" s="123"/>
    </row>
    <row r="69453" spans="5:29" s="2" customFormat="1">
      <c r="E69453" s="120"/>
      <c r="M69453" s="120"/>
      <c r="N69453" s="120"/>
      <c r="U69453" s="121"/>
      <c r="V69453" s="122"/>
      <c r="W69453" s="123"/>
      <c r="AC69453" s="123"/>
    </row>
    <row r="69454" spans="5:29" s="2" customFormat="1">
      <c r="E69454" s="120"/>
      <c r="M69454" s="120"/>
      <c r="N69454" s="120"/>
      <c r="U69454" s="121"/>
      <c r="V69454" s="122"/>
      <c r="W69454" s="123"/>
      <c r="AC69454" s="123"/>
    </row>
    <row r="69455" spans="5:29" s="2" customFormat="1">
      <c r="E69455" s="120"/>
      <c r="M69455" s="120"/>
      <c r="N69455" s="120"/>
      <c r="U69455" s="121"/>
      <c r="V69455" s="122"/>
      <c r="W69455" s="123"/>
      <c r="AC69455" s="123"/>
    </row>
    <row r="69456" spans="5:29" s="2" customFormat="1">
      <c r="E69456" s="120"/>
      <c r="M69456" s="120"/>
      <c r="N69456" s="120"/>
      <c r="U69456" s="121"/>
      <c r="V69456" s="122"/>
      <c r="W69456" s="123"/>
      <c r="AC69456" s="123"/>
    </row>
    <row r="69457" spans="5:29" s="2" customFormat="1">
      <c r="E69457" s="120"/>
      <c r="M69457" s="120"/>
      <c r="N69457" s="120"/>
      <c r="U69457" s="121"/>
      <c r="V69457" s="122"/>
      <c r="W69457" s="123"/>
      <c r="AC69457" s="123"/>
    </row>
    <row r="69458" spans="5:29" s="2" customFormat="1">
      <c r="E69458" s="120"/>
      <c r="M69458" s="120"/>
      <c r="N69458" s="120"/>
      <c r="U69458" s="121"/>
      <c r="V69458" s="122"/>
      <c r="W69458" s="123"/>
      <c r="AC69458" s="123"/>
    </row>
    <row r="69459" spans="5:29" s="2" customFormat="1">
      <c r="E69459" s="120"/>
      <c r="M69459" s="120"/>
      <c r="N69459" s="120"/>
      <c r="U69459" s="121"/>
      <c r="V69459" s="122"/>
      <c r="W69459" s="123"/>
      <c r="AC69459" s="123"/>
    </row>
    <row r="69460" spans="5:29" s="2" customFormat="1">
      <c r="E69460" s="120"/>
      <c r="M69460" s="120"/>
      <c r="N69460" s="120"/>
      <c r="U69460" s="121"/>
      <c r="V69460" s="122"/>
      <c r="W69460" s="123"/>
      <c r="AC69460" s="123"/>
    </row>
    <row r="69461" spans="5:29" s="2" customFormat="1">
      <c r="E69461" s="120"/>
      <c r="M69461" s="120"/>
      <c r="N69461" s="120"/>
      <c r="U69461" s="121"/>
      <c r="V69461" s="122"/>
      <c r="W69461" s="123"/>
      <c r="AC69461" s="123"/>
    </row>
    <row r="69462" spans="5:29" s="2" customFormat="1">
      <c r="E69462" s="120"/>
      <c r="M69462" s="120"/>
      <c r="N69462" s="120"/>
      <c r="U69462" s="121"/>
      <c r="V69462" s="122"/>
      <c r="W69462" s="123"/>
      <c r="AC69462" s="123"/>
    </row>
    <row r="69463" spans="5:29" s="2" customFormat="1">
      <c r="E69463" s="120"/>
      <c r="M69463" s="120"/>
      <c r="N69463" s="120"/>
      <c r="U69463" s="121"/>
      <c r="V69463" s="122"/>
      <c r="W69463" s="123"/>
      <c r="AC69463" s="123"/>
    </row>
    <row r="69464" spans="5:29" s="2" customFormat="1">
      <c r="E69464" s="120"/>
      <c r="M69464" s="120"/>
      <c r="N69464" s="120"/>
      <c r="U69464" s="121"/>
      <c r="V69464" s="122"/>
      <c r="W69464" s="123"/>
      <c r="AC69464" s="123"/>
    </row>
    <row r="69465" spans="5:29" s="2" customFormat="1">
      <c r="E69465" s="120"/>
      <c r="M69465" s="120"/>
      <c r="N69465" s="120"/>
      <c r="U69465" s="121"/>
      <c r="V69465" s="122"/>
      <c r="W69465" s="123"/>
      <c r="AC69465" s="123"/>
    </row>
    <row r="69466" spans="5:29" s="2" customFormat="1">
      <c r="E69466" s="120"/>
      <c r="M69466" s="120"/>
      <c r="N69466" s="120"/>
      <c r="U69466" s="121"/>
      <c r="V69466" s="122"/>
      <c r="W69466" s="123"/>
      <c r="AC69466" s="123"/>
    </row>
    <row r="69467" spans="5:29" s="2" customFormat="1">
      <c r="E69467" s="120"/>
      <c r="M69467" s="120"/>
      <c r="N69467" s="120"/>
      <c r="U69467" s="121"/>
      <c r="V69467" s="122"/>
      <c r="W69467" s="123"/>
      <c r="AC69467" s="123"/>
    </row>
    <row r="69468" spans="5:29" s="2" customFormat="1">
      <c r="E69468" s="120"/>
      <c r="M69468" s="120"/>
      <c r="N69468" s="120"/>
      <c r="U69468" s="121"/>
      <c r="V69468" s="122"/>
      <c r="W69468" s="123"/>
      <c r="AC69468" s="123"/>
    </row>
    <row r="69469" spans="5:29" s="2" customFormat="1">
      <c r="E69469" s="120"/>
      <c r="M69469" s="120"/>
      <c r="N69469" s="120"/>
      <c r="U69469" s="121"/>
      <c r="V69469" s="122"/>
      <c r="W69469" s="123"/>
      <c r="AC69469" s="123"/>
    </row>
    <row r="69470" spans="5:29" s="2" customFormat="1">
      <c r="E69470" s="120"/>
      <c r="M69470" s="120"/>
      <c r="N69470" s="120"/>
      <c r="U69470" s="121"/>
      <c r="V69470" s="122"/>
      <c r="W69470" s="123"/>
      <c r="AC69470" s="123"/>
    </row>
    <row r="69471" spans="5:29" s="2" customFormat="1">
      <c r="E69471" s="120"/>
      <c r="M69471" s="120"/>
      <c r="N69471" s="120"/>
      <c r="U69471" s="121"/>
      <c r="V69471" s="122"/>
      <c r="W69471" s="123"/>
      <c r="AC69471" s="123"/>
    </row>
    <row r="69472" spans="5:29" s="2" customFormat="1">
      <c r="E69472" s="120"/>
      <c r="M69472" s="120"/>
      <c r="N69472" s="120"/>
      <c r="U69472" s="121"/>
      <c r="V69472" s="122"/>
      <c r="W69472" s="123"/>
      <c r="AC69472" s="123"/>
    </row>
    <row r="69473" spans="5:29" s="2" customFormat="1">
      <c r="E69473" s="120"/>
      <c r="M69473" s="120"/>
      <c r="N69473" s="120"/>
      <c r="U69473" s="121"/>
      <c r="V69473" s="122"/>
      <c r="W69473" s="123"/>
      <c r="AC69473" s="123"/>
    </row>
    <row r="69474" spans="5:29" s="2" customFormat="1">
      <c r="E69474" s="120"/>
      <c r="M69474" s="120"/>
      <c r="N69474" s="120"/>
      <c r="U69474" s="121"/>
      <c r="V69474" s="122"/>
      <c r="W69474" s="123"/>
      <c r="AC69474" s="123"/>
    </row>
    <row r="69475" spans="5:29" s="2" customFormat="1">
      <c r="E69475" s="120"/>
      <c r="M69475" s="120"/>
      <c r="N69475" s="120"/>
      <c r="U69475" s="121"/>
      <c r="V69475" s="122"/>
      <c r="W69475" s="123"/>
      <c r="AC69475" s="123"/>
    </row>
    <row r="69476" spans="5:29" s="2" customFormat="1">
      <c r="E69476" s="120"/>
      <c r="M69476" s="120"/>
      <c r="N69476" s="120"/>
      <c r="U69476" s="121"/>
      <c r="V69476" s="122"/>
      <c r="W69476" s="123"/>
      <c r="AC69476" s="123"/>
    </row>
    <row r="69477" spans="5:29" s="2" customFormat="1">
      <c r="E69477" s="120"/>
      <c r="M69477" s="120"/>
      <c r="N69477" s="120"/>
      <c r="U69477" s="121"/>
      <c r="V69477" s="122"/>
      <c r="W69477" s="123"/>
      <c r="AC69477" s="123"/>
    </row>
    <row r="69478" spans="5:29" s="2" customFormat="1">
      <c r="E69478" s="120"/>
      <c r="M69478" s="120"/>
      <c r="N69478" s="120"/>
      <c r="U69478" s="121"/>
      <c r="V69478" s="122"/>
      <c r="W69478" s="123"/>
      <c r="AC69478" s="123"/>
    </row>
    <row r="69479" spans="5:29" s="2" customFormat="1">
      <c r="E69479" s="120"/>
      <c r="M69479" s="120"/>
      <c r="N69479" s="120"/>
      <c r="U69479" s="121"/>
      <c r="V69479" s="122"/>
      <c r="W69479" s="123"/>
      <c r="AC69479" s="123"/>
    </row>
    <row r="69480" spans="5:29" s="2" customFormat="1">
      <c r="E69480" s="120"/>
      <c r="M69480" s="120"/>
      <c r="N69480" s="120"/>
      <c r="U69480" s="121"/>
      <c r="V69480" s="122"/>
      <c r="W69480" s="123"/>
      <c r="AC69480" s="123"/>
    </row>
    <row r="69481" spans="5:29" s="2" customFormat="1">
      <c r="E69481" s="120"/>
      <c r="M69481" s="120"/>
      <c r="N69481" s="120"/>
      <c r="U69481" s="121"/>
      <c r="V69481" s="122"/>
      <c r="W69481" s="123"/>
      <c r="AC69481" s="123"/>
    </row>
    <row r="69482" spans="5:29" s="2" customFormat="1">
      <c r="E69482" s="120"/>
      <c r="M69482" s="120"/>
      <c r="N69482" s="120"/>
      <c r="U69482" s="121"/>
      <c r="V69482" s="122"/>
      <c r="W69482" s="123"/>
      <c r="AC69482" s="123"/>
    </row>
    <row r="69483" spans="5:29" s="2" customFormat="1">
      <c r="E69483" s="120"/>
      <c r="M69483" s="120"/>
      <c r="N69483" s="120"/>
      <c r="U69483" s="121"/>
      <c r="V69483" s="122"/>
      <c r="W69483" s="123"/>
      <c r="AC69483" s="123"/>
    </row>
    <row r="69484" spans="5:29" s="2" customFormat="1">
      <c r="E69484" s="120"/>
      <c r="M69484" s="120"/>
      <c r="N69484" s="120"/>
      <c r="U69484" s="121"/>
      <c r="V69484" s="122"/>
      <c r="W69484" s="123"/>
      <c r="AC69484" s="123"/>
    </row>
    <row r="69485" spans="5:29" s="2" customFormat="1">
      <c r="E69485" s="120"/>
      <c r="M69485" s="120"/>
      <c r="N69485" s="120"/>
      <c r="U69485" s="121"/>
      <c r="V69485" s="122"/>
      <c r="W69485" s="123"/>
      <c r="AC69485" s="123"/>
    </row>
    <row r="69486" spans="5:29" s="2" customFormat="1">
      <c r="E69486" s="120"/>
      <c r="M69486" s="120"/>
      <c r="N69486" s="120"/>
      <c r="U69486" s="121"/>
      <c r="V69486" s="122"/>
      <c r="W69486" s="123"/>
      <c r="AC69486" s="123"/>
    </row>
    <row r="69487" spans="5:29" s="2" customFormat="1">
      <c r="E69487" s="120"/>
      <c r="M69487" s="120"/>
      <c r="N69487" s="120"/>
      <c r="U69487" s="121"/>
      <c r="V69487" s="122"/>
      <c r="W69487" s="123"/>
      <c r="AC69487" s="123"/>
    </row>
    <row r="69488" spans="5:29" s="2" customFormat="1">
      <c r="E69488" s="120"/>
      <c r="M69488" s="120"/>
      <c r="N69488" s="120"/>
      <c r="U69488" s="121"/>
      <c r="V69488" s="122"/>
      <c r="W69488" s="123"/>
      <c r="AC69488" s="123"/>
    </row>
    <row r="69489" spans="5:29" s="2" customFormat="1">
      <c r="E69489" s="120"/>
      <c r="M69489" s="120"/>
      <c r="N69489" s="120"/>
      <c r="U69489" s="121"/>
      <c r="V69489" s="122"/>
      <c r="W69489" s="123"/>
      <c r="AC69489" s="123"/>
    </row>
    <row r="69490" spans="5:29" s="2" customFormat="1">
      <c r="E69490" s="120"/>
      <c r="M69490" s="120"/>
      <c r="N69490" s="120"/>
      <c r="U69490" s="121"/>
      <c r="V69490" s="122"/>
      <c r="W69490" s="123"/>
      <c r="AC69490" s="123"/>
    </row>
    <row r="69491" spans="5:29" s="2" customFormat="1">
      <c r="E69491" s="120"/>
      <c r="M69491" s="120"/>
      <c r="N69491" s="120"/>
      <c r="U69491" s="121"/>
      <c r="V69491" s="122"/>
      <c r="W69491" s="123"/>
      <c r="AC69491" s="123"/>
    </row>
    <row r="69492" spans="5:29" s="2" customFormat="1">
      <c r="E69492" s="120"/>
      <c r="M69492" s="120"/>
      <c r="N69492" s="120"/>
      <c r="U69492" s="121"/>
      <c r="V69492" s="122"/>
      <c r="W69492" s="123"/>
      <c r="AC69492" s="123"/>
    </row>
    <row r="69493" spans="5:29" s="2" customFormat="1">
      <c r="E69493" s="120"/>
      <c r="M69493" s="120"/>
      <c r="N69493" s="120"/>
      <c r="U69493" s="121"/>
      <c r="V69493" s="122"/>
      <c r="W69493" s="123"/>
      <c r="AC69493" s="123"/>
    </row>
    <row r="69494" spans="5:29" s="2" customFormat="1">
      <c r="E69494" s="120"/>
      <c r="M69494" s="120"/>
      <c r="N69494" s="120"/>
      <c r="U69494" s="121"/>
      <c r="V69494" s="122"/>
      <c r="W69494" s="123"/>
      <c r="AC69494" s="123"/>
    </row>
    <row r="69495" spans="5:29" s="2" customFormat="1">
      <c r="E69495" s="120"/>
      <c r="M69495" s="120"/>
      <c r="N69495" s="120"/>
      <c r="U69495" s="121"/>
      <c r="V69495" s="122"/>
      <c r="W69495" s="123"/>
      <c r="AC69495" s="123"/>
    </row>
    <row r="69496" spans="5:29" s="2" customFormat="1">
      <c r="E69496" s="120"/>
      <c r="M69496" s="120"/>
      <c r="N69496" s="120"/>
      <c r="U69496" s="121"/>
      <c r="V69496" s="122"/>
      <c r="W69496" s="123"/>
      <c r="AC69496" s="123"/>
    </row>
    <row r="69497" spans="5:29" s="2" customFormat="1">
      <c r="E69497" s="120"/>
      <c r="M69497" s="120"/>
      <c r="N69497" s="120"/>
      <c r="U69497" s="121"/>
      <c r="V69497" s="122"/>
      <c r="W69497" s="123"/>
      <c r="AC69497" s="123"/>
    </row>
    <row r="69498" spans="5:29" s="2" customFormat="1">
      <c r="E69498" s="120"/>
      <c r="M69498" s="120"/>
      <c r="N69498" s="120"/>
      <c r="U69498" s="121"/>
      <c r="V69498" s="122"/>
      <c r="W69498" s="123"/>
      <c r="AC69498" s="123"/>
    </row>
    <row r="69499" spans="5:29" s="2" customFormat="1">
      <c r="E69499" s="120"/>
      <c r="M69499" s="120"/>
      <c r="N69499" s="120"/>
      <c r="U69499" s="121"/>
      <c r="V69499" s="122"/>
      <c r="W69499" s="123"/>
      <c r="AC69499" s="123"/>
    </row>
    <row r="69500" spans="5:29" s="2" customFormat="1">
      <c r="E69500" s="120"/>
      <c r="M69500" s="120"/>
      <c r="N69500" s="120"/>
      <c r="U69500" s="121"/>
      <c r="V69500" s="122"/>
      <c r="W69500" s="123"/>
      <c r="AC69500" s="123"/>
    </row>
    <row r="69501" spans="5:29" s="2" customFormat="1">
      <c r="E69501" s="120"/>
      <c r="M69501" s="120"/>
      <c r="N69501" s="120"/>
      <c r="U69501" s="121"/>
      <c r="V69501" s="122"/>
      <c r="W69501" s="123"/>
      <c r="AC69501" s="123"/>
    </row>
    <row r="69502" spans="5:29" s="2" customFormat="1">
      <c r="E69502" s="120"/>
      <c r="M69502" s="120"/>
      <c r="N69502" s="120"/>
      <c r="U69502" s="121"/>
      <c r="V69502" s="122"/>
      <c r="W69502" s="123"/>
      <c r="AC69502" s="123"/>
    </row>
    <row r="69503" spans="5:29" s="2" customFormat="1">
      <c r="E69503" s="120"/>
      <c r="M69503" s="120"/>
      <c r="N69503" s="120"/>
      <c r="U69503" s="121"/>
      <c r="V69503" s="122"/>
      <c r="W69503" s="123"/>
      <c r="AC69503" s="123"/>
    </row>
    <row r="69504" spans="5:29" s="2" customFormat="1">
      <c r="E69504" s="120"/>
      <c r="M69504" s="120"/>
      <c r="N69504" s="120"/>
      <c r="U69504" s="121"/>
      <c r="V69504" s="122"/>
      <c r="W69504" s="123"/>
      <c r="AC69504" s="123"/>
    </row>
    <row r="69505" spans="5:29" s="2" customFormat="1">
      <c r="E69505" s="120"/>
      <c r="M69505" s="120"/>
      <c r="N69505" s="120"/>
      <c r="U69505" s="121"/>
      <c r="V69505" s="122"/>
      <c r="W69505" s="123"/>
      <c r="AC69505" s="123"/>
    </row>
    <row r="69506" spans="5:29" s="2" customFormat="1">
      <c r="E69506" s="120"/>
      <c r="M69506" s="120"/>
      <c r="N69506" s="120"/>
      <c r="U69506" s="121"/>
      <c r="V69506" s="122"/>
      <c r="W69506" s="123"/>
      <c r="AC69506" s="123"/>
    </row>
    <row r="69507" spans="5:29" s="2" customFormat="1">
      <c r="E69507" s="120"/>
      <c r="M69507" s="120"/>
      <c r="N69507" s="120"/>
      <c r="U69507" s="121"/>
      <c r="V69507" s="122"/>
      <c r="W69507" s="123"/>
      <c r="AC69507" s="123"/>
    </row>
    <row r="69508" spans="5:29" s="2" customFormat="1">
      <c r="E69508" s="120"/>
      <c r="M69508" s="120"/>
      <c r="N69508" s="120"/>
      <c r="U69508" s="121"/>
      <c r="V69508" s="122"/>
      <c r="W69508" s="123"/>
      <c r="AC69508" s="123"/>
    </row>
    <row r="69509" spans="5:29" s="2" customFormat="1">
      <c r="E69509" s="120"/>
      <c r="M69509" s="120"/>
      <c r="N69509" s="120"/>
      <c r="U69509" s="121"/>
      <c r="V69509" s="122"/>
      <c r="W69509" s="123"/>
      <c r="AC69509" s="123"/>
    </row>
    <row r="69510" spans="5:29" s="2" customFormat="1">
      <c r="E69510" s="120"/>
      <c r="M69510" s="120"/>
      <c r="N69510" s="120"/>
      <c r="U69510" s="121"/>
      <c r="V69510" s="122"/>
      <c r="W69510" s="123"/>
      <c r="AC69510" s="123"/>
    </row>
    <row r="69511" spans="5:29" s="2" customFormat="1">
      <c r="E69511" s="120"/>
      <c r="M69511" s="120"/>
      <c r="N69511" s="120"/>
      <c r="U69511" s="121"/>
      <c r="V69511" s="122"/>
      <c r="W69511" s="123"/>
      <c r="AC69511" s="123"/>
    </row>
    <row r="69512" spans="5:29" s="2" customFormat="1">
      <c r="E69512" s="120"/>
      <c r="M69512" s="120"/>
      <c r="N69512" s="120"/>
      <c r="U69512" s="121"/>
      <c r="V69512" s="122"/>
      <c r="W69512" s="123"/>
      <c r="AC69512" s="123"/>
    </row>
    <row r="69513" spans="5:29" s="2" customFormat="1">
      <c r="E69513" s="120"/>
      <c r="M69513" s="120"/>
      <c r="N69513" s="120"/>
      <c r="U69513" s="121"/>
      <c r="V69513" s="122"/>
      <c r="W69513" s="123"/>
      <c r="AC69513" s="123"/>
    </row>
    <row r="69514" spans="5:29" s="2" customFormat="1">
      <c r="E69514" s="120"/>
      <c r="M69514" s="120"/>
      <c r="N69514" s="120"/>
      <c r="U69514" s="121"/>
      <c r="V69514" s="122"/>
      <c r="W69514" s="123"/>
      <c r="AC69514" s="123"/>
    </row>
    <row r="69515" spans="5:29" s="2" customFormat="1">
      <c r="E69515" s="120"/>
      <c r="M69515" s="120"/>
      <c r="N69515" s="120"/>
      <c r="U69515" s="121"/>
      <c r="V69515" s="122"/>
      <c r="W69515" s="123"/>
      <c r="AC69515" s="123"/>
    </row>
    <row r="69516" spans="5:29" s="2" customFormat="1">
      <c r="E69516" s="120"/>
      <c r="M69516" s="120"/>
      <c r="N69516" s="120"/>
      <c r="U69516" s="121"/>
      <c r="V69516" s="122"/>
      <c r="W69516" s="123"/>
      <c r="AC69516" s="123"/>
    </row>
    <row r="69517" spans="5:29" s="2" customFormat="1">
      <c r="E69517" s="120"/>
      <c r="M69517" s="120"/>
      <c r="N69517" s="120"/>
      <c r="U69517" s="121"/>
      <c r="V69517" s="122"/>
      <c r="W69517" s="123"/>
      <c r="AC69517" s="123"/>
    </row>
    <row r="69518" spans="5:29" s="2" customFormat="1">
      <c r="E69518" s="120"/>
      <c r="M69518" s="120"/>
      <c r="N69518" s="120"/>
      <c r="U69518" s="121"/>
      <c r="V69518" s="122"/>
      <c r="W69518" s="123"/>
      <c r="AC69518" s="123"/>
    </row>
    <row r="69519" spans="5:29" s="2" customFormat="1">
      <c r="E69519" s="120"/>
      <c r="M69519" s="120"/>
      <c r="N69519" s="120"/>
      <c r="U69519" s="121"/>
      <c r="V69519" s="122"/>
      <c r="W69519" s="123"/>
      <c r="AC69519" s="123"/>
    </row>
    <row r="69520" spans="5:29" s="2" customFormat="1">
      <c r="E69520" s="120"/>
      <c r="M69520" s="120"/>
      <c r="N69520" s="120"/>
      <c r="U69520" s="121"/>
      <c r="V69520" s="122"/>
      <c r="W69520" s="123"/>
      <c r="AC69520" s="123"/>
    </row>
    <row r="69521" spans="5:29" s="2" customFormat="1">
      <c r="E69521" s="120"/>
      <c r="M69521" s="120"/>
      <c r="N69521" s="120"/>
      <c r="U69521" s="121"/>
      <c r="V69521" s="122"/>
      <c r="W69521" s="123"/>
      <c r="AC69521" s="123"/>
    </row>
    <row r="69522" spans="5:29" s="2" customFormat="1">
      <c r="E69522" s="120"/>
      <c r="M69522" s="120"/>
      <c r="N69522" s="120"/>
      <c r="U69522" s="121"/>
      <c r="V69522" s="122"/>
      <c r="W69522" s="123"/>
      <c r="AC69522" s="123"/>
    </row>
    <row r="69523" spans="5:29" s="2" customFormat="1">
      <c r="E69523" s="120"/>
      <c r="M69523" s="120"/>
      <c r="N69523" s="120"/>
      <c r="U69523" s="121"/>
      <c r="V69523" s="122"/>
      <c r="W69523" s="123"/>
      <c r="AC69523" s="123"/>
    </row>
    <row r="69524" spans="5:29" s="2" customFormat="1">
      <c r="E69524" s="120"/>
      <c r="M69524" s="120"/>
      <c r="N69524" s="120"/>
      <c r="U69524" s="121"/>
      <c r="V69524" s="122"/>
      <c r="W69524" s="123"/>
      <c r="AC69524" s="123"/>
    </row>
    <row r="69525" spans="5:29" s="2" customFormat="1">
      <c r="E69525" s="120"/>
      <c r="M69525" s="120"/>
      <c r="N69525" s="120"/>
      <c r="U69525" s="121"/>
      <c r="V69525" s="122"/>
      <c r="W69525" s="123"/>
      <c r="AC69525" s="123"/>
    </row>
    <row r="69526" spans="5:29" s="2" customFormat="1">
      <c r="E69526" s="120"/>
      <c r="M69526" s="120"/>
      <c r="N69526" s="120"/>
      <c r="U69526" s="121"/>
      <c r="V69526" s="122"/>
      <c r="W69526" s="123"/>
      <c r="AC69526" s="123"/>
    </row>
    <row r="69527" spans="5:29" s="2" customFormat="1">
      <c r="E69527" s="120"/>
      <c r="M69527" s="120"/>
      <c r="N69527" s="120"/>
      <c r="U69527" s="121"/>
      <c r="V69527" s="122"/>
      <c r="W69527" s="123"/>
      <c r="AC69527" s="123"/>
    </row>
    <row r="69528" spans="5:29" s="2" customFormat="1">
      <c r="E69528" s="120"/>
      <c r="M69528" s="120"/>
      <c r="N69528" s="120"/>
      <c r="U69528" s="121"/>
      <c r="V69528" s="122"/>
      <c r="W69528" s="123"/>
      <c r="AC69528" s="123"/>
    </row>
    <row r="69529" spans="5:29" s="2" customFormat="1">
      <c r="E69529" s="120"/>
      <c r="M69529" s="120"/>
      <c r="N69529" s="120"/>
      <c r="U69529" s="121"/>
      <c r="V69529" s="122"/>
      <c r="W69529" s="123"/>
      <c r="AC69529" s="123"/>
    </row>
    <row r="69530" spans="5:29" s="2" customFormat="1">
      <c r="E69530" s="120"/>
      <c r="M69530" s="120"/>
      <c r="N69530" s="120"/>
      <c r="U69530" s="121"/>
      <c r="V69530" s="122"/>
      <c r="W69530" s="123"/>
      <c r="AC69530" s="123"/>
    </row>
    <row r="69531" spans="5:29" s="2" customFormat="1">
      <c r="E69531" s="120"/>
      <c r="M69531" s="120"/>
      <c r="N69531" s="120"/>
      <c r="U69531" s="121"/>
      <c r="V69531" s="122"/>
      <c r="W69531" s="123"/>
      <c r="AC69531" s="123"/>
    </row>
    <row r="69532" spans="5:29" s="2" customFormat="1">
      <c r="E69532" s="120"/>
      <c r="M69532" s="120"/>
      <c r="N69532" s="120"/>
      <c r="U69532" s="121"/>
      <c r="V69532" s="122"/>
      <c r="W69532" s="123"/>
      <c r="AC69532" s="123"/>
    </row>
    <row r="69533" spans="5:29" s="2" customFormat="1">
      <c r="E69533" s="120"/>
      <c r="M69533" s="120"/>
      <c r="N69533" s="120"/>
      <c r="U69533" s="121"/>
      <c r="V69533" s="122"/>
      <c r="W69533" s="123"/>
      <c r="AC69533" s="123"/>
    </row>
    <row r="69534" spans="5:29" s="2" customFormat="1">
      <c r="E69534" s="120"/>
      <c r="M69534" s="120"/>
      <c r="N69534" s="120"/>
      <c r="U69534" s="121"/>
      <c r="V69534" s="122"/>
      <c r="W69534" s="123"/>
      <c r="AC69534" s="123"/>
    </row>
    <row r="69535" spans="5:29" s="2" customFormat="1">
      <c r="E69535" s="120"/>
      <c r="M69535" s="120"/>
      <c r="N69535" s="120"/>
      <c r="U69535" s="121"/>
      <c r="V69535" s="122"/>
      <c r="W69535" s="123"/>
      <c r="AC69535" s="123"/>
    </row>
    <row r="69536" spans="5:29" s="2" customFormat="1">
      <c r="E69536" s="120"/>
      <c r="M69536" s="120"/>
      <c r="N69536" s="120"/>
      <c r="U69536" s="121"/>
      <c r="V69536" s="122"/>
      <c r="W69536" s="123"/>
      <c r="AC69536" s="123"/>
    </row>
    <row r="69537" spans="5:29" s="2" customFormat="1">
      <c r="E69537" s="120"/>
      <c r="M69537" s="120"/>
      <c r="N69537" s="120"/>
      <c r="U69537" s="121"/>
      <c r="V69537" s="122"/>
      <c r="W69537" s="123"/>
      <c r="AC69537" s="123"/>
    </row>
    <row r="69538" spans="5:29" s="2" customFormat="1">
      <c r="E69538" s="120"/>
      <c r="M69538" s="120"/>
      <c r="N69538" s="120"/>
      <c r="U69538" s="121"/>
      <c r="V69538" s="122"/>
      <c r="W69538" s="123"/>
      <c r="AC69538" s="123"/>
    </row>
    <row r="69539" spans="5:29" s="2" customFormat="1">
      <c r="E69539" s="120"/>
      <c r="M69539" s="120"/>
      <c r="N69539" s="120"/>
      <c r="U69539" s="121"/>
      <c r="V69539" s="122"/>
      <c r="W69539" s="123"/>
      <c r="AC69539" s="123"/>
    </row>
    <row r="69540" spans="5:29" s="2" customFormat="1">
      <c r="E69540" s="120"/>
      <c r="M69540" s="120"/>
      <c r="N69540" s="120"/>
      <c r="U69540" s="121"/>
      <c r="V69540" s="122"/>
      <c r="W69540" s="123"/>
      <c r="AC69540" s="123"/>
    </row>
    <row r="69541" spans="5:29" s="2" customFormat="1">
      <c r="E69541" s="120"/>
      <c r="M69541" s="120"/>
      <c r="N69541" s="120"/>
      <c r="U69541" s="121"/>
      <c r="V69541" s="122"/>
      <c r="W69541" s="123"/>
      <c r="AC69541" s="123"/>
    </row>
    <row r="69542" spans="5:29" s="2" customFormat="1">
      <c r="E69542" s="120"/>
      <c r="M69542" s="120"/>
      <c r="N69542" s="120"/>
      <c r="U69542" s="121"/>
      <c r="V69542" s="122"/>
      <c r="W69542" s="123"/>
      <c r="AC69542" s="123"/>
    </row>
    <row r="69543" spans="5:29" s="2" customFormat="1">
      <c r="E69543" s="120"/>
      <c r="M69543" s="120"/>
      <c r="N69543" s="120"/>
      <c r="U69543" s="121"/>
      <c r="V69543" s="122"/>
      <c r="W69543" s="123"/>
      <c r="AC69543" s="123"/>
    </row>
    <row r="69544" spans="5:29" s="2" customFormat="1">
      <c r="E69544" s="120"/>
      <c r="M69544" s="120"/>
      <c r="N69544" s="120"/>
      <c r="U69544" s="121"/>
      <c r="V69544" s="122"/>
      <c r="W69544" s="123"/>
      <c r="AC69544" s="123"/>
    </row>
    <row r="69545" spans="5:29" s="2" customFormat="1">
      <c r="E69545" s="120"/>
      <c r="M69545" s="120"/>
      <c r="N69545" s="120"/>
      <c r="U69545" s="121"/>
      <c r="V69545" s="122"/>
      <c r="W69545" s="123"/>
      <c r="AC69545" s="123"/>
    </row>
    <row r="69546" spans="5:29" s="2" customFormat="1">
      <c r="E69546" s="120"/>
      <c r="M69546" s="120"/>
      <c r="N69546" s="120"/>
      <c r="U69546" s="121"/>
      <c r="V69546" s="122"/>
      <c r="W69546" s="123"/>
      <c r="AC69546" s="123"/>
    </row>
    <row r="69547" spans="5:29" s="2" customFormat="1">
      <c r="E69547" s="120"/>
      <c r="M69547" s="120"/>
      <c r="N69547" s="120"/>
      <c r="U69547" s="121"/>
      <c r="V69547" s="122"/>
      <c r="W69547" s="123"/>
      <c r="AC69547" s="123"/>
    </row>
    <row r="69548" spans="5:29" s="2" customFormat="1">
      <c r="E69548" s="120"/>
      <c r="M69548" s="120"/>
      <c r="N69548" s="120"/>
      <c r="U69548" s="121"/>
      <c r="V69548" s="122"/>
      <c r="W69548" s="123"/>
      <c r="AC69548" s="123"/>
    </row>
    <row r="69549" spans="5:29" s="2" customFormat="1">
      <c r="E69549" s="120"/>
      <c r="M69549" s="120"/>
      <c r="N69549" s="120"/>
      <c r="U69549" s="121"/>
      <c r="V69549" s="122"/>
      <c r="W69549" s="123"/>
      <c r="AC69549" s="123"/>
    </row>
    <row r="69550" spans="5:29" s="2" customFormat="1">
      <c r="E69550" s="120"/>
      <c r="M69550" s="120"/>
      <c r="N69550" s="120"/>
      <c r="U69550" s="121"/>
      <c r="V69550" s="122"/>
      <c r="W69550" s="123"/>
      <c r="AC69550" s="123"/>
    </row>
    <row r="69551" spans="5:29" s="2" customFormat="1">
      <c r="E69551" s="120"/>
      <c r="M69551" s="120"/>
      <c r="N69551" s="120"/>
      <c r="U69551" s="121"/>
      <c r="V69551" s="122"/>
      <c r="W69551" s="123"/>
      <c r="AC69551" s="123"/>
    </row>
    <row r="69552" spans="5:29" s="2" customFormat="1">
      <c r="E69552" s="120"/>
      <c r="M69552" s="120"/>
      <c r="N69552" s="120"/>
      <c r="U69552" s="121"/>
      <c r="V69552" s="122"/>
      <c r="W69552" s="123"/>
      <c r="AC69552" s="123"/>
    </row>
    <row r="69553" spans="5:29" s="2" customFormat="1">
      <c r="E69553" s="120"/>
      <c r="M69553" s="120"/>
      <c r="N69553" s="120"/>
      <c r="U69553" s="121"/>
      <c r="V69553" s="122"/>
      <c r="W69553" s="123"/>
      <c r="AC69553" s="123"/>
    </row>
    <row r="69554" spans="5:29" s="2" customFormat="1">
      <c r="E69554" s="120"/>
      <c r="M69554" s="120"/>
      <c r="N69554" s="120"/>
      <c r="U69554" s="121"/>
      <c r="V69554" s="122"/>
      <c r="W69554" s="123"/>
      <c r="AC69554" s="123"/>
    </row>
    <row r="69555" spans="5:29" s="2" customFormat="1">
      <c r="E69555" s="120"/>
      <c r="M69555" s="120"/>
      <c r="N69555" s="120"/>
      <c r="U69555" s="121"/>
      <c r="V69555" s="122"/>
      <c r="W69555" s="123"/>
      <c r="AC69555" s="123"/>
    </row>
    <row r="69556" spans="5:29" s="2" customFormat="1">
      <c r="E69556" s="120"/>
      <c r="M69556" s="120"/>
      <c r="N69556" s="120"/>
      <c r="U69556" s="121"/>
      <c r="V69556" s="122"/>
      <c r="W69556" s="123"/>
      <c r="AC69556" s="123"/>
    </row>
    <row r="69557" spans="5:29" s="2" customFormat="1">
      <c r="E69557" s="120"/>
      <c r="M69557" s="120"/>
      <c r="N69557" s="120"/>
      <c r="U69557" s="121"/>
      <c r="V69557" s="122"/>
      <c r="W69557" s="123"/>
      <c r="AC69557" s="123"/>
    </row>
    <row r="69558" spans="5:29" s="2" customFormat="1">
      <c r="E69558" s="120"/>
      <c r="M69558" s="120"/>
      <c r="N69558" s="120"/>
      <c r="U69558" s="121"/>
      <c r="V69558" s="122"/>
      <c r="W69558" s="123"/>
      <c r="AC69558" s="123"/>
    </row>
    <row r="69559" spans="5:29" s="2" customFormat="1">
      <c r="E69559" s="120"/>
      <c r="M69559" s="120"/>
      <c r="N69559" s="120"/>
      <c r="U69559" s="121"/>
      <c r="V69559" s="122"/>
      <c r="W69559" s="123"/>
      <c r="AC69559" s="123"/>
    </row>
    <row r="69560" spans="5:29" s="2" customFormat="1">
      <c r="E69560" s="120"/>
      <c r="M69560" s="120"/>
      <c r="N69560" s="120"/>
      <c r="U69560" s="121"/>
      <c r="V69560" s="122"/>
      <c r="W69560" s="123"/>
      <c r="AC69560" s="123"/>
    </row>
    <row r="69561" spans="5:29" s="2" customFormat="1">
      <c r="E69561" s="120"/>
      <c r="M69561" s="120"/>
      <c r="N69561" s="120"/>
      <c r="U69561" s="121"/>
      <c r="V69561" s="122"/>
      <c r="W69561" s="123"/>
      <c r="AC69561" s="123"/>
    </row>
    <row r="69562" spans="5:29" s="2" customFormat="1">
      <c r="E69562" s="120"/>
      <c r="M69562" s="120"/>
      <c r="N69562" s="120"/>
      <c r="U69562" s="121"/>
      <c r="V69562" s="122"/>
      <c r="W69562" s="123"/>
      <c r="AC69562" s="123"/>
    </row>
    <row r="69563" spans="5:29" s="2" customFormat="1">
      <c r="E69563" s="120"/>
      <c r="M69563" s="120"/>
      <c r="N69563" s="120"/>
      <c r="U69563" s="121"/>
      <c r="V69563" s="122"/>
      <c r="W69563" s="123"/>
      <c r="AC69563" s="123"/>
    </row>
    <row r="69564" spans="5:29" s="2" customFormat="1">
      <c r="E69564" s="120"/>
      <c r="M69564" s="120"/>
      <c r="N69564" s="120"/>
      <c r="U69564" s="121"/>
      <c r="V69564" s="122"/>
      <c r="W69564" s="123"/>
      <c r="AC69564" s="123"/>
    </row>
    <row r="69565" spans="5:29" s="2" customFormat="1">
      <c r="E69565" s="120"/>
      <c r="M69565" s="120"/>
      <c r="N69565" s="120"/>
      <c r="U69565" s="121"/>
      <c r="V69565" s="122"/>
      <c r="W69565" s="123"/>
      <c r="AC69565" s="123"/>
    </row>
    <row r="69566" spans="5:29" s="2" customFormat="1">
      <c r="E69566" s="120"/>
      <c r="M69566" s="120"/>
      <c r="N69566" s="120"/>
      <c r="U69566" s="121"/>
      <c r="V69566" s="122"/>
      <c r="W69566" s="123"/>
      <c r="AC69566" s="123"/>
    </row>
    <row r="69567" spans="5:29" s="2" customFormat="1">
      <c r="E69567" s="120"/>
      <c r="M69567" s="120"/>
      <c r="N69567" s="120"/>
      <c r="U69567" s="121"/>
      <c r="V69567" s="122"/>
      <c r="W69567" s="123"/>
      <c r="AC69567" s="123"/>
    </row>
    <row r="69568" spans="5:29" s="2" customFormat="1">
      <c r="E69568" s="120"/>
      <c r="M69568" s="120"/>
      <c r="N69568" s="120"/>
      <c r="U69568" s="121"/>
      <c r="V69568" s="122"/>
      <c r="W69568" s="123"/>
      <c r="AC69568" s="123"/>
    </row>
    <row r="69569" spans="5:29" s="2" customFormat="1">
      <c r="E69569" s="120"/>
      <c r="M69569" s="120"/>
      <c r="N69569" s="120"/>
      <c r="U69569" s="121"/>
      <c r="V69569" s="122"/>
      <c r="W69569" s="123"/>
      <c r="AC69569" s="123"/>
    </row>
    <row r="69570" spans="5:29" s="2" customFormat="1">
      <c r="E69570" s="120"/>
      <c r="M69570" s="120"/>
      <c r="N69570" s="120"/>
      <c r="U69570" s="121"/>
      <c r="V69570" s="122"/>
      <c r="W69570" s="123"/>
      <c r="AC69570" s="123"/>
    </row>
    <row r="69571" spans="5:29" s="2" customFormat="1">
      <c r="E69571" s="120"/>
      <c r="M69571" s="120"/>
      <c r="N69571" s="120"/>
      <c r="U69571" s="121"/>
      <c r="V69571" s="122"/>
      <c r="W69571" s="123"/>
      <c r="AC69571" s="123"/>
    </row>
    <row r="69572" spans="5:29" s="2" customFormat="1">
      <c r="E69572" s="120"/>
      <c r="M69572" s="120"/>
      <c r="N69572" s="120"/>
      <c r="U69572" s="121"/>
      <c r="V69572" s="122"/>
      <c r="W69572" s="123"/>
      <c r="AC69572" s="123"/>
    </row>
    <row r="69573" spans="5:29" s="2" customFormat="1">
      <c r="E69573" s="120"/>
      <c r="M69573" s="120"/>
      <c r="N69573" s="120"/>
      <c r="U69573" s="121"/>
      <c r="V69573" s="122"/>
      <c r="W69573" s="123"/>
      <c r="AC69573" s="123"/>
    </row>
    <row r="69574" spans="5:29" s="2" customFormat="1">
      <c r="E69574" s="120"/>
      <c r="M69574" s="120"/>
      <c r="N69574" s="120"/>
      <c r="U69574" s="121"/>
      <c r="V69574" s="122"/>
      <c r="W69574" s="123"/>
      <c r="AC69574" s="123"/>
    </row>
    <row r="69575" spans="5:29" s="2" customFormat="1">
      <c r="E69575" s="120"/>
      <c r="M69575" s="120"/>
      <c r="N69575" s="120"/>
      <c r="U69575" s="121"/>
      <c r="V69575" s="122"/>
      <c r="W69575" s="123"/>
      <c r="AC69575" s="123"/>
    </row>
    <row r="69576" spans="5:29" s="2" customFormat="1">
      <c r="E69576" s="120"/>
      <c r="M69576" s="120"/>
      <c r="N69576" s="120"/>
      <c r="U69576" s="121"/>
      <c r="V69576" s="122"/>
      <c r="W69576" s="123"/>
      <c r="AC69576" s="123"/>
    </row>
    <row r="69577" spans="5:29" s="2" customFormat="1">
      <c r="E69577" s="120"/>
      <c r="M69577" s="120"/>
      <c r="N69577" s="120"/>
      <c r="U69577" s="121"/>
      <c r="V69577" s="122"/>
      <c r="W69577" s="123"/>
      <c r="AC69577" s="123"/>
    </row>
    <row r="69578" spans="5:29" s="2" customFormat="1">
      <c r="E69578" s="120"/>
      <c r="M69578" s="120"/>
      <c r="N69578" s="120"/>
      <c r="U69578" s="121"/>
      <c r="V69578" s="122"/>
      <c r="W69578" s="123"/>
      <c r="AC69578" s="123"/>
    </row>
    <row r="69579" spans="5:29" s="2" customFormat="1">
      <c r="E69579" s="120"/>
      <c r="M69579" s="120"/>
      <c r="N69579" s="120"/>
      <c r="U69579" s="121"/>
      <c r="V69579" s="122"/>
      <c r="W69579" s="123"/>
      <c r="AC69579" s="123"/>
    </row>
    <row r="69580" spans="5:29" s="2" customFormat="1">
      <c r="E69580" s="120"/>
      <c r="M69580" s="120"/>
      <c r="N69580" s="120"/>
      <c r="U69580" s="121"/>
      <c r="V69580" s="122"/>
      <c r="W69580" s="123"/>
      <c r="AC69580" s="123"/>
    </row>
    <row r="69581" spans="5:29" s="2" customFormat="1">
      <c r="E69581" s="120"/>
      <c r="M69581" s="120"/>
      <c r="N69581" s="120"/>
      <c r="U69581" s="121"/>
      <c r="V69581" s="122"/>
      <c r="W69581" s="123"/>
      <c r="AC69581" s="123"/>
    </row>
    <row r="69582" spans="5:29" s="2" customFormat="1">
      <c r="E69582" s="120"/>
      <c r="M69582" s="120"/>
      <c r="N69582" s="120"/>
      <c r="U69582" s="121"/>
      <c r="V69582" s="122"/>
      <c r="W69582" s="123"/>
      <c r="AC69582" s="123"/>
    </row>
    <row r="69583" spans="5:29" s="2" customFormat="1">
      <c r="E69583" s="120"/>
      <c r="M69583" s="120"/>
      <c r="N69583" s="120"/>
      <c r="U69583" s="121"/>
      <c r="V69583" s="122"/>
      <c r="W69583" s="123"/>
      <c r="AC69583" s="123"/>
    </row>
    <row r="69584" spans="5:29" s="2" customFormat="1">
      <c r="E69584" s="120"/>
      <c r="M69584" s="120"/>
      <c r="N69584" s="120"/>
      <c r="U69584" s="121"/>
      <c r="V69584" s="122"/>
      <c r="W69584" s="123"/>
      <c r="AC69584" s="123"/>
    </row>
    <row r="69585" spans="5:29" s="2" customFormat="1">
      <c r="E69585" s="120"/>
      <c r="M69585" s="120"/>
      <c r="N69585" s="120"/>
      <c r="U69585" s="121"/>
      <c r="V69585" s="122"/>
      <c r="W69585" s="123"/>
      <c r="AC69585" s="123"/>
    </row>
    <row r="69586" spans="5:29" s="2" customFormat="1">
      <c r="E69586" s="120"/>
      <c r="M69586" s="120"/>
      <c r="N69586" s="120"/>
      <c r="U69586" s="121"/>
      <c r="V69586" s="122"/>
      <c r="W69586" s="123"/>
      <c r="AC69586" s="123"/>
    </row>
    <row r="69587" spans="5:29" s="2" customFormat="1">
      <c r="E69587" s="120"/>
      <c r="M69587" s="120"/>
      <c r="N69587" s="120"/>
      <c r="U69587" s="121"/>
      <c r="V69587" s="122"/>
      <c r="W69587" s="123"/>
      <c r="AC69587" s="123"/>
    </row>
    <row r="69588" spans="5:29" s="2" customFormat="1">
      <c r="E69588" s="120"/>
      <c r="M69588" s="120"/>
      <c r="N69588" s="120"/>
      <c r="U69588" s="121"/>
      <c r="V69588" s="122"/>
      <c r="W69588" s="123"/>
      <c r="AC69588" s="123"/>
    </row>
    <row r="69589" spans="5:29" s="2" customFormat="1">
      <c r="E69589" s="120"/>
      <c r="M69589" s="120"/>
      <c r="N69589" s="120"/>
      <c r="U69589" s="121"/>
      <c r="V69589" s="122"/>
      <c r="W69589" s="123"/>
      <c r="AC69589" s="123"/>
    </row>
    <row r="69590" spans="5:29" s="2" customFormat="1">
      <c r="E69590" s="120"/>
      <c r="M69590" s="120"/>
      <c r="N69590" s="120"/>
      <c r="U69590" s="121"/>
      <c r="V69590" s="122"/>
      <c r="W69590" s="123"/>
      <c r="AC69590" s="123"/>
    </row>
    <row r="69591" spans="5:29" s="2" customFormat="1">
      <c r="E69591" s="120"/>
      <c r="M69591" s="120"/>
      <c r="N69591" s="120"/>
      <c r="U69591" s="121"/>
      <c r="V69591" s="122"/>
      <c r="W69591" s="123"/>
      <c r="AC69591" s="123"/>
    </row>
    <row r="69592" spans="5:29" s="2" customFormat="1">
      <c r="E69592" s="120"/>
      <c r="M69592" s="120"/>
      <c r="N69592" s="120"/>
      <c r="U69592" s="121"/>
      <c r="V69592" s="122"/>
      <c r="W69592" s="123"/>
      <c r="AC69592" s="123"/>
    </row>
    <row r="69593" spans="5:29" s="2" customFormat="1">
      <c r="E69593" s="120"/>
      <c r="M69593" s="120"/>
      <c r="N69593" s="120"/>
      <c r="U69593" s="121"/>
      <c r="V69593" s="122"/>
      <c r="W69593" s="123"/>
      <c r="AC69593" s="123"/>
    </row>
    <row r="69594" spans="5:29" s="2" customFormat="1">
      <c r="E69594" s="120"/>
      <c r="M69594" s="120"/>
      <c r="N69594" s="120"/>
      <c r="U69594" s="121"/>
      <c r="V69594" s="122"/>
      <c r="W69594" s="123"/>
      <c r="AC69594" s="123"/>
    </row>
    <row r="69595" spans="5:29" s="2" customFormat="1">
      <c r="E69595" s="120"/>
      <c r="M69595" s="120"/>
      <c r="N69595" s="120"/>
      <c r="U69595" s="121"/>
      <c r="V69595" s="122"/>
      <c r="W69595" s="123"/>
      <c r="AC69595" s="123"/>
    </row>
    <row r="69596" spans="5:29" s="2" customFormat="1">
      <c r="E69596" s="120"/>
      <c r="M69596" s="120"/>
      <c r="N69596" s="120"/>
      <c r="U69596" s="121"/>
      <c r="V69596" s="122"/>
      <c r="W69596" s="123"/>
      <c r="AC69596" s="123"/>
    </row>
    <row r="69597" spans="5:29" s="2" customFormat="1">
      <c r="E69597" s="120"/>
      <c r="M69597" s="120"/>
      <c r="N69597" s="120"/>
      <c r="U69597" s="121"/>
      <c r="V69597" s="122"/>
      <c r="W69597" s="123"/>
      <c r="AC69597" s="123"/>
    </row>
    <row r="69598" spans="5:29" s="2" customFormat="1">
      <c r="E69598" s="120"/>
      <c r="M69598" s="120"/>
      <c r="N69598" s="120"/>
      <c r="U69598" s="121"/>
      <c r="V69598" s="122"/>
      <c r="W69598" s="123"/>
      <c r="AC69598" s="123"/>
    </row>
    <row r="69599" spans="5:29" s="2" customFormat="1">
      <c r="E69599" s="120"/>
      <c r="M69599" s="120"/>
      <c r="N69599" s="120"/>
      <c r="U69599" s="121"/>
      <c r="V69599" s="122"/>
      <c r="W69599" s="123"/>
      <c r="AC69599" s="123"/>
    </row>
    <row r="69600" spans="5:29" s="2" customFormat="1">
      <c r="E69600" s="120"/>
      <c r="M69600" s="120"/>
      <c r="N69600" s="120"/>
      <c r="U69600" s="121"/>
      <c r="V69600" s="122"/>
      <c r="W69600" s="123"/>
      <c r="AC69600" s="123"/>
    </row>
    <row r="69601" spans="5:29" s="2" customFormat="1">
      <c r="E69601" s="120"/>
      <c r="M69601" s="120"/>
      <c r="N69601" s="120"/>
      <c r="U69601" s="121"/>
      <c r="V69601" s="122"/>
      <c r="W69601" s="123"/>
      <c r="AC69601" s="123"/>
    </row>
    <row r="69602" spans="5:29" s="2" customFormat="1">
      <c r="E69602" s="120"/>
      <c r="M69602" s="120"/>
      <c r="N69602" s="120"/>
      <c r="U69602" s="121"/>
      <c r="V69602" s="122"/>
      <c r="W69602" s="123"/>
      <c r="AC69602" s="123"/>
    </row>
    <row r="69603" spans="5:29" s="2" customFormat="1">
      <c r="E69603" s="120"/>
      <c r="M69603" s="120"/>
      <c r="N69603" s="120"/>
      <c r="U69603" s="121"/>
      <c r="V69603" s="122"/>
      <c r="W69603" s="123"/>
      <c r="AC69603" s="123"/>
    </row>
    <row r="69604" spans="5:29" s="2" customFormat="1">
      <c r="E69604" s="120"/>
      <c r="M69604" s="120"/>
      <c r="N69604" s="120"/>
      <c r="U69604" s="121"/>
      <c r="V69604" s="122"/>
      <c r="W69604" s="123"/>
      <c r="AC69604" s="123"/>
    </row>
    <row r="69605" spans="5:29" s="2" customFormat="1">
      <c r="E69605" s="120"/>
      <c r="M69605" s="120"/>
      <c r="N69605" s="120"/>
      <c r="U69605" s="121"/>
      <c r="V69605" s="122"/>
      <c r="W69605" s="123"/>
      <c r="AC69605" s="123"/>
    </row>
    <row r="69606" spans="5:29" s="2" customFormat="1">
      <c r="E69606" s="120"/>
      <c r="M69606" s="120"/>
      <c r="N69606" s="120"/>
      <c r="U69606" s="121"/>
      <c r="V69606" s="122"/>
      <c r="W69606" s="123"/>
      <c r="AC69606" s="123"/>
    </row>
    <row r="69607" spans="5:29" s="2" customFormat="1">
      <c r="E69607" s="120"/>
      <c r="M69607" s="120"/>
      <c r="N69607" s="120"/>
      <c r="U69607" s="121"/>
      <c r="V69607" s="122"/>
      <c r="W69607" s="123"/>
      <c r="AC69607" s="123"/>
    </row>
    <row r="69608" spans="5:29" s="2" customFormat="1">
      <c r="E69608" s="120"/>
      <c r="M69608" s="120"/>
      <c r="N69608" s="120"/>
      <c r="U69608" s="121"/>
      <c r="V69608" s="122"/>
      <c r="W69608" s="123"/>
      <c r="AC69608" s="123"/>
    </row>
    <row r="69609" spans="5:29" s="2" customFormat="1">
      <c r="E69609" s="120"/>
      <c r="M69609" s="120"/>
      <c r="N69609" s="120"/>
      <c r="U69609" s="121"/>
      <c r="V69609" s="122"/>
      <c r="W69609" s="123"/>
      <c r="AC69609" s="123"/>
    </row>
    <row r="69610" spans="5:29" s="2" customFormat="1">
      <c r="E69610" s="120"/>
      <c r="M69610" s="120"/>
      <c r="N69610" s="120"/>
      <c r="U69610" s="121"/>
      <c r="V69610" s="122"/>
      <c r="W69610" s="123"/>
      <c r="AC69610" s="123"/>
    </row>
    <row r="69611" spans="5:29" s="2" customFormat="1">
      <c r="E69611" s="120"/>
      <c r="M69611" s="120"/>
      <c r="N69611" s="120"/>
      <c r="U69611" s="121"/>
      <c r="V69611" s="122"/>
      <c r="W69611" s="123"/>
      <c r="AC69611" s="123"/>
    </row>
    <row r="69612" spans="5:29" s="2" customFormat="1">
      <c r="E69612" s="120"/>
      <c r="M69612" s="120"/>
      <c r="N69612" s="120"/>
      <c r="U69612" s="121"/>
      <c r="V69612" s="122"/>
      <c r="W69612" s="123"/>
      <c r="AC69612" s="123"/>
    </row>
    <row r="69613" spans="5:29" s="2" customFormat="1">
      <c r="E69613" s="120"/>
      <c r="M69613" s="120"/>
      <c r="N69613" s="120"/>
      <c r="U69613" s="121"/>
      <c r="V69613" s="122"/>
      <c r="W69613" s="123"/>
      <c r="AC69613" s="123"/>
    </row>
    <row r="69614" spans="5:29" s="2" customFormat="1">
      <c r="E69614" s="120"/>
      <c r="M69614" s="120"/>
      <c r="N69614" s="120"/>
      <c r="U69614" s="121"/>
      <c r="V69614" s="122"/>
      <c r="W69614" s="123"/>
      <c r="AC69614" s="123"/>
    </row>
    <row r="69615" spans="5:29" s="2" customFormat="1">
      <c r="E69615" s="120"/>
      <c r="M69615" s="120"/>
      <c r="N69615" s="120"/>
      <c r="U69615" s="121"/>
      <c r="V69615" s="122"/>
      <c r="W69615" s="123"/>
      <c r="AC69615" s="123"/>
    </row>
    <row r="69616" spans="5:29" s="2" customFormat="1">
      <c r="E69616" s="120"/>
      <c r="M69616" s="120"/>
      <c r="N69616" s="120"/>
      <c r="U69616" s="121"/>
      <c r="V69616" s="122"/>
      <c r="W69616" s="123"/>
      <c r="AC69616" s="123"/>
    </row>
    <row r="69617" spans="5:29" s="2" customFormat="1">
      <c r="E69617" s="120"/>
      <c r="M69617" s="120"/>
      <c r="N69617" s="120"/>
      <c r="U69617" s="121"/>
      <c r="V69617" s="122"/>
      <c r="W69617" s="123"/>
      <c r="AC69617" s="123"/>
    </row>
    <row r="69618" spans="5:29" s="2" customFormat="1">
      <c r="E69618" s="120"/>
      <c r="M69618" s="120"/>
      <c r="N69618" s="120"/>
      <c r="U69618" s="121"/>
      <c r="V69618" s="122"/>
      <c r="W69618" s="123"/>
      <c r="AC69618" s="123"/>
    </row>
    <row r="69619" spans="5:29" s="2" customFormat="1">
      <c r="E69619" s="120"/>
      <c r="M69619" s="120"/>
      <c r="N69619" s="120"/>
      <c r="U69619" s="121"/>
      <c r="V69619" s="122"/>
      <c r="W69619" s="123"/>
      <c r="AC69619" s="123"/>
    </row>
    <row r="69620" spans="5:29" s="2" customFormat="1">
      <c r="E69620" s="120"/>
      <c r="M69620" s="120"/>
      <c r="N69620" s="120"/>
      <c r="U69620" s="121"/>
      <c r="V69620" s="122"/>
      <c r="W69620" s="123"/>
      <c r="AC69620" s="123"/>
    </row>
    <row r="69621" spans="5:29" s="2" customFormat="1">
      <c r="E69621" s="120"/>
      <c r="M69621" s="120"/>
      <c r="N69621" s="120"/>
      <c r="U69621" s="121"/>
      <c r="V69621" s="122"/>
      <c r="W69621" s="123"/>
      <c r="AC69621" s="123"/>
    </row>
    <row r="69622" spans="5:29" s="2" customFormat="1">
      <c r="E69622" s="120"/>
      <c r="M69622" s="120"/>
      <c r="N69622" s="120"/>
      <c r="U69622" s="121"/>
      <c r="V69622" s="122"/>
      <c r="W69622" s="123"/>
      <c r="AC69622" s="123"/>
    </row>
    <row r="69623" spans="5:29" s="2" customFormat="1">
      <c r="E69623" s="120"/>
      <c r="M69623" s="120"/>
      <c r="N69623" s="120"/>
      <c r="U69623" s="121"/>
      <c r="V69623" s="122"/>
      <c r="W69623" s="123"/>
      <c r="AC69623" s="123"/>
    </row>
    <row r="69624" spans="5:29" s="2" customFormat="1">
      <c r="E69624" s="120"/>
      <c r="M69624" s="120"/>
      <c r="N69624" s="120"/>
      <c r="U69624" s="121"/>
      <c r="V69624" s="122"/>
      <c r="W69624" s="123"/>
      <c r="AC69624" s="123"/>
    </row>
    <row r="69625" spans="5:29" s="2" customFormat="1">
      <c r="E69625" s="120"/>
      <c r="M69625" s="120"/>
      <c r="N69625" s="120"/>
      <c r="U69625" s="121"/>
      <c r="V69625" s="122"/>
      <c r="W69625" s="123"/>
      <c r="AC69625" s="123"/>
    </row>
    <row r="69626" spans="5:29" s="2" customFormat="1">
      <c r="E69626" s="120"/>
      <c r="M69626" s="120"/>
      <c r="N69626" s="120"/>
      <c r="U69626" s="121"/>
      <c r="V69626" s="122"/>
      <c r="W69626" s="123"/>
      <c r="AC69626" s="123"/>
    </row>
    <row r="69627" spans="5:29" s="2" customFormat="1">
      <c r="E69627" s="120"/>
      <c r="M69627" s="120"/>
      <c r="N69627" s="120"/>
      <c r="U69627" s="121"/>
      <c r="V69627" s="122"/>
      <c r="W69627" s="123"/>
      <c r="AC69627" s="123"/>
    </row>
    <row r="69628" spans="5:29" s="2" customFormat="1">
      <c r="E69628" s="120"/>
      <c r="M69628" s="120"/>
      <c r="N69628" s="120"/>
      <c r="U69628" s="121"/>
      <c r="V69628" s="122"/>
      <c r="W69628" s="123"/>
      <c r="AC69628" s="123"/>
    </row>
    <row r="69629" spans="5:29" s="2" customFormat="1">
      <c r="E69629" s="120"/>
      <c r="M69629" s="120"/>
      <c r="N69629" s="120"/>
      <c r="U69629" s="121"/>
      <c r="V69629" s="122"/>
      <c r="W69629" s="123"/>
      <c r="AC69629" s="123"/>
    </row>
    <row r="69630" spans="5:29" s="2" customFormat="1">
      <c r="E69630" s="120"/>
      <c r="M69630" s="120"/>
      <c r="N69630" s="120"/>
      <c r="U69630" s="121"/>
      <c r="V69630" s="122"/>
      <c r="W69630" s="123"/>
      <c r="AC69630" s="123"/>
    </row>
    <row r="69631" spans="5:29" s="2" customFormat="1">
      <c r="E69631" s="120"/>
      <c r="M69631" s="120"/>
      <c r="N69631" s="120"/>
      <c r="U69631" s="121"/>
      <c r="V69631" s="122"/>
      <c r="W69631" s="123"/>
      <c r="AC69631" s="123"/>
    </row>
    <row r="69632" spans="5:29" s="2" customFormat="1">
      <c r="E69632" s="120"/>
      <c r="M69632" s="120"/>
      <c r="N69632" s="120"/>
      <c r="U69632" s="121"/>
      <c r="V69632" s="122"/>
      <c r="W69632" s="123"/>
      <c r="AC69632" s="123"/>
    </row>
    <row r="69633" spans="5:29" s="2" customFormat="1">
      <c r="E69633" s="120"/>
      <c r="M69633" s="120"/>
      <c r="N69633" s="120"/>
      <c r="U69633" s="121"/>
      <c r="V69633" s="122"/>
      <c r="W69633" s="123"/>
      <c r="AC69633" s="123"/>
    </row>
    <row r="69634" spans="5:29" s="2" customFormat="1">
      <c r="E69634" s="120"/>
      <c r="M69634" s="120"/>
      <c r="N69634" s="120"/>
      <c r="U69634" s="121"/>
      <c r="V69634" s="122"/>
      <c r="W69634" s="123"/>
      <c r="AC69634" s="123"/>
    </row>
    <row r="69635" spans="5:29" s="2" customFormat="1">
      <c r="E69635" s="120"/>
      <c r="M69635" s="120"/>
      <c r="N69635" s="120"/>
      <c r="U69635" s="121"/>
      <c r="V69635" s="122"/>
      <c r="W69635" s="123"/>
      <c r="AC69635" s="123"/>
    </row>
    <row r="69636" spans="5:29" s="2" customFormat="1">
      <c r="E69636" s="120"/>
      <c r="M69636" s="120"/>
      <c r="N69636" s="120"/>
      <c r="U69636" s="121"/>
      <c r="V69636" s="122"/>
      <c r="W69636" s="123"/>
      <c r="AC69636" s="123"/>
    </row>
    <row r="69637" spans="5:29" s="2" customFormat="1">
      <c r="E69637" s="120"/>
      <c r="M69637" s="120"/>
      <c r="N69637" s="120"/>
      <c r="U69637" s="121"/>
      <c r="V69637" s="122"/>
      <c r="W69637" s="123"/>
      <c r="AC69637" s="123"/>
    </row>
    <row r="69638" spans="5:29" s="2" customFormat="1">
      <c r="E69638" s="120"/>
      <c r="M69638" s="120"/>
      <c r="N69638" s="120"/>
      <c r="U69638" s="121"/>
      <c r="V69638" s="122"/>
      <c r="W69638" s="123"/>
      <c r="AC69638" s="123"/>
    </row>
    <row r="69639" spans="5:29" s="2" customFormat="1">
      <c r="E69639" s="120"/>
      <c r="M69639" s="120"/>
      <c r="N69639" s="120"/>
      <c r="U69639" s="121"/>
      <c r="V69639" s="122"/>
      <c r="W69639" s="123"/>
      <c r="AC69639" s="123"/>
    </row>
    <row r="69640" spans="5:29" s="2" customFormat="1">
      <c r="E69640" s="120"/>
      <c r="M69640" s="120"/>
      <c r="N69640" s="120"/>
      <c r="U69640" s="121"/>
      <c r="V69640" s="122"/>
      <c r="W69640" s="123"/>
      <c r="AC69640" s="123"/>
    </row>
    <row r="69641" spans="5:29" s="2" customFormat="1">
      <c r="E69641" s="120"/>
      <c r="M69641" s="120"/>
      <c r="N69641" s="120"/>
      <c r="U69641" s="121"/>
      <c r="V69641" s="122"/>
      <c r="W69641" s="123"/>
      <c r="AC69641" s="123"/>
    </row>
    <row r="69642" spans="5:29" s="2" customFormat="1">
      <c r="E69642" s="120"/>
      <c r="M69642" s="120"/>
      <c r="N69642" s="120"/>
      <c r="U69642" s="121"/>
      <c r="V69642" s="122"/>
      <c r="W69642" s="123"/>
      <c r="AC69642" s="123"/>
    </row>
    <row r="69643" spans="5:29" s="2" customFormat="1">
      <c r="E69643" s="120"/>
      <c r="M69643" s="120"/>
      <c r="N69643" s="120"/>
      <c r="U69643" s="121"/>
      <c r="V69643" s="122"/>
      <c r="W69643" s="123"/>
      <c r="AC69643" s="123"/>
    </row>
    <row r="69644" spans="5:29" s="2" customFormat="1">
      <c r="E69644" s="120"/>
      <c r="M69644" s="120"/>
      <c r="N69644" s="120"/>
      <c r="U69644" s="121"/>
      <c r="V69644" s="122"/>
      <c r="W69644" s="123"/>
      <c r="AC69644" s="123"/>
    </row>
    <row r="69645" spans="5:29" s="2" customFormat="1">
      <c r="E69645" s="120"/>
      <c r="M69645" s="120"/>
      <c r="N69645" s="120"/>
      <c r="U69645" s="121"/>
      <c r="V69645" s="122"/>
      <c r="W69645" s="123"/>
      <c r="AC69645" s="123"/>
    </row>
    <row r="69646" spans="5:29" s="2" customFormat="1">
      <c r="E69646" s="120"/>
      <c r="M69646" s="120"/>
      <c r="N69646" s="120"/>
      <c r="U69646" s="121"/>
      <c r="V69646" s="122"/>
      <c r="W69646" s="123"/>
      <c r="AC69646" s="123"/>
    </row>
    <row r="69647" spans="5:29" s="2" customFormat="1">
      <c r="E69647" s="120"/>
      <c r="M69647" s="120"/>
      <c r="N69647" s="120"/>
      <c r="U69647" s="121"/>
      <c r="V69647" s="122"/>
      <c r="W69647" s="123"/>
      <c r="AC69647" s="123"/>
    </row>
    <row r="69648" spans="5:29" s="2" customFormat="1">
      <c r="E69648" s="120"/>
      <c r="M69648" s="120"/>
      <c r="N69648" s="120"/>
      <c r="U69648" s="121"/>
      <c r="V69648" s="122"/>
      <c r="W69648" s="123"/>
      <c r="AC69648" s="123"/>
    </row>
    <row r="69649" spans="5:29" s="2" customFormat="1">
      <c r="E69649" s="120"/>
      <c r="M69649" s="120"/>
      <c r="N69649" s="120"/>
      <c r="U69649" s="121"/>
      <c r="V69649" s="122"/>
      <c r="W69649" s="123"/>
      <c r="AC69649" s="123"/>
    </row>
    <row r="69650" spans="5:29" s="2" customFormat="1">
      <c r="E69650" s="120"/>
      <c r="M69650" s="120"/>
      <c r="N69650" s="120"/>
      <c r="U69650" s="121"/>
      <c r="V69650" s="122"/>
      <c r="W69650" s="123"/>
      <c r="AC69650" s="123"/>
    </row>
    <row r="69651" spans="5:29" s="2" customFormat="1">
      <c r="E69651" s="120"/>
      <c r="M69651" s="120"/>
      <c r="N69651" s="120"/>
      <c r="U69651" s="121"/>
      <c r="V69651" s="122"/>
      <c r="W69651" s="123"/>
      <c r="AC69651" s="123"/>
    </row>
    <row r="69652" spans="5:29" s="2" customFormat="1">
      <c r="E69652" s="120"/>
      <c r="M69652" s="120"/>
      <c r="N69652" s="120"/>
      <c r="U69652" s="121"/>
      <c r="V69652" s="122"/>
      <c r="W69652" s="123"/>
      <c r="AC69652" s="123"/>
    </row>
    <row r="69653" spans="5:29" s="2" customFormat="1">
      <c r="E69653" s="120"/>
      <c r="M69653" s="120"/>
      <c r="N69653" s="120"/>
      <c r="U69653" s="121"/>
      <c r="V69653" s="122"/>
      <c r="W69653" s="123"/>
      <c r="AC69653" s="123"/>
    </row>
    <row r="69654" spans="5:29" s="2" customFormat="1">
      <c r="E69654" s="120"/>
      <c r="M69654" s="120"/>
      <c r="N69654" s="120"/>
      <c r="U69654" s="121"/>
      <c r="V69654" s="122"/>
      <c r="W69654" s="123"/>
      <c r="AC69654" s="123"/>
    </row>
    <row r="69655" spans="5:29" s="2" customFormat="1">
      <c r="E69655" s="120"/>
      <c r="M69655" s="120"/>
      <c r="N69655" s="120"/>
      <c r="U69655" s="121"/>
      <c r="V69655" s="122"/>
      <c r="W69655" s="123"/>
      <c r="AC69655" s="123"/>
    </row>
    <row r="69656" spans="5:29" s="2" customFormat="1">
      <c r="E69656" s="120"/>
      <c r="M69656" s="120"/>
      <c r="N69656" s="120"/>
      <c r="U69656" s="121"/>
      <c r="V69656" s="122"/>
      <c r="W69656" s="123"/>
      <c r="AC69656" s="123"/>
    </row>
    <row r="69657" spans="5:29" s="2" customFormat="1">
      <c r="E69657" s="120"/>
      <c r="M69657" s="120"/>
      <c r="N69657" s="120"/>
      <c r="U69657" s="121"/>
      <c r="V69657" s="122"/>
      <c r="W69657" s="123"/>
      <c r="AC69657" s="123"/>
    </row>
    <row r="69658" spans="5:29" s="2" customFormat="1">
      <c r="E69658" s="120"/>
      <c r="M69658" s="120"/>
      <c r="N69658" s="120"/>
      <c r="U69658" s="121"/>
      <c r="V69658" s="122"/>
      <c r="W69658" s="123"/>
      <c r="AC69658" s="123"/>
    </row>
    <row r="69659" spans="5:29" s="2" customFormat="1">
      <c r="E69659" s="120"/>
      <c r="M69659" s="120"/>
      <c r="N69659" s="120"/>
      <c r="U69659" s="121"/>
      <c r="V69659" s="122"/>
      <c r="W69659" s="123"/>
      <c r="AC69659" s="123"/>
    </row>
    <row r="69660" spans="5:29" s="2" customFormat="1">
      <c r="E69660" s="120"/>
      <c r="M69660" s="120"/>
      <c r="N69660" s="120"/>
      <c r="U69660" s="121"/>
      <c r="V69660" s="122"/>
      <c r="W69660" s="123"/>
      <c r="AC69660" s="123"/>
    </row>
    <row r="69661" spans="5:29" s="2" customFormat="1">
      <c r="E69661" s="120"/>
      <c r="M69661" s="120"/>
      <c r="N69661" s="120"/>
      <c r="U69661" s="121"/>
      <c r="V69661" s="122"/>
      <c r="W69661" s="123"/>
      <c r="AC69661" s="123"/>
    </row>
    <row r="69662" spans="5:29" s="2" customFormat="1">
      <c r="E69662" s="120"/>
      <c r="M69662" s="120"/>
      <c r="N69662" s="120"/>
      <c r="U69662" s="121"/>
      <c r="V69662" s="122"/>
      <c r="W69662" s="123"/>
      <c r="AC69662" s="123"/>
    </row>
    <row r="69663" spans="5:29" s="2" customFormat="1">
      <c r="E69663" s="120"/>
      <c r="M69663" s="120"/>
      <c r="N69663" s="120"/>
      <c r="U69663" s="121"/>
      <c r="V69663" s="122"/>
      <c r="W69663" s="123"/>
      <c r="AC69663" s="123"/>
    </row>
    <row r="69664" spans="5:29" s="2" customFormat="1">
      <c r="E69664" s="120"/>
      <c r="M69664" s="120"/>
      <c r="N69664" s="120"/>
      <c r="U69664" s="121"/>
      <c r="V69664" s="122"/>
      <c r="W69664" s="123"/>
      <c r="AC69664" s="123"/>
    </row>
    <row r="69665" spans="5:29" s="2" customFormat="1">
      <c r="E69665" s="120"/>
      <c r="M69665" s="120"/>
      <c r="N69665" s="120"/>
      <c r="U69665" s="121"/>
      <c r="V69665" s="122"/>
      <c r="W69665" s="123"/>
      <c r="AC69665" s="123"/>
    </row>
    <row r="69666" spans="5:29" s="2" customFormat="1">
      <c r="E69666" s="120"/>
      <c r="M69666" s="120"/>
      <c r="N69666" s="120"/>
      <c r="U69666" s="121"/>
      <c r="V69666" s="122"/>
      <c r="W69666" s="123"/>
      <c r="AC69666" s="123"/>
    </row>
    <row r="69667" spans="5:29" s="2" customFormat="1">
      <c r="E69667" s="120"/>
      <c r="M69667" s="120"/>
      <c r="N69667" s="120"/>
      <c r="U69667" s="121"/>
      <c r="V69667" s="122"/>
      <c r="W69667" s="123"/>
      <c r="AC69667" s="123"/>
    </row>
    <row r="69668" spans="5:29" s="2" customFormat="1">
      <c r="E69668" s="120"/>
      <c r="M69668" s="120"/>
      <c r="N69668" s="120"/>
      <c r="U69668" s="121"/>
      <c r="V69668" s="122"/>
      <c r="W69668" s="123"/>
      <c r="AC69668" s="123"/>
    </row>
    <row r="69669" spans="5:29" s="2" customFormat="1">
      <c r="E69669" s="120"/>
      <c r="M69669" s="120"/>
      <c r="N69669" s="120"/>
      <c r="U69669" s="121"/>
      <c r="V69669" s="122"/>
      <c r="W69669" s="123"/>
      <c r="AC69669" s="123"/>
    </row>
    <row r="69670" spans="5:29" s="2" customFormat="1">
      <c r="E69670" s="120"/>
      <c r="M69670" s="120"/>
      <c r="N69670" s="120"/>
      <c r="U69670" s="121"/>
      <c r="V69670" s="122"/>
      <c r="W69670" s="123"/>
      <c r="AC69670" s="123"/>
    </row>
    <row r="69671" spans="5:29" s="2" customFormat="1">
      <c r="E69671" s="120"/>
      <c r="M69671" s="120"/>
      <c r="N69671" s="120"/>
      <c r="U69671" s="121"/>
      <c r="V69671" s="122"/>
      <c r="W69671" s="123"/>
      <c r="AC69671" s="123"/>
    </row>
    <row r="69672" spans="5:29" s="2" customFormat="1">
      <c r="E69672" s="120"/>
      <c r="M69672" s="120"/>
      <c r="N69672" s="120"/>
      <c r="U69672" s="121"/>
      <c r="V69672" s="122"/>
      <c r="W69672" s="123"/>
      <c r="AC69672" s="123"/>
    </row>
    <row r="69673" spans="5:29" s="2" customFormat="1">
      <c r="E69673" s="120"/>
      <c r="M69673" s="120"/>
      <c r="N69673" s="120"/>
      <c r="U69673" s="121"/>
      <c r="V69673" s="122"/>
      <c r="W69673" s="123"/>
      <c r="AC69673" s="123"/>
    </row>
    <row r="69674" spans="5:29" s="2" customFormat="1">
      <c r="E69674" s="120"/>
      <c r="M69674" s="120"/>
      <c r="N69674" s="120"/>
      <c r="U69674" s="121"/>
      <c r="V69674" s="122"/>
      <c r="W69674" s="123"/>
      <c r="AC69674" s="123"/>
    </row>
    <row r="69675" spans="5:29" s="2" customFormat="1">
      <c r="E69675" s="120"/>
      <c r="M69675" s="120"/>
      <c r="N69675" s="120"/>
      <c r="U69675" s="121"/>
      <c r="V69675" s="122"/>
      <c r="W69675" s="123"/>
      <c r="AC69675" s="123"/>
    </row>
    <row r="69676" spans="5:29" s="2" customFormat="1">
      <c r="E69676" s="120"/>
      <c r="M69676" s="120"/>
      <c r="N69676" s="120"/>
      <c r="U69676" s="121"/>
      <c r="V69676" s="122"/>
      <c r="W69676" s="123"/>
      <c r="AC69676" s="123"/>
    </row>
    <row r="69677" spans="5:29" s="2" customFormat="1">
      <c r="E69677" s="120"/>
      <c r="M69677" s="120"/>
      <c r="N69677" s="120"/>
      <c r="U69677" s="121"/>
      <c r="V69677" s="122"/>
      <c r="W69677" s="123"/>
      <c r="AC69677" s="123"/>
    </row>
    <row r="69678" spans="5:29" s="2" customFormat="1">
      <c r="E69678" s="120"/>
      <c r="M69678" s="120"/>
      <c r="N69678" s="120"/>
      <c r="U69678" s="121"/>
      <c r="V69678" s="122"/>
      <c r="W69678" s="123"/>
      <c r="AC69678" s="123"/>
    </row>
    <row r="69679" spans="5:29" s="2" customFormat="1">
      <c r="E69679" s="120"/>
      <c r="M69679" s="120"/>
      <c r="N69679" s="120"/>
      <c r="U69679" s="121"/>
      <c r="V69679" s="122"/>
      <c r="W69679" s="123"/>
      <c r="AC69679" s="123"/>
    </row>
    <row r="69680" spans="5:29" s="2" customFormat="1">
      <c r="E69680" s="120"/>
      <c r="M69680" s="120"/>
      <c r="N69680" s="120"/>
      <c r="U69680" s="121"/>
      <c r="V69680" s="122"/>
      <c r="W69680" s="123"/>
      <c r="AC69680" s="123"/>
    </row>
    <row r="69681" spans="5:29" s="2" customFormat="1">
      <c r="E69681" s="120"/>
      <c r="M69681" s="120"/>
      <c r="N69681" s="120"/>
      <c r="U69681" s="121"/>
      <c r="V69681" s="122"/>
      <c r="W69681" s="123"/>
      <c r="AC69681" s="123"/>
    </row>
    <row r="69682" spans="5:29" s="2" customFormat="1">
      <c r="E69682" s="120"/>
      <c r="M69682" s="120"/>
      <c r="N69682" s="120"/>
      <c r="U69682" s="121"/>
      <c r="V69682" s="122"/>
      <c r="W69682" s="123"/>
      <c r="AC69682" s="123"/>
    </row>
    <row r="69683" spans="5:29" s="2" customFormat="1">
      <c r="E69683" s="120"/>
      <c r="M69683" s="120"/>
      <c r="N69683" s="120"/>
      <c r="U69683" s="121"/>
      <c r="V69683" s="122"/>
      <c r="W69683" s="123"/>
      <c r="AC69683" s="123"/>
    </row>
    <row r="69684" spans="5:29" s="2" customFormat="1">
      <c r="E69684" s="120"/>
      <c r="M69684" s="120"/>
      <c r="N69684" s="120"/>
      <c r="U69684" s="121"/>
      <c r="V69684" s="122"/>
      <c r="W69684" s="123"/>
      <c r="AC69684" s="123"/>
    </row>
    <row r="69685" spans="5:29" s="2" customFormat="1">
      <c r="E69685" s="120"/>
      <c r="M69685" s="120"/>
      <c r="N69685" s="120"/>
      <c r="U69685" s="121"/>
      <c r="V69685" s="122"/>
      <c r="W69685" s="123"/>
      <c r="AC69685" s="123"/>
    </row>
    <row r="69686" spans="5:29" s="2" customFormat="1">
      <c r="E69686" s="120"/>
      <c r="M69686" s="120"/>
      <c r="N69686" s="120"/>
      <c r="U69686" s="121"/>
      <c r="V69686" s="122"/>
      <c r="W69686" s="123"/>
      <c r="AC69686" s="123"/>
    </row>
    <row r="69687" spans="5:29" s="2" customFormat="1">
      <c r="E69687" s="120"/>
      <c r="M69687" s="120"/>
      <c r="N69687" s="120"/>
      <c r="U69687" s="121"/>
      <c r="V69687" s="122"/>
      <c r="W69687" s="123"/>
      <c r="AC69687" s="123"/>
    </row>
    <row r="69688" spans="5:29" s="2" customFormat="1">
      <c r="E69688" s="120"/>
      <c r="M69688" s="120"/>
      <c r="N69688" s="120"/>
      <c r="U69688" s="121"/>
      <c r="V69688" s="122"/>
      <c r="W69688" s="123"/>
      <c r="AC69688" s="123"/>
    </row>
    <row r="69689" spans="5:29" s="2" customFormat="1">
      <c r="E69689" s="120"/>
      <c r="M69689" s="120"/>
      <c r="N69689" s="120"/>
      <c r="U69689" s="121"/>
      <c r="V69689" s="122"/>
      <c r="W69689" s="123"/>
      <c r="AC69689" s="123"/>
    </row>
    <row r="69690" spans="5:29" s="2" customFormat="1">
      <c r="E69690" s="120"/>
      <c r="M69690" s="120"/>
      <c r="N69690" s="120"/>
      <c r="U69690" s="121"/>
      <c r="V69690" s="122"/>
      <c r="W69690" s="123"/>
      <c r="AC69690" s="123"/>
    </row>
    <row r="69691" spans="5:29" s="2" customFormat="1">
      <c r="E69691" s="120"/>
      <c r="M69691" s="120"/>
      <c r="N69691" s="120"/>
      <c r="U69691" s="121"/>
      <c r="V69691" s="122"/>
      <c r="W69691" s="123"/>
      <c r="AC69691" s="123"/>
    </row>
    <row r="69692" spans="5:29" s="2" customFormat="1">
      <c r="E69692" s="120"/>
      <c r="M69692" s="120"/>
      <c r="N69692" s="120"/>
      <c r="U69692" s="121"/>
      <c r="V69692" s="122"/>
      <c r="W69692" s="123"/>
      <c r="AC69692" s="123"/>
    </row>
    <row r="69693" spans="5:29" s="2" customFormat="1">
      <c r="E69693" s="120"/>
      <c r="M69693" s="120"/>
      <c r="N69693" s="120"/>
      <c r="U69693" s="121"/>
      <c r="V69693" s="122"/>
      <c r="W69693" s="123"/>
      <c r="AC69693" s="123"/>
    </row>
    <row r="69694" spans="5:29" s="2" customFormat="1">
      <c r="E69694" s="120"/>
      <c r="M69694" s="120"/>
      <c r="N69694" s="120"/>
      <c r="U69694" s="121"/>
      <c r="V69694" s="122"/>
      <c r="W69694" s="123"/>
      <c r="AC69694" s="123"/>
    </row>
    <row r="69695" spans="5:29" s="2" customFormat="1">
      <c r="E69695" s="120"/>
      <c r="M69695" s="120"/>
      <c r="N69695" s="120"/>
      <c r="U69695" s="121"/>
      <c r="V69695" s="122"/>
      <c r="W69695" s="123"/>
      <c r="AC69695" s="123"/>
    </row>
    <row r="69696" spans="5:29" s="2" customFormat="1">
      <c r="E69696" s="120"/>
      <c r="M69696" s="120"/>
      <c r="N69696" s="120"/>
      <c r="U69696" s="121"/>
      <c r="V69696" s="122"/>
      <c r="W69696" s="123"/>
      <c r="AC69696" s="123"/>
    </row>
    <row r="69697" spans="5:29" s="2" customFormat="1">
      <c r="E69697" s="120"/>
      <c r="M69697" s="120"/>
      <c r="N69697" s="120"/>
      <c r="U69697" s="121"/>
      <c r="V69697" s="122"/>
      <c r="W69697" s="123"/>
      <c r="AC69697" s="123"/>
    </row>
    <row r="69698" spans="5:29" s="2" customFormat="1">
      <c r="E69698" s="120"/>
      <c r="M69698" s="120"/>
      <c r="N69698" s="120"/>
      <c r="U69698" s="121"/>
      <c r="V69698" s="122"/>
      <c r="W69698" s="123"/>
      <c r="AC69698" s="123"/>
    </row>
    <row r="69699" spans="5:29" s="2" customFormat="1">
      <c r="E69699" s="120"/>
      <c r="M69699" s="120"/>
      <c r="N69699" s="120"/>
      <c r="U69699" s="121"/>
      <c r="V69699" s="122"/>
      <c r="W69699" s="123"/>
      <c r="AC69699" s="123"/>
    </row>
    <row r="69700" spans="5:29" s="2" customFormat="1">
      <c r="E69700" s="120"/>
      <c r="M69700" s="120"/>
      <c r="N69700" s="120"/>
      <c r="U69700" s="121"/>
      <c r="V69700" s="122"/>
      <c r="W69700" s="123"/>
      <c r="AC69700" s="123"/>
    </row>
    <row r="69701" spans="5:29" s="2" customFormat="1">
      <c r="E69701" s="120"/>
      <c r="M69701" s="120"/>
      <c r="N69701" s="120"/>
      <c r="U69701" s="121"/>
      <c r="V69701" s="122"/>
      <c r="W69701" s="123"/>
      <c r="AC69701" s="123"/>
    </row>
    <row r="69702" spans="5:29" s="2" customFormat="1">
      <c r="E69702" s="120"/>
      <c r="M69702" s="120"/>
      <c r="N69702" s="120"/>
      <c r="U69702" s="121"/>
      <c r="V69702" s="122"/>
      <c r="W69702" s="123"/>
      <c r="AC69702" s="123"/>
    </row>
    <row r="69703" spans="5:29" s="2" customFormat="1">
      <c r="E69703" s="120"/>
      <c r="M69703" s="120"/>
      <c r="N69703" s="120"/>
      <c r="U69703" s="121"/>
      <c r="V69703" s="122"/>
      <c r="W69703" s="123"/>
      <c r="AC69703" s="123"/>
    </row>
    <row r="69704" spans="5:29" s="2" customFormat="1">
      <c r="E69704" s="120"/>
      <c r="M69704" s="120"/>
      <c r="N69704" s="120"/>
      <c r="U69704" s="121"/>
      <c r="V69704" s="122"/>
      <c r="W69704" s="123"/>
      <c r="AC69704" s="123"/>
    </row>
    <row r="69705" spans="5:29" s="2" customFormat="1">
      <c r="E69705" s="120"/>
      <c r="M69705" s="120"/>
      <c r="N69705" s="120"/>
      <c r="U69705" s="121"/>
      <c r="V69705" s="122"/>
      <c r="W69705" s="123"/>
      <c r="AC69705" s="123"/>
    </row>
    <row r="69706" spans="5:29" s="2" customFormat="1">
      <c r="E69706" s="120"/>
      <c r="M69706" s="120"/>
      <c r="N69706" s="120"/>
      <c r="U69706" s="121"/>
      <c r="V69706" s="122"/>
      <c r="W69706" s="123"/>
      <c r="AC69706" s="123"/>
    </row>
    <row r="69707" spans="5:29" s="2" customFormat="1">
      <c r="E69707" s="120"/>
      <c r="M69707" s="120"/>
      <c r="N69707" s="120"/>
      <c r="U69707" s="121"/>
      <c r="V69707" s="122"/>
      <c r="W69707" s="123"/>
      <c r="AC69707" s="123"/>
    </row>
    <row r="69708" spans="5:29" s="2" customFormat="1">
      <c r="E69708" s="120"/>
      <c r="M69708" s="120"/>
      <c r="N69708" s="120"/>
      <c r="U69708" s="121"/>
      <c r="V69708" s="122"/>
      <c r="W69708" s="123"/>
      <c r="AC69708" s="123"/>
    </row>
    <row r="69709" spans="5:29" s="2" customFormat="1">
      <c r="E69709" s="120"/>
      <c r="M69709" s="120"/>
      <c r="N69709" s="120"/>
      <c r="U69709" s="121"/>
      <c r="V69709" s="122"/>
      <c r="W69709" s="123"/>
      <c r="AC69709" s="123"/>
    </row>
    <row r="69710" spans="5:29" s="2" customFormat="1">
      <c r="E69710" s="120"/>
      <c r="M69710" s="120"/>
      <c r="N69710" s="120"/>
      <c r="U69710" s="121"/>
      <c r="V69710" s="122"/>
      <c r="W69710" s="123"/>
      <c r="AC69710" s="123"/>
    </row>
    <row r="69711" spans="5:29" s="2" customFormat="1">
      <c r="E69711" s="120"/>
      <c r="M69711" s="120"/>
      <c r="N69711" s="120"/>
      <c r="U69711" s="121"/>
      <c r="V69711" s="122"/>
      <c r="W69711" s="123"/>
      <c r="AC69711" s="123"/>
    </row>
    <row r="69712" spans="5:29" s="2" customFormat="1">
      <c r="E69712" s="120"/>
      <c r="M69712" s="120"/>
      <c r="N69712" s="120"/>
      <c r="U69712" s="121"/>
      <c r="V69712" s="122"/>
      <c r="W69712" s="123"/>
      <c r="AC69712" s="123"/>
    </row>
    <row r="69713" spans="5:29" s="2" customFormat="1">
      <c r="E69713" s="120"/>
      <c r="M69713" s="120"/>
      <c r="N69713" s="120"/>
      <c r="U69713" s="121"/>
      <c r="V69713" s="122"/>
      <c r="W69713" s="123"/>
      <c r="AC69713" s="123"/>
    </row>
    <row r="69714" spans="5:29" s="2" customFormat="1">
      <c r="E69714" s="120"/>
      <c r="M69714" s="120"/>
      <c r="N69714" s="120"/>
      <c r="U69714" s="121"/>
      <c r="V69714" s="122"/>
      <c r="W69714" s="123"/>
      <c r="AC69714" s="123"/>
    </row>
    <row r="69715" spans="5:29" s="2" customFormat="1">
      <c r="E69715" s="120"/>
      <c r="M69715" s="120"/>
      <c r="N69715" s="120"/>
      <c r="U69715" s="121"/>
      <c r="V69715" s="122"/>
      <c r="W69715" s="123"/>
      <c r="AC69715" s="123"/>
    </row>
    <row r="69716" spans="5:29" s="2" customFormat="1">
      <c r="E69716" s="120"/>
      <c r="M69716" s="120"/>
      <c r="N69716" s="120"/>
      <c r="U69716" s="121"/>
      <c r="V69716" s="122"/>
      <c r="W69716" s="123"/>
      <c r="AC69716" s="123"/>
    </row>
    <row r="69717" spans="5:29" s="2" customFormat="1">
      <c r="E69717" s="120"/>
      <c r="M69717" s="120"/>
      <c r="N69717" s="120"/>
      <c r="U69717" s="121"/>
      <c r="V69717" s="122"/>
      <c r="W69717" s="123"/>
      <c r="AC69717" s="123"/>
    </row>
    <row r="69718" spans="5:29" s="2" customFormat="1">
      <c r="E69718" s="120"/>
      <c r="M69718" s="120"/>
      <c r="N69718" s="120"/>
      <c r="U69718" s="121"/>
      <c r="V69718" s="122"/>
      <c r="W69718" s="123"/>
      <c r="AC69718" s="123"/>
    </row>
    <row r="69719" spans="5:29" s="2" customFormat="1">
      <c r="E69719" s="120"/>
      <c r="M69719" s="120"/>
      <c r="N69719" s="120"/>
      <c r="U69719" s="121"/>
      <c r="V69719" s="122"/>
      <c r="W69719" s="123"/>
      <c r="AC69719" s="123"/>
    </row>
    <row r="69720" spans="5:29" s="2" customFormat="1">
      <c r="E69720" s="120"/>
      <c r="M69720" s="120"/>
      <c r="N69720" s="120"/>
      <c r="U69720" s="121"/>
      <c r="V69720" s="122"/>
      <c r="W69720" s="123"/>
      <c r="AC69720" s="123"/>
    </row>
    <row r="69721" spans="5:29" s="2" customFormat="1">
      <c r="E69721" s="120"/>
      <c r="M69721" s="120"/>
      <c r="N69721" s="120"/>
      <c r="U69721" s="121"/>
      <c r="V69721" s="122"/>
      <c r="W69721" s="123"/>
      <c r="AC69721" s="123"/>
    </row>
    <row r="69722" spans="5:29" s="2" customFormat="1">
      <c r="E69722" s="120"/>
      <c r="M69722" s="120"/>
      <c r="N69722" s="120"/>
      <c r="U69722" s="121"/>
      <c r="V69722" s="122"/>
      <c r="W69722" s="123"/>
      <c r="AC69722" s="123"/>
    </row>
    <row r="69723" spans="5:29" s="2" customFormat="1">
      <c r="E69723" s="120"/>
      <c r="M69723" s="120"/>
      <c r="N69723" s="120"/>
      <c r="U69723" s="121"/>
      <c r="V69723" s="122"/>
      <c r="W69723" s="123"/>
      <c r="AC69723" s="123"/>
    </row>
    <row r="69724" spans="5:29" s="2" customFormat="1">
      <c r="E69724" s="120"/>
      <c r="M69724" s="120"/>
      <c r="N69724" s="120"/>
      <c r="U69724" s="121"/>
      <c r="V69724" s="122"/>
      <c r="W69724" s="123"/>
      <c r="AC69724" s="123"/>
    </row>
    <row r="69725" spans="5:29" s="2" customFormat="1">
      <c r="E69725" s="120"/>
      <c r="M69725" s="120"/>
      <c r="N69725" s="120"/>
      <c r="U69725" s="121"/>
      <c r="V69725" s="122"/>
      <c r="W69725" s="123"/>
      <c r="AC69725" s="123"/>
    </row>
    <row r="69726" spans="5:29" s="2" customFormat="1">
      <c r="E69726" s="120"/>
      <c r="M69726" s="120"/>
      <c r="N69726" s="120"/>
      <c r="U69726" s="121"/>
      <c r="V69726" s="122"/>
      <c r="W69726" s="123"/>
      <c r="AC69726" s="123"/>
    </row>
    <row r="69727" spans="5:29" s="2" customFormat="1">
      <c r="E69727" s="120"/>
      <c r="M69727" s="120"/>
      <c r="N69727" s="120"/>
      <c r="U69727" s="121"/>
      <c r="V69727" s="122"/>
      <c r="W69727" s="123"/>
      <c r="AC69727" s="123"/>
    </row>
    <row r="69728" spans="5:29" s="2" customFormat="1">
      <c r="E69728" s="120"/>
      <c r="M69728" s="120"/>
      <c r="N69728" s="120"/>
      <c r="U69728" s="121"/>
      <c r="V69728" s="122"/>
      <c r="W69728" s="123"/>
      <c r="AC69728" s="123"/>
    </row>
    <row r="69729" spans="5:29" s="2" customFormat="1">
      <c r="E69729" s="120"/>
      <c r="M69729" s="120"/>
      <c r="N69729" s="120"/>
      <c r="U69729" s="121"/>
      <c r="V69729" s="122"/>
      <c r="W69729" s="123"/>
      <c r="AC69729" s="123"/>
    </row>
    <row r="69730" spans="5:29" s="2" customFormat="1">
      <c r="E69730" s="120"/>
      <c r="M69730" s="120"/>
      <c r="N69730" s="120"/>
      <c r="U69730" s="121"/>
      <c r="V69730" s="122"/>
      <c r="W69730" s="123"/>
      <c r="AC69730" s="123"/>
    </row>
    <row r="69731" spans="5:29" s="2" customFormat="1">
      <c r="E69731" s="120"/>
      <c r="M69731" s="120"/>
      <c r="N69731" s="120"/>
      <c r="U69731" s="121"/>
      <c r="V69731" s="122"/>
      <c r="W69731" s="123"/>
      <c r="AC69731" s="123"/>
    </row>
    <row r="69732" spans="5:29" s="2" customFormat="1">
      <c r="E69732" s="120"/>
      <c r="M69732" s="120"/>
      <c r="N69732" s="120"/>
      <c r="U69732" s="121"/>
      <c r="V69732" s="122"/>
      <c r="W69732" s="123"/>
      <c r="AC69732" s="123"/>
    </row>
    <row r="69733" spans="5:29" s="2" customFormat="1">
      <c r="E69733" s="120"/>
      <c r="M69733" s="120"/>
      <c r="N69733" s="120"/>
      <c r="U69733" s="121"/>
      <c r="V69733" s="122"/>
      <c r="W69733" s="123"/>
      <c r="AC69733" s="123"/>
    </row>
    <row r="69734" spans="5:29" s="2" customFormat="1">
      <c r="E69734" s="120"/>
      <c r="M69734" s="120"/>
      <c r="N69734" s="120"/>
      <c r="U69734" s="121"/>
      <c r="V69734" s="122"/>
      <c r="W69734" s="123"/>
      <c r="AC69734" s="123"/>
    </row>
    <row r="69735" spans="5:29" s="2" customFormat="1">
      <c r="E69735" s="120"/>
      <c r="M69735" s="120"/>
      <c r="N69735" s="120"/>
      <c r="U69735" s="121"/>
      <c r="V69735" s="122"/>
      <c r="W69735" s="123"/>
      <c r="AC69735" s="123"/>
    </row>
    <row r="69736" spans="5:29" s="2" customFormat="1">
      <c r="E69736" s="120"/>
      <c r="M69736" s="120"/>
      <c r="N69736" s="120"/>
      <c r="U69736" s="121"/>
      <c r="V69736" s="122"/>
      <c r="W69736" s="123"/>
      <c r="AC69736" s="123"/>
    </row>
    <row r="69737" spans="5:29" s="2" customFormat="1">
      <c r="E69737" s="120"/>
      <c r="M69737" s="120"/>
      <c r="N69737" s="120"/>
      <c r="U69737" s="121"/>
      <c r="V69737" s="122"/>
      <c r="W69737" s="123"/>
      <c r="AC69737" s="123"/>
    </row>
    <row r="69738" spans="5:29" s="2" customFormat="1">
      <c r="E69738" s="120"/>
      <c r="M69738" s="120"/>
      <c r="N69738" s="120"/>
      <c r="U69738" s="121"/>
      <c r="V69738" s="122"/>
      <c r="W69738" s="123"/>
      <c r="AC69738" s="123"/>
    </row>
    <row r="69739" spans="5:29" s="2" customFormat="1">
      <c r="E69739" s="120"/>
      <c r="M69739" s="120"/>
      <c r="N69739" s="120"/>
      <c r="U69739" s="121"/>
      <c r="V69739" s="122"/>
      <c r="W69739" s="123"/>
      <c r="AC69739" s="123"/>
    </row>
    <row r="69740" spans="5:29" s="2" customFormat="1">
      <c r="E69740" s="120"/>
      <c r="M69740" s="120"/>
      <c r="N69740" s="120"/>
      <c r="U69740" s="121"/>
      <c r="V69740" s="122"/>
      <c r="W69740" s="123"/>
      <c r="AC69740" s="123"/>
    </row>
    <row r="69741" spans="5:29" s="2" customFormat="1">
      <c r="E69741" s="120"/>
      <c r="M69741" s="120"/>
      <c r="N69741" s="120"/>
      <c r="U69741" s="121"/>
      <c r="V69741" s="122"/>
      <c r="W69741" s="123"/>
      <c r="AC69741" s="123"/>
    </row>
    <row r="69742" spans="5:29" s="2" customFormat="1">
      <c r="E69742" s="120"/>
      <c r="M69742" s="120"/>
      <c r="N69742" s="120"/>
      <c r="U69742" s="121"/>
      <c r="V69742" s="122"/>
      <c r="W69742" s="123"/>
      <c r="AC69742" s="123"/>
    </row>
    <row r="69743" spans="5:29" s="2" customFormat="1">
      <c r="E69743" s="120"/>
      <c r="M69743" s="120"/>
      <c r="N69743" s="120"/>
      <c r="U69743" s="121"/>
      <c r="V69743" s="122"/>
      <c r="W69743" s="123"/>
      <c r="AC69743" s="123"/>
    </row>
    <row r="69744" spans="5:29" s="2" customFormat="1">
      <c r="E69744" s="120"/>
      <c r="M69744" s="120"/>
      <c r="N69744" s="120"/>
      <c r="U69744" s="121"/>
      <c r="V69744" s="122"/>
      <c r="W69744" s="123"/>
      <c r="AC69744" s="123"/>
    </row>
    <row r="69745" spans="5:29" s="2" customFormat="1">
      <c r="E69745" s="120"/>
      <c r="M69745" s="120"/>
      <c r="N69745" s="120"/>
      <c r="U69745" s="121"/>
      <c r="V69745" s="122"/>
      <c r="W69745" s="123"/>
      <c r="AC69745" s="123"/>
    </row>
    <row r="69746" spans="5:29" s="2" customFormat="1">
      <c r="E69746" s="120"/>
      <c r="M69746" s="120"/>
      <c r="N69746" s="120"/>
      <c r="U69746" s="121"/>
      <c r="V69746" s="122"/>
      <c r="W69746" s="123"/>
      <c r="AC69746" s="123"/>
    </row>
    <row r="69747" spans="5:29" s="2" customFormat="1">
      <c r="E69747" s="120"/>
      <c r="M69747" s="120"/>
      <c r="N69747" s="120"/>
      <c r="U69747" s="121"/>
      <c r="V69747" s="122"/>
      <c r="W69747" s="123"/>
      <c r="AC69747" s="123"/>
    </row>
    <row r="69748" spans="5:29" s="2" customFormat="1">
      <c r="E69748" s="120"/>
      <c r="M69748" s="120"/>
      <c r="N69748" s="120"/>
      <c r="U69748" s="121"/>
      <c r="V69748" s="122"/>
      <c r="W69748" s="123"/>
      <c r="AC69748" s="123"/>
    </row>
    <row r="69749" spans="5:29" s="2" customFormat="1">
      <c r="E69749" s="120"/>
      <c r="M69749" s="120"/>
      <c r="N69749" s="120"/>
      <c r="U69749" s="121"/>
      <c r="V69749" s="122"/>
      <c r="W69749" s="123"/>
      <c r="AC69749" s="123"/>
    </row>
    <row r="69750" spans="5:29" s="2" customFormat="1">
      <c r="E69750" s="120"/>
      <c r="M69750" s="120"/>
      <c r="N69750" s="120"/>
      <c r="U69750" s="121"/>
      <c r="V69750" s="122"/>
      <c r="W69750" s="123"/>
      <c r="AC69750" s="123"/>
    </row>
    <row r="69751" spans="5:29" s="2" customFormat="1">
      <c r="E69751" s="120"/>
      <c r="M69751" s="120"/>
      <c r="N69751" s="120"/>
      <c r="U69751" s="121"/>
      <c r="V69751" s="122"/>
      <c r="W69751" s="123"/>
      <c r="AC69751" s="123"/>
    </row>
    <row r="69752" spans="5:29" s="2" customFormat="1">
      <c r="E69752" s="120"/>
      <c r="M69752" s="120"/>
      <c r="N69752" s="120"/>
      <c r="U69752" s="121"/>
      <c r="V69752" s="122"/>
      <c r="W69752" s="123"/>
      <c r="AC69752" s="123"/>
    </row>
    <row r="69753" spans="5:29" s="2" customFormat="1">
      <c r="E69753" s="120"/>
      <c r="M69753" s="120"/>
      <c r="N69753" s="120"/>
      <c r="U69753" s="121"/>
      <c r="V69753" s="122"/>
      <c r="W69753" s="123"/>
      <c r="AC69753" s="123"/>
    </row>
    <row r="69754" spans="5:29" s="2" customFormat="1">
      <c r="E69754" s="120"/>
      <c r="M69754" s="120"/>
      <c r="N69754" s="120"/>
      <c r="U69754" s="121"/>
      <c r="V69754" s="122"/>
      <c r="W69754" s="123"/>
      <c r="AC69754" s="123"/>
    </row>
    <row r="69755" spans="5:29" s="2" customFormat="1">
      <c r="E69755" s="120"/>
      <c r="M69755" s="120"/>
      <c r="N69755" s="120"/>
      <c r="U69755" s="121"/>
      <c r="V69755" s="122"/>
      <c r="W69755" s="123"/>
      <c r="AC69755" s="123"/>
    </row>
    <row r="69756" spans="5:29" s="2" customFormat="1">
      <c r="E69756" s="120"/>
      <c r="M69756" s="120"/>
      <c r="N69756" s="120"/>
      <c r="U69756" s="121"/>
      <c r="V69756" s="122"/>
      <c r="W69756" s="123"/>
      <c r="AC69756" s="123"/>
    </row>
    <row r="69757" spans="5:29" s="2" customFormat="1">
      <c r="E69757" s="120"/>
      <c r="M69757" s="120"/>
      <c r="N69757" s="120"/>
      <c r="U69757" s="121"/>
      <c r="V69757" s="122"/>
      <c r="W69757" s="123"/>
      <c r="AC69757" s="123"/>
    </row>
    <row r="69758" spans="5:29" s="2" customFormat="1">
      <c r="E69758" s="120"/>
      <c r="M69758" s="120"/>
      <c r="N69758" s="120"/>
      <c r="U69758" s="121"/>
      <c r="V69758" s="122"/>
      <c r="W69758" s="123"/>
      <c r="AC69758" s="123"/>
    </row>
    <row r="69759" spans="5:29" s="2" customFormat="1">
      <c r="E69759" s="120"/>
      <c r="M69759" s="120"/>
      <c r="N69759" s="120"/>
      <c r="U69759" s="121"/>
      <c r="V69759" s="122"/>
      <c r="W69759" s="123"/>
      <c r="AC69759" s="123"/>
    </row>
    <row r="69760" spans="5:29" s="2" customFormat="1">
      <c r="E69760" s="120"/>
      <c r="M69760" s="120"/>
      <c r="N69760" s="120"/>
      <c r="U69760" s="121"/>
      <c r="V69760" s="122"/>
      <c r="W69760" s="123"/>
      <c r="AC69760" s="123"/>
    </row>
    <row r="69761" spans="5:29" s="2" customFormat="1">
      <c r="E69761" s="120"/>
      <c r="M69761" s="120"/>
      <c r="N69761" s="120"/>
      <c r="U69761" s="121"/>
      <c r="V69761" s="122"/>
      <c r="W69761" s="123"/>
      <c r="AC69761" s="123"/>
    </row>
    <row r="69762" spans="5:29" s="2" customFormat="1">
      <c r="E69762" s="120"/>
      <c r="M69762" s="120"/>
      <c r="N69762" s="120"/>
      <c r="U69762" s="121"/>
      <c r="V69762" s="122"/>
      <c r="W69762" s="123"/>
      <c r="AC69762" s="123"/>
    </row>
    <row r="69763" spans="5:29" s="2" customFormat="1">
      <c r="E69763" s="120"/>
      <c r="M69763" s="120"/>
      <c r="N69763" s="120"/>
      <c r="U69763" s="121"/>
      <c r="V69763" s="122"/>
      <c r="W69763" s="123"/>
      <c r="AC69763" s="123"/>
    </row>
    <row r="69764" spans="5:29" s="2" customFormat="1">
      <c r="E69764" s="120"/>
      <c r="M69764" s="120"/>
      <c r="N69764" s="120"/>
      <c r="U69764" s="121"/>
      <c r="V69764" s="122"/>
      <c r="W69764" s="123"/>
      <c r="AC69764" s="123"/>
    </row>
    <row r="69765" spans="5:29" s="2" customFormat="1">
      <c r="E69765" s="120"/>
      <c r="M69765" s="120"/>
      <c r="N69765" s="120"/>
      <c r="U69765" s="121"/>
      <c r="V69765" s="122"/>
      <c r="W69765" s="123"/>
      <c r="AC69765" s="123"/>
    </row>
    <row r="69766" spans="5:29" s="2" customFormat="1">
      <c r="E69766" s="120"/>
      <c r="M69766" s="120"/>
      <c r="N69766" s="120"/>
      <c r="U69766" s="121"/>
      <c r="V69766" s="122"/>
      <c r="W69766" s="123"/>
      <c r="AC69766" s="123"/>
    </row>
    <row r="69767" spans="5:29" s="2" customFormat="1">
      <c r="E69767" s="120"/>
      <c r="M69767" s="120"/>
      <c r="N69767" s="120"/>
      <c r="U69767" s="121"/>
      <c r="V69767" s="122"/>
      <c r="W69767" s="123"/>
      <c r="AC69767" s="123"/>
    </row>
    <row r="69768" spans="5:29" s="2" customFormat="1">
      <c r="E69768" s="120"/>
      <c r="M69768" s="120"/>
      <c r="N69768" s="120"/>
      <c r="U69768" s="121"/>
      <c r="V69768" s="122"/>
      <c r="W69768" s="123"/>
      <c r="AC69768" s="123"/>
    </row>
    <row r="69769" spans="5:29" s="2" customFormat="1">
      <c r="E69769" s="120"/>
      <c r="M69769" s="120"/>
      <c r="N69769" s="120"/>
      <c r="U69769" s="121"/>
      <c r="V69769" s="122"/>
      <c r="W69769" s="123"/>
      <c r="AC69769" s="123"/>
    </row>
    <row r="69770" spans="5:29" s="2" customFormat="1">
      <c r="E69770" s="120"/>
      <c r="M69770" s="120"/>
      <c r="N69770" s="120"/>
      <c r="U69770" s="121"/>
      <c r="V69770" s="122"/>
      <c r="W69770" s="123"/>
      <c r="AC69770" s="123"/>
    </row>
    <row r="69771" spans="5:29" s="2" customFormat="1">
      <c r="E69771" s="120"/>
      <c r="M69771" s="120"/>
      <c r="N69771" s="120"/>
      <c r="U69771" s="121"/>
      <c r="V69771" s="122"/>
      <c r="W69771" s="123"/>
      <c r="AC69771" s="123"/>
    </row>
    <row r="69772" spans="5:29" s="2" customFormat="1">
      <c r="E69772" s="120"/>
      <c r="M69772" s="120"/>
      <c r="N69772" s="120"/>
      <c r="U69772" s="121"/>
      <c r="V69772" s="122"/>
      <c r="W69772" s="123"/>
      <c r="AC69772" s="123"/>
    </row>
    <row r="69773" spans="5:29" s="2" customFormat="1">
      <c r="E69773" s="120"/>
      <c r="M69773" s="120"/>
      <c r="N69773" s="120"/>
      <c r="U69773" s="121"/>
      <c r="V69773" s="122"/>
      <c r="W69773" s="123"/>
      <c r="AC69773" s="123"/>
    </row>
    <row r="69774" spans="5:29" s="2" customFormat="1">
      <c r="E69774" s="120"/>
      <c r="M69774" s="120"/>
      <c r="N69774" s="120"/>
      <c r="U69774" s="121"/>
      <c r="V69774" s="122"/>
      <c r="W69774" s="123"/>
      <c r="AC69774" s="123"/>
    </row>
    <row r="69775" spans="5:29" s="2" customFormat="1">
      <c r="E69775" s="120"/>
      <c r="M69775" s="120"/>
      <c r="N69775" s="120"/>
      <c r="U69775" s="121"/>
      <c r="V69775" s="122"/>
      <c r="W69775" s="123"/>
      <c r="AC69775" s="123"/>
    </row>
    <row r="69776" spans="5:29" s="2" customFormat="1">
      <c r="E69776" s="120"/>
      <c r="M69776" s="120"/>
      <c r="N69776" s="120"/>
      <c r="U69776" s="121"/>
      <c r="V69776" s="122"/>
      <c r="W69776" s="123"/>
      <c r="AC69776" s="123"/>
    </row>
    <row r="69777" spans="5:29" s="2" customFormat="1">
      <c r="E69777" s="120"/>
      <c r="M69777" s="120"/>
      <c r="N69777" s="120"/>
      <c r="U69777" s="121"/>
      <c r="V69777" s="122"/>
      <c r="W69777" s="123"/>
      <c r="AC69777" s="123"/>
    </row>
    <row r="69778" spans="5:29" s="2" customFormat="1">
      <c r="E69778" s="120"/>
      <c r="M69778" s="120"/>
      <c r="N69778" s="120"/>
      <c r="U69778" s="121"/>
      <c r="V69778" s="122"/>
      <c r="W69778" s="123"/>
      <c r="AC69778" s="123"/>
    </row>
    <row r="69779" spans="5:29" s="2" customFormat="1">
      <c r="E69779" s="120"/>
      <c r="M69779" s="120"/>
      <c r="N69779" s="120"/>
      <c r="U69779" s="121"/>
      <c r="V69779" s="122"/>
      <c r="W69779" s="123"/>
      <c r="AC69779" s="123"/>
    </row>
    <row r="69780" spans="5:29" s="2" customFormat="1">
      <c r="E69780" s="120"/>
      <c r="M69780" s="120"/>
      <c r="N69780" s="120"/>
      <c r="U69780" s="121"/>
      <c r="V69780" s="122"/>
      <c r="W69780" s="123"/>
      <c r="AC69780" s="123"/>
    </row>
    <row r="69781" spans="5:29" s="2" customFormat="1">
      <c r="E69781" s="120"/>
      <c r="M69781" s="120"/>
      <c r="N69781" s="120"/>
      <c r="U69781" s="121"/>
      <c r="V69781" s="122"/>
      <c r="W69781" s="123"/>
      <c r="AC69781" s="123"/>
    </row>
    <row r="69782" spans="5:29" s="2" customFormat="1">
      <c r="E69782" s="120"/>
      <c r="M69782" s="120"/>
      <c r="N69782" s="120"/>
      <c r="U69782" s="121"/>
      <c r="V69782" s="122"/>
      <c r="W69782" s="123"/>
      <c r="AC69782" s="123"/>
    </row>
    <row r="69783" spans="5:29" s="2" customFormat="1">
      <c r="E69783" s="120"/>
      <c r="M69783" s="120"/>
      <c r="N69783" s="120"/>
      <c r="U69783" s="121"/>
      <c r="V69783" s="122"/>
      <c r="W69783" s="123"/>
      <c r="AC69783" s="123"/>
    </row>
    <row r="69784" spans="5:29" s="2" customFormat="1">
      <c r="E69784" s="120"/>
      <c r="M69784" s="120"/>
      <c r="N69784" s="120"/>
      <c r="U69784" s="121"/>
      <c r="V69784" s="122"/>
      <c r="W69784" s="123"/>
      <c r="AC69784" s="123"/>
    </row>
    <row r="69785" spans="5:29" s="2" customFormat="1">
      <c r="E69785" s="120"/>
      <c r="M69785" s="120"/>
      <c r="N69785" s="120"/>
      <c r="U69785" s="121"/>
      <c r="V69785" s="122"/>
      <c r="W69785" s="123"/>
      <c r="AC69785" s="123"/>
    </row>
    <row r="69786" spans="5:29" s="2" customFormat="1">
      <c r="E69786" s="120"/>
      <c r="M69786" s="120"/>
      <c r="N69786" s="120"/>
      <c r="U69786" s="121"/>
      <c r="V69786" s="122"/>
      <c r="W69786" s="123"/>
      <c r="AC69786" s="123"/>
    </row>
    <row r="69787" spans="5:29" s="2" customFormat="1">
      <c r="E69787" s="120"/>
      <c r="M69787" s="120"/>
      <c r="N69787" s="120"/>
      <c r="U69787" s="121"/>
      <c r="V69787" s="122"/>
      <c r="W69787" s="123"/>
      <c r="AC69787" s="123"/>
    </row>
    <row r="69788" spans="5:29" s="2" customFormat="1">
      <c r="E69788" s="120"/>
      <c r="M69788" s="120"/>
      <c r="N69788" s="120"/>
      <c r="U69788" s="121"/>
      <c r="V69788" s="122"/>
      <c r="W69788" s="123"/>
      <c r="AC69788" s="123"/>
    </row>
    <row r="69789" spans="5:29" s="2" customFormat="1">
      <c r="E69789" s="120"/>
      <c r="M69789" s="120"/>
      <c r="N69789" s="120"/>
      <c r="U69789" s="121"/>
      <c r="V69789" s="122"/>
      <c r="W69789" s="123"/>
      <c r="AC69789" s="123"/>
    </row>
    <row r="69790" spans="5:29" s="2" customFormat="1">
      <c r="E69790" s="120"/>
      <c r="M69790" s="120"/>
      <c r="N69790" s="120"/>
      <c r="U69790" s="121"/>
      <c r="V69790" s="122"/>
      <c r="W69790" s="123"/>
      <c r="AC69790" s="123"/>
    </row>
    <row r="69791" spans="5:29" s="2" customFormat="1">
      <c r="E69791" s="120"/>
      <c r="M69791" s="120"/>
      <c r="N69791" s="120"/>
      <c r="U69791" s="121"/>
      <c r="V69791" s="122"/>
      <c r="W69791" s="123"/>
      <c r="AC69791" s="123"/>
    </row>
    <row r="69792" spans="5:29" s="2" customFormat="1">
      <c r="E69792" s="120"/>
      <c r="M69792" s="120"/>
      <c r="N69792" s="120"/>
      <c r="U69792" s="121"/>
      <c r="V69792" s="122"/>
      <c r="W69792" s="123"/>
      <c r="AC69792" s="123"/>
    </row>
    <row r="69793" spans="5:29" s="2" customFormat="1">
      <c r="E69793" s="120"/>
      <c r="M69793" s="120"/>
      <c r="N69793" s="120"/>
      <c r="U69793" s="121"/>
      <c r="V69793" s="122"/>
      <c r="W69793" s="123"/>
      <c r="AC69793" s="123"/>
    </row>
    <row r="69794" spans="5:29" s="2" customFormat="1">
      <c r="E69794" s="120"/>
      <c r="M69794" s="120"/>
      <c r="N69794" s="120"/>
      <c r="U69794" s="121"/>
      <c r="V69794" s="122"/>
      <c r="W69794" s="123"/>
      <c r="AC69794" s="123"/>
    </row>
    <row r="69795" spans="5:29" s="2" customFormat="1">
      <c r="E69795" s="120"/>
      <c r="M69795" s="120"/>
      <c r="N69795" s="120"/>
      <c r="U69795" s="121"/>
      <c r="V69795" s="122"/>
      <c r="W69795" s="123"/>
      <c r="AC69795" s="123"/>
    </row>
    <row r="69796" spans="5:29" s="2" customFormat="1">
      <c r="E69796" s="120"/>
      <c r="M69796" s="120"/>
      <c r="N69796" s="120"/>
      <c r="U69796" s="121"/>
      <c r="V69796" s="122"/>
      <c r="W69796" s="123"/>
      <c r="AC69796" s="123"/>
    </row>
    <row r="69797" spans="5:29" s="2" customFormat="1">
      <c r="E69797" s="120"/>
      <c r="M69797" s="120"/>
      <c r="N69797" s="120"/>
      <c r="U69797" s="121"/>
      <c r="V69797" s="122"/>
      <c r="W69797" s="123"/>
      <c r="AC69797" s="123"/>
    </row>
    <row r="69798" spans="5:29" s="2" customFormat="1">
      <c r="E69798" s="120"/>
      <c r="M69798" s="120"/>
      <c r="N69798" s="120"/>
      <c r="U69798" s="121"/>
      <c r="V69798" s="122"/>
      <c r="W69798" s="123"/>
      <c r="AC69798" s="123"/>
    </row>
    <row r="69799" spans="5:29" s="2" customFormat="1">
      <c r="E69799" s="120"/>
      <c r="M69799" s="120"/>
      <c r="N69799" s="120"/>
      <c r="U69799" s="121"/>
      <c r="V69799" s="122"/>
      <c r="W69799" s="123"/>
      <c r="AC69799" s="123"/>
    </row>
    <row r="69800" spans="5:29" s="2" customFormat="1">
      <c r="E69800" s="120"/>
      <c r="M69800" s="120"/>
      <c r="N69800" s="120"/>
      <c r="U69800" s="121"/>
      <c r="V69800" s="122"/>
      <c r="W69800" s="123"/>
      <c r="AC69800" s="123"/>
    </row>
    <row r="69801" spans="5:29" s="2" customFormat="1">
      <c r="E69801" s="120"/>
      <c r="M69801" s="120"/>
      <c r="N69801" s="120"/>
      <c r="U69801" s="121"/>
      <c r="V69801" s="122"/>
      <c r="W69801" s="123"/>
      <c r="AC69801" s="123"/>
    </row>
    <row r="69802" spans="5:29" s="2" customFormat="1">
      <c r="E69802" s="120"/>
      <c r="M69802" s="120"/>
      <c r="N69802" s="120"/>
      <c r="U69802" s="121"/>
      <c r="V69802" s="122"/>
      <c r="W69802" s="123"/>
      <c r="AC69802" s="123"/>
    </row>
    <row r="69803" spans="5:29" s="2" customFormat="1">
      <c r="E69803" s="120"/>
      <c r="M69803" s="120"/>
      <c r="N69803" s="120"/>
      <c r="U69803" s="121"/>
      <c r="V69803" s="122"/>
      <c r="W69803" s="123"/>
      <c r="AC69803" s="123"/>
    </row>
    <row r="69804" spans="5:29" s="2" customFormat="1">
      <c r="E69804" s="120"/>
      <c r="M69804" s="120"/>
      <c r="N69804" s="120"/>
      <c r="U69804" s="121"/>
      <c r="V69804" s="122"/>
      <c r="W69804" s="123"/>
      <c r="AC69804" s="123"/>
    </row>
    <row r="69805" spans="5:29" s="2" customFormat="1">
      <c r="E69805" s="120"/>
      <c r="M69805" s="120"/>
      <c r="N69805" s="120"/>
      <c r="U69805" s="121"/>
      <c r="V69805" s="122"/>
      <c r="W69805" s="123"/>
      <c r="AC69805" s="123"/>
    </row>
    <row r="69806" spans="5:29" s="2" customFormat="1">
      <c r="E69806" s="120"/>
      <c r="M69806" s="120"/>
      <c r="N69806" s="120"/>
      <c r="U69806" s="121"/>
      <c r="V69806" s="122"/>
      <c r="W69806" s="123"/>
      <c r="AC69806" s="123"/>
    </row>
    <row r="69807" spans="5:29" s="2" customFormat="1">
      <c r="E69807" s="120"/>
      <c r="M69807" s="120"/>
      <c r="N69807" s="120"/>
      <c r="U69807" s="121"/>
      <c r="V69807" s="122"/>
      <c r="W69807" s="123"/>
      <c r="AC69807" s="123"/>
    </row>
    <row r="69808" spans="5:29" s="2" customFormat="1">
      <c r="E69808" s="120"/>
      <c r="M69808" s="120"/>
      <c r="N69808" s="120"/>
      <c r="U69808" s="121"/>
      <c r="V69808" s="122"/>
      <c r="W69808" s="123"/>
      <c r="AC69808" s="123"/>
    </row>
    <row r="69809" spans="5:29" s="2" customFormat="1">
      <c r="E69809" s="120"/>
      <c r="M69809" s="120"/>
      <c r="N69809" s="120"/>
      <c r="U69809" s="121"/>
      <c r="V69809" s="122"/>
      <c r="W69809" s="123"/>
      <c r="AC69809" s="123"/>
    </row>
    <row r="69810" spans="5:29" s="2" customFormat="1">
      <c r="E69810" s="120"/>
      <c r="M69810" s="120"/>
      <c r="N69810" s="120"/>
      <c r="U69810" s="121"/>
      <c r="V69810" s="122"/>
      <c r="W69810" s="123"/>
      <c r="AC69810" s="123"/>
    </row>
    <row r="69811" spans="5:29" s="2" customFormat="1">
      <c r="E69811" s="120"/>
      <c r="M69811" s="120"/>
      <c r="N69811" s="120"/>
      <c r="U69811" s="121"/>
      <c r="V69811" s="122"/>
      <c r="W69811" s="123"/>
      <c r="AC69811" s="123"/>
    </row>
    <row r="69812" spans="5:29" s="2" customFormat="1">
      <c r="E69812" s="120"/>
      <c r="M69812" s="120"/>
      <c r="N69812" s="120"/>
      <c r="U69812" s="121"/>
      <c r="V69812" s="122"/>
      <c r="W69812" s="123"/>
      <c r="AC69812" s="123"/>
    </row>
    <row r="69813" spans="5:29" s="2" customFormat="1">
      <c r="E69813" s="120"/>
      <c r="M69813" s="120"/>
      <c r="N69813" s="120"/>
      <c r="U69813" s="121"/>
      <c r="V69813" s="122"/>
      <c r="W69813" s="123"/>
      <c r="AC69813" s="123"/>
    </row>
    <row r="69814" spans="5:29" s="2" customFormat="1">
      <c r="E69814" s="120"/>
      <c r="M69814" s="120"/>
      <c r="N69814" s="120"/>
      <c r="U69814" s="121"/>
      <c r="V69814" s="122"/>
      <c r="W69814" s="123"/>
      <c r="AC69814" s="123"/>
    </row>
    <row r="69815" spans="5:29" s="2" customFormat="1">
      <c r="E69815" s="120"/>
      <c r="M69815" s="120"/>
      <c r="N69815" s="120"/>
      <c r="U69815" s="121"/>
      <c r="V69815" s="122"/>
      <c r="W69815" s="123"/>
      <c r="AC69815" s="123"/>
    </row>
    <row r="69816" spans="5:29" s="2" customFormat="1">
      <c r="E69816" s="120"/>
      <c r="M69816" s="120"/>
      <c r="N69816" s="120"/>
      <c r="U69816" s="121"/>
      <c r="V69816" s="122"/>
      <c r="W69816" s="123"/>
      <c r="AC69816" s="123"/>
    </row>
    <row r="69817" spans="5:29" s="2" customFormat="1">
      <c r="E69817" s="120"/>
      <c r="M69817" s="120"/>
      <c r="N69817" s="120"/>
      <c r="U69817" s="121"/>
      <c r="V69817" s="122"/>
      <c r="W69817" s="123"/>
      <c r="AC69817" s="123"/>
    </row>
    <row r="69818" spans="5:29" s="2" customFormat="1">
      <c r="E69818" s="120"/>
      <c r="M69818" s="120"/>
      <c r="N69818" s="120"/>
      <c r="U69818" s="121"/>
      <c r="V69818" s="122"/>
      <c r="W69818" s="123"/>
      <c r="AC69818" s="123"/>
    </row>
    <row r="69819" spans="5:29" s="2" customFormat="1">
      <c r="E69819" s="120"/>
      <c r="M69819" s="120"/>
      <c r="N69819" s="120"/>
      <c r="U69819" s="121"/>
      <c r="V69819" s="122"/>
      <c r="W69819" s="123"/>
      <c r="AC69819" s="123"/>
    </row>
    <row r="69820" spans="5:29" s="2" customFormat="1">
      <c r="E69820" s="120"/>
      <c r="M69820" s="120"/>
      <c r="N69820" s="120"/>
      <c r="U69820" s="121"/>
      <c r="V69820" s="122"/>
      <c r="W69820" s="123"/>
      <c r="AC69820" s="123"/>
    </row>
    <row r="69821" spans="5:29" s="2" customFormat="1">
      <c r="E69821" s="120"/>
      <c r="M69821" s="120"/>
      <c r="N69821" s="120"/>
      <c r="U69821" s="121"/>
      <c r="V69821" s="122"/>
      <c r="W69821" s="123"/>
      <c r="AC69821" s="123"/>
    </row>
    <row r="69822" spans="5:29" s="2" customFormat="1">
      <c r="E69822" s="120"/>
      <c r="M69822" s="120"/>
      <c r="N69822" s="120"/>
      <c r="U69822" s="121"/>
      <c r="V69822" s="122"/>
      <c r="W69822" s="123"/>
      <c r="AC69822" s="123"/>
    </row>
    <row r="69823" spans="5:29" s="2" customFormat="1">
      <c r="E69823" s="120"/>
      <c r="M69823" s="120"/>
      <c r="N69823" s="120"/>
      <c r="U69823" s="121"/>
      <c r="V69823" s="122"/>
      <c r="W69823" s="123"/>
      <c r="AC69823" s="123"/>
    </row>
    <row r="69824" spans="5:29" s="2" customFormat="1">
      <c r="E69824" s="120"/>
      <c r="M69824" s="120"/>
      <c r="N69824" s="120"/>
      <c r="U69824" s="121"/>
      <c r="V69824" s="122"/>
      <c r="W69824" s="123"/>
      <c r="AC69824" s="123"/>
    </row>
    <row r="69825" spans="5:29" s="2" customFormat="1">
      <c r="E69825" s="120"/>
      <c r="M69825" s="120"/>
      <c r="N69825" s="120"/>
      <c r="U69825" s="121"/>
      <c r="V69825" s="122"/>
      <c r="W69825" s="123"/>
      <c r="AC69825" s="123"/>
    </row>
    <row r="69826" spans="5:29" s="2" customFormat="1">
      <c r="E69826" s="120"/>
      <c r="M69826" s="120"/>
      <c r="N69826" s="120"/>
      <c r="U69826" s="121"/>
      <c r="V69826" s="122"/>
      <c r="W69826" s="123"/>
      <c r="AC69826" s="123"/>
    </row>
    <row r="69827" spans="5:29" s="2" customFormat="1">
      <c r="E69827" s="120"/>
      <c r="M69827" s="120"/>
      <c r="N69827" s="120"/>
      <c r="U69827" s="121"/>
      <c r="V69827" s="122"/>
      <c r="W69827" s="123"/>
      <c r="AC69827" s="123"/>
    </row>
    <row r="69828" spans="5:29" s="2" customFormat="1">
      <c r="E69828" s="120"/>
      <c r="M69828" s="120"/>
      <c r="N69828" s="120"/>
      <c r="U69828" s="121"/>
      <c r="V69828" s="122"/>
      <c r="W69828" s="123"/>
      <c r="AC69828" s="123"/>
    </row>
    <row r="69829" spans="5:29" s="2" customFormat="1">
      <c r="E69829" s="120"/>
      <c r="M69829" s="120"/>
      <c r="N69829" s="120"/>
      <c r="U69829" s="121"/>
      <c r="V69829" s="122"/>
      <c r="W69829" s="123"/>
      <c r="AC69829" s="123"/>
    </row>
    <row r="69830" spans="5:29" s="2" customFormat="1">
      <c r="E69830" s="120"/>
      <c r="M69830" s="120"/>
      <c r="N69830" s="120"/>
      <c r="U69830" s="121"/>
      <c r="V69830" s="122"/>
      <c r="W69830" s="123"/>
      <c r="AC69830" s="123"/>
    </row>
    <row r="69831" spans="5:29" s="2" customFormat="1">
      <c r="E69831" s="120"/>
      <c r="M69831" s="120"/>
      <c r="N69831" s="120"/>
      <c r="U69831" s="121"/>
      <c r="V69831" s="122"/>
      <c r="W69831" s="123"/>
      <c r="AC69831" s="123"/>
    </row>
    <row r="69832" spans="5:29" s="2" customFormat="1">
      <c r="E69832" s="120"/>
      <c r="M69832" s="120"/>
      <c r="N69832" s="120"/>
      <c r="U69832" s="121"/>
      <c r="V69832" s="122"/>
      <c r="W69832" s="123"/>
      <c r="AC69832" s="123"/>
    </row>
    <row r="69833" spans="5:29" s="2" customFormat="1">
      <c r="E69833" s="120"/>
      <c r="M69833" s="120"/>
      <c r="N69833" s="120"/>
      <c r="U69833" s="121"/>
      <c r="V69833" s="122"/>
      <c r="W69833" s="123"/>
      <c r="AC69833" s="123"/>
    </row>
    <row r="69834" spans="5:29" s="2" customFormat="1">
      <c r="E69834" s="120"/>
      <c r="M69834" s="120"/>
      <c r="N69834" s="120"/>
      <c r="U69834" s="121"/>
      <c r="V69834" s="122"/>
      <c r="W69834" s="123"/>
      <c r="AC69834" s="123"/>
    </row>
    <row r="69835" spans="5:29" s="2" customFormat="1">
      <c r="E69835" s="120"/>
      <c r="M69835" s="120"/>
      <c r="N69835" s="120"/>
      <c r="U69835" s="121"/>
      <c r="V69835" s="122"/>
      <c r="W69835" s="123"/>
      <c r="AC69835" s="123"/>
    </row>
    <row r="69836" spans="5:29" s="2" customFormat="1">
      <c r="E69836" s="120"/>
      <c r="M69836" s="120"/>
      <c r="N69836" s="120"/>
      <c r="U69836" s="121"/>
      <c r="V69836" s="122"/>
      <c r="W69836" s="123"/>
      <c r="AC69836" s="123"/>
    </row>
    <row r="69837" spans="5:29" s="2" customFormat="1">
      <c r="E69837" s="120"/>
      <c r="M69837" s="120"/>
      <c r="N69837" s="120"/>
      <c r="U69837" s="121"/>
      <c r="V69837" s="122"/>
      <c r="W69837" s="123"/>
      <c r="AC69837" s="123"/>
    </row>
    <row r="69838" spans="5:29" s="2" customFormat="1">
      <c r="E69838" s="120"/>
      <c r="M69838" s="120"/>
      <c r="N69838" s="120"/>
      <c r="U69838" s="121"/>
      <c r="V69838" s="122"/>
      <c r="W69838" s="123"/>
      <c r="AC69838" s="123"/>
    </row>
    <row r="69839" spans="5:29" s="2" customFormat="1">
      <c r="E69839" s="120"/>
      <c r="M69839" s="120"/>
      <c r="N69839" s="120"/>
      <c r="U69839" s="121"/>
      <c r="V69839" s="122"/>
      <c r="W69839" s="123"/>
      <c r="AC69839" s="123"/>
    </row>
    <row r="69840" spans="5:29" s="2" customFormat="1">
      <c r="E69840" s="120"/>
      <c r="M69840" s="120"/>
      <c r="N69840" s="120"/>
      <c r="U69840" s="121"/>
      <c r="V69840" s="122"/>
      <c r="W69840" s="123"/>
      <c r="AC69840" s="123"/>
    </row>
    <row r="69841" spans="5:29" s="2" customFormat="1">
      <c r="E69841" s="120"/>
      <c r="M69841" s="120"/>
      <c r="N69841" s="120"/>
      <c r="U69841" s="121"/>
      <c r="V69841" s="122"/>
      <c r="W69841" s="123"/>
      <c r="AC69841" s="123"/>
    </row>
    <row r="69842" spans="5:29" s="2" customFormat="1">
      <c r="E69842" s="120"/>
      <c r="M69842" s="120"/>
      <c r="N69842" s="120"/>
      <c r="U69842" s="121"/>
      <c r="V69842" s="122"/>
      <c r="W69842" s="123"/>
      <c r="AC69842" s="123"/>
    </row>
    <row r="69843" spans="5:29" s="2" customFormat="1">
      <c r="E69843" s="120"/>
      <c r="M69843" s="120"/>
      <c r="N69843" s="120"/>
      <c r="U69843" s="121"/>
      <c r="V69843" s="122"/>
      <c r="W69843" s="123"/>
      <c r="AC69843" s="123"/>
    </row>
    <row r="69844" spans="5:29" s="2" customFormat="1">
      <c r="E69844" s="120"/>
      <c r="M69844" s="120"/>
      <c r="N69844" s="120"/>
      <c r="U69844" s="121"/>
      <c r="V69844" s="122"/>
      <c r="W69844" s="123"/>
      <c r="AC69844" s="123"/>
    </row>
    <row r="69845" spans="5:29" s="2" customFormat="1">
      <c r="E69845" s="120"/>
      <c r="M69845" s="120"/>
      <c r="N69845" s="120"/>
      <c r="U69845" s="121"/>
      <c r="V69845" s="122"/>
      <c r="W69845" s="123"/>
      <c r="AC69845" s="123"/>
    </row>
    <row r="69846" spans="5:29" s="2" customFormat="1">
      <c r="E69846" s="120"/>
      <c r="M69846" s="120"/>
      <c r="N69846" s="120"/>
      <c r="U69846" s="121"/>
      <c r="V69846" s="122"/>
      <c r="W69846" s="123"/>
      <c r="AC69846" s="123"/>
    </row>
    <row r="69847" spans="5:29" s="2" customFormat="1">
      <c r="E69847" s="120"/>
      <c r="M69847" s="120"/>
      <c r="N69847" s="120"/>
      <c r="U69847" s="121"/>
      <c r="V69847" s="122"/>
      <c r="W69847" s="123"/>
      <c r="AC69847" s="123"/>
    </row>
    <row r="69848" spans="5:29" s="2" customFormat="1">
      <c r="E69848" s="120"/>
      <c r="M69848" s="120"/>
      <c r="N69848" s="120"/>
      <c r="U69848" s="121"/>
      <c r="V69848" s="122"/>
      <c r="W69848" s="123"/>
      <c r="AC69848" s="123"/>
    </row>
    <row r="69849" spans="5:29" s="2" customFormat="1">
      <c r="E69849" s="120"/>
      <c r="M69849" s="120"/>
      <c r="N69849" s="120"/>
      <c r="U69849" s="121"/>
      <c r="V69849" s="122"/>
      <c r="W69849" s="123"/>
      <c r="AC69849" s="123"/>
    </row>
    <row r="69850" spans="5:29" s="2" customFormat="1">
      <c r="E69850" s="120"/>
      <c r="M69850" s="120"/>
      <c r="N69850" s="120"/>
      <c r="U69850" s="121"/>
      <c r="V69850" s="122"/>
      <c r="W69850" s="123"/>
      <c r="AC69850" s="123"/>
    </row>
    <row r="69851" spans="5:29" s="2" customFormat="1">
      <c r="E69851" s="120"/>
      <c r="M69851" s="120"/>
      <c r="N69851" s="120"/>
      <c r="U69851" s="121"/>
      <c r="V69851" s="122"/>
      <c r="W69851" s="123"/>
      <c r="AC69851" s="123"/>
    </row>
    <row r="69852" spans="5:29" s="2" customFormat="1">
      <c r="E69852" s="120"/>
      <c r="M69852" s="120"/>
      <c r="N69852" s="120"/>
      <c r="U69852" s="121"/>
      <c r="V69852" s="122"/>
      <c r="W69852" s="123"/>
      <c r="AC69852" s="123"/>
    </row>
    <row r="69853" spans="5:29" s="2" customFormat="1">
      <c r="E69853" s="120"/>
      <c r="M69853" s="120"/>
      <c r="N69853" s="120"/>
      <c r="U69853" s="121"/>
      <c r="V69853" s="122"/>
      <c r="W69853" s="123"/>
      <c r="AC69853" s="123"/>
    </row>
    <row r="69854" spans="5:29" s="2" customFormat="1">
      <c r="E69854" s="120"/>
      <c r="M69854" s="120"/>
      <c r="N69854" s="120"/>
      <c r="U69854" s="121"/>
      <c r="V69854" s="122"/>
      <c r="W69854" s="123"/>
      <c r="AC69854" s="123"/>
    </row>
    <row r="69855" spans="5:29" s="2" customFormat="1">
      <c r="E69855" s="120"/>
      <c r="M69855" s="120"/>
      <c r="N69855" s="120"/>
      <c r="U69855" s="121"/>
      <c r="V69855" s="122"/>
      <c r="W69855" s="123"/>
      <c r="AC69855" s="123"/>
    </row>
    <row r="69856" spans="5:29" s="2" customFormat="1">
      <c r="E69856" s="120"/>
      <c r="M69856" s="120"/>
      <c r="N69856" s="120"/>
      <c r="U69856" s="121"/>
      <c r="V69856" s="122"/>
      <c r="W69856" s="123"/>
      <c r="AC69856" s="123"/>
    </row>
    <row r="69857" spans="5:29" s="2" customFormat="1">
      <c r="E69857" s="120"/>
      <c r="M69857" s="120"/>
      <c r="N69857" s="120"/>
      <c r="U69857" s="121"/>
      <c r="V69857" s="122"/>
      <c r="W69857" s="123"/>
      <c r="AC69857" s="123"/>
    </row>
    <row r="69858" spans="5:29" s="2" customFormat="1">
      <c r="E69858" s="120"/>
      <c r="M69858" s="120"/>
      <c r="N69858" s="120"/>
      <c r="U69858" s="121"/>
      <c r="V69858" s="122"/>
      <c r="W69858" s="123"/>
      <c r="AC69858" s="123"/>
    </row>
    <row r="69859" spans="5:29" s="2" customFormat="1">
      <c r="E69859" s="120"/>
      <c r="M69859" s="120"/>
      <c r="N69859" s="120"/>
      <c r="U69859" s="121"/>
      <c r="V69859" s="122"/>
      <c r="W69859" s="123"/>
      <c r="AC69859" s="123"/>
    </row>
    <row r="69860" spans="5:29" s="2" customFormat="1">
      <c r="E69860" s="120"/>
      <c r="M69860" s="120"/>
      <c r="N69860" s="120"/>
      <c r="U69860" s="121"/>
      <c r="V69860" s="122"/>
      <c r="W69860" s="123"/>
      <c r="AC69860" s="123"/>
    </row>
    <row r="69861" spans="5:29" s="2" customFormat="1">
      <c r="E69861" s="120"/>
      <c r="M69861" s="120"/>
      <c r="N69861" s="120"/>
      <c r="U69861" s="121"/>
      <c r="V69861" s="122"/>
      <c r="W69861" s="123"/>
      <c r="AC69861" s="123"/>
    </row>
    <row r="69862" spans="5:29" s="2" customFormat="1">
      <c r="E69862" s="120"/>
      <c r="M69862" s="120"/>
      <c r="N69862" s="120"/>
      <c r="U69862" s="121"/>
      <c r="V69862" s="122"/>
      <c r="W69862" s="123"/>
      <c r="AC69862" s="123"/>
    </row>
    <row r="69863" spans="5:29" s="2" customFormat="1">
      <c r="E69863" s="120"/>
      <c r="M69863" s="120"/>
      <c r="N69863" s="120"/>
      <c r="U69863" s="121"/>
      <c r="V69863" s="122"/>
      <c r="W69863" s="123"/>
      <c r="AC69863" s="123"/>
    </row>
    <row r="69864" spans="5:29" s="2" customFormat="1">
      <c r="E69864" s="120"/>
      <c r="M69864" s="120"/>
      <c r="N69864" s="120"/>
      <c r="U69864" s="121"/>
      <c r="V69864" s="122"/>
      <c r="W69864" s="123"/>
      <c r="AC69864" s="123"/>
    </row>
    <row r="69865" spans="5:29" s="2" customFormat="1">
      <c r="E69865" s="120"/>
      <c r="M69865" s="120"/>
      <c r="N69865" s="120"/>
      <c r="U69865" s="121"/>
      <c r="V69865" s="122"/>
      <c r="W69865" s="123"/>
      <c r="AC69865" s="123"/>
    </row>
    <row r="69866" spans="5:29" s="2" customFormat="1">
      <c r="E69866" s="120"/>
      <c r="M69866" s="120"/>
      <c r="N69866" s="120"/>
      <c r="U69866" s="121"/>
      <c r="V69866" s="122"/>
      <c r="W69866" s="123"/>
      <c r="AC69866" s="123"/>
    </row>
    <row r="69867" spans="5:29" s="2" customFormat="1">
      <c r="E69867" s="120"/>
      <c r="M69867" s="120"/>
      <c r="N69867" s="120"/>
      <c r="U69867" s="121"/>
      <c r="V69867" s="122"/>
      <c r="W69867" s="123"/>
      <c r="AC69867" s="123"/>
    </row>
    <row r="69868" spans="5:29" s="2" customFormat="1">
      <c r="E69868" s="120"/>
      <c r="M69868" s="120"/>
      <c r="N69868" s="120"/>
      <c r="U69868" s="121"/>
      <c r="V69868" s="122"/>
      <c r="W69868" s="123"/>
      <c r="AC69868" s="123"/>
    </row>
    <row r="69869" spans="5:29" s="2" customFormat="1">
      <c r="E69869" s="120"/>
      <c r="M69869" s="120"/>
      <c r="N69869" s="120"/>
      <c r="U69869" s="121"/>
      <c r="V69869" s="122"/>
      <c r="W69869" s="123"/>
      <c r="AC69869" s="123"/>
    </row>
    <row r="69870" spans="5:29" s="2" customFormat="1">
      <c r="E69870" s="120"/>
      <c r="M69870" s="120"/>
      <c r="N69870" s="120"/>
      <c r="U69870" s="121"/>
      <c r="V69870" s="122"/>
      <c r="W69870" s="123"/>
      <c r="AC69870" s="123"/>
    </row>
    <row r="69871" spans="5:29" s="2" customFormat="1">
      <c r="E69871" s="120"/>
      <c r="M69871" s="120"/>
      <c r="N69871" s="120"/>
      <c r="U69871" s="121"/>
      <c r="V69871" s="122"/>
      <c r="W69871" s="123"/>
      <c r="AC69871" s="123"/>
    </row>
    <row r="69872" spans="5:29" s="2" customFormat="1">
      <c r="E69872" s="120"/>
      <c r="M69872" s="120"/>
      <c r="N69872" s="120"/>
      <c r="U69872" s="121"/>
      <c r="V69872" s="122"/>
      <c r="W69872" s="123"/>
      <c r="AC69872" s="123"/>
    </row>
    <row r="69873" spans="5:29" s="2" customFormat="1">
      <c r="E69873" s="120"/>
      <c r="M69873" s="120"/>
      <c r="N69873" s="120"/>
      <c r="U69873" s="121"/>
      <c r="V69873" s="122"/>
      <c r="W69873" s="123"/>
      <c r="AC69873" s="123"/>
    </row>
    <row r="69874" spans="5:29" s="2" customFormat="1">
      <c r="E69874" s="120"/>
      <c r="M69874" s="120"/>
      <c r="N69874" s="120"/>
      <c r="U69874" s="121"/>
      <c r="V69874" s="122"/>
      <c r="W69874" s="123"/>
      <c r="AC69874" s="123"/>
    </row>
    <row r="69875" spans="5:29" s="2" customFormat="1">
      <c r="E69875" s="120"/>
      <c r="M69875" s="120"/>
      <c r="N69875" s="120"/>
      <c r="U69875" s="121"/>
      <c r="V69875" s="122"/>
      <c r="W69875" s="123"/>
      <c r="AC69875" s="123"/>
    </row>
    <row r="69876" spans="5:29" s="2" customFormat="1">
      <c r="E69876" s="120"/>
      <c r="M69876" s="120"/>
      <c r="N69876" s="120"/>
      <c r="U69876" s="121"/>
      <c r="V69876" s="122"/>
      <c r="W69876" s="123"/>
      <c r="AC69876" s="123"/>
    </row>
    <row r="69877" spans="5:29" s="2" customFormat="1">
      <c r="E69877" s="120"/>
      <c r="M69877" s="120"/>
      <c r="N69877" s="120"/>
      <c r="U69877" s="121"/>
      <c r="V69877" s="122"/>
      <c r="W69877" s="123"/>
      <c r="AC69877" s="123"/>
    </row>
    <row r="69878" spans="5:29" s="2" customFormat="1">
      <c r="E69878" s="120"/>
      <c r="M69878" s="120"/>
      <c r="N69878" s="120"/>
      <c r="U69878" s="121"/>
      <c r="V69878" s="122"/>
      <c r="W69878" s="123"/>
      <c r="AC69878" s="123"/>
    </row>
    <row r="69879" spans="5:29" s="2" customFormat="1">
      <c r="E69879" s="120"/>
      <c r="M69879" s="120"/>
      <c r="N69879" s="120"/>
      <c r="U69879" s="121"/>
      <c r="V69879" s="122"/>
      <c r="W69879" s="123"/>
      <c r="AC69879" s="123"/>
    </row>
    <row r="69880" spans="5:29" s="2" customFormat="1">
      <c r="E69880" s="120"/>
      <c r="M69880" s="120"/>
      <c r="N69880" s="120"/>
      <c r="U69880" s="121"/>
      <c r="V69880" s="122"/>
      <c r="W69880" s="123"/>
      <c r="AC69880" s="123"/>
    </row>
    <row r="69881" spans="5:29" s="2" customFormat="1">
      <c r="E69881" s="120"/>
      <c r="M69881" s="120"/>
      <c r="N69881" s="120"/>
      <c r="U69881" s="121"/>
      <c r="V69881" s="122"/>
      <c r="W69881" s="123"/>
      <c r="AC69881" s="123"/>
    </row>
    <row r="69882" spans="5:29" s="2" customFormat="1">
      <c r="E69882" s="120"/>
      <c r="M69882" s="120"/>
      <c r="N69882" s="120"/>
      <c r="U69882" s="121"/>
      <c r="V69882" s="122"/>
      <c r="W69882" s="123"/>
      <c r="AC69882" s="123"/>
    </row>
    <row r="69883" spans="5:29" s="2" customFormat="1">
      <c r="E69883" s="120"/>
      <c r="M69883" s="120"/>
      <c r="N69883" s="120"/>
      <c r="U69883" s="121"/>
      <c r="V69883" s="122"/>
      <c r="W69883" s="123"/>
      <c r="AC69883" s="123"/>
    </row>
    <row r="69884" spans="5:29" s="2" customFormat="1">
      <c r="E69884" s="120"/>
      <c r="M69884" s="120"/>
      <c r="N69884" s="120"/>
      <c r="U69884" s="121"/>
      <c r="V69884" s="122"/>
      <c r="W69884" s="123"/>
      <c r="AC69884" s="123"/>
    </row>
    <row r="69885" spans="5:29" s="2" customFormat="1">
      <c r="E69885" s="120"/>
      <c r="M69885" s="120"/>
      <c r="N69885" s="120"/>
      <c r="U69885" s="121"/>
      <c r="V69885" s="122"/>
      <c r="W69885" s="123"/>
      <c r="AC69885" s="123"/>
    </row>
    <row r="69886" spans="5:29" s="2" customFormat="1">
      <c r="E69886" s="120"/>
      <c r="M69886" s="120"/>
      <c r="N69886" s="120"/>
      <c r="U69886" s="121"/>
      <c r="V69886" s="122"/>
      <c r="W69886" s="123"/>
      <c r="AC69886" s="123"/>
    </row>
    <row r="69887" spans="5:29" s="2" customFormat="1">
      <c r="E69887" s="120"/>
      <c r="M69887" s="120"/>
      <c r="N69887" s="120"/>
      <c r="U69887" s="121"/>
      <c r="V69887" s="122"/>
      <c r="W69887" s="123"/>
      <c r="AC69887" s="123"/>
    </row>
    <row r="69888" spans="5:29" s="2" customFormat="1">
      <c r="E69888" s="120"/>
      <c r="M69888" s="120"/>
      <c r="N69888" s="120"/>
      <c r="U69888" s="121"/>
      <c r="V69888" s="122"/>
      <c r="W69888" s="123"/>
      <c r="AC69888" s="123"/>
    </row>
    <row r="69889" spans="5:29" s="2" customFormat="1">
      <c r="E69889" s="120"/>
      <c r="M69889" s="120"/>
      <c r="N69889" s="120"/>
      <c r="U69889" s="121"/>
      <c r="V69889" s="122"/>
      <c r="W69889" s="123"/>
      <c r="AC69889" s="123"/>
    </row>
    <row r="69890" spans="5:29" s="2" customFormat="1">
      <c r="E69890" s="120"/>
      <c r="M69890" s="120"/>
      <c r="N69890" s="120"/>
      <c r="U69890" s="121"/>
      <c r="V69890" s="122"/>
      <c r="W69890" s="123"/>
      <c r="AC69890" s="123"/>
    </row>
    <row r="69891" spans="5:29" s="2" customFormat="1">
      <c r="E69891" s="120"/>
      <c r="M69891" s="120"/>
      <c r="N69891" s="120"/>
      <c r="U69891" s="121"/>
      <c r="V69891" s="122"/>
      <c r="W69891" s="123"/>
      <c r="AC69891" s="123"/>
    </row>
    <row r="69892" spans="5:29" s="2" customFormat="1">
      <c r="E69892" s="120"/>
      <c r="M69892" s="120"/>
      <c r="N69892" s="120"/>
      <c r="U69892" s="121"/>
      <c r="V69892" s="122"/>
      <c r="W69892" s="123"/>
      <c r="AC69892" s="123"/>
    </row>
    <row r="69893" spans="5:29" s="2" customFormat="1">
      <c r="E69893" s="120"/>
      <c r="M69893" s="120"/>
      <c r="N69893" s="120"/>
      <c r="U69893" s="121"/>
      <c r="V69893" s="122"/>
      <c r="W69893" s="123"/>
      <c r="AC69893" s="123"/>
    </row>
    <row r="69894" spans="5:29" s="2" customFormat="1">
      <c r="E69894" s="120"/>
      <c r="M69894" s="120"/>
      <c r="N69894" s="120"/>
      <c r="U69894" s="121"/>
      <c r="V69894" s="122"/>
      <c r="W69894" s="123"/>
      <c r="AC69894" s="123"/>
    </row>
    <row r="69895" spans="5:29" s="2" customFormat="1">
      <c r="E69895" s="120"/>
      <c r="M69895" s="120"/>
      <c r="N69895" s="120"/>
      <c r="U69895" s="121"/>
      <c r="V69895" s="122"/>
      <c r="W69895" s="123"/>
      <c r="AC69895" s="123"/>
    </row>
    <row r="69896" spans="5:29" s="2" customFormat="1">
      <c r="E69896" s="120"/>
      <c r="M69896" s="120"/>
      <c r="N69896" s="120"/>
      <c r="U69896" s="121"/>
      <c r="V69896" s="122"/>
      <c r="W69896" s="123"/>
      <c r="AC69896" s="123"/>
    </row>
    <row r="69897" spans="5:29" s="2" customFormat="1">
      <c r="E69897" s="120"/>
      <c r="M69897" s="120"/>
      <c r="N69897" s="120"/>
      <c r="U69897" s="121"/>
      <c r="V69897" s="122"/>
      <c r="W69897" s="123"/>
      <c r="AC69897" s="123"/>
    </row>
    <row r="69898" spans="5:29" s="2" customFormat="1">
      <c r="E69898" s="120"/>
      <c r="M69898" s="120"/>
      <c r="N69898" s="120"/>
      <c r="U69898" s="121"/>
      <c r="V69898" s="122"/>
      <c r="W69898" s="123"/>
      <c r="AC69898" s="123"/>
    </row>
    <row r="69899" spans="5:29" s="2" customFormat="1">
      <c r="E69899" s="120"/>
      <c r="M69899" s="120"/>
      <c r="N69899" s="120"/>
      <c r="U69899" s="121"/>
      <c r="V69899" s="122"/>
      <c r="W69899" s="123"/>
      <c r="AC69899" s="123"/>
    </row>
    <row r="69900" spans="5:29" s="2" customFormat="1">
      <c r="E69900" s="120"/>
      <c r="M69900" s="120"/>
      <c r="N69900" s="120"/>
      <c r="U69900" s="121"/>
      <c r="V69900" s="122"/>
      <c r="W69900" s="123"/>
      <c r="AC69900" s="123"/>
    </row>
    <row r="69901" spans="5:29" s="2" customFormat="1">
      <c r="E69901" s="120"/>
      <c r="M69901" s="120"/>
      <c r="N69901" s="120"/>
      <c r="U69901" s="121"/>
      <c r="V69901" s="122"/>
      <c r="W69901" s="123"/>
      <c r="AC69901" s="123"/>
    </row>
    <row r="69902" spans="5:29" s="2" customFormat="1">
      <c r="E69902" s="120"/>
      <c r="M69902" s="120"/>
      <c r="N69902" s="120"/>
      <c r="U69902" s="121"/>
      <c r="V69902" s="122"/>
      <c r="W69902" s="123"/>
      <c r="AC69902" s="123"/>
    </row>
    <row r="69903" spans="5:29" s="2" customFormat="1">
      <c r="E69903" s="120"/>
      <c r="M69903" s="120"/>
      <c r="N69903" s="120"/>
      <c r="U69903" s="121"/>
      <c r="V69903" s="122"/>
      <c r="W69903" s="123"/>
      <c r="AC69903" s="123"/>
    </row>
    <row r="69904" spans="5:29" s="2" customFormat="1">
      <c r="E69904" s="120"/>
      <c r="M69904" s="120"/>
      <c r="N69904" s="120"/>
      <c r="U69904" s="121"/>
      <c r="V69904" s="122"/>
      <c r="W69904" s="123"/>
      <c r="AC69904" s="123"/>
    </row>
    <row r="69905" spans="5:29" s="2" customFormat="1">
      <c r="E69905" s="120"/>
      <c r="M69905" s="120"/>
      <c r="N69905" s="120"/>
      <c r="U69905" s="121"/>
      <c r="V69905" s="122"/>
      <c r="W69905" s="123"/>
      <c r="AC69905" s="123"/>
    </row>
    <row r="69906" spans="5:29" s="2" customFormat="1">
      <c r="E69906" s="120"/>
      <c r="M69906" s="120"/>
      <c r="N69906" s="120"/>
      <c r="U69906" s="121"/>
      <c r="V69906" s="122"/>
      <c r="W69906" s="123"/>
      <c r="AC69906" s="123"/>
    </row>
    <row r="69907" spans="5:29" s="2" customFormat="1">
      <c r="E69907" s="120"/>
      <c r="M69907" s="120"/>
      <c r="N69907" s="120"/>
      <c r="U69907" s="121"/>
      <c r="V69907" s="122"/>
      <c r="W69907" s="123"/>
      <c r="AC69907" s="123"/>
    </row>
    <row r="69908" spans="5:29" s="2" customFormat="1">
      <c r="E69908" s="120"/>
      <c r="M69908" s="120"/>
      <c r="N69908" s="120"/>
      <c r="U69908" s="121"/>
      <c r="V69908" s="122"/>
      <c r="W69908" s="123"/>
      <c r="AC69908" s="123"/>
    </row>
    <row r="69909" spans="5:29" s="2" customFormat="1">
      <c r="E69909" s="120"/>
      <c r="M69909" s="120"/>
      <c r="N69909" s="120"/>
      <c r="U69909" s="121"/>
      <c r="V69909" s="122"/>
      <c r="W69909" s="123"/>
      <c r="AC69909" s="123"/>
    </row>
    <row r="69910" spans="5:29" s="2" customFormat="1">
      <c r="E69910" s="120"/>
      <c r="M69910" s="120"/>
      <c r="N69910" s="120"/>
      <c r="U69910" s="121"/>
      <c r="V69910" s="122"/>
      <c r="W69910" s="123"/>
      <c r="AC69910" s="123"/>
    </row>
    <row r="69911" spans="5:29" s="2" customFormat="1">
      <c r="E69911" s="120"/>
      <c r="M69911" s="120"/>
      <c r="N69911" s="120"/>
      <c r="U69911" s="121"/>
      <c r="V69911" s="122"/>
      <c r="W69911" s="123"/>
      <c r="AC69911" s="123"/>
    </row>
    <row r="69912" spans="5:29" s="2" customFormat="1">
      <c r="E69912" s="120"/>
      <c r="M69912" s="120"/>
      <c r="N69912" s="120"/>
      <c r="U69912" s="121"/>
      <c r="V69912" s="122"/>
      <c r="W69912" s="123"/>
      <c r="AC69912" s="123"/>
    </row>
    <row r="69913" spans="5:29" s="2" customFormat="1">
      <c r="E69913" s="120"/>
      <c r="M69913" s="120"/>
      <c r="N69913" s="120"/>
      <c r="U69913" s="121"/>
      <c r="V69913" s="122"/>
      <c r="W69913" s="123"/>
      <c r="AC69913" s="123"/>
    </row>
    <row r="69914" spans="5:29" s="2" customFormat="1">
      <c r="E69914" s="120"/>
      <c r="M69914" s="120"/>
      <c r="N69914" s="120"/>
      <c r="U69914" s="121"/>
      <c r="V69914" s="122"/>
      <c r="W69914" s="123"/>
      <c r="AC69914" s="123"/>
    </row>
    <row r="69915" spans="5:29" s="2" customFormat="1">
      <c r="E69915" s="120"/>
      <c r="M69915" s="120"/>
      <c r="N69915" s="120"/>
      <c r="U69915" s="121"/>
      <c r="V69915" s="122"/>
      <c r="W69915" s="123"/>
      <c r="AC69915" s="123"/>
    </row>
    <row r="69916" spans="5:29" s="2" customFormat="1">
      <c r="E69916" s="120"/>
      <c r="M69916" s="120"/>
      <c r="N69916" s="120"/>
      <c r="U69916" s="121"/>
      <c r="V69916" s="122"/>
      <c r="W69916" s="123"/>
      <c r="AC69916" s="123"/>
    </row>
    <row r="69917" spans="5:29" s="2" customFormat="1">
      <c r="E69917" s="120"/>
      <c r="M69917" s="120"/>
      <c r="N69917" s="120"/>
      <c r="U69917" s="121"/>
      <c r="V69917" s="122"/>
      <c r="W69917" s="123"/>
      <c r="AC69917" s="123"/>
    </row>
    <row r="69918" spans="5:29" s="2" customFormat="1">
      <c r="E69918" s="120"/>
      <c r="M69918" s="120"/>
      <c r="N69918" s="120"/>
      <c r="U69918" s="121"/>
      <c r="V69918" s="122"/>
      <c r="W69918" s="123"/>
      <c r="AC69918" s="123"/>
    </row>
    <row r="69919" spans="5:29" s="2" customFormat="1">
      <c r="E69919" s="120"/>
      <c r="M69919" s="120"/>
      <c r="N69919" s="120"/>
      <c r="U69919" s="121"/>
      <c r="V69919" s="122"/>
      <c r="W69919" s="123"/>
      <c r="AC69919" s="123"/>
    </row>
    <row r="69920" spans="5:29" s="2" customFormat="1">
      <c r="E69920" s="120"/>
      <c r="M69920" s="120"/>
      <c r="N69920" s="120"/>
      <c r="U69920" s="121"/>
      <c r="V69920" s="122"/>
      <c r="W69920" s="123"/>
      <c r="AC69920" s="123"/>
    </row>
    <row r="69921" spans="5:29" s="2" customFormat="1">
      <c r="E69921" s="120"/>
      <c r="M69921" s="120"/>
      <c r="N69921" s="120"/>
      <c r="U69921" s="121"/>
      <c r="V69921" s="122"/>
      <c r="W69921" s="123"/>
      <c r="AC69921" s="123"/>
    </row>
    <row r="69922" spans="5:29" s="2" customFormat="1">
      <c r="E69922" s="120"/>
      <c r="M69922" s="120"/>
      <c r="N69922" s="120"/>
      <c r="U69922" s="121"/>
      <c r="V69922" s="122"/>
      <c r="W69922" s="123"/>
      <c r="AC69922" s="123"/>
    </row>
    <row r="69923" spans="5:29" s="2" customFormat="1">
      <c r="E69923" s="120"/>
      <c r="M69923" s="120"/>
      <c r="N69923" s="120"/>
      <c r="U69923" s="121"/>
      <c r="V69923" s="122"/>
      <c r="W69923" s="123"/>
      <c r="AC69923" s="123"/>
    </row>
    <row r="69924" spans="5:29" s="2" customFormat="1">
      <c r="E69924" s="120"/>
      <c r="M69924" s="120"/>
      <c r="N69924" s="120"/>
      <c r="U69924" s="121"/>
      <c r="V69924" s="122"/>
      <c r="W69924" s="123"/>
      <c r="AC69924" s="123"/>
    </row>
    <row r="69925" spans="5:29" s="2" customFormat="1">
      <c r="E69925" s="120"/>
      <c r="M69925" s="120"/>
      <c r="N69925" s="120"/>
      <c r="U69925" s="121"/>
      <c r="V69925" s="122"/>
      <c r="W69925" s="123"/>
      <c r="AC69925" s="123"/>
    </row>
    <row r="69926" spans="5:29" s="2" customFormat="1">
      <c r="E69926" s="120"/>
      <c r="M69926" s="120"/>
      <c r="N69926" s="120"/>
      <c r="U69926" s="121"/>
      <c r="V69926" s="122"/>
      <c r="W69926" s="123"/>
      <c r="AC69926" s="123"/>
    </row>
    <row r="69927" spans="5:29" s="2" customFormat="1">
      <c r="E69927" s="120"/>
      <c r="M69927" s="120"/>
      <c r="N69927" s="120"/>
      <c r="U69927" s="121"/>
      <c r="V69927" s="122"/>
      <c r="W69927" s="123"/>
      <c r="AC69927" s="123"/>
    </row>
    <row r="69928" spans="5:29" s="2" customFormat="1">
      <c r="E69928" s="120"/>
      <c r="M69928" s="120"/>
      <c r="N69928" s="120"/>
      <c r="U69928" s="121"/>
      <c r="V69928" s="122"/>
      <c r="W69928" s="123"/>
      <c r="AC69928" s="123"/>
    </row>
    <row r="69929" spans="5:29" s="2" customFormat="1">
      <c r="E69929" s="120"/>
      <c r="M69929" s="120"/>
      <c r="N69929" s="120"/>
      <c r="U69929" s="121"/>
      <c r="V69929" s="122"/>
      <c r="W69929" s="123"/>
      <c r="AC69929" s="123"/>
    </row>
    <row r="69930" spans="5:29" s="2" customFormat="1">
      <c r="E69930" s="120"/>
      <c r="M69930" s="120"/>
      <c r="N69930" s="120"/>
      <c r="U69930" s="121"/>
      <c r="V69930" s="122"/>
      <c r="W69930" s="123"/>
      <c r="AC69930" s="123"/>
    </row>
    <row r="69931" spans="5:29" s="2" customFormat="1">
      <c r="E69931" s="120"/>
      <c r="M69931" s="120"/>
      <c r="N69931" s="120"/>
      <c r="U69931" s="121"/>
      <c r="V69931" s="122"/>
      <c r="W69931" s="123"/>
      <c r="AC69931" s="123"/>
    </row>
    <row r="69932" spans="5:29" s="2" customFormat="1">
      <c r="E69932" s="120"/>
      <c r="M69932" s="120"/>
      <c r="N69932" s="120"/>
      <c r="U69932" s="121"/>
      <c r="V69932" s="122"/>
      <c r="W69932" s="123"/>
      <c r="AC69932" s="123"/>
    </row>
    <row r="69933" spans="5:29" s="2" customFormat="1">
      <c r="E69933" s="120"/>
      <c r="M69933" s="120"/>
      <c r="N69933" s="120"/>
      <c r="U69933" s="121"/>
      <c r="V69933" s="122"/>
      <c r="W69933" s="123"/>
      <c r="AC69933" s="123"/>
    </row>
    <row r="69934" spans="5:29" s="2" customFormat="1">
      <c r="E69934" s="120"/>
      <c r="M69934" s="120"/>
      <c r="N69934" s="120"/>
      <c r="U69934" s="121"/>
      <c r="V69934" s="122"/>
      <c r="W69934" s="123"/>
      <c r="AC69934" s="123"/>
    </row>
    <row r="69935" spans="5:29" s="2" customFormat="1">
      <c r="E69935" s="120"/>
      <c r="M69935" s="120"/>
      <c r="N69935" s="120"/>
      <c r="U69935" s="121"/>
      <c r="V69935" s="122"/>
      <c r="W69935" s="123"/>
      <c r="AC69935" s="123"/>
    </row>
    <row r="69936" spans="5:29" s="2" customFormat="1">
      <c r="E69936" s="120"/>
      <c r="M69936" s="120"/>
      <c r="N69936" s="120"/>
      <c r="U69936" s="121"/>
      <c r="V69936" s="122"/>
      <c r="W69936" s="123"/>
      <c r="AC69936" s="123"/>
    </row>
    <row r="69937" spans="5:29" s="2" customFormat="1">
      <c r="E69937" s="120"/>
      <c r="M69937" s="120"/>
      <c r="N69937" s="120"/>
      <c r="U69937" s="121"/>
      <c r="V69937" s="122"/>
      <c r="W69937" s="123"/>
      <c r="AC69937" s="123"/>
    </row>
    <row r="69938" spans="5:29" s="2" customFormat="1">
      <c r="E69938" s="120"/>
      <c r="M69938" s="120"/>
      <c r="N69938" s="120"/>
      <c r="U69938" s="121"/>
      <c r="V69938" s="122"/>
      <c r="W69938" s="123"/>
      <c r="AC69938" s="123"/>
    </row>
    <row r="69939" spans="5:29" s="2" customFormat="1">
      <c r="E69939" s="120"/>
      <c r="M69939" s="120"/>
      <c r="N69939" s="120"/>
      <c r="U69939" s="121"/>
      <c r="V69939" s="122"/>
      <c r="W69939" s="123"/>
      <c r="AC69939" s="123"/>
    </row>
    <row r="69940" spans="5:29" s="2" customFormat="1">
      <c r="E69940" s="120"/>
      <c r="M69940" s="120"/>
      <c r="N69940" s="120"/>
      <c r="U69940" s="121"/>
      <c r="V69940" s="122"/>
      <c r="W69940" s="123"/>
      <c r="AC69940" s="123"/>
    </row>
    <row r="69941" spans="5:29" s="2" customFormat="1">
      <c r="E69941" s="120"/>
      <c r="M69941" s="120"/>
      <c r="N69941" s="120"/>
      <c r="U69941" s="121"/>
      <c r="V69941" s="122"/>
      <c r="W69941" s="123"/>
      <c r="AC69941" s="123"/>
    </row>
    <row r="69942" spans="5:29" s="2" customFormat="1">
      <c r="E69942" s="120"/>
      <c r="M69942" s="120"/>
      <c r="N69942" s="120"/>
      <c r="U69942" s="121"/>
      <c r="V69942" s="122"/>
      <c r="W69942" s="123"/>
      <c r="AC69942" s="123"/>
    </row>
    <row r="69943" spans="5:29" s="2" customFormat="1">
      <c r="E69943" s="120"/>
      <c r="M69943" s="120"/>
      <c r="N69943" s="120"/>
      <c r="U69943" s="121"/>
      <c r="V69943" s="122"/>
      <c r="W69943" s="123"/>
      <c r="AC69943" s="123"/>
    </row>
    <row r="69944" spans="5:29" s="2" customFormat="1">
      <c r="E69944" s="120"/>
      <c r="M69944" s="120"/>
      <c r="N69944" s="120"/>
      <c r="U69944" s="121"/>
      <c r="V69944" s="122"/>
      <c r="W69944" s="123"/>
      <c r="AC69944" s="123"/>
    </row>
    <row r="69945" spans="5:29" s="2" customFormat="1">
      <c r="E69945" s="120"/>
      <c r="M69945" s="120"/>
      <c r="N69945" s="120"/>
      <c r="U69945" s="121"/>
      <c r="V69945" s="122"/>
      <c r="W69945" s="123"/>
      <c r="AC69945" s="123"/>
    </row>
    <row r="69946" spans="5:29" s="2" customFormat="1">
      <c r="E69946" s="120"/>
      <c r="M69946" s="120"/>
      <c r="N69946" s="120"/>
      <c r="U69946" s="121"/>
      <c r="V69946" s="122"/>
      <c r="W69946" s="123"/>
      <c r="AC69946" s="123"/>
    </row>
    <row r="69947" spans="5:29" s="2" customFormat="1">
      <c r="E69947" s="120"/>
      <c r="M69947" s="120"/>
      <c r="N69947" s="120"/>
      <c r="U69947" s="121"/>
      <c r="V69947" s="122"/>
      <c r="W69947" s="123"/>
      <c r="AC69947" s="123"/>
    </row>
    <row r="69948" spans="5:29" s="2" customFormat="1">
      <c r="E69948" s="120"/>
      <c r="M69948" s="120"/>
      <c r="N69948" s="120"/>
      <c r="U69948" s="121"/>
      <c r="V69948" s="122"/>
      <c r="W69948" s="123"/>
      <c r="AC69948" s="123"/>
    </row>
    <row r="69949" spans="5:29" s="2" customFormat="1">
      <c r="E69949" s="120"/>
      <c r="M69949" s="120"/>
      <c r="N69949" s="120"/>
      <c r="U69949" s="121"/>
      <c r="V69949" s="122"/>
      <c r="W69949" s="123"/>
      <c r="AC69949" s="123"/>
    </row>
    <row r="69950" spans="5:29" s="2" customFormat="1">
      <c r="E69950" s="120"/>
      <c r="M69950" s="120"/>
      <c r="N69950" s="120"/>
      <c r="U69950" s="121"/>
      <c r="V69950" s="122"/>
      <c r="W69950" s="123"/>
      <c r="AC69950" s="123"/>
    </row>
    <row r="69951" spans="5:29" s="2" customFormat="1">
      <c r="E69951" s="120"/>
      <c r="M69951" s="120"/>
      <c r="N69951" s="120"/>
      <c r="U69951" s="121"/>
      <c r="V69951" s="122"/>
      <c r="W69951" s="123"/>
      <c r="AC69951" s="123"/>
    </row>
    <row r="69952" spans="5:29" s="2" customFormat="1">
      <c r="E69952" s="120"/>
      <c r="M69952" s="120"/>
      <c r="N69952" s="120"/>
      <c r="U69952" s="121"/>
      <c r="V69952" s="122"/>
      <c r="W69952" s="123"/>
      <c r="AC69952" s="123"/>
    </row>
    <row r="69953" spans="5:29" s="2" customFormat="1">
      <c r="E69953" s="120"/>
      <c r="M69953" s="120"/>
      <c r="N69953" s="120"/>
      <c r="U69953" s="121"/>
      <c r="V69953" s="122"/>
      <c r="W69953" s="123"/>
      <c r="AC69953" s="123"/>
    </row>
    <row r="69954" spans="5:29" s="2" customFormat="1">
      <c r="E69954" s="120"/>
      <c r="M69954" s="120"/>
      <c r="N69954" s="120"/>
      <c r="U69954" s="121"/>
      <c r="V69954" s="122"/>
      <c r="W69954" s="123"/>
      <c r="AC69954" s="123"/>
    </row>
    <row r="69955" spans="5:29" s="2" customFormat="1">
      <c r="E69955" s="120"/>
      <c r="M69955" s="120"/>
      <c r="N69955" s="120"/>
      <c r="U69955" s="121"/>
      <c r="V69955" s="122"/>
      <c r="W69955" s="123"/>
      <c r="AC69955" s="123"/>
    </row>
    <row r="69956" spans="5:29" s="2" customFormat="1">
      <c r="E69956" s="120"/>
      <c r="M69956" s="120"/>
      <c r="N69956" s="120"/>
      <c r="U69956" s="121"/>
      <c r="V69956" s="122"/>
      <c r="W69956" s="123"/>
      <c r="AC69956" s="123"/>
    </row>
    <row r="69957" spans="5:29" s="2" customFormat="1">
      <c r="E69957" s="120"/>
      <c r="M69957" s="120"/>
      <c r="N69957" s="120"/>
      <c r="U69957" s="121"/>
      <c r="V69957" s="122"/>
      <c r="W69957" s="123"/>
      <c r="AC69957" s="123"/>
    </row>
    <row r="69958" spans="5:29" s="2" customFormat="1">
      <c r="E69958" s="120"/>
      <c r="M69958" s="120"/>
      <c r="N69958" s="120"/>
      <c r="U69958" s="121"/>
      <c r="V69958" s="122"/>
      <c r="W69958" s="123"/>
      <c r="AC69958" s="123"/>
    </row>
    <row r="69959" spans="5:29" s="2" customFormat="1">
      <c r="E69959" s="120"/>
      <c r="M69959" s="120"/>
      <c r="N69959" s="120"/>
      <c r="U69959" s="121"/>
      <c r="V69959" s="122"/>
      <c r="W69959" s="123"/>
      <c r="AC69959" s="123"/>
    </row>
    <row r="69960" spans="5:29" s="2" customFormat="1">
      <c r="E69960" s="120"/>
      <c r="M69960" s="120"/>
      <c r="N69960" s="120"/>
      <c r="U69960" s="121"/>
      <c r="V69960" s="122"/>
      <c r="W69960" s="123"/>
      <c r="AC69960" s="123"/>
    </row>
    <row r="69961" spans="5:29" s="2" customFormat="1">
      <c r="E69961" s="120"/>
      <c r="M69961" s="120"/>
      <c r="N69961" s="120"/>
      <c r="U69961" s="121"/>
      <c r="V69961" s="122"/>
      <c r="W69961" s="123"/>
      <c r="AC69961" s="123"/>
    </row>
    <row r="69962" spans="5:29" s="2" customFormat="1">
      <c r="E69962" s="120"/>
      <c r="M69962" s="120"/>
      <c r="N69962" s="120"/>
      <c r="U69962" s="121"/>
      <c r="V69962" s="122"/>
      <c r="W69962" s="123"/>
      <c r="AC69962" s="123"/>
    </row>
    <row r="69963" spans="5:29" s="2" customFormat="1">
      <c r="E69963" s="120"/>
      <c r="M69963" s="120"/>
      <c r="N69963" s="120"/>
      <c r="U69963" s="121"/>
      <c r="V69963" s="122"/>
      <c r="W69963" s="123"/>
      <c r="AC69963" s="123"/>
    </row>
    <row r="69964" spans="5:29" s="2" customFormat="1">
      <c r="E69964" s="120"/>
      <c r="M69964" s="120"/>
      <c r="N69964" s="120"/>
      <c r="U69964" s="121"/>
      <c r="V69964" s="122"/>
      <c r="W69964" s="123"/>
      <c r="AC69964" s="123"/>
    </row>
    <row r="69965" spans="5:29" s="2" customFormat="1">
      <c r="E69965" s="120"/>
      <c r="M69965" s="120"/>
      <c r="N69965" s="120"/>
      <c r="U69965" s="121"/>
      <c r="V69965" s="122"/>
      <c r="W69965" s="123"/>
      <c r="AC69965" s="123"/>
    </row>
    <row r="69966" spans="5:29" s="2" customFormat="1">
      <c r="E69966" s="120"/>
      <c r="M69966" s="120"/>
      <c r="N69966" s="120"/>
      <c r="U69966" s="121"/>
      <c r="V69966" s="122"/>
      <c r="W69966" s="123"/>
      <c r="AC69966" s="123"/>
    </row>
    <row r="69967" spans="5:29" s="2" customFormat="1">
      <c r="E69967" s="120"/>
      <c r="M69967" s="120"/>
      <c r="N69967" s="120"/>
      <c r="U69967" s="121"/>
      <c r="V69967" s="122"/>
      <c r="W69967" s="123"/>
      <c r="AC69967" s="123"/>
    </row>
    <row r="69968" spans="5:29" s="2" customFormat="1">
      <c r="E69968" s="120"/>
      <c r="M69968" s="120"/>
      <c r="N69968" s="120"/>
      <c r="U69968" s="121"/>
      <c r="V69968" s="122"/>
      <c r="W69968" s="123"/>
      <c r="AC69968" s="123"/>
    </row>
    <row r="69969" spans="5:29" s="2" customFormat="1">
      <c r="E69969" s="120"/>
      <c r="M69969" s="120"/>
      <c r="N69969" s="120"/>
      <c r="U69969" s="121"/>
      <c r="V69969" s="122"/>
      <c r="W69969" s="123"/>
      <c r="AC69969" s="123"/>
    </row>
    <row r="69970" spans="5:29" s="2" customFormat="1">
      <c r="E69970" s="120"/>
      <c r="M69970" s="120"/>
      <c r="N69970" s="120"/>
      <c r="U69970" s="121"/>
      <c r="V69970" s="122"/>
      <c r="W69970" s="123"/>
      <c r="AC69970" s="123"/>
    </row>
    <row r="69971" spans="5:29" s="2" customFormat="1">
      <c r="E69971" s="120"/>
      <c r="M69971" s="120"/>
      <c r="N69971" s="120"/>
      <c r="U69971" s="121"/>
      <c r="V69971" s="122"/>
      <c r="W69971" s="123"/>
      <c r="AC69971" s="123"/>
    </row>
    <row r="69972" spans="5:29" s="2" customFormat="1">
      <c r="E69972" s="120"/>
      <c r="M69972" s="120"/>
      <c r="N69972" s="120"/>
      <c r="U69972" s="121"/>
      <c r="V69972" s="122"/>
      <c r="W69972" s="123"/>
      <c r="AC69972" s="123"/>
    </row>
    <row r="69973" spans="5:29" s="2" customFormat="1">
      <c r="E69973" s="120"/>
      <c r="M69973" s="120"/>
      <c r="N69973" s="120"/>
      <c r="U69973" s="121"/>
      <c r="V69973" s="122"/>
      <c r="W69973" s="123"/>
      <c r="AC69973" s="123"/>
    </row>
    <row r="69974" spans="5:29" s="2" customFormat="1">
      <c r="E69974" s="120"/>
      <c r="M69974" s="120"/>
      <c r="N69974" s="120"/>
      <c r="U69974" s="121"/>
      <c r="V69974" s="122"/>
      <c r="W69974" s="123"/>
      <c r="AC69974" s="123"/>
    </row>
    <row r="69975" spans="5:29" s="2" customFormat="1">
      <c r="E69975" s="120"/>
      <c r="M69975" s="120"/>
      <c r="N69975" s="120"/>
      <c r="U69975" s="121"/>
      <c r="V69975" s="122"/>
      <c r="W69975" s="123"/>
      <c r="AC69975" s="123"/>
    </row>
    <row r="69976" spans="5:29" s="2" customFormat="1">
      <c r="E69976" s="120"/>
      <c r="M69976" s="120"/>
      <c r="N69976" s="120"/>
      <c r="U69976" s="121"/>
      <c r="V69976" s="122"/>
      <c r="W69976" s="123"/>
      <c r="AC69976" s="123"/>
    </row>
    <row r="69977" spans="5:29" s="2" customFormat="1">
      <c r="E69977" s="120"/>
      <c r="M69977" s="120"/>
      <c r="N69977" s="120"/>
      <c r="U69977" s="121"/>
      <c r="V69977" s="122"/>
      <c r="W69977" s="123"/>
      <c r="AC69977" s="123"/>
    </row>
    <row r="69978" spans="5:29" s="2" customFormat="1">
      <c r="E69978" s="120"/>
      <c r="M69978" s="120"/>
      <c r="N69978" s="120"/>
      <c r="U69978" s="121"/>
      <c r="V69978" s="122"/>
      <c r="W69978" s="123"/>
      <c r="AC69978" s="123"/>
    </row>
    <row r="69979" spans="5:29" s="2" customFormat="1">
      <c r="E69979" s="120"/>
      <c r="M69979" s="120"/>
      <c r="N69979" s="120"/>
      <c r="U69979" s="121"/>
      <c r="V69979" s="122"/>
      <c r="W69979" s="123"/>
      <c r="AC69979" s="123"/>
    </row>
    <row r="69980" spans="5:29" s="2" customFormat="1">
      <c r="E69980" s="120"/>
      <c r="M69980" s="120"/>
      <c r="N69980" s="120"/>
      <c r="U69980" s="121"/>
      <c r="V69980" s="122"/>
      <c r="W69980" s="123"/>
      <c r="AC69980" s="123"/>
    </row>
    <row r="69981" spans="5:29" s="2" customFormat="1">
      <c r="E69981" s="120"/>
      <c r="M69981" s="120"/>
      <c r="N69981" s="120"/>
      <c r="U69981" s="121"/>
      <c r="V69981" s="122"/>
      <c r="W69981" s="123"/>
      <c r="AC69981" s="123"/>
    </row>
    <row r="69982" spans="5:29" s="2" customFormat="1">
      <c r="E69982" s="120"/>
      <c r="M69982" s="120"/>
      <c r="N69982" s="120"/>
      <c r="U69982" s="121"/>
      <c r="V69982" s="122"/>
      <c r="W69982" s="123"/>
      <c r="AC69982" s="123"/>
    </row>
    <row r="69983" spans="5:29" s="2" customFormat="1">
      <c r="E69983" s="120"/>
      <c r="M69983" s="120"/>
      <c r="N69983" s="120"/>
      <c r="U69983" s="121"/>
      <c r="V69983" s="122"/>
      <c r="W69983" s="123"/>
      <c r="AC69983" s="123"/>
    </row>
    <row r="69984" spans="5:29" s="2" customFormat="1">
      <c r="E69984" s="120"/>
      <c r="M69984" s="120"/>
      <c r="N69984" s="120"/>
      <c r="U69984" s="121"/>
      <c r="V69984" s="122"/>
      <c r="W69984" s="123"/>
      <c r="AC69984" s="123"/>
    </row>
    <row r="69985" spans="5:29" s="2" customFormat="1">
      <c r="E69985" s="120"/>
      <c r="M69985" s="120"/>
      <c r="N69985" s="120"/>
      <c r="U69985" s="121"/>
      <c r="V69985" s="122"/>
      <c r="W69985" s="123"/>
      <c r="AC69985" s="123"/>
    </row>
    <row r="69986" spans="5:29" s="2" customFormat="1">
      <c r="E69986" s="120"/>
      <c r="M69986" s="120"/>
      <c r="N69986" s="120"/>
      <c r="U69986" s="121"/>
      <c r="V69986" s="122"/>
      <c r="W69986" s="123"/>
      <c r="AC69986" s="123"/>
    </row>
    <row r="69987" spans="5:29" s="2" customFormat="1">
      <c r="E69987" s="120"/>
      <c r="M69987" s="120"/>
      <c r="N69987" s="120"/>
      <c r="U69987" s="121"/>
      <c r="V69987" s="122"/>
      <c r="W69987" s="123"/>
      <c r="AC69987" s="123"/>
    </row>
    <row r="69988" spans="5:29" s="2" customFormat="1">
      <c r="E69988" s="120"/>
      <c r="M69988" s="120"/>
      <c r="N69988" s="120"/>
      <c r="U69988" s="121"/>
      <c r="V69988" s="122"/>
      <c r="W69988" s="123"/>
      <c r="AC69988" s="123"/>
    </row>
    <row r="69989" spans="5:29" s="2" customFormat="1">
      <c r="E69989" s="120"/>
      <c r="M69989" s="120"/>
      <c r="N69989" s="120"/>
      <c r="U69989" s="121"/>
      <c r="V69989" s="122"/>
      <c r="W69989" s="123"/>
      <c r="AC69989" s="123"/>
    </row>
    <row r="69990" spans="5:29" s="2" customFormat="1">
      <c r="E69990" s="120"/>
      <c r="M69990" s="120"/>
      <c r="N69990" s="120"/>
      <c r="U69990" s="121"/>
      <c r="V69990" s="122"/>
      <c r="W69990" s="123"/>
      <c r="AC69990" s="123"/>
    </row>
    <row r="69991" spans="5:29" s="2" customFormat="1">
      <c r="E69991" s="120"/>
      <c r="M69991" s="120"/>
      <c r="N69991" s="120"/>
      <c r="U69991" s="121"/>
      <c r="V69991" s="122"/>
      <c r="W69991" s="123"/>
      <c r="AC69991" s="123"/>
    </row>
    <row r="69992" spans="5:29" s="2" customFormat="1">
      <c r="E69992" s="120"/>
      <c r="M69992" s="120"/>
      <c r="N69992" s="120"/>
      <c r="U69992" s="121"/>
      <c r="V69992" s="122"/>
      <c r="W69992" s="123"/>
      <c r="AC69992" s="123"/>
    </row>
    <row r="69993" spans="5:29" s="2" customFormat="1">
      <c r="E69993" s="120"/>
      <c r="M69993" s="120"/>
      <c r="N69993" s="120"/>
      <c r="U69993" s="121"/>
      <c r="V69993" s="122"/>
      <c r="W69993" s="123"/>
      <c r="AC69993" s="123"/>
    </row>
    <row r="69994" spans="5:29" s="2" customFormat="1">
      <c r="E69994" s="120"/>
      <c r="M69994" s="120"/>
      <c r="N69994" s="120"/>
      <c r="U69994" s="121"/>
      <c r="V69994" s="122"/>
      <c r="W69994" s="123"/>
      <c r="AC69994" s="123"/>
    </row>
    <row r="69995" spans="5:29" s="2" customFormat="1">
      <c r="E69995" s="120"/>
      <c r="M69995" s="120"/>
      <c r="N69995" s="120"/>
      <c r="U69995" s="121"/>
      <c r="V69995" s="122"/>
      <c r="W69995" s="123"/>
      <c r="AC69995" s="123"/>
    </row>
    <row r="69996" spans="5:29" s="2" customFormat="1">
      <c r="E69996" s="120"/>
      <c r="M69996" s="120"/>
      <c r="N69996" s="120"/>
      <c r="U69996" s="121"/>
      <c r="V69996" s="122"/>
      <c r="W69996" s="123"/>
      <c r="AC69996" s="123"/>
    </row>
    <row r="69997" spans="5:29" s="2" customFormat="1">
      <c r="E69997" s="120"/>
      <c r="M69997" s="120"/>
      <c r="N69997" s="120"/>
      <c r="U69997" s="121"/>
      <c r="V69997" s="122"/>
      <c r="W69997" s="123"/>
      <c r="AC69997" s="123"/>
    </row>
    <row r="69998" spans="5:29" s="2" customFormat="1">
      <c r="E69998" s="120"/>
      <c r="M69998" s="120"/>
      <c r="N69998" s="120"/>
      <c r="U69998" s="121"/>
      <c r="V69998" s="122"/>
      <c r="W69998" s="123"/>
      <c r="AC69998" s="123"/>
    </row>
    <row r="69999" spans="5:29" s="2" customFormat="1">
      <c r="E69999" s="120"/>
      <c r="M69999" s="120"/>
      <c r="N69999" s="120"/>
      <c r="U69999" s="121"/>
      <c r="V69999" s="122"/>
      <c r="W69999" s="123"/>
      <c r="AC69999" s="123"/>
    </row>
    <row r="70000" spans="5:29" s="2" customFormat="1">
      <c r="E70000" s="120"/>
      <c r="M70000" s="120"/>
      <c r="N70000" s="120"/>
      <c r="U70000" s="121"/>
      <c r="V70000" s="122"/>
      <c r="W70000" s="123"/>
      <c r="AC70000" s="123"/>
    </row>
    <row r="70001" spans="5:29" s="2" customFormat="1">
      <c r="E70001" s="120"/>
      <c r="M70001" s="120"/>
      <c r="N70001" s="120"/>
      <c r="U70001" s="121"/>
      <c r="V70001" s="122"/>
      <c r="W70001" s="123"/>
      <c r="AC70001" s="123"/>
    </row>
    <row r="70002" spans="5:29" s="2" customFormat="1">
      <c r="E70002" s="120"/>
      <c r="M70002" s="120"/>
      <c r="N70002" s="120"/>
      <c r="U70002" s="121"/>
      <c r="V70002" s="122"/>
      <c r="W70002" s="123"/>
      <c r="AC70002" s="123"/>
    </row>
    <row r="70003" spans="5:29" s="2" customFormat="1">
      <c r="E70003" s="120"/>
      <c r="M70003" s="120"/>
      <c r="N70003" s="120"/>
      <c r="U70003" s="121"/>
      <c r="V70003" s="122"/>
      <c r="W70003" s="123"/>
      <c r="AC70003" s="123"/>
    </row>
    <row r="70004" spans="5:29" s="2" customFormat="1">
      <c r="E70004" s="120"/>
      <c r="M70004" s="120"/>
      <c r="N70004" s="120"/>
      <c r="U70004" s="121"/>
      <c r="V70004" s="122"/>
      <c r="W70004" s="123"/>
      <c r="AC70004" s="123"/>
    </row>
    <row r="70005" spans="5:29" s="2" customFormat="1">
      <c r="E70005" s="120"/>
      <c r="M70005" s="120"/>
      <c r="N70005" s="120"/>
      <c r="U70005" s="121"/>
      <c r="V70005" s="122"/>
      <c r="W70005" s="123"/>
      <c r="AC70005" s="123"/>
    </row>
    <row r="70006" spans="5:29" s="2" customFormat="1">
      <c r="E70006" s="120"/>
      <c r="M70006" s="120"/>
      <c r="N70006" s="120"/>
      <c r="U70006" s="121"/>
      <c r="V70006" s="122"/>
      <c r="W70006" s="123"/>
      <c r="AC70006" s="123"/>
    </row>
    <row r="70007" spans="5:29" s="2" customFormat="1">
      <c r="E70007" s="120"/>
      <c r="M70007" s="120"/>
      <c r="N70007" s="120"/>
      <c r="U70007" s="121"/>
      <c r="V70007" s="122"/>
      <c r="W70007" s="123"/>
      <c r="AC70007" s="123"/>
    </row>
    <row r="70008" spans="5:29" s="2" customFormat="1">
      <c r="E70008" s="120"/>
      <c r="M70008" s="120"/>
      <c r="N70008" s="120"/>
      <c r="U70008" s="121"/>
      <c r="V70008" s="122"/>
      <c r="W70008" s="123"/>
      <c r="AC70008" s="123"/>
    </row>
    <row r="70009" spans="5:29" s="2" customFormat="1">
      <c r="E70009" s="120"/>
      <c r="M70009" s="120"/>
      <c r="N70009" s="120"/>
      <c r="U70009" s="121"/>
      <c r="V70009" s="122"/>
      <c r="W70009" s="123"/>
      <c r="AC70009" s="123"/>
    </row>
    <row r="70010" spans="5:29" s="2" customFormat="1">
      <c r="E70010" s="120"/>
      <c r="M70010" s="120"/>
      <c r="N70010" s="120"/>
      <c r="U70010" s="121"/>
      <c r="V70010" s="122"/>
      <c r="W70010" s="123"/>
      <c r="AC70010" s="123"/>
    </row>
    <row r="70011" spans="5:29" s="2" customFormat="1">
      <c r="E70011" s="120"/>
      <c r="M70011" s="120"/>
      <c r="N70011" s="120"/>
      <c r="U70011" s="121"/>
      <c r="V70011" s="122"/>
      <c r="W70011" s="123"/>
      <c r="AC70011" s="123"/>
    </row>
    <row r="70012" spans="5:29" s="2" customFormat="1">
      <c r="E70012" s="120"/>
      <c r="M70012" s="120"/>
      <c r="N70012" s="120"/>
      <c r="U70012" s="121"/>
      <c r="V70012" s="122"/>
      <c r="W70012" s="123"/>
      <c r="AC70012" s="123"/>
    </row>
    <row r="70013" spans="5:29" s="2" customFormat="1">
      <c r="E70013" s="120"/>
      <c r="M70013" s="120"/>
      <c r="N70013" s="120"/>
      <c r="U70013" s="121"/>
      <c r="V70013" s="122"/>
      <c r="W70013" s="123"/>
      <c r="AC70013" s="123"/>
    </row>
    <row r="70014" spans="5:29" s="2" customFormat="1">
      <c r="E70014" s="120"/>
      <c r="M70014" s="120"/>
      <c r="N70014" s="120"/>
      <c r="U70014" s="121"/>
      <c r="V70014" s="122"/>
      <c r="W70014" s="123"/>
      <c r="AC70014" s="123"/>
    </row>
    <row r="70015" spans="5:29" s="2" customFormat="1">
      <c r="E70015" s="120"/>
      <c r="M70015" s="120"/>
      <c r="N70015" s="120"/>
      <c r="U70015" s="121"/>
      <c r="V70015" s="122"/>
      <c r="W70015" s="123"/>
      <c r="AC70015" s="123"/>
    </row>
    <row r="70016" spans="5:29" s="2" customFormat="1">
      <c r="E70016" s="120"/>
      <c r="M70016" s="120"/>
      <c r="N70016" s="120"/>
      <c r="U70016" s="121"/>
      <c r="V70016" s="122"/>
      <c r="W70016" s="123"/>
      <c r="AC70016" s="123"/>
    </row>
    <row r="70017" spans="5:29" s="2" customFormat="1">
      <c r="E70017" s="120"/>
      <c r="M70017" s="120"/>
      <c r="N70017" s="120"/>
      <c r="U70017" s="121"/>
      <c r="V70017" s="122"/>
      <c r="W70017" s="123"/>
      <c r="AC70017" s="123"/>
    </row>
    <row r="70018" spans="5:29" s="2" customFormat="1">
      <c r="E70018" s="120"/>
      <c r="M70018" s="120"/>
      <c r="N70018" s="120"/>
      <c r="U70018" s="121"/>
      <c r="V70018" s="122"/>
      <c r="W70018" s="123"/>
      <c r="AC70018" s="123"/>
    </row>
    <row r="70019" spans="5:29" s="2" customFormat="1">
      <c r="E70019" s="120"/>
      <c r="M70019" s="120"/>
      <c r="N70019" s="120"/>
      <c r="U70019" s="121"/>
      <c r="V70019" s="122"/>
      <c r="W70019" s="123"/>
      <c r="AC70019" s="123"/>
    </row>
    <row r="70020" spans="5:29" s="2" customFormat="1">
      <c r="E70020" s="120"/>
      <c r="M70020" s="120"/>
      <c r="N70020" s="120"/>
      <c r="U70020" s="121"/>
      <c r="V70020" s="122"/>
      <c r="W70020" s="123"/>
      <c r="AC70020" s="123"/>
    </row>
    <row r="70021" spans="5:29" s="2" customFormat="1">
      <c r="E70021" s="120"/>
      <c r="M70021" s="120"/>
      <c r="N70021" s="120"/>
      <c r="U70021" s="121"/>
      <c r="V70021" s="122"/>
      <c r="W70021" s="123"/>
      <c r="AC70021" s="123"/>
    </row>
    <row r="70022" spans="5:29" s="2" customFormat="1">
      <c r="E70022" s="120"/>
      <c r="M70022" s="120"/>
      <c r="N70022" s="120"/>
      <c r="U70022" s="121"/>
      <c r="V70022" s="122"/>
      <c r="W70022" s="123"/>
      <c r="AC70022" s="123"/>
    </row>
    <row r="70023" spans="5:29" s="2" customFormat="1">
      <c r="E70023" s="120"/>
      <c r="M70023" s="120"/>
      <c r="N70023" s="120"/>
      <c r="U70023" s="121"/>
      <c r="V70023" s="122"/>
      <c r="W70023" s="123"/>
      <c r="AC70023" s="123"/>
    </row>
    <row r="70024" spans="5:29" s="2" customFormat="1">
      <c r="E70024" s="120"/>
      <c r="M70024" s="120"/>
      <c r="N70024" s="120"/>
      <c r="U70024" s="121"/>
      <c r="V70024" s="122"/>
      <c r="W70024" s="123"/>
      <c r="AC70024" s="123"/>
    </row>
    <row r="70025" spans="5:29" s="2" customFormat="1">
      <c r="E70025" s="120"/>
      <c r="M70025" s="120"/>
      <c r="N70025" s="120"/>
      <c r="U70025" s="121"/>
      <c r="V70025" s="122"/>
      <c r="W70025" s="123"/>
      <c r="AC70025" s="123"/>
    </row>
    <row r="70026" spans="5:29" s="2" customFormat="1">
      <c r="E70026" s="120"/>
      <c r="M70026" s="120"/>
      <c r="N70026" s="120"/>
      <c r="U70026" s="121"/>
      <c r="V70026" s="122"/>
      <c r="W70026" s="123"/>
      <c r="AC70026" s="123"/>
    </row>
    <row r="70027" spans="5:29" s="2" customFormat="1">
      <c r="E70027" s="120"/>
      <c r="M70027" s="120"/>
      <c r="N70027" s="120"/>
      <c r="U70027" s="121"/>
      <c r="V70027" s="122"/>
      <c r="W70027" s="123"/>
      <c r="AC70027" s="123"/>
    </row>
    <row r="70028" spans="5:29" s="2" customFormat="1">
      <c r="E70028" s="120"/>
      <c r="M70028" s="120"/>
      <c r="N70028" s="120"/>
      <c r="U70028" s="121"/>
      <c r="V70028" s="122"/>
      <c r="W70028" s="123"/>
      <c r="AC70028" s="123"/>
    </row>
    <row r="70029" spans="5:29" s="2" customFormat="1">
      <c r="E70029" s="120"/>
      <c r="M70029" s="120"/>
      <c r="N70029" s="120"/>
      <c r="U70029" s="121"/>
      <c r="V70029" s="122"/>
      <c r="W70029" s="123"/>
      <c r="AC70029" s="123"/>
    </row>
    <row r="70030" spans="5:29" s="2" customFormat="1">
      <c r="E70030" s="120"/>
      <c r="M70030" s="120"/>
      <c r="N70030" s="120"/>
      <c r="U70030" s="121"/>
      <c r="V70030" s="122"/>
      <c r="W70030" s="123"/>
      <c r="AC70030" s="123"/>
    </row>
    <row r="70031" spans="5:29" s="2" customFormat="1">
      <c r="E70031" s="120"/>
      <c r="M70031" s="120"/>
      <c r="N70031" s="120"/>
      <c r="U70031" s="121"/>
      <c r="V70031" s="122"/>
      <c r="W70031" s="123"/>
      <c r="AC70031" s="123"/>
    </row>
    <row r="70032" spans="5:29" s="2" customFormat="1">
      <c r="E70032" s="120"/>
      <c r="M70032" s="120"/>
      <c r="N70032" s="120"/>
      <c r="U70032" s="121"/>
      <c r="V70032" s="122"/>
      <c r="W70032" s="123"/>
      <c r="AC70032" s="123"/>
    </row>
    <row r="70033" spans="5:29" s="2" customFormat="1">
      <c r="E70033" s="120"/>
      <c r="M70033" s="120"/>
      <c r="N70033" s="120"/>
      <c r="U70033" s="121"/>
      <c r="V70033" s="122"/>
      <c r="W70033" s="123"/>
      <c r="AC70033" s="123"/>
    </row>
    <row r="70034" spans="5:29" s="2" customFormat="1">
      <c r="E70034" s="120"/>
      <c r="M70034" s="120"/>
      <c r="N70034" s="120"/>
      <c r="U70034" s="121"/>
      <c r="V70034" s="122"/>
      <c r="W70034" s="123"/>
      <c r="AC70034" s="123"/>
    </row>
    <row r="70035" spans="5:29" s="2" customFormat="1">
      <c r="E70035" s="120"/>
      <c r="M70035" s="120"/>
      <c r="N70035" s="120"/>
      <c r="U70035" s="121"/>
      <c r="V70035" s="122"/>
      <c r="W70035" s="123"/>
      <c r="AC70035" s="123"/>
    </row>
    <row r="70036" spans="5:29" s="2" customFormat="1">
      <c r="E70036" s="120"/>
      <c r="M70036" s="120"/>
      <c r="N70036" s="120"/>
      <c r="U70036" s="121"/>
      <c r="V70036" s="122"/>
      <c r="W70036" s="123"/>
      <c r="AC70036" s="123"/>
    </row>
    <row r="70037" spans="5:29" s="2" customFormat="1">
      <c r="E70037" s="120"/>
      <c r="M70037" s="120"/>
      <c r="N70037" s="120"/>
      <c r="U70037" s="121"/>
      <c r="V70037" s="122"/>
      <c r="W70037" s="123"/>
      <c r="AC70037" s="123"/>
    </row>
    <row r="70038" spans="5:29" s="2" customFormat="1">
      <c r="E70038" s="120"/>
      <c r="M70038" s="120"/>
      <c r="N70038" s="120"/>
      <c r="U70038" s="121"/>
      <c r="V70038" s="122"/>
      <c r="W70038" s="123"/>
      <c r="AC70038" s="123"/>
    </row>
    <row r="70039" spans="5:29" s="2" customFormat="1">
      <c r="E70039" s="120"/>
      <c r="M70039" s="120"/>
      <c r="N70039" s="120"/>
      <c r="U70039" s="121"/>
      <c r="V70039" s="122"/>
      <c r="W70039" s="123"/>
      <c r="AC70039" s="123"/>
    </row>
    <row r="70040" spans="5:29" s="2" customFormat="1">
      <c r="E70040" s="120"/>
      <c r="M70040" s="120"/>
      <c r="N70040" s="120"/>
      <c r="U70040" s="121"/>
      <c r="V70040" s="122"/>
      <c r="W70040" s="123"/>
      <c r="AC70040" s="123"/>
    </row>
    <row r="70041" spans="5:29" s="2" customFormat="1">
      <c r="E70041" s="120"/>
      <c r="M70041" s="120"/>
      <c r="N70041" s="120"/>
      <c r="U70041" s="121"/>
      <c r="V70041" s="122"/>
      <c r="W70041" s="123"/>
      <c r="AC70041" s="123"/>
    </row>
    <row r="70042" spans="5:29" s="2" customFormat="1">
      <c r="E70042" s="120"/>
      <c r="M70042" s="120"/>
      <c r="N70042" s="120"/>
      <c r="U70042" s="121"/>
      <c r="V70042" s="122"/>
      <c r="W70042" s="123"/>
      <c r="AC70042" s="123"/>
    </row>
    <row r="70043" spans="5:29" s="2" customFormat="1">
      <c r="E70043" s="120"/>
      <c r="M70043" s="120"/>
      <c r="N70043" s="120"/>
      <c r="U70043" s="121"/>
      <c r="V70043" s="122"/>
      <c r="W70043" s="123"/>
      <c r="AC70043" s="123"/>
    </row>
    <row r="70044" spans="5:29" s="2" customFormat="1">
      <c r="E70044" s="120"/>
      <c r="M70044" s="120"/>
      <c r="N70044" s="120"/>
      <c r="U70044" s="121"/>
      <c r="V70044" s="122"/>
      <c r="W70044" s="123"/>
      <c r="AC70044" s="123"/>
    </row>
    <row r="70045" spans="5:29" s="2" customFormat="1">
      <c r="E70045" s="120"/>
      <c r="M70045" s="120"/>
      <c r="N70045" s="120"/>
      <c r="U70045" s="121"/>
      <c r="V70045" s="122"/>
      <c r="W70045" s="123"/>
      <c r="AC70045" s="123"/>
    </row>
    <row r="70046" spans="5:29" s="2" customFormat="1">
      <c r="E70046" s="120"/>
      <c r="M70046" s="120"/>
      <c r="N70046" s="120"/>
      <c r="U70046" s="121"/>
      <c r="V70046" s="122"/>
      <c r="W70046" s="123"/>
      <c r="AC70046" s="123"/>
    </row>
    <row r="70047" spans="5:29" s="2" customFormat="1">
      <c r="E70047" s="120"/>
      <c r="M70047" s="120"/>
      <c r="N70047" s="120"/>
      <c r="U70047" s="121"/>
      <c r="V70047" s="122"/>
      <c r="W70047" s="123"/>
      <c r="AC70047" s="123"/>
    </row>
    <row r="70048" spans="5:29" s="2" customFormat="1">
      <c r="E70048" s="120"/>
      <c r="M70048" s="120"/>
      <c r="N70048" s="120"/>
      <c r="U70048" s="121"/>
      <c r="V70048" s="122"/>
      <c r="W70048" s="123"/>
      <c r="AC70048" s="123"/>
    </row>
    <row r="70049" spans="5:29" s="2" customFormat="1">
      <c r="E70049" s="120"/>
      <c r="M70049" s="120"/>
      <c r="N70049" s="120"/>
      <c r="U70049" s="121"/>
      <c r="V70049" s="122"/>
      <c r="W70049" s="123"/>
      <c r="AC70049" s="123"/>
    </row>
    <row r="70050" spans="5:29" s="2" customFormat="1">
      <c r="E70050" s="120"/>
      <c r="M70050" s="120"/>
      <c r="N70050" s="120"/>
      <c r="U70050" s="121"/>
      <c r="V70050" s="122"/>
      <c r="W70050" s="123"/>
      <c r="AC70050" s="123"/>
    </row>
    <row r="70051" spans="5:29" s="2" customFormat="1">
      <c r="E70051" s="120"/>
      <c r="M70051" s="120"/>
      <c r="N70051" s="120"/>
      <c r="U70051" s="121"/>
      <c r="V70051" s="122"/>
      <c r="W70051" s="123"/>
      <c r="AC70051" s="123"/>
    </row>
    <row r="70052" spans="5:29" s="2" customFormat="1">
      <c r="E70052" s="120"/>
      <c r="M70052" s="120"/>
      <c r="N70052" s="120"/>
      <c r="U70052" s="121"/>
      <c r="V70052" s="122"/>
      <c r="W70052" s="123"/>
      <c r="AC70052" s="123"/>
    </row>
    <row r="70053" spans="5:29" s="2" customFormat="1">
      <c r="E70053" s="120"/>
      <c r="M70053" s="120"/>
      <c r="N70053" s="120"/>
      <c r="U70053" s="121"/>
      <c r="V70053" s="122"/>
      <c r="W70053" s="123"/>
      <c r="AC70053" s="123"/>
    </row>
    <row r="70054" spans="5:29" s="2" customFormat="1">
      <c r="E70054" s="120"/>
      <c r="M70054" s="120"/>
      <c r="N70054" s="120"/>
      <c r="U70054" s="121"/>
      <c r="V70054" s="122"/>
      <c r="W70054" s="123"/>
      <c r="AC70054" s="123"/>
    </row>
    <row r="70055" spans="5:29" s="2" customFormat="1">
      <c r="E70055" s="120"/>
      <c r="M70055" s="120"/>
      <c r="N70055" s="120"/>
      <c r="U70055" s="121"/>
      <c r="V70055" s="122"/>
      <c r="W70055" s="123"/>
      <c r="AC70055" s="123"/>
    </row>
    <row r="70056" spans="5:29" s="2" customFormat="1">
      <c r="E70056" s="120"/>
      <c r="M70056" s="120"/>
      <c r="N70056" s="120"/>
      <c r="U70056" s="121"/>
      <c r="V70056" s="122"/>
      <c r="W70056" s="123"/>
      <c r="AC70056" s="123"/>
    </row>
    <row r="70057" spans="5:29" s="2" customFormat="1">
      <c r="E70057" s="120"/>
      <c r="M70057" s="120"/>
      <c r="N70057" s="120"/>
      <c r="U70057" s="121"/>
      <c r="V70057" s="122"/>
      <c r="W70057" s="123"/>
      <c r="AC70057" s="123"/>
    </row>
    <row r="70058" spans="5:29" s="2" customFormat="1">
      <c r="E70058" s="120"/>
      <c r="M70058" s="120"/>
      <c r="N70058" s="120"/>
      <c r="U70058" s="121"/>
      <c r="V70058" s="122"/>
      <c r="W70058" s="123"/>
      <c r="AC70058" s="123"/>
    </row>
    <row r="70059" spans="5:29" s="2" customFormat="1">
      <c r="E70059" s="120"/>
      <c r="M70059" s="120"/>
      <c r="N70059" s="120"/>
      <c r="U70059" s="121"/>
      <c r="V70059" s="122"/>
      <c r="W70059" s="123"/>
      <c r="AC70059" s="123"/>
    </row>
    <row r="70060" spans="5:29" s="2" customFormat="1">
      <c r="E70060" s="120"/>
      <c r="M70060" s="120"/>
      <c r="N70060" s="120"/>
      <c r="U70060" s="121"/>
      <c r="V70060" s="122"/>
      <c r="W70060" s="123"/>
      <c r="AC70060" s="123"/>
    </row>
    <row r="70061" spans="5:29" s="2" customFormat="1">
      <c r="E70061" s="120"/>
      <c r="M70061" s="120"/>
      <c r="N70061" s="120"/>
      <c r="U70061" s="121"/>
      <c r="V70061" s="122"/>
      <c r="W70061" s="123"/>
      <c r="AC70061" s="123"/>
    </row>
    <row r="70062" spans="5:29" s="2" customFormat="1">
      <c r="E70062" s="120"/>
      <c r="M70062" s="120"/>
      <c r="N70062" s="120"/>
      <c r="U70062" s="121"/>
      <c r="V70062" s="122"/>
      <c r="W70062" s="123"/>
      <c r="AC70062" s="123"/>
    </row>
    <row r="70063" spans="5:29" s="2" customFormat="1">
      <c r="E70063" s="120"/>
      <c r="M70063" s="120"/>
      <c r="N70063" s="120"/>
      <c r="U70063" s="121"/>
      <c r="V70063" s="122"/>
      <c r="W70063" s="123"/>
      <c r="AC70063" s="123"/>
    </row>
    <row r="70064" spans="5:29" s="2" customFormat="1">
      <c r="E70064" s="120"/>
      <c r="M70064" s="120"/>
      <c r="N70064" s="120"/>
      <c r="U70064" s="121"/>
      <c r="V70064" s="122"/>
      <c r="W70064" s="123"/>
      <c r="AC70064" s="123"/>
    </row>
    <row r="70065" spans="5:29" s="2" customFormat="1">
      <c r="E70065" s="120"/>
      <c r="M70065" s="120"/>
      <c r="N70065" s="120"/>
      <c r="U70065" s="121"/>
      <c r="V70065" s="122"/>
      <c r="W70065" s="123"/>
      <c r="AC70065" s="123"/>
    </row>
    <row r="70066" spans="5:29" s="2" customFormat="1">
      <c r="E70066" s="120"/>
      <c r="M70066" s="120"/>
      <c r="N70066" s="120"/>
      <c r="U70066" s="121"/>
      <c r="V70066" s="122"/>
      <c r="W70066" s="123"/>
      <c r="AC70066" s="123"/>
    </row>
    <row r="70067" spans="5:29" s="2" customFormat="1">
      <c r="E70067" s="120"/>
      <c r="M70067" s="120"/>
      <c r="N70067" s="120"/>
      <c r="U70067" s="121"/>
      <c r="V70067" s="122"/>
      <c r="W70067" s="123"/>
      <c r="AC70067" s="123"/>
    </row>
    <row r="70068" spans="5:29" s="2" customFormat="1">
      <c r="E70068" s="120"/>
      <c r="M70068" s="120"/>
      <c r="N70068" s="120"/>
      <c r="U70068" s="121"/>
      <c r="V70068" s="122"/>
      <c r="W70068" s="123"/>
      <c r="AC70068" s="123"/>
    </row>
    <row r="70069" spans="5:29" s="2" customFormat="1">
      <c r="E70069" s="120"/>
      <c r="M70069" s="120"/>
      <c r="N70069" s="120"/>
      <c r="U70069" s="121"/>
      <c r="V70069" s="122"/>
      <c r="W70069" s="123"/>
      <c r="AC70069" s="123"/>
    </row>
    <row r="70070" spans="5:29" s="2" customFormat="1">
      <c r="E70070" s="120"/>
      <c r="M70070" s="120"/>
      <c r="N70070" s="120"/>
      <c r="U70070" s="121"/>
      <c r="V70070" s="122"/>
      <c r="W70070" s="123"/>
      <c r="AC70070" s="123"/>
    </row>
    <row r="70071" spans="5:29" s="2" customFormat="1">
      <c r="E70071" s="120"/>
      <c r="M70071" s="120"/>
      <c r="N70071" s="120"/>
      <c r="U70071" s="121"/>
      <c r="V70071" s="122"/>
      <c r="W70071" s="123"/>
      <c r="AC70071" s="123"/>
    </row>
    <row r="70072" spans="5:29" s="2" customFormat="1">
      <c r="E70072" s="120"/>
      <c r="M70072" s="120"/>
      <c r="N70072" s="120"/>
      <c r="U70072" s="121"/>
      <c r="V70072" s="122"/>
      <c r="W70072" s="123"/>
      <c r="AC70072" s="123"/>
    </row>
    <row r="70073" spans="5:29" s="2" customFormat="1">
      <c r="E70073" s="120"/>
      <c r="M70073" s="120"/>
      <c r="N70073" s="120"/>
      <c r="U70073" s="121"/>
      <c r="V70073" s="122"/>
      <c r="W70073" s="123"/>
      <c r="AC70073" s="123"/>
    </row>
    <row r="70074" spans="5:29" s="2" customFormat="1">
      <c r="E70074" s="120"/>
      <c r="M70074" s="120"/>
      <c r="N70074" s="120"/>
      <c r="U70074" s="121"/>
      <c r="V70074" s="122"/>
      <c r="W70074" s="123"/>
      <c r="AC70074" s="123"/>
    </row>
    <row r="70075" spans="5:29" s="2" customFormat="1">
      <c r="E70075" s="120"/>
      <c r="M70075" s="120"/>
      <c r="N70075" s="120"/>
      <c r="U70075" s="121"/>
      <c r="V70075" s="122"/>
      <c r="W70075" s="123"/>
      <c r="AC70075" s="123"/>
    </row>
    <row r="70076" spans="5:29" s="2" customFormat="1">
      <c r="E70076" s="120"/>
      <c r="M70076" s="120"/>
      <c r="N70076" s="120"/>
      <c r="U70076" s="121"/>
      <c r="V70076" s="122"/>
      <c r="W70076" s="123"/>
      <c r="AC70076" s="123"/>
    </row>
    <row r="70077" spans="5:29" s="2" customFormat="1">
      <c r="E70077" s="120"/>
      <c r="M70077" s="120"/>
      <c r="N70077" s="120"/>
      <c r="U70077" s="121"/>
      <c r="V70077" s="122"/>
      <c r="W70077" s="123"/>
      <c r="AC70077" s="123"/>
    </row>
    <row r="70078" spans="5:29" s="2" customFormat="1">
      <c r="E70078" s="120"/>
      <c r="M70078" s="120"/>
      <c r="N70078" s="120"/>
      <c r="U70078" s="121"/>
      <c r="V70078" s="122"/>
      <c r="W70078" s="123"/>
      <c r="AC70078" s="123"/>
    </row>
    <row r="70079" spans="5:29" s="2" customFormat="1">
      <c r="E70079" s="120"/>
      <c r="M70079" s="120"/>
      <c r="N70079" s="120"/>
      <c r="U70079" s="121"/>
      <c r="V70079" s="122"/>
      <c r="W70079" s="123"/>
      <c r="AC70079" s="123"/>
    </row>
    <row r="70080" spans="5:29" s="2" customFormat="1">
      <c r="E70080" s="120"/>
      <c r="M70080" s="120"/>
      <c r="N70080" s="120"/>
      <c r="U70080" s="121"/>
      <c r="V70080" s="122"/>
      <c r="W70080" s="123"/>
      <c r="AC70080" s="123"/>
    </row>
    <row r="70081" spans="5:29" s="2" customFormat="1">
      <c r="E70081" s="120"/>
      <c r="M70081" s="120"/>
      <c r="N70081" s="120"/>
      <c r="U70081" s="121"/>
      <c r="V70081" s="122"/>
      <c r="W70081" s="123"/>
      <c r="AC70081" s="123"/>
    </row>
    <row r="70082" spans="5:29" s="2" customFormat="1">
      <c r="E70082" s="120"/>
      <c r="M70082" s="120"/>
      <c r="N70082" s="120"/>
      <c r="U70082" s="121"/>
      <c r="V70082" s="122"/>
      <c r="W70082" s="123"/>
      <c r="AC70082" s="123"/>
    </row>
    <row r="70083" spans="5:29" s="2" customFormat="1">
      <c r="E70083" s="120"/>
      <c r="M70083" s="120"/>
      <c r="N70083" s="120"/>
      <c r="U70083" s="121"/>
      <c r="V70083" s="122"/>
      <c r="W70083" s="123"/>
      <c r="AC70083" s="123"/>
    </row>
    <row r="70084" spans="5:29" s="2" customFormat="1">
      <c r="E70084" s="120"/>
      <c r="M70084" s="120"/>
      <c r="N70084" s="120"/>
      <c r="U70084" s="121"/>
      <c r="V70084" s="122"/>
      <c r="W70084" s="123"/>
      <c r="AC70084" s="123"/>
    </row>
    <row r="70085" spans="5:29" s="2" customFormat="1">
      <c r="E70085" s="120"/>
      <c r="M70085" s="120"/>
      <c r="N70085" s="120"/>
      <c r="U70085" s="121"/>
      <c r="V70085" s="122"/>
      <c r="W70085" s="123"/>
      <c r="AC70085" s="123"/>
    </row>
    <row r="70086" spans="5:29" s="2" customFormat="1">
      <c r="E70086" s="120"/>
      <c r="M70086" s="120"/>
      <c r="N70086" s="120"/>
      <c r="U70086" s="121"/>
      <c r="V70086" s="122"/>
      <c r="W70086" s="123"/>
      <c r="AC70086" s="123"/>
    </row>
    <row r="70087" spans="5:29" s="2" customFormat="1">
      <c r="E70087" s="120"/>
      <c r="M70087" s="120"/>
      <c r="N70087" s="120"/>
      <c r="U70087" s="121"/>
      <c r="V70087" s="122"/>
      <c r="W70087" s="123"/>
      <c r="AC70087" s="123"/>
    </row>
    <row r="70088" spans="5:29" s="2" customFormat="1">
      <c r="E70088" s="120"/>
      <c r="M70088" s="120"/>
      <c r="N70088" s="120"/>
      <c r="U70088" s="121"/>
      <c r="V70088" s="122"/>
      <c r="W70088" s="123"/>
      <c r="AC70088" s="123"/>
    </row>
    <row r="70089" spans="5:29" s="2" customFormat="1">
      <c r="E70089" s="120"/>
      <c r="M70089" s="120"/>
      <c r="N70089" s="120"/>
      <c r="U70089" s="121"/>
      <c r="V70089" s="122"/>
      <c r="W70089" s="123"/>
      <c r="AC70089" s="123"/>
    </row>
    <row r="70090" spans="5:29" s="2" customFormat="1">
      <c r="E70090" s="120"/>
      <c r="M70090" s="120"/>
      <c r="N70090" s="120"/>
      <c r="U70090" s="121"/>
      <c r="V70090" s="122"/>
      <c r="W70090" s="123"/>
      <c r="AC70090" s="123"/>
    </row>
    <row r="70091" spans="5:29" s="2" customFormat="1">
      <c r="E70091" s="120"/>
      <c r="M70091" s="120"/>
      <c r="N70091" s="120"/>
      <c r="U70091" s="121"/>
      <c r="V70091" s="122"/>
      <c r="W70091" s="123"/>
      <c r="AC70091" s="123"/>
    </row>
    <row r="70092" spans="5:29" s="2" customFormat="1">
      <c r="E70092" s="120"/>
      <c r="M70092" s="120"/>
      <c r="N70092" s="120"/>
      <c r="U70092" s="121"/>
      <c r="V70092" s="122"/>
      <c r="W70092" s="123"/>
      <c r="AC70092" s="123"/>
    </row>
    <row r="70093" spans="5:29" s="2" customFormat="1">
      <c r="E70093" s="120"/>
      <c r="M70093" s="120"/>
      <c r="N70093" s="120"/>
      <c r="U70093" s="121"/>
      <c r="V70093" s="122"/>
      <c r="W70093" s="123"/>
      <c r="AC70093" s="123"/>
    </row>
    <row r="70094" spans="5:29" s="2" customFormat="1">
      <c r="E70094" s="120"/>
      <c r="M70094" s="120"/>
      <c r="N70094" s="120"/>
      <c r="U70094" s="121"/>
      <c r="V70094" s="122"/>
      <c r="W70094" s="123"/>
      <c r="AC70094" s="123"/>
    </row>
    <row r="70095" spans="5:29" s="2" customFormat="1">
      <c r="E70095" s="120"/>
      <c r="M70095" s="120"/>
      <c r="N70095" s="120"/>
      <c r="U70095" s="121"/>
      <c r="V70095" s="122"/>
      <c r="W70095" s="123"/>
      <c r="AC70095" s="123"/>
    </row>
    <row r="70096" spans="5:29" s="2" customFormat="1">
      <c r="E70096" s="120"/>
      <c r="M70096" s="120"/>
      <c r="N70096" s="120"/>
      <c r="U70096" s="121"/>
      <c r="V70096" s="122"/>
      <c r="W70096" s="123"/>
      <c r="AC70096" s="123"/>
    </row>
    <row r="70097" spans="5:29" s="2" customFormat="1">
      <c r="E70097" s="120"/>
      <c r="M70097" s="120"/>
      <c r="N70097" s="120"/>
      <c r="U70097" s="121"/>
      <c r="V70097" s="122"/>
      <c r="W70097" s="123"/>
      <c r="AC70097" s="123"/>
    </row>
    <row r="70098" spans="5:29" s="2" customFormat="1">
      <c r="E70098" s="120"/>
      <c r="M70098" s="120"/>
      <c r="N70098" s="120"/>
      <c r="U70098" s="121"/>
      <c r="V70098" s="122"/>
      <c r="W70098" s="123"/>
      <c r="AC70098" s="123"/>
    </row>
    <row r="70099" spans="5:29" s="2" customFormat="1">
      <c r="E70099" s="120"/>
      <c r="M70099" s="120"/>
      <c r="N70099" s="120"/>
      <c r="U70099" s="121"/>
      <c r="V70099" s="122"/>
      <c r="W70099" s="123"/>
      <c r="AC70099" s="123"/>
    </row>
    <row r="70100" spans="5:29" s="2" customFormat="1">
      <c r="E70100" s="120"/>
      <c r="M70100" s="120"/>
      <c r="N70100" s="120"/>
      <c r="U70100" s="121"/>
      <c r="V70100" s="122"/>
      <c r="W70100" s="123"/>
      <c r="AC70100" s="123"/>
    </row>
    <row r="70101" spans="5:29" s="2" customFormat="1">
      <c r="E70101" s="120"/>
      <c r="M70101" s="120"/>
      <c r="N70101" s="120"/>
      <c r="U70101" s="121"/>
      <c r="V70101" s="122"/>
      <c r="W70101" s="123"/>
      <c r="AC70101" s="123"/>
    </row>
    <row r="70102" spans="5:29" s="2" customFormat="1">
      <c r="E70102" s="120"/>
      <c r="M70102" s="120"/>
      <c r="N70102" s="120"/>
      <c r="U70102" s="121"/>
      <c r="V70102" s="122"/>
      <c r="W70102" s="123"/>
      <c r="AC70102" s="123"/>
    </row>
    <row r="70103" spans="5:29" s="2" customFormat="1">
      <c r="E70103" s="120"/>
      <c r="M70103" s="120"/>
      <c r="N70103" s="120"/>
      <c r="U70103" s="121"/>
      <c r="V70103" s="122"/>
      <c r="W70103" s="123"/>
      <c r="AC70103" s="123"/>
    </row>
    <row r="70104" spans="5:29" s="2" customFormat="1">
      <c r="E70104" s="120"/>
      <c r="M70104" s="120"/>
      <c r="N70104" s="120"/>
      <c r="U70104" s="121"/>
      <c r="V70104" s="122"/>
      <c r="W70104" s="123"/>
      <c r="AC70104" s="123"/>
    </row>
    <row r="70105" spans="5:29" s="2" customFormat="1">
      <c r="E70105" s="120"/>
      <c r="M70105" s="120"/>
      <c r="N70105" s="120"/>
      <c r="U70105" s="121"/>
      <c r="V70105" s="122"/>
      <c r="W70105" s="123"/>
      <c r="AC70105" s="123"/>
    </row>
    <row r="70106" spans="5:29" s="2" customFormat="1">
      <c r="E70106" s="120"/>
      <c r="M70106" s="120"/>
      <c r="N70106" s="120"/>
      <c r="U70106" s="121"/>
      <c r="V70106" s="122"/>
      <c r="W70106" s="123"/>
      <c r="AC70106" s="123"/>
    </row>
    <row r="70107" spans="5:29" s="2" customFormat="1">
      <c r="E70107" s="120"/>
      <c r="M70107" s="120"/>
      <c r="N70107" s="120"/>
      <c r="U70107" s="121"/>
      <c r="V70107" s="122"/>
      <c r="W70107" s="123"/>
      <c r="AC70107" s="123"/>
    </row>
    <row r="70108" spans="5:29" s="2" customFormat="1">
      <c r="E70108" s="120"/>
      <c r="M70108" s="120"/>
      <c r="N70108" s="120"/>
      <c r="U70108" s="121"/>
      <c r="V70108" s="122"/>
      <c r="W70108" s="123"/>
      <c r="AC70108" s="123"/>
    </row>
    <row r="70109" spans="5:29" s="2" customFormat="1">
      <c r="E70109" s="120"/>
      <c r="M70109" s="120"/>
      <c r="N70109" s="120"/>
      <c r="U70109" s="121"/>
      <c r="V70109" s="122"/>
      <c r="W70109" s="123"/>
      <c r="AC70109" s="123"/>
    </row>
    <row r="70110" spans="5:29" s="2" customFormat="1">
      <c r="E70110" s="120"/>
      <c r="M70110" s="120"/>
      <c r="N70110" s="120"/>
      <c r="U70110" s="121"/>
      <c r="V70110" s="122"/>
      <c r="W70110" s="123"/>
      <c r="AC70110" s="123"/>
    </row>
    <row r="70111" spans="5:29" s="2" customFormat="1">
      <c r="E70111" s="120"/>
      <c r="M70111" s="120"/>
      <c r="N70111" s="120"/>
      <c r="U70111" s="121"/>
      <c r="V70111" s="122"/>
      <c r="W70111" s="123"/>
      <c r="AC70111" s="123"/>
    </row>
    <row r="70112" spans="5:29" s="2" customFormat="1">
      <c r="E70112" s="120"/>
      <c r="M70112" s="120"/>
      <c r="N70112" s="120"/>
      <c r="U70112" s="121"/>
      <c r="V70112" s="122"/>
      <c r="W70112" s="123"/>
      <c r="AC70112" s="123"/>
    </row>
    <row r="70113" spans="5:29" s="2" customFormat="1">
      <c r="E70113" s="120"/>
      <c r="M70113" s="120"/>
      <c r="N70113" s="120"/>
      <c r="U70113" s="121"/>
      <c r="V70113" s="122"/>
      <c r="W70113" s="123"/>
      <c r="AC70113" s="123"/>
    </row>
    <row r="70114" spans="5:29" s="2" customFormat="1">
      <c r="E70114" s="120"/>
      <c r="M70114" s="120"/>
      <c r="N70114" s="120"/>
      <c r="U70114" s="121"/>
      <c r="V70114" s="122"/>
      <c r="W70114" s="123"/>
      <c r="AC70114" s="123"/>
    </row>
    <row r="70115" spans="5:29" s="2" customFormat="1">
      <c r="E70115" s="120"/>
      <c r="M70115" s="120"/>
      <c r="N70115" s="120"/>
      <c r="U70115" s="121"/>
      <c r="V70115" s="122"/>
      <c r="W70115" s="123"/>
      <c r="AC70115" s="123"/>
    </row>
    <row r="70116" spans="5:29" s="2" customFormat="1">
      <c r="E70116" s="120"/>
      <c r="M70116" s="120"/>
      <c r="N70116" s="120"/>
      <c r="U70116" s="121"/>
      <c r="V70116" s="122"/>
      <c r="W70116" s="123"/>
      <c r="AC70116" s="123"/>
    </row>
    <row r="70117" spans="5:29" s="2" customFormat="1">
      <c r="E70117" s="120"/>
      <c r="M70117" s="120"/>
      <c r="N70117" s="120"/>
      <c r="U70117" s="121"/>
      <c r="V70117" s="122"/>
      <c r="W70117" s="123"/>
      <c r="AC70117" s="123"/>
    </row>
    <row r="70118" spans="5:29" s="2" customFormat="1">
      <c r="E70118" s="120"/>
      <c r="M70118" s="120"/>
      <c r="N70118" s="120"/>
      <c r="U70118" s="121"/>
      <c r="V70118" s="122"/>
      <c r="W70118" s="123"/>
      <c r="AC70118" s="123"/>
    </row>
    <row r="70119" spans="5:29" s="2" customFormat="1">
      <c r="E70119" s="120"/>
      <c r="M70119" s="120"/>
      <c r="N70119" s="120"/>
      <c r="U70119" s="121"/>
      <c r="V70119" s="122"/>
      <c r="W70119" s="123"/>
      <c r="AC70119" s="123"/>
    </row>
    <row r="70120" spans="5:29" s="2" customFormat="1">
      <c r="E70120" s="120"/>
      <c r="M70120" s="120"/>
      <c r="N70120" s="120"/>
      <c r="U70120" s="121"/>
      <c r="V70120" s="122"/>
      <c r="W70120" s="123"/>
      <c r="AC70120" s="123"/>
    </row>
    <row r="70121" spans="5:29" s="2" customFormat="1">
      <c r="E70121" s="120"/>
      <c r="M70121" s="120"/>
      <c r="N70121" s="120"/>
      <c r="U70121" s="121"/>
      <c r="V70121" s="122"/>
      <c r="W70121" s="123"/>
      <c r="AC70121" s="123"/>
    </row>
    <row r="70122" spans="5:29" s="2" customFormat="1">
      <c r="E70122" s="120"/>
      <c r="M70122" s="120"/>
      <c r="N70122" s="120"/>
      <c r="U70122" s="121"/>
      <c r="V70122" s="122"/>
      <c r="W70122" s="123"/>
      <c r="AC70122" s="123"/>
    </row>
    <row r="70123" spans="5:29" s="2" customFormat="1">
      <c r="E70123" s="120"/>
      <c r="M70123" s="120"/>
      <c r="N70123" s="120"/>
      <c r="U70123" s="121"/>
      <c r="V70123" s="122"/>
      <c r="W70123" s="123"/>
      <c r="AC70123" s="123"/>
    </row>
    <row r="70124" spans="5:29" s="2" customFormat="1">
      <c r="E70124" s="120"/>
      <c r="M70124" s="120"/>
      <c r="N70124" s="120"/>
      <c r="U70124" s="121"/>
      <c r="V70124" s="122"/>
      <c r="W70124" s="123"/>
      <c r="AC70124" s="123"/>
    </row>
    <row r="70125" spans="5:29" s="2" customFormat="1">
      <c r="E70125" s="120"/>
      <c r="M70125" s="120"/>
      <c r="N70125" s="120"/>
      <c r="U70125" s="121"/>
      <c r="V70125" s="122"/>
      <c r="W70125" s="123"/>
      <c r="AC70125" s="123"/>
    </row>
    <row r="70126" spans="5:29" s="2" customFormat="1">
      <c r="E70126" s="120"/>
      <c r="M70126" s="120"/>
      <c r="N70126" s="120"/>
      <c r="U70126" s="121"/>
      <c r="V70126" s="122"/>
      <c r="W70126" s="123"/>
      <c r="AC70126" s="123"/>
    </row>
    <row r="70127" spans="5:29" s="2" customFormat="1">
      <c r="E70127" s="120"/>
      <c r="M70127" s="120"/>
      <c r="N70127" s="120"/>
      <c r="U70127" s="121"/>
      <c r="V70127" s="122"/>
      <c r="W70127" s="123"/>
      <c r="AC70127" s="123"/>
    </row>
    <row r="70128" spans="5:29" s="2" customFormat="1">
      <c r="E70128" s="120"/>
      <c r="M70128" s="120"/>
      <c r="N70128" s="120"/>
      <c r="U70128" s="121"/>
      <c r="V70128" s="122"/>
      <c r="W70128" s="123"/>
      <c r="AC70128" s="123"/>
    </row>
    <row r="70129" spans="5:29" s="2" customFormat="1">
      <c r="E70129" s="120"/>
      <c r="M70129" s="120"/>
      <c r="N70129" s="120"/>
      <c r="U70129" s="121"/>
      <c r="V70129" s="122"/>
      <c r="W70129" s="123"/>
      <c r="AC70129" s="123"/>
    </row>
    <row r="70130" spans="5:29" s="2" customFormat="1">
      <c r="E70130" s="120"/>
      <c r="M70130" s="120"/>
      <c r="N70130" s="120"/>
      <c r="U70130" s="121"/>
      <c r="V70130" s="122"/>
      <c r="W70130" s="123"/>
      <c r="AC70130" s="123"/>
    </row>
    <row r="70131" spans="5:29" s="2" customFormat="1">
      <c r="E70131" s="120"/>
      <c r="M70131" s="120"/>
      <c r="N70131" s="120"/>
      <c r="U70131" s="121"/>
      <c r="V70131" s="122"/>
      <c r="W70131" s="123"/>
      <c r="AC70131" s="123"/>
    </row>
    <row r="70132" spans="5:29" s="2" customFormat="1">
      <c r="E70132" s="120"/>
      <c r="M70132" s="120"/>
      <c r="N70132" s="120"/>
      <c r="U70132" s="121"/>
      <c r="V70132" s="122"/>
      <c r="W70132" s="123"/>
      <c r="AC70132" s="123"/>
    </row>
    <row r="70133" spans="5:29" s="2" customFormat="1">
      <c r="E70133" s="120"/>
      <c r="M70133" s="120"/>
      <c r="N70133" s="120"/>
      <c r="U70133" s="121"/>
      <c r="V70133" s="122"/>
      <c r="W70133" s="123"/>
      <c r="AC70133" s="123"/>
    </row>
    <row r="70134" spans="5:29" s="2" customFormat="1">
      <c r="E70134" s="120"/>
      <c r="M70134" s="120"/>
      <c r="N70134" s="120"/>
      <c r="U70134" s="121"/>
      <c r="V70134" s="122"/>
      <c r="W70134" s="123"/>
      <c r="AC70134" s="123"/>
    </row>
    <row r="70135" spans="5:29" s="2" customFormat="1">
      <c r="E70135" s="120"/>
      <c r="M70135" s="120"/>
      <c r="N70135" s="120"/>
      <c r="U70135" s="121"/>
      <c r="V70135" s="122"/>
      <c r="W70135" s="123"/>
      <c r="AC70135" s="123"/>
    </row>
    <row r="70136" spans="5:29" s="2" customFormat="1">
      <c r="E70136" s="120"/>
      <c r="M70136" s="120"/>
      <c r="N70136" s="120"/>
      <c r="U70136" s="121"/>
      <c r="V70136" s="122"/>
      <c r="W70136" s="123"/>
      <c r="AC70136" s="123"/>
    </row>
    <row r="70137" spans="5:29" s="2" customFormat="1">
      <c r="E70137" s="120"/>
      <c r="M70137" s="120"/>
      <c r="N70137" s="120"/>
      <c r="U70137" s="121"/>
      <c r="V70137" s="122"/>
      <c r="W70137" s="123"/>
      <c r="AC70137" s="123"/>
    </row>
    <row r="70138" spans="5:29" s="2" customFormat="1">
      <c r="E70138" s="120"/>
      <c r="M70138" s="120"/>
      <c r="N70138" s="120"/>
      <c r="U70138" s="121"/>
      <c r="V70138" s="122"/>
      <c r="W70138" s="123"/>
      <c r="AC70138" s="123"/>
    </row>
    <row r="70139" spans="5:29" s="2" customFormat="1">
      <c r="E70139" s="120"/>
      <c r="M70139" s="120"/>
      <c r="N70139" s="120"/>
      <c r="U70139" s="121"/>
      <c r="V70139" s="122"/>
      <c r="W70139" s="123"/>
      <c r="AC70139" s="123"/>
    </row>
    <row r="70140" spans="5:29" s="2" customFormat="1">
      <c r="E70140" s="120"/>
      <c r="M70140" s="120"/>
      <c r="N70140" s="120"/>
      <c r="U70140" s="121"/>
      <c r="V70140" s="122"/>
      <c r="W70140" s="123"/>
      <c r="AC70140" s="123"/>
    </row>
    <row r="70141" spans="5:29" s="2" customFormat="1">
      <c r="E70141" s="120"/>
      <c r="M70141" s="120"/>
      <c r="N70141" s="120"/>
      <c r="U70141" s="121"/>
      <c r="V70141" s="122"/>
      <c r="W70141" s="123"/>
      <c r="AC70141" s="123"/>
    </row>
    <row r="70142" spans="5:29" s="2" customFormat="1">
      <c r="E70142" s="120"/>
      <c r="M70142" s="120"/>
      <c r="N70142" s="120"/>
      <c r="U70142" s="121"/>
      <c r="V70142" s="122"/>
      <c r="W70142" s="123"/>
      <c r="AC70142" s="123"/>
    </row>
    <row r="70143" spans="5:29" s="2" customFormat="1">
      <c r="E70143" s="120"/>
      <c r="M70143" s="120"/>
      <c r="N70143" s="120"/>
      <c r="U70143" s="121"/>
      <c r="V70143" s="122"/>
      <c r="W70143" s="123"/>
      <c r="AC70143" s="123"/>
    </row>
    <row r="70144" spans="5:29" s="2" customFormat="1">
      <c r="E70144" s="120"/>
      <c r="M70144" s="120"/>
      <c r="N70144" s="120"/>
      <c r="U70144" s="121"/>
      <c r="V70144" s="122"/>
      <c r="W70144" s="123"/>
      <c r="AC70144" s="123"/>
    </row>
    <row r="70145" spans="5:29" s="2" customFormat="1">
      <c r="E70145" s="120"/>
      <c r="M70145" s="120"/>
      <c r="N70145" s="120"/>
      <c r="U70145" s="121"/>
      <c r="V70145" s="122"/>
      <c r="W70145" s="123"/>
      <c r="AC70145" s="123"/>
    </row>
    <row r="70146" spans="5:29" s="2" customFormat="1">
      <c r="E70146" s="120"/>
      <c r="M70146" s="120"/>
      <c r="N70146" s="120"/>
      <c r="U70146" s="121"/>
      <c r="V70146" s="122"/>
      <c r="W70146" s="123"/>
      <c r="AC70146" s="123"/>
    </row>
    <row r="70147" spans="5:29" s="2" customFormat="1">
      <c r="E70147" s="120"/>
      <c r="M70147" s="120"/>
      <c r="N70147" s="120"/>
      <c r="U70147" s="121"/>
      <c r="V70147" s="122"/>
      <c r="W70147" s="123"/>
      <c r="AC70147" s="123"/>
    </row>
    <row r="70148" spans="5:29" s="2" customFormat="1">
      <c r="E70148" s="120"/>
      <c r="M70148" s="120"/>
      <c r="N70148" s="120"/>
      <c r="U70148" s="121"/>
      <c r="V70148" s="122"/>
      <c r="W70148" s="123"/>
      <c r="AC70148" s="123"/>
    </row>
    <row r="70149" spans="5:29" s="2" customFormat="1">
      <c r="E70149" s="120"/>
      <c r="M70149" s="120"/>
      <c r="N70149" s="120"/>
      <c r="U70149" s="121"/>
      <c r="V70149" s="122"/>
      <c r="W70149" s="123"/>
      <c r="AC70149" s="123"/>
    </row>
    <row r="70150" spans="5:29" s="2" customFormat="1">
      <c r="E70150" s="120"/>
      <c r="M70150" s="120"/>
      <c r="N70150" s="120"/>
      <c r="U70150" s="121"/>
      <c r="V70150" s="122"/>
      <c r="W70150" s="123"/>
      <c r="AC70150" s="123"/>
    </row>
    <row r="70151" spans="5:29" s="2" customFormat="1">
      <c r="E70151" s="120"/>
      <c r="M70151" s="120"/>
      <c r="N70151" s="120"/>
      <c r="U70151" s="121"/>
      <c r="V70151" s="122"/>
      <c r="W70151" s="123"/>
      <c r="AC70151" s="123"/>
    </row>
    <row r="70152" spans="5:29" s="2" customFormat="1">
      <c r="E70152" s="120"/>
      <c r="M70152" s="120"/>
      <c r="N70152" s="120"/>
      <c r="U70152" s="121"/>
      <c r="V70152" s="122"/>
      <c r="W70152" s="123"/>
      <c r="AC70152" s="123"/>
    </row>
    <row r="70153" spans="5:29" s="2" customFormat="1">
      <c r="E70153" s="120"/>
      <c r="M70153" s="120"/>
      <c r="N70153" s="120"/>
      <c r="U70153" s="121"/>
      <c r="V70153" s="122"/>
      <c r="W70153" s="123"/>
      <c r="AC70153" s="123"/>
    </row>
    <row r="70154" spans="5:29" s="2" customFormat="1">
      <c r="E70154" s="120"/>
      <c r="M70154" s="120"/>
      <c r="N70154" s="120"/>
      <c r="U70154" s="121"/>
      <c r="V70154" s="122"/>
      <c r="W70154" s="123"/>
      <c r="AC70154" s="123"/>
    </row>
    <row r="70155" spans="5:29" s="2" customFormat="1">
      <c r="E70155" s="120"/>
      <c r="M70155" s="120"/>
      <c r="N70155" s="120"/>
      <c r="U70155" s="121"/>
      <c r="V70155" s="122"/>
      <c r="W70155" s="123"/>
      <c r="AC70155" s="123"/>
    </row>
    <row r="70156" spans="5:29" s="2" customFormat="1">
      <c r="E70156" s="120"/>
      <c r="M70156" s="120"/>
      <c r="N70156" s="120"/>
      <c r="U70156" s="121"/>
      <c r="V70156" s="122"/>
      <c r="W70156" s="123"/>
      <c r="AC70156" s="123"/>
    </row>
    <row r="70157" spans="5:29" s="2" customFormat="1">
      <c r="E70157" s="120"/>
      <c r="M70157" s="120"/>
      <c r="N70157" s="120"/>
      <c r="U70157" s="121"/>
      <c r="V70157" s="122"/>
      <c r="W70157" s="123"/>
      <c r="AC70157" s="123"/>
    </row>
    <row r="70158" spans="5:29" s="2" customFormat="1">
      <c r="E70158" s="120"/>
      <c r="M70158" s="120"/>
      <c r="N70158" s="120"/>
      <c r="U70158" s="121"/>
      <c r="V70158" s="122"/>
      <c r="W70158" s="123"/>
      <c r="AC70158" s="123"/>
    </row>
    <row r="70159" spans="5:29" s="2" customFormat="1">
      <c r="E70159" s="120"/>
      <c r="M70159" s="120"/>
      <c r="N70159" s="120"/>
      <c r="U70159" s="121"/>
      <c r="V70159" s="122"/>
      <c r="W70159" s="123"/>
      <c r="AC70159" s="123"/>
    </row>
    <row r="70160" spans="5:29" s="2" customFormat="1">
      <c r="E70160" s="120"/>
      <c r="M70160" s="120"/>
      <c r="N70160" s="120"/>
      <c r="U70160" s="121"/>
      <c r="V70160" s="122"/>
      <c r="W70160" s="123"/>
      <c r="AC70160" s="123"/>
    </row>
    <row r="70161" spans="5:29" s="2" customFormat="1">
      <c r="E70161" s="120"/>
      <c r="M70161" s="120"/>
      <c r="N70161" s="120"/>
      <c r="U70161" s="121"/>
      <c r="V70161" s="122"/>
      <c r="W70161" s="123"/>
      <c r="AC70161" s="123"/>
    </row>
    <row r="70162" spans="5:29" s="2" customFormat="1">
      <c r="E70162" s="120"/>
      <c r="M70162" s="120"/>
      <c r="N70162" s="120"/>
      <c r="U70162" s="121"/>
      <c r="V70162" s="122"/>
      <c r="W70162" s="123"/>
      <c r="AC70162" s="123"/>
    </row>
    <row r="70163" spans="5:29" s="2" customFormat="1">
      <c r="E70163" s="120"/>
      <c r="M70163" s="120"/>
      <c r="N70163" s="120"/>
      <c r="U70163" s="121"/>
      <c r="V70163" s="122"/>
      <c r="W70163" s="123"/>
      <c r="AC70163" s="123"/>
    </row>
    <row r="70164" spans="5:29" s="2" customFormat="1">
      <c r="E70164" s="120"/>
      <c r="M70164" s="120"/>
      <c r="N70164" s="120"/>
      <c r="U70164" s="121"/>
      <c r="V70164" s="122"/>
      <c r="W70164" s="123"/>
      <c r="AC70164" s="123"/>
    </row>
    <row r="70165" spans="5:29" s="2" customFormat="1">
      <c r="E70165" s="120"/>
      <c r="M70165" s="120"/>
      <c r="N70165" s="120"/>
      <c r="U70165" s="121"/>
      <c r="V70165" s="122"/>
      <c r="W70165" s="123"/>
      <c r="AC70165" s="123"/>
    </row>
    <row r="70166" spans="5:29" s="2" customFormat="1">
      <c r="E70166" s="120"/>
      <c r="M70166" s="120"/>
      <c r="N70166" s="120"/>
      <c r="U70166" s="121"/>
      <c r="V70166" s="122"/>
      <c r="W70166" s="123"/>
      <c r="AC70166" s="123"/>
    </row>
    <row r="70167" spans="5:29" s="2" customFormat="1">
      <c r="E70167" s="120"/>
      <c r="M70167" s="120"/>
      <c r="N70167" s="120"/>
      <c r="U70167" s="121"/>
      <c r="V70167" s="122"/>
      <c r="W70167" s="123"/>
      <c r="AC70167" s="123"/>
    </row>
    <row r="70168" spans="5:29" s="2" customFormat="1">
      <c r="E70168" s="120"/>
      <c r="M70168" s="120"/>
      <c r="N70168" s="120"/>
      <c r="U70168" s="121"/>
      <c r="V70168" s="122"/>
      <c r="W70168" s="123"/>
      <c r="AC70168" s="123"/>
    </row>
    <row r="70169" spans="5:29" s="2" customFormat="1">
      <c r="E70169" s="120"/>
      <c r="M70169" s="120"/>
      <c r="N70169" s="120"/>
      <c r="U70169" s="121"/>
      <c r="V70169" s="122"/>
      <c r="W70169" s="123"/>
      <c r="AC70169" s="123"/>
    </row>
    <row r="70170" spans="5:29" s="2" customFormat="1">
      <c r="E70170" s="120"/>
      <c r="M70170" s="120"/>
      <c r="N70170" s="120"/>
      <c r="U70170" s="121"/>
      <c r="V70170" s="122"/>
      <c r="W70170" s="123"/>
      <c r="AC70170" s="123"/>
    </row>
    <row r="70171" spans="5:29" s="2" customFormat="1">
      <c r="E70171" s="120"/>
      <c r="M70171" s="120"/>
      <c r="N70171" s="120"/>
      <c r="U70171" s="121"/>
      <c r="V70171" s="122"/>
      <c r="W70171" s="123"/>
      <c r="AC70171" s="123"/>
    </row>
    <row r="70172" spans="5:29" s="2" customFormat="1">
      <c r="E70172" s="120"/>
      <c r="M70172" s="120"/>
      <c r="N70172" s="120"/>
      <c r="U70172" s="121"/>
      <c r="V70172" s="122"/>
      <c r="W70172" s="123"/>
      <c r="AC70172" s="123"/>
    </row>
    <row r="70173" spans="5:29" s="2" customFormat="1">
      <c r="E70173" s="120"/>
      <c r="M70173" s="120"/>
      <c r="N70173" s="120"/>
      <c r="U70173" s="121"/>
      <c r="V70173" s="122"/>
      <c r="W70173" s="123"/>
      <c r="AC70173" s="123"/>
    </row>
    <row r="70174" spans="5:29" s="2" customFormat="1">
      <c r="E70174" s="120"/>
      <c r="M70174" s="120"/>
      <c r="N70174" s="120"/>
      <c r="U70174" s="121"/>
      <c r="V70174" s="122"/>
      <c r="W70174" s="123"/>
      <c r="AC70174" s="123"/>
    </row>
    <row r="70175" spans="5:29" s="2" customFormat="1">
      <c r="E70175" s="120"/>
      <c r="M70175" s="120"/>
      <c r="N70175" s="120"/>
      <c r="U70175" s="121"/>
      <c r="V70175" s="122"/>
      <c r="W70175" s="123"/>
      <c r="AC70175" s="123"/>
    </row>
    <row r="70176" spans="5:29" s="2" customFormat="1">
      <c r="E70176" s="120"/>
      <c r="M70176" s="120"/>
      <c r="N70176" s="120"/>
      <c r="U70176" s="121"/>
      <c r="V70176" s="122"/>
      <c r="W70176" s="123"/>
      <c r="AC70176" s="123"/>
    </row>
    <row r="70177" spans="5:29" s="2" customFormat="1">
      <c r="E70177" s="120"/>
      <c r="M70177" s="120"/>
      <c r="N70177" s="120"/>
      <c r="U70177" s="121"/>
      <c r="V70177" s="122"/>
      <c r="W70177" s="123"/>
      <c r="AC70177" s="123"/>
    </row>
    <row r="70178" spans="5:29" s="2" customFormat="1">
      <c r="E70178" s="120"/>
      <c r="M70178" s="120"/>
      <c r="N70178" s="120"/>
      <c r="U70178" s="121"/>
      <c r="V70178" s="122"/>
      <c r="W70178" s="123"/>
      <c r="AC70178" s="123"/>
    </row>
    <row r="70179" spans="5:29" s="2" customFormat="1">
      <c r="E70179" s="120"/>
      <c r="M70179" s="120"/>
      <c r="N70179" s="120"/>
      <c r="U70179" s="121"/>
      <c r="V70179" s="122"/>
      <c r="W70179" s="123"/>
      <c r="AC70179" s="123"/>
    </row>
    <row r="70180" spans="5:29" s="2" customFormat="1">
      <c r="E70180" s="120"/>
      <c r="M70180" s="120"/>
      <c r="N70180" s="120"/>
      <c r="U70180" s="121"/>
      <c r="V70180" s="122"/>
      <c r="W70180" s="123"/>
      <c r="AC70180" s="123"/>
    </row>
    <row r="70181" spans="5:29" s="2" customFormat="1">
      <c r="E70181" s="120"/>
      <c r="M70181" s="120"/>
      <c r="N70181" s="120"/>
      <c r="U70181" s="121"/>
      <c r="V70181" s="122"/>
      <c r="W70181" s="123"/>
      <c r="AC70181" s="123"/>
    </row>
    <row r="70182" spans="5:29" s="2" customFormat="1">
      <c r="E70182" s="120"/>
      <c r="M70182" s="120"/>
      <c r="N70182" s="120"/>
      <c r="U70182" s="121"/>
      <c r="V70182" s="122"/>
      <c r="W70182" s="123"/>
      <c r="AC70182" s="123"/>
    </row>
    <row r="70183" spans="5:29" s="2" customFormat="1">
      <c r="E70183" s="120"/>
      <c r="M70183" s="120"/>
      <c r="N70183" s="120"/>
      <c r="U70183" s="121"/>
      <c r="V70183" s="122"/>
      <c r="W70183" s="123"/>
      <c r="AC70183" s="123"/>
    </row>
    <row r="70184" spans="5:29" s="2" customFormat="1">
      <c r="E70184" s="120"/>
      <c r="M70184" s="120"/>
      <c r="N70184" s="120"/>
      <c r="U70184" s="121"/>
      <c r="V70184" s="122"/>
      <c r="W70184" s="123"/>
      <c r="AC70184" s="123"/>
    </row>
    <row r="70185" spans="5:29" s="2" customFormat="1">
      <c r="E70185" s="120"/>
      <c r="M70185" s="120"/>
      <c r="N70185" s="120"/>
      <c r="U70185" s="121"/>
      <c r="V70185" s="122"/>
      <c r="W70185" s="123"/>
      <c r="AC70185" s="123"/>
    </row>
    <row r="70186" spans="5:29" s="2" customFormat="1">
      <c r="E70186" s="120"/>
      <c r="M70186" s="120"/>
      <c r="N70186" s="120"/>
      <c r="U70186" s="121"/>
      <c r="V70186" s="122"/>
      <c r="W70186" s="123"/>
      <c r="AC70186" s="123"/>
    </row>
    <row r="70187" spans="5:29" s="2" customFormat="1">
      <c r="E70187" s="120"/>
      <c r="M70187" s="120"/>
      <c r="N70187" s="120"/>
      <c r="U70187" s="121"/>
      <c r="V70187" s="122"/>
      <c r="W70187" s="123"/>
      <c r="AC70187" s="123"/>
    </row>
    <row r="70188" spans="5:29" s="2" customFormat="1">
      <c r="E70188" s="120"/>
      <c r="M70188" s="120"/>
      <c r="N70188" s="120"/>
      <c r="U70188" s="121"/>
      <c r="V70188" s="122"/>
      <c r="W70188" s="123"/>
      <c r="AC70188" s="123"/>
    </row>
    <row r="70189" spans="5:29" s="2" customFormat="1">
      <c r="E70189" s="120"/>
      <c r="M70189" s="120"/>
      <c r="N70189" s="120"/>
      <c r="U70189" s="121"/>
      <c r="V70189" s="122"/>
      <c r="W70189" s="123"/>
      <c r="AC70189" s="123"/>
    </row>
    <row r="70190" spans="5:29" s="2" customFormat="1">
      <c r="E70190" s="120"/>
      <c r="M70190" s="120"/>
      <c r="N70190" s="120"/>
      <c r="U70190" s="121"/>
      <c r="V70190" s="122"/>
      <c r="W70190" s="123"/>
      <c r="AC70190" s="123"/>
    </row>
    <row r="70191" spans="5:29" s="2" customFormat="1">
      <c r="E70191" s="120"/>
      <c r="M70191" s="120"/>
      <c r="N70191" s="120"/>
      <c r="U70191" s="121"/>
      <c r="V70191" s="122"/>
      <c r="W70191" s="123"/>
      <c r="AC70191" s="123"/>
    </row>
    <row r="70192" spans="5:29" s="2" customFormat="1">
      <c r="E70192" s="120"/>
      <c r="M70192" s="120"/>
      <c r="N70192" s="120"/>
      <c r="U70192" s="121"/>
      <c r="V70192" s="122"/>
      <c r="W70192" s="123"/>
      <c r="AC70192" s="123"/>
    </row>
    <row r="70193" spans="5:29" s="2" customFormat="1">
      <c r="E70193" s="120"/>
      <c r="M70193" s="120"/>
      <c r="N70193" s="120"/>
      <c r="U70193" s="121"/>
      <c r="V70193" s="122"/>
      <c r="W70193" s="123"/>
      <c r="AC70193" s="123"/>
    </row>
    <row r="70194" spans="5:29" s="2" customFormat="1">
      <c r="E70194" s="120"/>
      <c r="M70194" s="120"/>
      <c r="N70194" s="120"/>
      <c r="U70194" s="121"/>
      <c r="V70194" s="122"/>
      <c r="W70194" s="123"/>
      <c r="AC70194" s="123"/>
    </row>
    <row r="70195" spans="5:29" s="2" customFormat="1">
      <c r="E70195" s="120"/>
      <c r="M70195" s="120"/>
      <c r="N70195" s="120"/>
      <c r="U70195" s="121"/>
      <c r="V70195" s="122"/>
      <c r="W70195" s="123"/>
      <c r="AC70195" s="123"/>
    </row>
    <row r="70196" spans="5:29" s="2" customFormat="1">
      <c r="E70196" s="120"/>
      <c r="M70196" s="120"/>
      <c r="N70196" s="120"/>
      <c r="U70196" s="121"/>
      <c r="V70196" s="122"/>
      <c r="W70196" s="123"/>
      <c r="AC70196" s="123"/>
    </row>
    <row r="70197" spans="5:29" s="2" customFormat="1">
      <c r="E70197" s="120"/>
      <c r="M70197" s="120"/>
      <c r="N70197" s="120"/>
      <c r="U70197" s="121"/>
      <c r="V70197" s="122"/>
      <c r="W70197" s="123"/>
      <c r="AC70197" s="123"/>
    </row>
    <row r="70198" spans="5:29" s="2" customFormat="1">
      <c r="E70198" s="120"/>
      <c r="M70198" s="120"/>
      <c r="N70198" s="120"/>
      <c r="U70198" s="121"/>
      <c r="V70198" s="122"/>
      <c r="W70198" s="123"/>
      <c r="AC70198" s="123"/>
    </row>
    <row r="70199" spans="5:29" s="2" customFormat="1">
      <c r="E70199" s="120"/>
      <c r="M70199" s="120"/>
      <c r="N70199" s="120"/>
      <c r="U70199" s="121"/>
      <c r="V70199" s="122"/>
      <c r="W70199" s="123"/>
      <c r="AC70199" s="123"/>
    </row>
    <row r="70200" spans="5:29" s="2" customFormat="1">
      <c r="E70200" s="120"/>
      <c r="M70200" s="120"/>
      <c r="N70200" s="120"/>
      <c r="U70200" s="121"/>
      <c r="V70200" s="122"/>
      <c r="W70200" s="123"/>
      <c r="AC70200" s="123"/>
    </row>
    <row r="70201" spans="5:29" s="2" customFormat="1">
      <c r="E70201" s="120"/>
      <c r="M70201" s="120"/>
      <c r="N70201" s="120"/>
      <c r="U70201" s="121"/>
      <c r="V70201" s="122"/>
      <c r="W70201" s="123"/>
      <c r="AC70201" s="123"/>
    </row>
    <row r="70202" spans="5:29" s="2" customFormat="1">
      <c r="E70202" s="120"/>
      <c r="M70202" s="120"/>
      <c r="N70202" s="120"/>
      <c r="U70202" s="121"/>
      <c r="V70202" s="122"/>
      <c r="W70202" s="123"/>
      <c r="AC70202" s="123"/>
    </row>
    <row r="70203" spans="5:29" s="2" customFormat="1">
      <c r="E70203" s="120"/>
      <c r="M70203" s="120"/>
      <c r="N70203" s="120"/>
      <c r="U70203" s="121"/>
      <c r="V70203" s="122"/>
      <c r="W70203" s="123"/>
      <c r="AC70203" s="123"/>
    </row>
    <row r="70204" spans="5:29" s="2" customFormat="1">
      <c r="E70204" s="120"/>
      <c r="M70204" s="120"/>
      <c r="N70204" s="120"/>
      <c r="U70204" s="121"/>
      <c r="V70204" s="122"/>
      <c r="W70204" s="123"/>
      <c r="AC70204" s="123"/>
    </row>
    <row r="70205" spans="5:29" s="2" customFormat="1">
      <c r="E70205" s="120"/>
      <c r="M70205" s="120"/>
      <c r="N70205" s="120"/>
      <c r="U70205" s="121"/>
      <c r="V70205" s="122"/>
      <c r="W70205" s="123"/>
      <c r="AC70205" s="123"/>
    </row>
    <row r="70206" spans="5:29" s="2" customFormat="1">
      <c r="E70206" s="120"/>
      <c r="M70206" s="120"/>
      <c r="N70206" s="120"/>
      <c r="U70206" s="121"/>
      <c r="V70206" s="122"/>
      <c r="W70206" s="123"/>
      <c r="AC70206" s="123"/>
    </row>
    <row r="70207" spans="5:29" s="2" customFormat="1">
      <c r="E70207" s="120"/>
      <c r="M70207" s="120"/>
      <c r="N70207" s="120"/>
      <c r="U70207" s="121"/>
      <c r="V70207" s="122"/>
      <c r="W70207" s="123"/>
      <c r="AC70207" s="123"/>
    </row>
    <row r="70208" spans="5:29" s="2" customFormat="1">
      <c r="E70208" s="120"/>
      <c r="M70208" s="120"/>
      <c r="N70208" s="120"/>
      <c r="U70208" s="121"/>
      <c r="V70208" s="122"/>
      <c r="W70208" s="123"/>
      <c r="AC70208" s="123"/>
    </row>
    <row r="70209" spans="5:29" s="2" customFormat="1">
      <c r="E70209" s="120"/>
      <c r="M70209" s="120"/>
      <c r="N70209" s="120"/>
      <c r="U70209" s="121"/>
      <c r="V70209" s="122"/>
      <c r="W70209" s="123"/>
      <c r="AC70209" s="123"/>
    </row>
    <row r="70210" spans="5:29" s="2" customFormat="1">
      <c r="E70210" s="120"/>
      <c r="M70210" s="120"/>
      <c r="N70210" s="120"/>
      <c r="U70210" s="121"/>
      <c r="V70210" s="122"/>
      <c r="W70210" s="123"/>
      <c r="AC70210" s="123"/>
    </row>
    <row r="70211" spans="5:29" s="2" customFormat="1">
      <c r="E70211" s="120"/>
      <c r="M70211" s="120"/>
      <c r="N70211" s="120"/>
      <c r="U70211" s="121"/>
      <c r="V70211" s="122"/>
      <c r="W70211" s="123"/>
      <c r="AC70211" s="123"/>
    </row>
    <row r="70212" spans="5:29" s="2" customFormat="1">
      <c r="E70212" s="120"/>
      <c r="M70212" s="120"/>
      <c r="N70212" s="120"/>
      <c r="U70212" s="121"/>
      <c r="V70212" s="122"/>
      <c r="W70212" s="123"/>
      <c r="AC70212" s="123"/>
    </row>
    <row r="70213" spans="5:29" s="2" customFormat="1">
      <c r="E70213" s="120"/>
      <c r="M70213" s="120"/>
      <c r="N70213" s="120"/>
      <c r="U70213" s="121"/>
      <c r="V70213" s="122"/>
      <c r="W70213" s="123"/>
      <c r="AC70213" s="123"/>
    </row>
    <row r="70214" spans="5:29" s="2" customFormat="1">
      <c r="E70214" s="120"/>
      <c r="M70214" s="120"/>
      <c r="N70214" s="120"/>
      <c r="U70214" s="121"/>
      <c r="V70214" s="122"/>
      <c r="W70214" s="123"/>
      <c r="AC70214" s="123"/>
    </row>
    <row r="70215" spans="5:29" s="2" customFormat="1">
      <c r="E70215" s="120"/>
      <c r="M70215" s="120"/>
      <c r="N70215" s="120"/>
      <c r="U70215" s="121"/>
      <c r="V70215" s="122"/>
      <c r="W70215" s="123"/>
      <c r="AC70215" s="123"/>
    </row>
    <row r="70216" spans="5:29" s="2" customFormat="1">
      <c r="E70216" s="120"/>
      <c r="M70216" s="120"/>
      <c r="N70216" s="120"/>
      <c r="U70216" s="121"/>
      <c r="V70216" s="122"/>
      <c r="W70216" s="123"/>
      <c r="AC70216" s="123"/>
    </row>
    <row r="70217" spans="5:29" s="2" customFormat="1">
      <c r="E70217" s="120"/>
      <c r="M70217" s="120"/>
      <c r="N70217" s="120"/>
      <c r="U70217" s="121"/>
      <c r="V70217" s="122"/>
      <c r="W70217" s="123"/>
      <c r="AC70217" s="123"/>
    </row>
    <row r="70218" spans="5:29" s="2" customFormat="1">
      <c r="E70218" s="120"/>
      <c r="M70218" s="120"/>
      <c r="N70218" s="120"/>
      <c r="U70218" s="121"/>
      <c r="V70218" s="122"/>
      <c r="W70218" s="123"/>
      <c r="AC70218" s="123"/>
    </row>
    <row r="70219" spans="5:29" s="2" customFormat="1">
      <c r="E70219" s="120"/>
      <c r="M70219" s="120"/>
      <c r="N70219" s="120"/>
      <c r="U70219" s="121"/>
      <c r="V70219" s="122"/>
      <c r="W70219" s="123"/>
      <c r="AC70219" s="123"/>
    </row>
    <row r="70220" spans="5:29" s="2" customFormat="1">
      <c r="E70220" s="120"/>
      <c r="M70220" s="120"/>
      <c r="N70220" s="120"/>
      <c r="U70220" s="121"/>
      <c r="V70220" s="122"/>
      <c r="W70220" s="123"/>
      <c r="AC70220" s="123"/>
    </row>
    <row r="70221" spans="5:29" s="2" customFormat="1">
      <c r="E70221" s="120"/>
      <c r="M70221" s="120"/>
      <c r="N70221" s="120"/>
      <c r="U70221" s="121"/>
      <c r="V70221" s="122"/>
      <c r="W70221" s="123"/>
      <c r="AC70221" s="123"/>
    </row>
    <row r="70222" spans="5:29" s="2" customFormat="1">
      <c r="E70222" s="120"/>
      <c r="M70222" s="120"/>
      <c r="N70222" s="120"/>
      <c r="U70222" s="121"/>
      <c r="V70222" s="122"/>
      <c r="W70222" s="123"/>
      <c r="AC70222" s="123"/>
    </row>
    <row r="70223" spans="5:29" s="2" customFormat="1">
      <c r="E70223" s="120"/>
      <c r="M70223" s="120"/>
      <c r="N70223" s="120"/>
      <c r="U70223" s="121"/>
      <c r="V70223" s="122"/>
      <c r="W70223" s="123"/>
      <c r="AC70223" s="123"/>
    </row>
    <row r="70224" spans="5:29" s="2" customFormat="1">
      <c r="E70224" s="120"/>
      <c r="M70224" s="120"/>
      <c r="N70224" s="120"/>
      <c r="U70224" s="121"/>
      <c r="V70224" s="122"/>
      <c r="W70224" s="123"/>
      <c r="AC70224" s="123"/>
    </row>
    <row r="70225" spans="5:29" s="2" customFormat="1">
      <c r="E70225" s="120"/>
      <c r="M70225" s="120"/>
      <c r="N70225" s="120"/>
      <c r="U70225" s="121"/>
      <c r="V70225" s="122"/>
      <c r="W70225" s="123"/>
      <c r="AC70225" s="123"/>
    </row>
    <row r="70226" spans="5:29" s="2" customFormat="1">
      <c r="E70226" s="120"/>
      <c r="M70226" s="120"/>
      <c r="N70226" s="120"/>
      <c r="U70226" s="121"/>
      <c r="V70226" s="122"/>
      <c r="W70226" s="123"/>
      <c r="AC70226" s="123"/>
    </row>
    <row r="70227" spans="5:29" s="2" customFormat="1">
      <c r="E70227" s="120"/>
      <c r="M70227" s="120"/>
      <c r="N70227" s="120"/>
      <c r="U70227" s="121"/>
      <c r="V70227" s="122"/>
      <c r="W70227" s="123"/>
      <c r="AC70227" s="123"/>
    </row>
    <row r="70228" spans="5:29" s="2" customFormat="1">
      <c r="E70228" s="120"/>
      <c r="M70228" s="120"/>
      <c r="N70228" s="120"/>
      <c r="U70228" s="121"/>
      <c r="V70228" s="122"/>
      <c r="W70228" s="123"/>
      <c r="AC70228" s="123"/>
    </row>
    <row r="70229" spans="5:29" s="2" customFormat="1">
      <c r="E70229" s="120"/>
      <c r="M70229" s="120"/>
      <c r="N70229" s="120"/>
      <c r="U70229" s="121"/>
      <c r="V70229" s="122"/>
      <c r="W70229" s="123"/>
      <c r="AC70229" s="123"/>
    </row>
    <row r="70230" spans="5:29" s="2" customFormat="1">
      <c r="E70230" s="120"/>
      <c r="M70230" s="120"/>
      <c r="N70230" s="120"/>
      <c r="U70230" s="121"/>
      <c r="V70230" s="122"/>
      <c r="W70230" s="123"/>
      <c r="AC70230" s="123"/>
    </row>
    <row r="70231" spans="5:29" s="2" customFormat="1">
      <c r="E70231" s="120"/>
      <c r="M70231" s="120"/>
      <c r="N70231" s="120"/>
      <c r="U70231" s="121"/>
      <c r="V70231" s="122"/>
      <c r="W70231" s="123"/>
      <c r="AC70231" s="123"/>
    </row>
    <row r="70232" spans="5:29" s="2" customFormat="1">
      <c r="E70232" s="120"/>
      <c r="M70232" s="120"/>
      <c r="N70232" s="120"/>
      <c r="U70232" s="121"/>
      <c r="V70232" s="122"/>
      <c r="W70232" s="123"/>
      <c r="AC70232" s="123"/>
    </row>
    <row r="70233" spans="5:29" s="2" customFormat="1">
      <c r="E70233" s="120"/>
      <c r="M70233" s="120"/>
      <c r="N70233" s="120"/>
      <c r="U70233" s="121"/>
      <c r="V70233" s="122"/>
      <c r="W70233" s="123"/>
      <c r="AC70233" s="123"/>
    </row>
    <row r="70234" spans="5:29" s="2" customFormat="1">
      <c r="E70234" s="120"/>
      <c r="M70234" s="120"/>
      <c r="N70234" s="120"/>
      <c r="U70234" s="121"/>
      <c r="V70234" s="122"/>
      <c r="W70234" s="123"/>
      <c r="AC70234" s="123"/>
    </row>
    <row r="70235" spans="5:29" s="2" customFormat="1">
      <c r="E70235" s="120"/>
      <c r="M70235" s="120"/>
      <c r="N70235" s="120"/>
      <c r="U70235" s="121"/>
      <c r="V70235" s="122"/>
      <c r="W70235" s="123"/>
      <c r="AC70235" s="123"/>
    </row>
    <row r="70236" spans="5:29" s="2" customFormat="1">
      <c r="E70236" s="120"/>
      <c r="M70236" s="120"/>
      <c r="N70236" s="120"/>
      <c r="U70236" s="121"/>
      <c r="V70236" s="122"/>
      <c r="W70236" s="123"/>
      <c r="AC70236" s="123"/>
    </row>
    <row r="70237" spans="5:29" s="2" customFormat="1">
      <c r="E70237" s="120"/>
      <c r="M70237" s="120"/>
      <c r="N70237" s="120"/>
      <c r="U70237" s="121"/>
      <c r="V70237" s="122"/>
      <c r="W70237" s="123"/>
      <c r="AC70237" s="123"/>
    </row>
    <row r="70238" spans="5:29" s="2" customFormat="1">
      <c r="E70238" s="120"/>
      <c r="M70238" s="120"/>
      <c r="N70238" s="120"/>
      <c r="U70238" s="121"/>
      <c r="V70238" s="122"/>
      <c r="W70238" s="123"/>
      <c r="AC70238" s="123"/>
    </row>
    <row r="70239" spans="5:29" s="2" customFormat="1">
      <c r="E70239" s="120"/>
      <c r="M70239" s="120"/>
      <c r="N70239" s="120"/>
      <c r="U70239" s="121"/>
      <c r="V70239" s="122"/>
      <c r="W70239" s="123"/>
      <c r="AC70239" s="123"/>
    </row>
    <row r="70240" spans="5:29" s="2" customFormat="1">
      <c r="E70240" s="120"/>
      <c r="M70240" s="120"/>
      <c r="N70240" s="120"/>
      <c r="U70240" s="121"/>
      <c r="V70240" s="122"/>
      <c r="W70240" s="123"/>
      <c r="AC70240" s="123"/>
    </row>
    <row r="70241" spans="5:29" s="2" customFormat="1">
      <c r="E70241" s="120"/>
      <c r="M70241" s="120"/>
      <c r="N70241" s="120"/>
      <c r="U70241" s="121"/>
      <c r="V70241" s="122"/>
      <c r="W70241" s="123"/>
      <c r="AC70241" s="123"/>
    </row>
    <row r="70242" spans="5:29" s="2" customFormat="1">
      <c r="E70242" s="120"/>
      <c r="M70242" s="120"/>
      <c r="N70242" s="120"/>
      <c r="U70242" s="121"/>
      <c r="V70242" s="122"/>
      <c r="W70242" s="123"/>
      <c r="AC70242" s="123"/>
    </row>
    <row r="70243" spans="5:29" s="2" customFormat="1">
      <c r="E70243" s="120"/>
      <c r="M70243" s="120"/>
      <c r="N70243" s="120"/>
      <c r="U70243" s="121"/>
      <c r="V70243" s="122"/>
      <c r="W70243" s="123"/>
      <c r="AC70243" s="123"/>
    </row>
    <row r="70244" spans="5:29" s="2" customFormat="1">
      <c r="E70244" s="120"/>
      <c r="M70244" s="120"/>
      <c r="N70244" s="120"/>
      <c r="U70244" s="121"/>
      <c r="V70244" s="122"/>
      <c r="W70244" s="123"/>
      <c r="AC70244" s="123"/>
    </row>
    <row r="70245" spans="5:29" s="2" customFormat="1">
      <c r="E70245" s="120"/>
      <c r="M70245" s="120"/>
      <c r="N70245" s="120"/>
      <c r="U70245" s="121"/>
      <c r="V70245" s="122"/>
      <c r="W70245" s="123"/>
      <c r="AC70245" s="123"/>
    </row>
    <row r="70246" spans="5:29" s="2" customFormat="1">
      <c r="E70246" s="120"/>
      <c r="M70246" s="120"/>
      <c r="N70246" s="120"/>
      <c r="U70246" s="121"/>
      <c r="V70246" s="122"/>
      <c r="W70246" s="123"/>
      <c r="AC70246" s="123"/>
    </row>
    <row r="70247" spans="5:29" s="2" customFormat="1">
      <c r="E70247" s="120"/>
      <c r="M70247" s="120"/>
      <c r="N70247" s="120"/>
      <c r="U70247" s="121"/>
      <c r="V70247" s="122"/>
      <c r="W70247" s="123"/>
      <c r="AC70247" s="123"/>
    </row>
    <row r="70248" spans="5:29" s="2" customFormat="1">
      <c r="E70248" s="120"/>
      <c r="M70248" s="120"/>
      <c r="N70248" s="120"/>
      <c r="U70248" s="121"/>
      <c r="V70248" s="122"/>
      <c r="W70248" s="123"/>
      <c r="AC70248" s="123"/>
    </row>
    <row r="70249" spans="5:29" s="2" customFormat="1">
      <c r="E70249" s="120"/>
      <c r="M70249" s="120"/>
      <c r="N70249" s="120"/>
      <c r="U70249" s="121"/>
      <c r="V70249" s="122"/>
      <c r="W70249" s="123"/>
      <c r="AC70249" s="123"/>
    </row>
    <row r="70250" spans="5:29" s="2" customFormat="1">
      <c r="E70250" s="120"/>
      <c r="M70250" s="120"/>
      <c r="N70250" s="120"/>
      <c r="U70250" s="121"/>
      <c r="V70250" s="122"/>
      <c r="W70250" s="123"/>
      <c r="AC70250" s="123"/>
    </row>
    <row r="70251" spans="5:29" s="2" customFormat="1">
      <c r="E70251" s="120"/>
      <c r="M70251" s="120"/>
      <c r="N70251" s="120"/>
      <c r="U70251" s="121"/>
      <c r="V70251" s="122"/>
      <c r="W70251" s="123"/>
      <c r="AC70251" s="123"/>
    </row>
    <row r="70252" spans="5:29" s="2" customFormat="1">
      <c r="E70252" s="120"/>
      <c r="M70252" s="120"/>
      <c r="N70252" s="120"/>
      <c r="U70252" s="121"/>
      <c r="V70252" s="122"/>
      <c r="W70252" s="123"/>
      <c r="AC70252" s="123"/>
    </row>
    <row r="70253" spans="5:29" s="2" customFormat="1">
      <c r="E70253" s="120"/>
      <c r="M70253" s="120"/>
      <c r="N70253" s="120"/>
      <c r="U70253" s="121"/>
      <c r="V70253" s="122"/>
      <c r="W70253" s="123"/>
      <c r="AC70253" s="123"/>
    </row>
    <row r="70254" spans="5:29" s="2" customFormat="1">
      <c r="E70254" s="120"/>
      <c r="M70254" s="120"/>
      <c r="N70254" s="120"/>
      <c r="U70254" s="121"/>
      <c r="V70254" s="122"/>
      <c r="W70254" s="123"/>
      <c r="AC70254" s="123"/>
    </row>
    <row r="70255" spans="5:29" s="2" customFormat="1">
      <c r="E70255" s="120"/>
      <c r="M70255" s="120"/>
      <c r="N70255" s="120"/>
      <c r="U70255" s="121"/>
      <c r="V70255" s="122"/>
      <c r="W70255" s="123"/>
      <c r="AC70255" s="123"/>
    </row>
    <row r="70256" spans="5:29" s="2" customFormat="1">
      <c r="E70256" s="120"/>
      <c r="M70256" s="120"/>
      <c r="N70256" s="120"/>
      <c r="U70256" s="121"/>
      <c r="V70256" s="122"/>
      <c r="W70256" s="123"/>
      <c r="AC70256" s="123"/>
    </row>
    <row r="70257" spans="5:29" s="2" customFormat="1">
      <c r="E70257" s="120"/>
      <c r="M70257" s="120"/>
      <c r="N70257" s="120"/>
      <c r="U70257" s="121"/>
      <c r="V70257" s="122"/>
      <c r="W70257" s="123"/>
      <c r="AC70257" s="123"/>
    </row>
    <row r="70258" spans="5:29" s="2" customFormat="1">
      <c r="E70258" s="120"/>
      <c r="M70258" s="120"/>
      <c r="N70258" s="120"/>
      <c r="U70258" s="121"/>
      <c r="V70258" s="122"/>
      <c r="W70258" s="123"/>
      <c r="AC70258" s="123"/>
    </row>
    <row r="70259" spans="5:29" s="2" customFormat="1">
      <c r="E70259" s="120"/>
      <c r="M70259" s="120"/>
      <c r="N70259" s="120"/>
      <c r="U70259" s="121"/>
      <c r="V70259" s="122"/>
      <c r="W70259" s="123"/>
      <c r="AC70259" s="123"/>
    </row>
    <row r="70260" spans="5:29" s="2" customFormat="1">
      <c r="E70260" s="120"/>
      <c r="M70260" s="120"/>
      <c r="N70260" s="120"/>
      <c r="U70260" s="121"/>
      <c r="V70260" s="122"/>
      <c r="W70260" s="123"/>
      <c r="AC70260" s="123"/>
    </row>
    <row r="70261" spans="5:29" s="2" customFormat="1">
      <c r="E70261" s="120"/>
      <c r="M70261" s="120"/>
      <c r="N70261" s="120"/>
      <c r="U70261" s="121"/>
      <c r="V70261" s="122"/>
      <c r="W70261" s="123"/>
      <c r="AC70261" s="123"/>
    </row>
    <row r="70262" spans="5:29" s="2" customFormat="1">
      <c r="E70262" s="120"/>
      <c r="M70262" s="120"/>
      <c r="N70262" s="120"/>
      <c r="U70262" s="121"/>
      <c r="V70262" s="122"/>
      <c r="W70262" s="123"/>
      <c r="AC70262" s="123"/>
    </row>
    <row r="70263" spans="5:29" s="2" customFormat="1">
      <c r="E70263" s="120"/>
      <c r="M70263" s="120"/>
      <c r="N70263" s="120"/>
      <c r="U70263" s="121"/>
      <c r="V70263" s="122"/>
      <c r="W70263" s="123"/>
      <c r="AC70263" s="123"/>
    </row>
    <row r="70264" spans="5:29" s="2" customFormat="1">
      <c r="E70264" s="120"/>
      <c r="M70264" s="120"/>
      <c r="N70264" s="120"/>
      <c r="U70264" s="121"/>
      <c r="V70264" s="122"/>
      <c r="W70264" s="123"/>
      <c r="AC70264" s="123"/>
    </row>
    <row r="70265" spans="5:29" s="2" customFormat="1">
      <c r="E70265" s="120"/>
      <c r="M70265" s="120"/>
      <c r="N70265" s="120"/>
      <c r="U70265" s="121"/>
      <c r="V70265" s="122"/>
      <c r="W70265" s="123"/>
      <c r="AC70265" s="123"/>
    </row>
    <row r="70266" spans="5:29" s="2" customFormat="1">
      <c r="E70266" s="120"/>
      <c r="M70266" s="120"/>
      <c r="N70266" s="120"/>
      <c r="U70266" s="121"/>
      <c r="V70266" s="122"/>
      <c r="W70266" s="123"/>
      <c r="AC70266" s="123"/>
    </row>
    <row r="70267" spans="5:29" s="2" customFormat="1">
      <c r="E70267" s="120"/>
      <c r="M70267" s="120"/>
      <c r="N70267" s="120"/>
      <c r="U70267" s="121"/>
      <c r="V70267" s="122"/>
      <c r="W70267" s="123"/>
      <c r="AC70267" s="123"/>
    </row>
    <row r="70268" spans="5:29" s="2" customFormat="1">
      <c r="E70268" s="120"/>
      <c r="M70268" s="120"/>
      <c r="N70268" s="120"/>
      <c r="U70268" s="121"/>
      <c r="V70268" s="122"/>
      <c r="W70268" s="123"/>
      <c r="AC70268" s="123"/>
    </row>
    <row r="70269" spans="5:29" s="2" customFormat="1">
      <c r="E70269" s="120"/>
      <c r="M70269" s="120"/>
      <c r="N70269" s="120"/>
      <c r="U70269" s="121"/>
      <c r="V70269" s="122"/>
      <c r="W70269" s="123"/>
      <c r="AC70269" s="123"/>
    </row>
    <row r="70270" spans="5:29" s="2" customFormat="1">
      <c r="E70270" s="120"/>
      <c r="M70270" s="120"/>
      <c r="N70270" s="120"/>
      <c r="U70270" s="121"/>
      <c r="V70270" s="122"/>
      <c r="W70270" s="123"/>
      <c r="AC70270" s="123"/>
    </row>
    <row r="70271" spans="5:29" s="2" customFormat="1">
      <c r="E70271" s="120"/>
      <c r="M70271" s="120"/>
      <c r="N70271" s="120"/>
      <c r="U70271" s="121"/>
      <c r="V70271" s="122"/>
      <c r="W70271" s="123"/>
      <c r="AC70271" s="123"/>
    </row>
    <row r="70272" spans="5:29" s="2" customFormat="1">
      <c r="E70272" s="120"/>
      <c r="M70272" s="120"/>
      <c r="N70272" s="120"/>
      <c r="U70272" s="121"/>
      <c r="V70272" s="122"/>
      <c r="W70272" s="123"/>
      <c r="AC70272" s="123"/>
    </row>
    <row r="70273" spans="5:29" s="2" customFormat="1">
      <c r="E70273" s="120"/>
      <c r="M70273" s="120"/>
      <c r="N70273" s="120"/>
      <c r="U70273" s="121"/>
      <c r="V70273" s="122"/>
      <c r="W70273" s="123"/>
      <c r="AC70273" s="123"/>
    </row>
    <row r="70274" spans="5:29" s="2" customFormat="1">
      <c r="E70274" s="120"/>
      <c r="M70274" s="120"/>
      <c r="N70274" s="120"/>
      <c r="U70274" s="121"/>
      <c r="V70274" s="122"/>
      <c r="W70274" s="123"/>
      <c r="AC70274" s="123"/>
    </row>
    <row r="70275" spans="5:29" s="2" customFormat="1">
      <c r="E70275" s="120"/>
      <c r="M70275" s="120"/>
      <c r="N70275" s="120"/>
      <c r="U70275" s="121"/>
      <c r="V70275" s="122"/>
      <c r="W70275" s="123"/>
      <c r="AC70275" s="123"/>
    </row>
    <row r="70276" spans="5:29" s="2" customFormat="1">
      <c r="E70276" s="120"/>
      <c r="M70276" s="120"/>
      <c r="N70276" s="120"/>
      <c r="U70276" s="121"/>
      <c r="V70276" s="122"/>
      <c r="W70276" s="123"/>
      <c r="AC70276" s="123"/>
    </row>
    <row r="70277" spans="5:29" s="2" customFormat="1">
      <c r="E70277" s="120"/>
      <c r="M70277" s="120"/>
      <c r="N70277" s="120"/>
      <c r="U70277" s="121"/>
      <c r="V70277" s="122"/>
      <c r="W70277" s="123"/>
      <c r="AC70277" s="123"/>
    </row>
    <row r="70278" spans="5:29" s="2" customFormat="1">
      <c r="E70278" s="120"/>
      <c r="M70278" s="120"/>
      <c r="N70278" s="120"/>
      <c r="U70278" s="121"/>
      <c r="V70278" s="122"/>
      <c r="W70278" s="123"/>
      <c r="AC70278" s="123"/>
    </row>
    <row r="70279" spans="5:29" s="2" customFormat="1">
      <c r="E70279" s="120"/>
      <c r="M70279" s="120"/>
      <c r="N70279" s="120"/>
      <c r="U70279" s="121"/>
      <c r="V70279" s="122"/>
      <c r="W70279" s="123"/>
      <c r="AC70279" s="123"/>
    </row>
    <row r="70280" spans="5:29" s="2" customFormat="1">
      <c r="E70280" s="120"/>
      <c r="M70280" s="120"/>
      <c r="N70280" s="120"/>
      <c r="U70280" s="121"/>
      <c r="V70280" s="122"/>
      <c r="W70280" s="123"/>
      <c r="AC70280" s="123"/>
    </row>
    <row r="70281" spans="5:29" s="2" customFormat="1">
      <c r="E70281" s="120"/>
      <c r="M70281" s="120"/>
      <c r="N70281" s="120"/>
      <c r="U70281" s="121"/>
      <c r="V70281" s="122"/>
      <c r="W70281" s="123"/>
      <c r="AC70281" s="123"/>
    </row>
    <row r="70282" spans="5:29" s="2" customFormat="1">
      <c r="E70282" s="120"/>
      <c r="M70282" s="120"/>
      <c r="N70282" s="120"/>
      <c r="U70282" s="121"/>
      <c r="V70282" s="122"/>
      <c r="W70282" s="123"/>
      <c r="AC70282" s="123"/>
    </row>
    <row r="70283" spans="5:29" s="2" customFormat="1">
      <c r="E70283" s="120"/>
      <c r="M70283" s="120"/>
      <c r="N70283" s="120"/>
      <c r="U70283" s="121"/>
      <c r="V70283" s="122"/>
      <c r="W70283" s="123"/>
      <c r="AC70283" s="123"/>
    </row>
    <row r="70284" spans="5:29" s="2" customFormat="1">
      <c r="E70284" s="120"/>
      <c r="M70284" s="120"/>
      <c r="N70284" s="120"/>
      <c r="U70284" s="121"/>
      <c r="V70284" s="122"/>
      <c r="W70284" s="123"/>
      <c r="AC70284" s="123"/>
    </row>
    <row r="70285" spans="5:29" s="2" customFormat="1">
      <c r="E70285" s="120"/>
      <c r="M70285" s="120"/>
      <c r="N70285" s="120"/>
      <c r="U70285" s="121"/>
      <c r="V70285" s="122"/>
      <c r="W70285" s="123"/>
      <c r="AC70285" s="123"/>
    </row>
    <row r="70286" spans="5:29" s="2" customFormat="1">
      <c r="E70286" s="120"/>
      <c r="M70286" s="120"/>
      <c r="N70286" s="120"/>
      <c r="U70286" s="121"/>
      <c r="V70286" s="122"/>
      <c r="W70286" s="123"/>
      <c r="AC70286" s="123"/>
    </row>
    <row r="70287" spans="5:29" s="2" customFormat="1">
      <c r="E70287" s="120"/>
      <c r="M70287" s="120"/>
      <c r="N70287" s="120"/>
      <c r="U70287" s="121"/>
      <c r="V70287" s="122"/>
      <c r="W70287" s="123"/>
      <c r="AC70287" s="123"/>
    </row>
    <row r="70288" spans="5:29" s="2" customFormat="1">
      <c r="E70288" s="120"/>
      <c r="M70288" s="120"/>
      <c r="N70288" s="120"/>
      <c r="U70288" s="121"/>
      <c r="V70288" s="122"/>
      <c r="W70288" s="123"/>
      <c r="AC70288" s="123"/>
    </row>
    <row r="70289" spans="5:29" s="2" customFormat="1">
      <c r="E70289" s="120"/>
      <c r="M70289" s="120"/>
      <c r="N70289" s="120"/>
      <c r="U70289" s="121"/>
      <c r="V70289" s="122"/>
      <c r="W70289" s="123"/>
      <c r="AC70289" s="123"/>
    </row>
    <row r="70290" spans="5:29" s="2" customFormat="1">
      <c r="E70290" s="120"/>
      <c r="M70290" s="120"/>
      <c r="N70290" s="120"/>
      <c r="U70290" s="121"/>
      <c r="V70290" s="122"/>
      <c r="W70290" s="123"/>
      <c r="AC70290" s="123"/>
    </row>
    <row r="70291" spans="5:29" s="2" customFormat="1">
      <c r="E70291" s="120"/>
      <c r="M70291" s="120"/>
      <c r="N70291" s="120"/>
      <c r="U70291" s="121"/>
      <c r="V70291" s="122"/>
      <c r="W70291" s="123"/>
      <c r="AC70291" s="123"/>
    </row>
    <row r="70292" spans="5:29" s="2" customFormat="1">
      <c r="E70292" s="120"/>
      <c r="M70292" s="120"/>
      <c r="N70292" s="120"/>
      <c r="U70292" s="121"/>
      <c r="V70292" s="122"/>
      <c r="W70292" s="123"/>
      <c r="AC70292" s="123"/>
    </row>
    <row r="70293" spans="5:29" s="2" customFormat="1">
      <c r="E70293" s="120"/>
      <c r="M70293" s="120"/>
      <c r="N70293" s="120"/>
      <c r="U70293" s="121"/>
      <c r="V70293" s="122"/>
      <c r="W70293" s="123"/>
      <c r="AC70293" s="123"/>
    </row>
    <row r="70294" spans="5:29" s="2" customFormat="1">
      <c r="E70294" s="120"/>
      <c r="M70294" s="120"/>
      <c r="N70294" s="120"/>
      <c r="U70294" s="121"/>
      <c r="V70294" s="122"/>
      <c r="W70294" s="123"/>
      <c r="AC70294" s="123"/>
    </row>
    <row r="70295" spans="5:29" s="2" customFormat="1">
      <c r="E70295" s="120"/>
      <c r="M70295" s="120"/>
      <c r="N70295" s="120"/>
      <c r="U70295" s="121"/>
      <c r="V70295" s="122"/>
      <c r="W70295" s="123"/>
      <c r="AC70295" s="123"/>
    </row>
    <row r="70296" spans="5:29" s="2" customFormat="1">
      <c r="E70296" s="120"/>
      <c r="M70296" s="120"/>
      <c r="N70296" s="120"/>
      <c r="U70296" s="121"/>
      <c r="V70296" s="122"/>
      <c r="W70296" s="123"/>
      <c r="AC70296" s="123"/>
    </row>
    <row r="70297" spans="5:29" s="2" customFormat="1">
      <c r="E70297" s="120"/>
      <c r="M70297" s="120"/>
      <c r="N70297" s="120"/>
      <c r="U70297" s="121"/>
      <c r="V70297" s="122"/>
      <c r="W70297" s="123"/>
      <c r="AC70297" s="123"/>
    </row>
    <row r="70298" spans="5:29" s="2" customFormat="1">
      <c r="E70298" s="120"/>
      <c r="M70298" s="120"/>
      <c r="N70298" s="120"/>
      <c r="U70298" s="121"/>
      <c r="V70298" s="122"/>
      <c r="W70298" s="123"/>
      <c r="AC70298" s="123"/>
    </row>
    <row r="70299" spans="5:29" s="2" customFormat="1">
      <c r="E70299" s="120"/>
      <c r="M70299" s="120"/>
      <c r="N70299" s="120"/>
      <c r="U70299" s="121"/>
      <c r="V70299" s="122"/>
      <c r="W70299" s="123"/>
      <c r="AC70299" s="123"/>
    </row>
    <row r="70300" spans="5:29" s="2" customFormat="1">
      <c r="E70300" s="120"/>
      <c r="M70300" s="120"/>
      <c r="N70300" s="120"/>
      <c r="U70300" s="121"/>
      <c r="V70300" s="122"/>
      <c r="W70300" s="123"/>
      <c r="AC70300" s="123"/>
    </row>
    <row r="70301" spans="5:29" s="2" customFormat="1">
      <c r="E70301" s="120"/>
      <c r="M70301" s="120"/>
      <c r="N70301" s="120"/>
      <c r="U70301" s="121"/>
      <c r="V70301" s="122"/>
      <c r="W70301" s="123"/>
      <c r="AC70301" s="123"/>
    </row>
    <row r="70302" spans="5:29" s="2" customFormat="1">
      <c r="E70302" s="120"/>
      <c r="M70302" s="120"/>
      <c r="N70302" s="120"/>
      <c r="U70302" s="121"/>
      <c r="V70302" s="122"/>
      <c r="W70302" s="123"/>
      <c r="AC70302" s="123"/>
    </row>
    <row r="70303" spans="5:29" s="2" customFormat="1">
      <c r="E70303" s="120"/>
      <c r="M70303" s="120"/>
      <c r="N70303" s="120"/>
      <c r="U70303" s="121"/>
      <c r="V70303" s="122"/>
      <c r="W70303" s="123"/>
      <c r="AC70303" s="123"/>
    </row>
    <row r="70304" spans="5:29" s="2" customFormat="1">
      <c r="E70304" s="120"/>
      <c r="M70304" s="120"/>
      <c r="N70304" s="120"/>
      <c r="U70304" s="121"/>
      <c r="V70304" s="122"/>
      <c r="W70304" s="123"/>
      <c r="AC70304" s="123"/>
    </row>
    <row r="70305" spans="5:29" s="2" customFormat="1">
      <c r="E70305" s="120"/>
      <c r="M70305" s="120"/>
      <c r="N70305" s="120"/>
      <c r="U70305" s="121"/>
      <c r="V70305" s="122"/>
      <c r="W70305" s="123"/>
      <c r="AC70305" s="123"/>
    </row>
    <row r="70306" spans="5:29" s="2" customFormat="1">
      <c r="E70306" s="120"/>
      <c r="M70306" s="120"/>
      <c r="N70306" s="120"/>
      <c r="U70306" s="121"/>
      <c r="V70306" s="122"/>
      <c r="W70306" s="123"/>
      <c r="AC70306" s="123"/>
    </row>
    <row r="70307" spans="5:29" s="2" customFormat="1">
      <c r="E70307" s="120"/>
      <c r="M70307" s="120"/>
      <c r="N70307" s="120"/>
      <c r="U70307" s="121"/>
      <c r="V70307" s="122"/>
      <c r="W70307" s="123"/>
      <c r="AC70307" s="123"/>
    </row>
    <row r="70308" spans="5:29" s="2" customFormat="1">
      <c r="E70308" s="120"/>
      <c r="M70308" s="120"/>
      <c r="N70308" s="120"/>
      <c r="U70308" s="121"/>
      <c r="V70308" s="122"/>
      <c r="W70308" s="123"/>
      <c r="AC70308" s="123"/>
    </row>
    <row r="70309" spans="5:29" s="2" customFormat="1">
      <c r="E70309" s="120"/>
      <c r="M70309" s="120"/>
      <c r="N70309" s="120"/>
      <c r="U70309" s="121"/>
      <c r="V70309" s="122"/>
      <c r="W70309" s="123"/>
      <c r="AC70309" s="123"/>
    </row>
    <row r="70310" spans="5:29" s="2" customFormat="1">
      <c r="E70310" s="120"/>
      <c r="M70310" s="120"/>
      <c r="N70310" s="120"/>
      <c r="U70310" s="121"/>
      <c r="V70310" s="122"/>
      <c r="W70310" s="123"/>
      <c r="AC70310" s="123"/>
    </row>
    <row r="70311" spans="5:29" s="2" customFormat="1">
      <c r="E70311" s="120"/>
      <c r="M70311" s="120"/>
      <c r="N70311" s="120"/>
      <c r="U70311" s="121"/>
      <c r="V70311" s="122"/>
      <c r="W70311" s="123"/>
      <c r="AC70311" s="123"/>
    </row>
    <row r="70312" spans="5:29" s="2" customFormat="1">
      <c r="E70312" s="120"/>
      <c r="M70312" s="120"/>
      <c r="N70312" s="120"/>
      <c r="U70312" s="121"/>
      <c r="V70312" s="122"/>
      <c r="W70312" s="123"/>
      <c r="AC70312" s="123"/>
    </row>
    <row r="70313" spans="5:29" s="2" customFormat="1">
      <c r="E70313" s="120"/>
      <c r="M70313" s="120"/>
      <c r="N70313" s="120"/>
      <c r="U70313" s="121"/>
      <c r="V70313" s="122"/>
      <c r="W70313" s="123"/>
      <c r="AC70313" s="123"/>
    </row>
    <row r="70314" spans="5:29" s="2" customFormat="1">
      <c r="E70314" s="120"/>
      <c r="M70314" s="120"/>
      <c r="N70314" s="120"/>
      <c r="U70314" s="121"/>
      <c r="V70314" s="122"/>
      <c r="W70314" s="123"/>
      <c r="AC70314" s="123"/>
    </row>
    <row r="70315" spans="5:29" s="2" customFormat="1">
      <c r="E70315" s="120"/>
      <c r="M70315" s="120"/>
      <c r="N70315" s="120"/>
      <c r="U70315" s="121"/>
      <c r="V70315" s="122"/>
      <c r="W70315" s="123"/>
      <c r="AC70315" s="123"/>
    </row>
    <row r="70316" spans="5:29" s="2" customFormat="1">
      <c r="E70316" s="120"/>
      <c r="M70316" s="120"/>
      <c r="N70316" s="120"/>
      <c r="U70316" s="121"/>
      <c r="V70316" s="122"/>
      <c r="W70316" s="123"/>
      <c r="AC70316" s="123"/>
    </row>
    <row r="70317" spans="5:29" s="2" customFormat="1">
      <c r="E70317" s="120"/>
      <c r="M70317" s="120"/>
      <c r="N70317" s="120"/>
      <c r="U70317" s="121"/>
      <c r="V70317" s="122"/>
      <c r="W70317" s="123"/>
      <c r="AC70317" s="123"/>
    </row>
    <row r="70318" spans="5:29" s="2" customFormat="1">
      <c r="E70318" s="120"/>
      <c r="M70318" s="120"/>
      <c r="N70318" s="120"/>
      <c r="U70318" s="121"/>
      <c r="V70318" s="122"/>
      <c r="W70318" s="123"/>
      <c r="AC70318" s="123"/>
    </row>
    <row r="70319" spans="5:29" s="2" customFormat="1">
      <c r="E70319" s="120"/>
      <c r="M70319" s="120"/>
      <c r="N70319" s="120"/>
      <c r="U70319" s="121"/>
      <c r="V70319" s="122"/>
      <c r="W70319" s="123"/>
      <c r="AC70319" s="123"/>
    </row>
    <row r="70320" spans="5:29" s="2" customFormat="1">
      <c r="E70320" s="120"/>
      <c r="M70320" s="120"/>
      <c r="N70320" s="120"/>
      <c r="U70320" s="121"/>
      <c r="V70320" s="122"/>
      <c r="W70320" s="123"/>
      <c r="AC70320" s="123"/>
    </row>
    <row r="70321" spans="5:29" s="2" customFormat="1">
      <c r="E70321" s="120"/>
      <c r="M70321" s="120"/>
      <c r="N70321" s="120"/>
      <c r="U70321" s="121"/>
      <c r="V70321" s="122"/>
      <c r="W70321" s="123"/>
      <c r="AC70321" s="123"/>
    </row>
    <row r="70322" spans="5:29" s="2" customFormat="1">
      <c r="E70322" s="120"/>
      <c r="M70322" s="120"/>
      <c r="N70322" s="120"/>
      <c r="U70322" s="121"/>
      <c r="V70322" s="122"/>
      <c r="W70322" s="123"/>
      <c r="AC70322" s="123"/>
    </row>
    <row r="70323" spans="5:29" s="2" customFormat="1">
      <c r="E70323" s="120"/>
      <c r="M70323" s="120"/>
      <c r="N70323" s="120"/>
      <c r="U70323" s="121"/>
      <c r="V70323" s="122"/>
      <c r="W70323" s="123"/>
      <c r="AC70323" s="123"/>
    </row>
    <row r="70324" spans="5:29" s="2" customFormat="1">
      <c r="E70324" s="120"/>
      <c r="M70324" s="120"/>
      <c r="N70324" s="120"/>
      <c r="U70324" s="121"/>
      <c r="V70324" s="122"/>
      <c r="W70324" s="123"/>
      <c r="AC70324" s="123"/>
    </row>
    <row r="70325" spans="5:29" s="2" customFormat="1">
      <c r="E70325" s="120"/>
      <c r="M70325" s="120"/>
      <c r="N70325" s="120"/>
      <c r="U70325" s="121"/>
      <c r="V70325" s="122"/>
      <c r="W70325" s="123"/>
      <c r="AC70325" s="123"/>
    </row>
    <row r="70326" spans="5:29" s="2" customFormat="1">
      <c r="E70326" s="120"/>
      <c r="M70326" s="120"/>
      <c r="N70326" s="120"/>
      <c r="U70326" s="121"/>
      <c r="V70326" s="122"/>
      <c r="W70326" s="123"/>
      <c r="AC70326" s="123"/>
    </row>
    <row r="70327" spans="5:29" s="2" customFormat="1">
      <c r="E70327" s="120"/>
      <c r="M70327" s="120"/>
      <c r="N70327" s="120"/>
      <c r="U70327" s="121"/>
      <c r="V70327" s="122"/>
      <c r="W70327" s="123"/>
      <c r="AC70327" s="123"/>
    </row>
    <row r="70328" spans="5:29" s="2" customFormat="1">
      <c r="E70328" s="120"/>
      <c r="M70328" s="120"/>
      <c r="N70328" s="120"/>
      <c r="U70328" s="121"/>
      <c r="V70328" s="122"/>
      <c r="W70328" s="123"/>
      <c r="AC70328" s="123"/>
    </row>
    <row r="70329" spans="5:29" s="2" customFormat="1">
      <c r="E70329" s="120"/>
      <c r="M70329" s="120"/>
      <c r="N70329" s="120"/>
      <c r="U70329" s="121"/>
      <c r="V70329" s="122"/>
      <c r="W70329" s="123"/>
      <c r="AC70329" s="123"/>
    </row>
    <row r="70330" spans="5:29" s="2" customFormat="1">
      <c r="E70330" s="120"/>
      <c r="M70330" s="120"/>
      <c r="N70330" s="120"/>
      <c r="U70330" s="121"/>
      <c r="V70330" s="122"/>
      <c r="W70330" s="123"/>
      <c r="AC70330" s="123"/>
    </row>
    <row r="70331" spans="5:29" s="2" customFormat="1">
      <c r="E70331" s="120"/>
      <c r="M70331" s="120"/>
      <c r="N70331" s="120"/>
      <c r="U70331" s="121"/>
      <c r="V70331" s="122"/>
      <c r="W70331" s="123"/>
      <c r="AC70331" s="123"/>
    </row>
    <row r="70332" spans="5:29" s="2" customFormat="1">
      <c r="E70332" s="120"/>
      <c r="M70332" s="120"/>
      <c r="N70332" s="120"/>
      <c r="U70332" s="121"/>
      <c r="V70332" s="122"/>
      <c r="W70332" s="123"/>
      <c r="AC70332" s="123"/>
    </row>
    <row r="70333" spans="5:29" s="2" customFormat="1">
      <c r="E70333" s="120"/>
      <c r="M70333" s="120"/>
      <c r="N70333" s="120"/>
      <c r="U70333" s="121"/>
      <c r="V70333" s="122"/>
      <c r="W70333" s="123"/>
      <c r="AC70333" s="123"/>
    </row>
    <row r="70334" spans="5:29" s="2" customFormat="1">
      <c r="E70334" s="120"/>
      <c r="M70334" s="120"/>
      <c r="N70334" s="120"/>
      <c r="U70334" s="121"/>
      <c r="V70334" s="122"/>
      <c r="W70334" s="123"/>
      <c r="AC70334" s="123"/>
    </row>
    <row r="70335" spans="5:29" s="2" customFormat="1">
      <c r="E70335" s="120"/>
      <c r="M70335" s="120"/>
      <c r="N70335" s="120"/>
      <c r="U70335" s="121"/>
      <c r="V70335" s="122"/>
      <c r="W70335" s="123"/>
      <c r="AC70335" s="123"/>
    </row>
    <row r="70336" spans="5:29" s="2" customFormat="1">
      <c r="E70336" s="120"/>
      <c r="M70336" s="120"/>
      <c r="N70336" s="120"/>
      <c r="U70336" s="121"/>
      <c r="V70336" s="122"/>
      <c r="W70336" s="123"/>
      <c r="AC70336" s="123"/>
    </row>
    <row r="70337" spans="5:29" s="2" customFormat="1">
      <c r="E70337" s="120"/>
      <c r="M70337" s="120"/>
      <c r="N70337" s="120"/>
      <c r="U70337" s="121"/>
      <c r="V70337" s="122"/>
      <c r="W70337" s="123"/>
      <c r="AC70337" s="123"/>
    </row>
    <row r="70338" spans="5:29" s="2" customFormat="1">
      <c r="E70338" s="120"/>
      <c r="M70338" s="120"/>
      <c r="N70338" s="120"/>
      <c r="U70338" s="121"/>
      <c r="V70338" s="122"/>
      <c r="W70338" s="123"/>
      <c r="AC70338" s="123"/>
    </row>
    <row r="70339" spans="5:29" s="2" customFormat="1">
      <c r="E70339" s="120"/>
      <c r="M70339" s="120"/>
      <c r="N70339" s="120"/>
      <c r="U70339" s="121"/>
      <c r="V70339" s="122"/>
      <c r="W70339" s="123"/>
      <c r="AC70339" s="123"/>
    </row>
    <row r="70340" spans="5:29" s="2" customFormat="1">
      <c r="E70340" s="120"/>
      <c r="M70340" s="120"/>
      <c r="N70340" s="120"/>
      <c r="U70340" s="121"/>
      <c r="V70340" s="122"/>
      <c r="W70340" s="123"/>
      <c r="AC70340" s="123"/>
    </row>
    <row r="70341" spans="5:29" s="2" customFormat="1">
      <c r="E70341" s="120"/>
      <c r="M70341" s="120"/>
      <c r="N70341" s="120"/>
      <c r="U70341" s="121"/>
      <c r="V70341" s="122"/>
      <c r="W70341" s="123"/>
      <c r="AC70341" s="123"/>
    </row>
    <row r="70342" spans="5:29" s="2" customFormat="1">
      <c r="E70342" s="120"/>
      <c r="M70342" s="120"/>
      <c r="N70342" s="120"/>
      <c r="U70342" s="121"/>
      <c r="V70342" s="122"/>
      <c r="W70342" s="123"/>
      <c r="AC70342" s="123"/>
    </row>
    <row r="70343" spans="5:29" s="2" customFormat="1">
      <c r="E70343" s="120"/>
      <c r="M70343" s="120"/>
      <c r="N70343" s="120"/>
      <c r="U70343" s="121"/>
      <c r="V70343" s="122"/>
      <c r="W70343" s="123"/>
      <c r="AC70343" s="123"/>
    </row>
    <row r="70344" spans="5:29" s="2" customFormat="1">
      <c r="E70344" s="120"/>
      <c r="M70344" s="120"/>
      <c r="N70344" s="120"/>
      <c r="U70344" s="121"/>
      <c r="V70344" s="122"/>
      <c r="W70344" s="123"/>
      <c r="AC70344" s="123"/>
    </row>
    <row r="70345" spans="5:29" s="2" customFormat="1">
      <c r="E70345" s="120"/>
      <c r="M70345" s="120"/>
      <c r="N70345" s="120"/>
      <c r="U70345" s="121"/>
      <c r="V70345" s="122"/>
      <c r="W70345" s="123"/>
      <c r="AC70345" s="123"/>
    </row>
    <row r="70346" spans="5:29" s="2" customFormat="1">
      <c r="E70346" s="120"/>
      <c r="M70346" s="120"/>
      <c r="N70346" s="120"/>
      <c r="U70346" s="121"/>
      <c r="V70346" s="122"/>
      <c r="W70346" s="123"/>
      <c r="AC70346" s="123"/>
    </row>
    <row r="70347" spans="5:29" s="2" customFormat="1">
      <c r="E70347" s="120"/>
      <c r="M70347" s="120"/>
      <c r="N70347" s="120"/>
      <c r="U70347" s="121"/>
      <c r="V70347" s="122"/>
      <c r="W70347" s="123"/>
      <c r="AC70347" s="123"/>
    </row>
    <row r="70348" spans="5:29" s="2" customFormat="1">
      <c r="E70348" s="120"/>
      <c r="M70348" s="120"/>
      <c r="N70348" s="120"/>
      <c r="U70348" s="121"/>
      <c r="V70348" s="122"/>
      <c r="W70348" s="123"/>
      <c r="AC70348" s="123"/>
    </row>
    <row r="70349" spans="5:29" s="2" customFormat="1">
      <c r="E70349" s="120"/>
      <c r="M70349" s="120"/>
      <c r="N70349" s="120"/>
      <c r="U70349" s="121"/>
      <c r="V70349" s="122"/>
      <c r="W70349" s="123"/>
      <c r="AC70349" s="123"/>
    </row>
    <row r="70350" spans="5:29" s="2" customFormat="1">
      <c r="E70350" s="120"/>
      <c r="M70350" s="120"/>
      <c r="N70350" s="120"/>
      <c r="U70350" s="121"/>
      <c r="V70350" s="122"/>
      <c r="W70350" s="123"/>
      <c r="AC70350" s="123"/>
    </row>
    <row r="70351" spans="5:29" s="2" customFormat="1">
      <c r="E70351" s="120"/>
      <c r="M70351" s="120"/>
      <c r="N70351" s="120"/>
      <c r="U70351" s="121"/>
      <c r="V70351" s="122"/>
      <c r="W70351" s="123"/>
      <c r="AC70351" s="123"/>
    </row>
    <row r="70352" spans="5:29" s="2" customFormat="1">
      <c r="E70352" s="120"/>
      <c r="M70352" s="120"/>
      <c r="N70352" s="120"/>
      <c r="U70352" s="121"/>
      <c r="V70352" s="122"/>
      <c r="W70352" s="123"/>
      <c r="AC70352" s="123"/>
    </row>
    <row r="70353" spans="5:29" s="2" customFormat="1">
      <c r="E70353" s="120"/>
      <c r="M70353" s="120"/>
      <c r="N70353" s="120"/>
      <c r="U70353" s="121"/>
      <c r="V70353" s="122"/>
      <c r="W70353" s="123"/>
      <c r="AC70353" s="123"/>
    </row>
    <row r="70354" spans="5:29" s="2" customFormat="1">
      <c r="E70354" s="120"/>
      <c r="M70354" s="120"/>
      <c r="N70354" s="120"/>
      <c r="U70354" s="121"/>
      <c r="V70354" s="122"/>
      <c r="W70354" s="123"/>
      <c r="AC70354" s="123"/>
    </row>
    <row r="70355" spans="5:29" s="2" customFormat="1">
      <c r="E70355" s="120"/>
      <c r="M70355" s="120"/>
      <c r="N70355" s="120"/>
      <c r="U70355" s="121"/>
      <c r="V70355" s="122"/>
      <c r="W70355" s="123"/>
      <c r="AC70355" s="123"/>
    </row>
    <row r="70356" spans="5:29" s="2" customFormat="1">
      <c r="E70356" s="120"/>
      <c r="M70356" s="120"/>
      <c r="N70356" s="120"/>
      <c r="U70356" s="121"/>
      <c r="V70356" s="122"/>
      <c r="W70356" s="123"/>
      <c r="AC70356" s="123"/>
    </row>
    <row r="70357" spans="5:29" s="2" customFormat="1">
      <c r="E70357" s="120"/>
      <c r="M70357" s="120"/>
      <c r="N70357" s="120"/>
      <c r="U70357" s="121"/>
      <c r="V70357" s="122"/>
      <c r="W70357" s="123"/>
      <c r="AC70357" s="123"/>
    </row>
    <row r="70358" spans="5:29" s="2" customFormat="1">
      <c r="E70358" s="120"/>
      <c r="M70358" s="120"/>
      <c r="N70358" s="120"/>
      <c r="U70358" s="121"/>
      <c r="V70358" s="122"/>
      <c r="W70358" s="123"/>
      <c r="AC70358" s="123"/>
    </row>
    <row r="70359" spans="5:29" s="2" customFormat="1">
      <c r="E70359" s="120"/>
      <c r="M70359" s="120"/>
      <c r="N70359" s="120"/>
      <c r="U70359" s="121"/>
      <c r="V70359" s="122"/>
      <c r="W70359" s="123"/>
      <c r="AC70359" s="123"/>
    </row>
    <row r="70360" spans="5:29" s="2" customFormat="1">
      <c r="E70360" s="120"/>
      <c r="M70360" s="120"/>
      <c r="N70360" s="120"/>
      <c r="U70360" s="121"/>
      <c r="V70360" s="122"/>
      <c r="W70360" s="123"/>
      <c r="AC70360" s="123"/>
    </row>
    <row r="70361" spans="5:29" s="2" customFormat="1">
      <c r="E70361" s="120"/>
      <c r="M70361" s="120"/>
      <c r="N70361" s="120"/>
      <c r="U70361" s="121"/>
      <c r="V70361" s="122"/>
      <c r="W70361" s="123"/>
      <c r="AC70361" s="123"/>
    </row>
    <row r="70362" spans="5:29" s="2" customFormat="1">
      <c r="E70362" s="120"/>
      <c r="M70362" s="120"/>
      <c r="N70362" s="120"/>
      <c r="U70362" s="121"/>
      <c r="V70362" s="122"/>
      <c r="W70362" s="123"/>
      <c r="AC70362" s="123"/>
    </row>
    <row r="70363" spans="5:29" s="2" customFormat="1">
      <c r="E70363" s="120"/>
      <c r="M70363" s="120"/>
      <c r="N70363" s="120"/>
      <c r="U70363" s="121"/>
      <c r="V70363" s="122"/>
      <c r="W70363" s="123"/>
      <c r="AC70363" s="123"/>
    </row>
    <row r="70364" spans="5:29" s="2" customFormat="1">
      <c r="E70364" s="120"/>
      <c r="M70364" s="120"/>
      <c r="N70364" s="120"/>
      <c r="U70364" s="121"/>
      <c r="V70364" s="122"/>
      <c r="W70364" s="123"/>
      <c r="AC70364" s="123"/>
    </row>
    <row r="70365" spans="5:29" s="2" customFormat="1">
      <c r="E70365" s="120"/>
      <c r="M70365" s="120"/>
      <c r="N70365" s="120"/>
      <c r="U70365" s="121"/>
      <c r="V70365" s="122"/>
      <c r="W70365" s="123"/>
      <c r="AC70365" s="123"/>
    </row>
    <row r="70366" spans="5:29" s="2" customFormat="1">
      <c r="E70366" s="120"/>
      <c r="M70366" s="120"/>
      <c r="N70366" s="120"/>
      <c r="U70366" s="121"/>
      <c r="V70366" s="122"/>
      <c r="W70366" s="123"/>
      <c r="AC70366" s="123"/>
    </row>
    <row r="70367" spans="5:29" s="2" customFormat="1">
      <c r="E70367" s="120"/>
      <c r="M70367" s="120"/>
      <c r="N70367" s="120"/>
      <c r="U70367" s="121"/>
      <c r="V70367" s="122"/>
      <c r="W70367" s="123"/>
      <c r="AC70367" s="123"/>
    </row>
    <row r="70368" spans="5:29" s="2" customFormat="1">
      <c r="E70368" s="120"/>
      <c r="M70368" s="120"/>
      <c r="N70368" s="120"/>
      <c r="U70368" s="121"/>
      <c r="V70368" s="122"/>
      <c r="W70368" s="123"/>
      <c r="AC70368" s="123"/>
    </row>
    <row r="70369" spans="5:29" s="2" customFormat="1">
      <c r="E70369" s="120"/>
      <c r="M70369" s="120"/>
      <c r="N70369" s="120"/>
      <c r="U70369" s="121"/>
      <c r="V70369" s="122"/>
      <c r="W70369" s="123"/>
      <c r="AC70369" s="123"/>
    </row>
    <row r="70370" spans="5:29" s="2" customFormat="1">
      <c r="E70370" s="120"/>
      <c r="M70370" s="120"/>
      <c r="N70370" s="120"/>
      <c r="U70370" s="121"/>
      <c r="V70370" s="122"/>
      <c r="W70370" s="123"/>
      <c r="AC70370" s="123"/>
    </row>
    <row r="70371" spans="5:29" s="2" customFormat="1">
      <c r="E70371" s="120"/>
      <c r="M70371" s="120"/>
      <c r="N70371" s="120"/>
      <c r="U70371" s="121"/>
      <c r="V70371" s="122"/>
      <c r="W70371" s="123"/>
      <c r="AC70371" s="123"/>
    </row>
    <row r="70372" spans="5:29" s="2" customFormat="1">
      <c r="E70372" s="120"/>
      <c r="M70372" s="120"/>
      <c r="N70372" s="120"/>
      <c r="U70372" s="121"/>
      <c r="V70372" s="122"/>
      <c r="W70372" s="123"/>
      <c r="AC70372" s="123"/>
    </row>
    <row r="70373" spans="5:29" s="2" customFormat="1">
      <c r="E70373" s="120"/>
      <c r="M70373" s="120"/>
      <c r="N70373" s="120"/>
      <c r="U70373" s="121"/>
      <c r="V70373" s="122"/>
      <c r="W70373" s="123"/>
      <c r="AC70373" s="123"/>
    </row>
    <row r="70374" spans="5:29" s="2" customFormat="1">
      <c r="E70374" s="120"/>
      <c r="M70374" s="120"/>
      <c r="N70374" s="120"/>
      <c r="U70374" s="121"/>
      <c r="V70374" s="122"/>
      <c r="W70374" s="123"/>
      <c r="AC70374" s="123"/>
    </row>
    <row r="70375" spans="5:29" s="2" customFormat="1">
      <c r="E70375" s="120"/>
      <c r="M70375" s="120"/>
      <c r="N70375" s="120"/>
      <c r="U70375" s="121"/>
      <c r="V70375" s="122"/>
      <c r="W70375" s="123"/>
      <c r="AC70375" s="123"/>
    </row>
    <row r="70376" spans="5:29" s="2" customFormat="1">
      <c r="E70376" s="120"/>
      <c r="M70376" s="120"/>
      <c r="N70376" s="120"/>
      <c r="U70376" s="121"/>
      <c r="V70376" s="122"/>
      <c r="W70376" s="123"/>
      <c r="AC70376" s="123"/>
    </row>
    <row r="70377" spans="5:29" s="2" customFormat="1">
      <c r="E70377" s="120"/>
      <c r="M70377" s="120"/>
      <c r="N70377" s="120"/>
      <c r="U70377" s="121"/>
      <c r="V70377" s="122"/>
      <c r="W70377" s="123"/>
      <c r="AC70377" s="123"/>
    </row>
    <row r="70378" spans="5:29" s="2" customFormat="1">
      <c r="E70378" s="120"/>
      <c r="M70378" s="120"/>
      <c r="N70378" s="120"/>
      <c r="U70378" s="121"/>
      <c r="V70378" s="122"/>
      <c r="W70378" s="123"/>
      <c r="AC70378" s="123"/>
    </row>
    <row r="70379" spans="5:29" s="2" customFormat="1">
      <c r="E70379" s="120"/>
      <c r="M70379" s="120"/>
      <c r="N70379" s="120"/>
      <c r="U70379" s="121"/>
      <c r="V70379" s="122"/>
      <c r="W70379" s="123"/>
      <c r="AC70379" s="123"/>
    </row>
    <row r="70380" spans="5:29" s="2" customFormat="1">
      <c r="E70380" s="120"/>
      <c r="M70380" s="120"/>
      <c r="N70380" s="120"/>
      <c r="U70380" s="121"/>
      <c r="V70380" s="122"/>
      <c r="W70380" s="123"/>
      <c r="AC70380" s="123"/>
    </row>
    <row r="70381" spans="5:29" s="2" customFormat="1">
      <c r="E70381" s="120"/>
      <c r="M70381" s="120"/>
      <c r="N70381" s="120"/>
      <c r="U70381" s="121"/>
      <c r="V70381" s="122"/>
      <c r="W70381" s="123"/>
      <c r="AC70381" s="123"/>
    </row>
    <row r="70382" spans="5:29" s="2" customFormat="1">
      <c r="E70382" s="120"/>
      <c r="M70382" s="120"/>
      <c r="N70382" s="120"/>
      <c r="U70382" s="121"/>
      <c r="V70382" s="122"/>
      <c r="W70382" s="123"/>
      <c r="AC70382" s="123"/>
    </row>
    <row r="70383" spans="5:29" s="2" customFormat="1">
      <c r="E70383" s="120"/>
      <c r="M70383" s="120"/>
      <c r="N70383" s="120"/>
      <c r="U70383" s="121"/>
      <c r="V70383" s="122"/>
      <c r="W70383" s="123"/>
      <c r="AC70383" s="123"/>
    </row>
    <row r="70384" spans="5:29" s="2" customFormat="1">
      <c r="E70384" s="120"/>
      <c r="M70384" s="120"/>
      <c r="N70384" s="120"/>
      <c r="U70384" s="121"/>
      <c r="V70384" s="122"/>
      <c r="W70384" s="123"/>
      <c r="AC70384" s="123"/>
    </row>
    <row r="70385" spans="5:29" s="2" customFormat="1">
      <c r="E70385" s="120"/>
      <c r="M70385" s="120"/>
      <c r="N70385" s="120"/>
      <c r="U70385" s="121"/>
      <c r="V70385" s="122"/>
      <c r="W70385" s="123"/>
      <c r="AC70385" s="123"/>
    </row>
    <row r="70386" spans="5:29" s="2" customFormat="1">
      <c r="E70386" s="120"/>
      <c r="M70386" s="120"/>
      <c r="N70386" s="120"/>
      <c r="U70386" s="121"/>
      <c r="V70386" s="122"/>
      <c r="W70386" s="123"/>
      <c r="AC70386" s="123"/>
    </row>
    <row r="70387" spans="5:29" s="2" customFormat="1">
      <c r="E70387" s="120"/>
      <c r="M70387" s="120"/>
      <c r="N70387" s="120"/>
      <c r="U70387" s="121"/>
      <c r="V70387" s="122"/>
      <c r="W70387" s="123"/>
      <c r="AC70387" s="123"/>
    </row>
    <row r="70388" spans="5:29" s="2" customFormat="1">
      <c r="E70388" s="120"/>
      <c r="M70388" s="120"/>
      <c r="N70388" s="120"/>
      <c r="U70388" s="121"/>
      <c r="V70388" s="122"/>
      <c r="W70388" s="123"/>
      <c r="AC70388" s="123"/>
    </row>
    <row r="70389" spans="5:29" s="2" customFormat="1">
      <c r="E70389" s="120"/>
      <c r="M70389" s="120"/>
      <c r="N70389" s="120"/>
      <c r="U70389" s="121"/>
      <c r="V70389" s="122"/>
      <c r="W70389" s="123"/>
      <c r="AC70389" s="123"/>
    </row>
    <row r="70390" spans="5:29" s="2" customFormat="1">
      <c r="E70390" s="120"/>
      <c r="M70390" s="120"/>
      <c r="N70390" s="120"/>
      <c r="U70390" s="121"/>
      <c r="V70390" s="122"/>
      <c r="W70390" s="123"/>
      <c r="AC70390" s="123"/>
    </row>
    <row r="70391" spans="5:29" s="2" customFormat="1">
      <c r="E70391" s="120"/>
      <c r="M70391" s="120"/>
      <c r="N70391" s="120"/>
      <c r="U70391" s="121"/>
      <c r="V70391" s="122"/>
      <c r="W70391" s="123"/>
      <c r="AC70391" s="123"/>
    </row>
    <row r="70392" spans="5:29" s="2" customFormat="1">
      <c r="E70392" s="120"/>
      <c r="M70392" s="120"/>
      <c r="N70392" s="120"/>
      <c r="U70392" s="121"/>
      <c r="V70392" s="122"/>
      <c r="W70392" s="123"/>
      <c r="AC70392" s="123"/>
    </row>
    <row r="70393" spans="5:29" s="2" customFormat="1">
      <c r="E70393" s="120"/>
      <c r="M70393" s="120"/>
      <c r="N70393" s="120"/>
      <c r="U70393" s="121"/>
      <c r="V70393" s="122"/>
      <c r="W70393" s="123"/>
      <c r="AC70393" s="123"/>
    </row>
    <row r="70394" spans="5:29" s="2" customFormat="1">
      <c r="E70394" s="120"/>
      <c r="M70394" s="120"/>
      <c r="N70394" s="120"/>
      <c r="U70394" s="121"/>
      <c r="V70394" s="122"/>
      <c r="W70394" s="123"/>
      <c r="AC70394" s="123"/>
    </row>
    <row r="70395" spans="5:29" s="2" customFormat="1">
      <c r="E70395" s="120"/>
      <c r="M70395" s="120"/>
      <c r="N70395" s="120"/>
      <c r="U70395" s="121"/>
      <c r="V70395" s="122"/>
      <c r="W70395" s="123"/>
      <c r="AC70395" s="123"/>
    </row>
    <row r="70396" spans="5:29" s="2" customFormat="1">
      <c r="E70396" s="120"/>
      <c r="M70396" s="120"/>
      <c r="N70396" s="120"/>
      <c r="U70396" s="121"/>
      <c r="V70396" s="122"/>
      <c r="W70396" s="123"/>
      <c r="AC70396" s="123"/>
    </row>
    <row r="70397" spans="5:29" s="2" customFormat="1">
      <c r="E70397" s="120"/>
      <c r="M70397" s="120"/>
      <c r="N70397" s="120"/>
      <c r="U70397" s="121"/>
      <c r="V70397" s="122"/>
      <c r="W70397" s="123"/>
      <c r="AC70397" s="123"/>
    </row>
    <row r="70398" spans="5:29" s="2" customFormat="1">
      <c r="E70398" s="120"/>
      <c r="M70398" s="120"/>
      <c r="N70398" s="120"/>
      <c r="U70398" s="121"/>
      <c r="V70398" s="122"/>
      <c r="W70398" s="123"/>
      <c r="AC70398" s="123"/>
    </row>
    <row r="70399" spans="5:29" s="2" customFormat="1">
      <c r="E70399" s="120"/>
      <c r="M70399" s="120"/>
      <c r="N70399" s="120"/>
      <c r="U70399" s="121"/>
      <c r="V70399" s="122"/>
      <c r="W70399" s="123"/>
      <c r="AC70399" s="123"/>
    </row>
    <row r="70400" spans="5:29" s="2" customFormat="1">
      <c r="E70400" s="120"/>
      <c r="M70400" s="120"/>
      <c r="N70400" s="120"/>
      <c r="U70400" s="121"/>
      <c r="V70400" s="122"/>
      <c r="W70400" s="123"/>
      <c r="AC70400" s="123"/>
    </row>
    <row r="70401" spans="5:29" s="2" customFormat="1">
      <c r="E70401" s="120"/>
      <c r="M70401" s="120"/>
      <c r="N70401" s="120"/>
      <c r="U70401" s="121"/>
      <c r="V70401" s="122"/>
      <c r="W70401" s="123"/>
      <c r="AC70401" s="123"/>
    </row>
    <row r="70402" spans="5:29" s="2" customFormat="1">
      <c r="E70402" s="120"/>
      <c r="M70402" s="120"/>
      <c r="N70402" s="120"/>
      <c r="U70402" s="121"/>
      <c r="V70402" s="122"/>
      <c r="W70402" s="123"/>
      <c r="AC70402" s="123"/>
    </row>
    <row r="70403" spans="5:29" s="2" customFormat="1">
      <c r="E70403" s="120"/>
      <c r="M70403" s="120"/>
      <c r="N70403" s="120"/>
      <c r="U70403" s="121"/>
      <c r="V70403" s="122"/>
      <c r="W70403" s="123"/>
      <c r="AC70403" s="123"/>
    </row>
    <row r="70404" spans="5:29" s="2" customFormat="1">
      <c r="E70404" s="120"/>
      <c r="M70404" s="120"/>
      <c r="N70404" s="120"/>
      <c r="U70404" s="121"/>
      <c r="V70404" s="122"/>
      <c r="W70404" s="123"/>
      <c r="AC70404" s="123"/>
    </row>
    <row r="70405" spans="5:29" s="2" customFormat="1">
      <c r="E70405" s="120"/>
      <c r="M70405" s="120"/>
      <c r="N70405" s="120"/>
      <c r="U70405" s="121"/>
      <c r="V70405" s="122"/>
      <c r="W70405" s="123"/>
      <c r="AC70405" s="123"/>
    </row>
    <row r="70406" spans="5:29" s="2" customFormat="1">
      <c r="E70406" s="120"/>
      <c r="M70406" s="120"/>
      <c r="N70406" s="120"/>
      <c r="U70406" s="121"/>
      <c r="V70406" s="122"/>
      <c r="W70406" s="123"/>
      <c r="AC70406" s="123"/>
    </row>
    <row r="70407" spans="5:29" s="2" customFormat="1">
      <c r="E70407" s="120"/>
      <c r="M70407" s="120"/>
      <c r="N70407" s="120"/>
      <c r="U70407" s="121"/>
      <c r="V70407" s="122"/>
      <c r="W70407" s="123"/>
      <c r="AC70407" s="123"/>
    </row>
    <row r="70408" spans="5:29" s="2" customFormat="1">
      <c r="E70408" s="120"/>
      <c r="M70408" s="120"/>
      <c r="N70408" s="120"/>
      <c r="U70408" s="121"/>
      <c r="V70408" s="122"/>
      <c r="W70408" s="123"/>
      <c r="AC70408" s="123"/>
    </row>
    <row r="70409" spans="5:29" s="2" customFormat="1">
      <c r="E70409" s="120"/>
      <c r="M70409" s="120"/>
      <c r="N70409" s="120"/>
      <c r="U70409" s="121"/>
      <c r="V70409" s="122"/>
      <c r="W70409" s="123"/>
      <c r="AC70409" s="123"/>
    </row>
    <row r="70410" spans="5:29" s="2" customFormat="1">
      <c r="E70410" s="120"/>
      <c r="M70410" s="120"/>
      <c r="N70410" s="120"/>
      <c r="U70410" s="121"/>
      <c r="V70410" s="122"/>
      <c r="W70410" s="123"/>
      <c r="AC70410" s="123"/>
    </row>
    <row r="70411" spans="5:29" s="2" customFormat="1">
      <c r="E70411" s="120"/>
      <c r="M70411" s="120"/>
      <c r="N70411" s="120"/>
      <c r="U70411" s="121"/>
      <c r="V70411" s="122"/>
      <c r="W70411" s="123"/>
      <c r="AC70411" s="123"/>
    </row>
    <row r="70412" spans="5:29" s="2" customFormat="1">
      <c r="E70412" s="120"/>
      <c r="M70412" s="120"/>
      <c r="N70412" s="120"/>
      <c r="U70412" s="121"/>
      <c r="V70412" s="122"/>
      <c r="W70412" s="123"/>
      <c r="AC70412" s="123"/>
    </row>
    <row r="70413" spans="5:29" s="2" customFormat="1">
      <c r="E70413" s="120"/>
      <c r="M70413" s="120"/>
      <c r="N70413" s="120"/>
      <c r="U70413" s="121"/>
      <c r="V70413" s="122"/>
      <c r="W70413" s="123"/>
      <c r="AC70413" s="123"/>
    </row>
    <row r="70414" spans="5:29" s="2" customFormat="1">
      <c r="E70414" s="120"/>
      <c r="M70414" s="120"/>
      <c r="N70414" s="120"/>
      <c r="U70414" s="121"/>
      <c r="V70414" s="122"/>
      <c r="W70414" s="123"/>
      <c r="AC70414" s="123"/>
    </row>
    <row r="70415" spans="5:29" s="2" customFormat="1">
      <c r="E70415" s="120"/>
      <c r="M70415" s="120"/>
      <c r="N70415" s="120"/>
      <c r="U70415" s="121"/>
      <c r="V70415" s="122"/>
      <c r="W70415" s="123"/>
      <c r="AC70415" s="123"/>
    </row>
    <row r="70416" spans="5:29" s="2" customFormat="1">
      <c r="E70416" s="120"/>
      <c r="M70416" s="120"/>
      <c r="N70416" s="120"/>
      <c r="U70416" s="121"/>
      <c r="V70416" s="122"/>
      <c r="W70416" s="123"/>
      <c r="AC70416" s="123"/>
    </row>
    <row r="70417" spans="5:29" s="2" customFormat="1">
      <c r="E70417" s="120"/>
      <c r="M70417" s="120"/>
      <c r="N70417" s="120"/>
      <c r="U70417" s="121"/>
      <c r="V70417" s="122"/>
      <c r="W70417" s="123"/>
      <c r="AC70417" s="123"/>
    </row>
    <row r="70418" spans="5:29" s="2" customFormat="1">
      <c r="E70418" s="120"/>
      <c r="M70418" s="120"/>
      <c r="N70418" s="120"/>
      <c r="U70418" s="121"/>
      <c r="V70418" s="122"/>
      <c r="W70418" s="123"/>
      <c r="AC70418" s="123"/>
    </row>
    <row r="70419" spans="5:29" s="2" customFormat="1">
      <c r="E70419" s="120"/>
      <c r="M70419" s="120"/>
      <c r="N70419" s="120"/>
      <c r="U70419" s="121"/>
      <c r="V70419" s="122"/>
      <c r="W70419" s="123"/>
      <c r="AC70419" s="123"/>
    </row>
    <row r="70420" spans="5:29" s="2" customFormat="1">
      <c r="E70420" s="120"/>
      <c r="M70420" s="120"/>
      <c r="N70420" s="120"/>
      <c r="U70420" s="121"/>
      <c r="V70420" s="122"/>
      <c r="W70420" s="123"/>
      <c r="AC70420" s="123"/>
    </row>
    <row r="70421" spans="5:29" s="2" customFormat="1">
      <c r="E70421" s="120"/>
      <c r="M70421" s="120"/>
      <c r="N70421" s="120"/>
      <c r="U70421" s="121"/>
      <c r="V70421" s="122"/>
      <c r="W70421" s="123"/>
      <c r="AC70421" s="123"/>
    </row>
    <row r="70422" spans="5:29" s="2" customFormat="1">
      <c r="E70422" s="120"/>
      <c r="M70422" s="120"/>
      <c r="N70422" s="120"/>
      <c r="U70422" s="121"/>
      <c r="V70422" s="122"/>
      <c r="W70422" s="123"/>
      <c r="AC70422" s="123"/>
    </row>
    <row r="70423" spans="5:29" s="2" customFormat="1">
      <c r="E70423" s="120"/>
      <c r="M70423" s="120"/>
      <c r="N70423" s="120"/>
      <c r="U70423" s="121"/>
      <c r="V70423" s="122"/>
      <c r="W70423" s="123"/>
      <c r="AC70423" s="123"/>
    </row>
    <row r="70424" spans="5:29" s="2" customFormat="1">
      <c r="E70424" s="120"/>
      <c r="M70424" s="120"/>
      <c r="N70424" s="120"/>
      <c r="U70424" s="121"/>
      <c r="V70424" s="122"/>
      <c r="W70424" s="123"/>
      <c r="AC70424" s="123"/>
    </row>
    <row r="70425" spans="5:29" s="2" customFormat="1">
      <c r="E70425" s="120"/>
      <c r="M70425" s="120"/>
      <c r="N70425" s="120"/>
      <c r="U70425" s="121"/>
      <c r="V70425" s="122"/>
      <c r="W70425" s="123"/>
      <c r="AC70425" s="123"/>
    </row>
    <row r="70426" spans="5:29" s="2" customFormat="1">
      <c r="E70426" s="120"/>
      <c r="M70426" s="120"/>
      <c r="N70426" s="120"/>
      <c r="U70426" s="121"/>
      <c r="V70426" s="122"/>
      <c r="W70426" s="123"/>
      <c r="AC70426" s="123"/>
    </row>
    <row r="70427" spans="5:29" s="2" customFormat="1">
      <c r="E70427" s="120"/>
      <c r="M70427" s="120"/>
      <c r="N70427" s="120"/>
      <c r="U70427" s="121"/>
      <c r="V70427" s="122"/>
      <c r="W70427" s="123"/>
      <c r="AC70427" s="123"/>
    </row>
    <row r="70428" spans="5:29" s="2" customFormat="1">
      <c r="E70428" s="120"/>
      <c r="M70428" s="120"/>
      <c r="N70428" s="120"/>
      <c r="U70428" s="121"/>
      <c r="V70428" s="122"/>
      <c r="W70428" s="123"/>
      <c r="AC70428" s="123"/>
    </row>
    <row r="70429" spans="5:29" s="2" customFormat="1">
      <c r="E70429" s="120"/>
      <c r="M70429" s="120"/>
      <c r="N70429" s="120"/>
      <c r="U70429" s="121"/>
      <c r="V70429" s="122"/>
      <c r="W70429" s="123"/>
      <c r="AC70429" s="123"/>
    </row>
    <row r="70430" spans="5:29" s="2" customFormat="1">
      <c r="E70430" s="120"/>
      <c r="M70430" s="120"/>
      <c r="N70430" s="120"/>
      <c r="U70430" s="121"/>
      <c r="V70430" s="122"/>
      <c r="W70430" s="123"/>
      <c r="AC70430" s="123"/>
    </row>
    <row r="70431" spans="5:29" s="2" customFormat="1">
      <c r="E70431" s="120"/>
      <c r="M70431" s="120"/>
      <c r="N70431" s="120"/>
      <c r="U70431" s="121"/>
      <c r="V70431" s="122"/>
      <c r="W70431" s="123"/>
      <c r="AC70431" s="123"/>
    </row>
    <row r="70432" spans="5:29" s="2" customFormat="1">
      <c r="E70432" s="120"/>
      <c r="M70432" s="120"/>
      <c r="N70432" s="120"/>
      <c r="U70432" s="121"/>
      <c r="V70432" s="122"/>
      <c r="W70432" s="123"/>
      <c r="AC70432" s="123"/>
    </row>
    <row r="70433" spans="5:29" s="2" customFormat="1">
      <c r="E70433" s="120"/>
      <c r="M70433" s="120"/>
      <c r="N70433" s="120"/>
      <c r="U70433" s="121"/>
      <c r="V70433" s="122"/>
      <c r="W70433" s="123"/>
      <c r="AC70433" s="123"/>
    </row>
    <row r="70434" spans="5:29" s="2" customFormat="1">
      <c r="E70434" s="120"/>
      <c r="M70434" s="120"/>
      <c r="N70434" s="120"/>
      <c r="U70434" s="121"/>
      <c r="V70434" s="122"/>
      <c r="W70434" s="123"/>
      <c r="AC70434" s="123"/>
    </row>
    <row r="70435" spans="5:29" s="2" customFormat="1">
      <c r="E70435" s="120"/>
      <c r="M70435" s="120"/>
      <c r="N70435" s="120"/>
      <c r="U70435" s="121"/>
      <c r="V70435" s="122"/>
      <c r="W70435" s="123"/>
      <c r="AC70435" s="123"/>
    </row>
    <row r="70436" spans="5:29" s="2" customFormat="1">
      <c r="E70436" s="120"/>
      <c r="M70436" s="120"/>
      <c r="N70436" s="120"/>
      <c r="U70436" s="121"/>
      <c r="V70436" s="122"/>
      <c r="W70436" s="123"/>
      <c r="AC70436" s="123"/>
    </row>
    <row r="70437" spans="5:29" s="2" customFormat="1">
      <c r="E70437" s="120"/>
      <c r="M70437" s="120"/>
      <c r="N70437" s="120"/>
      <c r="U70437" s="121"/>
      <c r="V70437" s="122"/>
      <c r="W70437" s="123"/>
      <c r="AC70437" s="123"/>
    </row>
    <row r="70438" spans="5:29" s="2" customFormat="1">
      <c r="E70438" s="120"/>
      <c r="M70438" s="120"/>
      <c r="N70438" s="120"/>
      <c r="U70438" s="121"/>
      <c r="V70438" s="122"/>
      <c r="W70438" s="123"/>
      <c r="AC70438" s="123"/>
    </row>
    <row r="70439" spans="5:29" s="2" customFormat="1">
      <c r="E70439" s="120"/>
      <c r="M70439" s="120"/>
      <c r="N70439" s="120"/>
      <c r="U70439" s="121"/>
      <c r="V70439" s="122"/>
      <c r="W70439" s="123"/>
      <c r="AC70439" s="123"/>
    </row>
    <row r="70440" spans="5:29" s="2" customFormat="1">
      <c r="E70440" s="120"/>
      <c r="M70440" s="120"/>
      <c r="N70440" s="120"/>
      <c r="U70440" s="121"/>
      <c r="V70440" s="122"/>
      <c r="W70440" s="123"/>
      <c r="AC70440" s="123"/>
    </row>
    <row r="70441" spans="5:29" s="2" customFormat="1">
      <c r="E70441" s="120"/>
      <c r="M70441" s="120"/>
      <c r="N70441" s="120"/>
      <c r="U70441" s="121"/>
      <c r="V70441" s="122"/>
      <c r="W70441" s="123"/>
      <c r="AC70441" s="123"/>
    </row>
    <row r="70442" spans="5:29" s="2" customFormat="1">
      <c r="E70442" s="120"/>
      <c r="M70442" s="120"/>
      <c r="N70442" s="120"/>
      <c r="U70442" s="121"/>
      <c r="V70442" s="122"/>
      <c r="W70442" s="123"/>
      <c r="AC70442" s="123"/>
    </row>
    <row r="70443" spans="5:29" s="2" customFormat="1">
      <c r="E70443" s="120"/>
      <c r="M70443" s="120"/>
      <c r="N70443" s="120"/>
      <c r="U70443" s="121"/>
      <c r="V70443" s="122"/>
      <c r="W70443" s="123"/>
      <c r="AC70443" s="123"/>
    </row>
    <row r="70444" spans="5:29" s="2" customFormat="1">
      <c r="E70444" s="120"/>
      <c r="M70444" s="120"/>
      <c r="N70444" s="120"/>
      <c r="U70444" s="121"/>
      <c r="V70444" s="122"/>
      <c r="W70444" s="123"/>
      <c r="AC70444" s="123"/>
    </row>
    <row r="70445" spans="5:29" s="2" customFormat="1">
      <c r="E70445" s="120"/>
      <c r="M70445" s="120"/>
      <c r="N70445" s="120"/>
      <c r="U70445" s="121"/>
      <c r="V70445" s="122"/>
      <c r="W70445" s="123"/>
      <c r="AC70445" s="123"/>
    </row>
    <row r="70446" spans="5:29" s="2" customFormat="1">
      <c r="E70446" s="120"/>
      <c r="M70446" s="120"/>
      <c r="N70446" s="120"/>
      <c r="U70446" s="121"/>
      <c r="V70446" s="122"/>
      <c r="W70446" s="123"/>
      <c r="AC70446" s="123"/>
    </row>
    <row r="70447" spans="5:29" s="2" customFormat="1">
      <c r="E70447" s="120"/>
      <c r="M70447" s="120"/>
      <c r="N70447" s="120"/>
      <c r="U70447" s="121"/>
      <c r="V70447" s="122"/>
      <c r="W70447" s="123"/>
      <c r="AC70447" s="123"/>
    </row>
    <row r="70448" spans="5:29" s="2" customFormat="1">
      <c r="E70448" s="120"/>
      <c r="M70448" s="120"/>
      <c r="N70448" s="120"/>
      <c r="U70448" s="121"/>
      <c r="V70448" s="122"/>
      <c r="W70448" s="123"/>
      <c r="AC70448" s="123"/>
    </row>
    <row r="70449" spans="5:29" s="2" customFormat="1">
      <c r="E70449" s="120"/>
      <c r="M70449" s="120"/>
      <c r="N70449" s="120"/>
      <c r="U70449" s="121"/>
      <c r="V70449" s="122"/>
      <c r="W70449" s="123"/>
      <c r="AC70449" s="123"/>
    </row>
    <row r="70450" spans="5:29" s="2" customFormat="1">
      <c r="E70450" s="120"/>
      <c r="M70450" s="120"/>
      <c r="N70450" s="120"/>
      <c r="U70450" s="121"/>
      <c r="V70450" s="122"/>
      <c r="W70450" s="123"/>
      <c r="AC70450" s="123"/>
    </row>
    <row r="70451" spans="5:29" s="2" customFormat="1">
      <c r="E70451" s="120"/>
      <c r="M70451" s="120"/>
      <c r="N70451" s="120"/>
      <c r="U70451" s="121"/>
      <c r="V70451" s="122"/>
      <c r="W70451" s="123"/>
      <c r="AC70451" s="123"/>
    </row>
    <row r="70452" spans="5:29" s="2" customFormat="1">
      <c r="E70452" s="120"/>
      <c r="M70452" s="120"/>
      <c r="N70452" s="120"/>
      <c r="U70452" s="121"/>
      <c r="V70452" s="122"/>
      <c r="W70452" s="123"/>
      <c r="AC70452" s="123"/>
    </row>
    <row r="70453" spans="5:29" s="2" customFormat="1">
      <c r="E70453" s="120"/>
      <c r="M70453" s="120"/>
      <c r="N70453" s="120"/>
      <c r="U70453" s="121"/>
      <c r="V70453" s="122"/>
      <c r="W70453" s="123"/>
      <c r="AC70453" s="123"/>
    </row>
    <row r="70454" spans="5:29" s="2" customFormat="1">
      <c r="E70454" s="120"/>
      <c r="M70454" s="120"/>
      <c r="N70454" s="120"/>
      <c r="U70454" s="121"/>
      <c r="V70454" s="122"/>
      <c r="W70454" s="123"/>
      <c r="AC70454" s="123"/>
    </row>
    <row r="70455" spans="5:29" s="2" customFormat="1">
      <c r="E70455" s="120"/>
      <c r="M70455" s="120"/>
      <c r="N70455" s="120"/>
      <c r="U70455" s="121"/>
      <c r="V70455" s="122"/>
      <c r="W70455" s="123"/>
      <c r="AC70455" s="123"/>
    </row>
    <row r="70456" spans="5:29" s="2" customFormat="1">
      <c r="E70456" s="120"/>
      <c r="M70456" s="120"/>
      <c r="N70456" s="120"/>
      <c r="U70456" s="121"/>
      <c r="V70456" s="122"/>
      <c r="W70456" s="123"/>
      <c r="AC70456" s="123"/>
    </row>
    <row r="70457" spans="5:29" s="2" customFormat="1">
      <c r="E70457" s="120"/>
      <c r="M70457" s="120"/>
      <c r="N70457" s="120"/>
      <c r="U70457" s="121"/>
      <c r="V70457" s="122"/>
      <c r="W70457" s="123"/>
      <c r="AC70457" s="123"/>
    </row>
    <row r="70458" spans="5:29" s="2" customFormat="1">
      <c r="E70458" s="120"/>
      <c r="M70458" s="120"/>
      <c r="N70458" s="120"/>
      <c r="U70458" s="121"/>
      <c r="V70458" s="122"/>
      <c r="W70458" s="123"/>
      <c r="AC70458" s="123"/>
    </row>
    <row r="70459" spans="5:29" s="2" customFormat="1">
      <c r="E70459" s="120"/>
      <c r="M70459" s="120"/>
      <c r="N70459" s="120"/>
      <c r="U70459" s="121"/>
      <c r="V70459" s="122"/>
      <c r="W70459" s="123"/>
      <c r="AC70459" s="123"/>
    </row>
    <row r="70460" spans="5:29" s="2" customFormat="1">
      <c r="E70460" s="120"/>
      <c r="M70460" s="120"/>
      <c r="N70460" s="120"/>
      <c r="U70460" s="121"/>
      <c r="V70460" s="122"/>
      <c r="W70460" s="123"/>
      <c r="AC70460" s="123"/>
    </row>
    <row r="70461" spans="5:29" s="2" customFormat="1">
      <c r="E70461" s="120"/>
      <c r="M70461" s="120"/>
      <c r="N70461" s="120"/>
      <c r="U70461" s="121"/>
      <c r="V70461" s="122"/>
      <c r="W70461" s="123"/>
      <c r="AC70461" s="123"/>
    </row>
    <row r="70462" spans="5:29" s="2" customFormat="1">
      <c r="E70462" s="120"/>
      <c r="M70462" s="120"/>
      <c r="N70462" s="120"/>
      <c r="U70462" s="121"/>
      <c r="V70462" s="122"/>
      <c r="W70462" s="123"/>
      <c r="AC70462" s="123"/>
    </row>
    <row r="70463" spans="5:29" s="2" customFormat="1">
      <c r="E70463" s="120"/>
      <c r="M70463" s="120"/>
      <c r="N70463" s="120"/>
      <c r="U70463" s="121"/>
      <c r="V70463" s="122"/>
      <c r="W70463" s="123"/>
      <c r="AC70463" s="123"/>
    </row>
    <row r="70464" spans="5:29" s="2" customFormat="1">
      <c r="E70464" s="120"/>
      <c r="M70464" s="120"/>
      <c r="N70464" s="120"/>
      <c r="U70464" s="121"/>
      <c r="V70464" s="122"/>
      <c r="W70464" s="123"/>
      <c r="AC70464" s="123"/>
    </row>
    <row r="70465" spans="5:29" s="2" customFormat="1">
      <c r="E70465" s="120"/>
      <c r="M70465" s="120"/>
      <c r="N70465" s="120"/>
      <c r="U70465" s="121"/>
      <c r="V70465" s="122"/>
      <c r="W70465" s="123"/>
      <c r="AC70465" s="123"/>
    </row>
    <row r="70466" spans="5:29" s="2" customFormat="1">
      <c r="E70466" s="120"/>
      <c r="M70466" s="120"/>
      <c r="N70466" s="120"/>
      <c r="U70466" s="121"/>
      <c r="V70466" s="122"/>
      <c r="W70466" s="123"/>
      <c r="AC70466" s="123"/>
    </row>
    <row r="70467" spans="5:29" s="2" customFormat="1">
      <c r="E70467" s="120"/>
      <c r="M70467" s="120"/>
      <c r="N70467" s="120"/>
      <c r="U70467" s="121"/>
      <c r="V70467" s="122"/>
      <c r="W70467" s="123"/>
      <c r="AC70467" s="123"/>
    </row>
    <row r="70468" spans="5:29" s="2" customFormat="1">
      <c r="E70468" s="120"/>
      <c r="M70468" s="120"/>
      <c r="N70468" s="120"/>
      <c r="U70468" s="121"/>
      <c r="V70468" s="122"/>
      <c r="W70468" s="123"/>
      <c r="AC70468" s="123"/>
    </row>
    <row r="70469" spans="5:29" s="2" customFormat="1">
      <c r="E70469" s="120"/>
      <c r="M70469" s="120"/>
      <c r="N70469" s="120"/>
      <c r="U70469" s="121"/>
      <c r="V70469" s="122"/>
      <c r="W70469" s="123"/>
      <c r="AC70469" s="123"/>
    </row>
    <row r="70470" spans="5:29" s="2" customFormat="1">
      <c r="E70470" s="120"/>
      <c r="M70470" s="120"/>
      <c r="N70470" s="120"/>
      <c r="U70470" s="121"/>
      <c r="V70470" s="122"/>
      <c r="W70470" s="123"/>
      <c r="AC70470" s="123"/>
    </row>
    <row r="70471" spans="5:29" s="2" customFormat="1">
      <c r="E70471" s="120"/>
      <c r="M70471" s="120"/>
      <c r="N70471" s="120"/>
      <c r="U70471" s="121"/>
      <c r="V70471" s="122"/>
      <c r="W70471" s="123"/>
      <c r="AC70471" s="123"/>
    </row>
    <row r="70472" spans="5:29" s="2" customFormat="1">
      <c r="E70472" s="120"/>
      <c r="M70472" s="120"/>
      <c r="N70472" s="120"/>
      <c r="U70472" s="121"/>
      <c r="V70472" s="122"/>
      <c r="W70472" s="123"/>
      <c r="AC70472" s="123"/>
    </row>
    <row r="70473" spans="5:29" s="2" customFormat="1">
      <c r="E70473" s="120"/>
      <c r="M70473" s="120"/>
      <c r="N70473" s="120"/>
      <c r="U70473" s="121"/>
      <c r="V70473" s="122"/>
      <c r="W70473" s="123"/>
      <c r="AC70473" s="123"/>
    </row>
    <row r="70474" spans="5:29" s="2" customFormat="1">
      <c r="E70474" s="120"/>
      <c r="M70474" s="120"/>
      <c r="N70474" s="120"/>
      <c r="U70474" s="121"/>
      <c r="V70474" s="122"/>
      <c r="W70474" s="123"/>
      <c r="AC70474" s="123"/>
    </row>
    <row r="70475" spans="5:29" s="2" customFormat="1">
      <c r="E70475" s="120"/>
      <c r="M70475" s="120"/>
      <c r="N70475" s="120"/>
      <c r="U70475" s="121"/>
      <c r="V70475" s="122"/>
      <c r="W70475" s="123"/>
      <c r="AC70475" s="123"/>
    </row>
    <row r="70476" spans="5:29" s="2" customFormat="1">
      <c r="E70476" s="120"/>
      <c r="M70476" s="120"/>
      <c r="N70476" s="120"/>
      <c r="U70476" s="121"/>
      <c r="V70476" s="122"/>
      <c r="W70476" s="123"/>
      <c r="AC70476" s="123"/>
    </row>
    <row r="70477" spans="5:29" s="2" customFormat="1">
      <c r="E70477" s="120"/>
      <c r="M70477" s="120"/>
      <c r="N70477" s="120"/>
      <c r="U70477" s="121"/>
      <c r="V70477" s="122"/>
      <c r="W70477" s="123"/>
      <c r="AC70477" s="123"/>
    </row>
    <row r="70478" spans="5:29" s="2" customFormat="1">
      <c r="E70478" s="120"/>
      <c r="M70478" s="120"/>
      <c r="N70478" s="120"/>
      <c r="U70478" s="121"/>
      <c r="V70478" s="122"/>
      <c r="W70478" s="123"/>
      <c r="AC70478" s="123"/>
    </row>
    <row r="70479" spans="5:29" s="2" customFormat="1">
      <c r="E70479" s="120"/>
      <c r="M70479" s="120"/>
      <c r="N70479" s="120"/>
      <c r="U70479" s="121"/>
      <c r="V70479" s="122"/>
      <c r="W70479" s="123"/>
      <c r="AC70479" s="123"/>
    </row>
    <row r="70480" spans="5:29" s="2" customFormat="1">
      <c r="E70480" s="120"/>
      <c r="M70480" s="120"/>
      <c r="N70480" s="120"/>
      <c r="U70480" s="121"/>
      <c r="V70480" s="122"/>
      <c r="W70480" s="123"/>
      <c r="AC70480" s="123"/>
    </row>
    <row r="70481" spans="5:29" s="2" customFormat="1">
      <c r="E70481" s="120"/>
      <c r="M70481" s="120"/>
      <c r="N70481" s="120"/>
      <c r="U70481" s="121"/>
      <c r="V70481" s="122"/>
      <c r="W70481" s="123"/>
      <c r="AC70481" s="123"/>
    </row>
    <row r="70482" spans="5:29" s="2" customFormat="1">
      <c r="E70482" s="120"/>
      <c r="M70482" s="120"/>
      <c r="N70482" s="120"/>
      <c r="U70482" s="121"/>
      <c r="V70482" s="122"/>
      <c r="W70482" s="123"/>
      <c r="AC70482" s="123"/>
    </row>
    <row r="70483" spans="5:29" s="2" customFormat="1">
      <c r="E70483" s="120"/>
      <c r="M70483" s="120"/>
      <c r="N70483" s="120"/>
      <c r="U70483" s="121"/>
      <c r="V70483" s="122"/>
      <c r="W70483" s="123"/>
      <c r="AC70483" s="123"/>
    </row>
    <row r="70484" spans="5:29" s="2" customFormat="1">
      <c r="E70484" s="120"/>
      <c r="M70484" s="120"/>
      <c r="N70484" s="120"/>
      <c r="U70484" s="121"/>
      <c r="V70484" s="122"/>
      <c r="W70484" s="123"/>
      <c r="AC70484" s="123"/>
    </row>
    <row r="70485" spans="5:29" s="2" customFormat="1">
      <c r="E70485" s="120"/>
      <c r="M70485" s="120"/>
      <c r="N70485" s="120"/>
      <c r="U70485" s="121"/>
      <c r="V70485" s="122"/>
      <c r="W70485" s="123"/>
      <c r="AC70485" s="123"/>
    </row>
    <row r="70486" spans="5:29" s="2" customFormat="1">
      <c r="E70486" s="120"/>
      <c r="M70486" s="120"/>
      <c r="N70486" s="120"/>
      <c r="U70486" s="121"/>
      <c r="V70486" s="122"/>
      <c r="W70486" s="123"/>
      <c r="AC70486" s="123"/>
    </row>
    <row r="70487" spans="5:29" s="2" customFormat="1">
      <c r="E70487" s="120"/>
      <c r="M70487" s="120"/>
      <c r="N70487" s="120"/>
      <c r="U70487" s="121"/>
      <c r="V70487" s="122"/>
      <c r="W70487" s="123"/>
      <c r="AC70487" s="123"/>
    </row>
    <row r="70488" spans="5:29" s="2" customFormat="1">
      <c r="E70488" s="120"/>
      <c r="M70488" s="120"/>
      <c r="N70488" s="120"/>
      <c r="U70488" s="121"/>
      <c r="V70488" s="122"/>
      <c r="W70488" s="123"/>
      <c r="AC70488" s="123"/>
    </row>
    <row r="70489" spans="5:29" s="2" customFormat="1">
      <c r="E70489" s="120"/>
      <c r="M70489" s="120"/>
      <c r="N70489" s="120"/>
      <c r="U70489" s="121"/>
      <c r="V70489" s="122"/>
      <c r="W70489" s="123"/>
      <c r="AC70489" s="123"/>
    </row>
    <row r="70490" spans="5:29" s="2" customFormat="1">
      <c r="E70490" s="120"/>
      <c r="M70490" s="120"/>
      <c r="N70490" s="120"/>
      <c r="U70490" s="121"/>
      <c r="V70490" s="122"/>
      <c r="W70490" s="123"/>
      <c r="AC70490" s="123"/>
    </row>
    <row r="70491" spans="5:29" s="2" customFormat="1">
      <c r="E70491" s="120"/>
      <c r="M70491" s="120"/>
      <c r="N70491" s="120"/>
      <c r="U70491" s="121"/>
      <c r="V70491" s="122"/>
      <c r="W70491" s="123"/>
      <c r="AC70491" s="123"/>
    </row>
    <row r="70492" spans="5:29" s="2" customFormat="1">
      <c r="E70492" s="120"/>
      <c r="M70492" s="120"/>
      <c r="N70492" s="120"/>
      <c r="U70492" s="121"/>
      <c r="V70492" s="122"/>
      <c r="W70492" s="123"/>
      <c r="AC70492" s="123"/>
    </row>
    <row r="70493" spans="5:29" s="2" customFormat="1">
      <c r="E70493" s="120"/>
      <c r="M70493" s="120"/>
      <c r="N70493" s="120"/>
      <c r="U70493" s="121"/>
      <c r="V70493" s="122"/>
      <c r="W70493" s="123"/>
      <c r="AC70493" s="123"/>
    </row>
    <row r="70494" spans="5:29" s="2" customFormat="1">
      <c r="E70494" s="120"/>
      <c r="M70494" s="120"/>
      <c r="N70494" s="120"/>
      <c r="U70494" s="121"/>
      <c r="V70494" s="122"/>
      <c r="W70494" s="123"/>
      <c r="AC70494" s="123"/>
    </row>
    <row r="70495" spans="5:29" s="2" customFormat="1">
      <c r="E70495" s="120"/>
      <c r="M70495" s="120"/>
      <c r="N70495" s="120"/>
      <c r="U70495" s="121"/>
      <c r="V70495" s="122"/>
      <c r="W70495" s="123"/>
      <c r="AC70495" s="123"/>
    </row>
    <row r="70496" spans="5:29" s="2" customFormat="1">
      <c r="E70496" s="120"/>
      <c r="M70496" s="120"/>
      <c r="N70496" s="120"/>
      <c r="U70496" s="121"/>
      <c r="V70496" s="122"/>
      <c r="W70496" s="123"/>
      <c r="AC70496" s="123"/>
    </row>
    <row r="70497" spans="5:29" s="2" customFormat="1">
      <c r="E70497" s="120"/>
      <c r="M70497" s="120"/>
      <c r="N70497" s="120"/>
      <c r="U70497" s="121"/>
      <c r="V70497" s="122"/>
      <c r="W70497" s="123"/>
      <c r="AC70497" s="123"/>
    </row>
    <row r="70498" spans="5:29" s="2" customFormat="1">
      <c r="E70498" s="120"/>
      <c r="M70498" s="120"/>
      <c r="N70498" s="120"/>
      <c r="U70498" s="121"/>
      <c r="V70498" s="122"/>
      <c r="W70498" s="123"/>
      <c r="AC70498" s="123"/>
    </row>
    <row r="70499" spans="5:29" s="2" customFormat="1">
      <c r="E70499" s="120"/>
      <c r="M70499" s="120"/>
      <c r="N70499" s="120"/>
      <c r="U70499" s="121"/>
      <c r="V70499" s="122"/>
      <c r="W70499" s="123"/>
      <c r="AC70499" s="123"/>
    </row>
    <row r="70500" spans="5:29" s="2" customFormat="1">
      <c r="E70500" s="120"/>
      <c r="M70500" s="120"/>
      <c r="N70500" s="120"/>
      <c r="U70500" s="121"/>
      <c r="V70500" s="122"/>
      <c r="W70500" s="123"/>
      <c r="AC70500" s="123"/>
    </row>
    <row r="70501" spans="5:29" s="2" customFormat="1">
      <c r="E70501" s="120"/>
      <c r="M70501" s="120"/>
      <c r="N70501" s="120"/>
      <c r="U70501" s="121"/>
      <c r="V70501" s="122"/>
      <c r="W70501" s="123"/>
      <c r="AC70501" s="123"/>
    </row>
    <row r="70502" spans="5:29" s="2" customFormat="1">
      <c r="E70502" s="120"/>
      <c r="M70502" s="120"/>
      <c r="N70502" s="120"/>
      <c r="U70502" s="121"/>
      <c r="V70502" s="122"/>
      <c r="W70502" s="123"/>
      <c r="AC70502" s="123"/>
    </row>
    <row r="70503" spans="5:29" s="2" customFormat="1">
      <c r="E70503" s="120"/>
      <c r="M70503" s="120"/>
      <c r="N70503" s="120"/>
      <c r="U70503" s="121"/>
      <c r="V70503" s="122"/>
      <c r="W70503" s="123"/>
      <c r="AC70503" s="123"/>
    </row>
    <row r="70504" spans="5:29" s="2" customFormat="1">
      <c r="E70504" s="120"/>
      <c r="M70504" s="120"/>
      <c r="N70504" s="120"/>
      <c r="U70504" s="121"/>
      <c r="V70504" s="122"/>
      <c r="W70504" s="123"/>
      <c r="AC70504" s="123"/>
    </row>
    <row r="70505" spans="5:29" s="2" customFormat="1">
      <c r="E70505" s="120"/>
      <c r="M70505" s="120"/>
      <c r="N70505" s="120"/>
      <c r="U70505" s="121"/>
      <c r="V70505" s="122"/>
      <c r="W70505" s="123"/>
      <c r="AC70505" s="123"/>
    </row>
    <row r="70506" spans="5:29" s="2" customFormat="1">
      <c r="E70506" s="120"/>
      <c r="M70506" s="120"/>
      <c r="N70506" s="120"/>
      <c r="U70506" s="121"/>
      <c r="V70506" s="122"/>
      <c r="W70506" s="123"/>
      <c r="AC70506" s="123"/>
    </row>
    <row r="70507" spans="5:29" s="2" customFormat="1">
      <c r="E70507" s="120"/>
      <c r="M70507" s="120"/>
      <c r="N70507" s="120"/>
      <c r="U70507" s="121"/>
      <c r="V70507" s="122"/>
      <c r="W70507" s="123"/>
      <c r="AC70507" s="123"/>
    </row>
    <row r="70508" spans="5:29" s="2" customFormat="1">
      <c r="E70508" s="120"/>
      <c r="M70508" s="120"/>
      <c r="N70508" s="120"/>
      <c r="U70508" s="121"/>
      <c r="V70508" s="122"/>
      <c r="W70508" s="123"/>
      <c r="AC70508" s="123"/>
    </row>
    <row r="70509" spans="5:29" s="2" customFormat="1">
      <c r="E70509" s="120"/>
      <c r="M70509" s="120"/>
      <c r="N70509" s="120"/>
      <c r="U70509" s="121"/>
      <c r="V70509" s="122"/>
      <c r="W70509" s="123"/>
      <c r="AC70509" s="123"/>
    </row>
    <row r="70510" spans="5:29" s="2" customFormat="1">
      <c r="E70510" s="120"/>
      <c r="M70510" s="120"/>
      <c r="N70510" s="120"/>
      <c r="U70510" s="121"/>
      <c r="V70510" s="122"/>
      <c r="W70510" s="123"/>
      <c r="AC70510" s="123"/>
    </row>
    <row r="70511" spans="5:29" s="2" customFormat="1">
      <c r="E70511" s="120"/>
      <c r="M70511" s="120"/>
      <c r="N70511" s="120"/>
      <c r="U70511" s="121"/>
      <c r="V70511" s="122"/>
      <c r="W70511" s="123"/>
      <c r="AC70511" s="123"/>
    </row>
    <row r="70512" spans="5:29" s="2" customFormat="1">
      <c r="E70512" s="120"/>
      <c r="M70512" s="120"/>
      <c r="N70512" s="120"/>
      <c r="U70512" s="121"/>
      <c r="V70512" s="122"/>
      <c r="W70512" s="123"/>
      <c r="AC70512" s="123"/>
    </row>
    <row r="70513" spans="5:29" s="2" customFormat="1">
      <c r="E70513" s="120"/>
      <c r="M70513" s="120"/>
      <c r="N70513" s="120"/>
      <c r="U70513" s="121"/>
      <c r="V70513" s="122"/>
      <c r="W70513" s="123"/>
      <c r="AC70513" s="123"/>
    </row>
    <row r="70514" spans="5:29" s="2" customFormat="1">
      <c r="E70514" s="120"/>
      <c r="M70514" s="120"/>
      <c r="N70514" s="120"/>
      <c r="U70514" s="121"/>
      <c r="V70514" s="122"/>
      <c r="W70514" s="123"/>
      <c r="AC70514" s="123"/>
    </row>
    <row r="70515" spans="5:29" s="2" customFormat="1">
      <c r="E70515" s="120"/>
      <c r="M70515" s="120"/>
      <c r="N70515" s="120"/>
      <c r="U70515" s="121"/>
      <c r="V70515" s="122"/>
      <c r="W70515" s="123"/>
      <c r="AC70515" s="123"/>
    </row>
    <row r="70516" spans="5:29" s="2" customFormat="1">
      <c r="E70516" s="120"/>
      <c r="M70516" s="120"/>
      <c r="N70516" s="120"/>
      <c r="U70516" s="121"/>
      <c r="V70516" s="122"/>
      <c r="W70516" s="123"/>
      <c r="AC70516" s="123"/>
    </row>
    <row r="70517" spans="5:29" s="2" customFormat="1">
      <c r="E70517" s="120"/>
      <c r="M70517" s="120"/>
      <c r="N70517" s="120"/>
      <c r="U70517" s="121"/>
      <c r="V70517" s="122"/>
      <c r="W70517" s="123"/>
      <c r="AC70517" s="123"/>
    </row>
    <row r="70518" spans="5:29" s="2" customFormat="1">
      <c r="E70518" s="120"/>
      <c r="M70518" s="120"/>
      <c r="N70518" s="120"/>
      <c r="U70518" s="121"/>
      <c r="V70518" s="122"/>
      <c r="W70518" s="123"/>
      <c r="AC70518" s="123"/>
    </row>
    <row r="70519" spans="5:29" s="2" customFormat="1">
      <c r="E70519" s="120"/>
      <c r="M70519" s="120"/>
      <c r="N70519" s="120"/>
      <c r="U70519" s="121"/>
      <c r="V70519" s="122"/>
      <c r="W70519" s="123"/>
      <c r="AC70519" s="123"/>
    </row>
    <row r="70520" spans="5:29" s="2" customFormat="1">
      <c r="E70520" s="120"/>
      <c r="M70520" s="120"/>
      <c r="N70520" s="120"/>
      <c r="U70520" s="121"/>
      <c r="V70520" s="122"/>
      <c r="W70520" s="123"/>
      <c r="AC70520" s="123"/>
    </row>
    <row r="70521" spans="5:29" s="2" customFormat="1">
      <c r="E70521" s="120"/>
      <c r="M70521" s="120"/>
      <c r="N70521" s="120"/>
      <c r="U70521" s="121"/>
      <c r="V70521" s="122"/>
      <c r="W70521" s="123"/>
      <c r="AC70521" s="123"/>
    </row>
    <row r="70522" spans="5:29" s="2" customFormat="1">
      <c r="E70522" s="120"/>
      <c r="M70522" s="120"/>
      <c r="N70522" s="120"/>
      <c r="U70522" s="121"/>
      <c r="V70522" s="122"/>
      <c r="W70522" s="123"/>
      <c r="AC70522" s="123"/>
    </row>
    <row r="70523" spans="5:29" s="2" customFormat="1">
      <c r="E70523" s="120"/>
      <c r="M70523" s="120"/>
      <c r="N70523" s="120"/>
      <c r="U70523" s="121"/>
      <c r="V70523" s="122"/>
      <c r="W70523" s="123"/>
      <c r="AC70523" s="123"/>
    </row>
    <row r="70524" spans="5:29" s="2" customFormat="1">
      <c r="E70524" s="120"/>
      <c r="M70524" s="120"/>
      <c r="N70524" s="120"/>
      <c r="U70524" s="121"/>
      <c r="V70524" s="122"/>
      <c r="W70524" s="123"/>
      <c r="AC70524" s="123"/>
    </row>
    <row r="70525" spans="5:29" s="2" customFormat="1">
      <c r="E70525" s="120"/>
      <c r="M70525" s="120"/>
      <c r="N70525" s="120"/>
      <c r="U70525" s="121"/>
      <c r="V70525" s="122"/>
      <c r="W70525" s="123"/>
      <c r="AC70525" s="123"/>
    </row>
    <row r="70526" spans="5:29" s="2" customFormat="1">
      <c r="E70526" s="120"/>
      <c r="M70526" s="120"/>
      <c r="N70526" s="120"/>
      <c r="U70526" s="121"/>
      <c r="V70526" s="122"/>
      <c r="W70526" s="123"/>
      <c r="AC70526" s="123"/>
    </row>
    <row r="70527" spans="5:29" s="2" customFormat="1">
      <c r="E70527" s="120"/>
      <c r="M70527" s="120"/>
      <c r="N70527" s="120"/>
      <c r="U70527" s="121"/>
      <c r="V70527" s="122"/>
      <c r="W70527" s="123"/>
      <c r="AC70527" s="123"/>
    </row>
    <row r="70528" spans="5:29" s="2" customFormat="1">
      <c r="E70528" s="120"/>
      <c r="M70528" s="120"/>
      <c r="N70528" s="120"/>
      <c r="U70528" s="121"/>
      <c r="V70528" s="122"/>
      <c r="W70528" s="123"/>
      <c r="AC70528" s="123"/>
    </row>
    <row r="70529" spans="5:29" s="2" customFormat="1">
      <c r="E70529" s="120"/>
      <c r="M70529" s="120"/>
      <c r="N70529" s="120"/>
      <c r="U70529" s="121"/>
      <c r="V70529" s="122"/>
      <c r="W70529" s="123"/>
      <c r="AC70529" s="123"/>
    </row>
    <row r="70530" spans="5:29" s="2" customFormat="1">
      <c r="E70530" s="120"/>
      <c r="M70530" s="120"/>
      <c r="N70530" s="120"/>
      <c r="U70530" s="121"/>
      <c r="V70530" s="122"/>
      <c r="W70530" s="123"/>
      <c r="AC70530" s="123"/>
    </row>
    <row r="70531" spans="5:29" s="2" customFormat="1">
      <c r="E70531" s="120"/>
      <c r="M70531" s="120"/>
      <c r="N70531" s="120"/>
      <c r="U70531" s="121"/>
      <c r="V70531" s="122"/>
      <c r="W70531" s="123"/>
      <c r="AC70531" s="123"/>
    </row>
    <row r="70532" spans="5:29" s="2" customFormat="1">
      <c r="E70532" s="120"/>
      <c r="M70532" s="120"/>
      <c r="N70532" s="120"/>
      <c r="U70532" s="121"/>
      <c r="V70532" s="122"/>
      <c r="W70532" s="123"/>
      <c r="AC70532" s="123"/>
    </row>
    <row r="70533" spans="5:29" s="2" customFormat="1">
      <c r="E70533" s="120"/>
      <c r="M70533" s="120"/>
      <c r="N70533" s="120"/>
      <c r="U70533" s="121"/>
      <c r="V70533" s="122"/>
      <c r="W70533" s="123"/>
      <c r="AC70533" s="123"/>
    </row>
    <row r="70534" spans="5:29" s="2" customFormat="1">
      <c r="E70534" s="120"/>
      <c r="M70534" s="120"/>
      <c r="N70534" s="120"/>
      <c r="U70534" s="121"/>
      <c r="V70534" s="122"/>
      <c r="W70534" s="123"/>
      <c r="AC70534" s="123"/>
    </row>
    <row r="70535" spans="5:29" s="2" customFormat="1">
      <c r="E70535" s="120"/>
      <c r="M70535" s="120"/>
      <c r="N70535" s="120"/>
      <c r="U70535" s="121"/>
      <c r="V70535" s="122"/>
      <c r="W70535" s="123"/>
      <c r="AC70535" s="123"/>
    </row>
    <row r="70536" spans="5:29" s="2" customFormat="1">
      <c r="E70536" s="120"/>
      <c r="M70536" s="120"/>
      <c r="N70536" s="120"/>
      <c r="U70536" s="121"/>
      <c r="V70536" s="122"/>
      <c r="W70536" s="123"/>
      <c r="AC70536" s="123"/>
    </row>
    <row r="70537" spans="5:29" s="2" customFormat="1">
      <c r="E70537" s="120"/>
      <c r="M70537" s="120"/>
      <c r="N70537" s="120"/>
      <c r="U70537" s="121"/>
      <c r="V70537" s="122"/>
      <c r="W70537" s="123"/>
      <c r="AC70537" s="123"/>
    </row>
    <row r="70538" spans="5:29" s="2" customFormat="1">
      <c r="E70538" s="120"/>
      <c r="M70538" s="120"/>
      <c r="N70538" s="120"/>
      <c r="U70538" s="121"/>
      <c r="V70538" s="122"/>
      <c r="W70538" s="123"/>
      <c r="AC70538" s="123"/>
    </row>
    <row r="70539" spans="5:29" s="2" customFormat="1">
      <c r="E70539" s="120"/>
      <c r="M70539" s="120"/>
      <c r="N70539" s="120"/>
      <c r="U70539" s="121"/>
      <c r="V70539" s="122"/>
      <c r="W70539" s="123"/>
      <c r="AC70539" s="123"/>
    </row>
    <row r="70540" spans="5:29" s="2" customFormat="1">
      <c r="E70540" s="120"/>
      <c r="M70540" s="120"/>
      <c r="N70540" s="120"/>
      <c r="U70540" s="121"/>
      <c r="V70540" s="122"/>
      <c r="W70540" s="123"/>
      <c r="AC70540" s="123"/>
    </row>
    <row r="70541" spans="5:29" s="2" customFormat="1">
      <c r="E70541" s="120"/>
      <c r="M70541" s="120"/>
      <c r="N70541" s="120"/>
      <c r="U70541" s="121"/>
      <c r="V70541" s="122"/>
      <c r="W70541" s="123"/>
      <c r="AC70541" s="123"/>
    </row>
    <row r="70542" spans="5:29" s="2" customFormat="1">
      <c r="E70542" s="120"/>
      <c r="M70542" s="120"/>
      <c r="N70542" s="120"/>
      <c r="U70542" s="121"/>
      <c r="V70542" s="122"/>
      <c r="W70542" s="123"/>
      <c r="AC70542" s="123"/>
    </row>
    <row r="70543" spans="5:29" s="2" customFormat="1">
      <c r="E70543" s="120"/>
      <c r="M70543" s="120"/>
      <c r="N70543" s="120"/>
      <c r="U70543" s="121"/>
      <c r="V70543" s="122"/>
      <c r="W70543" s="123"/>
      <c r="AC70543" s="123"/>
    </row>
    <row r="70544" spans="5:29" s="2" customFormat="1">
      <c r="E70544" s="120"/>
      <c r="M70544" s="120"/>
      <c r="N70544" s="120"/>
      <c r="U70544" s="121"/>
      <c r="V70544" s="122"/>
      <c r="W70544" s="123"/>
      <c r="AC70544" s="123"/>
    </row>
    <row r="70545" spans="5:29" s="2" customFormat="1">
      <c r="E70545" s="120"/>
      <c r="M70545" s="120"/>
      <c r="N70545" s="120"/>
      <c r="U70545" s="121"/>
      <c r="V70545" s="122"/>
      <c r="W70545" s="123"/>
      <c r="AC70545" s="123"/>
    </row>
    <row r="70546" spans="5:29" s="2" customFormat="1">
      <c r="E70546" s="120"/>
      <c r="M70546" s="120"/>
      <c r="N70546" s="120"/>
      <c r="U70546" s="121"/>
      <c r="V70546" s="122"/>
      <c r="W70546" s="123"/>
      <c r="AC70546" s="123"/>
    </row>
    <row r="70547" spans="5:29" s="2" customFormat="1">
      <c r="E70547" s="120"/>
      <c r="M70547" s="120"/>
      <c r="N70547" s="120"/>
      <c r="U70547" s="121"/>
      <c r="V70547" s="122"/>
      <c r="W70547" s="123"/>
      <c r="AC70547" s="123"/>
    </row>
    <row r="70548" spans="5:29" s="2" customFormat="1">
      <c r="E70548" s="120"/>
      <c r="M70548" s="120"/>
      <c r="N70548" s="120"/>
      <c r="U70548" s="121"/>
      <c r="V70548" s="122"/>
      <c r="W70548" s="123"/>
      <c r="AC70548" s="123"/>
    </row>
    <row r="70549" spans="5:29" s="2" customFormat="1">
      <c r="E70549" s="120"/>
      <c r="M70549" s="120"/>
      <c r="N70549" s="120"/>
      <c r="U70549" s="121"/>
      <c r="V70549" s="122"/>
      <c r="W70549" s="123"/>
      <c r="AC70549" s="123"/>
    </row>
    <row r="70550" spans="5:29" s="2" customFormat="1">
      <c r="E70550" s="120"/>
      <c r="M70550" s="120"/>
      <c r="N70550" s="120"/>
      <c r="U70550" s="121"/>
      <c r="V70550" s="122"/>
      <c r="W70550" s="123"/>
      <c r="AC70550" s="123"/>
    </row>
    <row r="70551" spans="5:29" s="2" customFormat="1">
      <c r="E70551" s="120"/>
      <c r="M70551" s="120"/>
      <c r="N70551" s="120"/>
      <c r="U70551" s="121"/>
      <c r="V70551" s="122"/>
      <c r="W70551" s="123"/>
      <c r="AC70551" s="123"/>
    </row>
    <row r="70552" spans="5:29" s="2" customFormat="1">
      <c r="E70552" s="120"/>
      <c r="M70552" s="120"/>
      <c r="N70552" s="120"/>
      <c r="U70552" s="121"/>
      <c r="V70552" s="122"/>
      <c r="W70552" s="123"/>
      <c r="AC70552" s="123"/>
    </row>
    <row r="70553" spans="5:29" s="2" customFormat="1">
      <c r="E70553" s="120"/>
      <c r="M70553" s="120"/>
      <c r="N70553" s="120"/>
      <c r="U70553" s="121"/>
      <c r="V70553" s="122"/>
      <c r="W70553" s="123"/>
      <c r="AC70553" s="123"/>
    </row>
    <row r="70554" spans="5:29" s="2" customFormat="1">
      <c r="E70554" s="120"/>
      <c r="M70554" s="120"/>
      <c r="N70554" s="120"/>
      <c r="U70554" s="121"/>
      <c r="V70554" s="122"/>
      <c r="W70554" s="123"/>
      <c r="AC70554" s="123"/>
    </row>
    <row r="70555" spans="5:29" s="2" customFormat="1">
      <c r="E70555" s="120"/>
      <c r="M70555" s="120"/>
      <c r="N70555" s="120"/>
      <c r="U70555" s="121"/>
      <c r="V70555" s="122"/>
      <c r="W70555" s="123"/>
      <c r="AC70555" s="123"/>
    </row>
    <row r="70556" spans="5:29" s="2" customFormat="1">
      <c r="E70556" s="120"/>
      <c r="M70556" s="120"/>
      <c r="N70556" s="120"/>
      <c r="U70556" s="121"/>
      <c r="V70556" s="122"/>
      <c r="W70556" s="123"/>
      <c r="AC70556" s="123"/>
    </row>
    <row r="70557" spans="5:29" s="2" customFormat="1">
      <c r="E70557" s="120"/>
      <c r="M70557" s="120"/>
      <c r="N70557" s="120"/>
      <c r="U70557" s="121"/>
      <c r="V70557" s="122"/>
      <c r="W70557" s="123"/>
      <c r="AC70557" s="123"/>
    </row>
    <row r="70558" spans="5:29" s="2" customFormat="1">
      <c r="E70558" s="120"/>
      <c r="M70558" s="120"/>
      <c r="N70558" s="120"/>
      <c r="U70558" s="121"/>
      <c r="V70558" s="122"/>
      <c r="W70558" s="123"/>
      <c r="AC70558" s="123"/>
    </row>
    <row r="70559" spans="5:29" s="2" customFormat="1">
      <c r="E70559" s="120"/>
      <c r="M70559" s="120"/>
      <c r="N70559" s="120"/>
      <c r="U70559" s="121"/>
      <c r="V70559" s="122"/>
      <c r="W70559" s="123"/>
      <c r="AC70559" s="123"/>
    </row>
    <row r="70560" spans="5:29" s="2" customFormat="1">
      <c r="E70560" s="120"/>
      <c r="M70560" s="120"/>
      <c r="N70560" s="120"/>
      <c r="U70560" s="121"/>
      <c r="V70560" s="122"/>
      <c r="W70560" s="123"/>
      <c r="AC70560" s="123"/>
    </row>
    <row r="70561" spans="5:29" s="2" customFormat="1">
      <c r="E70561" s="120"/>
      <c r="M70561" s="120"/>
      <c r="N70561" s="120"/>
      <c r="U70561" s="121"/>
      <c r="V70561" s="122"/>
      <c r="W70561" s="123"/>
      <c r="AC70561" s="123"/>
    </row>
    <row r="70562" spans="5:29" s="2" customFormat="1">
      <c r="E70562" s="120"/>
      <c r="M70562" s="120"/>
      <c r="N70562" s="120"/>
      <c r="U70562" s="121"/>
      <c r="V70562" s="122"/>
      <c r="W70562" s="123"/>
      <c r="AC70562" s="123"/>
    </row>
    <row r="70563" spans="5:29" s="2" customFormat="1">
      <c r="E70563" s="120"/>
      <c r="M70563" s="120"/>
      <c r="N70563" s="120"/>
      <c r="U70563" s="121"/>
      <c r="V70563" s="122"/>
      <c r="W70563" s="123"/>
      <c r="AC70563" s="123"/>
    </row>
    <row r="70564" spans="5:29" s="2" customFormat="1">
      <c r="E70564" s="120"/>
      <c r="M70564" s="120"/>
      <c r="N70564" s="120"/>
      <c r="U70564" s="121"/>
      <c r="V70564" s="122"/>
      <c r="W70564" s="123"/>
      <c r="AC70564" s="123"/>
    </row>
    <row r="70565" spans="5:29" s="2" customFormat="1">
      <c r="E70565" s="120"/>
      <c r="M70565" s="120"/>
      <c r="N70565" s="120"/>
      <c r="U70565" s="121"/>
      <c r="V70565" s="122"/>
      <c r="W70565" s="123"/>
      <c r="AC70565" s="123"/>
    </row>
    <row r="70566" spans="5:29" s="2" customFormat="1">
      <c r="E70566" s="120"/>
      <c r="M70566" s="120"/>
      <c r="N70566" s="120"/>
      <c r="U70566" s="121"/>
      <c r="V70566" s="122"/>
      <c r="W70566" s="123"/>
      <c r="AC70566" s="123"/>
    </row>
    <row r="70567" spans="5:29" s="2" customFormat="1">
      <c r="E70567" s="120"/>
      <c r="M70567" s="120"/>
      <c r="N70567" s="120"/>
      <c r="U70567" s="121"/>
      <c r="V70567" s="122"/>
      <c r="W70567" s="123"/>
      <c r="AC70567" s="123"/>
    </row>
    <row r="70568" spans="5:29" s="2" customFormat="1">
      <c r="E70568" s="120"/>
      <c r="M70568" s="120"/>
      <c r="N70568" s="120"/>
      <c r="U70568" s="121"/>
      <c r="V70568" s="122"/>
      <c r="W70568" s="123"/>
      <c r="AC70568" s="123"/>
    </row>
    <row r="70569" spans="5:29" s="2" customFormat="1">
      <c r="E70569" s="120"/>
      <c r="M70569" s="120"/>
      <c r="N70569" s="120"/>
      <c r="U70569" s="121"/>
      <c r="V70569" s="122"/>
      <c r="W70569" s="123"/>
      <c r="AC70569" s="123"/>
    </row>
    <row r="70570" spans="5:29" s="2" customFormat="1">
      <c r="E70570" s="120"/>
      <c r="M70570" s="120"/>
      <c r="N70570" s="120"/>
      <c r="U70570" s="121"/>
      <c r="V70570" s="122"/>
      <c r="W70570" s="123"/>
      <c r="AC70570" s="123"/>
    </row>
    <row r="70571" spans="5:29" s="2" customFormat="1">
      <c r="E70571" s="120"/>
      <c r="M70571" s="120"/>
      <c r="N70571" s="120"/>
      <c r="U70571" s="121"/>
      <c r="V70571" s="122"/>
      <c r="W70571" s="123"/>
      <c r="AC70571" s="123"/>
    </row>
    <row r="70572" spans="5:29" s="2" customFormat="1">
      <c r="E70572" s="120"/>
      <c r="M70572" s="120"/>
      <c r="N70572" s="120"/>
      <c r="U70572" s="121"/>
      <c r="V70572" s="122"/>
      <c r="W70572" s="123"/>
      <c r="AC70572" s="123"/>
    </row>
    <row r="70573" spans="5:29" s="2" customFormat="1">
      <c r="E70573" s="120"/>
      <c r="M70573" s="120"/>
      <c r="N70573" s="120"/>
      <c r="U70573" s="121"/>
      <c r="V70573" s="122"/>
      <c r="W70573" s="123"/>
      <c r="AC70573" s="123"/>
    </row>
    <row r="70574" spans="5:29" s="2" customFormat="1">
      <c r="E70574" s="120"/>
      <c r="M70574" s="120"/>
      <c r="N70574" s="120"/>
      <c r="U70574" s="121"/>
      <c r="V70574" s="122"/>
      <c r="W70574" s="123"/>
      <c r="AC70574" s="123"/>
    </row>
    <row r="70575" spans="5:29" s="2" customFormat="1">
      <c r="E70575" s="120"/>
      <c r="M70575" s="120"/>
      <c r="N70575" s="120"/>
      <c r="U70575" s="121"/>
      <c r="V70575" s="122"/>
      <c r="W70575" s="123"/>
      <c r="AC70575" s="123"/>
    </row>
    <row r="70576" spans="5:29" s="2" customFormat="1">
      <c r="E70576" s="120"/>
      <c r="M70576" s="120"/>
      <c r="N70576" s="120"/>
      <c r="U70576" s="121"/>
      <c r="V70576" s="122"/>
      <c r="W70576" s="123"/>
      <c r="AC70576" s="123"/>
    </row>
    <row r="70577" spans="5:29" s="2" customFormat="1">
      <c r="E70577" s="120"/>
      <c r="M70577" s="120"/>
      <c r="N70577" s="120"/>
      <c r="U70577" s="121"/>
      <c r="V70577" s="122"/>
      <c r="W70577" s="123"/>
      <c r="AC70577" s="123"/>
    </row>
    <row r="70578" spans="5:29" s="2" customFormat="1">
      <c r="E70578" s="120"/>
      <c r="M70578" s="120"/>
      <c r="N70578" s="120"/>
      <c r="U70578" s="121"/>
      <c r="V70578" s="122"/>
      <c r="W70578" s="123"/>
      <c r="AC70578" s="123"/>
    </row>
    <row r="70579" spans="5:29" s="2" customFormat="1">
      <c r="E70579" s="120"/>
      <c r="M70579" s="120"/>
      <c r="N70579" s="120"/>
      <c r="U70579" s="121"/>
      <c r="V70579" s="122"/>
      <c r="W70579" s="123"/>
      <c r="AC70579" s="123"/>
    </row>
    <row r="70580" spans="5:29" s="2" customFormat="1">
      <c r="E70580" s="120"/>
      <c r="M70580" s="120"/>
      <c r="N70580" s="120"/>
      <c r="U70580" s="121"/>
      <c r="V70580" s="122"/>
      <c r="W70580" s="123"/>
      <c r="AC70580" s="123"/>
    </row>
    <row r="70581" spans="5:29" s="2" customFormat="1">
      <c r="E70581" s="120"/>
      <c r="M70581" s="120"/>
      <c r="N70581" s="120"/>
      <c r="U70581" s="121"/>
      <c r="V70581" s="122"/>
      <c r="W70581" s="123"/>
      <c r="AC70581" s="123"/>
    </row>
    <row r="70582" spans="5:29" s="2" customFormat="1">
      <c r="E70582" s="120"/>
      <c r="M70582" s="120"/>
      <c r="N70582" s="120"/>
      <c r="U70582" s="121"/>
      <c r="V70582" s="122"/>
      <c r="W70582" s="123"/>
      <c r="AC70582" s="123"/>
    </row>
    <row r="70583" spans="5:29" s="2" customFormat="1">
      <c r="E70583" s="120"/>
      <c r="M70583" s="120"/>
      <c r="N70583" s="120"/>
      <c r="U70583" s="121"/>
      <c r="V70583" s="122"/>
      <c r="W70583" s="123"/>
      <c r="AC70583" s="123"/>
    </row>
    <row r="70584" spans="5:29" s="2" customFormat="1">
      <c r="E70584" s="120"/>
      <c r="M70584" s="120"/>
      <c r="N70584" s="120"/>
      <c r="U70584" s="121"/>
      <c r="V70584" s="122"/>
      <c r="W70584" s="123"/>
      <c r="AC70584" s="123"/>
    </row>
    <row r="70585" spans="5:29" s="2" customFormat="1">
      <c r="E70585" s="120"/>
      <c r="M70585" s="120"/>
      <c r="N70585" s="120"/>
      <c r="U70585" s="121"/>
      <c r="V70585" s="122"/>
      <c r="W70585" s="123"/>
      <c r="AC70585" s="123"/>
    </row>
    <row r="70586" spans="5:29" s="2" customFormat="1">
      <c r="E70586" s="120"/>
      <c r="M70586" s="120"/>
      <c r="N70586" s="120"/>
      <c r="U70586" s="121"/>
      <c r="V70586" s="122"/>
      <c r="W70586" s="123"/>
      <c r="AC70586" s="123"/>
    </row>
    <row r="70587" spans="5:29" s="2" customFormat="1">
      <c r="E70587" s="120"/>
      <c r="M70587" s="120"/>
      <c r="N70587" s="120"/>
      <c r="U70587" s="121"/>
      <c r="V70587" s="122"/>
      <c r="W70587" s="123"/>
      <c r="AC70587" s="123"/>
    </row>
    <row r="70588" spans="5:29" s="2" customFormat="1">
      <c r="E70588" s="120"/>
      <c r="M70588" s="120"/>
      <c r="N70588" s="120"/>
      <c r="U70588" s="121"/>
      <c r="V70588" s="122"/>
      <c r="W70588" s="123"/>
      <c r="AC70588" s="123"/>
    </row>
    <row r="70589" spans="5:29" s="2" customFormat="1">
      <c r="E70589" s="120"/>
      <c r="M70589" s="120"/>
      <c r="N70589" s="120"/>
      <c r="U70589" s="121"/>
      <c r="V70589" s="122"/>
      <c r="W70589" s="123"/>
      <c r="AC70589" s="123"/>
    </row>
    <row r="70590" spans="5:29" s="2" customFormat="1">
      <c r="E70590" s="120"/>
      <c r="M70590" s="120"/>
      <c r="N70590" s="120"/>
      <c r="U70590" s="121"/>
      <c r="V70590" s="122"/>
      <c r="W70590" s="123"/>
      <c r="AC70590" s="123"/>
    </row>
    <row r="70591" spans="5:29" s="2" customFormat="1">
      <c r="E70591" s="120"/>
      <c r="M70591" s="120"/>
      <c r="N70591" s="120"/>
      <c r="U70591" s="121"/>
      <c r="V70591" s="122"/>
      <c r="W70591" s="123"/>
      <c r="AC70591" s="123"/>
    </row>
    <row r="70592" spans="5:29" s="2" customFormat="1">
      <c r="E70592" s="120"/>
      <c r="M70592" s="120"/>
      <c r="N70592" s="120"/>
      <c r="U70592" s="121"/>
      <c r="V70592" s="122"/>
      <c r="W70592" s="123"/>
      <c r="AC70592" s="123"/>
    </row>
    <row r="70593" spans="5:29" s="2" customFormat="1">
      <c r="E70593" s="120"/>
      <c r="M70593" s="120"/>
      <c r="N70593" s="120"/>
      <c r="U70593" s="121"/>
      <c r="V70593" s="122"/>
      <c r="W70593" s="123"/>
      <c r="AC70593" s="123"/>
    </row>
    <row r="70594" spans="5:29" s="2" customFormat="1">
      <c r="E70594" s="120"/>
      <c r="M70594" s="120"/>
      <c r="N70594" s="120"/>
      <c r="U70594" s="121"/>
      <c r="V70594" s="122"/>
      <c r="W70594" s="123"/>
      <c r="AC70594" s="123"/>
    </row>
    <row r="70595" spans="5:29" s="2" customFormat="1">
      <c r="E70595" s="120"/>
      <c r="M70595" s="120"/>
      <c r="N70595" s="120"/>
      <c r="U70595" s="121"/>
      <c r="V70595" s="122"/>
      <c r="W70595" s="123"/>
      <c r="AC70595" s="123"/>
    </row>
    <row r="70596" spans="5:29" s="2" customFormat="1">
      <c r="E70596" s="120"/>
      <c r="M70596" s="120"/>
      <c r="N70596" s="120"/>
      <c r="U70596" s="121"/>
      <c r="V70596" s="122"/>
      <c r="W70596" s="123"/>
      <c r="AC70596" s="123"/>
    </row>
    <row r="70597" spans="5:29" s="2" customFormat="1">
      <c r="E70597" s="120"/>
      <c r="M70597" s="120"/>
      <c r="N70597" s="120"/>
      <c r="U70597" s="121"/>
      <c r="V70597" s="122"/>
      <c r="W70597" s="123"/>
      <c r="AC70597" s="123"/>
    </row>
    <row r="70598" spans="5:29" s="2" customFormat="1">
      <c r="E70598" s="120"/>
      <c r="M70598" s="120"/>
      <c r="N70598" s="120"/>
      <c r="U70598" s="121"/>
      <c r="V70598" s="122"/>
      <c r="W70598" s="123"/>
      <c r="AC70598" s="123"/>
    </row>
    <row r="70599" spans="5:29" s="2" customFormat="1">
      <c r="E70599" s="120"/>
      <c r="M70599" s="120"/>
      <c r="N70599" s="120"/>
      <c r="U70599" s="121"/>
      <c r="V70599" s="122"/>
      <c r="W70599" s="123"/>
      <c r="AC70599" s="123"/>
    </row>
    <row r="70600" spans="5:29" s="2" customFormat="1">
      <c r="E70600" s="120"/>
      <c r="M70600" s="120"/>
      <c r="N70600" s="120"/>
      <c r="U70600" s="121"/>
      <c r="V70600" s="122"/>
      <c r="W70600" s="123"/>
      <c r="AC70600" s="123"/>
    </row>
    <row r="70601" spans="5:29" s="2" customFormat="1">
      <c r="E70601" s="120"/>
      <c r="M70601" s="120"/>
      <c r="N70601" s="120"/>
      <c r="U70601" s="121"/>
      <c r="V70601" s="122"/>
      <c r="W70601" s="123"/>
      <c r="AC70601" s="123"/>
    </row>
    <row r="70602" spans="5:29" s="2" customFormat="1">
      <c r="E70602" s="120"/>
      <c r="M70602" s="120"/>
      <c r="N70602" s="120"/>
      <c r="U70602" s="121"/>
      <c r="V70602" s="122"/>
      <c r="W70602" s="123"/>
      <c r="AC70602" s="123"/>
    </row>
    <row r="70603" spans="5:29" s="2" customFormat="1">
      <c r="E70603" s="120"/>
      <c r="M70603" s="120"/>
      <c r="N70603" s="120"/>
      <c r="U70603" s="121"/>
      <c r="V70603" s="122"/>
      <c r="W70603" s="123"/>
      <c r="AC70603" s="123"/>
    </row>
    <row r="70604" spans="5:29" s="2" customFormat="1">
      <c r="E70604" s="120"/>
      <c r="M70604" s="120"/>
      <c r="N70604" s="120"/>
      <c r="U70604" s="121"/>
      <c r="V70604" s="122"/>
      <c r="W70604" s="123"/>
      <c r="AC70604" s="123"/>
    </row>
    <row r="70605" spans="5:29" s="2" customFormat="1">
      <c r="E70605" s="120"/>
      <c r="M70605" s="120"/>
      <c r="N70605" s="120"/>
      <c r="U70605" s="121"/>
      <c r="V70605" s="122"/>
      <c r="W70605" s="123"/>
      <c r="AC70605" s="123"/>
    </row>
    <row r="70606" spans="5:29" s="2" customFormat="1">
      <c r="E70606" s="120"/>
      <c r="M70606" s="120"/>
      <c r="N70606" s="120"/>
      <c r="U70606" s="121"/>
      <c r="V70606" s="122"/>
      <c r="W70606" s="123"/>
      <c r="AC70606" s="123"/>
    </row>
    <row r="70607" spans="5:29" s="2" customFormat="1">
      <c r="E70607" s="120"/>
      <c r="M70607" s="120"/>
      <c r="N70607" s="120"/>
      <c r="U70607" s="121"/>
      <c r="V70607" s="122"/>
      <c r="W70607" s="123"/>
      <c r="AC70607" s="123"/>
    </row>
    <row r="70608" spans="5:29" s="2" customFormat="1">
      <c r="E70608" s="120"/>
      <c r="M70608" s="120"/>
      <c r="N70608" s="120"/>
      <c r="U70608" s="121"/>
      <c r="V70608" s="122"/>
      <c r="W70608" s="123"/>
      <c r="AC70608" s="123"/>
    </row>
    <row r="70609" spans="5:29" s="2" customFormat="1">
      <c r="E70609" s="120"/>
      <c r="M70609" s="120"/>
      <c r="N70609" s="120"/>
      <c r="U70609" s="121"/>
      <c r="V70609" s="122"/>
      <c r="W70609" s="123"/>
      <c r="AC70609" s="123"/>
    </row>
    <row r="70610" spans="5:29" s="2" customFormat="1">
      <c r="E70610" s="120"/>
      <c r="M70610" s="120"/>
      <c r="N70610" s="120"/>
      <c r="U70610" s="121"/>
      <c r="V70610" s="122"/>
      <c r="W70610" s="123"/>
      <c r="AC70610" s="123"/>
    </row>
    <row r="70611" spans="5:29" s="2" customFormat="1">
      <c r="E70611" s="120"/>
      <c r="M70611" s="120"/>
      <c r="N70611" s="120"/>
      <c r="U70611" s="121"/>
      <c r="V70611" s="122"/>
      <c r="W70611" s="123"/>
      <c r="AC70611" s="123"/>
    </row>
    <row r="70612" spans="5:29" s="2" customFormat="1">
      <c r="E70612" s="120"/>
      <c r="M70612" s="120"/>
      <c r="N70612" s="120"/>
      <c r="U70612" s="121"/>
      <c r="V70612" s="122"/>
      <c r="W70612" s="123"/>
      <c r="AC70612" s="123"/>
    </row>
    <row r="70613" spans="5:29" s="2" customFormat="1">
      <c r="E70613" s="120"/>
      <c r="M70613" s="120"/>
      <c r="N70613" s="120"/>
      <c r="U70613" s="121"/>
      <c r="V70613" s="122"/>
      <c r="W70613" s="123"/>
      <c r="AC70613" s="123"/>
    </row>
    <row r="70614" spans="5:29" s="2" customFormat="1">
      <c r="E70614" s="120"/>
      <c r="M70614" s="120"/>
      <c r="N70614" s="120"/>
      <c r="U70614" s="121"/>
      <c r="V70614" s="122"/>
      <c r="W70614" s="123"/>
      <c r="AC70614" s="123"/>
    </row>
    <row r="70615" spans="5:29" s="2" customFormat="1">
      <c r="E70615" s="120"/>
      <c r="M70615" s="120"/>
      <c r="N70615" s="120"/>
      <c r="U70615" s="121"/>
      <c r="V70615" s="122"/>
      <c r="W70615" s="123"/>
      <c r="AC70615" s="123"/>
    </row>
    <row r="70616" spans="5:29" s="2" customFormat="1">
      <c r="E70616" s="120"/>
      <c r="M70616" s="120"/>
      <c r="N70616" s="120"/>
      <c r="U70616" s="121"/>
      <c r="V70616" s="122"/>
      <c r="W70616" s="123"/>
      <c r="AC70616" s="123"/>
    </row>
    <row r="70617" spans="5:29" s="2" customFormat="1">
      <c r="E70617" s="120"/>
      <c r="M70617" s="120"/>
      <c r="N70617" s="120"/>
      <c r="U70617" s="121"/>
      <c r="V70617" s="122"/>
      <c r="W70617" s="123"/>
      <c r="AC70617" s="123"/>
    </row>
    <row r="70618" spans="5:29" s="2" customFormat="1">
      <c r="E70618" s="120"/>
      <c r="M70618" s="120"/>
      <c r="N70618" s="120"/>
      <c r="U70618" s="121"/>
      <c r="V70618" s="122"/>
      <c r="W70618" s="123"/>
      <c r="AC70618" s="123"/>
    </row>
    <row r="70619" spans="5:29" s="2" customFormat="1">
      <c r="E70619" s="120"/>
      <c r="M70619" s="120"/>
      <c r="N70619" s="120"/>
      <c r="U70619" s="121"/>
      <c r="V70619" s="122"/>
      <c r="W70619" s="123"/>
      <c r="AC70619" s="123"/>
    </row>
    <row r="70620" spans="5:29" s="2" customFormat="1">
      <c r="E70620" s="120"/>
      <c r="M70620" s="120"/>
      <c r="N70620" s="120"/>
      <c r="U70620" s="121"/>
      <c r="V70620" s="122"/>
      <c r="W70620" s="123"/>
      <c r="AC70620" s="123"/>
    </row>
    <row r="70621" spans="5:29" s="2" customFormat="1">
      <c r="E70621" s="120"/>
      <c r="M70621" s="120"/>
      <c r="N70621" s="120"/>
      <c r="U70621" s="121"/>
      <c r="V70621" s="122"/>
      <c r="W70621" s="123"/>
      <c r="AC70621" s="123"/>
    </row>
    <row r="70622" spans="5:29" s="2" customFormat="1">
      <c r="E70622" s="120"/>
      <c r="M70622" s="120"/>
      <c r="N70622" s="120"/>
      <c r="U70622" s="121"/>
      <c r="V70622" s="122"/>
      <c r="W70622" s="123"/>
      <c r="AC70622" s="123"/>
    </row>
    <row r="70623" spans="5:29" s="2" customFormat="1">
      <c r="E70623" s="120"/>
      <c r="M70623" s="120"/>
      <c r="N70623" s="120"/>
      <c r="U70623" s="121"/>
      <c r="V70623" s="122"/>
      <c r="W70623" s="123"/>
      <c r="AC70623" s="123"/>
    </row>
    <row r="70624" spans="5:29" s="2" customFormat="1">
      <c r="E70624" s="120"/>
      <c r="M70624" s="120"/>
      <c r="N70624" s="120"/>
      <c r="U70624" s="121"/>
      <c r="V70624" s="122"/>
      <c r="W70624" s="123"/>
      <c r="AC70624" s="123"/>
    </row>
    <row r="70625" spans="5:29" s="2" customFormat="1">
      <c r="E70625" s="120"/>
      <c r="M70625" s="120"/>
      <c r="N70625" s="120"/>
      <c r="U70625" s="121"/>
      <c r="V70625" s="122"/>
      <c r="W70625" s="123"/>
      <c r="AC70625" s="123"/>
    </row>
    <row r="70626" spans="5:29" s="2" customFormat="1">
      <c r="E70626" s="120"/>
      <c r="M70626" s="120"/>
      <c r="N70626" s="120"/>
      <c r="U70626" s="121"/>
      <c r="V70626" s="122"/>
      <c r="W70626" s="123"/>
      <c r="AC70626" s="123"/>
    </row>
    <row r="70627" spans="5:29" s="2" customFormat="1">
      <c r="E70627" s="120"/>
      <c r="M70627" s="120"/>
      <c r="N70627" s="120"/>
      <c r="U70627" s="121"/>
      <c r="V70627" s="122"/>
      <c r="W70627" s="123"/>
      <c r="AC70627" s="123"/>
    </row>
    <row r="70628" spans="5:29" s="2" customFormat="1">
      <c r="E70628" s="120"/>
      <c r="M70628" s="120"/>
      <c r="N70628" s="120"/>
      <c r="U70628" s="121"/>
      <c r="V70628" s="122"/>
      <c r="W70628" s="123"/>
      <c r="AC70628" s="123"/>
    </row>
    <row r="70629" spans="5:29" s="2" customFormat="1">
      <c r="E70629" s="120"/>
      <c r="M70629" s="120"/>
      <c r="N70629" s="120"/>
      <c r="U70629" s="121"/>
      <c r="V70629" s="122"/>
      <c r="W70629" s="123"/>
      <c r="AC70629" s="123"/>
    </row>
    <row r="70630" spans="5:29" s="2" customFormat="1">
      <c r="E70630" s="120"/>
      <c r="M70630" s="120"/>
      <c r="N70630" s="120"/>
      <c r="U70630" s="121"/>
      <c r="V70630" s="122"/>
      <c r="W70630" s="123"/>
      <c r="AC70630" s="123"/>
    </row>
    <row r="70631" spans="5:29" s="2" customFormat="1">
      <c r="E70631" s="120"/>
      <c r="M70631" s="120"/>
      <c r="N70631" s="120"/>
      <c r="U70631" s="121"/>
      <c r="V70631" s="122"/>
      <c r="W70631" s="123"/>
      <c r="AC70631" s="123"/>
    </row>
    <row r="70632" spans="5:29" s="2" customFormat="1">
      <c r="E70632" s="120"/>
      <c r="M70632" s="120"/>
      <c r="N70632" s="120"/>
      <c r="U70632" s="121"/>
      <c r="V70632" s="122"/>
      <c r="W70632" s="123"/>
      <c r="AC70632" s="123"/>
    </row>
    <row r="70633" spans="5:29" s="2" customFormat="1">
      <c r="E70633" s="120"/>
      <c r="M70633" s="120"/>
      <c r="N70633" s="120"/>
      <c r="U70633" s="121"/>
      <c r="V70633" s="122"/>
      <c r="W70633" s="123"/>
      <c r="AC70633" s="123"/>
    </row>
    <row r="70634" spans="5:29" s="2" customFormat="1">
      <c r="E70634" s="120"/>
      <c r="M70634" s="120"/>
      <c r="N70634" s="120"/>
      <c r="U70634" s="121"/>
      <c r="V70634" s="122"/>
      <c r="W70634" s="123"/>
      <c r="AC70634" s="123"/>
    </row>
    <row r="70635" spans="5:29" s="2" customFormat="1">
      <c r="E70635" s="120"/>
      <c r="M70635" s="120"/>
      <c r="N70635" s="120"/>
      <c r="U70635" s="121"/>
      <c r="V70635" s="122"/>
      <c r="W70635" s="123"/>
      <c r="AC70635" s="123"/>
    </row>
    <row r="70636" spans="5:29" s="2" customFormat="1">
      <c r="E70636" s="120"/>
      <c r="M70636" s="120"/>
      <c r="N70636" s="120"/>
      <c r="U70636" s="121"/>
      <c r="V70636" s="122"/>
      <c r="W70636" s="123"/>
      <c r="AC70636" s="123"/>
    </row>
    <row r="70637" spans="5:29" s="2" customFormat="1">
      <c r="E70637" s="120"/>
      <c r="M70637" s="120"/>
      <c r="N70637" s="120"/>
      <c r="U70637" s="121"/>
      <c r="V70637" s="122"/>
      <c r="W70637" s="123"/>
      <c r="AC70637" s="123"/>
    </row>
    <row r="70638" spans="5:29" s="2" customFormat="1">
      <c r="E70638" s="120"/>
      <c r="M70638" s="120"/>
      <c r="N70638" s="120"/>
      <c r="U70638" s="121"/>
      <c r="V70638" s="122"/>
      <c r="W70638" s="123"/>
      <c r="AC70638" s="123"/>
    </row>
    <row r="70639" spans="5:29" s="2" customFormat="1">
      <c r="E70639" s="120"/>
      <c r="M70639" s="120"/>
      <c r="N70639" s="120"/>
      <c r="U70639" s="121"/>
      <c r="V70639" s="122"/>
      <c r="W70639" s="123"/>
      <c r="AC70639" s="123"/>
    </row>
    <row r="70640" spans="5:29" s="2" customFormat="1">
      <c r="E70640" s="120"/>
      <c r="M70640" s="120"/>
      <c r="N70640" s="120"/>
      <c r="U70640" s="121"/>
      <c r="V70640" s="122"/>
      <c r="W70640" s="123"/>
      <c r="AC70640" s="123"/>
    </row>
    <row r="70641" spans="5:29" s="2" customFormat="1">
      <c r="E70641" s="120"/>
      <c r="M70641" s="120"/>
      <c r="N70641" s="120"/>
      <c r="U70641" s="121"/>
      <c r="V70641" s="122"/>
      <c r="W70641" s="123"/>
      <c r="AC70641" s="123"/>
    </row>
    <row r="70642" spans="5:29" s="2" customFormat="1">
      <c r="E70642" s="120"/>
      <c r="M70642" s="120"/>
      <c r="N70642" s="120"/>
      <c r="U70642" s="121"/>
      <c r="V70642" s="122"/>
      <c r="W70642" s="123"/>
      <c r="AC70642" s="123"/>
    </row>
    <row r="70643" spans="5:29" s="2" customFormat="1">
      <c r="E70643" s="120"/>
      <c r="M70643" s="120"/>
      <c r="N70643" s="120"/>
      <c r="U70643" s="121"/>
      <c r="V70643" s="122"/>
      <c r="W70643" s="123"/>
      <c r="AC70643" s="123"/>
    </row>
    <row r="70644" spans="5:29" s="2" customFormat="1">
      <c r="E70644" s="120"/>
      <c r="M70644" s="120"/>
      <c r="N70644" s="120"/>
      <c r="U70644" s="121"/>
      <c r="V70644" s="122"/>
      <c r="W70644" s="123"/>
      <c r="AC70644" s="123"/>
    </row>
    <row r="70645" spans="5:29" s="2" customFormat="1">
      <c r="E70645" s="120"/>
      <c r="M70645" s="120"/>
      <c r="N70645" s="120"/>
      <c r="U70645" s="121"/>
      <c r="V70645" s="122"/>
      <c r="W70645" s="123"/>
      <c r="AC70645" s="123"/>
    </row>
    <row r="70646" spans="5:29" s="2" customFormat="1">
      <c r="E70646" s="120"/>
      <c r="M70646" s="120"/>
      <c r="N70646" s="120"/>
      <c r="U70646" s="121"/>
      <c r="V70646" s="122"/>
      <c r="W70646" s="123"/>
      <c r="AC70646" s="123"/>
    </row>
    <row r="70647" spans="5:29" s="2" customFormat="1">
      <c r="E70647" s="120"/>
      <c r="M70647" s="120"/>
      <c r="N70647" s="120"/>
      <c r="U70647" s="121"/>
      <c r="V70647" s="122"/>
      <c r="W70647" s="123"/>
      <c r="AC70647" s="123"/>
    </row>
    <row r="70648" spans="5:29" s="2" customFormat="1">
      <c r="E70648" s="120"/>
      <c r="M70648" s="120"/>
      <c r="N70648" s="120"/>
      <c r="U70648" s="121"/>
      <c r="V70648" s="122"/>
      <c r="W70648" s="123"/>
      <c r="AC70648" s="123"/>
    </row>
    <row r="70649" spans="5:29" s="2" customFormat="1">
      <c r="E70649" s="120"/>
      <c r="M70649" s="120"/>
      <c r="N70649" s="120"/>
      <c r="U70649" s="121"/>
      <c r="V70649" s="122"/>
      <c r="W70649" s="123"/>
      <c r="AC70649" s="123"/>
    </row>
    <row r="70650" spans="5:29" s="2" customFormat="1">
      <c r="E70650" s="120"/>
      <c r="M70650" s="120"/>
      <c r="N70650" s="120"/>
      <c r="U70650" s="121"/>
      <c r="V70650" s="122"/>
      <c r="W70650" s="123"/>
      <c r="AC70650" s="123"/>
    </row>
    <row r="70651" spans="5:29" s="2" customFormat="1">
      <c r="E70651" s="120"/>
      <c r="M70651" s="120"/>
      <c r="N70651" s="120"/>
      <c r="U70651" s="121"/>
      <c r="V70651" s="122"/>
      <c r="W70651" s="123"/>
      <c r="AC70651" s="123"/>
    </row>
    <row r="70652" spans="5:29" s="2" customFormat="1">
      <c r="E70652" s="120"/>
      <c r="M70652" s="120"/>
      <c r="N70652" s="120"/>
      <c r="U70652" s="121"/>
      <c r="V70652" s="122"/>
      <c r="W70652" s="123"/>
      <c r="AC70652" s="123"/>
    </row>
    <row r="70653" spans="5:29" s="2" customFormat="1">
      <c r="E70653" s="120"/>
      <c r="M70653" s="120"/>
      <c r="N70653" s="120"/>
      <c r="U70653" s="121"/>
      <c r="V70653" s="122"/>
      <c r="W70653" s="123"/>
      <c r="AC70653" s="123"/>
    </row>
    <row r="70654" spans="5:29" s="2" customFormat="1">
      <c r="E70654" s="120"/>
      <c r="M70654" s="120"/>
      <c r="N70654" s="120"/>
      <c r="U70654" s="121"/>
      <c r="V70654" s="122"/>
      <c r="W70654" s="123"/>
      <c r="AC70654" s="123"/>
    </row>
    <row r="70655" spans="5:29" s="2" customFormat="1">
      <c r="E70655" s="120"/>
      <c r="M70655" s="120"/>
      <c r="N70655" s="120"/>
      <c r="U70655" s="121"/>
      <c r="V70655" s="122"/>
      <c r="W70655" s="123"/>
      <c r="AC70655" s="123"/>
    </row>
    <row r="70656" spans="5:29" s="2" customFormat="1">
      <c r="E70656" s="120"/>
      <c r="M70656" s="120"/>
      <c r="N70656" s="120"/>
      <c r="U70656" s="121"/>
      <c r="V70656" s="122"/>
      <c r="W70656" s="123"/>
      <c r="AC70656" s="123"/>
    </row>
    <row r="70657" spans="5:29" s="2" customFormat="1">
      <c r="E70657" s="120"/>
      <c r="M70657" s="120"/>
      <c r="N70657" s="120"/>
      <c r="U70657" s="121"/>
      <c r="V70657" s="122"/>
      <c r="W70657" s="123"/>
      <c r="AC70657" s="123"/>
    </row>
    <row r="70658" spans="5:29" s="2" customFormat="1">
      <c r="E70658" s="120"/>
      <c r="M70658" s="120"/>
      <c r="N70658" s="120"/>
      <c r="U70658" s="121"/>
      <c r="V70658" s="122"/>
      <c r="W70658" s="123"/>
      <c r="AC70658" s="123"/>
    </row>
    <row r="70659" spans="5:29" s="2" customFormat="1">
      <c r="E70659" s="120"/>
      <c r="M70659" s="120"/>
      <c r="N70659" s="120"/>
      <c r="U70659" s="121"/>
      <c r="V70659" s="122"/>
      <c r="W70659" s="123"/>
      <c r="AC70659" s="123"/>
    </row>
    <row r="70660" spans="5:29" s="2" customFormat="1">
      <c r="E70660" s="120"/>
      <c r="M70660" s="120"/>
      <c r="N70660" s="120"/>
      <c r="U70660" s="121"/>
      <c r="V70660" s="122"/>
      <c r="W70660" s="123"/>
      <c r="AC70660" s="123"/>
    </row>
    <row r="70661" spans="5:29" s="2" customFormat="1">
      <c r="E70661" s="120"/>
      <c r="M70661" s="120"/>
      <c r="N70661" s="120"/>
      <c r="U70661" s="121"/>
      <c r="V70661" s="122"/>
      <c r="W70661" s="123"/>
      <c r="AC70661" s="123"/>
    </row>
    <row r="70662" spans="5:29" s="2" customFormat="1">
      <c r="E70662" s="120"/>
      <c r="M70662" s="120"/>
      <c r="N70662" s="120"/>
      <c r="U70662" s="121"/>
      <c r="V70662" s="122"/>
      <c r="W70662" s="123"/>
      <c r="AC70662" s="123"/>
    </row>
    <row r="70663" spans="5:29" s="2" customFormat="1">
      <c r="E70663" s="120"/>
      <c r="M70663" s="120"/>
      <c r="N70663" s="120"/>
      <c r="U70663" s="121"/>
      <c r="V70663" s="122"/>
      <c r="W70663" s="123"/>
      <c r="AC70663" s="123"/>
    </row>
    <row r="70664" spans="5:29" s="2" customFormat="1">
      <c r="E70664" s="120"/>
      <c r="M70664" s="120"/>
      <c r="N70664" s="120"/>
      <c r="U70664" s="121"/>
      <c r="V70664" s="122"/>
      <c r="W70664" s="123"/>
      <c r="AC70664" s="123"/>
    </row>
    <row r="70665" spans="5:29" s="2" customFormat="1">
      <c r="E70665" s="120"/>
      <c r="M70665" s="120"/>
      <c r="N70665" s="120"/>
      <c r="U70665" s="121"/>
      <c r="V70665" s="122"/>
      <c r="W70665" s="123"/>
      <c r="AC70665" s="123"/>
    </row>
    <row r="70666" spans="5:29" s="2" customFormat="1">
      <c r="E70666" s="120"/>
      <c r="M70666" s="120"/>
      <c r="N70666" s="120"/>
      <c r="U70666" s="121"/>
      <c r="V70666" s="122"/>
      <c r="W70666" s="123"/>
      <c r="AC70666" s="123"/>
    </row>
    <row r="70667" spans="5:29" s="2" customFormat="1">
      <c r="E70667" s="120"/>
      <c r="M70667" s="120"/>
      <c r="N70667" s="120"/>
      <c r="U70667" s="121"/>
      <c r="V70667" s="122"/>
      <c r="W70667" s="123"/>
      <c r="AC70667" s="123"/>
    </row>
    <row r="70668" spans="5:29" s="2" customFormat="1">
      <c r="E70668" s="120"/>
      <c r="M70668" s="120"/>
      <c r="N70668" s="120"/>
      <c r="U70668" s="121"/>
      <c r="V70668" s="122"/>
      <c r="W70668" s="123"/>
      <c r="AC70668" s="123"/>
    </row>
    <row r="70669" spans="5:29" s="2" customFormat="1">
      <c r="E70669" s="120"/>
      <c r="M70669" s="120"/>
      <c r="N70669" s="120"/>
      <c r="U70669" s="121"/>
      <c r="V70669" s="122"/>
      <c r="W70669" s="123"/>
      <c r="AC70669" s="123"/>
    </row>
    <row r="70670" spans="5:29" s="2" customFormat="1">
      <c r="E70670" s="120"/>
      <c r="M70670" s="120"/>
      <c r="N70670" s="120"/>
      <c r="U70670" s="121"/>
      <c r="V70670" s="122"/>
      <c r="W70670" s="123"/>
      <c r="AC70670" s="123"/>
    </row>
    <row r="70671" spans="5:29" s="2" customFormat="1">
      <c r="E70671" s="120"/>
      <c r="M70671" s="120"/>
      <c r="N70671" s="120"/>
      <c r="U70671" s="121"/>
      <c r="V70671" s="122"/>
      <c r="W70671" s="123"/>
      <c r="AC70671" s="123"/>
    </row>
    <row r="70672" spans="5:29" s="2" customFormat="1">
      <c r="E70672" s="120"/>
      <c r="M70672" s="120"/>
      <c r="N70672" s="120"/>
      <c r="U70672" s="121"/>
      <c r="V70672" s="122"/>
      <c r="W70672" s="123"/>
      <c r="AC70672" s="123"/>
    </row>
    <row r="70673" spans="5:29" s="2" customFormat="1">
      <c r="E70673" s="120"/>
      <c r="M70673" s="120"/>
      <c r="N70673" s="120"/>
      <c r="U70673" s="121"/>
      <c r="V70673" s="122"/>
      <c r="W70673" s="123"/>
      <c r="AC70673" s="123"/>
    </row>
    <row r="70674" spans="5:29" s="2" customFormat="1">
      <c r="E70674" s="120"/>
      <c r="M70674" s="120"/>
      <c r="N70674" s="120"/>
      <c r="U70674" s="121"/>
      <c r="V70674" s="122"/>
      <c r="W70674" s="123"/>
      <c r="AC70674" s="123"/>
    </row>
    <row r="70675" spans="5:29" s="2" customFormat="1">
      <c r="E70675" s="120"/>
      <c r="M70675" s="120"/>
      <c r="N70675" s="120"/>
      <c r="U70675" s="121"/>
      <c r="V70675" s="122"/>
      <c r="W70675" s="123"/>
      <c r="AC70675" s="123"/>
    </row>
    <row r="70676" spans="5:29" s="2" customFormat="1">
      <c r="E70676" s="120"/>
      <c r="M70676" s="120"/>
      <c r="N70676" s="120"/>
      <c r="U70676" s="121"/>
      <c r="V70676" s="122"/>
      <c r="W70676" s="123"/>
      <c r="AC70676" s="123"/>
    </row>
    <row r="70677" spans="5:29" s="2" customFormat="1">
      <c r="E70677" s="120"/>
      <c r="M70677" s="120"/>
      <c r="N70677" s="120"/>
      <c r="U70677" s="121"/>
      <c r="V70677" s="122"/>
      <c r="W70677" s="123"/>
      <c r="AC70677" s="123"/>
    </row>
    <row r="70678" spans="5:29" s="2" customFormat="1">
      <c r="E70678" s="120"/>
      <c r="M70678" s="120"/>
      <c r="N70678" s="120"/>
      <c r="U70678" s="121"/>
      <c r="V70678" s="122"/>
      <c r="W70678" s="123"/>
      <c r="AC70678" s="123"/>
    </row>
    <row r="70679" spans="5:29" s="2" customFormat="1">
      <c r="E70679" s="120"/>
      <c r="M70679" s="120"/>
      <c r="N70679" s="120"/>
      <c r="U70679" s="121"/>
      <c r="V70679" s="122"/>
      <c r="W70679" s="123"/>
      <c r="AC70679" s="123"/>
    </row>
    <row r="70680" spans="5:29" s="2" customFormat="1">
      <c r="E70680" s="120"/>
      <c r="M70680" s="120"/>
      <c r="N70680" s="120"/>
      <c r="U70680" s="121"/>
      <c r="V70680" s="122"/>
      <c r="W70680" s="123"/>
      <c r="AC70680" s="123"/>
    </row>
    <row r="70681" spans="5:29" s="2" customFormat="1">
      <c r="E70681" s="120"/>
      <c r="M70681" s="120"/>
      <c r="N70681" s="120"/>
      <c r="U70681" s="121"/>
      <c r="V70681" s="122"/>
      <c r="W70681" s="123"/>
      <c r="AC70681" s="123"/>
    </row>
    <row r="70682" spans="5:29" s="2" customFormat="1">
      <c r="E70682" s="120"/>
      <c r="M70682" s="120"/>
      <c r="N70682" s="120"/>
      <c r="U70682" s="121"/>
      <c r="V70682" s="122"/>
      <c r="W70682" s="123"/>
      <c r="AC70682" s="123"/>
    </row>
    <row r="70683" spans="5:29" s="2" customFormat="1">
      <c r="E70683" s="120"/>
      <c r="M70683" s="120"/>
      <c r="N70683" s="120"/>
      <c r="U70683" s="121"/>
      <c r="V70683" s="122"/>
      <c r="W70683" s="123"/>
      <c r="AC70683" s="123"/>
    </row>
    <row r="70684" spans="5:29" s="2" customFormat="1">
      <c r="E70684" s="120"/>
      <c r="M70684" s="120"/>
      <c r="N70684" s="120"/>
      <c r="U70684" s="121"/>
      <c r="V70684" s="122"/>
      <c r="W70684" s="123"/>
      <c r="AC70684" s="123"/>
    </row>
    <row r="70685" spans="5:29" s="2" customFormat="1">
      <c r="E70685" s="120"/>
      <c r="M70685" s="120"/>
      <c r="N70685" s="120"/>
      <c r="U70685" s="121"/>
      <c r="V70685" s="122"/>
      <c r="W70685" s="123"/>
      <c r="AC70685" s="123"/>
    </row>
    <row r="70686" spans="5:29" s="2" customFormat="1">
      <c r="E70686" s="120"/>
      <c r="M70686" s="120"/>
      <c r="N70686" s="120"/>
      <c r="U70686" s="121"/>
      <c r="V70686" s="122"/>
      <c r="W70686" s="123"/>
      <c r="AC70686" s="123"/>
    </row>
    <row r="70687" spans="5:29" s="2" customFormat="1">
      <c r="E70687" s="120"/>
      <c r="M70687" s="120"/>
      <c r="N70687" s="120"/>
      <c r="U70687" s="121"/>
      <c r="V70687" s="122"/>
      <c r="W70687" s="123"/>
      <c r="AC70687" s="123"/>
    </row>
    <row r="70688" spans="5:29" s="2" customFormat="1">
      <c r="E70688" s="120"/>
      <c r="M70688" s="120"/>
      <c r="N70688" s="120"/>
      <c r="U70688" s="121"/>
      <c r="V70688" s="122"/>
      <c r="W70688" s="123"/>
      <c r="AC70688" s="123"/>
    </row>
    <row r="70689" spans="5:29" s="2" customFormat="1">
      <c r="E70689" s="120"/>
      <c r="M70689" s="120"/>
      <c r="N70689" s="120"/>
      <c r="U70689" s="121"/>
      <c r="V70689" s="122"/>
      <c r="W70689" s="123"/>
      <c r="AC70689" s="123"/>
    </row>
    <row r="70690" spans="5:29" s="2" customFormat="1">
      <c r="E70690" s="120"/>
      <c r="M70690" s="120"/>
      <c r="N70690" s="120"/>
      <c r="U70690" s="121"/>
      <c r="V70690" s="122"/>
      <c r="W70690" s="123"/>
      <c r="AC70690" s="123"/>
    </row>
    <row r="70691" spans="5:29" s="2" customFormat="1">
      <c r="E70691" s="120"/>
      <c r="M70691" s="120"/>
      <c r="N70691" s="120"/>
      <c r="U70691" s="121"/>
      <c r="V70691" s="122"/>
      <c r="W70691" s="123"/>
      <c r="AC70691" s="123"/>
    </row>
    <row r="70692" spans="5:29" s="2" customFormat="1">
      <c r="E70692" s="120"/>
      <c r="M70692" s="120"/>
      <c r="N70692" s="120"/>
      <c r="U70692" s="121"/>
      <c r="V70692" s="122"/>
      <c r="W70692" s="123"/>
      <c r="AC70692" s="123"/>
    </row>
    <row r="70693" spans="5:29" s="2" customFormat="1">
      <c r="E70693" s="120"/>
      <c r="M70693" s="120"/>
      <c r="N70693" s="120"/>
      <c r="U70693" s="121"/>
      <c r="V70693" s="122"/>
      <c r="W70693" s="123"/>
      <c r="AC70693" s="123"/>
    </row>
    <row r="70694" spans="5:29" s="2" customFormat="1">
      <c r="E70694" s="120"/>
      <c r="M70694" s="120"/>
      <c r="N70694" s="120"/>
      <c r="U70694" s="121"/>
      <c r="V70694" s="122"/>
      <c r="W70694" s="123"/>
      <c r="AC70694" s="123"/>
    </row>
    <row r="70695" spans="5:29" s="2" customFormat="1">
      <c r="E70695" s="120"/>
      <c r="M70695" s="120"/>
      <c r="N70695" s="120"/>
      <c r="U70695" s="121"/>
      <c r="V70695" s="122"/>
      <c r="W70695" s="123"/>
      <c r="AC70695" s="123"/>
    </row>
    <row r="70696" spans="5:29" s="2" customFormat="1">
      <c r="E70696" s="120"/>
      <c r="M70696" s="120"/>
      <c r="N70696" s="120"/>
      <c r="U70696" s="121"/>
      <c r="V70696" s="122"/>
      <c r="W70696" s="123"/>
      <c r="AC70696" s="123"/>
    </row>
    <row r="70697" spans="5:29" s="2" customFormat="1">
      <c r="E70697" s="120"/>
      <c r="M70697" s="120"/>
      <c r="N70697" s="120"/>
      <c r="U70697" s="121"/>
      <c r="V70697" s="122"/>
      <c r="W70697" s="123"/>
      <c r="AC70697" s="123"/>
    </row>
    <row r="70698" spans="5:29" s="2" customFormat="1">
      <c r="E70698" s="120"/>
      <c r="M70698" s="120"/>
      <c r="N70698" s="120"/>
      <c r="U70698" s="121"/>
      <c r="V70698" s="122"/>
      <c r="W70698" s="123"/>
      <c r="AC70698" s="123"/>
    </row>
    <row r="70699" spans="5:29" s="2" customFormat="1">
      <c r="E70699" s="120"/>
      <c r="M70699" s="120"/>
      <c r="N70699" s="120"/>
      <c r="U70699" s="121"/>
      <c r="V70699" s="122"/>
      <c r="W70699" s="123"/>
      <c r="AC70699" s="123"/>
    </row>
    <row r="70700" spans="5:29" s="2" customFormat="1">
      <c r="E70700" s="120"/>
      <c r="M70700" s="120"/>
      <c r="N70700" s="120"/>
      <c r="U70700" s="121"/>
      <c r="V70700" s="122"/>
      <c r="W70700" s="123"/>
      <c r="AC70700" s="123"/>
    </row>
    <row r="70701" spans="5:29" s="2" customFormat="1">
      <c r="E70701" s="120"/>
      <c r="M70701" s="120"/>
      <c r="N70701" s="120"/>
      <c r="U70701" s="121"/>
      <c r="V70701" s="122"/>
      <c r="W70701" s="123"/>
      <c r="AC70701" s="123"/>
    </row>
    <row r="70702" spans="5:29" s="2" customFormat="1">
      <c r="E70702" s="120"/>
      <c r="M70702" s="120"/>
      <c r="N70702" s="120"/>
      <c r="U70702" s="121"/>
      <c r="V70702" s="122"/>
      <c r="W70702" s="123"/>
      <c r="AC70702" s="123"/>
    </row>
    <row r="70703" spans="5:29" s="2" customFormat="1">
      <c r="E70703" s="120"/>
      <c r="M70703" s="120"/>
      <c r="N70703" s="120"/>
      <c r="U70703" s="121"/>
      <c r="V70703" s="122"/>
      <c r="W70703" s="123"/>
      <c r="AC70703" s="123"/>
    </row>
    <row r="70704" spans="5:29" s="2" customFormat="1">
      <c r="E70704" s="120"/>
      <c r="M70704" s="120"/>
      <c r="N70704" s="120"/>
      <c r="U70704" s="121"/>
      <c r="V70704" s="122"/>
      <c r="W70704" s="123"/>
      <c r="AC70704" s="123"/>
    </row>
    <row r="70705" spans="5:29" s="2" customFormat="1">
      <c r="E70705" s="120"/>
      <c r="M70705" s="120"/>
      <c r="N70705" s="120"/>
      <c r="U70705" s="121"/>
      <c r="V70705" s="122"/>
      <c r="W70705" s="123"/>
      <c r="AC70705" s="123"/>
    </row>
    <row r="70706" spans="5:29" s="2" customFormat="1">
      <c r="E70706" s="120"/>
      <c r="M70706" s="120"/>
      <c r="N70706" s="120"/>
      <c r="U70706" s="121"/>
      <c r="V70706" s="122"/>
      <c r="W70706" s="123"/>
      <c r="AC70706" s="123"/>
    </row>
    <row r="70707" spans="5:29" s="2" customFormat="1">
      <c r="E70707" s="120"/>
      <c r="M70707" s="120"/>
      <c r="N70707" s="120"/>
      <c r="U70707" s="121"/>
      <c r="V70707" s="122"/>
      <c r="W70707" s="123"/>
      <c r="AC70707" s="123"/>
    </row>
    <row r="70708" spans="5:29" s="2" customFormat="1">
      <c r="E70708" s="120"/>
      <c r="M70708" s="120"/>
      <c r="N70708" s="120"/>
      <c r="U70708" s="121"/>
      <c r="V70708" s="122"/>
      <c r="W70708" s="123"/>
      <c r="AC70708" s="123"/>
    </row>
    <row r="70709" spans="5:29" s="2" customFormat="1">
      <c r="E70709" s="120"/>
      <c r="M70709" s="120"/>
      <c r="N70709" s="120"/>
      <c r="U70709" s="121"/>
      <c r="V70709" s="122"/>
      <c r="W70709" s="123"/>
      <c r="AC70709" s="123"/>
    </row>
    <row r="70710" spans="5:29" s="2" customFormat="1">
      <c r="E70710" s="120"/>
      <c r="M70710" s="120"/>
      <c r="N70710" s="120"/>
      <c r="U70710" s="121"/>
      <c r="V70710" s="122"/>
      <c r="W70710" s="123"/>
      <c r="AC70710" s="123"/>
    </row>
    <row r="70711" spans="5:29" s="2" customFormat="1">
      <c r="E70711" s="120"/>
      <c r="M70711" s="120"/>
      <c r="N70711" s="120"/>
      <c r="U70711" s="121"/>
      <c r="V70711" s="122"/>
      <c r="W70711" s="123"/>
      <c r="AC70711" s="123"/>
    </row>
    <row r="70712" spans="5:29" s="2" customFormat="1">
      <c r="E70712" s="120"/>
      <c r="M70712" s="120"/>
      <c r="N70712" s="120"/>
      <c r="U70712" s="121"/>
      <c r="V70712" s="122"/>
      <c r="W70712" s="123"/>
      <c r="AC70712" s="123"/>
    </row>
    <row r="70713" spans="5:29" s="2" customFormat="1">
      <c r="E70713" s="120"/>
      <c r="M70713" s="120"/>
      <c r="N70713" s="120"/>
      <c r="U70713" s="121"/>
      <c r="V70713" s="122"/>
      <c r="W70713" s="123"/>
      <c r="AC70713" s="123"/>
    </row>
    <row r="70714" spans="5:29" s="2" customFormat="1">
      <c r="E70714" s="120"/>
      <c r="M70714" s="120"/>
      <c r="N70714" s="120"/>
      <c r="U70714" s="121"/>
      <c r="V70714" s="122"/>
      <c r="W70714" s="123"/>
      <c r="AC70714" s="123"/>
    </row>
    <row r="70715" spans="5:29" s="2" customFormat="1">
      <c r="E70715" s="120"/>
      <c r="M70715" s="120"/>
      <c r="N70715" s="120"/>
      <c r="U70715" s="121"/>
      <c r="V70715" s="122"/>
      <c r="W70715" s="123"/>
      <c r="AC70715" s="123"/>
    </row>
    <row r="70716" spans="5:29" s="2" customFormat="1">
      <c r="E70716" s="120"/>
      <c r="M70716" s="120"/>
      <c r="N70716" s="120"/>
      <c r="U70716" s="121"/>
      <c r="V70716" s="122"/>
      <c r="W70716" s="123"/>
      <c r="AC70716" s="123"/>
    </row>
    <row r="70717" spans="5:29" s="2" customFormat="1">
      <c r="E70717" s="120"/>
      <c r="M70717" s="120"/>
      <c r="N70717" s="120"/>
      <c r="U70717" s="121"/>
      <c r="V70717" s="122"/>
      <c r="W70717" s="123"/>
      <c r="AC70717" s="123"/>
    </row>
    <row r="70718" spans="5:29" s="2" customFormat="1">
      <c r="E70718" s="120"/>
      <c r="M70718" s="120"/>
      <c r="N70718" s="120"/>
      <c r="U70718" s="121"/>
      <c r="V70718" s="122"/>
      <c r="W70718" s="123"/>
      <c r="AC70718" s="123"/>
    </row>
    <row r="70719" spans="5:29" s="2" customFormat="1">
      <c r="E70719" s="120"/>
      <c r="M70719" s="120"/>
      <c r="N70719" s="120"/>
      <c r="U70719" s="121"/>
      <c r="V70719" s="122"/>
      <c r="W70719" s="123"/>
      <c r="AC70719" s="123"/>
    </row>
    <row r="70720" spans="5:29" s="2" customFormat="1">
      <c r="E70720" s="120"/>
      <c r="M70720" s="120"/>
      <c r="N70720" s="120"/>
      <c r="U70720" s="121"/>
      <c r="V70720" s="122"/>
      <c r="W70720" s="123"/>
      <c r="AC70720" s="123"/>
    </row>
    <row r="70721" spans="5:29" s="2" customFormat="1">
      <c r="E70721" s="120"/>
      <c r="M70721" s="120"/>
      <c r="N70721" s="120"/>
      <c r="U70721" s="121"/>
      <c r="V70721" s="122"/>
      <c r="W70721" s="123"/>
      <c r="AC70721" s="123"/>
    </row>
    <row r="70722" spans="5:29" s="2" customFormat="1">
      <c r="E70722" s="120"/>
      <c r="M70722" s="120"/>
      <c r="N70722" s="120"/>
      <c r="U70722" s="121"/>
      <c r="V70722" s="122"/>
      <c r="W70722" s="123"/>
      <c r="AC70722" s="123"/>
    </row>
    <row r="70723" spans="5:29" s="2" customFormat="1">
      <c r="E70723" s="120"/>
      <c r="M70723" s="120"/>
      <c r="N70723" s="120"/>
      <c r="U70723" s="121"/>
      <c r="V70723" s="122"/>
      <c r="W70723" s="123"/>
      <c r="AC70723" s="123"/>
    </row>
    <row r="70724" spans="5:29" s="2" customFormat="1">
      <c r="E70724" s="120"/>
      <c r="M70724" s="120"/>
      <c r="N70724" s="120"/>
      <c r="U70724" s="121"/>
      <c r="V70724" s="122"/>
      <c r="W70724" s="123"/>
      <c r="AC70724" s="123"/>
    </row>
    <row r="70725" spans="5:29" s="2" customFormat="1">
      <c r="E70725" s="120"/>
      <c r="M70725" s="120"/>
      <c r="N70725" s="120"/>
      <c r="U70725" s="121"/>
      <c r="V70725" s="122"/>
      <c r="W70725" s="123"/>
      <c r="AC70725" s="123"/>
    </row>
    <row r="70726" spans="5:29" s="2" customFormat="1">
      <c r="E70726" s="120"/>
      <c r="M70726" s="120"/>
      <c r="N70726" s="120"/>
      <c r="U70726" s="121"/>
      <c r="V70726" s="122"/>
      <c r="W70726" s="123"/>
      <c r="AC70726" s="123"/>
    </row>
    <row r="70727" spans="5:29" s="2" customFormat="1">
      <c r="E70727" s="120"/>
      <c r="M70727" s="120"/>
      <c r="N70727" s="120"/>
      <c r="U70727" s="121"/>
      <c r="V70727" s="122"/>
      <c r="W70727" s="123"/>
      <c r="AC70727" s="123"/>
    </row>
    <row r="70728" spans="5:29" s="2" customFormat="1">
      <c r="E70728" s="120"/>
      <c r="M70728" s="120"/>
      <c r="N70728" s="120"/>
      <c r="U70728" s="121"/>
      <c r="V70728" s="122"/>
      <c r="W70728" s="123"/>
      <c r="AC70728" s="123"/>
    </row>
    <row r="70729" spans="5:29" s="2" customFormat="1">
      <c r="E70729" s="120"/>
      <c r="M70729" s="120"/>
      <c r="N70729" s="120"/>
      <c r="U70729" s="121"/>
      <c r="V70729" s="122"/>
      <c r="W70729" s="123"/>
      <c r="AC70729" s="123"/>
    </row>
    <row r="70730" spans="5:29" s="2" customFormat="1">
      <c r="E70730" s="120"/>
      <c r="M70730" s="120"/>
      <c r="N70730" s="120"/>
      <c r="U70730" s="121"/>
      <c r="V70730" s="122"/>
      <c r="W70730" s="123"/>
      <c r="AC70730" s="123"/>
    </row>
    <row r="70731" spans="5:29" s="2" customFormat="1">
      <c r="E70731" s="120"/>
      <c r="M70731" s="120"/>
      <c r="N70731" s="120"/>
      <c r="U70731" s="121"/>
      <c r="V70731" s="122"/>
      <c r="W70731" s="123"/>
      <c r="AC70731" s="123"/>
    </row>
    <row r="70732" spans="5:29" s="2" customFormat="1">
      <c r="E70732" s="120"/>
      <c r="M70732" s="120"/>
      <c r="N70732" s="120"/>
      <c r="U70732" s="121"/>
      <c r="V70732" s="122"/>
      <c r="W70732" s="123"/>
      <c r="AC70732" s="123"/>
    </row>
    <row r="70733" spans="5:29" s="2" customFormat="1">
      <c r="E70733" s="120"/>
      <c r="M70733" s="120"/>
      <c r="N70733" s="120"/>
      <c r="U70733" s="121"/>
      <c r="V70733" s="122"/>
      <c r="W70733" s="123"/>
      <c r="AC70733" s="123"/>
    </row>
    <row r="70734" spans="5:29" s="2" customFormat="1">
      <c r="E70734" s="120"/>
      <c r="M70734" s="120"/>
      <c r="N70734" s="120"/>
      <c r="U70734" s="121"/>
      <c r="V70734" s="122"/>
      <c r="W70734" s="123"/>
      <c r="AC70734" s="123"/>
    </row>
    <row r="70735" spans="5:29" s="2" customFormat="1">
      <c r="E70735" s="120"/>
      <c r="M70735" s="120"/>
      <c r="N70735" s="120"/>
      <c r="U70735" s="121"/>
      <c r="V70735" s="122"/>
      <c r="W70735" s="123"/>
      <c r="AC70735" s="123"/>
    </row>
    <row r="70736" spans="5:29" s="2" customFormat="1">
      <c r="E70736" s="120"/>
      <c r="M70736" s="120"/>
      <c r="N70736" s="120"/>
      <c r="U70736" s="121"/>
      <c r="V70736" s="122"/>
      <c r="W70736" s="123"/>
      <c r="AC70736" s="123"/>
    </row>
    <row r="70737" spans="5:29" s="2" customFormat="1">
      <c r="E70737" s="120"/>
      <c r="M70737" s="120"/>
      <c r="N70737" s="120"/>
      <c r="U70737" s="121"/>
      <c r="V70737" s="122"/>
      <c r="W70737" s="123"/>
      <c r="AC70737" s="123"/>
    </row>
    <row r="70738" spans="5:29" s="2" customFormat="1">
      <c r="E70738" s="120"/>
      <c r="M70738" s="120"/>
      <c r="N70738" s="120"/>
      <c r="U70738" s="121"/>
      <c r="V70738" s="122"/>
      <c r="W70738" s="123"/>
      <c r="AC70738" s="123"/>
    </row>
    <row r="70739" spans="5:29" s="2" customFormat="1">
      <c r="E70739" s="120"/>
      <c r="M70739" s="120"/>
      <c r="N70739" s="120"/>
      <c r="U70739" s="121"/>
      <c r="V70739" s="122"/>
      <c r="W70739" s="123"/>
      <c r="AC70739" s="123"/>
    </row>
    <row r="70740" spans="5:29" s="2" customFormat="1">
      <c r="E70740" s="120"/>
      <c r="M70740" s="120"/>
      <c r="N70740" s="120"/>
      <c r="U70740" s="121"/>
      <c r="V70740" s="122"/>
      <c r="W70740" s="123"/>
      <c r="AC70740" s="123"/>
    </row>
    <row r="70741" spans="5:29" s="2" customFormat="1">
      <c r="E70741" s="120"/>
      <c r="M70741" s="120"/>
      <c r="N70741" s="120"/>
      <c r="U70741" s="121"/>
      <c r="V70741" s="122"/>
      <c r="W70741" s="123"/>
      <c r="AC70741" s="123"/>
    </row>
    <row r="70742" spans="5:29" s="2" customFormat="1">
      <c r="E70742" s="120"/>
      <c r="M70742" s="120"/>
      <c r="N70742" s="120"/>
      <c r="U70742" s="121"/>
      <c r="V70742" s="122"/>
      <c r="W70742" s="123"/>
      <c r="AC70742" s="123"/>
    </row>
    <row r="70743" spans="5:29" s="2" customFormat="1">
      <c r="E70743" s="120"/>
      <c r="M70743" s="120"/>
      <c r="N70743" s="120"/>
      <c r="U70743" s="121"/>
      <c r="V70743" s="122"/>
      <c r="W70743" s="123"/>
      <c r="AC70743" s="123"/>
    </row>
    <row r="70744" spans="5:29" s="2" customFormat="1">
      <c r="E70744" s="120"/>
      <c r="M70744" s="120"/>
      <c r="N70744" s="120"/>
      <c r="U70744" s="121"/>
      <c r="V70744" s="122"/>
      <c r="W70744" s="123"/>
      <c r="AC70744" s="123"/>
    </row>
    <row r="70745" spans="5:29" s="2" customFormat="1">
      <c r="E70745" s="120"/>
      <c r="M70745" s="120"/>
      <c r="N70745" s="120"/>
      <c r="U70745" s="121"/>
      <c r="V70745" s="122"/>
      <c r="W70745" s="123"/>
      <c r="AC70745" s="123"/>
    </row>
    <row r="70746" spans="5:29" s="2" customFormat="1">
      <c r="E70746" s="120"/>
      <c r="M70746" s="120"/>
      <c r="N70746" s="120"/>
      <c r="U70746" s="121"/>
      <c r="V70746" s="122"/>
      <c r="W70746" s="123"/>
      <c r="AC70746" s="123"/>
    </row>
    <row r="70747" spans="5:29" s="2" customFormat="1">
      <c r="E70747" s="120"/>
      <c r="M70747" s="120"/>
      <c r="N70747" s="120"/>
      <c r="U70747" s="121"/>
      <c r="V70747" s="122"/>
      <c r="W70747" s="123"/>
      <c r="AC70747" s="123"/>
    </row>
    <row r="70748" spans="5:29" s="2" customFormat="1">
      <c r="E70748" s="120"/>
      <c r="M70748" s="120"/>
      <c r="N70748" s="120"/>
      <c r="U70748" s="121"/>
      <c r="V70748" s="122"/>
      <c r="W70748" s="123"/>
      <c r="AC70748" s="123"/>
    </row>
    <row r="70749" spans="5:29" s="2" customFormat="1">
      <c r="E70749" s="120"/>
      <c r="M70749" s="120"/>
      <c r="N70749" s="120"/>
      <c r="U70749" s="121"/>
      <c r="V70749" s="122"/>
      <c r="W70749" s="123"/>
      <c r="AC70749" s="123"/>
    </row>
    <row r="70750" spans="5:29" s="2" customFormat="1">
      <c r="E70750" s="120"/>
      <c r="M70750" s="120"/>
      <c r="N70750" s="120"/>
      <c r="U70750" s="121"/>
      <c r="V70750" s="122"/>
      <c r="W70750" s="123"/>
      <c r="AC70750" s="123"/>
    </row>
    <row r="70751" spans="5:29" s="2" customFormat="1">
      <c r="E70751" s="120"/>
      <c r="M70751" s="120"/>
      <c r="N70751" s="120"/>
      <c r="U70751" s="121"/>
      <c r="V70751" s="122"/>
      <c r="W70751" s="123"/>
      <c r="AC70751" s="123"/>
    </row>
    <row r="70752" spans="5:29" s="2" customFormat="1">
      <c r="E70752" s="120"/>
      <c r="M70752" s="120"/>
      <c r="N70752" s="120"/>
      <c r="U70752" s="121"/>
      <c r="V70752" s="122"/>
      <c r="W70752" s="123"/>
      <c r="AC70752" s="123"/>
    </row>
    <row r="70753" spans="5:29" s="2" customFormat="1">
      <c r="E70753" s="120"/>
      <c r="M70753" s="120"/>
      <c r="N70753" s="120"/>
      <c r="U70753" s="121"/>
      <c r="V70753" s="122"/>
      <c r="W70753" s="123"/>
      <c r="AC70753" s="123"/>
    </row>
    <row r="70754" spans="5:29" s="2" customFormat="1">
      <c r="E70754" s="120"/>
      <c r="M70754" s="120"/>
      <c r="N70754" s="120"/>
      <c r="U70754" s="121"/>
      <c r="V70754" s="122"/>
      <c r="W70754" s="123"/>
      <c r="AC70754" s="123"/>
    </row>
    <row r="70755" spans="5:29" s="2" customFormat="1">
      <c r="E70755" s="120"/>
      <c r="M70755" s="120"/>
      <c r="N70755" s="120"/>
      <c r="U70755" s="121"/>
      <c r="V70755" s="122"/>
      <c r="W70755" s="123"/>
      <c r="AC70755" s="123"/>
    </row>
    <row r="70756" spans="5:29" s="2" customFormat="1">
      <c r="E70756" s="120"/>
      <c r="M70756" s="120"/>
      <c r="N70756" s="120"/>
      <c r="U70756" s="121"/>
      <c r="V70756" s="122"/>
      <c r="W70756" s="123"/>
      <c r="AC70756" s="123"/>
    </row>
    <row r="70757" spans="5:29" s="2" customFormat="1">
      <c r="E70757" s="120"/>
      <c r="M70757" s="120"/>
      <c r="N70757" s="120"/>
      <c r="U70757" s="121"/>
      <c r="V70757" s="122"/>
      <c r="W70757" s="123"/>
      <c r="AC70757" s="123"/>
    </row>
    <row r="70758" spans="5:29" s="2" customFormat="1">
      <c r="E70758" s="120"/>
      <c r="M70758" s="120"/>
      <c r="N70758" s="120"/>
      <c r="U70758" s="121"/>
      <c r="V70758" s="122"/>
      <c r="W70758" s="123"/>
      <c r="AC70758" s="123"/>
    </row>
    <row r="70759" spans="5:29" s="2" customFormat="1">
      <c r="E70759" s="120"/>
      <c r="M70759" s="120"/>
      <c r="N70759" s="120"/>
      <c r="U70759" s="121"/>
      <c r="V70759" s="122"/>
      <c r="W70759" s="123"/>
      <c r="AC70759" s="123"/>
    </row>
    <row r="70760" spans="5:29" s="2" customFormat="1">
      <c r="E70760" s="120"/>
      <c r="M70760" s="120"/>
      <c r="N70760" s="120"/>
      <c r="U70760" s="121"/>
      <c r="V70760" s="122"/>
      <c r="W70760" s="123"/>
      <c r="AC70760" s="123"/>
    </row>
    <row r="70761" spans="5:29" s="2" customFormat="1">
      <c r="E70761" s="120"/>
      <c r="M70761" s="120"/>
      <c r="N70761" s="120"/>
      <c r="U70761" s="121"/>
      <c r="V70761" s="122"/>
      <c r="W70761" s="123"/>
      <c r="AC70761" s="123"/>
    </row>
    <row r="70762" spans="5:29" s="2" customFormat="1">
      <c r="E70762" s="120"/>
      <c r="M70762" s="120"/>
      <c r="N70762" s="120"/>
      <c r="U70762" s="121"/>
      <c r="V70762" s="122"/>
      <c r="W70762" s="123"/>
      <c r="AC70762" s="123"/>
    </row>
    <row r="70763" spans="5:29" s="2" customFormat="1">
      <c r="E70763" s="120"/>
      <c r="M70763" s="120"/>
      <c r="N70763" s="120"/>
      <c r="U70763" s="121"/>
      <c r="V70763" s="122"/>
      <c r="W70763" s="123"/>
      <c r="AC70763" s="123"/>
    </row>
    <row r="70764" spans="5:29" s="2" customFormat="1">
      <c r="E70764" s="120"/>
      <c r="M70764" s="120"/>
      <c r="N70764" s="120"/>
      <c r="U70764" s="121"/>
      <c r="V70764" s="122"/>
      <c r="W70764" s="123"/>
      <c r="AC70764" s="123"/>
    </row>
    <row r="70765" spans="5:29" s="2" customFormat="1">
      <c r="E70765" s="120"/>
      <c r="M70765" s="120"/>
      <c r="N70765" s="120"/>
      <c r="U70765" s="121"/>
      <c r="V70765" s="122"/>
      <c r="W70765" s="123"/>
      <c r="AC70765" s="123"/>
    </row>
    <row r="70766" spans="5:29" s="2" customFormat="1">
      <c r="E70766" s="120"/>
      <c r="M70766" s="120"/>
      <c r="N70766" s="120"/>
      <c r="U70766" s="121"/>
      <c r="V70766" s="122"/>
      <c r="W70766" s="123"/>
      <c r="AC70766" s="123"/>
    </row>
    <row r="70767" spans="5:29" s="2" customFormat="1">
      <c r="E70767" s="120"/>
      <c r="M70767" s="120"/>
      <c r="N70767" s="120"/>
      <c r="U70767" s="121"/>
      <c r="V70767" s="122"/>
      <c r="W70767" s="123"/>
      <c r="AC70767" s="123"/>
    </row>
    <row r="70768" spans="5:29" s="2" customFormat="1">
      <c r="E70768" s="120"/>
      <c r="M70768" s="120"/>
      <c r="N70768" s="120"/>
      <c r="U70768" s="121"/>
      <c r="V70768" s="122"/>
      <c r="W70768" s="123"/>
      <c r="AC70768" s="123"/>
    </row>
    <row r="70769" spans="5:29" s="2" customFormat="1">
      <c r="E70769" s="120"/>
      <c r="M70769" s="120"/>
      <c r="N70769" s="120"/>
      <c r="U70769" s="121"/>
      <c r="V70769" s="122"/>
      <c r="W70769" s="123"/>
      <c r="AC70769" s="123"/>
    </row>
    <row r="70770" spans="5:29" s="2" customFormat="1">
      <c r="E70770" s="120"/>
      <c r="M70770" s="120"/>
      <c r="N70770" s="120"/>
      <c r="U70770" s="121"/>
      <c r="V70770" s="122"/>
      <c r="W70770" s="123"/>
      <c r="AC70770" s="123"/>
    </row>
    <row r="70771" spans="5:29" s="2" customFormat="1">
      <c r="E70771" s="120"/>
      <c r="M70771" s="120"/>
      <c r="N70771" s="120"/>
      <c r="U70771" s="121"/>
      <c r="V70771" s="122"/>
      <c r="W70771" s="123"/>
      <c r="AC70771" s="123"/>
    </row>
    <row r="70772" spans="5:29" s="2" customFormat="1">
      <c r="E70772" s="120"/>
      <c r="M70772" s="120"/>
      <c r="N70772" s="120"/>
      <c r="U70772" s="121"/>
      <c r="V70772" s="122"/>
      <c r="W70772" s="123"/>
      <c r="AC70772" s="123"/>
    </row>
    <row r="70773" spans="5:29" s="2" customFormat="1">
      <c r="E70773" s="120"/>
      <c r="M70773" s="120"/>
      <c r="N70773" s="120"/>
      <c r="U70773" s="121"/>
      <c r="V70773" s="122"/>
      <c r="W70773" s="123"/>
      <c r="AC70773" s="123"/>
    </row>
    <row r="70774" spans="5:29" s="2" customFormat="1">
      <c r="E70774" s="120"/>
      <c r="M70774" s="120"/>
      <c r="N70774" s="120"/>
      <c r="U70774" s="121"/>
      <c r="V70774" s="122"/>
      <c r="W70774" s="123"/>
      <c r="AC70774" s="123"/>
    </row>
    <row r="70775" spans="5:29" s="2" customFormat="1">
      <c r="E70775" s="120"/>
      <c r="M70775" s="120"/>
      <c r="N70775" s="120"/>
      <c r="U70775" s="121"/>
      <c r="V70775" s="122"/>
      <c r="W70775" s="123"/>
      <c r="AC70775" s="123"/>
    </row>
    <row r="70776" spans="5:29" s="2" customFormat="1">
      <c r="E70776" s="120"/>
      <c r="M70776" s="120"/>
      <c r="N70776" s="120"/>
      <c r="U70776" s="121"/>
      <c r="V70776" s="122"/>
      <c r="W70776" s="123"/>
      <c r="AC70776" s="123"/>
    </row>
    <row r="70777" spans="5:29" s="2" customFormat="1">
      <c r="E70777" s="120"/>
      <c r="M70777" s="120"/>
      <c r="N70777" s="120"/>
      <c r="U70777" s="121"/>
      <c r="V70777" s="122"/>
      <c r="W70777" s="123"/>
      <c r="AC70777" s="123"/>
    </row>
    <row r="70778" spans="5:29" s="2" customFormat="1">
      <c r="E70778" s="120"/>
      <c r="M70778" s="120"/>
      <c r="N70778" s="120"/>
      <c r="U70778" s="121"/>
      <c r="V70778" s="122"/>
      <c r="W70778" s="123"/>
      <c r="AC70778" s="123"/>
    </row>
    <row r="70779" spans="5:29" s="2" customFormat="1">
      <c r="E70779" s="120"/>
      <c r="M70779" s="120"/>
      <c r="N70779" s="120"/>
      <c r="U70779" s="121"/>
      <c r="V70779" s="122"/>
      <c r="W70779" s="123"/>
      <c r="AC70779" s="123"/>
    </row>
    <row r="70780" spans="5:29" s="2" customFormat="1">
      <c r="E70780" s="120"/>
      <c r="M70780" s="120"/>
      <c r="N70780" s="120"/>
      <c r="U70780" s="121"/>
      <c r="V70780" s="122"/>
      <c r="W70780" s="123"/>
      <c r="AC70780" s="123"/>
    </row>
    <row r="70781" spans="5:29" s="2" customFormat="1">
      <c r="E70781" s="120"/>
      <c r="M70781" s="120"/>
      <c r="N70781" s="120"/>
      <c r="U70781" s="121"/>
      <c r="V70781" s="122"/>
      <c r="W70781" s="123"/>
      <c r="AC70781" s="123"/>
    </row>
    <row r="70782" spans="5:29" s="2" customFormat="1">
      <c r="E70782" s="120"/>
      <c r="M70782" s="120"/>
      <c r="N70782" s="120"/>
      <c r="U70782" s="121"/>
      <c r="V70782" s="122"/>
      <c r="W70782" s="123"/>
      <c r="AC70782" s="123"/>
    </row>
    <row r="70783" spans="5:29" s="2" customFormat="1">
      <c r="E70783" s="120"/>
      <c r="M70783" s="120"/>
      <c r="N70783" s="120"/>
      <c r="U70783" s="121"/>
      <c r="V70783" s="122"/>
      <c r="W70783" s="123"/>
      <c r="AC70783" s="123"/>
    </row>
    <row r="70784" spans="5:29" s="2" customFormat="1">
      <c r="E70784" s="120"/>
      <c r="M70784" s="120"/>
      <c r="N70784" s="120"/>
      <c r="U70784" s="121"/>
      <c r="V70784" s="122"/>
      <c r="W70784" s="123"/>
      <c r="AC70784" s="123"/>
    </row>
    <row r="70785" spans="5:29" s="2" customFormat="1">
      <c r="E70785" s="120"/>
      <c r="M70785" s="120"/>
      <c r="N70785" s="120"/>
      <c r="U70785" s="121"/>
      <c r="V70785" s="122"/>
      <c r="W70785" s="123"/>
      <c r="AC70785" s="123"/>
    </row>
    <row r="70786" spans="5:29" s="2" customFormat="1">
      <c r="E70786" s="120"/>
      <c r="M70786" s="120"/>
      <c r="N70786" s="120"/>
      <c r="U70786" s="121"/>
      <c r="V70786" s="122"/>
      <c r="W70786" s="123"/>
      <c r="AC70786" s="123"/>
    </row>
    <row r="70787" spans="5:29" s="2" customFormat="1">
      <c r="E70787" s="120"/>
      <c r="M70787" s="120"/>
      <c r="N70787" s="120"/>
      <c r="U70787" s="121"/>
      <c r="V70787" s="122"/>
      <c r="W70787" s="123"/>
      <c r="AC70787" s="123"/>
    </row>
    <row r="70788" spans="5:29" s="2" customFormat="1">
      <c r="E70788" s="120"/>
      <c r="M70788" s="120"/>
      <c r="N70788" s="120"/>
      <c r="U70788" s="121"/>
      <c r="V70788" s="122"/>
      <c r="W70788" s="123"/>
      <c r="AC70788" s="123"/>
    </row>
    <row r="70789" spans="5:29" s="2" customFormat="1">
      <c r="E70789" s="120"/>
      <c r="M70789" s="120"/>
      <c r="N70789" s="120"/>
      <c r="U70789" s="121"/>
      <c r="V70789" s="122"/>
      <c r="W70789" s="123"/>
      <c r="AC70789" s="123"/>
    </row>
    <row r="70790" spans="5:29" s="2" customFormat="1">
      <c r="E70790" s="120"/>
      <c r="M70790" s="120"/>
      <c r="N70790" s="120"/>
      <c r="U70790" s="121"/>
      <c r="V70790" s="122"/>
      <c r="W70790" s="123"/>
      <c r="AC70790" s="123"/>
    </row>
    <row r="70791" spans="5:29" s="2" customFormat="1">
      <c r="E70791" s="120"/>
      <c r="M70791" s="120"/>
      <c r="N70791" s="120"/>
      <c r="U70791" s="121"/>
      <c r="V70791" s="122"/>
      <c r="W70791" s="123"/>
      <c r="AC70791" s="123"/>
    </row>
    <row r="70792" spans="5:29" s="2" customFormat="1">
      <c r="E70792" s="120"/>
      <c r="M70792" s="120"/>
      <c r="N70792" s="120"/>
      <c r="U70792" s="121"/>
      <c r="V70792" s="122"/>
      <c r="W70792" s="123"/>
      <c r="AC70792" s="123"/>
    </row>
    <row r="70793" spans="5:29" s="2" customFormat="1">
      <c r="E70793" s="120"/>
      <c r="M70793" s="120"/>
      <c r="N70793" s="120"/>
      <c r="U70793" s="121"/>
      <c r="V70793" s="122"/>
      <c r="W70793" s="123"/>
      <c r="AC70793" s="123"/>
    </row>
    <row r="70794" spans="5:29" s="2" customFormat="1">
      <c r="E70794" s="120"/>
      <c r="M70794" s="120"/>
      <c r="N70794" s="120"/>
      <c r="U70794" s="121"/>
      <c r="V70794" s="122"/>
      <c r="W70794" s="123"/>
      <c r="AC70794" s="123"/>
    </row>
    <row r="70795" spans="5:29" s="2" customFormat="1">
      <c r="E70795" s="120"/>
      <c r="M70795" s="120"/>
      <c r="N70795" s="120"/>
      <c r="U70795" s="121"/>
      <c r="V70795" s="122"/>
      <c r="W70795" s="123"/>
      <c r="AC70795" s="123"/>
    </row>
    <row r="70796" spans="5:29" s="2" customFormat="1">
      <c r="E70796" s="120"/>
      <c r="M70796" s="120"/>
      <c r="N70796" s="120"/>
      <c r="U70796" s="121"/>
      <c r="V70796" s="122"/>
      <c r="W70796" s="123"/>
      <c r="AC70796" s="123"/>
    </row>
    <row r="70797" spans="5:29" s="2" customFormat="1">
      <c r="E70797" s="120"/>
      <c r="M70797" s="120"/>
      <c r="N70797" s="120"/>
      <c r="U70797" s="121"/>
      <c r="V70797" s="122"/>
      <c r="W70797" s="123"/>
      <c r="AC70797" s="123"/>
    </row>
    <row r="70798" spans="5:29" s="2" customFormat="1">
      <c r="E70798" s="120"/>
      <c r="M70798" s="120"/>
      <c r="N70798" s="120"/>
      <c r="U70798" s="121"/>
      <c r="V70798" s="122"/>
      <c r="W70798" s="123"/>
      <c r="AC70798" s="123"/>
    </row>
    <row r="70799" spans="5:29" s="2" customFormat="1">
      <c r="E70799" s="120"/>
      <c r="M70799" s="120"/>
      <c r="N70799" s="120"/>
      <c r="U70799" s="121"/>
      <c r="V70799" s="122"/>
      <c r="W70799" s="123"/>
      <c r="AC70799" s="123"/>
    </row>
    <row r="70800" spans="5:29" s="2" customFormat="1">
      <c r="E70800" s="120"/>
      <c r="M70800" s="120"/>
      <c r="N70800" s="120"/>
      <c r="U70800" s="121"/>
      <c r="V70800" s="122"/>
      <c r="W70800" s="123"/>
      <c r="AC70800" s="123"/>
    </row>
    <row r="70801" spans="5:29" s="2" customFormat="1">
      <c r="E70801" s="120"/>
      <c r="M70801" s="120"/>
      <c r="N70801" s="120"/>
      <c r="U70801" s="121"/>
      <c r="V70801" s="122"/>
      <c r="W70801" s="123"/>
      <c r="AC70801" s="123"/>
    </row>
    <row r="70802" spans="5:29" s="2" customFormat="1">
      <c r="E70802" s="120"/>
      <c r="M70802" s="120"/>
      <c r="N70802" s="120"/>
      <c r="U70802" s="121"/>
      <c r="V70802" s="122"/>
      <c r="W70802" s="123"/>
      <c r="AC70802" s="123"/>
    </row>
    <row r="70803" spans="5:29" s="2" customFormat="1">
      <c r="E70803" s="120"/>
      <c r="M70803" s="120"/>
      <c r="N70803" s="120"/>
      <c r="U70803" s="121"/>
      <c r="V70803" s="122"/>
      <c r="W70803" s="123"/>
      <c r="AC70803" s="123"/>
    </row>
    <row r="70804" spans="5:29" s="2" customFormat="1">
      <c r="E70804" s="120"/>
      <c r="M70804" s="120"/>
      <c r="N70804" s="120"/>
      <c r="U70804" s="121"/>
      <c r="V70804" s="122"/>
      <c r="W70804" s="123"/>
      <c r="AC70804" s="123"/>
    </row>
    <row r="70805" spans="5:29" s="2" customFormat="1">
      <c r="E70805" s="120"/>
      <c r="M70805" s="120"/>
      <c r="N70805" s="120"/>
      <c r="U70805" s="121"/>
      <c r="V70805" s="122"/>
      <c r="W70805" s="123"/>
      <c r="AC70805" s="123"/>
    </row>
    <row r="70806" spans="5:29" s="2" customFormat="1">
      <c r="E70806" s="120"/>
      <c r="M70806" s="120"/>
      <c r="N70806" s="120"/>
      <c r="U70806" s="121"/>
      <c r="V70806" s="122"/>
      <c r="W70806" s="123"/>
      <c r="AC70806" s="123"/>
    </row>
    <row r="70807" spans="5:29" s="2" customFormat="1">
      <c r="E70807" s="120"/>
      <c r="M70807" s="120"/>
      <c r="N70807" s="120"/>
      <c r="U70807" s="121"/>
      <c r="V70807" s="122"/>
      <c r="W70807" s="123"/>
      <c r="AC70807" s="123"/>
    </row>
    <row r="70808" spans="5:29" s="2" customFormat="1">
      <c r="E70808" s="120"/>
      <c r="M70808" s="120"/>
      <c r="N70808" s="120"/>
      <c r="U70808" s="121"/>
      <c r="V70808" s="122"/>
      <c r="W70808" s="123"/>
      <c r="AC70808" s="123"/>
    </row>
    <row r="70809" spans="5:29" s="2" customFormat="1">
      <c r="E70809" s="120"/>
      <c r="M70809" s="120"/>
      <c r="N70809" s="120"/>
      <c r="U70809" s="121"/>
      <c r="V70809" s="122"/>
      <c r="W70809" s="123"/>
      <c r="AC70809" s="123"/>
    </row>
    <row r="70810" spans="5:29" s="2" customFormat="1">
      <c r="E70810" s="120"/>
      <c r="M70810" s="120"/>
      <c r="N70810" s="120"/>
      <c r="U70810" s="121"/>
      <c r="V70810" s="122"/>
      <c r="W70810" s="123"/>
      <c r="AC70810" s="123"/>
    </row>
    <row r="70811" spans="5:29" s="2" customFormat="1">
      <c r="E70811" s="120"/>
      <c r="M70811" s="120"/>
      <c r="N70811" s="120"/>
      <c r="U70811" s="121"/>
      <c r="V70811" s="122"/>
      <c r="W70811" s="123"/>
      <c r="AC70811" s="123"/>
    </row>
    <row r="70812" spans="5:29" s="2" customFormat="1">
      <c r="E70812" s="120"/>
      <c r="M70812" s="120"/>
      <c r="N70812" s="120"/>
      <c r="U70812" s="121"/>
      <c r="V70812" s="122"/>
      <c r="W70812" s="123"/>
      <c r="AC70812" s="123"/>
    </row>
    <row r="70813" spans="5:29" s="2" customFormat="1">
      <c r="E70813" s="120"/>
      <c r="M70813" s="120"/>
      <c r="N70813" s="120"/>
      <c r="U70813" s="121"/>
      <c r="V70813" s="122"/>
      <c r="W70813" s="123"/>
      <c r="AC70813" s="123"/>
    </row>
    <row r="70814" spans="5:29" s="2" customFormat="1">
      <c r="E70814" s="120"/>
      <c r="M70814" s="120"/>
      <c r="N70814" s="120"/>
      <c r="U70814" s="121"/>
      <c r="V70814" s="122"/>
      <c r="W70814" s="123"/>
      <c r="AC70814" s="123"/>
    </row>
    <row r="70815" spans="5:29" s="2" customFormat="1">
      <c r="E70815" s="120"/>
      <c r="M70815" s="120"/>
      <c r="N70815" s="120"/>
      <c r="U70815" s="121"/>
      <c r="V70815" s="122"/>
      <c r="W70815" s="123"/>
      <c r="AC70815" s="123"/>
    </row>
    <row r="70816" spans="5:29" s="2" customFormat="1">
      <c r="E70816" s="120"/>
      <c r="M70816" s="120"/>
      <c r="N70816" s="120"/>
      <c r="U70816" s="121"/>
      <c r="V70816" s="122"/>
      <c r="W70816" s="123"/>
      <c r="AC70816" s="123"/>
    </row>
    <row r="70817" spans="5:29" s="2" customFormat="1">
      <c r="E70817" s="120"/>
      <c r="M70817" s="120"/>
      <c r="N70817" s="120"/>
      <c r="U70817" s="121"/>
      <c r="V70817" s="122"/>
      <c r="W70817" s="123"/>
      <c r="AC70817" s="123"/>
    </row>
    <row r="70818" spans="5:29" s="2" customFormat="1">
      <c r="E70818" s="120"/>
      <c r="M70818" s="120"/>
      <c r="N70818" s="120"/>
      <c r="U70818" s="121"/>
      <c r="V70818" s="122"/>
      <c r="W70818" s="123"/>
      <c r="AC70818" s="123"/>
    </row>
    <row r="70819" spans="5:29" s="2" customFormat="1">
      <c r="E70819" s="120"/>
      <c r="M70819" s="120"/>
      <c r="N70819" s="120"/>
      <c r="U70819" s="121"/>
      <c r="V70819" s="122"/>
      <c r="W70819" s="123"/>
      <c r="AC70819" s="123"/>
    </row>
    <row r="70820" spans="5:29" s="2" customFormat="1">
      <c r="E70820" s="120"/>
      <c r="M70820" s="120"/>
      <c r="N70820" s="120"/>
      <c r="U70820" s="121"/>
      <c r="V70820" s="122"/>
      <c r="W70820" s="123"/>
      <c r="AC70820" s="123"/>
    </row>
    <row r="70821" spans="5:29" s="2" customFormat="1">
      <c r="E70821" s="120"/>
      <c r="M70821" s="120"/>
      <c r="N70821" s="120"/>
      <c r="U70821" s="121"/>
      <c r="V70821" s="122"/>
      <c r="W70821" s="123"/>
      <c r="AC70821" s="123"/>
    </row>
    <row r="70822" spans="5:29" s="2" customFormat="1">
      <c r="E70822" s="120"/>
      <c r="M70822" s="120"/>
      <c r="N70822" s="120"/>
      <c r="U70822" s="121"/>
      <c r="V70822" s="122"/>
      <c r="W70822" s="123"/>
      <c r="AC70822" s="123"/>
    </row>
    <row r="70823" spans="5:29" s="2" customFormat="1">
      <c r="E70823" s="120"/>
      <c r="M70823" s="120"/>
      <c r="N70823" s="120"/>
      <c r="U70823" s="121"/>
      <c r="V70823" s="122"/>
      <c r="W70823" s="123"/>
      <c r="AC70823" s="123"/>
    </row>
    <row r="70824" spans="5:29" s="2" customFormat="1">
      <c r="E70824" s="120"/>
      <c r="M70824" s="120"/>
      <c r="N70824" s="120"/>
      <c r="U70824" s="121"/>
      <c r="V70824" s="122"/>
      <c r="W70824" s="123"/>
      <c r="AC70824" s="123"/>
    </row>
    <row r="70825" spans="5:29" s="2" customFormat="1">
      <c r="E70825" s="120"/>
      <c r="M70825" s="120"/>
      <c r="N70825" s="120"/>
      <c r="U70825" s="121"/>
      <c r="V70825" s="122"/>
      <c r="W70825" s="123"/>
      <c r="AC70825" s="123"/>
    </row>
    <row r="70826" spans="5:29" s="2" customFormat="1">
      <c r="E70826" s="120"/>
      <c r="M70826" s="120"/>
      <c r="N70826" s="120"/>
      <c r="U70826" s="121"/>
      <c r="V70826" s="122"/>
      <c r="W70826" s="123"/>
      <c r="AC70826" s="123"/>
    </row>
    <row r="70827" spans="5:29" s="2" customFormat="1">
      <c r="E70827" s="120"/>
      <c r="M70827" s="120"/>
      <c r="N70827" s="120"/>
      <c r="U70827" s="121"/>
      <c r="V70827" s="122"/>
      <c r="W70827" s="123"/>
      <c r="AC70827" s="123"/>
    </row>
    <row r="70828" spans="5:29" s="2" customFormat="1">
      <c r="E70828" s="120"/>
      <c r="M70828" s="120"/>
      <c r="N70828" s="120"/>
      <c r="U70828" s="121"/>
      <c r="V70828" s="122"/>
      <c r="W70828" s="123"/>
      <c r="AC70828" s="123"/>
    </row>
    <row r="70829" spans="5:29" s="2" customFormat="1">
      <c r="E70829" s="120"/>
      <c r="M70829" s="120"/>
      <c r="N70829" s="120"/>
      <c r="U70829" s="121"/>
      <c r="V70829" s="122"/>
      <c r="W70829" s="123"/>
      <c r="AC70829" s="123"/>
    </row>
    <row r="70830" spans="5:29" s="2" customFormat="1">
      <c r="E70830" s="120"/>
      <c r="M70830" s="120"/>
      <c r="N70830" s="120"/>
      <c r="U70830" s="121"/>
      <c r="V70830" s="122"/>
      <c r="W70830" s="123"/>
      <c r="AC70830" s="123"/>
    </row>
    <row r="70831" spans="5:29" s="2" customFormat="1">
      <c r="E70831" s="120"/>
      <c r="M70831" s="120"/>
      <c r="N70831" s="120"/>
      <c r="U70831" s="121"/>
      <c r="V70831" s="122"/>
      <c r="W70831" s="123"/>
      <c r="AC70831" s="123"/>
    </row>
    <row r="70832" spans="5:29" s="2" customFormat="1">
      <c r="E70832" s="120"/>
      <c r="M70832" s="120"/>
      <c r="N70832" s="120"/>
      <c r="U70832" s="121"/>
      <c r="V70832" s="122"/>
      <c r="W70832" s="123"/>
      <c r="AC70832" s="123"/>
    </row>
    <row r="70833" spans="5:29" s="2" customFormat="1">
      <c r="E70833" s="120"/>
      <c r="M70833" s="120"/>
      <c r="N70833" s="120"/>
      <c r="U70833" s="121"/>
      <c r="V70833" s="122"/>
      <c r="W70833" s="123"/>
      <c r="AC70833" s="123"/>
    </row>
    <row r="70834" spans="5:29" s="2" customFormat="1">
      <c r="E70834" s="120"/>
      <c r="M70834" s="120"/>
      <c r="N70834" s="120"/>
      <c r="U70834" s="121"/>
      <c r="V70834" s="122"/>
      <c r="W70834" s="123"/>
      <c r="AC70834" s="123"/>
    </row>
    <row r="70835" spans="5:29" s="2" customFormat="1">
      <c r="E70835" s="120"/>
      <c r="M70835" s="120"/>
      <c r="N70835" s="120"/>
      <c r="U70835" s="121"/>
      <c r="V70835" s="122"/>
      <c r="W70835" s="123"/>
      <c r="AC70835" s="123"/>
    </row>
    <row r="70836" spans="5:29" s="2" customFormat="1">
      <c r="E70836" s="120"/>
      <c r="M70836" s="120"/>
      <c r="N70836" s="120"/>
      <c r="U70836" s="121"/>
      <c r="V70836" s="122"/>
      <c r="W70836" s="123"/>
      <c r="AC70836" s="123"/>
    </row>
    <row r="70837" spans="5:29" s="2" customFormat="1">
      <c r="E70837" s="120"/>
      <c r="M70837" s="120"/>
      <c r="N70837" s="120"/>
      <c r="U70837" s="121"/>
      <c r="V70837" s="122"/>
      <c r="W70837" s="123"/>
      <c r="AC70837" s="123"/>
    </row>
    <row r="70838" spans="5:29" s="2" customFormat="1">
      <c r="E70838" s="120"/>
      <c r="M70838" s="120"/>
      <c r="N70838" s="120"/>
      <c r="U70838" s="121"/>
      <c r="V70838" s="122"/>
      <c r="W70838" s="123"/>
      <c r="AC70838" s="123"/>
    </row>
    <row r="70839" spans="5:29" s="2" customFormat="1">
      <c r="E70839" s="120"/>
      <c r="M70839" s="120"/>
      <c r="N70839" s="120"/>
      <c r="U70839" s="121"/>
      <c r="V70839" s="122"/>
      <c r="W70839" s="123"/>
      <c r="AC70839" s="123"/>
    </row>
    <row r="70840" spans="5:29" s="2" customFormat="1">
      <c r="E70840" s="120"/>
      <c r="M70840" s="120"/>
      <c r="N70840" s="120"/>
      <c r="U70840" s="121"/>
      <c r="V70840" s="122"/>
      <c r="W70840" s="123"/>
      <c r="AC70840" s="123"/>
    </row>
    <row r="70841" spans="5:29" s="2" customFormat="1">
      <c r="E70841" s="120"/>
      <c r="M70841" s="120"/>
      <c r="N70841" s="120"/>
      <c r="U70841" s="121"/>
      <c r="V70841" s="122"/>
      <c r="W70841" s="123"/>
      <c r="AC70841" s="123"/>
    </row>
    <row r="70842" spans="5:29" s="2" customFormat="1">
      <c r="E70842" s="120"/>
      <c r="M70842" s="120"/>
      <c r="N70842" s="120"/>
      <c r="U70842" s="121"/>
      <c r="V70842" s="122"/>
      <c r="W70842" s="123"/>
      <c r="AC70842" s="123"/>
    </row>
    <row r="70843" spans="5:29" s="2" customFormat="1">
      <c r="E70843" s="120"/>
      <c r="M70843" s="120"/>
      <c r="N70843" s="120"/>
      <c r="U70843" s="121"/>
      <c r="V70843" s="122"/>
      <c r="W70843" s="123"/>
      <c r="AC70843" s="123"/>
    </row>
    <row r="70844" spans="5:29" s="2" customFormat="1">
      <c r="E70844" s="120"/>
      <c r="M70844" s="120"/>
      <c r="N70844" s="120"/>
      <c r="U70844" s="121"/>
      <c r="V70844" s="122"/>
      <c r="W70844" s="123"/>
      <c r="AC70844" s="123"/>
    </row>
    <row r="70845" spans="5:29" s="2" customFormat="1">
      <c r="E70845" s="120"/>
      <c r="M70845" s="120"/>
      <c r="N70845" s="120"/>
      <c r="U70845" s="121"/>
      <c r="V70845" s="122"/>
      <c r="W70845" s="123"/>
      <c r="AC70845" s="123"/>
    </row>
    <row r="70846" spans="5:29" s="2" customFormat="1">
      <c r="E70846" s="120"/>
      <c r="M70846" s="120"/>
      <c r="N70846" s="120"/>
      <c r="U70846" s="121"/>
      <c r="V70846" s="122"/>
      <c r="W70846" s="123"/>
      <c r="AC70846" s="123"/>
    </row>
    <row r="70847" spans="5:29" s="2" customFormat="1">
      <c r="E70847" s="120"/>
      <c r="M70847" s="120"/>
      <c r="N70847" s="120"/>
      <c r="U70847" s="121"/>
      <c r="V70847" s="122"/>
      <c r="W70847" s="123"/>
      <c r="AC70847" s="123"/>
    </row>
    <row r="70848" spans="5:29" s="2" customFormat="1">
      <c r="E70848" s="120"/>
      <c r="M70848" s="120"/>
      <c r="N70848" s="120"/>
      <c r="U70848" s="121"/>
      <c r="V70848" s="122"/>
      <c r="W70848" s="123"/>
      <c r="AC70848" s="123"/>
    </row>
    <row r="70849" spans="5:29" s="2" customFormat="1">
      <c r="E70849" s="120"/>
      <c r="M70849" s="120"/>
      <c r="N70849" s="120"/>
      <c r="U70849" s="121"/>
      <c r="V70849" s="122"/>
      <c r="W70849" s="123"/>
      <c r="AC70849" s="123"/>
    </row>
    <row r="70850" spans="5:29" s="2" customFormat="1">
      <c r="E70850" s="120"/>
      <c r="M70850" s="120"/>
      <c r="N70850" s="120"/>
      <c r="U70850" s="121"/>
      <c r="V70850" s="122"/>
      <c r="W70850" s="123"/>
      <c r="AC70850" s="123"/>
    </row>
    <row r="70851" spans="5:29" s="2" customFormat="1">
      <c r="E70851" s="120"/>
      <c r="M70851" s="120"/>
      <c r="N70851" s="120"/>
      <c r="U70851" s="121"/>
      <c r="V70851" s="122"/>
      <c r="W70851" s="123"/>
      <c r="AC70851" s="123"/>
    </row>
    <row r="70852" spans="5:29" s="2" customFormat="1">
      <c r="E70852" s="120"/>
      <c r="M70852" s="120"/>
      <c r="N70852" s="120"/>
      <c r="U70852" s="121"/>
      <c r="V70852" s="122"/>
      <c r="W70852" s="123"/>
      <c r="AC70852" s="123"/>
    </row>
    <row r="70853" spans="5:29" s="2" customFormat="1">
      <c r="E70853" s="120"/>
      <c r="M70853" s="120"/>
      <c r="N70853" s="120"/>
      <c r="U70853" s="121"/>
      <c r="V70853" s="122"/>
      <c r="W70853" s="123"/>
      <c r="AC70853" s="123"/>
    </row>
    <row r="70854" spans="5:29" s="2" customFormat="1">
      <c r="E70854" s="120"/>
      <c r="M70854" s="120"/>
      <c r="N70854" s="120"/>
      <c r="U70854" s="121"/>
      <c r="V70854" s="122"/>
      <c r="W70854" s="123"/>
      <c r="AC70854" s="123"/>
    </row>
    <row r="70855" spans="5:29" s="2" customFormat="1">
      <c r="E70855" s="120"/>
      <c r="M70855" s="120"/>
      <c r="N70855" s="120"/>
      <c r="U70855" s="121"/>
      <c r="V70855" s="122"/>
      <c r="W70855" s="123"/>
      <c r="AC70855" s="123"/>
    </row>
    <row r="70856" spans="5:29" s="2" customFormat="1">
      <c r="E70856" s="120"/>
      <c r="M70856" s="120"/>
      <c r="N70856" s="120"/>
      <c r="U70856" s="121"/>
      <c r="V70856" s="122"/>
      <c r="W70856" s="123"/>
      <c r="AC70856" s="123"/>
    </row>
    <row r="70857" spans="5:29" s="2" customFormat="1">
      <c r="E70857" s="120"/>
      <c r="M70857" s="120"/>
      <c r="N70857" s="120"/>
      <c r="U70857" s="121"/>
      <c r="V70857" s="122"/>
      <c r="W70857" s="123"/>
      <c r="AC70857" s="123"/>
    </row>
    <row r="70858" spans="5:29" s="2" customFormat="1">
      <c r="E70858" s="120"/>
      <c r="M70858" s="120"/>
      <c r="N70858" s="120"/>
      <c r="U70858" s="121"/>
      <c r="V70858" s="122"/>
      <c r="W70858" s="123"/>
      <c r="AC70858" s="123"/>
    </row>
    <row r="70859" spans="5:29" s="2" customFormat="1">
      <c r="E70859" s="120"/>
      <c r="M70859" s="120"/>
      <c r="N70859" s="120"/>
      <c r="U70859" s="121"/>
      <c r="V70859" s="122"/>
      <c r="W70859" s="123"/>
      <c r="AC70859" s="123"/>
    </row>
    <row r="70860" spans="5:29" s="2" customFormat="1">
      <c r="E70860" s="120"/>
      <c r="M70860" s="120"/>
      <c r="N70860" s="120"/>
      <c r="U70860" s="121"/>
      <c r="V70860" s="122"/>
      <c r="W70860" s="123"/>
      <c r="AC70860" s="123"/>
    </row>
    <row r="70861" spans="5:29" s="2" customFormat="1">
      <c r="E70861" s="120"/>
      <c r="M70861" s="120"/>
      <c r="N70861" s="120"/>
      <c r="U70861" s="121"/>
      <c r="V70861" s="122"/>
      <c r="W70861" s="123"/>
      <c r="AC70861" s="123"/>
    </row>
    <row r="70862" spans="5:29" s="2" customFormat="1">
      <c r="E70862" s="120"/>
      <c r="M70862" s="120"/>
      <c r="N70862" s="120"/>
      <c r="U70862" s="121"/>
      <c r="V70862" s="122"/>
      <c r="W70862" s="123"/>
      <c r="AC70862" s="123"/>
    </row>
    <row r="70863" spans="5:29" s="2" customFormat="1">
      <c r="E70863" s="120"/>
      <c r="M70863" s="120"/>
      <c r="N70863" s="120"/>
      <c r="U70863" s="121"/>
      <c r="V70863" s="122"/>
      <c r="W70863" s="123"/>
      <c r="AC70863" s="123"/>
    </row>
    <row r="70864" spans="5:29" s="2" customFormat="1">
      <c r="E70864" s="120"/>
      <c r="M70864" s="120"/>
      <c r="N70864" s="120"/>
      <c r="U70864" s="121"/>
      <c r="V70864" s="122"/>
      <c r="W70864" s="123"/>
      <c r="AC70864" s="123"/>
    </row>
    <row r="70865" spans="5:29" s="2" customFormat="1">
      <c r="E70865" s="120"/>
      <c r="M70865" s="120"/>
      <c r="N70865" s="120"/>
      <c r="U70865" s="121"/>
      <c r="V70865" s="122"/>
      <c r="W70865" s="123"/>
      <c r="AC70865" s="123"/>
    </row>
    <row r="70866" spans="5:29" s="2" customFormat="1">
      <c r="E70866" s="120"/>
      <c r="M70866" s="120"/>
      <c r="N70866" s="120"/>
      <c r="U70866" s="121"/>
      <c r="V70866" s="122"/>
      <c r="W70866" s="123"/>
      <c r="AC70866" s="123"/>
    </row>
    <row r="70867" spans="5:29" s="2" customFormat="1">
      <c r="E70867" s="120"/>
      <c r="M70867" s="120"/>
      <c r="N70867" s="120"/>
      <c r="U70867" s="121"/>
      <c r="V70867" s="122"/>
      <c r="W70867" s="123"/>
      <c r="AC70867" s="123"/>
    </row>
    <row r="70868" spans="5:29" s="2" customFormat="1">
      <c r="E70868" s="120"/>
      <c r="M70868" s="120"/>
      <c r="N70868" s="120"/>
      <c r="U70868" s="121"/>
      <c r="V70868" s="122"/>
      <c r="W70868" s="123"/>
      <c r="AC70868" s="123"/>
    </row>
    <row r="70869" spans="5:29" s="2" customFormat="1">
      <c r="E70869" s="120"/>
      <c r="M70869" s="120"/>
      <c r="N70869" s="120"/>
      <c r="U70869" s="121"/>
      <c r="V70869" s="122"/>
      <c r="W70869" s="123"/>
      <c r="AC70869" s="123"/>
    </row>
    <row r="70870" spans="5:29" s="2" customFormat="1">
      <c r="E70870" s="120"/>
      <c r="M70870" s="120"/>
      <c r="N70870" s="120"/>
      <c r="U70870" s="121"/>
      <c r="V70870" s="122"/>
      <c r="W70870" s="123"/>
      <c r="AC70870" s="123"/>
    </row>
    <row r="70871" spans="5:29" s="2" customFormat="1">
      <c r="E70871" s="120"/>
      <c r="M70871" s="120"/>
      <c r="N70871" s="120"/>
      <c r="U70871" s="121"/>
      <c r="V70871" s="122"/>
      <c r="W70871" s="123"/>
      <c r="AC70871" s="123"/>
    </row>
    <row r="70872" spans="5:29" s="2" customFormat="1">
      <c r="E70872" s="120"/>
      <c r="M70872" s="120"/>
      <c r="N70872" s="120"/>
      <c r="U70872" s="121"/>
      <c r="V70872" s="122"/>
      <c r="W70872" s="123"/>
      <c r="AC70872" s="123"/>
    </row>
    <row r="70873" spans="5:29" s="2" customFormat="1">
      <c r="E70873" s="120"/>
      <c r="M70873" s="120"/>
      <c r="N70873" s="120"/>
      <c r="U70873" s="121"/>
      <c r="V70873" s="122"/>
      <c r="W70873" s="123"/>
      <c r="AC70873" s="123"/>
    </row>
    <row r="70874" spans="5:29" s="2" customFormat="1">
      <c r="E70874" s="120"/>
      <c r="M70874" s="120"/>
      <c r="N70874" s="120"/>
      <c r="U70874" s="121"/>
      <c r="V70874" s="122"/>
      <c r="W70874" s="123"/>
      <c r="AC70874" s="123"/>
    </row>
    <row r="70875" spans="5:29" s="2" customFormat="1">
      <c r="E70875" s="120"/>
      <c r="M70875" s="120"/>
      <c r="N70875" s="120"/>
      <c r="U70875" s="121"/>
      <c r="V70875" s="122"/>
      <c r="W70875" s="123"/>
      <c r="AC70875" s="123"/>
    </row>
    <row r="70876" spans="5:29" s="2" customFormat="1">
      <c r="E70876" s="120"/>
      <c r="M70876" s="120"/>
      <c r="N70876" s="120"/>
      <c r="U70876" s="121"/>
      <c r="V70876" s="122"/>
      <c r="W70876" s="123"/>
      <c r="AC70876" s="123"/>
    </row>
    <row r="70877" spans="5:29" s="2" customFormat="1">
      <c r="E70877" s="120"/>
      <c r="M70877" s="120"/>
      <c r="N70877" s="120"/>
      <c r="U70877" s="121"/>
      <c r="V70877" s="122"/>
      <c r="W70877" s="123"/>
      <c r="AC70877" s="123"/>
    </row>
    <row r="70878" spans="5:29" s="2" customFormat="1">
      <c r="E70878" s="120"/>
      <c r="M70878" s="120"/>
      <c r="N70878" s="120"/>
      <c r="U70878" s="121"/>
      <c r="V70878" s="122"/>
      <c r="W70878" s="123"/>
      <c r="AC70878" s="123"/>
    </row>
    <row r="70879" spans="5:29" s="2" customFormat="1">
      <c r="E70879" s="120"/>
      <c r="M70879" s="120"/>
      <c r="N70879" s="120"/>
      <c r="U70879" s="121"/>
      <c r="V70879" s="122"/>
      <c r="W70879" s="123"/>
      <c r="AC70879" s="123"/>
    </row>
    <row r="70880" spans="5:29" s="2" customFormat="1">
      <c r="E70880" s="120"/>
      <c r="M70880" s="120"/>
      <c r="N70880" s="120"/>
      <c r="U70880" s="121"/>
      <c r="V70880" s="122"/>
      <c r="W70880" s="123"/>
      <c r="AC70880" s="123"/>
    </row>
    <row r="70881" spans="5:29" s="2" customFormat="1">
      <c r="E70881" s="120"/>
      <c r="M70881" s="120"/>
      <c r="N70881" s="120"/>
      <c r="U70881" s="121"/>
      <c r="V70881" s="122"/>
      <c r="W70881" s="123"/>
      <c r="AC70881" s="123"/>
    </row>
    <row r="70882" spans="5:29" s="2" customFormat="1">
      <c r="E70882" s="120"/>
      <c r="M70882" s="120"/>
      <c r="N70882" s="120"/>
      <c r="U70882" s="121"/>
      <c r="V70882" s="122"/>
      <c r="W70882" s="123"/>
      <c r="AC70882" s="123"/>
    </row>
    <row r="70883" spans="5:29" s="2" customFormat="1">
      <c r="E70883" s="120"/>
      <c r="M70883" s="120"/>
      <c r="N70883" s="120"/>
      <c r="U70883" s="121"/>
      <c r="V70883" s="122"/>
      <c r="W70883" s="123"/>
      <c r="AC70883" s="123"/>
    </row>
    <row r="70884" spans="5:29" s="2" customFormat="1">
      <c r="E70884" s="120"/>
      <c r="M70884" s="120"/>
      <c r="N70884" s="120"/>
      <c r="U70884" s="121"/>
      <c r="V70884" s="122"/>
      <c r="W70884" s="123"/>
      <c r="AC70884" s="123"/>
    </row>
    <row r="70885" spans="5:29" s="2" customFormat="1">
      <c r="E70885" s="120"/>
      <c r="M70885" s="120"/>
      <c r="N70885" s="120"/>
      <c r="U70885" s="121"/>
      <c r="V70885" s="122"/>
      <c r="W70885" s="123"/>
      <c r="AC70885" s="123"/>
    </row>
    <row r="70886" spans="5:29" s="2" customFormat="1">
      <c r="E70886" s="120"/>
      <c r="M70886" s="120"/>
      <c r="N70886" s="120"/>
      <c r="U70886" s="121"/>
      <c r="V70886" s="122"/>
      <c r="W70886" s="123"/>
      <c r="AC70886" s="123"/>
    </row>
    <row r="70887" spans="5:29" s="2" customFormat="1">
      <c r="E70887" s="120"/>
      <c r="M70887" s="120"/>
      <c r="N70887" s="120"/>
      <c r="U70887" s="121"/>
      <c r="V70887" s="122"/>
      <c r="W70887" s="123"/>
      <c r="AC70887" s="123"/>
    </row>
    <row r="70888" spans="5:29" s="2" customFormat="1">
      <c r="E70888" s="120"/>
      <c r="M70888" s="120"/>
      <c r="N70888" s="120"/>
      <c r="U70888" s="121"/>
      <c r="V70888" s="122"/>
      <c r="W70888" s="123"/>
      <c r="AC70888" s="123"/>
    </row>
    <row r="70889" spans="5:29" s="2" customFormat="1">
      <c r="E70889" s="120"/>
      <c r="M70889" s="120"/>
      <c r="N70889" s="120"/>
      <c r="U70889" s="121"/>
      <c r="V70889" s="122"/>
      <c r="W70889" s="123"/>
      <c r="AC70889" s="123"/>
    </row>
    <row r="70890" spans="5:29" s="2" customFormat="1">
      <c r="E70890" s="120"/>
      <c r="M70890" s="120"/>
      <c r="N70890" s="120"/>
      <c r="U70890" s="121"/>
      <c r="V70890" s="122"/>
      <c r="W70890" s="123"/>
      <c r="AC70890" s="123"/>
    </row>
    <row r="70891" spans="5:29" s="2" customFormat="1">
      <c r="E70891" s="120"/>
      <c r="M70891" s="120"/>
      <c r="N70891" s="120"/>
      <c r="U70891" s="121"/>
      <c r="V70891" s="122"/>
      <c r="W70891" s="123"/>
      <c r="AC70891" s="123"/>
    </row>
    <row r="70892" spans="5:29" s="2" customFormat="1">
      <c r="E70892" s="120"/>
      <c r="M70892" s="120"/>
      <c r="N70892" s="120"/>
      <c r="U70892" s="121"/>
      <c r="V70892" s="122"/>
      <c r="W70892" s="123"/>
      <c r="AC70892" s="123"/>
    </row>
    <row r="70893" spans="5:29" s="2" customFormat="1">
      <c r="E70893" s="120"/>
      <c r="M70893" s="120"/>
      <c r="N70893" s="120"/>
      <c r="U70893" s="121"/>
      <c r="V70893" s="122"/>
      <c r="W70893" s="123"/>
      <c r="AC70893" s="123"/>
    </row>
    <row r="70894" spans="5:29" s="2" customFormat="1">
      <c r="E70894" s="120"/>
      <c r="M70894" s="120"/>
      <c r="N70894" s="120"/>
      <c r="U70894" s="121"/>
      <c r="V70894" s="122"/>
      <c r="W70894" s="123"/>
      <c r="AC70894" s="123"/>
    </row>
    <row r="70895" spans="5:29" s="2" customFormat="1">
      <c r="E70895" s="120"/>
      <c r="M70895" s="120"/>
      <c r="N70895" s="120"/>
      <c r="U70895" s="121"/>
      <c r="V70895" s="122"/>
      <c r="W70895" s="123"/>
      <c r="AC70895" s="123"/>
    </row>
    <row r="70896" spans="5:29" s="2" customFormat="1">
      <c r="E70896" s="120"/>
      <c r="M70896" s="120"/>
      <c r="N70896" s="120"/>
      <c r="U70896" s="121"/>
      <c r="V70896" s="122"/>
      <c r="W70896" s="123"/>
      <c r="AC70896" s="123"/>
    </row>
    <row r="70897" spans="5:29" s="2" customFormat="1">
      <c r="E70897" s="120"/>
      <c r="M70897" s="120"/>
      <c r="N70897" s="120"/>
      <c r="U70897" s="121"/>
      <c r="V70897" s="122"/>
      <c r="W70897" s="123"/>
      <c r="AC70897" s="123"/>
    </row>
    <row r="70898" spans="5:29" s="2" customFormat="1">
      <c r="E70898" s="120"/>
      <c r="M70898" s="120"/>
      <c r="N70898" s="120"/>
      <c r="U70898" s="121"/>
      <c r="V70898" s="122"/>
      <c r="W70898" s="123"/>
      <c r="AC70898" s="123"/>
    </row>
    <row r="70899" spans="5:29" s="2" customFormat="1">
      <c r="E70899" s="120"/>
      <c r="M70899" s="120"/>
      <c r="N70899" s="120"/>
      <c r="U70899" s="121"/>
      <c r="V70899" s="122"/>
      <c r="W70899" s="123"/>
      <c r="AC70899" s="123"/>
    </row>
    <row r="70900" spans="5:29" s="2" customFormat="1">
      <c r="E70900" s="120"/>
      <c r="M70900" s="120"/>
      <c r="N70900" s="120"/>
      <c r="U70900" s="121"/>
      <c r="V70900" s="122"/>
      <c r="W70900" s="123"/>
      <c r="AC70900" s="123"/>
    </row>
    <row r="70901" spans="5:29" s="2" customFormat="1">
      <c r="E70901" s="120"/>
      <c r="M70901" s="120"/>
      <c r="N70901" s="120"/>
      <c r="U70901" s="121"/>
      <c r="V70901" s="122"/>
      <c r="W70901" s="123"/>
      <c r="AC70901" s="123"/>
    </row>
    <row r="70902" spans="5:29" s="2" customFormat="1">
      <c r="E70902" s="120"/>
      <c r="M70902" s="120"/>
      <c r="N70902" s="120"/>
      <c r="U70902" s="121"/>
      <c r="V70902" s="122"/>
      <c r="W70902" s="123"/>
      <c r="AC70902" s="123"/>
    </row>
    <row r="70903" spans="5:29" s="2" customFormat="1">
      <c r="E70903" s="120"/>
      <c r="M70903" s="120"/>
      <c r="N70903" s="120"/>
      <c r="U70903" s="121"/>
      <c r="V70903" s="122"/>
      <c r="W70903" s="123"/>
      <c r="AC70903" s="123"/>
    </row>
    <row r="70904" spans="5:29" s="2" customFormat="1">
      <c r="E70904" s="120"/>
      <c r="M70904" s="120"/>
      <c r="N70904" s="120"/>
      <c r="U70904" s="121"/>
      <c r="V70904" s="122"/>
      <c r="W70904" s="123"/>
      <c r="AC70904" s="123"/>
    </row>
    <row r="70905" spans="5:29" s="2" customFormat="1">
      <c r="E70905" s="120"/>
      <c r="M70905" s="120"/>
      <c r="N70905" s="120"/>
      <c r="U70905" s="121"/>
      <c r="V70905" s="122"/>
      <c r="W70905" s="123"/>
      <c r="AC70905" s="123"/>
    </row>
    <row r="70906" spans="5:29" s="2" customFormat="1">
      <c r="E70906" s="120"/>
      <c r="M70906" s="120"/>
      <c r="N70906" s="120"/>
      <c r="U70906" s="121"/>
      <c r="V70906" s="122"/>
      <c r="W70906" s="123"/>
      <c r="AC70906" s="123"/>
    </row>
    <row r="70907" spans="5:29" s="2" customFormat="1">
      <c r="E70907" s="120"/>
      <c r="M70907" s="120"/>
      <c r="N70907" s="120"/>
      <c r="U70907" s="121"/>
      <c r="V70907" s="122"/>
      <c r="W70907" s="123"/>
      <c r="AC70907" s="123"/>
    </row>
    <row r="70908" spans="5:29" s="2" customFormat="1">
      <c r="E70908" s="120"/>
      <c r="M70908" s="120"/>
      <c r="N70908" s="120"/>
      <c r="U70908" s="121"/>
      <c r="V70908" s="122"/>
      <c r="W70908" s="123"/>
      <c r="AC70908" s="123"/>
    </row>
    <row r="70909" spans="5:29" s="2" customFormat="1">
      <c r="E70909" s="120"/>
      <c r="M70909" s="120"/>
      <c r="N70909" s="120"/>
      <c r="U70909" s="121"/>
      <c r="V70909" s="122"/>
      <c r="W70909" s="123"/>
      <c r="AC70909" s="123"/>
    </row>
    <row r="70910" spans="5:29" s="2" customFormat="1">
      <c r="E70910" s="120"/>
      <c r="M70910" s="120"/>
      <c r="N70910" s="120"/>
      <c r="U70910" s="121"/>
      <c r="V70910" s="122"/>
      <c r="W70910" s="123"/>
      <c r="AC70910" s="123"/>
    </row>
    <row r="70911" spans="5:29" s="2" customFormat="1">
      <c r="E70911" s="120"/>
      <c r="M70911" s="120"/>
      <c r="N70911" s="120"/>
      <c r="U70911" s="121"/>
      <c r="V70911" s="122"/>
      <c r="W70911" s="123"/>
      <c r="AC70911" s="123"/>
    </row>
    <row r="70912" spans="5:29" s="2" customFormat="1">
      <c r="E70912" s="120"/>
      <c r="M70912" s="120"/>
      <c r="N70912" s="120"/>
      <c r="U70912" s="121"/>
      <c r="V70912" s="122"/>
      <c r="W70912" s="123"/>
      <c r="AC70912" s="123"/>
    </row>
    <row r="70913" spans="5:29" s="2" customFormat="1">
      <c r="E70913" s="120"/>
      <c r="M70913" s="120"/>
      <c r="N70913" s="120"/>
      <c r="U70913" s="121"/>
      <c r="V70913" s="122"/>
      <c r="W70913" s="123"/>
      <c r="AC70913" s="123"/>
    </row>
    <row r="70914" spans="5:29" s="2" customFormat="1">
      <c r="E70914" s="120"/>
      <c r="M70914" s="120"/>
      <c r="N70914" s="120"/>
      <c r="U70914" s="121"/>
      <c r="V70914" s="122"/>
      <c r="W70914" s="123"/>
      <c r="AC70914" s="123"/>
    </row>
    <row r="70915" spans="5:29" s="2" customFormat="1">
      <c r="E70915" s="120"/>
      <c r="M70915" s="120"/>
      <c r="N70915" s="120"/>
      <c r="U70915" s="121"/>
      <c r="V70915" s="122"/>
      <c r="W70915" s="123"/>
      <c r="AC70915" s="123"/>
    </row>
    <row r="70916" spans="5:29" s="2" customFormat="1">
      <c r="E70916" s="120"/>
      <c r="M70916" s="120"/>
      <c r="N70916" s="120"/>
      <c r="U70916" s="121"/>
      <c r="V70916" s="122"/>
      <c r="W70916" s="123"/>
      <c r="AC70916" s="123"/>
    </row>
    <row r="70917" spans="5:29" s="2" customFormat="1">
      <c r="E70917" s="120"/>
      <c r="M70917" s="120"/>
      <c r="N70917" s="120"/>
      <c r="U70917" s="121"/>
      <c r="V70917" s="122"/>
      <c r="W70917" s="123"/>
      <c r="AC70917" s="123"/>
    </row>
    <row r="70918" spans="5:29" s="2" customFormat="1">
      <c r="E70918" s="120"/>
      <c r="M70918" s="120"/>
      <c r="N70918" s="120"/>
      <c r="U70918" s="121"/>
      <c r="V70918" s="122"/>
      <c r="W70918" s="123"/>
      <c r="AC70918" s="123"/>
    </row>
    <row r="70919" spans="5:29" s="2" customFormat="1">
      <c r="E70919" s="120"/>
      <c r="M70919" s="120"/>
      <c r="N70919" s="120"/>
      <c r="U70919" s="121"/>
      <c r="V70919" s="122"/>
      <c r="W70919" s="123"/>
      <c r="AC70919" s="123"/>
    </row>
    <row r="70920" spans="5:29" s="2" customFormat="1">
      <c r="E70920" s="120"/>
      <c r="M70920" s="120"/>
      <c r="N70920" s="120"/>
      <c r="U70920" s="121"/>
      <c r="V70920" s="122"/>
      <c r="W70920" s="123"/>
      <c r="AC70920" s="123"/>
    </row>
    <row r="70921" spans="5:29" s="2" customFormat="1">
      <c r="E70921" s="120"/>
      <c r="M70921" s="120"/>
      <c r="N70921" s="120"/>
      <c r="U70921" s="121"/>
      <c r="V70921" s="122"/>
      <c r="W70921" s="123"/>
      <c r="AC70921" s="123"/>
    </row>
    <row r="70922" spans="5:29" s="2" customFormat="1">
      <c r="E70922" s="120"/>
      <c r="M70922" s="120"/>
      <c r="N70922" s="120"/>
      <c r="U70922" s="121"/>
      <c r="V70922" s="122"/>
      <c r="W70922" s="123"/>
      <c r="AC70922" s="123"/>
    </row>
    <row r="70923" spans="5:29" s="2" customFormat="1">
      <c r="E70923" s="120"/>
      <c r="M70923" s="120"/>
      <c r="N70923" s="120"/>
      <c r="U70923" s="121"/>
      <c r="V70923" s="122"/>
      <c r="W70923" s="123"/>
      <c r="AC70923" s="123"/>
    </row>
    <row r="70924" spans="5:29" s="2" customFormat="1">
      <c r="E70924" s="120"/>
      <c r="M70924" s="120"/>
      <c r="N70924" s="120"/>
      <c r="U70924" s="121"/>
      <c r="V70924" s="122"/>
      <c r="W70924" s="123"/>
      <c r="AC70924" s="123"/>
    </row>
    <row r="70925" spans="5:29" s="2" customFormat="1">
      <c r="E70925" s="120"/>
      <c r="M70925" s="120"/>
      <c r="N70925" s="120"/>
      <c r="U70925" s="121"/>
      <c r="V70925" s="122"/>
      <c r="W70925" s="123"/>
      <c r="AC70925" s="123"/>
    </row>
    <row r="70926" spans="5:29" s="2" customFormat="1">
      <c r="E70926" s="120"/>
      <c r="M70926" s="120"/>
      <c r="N70926" s="120"/>
      <c r="U70926" s="121"/>
      <c r="V70926" s="122"/>
      <c r="W70926" s="123"/>
      <c r="AC70926" s="123"/>
    </row>
    <row r="70927" spans="5:29" s="2" customFormat="1">
      <c r="E70927" s="120"/>
      <c r="M70927" s="120"/>
      <c r="N70927" s="120"/>
      <c r="U70927" s="121"/>
      <c r="V70927" s="122"/>
      <c r="W70927" s="123"/>
      <c r="AC70927" s="123"/>
    </row>
    <row r="70928" spans="5:29" s="2" customFormat="1">
      <c r="E70928" s="120"/>
      <c r="M70928" s="120"/>
      <c r="N70928" s="120"/>
      <c r="U70928" s="121"/>
      <c r="V70928" s="122"/>
      <c r="W70928" s="123"/>
      <c r="AC70928" s="123"/>
    </row>
    <row r="70929" spans="5:29" s="2" customFormat="1">
      <c r="E70929" s="120"/>
      <c r="M70929" s="120"/>
      <c r="N70929" s="120"/>
      <c r="U70929" s="121"/>
      <c r="V70929" s="122"/>
      <c r="W70929" s="123"/>
      <c r="AC70929" s="123"/>
    </row>
    <row r="70930" spans="5:29" s="2" customFormat="1">
      <c r="E70930" s="120"/>
      <c r="M70930" s="120"/>
      <c r="N70930" s="120"/>
      <c r="U70930" s="121"/>
      <c r="V70930" s="122"/>
      <c r="W70930" s="123"/>
      <c r="AC70930" s="123"/>
    </row>
    <row r="70931" spans="5:29" s="2" customFormat="1">
      <c r="E70931" s="120"/>
      <c r="M70931" s="120"/>
      <c r="N70931" s="120"/>
      <c r="U70931" s="121"/>
      <c r="V70931" s="122"/>
      <c r="W70931" s="123"/>
      <c r="AC70931" s="123"/>
    </row>
    <row r="70932" spans="5:29" s="2" customFormat="1">
      <c r="E70932" s="120"/>
      <c r="M70932" s="120"/>
      <c r="N70932" s="120"/>
      <c r="U70932" s="121"/>
      <c r="V70932" s="122"/>
      <c r="W70932" s="123"/>
      <c r="AC70932" s="123"/>
    </row>
    <row r="70933" spans="5:29" s="2" customFormat="1">
      <c r="E70933" s="120"/>
      <c r="M70933" s="120"/>
      <c r="N70933" s="120"/>
      <c r="U70933" s="121"/>
      <c r="V70933" s="122"/>
      <c r="W70933" s="123"/>
      <c r="AC70933" s="123"/>
    </row>
    <row r="70934" spans="5:29" s="2" customFormat="1">
      <c r="E70934" s="120"/>
      <c r="M70934" s="120"/>
      <c r="N70934" s="120"/>
      <c r="U70934" s="121"/>
      <c r="V70934" s="122"/>
      <c r="W70934" s="123"/>
      <c r="AC70934" s="123"/>
    </row>
    <row r="70935" spans="5:29" s="2" customFormat="1">
      <c r="E70935" s="120"/>
      <c r="M70935" s="120"/>
      <c r="N70935" s="120"/>
      <c r="U70935" s="121"/>
      <c r="V70935" s="122"/>
      <c r="W70935" s="123"/>
      <c r="AC70935" s="123"/>
    </row>
    <row r="70936" spans="5:29" s="2" customFormat="1">
      <c r="E70936" s="120"/>
      <c r="M70936" s="120"/>
      <c r="N70936" s="120"/>
      <c r="U70936" s="121"/>
      <c r="V70936" s="122"/>
      <c r="W70936" s="123"/>
      <c r="AC70936" s="123"/>
    </row>
    <row r="70937" spans="5:29" s="2" customFormat="1">
      <c r="E70937" s="120"/>
      <c r="M70937" s="120"/>
      <c r="N70937" s="120"/>
      <c r="U70937" s="121"/>
      <c r="V70937" s="122"/>
      <c r="W70937" s="123"/>
      <c r="AC70937" s="123"/>
    </row>
    <row r="70938" spans="5:29" s="2" customFormat="1">
      <c r="E70938" s="120"/>
      <c r="M70938" s="120"/>
      <c r="N70938" s="120"/>
      <c r="U70938" s="121"/>
      <c r="V70938" s="122"/>
      <c r="W70938" s="123"/>
      <c r="AC70938" s="123"/>
    </row>
    <row r="70939" spans="5:29" s="2" customFormat="1">
      <c r="E70939" s="120"/>
      <c r="M70939" s="120"/>
      <c r="N70939" s="120"/>
      <c r="U70939" s="121"/>
      <c r="V70939" s="122"/>
      <c r="W70939" s="123"/>
      <c r="AC70939" s="123"/>
    </row>
    <row r="70940" spans="5:29" s="2" customFormat="1">
      <c r="E70940" s="120"/>
      <c r="M70940" s="120"/>
      <c r="N70940" s="120"/>
      <c r="U70940" s="121"/>
      <c r="V70940" s="122"/>
      <c r="W70940" s="123"/>
      <c r="AC70940" s="123"/>
    </row>
    <row r="70941" spans="5:29" s="2" customFormat="1">
      <c r="E70941" s="120"/>
      <c r="M70941" s="120"/>
      <c r="N70941" s="120"/>
      <c r="U70941" s="121"/>
      <c r="V70941" s="122"/>
      <c r="W70941" s="123"/>
      <c r="AC70941" s="123"/>
    </row>
    <row r="70942" spans="5:29" s="2" customFormat="1">
      <c r="E70942" s="120"/>
      <c r="M70942" s="120"/>
      <c r="N70942" s="120"/>
      <c r="U70942" s="121"/>
      <c r="V70942" s="122"/>
      <c r="W70942" s="123"/>
      <c r="AC70942" s="123"/>
    </row>
    <row r="70943" spans="5:29" s="2" customFormat="1">
      <c r="E70943" s="120"/>
      <c r="M70943" s="120"/>
      <c r="N70943" s="120"/>
      <c r="U70943" s="121"/>
      <c r="V70943" s="122"/>
      <c r="W70943" s="123"/>
      <c r="AC70943" s="123"/>
    </row>
    <row r="70944" spans="5:29" s="2" customFormat="1">
      <c r="E70944" s="120"/>
      <c r="M70944" s="120"/>
      <c r="N70944" s="120"/>
      <c r="U70944" s="121"/>
      <c r="V70944" s="122"/>
      <c r="W70944" s="123"/>
      <c r="AC70944" s="123"/>
    </row>
    <row r="70945" spans="5:29" s="2" customFormat="1">
      <c r="E70945" s="120"/>
      <c r="M70945" s="120"/>
      <c r="N70945" s="120"/>
      <c r="U70945" s="121"/>
      <c r="V70945" s="122"/>
      <c r="W70945" s="123"/>
      <c r="AC70945" s="123"/>
    </row>
    <row r="70946" spans="5:29" s="2" customFormat="1">
      <c r="E70946" s="120"/>
      <c r="M70946" s="120"/>
      <c r="N70946" s="120"/>
      <c r="U70946" s="121"/>
      <c r="V70946" s="122"/>
      <c r="W70946" s="123"/>
      <c r="AC70946" s="123"/>
    </row>
    <row r="70947" spans="5:29" s="2" customFormat="1">
      <c r="E70947" s="120"/>
      <c r="M70947" s="120"/>
      <c r="N70947" s="120"/>
      <c r="U70947" s="121"/>
      <c r="V70947" s="122"/>
      <c r="W70947" s="123"/>
      <c r="AC70947" s="123"/>
    </row>
    <row r="70948" spans="5:29" s="2" customFormat="1">
      <c r="E70948" s="120"/>
      <c r="M70948" s="120"/>
      <c r="N70948" s="120"/>
      <c r="U70948" s="121"/>
      <c r="V70948" s="122"/>
      <c r="W70948" s="123"/>
      <c r="AC70948" s="123"/>
    </row>
    <row r="70949" spans="5:29" s="2" customFormat="1">
      <c r="E70949" s="120"/>
      <c r="M70949" s="120"/>
      <c r="N70949" s="120"/>
      <c r="U70949" s="121"/>
      <c r="V70949" s="122"/>
      <c r="W70949" s="123"/>
      <c r="AC70949" s="123"/>
    </row>
    <row r="70950" spans="5:29" s="2" customFormat="1">
      <c r="E70950" s="120"/>
      <c r="M70950" s="120"/>
      <c r="N70950" s="120"/>
      <c r="U70950" s="121"/>
      <c r="V70950" s="122"/>
      <c r="W70950" s="123"/>
      <c r="AC70950" s="123"/>
    </row>
    <row r="70951" spans="5:29" s="2" customFormat="1">
      <c r="E70951" s="120"/>
      <c r="M70951" s="120"/>
      <c r="N70951" s="120"/>
      <c r="U70951" s="121"/>
      <c r="V70951" s="122"/>
      <c r="W70951" s="123"/>
      <c r="AC70951" s="123"/>
    </row>
    <row r="70952" spans="5:29" s="2" customFormat="1">
      <c r="E70952" s="120"/>
      <c r="M70952" s="120"/>
      <c r="N70952" s="120"/>
      <c r="U70952" s="121"/>
      <c r="V70952" s="122"/>
      <c r="W70952" s="123"/>
      <c r="AC70952" s="123"/>
    </row>
    <row r="70953" spans="5:29" s="2" customFormat="1">
      <c r="E70953" s="120"/>
      <c r="M70953" s="120"/>
      <c r="N70953" s="120"/>
      <c r="U70953" s="121"/>
      <c r="V70953" s="122"/>
      <c r="W70953" s="123"/>
      <c r="AC70953" s="123"/>
    </row>
    <row r="70954" spans="5:29" s="2" customFormat="1">
      <c r="E70954" s="120"/>
      <c r="M70954" s="120"/>
      <c r="N70954" s="120"/>
      <c r="U70954" s="121"/>
      <c r="V70954" s="122"/>
      <c r="W70954" s="123"/>
      <c r="AC70954" s="123"/>
    </row>
    <row r="70955" spans="5:29" s="2" customFormat="1">
      <c r="E70955" s="120"/>
      <c r="M70955" s="120"/>
      <c r="N70955" s="120"/>
      <c r="U70955" s="121"/>
      <c r="V70955" s="122"/>
      <c r="W70955" s="123"/>
      <c r="AC70955" s="123"/>
    </row>
    <row r="70956" spans="5:29" s="2" customFormat="1">
      <c r="E70956" s="120"/>
      <c r="M70956" s="120"/>
      <c r="N70956" s="120"/>
      <c r="U70956" s="121"/>
      <c r="V70956" s="122"/>
      <c r="W70956" s="123"/>
      <c r="AC70956" s="123"/>
    </row>
    <row r="70957" spans="5:29" s="2" customFormat="1">
      <c r="E70957" s="120"/>
      <c r="M70957" s="120"/>
      <c r="N70957" s="120"/>
      <c r="U70957" s="121"/>
      <c r="V70957" s="122"/>
      <c r="W70957" s="123"/>
      <c r="AC70957" s="123"/>
    </row>
    <row r="70958" spans="5:29" s="2" customFormat="1">
      <c r="E70958" s="120"/>
      <c r="M70958" s="120"/>
      <c r="N70958" s="120"/>
      <c r="U70958" s="121"/>
      <c r="V70958" s="122"/>
      <c r="W70958" s="123"/>
      <c r="AC70958" s="123"/>
    </row>
    <row r="70959" spans="5:29" s="2" customFormat="1">
      <c r="E70959" s="120"/>
      <c r="M70959" s="120"/>
      <c r="N70959" s="120"/>
      <c r="U70959" s="121"/>
      <c r="V70959" s="122"/>
      <c r="W70959" s="123"/>
      <c r="AC70959" s="123"/>
    </row>
    <row r="70960" spans="5:29" s="2" customFormat="1">
      <c r="E70960" s="120"/>
      <c r="M70960" s="120"/>
      <c r="N70960" s="120"/>
      <c r="U70960" s="121"/>
      <c r="V70960" s="122"/>
      <c r="W70960" s="123"/>
      <c r="AC70960" s="123"/>
    </row>
    <row r="70961" spans="5:29" s="2" customFormat="1">
      <c r="E70961" s="120"/>
      <c r="M70961" s="120"/>
      <c r="N70961" s="120"/>
      <c r="U70961" s="121"/>
      <c r="V70961" s="122"/>
      <c r="W70961" s="123"/>
      <c r="AC70961" s="123"/>
    </row>
    <row r="70962" spans="5:29" s="2" customFormat="1">
      <c r="E70962" s="120"/>
      <c r="M70962" s="120"/>
      <c r="N70962" s="120"/>
      <c r="U70962" s="121"/>
      <c r="V70962" s="122"/>
      <c r="W70962" s="123"/>
      <c r="AC70962" s="123"/>
    </row>
    <row r="70963" spans="5:29" s="2" customFormat="1">
      <c r="E70963" s="120"/>
      <c r="M70963" s="120"/>
      <c r="N70963" s="120"/>
      <c r="U70963" s="121"/>
      <c r="V70963" s="122"/>
      <c r="W70963" s="123"/>
      <c r="AC70963" s="123"/>
    </row>
    <row r="70964" spans="5:29" s="2" customFormat="1">
      <c r="E70964" s="120"/>
      <c r="M70964" s="120"/>
      <c r="N70964" s="120"/>
      <c r="U70964" s="121"/>
      <c r="V70964" s="122"/>
      <c r="W70964" s="123"/>
      <c r="AC70964" s="123"/>
    </row>
    <row r="70965" spans="5:29" s="2" customFormat="1">
      <c r="E70965" s="120"/>
      <c r="M70965" s="120"/>
      <c r="N70965" s="120"/>
      <c r="U70965" s="121"/>
      <c r="V70965" s="122"/>
      <c r="W70965" s="123"/>
      <c r="AC70965" s="123"/>
    </row>
    <row r="70966" spans="5:29" s="2" customFormat="1">
      <c r="E70966" s="120"/>
      <c r="M70966" s="120"/>
      <c r="N70966" s="120"/>
      <c r="U70966" s="121"/>
      <c r="V70966" s="122"/>
      <c r="W70966" s="123"/>
      <c r="AC70966" s="123"/>
    </row>
    <row r="70967" spans="5:29" s="2" customFormat="1">
      <c r="E70967" s="120"/>
      <c r="M70967" s="120"/>
      <c r="N70967" s="120"/>
      <c r="U70967" s="121"/>
      <c r="V70967" s="122"/>
      <c r="W70967" s="123"/>
      <c r="AC70967" s="123"/>
    </row>
    <row r="70968" spans="5:29" s="2" customFormat="1">
      <c r="E70968" s="120"/>
      <c r="M70968" s="120"/>
      <c r="N70968" s="120"/>
      <c r="U70968" s="121"/>
      <c r="V70968" s="122"/>
      <c r="W70968" s="123"/>
      <c r="AC70968" s="123"/>
    </row>
    <row r="70969" spans="5:29" s="2" customFormat="1">
      <c r="E70969" s="120"/>
      <c r="M70969" s="120"/>
      <c r="N70969" s="120"/>
      <c r="U70969" s="121"/>
      <c r="V70969" s="122"/>
      <c r="W70969" s="123"/>
      <c r="AC70969" s="123"/>
    </row>
    <row r="70970" spans="5:29" s="2" customFormat="1">
      <c r="E70970" s="120"/>
      <c r="M70970" s="120"/>
      <c r="N70970" s="120"/>
      <c r="U70970" s="121"/>
      <c r="V70970" s="122"/>
      <c r="W70970" s="123"/>
      <c r="AC70970" s="123"/>
    </row>
    <row r="70971" spans="5:29" s="2" customFormat="1">
      <c r="E70971" s="120"/>
      <c r="M70971" s="120"/>
      <c r="N70971" s="120"/>
      <c r="U70971" s="121"/>
      <c r="V70971" s="122"/>
      <c r="W70971" s="123"/>
      <c r="AC70971" s="123"/>
    </row>
    <row r="70972" spans="5:29" s="2" customFormat="1">
      <c r="E70972" s="120"/>
      <c r="M70972" s="120"/>
      <c r="N70972" s="120"/>
      <c r="U70972" s="121"/>
      <c r="V70972" s="122"/>
      <c r="W70972" s="123"/>
      <c r="AC70972" s="123"/>
    </row>
    <row r="70973" spans="5:29" s="2" customFormat="1">
      <c r="E70973" s="120"/>
      <c r="M70973" s="120"/>
      <c r="N70973" s="120"/>
      <c r="U70973" s="121"/>
      <c r="V70973" s="122"/>
      <c r="W70973" s="123"/>
      <c r="AC70973" s="123"/>
    </row>
    <row r="70974" spans="5:29" s="2" customFormat="1">
      <c r="E70974" s="120"/>
      <c r="M70974" s="120"/>
      <c r="N70974" s="120"/>
      <c r="U70974" s="121"/>
      <c r="V70974" s="122"/>
      <c r="W70974" s="123"/>
      <c r="AC70974" s="123"/>
    </row>
    <row r="70975" spans="5:29" s="2" customFormat="1">
      <c r="E70975" s="120"/>
      <c r="M70975" s="120"/>
      <c r="N70975" s="120"/>
      <c r="U70975" s="121"/>
      <c r="V70975" s="122"/>
      <c r="W70975" s="123"/>
      <c r="AC70975" s="123"/>
    </row>
    <row r="70976" spans="5:29" s="2" customFormat="1">
      <c r="E70976" s="120"/>
      <c r="M70976" s="120"/>
      <c r="N70976" s="120"/>
      <c r="U70976" s="121"/>
      <c r="V70976" s="122"/>
      <c r="W70976" s="123"/>
      <c r="AC70976" s="123"/>
    </row>
    <row r="70977" spans="5:29" s="2" customFormat="1">
      <c r="E70977" s="120"/>
      <c r="M70977" s="120"/>
      <c r="N70977" s="120"/>
      <c r="U70977" s="121"/>
      <c r="V70977" s="122"/>
      <c r="W70977" s="123"/>
      <c r="AC70977" s="123"/>
    </row>
    <row r="70978" spans="5:29" s="2" customFormat="1">
      <c r="E70978" s="120"/>
      <c r="M70978" s="120"/>
      <c r="N70978" s="120"/>
      <c r="U70978" s="121"/>
      <c r="V70978" s="122"/>
      <c r="W70978" s="123"/>
      <c r="AC70978" s="123"/>
    </row>
    <row r="70979" spans="5:29" s="2" customFormat="1">
      <c r="E70979" s="120"/>
      <c r="M70979" s="120"/>
      <c r="N70979" s="120"/>
      <c r="U70979" s="121"/>
      <c r="V70979" s="122"/>
      <c r="W70979" s="123"/>
      <c r="AC70979" s="123"/>
    </row>
    <row r="70980" spans="5:29" s="2" customFormat="1">
      <c r="E70980" s="120"/>
      <c r="M70980" s="120"/>
      <c r="N70980" s="120"/>
      <c r="U70980" s="121"/>
      <c r="V70980" s="122"/>
      <c r="W70980" s="123"/>
      <c r="AC70980" s="123"/>
    </row>
    <row r="70981" spans="5:29" s="2" customFormat="1">
      <c r="E70981" s="120"/>
      <c r="M70981" s="120"/>
      <c r="N70981" s="120"/>
      <c r="U70981" s="121"/>
      <c r="V70981" s="122"/>
      <c r="W70981" s="123"/>
      <c r="AC70981" s="123"/>
    </row>
    <row r="70982" spans="5:29" s="2" customFormat="1">
      <c r="E70982" s="120"/>
      <c r="M70982" s="120"/>
      <c r="N70982" s="120"/>
      <c r="U70982" s="121"/>
      <c r="V70982" s="122"/>
      <c r="W70982" s="123"/>
      <c r="AC70982" s="123"/>
    </row>
    <row r="70983" spans="5:29" s="2" customFormat="1">
      <c r="E70983" s="120"/>
      <c r="M70983" s="120"/>
      <c r="N70983" s="120"/>
      <c r="U70983" s="121"/>
      <c r="V70983" s="122"/>
      <c r="W70983" s="123"/>
      <c r="AC70983" s="123"/>
    </row>
    <row r="70984" spans="5:29" s="2" customFormat="1">
      <c r="E70984" s="120"/>
      <c r="M70984" s="120"/>
      <c r="N70984" s="120"/>
      <c r="U70984" s="121"/>
      <c r="V70984" s="122"/>
      <c r="W70984" s="123"/>
      <c r="AC70984" s="123"/>
    </row>
    <row r="70985" spans="5:29" s="2" customFormat="1">
      <c r="E70985" s="120"/>
      <c r="M70985" s="120"/>
      <c r="N70985" s="120"/>
      <c r="U70985" s="121"/>
      <c r="V70985" s="122"/>
      <c r="W70985" s="123"/>
      <c r="AC70985" s="123"/>
    </row>
    <row r="70986" spans="5:29" s="2" customFormat="1">
      <c r="E70986" s="120"/>
      <c r="M70986" s="120"/>
      <c r="N70986" s="120"/>
      <c r="U70986" s="121"/>
      <c r="V70986" s="122"/>
      <c r="W70986" s="123"/>
      <c r="AC70986" s="123"/>
    </row>
    <row r="70987" spans="5:29" s="2" customFormat="1">
      <c r="E70987" s="120"/>
      <c r="M70987" s="120"/>
      <c r="N70987" s="120"/>
      <c r="U70987" s="121"/>
      <c r="V70987" s="122"/>
      <c r="W70987" s="123"/>
      <c r="AC70987" s="123"/>
    </row>
    <row r="70988" spans="5:29" s="2" customFormat="1">
      <c r="E70988" s="120"/>
      <c r="M70988" s="120"/>
      <c r="N70988" s="120"/>
      <c r="U70988" s="121"/>
      <c r="V70988" s="122"/>
      <c r="W70988" s="123"/>
      <c r="AC70988" s="123"/>
    </row>
    <row r="70989" spans="5:29" s="2" customFormat="1">
      <c r="E70989" s="120"/>
      <c r="M70989" s="120"/>
      <c r="N70989" s="120"/>
      <c r="U70989" s="121"/>
      <c r="V70989" s="122"/>
      <c r="W70989" s="123"/>
      <c r="AC70989" s="123"/>
    </row>
    <row r="70990" spans="5:29" s="2" customFormat="1">
      <c r="E70990" s="120"/>
      <c r="M70990" s="120"/>
      <c r="N70990" s="120"/>
      <c r="U70990" s="121"/>
      <c r="V70990" s="122"/>
      <c r="W70990" s="123"/>
      <c r="AC70990" s="123"/>
    </row>
    <row r="70991" spans="5:29" s="2" customFormat="1">
      <c r="E70991" s="120"/>
      <c r="M70991" s="120"/>
      <c r="N70991" s="120"/>
      <c r="U70991" s="121"/>
      <c r="V70991" s="122"/>
      <c r="W70991" s="123"/>
      <c r="AC70991" s="123"/>
    </row>
    <row r="70992" spans="5:29" s="2" customFormat="1">
      <c r="E70992" s="120"/>
      <c r="M70992" s="120"/>
      <c r="N70992" s="120"/>
      <c r="U70992" s="121"/>
      <c r="V70992" s="122"/>
      <c r="W70992" s="123"/>
      <c r="AC70992" s="123"/>
    </row>
    <row r="70993" spans="5:29" s="2" customFormat="1">
      <c r="E70993" s="120"/>
      <c r="M70993" s="120"/>
      <c r="N70993" s="120"/>
      <c r="U70993" s="121"/>
      <c r="V70993" s="122"/>
      <c r="W70993" s="123"/>
      <c r="AC70993" s="123"/>
    </row>
    <row r="70994" spans="5:29" s="2" customFormat="1">
      <c r="E70994" s="120"/>
      <c r="M70994" s="120"/>
      <c r="N70994" s="120"/>
      <c r="U70994" s="121"/>
      <c r="V70994" s="122"/>
      <c r="W70994" s="123"/>
      <c r="AC70994" s="123"/>
    </row>
    <row r="70995" spans="5:29" s="2" customFormat="1">
      <c r="E70995" s="120"/>
      <c r="M70995" s="120"/>
      <c r="N70995" s="120"/>
      <c r="U70995" s="121"/>
      <c r="V70995" s="122"/>
      <c r="W70995" s="123"/>
      <c r="AC70995" s="123"/>
    </row>
    <row r="70996" spans="5:29" s="2" customFormat="1">
      <c r="E70996" s="120"/>
      <c r="M70996" s="120"/>
      <c r="N70996" s="120"/>
      <c r="U70996" s="121"/>
      <c r="V70996" s="122"/>
      <c r="W70996" s="123"/>
      <c r="AC70996" s="123"/>
    </row>
    <row r="70997" spans="5:29" s="2" customFormat="1">
      <c r="E70997" s="120"/>
      <c r="M70997" s="120"/>
      <c r="N70997" s="120"/>
      <c r="U70997" s="121"/>
      <c r="V70997" s="122"/>
      <c r="W70997" s="123"/>
      <c r="AC70997" s="123"/>
    </row>
    <row r="70998" spans="5:29" s="2" customFormat="1">
      <c r="E70998" s="120"/>
      <c r="M70998" s="120"/>
      <c r="N70998" s="120"/>
      <c r="U70998" s="121"/>
      <c r="V70998" s="122"/>
      <c r="W70998" s="123"/>
      <c r="AC70998" s="123"/>
    </row>
    <row r="70999" spans="5:29" s="2" customFormat="1">
      <c r="E70999" s="120"/>
      <c r="M70999" s="120"/>
      <c r="N70999" s="120"/>
      <c r="U70999" s="121"/>
      <c r="V70999" s="122"/>
      <c r="W70999" s="123"/>
      <c r="AC70999" s="123"/>
    </row>
    <row r="71000" spans="5:29" s="2" customFormat="1">
      <c r="E71000" s="120"/>
      <c r="M71000" s="120"/>
      <c r="N71000" s="120"/>
      <c r="U71000" s="121"/>
      <c r="V71000" s="122"/>
      <c r="W71000" s="123"/>
      <c r="AC71000" s="123"/>
    </row>
    <row r="71001" spans="5:29" s="2" customFormat="1">
      <c r="E71001" s="120"/>
      <c r="M71001" s="120"/>
      <c r="N71001" s="120"/>
      <c r="U71001" s="121"/>
      <c r="V71001" s="122"/>
      <c r="W71001" s="123"/>
      <c r="AC71001" s="123"/>
    </row>
    <row r="71002" spans="5:29" s="2" customFormat="1">
      <c r="E71002" s="120"/>
      <c r="M71002" s="120"/>
      <c r="N71002" s="120"/>
      <c r="U71002" s="121"/>
      <c r="V71002" s="122"/>
      <c r="W71002" s="123"/>
      <c r="AC71002" s="123"/>
    </row>
    <row r="71003" spans="5:29" s="2" customFormat="1">
      <c r="E71003" s="120"/>
      <c r="M71003" s="120"/>
      <c r="N71003" s="120"/>
      <c r="U71003" s="121"/>
      <c r="V71003" s="122"/>
      <c r="W71003" s="123"/>
      <c r="AC71003" s="123"/>
    </row>
    <row r="71004" spans="5:29" s="2" customFormat="1">
      <c r="E71004" s="120"/>
      <c r="M71004" s="120"/>
      <c r="N71004" s="120"/>
      <c r="U71004" s="121"/>
      <c r="V71004" s="122"/>
      <c r="W71004" s="123"/>
      <c r="AC71004" s="123"/>
    </row>
    <row r="71005" spans="5:29" s="2" customFormat="1">
      <c r="E71005" s="120"/>
      <c r="M71005" s="120"/>
      <c r="N71005" s="120"/>
      <c r="U71005" s="121"/>
      <c r="V71005" s="122"/>
      <c r="W71005" s="123"/>
      <c r="AC71005" s="123"/>
    </row>
    <row r="71006" spans="5:29" s="2" customFormat="1">
      <c r="E71006" s="120"/>
      <c r="M71006" s="120"/>
      <c r="N71006" s="120"/>
      <c r="U71006" s="121"/>
      <c r="V71006" s="122"/>
      <c r="W71006" s="123"/>
      <c r="AC71006" s="123"/>
    </row>
    <row r="71007" spans="5:29" s="2" customFormat="1">
      <c r="E71007" s="120"/>
      <c r="M71007" s="120"/>
      <c r="N71007" s="120"/>
      <c r="U71007" s="121"/>
      <c r="V71007" s="122"/>
      <c r="W71007" s="123"/>
      <c r="AC71007" s="123"/>
    </row>
    <row r="71008" spans="5:29" s="2" customFormat="1">
      <c r="E71008" s="120"/>
      <c r="M71008" s="120"/>
      <c r="N71008" s="120"/>
      <c r="U71008" s="121"/>
      <c r="V71008" s="122"/>
      <c r="W71008" s="123"/>
      <c r="AC71008" s="123"/>
    </row>
    <row r="71009" spans="5:29" s="2" customFormat="1">
      <c r="E71009" s="120"/>
      <c r="M71009" s="120"/>
      <c r="N71009" s="120"/>
      <c r="U71009" s="121"/>
      <c r="V71009" s="122"/>
      <c r="W71009" s="123"/>
      <c r="AC71009" s="123"/>
    </row>
    <row r="71010" spans="5:29" s="2" customFormat="1">
      <c r="E71010" s="120"/>
      <c r="M71010" s="120"/>
      <c r="N71010" s="120"/>
      <c r="U71010" s="121"/>
      <c r="V71010" s="122"/>
      <c r="W71010" s="123"/>
      <c r="AC71010" s="123"/>
    </row>
    <row r="71011" spans="5:29" s="2" customFormat="1">
      <c r="E71011" s="120"/>
      <c r="M71011" s="120"/>
      <c r="N71011" s="120"/>
      <c r="U71011" s="121"/>
      <c r="V71011" s="122"/>
      <c r="W71011" s="123"/>
      <c r="AC71011" s="123"/>
    </row>
    <row r="71012" spans="5:29" s="2" customFormat="1">
      <c r="E71012" s="120"/>
      <c r="M71012" s="120"/>
      <c r="N71012" s="120"/>
      <c r="U71012" s="121"/>
      <c r="V71012" s="122"/>
      <c r="W71012" s="123"/>
      <c r="AC71012" s="123"/>
    </row>
    <row r="71013" spans="5:29" s="2" customFormat="1">
      <c r="E71013" s="120"/>
      <c r="M71013" s="120"/>
      <c r="N71013" s="120"/>
      <c r="U71013" s="121"/>
      <c r="V71013" s="122"/>
      <c r="W71013" s="123"/>
      <c r="AC71013" s="123"/>
    </row>
    <row r="71014" spans="5:29" s="2" customFormat="1">
      <c r="E71014" s="120"/>
      <c r="M71014" s="120"/>
      <c r="N71014" s="120"/>
      <c r="U71014" s="121"/>
      <c r="V71014" s="122"/>
      <c r="W71014" s="123"/>
      <c r="AC71014" s="123"/>
    </row>
    <row r="71015" spans="5:29" s="2" customFormat="1">
      <c r="E71015" s="120"/>
      <c r="M71015" s="120"/>
      <c r="N71015" s="120"/>
      <c r="U71015" s="121"/>
      <c r="V71015" s="122"/>
      <c r="W71015" s="123"/>
      <c r="AC71015" s="123"/>
    </row>
    <row r="71016" spans="5:29" s="2" customFormat="1">
      <c r="E71016" s="120"/>
      <c r="M71016" s="120"/>
      <c r="N71016" s="120"/>
      <c r="U71016" s="121"/>
      <c r="V71016" s="122"/>
      <c r="W71016" s="123"/>
      <c r="AC71016" s="123"/>
    </row>
    <row r="71017" spans="5:29" s="2" customFormat="1">
      <c r="E71017" s="120"/>
      <c r="M71017" s="120"/>
      <c r="N71017" s="120"/>
      <c r="U71017" s="121"/>
      <c r="V71017" s="122"/>
      <c r="W71017" s="123"/>
      <c r="AC71017" s="123"/>
    </row>
    <row r="71018" spans="5:29" s="2" customFormat="1">
      <c r="E71018" s="120"/>
      <c r="M71018" s="120"/>
      <c r="N71018" s="120"/>
      <c r="U71018" s="121"/>
      <c r="V71018" s="122"/>
      <c r="W71018" s="123"/>
      <c r="AC71018" s="123"/>
    </row>
    <row r="71019" spans="5:29" s="2" customFormat="1">
      <c r="E71019" s="120"/>
      <c r="M71019" s="120"/>
      <c r="N71019" s="120"/>
      <c r="U71019" s="121"/>
      <c r="V71019" s="122"/>
      <c r="W71019" s="123"/>
      <c r="AC71019" s="123"/>
    </row>
    <row r="71020" spans="5:29" s="2" customFormat="1">
      <c r="E71020" s="120"/>
      <c r="M71020" s="120"/>
      <c r="N71020" s="120"/>
      <c r="U71020" s="121"/>
      <c r="V71020" s="122"/>
      <c r="W71020" s="123"/>
      <c r="AC71020" s="123"/>
    </row>
    <row r="71021" spans="5:29" s="2" customFormat="1">
      <c r="E71021" s="120"/>
      <c r="M71021" s="120"/>
      <c r="N71021" s="120"/>
      <c r="U71021" s="121"/>
      <c r="V71021" s="122"/>
      <c r="W71021" s="123"/>
      <c r="AC71021" s="123"/>
    </row>
    <row r="71022" spans="5:29" s="2" customFormat="1">
      <c r="E71022" s="120"/>
      <c r="M71022" s="120"/>
      <c r="N71022" s="120"/>
      <c r="U71022" s="121"/>
      <c r="V71022" s="122"/>
      <c r="W71022" s="123"/>
      <c r="AC71022" s="123"/>
    </row>
    <row r="71023" spans="5:29" s="2" customFormat="1">
      <c r="E71023" s="120"/>
      <c r="M71023" s="120"/>
      <c r="N71023" s="120"/>
      <c r="U71023" s="121"/>
      <c r="V71023" s="122"/>
      <c r="W71023" s="123"/>
      <c r="AC71023" s="123"/>
    </row>
    <row r="71024" spans="5:29" s="2" customFormat="1">
      <c r="E71024" s="120"/>
      <c r="M71024" s="120"/>
      <c r="N71024" s="120"/>
      <c r="U71024" s="121"/>
      <c r="V71024" s="122"/>
      <c r="W71024" s="123"/>
      <c r="AC71024" s="123"/>
    </row>
    <row r="71025" spans="5:29" s="2" customFormat="1">
      <c r="E71025" s="120"/>
      <c r="M71025" s="120"/>
      <c r="N71025" s="120"/>
      <c r="U71025" s="121"/>
      <c r="V71025" s="122"/>
      <c r="W71025" s="123"/>
      <c r="AC71025" s="123"/>
    </row>
    <row r="71026" spans="5:29" s="2" customFormat="1">
      <c r="E71026" s="120"/>
      <c r="M71026" s="120"/>
      <c r="N71026" s="120"/>
      <c r="U71026" s="121"/>
      <c r="V71026" s="122"/>
      <c r="W71026" s="123"/>
      <c r="AC71026" s="123"/>
    </row>
    <row r="71027" spans="5:29" s="2" customFormat="1">
      <c r="E71027" s="120"/>
      <c r="M71027" s="120"/>
      <c r="N71027" s="120"/>
      <c r="U71027" s="121"/>
      <c r="V71027" s="122"/>
      <c r="W71027" s="123"/>
      <c r="AC71027" s="123"/>
    </row>
    <row r="71028" spans="5:29" s="2" customFormat="1">
      <c r="E71028" s="120"/>
      <c r="M71028" s="120"/>
      <c r="N71028" s="120"/>
      <c r="U71028" s="121"/>
      <c r="V71028" s="122"/>
      <c r="W71028" s="123"/>
      <c r="AC71028" s="123"/>
    </row>
    <row r="71029" spans="5:29" s="2" customFormat="1">
      <c r="E71029" s="120"/>
      <c r="M71029" s="120"/>
      <c r="N71029" s="120"/>
      <c r="U71029" s="121"/>
      <c r="V71029" s="122"/>
      <c r="W71029" s="123"/>
      <c r="AC71029" s="123"/>
    </row>
    <row r="71030" spans="5:29" s="2" customFormat="1">
      <c r="E71030" s="120"/>
      <c r="M71030" s="120"/>
      <c r="N71030" s="120"/>
      <c r="U71030" s="121"/>
      <c r="V71030" s="122"/>
      <c r="W71030" s="123"/>
      <c r="AC71030" s="123"/>
    </row>
    <row r="71031" spans="5:29" s="2" customFormat="1">
      <c r="E71031" s="120"/>
      <c r="M71031" s="120"/>
      <c r="N71031" s="120"/>
      <c r="U71031" s="121"/>
      <c r="V71031" s="122"/>
      <c r="W71031" s="123"/>
      <c r="AC71031" s="123"/>
    </row>
    <row r="71032" spans="5:29" s="2" customFormat="1">
      <c r="E71032" s="120"/>
      <c r="M71032" s="120"/>
      <c r="N71032" s="120"/>
      <c r="U71032" s="121"/>
      <c r="V71032" s="122"/>
      <c r="W71032" s="123"/>
      <c r="AC71032" s="123"/>
    </row>
    <row r="71033" spans="5:29" s="2" customFormat="1">
      <c r="E71033" s="120"/>
      <c r="M71033" s="120"/>
      <c r="N71033" s="120"/>
      <c r="U71033" s="121"/>
      <c r="V71033" s="122"/>
      <c r="W71033" s="123"/>
      <c r="AC71033" s="123"/>
    </row>
    <row r="71034" spans="5:29" s="2" customFormat="1">
      <c r="E71034" s="120"/>
      <c r="M71034" s="120"/>
      <c r="N71034" s="120"/>
      <c r="U71034" s="121"/>
      <c r="V71034" s="122"/>
      <c r="W71034" s="123"/>
      <c r="AC71034" s="123"/>
    </row>
    <row r="71035" spans="5:29" s="2" customFormat="1">
      <c r="E71035" s="120"/>
      <c r="M71035" s="120"/>
      <c r="N71035" s="120"/>
      <c r="U71035" s="121"/>
      <c r="V71035" s="122"/>
      <c r="W71035" s="123"/>
      <c r="AC71035" s="123"/>
    </row>
    <row r="71036" spans="5:29" s="2" customFormat="1">
      <c r="E71036" s="120"/>
      <c r="M71036" s="120"/>
      <c r="N71036" s="120"/>
      <c r="U71036" s="121"/>
      <c r="V71036" s="122"/>
      <c r="W71036" s="123"/>
      <c r="AC71036" s="123"/>
    </row>
    <row r="71037" spans="5:29" s="2" customFormat="1">
      <c r="E71037" s="120"/>
      <c r="M71037" s="120"/>
      <c r="N71037" s="120"/>
      <c r="U71037" s="121"/>
      <c r="V71037" s="122"/>
      <c r="W71037" s="123"/>
      <c r="AC71037" s="123"/>
    </row>
    <row r="71038" spans="5:29" s="2" customFormat="1">
      <c r="E71038" s="120"/>
      <c r="M71038" s="120"/>
      <c r="N71038" s="120"/>
      <c r="U71038" s="121"/>
      <c r="V71038" s="122"/>
      <c r="W71038" s="123"/>
      <c r="AC71038" s="123"/>
    </row>
    <row r="71039" spans="5:29" s="2" customFormat="1">
      <c r="E71039" s="120"/>
      <c r="M71039" s="120"/>
      <c r="N71039" s="120"/>
      <c r="U71039" s="121"/>
      <c r="V71039" s="122"/>
      <c r="W71039" s="123"/>
      <c r="AC71039" s="123"/>
    </row>
    <row r="71040" spans="5:29" s="2" customFormat="1">
      <c r="E71040" s="120"/>
      <c r="M71040" s="120"/>
      <c r="N71040" s="120"/>
      <c r="U71040" s="121"/>
      <c r="V71040" s="122"/>
      <c r="W71040" s="123"/>
      <c r="AC71040" s="123"/>
    </row>
    <row r="71041" spans="5:29" s="2" customFormat="1">
      <c r="E71041" s="120"/>
      <c r="M71041" s="120"/>
      <c r="N71041" s="120"/>
      <c r="U71041" s="121"/>
      <c r="V71041" s="122"/>
      <c r="W71041" s="123"/>
      <c r="AC71041" s="123"/>
    </row>
    <row r="71042" spans="5:29" s="2" customFormat="1">
      <c r="E71042" s="120"/>
      <c r="M71042" s="120"/>
      <c r="N71042" s="120"/>
      <c r="U71042" s="121"/>
      <c r="V71042" s="122"/>
      <c r="W71042" s="123"/>
      <c r="AC71042" s="123"/>
    </row>
    <row r="71043" spans="5:29" s="2" customFormat="1">
      <c r="E71043" s="120"/>
      <c r="M71043" s="120"/>
      <c r="N71043" s="120"/>
      <c r="U71043" s="121"/>
      <c r="V71043" s="122"/>
      <c r="W71043" s="123"/>
      <c r="AC71043" s="123"/>
    </row>
    <row r="71044" spans="5:29" s="2" customFormat="1">
      <c r="E71044" s="120"/>
      <c r="M71044" s="120"/>
      <c r="N71044" s="120"/>
      <c r="U71044" s="121"/>
      <c r="V71044" s="122"/>
      <c r="W71044" s="123"/>
      <c r="AC71044" s="123"/>
    </row>
    <row r="71045" spans="5:29" s="2" customFormat="1">
      <c r="E71045" s="120"/>
      <c r="M71045" s="120"/>
      <c r="N71045" s="120"/>
      <c r="U71045" s="121"/>
      <c r="V71045" s="122"/>
      <c r="W71045" s="123"/>
      <c r="AC71045" s="123"/>
    </row>
    <row r="71046" spans="5:29" s="2" customFormat="1">
      <c r="E71046" s="120"/>
      <c r="M71046" s="120"/>
      <c r="N71046" s="120"/>
      <c r="U71046" s="121"/>
      <c r="V71046" s="122"/>
      <c r="W71046" s="123"/>
      <c r="AC71046" s="123"/>
    </row>
    <row r="71047" spans="5:29" s="2" customFormat="1">
      <c r="E71047" s="120"/>
      <c r="M71047" s="120"/>
      <c r="N71047" s="120"/>
      <c r="U71047" s="121"/>
      <c r="V71047" s="122"/>
      <c r="W71047" s="123"/>
      <c r="AC71047" s="123"/>
    </row>
    <row r="71048" spans="5:29" s="2" customFormat="1">
      <c r="E71048" s="120"/>
      <c r="M71048" s="120"/>
      <c r="N71048" s="120"/>
      <c r="U71048" s="121"/>
      <c r="V71048" s="122"/>
      <c r="W71048" s="123"/>
      <c r="AC71048" s="123"/>
    </row>
    <row r="71049" spans="5:29" s="2" customFormat="1">
      <c r="E71049" s="120"/>
      <c r="M71049" s="120"/>
      <c r="N71049" s="120"/>
      <c r="U71049" s="121"/>
      <c r="V71049" s="122"/>
      <c r="W71049" s="123"/>
      <c r="AC71049" s="123"/>
    </row>
    <row r="71050" spans="5:29" s="2" customFormat="1">
      <c r="E71050" s="120"/>
      <c r="M71050" s="120"/>
      <c r="N71050" s="120"/>
      <c r="U71050" s="121"/>
      <c r="V71050" s="122"/>
      <c r="W71050" s="123"/>
      <c r="AC71050" s="123"/>
    </row>
    <row r="71051" spans="5:29" s="2" customFormat="1">
      <c r="E71051" s="120"/>
      <c r="M71051" s="120"/>
      <c r="N71051" s="120"/>
      <c r="U71051" s="121"/>
      <c r="V71051" s="122"/>
      <c r="W71051" s="123"/>
      <c r="AC71051" s="123"/>
    </row>
    <row r="71052" spans="5:29" s="2" customFormat="1">
      <c r="E71052" s="120"/>
      <c r="M71052" s="120"/>
      <c r="N71052" s="120"/>
      <c r="U71052" s="121"/>
      <c r="V71052" s="122"/>
      <c r="W71052" s="123"/>
      <c r="AC71052" s="123"/>
    </row>
    <row r="71053" spans="5:29" s="2" customFormat="1">
      <c r="E71053" s="120"/>
      <c r="M71053" s="120"/>
      <c r="N71053" s="120"/>
      <c r="U71053" s="121"/>
      <c r="V71053" s="122"/>
      <c r="W71053" s="123"/>
      <c r="AC71053" s="123"/>
    </row>
    <row r="71054" spans="5:29" s="2" customFormat="1">
      <c r="E71054" s="120"/>
      <c r="M71054" s="120"/>
      <c r="N71054" s="120"/>
      <c r="U71054" s="121"/>
      <c r="V71054" s="122"/>
      <c r="W71054" s="123"/>
      <c r="AC71054" s="123"/>
    </row>
    <row r="71055" spans="5:29" s="2" customFormat="1">
      <c r="E71055" s="120"/>
      <c r="M71055" s="120"/>
      <c r="N71055" s="120"/>
      <c r="U71055" s="121"/>
      <c r="V71055" s="122"/>
      <c r="W71055" s="123"/>
      <c r="AC71055" s="123"/>
    </row>
    <row r="71056" spans="5:29" s="2" customFormat="1">
      <c r="E71056" s="120"/>
      <c r="M71056" s="120"/>
      <c r="N71056" s="120"/>
      <c r="U71056" s="121"/>
      <c r="V71056" s="122"/>
      <c r="W71056" s="123"/>
      <c r="AC71056" s="123"/>
    </row>
    <row r="71057" spans="5:29" s="2" customFormat="1">
      <c r="E71057" s="120"/>
      <c r="M71057" s="120"/>
      <c r="N71057" s="120"/>
      <c r="U71057" s="121"/>
      <c r="V71057" s="122"/>
      <c r="W71057" s="123"/>
      <c r="AC71057" s="123"/>
    </row>
    <row r="71058" spans="5:29" s="2" customFormat="1">
      <c r="E71058" s="120"/>
      <c r="M71058" s="120"/>
      <c r="N71058" s="120"/>
      <c r="U71058" s="121"/>
      <c r="V71058" s="122"/>
      <c r="W71058" s="123"/>
      <c r="AC71058" s="123"/>
    </row>
    <row r="71059" spans="5:29" s="2" customFormat="1">
      <c r="E71059" s="120"/>
      <c r="M71059" s="120"/>
      <c r="N71059" s="120"/>
      <c r="U71059" s="121"/>
      <c r="V71059" s="122"/>
      <c r="W71059" s="123"/>
      <c r="AC71059" s="123"/>
    </row>
    <row r="71060" spans="5:29" s="2" customFormat="1">
      <c r="E71060" s="120"/>
      <c r="M71060" s="120"/>
      <c r="N71060" s="120"/>
      <c r="U71060" s="121"/>
      <c r="V71060" s="122"/>
      <c r="W71060" s="123"/>
      <c r="AC71060" s="123"/>
    </row>
    <row r="71061" spans="5:29" s="2" customFormat="1">
      <c r="E71061" s="120"/>
      <c r="M71061" s="120"/>
      <c r="N71061" s="120"/>
      <c r="U71061" s="121"/>
      <c r="V71061" s="122"/>
      <c r="W71061" s="123"/>
      <c r="AC71061" s="123"/>
    </row>
    <row r="71062" spans="5:29" s="2" customFormat="1">
      <c r="E71062" s="120"/>
      <c r="M71062" s="120"/>
      <c r="N71062" s="120"/>
      <c r="U71062" s="121"/>
      <c r="V71062" s="122"/>
      <c r="W71062" s="123"/>
      <c r="AC71062" s="123"/>
    </row>
    <row r="71063" spans="5:29" s="2" customFormat="1">
      <c r="E71063" s="120"/>
      <c r="M71063" s="120"/>
      <c r="N71063" s="120"/>
      <c r="U71063" s="121"/>
      <c r="V71063" s="122"/>
      <c r="W71063" s="123"/>
      <c r="AC71063" s="123"/>
    </row>
    <row r="71064" spans="5:29" s="2" customFormat="1">
      <c r="E71064" s="120"/>
      <c r="M71064" s="120"/>
      <c r="N71064" s="120"/>
      <c r="U71064" s="121"/>
      <c r="V71064" s="122"/>
      <c r="W71064" s="123"/>
      <c r="AC71064" s="123"/>
    </row>
    <row r="71065" spans="5:29" s="2" customFormat="1">
      <c r="E71065" s="120"/>
      <c r="M71065" s="120"/>
      <c r="N71065" s="120"/>
      <c r="U71065" s="121"/>
      <c r="V71065" s="122"/>
      <c r="W71065" s="123"/>
      <c r="AC71065" s="123"/>
    </row>
    <row r="71066" spans="5:29" s="2" customFormat="1">
      <c r="E71066" s="120"/>
      <c r="M71066" s="120"/>
      <c r="N71066" s="120"/>
      <c r="U71066" s="121"/>
      <c r="V71066" s="122"/>
      <c r="W71066" s="123"/>
      <c r="AC71066" s="123"/>
    </row>
    <row r="71067" spans="5:29" s="2" customFormat="1">
      <c r="E71067" s="120"/>
      <c r="M71067" s="120"/>
      <c r="N71067" s="120"/>
      <c r="U71067" s="121"/>
      <c r="V71067" s="122"/>
      <c r="W71067" s="123"/>
      <c r="AC71067" s="123"/>
    </row>
    <row r="71068" spans="5:29" s="2" customFormat="1">
      <c r="E71068" s="120"/>
      <c r="M71068" s="120"/>
      <c r="N71068" s="120"/>
      <c r="U71068" s="121"/>
      <c r="V71068" s="122"/>
      <c r="W71068" s="123"/>
      <c r="AC71068" s="123"/>
    </row>
    <row r="71069" spans="5:29" s="2" customFormat="1">
      <c r="E71069" s="120"/>
      <c r="M71069" s="120"/>
      <c r="N71069" s="120"/>
      <c r="U71069" s="121"/>
      <c r="V71069" s="122"/>
      <c r="W71069" s="123"/>
      <c r="AC71069" s="123"/>
    </row>
    <row r="71070" spans="5:29" s="2" customFormat="1">
      <c r="E71070" s="120"/>
      <c r="M71070" s="120"/>
      <c r="N71070" s="120"/>
      <c r="U71070" s="121"/>
      <c r="V71070" s="122"/>
      <c r="W71070" s="123"/>
      <c r="AC71070" s="123"/>
    </row>
    <row r="71071" spans="5:29" s="2" customFormat="1">
      <c r="E71071" s="120"/>
      <c r="M71071" s="120"/>
      <c r="N71071" s="120"/>
      <c r="U71071" s="121"/>
      <c r="V71071" s="122"/>
      <c r="W71071" s="123"/>
      <c r="AC71071" s="123"/>
    </row>
    <row r="71072" spans="5:29" s="2" customFormat="1">
      <c r="E71072" s="120"/>
      <c r="M71072" s="120"/>
      <c r="N71072" s="120"/>
      <c r="U71072" s="121"/>
      <c r="V71072" s="122"/>
      <c r="W71072" s="123"/>
      <c r="AC71072" s="123"/>
    </row>
    <row r="71073" spans="5:29" s="2" customFormat="1">
      <c r="E71073" s="120"/>
      <c r="M71073" s="120"/>
      <c r="N71073" s="120"/>
      <c r="U71073" s="121"/>
      <c r="V71073" s="122"/>
      <c r="W71073" s="123"/>
      <c r="AC71073" s="123"/>
    </row>
    <row r="71074" spans="5:29" s="2" customFormat="1">
      <c r="E71074" s="120"/>
      <c r="M71074" s="120"/>
      <c r="N71074" s="120"/>
      <c r="U71074" s="121"/>
      <c r="V71074" s="122"/>
      <c r="W71074" s="123"/>
      <c r="AC71074" s="123"/>
    </row>
    <row r="71075" spans="5:29" s="2" customFormat="1">
      <c r="E71075" s="120"/>
      <c r="M71075" s="120"/>
      <c r="N71075" s="120"/>
      <c r="U71075" s="121"/>
      <c r="V71075" s="122"/>
      <c r="W71075" s="123"/>
      <c r="AC71075" s="123"/>
    </row>
    <row r="71076" spans="5:29" s="2" customFormat="1">
      <c r="E71076" s="120"/>
      <c r="M71076" s="120"/>
      <c r="N71076" s="120"/>
      <c r="U71076" s="121"/>
      <c r="V71076" s="122"/>
      <c r="W71076" s="123"/>
      <c r="AC71076" s="123"/>
    </row>
    <row r="71077" spans="5:29" s="2" customFormat="1">
      <c r="E71077" s="120"/>
      <c r="M71077" s="120"/>
      <c r="N71077" s="120"/>
      <c r="U71077" s="121"/>
      <c r="V71077" s="122"/>
      <c r="W71077" s="123"/>
      <c r="AC71077" s="123"/>
    </row>
    <row r="71078" spans="5:29" s="2" customFormat="1">
      <c r="E71078" s="120"/>
      <c r="M71078" s="120"/>
      <c r="N71078" s="120"/>
      <c r="U71078" s="121"/>
      <c r="V71078" s="122"/>
      <c r="W71078" s="123"/>
      <c r="AC71078" s="123"/>
    </row>
    <row r="71079" spans="5:29" s="2" customFormat="1">
      <c r="E71079" s="120"/>
      <c r="M71079" s="120"/>
      <c r="N71079" s="120"/>
      <c r="U71079" s="121"/>
      <c r="V71079" s="122"/>
      <c r="W71079" s="123"/>
      <c r="AC71079" s="123"/>
    </row>
    <row r="71080" spans="5:29" s="2" customFormat="1">
      <c r="E71080" s="120"/>
      <c r="M71080" s="120"/>
      <c r="N71080" s="120"/>
      <c r="U71080" s="121"/>
      <c r="V71080" s="122"/>
      <c r="W71080" s="123"/>
      <c r="AC71080" s="123"/>
    </row>
    <row r="71081" spans="5:29" s="2" customFormat="1">
      <c r="E71081" s="120"/>
      <c r="M71081" s="120"/>
      <c r="N71081" s="120"/>
      <c r="U71081" s="121"/>
      <c r="V71081" s="122"/>
      <c r="W71081" s="123"/>
      <c r="AC71081" s="123"/>
    </row>
    <row r="71082" spans="5:29" s="2" customFormat="1">
      <c r="E71082" s="120"/>
      <c r="M71082" s="120"/>
      <c r="N71082" s="120"/>
      <c r="U71082" s="121"/>
      <c r="V71082" s="122"/>
      <c r="W71082" s="123"/>
      <c r="AC71082" s="123"/>
    </row>
    <row r="71083" spans="5:29" s="2" customFormat="1">
      <c r="E71083" s="120"/>
      <c r="M71083" s="120"/>
      <c r="N71083" s="120"/>
      <c r="U71083" s="121"/>
      <c r="V71083" s="122"/>
      <c r="W71083" s="123"/>
      <c r="AC71083" s="123"/>
    </row>
    <row r="71084" spans="5:29" s="2" customFormat="1">
      <c r="E71084" s="120"/>
      <c r="M71084" s="120"/>
      <c r="N71084" s="120"/>
      <c r="U71084" s="121"/>
      <c r="V71084" s="122"/>
      <c r="W71084" s="123"/>
      <c r="AC71084" s="123"/>
    </row>
    <row r="71085" spans="5:29" s="2" customFormat="1">
      <c r="E71085" s="120"/>
      <c r="M71085" s="120"/>
      <c r="N71085" s="120"/>
      <c r="U71085" s="121"/>
      <c r="V71085" s="122"/>
      <c r="W71085" s="123"/>
      <c r="AC71085" s="123"/>
    </row>
    <row r="71086" spans="5:29" s="2" customFormat="1">
      <c r="E71086" s="120"/>
      <c r="M71086" s="120"/>
      <c r="N71086" s="120"/>
      <c r="U71086" s="121"/>
      <c r="V71086" s="122"/>
      <c r="W71086" s="123"/>
      <c r="AC71086" s="123"/>
    </row>
    <row r="71087" spans="5:29" s="2" customFormat="1">
      <c r="E71087" s="120"/>
      <c r="M71087" s="120"/>
      <c r="N71087" s="120"/>
      <c r="U71087" s="121"/>
      <c r="V71087" s="122"/>
      <c r="W71087" s="123"/>
      <c r="AC71087" s="123"/>
    </row>
    <row r="71088" spans="5:29" s="2" customFormat="1">
      <c r="E71088" s="120"/>
      <c r="M71088" s="120"/>
      <c r="N71088" s="120"/>
      <c r="U71088" s="121"/>
      <c r="V71088" s="122"/>
      <c r="W71088" s="123"/>
      <c r="AC71088" s="123"/>
    </row>
    <row r="71089" spans="5:29" s="2" customFormat="1">
      <c r="E71089" s="120"/>
      <c r="M71089" s="120"/>
      <c r="N71089" s="120"/>
      <c r="U71089" s="121"/>
      <c r="V71089" s="122"/>
      <c r="W71089" s="123"/>
      <c r="AC71089" s="123"/>
    </row>
    <row r="71090" spans="5:29" s="2" customFormat="1">
      <c r="E71090" s="120"/>
      <c r="M71090" s="120"/>
      <c r="N71090" s="120"/>
      <c r="U71090" s="121"/>
      <c r="V71090" s="122"/>
      <c r="W71090" s="123"/>
      <c r="AC71090" s="123"/>
    </row>
    <row r="71091" spans="5:29" s="2" customFormat="1">
      <c r="E71091" s="120"/>
      <c r="M71091" s="120"/>
      <c r="N71091" s="120"/>
      <c r="U71091" s="121"/>
      <c r="V71091" s="122"/>
      <c r="W71091" s="123"/>
      <c r="AC71091" s="123"/>
    </row>
    <row r="71092" spans="5:29" s="2" customFormat="1">
      <c r="E71092" s="120"/>
      <c r="M71092" s="120"/>
      <c r="N71092" s="120"/>
      <c r="U71092" s="121"/>
      <c r="V71092" s="122"/>
      <c r="W71092" s="123"/>
      <c r="AC71092" s="123"/>
    </row>
    <row r="71093" spans="5:29" s="2" customFormat="1">
      <c r="E71093" s="120"/>
      <c r="M71093" s="120"/>
      <c r="N71093" s="120"/>
      <c r="U71093" s="121"/>
      <c r="V71093" s="122"/>
      <c r="W71093" s="123"/>
      <c r="AC71093" s="123"/>
    </row>
    <row r="71094" spans="5:29" s="2" customFormat="1">
      <c r="E71094" s="120"/>
      <c r="M71094" s="120"/>
      <c r="N71094" s="120"/>
      <c r="U71094" s="121"/>
      <c r="V71094" s="122"/>
      <c r="W71094" s="123"/>
      <c r="AC71094" s="123"/>
    </row>
    <row r="71095" spans="5:29" s="2" customFormat="1">
      <c r="E71095" s="120"/>
      <c r="M71095" s="120"/>
      <c r="N71095" s="120"/>
      <c r="U71095" s="121"/>
      <c r="V71095" s="122"/>
      <c r="W71095" s="123"/>
      <c r="AC71095" s="123"/>
    </row>
    <row r="71096" spans="5:29" s="2" customFormat="1">
      <c r="E71096" s="120"/>
      <c r="M71096" s="120"/>
      <c r="N71096" s="120"/>
      <c r="U71096" s="121"/>
      <c r="V71096" s="122"/>
      <c r="W71096" s="123"/>
      <c r="AC71096" s="123"/>
    </row>
    <row r="71097" spans="5:29" s="2" customFormat="1">
      <c r="E71097" s="120"/>
      <c r="M71097" s="120"/>
      <c r="N71097" s="120"/>
      <c r="U71097" s="121"/>
      <c r="V71097" s="122"/>
      <c r="W71097" s="123"/>
      <c r="AC71097" s="123"/>
    </row>
    <row r="71098" spans="5:29" s="2" customFormat="1">
      <c r="E71098" s="120"/>
      <c r="M71098" s="120"/>
      <c r="N71098" s="120"/>
      <c r="U71098" s="121"/>
      <c r="V71098" s="122"/>
      <c r="W71098" s="123"/>
      <c r="AC71098" s="123"/>
    </row>
    <row r="71099" spans="5:29" s="2" customFormat="1">
      <c r="E71099" s="120"/>
      <c r="M71099" s="120"/>
      <c r="N71099" s="120"/>
      <c r="U71099" s="121"/>
      <c r="V71099" s="122"/>
      <c r="W71099" s="123"/>
      <c r="AC71099" s="123"/>
    </row>
    <row r="71100" spans="5:29" s="2" customFormat="1">
      <c r="E71100" s="120"/>
      <c r="M71100" s="120"/>
      <c r="N71100" s="120"/>
      <c r="U71100" s="121"/>
      <c r="V71100" s="122"/>
      <c r="W71100" s="123"/>
      <c r="AC71100" s="123"/>
    </row>
    <row r="71101" spans="5:29" s="2" customFormat="1">
      <c r="E71101" s="120"/>
      <c r="M71101" s="120"/>
      <c r="N71101" s="120"/>
      <c r="U71101" s="121"/>
      <c r="V71101" s="122"/>
      <c r="W71101" s="123"/>
      <c r="AC71101" s="123"/>
    </row>
    <row r="71102" spans="5:29" s="2" customFormat="1">
      <c r="E71102" s="120"/>
      <c r="M71102" s="120"/>
      <c r="N71102" s="120"/>
      <c r="U71102" s="121"/>
      <c r="V71102" s="122"/>
      <c r="W71102" s="123"/>
      <c r="AC71102" s="123"/>
    </row>
    <row r="71103" spans="5:29" s="2" customFormat="1">
      <c r="E71103" s="120"/>
      <c r="M71103" s="120"/>
      <c r="N71103" s="120"/>
      <c r="U71103" s="121"/>
      <c r="V71103" s="122"/>
      <c r="W71103" s="123"/>
      <c r="AC71103" s="123"/>
    </row>
    <row r="71104" spans="5:29" s="2" customFormat="1">
      <c r="E71104" s="120"/>
      <c r="M71104" s="120"/>
      <c r="N71104" s="120"/>
      <c r="U71104" s="121"/>
      <c r="V71104" s="122"/>
      <c r="W71104" s="123"/>
      <c r="AC71104" s="123"/>
    </row>
    <row r="71105" spans="5:29" s="2" customFormat="1">
      <c r="E71105" s="120"/>
      <c r="M71105" s="120"/>
      <c r="N71105" s="120"/>
      <c r="U71105" s="121"/>
      <c r="V71105" s="122"/>
      <c r="W71105" s="123"/>
      <c r="AC71105" s="123"/>
    </row>
    <row r="71106" spans="5:29" s="2" customFormat="1">
      <c r="E71106" s="120"/>
      <c r="M71106" s="120"/>
      <c r="N71106" s="120"/>
      <c r="U71106" s="121"/>
      <c r="V71106" s="122"/>
      <c r="W71106" s="123"/>
      <c r="AC71106" s="123"/>
    </row>
    <row r="71107" spans="5:29" s="2" customFormat="1">
      <c r="E71107" s="120"/>
      <c r="M71107" s="120"/>
      <c r="N71107" s="120"/>
      <c r="U71107" s="121"/>
      <c r="V71107" s="122"/>
      <c r="W71107" s="123"/>
      <c r="AC71107" s="123"/>
    </row>
    <row r="71108" spans="5:29" s="2" customFormat="1">
      <c r="E71108" s="120"/>
      <c r="M71108" s="120"/>
      <c r="N71108" s="120"/>
      <c r="U71108" s="121"/>
      <c r="V71108" s="122"/>
      <c r="W71108" s="123"/>
      <c r="AC71108" s="123"/>
    </row>
    <row r="71109" spans="5:29" s="2" customFormat="1">
      <c r="E71109" s="120"/>
      <c r="M71109" s="120"/>
      <c r="N71109" s="120"/>
      <c r="U71109" s="121"/>
      <c r="V71109" s="122"/>
      <c r="W71109" s="123"/>
      <c r="AC71109" s="123"/>
    </row>
    <row r="71110" spans="5:29" s="2" customFormat="1">
      <c r="E71110" s="120"/>
      <c r="M71110" s="120"/>
      <c r="N71110" s="120"/>
      <c r="U71110" s="121"/>
      <c r="V71110" s="122"/>
      <c r="W71110" s="123"/>
      <c r="AC71110" s="123"/>
    </row>
    <row r="71111" spans="5:29" s="2" customFormat="1">
      <c r="E71111" s="120"/>
      <c r="M71111" s="120"/>
      <c r="N71111" s="120"/>
      <c r="U71111" s="121"/>
      <c r="V71111" s="122"/>
      <c r="W71111" s="123"/>
      <c r="AC71111" s="123"/>
    </row>
    <row r="71112" spans="5:29" s="2" customFormat="1">
      <c r="E71112" s="120"/>
      <c r="M71112" s="120"/>
      <c r="N71112" s="120"/>
      <c r="U71112" s="121"/>
      <c r="V71112" s="122"/>
      <c r="W71112" s="123"/>
      <c r="AC71112" s="123"/>
    </row>
    <row r="71113" spans="5:29" s="2" customFormat="1">
      <c r="E71113" s="120"/>
      <c r="M71113" s="120"/>
      <c r="N71113" s="120"/>
      <c r="U71113" s="121"/>
      <c r="V71113" s="122"/>
      <c r="W71113" s="123"/>
      <c r="AC71113" s="123"/>
    </row>
    <row r="71114" spans="5:29" s="2" customFormat="1">
      <c r="E71114" s="120"/>
      <c r="M71114" s="120"/>
      <c r="N71114" s="120"/>
      <c r="U71114" s="121"/>
      <c r="V71114" s="122"/>
      <c r="W71114" s="123"/>
      <c r="AC71114" s="123"/>
    </row>
    <row r="71115" spans="5:29" s="2" customFormat="1">
      <c r="E71115" s="120"/>
      <c r="M71115" s="120"/>
      <c r="N71115" s="120"/>
      <c r="U71115" s="121"/>
      <c r="V71115" s="122"/>
      <c r="W71115" s="123"/>
      <c r="AC71115" s="123"/>
    </row>
    <row r="71116" spans="5:29" s="2" customFormat="1">
      <c r="E71116" s="120"/>
      <c r="M71116" s="120"/>
      <c r="N71116" s="120"/>
      <c r="U71116" s="121"/>
      <c r="V71116" s="122"/>
      <c r="W71116" s="123"/>
      <c r="AC71116" s="123"/>
    </row>
    <row r="71117" spans="5:29" s="2" customFormat="1">
      <c r="E71117" s="120"/>
      <c r="M71117" s="120"/>
      <c r="N71117" s="120"/>
      <c r="U71117" s="121"/>
      <c r="V71117" s="122"/>
      <c r="W71117" s="123"/>
      <c r="AC71117" s="123"/>
    </row>
    <row r="71118" spans="5:29" s="2" customFormat="1">
      <c r="E71118" s="120"/>
      <c r="M71118" s="120"/>
      <c r="N71118" s="120"/>
      <c r="U71118" s="121"/>
      <c r="V71118" s="122"/>
      <c r="W71118" s="123"/>
      <c r="AC71118" s="123"/>
    </row>
    <row r="71119" spans="5:29" s="2" customFormat="1">
      <c r="E71119" s="120"/>
      <c r="M71119" s="120"/>
      <c r="N71119" s="120"/>
      <c r="U71119" s="121"/>
      <c r="V71119" s="122"/>
      <c r="W71119" s="123"/>
      <c r="AC71119" s="123"/>
    </row>
    <row r="71120" spans="5:29" s="2" customFormat="1">
      <c r="E71120" s="120"/>
      <c r="M71120" s="120"/>
      <c r="N71120" s="120"/>
      <c r="U71120" s="121"/>
      <c r="V71120" s="122"/>
      <c r="W71120" s="123"/>
      <c r="AC71120" s="123"/>
    </row>
    <row r="71121" spans="5:29" s="2" customFormat="1">
      <c r="E71121" s="120"/>
      <c r="M71121" s="120"/>
      <c r="N71121" s="120"/>
      <c r="U71121" s="121"/>
      <c r="V71121" s="122"/>
      <c r="W71121" s="123"/>
      <c r="AC71121" s="123"/>
    </row>
    <row r="71122" spans="5:29" s="2" customFormat="1">
      <c r="E71122" s="120"/>
      <c r="M71122" s="120"/>
      <c r="N71122" s="120"/>
      <c r="U71122" s="121"/>
      <c r="V71122" s="122"/>
      <c r="W71122" s="123"/>
      <c r="AC71122" s="123"/>
    </row>
    <row r="71123" spans="5:29" s="2" customFormat="1">
      <c r="E71123" s="120"/>
      <c r="M71123" s="120"/>
      <c r="N71123" s="120"/>
      <c r="U71123" s="121"/>
      <c r="V71123" s="122"/>
      <c r="W71123" s="123"/>
      <c r="AC71123" s="123"/>
    </row>
    <row r="71124" spans="5:29" s="2" customFormat="1">
      <c r="E71124" s="120"/>
      <c r="M71124" s="120"/>
      <c r="N71124" s="120"/>
      <c r="U71124" s="121"/>
      <c r="V71124" s="122"/>
      <c r="W71124" s="123"/>
      <c r="AC71124" s="123"/>
    </row>
    <row r="71125" spans="5:29" s="2" customFormat="1">
      <c r="E71125" s="120"/>
      <c r="M71125" s="120"/>
      <c r="N71125" s="120"/>
      <c r="U71125" s="121"/>
      <c r="V71125" s="122"/>
      <c r="W71125" s="123"/>
      <c r="AC71125" s="123"/>
    </row>
    <row r="71126" spans="5:29" s="2" customFormat="1">
      <c r="E71126" s="120"/>
      <c r="M71126" s="120"/>
      <c r="N71126" s="120"/>
      <c r="U71126" s="121"/>
      <c r="V71126" s="122"/>
      <c r="W71126" s="123"/>
      <c r="AC71126" s="123"/>
    </row>
    <row r="71127" spans="5:29" s="2" customFormat="1">
      <c r="E71127" s="120"/>
      <c r="M71127" s="120"/>
      <c r="N71127" s="120"/>
      <c r="U71127" s="121"/>
      <c r="V71127" s="122"/>
      <c r="W71127" s="123"/>
      <c r="AC71127" s="123"/>
    </row>
    <row r="71128" spans="5:29" s="2" customFormat="1">
      <c r="E71128" s="120"/>
      <c r="M71128" s="120"/>
      <c r="N71128" s="120"/>
      <c r="U71128" s="121"/>
      <c r="V71128" s="122"/>
      <c r="W71128" s="123"/>
      <c r="AC71128" s="123"/>
    </row>
    <row r="71129" spans="5:29" s="2" customFormat="1">
      <c r="E71129" s="120"/>
      <c r="M71129" s="120"/>
      <c r="N71129" s="120"/>
      <c r="U71129" s="121"/>
      <c r="V71129" s="122"/>
      <c r="W71129" s="123"/>
      <c r="AC71129" s="123"/>
    </row>
    <row r="71130" spans="5:29" s="2" customFormat="1">
      <c r="E71130" s="120"/>
      <c r="M71130" s="120"/>
      <c r="N71130" s="120"/>
      <c r="U71130" s="121"/>
      <c r="V71130" s="122"/>
      <c r="W71130" s="123"/>
      <c r="AC71130" s="123"/>
    </row>
    <row r="71131" spans="5:29" s="2" customFormat="1">
      <c r="E71131" s="120"/>
      <c r="M71131" s="120"/>
      <c r="N71131" s="120"/>
      <c r="U71131" s="121"/>
      <c r="V71131" s="122"/>
      <c r="W71131" s="123"/>
      <c r="AC71131" s="123"/>
    </row>
    <row r="71132" spans="5:29" s="2" customFormat="1">
      <c r="E71132" s="120"/>
      <c r="M71132" s="120"/>
      <c r="N71132" s="120"/>
      <c r="U71132" s="121"/>
      <c r="V71132" s="122"/>
      <c r="W71132" s="123"/>
      <c r="AC71132" s="123"/>
    </row>
    <row r="71133" spans="5:29" s="2" customFormat="1">
      <c r="E71133" s="120"/>
      <c r="M71133" s="120"/>
      <c r="N71133" s="120"/>
      <c r="U71133" s="121"/>
      <c r="V71133" s="122"/>
      <c r="W71133" s="123"/>
      <c r="AC71133" s="123"/>
    </row>
    <row r="71134" spans="5:29" s="2" customFormat="1">
      <c r="E71134" s="120"/>
      <c r="M71134" s="120"/>
      <c r="N71134" s="120"/>
      <c r="U71134" s="121"/>
      <c r="V71134" s="122"/>
      <c r="W71134" s="123"/>
      <c r="AC71134" s="123"/>
    </row>
    <row r="71135" spans="5:29" s="2" customFormat="1">
      <c r="E71135" s="120"/>
      <c r="M71135" s="120"/>
      <c r="N71135" s="120"/>
      <c r="U71135" s="121"/>
      <c r="V71135" s="122"/>
      <c r="W71135" s="123"/>
      <c r="AC71135" s="123"/>
    </row>
    <row r="71136" spans="5:29" s="2" customFormat="1">
      <c r="E71136" s="120"/>
      <c r="M71136" s="120"/>
      <c r="N71136" s="120"/>
      <c r="U71136" s="121"/>
      <c r="V71136" s="122"/>
      <c r="W71136" s="123"/>
      <c r="AC71136" s="123"/>
    </row>
    <row r="71137" spans="5:29" s="2" customFormat="1">
      <c r="E71137" s="120"/>
      <c r="M71137" s="120"/>
      <c r="N71137" s="120"/>
      <c r="U71137" s="121"/>
      <c r="V71137" s="122"/>
      <c r="W71137" s="123"/>
      <c r="AC71137" s="123"/>
    </row>
    <row r="71138" spans="5:29" s="2" customFormat="1">
      <c r="E71138" s="120"/>
      <c r="M71138" s="120"/>
      <c r="N71138" s="120"/>
      <c r="U71138" s="121"/>
      <c r="V71138" s="122"/>
      <c r="W71138" s="123"/>
      <c r="AC71138" s="123"/>
    </row>
    <row r="71139" spans="5:29" s="2" customFormat="1">
      <c r="E71139" s="120"/>
      <c r="M71139" s="120"/>
      <c r="N71139" s="120"/>
      <c r="U71139" s="121"/>
      <c r="V71139" s="122"/>
      <c r="W71139" s="123"/>
      <c r="AC71139" s="123"/>
    </row>
    <row r="71140" spans="5:29" s="2" customFormat="1">
      <c r="E71140" s="120"/>
      <c r="M71140" s="120"/>
      <c r="N71140" s="120"/>
      <c r="U71140" s="121"/>
      <c r="V71140" s="122"/>
      <c r="W71140" s="123"/>
      <c r="AC71140" s="123"/>
    </row>
    <row r="71141" spans="5:29" s="2" customFormat="1">
      <c r="E71141" s="120"/>
      <c r="M71141" s="120"/>
      <c r="N71141" s="120"/>
      <c r="U71141" s="121"/>
      <c r="V71141" s="122"/>
      <c r="W71141" s="123"/>
      <c r="AC71141" s="123"/>
    </row>
    <row r="71142" spans="5:29" s="2" customFormat="1">
      <c r="E71142" s="120"/>
      <c r="M71142" s="120"/>
      <c r="N71142" s="120"/>
      <c r="U71142" s="121"/>
      <c r="V71142" s="122"/>
      <c r="W71142" s="123"/>
      <c r="AC71142" s="123"/>
    </row>
    <row r="71143" spans="5:29" s="2" customFormat="1">
      <c r="E71143" s="120"/>
      <c r="M71143" s="120"/>
      <c r="N71143" s="120"/>
      <c r="U71143" s="121"/>
      <c r="V71143" s="122"/>
      <c r="W71143" s="123"/>
      <c r="AC71143" s="123"/>
    </row>
    <row r="71144" spans="5:29" s="2" customFormat="1">
      <c r="E71144" s="120"/>
      <c r="M71144" s="120"/>
      <c r="N71144" s="120"/>
      <c r="U71144" s="121"/>
      <c r="V71144" s="122"/>
      <c r="W71144" s="123"/>
      <c r="AC71144" s="123"/>
    </row>
    <row r="71145" spans="5:29" s="2" customFormat="1">
      <c r="E71145" s="120"/>
      <c r="M71145" s="120"/>
      <c r="N71145" s="120"/>
      <c r="U71145" s="121"/>
      <c r="V71145" s="122"/>
      <c r="W71145" s="123"/>
      <c r="AC71145" s="123"/>
    </row>
    <row r="71146" spans="5:29" s="2" customFormat="1">
      <c r="E71146" s="120"/>
      <c r="M71146" s="120"/>
      <c r="N71146" s="120"/>
      <c r="U71146" s="121"/>
      <c r="V71146" s="122"/>
      <c r="W71146" s="123"/>
      <c r="AC71146" s="123"/>
    </row>
    <row r="71147" spans="5:29" s="2" customFormat="1">
      <c r="E71147" s="120"/>
      <c r="M71147" s="120"/>
      <c r="N71147" s="120"/>
      <c r="U71147" s="121"/>
      <c r="V71147" s="122"/>
      <c r="W71147" s="123"/>
      <c r="AC71147" s="123"/>
    </row>
    <row r="71148" spans="5:29" s="2" customFormat="1">
      <c r="E71148" s="120"/>
      <c r="M71148" s="120"/>
      <c r="N71148" s="120"/>
      <c r="U71148" s="121"/>
      <c r="V71148" s="122"/>
      <c r="W71148" s="123"/>
      <c r="AC71148" s="123"/>
    </row>
    <row r="71149" spans="5:29" s="2" customFormat="1">
      <c r="E71149" s="120"/>
      <c r="M71149" s="120"/>
      <c r="N71149" s="120"/>
      <c r="U71149" s="121"/>
      <c r="V71149" s="122"/>
      <c r="W71149" s="123"/>
      <c r="AC71149" s="123"/>
    </row>
    <row r="71150" spans="5:29" s="2" customFormat="1">
      <c r="E71150" s="120"/>
      <c r="M71150" s="120"/>
      <c r="N71150" s="120"/>
      <c r="U71150" s="121"/>
      <c r="V71150" s="122"/>
      <c r="W71150" s="123"/>
      <c r="AC71150" s="123"/>
    </row>
    <row r="71151" spans="5:29" s="2" customFormat="1">
      <c r="E71151" s="120"/>
      <c r="M71151" s="120"/>
      <c r="N71151" s="120"/>
      <c r="U71151" s="121"/>
      <c r="V71151" s="122"/>
      <c r="W71151" s="123"/>
      <c r="AC71151" s="123"/>
    </row>
    <row r="71152" spans="5:29" s="2" customFormat="1">
      <c r="E71152" s="120"/>
      <c r="M71152" s="120"/>
      <c r="N71152" s="120"/>
      <c r="U71152" s="121"/>
      <c r="V71152" s="122"/>
      <c r="W71152" s="123"/>
      <c r="AC71152" s="123"/>
    </row>
    <row r="71153" spans="5:29" s="2" customFormat="1">
      <c r="E71153" s="120"/>
      <c r="M71153" s="120"/>
      <c r="N71153" s="120"/>
      <c r="U71153" s="121"/>
      <c r="V71153" s="122"/>
      <c r="W71153" s="123"/>
      <c r="AC71153" s="123"/>
    </row>
    <row r="71154" spans="5:29" s="2" customFormat="1">
      <c r="E71154" s="120"/>
      <c r="M71154" s="120"/>
      <c r="N71154" s="120"/>
      <c r="U71154" s="121"/>
      <c r="V71154" s="122"/>
      <c r="W71154" s="123"/>
      <c r="AC71154" s="123"/>
    </row>
    <row r="71155" spans="5:29" s="2" customFormat="1">
      <c r="E71155" s="120"/>
      <c r="M71155" s="120"/>
      <c r="N71155" s="120"/>
      <c r="U71155" s="121"/>
      <c r="V71155" s="122"/>
      <c r="W71155" s="123"/>
      <c r="AC71155" s="123"/>
    </row>
    <row r="71156" spans="5:29" s="2" customFormat="1">
      <c r="E71156" s="120"/>
      <c r="M71156" s="120"/>
      <c r="N71156" s="120"/>
      <c r="U71156" s="121"/>
      <c r="V71156" s="122"/>
      <c r="W71156" s="123"/>
      <c r="AC71156" s="123"/>
    </row>
    <row r="71157" spans="5:29" s="2" customFormat="1">
      <c r="E71157" s="120"/>
      <c r="M71157" s="120"/>
      <c r="N71157" s="120"/>
      <c r="U71157" s="121"/>
      <c r="V71157" s="122"/>
      <c r="W71157" s="123"/>
      <c r="AC71157" s="123"/>
    </row>
    <row r="71158" spans="5:29" s="2" customFormat="1">
      <c r="E71158" s="120"/>
      <c r="M71158" s="120"/>
      <c r="N71158" s="120"/>
      <c r="U71158" s="121"/>
      <c r="V71158" s="122"/>
      <c r="W71158" s="123"/>
      <c r="AC71158" s="123"/>
    </row>
    <row r="71159" spans="5:29" s="2" customFormat="1">
      <c r="E71159" s="120"/>
      <c r="M71159" s="120"/>
      <c r="N71159" s="120"/>
      <c r="U71159" s="121"/>
      <c r="V71159" s="122"/>
      <c r="W71159" s="123"/>
      <c r="AC71159" s="123"/>
    </row>
    <row r="71160" spans="5:29" s="2" customFormat="1">
      <c r="E71160" s="120"/>
      <c r="M71160" s="120"/>
      <c r="N71160" s="120"/>
      <c r="U71160" s="121"/>
      <c r="V71160" s="122"/>
      <c r="W71160" s="123"/>
      <c r="AC71160" s="123"/>
    </row>
    <row r="71161" spans="5:29" s="2" customFormat="1">
      <c r="E71161" s="120"/>
      <c r="M71161" s="120"/>
      <c r="N71161" s="120"/>
      <c r="U71161" s="121"/>
      <c r="V71161" s="122"/>
      <c r="W71161" s="123"/>
      <c r="AC71161" s="123"/>
    </row>
    <row r="71162" spans="5:29" s="2" customFormat="1">
      <c r="E71162" s="120"/>
      <c r="M71162" s="120"/>
      <c r="N71162" s="120"/>
      <c r="U71162" s="121"/>
      <c r="V71162" s="122"/>
      <c r="W71162" s="123"/>
      <c r="AC71162" s="123"/>
    </row>
    <row r="71163" spans="5:29" s="2" customFormat="1">
      <c r="E71163" s="120"/>
      <c r="M71163" s="120"/>
      <c r="N71163" s="120"/>
      <c r="U71163" s="121"/>
      <c r="V71163" s="122"/>
      <c r="W71163" s="123"/>
      <c r="AC71163" s="123"/>
    </row>
    <row r="71164" spans="5:29" s="2" customFormat="1">
      <c r="E71164" s="120"/>
      <c r="M71164" s="120"/>
      <c r="N71164" s="120"/>
      <c r="U71164" s="121"/>
      <c r="V71164" s="122"/>
      <c r="W71164" s="123"/>
      <c r="AC71164" s="123"/>
    </row>
    <row r="71165" spans="5:29" s="2" customFormat="1">
      <c r="E71165" s="120"/>
      <c r="M71165" s="120"/>
      <c r="N71165" s="120"/>
      <c r="U71165" s="121"/>
      <c r="V71165" s="122"/>
      <c r="W71165" s="123"/>
      <c r="AC71165" s="123"/>
    </row>
    <row r="71166" spans="5:29" s="2" customFormat="1">
      <c r="E71166" s="120"/>
      <c r="M71166" s="120"/>
      <c r="N71166" s="120"/>
      <c r="U71166" s="121"/>
      <c r="V71166" s="122"/>
      <c r="W71166" s="123"/>
      <c r="AC71166" s="123"/>
    </row>
    <row r="71167" spans="5:29" s="2" customFormat="1">
      <c r="E71167" s="120"/>
      <c r="M71167" s="120"/>
      <c r="N71167" s="120"/>
      <c r="U71167" s="121"/>
      <c r="V71167" s="122"/>
      <c r="W71167" s="123"/>
      <c r="AC71167" s="123"/>
    </row>
    <row r="71168" spans="5:29" s="2" customFormat="1">
      <c r="E71168" s="120"/>
      <c r="M71168" s="120"/>
      <c r="N71168" s="120"/>
      <c r="U71168" s="121"/>
      <c r="V71168" s="122"/>
      <c r="W71168" s="123"/>
      <c r="AC71168" s="123"/>
    </row>
    <row r="71169" spans="5:29" s="2" customFormat="1">
      <c r="E71169" s="120"/>
      <c r="M71169" s="120"/>
      <c r="N71169" s="120"/>
      <c r="U71169" s="121"/>
      <c r="V71169" s="122"/>
      <c r="W71169" s="123"/>
      <c r="AC71169" s="123"/>
    </row>
    <row r="71170" spans="5:29" s="2" customFormat="1">
      <c r="E71170" s="120"/>
      <c r="M71170" s="120"/>
      <c r="N71170" s="120"/>
      <c r="U71170" s="121"/>
      <c r="V71170" s="122"/>
      <c r="W71170" s="123"/>
      <c r="AC71170" s="123"/>
    </row>
    <row r="71171" spans="5:29" s="2" customFormat="1">
      <c r="E71171" s="120"/>
      <c r="M71171" s="120"/>
      <c r="N71171" s="120"/>
      <c r="U71171" s="121"/>
      <c r="V71171" s="122"/>
      <c r="W71171" s="123"/>
      <c r="AC71171" s="123"/>
    </row>
    <row r="71172" spans="5:29" s="2" customFormat="1">
      <c r="E71172" s="120"/>
      <c r="M71172" s="120"/>
      <c r="N71172" s="120"/>
      <c r="U71172" s="121"/>
      <c r="V71172" s="122"/>
      <c r="W71172" s="123"/>
      <c r="AC71172" s="123"/>
    </row>
    <row r="71173" spans="5:29" s="2" customFormat="1">
      <c r="E71173" s="120"/>
      <c r="M71173" s="120"/>
      <c r="N71173" s="120"/>
      <c r="U71173" s="121"/>
      <c r="V71173" s="122"/>
      <c r="W71173" s="123"/>
      <c r="AC71173" s="123"/>
    </row>
    <row r="71174" spans="5:29" s="2" customFormat="1">
      <c r="E71174" s="120"/>
      <c r="M71174" s="120"/>
      <c r="N71174" s="120"/>
      <c r="U71174" s="121"/>
      <c r="V71174" s="122"/>
      <c r="W71174" s="123"/>
      <c r="AC71174" s="123"/>
    </row>
    <row r="71175" spans="5:29" s="2" customFormat="1">
      <c r="E71175" s="120"/>
      <c r="M71175" s="120"/>
      <c r="N71175" s="120"/>
      <c r="U71175" s="121"/>
      <c r="V71175" s="122"/>
      <c r="W71175" s="123"/>
      <c r="AC71175" s="123"/>
    </row>
    <row r="71176" spans="5:29" s="2" customFormat="1">
      <c r="E71176" s="120"/>
      <c r="M71176" s="120"/>
      <c r="N71176" s="120"/>
      <c r="U71176" s="121"/>
      <c r="V71176" s="122"/>
      <c r="W71176" s="123"/>
      <c r="AC71176" s="123"/>
    </row>
    <row r="71177" spans="5:29" s="2" customFormat="1">
      <c r="E71177" s="120"/>
      <c r="M71177" s="120"/>
      <c r="N71177" s="120"/>
      <c r="U71177" s="121"/>
      <c r="V71177" s="122"/>
      <c r="W71177" s="123"/>
      <c r="AC71177" s="123"/>
    </row>
    <row r="71178" spans="5:29" s="2" customFormat="1">
      <c r="E71178" s="120"/>
      <c r="M71178" s="120"/>
      <c r="N71178" s="120"/>
      <c r="U71178" s="121"/>
      <c r="V71178" s="122"/>
      <c r="W71178" s="123"/>
      <c r="AC71178" s="123"/>
    </row>
    <row r="71179" spans="5:29" s="2" customFormat="1">
      <c r="E71179" s="120"/>
      <c r="M71179" s="120"/>
      <c r="N71179" s="120"/>
      <c r="U71179" s="121"/>
      <c r="V71179" s="122"/>
      <c r="W71179" s="123"/>
      <c r="AC71179" s="123"/>
    </row>
    <row r="71180" spans="5:29" s="2" customFormat="1">
      <c r="E71180" s="120"/>
      <c r="M71180" s="120"/>
      <c r="N71180" s="120"/>
      <c r="U71180" s="121"/>
      <c r="V71180" s="122"/>
      <c r="W71180" s="123"/>
      <c r="AC71180" s="123"/>
    </row>
    <row r="71181" spans="5:29" s="2" customFormat="1">
      <c r="E71181" s="120"/>
      <c r="M71181" s="120"/>
      <c r="N71181" s="120"/>
      <c r="U71181" s="121"/>
      <c r="V71181" s="122"/>
      <c r="W71181" s="123"/>
      <c r="AC71181" s="123"/>
    </row>
    <row r="71182" spans="5:29" s="2" customFormat="1">
      <c r="E71182" s="120"/>
      <c r="M71182" s="120"/>
      <c r="N71182" s="120"/>
      <c r="U71182" s="121"/>
      <c r="V71182" s="122"/>
      <c r="W71182" s="123"/>
      <c r="AC71182" s="123"/>
    </row>
    <row r="71183" spans="5:29" s="2" customFormat="1">
      <c r="E71183" s="120"/>
      <c r="M71183" s="120"/>
      <c r="N71183" s="120"/>
      <c r="U71183" s="121"/>
      <c r="V71183" s="122"/>
      <c r="W71183" s="123"/>
      <c r="AC71183" s="123"/>
    </row>
    <row r="71184" spans="5:29" s="2" customFormat="1">
      <c r="E71184" s="120"/>
      <c r="M71184" s="120"/>
      <c r="N71184" s="120"/>
      <c r="U71184" s="121"/>
      <c r="V71184" s="122"/>
      <c r="W71184" s="123"/>
      <c r="AC71184" s="123"/>
    </row>
    <row r="71185" spans="5:29" s="2" customFormat="1">
      <c r="E71185" s="120"/>
      <c r="M71185" s="120"/>
      <c r="N71185" s="120"/>
      <c r="U71185" s="121"/>
      <c r="V71185" s="122"/>
      <c r="W71185" s="123"/>
      <c r="AC71185" s="123"/>
    </row>
    <row r="71186" spans="5:29" s="2" customFormat="1">
      <c r="E71186" s="120"/>
      <c r="M71186" s="120"/>
      <c r="N71186" s="120"/>
      <c r="U71186" s="121"/>
      <c r="V71186" s="122"/>
      <c r="W71186" s="123"/>
      <c r="AC71186" s="123"/>
    </row>
    <row r="71187" spans="5:29" s="2" customFormat="1">
      <c r="E71187" s="120"/>
      <c r="M71187" s="120"/>
      <c r="N71187" s="120"/>
      <c r="U71187" s="121"/>
      <c r="V71187" s="122"/>
      <c r="W71187" s="123"/>
      <c r="AC71187" s="123"/>
    </row>
    <row r="71188" spans="5:29" s="2" customFormat="1">
      <c r="E71188" s="120"/>
      <c r="M71188" s="120"/>
      <c r="N71188" s="120"/>
      <c r="U71188" s="121"/>
      <c r="V71188" s="122"/>
      <c r="W71188" s="123"/>
      <c r="AC71188" s="123"/>
    </row>
    <row r="71189" spans="5:29" s="2" customFormat="1">
      <c r="E71189" s="120"/>
      <c r="M71189" s="120"/>
      <c r="N71189" s="120"/>
      <c r="U71189" s="121"/>
      <c r="V71189" s="122"/>
      <c r="W71189" s="123"/>
      <c r="AC71189" s="123"/>
    </row>
    <row r="71190" spans="5:29" s="2" customFormat="1">
      <c r="E71190" s="120"/>
      <c r="M71190" s="120"/>
      <c r="N71190" s="120"/>
      <c r="U71190" s="121"/>
      <c r="V71190" s="122"/>
      <c r="W71190" s="123"/>
      <c r="AC71190" s="123"/>
    </row>
    <row r="71191" spans="5:29" s="2" customFormat="1">
      <c r="E71191" s="120"/>
      <c r="M71191" s="120"/>
      <c r="N71191" s="120"/>
      <c r="U71191" s="121"/>
      <c r="V71191" s="122"/>
      <c r="W71191" s="123"/>
      <c r="AC71191" s="123"/>
    </row>
    <row r="71192" spans="5:29" s="2" customFormat="1">
      <c r="E71192" s="120"/>
      <c r="M71192" s="120"/>
      <c r="N71192" s="120"/>
      <c r="U71192" s="121"/>
      <c r="V71192" s="122"/>
      <c r="W71192" s="123"/>
      <c r="AC71192" s="123"/>
    </row>
    <row r="71193" spans="5:29" s="2" customFormat="1">
      <c r="E71193" s="120"/>
      <c r="M71193" s="120"/>
      <c r="N71193" s="120"/>
      <c r="U71193" s="121"/>
      <c r="V71193" s="122"/>
      <c r="W71193" s="123"/>
      <c r="AC71193" s="123"/>
    </row>
    <row r="71194" spans="5:29" s="2" customFormat="1">
      <c r="E71194" s="120"/>
      <c r="M71194" s="120"/>
      <c r="N71194" s="120"/>
      <c r="U71194" s="121"/>
      <c r="V71194" s="122"/>
      <c r="W71194" s="123"/>
      <c r="AC71194" s="123"/>
    </row>
    <row r="71195" spans="5:29" s="2" customFormat="1">
      <c r="E71195" s="120"/>
      <c r="M71195" s="120"/>
      <c r="N71195" s="120"/>
      <c r="U71195" s="121"/>
      <c r="V71195" s="122"/>
      <c r="W71195" s="123"/>
      <c r="AC71195" s="123"/>
    </row>
    <row r="71196" spans="5:29" s="2" customFormat="1">
      <c r="E71196" s="120"/>
      <c r="M71196" s="120"/>
      <c r="N71196" s="120"/>
      <c r="U71196" s="121"/>
      <c r="V71196" s="122"/>
      <c r="W71196" s="123"/>
      <c r="AC71196" s="123"/>
    </row>
    <row r="71197" spans="5:29" s="2" customFormat="1">
      <c r="E71197" s="120"/>
      <c r="M71197" s="120"/>
      <c r="N71197" s="120"/>
      <c r="U71197" s="121"/>
      <c r="V71197" s="122"/>
      <c r="W71197" s="123"/>
      <c r="AC71197" s="123"/>
    </row>
    <row r="71198" spans="5:29" s="2" customFormat="1">
      <c r="E71198" s="120"/>
      <c r="M71198" s="120"/>
      <c r="N71198" s="120"/>
      <c r="U71198" s="121"/>
      <c r="V71198" s="122"/>
      <c r="W71198" s="123"/>
      <c r="AC71198" s="123"/>
    </row>
    <row r="71199" spans="5:29" s="2" customFormat="1">
      <c r="E71199" s="120"/>
      <c r="M71199" s="120"/>
      <c r="N71199" s="120"/>
      <c r="U71199" s="121"/>
      <c r="V71199" s="122"/>
      <c r="W71199" s="123"/>
      <c r="AC71199" s="123"/>
    </row>
    <row r="71200" spans="5:29" s="2" customFormat="1">
      <c r="E71200" s="120"/>
      <c r="M71200" s="120"/>
      <c r="N71200" s="120"/>
      <c r="U71200" s="121"/>
      <c r="V71200" s="122"/>
      <c r="W71200" s="123"/>
      <c r="AC71200" s="123"/>
    </row>
    <row r="71201" spans="5:29" s="2" customFormat="1">
      <c r="E71201" s="120"/>
      <c r="M71201" s="120"/>
      <c r="N71201" s="120"/>
      <c r="U71201" s="121"/>
      <c r="V71201" s="122"/>
      <c r="W71201" s="123"/>
      <c r="AC71201" s="123"/>
    </row>
    <row r="71202" spans="5:29" s="2" customFormat="1">
      <c r="E71202" s="120"/>
      <c r="M71202" s="120"/>
      <c r="N71202" s="120"/>
      <c r="U71202" s="121"/>
      <c r="V71202" s="122"/>
      <c r="W71202" s="123"/>
      <c r="AC71202" s="123"/>
    </row>
    <row r="71203" spans="5:29" s="2" customFormat="1">
      <c r="E71203" s="120"/>
      <c r="M71203" s="120"/>
      <c r="N71203" s="120"/>
      <c r="U71203" s="121"/>
      <c r="V71203" s="122"/>
      <c r="W71203" s="123"/>
      <c r="AC71203" s="123"/>
    </row>
    <row r="71204" spans="5:29" s="2" customFormat="1">
      <c r="E71204" s="120"/>
      <c r="M71204" s="120"/>
      <c r="N71204" s="120"/>
      <c r="U71204" s="121"/>
      <c r="V71204" s="122"/>
      <c r="W71204" s="123"/>
      <c r="AC71204" s="123"/>
    </row>
    <row r="71205" spans="5:29" s="2" customFormat="1">
      <c r="E71205" s="120"/>
      <c r="M71205" s="120"/>
      <c r="N71205" s="120"/>
      <c r="U71205" s="121"/>
      <c r="V71205" s="122"/>
      <c r="W71205" s="123"/>
      <c r="AC71205" s="123"/>
    </row>
    <row r="71206" spans="5:29" s="2" customFormat="1">
      <c r="E71206" s="120"/>
      <c r="M71206" s="120"/>
      <c r="N71206" s="120"/>
      <c r="U71206" s="121"/>
      <c r="V71206" s="122"/>
      <c r="W71206" s="123"/>
      <c r="AC71206" s="123"/>
    </row>
    <row r="71207" spans="5:29" s="2" customFormat="1">
      <c r="E71207" s="120"/>
      <c r="M71207" s="120"/>
      <c r="N71207" s="120"/>
      <c r="U71207" s="121"/>
      <c r="V71207" s="122"/>
      <c r="W71207" s="123"/>
      <c r="AC71207" s="123"/>
    </row>
    <row r="71208" spans="5:29" s="2" customFormat="1">
      <c r="E71208" s="120"/>
      <c r="M71208" s="120"/>
      <c r="N71208" s="120"/>
      <c r="U71208" s="121"/>
      <c r="V71208" s="122"/>
      <c r="W71208" s="123"/>
      <c r="AC71208" s="123"/>
    </row>
    <row r="71209" spans="5:29" s="2" customFormat="1">
      <c r="E71209" s="120"/>
      <c r="M71209" s="120"/>
      <c r="N71209" s="120"/>
      <c r="U71209" s="121"/>
      <c r="V71209" s="122"/>
      <c r="W71209" s="123"/>
      <c r="AC71209" s="123"/>
    </row>
    <row r="71210" spans="5:29" s="2" customFormat="1">
      <c r="E71210" s="120"/>
      <c r="M71210" s="120"/>
      <c r="N71210" s="120"/>
      <c r="U71210" s="121"/>
      <c r="V71210" s="122"/>
      <c r="W71210" s="123"/>
      <c r="AC71210" s="123"/>
    </row>
    <row r="71211" spans="5:29" s="2" customFormat="1">
      <c r="E71211" s="120"/>
      <c r="M71211" s="120"/>
      <c r="N71211" s="120"/>
      <c r="U71211" s="121"/>
      <c r="V71211" s="122"/>
      <c r="W71211" s="123"/>
      <c r="AC71211" s="123"/>
    </row>
    <row r="71212" spans="5:29" s="2" customFormat="1">
      <c r="E71212" s="120"/>
      <c r="M71212" s="120"/>
      <c r="N71212" s="120"/>
      <c r="U71212" s="121"/>
      <c r="V71212" s="122"/>
      <c r="W71212" s="123"/>
      <c r="AC71212" s="123"/>
    </row>
    <row r="71213" spans="5:29" s="2" customFormat="1">
      <c r="E71213" s="120"/>
      <c r="M71213" s="120"/>
      <c r="N71213" s="120"/>
      <c r="U71213" s="121"/>
      <c r="V71213" s="122"/>
      <c r="W71213" s="123"/>
      <c r="AC71213" s="123"/>
    </row>
    <row r="71214" spans="5:29" s="2" customFormat="1">
      <c r="E71214" s="120"/>
      <c r="M71214" s="120"/>
      <c r="N71214" s="120"/>
      <c r="U71214" s="121"/>
      <c r="V71214" s="122"/>
      <c r="W71214" s="123"/>
      <c r="AC71214" s="123"/>
    </row>
    <row r="71215" spans="5:29" s="2" customFormat="1">
      <c r="E71215" s="120"/>
      <c r="M71215" s="120"/>
      <c r="N71215" s="120"/>
      <c r="U71215" s="121"/>
      <c r="V71215" s="122"/>
      <c r="W71215" s="123"/>
      <c r="AC71215" s="123"/>
    </row>
    <row r="71216" spans="5:29" s="2" customFormat="1">
      <c r="E71216" s="120"/>
      <c r="M71216" s="120"/>
      <c r="N71216" s="120"/>
      <c r="U71216" s="121"/>
      <c r="V71216" s="122"/>
      <c r="W71216" s="123"/>
      <c r="AC71216" s="123"/>
    </row>
    <row r="71217" spans="5:29" s="2" customFormat="1">
      <c r="E71217" s="120"/>
      <c r="M71217" s="120"/>
      <c r="N71217" s="120"/>
      <c r="U71217" s="121"/>
      <c r="V71217" s="122"/>
      <c r="W71217" s="123"/>
      <c r="AC71217" s="123"/>
    </row>
    <row r="71218" spans="5:29" s="2" customFormat="1">
      <c r="E71218" s="120"/>
      <c r="M71218" s="120"/>
      <c r="N71218" s="120"/>
      <c r="U71218" s="121"/>
      <c r="V71218" s="122"/>
      <c r="W71218" s="123"/>
      <c r="AC71218" s="123"/>
    </row>
    <row r="71219" spans="5:29" s="2" customFormat="1">
      <c r="E71219" s="120"/>
      <c r="M71219" s="120"/>
      <c r="N71219" s="120"/>
      <c r="U71219" s="121"/>
      <c r="V71219" s="122"/>
      <c r="W71219" s="123"/>
      <c r="AC71219" s="123"/>
    </row>
    <row r="71220" spans="5:29" s="2" customFormat="1">
      <c r="E71220" s="120"/>
      <c r="M71220" s="120"/>
      <c r="N71220" s="120"/>
      <c r="U71220" s="121"/>
      <c r="V71220" s="122"/>
      <c r="W71220" s="123"/>
      <c r="AC71220" s="123"/>
    </row>
    <row r="71221" spans="5:29" s="2" customFormat="1">
      <c r="E71221" s="120"/>
      <c r="M71221" s="120"/>
      <c r="N71221" s="120"/>
      <c r="U71221" s="121"/>
      <c r="V71221" s="122"/>
      <c r="W71221" s="123"/>
      <c r="AC71221" s="123"/>
    </row>
    <row r="71222" spans="5:29" s="2" customFormat="1">
      <c r="E71222" s="120"/>
      <c r="M71222" s="120"/>
      <c r="N71222" s="120"/>
      <c r="U71222" s="121"/>
      <c r="V71222" s="122"/>
      <c r="W71222" s="123"/>
      <c r="AC71222" s="123"/>
    </row>
    <row r="71223" spans="5:29" s="2" customFormat="1">
      <c r="E71223" s="120"/>
      <c r="M71223" s="120"/>
      <c r="N71223" s="120"/>
      <c r="U71223" s="121"/>
      <c r="V71223" s="122"/>
      <c r="W71223" s="123"/>
      <c r="AC71223" s="123"/>
    </row>
    <row r="71224" spans="5:29" s="2" customFormat="1">
      <c r="E71224" s="120"/>
      <c r="M71224" s="120"/>
      <c r="N71224" s="120"/>
      <c r="U71224" s="121"/>
      <c r="V71224" s="122"/>
      <c r="W71224" s="123"/>
      <c r="AC71224" s="123"/>
    </row>
    <row r="71225" spans="5:29" s="2" customFormat="1">
      <c r="E71225" s="120"/>
      <c r="M71225" s="120"/>
      <c r="N71225" s="120"/>
      <c r="U71225" s="121"/>
      <c r="V71225" s="122"/>
      <c r="W71225" s="123"/>
      <c r="AC71225" s="123"/>
    </row>
    <row r="71226" spans="5:29" s="2" customFormat="1">
      <c r="E71226" s="120"/>
      <c r="M71226" s="120"/>
      <c r="N71226" s="120"/>
      <c r="U71226" s="121"/>
      <c r="V71226" s="122"/>
      <c r="W71226" s="123"/>
      <c r="AC71226" s="123"/>
    </row>
    <row r="71227" spans="5:29" s="2" customFormat="1">
      <c r="E71227" s="120"/>
      <c r="M71227" s="120"/>
      <c r="N71227" s="120"/>
      <c r="U71227" s="121"/>
      <c r="V71227" s="122"/>
      <c r="W71227" s="123"/>
      <c r="AC71227" s="123"/>
    </row>
    <row r="71228" spans="5:29" s="2" customFormat="1">
      <c r="E71228" s="120"/>
      <c r="M71228" s="120"/>
      <c r="N71228" s="120"/>
      <c r="U71228" s="121"/>
      <c r="V71228" s="122"/>
      <c r="W71228" s="123"/>
      <c r="AC71228" s="123"/>
    </row>
    <row r="71229" spans="5:29" s="2" customFormat="1">
      <c r="E71229" s="120"/>
      <c r="M71229" s="120"/>
      <c r="N71229" s="120"/>
      <c r="U71229" s="121"/>
      <c r="V71229" s="122"/>
      <c r="W71229" s="123"/>
      <c r="AC71229" s="123"/>
    </row>
    <row r="71230" spans="5:29" s="2" customFormat="1">
      <c r="E71230" s="120"/>
      <c r="M71230" s="120"/>
      <c r="N71230" s="120"/>
      <c r="U71230" s="121"/>
      <c r="V71230" s="122"/>
      <c r="W71230" s="123"/>
      <c r="AC71230" s="123"/>
    </row>
    <row r="71231" spans="5:29" s="2" customFormat="1">
      <c r="E71231" s="120"/>
      <c r="M71231" s="120"/>
      <c r="N71231" s="120"/>
      <c r="U71231" s="121"/>
      <c r="V71231" s="122"/>
      <c r="W71231" s="123"/>
      <c r="AC71231" s="123"/>
    </row>
    <row r="71232" spans="5:29" s="2" customFormat="1">
      <c r="E71232" s="120"/>
      <c r="M71232" s="120"/>
      <c r="N71232" s="120"/>
      <c r="U71232" s="121"/>
      <c r="V71232" s="122"/>
      <c r="W71232" s="123"/>
      <c r="AC71232" s="123"/>
    </row>
    <row r="71233" spans="5:29" s="2" customFormat="1">
      <c r="E71233" s="120"/>
      <c r="M71233" s="120"/>
      <c r="N71233" s="120"/>
      <c r="U71233" s="121"/>
      <c r="V71233" s="122"/>
      <c r="W71233" s="123"/>
      <c r="AC71233" s="123"/>
    </row>
    <row r="71234" spans="5:29" s="2" customFormat="1">
      <c r="E71234" s="120"/>
      <c r="M71234" s="120"/>
      <c r="N71234" s="120"/>
      <c r="U71234" s="121"/>
      <c r="V71234" s="122"/>
      <c r="W71234" s="123"/>
      <c r="AC71234" s="123"/>
    </row>
    <row r="71235" spans="5:29" s="2" customFormat="1">
      <c r="E71235" s="120"/>
      <c r="M71235" s="120"/>
      <c r="N71235" s="120"/>
      <c r="U71235" s="121"/>
      <c r="V71235" s="122"/>
      <c r="W71235" s="123"/>
      <c r="AC71235" s="123"/>
    </row>
    <row r="71236" spans="5:29" s="2" customFormat="1">
      <c r="E71236" s="120"/>
      <c r="M71236" s="120"/>
      <c r="N71236" s="120"/>
      <c r="U71236" s="121"/>
      <c r="V71236" s="122"/>
      <c r="W71236" s="123"/>
      <c r="AC71236" s="123"/>
    </row>
    <row r="71237" spans="5:29" s="2" customFormat="1">
      <c r="E71237" s="120"/>
      <c r="M71237" s="120"/>
      <c r="N71237" s="120"/>
      <c r="U71237" s="121"/>
      <c r="V71237" s="122"/>
      <c r="W71237" s="123"/>
      <c r="AC71237" s="123"/>
    </row>
    <row r="71238" spans="5:29" s="2" customFormat="1">
      <c r="E71238" s="120"/>
      <c r="M71238" s="120"/>
      <c r="N71238" s="120"/>
      <c r="U71238" s="121"/>
      <c r="V71238" s="122"/>
      <c r="W71238" s="123"/>
      <c r="AC71238" s="123"/>
    </row>
    <row r="71239" spans="5:29" s="2" customFormat="1">
      <c r="E71239" s="120"/>
      <c r="M71239" s="120"/>
      <c r="N71239" s="120"/>
      <c r="U71239" s="121"/>
      <c r="V71239" s="122"/>
      <c r="W71239" s="123"/>
      <c r="AC71239" s="123"/>
    </row>
    <row r="71240" spans="5:29" s="2" customFormat="1">
      <c r="E71240" s="120"/>
      <c r="M71240" s="120"/>
      <c r="N71240" s="120"/>
      <c r="U71240" s="121"/>
      <c r="V71240" s="122"/>
      <c r="W71240" s="123"/>
      <c r="AC71240" s="123"/>
    </row>
    <row r="71241" spans="5:29" s="2" customFormat="1">
      <c r="E71241" s="120"/>
      <c r="M71241" s="120"/>
      <c r="N71241" s="120"/>
      <c r="U71241" s="121"/>
      <c r="V71241" s="122"/>
      <c r="W71241" s="123"/>
      <c r="AC71241" s="123"/>
    </row>
    <row r="71242" spans="5:29" s="2" customFormat="1">
      <c r="E71242" s="120"/>
      <c r="M71242" s="120"/>
      <c r="N71242" s="120"/>
      <c r="U71242" s="121"/>
      <c r="V71242" s="122"/>
      <c r="W71242" s="123"/>
      <c r="AC71242" s="123"/>
    </row>
    <row r="71243" spans="5:29" s="2" customFormat="1">
      <c r="E71243" s="120"/>
      <c r="M71243" s="120"/>
      <c r="N71243" s="120"/>
      <c r="U71243" s="121"/>
      <c r="V71243" s="122"/>
      <c r="W71243" s="123"/>
      <c r="AC71243" s="123"/>
    </row>
    <row r="71244" spans="5:29" s="2" customFormat="1">
      <c r="E71244" s="120"/>
      <c r="M71244" s="120"/>
      <c r="N71244" s="120"/>
      <c r="U71244" s="121"/>
      <c r="V71244" s="122"/>
      <c r="W71244" s="123"/>
      <c r="AC71244" s="123"/>
    </row>
    <row r="71245" spans="5:29" s="2" customFormat="1">
      <c r="E71245" s="120"/>
      <c r="M71245" s="120"/>
      <c r="N71245" s="120"/>
      <c r="U71245" s="121"/>
      <c r="V71245" s="122"/>
      <c r="W71245" s="123"/>
      <c r="AC71245" s="123"/>
    </row>
    <row r="71246" spans="5:29" s="2" customFormat="1">
      <c r="E71246" s="120"/>
      <c r="M71246" s="120"/>
      <c r="N71246" s="120"/>
      <c r="U71246" s="121"/>
      <c r="V71246" s="122"/>
      <c r="W71246" s="123"/>
      <c r="AC71246" s="123"/>
    </row>
    <row r="71247" spans="5:29" s="2" customFormat="1">
      <c r="E71247" s="120"/>
      <c r="M71247" s="120"/>
      <c r="N71247" s="120"/>
      <c r="U71247" s="121"/>
      <c r="V71247" s="122"/>
      <c r="W71247" s="123"/>
      <c r="AC71247" s="123"/>
    </row>
    <row r="71248" spans="5:29" s="2" customFormat="1">
      <c r="E71248" s="120"/>
      <c r="M71248" s="120"/>
      <c r="N71248" s="120"/>
      <c r="U71248" s="121"/>
      <c r="V71248" s="122"/>
      <c r="W71248" s="123"/>
      <c r="AC71248" s="123"/>
    </row>
    <row r="71249" spans="5:29" s="2" customFormat="1">
      <c r="E71249" s="120"/>
      <c r="M71249" s="120"/>
      <c r="N71249" s="120"/>
      <c r="U71249" s="121"/>
      <c r="V71249" s="122"/>
      <c r="W71249" s="123"/>
      <c r="AC71249" s="123"/>
    </row>
    <row r="71250" spans="5:29" s="2" customFormat="1">
      <c r="E71250" s="120"/>
      <c r="M71250" s="120"/>
      <c r="N71250" s="120"/>
      <c r="U71250" s="121"/>
      <c r="V71250" s="122"/>
      <c r="W71250" s="123"/>
      <c r="AC71250" s="123"/>
    </row>
    <row r="71251" spans="5:29" s="2" customFormat="1">
      <c r="E71251" s="120"/>
      <c r="M71251" s="120"/>
      <c r="N71251" s="120"/>
      <c r="U71251" s="121"/>
      <c r="V71251" s="122"/>
      <c r="W71251" s="123"/>
      <c r="AC71251" s="123"/>
    </row>
    <row r="71252" spans="5:29" s="2" customFormat="1">
      <c r="E71252" s="120"/>
      <c r="M71252" s="120"/>
      <c r="N71252" s="120"/>
      <c r="U71252" s="121"/>
      <c r="V71252" s="122"/>
      <c r="W71252" s="123"/>
      <c r="AC71252" s="123"/>
    </row>
    <row r="71253" spans="5:29" s="2" customFormat="1">
      <c r="E71253" s="120"/>
      <c r="M71253" s="120"/>
      <c r="N71253" s="120"/>
      <c r="U71253" s="121"/>
      <c r="V71253" s="122"/>
      <c r="W71253" s="123"/>
      <c r="AC71253" s="123"/>
    </row>
    <row r="71254" spans="5:29" s="2" customFormat="1">
      <c r="E71254" s="120"/>
      <c r="M71254" s="120"/>
      <c r="N71254" s="120"/>
      <c r="U71254" s="121"/>
      <c r="V71254" s="122"/>
      <c r="W71254" s="123"/>
      <c r="AC71254" s="123"/>
    </row>
    <row r="71255" spans="5:29" s="2" customFormat="1">
      <c r="E71255" s="120"/>
      <c r="M71255" s="120"/>
      <c r="N71255" s="120"/>
      <c r="U71255" s="121"/>
      <c r="V71255" s="122"/>
      <c r="W71255" s="123"/>
      <c r="AC71255" s="123"/>
    </row>
    <row r="71256" spans="5:29" s="2" customFormat="1">
      <c r="E71256" s="120"/>
      <c r="M71256" s="120"/>
      <c r="N71256" s="120"/>
      <c r="U71256" s="121"/>
      <c r="V71256" s="122"/>
      <c r="W71256" s="123"/>
      <c r="AC71256" s="123"/>
    </row>
    <row r="71257" spans="5:29" s="2" customFormat="1">
      <c r="E71257" s="120"/>
      <c r="M71257" s="120"/>
      <c r="N71257" s="120"/>
      <c r="U71257" s="121"/>
      <c r="V71257" s="122"/>
      <c r="W71257" s="123"/>
      <c r="AC71257" s="123"/>
    </row>
    <row r="71258" spans="5:29" s="2" customFormat="1">
      <c r="E71258" s="120"/>
      <c r="M71258" s="120"/>
      <c r="N71258" s="120"/>
      <c r="U71258" s="121"/>
      <c r="V71258" s="122"/>
      <c r="W71258" s="123"/>
      <c r="AC71258" s="123"/>
    </row>
    <row r="71259" spans="5:29" s="2" customFormat="1">
      <c r="E71259" s="120"/>
      <c r="M71259" s="120"/>
      <c r="N71259" s="120"/>
      <c r="U71259" s="121"/>
      <c r="V71259" s="122"/>
      <c r="W71259" s="123"/>
      <c r="AC71259" s="123"/>
    </row>
    <row r="71260" spans="5:29" s="2" customFormat="1">
      <c r="E71260" s="120"/>
      <c r="M71260" s="120"/>
      <c r="N71260" s="120"/>
      <c r="U71260" s="121"/>
      <c r="V71260" s="122"/>
      <c r="W71260" s="123"/>
      <c r="AC71260" s="123"/>
    </row>
    <row r="71261" spans="5:29" s="2" customFormat="1">
      <c r="E71261" s="120"/>
      <c r="M71261" s="120"/>
      <c r="N71261" s="120"/>
      <c r="U71261" s="121"/>
      <c r="V71261" s="122"/>
      <c r="W71261" s="123"/>
      <c r="AC71261" s="123"/>
    </row>
    <row r="71262" spans="5:29" s="2" customFormat="1">
      <c r="E71262" s="120"/>
      <c r="M71262" s="120"/>
      <c r="N71262" s="120"/>
      <c r="U71262" s="121"/>
      <c r="V71262" s="122"/>
      <c r="W71262" s="123"/>
      <c r="AC71262" s="123"/>
    </row>
    <row r="71263" spans="5:29" s="2" customFormat="1">
      <c r="E71263" s="120"/>
      <c r="M71263" s="120"/>
      <c r="N71263" s="120"/>
      <c r="U71263" s="121"/>
      <c r="V71263" s="122"/>
      <c r="W71263" s="123"/>
      <c r="AC71263" s="123"/>
    </row>
    <row r="71264" spans="5:29" s="2" customFormat="1">
      <c r="E71264" s="120"/>
      <c r="M71264" s="120"/>
      <c r="N71264" s="120"/>
      <c r="U71264" s="121"/>
      <c r="V71264" s="122"/>
      <c r="W71264" s="123"/>
      <c r="AC71264" s="123"/>
    </row>
    <row r="71265" spans="5:29" s="2" customFormat="1">
      <c r="E71265" s="120"/>
      <c r="M71265" s="120"/>
      <c r="N71265" s="120"/>
      <c r="U71265" s="121"/>
      <c r="V71265" s="122"/>
      <c r="W71265" s="123"/>
      <c r="AC71265" s="123"/>
    </row>
    <row r="71266" spans="5:29" s="2" customFormat="1">
      <c r="E71266" s="120"/>
      <c r="M71266" s="120"/>
      <c r="N71266" s="120"/>
      <c r="U71266" s="121"/>
      <c r="V71266" s="122"/>
      <c r="W71266" s="123"/>
      <c r="AC71266" s="123"/>
    </row>
    <row r="71267" spans="5:29" s="2" customFormat="1">
      <c r="E71267" s="120"/>
      <c r="M71267" s="120"/>
      <c r="N71267" s="120"/>
      <c r="U71267" s="121"/>
      <c r="V71267" s="122"/>
      <c r="W71267" s="123"/>
      <c r="AC71267" s="123"/>
    </row>
    <row r="71268" spans="5:29" s="2" customFormat="1">
      <c r="E71268" s="120"/>
      <c r="M71268" s="120"/>
      <c r="N71268" s="120"/>
      <c r="U71268" s="121"/>
      <c r="V71268" s="122"/>
      <c r="W71268" s="123"/>
      <c r="AC71268" s="123"/>
    </row>
    <row r="71269" spans="5:29" s="2" customFormat="1">
      <c r="E71269" s="120"/>
      <c r="M71269" s="120"/>
      <c r="N71269" s="120"/>
      <c r="U71269" s="121"/>
      <c r="V71269" s="122"/>
      <c r="W71269" s="123"/>
      <c r="AC71269" s="123"/>
    </row>
    <row r="71270" spans="5:29" s="2" customFormat="1">
      <c r="E71270" s="120"/>
      <c r="M71270" s="120"/>
      <c r="N71270" s="120"/>
      <c r="U71270" s="121"/>
      <c r="V71270" s="122"/>
      <c r="W71270" s="123"/>
      <c r="AC71270" s="123"/>
    </row>
    <row r="71271" spans="5:29" s="2" customFormat="1">
      <c r="E71271" s="120"/>
      <c r="M71271" s="120"/>
      <c r="N71271" s="120"/>
      <c r="U71271" s="121"/>
      <c r="V71271" s="122"/>
      <c r="W71271" s="123"/>
      <c r="AC71271" s="123"/>
    </row>
    <row r="71272" spans="5:29" s="2" customFormat="1">
      <c r="E71272" s="120"/>
      <c r="M71272" s="120"/>
      <c r="N71272" s="120"/>
      <c r="U71272" s="121"/>
      <c r="V71272" s="122"/>
      <c r="W71272" s="123"/>
      <c r="AC71272" s="123"/>
    </row>
    <row r="71273" spans="5:29" s="2" customFormat="1">
      <c r="E71273" s="120"/>
      <c r="M71273" s="120"/>
      <c r="N71273" s="120"/>
      <c r="U71273" s="121"/>
      <c r="V71273" s="122"/>
      <c r="W71273" s="123"/>
      <c r="AC71273" s="123"/>
    </row>
    <row r="71274" spans="5:29" s="2" customFormat="1">
      <c r="E71274" s="120"/>
      <c r="M71274" s="120"/>
      <c r="N71274" s="120"/>
      <c r="U71274" s="121"/>
      <c r="V71274" s="122"/>
      <c r="W71274" s="123"/>
      <c r="AC71274" s="123"/>
    </row>
    <row r="71275" spans="5:29" s="2" customFormat="1">
      <c r="E71275" s="120"/>
      <c r="M71275" s="120"/>
      <c r="N71275" s="120"/>
      <c r="U71275" s="121"/>
      <c r="V71275" s="122"/>
      <c r="W71275" s="123"/>
      <c r="AC71275" s="123"/>
    </row>
    <row r="71276" spans="5:29" s="2" customFormat="1">
      <c r="E71276" s="120"/>
      <c r="M71276" s="120"/>
      <c r="N71276" s="120"/>
      <c r="U71276" s="121"/>
      <c r="V71276" s="122"/>
      <c r="W71276" s="123"/>
      <c r="AC71276" s="123"/>
    </row>
    <row r="71277" spans="5:29" s="2" customFormat="1">
      <c r="E71277" s="120"/>
      <c r="M71277" s="120"/>
      <c r="N71277" s="120"/>
      <c r="U71277" s="121"/>
      <c r="V71277" s="122"/>
      <c r="W71277" s="123"/>
      <c r="AC71277" s="123"/>
    </row>
    <row r="71278" spans="5:29" s="2" customFormat="1">
      <c r="E71278" s="120"/>
      <c r="M71278" s="120"/>
      <c r="N71278" s="120"/>
      <c r="U71278" s="121"/>
      <c r="V71278" s="122"/>
      <c r="W71278" s="123"/>
      <c r="AC71278" s="123"/>
    </row>
    <row r="71279" spans="5:29" s="2" customFormat="1">
      <c r="E71279" s="120"/>
      <c r="M71279" s="120"/>
      <c r="N71279" s="120"/>
      <c r="U71279" s="121"/>
      <c r="V71279" s="122"/>
      <c r="W71279" s="123"/>
      <c r="AC71279" s="123"/>
    </row>
    <row r="71280" spans="5:29" s="2" customFormat="1">
      <c r="E71280" s="120"/>
      <c r="M71280" s="120"/>
      <c r="N71280" s="120"/>
      <c r="U71280" s="121"/>
      <c r="V71280" s="122"/>
      <c r="W71280" s="123"/>
      <c r="AC71280" s="123"/>
    </row>
    <row r="71281" spans="5:29" s="2" customFormat="1">
      <c r="E71281" s="120"/>
      <c r="M71281" s="120"/>
      <c r="N71281" s="120"/>
      <c r="U71281" s="121"/>
      <c r="V71281" s="122"/>
      <c r="W71281" s="123"/>
      <c r="AC71281" s="123"/>
    </row>
    <row r="71282" spans="5:29" s="2" customFormat="1">
      <c r="E71282" s="120"/>
      <c r="M71282" s="120"/>
      <c r="N71282" s="120"/>
      <c r="U71282" s="121"/>
      <c r="V71282" s="122"/>
      <c r="W71282" s="123"/>
      <c r="AC71282" s="123"/>
    </row>
    <row r="71283" spans="5:29" s="2" customFormat="1">
      <c r="E71283" s="120"/>
      <c r="M71283" s="120"/>
      <c r="N71283" s="120"/>
      <c r="U71283" s="121"/>
      <c r="V71283" s="122"/>
      <c r="W71283" s="123"/>
      <c r="AC71283" s="123"/>
    </row>
    <row r="71284" spans="5:29" s="2" customFormat="1">
      <c r="E71284" s="120"/>
      <c r="M71284" s="120"/>
      <c r="N71284" s="120"/>
      <c r="U71284" s="121"/>
      <c r="V71284" s="122"/>
      <c r="W71284" s="123"/>
      <c r="AC71284" s="123"/>
    </row>
    <row r="71285" spans="5:29" s="2" customFormat="1">
      <c r="E71285" s="120"/>
      <c r="M71285" s="120"/>
      <c r="N71285" s="120"/>
      <c r="U71285" s="121"/>
      <c r="V71285" s="122"/>
      <c r="W71285" s="123"/>
      <c r="AC71285" s="123"/>
    </row>
    <row r="71286" spans="5:29" s="2" customFormat="1">
      <c r="E71286" s="120"/>
      <c r="M71286" s="120"/>
      <c r="N71286" s="120"/>
      <c r="U71286" s="121"/>
      <c r="V71286" s="122"/>
      <c r="W71286" s="123"/>
      <c r="AC71286" s="123"/>
    </row>
    <row r="71287" spans="5:29" s="2" customFormat="1">
      <c r="E71287" s="120"/>
      <c r="M71287" s="120"/>
      <c r="N71287" s="120"/>
      <c r="U71287" s="121"/>
      <c r="V71287" s="122"/>
      <c r="W71287" s="123"/>
      <c r="AC71287" s="123"/>
    </row>
    <row r="71288" spans="5:29" s="2" customFormat="1">
      <c r="E71288" s="120"/>
      <c r="M71288" s="120"/>
      <c r="N71288" s="120"/>
      <c r="U71288" s="121"/>
      <c r="V71288" s="122"/>
      <c r="W71288" s="123"/>
      <c r="AC71288" s="123"/>
    </row>
    <row r="71289" spans="5:29" s="2" customFormat="1">
      <c r="E71289" s="120"/>
      <c r="M71289" s="120"/>
      <c r="N71289" s="120"/>
      <c r="U71289" s="121"/>
      <c r="V71289" s="122"/>
      <c r="W71289" s="123"/>
      <c r="AC71289" s="123"/>
    </row>
    <row r="71290" spans="5:29" s="2" customFormat="1">
      <c r="E71290" s="120"/>
      <c r="M71290" s="120"/>
      <c r="N71290" s="120"/>
      <c r="U71290" s="121"/>
      <c r="V71290" s="122"/>
      <c r="W71290" s="123"/>
      <c r="AC71290" s="123"/>
    </row>
    <row r="71291" spans="5:29" s="2" customFormat="1">
      <c r="E71291" s="120"/>
      <c r="M71291" s="120"/>
      <c r="N71291" s="120"/>
      <c r="U71291" s="121"/>
      <c r="V71291" s="122"/>
      <c r="W71291" s="123"/>
      <c r="AC71291" s="123"/>
    </row>
    <row r="71292" spans="5:29" s="2" customFormat="1">
      <c r="E71292" s="120"/>
      <c r="M71292" s="120"/>
      <c r="N71292" s="120"/>
      <c r="U71292" s="121"/>
      <c r="V71292" s="122"/>
      <c r="W71292" s="123"/>
      <c r="AC71292" s="123"/>
    </row>
    <row r="71293" spans="5:29" s="2" customFormat="1">
      <c r="E71293" s="120"/>
      <c r="M71293" s="120"/>
      <c r="N71293" s="120"/>
      <c r="U71293" s="121"/>
      <c r="V71293" s="122"/>
      <c r="W71293" s="123"/>
      <c r="AC71293" s="123"/>
    </row>
    <row r="71294" spans="5:29" s="2" customFormat="1">
      <c r="E71294" s="120"/>
      <c r="M71294" s="120"/>
      <c r="N71294" s="120"/>
      <c r="U71294" s="121"/>
      <c r="V71294" s="122"/>
      <c r="W71294" s="123"/>
      <c r="AC71294" s="123"/>
    </row>
    <row r="71295" spans="5:29" s="2" customFormat="1">
      <c r="E71295" s="120"/>
      <c r="M71295" s="120"/>
      <c r="N71295" s="120"/>
      <c r="U71295" s="121"/>
      <c r="V71295" s="122"/>
      <c r="W71295" s="123"/>
      <c r="AC71295" s="123"/>
    </row>
    <row r="71296" spans="5:29" s="2" customFormat="1">
      <c r="E71296" s="120"/>
      <c r="M71296" s="120"/>
      <c r="N71296" s="120"/>
      <c r="U71296" s="121"/>
      <c r="V71296" s="122"/>
      <c r="W71296" s="123"/>
      <c r="AC71296" s="123"/>
    </row>
    <row r="71297" spans="5:29" s="2" customFormat="1">
      <c r="E71297" s="120"/>
      <c r="M71297" s="120"/>
      <c r="N71297" s="120"/>
      <c r="U71297" s="121"/>
      <c r="V71297" s="122"/>
      <c r="W71297" s="123"/>
      <c r="AC71297" s="123"/>
    </row>
    <row r="71298" spans="5:29" s="2" customFormat="1">
      <c r="E71298" s="120"/>
      <c r="M71298" s="120"/>
      <c r="N71298" s="120"/>
      <c r="U71298" s="121"/>
      <c r="V71298" s="122"/>
      <c r="W71298" s="123"/>
      <c r="AC71298" s="123"/>
    </row>
    <row r="71299" spans="5:29" s="2" customFormat="1">
      <c r="E71299" s="120"/>
      <c r="M71299" s="120"/>
      <c r="N71299" s="120"/>
      <c r="U71299" s="121"/>
      <c r="V71299" s="122"/>
      <c r="W71299" s="123"/>
      <c r="AC71299" s="123"/>
    </row>
    <row r="71300" spans="5:29" s="2" customFormat="1">
      <c r="E71300" s="120"/>
      <c r="M71300" s="120"/>
      <c r="N71300" s="120"/>
      <c r="U71300" s="121"/>
      <c r="V71300" s="122"/>
      <c r="W71300" s="123"/>
      <c r="AC71300" s="123"/>
    </row>
    <row r="71301" spans="5:29" s="2" customFormat="1">
      <c r="E71301" s="120"/>
      <c r="M71301" s="120"/>
      <c r="N71301" s="120"/>
      <c r="U71301" s="121"/>
      <c r="V71301" s="122"/>
      <c r="W71301" s="123"/>
      <c r="AC71301" s="123"/>
    </row>
    <row r="71302" spans="5:29" s="2" customFormat="1">
      <c r="E71302" s="120"/>
      <c r="M71302" s="120"/>
      <c r="N71302" s="120"/>
      <c r="U71302" s="121"/>
      <c r="V71302" s="122"/>
      <c r="W71302" s="123"/>
      <c r="AC71302" s="123"/>
    </row>
    <row r="71303" spans="5:29" s="2" customFormat="1">
      <c r="E71303" s="120"/>
      <c r="M71303" s="120"/>
      <c r="N71303" s="120"/>
      <c r="U71303" s="121"/>
      <c r="V71303" s="122"/>
      <c r="W71303" s="123"/>
      <c r="AC71303" s="123"/>
    </row>
    <row r="71304" spans="5:29" s="2" customFormat="1">
      <c r="E71304" s="120"/>
      <c r="M71304" s="120"/>
      <c r="N71304" s="120"/>
      <c r="U71304" s="121"/>
      <c r="V71304" s="122"/>
      <c r="W71304" s="123"/>
      <c r="AC71304" s="123"/>
    </row>
    <row r="71305" spans="5:29" s="2" customFormat="1">
      <c r="E71305" s="120"/>
      <c r="M71305" s="120"/>
      <c r="N71305" s="120"/>
      <c r="U71305" s="121"/>
      <c r="V71305" s="122"/>
      <c r="W71305" s="123"/>
      <c r="AC71305" s="123"/>
    </row>
    <row r="71306" spans="5:29" s="2" customFormat="1">
      <c r="E71306" s="120"/>
      <c r="M71306" s="120"/>
      <c r="N71306" s="120"/>
      <c r="U71306" s="121"/>
      <c r="V71306" s="122"/>
      <c r="W71306" s="123"/>
      <c r="AC71306" s="123"/>
    </row>
    <row r="71307" spans="5:29" s="2" customFormat="1">
      <c r="E71307" s="120"/>
      <c r="M71307" s="120"/>
      <c r="N71307" s="120"/>
      <c r="U71307" s="121"/>
      <c r="V71307" s="122"/>
      <c r="W71307" s="123"/>
      <c r="AC71307" s="123"/>
    </row>
    <row r="71308" spans="5:29" s="2" customFormat="1">
      <c r="E71308" s="120"/>
      <c r="M71308" s="120"/>
      <c r="N71308" s="120"/>
      <c r="U71308" s="121"/>
      <c r="V71308" s="122"/>
      <c r="W71308" s="123"/>
      <c r="AC71308" s="123"/>
    </row>
    <row r="71309" spans="5:29" s="2" customFormat="1">
      <c r="E71309" s="120"/>
      <c r="M71309" s="120"/>
      <c r="N71309" s="120"/>
      <c r="U71309" s="121"/>
      <c r="V71309" s="122"/>
      <c r="W71309" s="123"/>
      <c r="AC71309" s="123"/>
    </row>
    <row r="71310" spans="5:29" s="2" customFormat="1">
      <c r="E71310" s="120"/>
      <c r="M71310" s="120"/>
      <c r="N71310" s="120"/>
      <c r="U71310" s="121"/>
      <c r="V71310" s="122"/>
      <c r="W71310" s="123"/>
      <c r="AC71310" s="123"/>
    </row>
    <row r="71311" spans="5:29" s="2" customFormat="1">
      <c r="E71311" s="120"/>
      <c r="M71311" s="120"/>
      <c r="N71311" s="120"/>
      <c r="U71311" s="121"/>
      <c r="V71311" s="122"/>
      <c r="W71311" s="123"/>
      <c r="AC71311" s="123"/>
    </row>
    <row r="71312" spans="5:29" s="2" customFormat="1">
      <c r="E71312" s="120"/>
      <c r="M71312" s="120"/>
      <c r="N71312" s="120"/>
      <c r="U71312" s="121"/>
      <c r="V71312" s="122"/>
      <c r="W71312" s="123"/>
      <c r="AC71312" s="123"/>
    </row>
    <row r="71313" spans="5:29" s="2" customFormat="1">
      <c r="E71313" s="120"/>
      <c r="M71313" s="120"/>
      <c r="N71313" s="120"/>
      <c r="U71313" s="121"/>
      <c r="V71313" s="122"/>
      <c r="W71313" s="123"/>
      <c r="AC71313" s="123"/>
    </row>
    <row r="71314" spans="5:29" s="2" customFormat="1">
      <c r="E71314" s="120"/>
      <c r="M71314" s="120"/>
      <c r="N71314" s="120"/>
      <c r="U71314" s="121"/>
      <c r="V71314" s="122"/>
      <c r="W71314" s="123"/>
      <c r="AC71314" s="123"/>
    </row>
    <row r="71315" spans="5:29" s="2" customFormat="1">
      <c r="E71315" s="120"/>
      <c r="M71315" s="120"/>
      <c r="N71315" s="120"/>
      <c r="U71315" s="121"/>
      <c r="V71315" s="122"/>
      <c r="W71315" s="123"/>
      <c r="AC71315" s="123"/>
    </row>
    <row r="71316" spans="5:29" s="2" customFormat="1">
      <c r="E71316" s="120"/>
      <c r="M71316" s="120"/>
      <c r="N71316" s="120"/>
      <c r="U71316" s="121"/>
      <c r="V71316" s="122"/>
      <c r="W71316" s="123"/>
      <c r="AC71316" s="123"/>
    </row>
    <row r="71317" spans="5:29" s="2" customFormat="1">
      <c r="E71317" s="120"/>
      <c r="M71317" s="120"/>
      <c r="N71317" s="120"/>
      <c r="U71317" s="121"/>
      <c r="V71317" s="122"/>
      <c r="W71317" s="123"/>
      <c r="AC71317" s="123"/>
    </row>
    <row r="71318" spans="5:29" s="2" customFormat="1">
      <c r="E71318" s="120"/>
      <c r="M71318" s="120"/>
      <c r="N71318" s="120"/>
      <c r="U71318" s="121"/>
      <c r="V71318" s="122"/>
      <c r="W71318" s="123"/>
      <c r="AC71318" s="123"/>
    </row>
    <row r="71319" spans="5:29" s="2" customFormat="1">
      <c r="E71319" s="120"/>
      <c r="M71319" s="120"/>
      <c r="N71319" s="120"/>
      <c r="U71319" s="121"/>
      <c r="V71319" s="122"/>
      <c r="W71319" s="123"/>
      <c r="AC71319" s="123"/>
    </row>
    <row r="71320" spans="5:29" s="2" customFormat="1">
      <c r="E71320" s="120"/>
      <c r="M71320" s="120"/>
      <c r="N71320" s="120"/>
      <c r="U71320" s="121"/>
      <c r="V71320" s="122"/>
      <c r="W71320" s="123"/>
      <c r="AC71320" s="123"/>
    </row>
    <row r="71321" spans="5:29" s="2" customFormat="1">
      <c r="E71321" s="120"/>
      <c r="M71321" s="120"/>
      <c r="N71321" s="120"/>
      <c r="U71321" s="121"/>
      <c r="V71321" s="122"/>
      <c r="W71321" s="123"/>
      <c r="AC71321" s="123"/>
    </row>
    <row r="71322" spans="5:29" s="2" customFormat="1">
      <c r="E71322" s="120"/>
      <c r="M71322" s="120"/>
      <c r="N71322" s="120"/>
      <c r="U71322" s="121"/>
      <c r="V71322" s="122"/>
      <c r="W71322" s="123"/>
      <c r="AC71322" s="123"/>
    </row>
    <row r="71323" spans="5:29" s="2" customFormat="1">
      <c r="E71323" s="120"/>
      <c r="M71323" s="120"/>
      <c r="N71323" s="120"/>
      <c r="U71323" s="121"/>
      <c r="V71323" s="122"/>
      <c r="W71323" s="123"/>
      <c r="AC71323" s="123"/>
    </row>
    <row r="71324" spans="5:29" s="2" customFormat="1">
      <c r="E71324" s="120"/>
      <c r="M71324" s="120"/>
      <c r="N71324" s="120"/>
      <c r="U71324" s="121"/>
      <c r="V71324" s="122"/>
      <c r="W71324" s="123"/>
      <c r="AC71324" s="123"/>
    </row>
    <row r="71325" spans="5:29" s="2" customFormat="1">
      <c r="E71325" s="120"/>
      <c r="M71325" s="120"/>
      <c r="N71325" s="120"/>
      <c r="U71325" s="121"/>
      <c r="V71325" s="122"/>
      <c r="W71325" s="123"/>
      <c r="AC71325" s="123"/>
    </row>
    <row r="71326" spans="5:29" s="2" customFormat="1">
      <c r="E71326" s="120"/>
      <c r="M71326" s="120"/>
      <c r="N71326" s="120"/>
      <c r="U71326" s="121"/>
      <c r="V71326" s="122"/>
      <c r="W71326" s="123"/>
      <c r="AC71326" s="123"/>
    </row>
    <row r="71327" spans="5:29" s="2" customFormat="1">
      <c r="E71327" s="120"/>
      <c r="M71327" s="120"/>
      <c r="N71327" s="120"/>
      <c r="U71327" s="121"/>
      <c r="V71327" s="122"/>
      <c r="W71327" s="123"/>
      <c r="AC71327" s="123"/>
    </row>
    <row r="71328" spans="5:29" s="2" customFormat="1">
      <c r="E71328" s="120"/>
      <c r="M71328" s="120"/>
      <c r="N71328" s="120"/>
      <c r="U71328" s="121"/>
      <c r="V71328" s="122"/>
      <c r="W71328" s="123"/>
      <c r="AC71328" s="123"/>
    </row>
    <row r="71329" spans="5:29" s="2" customFormat="1">
      <c r="E71329" s="120"/>
      <c r="M71329" s="120"/>
      <c r="N71329" s="120"/>
      <c r="U71329" s="121"/>
      <c r="V71329" s="122"/>
      <c r="W71329" s="123"/>
      <c r="AC71329" s="123"/>
    </row>
    <row r="71330" spans="5:29" s="2" customFormat="1">
      <c r="E71330" s="120"/>
      <c r="M71330" s="120"/>
      <c r="N71330" s="120"/>
      <c r="U71330" s="121"/>
      <c r="V71330" s="122"/>
      <c r="W71330" s="123"/>
      <c r="AC71330" s="123"/>
    </row>
    <row r="71331" spans="5:29" s="2" customFormat="1">
      <c r="E71331" s="120"/>
      <c r="M71331" s="120"/>
      <c r="N71331" s="120"/>
      <c r="U71331" s="121"/>
      <c r="V71331" s="122"/>
      <c r="W71331" s="123"/>
      <c r="AC71331" s="123"/>
    </row>
    <row r="71332" spans="5:29" s="2" customFormat="1">
      <c r="E71332" s="120"/>
      <c r="M71332" s="120"/>
      <c r="N71332" s="120"/>
      <c r="U71332" s="121"/>
      <c r="V71332" s="122"/>
      <c r="W71332" s="123"/>
      <c r="AC71332" s="123"/>
    </row>
    <row r="71333" spans="5:29" s="2" customFormat="1">
      <c r="E71333" s="120"/>
      <c r="M71333" s="120"/>
      <c r="N71333" s="120"/>
      <c r="U71333" s="121"/>
      <c r="V71333" s="122"/>
      <c r="W71333" s="123"/>
      <c r="AC71333" s="123"/>
    </row>
    <row r="71334" spans="5:29" s="2" customFormat="1">
      <c r="E71334" s="120"/>
      <c r="M71334" s="120"/>
      <c r="N71334" s="120"/>
      <c r="U71334" s="121"/>
      <c r="V71334" s="122"/>
      <c r="W71334" s="123"/>
      <c r="AC71334" s="123"/>
    </row>
    <row r="71335" spans="5:29" s="2" customFormat="1">
      <c r="E71335" s="120"/>
      <c r="M71335" s="120"/>
      <c r="N71335" s="120"/>
      <c r="U71335" s="121"/>
      <c r="V71335" s="122"/>
      <c r="W71335" s="123"/>
      <c r="AC71335" s="123"/>
    </row>
    <row r="71336" spans="5:29" s="2" customFormat="1">
      <c r="E71336" s="120"/>
      <c r="M71336" s="120"/>
      <c r="N71336" s="120"/>
      <c r="U71336" s="121"/>
      <c r="V71336" s="122"/>
      <c r="W71336" s="123"/>
      <c r="AC71336" s="123"/>
    </row>
    <row r="71337" spans="5:29" s="2" customFormat="1">
      <c r="E71337" s="120"/>
      <c r="M71337" s="120"/>
      <c r="N71337" s="120"/>
      <c r="U71337" s="121"/>
      <c r="V71337" s="122"/>
      <c r="W71337" s="123"/>
      <c r="AC71337" s="123"/>
    </row>
    <row r="71338" spans="5:29" s="2" customFormat="1">
      <c r="E71338" s="120"/>
      <c r="M71338" s="120"/>
      <c r="N71338" s="120"/>
      <c r="U71338" s="121"/>
      <c r="V71338" s="122"/>
      <c r="W71338" s="123"/>
      <c r="AC71338" s="123"/>
    </row>
    <row r="71339" spans="5:29" s="2" customFormat="1">
      <c r="E71339" s="120"/>
      <c r="M71339" s="120"/>
      <c r="N71339" s="120"/>
      <c r="U71339" s="121"/>
      <c r="V71339" s="122"/>
      <c r="W71339" s="123"/>
      <c r="AC71339" s="123"/>
    </row>
    <row r="71340" spans="5:29" s="2" customFormat="1">
      <c r="E71340" s="120"/>
      <c r="M71340" s="120"/>
      <c r="N71340" s="120"/>
      <c r="U71340" s="121"/>
      <c r="V71340" s="122"/>
      <c r="W71340" s="123"/>
      <c r="AC71340" s="123"/>
    </row>
    <row r="71341" spans="5:29" s="2" customFormat="1">
      <c r="E71341" s="120"/>
      <c r="M71341" s="120"/>
      <c r="N71341" s="120"/>
      <c r="U71341" s="121"/>
      <c r="V71341" s="122"/>
      <c r="W71341" s="123"/>
      <c r="AC71341" s="123"/>
    </row>
    <row r="71342" spans="5:29" s="2" customFormat="1">
      <c r="E71342" s="120"/>
      <c r="M71342" s="120"/>
      <c r="N71342" s="120"/>
      <c r="U71342" s="121"/>
      <c r="V71342" s="122"/>
      <c r="W71342" s="123"/>
      <c r="AC71342" s="123"/>
    </row>
    <row r="71343" spans="5:29" s="2" customFormat="1">
      <c r="E71343" s="120"/>
      <c r="M71343" s="120"/>
      <c r="N71343" s="120"/>
      <c r="U71343" s="121"/>
      <c r="V71343" s="122"/>
      <c r="W71343" s="123"/>
      <c r="AC71343" s="123"/>
    </row>
    <row r="71344" spans="5:29" s="2" customFormat="1">
      <c r="E71344" s="120"/>
      <c r="M71344" s="120"/>
      <c r="N71344" s="120"/>
      <c r="U71344" s="121"/>
      <c r="V71344" s="122"/>
      <c r="W71344" s="123"/>
      <c r="AC71344" s="123"/>
    </row>
    <row r="71345" spans="5:29" s="2" customFormat="1">
      <c r="E71345" s="120"/>
      <c r="M71345" s="120"/>
      <c r="N71345" s="120"/>
      <c r="U71345" s="121"/>
      <c r="V71345" s="122"/>
      <c r="W71345" s="123"/>
      <c r="AC71345" s="123"/>
    </row>
    <row r="71346" spans="5:29" s="2" customFormat="1">
      <c r="E71346" s="120"/>
      <c r="M71346" s="120"/>
      <c r="N71346" s="120"/>
      <c r="U71346" s="121"/>
      <c r="V71346" s="122"/>
      <c r="W71346" s="123"/>
      <c r="AC71346" s="123"/>
    </row>
    <row r="71347" spans="5:29" s="2" customFormat="1">
      <c r="E71347" s="120"/>
      <c r="M71347" s="120"/>
      <c r="N71347" s="120"/>
      <c r="U71347" s="121"/>
      <c r="V71347" s="122"/>
      <c r="W71347" s="123"/>
      <c r="AC71347" s="123"/>
    </row>
    <row r="71348" spans="5:29" s="2" customFormat="1">
      <c r="E71348" s="120"/>
      <c r="M71348" s="120"/>
      <c r="N71348" s="120"/>
      <c r="U71348" s="121"/>
      <c r="V71348" s="122"/>
      <c r="W71348" s="123"/>
      <c r="AC71348" s="123"/>
    </row>
    <row r="71349" spans="5:29" s="2" customFormat="1">
      <c r="E71349" s="120"/>
      <c r="M71349" s="120"/>
      <c r="N71349" s="120"/>
      <c r="U71349" s="121"/>
      <c r="V71349" s="122"/>
      <c r="W71349" s="123"/>
      <c r="AC71349" s="123"/>
    </row>
    <row r="71350" spans="5:29" s="2" customFormat="1">
      <c r="E71350" s="120"/>
      <c r="M71350" s="120"/>
      <c r="N71350" s="120"/>
      <c r="U71350" s="121"/>
      <c r="V71350" s="122"/>
      <c r="W71350" s="123"/>
      <c r="AC71350" s="123"/>
    </row>
    <row r="71351" spans="5:29" s="2" customFormat="1">
      <c r="E71351" s="120"/>
      <c r="M71351" s="120"/>
      <c r="N71351" s="120"/>
      <c r="U71351" s="121"/>
      <c r="V71351" s="122"/>
      <c r="W71351" s="123"/>
      <c r="AC71351" s="123"/>
    </row>
    <row r="71352" spans="5:29" s="2" customFormat="1">
      <c r="E71352" s="120"/>
      <c r="M71352" s="120"/>
      <c r="N71352" s="120"/>
      <c r="U71352" s="121"/>
      <c r="V71352" s="122"/>
      <c r="W71352" s="123"/>
      <c r="AC71352" s="123"/>
    </row>
    <row r="71353" spans="5:29" s="2" customFormat="1">
      <c r="E71353" s="120"/>
      <c r="M71353" s="120"/>
      <c r="N71353" s="120"/>
      <c r="U71353" s="121"/>
      <c r="V71353" s="122"/>
      <c r="W71353" s="123"/>
      <c r="AC71353" s="123"/>
    </row>
    <row r="71354" spans="5:29" s="2" customFormat="1">
      <c r="E71354" s="120"/>
      <c r="M71354" s="120"/>
      <c r="N71354" s="120"/>
      <c r="U71354" s="121"/>
      <c r="V71354" s="122"/>
      <c r="W71354" s="123"/>
      <c r="AC71354" s="123"/>
    </row>
    <row r="71355" spans="5:29" s="2" customFormat="1">
      <c r="E71355" s="120"/>
      <c r="M71355" s="120"/>
      <c r="N71355" s="120"/>
      <c r="U71355" s="121"/>
      <c r="V71355" s="122"/>
      <c r="W71355" s="123"/>
      <c r="AC71355" s="123"/>
    </row>
    <row r="71356" spans="5:29" s="2" customFormat="1">
      <c r="E71356" s="120"/>
      <c r="M71356" s="120"/>
      <c r="N71356" s="120"/>
      <c r="U71356" s="121"/>
      <c r="V71356" s="122"/>
      <c r="W71356" s="123"/>
      <c r="AC71356" s="123"/>
    </row>
    <row r="71357" spans="5:29" s="2" customFormat="1">
      <c r="E71357" s="120"/>
      <c r="M71357" s="120"/>
      <c r="N71357" s="120"/>
      <c r="U71357" s="121"/>
      <c r="V71357" s="122"/>
      <c r="W71357" s="123"/>
      <c r="AC71357" s="123"/>
    </row>
    <row r="71358" spans="5:29" s="2" customFormat="1">
      <c r="E71358" s="120"/>
      <c r="M71358" s="120"/>
      <c r="N71358" s="120"/>
      <c r="U71358" s="121"/>
      <c r="V71358" s="122"/>
      <c r="W71358" s="123"/>
      <c r="AC71358" s="123"/>
    </row>
    <row r="71359" spans="5:29" s="2" customFormat="1">
      <c r="E71359" s="120"/>
      <c r="M71359" s="120"/>
      <c r="N71359" s="120"/>
      <c r="U71359" s="121"/>
      <c r="V71359" s="122"/>
      <c r="W71359" s="123"/>
      <c r="AC71359" s="123"/>
    </row>
    <row r="71360" spans="5:29" s="2" customFormat="1">
      <c r="E71360" s="120"/>
      <c r="M71360" s="120"/>
      <c r="N71360" s="120"/>
      <c r="U71360" s="121"/>
      <c r="V71360" s="122"/>
      <c r="W71360" s="123"/>
      <c r="AC71360" s="123"/>
    </row>
    <row r="71361" spans="5:29" s="2" customFormat="1">
      <c r="E71361" s="120"/>
      <c r="M71361" s="120"/>
      <c r="N71361" s="120"/>
      <c r="U71361" s="121"/>
      <c r="V71361" s="122"/>
      <c r="W71361" s="123"/>
      <c r="AC71361" s="123"/>
    </row>
    <row r="71362" spans="5:29" s="2" customFormat="1">
      <c r="E71362" s="120"/>
      <c r="M71362" s="120"/>
      <c r="N71362" s="120"/>
      <c r="U71362" s="121"/>
      <c r="V71362" s="122"/>
      <c r="W71362" s="123"/>
      <c r="AC71362" s="123"/>
    </row>
    <row r="71363" spans="5:29" s="2" customFormat="1">
      <c r="E71363" s="120"/>
      <c r="M71363" s="120"/>
      <c r="N71363" s="120"/>
      <c r="U71363" s="121"/>
      <c r="V71363" s="122"/>
      <c r="W71363" s="123"/>
      <c r="AC71363" s="123"/>
    </row>
    <row r="71364" spans="5:29" s="2" customFormat="1">
      <c r="E71364" s="120"/>
      <c r="M71364" s="120"/>
      <c r="N71364" s="120"/>
      <c r="U71364" s="121"/>
      <c r="V71364" s="122"/>
      <c r="W71364" s="123"/>
      <c r="AC71364" s="123"/>
    </row>
    <row r="71365" spans="5:29" s="2" customFormat="1">
      <c r="E71365" s="120"/>
      <c r="M71365" s="120"/>
      <c r="N71365" s="120"/>
      <c r="U71365" s="121"/>
      <c r="V71365" s="122"/>
      <c r="W71365" s="123"/>
      <c r="AC71365" s="123"/>
    </row>
    <row r="71366" spans="5:29" s="2" customFormat="1">
      <c r="E71366" s="120"/>
      <c r="M71366" s="120"/>
      <c r="N71366" s="120"/>
      <c r="U71366" s="121"/>
      <c r="V71366" s="122"/>
      <c r="W71366" s="123"/>
      <c r="AC71366" s="123"/>
    </row>
    <row r="71367" spans="5:29" s="2" customFormat="1">
      <c r="E71367" s="120"/>
      <c r="M71367" s="120"/>
      <c r="N71367" s="120"/>
      <c r="U71367" s="121"/>
      <c r="V71367" s="122"/>
      <c r="W71367" s="123"/>
      <c r="AC71367" s="123"/>
    </row>
    <row r="71368" spans="5:29" s="2" customFormat="1">
      <c r="E71368" s="120"/>
      <c r="M71368" s="120"/>
      <c r="N71368" s="120"/>
      <c r="U71368" s="121"/>
      <c r="V71368" s="122"/>
      <c r="W71368" s="123"/>
      <c r="AC71368" s="123"/>
    </row>
    <row r="71369" spans="5:29" s="2" customFormat="1">
      <c r="E71369" s="120"/>
      <c r="M71369" s="120"/>
      <c r="N71369" s="120"/>
      <c r="U71369" s="121"/>
      <c r="V71369" s="122"/>
      <c r="W71369" s="123"/>
      <c r="AC71369" s="123"/>
    </row>
    <row r="71370" spans="5:29" s="2" customFormat="1">
      <c r="E71370" s="120"/>
      <c r="M71370" s="120"/>
      <c r="N71370" s="120"/>
      <c r="U71370" s="121"/>
      <c r="V71370" s="122"/>
      <c r="W71370" s="123"/>
      <c r="AC71370" s="123"/>
    </row>
    <row r="71371" spans="5:29" s="2" customFormat="1">
      <c r="E71371" s="120"/>
      <c r="M71371" s="120"/>
      <c r="N71371" s="120"/>
      <c r="U71371" s="121"/>
      <c r="V71371" s="122"/>
      <c r="W71371" s="123"/>
      <c r="AC71371" s="123"/>
    </row>
    <row r="71372" spans="5:29" s="2" customFormat="1">
      <c r="E71372" s="120"/>
      <c r="M71372" s="120"/>
      <c r="N71372" s="120"/>
      <c r="U71372" s="121"/>
      <c r="V71372" s="122"/>
      <c r="W71372" s="123"/>
      <c r="AC71372" s="123"/>
    </row>
    <row r="71373" spans="5:29" s="2" customFormat="1">
      <c r="E71373" s="120"/>
      <c r="M71373" s="120"/>
      <c r="N71373" s="120"/>
      <c r="U71373" s="121"/>
      <c r="V71373" s="122"/>
      <c r="W71373" s="123"/>
      <c r="AC71373" s="123"/>
    </row>
    <row r="71374" spans="5:29" s="2" customFormat="1">
      <c r="E71374" s="120"/>
      <c r="M71374" s="120"/>
      <c r="N71374" s="120"/>
      <c r="U71374" s="121"/>
      <c r="V71374" s="122"/>
      <c r="W71374" s="123"/>
      <c r="AC71374" s="123"/>
    </row>
    <row r="71375" spans="5:29" s="2" customFormat="1">
      <c r="E71375" s="120"/>
      <c r="M71375" s="120"/>
      <c r="N71375" s="120"/>
      <c r="U71375" s="121"/>
      <c r="V71375" s="122"/>
      <c r="W71375" s="123"/>
      <c r="AC71375" s="123"/>
    </row>
    <row r="71376" spans="5:29" s="2" customFormat="1">
      <c r="E71376" s="120"/>
      <c r="M71376" s="120"/>
      <c r="N71376" s="120"/>
      <c r="U71376" s="121"/>
      <c r="V71376" s="122"/>
      <c r="W71376" s="123"/>
      <c r="AC71376" s="123"/>
    </row>
    <row r="71377" spans="5:29" s="2" customFormat="1">
      <c r="E71377" s="120"/>
      <c r="M71377" s="120"/>
      <c r="N71377" s="120"/>
      <c r="U71377" s="121"/>
      <c r="V71377" s="122"/>
      <c r="W71377" s="123"/>
      <c r="AC71377" s="123"/>
    </row>
    <row r="71378" spans="5:29" s="2" customFormat="1">
      <c r="E71378" s="120"/>
      <c r="M71378" s="120"/>
      <c r="N71378" s="120"/>
      <c r="U71378" s="121"/>
      <c r="V71378" s="122"/>
      <c r="W71378" s="123"/>
      <c r="AC71378" s="123"/>
    </row>
    <row r="71379" spans="5:29" s="2" customFormat="1">
      <c r="E71379" s="120"/>
      <c r="M71379" s="120"/>
      <c r="N71379" s="120"/>
      <c r="U71379" s="121"/>
      <c r="V71379" s="122"/>
      <c r="W71379" s="123"/>
      <c r="AC71379" s="123"/>
    </row>
    <row r="71380" spans="5:29" s="2" customFormat="1">
      <c r="E71380" s="120"/>
      <c r="M71380" s="120"/>
      <c r="N71380" s="120"/>
      <c r="U71380" s="121"/>
      <c r="V71380" s="122"/>
      <c r="W71380" s="123"/>
      <c r="AC71380" s="123"/>
    </row>
    <row r="71381" spans="5:29" s="2" customFormat="1">
      <c r="E71381" s="120"/>
      <c r="M71381" s="120"/>
      <c r="N71381" s="120"/>
      <c r="U71381" s="121"/>
      <c r="V71381" s="122"/>
      <c r="W71381" s="123"/>
      <c r="AC71381" s="123"/>
    </row>
    <row r="71382" spans="5:29" s="2" customFormat="1">
      <c r="E71382" s="120"/>
      <c r="M71382" s="120"/>
      <c r="N71382" s="120"/>
      <c r="U71382" s="121"/>
      <c r="V71382" s="122"/>
      <c r="W71382" s="123"/>
      <c r="AC71382" s="123"/>
    </row>
    <row r="71383" spans="5:29" s="2" customFormat="1">
      <c r="E71383" s="120"/>
      <c r="M71383" s="120"/>
      <c r="N71383" s="120"/>
      <c r="U71383" s="121"/>
      <c r="V71383" s="122"/>
      <c r="W71383" s="123"/>
      <c r="AC71383" s="123"/>
    </row>
    <row r="71384" spans="5:29" s="2" customFormat="1">
      <c r="E71384" s="120"/>
      <c r="M71384" s="120"/>
      <c r="N71384" s="120"/>
      <c r="U71384" s="121"/>
      <c r="V71384" s="122"/>
      <c r="W71384" s="123"/>
      <c r="AC71384" s="123"/>
    </row>
    <row r="71385" spans="5:29" s="2" customFormat="1">
      <c r="E71385" s="120"/>
      <c r="M71385" s="120"/>
      <c r="N71385" s="120"/>
      <c r="U71385" s="121"/>
      <c r="V71385" s="122"/>
      <c r="W71385" s="123"/>
      <c r="AC71385" s="123"/>
    </row>
    <row r="71386" spans="5:29" s="2" customFormat="1">
      <c r="E71386" s="120"/>
      <c r="M71386" s="120"/>
      <c r="N71386" s="120"/>
      <c r="U71386" s="121"/>
      <c r="V71386" s="122"/>
      <c r="W71386" s="123"/>
      <c r="AC71386" s="123"/>
    </row>
    <row r="71387" spans="5:29" s="2" customFormat="1">
      <c r="E71387" s="120"/>
      <c r="M71387" s="120"/>
      <c r="N71387" s="120"/>
      <c r="U71387" s="121"/>
      <c r="V71387" s="122"/>
      <c r="W71387" s="123"/>
      <c r="AC71387" s="123"/>
    </row>
    <row r="71388" spans="5:29" s="2" customFormat="1">
      <c r="E71388" s="120"/>
      <c r="M71388" s="120"/>
      <c r="N71388" s="120"/>
      <c r="U71388" s="121"/>
      <c r="V71388" s="122"/>
      <c r="W71388" s="123"/>
      <c r="AC71388" s="123"/>
    </row>
    <row r="71389" spans="5:29" s="2" customFormat="1">
      <c r="E71389" s="120"/>
      <c r="M71389" s="120"/>
      <c r="N71389" s="120"/>
      <c r="U71389" s="121"/>
      <c r="V71389" s="122"/>
      <c r="W71389" s="123"/>
      <c r="AC71389" s="123"/>
    </row>
    <row r="71390" spans="5:29" s="2" customFormat="1">
      <c r="E71390" s="120"/>
      <c r="M71390" s="120"/>
      <c r="N71390" s="120"/>
      <c r="U71390" s="121"/>
      <c r="V71390" s="122"/>
      <c r="W71390" s="123"/>
      <c r="AC71390" s="123"/>
    </row>
    <row r="71391" spans="5:29" s="2" customFormat="1">
      <c r="E71391" s="120"/>
      <c r="M71391" s="120"/>
      <c r="N71391" s="120"/>
      <c r="U71391" s="121"/>
      <c r="V71391" s="122"/>
      <c r="W71391" s="123"/>
      <c r="AC71391" s="123"/>
    </row>
    <row r="71392" spans="5:29" s="2" customFormat="1">
      <c r="E71392" s="120"/>
      <c r="M71392" s="120"/>
      <c r="N71392" s="120"/>
      <c r="U71392" s="121"/>
      <c r="V71392" s="122"/>
      <c r="W71392" s="123"/>
      <c r="AC71392" s="123"/>
    </row>
    <row r="71393" spans="5:29" s="2" customFormat="1">
      <c r="E71393" s="120"/>
      <c r="M71393" s="120"/>
      <c r="N71393" s="120"/>
      <c r="U71393" s="121"/>
      <c r="V71393" s="122"/>
      <c r="W71393" s="123"/>
      <c r="AC71393" s="123"/>
    </row>
    <row r="71394" spans="5:29" s="2" customFormat="1">
      <c r="E71394" s="120"/>
      <c r="M71394" s="120"/>
      <c r="N71394" s="120"/>
      <c r="U71394" s="121"/>
      <c r="V71394" s="122"/>
      <c r="W71394" s="123"/>
      <c r="AC71394" s="123"/>
    </row>
    <row r="71395" spans="5:29" s="2" customFormat="1">
      <c r="E71395" s="120"/>
      <c r="M71395" s="120"/>
      <c r="N71395" s="120"/>
      <c r="U71395" s="121"/>
      <c r="V71395" s="122"/>
      <c r="W71395" s="123"/>
      <c r="AC71395" s="123"/>
    </row>
    <row r="71396" spans="5:29" s="2" customFormat="1">
      <c r="E71396" s="120"/>
      <c r="M71396" s="120"/>
      <c r="N71396" s="120"/>
      <c r="U71396" s="121"/>
      <c r="V71396" s="122"/>
      <c r="W71396" s="123"/>
      <c r="AC71396" s="123"/>
    </row>
    <row r="71397" spans="5:29" s="2" customFormat="1">
      <c r="E71397" s="120"/>
      <c r="M71397" s="120"/>
      <c r="N71397" s="120"/>
      <c r="U71397" s="121"/>
      <c r="V71397" s="122"/>
      <c r="W71397" s="123"/>
      <c r="AC71397" s="123"/>
    </row>
    <row r="71398" spans="5:29" s="2" customFormat="1">
      <c r="E71398" s="120"/>
      <c r="M71398" s="120"/>
      <c r="N71398" s="120"/>
      <c r="U71398" s="121"/>
      <c r="V71398" s="122"/>
      <c r="W71398" s="123"/>
      <c r="AC71398" s="123"/>
    </row>
    <row r="71399" spans="5:29" s="2" customFormat="1">
      <c r="E71399" s="120"/>
      <c r="M71399" s="120"/>
      <c r="N71399" s="120"/>
      <c r="U71399" s="121"/>
      <c r="V71399" s="122"/>
      <c r="W71399" s="123"/>
      <c r="AC71399" s="123"/>
    </row>
    <row r="71400" spans="5:29" s="2" customFormat="1">
      <c r="E71400" s="120"/>
      <c r="M71400" s="120"/>
      <c r="N71400" s="120"/>
      <c r="U71400" s="121"/>
      <c r="V71400" s="122"/>
      <c r="W71400" s="123"/>
      <c r="AC71400" s="123"/>
    </row>
    <row r="71401" spans="5:29" s="2" customFormat="1">
      <c r="E71401" s="120"/>
      <c r="M71401" s="120"/>
      <c r="N71401" s="120"/>
      <c r="U71401" s="121"/>
      <c r="V71401" s="122"/>
      <c r="W71401" s="123"/>
      <c r="AC71401" s="123"/>
    </row>
    <row r="71402" spans="5:29" s="2" customFormat="1">
      <c r="E71402" s="120"/>
      <c r="M71402" s="120"/>
      <c r="N71402" s="120"/>
      <c r="U71402" s="121"/>
      <c r="V71402" s="122"/>
      <c r="W71402" s="123"/>
      <c r="AC71402" s="123"/>
    </row>
    <row r="71403" spans="5:29" s="2" customFormat="1">
      <c r="E71403" s="120"/>
      <c r="M71403" s="120"/>
      <c r="N71403" s="120"/>
      <c r="U71403" s="121"/>
      <c r="V71403" s="122"/>
      <c r="W71403" s="123"/>
      <c r="AC71403" s="123"/>
    </row>
    <row r="71404" spans="5:29" s="2" customFormat="1">
      <c r="E71404" s="120"/>
      <c r="M71404" s="120"/>
      <c r="N71404" s="120"/>
      <c r="U71404" s="121"/>
      <c r="V71404" s="122"/>
      <c r="W71404" s="123"/>
      <c r="AC71404" s="123"/>
    </row>
    <row r="71405" spans="5:29" s="2" customFormat="1">
      <c r="E71405" s="120"/>
      <c r="M71405" s="120"/>
      <c r="N71405" s="120"/>
      <c r="U71405" s="121"/>
      <c r="V71405" s="122"/>
      <c r="W71405" s="123"/>
      <c r="AC71405" s="123"/>
    </row>
    <row r="71406" spans="5:29" s="2" customFormat="1">
      <c r="E71406" s="120"/>
      <c r="M71406" s="120"/>
      <c r="N71406" s="120"/>
      <c r="U71406" s="121"/>
      <c r="V71406" s="122"/>
      <c r="W71406" s="123"/>
      <c r="AC71406" s="123"/>
    </row>
    <row r="71407" spans="5:29" s="2" customFormat="1">
      <c r="E71407" s="120"/>
      <c r="M71407" s="120"/>
      <c r="N71407" s="120"/>
      <c r="U71407" s="121"/>
      <c r="V71407" s="122"/>
      <c r="W71407" s="123"/>
      <c r="AC71407" s="123"/>
    </row>
    <row r="71408" spans="5:29" s="2" customFormat="1">
      <c r="E71408" s="120"/>
      <c r="M71408" s="120"/>
      <c r="N71408" s="120"/>
      <c r="U71408" s="121"/>
      <c r="V71408" s="122"/>
      <c r="W71408" s="123"/>
      <c r="AC71408" s="123"/>
    </row>
    <row r="71409" spans="5:29" s="2" customFormat="1">
      <c r="E71409" s="120"/>
      <c r="M71409" s="120"/>
      <c r="N71409" s="120"/>
      <c r="U71409" s="121"/>
      <c r="V71409" s="122"/>
      <c r="W71409" s="123"/>
      <c r="AC71409" s="123"/>
    </row>
    <row r="71410" spans="5:29" s="2" customFormat="1">
      <c r="E71410" s="120"/>
      <c r="M71410" s="120"/>
      <c r="N71410" s="120"/>
      <c r="U71410" s="121"/>
      <c r="V71410" s="122"/>
      <c r="W71410" s="123"/>
      <c r="AC71410" s="123"/>
    </row>
    <row r="71411" spans="5:29" s="2" customFormat="1">
      <c r="E71411" s="120"/>
      <c r="M71411" s="120"/>
      <c r="N71411" s="120"/>
      <c r="U71411" s="121"/>
      <c r="V71411" s="122"/>
      <c r="W71411" s="123"/>
      <c r="AC71411" s="123"/>
    </row>
    <row r="71412" spans="5:29" s="2" customFormat="1">
      <c r="E71412" s="120"/>
      <c r="M71412" s="120"/>
      <c r="N71412" s="120"/>
      <c r="U71412" s="121"/>
      <c r="V71412" s="122"/>
      <c r="W71412" s="123"/>
      <c r="AC71412" s="123"/>
    </row>
    <row r="71413" spans="5:29" s="2" customFormat="1">
      <c r="E71413" s="120"/>
      <c r="M71413" s="120"/>
      <c r="N71413" s="120"/>
      <c r="U71413" s="121"/>
      <c r="V71413" s="122"/>
      <c r="W71413" s="123"/>
      <c r="AC71413" s="123"/>
    </row>
    <row r="71414" spans="5:29" s="2" customFormat="1">
      <c r="E71414" s="120"/>
      <c r="M71414" s="120"/>
      <c r="N71414" s="120"/>
      <c r="U71414" s="121"/>
      <c r="V71414" s="122"/>
      <c r="W71414" s="123"/>
      <c r="AC71414" s="123"/>
    </row>
    <row r="71415" spans="5:29" s="2" customFormat="1">
      <c r="E71415" s="120"/>
      <c r="M71415" s="120"/>
      <c r="N71415" s="120"/>
      <c r="U71415" s="121"/>
      <c r="V71415" s="122"/>
      <c r="W71415" s="123"/>
      <c r="AC71415" s="123"/>
    </row>
    <row r="71416" spans="5:29" s="2" customFormat="1">
      <c r="E71416" s="120"/>
      <c r="M71416" s="120"/>
      <c r="N71416" s="120"/>
      <c r="U71416" s="121"/>
      <c r="V71416" s="122"/>
      <c r="W71416" s="123"/>
      <c r="AC71416" s="123"/>
    </row>
    <row r="71417" spans="5:29" s="2" customFormat="1">
      <c r="E71417" s="120"/>
      <c r="M71417" s="120"/>
      <c r="N71417" s="120"/>
      <c r="U71417" s="121"/>
      <c r="V71417" s="122"/>
      <c r="W71417" s="123"/>
      <c r="AC71417" s="123"/>
    </row>
    <row r="71418" spans="5:29" s="2" customFormat="1">
      <c r="E71418" s="120"/>
      <c r="M71418" s="120"/>
      <c r="N71418" s="120"/>
      <c r="U71418" s="121"/>
      <c r="V71418" s="122"/>
      <c r="W71418" s="123"/>
      <c r="AC71418" s="123"/>
    </row>
    <row r="71419" spans="5:29" s="2" customFormat="1">
      <c r="E71419" s="120"/>
      <c r="M71419" s="120"/>
      <c r="N71419" s="120"/>
      <c r="U71419" s="121"/>
      <c r="V71419" s="122"/>
      <c r="W71419" s="123"/>
      <c r="AC71419" s="123"/>
    </row>
    <row r="71420" spans="5:29" s="2" customFormat="1">
      <c r="E71420" s="120"/>
      <c r="M71420" s="120"/>
      <c r="N71420" s="120"/>
      <c r="U71420" s="121"/>
      <c r="V71420" s="122"/>
      <c r="W71420" s="123"/>
      <c r="AC71420" s="123"/>
    </row>
    <row r="71421" spans="5:29" s="2" customFormat="1">
      <c r="E71421" s="120"/>
      <c r="M71421" s="120"/>
      <c r="N71421" s="120"/>
      <c r="U71421" s="121"/>
      <c r="V71421" s="122"/>
      <c r="W71421" s="123"/>
      <c r="AC71421" s="123"/>
    </row>
    <row r="71422" spans="5:29" s="2" customFormat="1">
      <c r="E71422" s="120"/>
      <c r="M71422" s="120"/>
      <c r="N71422" s="120"/>
      <c r="U71422" s="121"/>
      <c r="V71422" s="122"/>
      <c r="W71422" s="123"/>
      <c r="AC71422" s="123"/>
    </row>
    <row r="71423" spans="5:29" s="2" customFormat="1">
      <c r="E71423" s="120"/>
      <c r="M71423" s="120"/>
      <c r="N71423" s="120"/>
      <c r="U71423" s="121"/>
      <c r="V71423" s="122"/>
      <c r="W71423" s="123"/>
      <c r="AC71423" s="123"/>
    </row>
    <row r="71424" spans="5:29" s="2" customFormat="1">
      <c r="E71424" s="120"/>
      <c r="M71424" s="120"/>
      <c r="N71424" s="120"/>
      <c r="U71424" s="121"/>
      <c r="V71424" s="122"/>
      <c r="W71424" s="123"/>
      <c r="AC71424" s="123"/>
    </row>
    <row r="71425" spans="5:29" s="2" customFormat="1">
      <c r="E71425" s="120"/>
      <c r="M71425" s="120"/>
      <c r="N71425" s="120"/>
      <c r="U71425" s="121"/>
      <c r="V71425" s="122"/>
      <c r="W71425" s="123"/>
      <c r="AC71425" s="123"/>
    </row>
    <row r="71426" spans="5:29" s="2" customFormat="1">
      <c r="E71426" s="120"/>
      <c r="M71426" s="120"/>
      <c r="N71426" s="120"/>
      <c r="U71426" s="121"/>
      <c r="V71426" s="122"/>
      <c r="W71426" s="123"/>
      <c r="AC71426" s="123"/>
    </row>
    <row r="71427" spans="5:29" s="2" customFormat="1">
      <c r="E71427" s="120"/>
      <c r="M71427" s="120"/>
      <c r="N71427" s="120"/>
      <c r="U71427" s="121"/>
      <c r="V71427" s="122"/>
      <c r="W71427" s="123"/>
      <c r="AC71427" s="123"/>
    </row>
    <row r="71428" spans="5:29" s="2" customFormat="1">
      <c r="E71428" s="120"/>
      <c r="M71428" s="120"/>
      <c r="N71428" s="120"/>
      <c r="U71428" s="121"/>
      <c r="V71428" s="122"/>
      <c r="W71428" s="123"/>
      <c r="AC71428" s="123"/>
    </row>
    <row r="71429" spans="5:29" s="2" customFormat="1">
      <c r="E71429" s="120"/>
      <c r="M71429" s="120"/>
      <c r="N71429" s="120"/>
      <c r="U71429" s="121"/>
      <c r="V71429" s="122"/>
      <c r="W71429" s="123"/>
      <c r="AC71429" s="123"/>
    </row>
    <row r="71430" spans="5:29" s="2" customFormat="1">
      <c r="E71430" s="120"/>
      <c r="M71430" s="120"/>
      <c r="N71430" s="120"/>
      <c r="U71430" s="121"/>
      <c r="V71430" s="122"/>
      <c r="W71430" s="123"/>
      <c r="AC71430" s="123"/>
    </row>
    <row r="71431" spans="5:29" s="2" customFormat="1">
      <c r="E71431" s="120"/>
      <c r="M71431" s="120"/>
      <c r="N71431" s="120"/>
      <c r="U71431" s="121"/>
      <c r="V71431" s="122"/>
      <c r="W71431" s="123"/>
      <c r="AC71431" s="123"/>
    </row>
    <row r="71432" spans="5:29" s="2" customFormat="1">
      <c r="E71432" s="120"/>
      <c r="M71432" s="120"/>
      <c r="N71432" s="120"/>
      <c r="U71432" s="121"/>
      <c r="V71432" s="122"/>
      <c r="W71432" s="123"/>
      <c r="AC71432" s="123"/>
    </row>
    <row r="71433" spans="5:29" s="2" customFormat="1">
      <c r="E71433" s="120"/>
      <c r="M71433" s="120"/>
      <c r="N71433" s="120"/>
      <c r="U71433" s="121"/>
      <c r="V71433" s="122"/>
      <c r="W71433" s="123"/>
      <c r="AC71433" s="123"/>
    </row>
    <row r="71434" spans="5:29" s="2" customFormat="1">
      <c r="E71434" s="120"/>
      <c r="M71434" s="120"/>
      <c r="N71434" s="120"/>
      <c r="U71434" s="121"/>
      <c r="V71434" s="122"/>
      <c r="W71434" s="123"/>
      <c r="AC71434" s="123"/>
    </row>
    <row r="71435" spans="5:29" s="2" customFormat="1">
      <c r="E71435" s="120"/>
      <c r="M71435" s="120"/>
      <c r="N71435" s="120"/>
      <c r="U71435" s="121"/>
      <c r="V71435" s="122"/>
      <c r="W71435" s="123"/>
      <c r="AC71435" s="123"/>
    </row>
    <row r="71436" spans="5:29" s="2" customFormat="1">
      <c r="E71436" s="120"/>
      <c r="M71436" s="120"/>
      <c r="N71436" s="120"/>
      <c r="U71436" s="121"/>
      <c r="V71436" s="122"/>
      <c r="W71436" s="123"/>
      <c r="AC71436" s="123"/>
    </row>
    <row r="71437" spans="5:29" s="2" customFormat="1">
      <c r="E71437" s="120"/>
      <c r="M71437" s="120"/>
      <c r="N71437" s="120"/>
      <c r="U71437" s="121"/>
      <c r="V71437" s="122"/>
      <c r="W71437" s="123"/>
      <c r="AC71437" s="123"/>
    </row>
    <row r="71438" spans="5:29" s="2" customFormat="1">
      <c r="E71438" s="120"/>
      <c r="M71438" s="120"/>
      <c r="N71438" s="120"/>
      <c r="U71438" s="121"/>
      <c r="V71438" s="122"/>
      <c r="W71438" s="123"/>
      <c r="AC71438" s="123"/>
    </row>
    <row r="71439" spans="5:29" s="2" customFormat="1">
      <c r="E71439" s="120"/>
      <c r="M71439" s="120"/>
      <c r="N71439" s="120"/>
      <c r="U71439" s="121"/>
      <c r="V71439" s="122"/>
      <c r="W71439" s="123"/>
      <c r="AC71439" s="123"/>
    </row>
    <row r="71440" spans="5:29" s="2" customFormat="1">
      <c r="E71440" s="120"/>
      <c r="M71440" s="120"/>
      <c r="N71440" s="120"/>
      <c r="U71440" s="121"/>
      <c r="V71440" s="122"/>
      <c r="W71440" s="123"/>
      <c r="AC71440" s="123"/>
    </row>
    <row r="71441" spans="5:29" s="2" customFormat="1">
      <c r="E71441" s="120"/>
      <c r="M71441" s="120"/>
      <c r="N71441" s="120"/>
      <c r="U71441" s="121"/>
      <c r="V71441" s="122"/>
      <c r="W71441" s="123"/>
      <c r="AC71441" s="123"/>
    </row>
    <row r="71442" spans="5:29" s="2" customFormat="1">
      <c r="E71442" s="120"/>
      <c r="M71442" s="120"/>
      <c r="N71442" s="120"/>
      <c r="U71442" s="121"/>
      <c r="V71442" s="122"/>
      <c r="W71442" s="123"/>
      <c r="AC71442" s="123"/>
    </row>
    <row r="71443" spans="5:29" s="2" customFormat="1">
      <c r="E71443" s="120"/>
      <c r="M71443" s="120"/>
      <c r="N71443" s="120"/>
      <c r="U71443" s="121"/>
      <c r="V71443" s="122"/>
      <c r="W71443" s="123"/>
      <c r="AC71443" s="123"/>
    </row>
    <row r="71444" spans="5:29" s="2" customFormat="1">
      <c r="E71444" s="120"/>
      <c r="M71444" s="120"/>
      <c r="N71444" s="120"/>
      <c r="U71444" s="121"/>
      <c r="V71444" s="122"/>
      <c r="W71444" s="123"/>
      <c r="AC71444" s="123"/>
    </row>
    <row r="71445" spans="5:29" s="2" customFormat="1">
      <c r="E71445" s="120"/>
      <c r="M71445" s="120"/>
      <c r="N71445" s="120"/>
      <c r="U71445" s="121"/>
      <c r="V71445" s="122"/>
      <c r="W71445" s="123"/>
      <c r="AC71445" s="123"/>
    </row>
    <row r="71446" spans="5:29" s="2" customFormat="1">
      <c r="E71446" s="120"/>
      <c r="M71446" s="120"/>
      <c r="N71446" s="120"/>
      <c r="U71446" s="121"/>
      <c r="V71446" s="122"/>
      <c r="W71446" s="123"/>
      <c r="AC71446" s="123"/>
    </row>
    <row r="71447" spans="5:29" s="2" customFormat="1">
      <c r="E71447" s="120"/>
      <c r="M71447" s="120"/>
      <c r="N71447" s="120"/>
      <c r="U71447" s="121"/>
      <c r="V71447" s="122"/>
      <c r="W71447" s="123"/>
      <c r="AC71447" s="123"/>
    </row>
    <row r="71448" spans="5:29" s="2" customFormat="1">
      <c r="E71448" s="120"/>
      <c r="M71448" s="120"/>
      <c r="N71448" s="120"/>
      <c r="U71448" s="121"/>
      <c r="V71448" s="122"/>
      <c r="W71448" s="123"/>
      <c r="AC71448" s="123"/>
    </row>
    <row r="71449" spans="5:29" s="2" customFormat="1">
      <c r="E71449" s="120"/>
      <c r="M71449" s="120"/>
      <c r="N71449" s="120"/>
      <c r="U71449" s="121"/>
      <c r="V71449" s="122"/>
      <c r="W71449" s="123"/>
      <c r="AC71449" s="123"/>
    </row>
    <row r="71450" spans="5:29" s="2" customFormat="1">
      <c r="E71450" s="120"/>
      <c r="M71450" s="120"/>
      <c r="N71450" s="120"/>
      <c r="U71450" s="121"/>
      <c r="V71450" s="122"/>
      <c r="W71450" s="123"/>
      <c r="AC71450" s="123"/>
    </row>
    <row r="71451" spans="5:29" s="2" customFormat="1">
      <c r="E71451" s="120"/>
      <c r="M71451" s="120"/>
      <c r="N71451" s="120"/>
      <c r="U71451" s="121"/>
      <c r="V71451" s="122"/>
      <c r="W71451" s="123"/>
      <c r="AC71451" s="123"/>
    </row>
    <row r="71452" spans="5:29" s="2" customFormat="1">
      <c r="E71452" s="120"/>
      <c r="M71452" s="120"/>
      <c r="N71452" s="120"/>
      <c r="U71452" s="121"/>
      <c r="V71452" s="122"/>
      <c r="W71452" s="123"/>
      <c r="AC71452" s="123"/>
    </row>
    <row r="71453" spans="5:29" s="2" customFormat="1">
      <c r="E71453" s="120"/>
      <c r="M71453" s="120"/>
      <c r="N71453" s="120"/>
      <c r="U71453" s="121"/>
      <c r="V71453" s="122"/>
      <c r="W71453" s="123"/>
      <c r="AC71453" s="123"/>
    </row>
    <row r="71454" spans="5:29" s="2" customFormat="1">
      <c r="E71454" s="120"/>
      <c r="M71454" s="120"/>
      <c r="N71454" s="120"/>
      <c r="U71454" s="121"/>
      <c r="V71454" s="122"/>
      <c r="W71454" s="123"/>
      <c r="AC71454" s="123"/>
    </row>
    <row r="71455" spans="5:29" s="2" customFormat="1">
      <c r="E71455" s="120"/>
      <c r="M71455" s="120"/>
      <c r="N71455" s="120"/>
      <c r="U71455" s="121"/>
      <c r="V71455" s="122"/>
      <c r="W71455" s="123"/>
      <c r="AC71455" s="123"/>
    </row>
    <row r="71456" spans="5:29" s="2" customFormat="1">
      <c r="E71456" s="120"/>
      <c r="M71456" s="120"/>
      <c r="N71456" s="120"/>
      <c r="U71456" s="121"/>
      <c r="V71456" s="122"/>
      <c r="W71456" s="123"/>
      <c r="AC71456" s="123"/>
    </row>
    <row r="71457" spans="5:29" s="2" customFormat="1">
      <c r="E71457" s="120"/>
      <c r="M71457" s="120"/>
      <c r="N71457" s="120"/>
      <c r="U71457" s="121"/>
      <c r="V71457" s="122"/>
      <c r="W71457" s="123"/>
      <c r="AC71457" s="123"/>
    </row>
    <row r="71458" spans="5:29" s="2" customFormat="1">
      <c r="E71458" s="120"/>
      <c r="M71458" s="120"/>
      <c r="N71458" s="120"/>
      <c r="U71458" s="121"/>
      <c r="V71458" s="122"/>
      <c r="W71458" s="123"/>
      <c r="AC71458" s="123"/>
    </row>
    <row r="71459" spans="5:29" s="2" customFormat="1">
      <c r="E71459" s="120"/>
      <c r="M71459" s="120"/>
      <c r="N71459" s="120"/>
      <c r="U71459" s="121"/>
      <c r="V71459" s="122"/>
      <c r="W71459" s="123"/>
      <c r="AC71459" s="123"/>
    </row>
    <row r="71460" spans="5:29" s="2" customFormat="1">
      <c r="E71460" s="120"/>
      <c r="M71460" s="120"/>
      <c r="N71460" s="120"/>
      <c r="U71460" s="121"/>
      <c r="V71460" s="122"/>
      <c r="W71460" s="123"/>
      <c r="AC71460" s="123"/>
    </row>
    <row r="71461" spans="5:29" s="2" customFormat="1">
      <c r="E71461" s="120"/>
      <c r="M71461" s="120"/>
      <c r="N71461" s="120"/>
      <c r="U71461" s="121"/>
      <c r="V71461" s="122"/>
      <c r="W71461" s="123"/>
      <c r="AC71461" s="123"/>
    </row>
    <row r="71462" spans="5:29" s="2" customFormat="1">
      <c r="E71462" s="120"/>
      <c r="M71462" s="120"/>
      <c r="N71462" s="120"/>
      <c r="U71462" s="121"/>
      <c r="V71462" s="122"/>
      <c r="W71462" s="123"/>
      <c r="AC71462" s="123"/>
    </row>
    <row r="71463" spans="5:29" s="2" customFormat="1">
      <c r="E71463" s="120"/>
      <c r="M71463" s="120"/>
      <c r="N71463" s="120"/>
      <c r="U71463" s="121"/>
      <c r="V71463" s="122"/>
      <c r="W71463" s="123"/>
      <c r="AC71463" s="123"/>
    </row>
    <row r="71464" spans="5:29" s="2" customFormat="1">
      <c r="E71464" s="120"/>
      <c r="M71464" s="120"/>
      <c r="N71464" s="120"/>
      <c r="U71464" s="121"/>
      <c r="V71464" s="122"/>
      <c r="W71464" s="123"/>
      <c r="AC71464" s="123"/>
    </row>
    <row r="71465" spans="5:29" s="2" customFormat="1">
      <c r="E71465" s="120"/>
      <c r="M71465" s="120"/>
      <c r="N71465" s="120"/>
      <c r="U71465" s="121"/>
      <c r="V71465" s="122"/>
      <c r="W71465" s="123"/>
      <c r="AC71465" s="123"/>
    </row>
    <row r="71466" spans="5:29" s="2" customFormat="1">
      <c r="E71466" s="120"/>
      <c r="M71466" s="120"/>
      <c r="N71466" s="120"/>
      <c r="U71466" s="121"/>
      <c r="V71466" s="122"/>
      <c r="W71466" s="123"/>
      <c r="AC71466" s="123"/>
    </row>
    <row r="71467" spans="5:29" s="2" customFormat="1">
      <c r="E71467" s="120"/>
      <c r="M71467" s="120"/>
      <c r="N71467" s="120"/>
      <c r="U71467" s="121"/>
      <c r="V71467" s="122"/>
      <c r="W71467" s="123"/>
      <c r="AC71467" s="123"/>
    </row>
    <row r="71468" spans="5:29" s="2" customFormat="1">
      <c r="E71468" s="120"/>
      <c r="M71468" s="120"/>
      <c r="N71468" s="120"/>
      <c r="U71468" s="121"/>
      <c r="V71468" s="122"/>
      <c r="W71468" s="123"/>
      <c r="AC71468" s="123"/>
    </row>
    <row r="71469" spans="5:29" s="2" customFormat="1">
      <c r="E71469" s="120"/>
      <c r="M71469" s="120"/>
      <c r="N71469" s="120"/>
      <c r="U71469" s="121"/>
      <c r="V71469" s="122"/>
      <c r="W71469" s="123"/>
      <c r="AC71469" s="123"/>
    </row>
    <row r="71470" spans="5:29" s="2" customFormat="1">
      <c r="E71470" s="120"/>
      <c r="M71470" s="120"/>
      <c r="N71470" s="120"/>
      <c r="U71470" s="121"/>
      <c r="V71470" s="122"/>
      <c r="W71470" s="123"/>
      <c r="AC71470" s="123"/>
    </row>
    <row r="71471" spans="5:29" s="2" customFormat="1">
      <c r="E71471" s="120"/>
      <c r="M71471" s="120"/>
      <c r="N71471" s="120"/>
      <c r="U71471" s="121"/>
      <c r="V71471" s="122"/>
      <c r="W71471" s="123"/>
      <c r="AC71471" s="123"/>
    </row>
    <row r="71472" spans="5:29" s="2" customFormat="1">
      <c r="E71472" s="120"/>
      <c r="M71472" s="120"/>
      <c r="N71472" s="120"/>
      <c r="U71472" s="121"/>
      <c r="V71472" s="122"/>
      <c r="W71472" s="123"/>
      <c r="AC71472" s="123"/>
    </row>
    <row r="71473" spans="5:29" s="2" customFormat="1">
      <c r="E71473" s="120"/>
      <c r="M71473" s="120"/>
      <c r="N71473" s="120"/>
      <c r="U71473" s="121"/>
      <c r="V71473" s="122"/>
      <c r="W71473" s="123"/>
      <c r="AC71473" s="123"/>
    </row>
    <row r="71474" spans="5:29" s="2" customFormat="1">
      <c r="E71474" s="120"/>
      <c r="M71474" s="120"/>
      <c r="N71474" s="120"/>
      <c r="U71474" s="121"/>
      <c r="V71474" s="122"/>
      <c r="W71474" s="123"/>
      <c r="AC71474" s="123"/>
    </row>
    <row r="71475" spans="5:29" s="2" customFormat="1">
      <c r="E71475" s="120"/>
      <c r="M71475" s="120"/>
      <c r="N71475" s="120"/>
      <c r="U71475" s="121"/>
      <c r="V71475" s="122"/>
      <c r="W71475" s="123"/>
      <c r="AC71475" s="123"/>
    </row>
    <row r="71476" spans="5:29" s="2" customFormat="1">
      <c r="E71476" s="120"/>
      <c r="M71476" s="120"/>
      <c r="N71476" s="120"/>
      <c r="U71476" s="121"/>
      <c r="V71476" s="122"/>
      <c r="W71476" s="123"/>
      <c r="AC71476" s="123"/>
    </row>
    <row r="71477" spans="5:29" s="2" customFormat="1">
      <c r="E71477" s="120"/>
      <c r="M71477" s="120"/>
      <c r="N71477" s="120"/>
      <c r="U71477" s="121"/>
      <c r="V71477" s="122"/>
      <c r="W71477" s="123"/>
      <c r="AC71477" s="123"/>
    </row>
    <row r="71478" spans="5:29" s="2" customFormat="1">
      <c r="E71478" s="120"/>
      <c r="M71478" s="120"/>
      <c r="N71478" s="120"/>
      <c r="U71478" s="121"/>
      <c r="V71478" s="122"/>
      <c r="W71478" s="123"/>
      <c r="AC71478" s="123"/>
    </row>
    <row r="71479" spans="5:29" s="2" customFormat="1">
      <c r="E71479" s="120"/>
      <c r="M71479" s="120"/>
      <c r="N71479" s="120"/>
      <c r="U71479" s="121"/>
      <c r="V71479" s="122"/>
      <c r="W71479" s="123"/>
      <c r="AC71479" s="123"/>
    </row>
    <row r="71480" spans="5:29" s="2" customFormat="1">
      <c r="E71480" s="120"/>
      <c r="M71480" s="120"/>
      <c r="N71480" s="120"/>
      <c r="U71480" s="121"/>
      <c r="V71480" s="122"/>
      <c r="W71480" s="123"/>
      <c r="AC71480" s="123"/>
    </row>
    <row r="71481" spans="5:29" s="2" customFormat="1">
      <c r="E71481" s="120"/>
      <c r="M71481" s="120"/>
      <c r="N71481" s="120"/>
      <c r="U71481" s="121"/>
      <c r="V71481" s="122"/>
      <c r="W71481" s="123"/>
      <c r="AC71481" s="123"/>
    </row>
    <row r="71482" spans="5:29" s="2" customFormat="1">
      <c r="E71482" s="120"/>
      <c r="M71482" s="120"/>
      <c r="N71482" s="120"/>
      <c r="U71482" s="121"/>
      <c r="V71482" s="122"/>
      <c r="W71482" s="123"/>
      <c r="AC71482" s="123"/>
    </row>
    <row r="71483" spans="5:29" s="2" customFormat="1">
      <c r="E71483" s="120"/>
      <c r="M71483" s="120"/>
      <c r="N71483" s="120"/>
      <c r="U71483" s="121"/>
      <c r="V71483" s="122"/>
      <c r="W71483" s="123"/>
      <c r="AC71483" s="123"/>
    </row>
    <row r="71484" spans="5:29" s="2" customFormat="1">
      <c r="E71484" s="120"/>
      <c r="M71484" s="120"/>
      <c r="N71484" s="120"/>
      <c r="U71484" s="121"/>
      <c r="V71484" s="122"/>
      <c r="W71484" s="123"/>
      <c r="AC71484" s="123"/>
    </row>
    <row r="71485" spans="5:29" s="2" customFormat="1">
      <c r="E71485" s="120"/>
      <c r="M71485" s="120"/>
      <c r="N71485" s="120"/>
      <c r="U71485" s="121"/>
      <c r="V71485" s="122"/>
      <c r="W71485" s="123"/>
      <c r="AC71485" s="123"/>
    </row>
    <row r="71486" spans="5:29" s="2" customFormat="1">
      <c r="E71486" s="120"/>
      <c r="M71486" s="120"/>
      <c r="N71486" s="120"/>
      <c r="U71486" s="121"/>
      <c r="V71486" s="122"/>
      <c r="W71486" s="123"/>
      <c r="AC71486" s="123"/>
    </row>
    <row r="71487" spans="5:29" s="2" customFormat="1">
      <c r="E71487" s="120"/>
      <c r="M71487" s="120"/>
      <c r="N71487" s="120"/>
      <c r="U71487" s="121"/>
      <c r="V71487" s="122"/>
      <c r="W71487" s="123"/>
      <c r="AC71487" s="123"/>
    </row>
    <row r="71488" spans="5:29" s="2" customFormat="1">
      <c r="E71488" s="120"/>
      <c r="M71488" s="120"/>
      <c r="N71488" s="120"/>
      <c r="U71488" s="121"/>
      <c r="V71488" s="122"/>
      <c r="W71488" s="123"/>
      <c r="AC71488" s="123"/>
    </row>
    <row r="71489" spans="5:29" s="2" customFormat="1">
      <c r="E71489" s="120"/>
      <c r="M71489" s="120"/>
      <c r="N71489" s="120"/>
      <c r="U71489" s="121"/>
      <c r="V71489" s="122"/>
      <c r="W71489" s="123"/>
      <c r="AC71489" s="123"/>
    </row>
    <row r="71490" spans="5:29" s="2" customFormat="1">
      <c r="E71490" s="120"/>
      <c r="M71490" s="120"/>
      <c r="N71490" s="120"/>
      <c r="U71490" s="121"/>
      <c r="V71490" s="122"/>
      <c r="W71490" s="123"/>
      <c r="AC71490" s="123"/>
    </row>
    <row r="71491" spans="5:29" s="2" customFormat="1">
      <c r="E71491" s="120"/>
      <c r="M71491" s="120"/>
      <c r="N71491" s="120"/>
      <c r="U71491" s="121"/>
      <c r="V71491" s="122"/>
      <c r="W71491" s="123"/>
      <c r="AC71491" s="123"/>
    </row>
    <row r="71492" spans="5:29" s="2" customFormat="1">
      <c r="E71492" s="120"/>
      <c r="M71492" s="120"/>
      <c r="N71492" s="120"/>
      <c r="U71492" s="121"/>
      <c r="V71492" s="122"/>
      <c r="W71492" s="123"/>
      <c r="AC71492" s="123"/>
    </row>
    <row r="71493" spans="5:29" s="2" customFormat="1">
      <c r="E71493" s="120"/>
      <c r="M71493" s="120"/>
      <c r="N71493" s="120"/>
      <c r="U71493" s="121"/>
      <c r="V71493" s="122"/>
      <c r="W71493" s="123"/>
      <c r="AC71493" s="123"/>
    </row>
    <row r="71494" spans="5:29" s="2" customFormat="1">
      <c r="E71494" s="120"/>
      <c r="M71494" s="120"/>
      <c r="N71494" s="120"/>
      <c r="U71494" s="121"/>
      <c r="V71494" s="122"/>
      <c r="W71494" s="123"/>
      <c r="AC71494" s="123"/>
    </row>
    <row r="71495" spans="5:29" s="2" customFormat="1">
      <c r="E71495" s="120"/>
      <c r="M71495" s="120"/>
      <c r="N71495" s="120"/>
      <c r="U71495" s="121"/>
      <c r="V71495" s="122"/>
      <c r="W71495" s="123"/>
      <c r="AC71495" s="123"/>
    </row>
    <row r="71496" spans="5:29" s="2" customFormat="1">
      <c r="E71496" s="120"/>
      <c r="M71496" s="120"/>
      <c r="N71496" s="120"/>
      <c r="U71496" s="121"/>
      <c r="V71496" s="122"/>
      <c r="W71496" s="123"/>
      <c r="AC71496" s="123"/>
    </row>
    <row r="71497" spans="5:29" s="2" customFormat="1">
      <c r="E71497" s="120"/>
      <c r="M71497" s="120"/>
      <c r="N71497" s="120"/>
      <c r="U71497" s="121"/>
      <c r="V71497" s="122"/>
      <c r="W71497" s="123"/>
      <c r="AC71497" s="123"/>
    </row>
    <row r="71498" spans="5:29" s="2" customFormat="1">
      <c r="E71498" s="120"/>
      <c r="M71498" s="120"/>
      <c r="N71498" s="120"/>
      <c r="U71498" s="121"/>
      <c r="V71498" s="122"/>
      <c r="W71498" s="123"/>
      <c r="AC71498" s="123"/>
    </row>
    <row r="71499" spans="5:29" s="2" customFormat="1">
      <c r="E71499" s="120"/>
      <c r="M71499" s="120"/>
      <c r="N71499" s="120"/>
      <c r="U71499" s="121"/>
      <c r="V71499" s="122"/>
      <c r="W71499" s="123"/>
      <c r="AC71499" s="123"/>
    </row>
    <row r="71500" spans="5:29" s="2" customFormat="1">
      <c r="E71500" s="120"/>
      <c r="M71500" s="120"/>
      <c r="N71500" s="120"/>
      <c r="U71500" s="121"/>
      <c r="V71500" s="122"/>
      <c r="W71500" s="123"/>
      <c r="AC71500" s="123"/>
    </row>
    <row r="71501" spans="5:29" s="2" customFormat="1">
      <c r="E71501" s="120"/>
      <c r="M71501" s="120"/>
      <c r="N71501" s="120"/>
      <c r="U71501" s="121"/>
      <c r="V71501" s="122"/>
      <c r="W71501" s="123"/>
      <c r="AC71501" s="123"/>
    </row>
    <row r="71502" spans="5:29" s="2" customFormat="1">
      <c r="E71502" s="120"/>
      <c r="M71502" s="120"/>
      <c r="N71502" s="120"/>
      <c r="U71502" s="121"/>
      <c r="V71502" s="122"/>
      <c r="W71502" s="123"/>
      <c r="AC71502" s="123"/>
    </row>
    <row r="71503" spans="5:29" s="2" customFormat="1">
      <c r="E71503" s="120"/>
      <c r="M71503" s="120"/>
      <c r="N71503" s="120"/>
      <c r="U71503" s="121"/>
      <c r="V71503" s="122"/>
      <c r="W71503" s="123"/>
      <c r="AC71503" s="123"/>
    </row>
    <row r="71504" spans="5:29" s="2" customFormat="1">
      <c r="E71504" s="120"/>
      <c r="M71504" s="120"/>
      <c r="N71504" s="120"/>
      <c r="U71504" s="121"/>
      <c r="V71504" s="122"/>
      <c r="W71504" s="123"/>
      <c r="AC71504" s="123"/>
    </row>
    <row r="71505" spans="5:29" s="2" customFormat="1">
      <c r="E71505" s="120"/>
      <c r="M71505" s="120"/>
      <c r="N71505" s="120"/>
      <c r="U71505" s="121"/>
      <c r="V71505" s="122"/>
      <c r="W71505" s="123"/>
      <c r="AC71505" s="123"/>
    </row>
    <row r="71506" spans="5:29" s="2" customFormat="1">
      <c r="E71506" s="120"/>
      <c r="M71506" s="120"/>
      <c r="N71506" s="120"/>
      <c r="U71506" s="121"/>
      <c r="V71506" s="122"/>
      <c r="W71506" s="123"/>
      <c r="AC71506" s="123"/>
    </row>
    <row r="71507" spans="5:29" s="2" customFormat="1">
      <c r="E71507" s="120"/>
      <c r="M71507" s="120"/>
      <c r="N71507" s="120"/>
      <c r="U71507" s="121"/>
      <c r="V71507" s="122"/>
      <c r="W71507" s="123"/>
      <c r="AC71507" s="123"/>
    </row>
    <row r="71508" spans="5:29" s="2" customFormat="1">
      <c r="E71508" s="120"/>
      <c r="M71508" s="120"/>
      <c r="N71508" s="120"/>
      <c r="U71508" s="121"/>
      <c r="V71508" s="122"/>
      <c r="W71508" s="123"/>
      <c r="AC71508" s="123"/>
    </row>
    <row r="71509" spans="5:29" s="2" customFormat="1">
      <c r="E71509" s="120"/>
      <c r="M71509" s="120"/>
      <c r="N71509" s="120"/>
      <c r="U71509" s="121"/>
      <c r="V71509" s="122"/>
      <c r="W71509" s="123"/>
      <c r="AC71509" s="123"/>
    </row>
    <row r="71510" spans="5:29" s="2" customFormat="1">
      <c r="E71510" s="120"/>
      <c r="M71510" s="120"/>
      <c r="N71510" s="120"/>
      <c r="U71510" s="121"/>
      <c r="V71510" s="122"/>
      <c r="W71510" s="123"/>
      <c r="AC71510" s="123"/>
    </row>
    <row r="71511" spans="5:29" s="2" customFormat="1">
      <c r="E71511" s="120"/>
      <c r="M71511" s="120"/>
      <c r="N71511" s="120"/>
      <c r="U71511" s="121"/>
      <c r="V71511" s="122"/>
      <c r="W71511" s="123"/>
      <c r="AC71511" s="123"/>
    </row>
    <row r="71512" spans="5:29" s="2" customFormat="1">
      <c r="E71512" s="120"/>
      <c r="M71512" s="120"/>
      <c r="N71512" s="120"/>
      <c r="U71512" s="121"/>
      <c r="V71512" s="122"/>
      <c r="W71512" s="123"/>
      <c r="AC71512" s="123"/>
    </row>
    <row r="71513" spans="5:29" s="2" customFormat="1">
      <c r="E71513" s="120"/>
      <c r="M71513" s="120"/>
      <c r="N71513" s="120"/>
      <c r="U71513" s="121"/>
      <c r="V71513" s="122"/>
      <c r="W71513" s="123"/>
      <c r="AC71513" s="123"/>
    </row>
    <row r="71514" spans="5:29" s="2" customFormat="1">
      <c r="E71514" s="120"/>
      <c r="M71514" s="120"/>
      <c r="N71514" s="120"/>
      <c r="U71514" s="121"/>
      <c r="V71514" s="122"/>
      <c r="W71514" s="123"/>
      <c r="AC71514" s="123"/>
    </row>
    <row r="71515" spans="5:29" s="2" customFormat="1">
      <c r="E71515" s="120"/>
      <c r="M71515" s="120"/>
      <c r="N71515" s="120"/>
      <c r="U71515" s="121"/>
      <c r="V71515" s="122"/>
      <c r="W71515" s="123"/>
      <c r="AC71515" s="123"/>
    </row>
    <row r="71516" spans="5:29" s="2" customFormat="1">
      <c r="E71516" s="120"/>
      <c r="M71516" s="120"/>
      <c r="N71516" s="120"/>
      <c r="U71516" s="121"/>
      <c r="V71516" s="122"/>
      <c r="W71516" s="123"/>
      <c r="AC71516" s="123"/>
    </row>
    <row r="71517" spans="5:29" s="2" customFormat="1">
      <c r="E71517" s="120"/>
      <c r="M71517" s="120"/>
      <c r="N71517" s="120"/>
      <c r="U71517" s="121"/>
      <c r="V71517" s="122"/>
      <c r="W71517" s="123"/>
      <c r="AC71517" s="123"/>
    </row>
    <row r="71518" spans="5:29" s="2" customFormat="1">
      <c r="E71518" s="120"/>
      <c r="M71518" s="120"/>
      <c r="N71518" s="120"/>
      <c r="U71518" s="121"/>
      <c r="V71518" s="122"/>
      <c r="W71518" s="123"/>
      <c r="AC71518" s="123"/>
    </row>
    <row r="71519" spans="5:29" s="2" customFormat="1">
      <c r="E71519" s="120"/>
      <c r="M71519" s="120"/>
      <c r="N71519" s="120"/>
      <c r="U71519" s="121"/>
      <c r="V71519" s="122"/>
      <c r="W71519" s="123"/>
      <c r="AC71519" s="123"/>
    </row>
    <row r="71520" spans="5:29" s="2" customFormat="1">
      <c r="E71520" s="120"/>
      <c r="M71520" s="120"/>
      <c r="N71520" s="120"/>
      <c r="U71520" s="121"/>
      <c r="V71520" s="122"/>
      <c r="W71520" s="123"/>
      <c r="AC71520" s="123"/>
    </row>
    <row r="71521" spans="5:29" s="2" customFormat="1">
      <c r="E71521" s="120"/>
      <c r="M71521" s="120"/>
      <c r="N71521" s="120"/>
      <c r="U71521" s="121"/>
      <c r="V71521" s="122"/>
      <c r="W71521" s="123"/>
      <c r="AC71521" s="123"/>
    </row>
    <row r="71522" spans="5:29" s="2" customFormat="1">
      <c r="E71522" s="120"/>
      <c r="M71522" s="120"/>
      <c r="N71522" s="120"/>
      <c r="U71522" s="121"/>
      <c r="V71522" s="122"/>
      <c r="W71522" s="123"/>
      <c r="AC71522" s="123"/>
    </row>
    <row r="71523" spans="5:29" s="2" customFormat="1">
      <c r="E71523" s="120"/>
      <c r="M71523" s="120"/>
      <c r="N71523" s="120"/>
      <c r="U71523" s="121"/>
      <c r="V71523" s="122"/>
      <c r="W71523" s="123"/>
      <c r="AC71523" s="123"/>
    </row>
    <row r="71524" spans="5:29" s="2" customFormat="1">
      <c r="E71524" s="120"/>
      <c r="M71524" s="120"/>
      <c r="N71524" s="120"/>
      <c r="U71524" s="121"/>
      <c r="V71524" s="122"/>
      <c r="W71524" s="123"/>
      <c r="AC71524" s="123"/>
    </row>
    <row r="71525" spans="5:29" s="2" customFormat="1">
      <c r="E71525" s="120"/>
      <c r="M71525" s="120"/>
      <c r="N71525" s="120"/>
      <c r="U71525" s="121"/>
      <c r="V71525" s="122"/>
      <c r="W71525" s="123"/>
      <c r="AC71525" s="123"/>
    </row>
    <row r="71526" spans="5:29" s="2" customFormat="1">
      <c r="E71526" s="120"/>
      <c r="M71526" s="120"/>
      <c r="N71526" s="120"/>
      <c r="U71526" s="121"/>
      <c r="V71526" s="122"/>
      <c r="W71526" s="123"/>
      <c r="AC71526" s="123"/>
    </row>
    <row r="71527" spans="5:29" s="2" customFormat="1">
      <c r="E71527" s="120"/>
      <c r="M71527" s="120"/>
      <c r="N71527" s="120"/>
      <c r="U71527" s="121"/>
      <c r="V71527" s="122"/>
      <c r="W71527" s="123"/>
      <c r="AC71527" s="123"/>
    </row>
    <row r="71528" spans="5:29" s="2" customFormat="1">
      <c r="E71528" s="120"/>
      <c r="M71528" s="120"/>
      <c r="N71528" s="120"/>
      <c r="U71528" s="121"/>
      <c r="V71528" s="122"/>
      <c r="W71528" s="123"/>
      <c r="AC71528" s="123"/>
    </row>
    <row r="71529" spans="5:29" s="2" customFormat="1">
      <c r="E71529" s="120"/>
      <c r="M71529" s="120"/>
      <c r="N71529" s="120"/>
      <c r="U71529" s="121"/>
      <c r="V71529" s="122"/>
      <c r="W71529" s="123"/>
      <c r="AC71529" s="123"/>
    </row>
    <row r="71530" spans="5:29" s="2" customFormat="1">
      <c r="E71530" s="120"/>
      <c r="M71530" s="120"/>
      <c r="N71530" s="120"/>
      <c r="U71530" s="121"/>
      <c r="V71530" s="122"/>
      <c r="W71530" s="123"/>
      <c r="AC71530" s="123"/>
    </row>
    <row r="71531" spans="5:29" s="2" customFormat="1">
      <c r="E71531" s="120"/>
      <c r="M71531" s="120"/>
      <c r="N71531" s="120"/>
      <c r="U71531" s="121"/>
      <c r="V71531" s="122"/>
      <c r="W71531" s="123"/>
      <c r="AC71531" s="123"/>
    </row>
    <row r="71532" spans="5:29" s="2" customFormat="1">
      <c r="E71532" s="120"/>
      <c r="M71532" s="120"/>
      <c r="N71532" s="120"/>
      <c r="U71532" s="121"/>
      <c r="V71532" s="122"/>
      <c r="W71532" s="123"/>
      <c r="AC71532" s="123"/>
    </row>
    <row r="71533" spans="5:29" s="2" customFormat="1">
      <c r="E71533" s="120"/>
      <c r="M71533" s="120"/>
      <c r="N71533" s="120"/>
      <c r="U71533" s="121"/>
      <c r="V71533" s="122"/>
      <c r="W71533" s="123"/>
      <c r="AC71533" s="123"/>
    </row>
    <row r="71534" spans="5:29" s="2" customFormat="1">
      <c r="E71534" s="120"/>
      <c r="M71534" s="120"/>
      <c r="N71534" s="120"/>
      <c r="U71534" s="121"/>
      <c r="V71534" s="122"/>
      <c r="W71534" s="123"/>
      <c r="AC71534" s="123"/>
    </row>
    <row r="71535" spans="5:29" s="2" customFormat="1">
      <c r="E71535" s="120"/>
      <c r="M71535" s="120"/>
      <c r="N71535" s="120"/>
      <c r="U71535" s="121"/>
      <c r="V71535" s="122"/>
      <c r="W71535" s="123"/>
      <c r="AC71535" s="123"/>
    </row>
    <row r="71536" spans="5:29" s="2" customFormat="1">
      <c r="E71536" s="120"/>
      <c r="M71536" s="120"/>
      <c r="N71536" s="120"/>
      <c r="U71536" s="121"/>
      <c r="V71536" s="122"/>
      <c r="W71536" s="123"/>
      <c r="AC71536" s="123"/>
    </row>
    <row r="71537" spans="5:29" s="2" customFormat="1">
      <c r="E71537" s="120"/>
      <c r="M71537" s="120"/>
      <c r="N71537" s="120"/>
      <c r="U71537" s="121"/>
      <c r="V71537" s="122"/>
      <c r="W71537" s="123"/>
      <c r="AC71537" s="123"/>
    </row>
    <row r="71538" spans="5:29" s="2" customFormat="1">
      <c r="E71538" s="120"/>
      <c r="M71538" s="120"/>
      <c r="N71538" s="120"/>
      <c r="U71538" s="121"/>
      <c r="V71538" s="122"/>
      <c r="W71538" s="123"/>
      <c r="AC71538" s="123"/>
    </row>
    <row r="71539" spans="5:29" s="2" customFormat="1">
      <c r="E71539" s="120"/>
      <c r="M71539" s="120"/>
      <c r="N71539" s="120"/>
      <c r="U71539" s="121"/>
      <c r="V71539" s="122"/>
      <c r="W71539" s="123"/>
      <c r="AC71539" s="123"/>
    </row>
    <row r="71540" spans="5:29" s="2" customFormat="1">
      <c r="E71540" s="120"/>
      <c r="M71540" s="120"/>
      <c r="N71540" s="120"/>
      <c r="U71540" s="121"/>
      <c r="V71540" s="122"/>
      <c r="W71540" s="123"/>
      <c r="AC71540" s="123"/>
    </row>
    <row r="71541" spans="5:29" s="2" customFormat="1">
      <c r="E71541" s="120"/>
      <c r="M71541" s="120"/>
      <c r="N71541" s="120"/>
      <c r="U71541" s="121"/>
      <c r="V71541" s="122"/>
      <c r="W71541" s="123"/>
      <c r="AC71541" s="123"/>
    </row>
    <row r="71542" spans="5:29" s="2" customFormat="1">
      <c r="E71542" s="120"/>
      <c r="M71542" s="120"/>
      <c r="N71542" s="120"/>
      <c r="U71542" s="121"/>
      <c r="V71542" s="122"/>
      <c r="W71542" s="123"/>
      <c r="AC71542" s="123"/>
    </row>
    <row r="71543" spans="5:29" s="2" customFormat="1">
      <c r="E71543" s="120"/>
      <c r="M71543" s="120"/>
      <c r="N71543" s="120"/>
      <c r="U71543" s="121"/>
      <c r="V71543" s="122"/>
      <c r="W71543" s="123"/>
      <c r="AC71543" s="123"/>
    </row>
    <row r="71544" spans="5:29" s="2" customFormat="1">
      <c r="E71544" s="120"/>
      <c r="M71544" s="120"/>
      <c r="N71544" s="120"/>
      <c r="U71544" s="121"/>
      <c r="V71544" s="122"/>
      <c r="W71544" s="123"/>
      <c r="AC71544" s="123"/>
    </row>
    <row r="71545" spans="5:29" s="2" customFormat="1">
      <c r="E71545" s="120"/>
      <c r="M71545" s="120"/>
      <c r="N71545" s="120"/>
      <c r="U71545" s="121"/>
      <c r="V71545" s="122"/>
      <c r="W71545" s="123"/>
      <c r="AC71545" s="123"/>
    </row>
    <row r="71546" spans="5:29" s="2" customFormat="1">
      <c r="E71546" s="120"/>
      <c r="M71546" s="120"/>
      <c r="N71546" s="120"/>
      <c r="U71546" s="121"/>
      <c r="V71546" s="122"/>
      <c r="W71546" s="123"/>
      <c r="AC71546" s="123"/>
    </row>
    <row r="71547" spans="5:29" s="2" customFormat="1">
      <c r="E71547" s="120"/>
      <c r="M71547" s="120"/>
      <c r="N71547" s="120"/>
      <c r="U71547" s="121"/>
      <c r="V71547" s="122"/>
      <c r="W71547" s="123"/>
      <c r="AC71547" s="123"/>
    </row>
    <row r="71548" spans="5:29" s="2" customFormat="1">
      <c r="E71548" s="120"/>
      <c r="M71548" s="120"/>
      <c r="N71548" s="120"/>
      <c r="U71548" s="121"/>
      <c r="V71548" s="122"/>
      <c r="W71548" s="123"/>
      <c r="AC71548" s="123"/>
    </row>
    <row r="71549" spans="5:29" s="2" customFormat="1">
      <c r="E71549" s="120"/>
      <c r="M71549" s="120"/>
      <c r="N71549" s="120"/>
      <c r="U71549" s="121"/>
      <c r="V71549" s="122"/>
      <c r="W71549" s="123"/>
      <c r="AC71549" s="123"/>
    </row>
    <row r="71550" spans="5:29" s="2" customFormat="1">
      <c r="E71550" s="120"/>
      <c r="M71550" s="120"/>
      <c r="N71550" s="120"/>
      <c r="U71550" s="121"/>
      <c r="V71550" s="122"/>
      <c r="W71550" s="123"/>
      <c r="AC71550" s="123"/>
    </row>
    <row r="71551" spans="5:29" s="2" customFormat="1">
      <c r="E71551" s="120"/>
      <c r="M71551" s="120"/>
      <c r="N71551" s="120"/>
      <c r="U71551" s="121"/>
      <c r="V71551" s="122"/>
      <c r="W71551" s="123"/>
      <c r="AC71551" s="123"/>
    </row>
    <row r="71552" spans="5:29" s="2" customFormat="1">
      <c r="E71552" s="120"/>
      <c r="M71552" s="120"/>
      <c r="N71552" s="120"/>
      <c r="U71552" s="121"/>
      <c r="V71552" s="122"/>
      <c r="W71552" s="123"/>
      <c r="AC71552" s="123"/>
    </row>
    <row r="71553" spans="5:29" s="2" customFormat="1">
      <c r="E71553" s="120"/>
      <c r="M71553" s="120"/>
      <c r="N71553" s="120"/>
      <c r="U71553" s="121"/>
      <c r="V71553" s="122"/>
      <c r="W71553" s="123"/>
      <c r="AC71553" s="123"/>
    </row>
    <row r="71554" spans="5:29" s="2" customFormat="1">
      <c r="E71554" s="120"/>
      <c r="M71554" s="120"/>
      <c r="N71554" s="120"/>
      <c r="U71554" s="121"/>
      <c r="V71554" s="122"/>
      <c r="W71554" s="123"/>
      <c r="AC71554" s="123"/>
    </row>
    <row r="71555" spans="5:29" s="2" customFormat="1">
      <c r="E71555" s="120"/>
      <c r="M71555" s="120"/>
      <c r="N71555" s="120"/>
      <c r="U71555" s="121"/>
      <c r="V71555" s="122"/>
      <c r="W71555" s="123"/>
      <c r="AC71555" s="123"/>
    </row>
    <row r="71556" spans="5:29" s="2" customFormat="1">
      <c r="E71556" s="120"/>
      <c r="M71556" s="120"/>
      <c r="N71556" s="120"/>
      <c r="U71556" s="121"/>
      <c r="V71556" s="122"/>
      <c r="W71556" s="123"/>
      <c r="AC71556" s="123"/>
    </row>
    <row r="71557" spans="5:29" s="2" customFormat="1">
      <c r="E71557" s="120"/>
      <c r="M71557" s="120"/>
      <c r="N71557" s="120"/>
      <c r="U71557" s="121"/>
      <c r="V71557" s="122"/>
      <c r="W71557" s="123"/>
      <c r="AC71557" s="123"/>
    </row>
    <row r="71558" spans="5:29" s="2" customFormat="1">
      <c r="E71558" s="120"/>
      <c r="M71558" s="120"/>
      <c r="N71558" s="120"/>
      <c r="U71558" s="121"/>
      <c r="V71558" s="122"/>
      <c r="W71558" s="123"/>
      <c r="AC71558" s="123"/>
    </row>
    <row r="71559" spans="5:29" s="2" customFormat="1">
      <c r="E71559" s="120"/>
      <c r="M71559" s="120"/>
      <c r="N71559" s="120"/>
      <c r="U71559" s="121"/>
      <c r="V71559" s="122"/>
      <c r="W71559" s="123"/>
      <c r="AC71559" s="123"/>
    </row>
    <row r="71560" spans="5:29" s="2" customFormat="1">
      <c r="E71560" s="120"/>
      <c r="M71560" s="120"/>
      <c r="N71560" s="120"/>
      <c r="U71560" s="121"/>
      <c r="V71560" s="122"/>
      <c r="W71560" s="123"/>
      <c r="AC71560" s="123"/>
    </row>
    <row r="71561" spans="5:29" s="2" customFormat="1">
      <c r="E71561" s="120"/>
      <c r="M71561" s="120"/>
      <c r="N71561" s="120"/>
      <c r="U71561" s="121"/>
      <c r="V71561" s="122"/>
      <c r="W71561" s="123"/>
      <c r="AC71561" s="123"/>
    </row>
    <row r="71562" spans="5:29" s="2" customFormat="1">
      <c r="E71562" s="120"/>
      <c r="M71562" s="120"/>
      <c r="N71562" s="120"/>
      <c r="U71562" s="121"/>
      <c r="V71562" s="122"/>
      <c r="W71562" s="123"/>
      <c r="AC71562" s="123"/>
    </row>
    <row r="71563" spans="5:29" s="2" customFormat="1">
      <c r="E71563" s="120"/>
      <c r="M71563" s="120"/>
      <c r="N71563" s="120"/>
      <c r="U71563" s="121"/>
      <c r="V71563" s="122"/>
      <c r="W71563" s="123"/>
      <c r="AC71563" s="123"/>
    </row>
    <row r="71564" spans="5:29" s="2" customFormat="1">
      <c r="E71564" s="120"/>
      <c r="M71564" s="120"/>
      <c r="N71564" s="120"/>
      <c r="U71564" s="121"/>
      <c r="V71564" s="122"/>
      <c r="W71564" s="123"/>
      <c r="AC71564" s="123"/>
    </row>
    <row r="71565" spans="5:29" s="2" customFormat="1">
      <c r="E71565" s="120"/>
      <c r="M71565" s="120"/>
      <c r="N71565" s="120"/>
      <c r="U71565" s="121"/>
      <c r="V71565" s="122"/>
      <c r="W71565" s="123"/>
      <c r="AC71565" s="123"/>
    </row>
    <row r="71566" spans="5:29" s="2" customFormat="1">
      <c r="E71566" s="120"/>
      <c r="M71566" s="120"/>
      <c r="N71566" s="120"/>
      <c r="U71566" s="121"/>
      <c r="V71566" s="122"/>
      <c r="W71566" s="123"/>
      <c r="AC71566" s="123"/>
    </row>
    <row r="71567" spans="5:29" s="2" customFormat="1">
      <c r="E71567" s="120"/>
      <c r="M71567" s="120"/>
      <c r="N71567" s="120"/>
      <c r="U71567" s="121"/>
      <c r="V71567" s="122"/>
      <c r="W71567" s="123"/>
      <c r="AC71567" s="123"/>
    </row>
    <row r="71568" spans="5:29" s="2" customFormat="1">
      <c r="E71568" s="120"/>
      <c r="M71568" s="120"/>
      <c r="N71568" s="120"/>
      <c r="U71568" s="121"/>
      <c r="V71568" s="122"/>
      <c r="W71568" s="123"/>
      <c r="AC71568" s="123"/>
    </row>
    <row r="71569" spans="5:29" s="2" customFormat="1">
      <c r="E71569" s="120"/>
      <c r="M71569" s="120"/>
      <c r="N71569" s="120"/>
      <c r="U71569" s="121"/>
      <c r="V71569" s="122"/>
      <c r="W71569" s="123"/>
      <c r="AC71569" s="123"/>
    </row>
    <row r="71570" spans="5:29" s="2" customFormat="1">
      <c r="E71570" s="120"/>
      <c r="M71570" s="120"/>
      <c r="N71570" s="120"/>
      <c r="U71570" s="121"/>
      <c r="V71570" s="122"/>
      <c r="W71570" s="123"/>
      <c r="AC71570" s="123"/>
    </row>
    <row r="71571" spans="5:29" s="2" customFormat="1">
      <c r="E71571" s="120"/>
      <c r="M71571" s="120"/>
      <c r="N71571" s="120"/>
      <c r="U71571" s="121"/>
      <c r="V71571" s="122"/>
      <c r="W71571" s="123"/>
      <c r="AC71571" s="123"/>
    </row>
    <row r="71572" spans="5:29" s="2" customFormat="1">
      <c r="E71572" s="120"/>
      <c r="M71572" s="120"/>
      <c r="N71572" s="120"/>
      <c r="U71572" s="121"/>
      <c r="V71572" s="122"/>
      <c r="W71572" s="123"/>
      <c r="AC71572" s="123"/>
    </row>
    <row r="71573" spans="5:29" s="2" customFormat="1">
      <c r="E71573" s="120"/>
      <c r="M71573" s="120"/>
      <c r="N71573" s="120"/>
      <c r="U71573" s="121"/>
      <c r="V71573" s="122"/>
      <c r="W71573" s="123"/>
      <c r="AC71573" s="123"/>
    </row>
    <row r="71574" spans="5:29" s="2" customFormat="1">
      <c r="E71574" s="120"/>
      <c r="M71574" s="120"/>
      <c r="N71574" s="120"/>
      <c r="U71574" s="121"/>
      <c r="V71574" s="122"/>
      <c r="W71574" s="123"/>
      <c r="AC71574" s="123"/>
    </row>
    <row r="71575" spans="5:29" s="2" customFormat="1">
      <c r="E71575" s="120"/>
      <c r="M71575" s="120"/>
      <c r="N71575" s="120"/>
      <c r="U71575" s="121"/>
      <c r="V71575" s="122"/>
      <c r="W71575" s="123"/>
      <c r="AC71575" s="123"/>
    </row>
    <row r="71576" spans="5:29" s="2" customFormat="1">
      <c r="E71576" s="120"/>
      <c r="M71576" s="120"/>
      <c r="N71576" s="120"/>
      <c r="U71576" s="121"/>
      <c r="V71576" s="122"/>
      <c r="W71576" s="123"/>
      <c r="AC71576" s="123"/>
    </row>
    <row r="71577" spans="5:29" s="2" customFormat="1">
      <c r="E71577" s="120"/>
      <c r="M71577" s="120"/>
      <c r="N71577" s="120"/>
      <c r="U71577" s="121"/>
      <c r="V71577" s="122"/>
      <c r="W71577" s="123"/>
      <c r="AC71577" s="123"/>
    </row>
    <row r="71578" spans="5:29" s="2" customFormat="1">
      <c r="E71578" s="120"/>
      <c r="M71578" s="120"/>
      <c r="N71578" s="120"/>
      <c r="U71578" s="121"/>
      <c r="V71578" s="122"/>
      <c r="W71578" s="123"/>
      <c r="AC71578" s="123"/>
    </row>
    <row r="71579" spans="5:29" s="2" customFormat="1">
      <c r="E71579" s="120"/>
      <c r="M71579" s="120"/>
      <c r="N71579" s="120"/>
      <c r="U71579" s="121"/>
      <c r="V71579" s="122"/>
      <c r="W71579" s="123"/>
      <c r="AC71579" s="123"/>
    </row>
    <row r="71580" spans="5:29" s="2" customFormat="1">
      <c r="E71580" s="120"/>
      <c r="M71580" s="120"/>
      <c r="N71580" s="120"/>
      <c r="U71580" s="121"/>
      <c r="V71580" s="122"/>
      <c r="W71580" s="123"/>
      <c r="AC71580" s="123"/>
    </row>
    <row r="71581" spans="5:29" s="2" customFormat="1">
      <c r="E71581" s="120"/>
      <c r="M71581" s="120"/>
      <c r="N71581" s="120"/>
      <c r="U71581" s="121"/>
      <c r="V71581" s="122"/>
      <c r="W71581" s="123"/>
      <c r="AC71581" s="123"/>
    </row>
    <row r="71582" spans="5:29" s="2" customFormat="1">
      <c r="E71582" s="120"/>
      <c r="M71582" s="120"/>
      <c r="N71582" s="120"/>
      <c r="U71582" s="121"/>
      <c r="V71582" s="122"/>
      <c r="W71582" s="123"/>
      <c r="AC71582" s="123"/>
    </row>
    <row r="71583" spans="5:29" s="2" customFormat="1">
      <c r="E71583" s="120"/>
      <c r="M71583" s="120"/>
      <c r="N71583" s="120"/>
      <c r="U71583" s="121"/>
      <c r="V71583" s="122"/>
      <c r="W71583" s="123"/>
      <c r="AC71583" s="123"/>
    </row>
    <row r="71584" spans="5:29" s="2" customFormat="1">
      <c r="E71584" s="120"/>
      <c r="M71584" s="120"/>
      <c r="N71584" s="120"/>
      <c r="U71584" s="121"/>
      <c r="V71584" s="122"/>
      <c r="W71584" s="123"/>
      <c r="AC71584" s="123"/>
    </row>
    <row r="71585" spans="5:29" s="2" customFormat="1">
      <c r="E71585" s="120"/>
      <c r="M71585" s="120"/>
      <c r="N71585" s="120"/>
      <c r="U71585" s="121"/>
      <c r="V71585" s="122"/>
      <c r="W71585" s="123"/>
      <c r="AC71585" s="123"/>
    </row>
    <row r="71586" spans="5:29" s="2" customFormat="1">
      <c r="E71586" s="120"/>
      <c r="M71586" s="120"/>
      <c r="N71586" s="120"/>
      <c r="U71586" s="121"/>
      <c r="V71586" s="122"/>
      <c r="W71586" s="123"/>
      <c r="AC71586" s="123"/>
    </row>
    <row r="71587" spans="5:29" s="2" customFormat="1">
      <c r="E71587" s="120"/>
      <c r="M71587" s="120"/>
      <c r="N71587" s="120"/>
      <c r="U71587" s="121"/>
      <c r="V71587" s="122"/>
      <c r="W71587" s="123"/>
      <c r="AC71587" s="123"/>
    </row>
    <row r="71588" spans="5:29" s="2" customFormat="1">
      <c r="E71588" s="120"/>
      <c r="M71588" s="120"/>
      <c r="N71588" s="120"/>
      <c r="U71588" s="121"/>
      <c r="V71588" s="122"/>
      <c r="W71588" s="123"/>
      <c r="AC71588" s="123"/>
    </row>
    <row r="71589" spans="5:29" s="2" customFormat="1">
      <c r="E71589" s="120"/>
      <c r="M71589" s="120"/>
      <c r="N71589" s="120"/>
      <c r="U71589" s="121"/>
      <c r="V71589" s="122"/>
      <c r="W71589" s="123"/>
      <c r="AC71589" s="123"/>
    </row>
    <row r="71590" spans="5:29" s="2" customFormat="1">
      <c r="E71590" s="120"/>
      <c r="M71590" s="120"/>
      <c r="N71590" s="120"/>
      <c r="U71590" s="121"/>
      <c r="V71590" s="122"/>
      <c r="W71590" s="123"/>
      <c r="AC71590" s="123"/>
    </row>
    <row r="71591" spans="5:29" s="2" customFormat="1">
      <c r="E71591" s="120"/>
      <c r="M71591" s="120"/>
      <c r="N71591" s="120"/>
      <c r="U71591" s="121"/>
      <c r="V71591" s="122"/>
      <c r="W71591" s="123"/>
      <c r="AC71591" s="123"/>
    </row>
    <row r="71592" spans="5:29" s="2" customFormat="1">
      <c r="E71592" s="120"/>
      <c r="M71592" s="120"/>
      <c r="N71592" s="120"/>
      <c r="U71592" s="121"/>
      <c r="V71592" s="122"/>
      <c r="W71592" s="123"/>
      <c r="AC71592" s="123"/>
    </row>
    <row r="71593" spans="5:29" s="2" customFormat="1">
      <c r="E71593" s="120"/>
      <c r="M71593" s="120"/>
      <c r="N71593" s="120"/>
      <c r="U71593" s="121"/>
      <c r="V71593" s="122"/>
      <c r="W71593" s="123"/>
      <c r="AC71593" s="123"/>
    </row>
    <row r="71594" spans="5:29" s="2" customFormat="1">
      <c r="E71594" s="120"/>
      <c r="M71594" s="120"/>
      <c r="N71594" s="120"/>
      <c r="U71594" s="121"/>
      <c r="V71594" s="122"/>
      <c r="W71594" s="123"/>
      <c r="AC71594" s="123"/>
    </row>
    <row r="71595" spans="5:29" s="2" customFormat="1">
      <c r="E71595" s="120"/>
      <c r="M71595" s="120"/>
      <c r="N71595" s="120"/>
      <c r="U71595" s="121"/>
      <c r="V71595" s="122"/>
      <c r="W71595" s="123"/>
      <c r="AC71595" s="123"/>
    </row>
    <row r="71596" spans="5:29" s="2" customFormat="1">
      <c r="E71596" s="120"/>
      <c r="M71596" s="120"/>
      <c r="N71596" s="120"/>
      <c r="U71596" s="121"/>
      <c r="V71596" s="122"/>
      <c r="W71596" s="123"/>
      <c r="AC71596" s="123"/>
    </row>
    <row r="71597" spans="5:29" s="2" customFormat="1">
      <c r="E71597" s="120"/>
      <c r="M71597" s="120"/>
      <c r="N71597" s="120"/>
      <c r="U71597" s="121"/>
      <c r="V71597" s="122"/>
      <c r="W71597" s="123"/>
      <c r="AC71597" s="123"/>
    </row>
    <row r="71598" spans="5:29" s="2" customFormat="1">
      <c r="E71598" s="120"/>
      <c r="M71598" s="120"/>
      <c r="N71598" s="120"/>
      <c r="U71598" s="121"/>
      <c r="V71598" s="122"/>
      <c r="W71598" s="123"/>
      <c r="AC71598" s="123"/>
    </row>
    <row r="71599" spans="5:29" s="2" customFormat="1">
      <c r="E71599" s="120"/>
      <c r="M71599" s="120"/>
      <c r="N71599" s="120"/>
      <c r="U71599" s="121"/>
      <c r="V71599" s="122"/>
      <c r="W71599" s="123"/>
      <c r="AC71599" s="123"/>
    </row>
    <row r="71600" spans="5:29" s="2" customFormat="1">
      <c r="E71600" s="120"/>
      <c r="M71600" s="120"/>
      <c r="N71600" s="120"/>
      <c r="U71600" s="121"/>
      <c r="V71600" s="122"/>
      <c r="W71600" s="123"/>
      <c r="AC71600" s="123"/>
    </row>
    <row r="71601" spans="5:29" s="2" customFormat="1">
      <c r="E71601" s="120"/>
      <c r="M71601" s="120"/>
      <c r="N71601" s="120"/>
      <c r="U71601" s="121"/>
      <c r="V71601" s="122"/>
      <c r="W71601" s="123"/>
      <c r="AC71601" s="123"/>
    </row>
    <row r="71602" spans="5:29" s="2" customFormat="1">
      <c r="E71602" s="120"/>
      <c r="M71602" s="120"/>
      <c r="N71602" s="120"/>
      <c r="U71602" s="121"/>
      <c r="V71602" s="122"/>
      <c r="W71602" s="123"/>
      <c r="AC71602" s="123"/>
    </row>
    <row r="71603" spans="5:29" s="2" customFormat="1">
      <c r="E71603" s="120"/>
      <c r="M71603" s="120"/>
      <c r="N71603" s="120"/>
      <c r="U71603" s="121"/>
      <c r="V71603" s="122"/>
      <c r="W71603" s="123"/>
      <c r="AC71603" s="123"/>
    </row>
    <row r="71604" spans="5:29" s="2" customFormat="1">
      <c r="E71604" s="120"/>
      <c r="M71604" s="120"/>
      <c r="N71604" s="120"/>
      <c r="U71604" s="121"/>
      <c r="V71604" s="122"/>
      <c r="W71604" s="123"/>
      <c r="AC71604" s="123"/>
    </row>
    <row r="71605" spans="5:29" s="2" customFormat="1">
      <c r="E71605" s="120"/>
      <c r="M71605" s="120"/>
      <c r="N71605" s="120"/>
      <c r="U71605" s="121"/>
      <c r="V71605" s="122"/>
      <c r="W71605" s="123"/>
      <c r="AC71605" s="123"/>
    </row>
    <row r="71606" spans="5:29" s="2" customFormat="1">
      <c r="E71606" s="120"/>
      <c r="M71606" s="120"/>
      <c r="N71606" s="120"/>
      <c r="U71606" s="121"/>
      <c r="V71606" s="122"/>
      <c r="W71606" s="123"/>
      <c r="AC71606" s="123"/>
    </row>
    <row r="71607" spans="5:29" s="2" customFormat="1">
      <c r="E71607" s="120"/>
      <c r="M71607" s="120"/>
      <c r="N71607" s="120"/>
      <c r="U71607" s="121"/>
      <c r="V71607" s="122"/>
      <c r="W71607" s="123"/>
      <c r="AC71607" s="123"/>
    </row>
    <row r="71608" spans="5:29" s="2" customFormat="1">
      <c r="E71608" s="120"/>
      <c r="M71608" s="120"/>
      <c r="N71608" s="120"/>
      <c r="U71608" s="121"/>
      <c r="V71608" s="122"/>
      <c r="W71608" s="123"/>
      <c r="AC71608" s="123"/>
    </row>
    <row r="71609" spans="5:29" s="2" customFormat="1">
      <c r="E71609" s="120"/>
      <c r="M71609" s="120"/>
      <c r="N71609" s="120"/>
      <c r="U71609" s="121"/>
      <c r="V71609" s="122"/>
      <c r="W71609" s="123"/>
      <c r="AC71609" s="123"/>
    </row>
    <row r="71610" spans="5:29" s="2" customFormat="1">
      <c r="E71610" s="120"/>
      <c r="M71610" s="120"/>
      <c r="N71610" s="120"/>
      <c r="U71610" s="121"/>
      <c r="V71610" s="122"/>
      <c r="W71610" s="123"/>
      <c r="AC71610" s="123"/>
    </row>
    <row r="71611" spans="5:29" s="2" customFormat="1">
      <c r="E71611" s="120"/>
      <c r="M71611" s="120"/>
      <c r="N71611" s="120"/>
      <c r="U71611" s="121"/>
      <c r="V71611" s="122"/>
      <c r="W71611" s="123"/>
      <c r="AC71611" s="123"/>
    </row>
    <row r="71612" spans="5:29" s="2" customFormat="1">
      <c r="E71612" s="120"/>
      <c r="M71612" s="120"/>
      <c r="N71612" s="120"/>
      <c r="U71612" s="121"/>
      <c r="V71612" s="122"/>
      <c r="W71612" s="123"/>
      <c r="AC71612" s="123"/>
    </row>
    <row r="71613" spans="5:29" s="2" customFormat="1">
      <c r="E71613" s="120"/>
      <c r="M71613" s="120"/>
      <c r="N71613" s="120"/>
      <c r="U71613" s="121"/>
      <c r="V71613" s="122"/>
      <c r="W71613" s="123"/>
      <c r="AC71613" s="123"/>
    </row>
    <row r="71614" spans="5:29" s="2" customFormat="1">
      <c r="E71614" s="120"/>
      <c r="M71614" s="120"/>
      <c r="N71614" s="120"/>
      <c r="U71614" s="121"/>
      <c r="V71614" s="122"/>
      <c r="W71614" s="123"/>
      <c r="AC71614" s="123"/>
    </row>
    <row r="71615" spans="5:29" s="2" customFormat="1">
      <c r="E71615" s="120"/>
      <c r="M71615" s="120"/>
      <c r="N71615" s="120"/>
      <c r="U71615" s="121"/>
      <c r="V71615" s="122"/>
      <c r="W71615" s="123"/>
      <c r="AC71615" s="123"/>
    </row>
    <row r="71616" spans="5:29" s="2" customFormat="1">
      <c r="E71616" s="120"/>
      <c r="M71616" s="120"/>
      <c r="N71616" s="120"/>
      <c r="U71616" s="121"/>
      <c r="V71616" s="122"/>
      <c r="W71616" s="123"/>
      <c r="AC71616" s="123"/>
    </row>
    <row r="71617" spans="5:29" s="2" customFormat="1">
      <c r="E71617" s="120"/>
      <c r="M71617" s="120"/>
      <c r="N71617" s="120"/>
      <c r="U71617" s="121"/>
      <c r="V71617" s="122"/>
      <c r="W71617" s="123"/>
      <c r="AC71617" s="123"/>
    </row>
    <row r="71618" spans="5:29" s="2" customFormat="1">
      <c r="E71618" s="120"/>
      <c r="M71618" s="120"/>
      <c r="N71618" s="120"/>
      <c r="U71618" s="121"/>
      <c r="V71618" s="122"/>
      <c r="W71618" s="123"/>
      <c r="AC71618" s="123"/>
    </row>
    <row r="71619" spans="5:29" s="2" customFormat="1">
      <c r="E71619" s="120"/>
      <c r="M71619" s="120"/>
      <c r="N71619" s="120"/>
      <c r="U71619" s="121"/>
      <c r="V71619" s="122"/>
      <c r="W71619" s="123"/>
      <c r="AC71619" s="123"/>
    </row>
    <row r="71620" spans="5:29" s="2" customFormat="1">
      <c r="E71620" s="120"/>
      <c r="M71620" s="120"/>
      <c r="N71620" s="120"/>
      <c r="U71620" s="121"/>
      <c r="V71620" s="122"/>
      <c r="W71620" s="123"/>
      <c r="AC71620" s="123"/>
    </row>
    <row r="71621" spans="5:29" s="2" customFormat="1">
      <c r="E71621" s="120"/>
      <c r="M71621" s="120"/>
      <c r="N71621" s="120"/>
      <c r="U71621" s="121"/>
      <c r="V71621" s="122"/>
      <c r="W71621" s="123"/>
      <c r="AC71621" s="123"/>
    </row>
    <row r="71622" spans="5:29" s="2" customFormat="1">
      <c r="E71622" s="120"/>
      <c r="M71622" s="120"/>
      <c r="N71622" s="120"/>
      <c r="U71622" s="121"/>
      <c r="V71622" s="122"/>
      <c r="W71622" s="123"/>
      <c r="AC71622" s="123"/>
    </row>
    <row r="71623" spans="5:29" s="2" customFormat="1">
      <c r="E71623" s="120"/>
      <c r="M71623" s="120"/>
      <c r="N71623" s="120"/>
      <c r="U71623" s="121"/>
      <c r="V71623" s="122"/>
      <c r="W71623" s="123"/>
      <c r="AC71623" s="123"/>
    </row>
    <row r="71624" spans="5:29" s="2" customFormat="1">
      <c r="E71624" s="120"/>
      <c r="M71624" s="120"/>
      <c r="N71624" s="120"/>
      <c r="U71624" s="121"/>
      <c r="V71624" s="122"/>
      <c r="W71624" s="123"/>
      <c r="AC71624" s="123"/>
    </row>
    <row r="71625" spans="5:29" s="2" customFormat="1">
      <c r="E71625" s="120"/>
      <c r="M71625" s="120"/>
      <c r="N71625" s="120"/>
      <c r="U71625" s="121"/>
      <c r="V71625" s="122"/>
      <c r="W71625" s="123"/>
      <c r="AC71625" s="123"/>
    </row>
    <row r="71626" spans="5:29" s="2" customFormat="1">
      <c r="E71626" s="120"/>
      <c r="M71626" s="120"/>
      <c r="N71626" s="120"/>
      <c r="U71626" s="121"/>
      <c r="V71626" s="122"/>
      <c r="W71626" s="123"/>
      <c r="AC71626" s="123"/>
    </row>
    <row r="71627" spans="5:29" s="2" customFormat="1">
      <c r="E71627" s="120"/>
      <c r="M71627" s="120"/>
      <c r="N71627" s="120"/>
      <c r="U71627" s="121"/>
      <c r="V71627" s="122"/>
      <c r="W71627" s="123"/>
      <c r="AC71627" s="123"/>
    </row>
    <row r="71628" spans="5:29" s="2" customFormat="1">
      <c r="E71628" s="120"/>
      <c r="M71628" s="120"/>
      <c r="N71628" s="120"/>
      <c r="U71628" s="121"/>
      <c r="V71628" s="122"/>
      <c r="W71628" s="123"/>
      <c r="AC71628" s="123"/>
    </row>
    <row r="71629" spans="5:29" s="2" customFormat="1">
      <c r="E71629" s="120"/>
      <c r="M71629" s="120"/>
      <c r="N71629" s="120"/>
      <c r="U71629" s="121"/>
      <c r="V71629" s="122"/>
      <c r="W71629" s="123"/>
      <c r="AC71629" s="123"/>
    </row>
    <row r="71630" spans="5:29" s="2" customFormat="1">
      <c r="E71630" s="120"/>
      <c r="M71630" s="120"/>
      <c r="N71630" s="120"/>
      <c r="U71630" s="121"/>
      <c r="V71630" s="122"/>
      <c r="W71630" s="123"/>
      <c r="AC71630" s="123"/>
    </row>
    <row r="71631" spans="5:29" s="2" customFormat="1">
      <c r="E71631" s="120"/>
      <c r="M71631" s="120"/>
      <c r="N71631" s="120"/>
      <c r="U71631" s="121"/>
      <c r="V71631" s="122"/>
      <c r="W71631" s="123"/>
      <c r="AC71631" s="123"/>
    </row>
    <row r="71632" spans="5:29" s="2" customFormat="1">
      <c r="E71632" s="120"/>
      <c r="M71632" s="120"/>
      <c r="N71632" s="120"/>
      <c r="U71632" s="121"/>
      <c r="V71632" s="122"/>
      <c r="W71632" s="123"/>
      <c r="AC71632" s="123"/>
    </row>
    <row r="71633" spans="5:29" s="2" customFormat="1">
      <c r="E71633" s="120"/>
      <c r="M71633" s="120"/>
      <c r="N71633" s="120"/>
      <c r="U71633" s="121"/>
      <c r="V71633" s="122"/>
      <c r="W71633" s="123"/>
      <c r="AC71633" s="123"/>
    </row>
    <row r="71634" spans="5:29" s="2" customFormat="1">
      <c r="E71634" s="120"/>
      <c r="M71634" s="120"/>
      <c r="N71634" s="120"/>
      <c r="U71634" s="121"/>
      <c r="V71634" s="122"/>
      <c r="W71634" s="123"/>
      <c r="AC71634" s="123"/>
    </row>
    <row r="71635" spans="5:29" s="2" customFormat="1">
      <c r="E71635" s="120"/>
      <c r="M71635" s="120"/>
      <c r="N71635" s="120"/>
      <c r="U71635" s="121"/>
      <c r="V71635" s="122"/>
      <c r="W71635" s="123"/>
      <c r="AC71635" s="123"/>
    </row>
    <row r="71636" spans="5:29" s="2" customFormat="1">
      <c r="E71636" s="120"/>
      <c r="M71636" s="120"/>
      <c r="N71636" s="120"/>
      <c r="U71636" s="121"/>
      <c r="V71636" s="122"/>
      <c r="W71636" s="123"/>
      <c r="AC71636" s="123"/>
    </row>
    <row r="71637" spans="5:29" s="2" customFormat="1">
      <c r="E71637" s="120"/>
      <c r="M71637" s="120"/>
      <c r="N71637" s="120"/>
      <c r="U71637" s="121"/>
      <c r="V71637" s="122"/>
      <c r="W71637" s="123"/>
      <c r="AC71637" s="123"/>
    </row>
    <row r="71638" spans="5:29" s="2" customFormat="1">
      <c r="E71638" s="120"/>
      <c r="M71638" s="120"/>
      <c r="N71638" s="120"/>
      <c r="U71638" s="121"/>
      <c r="V71638" s="122"/>
      <c r="W71638" s="123"/>
      <c r="AC71638" s="123"/>
    </row>
    <row r="71639" spans="5:29" s="2" customFormat="1">
      <c r="E71639" s="120"/>
      <c r="M71639" s="120"/>
      <c r="N71639" s="120"/>
      <c r="U71639" s="121"/>
      <c r="V71639" s="122"/>
      <c r="W71639" s="123"/>
      <c r="AC71639" s="123"/>
    </row>
    <row r="71640" spans="5:29" s="2" customFormat="1">
      <c r="E71640" s="120"/>
      <c r="M71640" s="120"/>
      <c r="N71640" s="120"/>
      <c r="U71640" s="121"/>
      <c r="V71640" s="122"/>
      <c r="W71640" s="123"/>
      <c r="AC71640" s="123"/>
    </row>
    <row r="71641" spans="5:29" s="2" customFormat="1">
      <c r="E71641" s="120"/>
      <c r="M71641" s="120"/>
      <c r="N71641" s="120"/>
      <c r="U71641" s="121"/>
      <c r="V71641" s="122"/>
      <c r="W71641" s="123"/>
      <c r="AC71641" s="123"/>
    </row>
    <row r="71642" spans="5:29" s="2" customFormat="1">
      <c r="E71642" s="120"/>
      <c r="M71642" s="120"/>
      <c r="N71642" s="120"/>
      <c r="U71642" s="121"/>
      <c r="V71642" s="122"/>
      <c r="W71642" s="123"/>
      <c r="AC71642" s="123"/>
    </row>
    <row r="71643" spans="5:29" s="2" customFormat="1">
      <c r="E71643" s="120"/>
      <c r="M71643" s="120"/>
      <c r="N71643" s="120"/>
      <c r="U71643" s="121"/>
      <c r="V71643" s="122"/>
      <c r="W71643" s="123"/>
      <c r="AC71643" s="123"/>
    </row>
    <row r="71644" spans="5:29" s="2" customFormat="1">
      <c r="E71644" s="120"/>
      <c r="M71644" s="120"/>
      <c r="N71644" s="120"/>
      <c r="U71644" s="121"/>
      <c r="V71644" s="122"/>
      <c r="W71644" s="123"/>
      <c r="AC71644" s="123"/>
    </row>
    <row r="71645" spans="5:29" s="2" customFormat="1">
      <c r="E71645" s="120"/>
      <c r="M71645" s="120"/>
      <c r="N71645" s="120"/>
      <c r="U71645" s="121"/>
      <c r="V71645" s="122"/>
      <c r="W71645" s="123"/>
      <c r="AC71645" s="123"/>
    </row>
    <row r="71646" spans="5:29" s="2" customFormat="1">
      <c r="E71646" s="120"/>
      <c r="M71646" s="120"/>
      <c r="N71646" s="120"/>
      <c r="U71646" s="121"/>
      <c r="V71646" s="122"/>
      <c r="W71646" s="123"/>
      <c r="AC71646" s="123"/>
    </row>
    <row r="71647" spans="5:29" s="2" customFormat="1">
      <c r="E71647" s="120"/>
      <c r="M71647" s="120"/>
      <c r="N71647" s="120"/>
      <c r="U71647" s="121"/>
      <c r="V71647" s="122"/>
      <c r="W71647" s="123"/>
      <c r="AC71647" s="123"/>
    </row>
    <row r="71648" spans="5:29" s="2" customFormat="1">
      <c r="E71648" s="120"/>
      <c r="M71648" s="120"/>
      <c r="N71648" s="120"/>
      <c r="U71648" s="121"/>
      <c r="V71648" s="122"/>
      <c r="W71648" s="123"/>
      <c r="AC71648" s="123"/>
    </row>
    <row r="71649" spans="5:29" s="2" customFormat="1">
      <c r="E71649" s="120"/>
      <c r="M71649" s="120"/>
      <c r="N71649" s="120"/>
      <c r="U71649" s="121"/>
      <c r="V71649" s="122"/>
      <c r="W71649" s="123"/>
      <c r="AC71649" s="123"/>
    </row>
    <row r="71650" spans="5:29" s="2" customFormat="1">
      <c r="E71650" s="120"/>
      <c r="M71650" s="120"/>
      <c r="N71650" s="120"/>
      <c r="U71650" s="121"/>
      <c r="V71650" s="122"/>
      <c r="W71650" s="123"/>
      <c r="AC71650" s="123"/>
    </row>
    <row r="71651" spans="5:29" s="2" customFormat="1">
      <c r="E71651" s="120"/>
      <c r="M71651" s="120"/>
      <c r="N71651" s="120"/>
      <c r="U71651" s="121"/>
      <c r="V71651" s="122"/>
      <c r="W71651" s="123"/>
      <c r="AC71651" s="123"/>
    </row>
    <row r="71652" spans="5:29" s="2" customFormat="1">
      <c r="E71652" s="120"/>
      <c r="M71652" s="120"/>
      <c r="N71652" s="120"/>
      <c r="U71652" s="121"/>
      <c r="V71652" s="122"/>
      <c r="W71652" s="123"/>
      <c r="AC71652" s="123"/>
    </row>
    <row r="71653" spans="5:29" s="2" customFormat="1">
      <c r="E71653" s="120"/>
      <c r="M71653" s="120"/>
      <c r="N71653" s="120"/>
      <c r="U71653" s="121"/>
      <c r="V71653" s="122"/>
      <c r="W71653" s="123"/>
      <c r="AC71653" s="123"/>
    </row>
    <row r="71654" spans="5:29" s="2" customFormat="1">
      <c r="E71654" s="120"/>
      <c r="M71654" s="120"/>
      <c r="N71654" s="120"/>
      <c r="U71654" s="121"/>
      <c r="V71654" s="122"/>
      <c r="W71654" s="123"/>
      <c r="AC71654" s="123"/>
    </row>
    <row r="71655" spans="5:29" s="2" customFormat="1">
      <c r="E71655" s="120"/>
      <c r="M71655" s="120"/>
      <c r="N71655" s="120"/>
      <c r="U71655" s="121"/>
      <c r="V71655" s="122"/>
      <c r="W71655" s="123"/>
      <c r="AC71655" s="123"/>
    </row>
    <row r="71656" spans="5:29" s="2" customFormat="1">
      <c r="E71656" s="120"/>
      <c r="M71656" s="120"/>
      <c r="N71656" s="120"/>
      <c r="U71656" s="121"/>
      <c r="V71656" s="122"/>
      <c r="W71656" s="123"/>
      <c r="AC71656" s="123"/>
    </row>
    <row r="71657" spans="5:29" s="2" customFormat="1">
      <c r="E71657" s="120"/>
      <c r="M71657" s="120"/>
      <c r="N71657" s="120"/>
      <c r="U71657" s="121"/>
      <c r="V71657" s="122"/>
      <c r="W71657" s="123"/>
      <c r="AC71657" s="123"/>
    </row>
    <row r="71658" spans="5:29" s="2" customFormat="1">
      <c r="E71658" s="120"/>
      <c r="M71658" s="120"/>
      <c r="N71658" s="120"/>
      <c r="U71658" s="121"/>
      <c r="V71658" s="122"/>
      <c r="W71658" s="123"/>
      <c r="AC71658" s="123"/>
    </row>
    <row r="71659" spans="5:29" s="2" customFormat="1">
      <c r="E71659" s="120"/>
      <c r="M71659" s="120"/>
      <c r="N71659" s="120"/>
      <c r="U71659" s="121"/>
      <c r="V71659" s="122"/>
      <c r="W71659" s="123"/>
      <c r="AC71659" s="123"/>
    </row>
    <row r="71660" spans="5:29" s="2" customFormat="1">
      <c r="E71660" s="120"/>
      <c r="M71660" s="120"/>
      <c r="N71660" s="120"/>
      <c r="U71660" s="121"/>
      <c r="V71660" s="122"/>
      <c r="W71660" s="123"/>
      <c r="AC71660" s="123"/>
    </row>
    <row r="71661" spans="5:29" s="2" customFormat="1">
      <c r="E71661" s="120"/>
      <c r="M71661" s="120"/>
      <c r="N71661" s="120"/>
      <c r="U71661" s="121"/>
      <c r="V71661" s="122"/>
      <c r="W71661" s="123"/>
      <c r="AC71661" s="123"/>
    </row>
    <row r="71662" spans="5:29" s="2" customFormat="1">
      <c r="E71662" s="120"/>
      <c r="M71662" s="120"/>
      <c r="N71662" s="120"/>
      <c r="U71662" s="121"/>
      <c r="V71662" s="122"/>
      <c r="W71662" s="123"/>
      <c r="AC71662" s="123"/>
    </row>
    <row r="71663" spans="5:29" s="2" customFormat="1">
      <c r="E71663" s="120"/>
      <c r="M71663" s="120"/>
      <c r="N71663" s="120"/>
      <c r="U71663" s="121"/>
      <c r="V71663" s="122"/>
      <c r="W71663" s="123"/>
      <c r="AC71663" s="123"/>
    </row>
    <row r="71664" spans="5:29" s="2" customFormat="1">
      <c r="E71664" s="120"/>
      <c r="M71664" s="120"/>
      <c r="N71664" s="120"/>
      <c r="U71664" s="121"/>
      <c r="V71664" s="122"/>
      <c r="W71664" s="123"/>
      <c r="AC71664" s="123"/>
    </row>
    <row r="71665" spans="5:29" s="2" customFormat="1">
      <c r="E71665" s="120"/>
      <c r="M71665" s="120"/>
      <c r="N71665" s="120"/>
      <c r="U71665" s="121"/>
      <c r="V71665" s="122"/>
      <c r="W71665" s="123"/>
      <c r="AC71665" s="123"/>
    </row>
    <row r="71666" spans="5:29" s="2" customFormat="1">
      <c r="E71666" s="120"/>
      <c r="M71666" s="120"/>
      <c r="N71666" s="120"/>
      <c r="U71666" s="121"/>
      <c r="V71666" s="122"/>
      <c r="W71666" s="123"/>
      <c r="AC71666" s="123"/>
    </row>
    <row r="71667" spans="5:29" s="2" customFormat="1">
      <c r="E71667" s="120"/>
      <c r="M71667" s="120"/>
      <c r="N71667" s="120"/>
      <c r="U71667" s="121"/>
      <c r="V71667" s="122"/>
      <c r="W71667" s="123"/>
      <c r="AC71667" s="123"/>
    </row>
    <row r="71668" spans="5:29" s="2" customFormat="1">
      <c r="E71668" s="120"/>
      <c r="M71668" s="120"/>
      <c r="N71668" s="120"/>
      <c r="U71668" s="121"/>
      <c r="V71668" s="122"/>
      <c r="W71668" s="123"/>
      <c r="AC71668" s="123"/>
    </row>
    <row r="71669" spans="5:29" s="2" customFormat="1">
      <c r="E71669" s="120"/>
      <c r="M71669" s="120"/>
      <c r="N71669" s="120"/>
      <c r="U71669" s="121"/>
      <c r="V71669" s="122"/>
      <c r="W71669" s="123"/>
      <c r="AC71669" s="123"/>
    </row>
    <row r="71670" spans="5:29" s="2" customFormat="1">
      <c r="E71670" s="120"/>
      <c r="M71670" s="120"/>
      <c r="N71670" s="120"/>
      <c r="U71670" s="121"/>
      <c r="V71670" s="122"/>
      <c r="W71670" s="123"/>
      <c r="AC71670" s="123"/>
    </row>
    <row r="71671" spans="5:29" s="2" customFormat="1">
      <c r="E71671" s="120"/>
      <c r="M71671" s="120"/>
      <c r="N71671" s="120"/>
      <c r="U71671" s="121"/>
      <c r="V71671" s="122"/>
      <c r="W71671" s="123"/>
      <c r="AC71671" s="123"/>
    </row>
    <row r="71672" spans="5:29" s="2" customFormat="1">
      <c r="E71672" s="120"/>
      <c r="M71672" s="120"/>
      <c r="N71672" s="120"/>
      <c r="U71672" s="121"/>
      <c r="V71672" s="122"/>
      <c r="W71672" s="123"/>
      <c r="AC71672" s="123"/>
    </row>
    <row r="71673" spans="5:29" s="2" customFormat="1">
      <c r="E71673" s="120"/>
      <c r="M71673" s="120"/>
      <c r="N71673" s="120"/>
      <c r="U71673" s="121"/>
      <c r="V71673" s="122"/>
      <c r="W71673" s="123"/>
      <c r="AC71673" s="123"/>
    </row>
    <row r="71674" spans="5:29" s="2" customFormat="1">
      <c r="E71674" s="120"/>
      <c r="M71674" s="120"/>
      <c r="N71674" s="120"/>
      <c r="U71674" s="121"/>
      <c r="V71674" s="122"/>
      <c r="W71674" s="123"/>
      <c r="AC71674" s="123"/>
    </row>
    <row r="71675" spans="5:29" s="2" customFormat="1">
      <c r="E71675" s="120"/>
      <c r="M71675" s="120"/>
      <c r="N71675" s="120"/>
      <c r="U71675" s="121"/>
      <c r="V71675" s="122"/>
      <c r="W71675" s="123"/>
      <c r="AC71675" s="123"/>
    </row>
    <row r="71676" spans="5:29" s="2" customFormat="1">
      <c r="E71676" s="120"/>
      <c r="M71676" s="120"/>
      <c r="N71676" s="120"/>
      <c r="U71676" s="121"/>
      <c r="V71676" s="122"/>
      <c r="W71676" s="123"/>
      <c r="AC71676" s="123"/>
    </row>
    <row r="71677" spans="5:29" s="2" customFormat="1">
      <c r="E71677" s="120"/>
      <c r="M71677" s="120"/>
      <c r="N71677" s="120"/>
      <c r="U71677" s="121"/>
      <c r="V71677" s="122"/>
      <c r="W71677" s="123"/>
      <c r="AC71677" s="123"/>
    </row>
    <row r="71678" spans="5:29" s="2" customFormat="1">
      <c r="E71678" s="120"/>
      <c r="M71678" s="120"/>
      <c r="N71678" s="120"/>
      <c r="U71678" s="121"/>
      <c r="V71678" s="122"/>
      <c r="W71678" s="123"/>
      <c r="AC71678" s="123"/>
    </row>
    <row r="71679" spans="5:29" s="2" customFormat="1">
      <c r="E71679" s="120"/>
      <c r="M71679" s="120"/>
      <c r="N71679" s="120"/>
      <c r="U71679" s="121"/>
      <c r="V71679" s="122"/>
      <c r="W71679" s="123"/>
      <c r="AC71679" s="123"/>
    </row>
    <row r="71680" spans="5:29" s="2" customFormat="1">
      <c r="E71680" s="120"/>
      <c r="M71680" s="120"/>
      <c r="N71680" s="120"/>
      <c r="U71680" s="121"/>
      <c r="V71680" s="122"/>
      <c r="W71680" s="123"/>
      <c r="AC71680" s="123"/>
    </row>
    <row r="71681" spans="5:29" s="2" customFormat="1">
      <c r="E71681" s="120"/>
      <c r="M71681" s="120"/>
      <c r="N71681" s="120"/>
      <c r="U71681" s="121"/>
      <c r="V71681" s="122"/>
      <c r="W71681" s="123"/>
      <c r="AC71681" s="123"/>
    </row>
    <row r="71682" spans="5:29" s="2" customFormat="1">
      <c r="E71682" s="120"/>
      <c r="M71682" s="120"/>
      <c r="N71682" s="120"/>
      <c r="U71682" s="121"/>
      <c r="V71682" s="122"/>
      <c r="W71682" s="123"/>
      <c r="AC71682" s="123"/>
    </row>
    <row r="71683" spans="5:29" s="2" customFormat="1">
      <c r="E71683" s="120"/>
      <c r="M71683" s="120"/>
      <c r="N71683" s="120"/>
      <c r="U71683" s="121"/>
      <c r="V71683" s="122"/>
      <c r="W71683" s="123"/>
      <c r="AC71683" s="123"/>
    </row>
    <row r="71684" spans="5:29" s="2" customFormat="1">
      <c r="E71684" s="120"/>
      <c r="M71684" s="120"/>
      <c r="N71684" s="120"/>
      <c r="U71684" s="121"/>
      <c r="V71684" s="122"/>
      <c r="W71684" s="123"/>
      <c r="AC71684" s="123"/>
    </row>
    <row r="71685" spans="5:29" s="2" customFormat="1">
      <c r="E71685" s="120"/>
      <c r="M71685" s="120"/>
      <c r="N71685" s="120"/>
      <c r="U71685" s="121"/>
      <c r="V71685" s="122"/>
      <c r="W71685" s="123"/>
      <c r="AC71685" s="123"/>
    </row>
    <row r="71686" spans="5:29" s="2" customFormat="1">
      <c r="E71686" s="120"/>
      <c r="M71686" s="120"/>
      <c r="N71686" s="120"/>
      <c r="U71686" s="121"/>
      <c r="V71686" s="122"/>
      <c r="W71686" s="123"/>
      <c r="AC71686" s="123"/>
    </row>
    <row r="71687" spans="5:29" s="2" customFormat="1">
      <c r="E71687" s="120"/>
      <c r="M71687" s="120"/>
      <c r="N71687" s="120"/>
      <c r="U71687" s="121"/>
      <c r="V71687" s="122"/>
      <c r="W71687" s="123"/>
      <c r="AC71687" s="123"/>
    </row>
    <row r="71688" spans="5:29" s="2" customFormat="1">
      <c r="E71688" s="120"/>
      <c r="M71688" s="120"/>
      <c r="N71688" s="120"/>
      <c r="U71688" s="121"/>
      <c r="V71688" s="122"/>
      <c r="W71688" s="123"/>
      <c r="AC71688" s="123"/>
    </row>
    <row r="71689" spans="5:29" s="2" customFormat="1">
      <c r="E71689" s="120"/>
      <c r="M71689" s="120"/>
      <c r="N71689" s="120"/>
      <c r="U71689" s="121"/>
      <c r="V71689" s="122"/>
      <c r="W71689" s="123"/>
      <c r="AC71689" s="123"/>
    </row>
    <row r="71690" spans="5:29" s="2" customFormat="1">
      <c r="E71690" s="120"/>
      <c r="M71690" s="120"/>
      <c r="N71690" s="120"/>
      <c r="U71690" s="121"/>
      <c r="V71690" s="122"/>
      <c r="W71690" s="123"/>
      <c r="AC71690" s="123"/>
    </row>
    <row r="71691" spans="5:29" s="2" customFormat="1">
      <c r="E71691" s="120"/>
      <c r="M71691" s="120"/>
      <c r="N71691" s="120"/>
      <c r="U71691" s="121"/>
      <c r="V71691" s="122"/>
      <c r="W71691" s="123"/>
      <c r="AC71691" s="123"/>
    </row>
    <row r="71692" spans="5:29" s="2" customFormat="1">
      <c r="E71692" s="120"/>
      <c r="M71692" s="120"/>
      <c r="N71692" s="120"/>
      <c r="U71692" s="121"/>
      <c r="V71692" s="122"/>
      <c r="W71692" s="123"/>
      <c r="AC71692" s="123"/>
    </row>
    <row r="71693" spans="5:29" s="2" customFormat="1">
      <c r="E71693" s="120"/>
      <c r="M71693" s="120"/>
      <c r="N71693" s="120"/>
      <c r="U71693" s="121"/>
      <c r="V71693" s="122"/>
      <c r="W71693" s="123"/>
      <c r="AC71693" s="123"/>
    </row>
    <row r="71694" spans="5:29" s="2" customFormat="1">
      <c r="E71694" s="120"/>
      <c r="M71694" s="120"/>
      <c r="N71694" s="120"/>
      <c r="U71694" s="121"/>
      <c r="V71694" s="122"/>
      <c r="W71694" s="123"/>
      <c r="AC71694" s="123"/>
    </row>
    <row r="71695" spans="5:29" s="2" customFormat="1">
      <c r="E71695" s="120"/>
      <c r="M71695" s="120"/>
      <c r="N71695" s="120"/>
      <c r="U71695" s="121"/>
      <c r="V71695" s="122"/>
      <c r="W71695" s="123"/>
      <c r="AC71695" s="123"/>
    </row>
    <row r="71696" spans="5:29" s="2" customFormat="1">
      <c r="E71696" s="120"/>
      <c r="M71696" s="120"/>
      <c r="N71696" s="120"/>
      <c r="U71696" s="121"/>
      <c r="V71696" s="122"/>
      <c r="W71696" s="123"/>
      <c r="AC71696" s="123"/>
    </row>
    <row r="71697" spans="5:29" s="2" customFormat="1">
      <c r="E71697" s="120"/>
      <c r="M71697" s="120"/>
      <c r="N71697" s="120"/>
      <c r="U71697" s="121"/>
      <c r="V71697" s="122"/>
      <c r="W71697" s="123"/>
      <c r="AC71697" s="123"/>
    </row>
    <row r="71698" spans="5:29" s="2" customFormat="1">
      <c r="E71698" s="120"/>
      <c r="M71698" s="120"/>
      <c r="N71698" s="120"/>
      <c r="U71698" s="121"/>
      <c r="V71698" s="122"/>
      <c r="W71698" s="123"/>
      <c r="AC71698" s="123"/>
    </row>
    <row r="71699" spans="5:29" s="2" customFormat="1">
      <c r="E71699" s="120"/>
      <c r="M71699" s="120"/>
      <c r="N71699" s="120"/>
      <c r="U71699" s="121"/>
      <c r="V71699" s="122"/>
      <c r="W71699" s="123"/>
      <c r="AC71699" s="123"/>
    </row>
    <row r="71700" spans="5:29" s="2" customFormat="1">
      <c r="E71700" s="120"/>
      <c r="M71700" s="120"/>
      <c r="N71700" s="120"/>
      <c r="U71700" s="121"/>
      <c r="V71700" s="122"/>
      <c r="W71700" s="123"/>
      <c r="AC71700" s="123"/>
    </row>
    <row r="71701" spans="5:29" s="2" customFormat="1">
      <c r="E71701" s="120"/>
      <c r="M71701" s="120"/>
      <c r="N71701" s="120"/>
      <c r="U71701" s="121"/>
      <c r="V71701" s="122"/>
      <c r="W71701" s="123"/>
      <c r="AC71701" s="123"/>
    </row>
    <row r="71702" spans="5:29" s="2" customFormat="1">
      <c r="E71702" s="120"/>
      <c r="M71702" s="120"/>
      <c r="N71702" s="120"/>
      <c r="U71702" s="121"/>
      <c r="V71702" s="122"/>
      <c r="W71702" s="123"/>
      <c r="AC71702" s="123"/>
    </row>
    <row r="71703" spans="5:29" s="2" customFormat="1">
      <c r="E71703" s="120"/>
      <c r="M71703" s="120"/>
      <c r="N71703" s="120"/>
      <c r="U71703" s="121"/>
      <c r="V71703" s="122"/>
      <c r="W71703" s="123"/>
      <c r="AC71703" s="123"/>
    </row>
    <row r="71704" spans="5:29" s="2" customFormat="1">
      <c r="E71704" s="120"/>
      <c r="M71704" s="120"/>
      <c r="N71704" s="120"/>
      <c r="U71704" s="121"/>
      <c r="V71704" s="122"/>
      <c r="W71704" s="123"/>
      <c r="AC71704" s="123"/>
    </row>
    <row r="71705" spans="5:29" s="2" customFormat="1">
      <c r="E71705" s="120"/>
      <c r="M71705" s="120"/>
      <c r="N71705" s="120"/>
      <c r="U71705" s="121"/>
      <c r="V71705" s="122"/>
      <c r="W71705" s="123"/>
      <c r="AC71705" s="123"/>
    </row>
    <row r="71706" spans="5:29" s="2" customFormat="1">
      <c r="E71706" s="120"/>
      <c r="M71706" s="120"/>
      <c r="N71706" s="120"/>
      <c r="U71706" s="121"/>
      <c r="V71706" s="122"/>
      <c r="W71706" s="123"/>
      <c r="AC71706" s="123"/>
    </row>
    <row r="71707" spans="5:29" s="2" customFormat="1">
      <c r="E71707" s="120"/>
      <c r="M71707" s="120"/>
      <c r="N71707" s="120"/>
      <c r="U71707" s="121"/>
      <c r="V71707" s="122"/>
      <c r="W71707" s="123"/>
      <c r="AC71707" s="123"/>
    </row>
    <row r="71708" spans="5:29" s="2" customFormat="1">
      <c r="E71708" s="120"/>
      <c r="M71708" s="120"/>
      <c r="N71708" s="120"/>
      <c r="U71708" s="121"/>
      <c r="V71708" s="122"/>
      <c r="W71708" s="123"/>
      <c r="AC71708" s="123"/>
    </row>
    <row r="71709" spans="5:29" s="2" customFormat="1">
      <c r="E71709" s="120"/>
      <c r="M71709" s="120"/>
      <c r="N71709" s="120"/>
      <c r="U71709" s="121"/>
      <c r="V71709" s="122"/>
      <c r="W71709" s="123"/>
      <c r="AC71709" s="123"/>
    </row>
    <row r="71710" spans="5:29" s="2" customFormat="1">
      <c r="E71710" s="120"/>
      <c r="M71710" s="120"/>
      <c r="N71710" s="120"/>
      <c r="U71710" s="121"/>
      <c r="V71710" s="122"/>
      <c r="W71710" s="123"/>
      <c r="AC71710" s="123"/>
    </row>
    <row r="71711" spans="5:29" s="2" customFormat="1">
      <c r="E71711" s="120"/>
      <c r="M71711" s="120"/>
      <c r="N71711" s="120"/>
      <c r="U71711" s="121"/>
      <c r="V71711" s="122"/>
      <c r="W71711" s="123"/>
      <c r="AC71711" s="123"/>
    </row>
    <row r="71712" spans="5:29" s="2" customFormat="1">
      <c r="E71712" s="120"/>
      <c r="M71712" s="120"/>
      <c r="N71712" s="120"/>
      <c r="U71712" s="121"/>
      <c r="V71712" s="122"/>
      <c r="W71712" s="123"/>
      <c r="AC71712" s="123"/>
    </row>
    <row r="71713" spans="5:29" s="2" customFormat="1">
      <c r="E71713" s="120"/>
      <c r="M71713" s="120"/>
      <c r="N71713" s="120"/>
      <c r="U71713" s="121"/>
      <c r="V71713" s="122"/>
      <c r="W71713" s="123"/>
      <c r="AC71713" s="123"/>
    </row>
    <row r="71714" spans="5:29" s="2" customFormat="1">
      <c r="E71714" s="120"/>
      <c r="M71714" s="120"/>
      <c r="N71714" s="120"/>
      <c r="U71714" s="121"/>
      <c r="V71714" s="122"/>
      <c r="W71714" s="123"/>
      <c r="AC71714" s="123"/>
    </row>
    <row r="71715" spans="5:29" s="2" customFormat="1">
      <c r="E71715" s="120"/>
      <c r="M71715" s="120"/>
      <c r="N71715" s="120"/>
      <c r="U71715" s="121"/>
      <c r="V71715" s="122"/>
      <c r="W71715" s="123"/>
      <c r="AC71715" s="123"/>
    </row>
    <row r="71716" spans="5:29" s="2" customFormat="1">
      <c r="E71716" s="120"/>
      <c r="M71716" s="120"/>
      <c r="N71716" s="120"/>
      <c r="U71716" s="121"/>
      <c r="V71716" s="122"/>
      <c r="W71716" s="123"/>
      <c r="AC71716" s="123"/>
    </row>
    <row r="71717" spans="5:29" s="2" customFormat="1">
      <c r="E71717" s="120"/>
      <c r="M71717" s="120"/>
      <c r="N71717" s="120"/>
      <c r="U71717" s="121"/>
      <c r="V71717" s="122"/>
      <c r="W71717" s="123"/>
      <c r="AC71717" s="123"/>
    </row>
    <row r="71718" spans="5:29" s="2" customFormat="1">
      <c r="E71718" s="120"/>
      <c r="M71718" s="120"/>
      <c r="N71718" s="120"/>
      <c r="U71718" s="121"/>
      <c r="V71718" s="122"/>
      <c r="W71718" s="123"/>
      <c r="AC71718" s="123"/>
    </row>
    <row r="71719" spans="5:29" s="2" customFormat="1">
      <c r="E71719" s="120"/>
      <c r="M71719" s="120"/>
      <c r="N71719" s="120"/>
      <c r="U71719" s="121"/>
      <c r="V71719" s="122"/>
      <c r="W71719" s="123"/>
      <c r="AC71719" s="123"/>
    </row>
    <row r="71720" spans="5:29" s="2" customFormat="1">
      <c r="E71720" s="120"/>
      <c r="M71720" s="120"/>
      <c r="N71720" s="120"/>
      <c r="U71720" s="121"/>
      <c r="V71720" s="122"/>
      <c r="W71720" s="123"/>
      <c r="AC71720" s="123"/>
    </row>
    <row r="71721" spans="5:29" s="2" customFormat="1">
      <c r="E71721" s="120"/>
      <c r="M71721" s="120"/>
      <c r="N71721" s="120"/>
      <c r="U71721" s="121"/>
      <c r="V71721" s="122"/>
      <c r="W71721" s="123"/>
      <c r="AC71721" s="123"/>
    </row>
    <row r="71722" spans="5:29" s="2" customFormat="1">
      <c r="E71722" s="120"/>
      <c r="M71722" s="120"/>
      <c r="N71722" s="120"/>
      <c r="U71722" s="121"/>
      <c r="V71722" s="122"/>
      <c r="W71722" s="123"/>
      <c r="AC71722" s="123"/>
    </row>
    <row r="71723" spans="5:29" s="2" customFormat="1">
      <c r="E71723" s="120"/>
      <c r="M71723" s="120"/>
      <c r="N71723" s="120"/>
      <c r="U71723" s="121"/>
      <c r="V71723" s="122"/>
      <c r="W71723" s="123"/>
      <c r="AC71723" s="123"/>
    </row>
    <row r="71724" spans="5:29" s="2" customFormat="1">
      <c r="E71724" s="120"/>
      <c r="M71724" s="120"/>
      <c r="N71724" s="120"/>
      <c r="U71724" s="121"/>
      <c r="V71724" s="122"/>
      <c r="W71724" s="123"/>
      <c r="AC71724" s="123"/>
    </row>
    <row r="71725" spans="5:29" s="2" customFormat="1">
      <c r="E71725" s="120"/>
      <c r="M71725" s="120"/>
      <c r="N71725" s="120"/>
      <c r="U71725" s="121"/>
      <c r="V71725" s="122"/>
      <c r="W71725" s="123"/>
      <c r="AC71725" s="123"/>
    </row>
    <row r="71726" spans="5:29" s="2" customFormat="1">
      <c r="E71726" s="120"/>
      <c r="M71726" s="120"/>
      <c r="N71726" s="120"/>
      <c r="U71726" s="121"/>
      <c r="V71726" s="122"/>
      <c r="W71726" s="123"/>
      <c r="AC71726" s="123"/>
    </row>
    <row r="71727" spans="5:29" s="2" customFormat="1">
      <c r="E71727" s="120"/>
      <c r="M71727" s="120"/>
      <c r="N71727" s="120"/>
      <c r="U71727" s="121"/>
      <c r="V71727" s="122"/>
      <c r="W71727" s="123"/>
      <c r="AC71727" s="123"/>
    </row>
    <row r="71728" spans="5:29" s="2" customFormat="1">
      <c r="E71728" s="120"/>
      <c r="M71728" s="120"/>
      <c r="N71728" s="120"/>
      <c r="U71728" s="121"/>
      <c r="V71728" s="122"/>
      <c r="W71728" s="123"/>
      <c r="AC71728" s="123"/>
    </row>
    <row r="71729" spans="5:29" s="2" customFormat="1">
      <c r="E71729" s="120"/>
      <c r="M71729" s="120"/>
      <c r="N71729" s="120"/>
      <c r="U71729" s="121"/>
      <c r="V71729" s="122"/>
      <c r="W71729" s="123"/>
      <c r="AC71729" s="123"/>
    </row>
    <row r="71730" spans="5:29" s="2" customFormat="1">
      <c r="E71730" s="120"/>
      <c r="M71730" s="120"/>
      <c r="N71730" s="120"/>
      <c r="U71730" s="121"/>
      <c r="V71730" s="122"/>
      <c r="W71730" s="123"/>
      <c r="AC71730" s="123"/>
    </row>
    <row r="71731" spans="5:29" s="2" customFormat="1">
      <c r="E71731" s="120"/>
      <c r="M71731" s="120"/>
      <c r="N71731" s="120"/>
      <c r="U71731" s="121"/>
      <c r="V71731" s="122"/>
      <c r="W71731" s="123"/>
      <c r="AC71731" s="123"/>
    </row>
    <row r="71732" spans="5:29" s="2" customFormat="1">
      <c r="E71732" s="120"/>
      <c r="M71732" s="120"/>
      <c r="N71732" s="120"/>
      <c r="U71732" s="121"/>
      <c r="V71732" s="122"/>
      <c r="W71732" s="123"/>
      <c r="AC71732" s="123"/>
    </row>
    <row r="71733" spans="5:29" s="2" customFormat="1">
      <c r="E71733" s="120"/>
      <c r="M71733" s="120"/>
      <c r="N71733" s="120"/>
      <c r="U71733" s="121"/>
      <c r="V71733" s="122"/>
      <c r="W71733" s="123"/>
      <c r="AC71733" s="123"/>
    </row>
    <row r="71734" spans="5:29" s="2" customFormat="1">
      <c r="E71734" s="120"/>
      <c r="M71734" s="120"/>
      <c r="N71734" s="120"/>
      <c r="U71734" s="121"/>
      <c r="V71734" s="122"/>
      <c r="W71734" s="123"/>
      <c r="AC71734" s="123"/>
    </row>
    <row r="71735" spans="5:29" s="2" customFormat="1">
      <c r="E71735" s="120"/>
      <c r="M71735" s="120"/>
      <c r="N71735" s="120"/>
      <c r="U71735" s="121"/>
      <c r="V71735" s="122"/>
      <c r="W71735" s="123"/>
      <c r="AC71735" s="123"/>
    </row>
    <row r="71736" spans="5:29" s="2" customFormat="1">
      <c r="E71736" s="120"/>
      <c r="M71736" s="120"/>
      <c r="N71736" s="120"/>
      <c r="U71736" s="121"/>
      <c r="V71736" s="122"/>
      <c r="W71736" s="123"/>
      <c r="AC71736" s="123"/>
    </row>
    <row r="71737" spans="5:29" s="2" customFormat="1">
      <c r="E71737" s="120"/>
      <c r="M71737" s="120"/>
      <c r="N71737" s="120"/>
      <c r="U71737" s="121"/>
      <c r="V71737" s="122"/>
      <c r="W71737" s="123"/>
      <c r="AC71737" s="123"/>
    </row>
    <row r="71738" spans="5:29" s="2" customFormat="1">
      <c r="E71738" s="120"/>
      <c r="M71738" s="120"/>
      <c r="N71738" s="120"/>
      <c r="U71738" s="121"/>
      <c r="V71738" s="122"/>
      <c r="W71738" s="123"/>
      <c r="AC71738" s="123"/>
    </row>
    <row r="71739" spans="5:29" s="2" customFormat="1">
      <c r="E71739" s="120"/>
      <c r="M71739" s="120"/>
      <c r="N71739" s="120"/>
      <c r="U71739" s="121"/>
      <c r="V71739" s="122"/>
      <c r="W71739" s="123"/>
      <c r="AC71739" s="123"/>
    </row>
    <row r="71740" spans="5:29" s="2" customFormat="1">
      <c r="E71740" s="120"/>
      <c r="M71740" s="120"/>
      <c r="N71740" s="120"/>
      <c r="U71740" s="121"/>
      <c r="V71740" s="122"/>
      <c r="W71740" s="123"/>
      <c r="AC71740" s="123"/>
    </row>
    <row r="71741" spans="5:29" s="2" customFormat="1">
      <c r="E71741" s="120"/>
      <c r="M71741" s="120"/>
      <c r="N71741" s="120"/>
      <c r="U71741" s="121"/>
      <c r="V71741" s="122"/>
      <c r="W71741" s="123"/>
      <c r="AC71741" s="123"/>
    </row>
    <row r="71742" spans="5:29" s="2" customFormat="1">
      <c r="E71742" s="120"/>
      <c r="M71742" s="120"/>
      <c r="N71742" s="120"/>
      <c r="U71742" s="121"/>
      <c r="V71742" s="122"/>
      <c r="W71742" s="123"/>
      <c r="AC71742" s="123"/>
    </row>
    <row r="71743" spans="5:29" s="2" customFormat="1">
      <c r="E71743" s="120"/>
      <c r="M71743" s="120"/>
      <c r="N71743" s="120"/>
      <c r="U71743" s="121"/>
      <c r="V71743" s="122"/>
      <c r="W71743" s="123"/>
      <c r="AC71743" s="123"/>
    </row>
    <row r="71744" spans="5:29" s="2" customFormat="1">
      <c r="E71744" s="120"/>
      <c r="M71744" s="120"/>
      <c r="N71744" s="120"/>
      <c r="U71744" s="121"/>
      <c r="V71744" s="122"/>
      <c r="W71744" s="123"/>
      <c r="AC71744" s="123"/>
    </row>
    <row r="71745" spans="5:29" s="2" customFormat="1">
      <c r="E71745" s="120"/>
      <c r="M71745" s="120"/>
      <c r="N71745" s="120"/>
      <c r="U71745" s="121"/>
      <c r="V71745" s="122"/>
      <c r="W71745" s="123"/>
      <c r="AC71745" s="123"/>
    </row>
    <row r="71746" spans="5:29" s="2" customFormat="1">
      <c r="E71746" s="120"/>
      <c r="M71746" s="120"/>
      <c r="N71746" s="120"/>
      <c r="U71746" s="121"/>
      <c r="V71746" s="122"/>
      <c r="W71746" s="123"/>
      <c r="AC71746" s="123"/>
    </row>
    <row r="71747" spans="5:29" s="2" customFormat="1">
      <c r="E71747" s="120"/>
      <c r="M71747" s="120"/>
      <c r="N71747" s="120"/>
      <c r="U71747" s="121"/>
      <c r="V71747" s="122"/>
      <c r="W71747" s="123"/>
      <c r="AC71747" s="123"/>
    </row>
    <row r="71748" spans="5:29" s="2" customFormat="1">
      <c r="E71748" s="120"/>
      <c r="M71748" s="120"/>
      <c r="N71748" s="120"/>
      <c r="U71748" s="121"/>
      <c r="V71748" s="122"/>
      <c r="W71748" s="123"/>
      <c r="AC71748" s="123"/>
    </row>
    <row r="71749" spans="5:29" s="2" customFormat="1">
      <c r="E71749" s="120"/>
      <c r="M71749" s="120"/>
      <c r="N71749" s="120"/>
      <c r="U71749" s="121"/>
      <c r="V71749" s="122"/>
      <c r="W71749" s="123"/>
      <c r="AC71749" s="123"/>
    </row>
    <row r="71750" spans="5:29" s="2" customFormat="1">
      <c r="E71750" s="120"/>
      <c r="M71750" s="120"/>
      <c r="N71750" s="120"/>
      <c r="U71750" s="121"/>
      <c r="V71750" s="122"/>
      <c r="W71750" s="123"/>
      <c r="AC71750" s="123"/>
    </row>
    <row r="71751" spans="5:29" s="2" customFormat="1">
      <c r="E71751" s="120"/>
      <c r="M71751" s="120"/>
      <c r="N71751" s="120"/>
      <c r="U71751" s="121"/>
      <c r="V71751" s="122"/>
      <c r="W71751" s="123"/>
      <c r="AC71751" s="123"/>
    </row>
    <row r="71752" spans="5:29" s="2" customFormat="1">
      <c r="E71752" s="120"/>
      <c r="M71752" s="120"/>
      <c r="N71752" s="120"/>
      <c r="U71752" s="121"/>
      <c r="V71752" s="122"/>
      <c r="W71752" s="123"/>
      <c r="AC71752" s="123"/>
    </row>
    <row r="71753" spans="5:29" s="2" customFormat="1">
      <c r="E71753" s="120"/>
      <c r="M71753" s="120"/>
      <c r="N71753" s="120"/>
      <c r="U71753" s="121"/>
      <c r="V71753" s="122"/>
      <c r="W71753" s="123"/>
      <c r="AC71753" s="123"/>
    </row>
    <row r="71754" spans="5:29" s="2" customFormat="1">
      <c r="E71754" s="120"/>
      <c r="M71754" s="120"/>
      <c r="N71754" s="120"/>
      <c r="U71754" s="121"/>
      <c r="V71754" s="122"/>
      <c r="W71754" s="123"/>
      <c r="AC71754" s="123"/>
    </row>
    <row r="71755" spans="5:29" s="2" customFormat="1">
      <c r="E71755" s="120"/>
      <c r="M71755" s="120"/>
      <c r="N71755" s="120"/>
      <c r="U71755" s="121"/>
      <c r="V71755" s="122"/>
      <c r="W71755" s="123"/>
      <c r="AC71755" s="123"/>
    </row>
    <row r="71756" spans="5:29" s="2" customFormat="1">
      <c r="E71756" s="120"/>
      <c r="M71756" s="120"/>
      <c r="N71756" s="120"/>
      <c r="U71756" s="121"/>
      <c r="V71756" s="122"/>
      <c r="W71756" s="123"/>
      <c r="AC71756" s="123"/>
    </row>
    <row r="71757" spans="5:29" s="2" customFormat="1">
      <c r="E71757" s="120"/>
      <c r="M71757" s="120"/>
      <c r="N71757" s="120"/>
      <c r="U71757" s="121"/>
      <c r="V71757" s="122"/>
      <c r="W71757" s="123"/>
      <c r="AC71757" s="123"/>
    </row>
    <row r="71758" spans="5:29" s="2" customFormat="1">
      <c r="E71758" s="120"/>
      <c r="M71758" s="120"/>
      <c r="N71758" s="120"/>
      <c r="U71758" s="121"/>
      <c r="V71758" s="122"/>
      <c r="W71758" s="123"/>
      <c r="AC71758" s="123"/>
    </row>
    <row r="71759" spans="5:29" s="2" customFormat="1">
      <c r="E71759" s="120"/>
      <c r="M71759" s="120"/>
      <c r="N71759" s="120"/>
      <c r="U71759" s="121"/>
      <c r="V71759" s="122"/>
      <c r="W71759" s="123"/>
      <c r="AC71759" s="123"/>
    </row>
    <row r="71760" spans="5:29" s="2" customFormat="1">
      <c r="E71760" s="120"/>
      <c r="M71760" s="120"/>
      <c r="N71760" s="120"/>
      <c r="U71760" s="121"/>
      <c r="V71760" s="122"/>
      <c r="W71760" s="123"/>
      <c r="AC71760" s="123"/>
    </row>
    <row r="71761" spans="5:29" s="2" customFormat="1">
      <c r="E71761" s="120"/>
      <c r="M71761" s="120"/>
      <c r="N71761" s="120"/>
      <c r="U71761" s="121"/>
      <c r="V71761" s="122"/>
      <c r="W71761" s="123"/>
      <c r="AC71761" s="123"/>
    </row>
    <row r="71762" spans="5:29" s="2" customFormat="1">
      <c r="E71762" s="120"/>
      <c r="M71762" s="120"/>
      <c r="N71762" s="120"/>
      <c r="U71762" s="121"/>
      <c r="V71762" s="122"/>
      <c r="W71762" s="123"/>
      <c r="AC71762" s="123"/>
    </row>
    <row r="71763" spans="5:29" s="2" customFormat="1">
      <c r="E71763" s="120"/>
      <c r="M71763" s="120"/>
      <c r="N71763" s="120"/>
      <c r="U71763" s="121"/>
      <c r="V71763" s="122"/>
      <c r="W71763" s="123"/>
      <c r="AC71763" s="123"/>
    </row>
    <row r="71764" spans="5:29" s="2" customFormat="1">
      <c r="E71764" s="120"/>
      <c r="M71764" s="120"/>
      <c r="N71764" s="120"/>
      <c r="U71764" s="121"/>
      <c r="V71764" s="122"/>
      <c r="W71764" s="123"/>
      <c r="AC71764" s="123"/>
    </row>
    <row r="71765" spans="5:29" s="2" customFormat="1">
      <c r="E71765" s="120"/>
      <c r="M71765" s="120"/>
      <c r="N71765" s="120"/>
      <c r="U71765" s="121"/>
      <c r="V71765" s="122"/>
      <c r="W71765" s="123"/>
      <c r="AC71765" s="123"/>
    </row>
    <row r="71766" spans="5:29" s="2" customFormat="1">
      <c r="E71766" s="120"/>
      <c r="M71766" s="120"/>
      <c r="N71766" s="120"/>
      <c r="U71766" s="121"/>
      <c r="V71766" s="122"/>
      <c r="W71766" s="123"/>
      <c r="AC71766" s="123"/>
    </row>
    <row r="71767" spans="5:29" s="2" customFormat="1">
      <c r="E71767" s="120"/>
      <c r="M71767" s="120"/>
      <c r="N71767" s="120"/>
      <c r="U71767" s="121"/>
      <c r="V71767" s="122"/>
      <c r="W71767" s="123"/>
      <c r="AC71767" s="123"/>
    </row>
    <row r="71768" spans="5:29" s="2" customFormat="1">
      <c r="E71768" s="120"/>
      <c r="M71768" s="120"/>
      <c r="N71768" s="120"/>
      <c r="U71768" s="121"/>
      <c r="V71768" s="122"/>
      <c r="W71768" s="123"/>
      <c r="AC71768" s="123"/>
    </row>
    <row r="71769" spans="5:29" s="2" customFormat="1">
      <c r="E71769" s="120"/>
      <c r="M71769" s="120"/>
      <c r="N71769" s="120"/>
      <c r="U71769" s="121"/>
      <c r="V71769" s="122"/>
      <c r="W71769" s="123"/>
      <c r="AC71769" s="123"/>
    </row>
    <row r="71770" spans="5:29" s="2" customFormat="1">
      <c r="E71770" s="120"/>
      <c r="M71770" s="120"/>
      <c r="N71770" s="120"/>
      <c r="U71770" s="121"/>
      <c r="V71770" s="122"/>
      <c r="W71770" s="123"/>
      <c r="AC71770" s="123"/>
    </row>
    <row r="71771" spans="5:29" s="2" customFormat="1">
      <c r="E71771" s="120"/>
      <c r="M71771" s="120"/>
      <c r="N71771" s="120"/>
      <c r="U71771" s="121"/>
      <c r="V71771" s="122"/>
      <c r="W71771" s="123"/>
      <c r="AC71771" s="123"/>
    </row>
    <row r="71772" spans="5:29" s="2" customFormat="1">
      <c r="E71772" s="120"/>
      <c r="M71772" s="120"/>
      <c r="N71772" s="120"/>
      <c r="U71772" s="121"/>
      <c r="V71772" s="122"/>
      <c r="W71772" s="123"/>
      <c r="AC71772" s="123"/>
    </row>
    <row r="71773" spans="5:29" s="2" customFormat="1">
      <c r="E71773" s="120"/>
      <c r="M71773" s="120"/>
      <c r="N71773" s="120"/>
      <c r="U71773" s="121"/>
      <c r="V71773" s="122"/>
      <c r="W71773" s="123"/>
      <c r="AC71773" s="123"/>
    </row>
    <row r="71774" spans="5:29" s="2" customFormat="1">
      <c r="E71774" s="120"/>
      <c r="M71774" s="120"/>
      <c r="N71774" s="120"/>
      <c r="U71774" s="121"/>
      <c r="V71774" s="122"/>
      <c r="W71774" s="123"/>
      <c r="AC71774" s="123"/>
    </row>
    <row r="71775" spans="5:29" s="2" customFormat="1">
      <c r="E71775" s="120"/>
      <c r="M71775" s="120"/>
      <c r="N71775" s="120"/>
      <c r="U71775" s="121"/>
      <c r="V71775" s="122"/>
      <c r="W71775" s="123"/>
      <c r="AC71775" s="123"/>
    </row>
    <row r="71776" spans="5:29" s="2" customFormat="1">
      <c r="E71776" s="120"/>
      <c r="M71776" s="120"/>
      <c r="N71776" s="120"/>
      <c r="U71776" s="121"/>
      <c r="V71776" s="122"/>
      <c r="W71776" s="123"/>
      <c r="AC71776" s="123"/>
    </row>
    <row r="71777" spans="5:29" s="2" customFormat="1">
      <c r="E71777" s="120"/>
      <c r="M71777" s="120"/>
      <c r="N71777" s="120"/>
      <c r="U71777" s="121"/>
      <c r="V71777" s="122"/>
      <c r="W71777" s="123"/>
      <c r="AC71777" s="123"/>
    </row>
    <row r="71778" spans="5:29" s="2" customFormat="1">
      <c r="E71778" s="120"/>
      <c r="M71778" s="120"/>
      <c r="N71778" s="120"/>
      <c r="U71778" s="121"/>
      <c r="V71778" s="122"/>
      <c r="W71778" s="123"/>
      <c r="AC71778" s="123"/>
    </row>
    <row r="71779" spans="5:29" s="2" customFormat="1">
      <c r="E71779" s="120"/>
      <c r="M71779" s="120"/>
      <c r="N71779" s="120"/>
      <c r="U71779" s="121"/>
      <c r="V71779" s="122"/>
      <c r="W71779" s="123"/>
      <c r="AC71779" s="123"/>
    </row>
    <row r="71780" spans="5:29" s="2" customFormat="1">
      <c r="E71780" s="120"/>
      <c r="M71780" s="120"/>
      <c r="N71780" s="120"/>
      <c r="U71780" s="121"/>
      <c r="V71780" s="122"/>
      <c r="W71780" s="123"/>
      <c r="AC71780" s="123"/>
    </row>
    <row r="71781" spans="5:29" s="2" customFormat="1">
      <c r="E71781" s="120"/>
      <c r="M71781" s="120"/>
      <c r="N71781" s="120"/>
      <c r="U71781" s="121"/>
      <c r="V71781" s="122"/>
      <c r="W71781" s="123"/>
      <c r="AC71781" s="123"/>
    </row>
    <row r="71782" spans="5:29" s="2" customFormat="1">
      <c r="E71782" s="120"/>
      <c r="M71782" s="120"/>
      <c r="N71782" s="120"/>
      <c r="U71782" s="121"/>
      <c r="V71782" s="122"/>
      <c r="W71782" s="123"/>
      <c r="AC71782" s="123"/>
    </row>
    <row r="71783" spans="5:29" s="2" customFormat="1">
      <c r="E71783" s="120"/>
      <c r="M71783" s="120"/>
      <c r="N71783" s="120"/>
      <c r="U71783" s="121"/>
      <c r="V71783" s="122"/>
      <c r="W71783" s="123"/>
      <c r="AC71783" s="123"/>
    </row>
    <row r="71784" spans="5:29" s="2" customFormat="1">
      <c r="E71784" s="120"/>
      <c r="M71784" s="120"/>
      <c r="N71784" s="120"/>
      <c r="U71784" s="121"/>
      <c r="V71784" s="122"/>
      <c r="W71784" s="123"/>
      <c r="AC71784" s="123"/>
    </row>
    <row r="71785" spans="5:29" s="2" customFormat="1">
      <c r="E71785" s="120"/>
      <c r="M71785" s="120"/>
      <c r="N71785" s="120"/>
      <c r="U71785" s="121"/>
      <c r="V71785" s="122"/>
      <c r="W71785" s="123"/>
      <c r="AC71785" s="123"/>
    </row>
    <row r="71786" spans="5:29" s="2" customFormat="1">
      <c r="E71786" s="120"/>
      <c r="M71786" s="120"/>
      <c r="N71786" s="120"/>
      <c r="U71786" s="121"/>
      <c r="V71786" s="122"/>
      <c r="W71786" s="123"/>
      <c r="AC71786" s="123"/>
    </row>
    <row r="71787" spans="5:29" s="2" customFormat="1">
      <c r="E71787" s="120"/>
      <c r="M71787" s="120"/>
      <c r="N71787" s="120"/>
      <c r="U71787" s="121"/>
      <c r="V71787" s="122"/>
      <c r="W71787" s="123"/>
      <c r="AC71787" s="123"/>
    </row>
    <row r="71788" spans="5:29" s="2" customFormat="1">
      <c r="E71788" s="120"/>
      <c r="M71788" s="120"/>
      <c r="N71788" s="120"/>
      <c r="U71788" s="121"/>
      <c r="V71788" s="122"/>
      <c r="W71788" s="123"/>
      <c r="AC71788" s="123"/>
    </row>
    <row r="71789" spans="5:29" s="2" customFormat="1">
      <c r="E71789" s="120"/>
      <c r="M71789" s="120"/>
      <c r="N71789" s="120"/>
      <c r="U71789" s="121"/>
      <c r="V71789" s="122"/>
      <c r="W71789" s="123"/>
      <c r="AC71789" s="123"/>
    </row>
    <row r="71790" spans="5:29" s="2" customFormat="1">
      <c r="E71790" s="120"/>
      <c r="M71790" s="120"/>
      <c r="N71790" s="120"/>
      <c r="U71790" s="121"/>
      <c r="V71790" s="122"/>
      <c r="W71790" s="123"/>
      <c r="AC71790" s="123"/>
    </row>
    <row r="71791" spans="5:29" s="2" customFormat="1">
      <c r="E71791" s="120"/>
      <c r="M71791" s="120"/>
      <c r="N71791" s="120"/>
      <c r="U71791" s="121"/>
      <c r="V71791" s="122"/>
      <c r="W71791" s="123"/>
      <c r="AC71791" s="123"/>
    </row>
    <row r="71792" spans="5:29" s="2" customFormat="1">
      <c r="E71792" s="120"/>
      <c r="M71792" s="120"/>
      <c r="N71792" s="120"/>
      <c r="U71792" s="121"/>
      <c r="V71792" s="122"/>
      <c r="W71792" s="123"/>
      <c r="AC71792" s="123"/>
    </row>
    <row r="71793" spans="5:29" s="2" customFormat="1">
      <c r="E71793" s="120"/>
      <c r="M71793" s="120"/>
      <c r="N71793" s="120"/>
      <c r="U71793" s="121"/>
      <c r="V71793" s="122"/>
      <c r="W71793" s="123"/>
      <c r="AC71793" s="123"/>
    </row>
    <row r="71794" spans="5:29" s="2" customFormat="1">
      <c r="E71794" s="120"/>
      <c r="M71794" s="120"/>
      <c r="N71794" s="120"/>
      <c r="U71794" s="121"/>
      <c r="V71794" s="122"/>
      <c r="W71794" s="123"/>
      <c r="AC71794" s="123"/>
    </row>
    <row r="71795" spans="5:29" s="2" customFormat="1">
      <c r="E71795" s="120"/>
      <c r="M71795" s="120"/>
      <c r="N71795" s="120"/>
      <c r="U71795" s="121"/>
      <c r="V71795" s="122"/>
      <c r="W71795" s="123"/>
      <c r="AC71795" s="123"/>
    </row>
    <row r="71796" spans="5:29" s="2" customFormat="1">
      <c r="E71796" s="120"/>
      <c r="M71796" s="120"/>
      <c r="N71796" s="120"/>
      <c r="U71796" s="121"/>
      <c r="V71796" s="122"/>
      <c r="W71796" s="123"/>
      <c r="AC71796" s="123"/>
    </row>
    <row r="71797" spans="5:29" s="2" customFormat="1">
      <c r="E71797" s="120"/>
      <c r="M71797" s="120"/>
      <c r="N71797" s="120"/>
      <c r="U71797" s="121"/>
      <c r="V71797" s="122"/>
      <c r="W71797" s="123"/>
      <c r="AC71797" s="123"/>
    </row>
    <row r="71798" spans="5:29" s="2" customFormat="1">
      <c r="E71798" s="120"/>
      <c r="M71798" s="120"/>
      <c r="N71798" s="120"/>
      <c r="U71798" s="121"/>
      <c r="V71798" s="122"/>
      <c r="W71798" s="123"/>
      <c r="AC71798" s="123"/>
    </row>
    <row r="71799" spans="5:29" s="2" customFormat="1">
      <c r="E71799" s="120"/>
      <c r="M71799" s="120"/>
      <c r="N71799" s="120"/>
      <c r="U71799" s="121"/>
      <c r="V71799" s="122"/>
      <c r="W71799" s="123"/>
      <c r="AC71799" s="123"/>
    </row>
    <row r="71800" spans="5:29" s="2" customFormat="1">
      <c r="E71800" s="120"/>
      <c r="M71800" s="120"/>
      <c r="N71800" s="120"/>
      <c r="U71800" s="121"/>
      <c r="V71800" s="122"/>
      <c r="W71800" s="123"/>
      <c r="AC71800" s="123"/>
    </row>
    <row r="71801" spans="5:29" s="2" customFormat="1">
      <c r="E71801" s="120"/>
      <c r="M71801" s="120"/>
      <c r="N71801" s="120"/>
      <c r="U71801" s="121"/>
      <c r="V71801" s="122"/>
      <c r="W71801" s="123"/>
      <c r="AC71801" s="123"/>
    </row>
    <row r="71802" spans="5:29" s="2" customFormat="1">
      <c r="E71802" s="120"/>
      <c r="M71802" s="120"/>
      <c r="N71802" s="120"/>
      <c r="U71802" s="121"/>
      <c r="V71802" s="122"/>
      <c r="W71802" s="123"/>
      <c r="AC71802" s="123"/>
    </row>
    <row r="71803" spans="5:29" s="2" customFormat="1">
      <c r="E71803" s="120"/>
      <c r="M71803" s="120"/>
      <c r="N71803" s="120"/>
      <c r="U71803" s="121"/>
      <c r="V71803" s="122"/>
      <c r="W71803" s="123"/>
      <c r="AC71803" s="123"/>
    </row>
    <row r="71804" spans="5:29" s="2" customFormat="1">
      <c r="E71804" s="120"/>
      <c r="M71804" s="120"/>
      <c r="N71804" s="120"/>
      <c r="U71804" s="121"/>
      <c r="V71804" s="122"/>
      <c r="W71804" s="123"/>
      <c r="AC71804" s="123"/>
    </row>
    <row r="71805" spans="5:29" s="2" customFormat="1">
      <c r="E71805" s="120"/>
      <c r="M71805" s="120"/>
      <c r="N71805" s="120"/>
      <c r="U71805" s="121"/>
      <c r="V71805" s="122"/>
      <c r="W71805" s="123"/>
      <c r="AC71805" s="123"/>
    </row>
    <row r="71806" spans="5:29" s="2" customFormat="1">
      <c r="E71806" s="120"/>
      <c r="M71806" s="120"/>
      <c r="N71806" s="120"/>
      <c r="U71806" s="121"/>
      <c r="V71806" s="122"/>
      <c r="W71806" s="123"/>
      <c r="AC71806" s="123"/>
    </row>
    <row r="71807" spans="5:29" s="2" customFormat="1">
      <c r="E71807" s="120"/>
      <c r="M71807" s="120"/>
      <c r="N71807" s="120"/>
      <c r="U71807" s="121"/>
      <c r="V71807" s="122"/>
      <c r="W71807" s="123"/>
      <c r="AC71807" s="123"/>
    </row>
    <row r="71808" spans="5:29" s="2" customFormat="1">
      <c r="E71808" s="120"/>
      <c r="M71808" s="120"/>
      <c r="N71808" s="120"/>
      <c r="U71808" s="121"/>
      <c r="V71808" s="122"/>
      <c r="W71808" s="123"/>
      <c r="AC71808" s="123"/>
    </row>
    <row r="71809" spans="5:29" s="2" customFormat="1">
      <c r="E71809" s="120"/>
      <c r="M71809" s="120"/>
      <c r="N71809" s="120"/>
      <c r="U71809" s="121"/>
      <c r="V71809" s="122"/>
      <c r="W71809" s="123"/>
      <c r="AC71809" s="123"/>
    </row>
    <row r="71810" spans="5:29" s="2" customFormat="1">
      <c r="E71810" s="120"/>
      <c r="M71810" s="120"/>
      <c r="N71810" s="120"/>
      <c r="U71810" s="121"/>
      <c r="V71810" s="122"/>
      <c r="W71810" s="123"/>
      <c r="AC71810" s="123"/>
    </row>
    <row r="71811" spans="5:29" s="2" customFormat="1">
      <c r="E71811" s="120"/>
      <c r="M71811" s="120"/>
      <c r="N71811" s="120"/>
      <c r="U71811" s="121"/>
      <c r="V71811" s="122"/>
      <c r="W71811" s="123"/>
      <c r="AC71811" s="123"/>
    </row>
    <row r="71812" spans="5:29" s="2" customFormat="1">
      <c r="E71812" s="120"/>
      <c r="M71812" s="120"/>
      <c r="N71812" s="120"/>
      <c r="U71812" s="121"/>
      <c r="V71812" s="122"/>
      <c r="W71812" s="123"/>
      <c r="AC71812" s="123"/>
    </row>
    <row r="71813" spans="5:29" s="2" customFormat="1">
      <c r="E71813" s="120"/>
      <c r="M71813" s="120"/>
      <c r="N71813" s="120"/>
      <c r="U71813" s="121"/>
      <c r="V71813" s="122"/>
      <c r="W71813" s="123"/>
      <c r="AC71813" s="123"/>
    </row>
    <row r="71814" spans="5:29" s="2" customFormat="1">
      <c r="E71814" s="120"/>
      <c r="M71814" s="120"/>
      <c r="N71814" s="120"/>
      <c r="U71814" s="121"/>
      <c r="V71814" s="122"/>
      <c r="W71814" s="123"/>
      <c r="AC71814" s="123"/>
    </row>
    <row r="71815" spans="5:29" s="2" customFormat="1">
      <c r="E71815" s="120"/>
      <c r="M71815" s="120"/>
      <c r="N71815" s="120"/>
      <c r="U71815" s="121"/>
      <c r="V71815" s="122"/>
      <c r="W71815" s="123"/>
      <c r="AC71815" s="123"/>
    </row>
    <row r="71816" spans="5:29" s="2" customFormat="1">
      <c r="E71816" s="120"/>
      <c r="M71816" s="120"/>
      <c r="N71816" s="120"/>
      <c r="U71816" s="121"/>
      <c r="V71816" s="122"/>
      <c r="W71816" s="123"/>
      <c r="AC71816" s="123"/>
    </row>
    <row r="71817" spans="5:29" s="2" customFormat="1">
      <c r="E71817" s="120"/>
      <c r="M71817" s="120"/>
      <c r="N71817" s="120"/>
      <c r="U71817" s="121"/>
      <c r="V71817" s="122"/>
      <c r="W71817" s="123"/>
      <c r="AC71817" s="123"/>
    </row>
    <row r="71818" spans="5:29" s="2" customFormat="1">
      <c r="E71818" s="120"/>
      <c r="M71818" s="120"/>
      <c r="N71818" s="120"/>
      <c r="U71818" s="121"/>
      <c r="V71818" s="122"/>
      <c r="W71818" s="123"/>
      <c r="AC71818" s="123"/>
    </row>
    <row r="71819" spans="5:29" s="2" customFormat="1">
      <c r="E71819" s="120"/>
      <c r="M71819" s="120"/>
      <c r="N71819" s="120"/>
      <c r="U71819" s="121"/>
      <c r="V71819" s="122"/>
      <c r="W71819" s="123"/>
      <c r="AC71819" s="123"/>
    </row>
    <row r="71820" spans="5:29" s="2" customFormat="1">
      <c r="E71820" s="120"/>
      <c r="M71820" s="120"/>
      <c r="N71820" s="120"/>
      <c r="U71820" s="121"/>
      <c r="V71820" s="122"/>
      <c r="W71820" s="123"/>
      <c r="AC71820" s="123"/>
    </row>
    <row r="71821" spans="5:29" s="2" customFormat="1">
      <c r="E71821" s="120"/>
      <c r="M71821" s="120"/>
      <c r="N71821" s="120"/>
      <c r="U71821" s="121"/>
      <c r="V71821" s="122"/>
      <c r="W71821" s="123"/>
      <c r="AC71821" s="123"/>
    </row>
    <row r="71822" spans="5:29" s="2" customFormat="1">
      <c r="E71822" s="120"/>
      <c r="M71822" s="120"/>
      <c r="N71822" s="120"/>
      <c r="U71822" s="121"/>
      <c r="V71822" s="122"/>
      <c r="W71822" s="123"/>
      <c r="AC71822" s="123"/>
    </row>
    <row r="71823" spans="5:29" s="2" customFormat="1">
      <c r="E71823" s="120"/>
      <c r="M71823" s="120"/>
      <c r="N71823" s="120"/>
      <c r="U71823" s="121"/>
      <c r="V71823" s="122"/>
      <c r="W71823" s="123"/>
      <c r="AC71823" s="123"/>
    </row>
    <row r="71824" spans="5:29" s="2" customFormat="1">
      <c r="E71824" s="120"/>
      <c r="M71824" s="120"/>
      <c r="N71824" s="120"/>
      <c r="U71824" s="121"/>
      <c r="V71824" s="122"/>
      <c r="W71824" s="123"/>
      <c r="AC71824" s="123"/>
    </row>
    <row r="71825" spans="5:29" s="2" customFormat="1">
      <c r="E71825" s="120"/>
      <c r="M71825" s="120"/>
      <c r="N71825" s="120"/>
      <c r="U71825" s="121"/>
      <c r="V71825" s="122"/>
      <c r="W71825" s="123"/>
      <c r="AC71825" s="123"/>
    </row>
    <row r="71826" spans="5:29" s="2" customFormat="1">
      <c r="E71826" s="120"/>
      <c r="M71826" s="120"/>
      <c r="N71826" s="120"/>
      <c r="U71826" s="121"/>
      <c r="V71826" s="122"/>
      <c r="W71826" s="123"/>
      <c r="AC71826" s="123"/>
    </row>
    <row r="71827" spans="5:29" s="2" customFormat="1">
      <c r="E71827" s="120"/>
      <c r="M71827" s="120"/>
      <c r="N71827" s="120"/>
      <c r="U71827" s="121"/>
      <c r="V71827" s="122"/>
      <c r="W71827" s="123"/>
      <c r="AC71827" s="123"/>
    </row>
    <row r="71828" spans="5:29" s="2" customFormat="1">
      <c r="E71828" s="120"/>
      <c r="M71828" s="120"/>
      <c r="N71828" s="120"/>
      <c r="U71828" s="121"/>
      <c r="V71828" s="122"/>
      <c r="W71828" s="123"/>
      <c r="AC71828" s="123"/>
    </row>
    <row r="71829" spans="5:29" s="2" customFormat="1">
      <c r="E71829" s="120"/>
      <c r="M71829" s="120"/>
      <c r="N71829" s="120"/>
      <c r="U71829" s="121"/>
      <c r="V71829" s="122"/>
      <c r="W71829" s="123"/>
      <c r="AC71829" s="123"/>
    </row>
    <row r="71830" spans="5:29" s="2" customFormat="1">
      <c r="E71830" s="120"/>
      <c r="M71830" s="120"/>
      <c r="N71830" s="120"/>
      <c r="U71830" s="121"/>
      <c r="V71830" s="122"/>
      <c r="W71830" s="123"/>
      <c r="AC71830" s="123"/>
    </row>
    <row r="71831" spans="5:29" s="2" customFormat="1">
      <c r="E71831" s="120"/>
      <c r="M71831" s="120"/>
      <c r="N71831" s="120"/>
      <c r="U71831" s="121"/>
      <c r="V71831" s="122"/>
      <c r="W71831" s="123"/>
      <c r="AC71831" s="123"/>
    </row>
    <row r="71832" spans="5:29" s="2" customFormat="1">
      <c r="E71832" s="120"/>
      <c r="M71832" s="120"/>
      <c r="N71832" s="120"/>
      <c r="U71832" s="121"/>
      <c r="V71832" s="122"/>
      <c r="W71832" s="123"/>
      <c r="AC71832" s="123"/>
    </row>
    <row r="71833" spans="5:29" s="2" customFormat="1">
      <c r="E71833" s="120"/>
      <c r="M71833" s="120"/>
      <c r="N71833" s="120"/>
      <c r="U71833" s="121"/>
      <c r="V71833" s="122"/>
      <c r="W71833" s="123"/>
      <c r="AC71833" s="123"/>
    </row>
    <row r="71834" spans="5:29" s="2" customFormat="1">
      <c r="E71834" s="120"/>
      <c r="M71834" s="120"/>
      <c r="N71834" s="120"/>
      <c r="U71834" s="121"/>
      <c r="V71834" s="122"/>
      <c r="W71834" s="123"/>
      <c r="AC71834" s="123"/>
    </row>
    <row r="71835" spans="5:29" s="2" customFormat="1">
      <c r="E71835" s="120"/>
      <c r="M71835" s="120"/>
      <c r="N71835" s="120"/>
      <c r="U71835" s="121"/>
      <c r="V71835" s="122"/>
      <c r="W71835" s="123"/>
      <c r="AC71835" s="123"/>
    </row>
    <row r="71836" spans="5:29" s="2" customFormat="1">
      <c r="E71836" s="120"/>
      <c r="M71836" s="120"/>
      <c r="N71836" s="120"/>
      <c r="U71836" s="121"/>
      <c r="V71836" s="122"/>
      <c r="W71836" s="123"/>
      <c r="AC71836" s="123"/>
    </row>
    <row r="71837" spans="5:29" s="2" customFormat="1">
      <c r="E71837" s="120"/>
      <c r="M71837" s="120"/>
      <c r="N71837" s="120"/>
      <c r="U71837" s="121"/>
      <c r="V71837" s="122"/>
      <c r="W71837" s="123"/>
      <c r="AC71837" s="123"/>
    </row>
    <row r="71838" spans="5:29" s="2" customFormat="1">
      <c r="E71838" s="120"/>
      <c r="M71838" s="120"/>
      <c r="N71838" s="120"/>
      <c r="U71838" s="121"/>
      <c r="V71838" s="122"/>
      <c r="W71838" s="123"/>
      <c r="AC71838" s="123"/>
    </row>
    <row r="71839" spans="5:29" s="2" customFormat="1">
      <c r="E71839" s="120"/>
      <c r="M71839" s="120"/>
      <c r="N71839" s="120"/>
      <c r="U71839" s="121"/>
      <c r="V71839" s="122"/>
      <c r="W71839" s="123"/>
      <c r="AC71839" s="123"/>
    </row>
    <row r="71840" spans="5:29" s="2" customFormat="1">
      <c r="E71840" s="120"/>
      <c r="M71840" s="120"/>
      <c r="N71840" s="120"/>
      <c r="U71840" s="121"/>
      <c r="V71840" s="122"/>
      <c r="W71840" s="123"/>
      <c r="AC71840" s="123"/>
    </row>
    <row r="71841" spans="5:29" s="2" customFormat="1">
      <c r="E71841" s="120"/>
      <c r="M71841" s="120"/>
      <c r="N71841" s="120"/>
      <c r="U71841" s="121"/>
      <c r="V71841" s="122"/>
      <c r="W71841" s="123"/>
      <c r="AC71841" s="123"/>
    </row>
    <row r="71842" spans="5:29" s="2" customFormat="1">
      <c r="E71842" s="120"/>
      <c r="M71842" s="120"/>
      <c r="N71842" s="120"/>
      <c r="U71842" s="121"/>
      <c r="V71842" s="122"/>
      <c r="W71842" s="123"/>
      <c r="AC71842" s="123"/>
    </row>
    <row r="71843" spans="5:29" s="2" customFormat="1">
      <c r="E71843" s="120"/>
      <c r="M71843" s="120"/>
      <c r="N71843" s="120"/>
      <c r="U71843" s="121"/>
      <c r="V71843" s="122"/>
      <c r="W71843" s="123"/>
      <c r="AC71843" s="123"/>
    </row>
    <row r="71844" spans="5:29" s="2" customFormat="1">
      <c r="E71844" s="120"/>
      <c r="M71844" s="120"/>
      <c r="N71844" s="120"/>
      <c r="U71844" s="121"/>
      <c r="V71844" s="122"/>
      <c r="W71844" s="123"/>
      <c r="AC71844" s="123"/>
    </row>
    <row r="71845" spans="5:29" s="2" customFormat="1">
      <c r="E71845" s="120"/>
      <c r="M71845" s="120"/>
      <c r="N71845" s="120"/>
      <c r="U71845" s="121"/>
      <c r="V71845" s="122"/>
      <c r="W71845" s="123"/>
      <c r="AC71845" s="123"/>
    </row>
    <row r="71846" spans="5:29" s="2" customFormat="1">
      <c r="E71846" s="120"/>
      <c r="M71846" s="120"/>
      <c r="N71846" s="120"/>
      <c r="U71846" s="121"/>
      <c r="V71846" s="122"/>
      <c r="W71846" s="123"/>
      <c r="AC71846" s="123"/>
    </row>
    <row r="71847" spans="5:29" s="2" customFormat="1">
      <c r="E71847" s="120"/>
      <c r="M71847" s="120"/>
      <c r="N71847" s="120"/>
      <c r="U71847" s="121"/>
      <c r="V71847" s="122"/>
      <c r="W71847" s="123"/>
      <c r="AC71847" s="123"/>
    </row>
    <row r="71848" spans="5:29" s="2" customFormat="1">
      <c r="E71848" s="120"/>
      <c r="M71848" s="120"/>
      <c r="N71848" s="120"/>
      <c r="U71848" s="121"/>
      <c r="V71848" s="122"/>
      <c r="W71848" s="123"/>
      <c r="AC71848" s="123"/>
    </row>
    <row r="71849" spans="5:29" s="2" customFormat="1">
      <c r="E71849" s="120"/>
      <c r="M71849" s="120"/>
      <c r="N71849" s="120"/>
      <c r="U71849" s="121"/>
      <c r="V71849" s="122"/>
      <c r="W71849" s="123"/>
      <c r="AC71849" s="123"/>
    </row>
    <row r="71850" spans="5:29" s="2" customFormat="1">
      <c r="E71850" s="120"/>
      <c r="M71850" s="120"/>
      <c r="N71850" s="120"/>
      <c r="U71850" s="121"/>
      <c r="V71850" s="122"/>
      <c r="W71850" s="123"/>
      <c r="AC71850" s="123"/>
    </row>
    <row r="71851" spans="5:29" s="2" customFormat="1">
      <c r="E71851" s="120"/>
      <c r="M71851" s="120"/>
      <c r="N71851" s="120"/>
      <c r="U71851" s="121"/>
      <c r="V71851" s="122"/>
      <c r="W71851" s="123"/>
      <c r="AC71851" s="123"/>
    </row>
    <row r="71852" spans="5:29" s="2" customFormat="1">
      <c r="E71852" s="120"/>
      <c r="M71852" s="120"/>
      <c r="N71852" s="120"/>
      <c r="U71852" s="121"/>
      <c r="V71852" s="122"/>
      <c r="W71852" s="123"/>
      <c r="AC71852" s="123"/>
    </row>
    <row r="71853" spans="5:29" s="2" customFormat="1">
      <c r="E71853" s="120"/>
      <c r="M71853" s="120"/>
      <c r="N71853" s="120"/>
      <c r="U71853" s="121"/>
      <c r="V71853" s="122"/>
      <c r="W71853" s="123"/>
      <c r="AC71853" s="123"/>
    </row>
    <row r="71854" spans="5:29" s="2" customFormat="1">
      <c r="E71854" s="120"/>
      <c r="M71854" s="120"/>
      <c r="N71854" s="120"/>
      <c r="U71854" s="121"/>
      <c r="V71854" s="122"/>
      <c r="W71854" s="123"/>
      <c r="AC71854" s="123"/>
    </row>
    <row r="71855" spans="5:29" s="2" customFormat="1">
      <c r="E71855" s="120"/>
      <c r="M71855" s="120"/>
      <c r="N71855" s="120"/>
      <c r="U71855" s="121"/>
      <c r="V71855" s="122"/>
      <c r="W71855" s="123"/>
      <c r="AC71855" s="123"/>
    </row>
    <row r="71856" spans="5:29" s="2" customFormat="1">
      <c r="E71856" s="120"/>
      <c r="M71856" s="120"/>
      <c r="N71856" s="120"/>
      <c r="U71856" s="121"/>
      <c r="V71856" s="122"/>
      <c r="W71856" s="123"/>
      <c r="AC71856" s="123"/>
    </row>
    <row r="71857" spans="5:29" s="2" customFormat="1">
      <c r="E71857" s="120"/>
      <c r="M71857" s="120"/>
      <c r="N71857" s="120"/>
      <c r="U71857" s="121"/>
      <c r="V71857" s="122"/>
      <c r="W71857" s="123"/>
      <c r="AC71857" s="123"/>
    </row>
    <row r="71858" spans="5:29" s="2" customFormat="1">
      <c r="E71858" s="120"/>
      <c r="M71858" s="120"/>
      <c r="N71858" s="120"/>
      <c r="U71858" s="121"/>
      <c r="V71858" s="122"/>
      <c r="W71858" s="123"/>
      <c r="AC71858" s="123"/>
    </row>
    <row r="71859" spans="5:29" s="2" customFormat="1">
      <c r="E71859" s="120"/>
      <c r="M71859" s="120"/>
      <c r="N71859" s="120"/>
      <c r="U71859" s="121"/>
      <c r="V71859" s="122"/>
      <c r="W71859" s="123"/>
      <c r="AC71859" s="123"/>
    </row>
    <row r="71860" spans="5:29" s="2" customFormat="1">
      <c r="E71860" s="120"/>
      <c r="M71860" s="120"/>
      <c r="N71860" s="120"/>
      <c r="U71860" s="121"/>
      <c r="V71860" s="122"/>
      <c r="W71860" s="123"/>
      <c r="AC71860" s="123"/>
    </row>
    <row r="71861" spans="5:29" s="2" customFormat="1">
      <c r="E71861" s="120"/>
      <c r="M71861" s="120"/>
      <c r="N71861" s="120"/>
      <c r="U71861" s="121"/>
      <c r="V71861" s="122"/>
      <c r="W71861" s="123"/>
      <c r="AC71861" s="123"/>
    </row>
    <row r="71862" spans="5:29" s="2" customFormat="1">
      <c r="E71862" s="120"/>
      <c r="M71862" s="120"/>
      <c r="N71862" s="120"/>
      <c r="U71862" s="121"/>
      <c r="V71862" s="122"/>
      <c r="W71862" s="123"/>
      <c r="AC71862" s="123"/>
    </row>
    <row r="71863" spans="5:29" s="2" customFormat="1">
      <c r="E71863" s="120"/>
      <c r="M71863" s="120"/>
      <c r="N71863" s="120"/>
      <c r="U71863" s="121"/>
      <c r="V71863" s="122"/>
      <c r="W71863" s="123"/>
      <c r="AC71863" s="123"/>
    </row>
    <row r="71864" spans="5:29" s="2" customFormat="1">
      <c r="E71864" s="120"/>
      <c r="M71864" s="120"/>
      <c r="N71864" s="120"/>
      <c r="U71864" s="121"/>
      <c r="V71864" s="122"/>
      <c r="W71864" s="123"/>
      <c r="AC71864" s="123"/>
    </row>
    <row r="71865" spans="5:29" s="2" customFormat="1">
      <c r="E71865" s="120"/>
      <c r="M71865" s="120"/>
      <c r="N71865" s="120"/>
      <c r="U71865" s="121"/>
      <c r="V71865" s="122"/>
      <c r="W71865" s="123"/>
      <c r="AC71865" s="123"/>
    </row>
    <row r="71866" spans="5:29" s="2" customFormat="1">
      <c r="E71866" s="120"/>
      <c r="M71866" s="120"/>
      <c r="N71866" s="120"/>
      <c r="U71866" s="121"/>
      <c r="V71866" s="122"/>
      <c r="W71866" s="123"/>
      <c r="AC71866" s="123"/>
    </row>
    <row r="71867" spans="5:29" s="2" customFormat="1">
      <c r="E71867" s="120"/>
      <c r="M71867" s="120"/>
      <c r="N71867" s="120"/>
      <c r="U71867" s="121"/>
      <c r="V71867" s="122"/>
      <c r="W71867" s="123"/>
      <c r="AC71867" s="123"/>
    </row>
    <row r="71868" spans="5:29" s="2" customFormat="1">
      <c r="E71868" s="120"/>
      <c r="M71868" s="120"/>
      <c r="N71868" s="120"/>
      <c r="U71868" s="121"/>
      <c r="V71868" s="122"/>
      <c r="W71868" s="123"/>
      <c r="AC71868" s="123"/>
    </row>
    <row r="71869" spans="5:29" s="2" customFormat="1">
      <c r="E71869" s="120"/>
      <c r="M71869" s="120"/>
      <c r="N71869" s="120"/>
      <c r="U71869" s="121"/>
      <c r="V71869" s="122"/>
      <c r="W71869" s="123"/>
      <c r="AC71869" s="123"/>
    </row>
    <row r="71870" spans="5:29" s="2" customFormat="1">
      <c r="E71870" s="120"/>
      <c r="M71870" s="120"/>
      <c r="N71870" s="120"/>
      <c r="U71870" s="121"/>
      <c r="V71870" s="122"/>
      <c r="W71870" s="123"/>
      <c r="AC71870" s="123"/>
    </row>
    <row r="71871" spans="5:29" s="2" customFormat="1">
      <c r="E71871" s="120"/>
      <c r="M71871" s="120"/>
      <c r="N71871" s="120"/>
      <c r="U71871" s="121"/>
      <c r="V71871" s="122"/>
      <c r="W71871" s="123"/>
      <c r="AC71871" s="123"/>
    </row>
    <row r="71872" spans="5:29" s="2" customFormat="1">
      <c r="E71872" s="120"/>
      <c r="M71872" s="120"/>
      <c r="N71872" s="120"/>
      <c r="U71872" s="121"/>
      <c r="V71872" s="122"/>
      <c r="W71872" s="123"/>
      <c r="AC71872" s="123"/>
    </row>
    <row r="71873" spans="5:29" s="2" customFormat="1">
      <c r="E71873" s="120"/>
      <c r="M71873" s="120"/>
      <c r="N71873" s="120"/>
      <c r="U71873" s="121"/>
      <c r="V71873" s="122"/>
      <c r="W71873" s="123"/>
      <c r="AC71873" s="123"/>
    </row>
    <row r="71874" spans="5:29" s="2" customFormat="1">
      <c r="E71874" s="120"/>
      <c r="M71874" s="120"/>
      <c r="N71874" s="120"/>
      <c r="U71874" s="121"/>
      <c r="V71874" s="122"/>
      <c r="W71874" s="123"/>
      <c r="AC71874" s="123"/>
    </row>
    <row r="71875" spans="5:29" s="2" customFormat="1">
      <c r="E71875" s="120"/>
      <c r="M71875" s="120"/>
      <c r="N71875" s="120"/>
      <c r="U71875" s="121"/>
      <c r="V71875" s="122"/>
      <c r="W71875" s="123"/>
      <c r="AC71875" s="123"/>
    </row>
    <row r="71876" spans="5:29" s="2" customFormat="1">
      <c r="E71876" s="120"/>
      <c r="M71876" s="120"/>
      <c r="N71876" s="120"/>
      <c r="U71876" s="121"/>
      <c r="V71876" s="122"/>
      <c r="W71876" s="123"/>
      <c r="AC71876" s="123"/>
    </row>
    <row r="71877" spans="5:29" s="2" customFormat="1">
      <c r="E71877" s="120"/>
      <c r="M71877" s="120"/>
      <c r="N71877" s="120"/>
      <c r="U71877" s="121"/>
      <c r="V71877" s="122"/>
      <c r="W71877" s="123"/>
      <c r="AC71877" s="123"/>
    </row>
    <row r="71878" spans="5:29" s="2" customFormat="1">
      <c r="E71878" s="120"/>
      <c r="M71878" s="120"/>
      <c r="N71878" s="120"/>
      <c r="U71878" s="121"/>
      <c r="V71878" s="122"/>
      <c r="W71878" s="123"/>
      <c r="AC71878" s="123"/>
    </row>
    <row r="71879" spans="5:29" s="2" customFormat="1">
      <c r="E71879" s="120"/>
      <c r="M71879" s="120"/>
      <c r="N71879" s="120"/>
      <c r="U71879" s="121"/>
      <c r="V71879" s="122"/>
      <c r="W71879" s="123"/>
      <c r="AC71879" s="123"/>
    </row>
    <row r="71880" spans="5:29" s="2" customFormat="1">
      <c r="E71880" s="120"/>
      <c r="M71880" s="120"/>
      <c r="N71880" s="120"/>
      <c r="U71880" s="121"/>
      <c r="V71880" s="122"/>
      <c r="W71880" s="123"/>
      <c r="AC71880" s="123"/>
    </row>
    <row r="71881" spans="5:29" s="2" customFormat="1">
      <c r="E71881" s="120"/>
      <c r="M71881" s="120"/>
      <c r="N71881" s="120"/>
      <c r="U71881" s="121"/>
      <c r="V71881" s="122"/>
      <c r="W71881" s="123"/>
      <c r="AC71881" s="123"/>
    </row>
    <row r="71882" spans="5:29" s="2" customFormat="1">
      <c r="E71882" s="120"/>
      <c r="M71882" s="120"/>
      <c r="N71882" s="120"/>
      <c r="U71882" s="121"/>
      <c r="V71882" s="122"/>
      <c r="W71882" s="123"/>
      <c r="AC71882" s="123"/>
    </row>
    <row r="71883" spans="5:29" s="2" customFormat="1">
      <c r="E71883" s="120"/>
      <c r="M71883" s="120"/>
      <c r="N71883" s="120"/>
      <c r="U71883" s="121"/>
      <c r="V71883" s="122"/>
      <c r="W71883" s="123"/>
      <c r="AC71883" s="123"/>
    </row>
    <row r="71884" spans="5:29" s="2" customFormat="1">
      <c r="E71884" s="120"/>
      <c r="M71884" s="120"/>
      <c r="N71884" s="120"/>
      <c r="U71884" s="121"/>
      <c r="V71884" s="122"/>
      <c r="W71884" s="123"/>
      <c r="AC71884" s="123"/>
    </row>
    <row r="71885" spans="5:29" s="2" customFormat="1">
      <c r="E71885" s="120"/>
      <c r="M71885" s="120"/>
      <c r="N71885" s="120"/>
      <c r="U71885" s="121"/>
      <c r="V71885" s="122"/>
      <c r="W71885" s="123"/>
      <c r="AC71885" s="123"/>
    </row>
    <row r="71886" spans="5:29" s="2" customFormat="1">
      <c r="E71886" s="120"/>
      <c r="M71886" s="120"/>
      <c r="N71886" s="120"/>
      <c r="U71886" s="121"/>
      <c r="V71886" s="122"/>
      <c r="W71886" s="123"/>
      <c r="AC71886" s="123"/>
    </row>
    <row r="71887" spans="5:29" s="2" customFormat="1">
      <c r="E71887" s="120"/>
      <c r="M71887" s="120"/>
      <c r="N71887" s="120"/>
      <c r="U71887" s="121"/>
      <c r="V71887" s="122"/>
      <c r="W71887" s="123"/>
      <c r="AC71887" s="123"/>
    </row>
    <row r="71888" spans="5:29" s="2" customFormat="1">
      <c r="E71888" s="120"/>
      <c r="M71888" s="120"/>
      <c r="N71888" s="120"/>
      <c r="U71888" s="121"/>
      <c r="V71888" s="122"/>
      <c r="W71888" s="123"/>
      <c r="AC71888" s="123"/>
    </row>
    <row r="71889" spans="5:29" s="2" customFormat="1">
      <c r="E71889" s="120"/>
      <c r="M71889" s="120"/>
      <c r="N71889" s="120"/>
      <c r="U71889" s="121"/>
      <c r="V71889" s="122"/>
      <c r="W71889" s="123"/>
      <c r="AC71889" s="123"/>
    </row>
    <row r="71890" spans="5:29" s="2" customFormat="1">
      <c r="E71890" s="120"/>
      <c r="M71890" s="120"/>
      <c r="N71890" s="120"/>
      <c r="U71890" s="121"/>
      <c r="V71890" s="122"/>
      <c r="W71890" s="123"/>
      <c r="AC71890" s="123"/>
    </row>
    <row r="71891" spans="5:29" s="2" customFormat="1">
      <c r="E71891" s="120"/>
      <c r="M71891" s="120"/>
      <c r="N71891" s="120"/>
      <c r="U71891" s="121"/>
      <c r="V71891" s="122"/>
      <c r="W71891" s="123"/>
      <c r="AC71891" s="123"/>
    </row>
    <row r="71892" spans="5:29" s="2" customFormat="1">
      <c r="E71892" s="120"/>
      <c r="M71892" s="120"/>
      <c r="N71892" s="120"/>
      <c r="U71892" s="121"/>
      <c r="V71892" s="122"/>
      <c r="W71892" s="123"/>
      <c r="AC71892" s="123"/>
    </row>
    <row r="71893" spans="5:29" s="2" customFormat="1">
      <c r="E71893" s="120"/>
      <c r="M71893" s="120"/>
      <c r="N71893" s="120"/>
      <c r="U71893" s="121"/>
      <c r="V71893" s="122"/>
      <c r="W71893" s="123"/>
      <c r="AC71893" s="123"/>
    </row>
    <row r="71894" spans="5:29" s="2" customFormat="1">
      <c r="E71894" s="120"/>
      <c r="M71894" s="120"/>
      <c r="N71894" s="120"/>
      <c r="U71894" s="121"/>
      <c r="V71894" s="122"/>
      <c r="W71894" s="123"/>
      <c r="AC71894" s="123"/>
    </row>
    <row r="71895" spans="5:29" s="2" customFormat="1">
      <c r="E71895" s="120"/>
      <c r="M71895" s="120"/>
      <c r="N71895" s="120"/>
      <c r="U71895" s="121"/>
      <c r="V71895" s="122"/>
      <c r="W71895" s="123"/>
      <c r="AC71895" s="123"/>
    </row>
    <row r="71896" spans="5:29" s="2" customFormat="1">
      <c r="E71896" s="120"/>
      <c r="M71896" s="120"/>
      <c r="N71896" s="120"/>
      <c r="U71896" s="121"/>
      <c r="V71896" s="122"/>
      <c r="W71896" s="123"/>
      <c r="AC71896" s="123"/>
    </row>
    <row r="71897" spans="5:29" s="2" customFormat="1">
      <c r="E71897" s="120"/>
      <c r="M71897" s="120"/>
      <c r="N71897" s="120"/>
      <c r="U71897" s="121"/>
      <c r="V71897" s="122"/>
      <c r="W71897" s="123"/>
      <c r="AC71897" s="123"/>
    </row>
    <row r="71898" spans="5:29" s="2" customFormat="1">
      <c r="E71898" s="120"/>
      <c r="M71898" s="120"/>
      <c r="N71898" s="120"/>
      <c r="U71898" s="121"/>
      <c r="V71898" s="122"/>
      <c r="W71898" s="123"/>
      <c r="AC71898" s="123"/>
    </row>
    <row r="71899" spans="5:29" s="2" customFormat="1">
      <c r="E71899" s="120"/>
      <c r="M71899" s="120"/>
      <c r="N71899" s="120"/>
      <c r="U71899" s="121"/>
      <c r="V71899" s="122"/>
      <c r="W71899" s="123"/>
      <c r="AC71899" s="123"/>
    </row>
    <row r="71900" spans="5:29" s="2" customFormat="1">
      <c r="E71900" s="120"/>
      <c r="M71900" s="120"/>
      <c r="N71900" s="120"/>
      <c r="U71900" s="121"/>
      <c r="V71900" s="122"/>
      <c r="W71900" s="123"/>
      <c r="AC71900" s="123"/>
    </row>
    <row r="71901" spans="5:29" s="2" customFormat="1">
      <c r="E71901" s="120"/>
      <c r="M71901" s="120"/>
      <c r="N71901" s="120"/>
      <c r="U71901" s="121"/>
      <c r="V71901" s="122"/>
      <c r="W71901" s="123"/>
      <c r="AC71901" s="123"/>
    </row>
    <row r="71902" spans="5:29" s="2" customFormat="1">
      <c r="E71902" s="120"/>
      <c r="M71902" s="120"/>
      <c r="N71902" s="120"/>
      <c r="U71902" s="121"/>
      <c r="V71902" s="122"/>
      <c r="W71902" s="123"/>
      <c r="AC71902" s="123"/>
    </row>
    <row r="71903" spans="5:29" s="2" customFormat="1">
      <c r="E71903" s="120"/>
      <c r="M71903" s="120"/>
      <c r="N71903" s="120"/>
      <c r="U71903" s="121"/>
      <c r="V71903" s="122"/>
      <c r="W71903" s="123"/>
      <c r="AC71903" s="123"/>
    </row>
    <row r="71904" spans="5:29" s="2" customFormat="1">
      <c r="E71904" s="120"/>
      <c r="M71904" s="120"/>
      <c r="N71904" s="120"/>
      <c r="U71904" s="121"/>
      <c r="V71904" s="122"/>
      <c r="W71904" s="123"/>
      <c r="AC71904" s="123"/>
    </row>
    <row r="71905" spans="5:29" s="2" customFormat="1">
      <c r="E71905" s="120"/>
      <c r="M71905" s="120"/>
      <c r="N71905" s="120"/>
      <c r="U71905" s="121"/>
      <c r="V71905" s="122"/>
      <c r="W71905" s="123"/>
      <c r="AC71905" s="123"/>
    </row>
    <row r="71906" spans="5:29" s="2" customFormat="1">
      <c r="E71906" s="120"/>
      <c r="M71906" s="120"/>
      <c r="N71906" s="120"/>
      <c r="U71906" s="121"/>
      <c r="V71906" s="122"/>
      <c r="W71906" s="123"/>
      <c r="AC71906" s="123"/>
    </row>
    <row r="71907" spans="5:29" s="2" customFormat="1">
      <c r="E71907" s="120"/>
      <c r="M71907" s="120"/>
      <c r="N71907" s="120"/>
      <c r="U71907" s="121"/>
      <c r="V71907" s="122"/>
      <c r="W71907" s="123"/>
      <c r="AC71907" s="123"/>
    </row>
    <row r="71908" spans="5:29" s="2" customFormat="1">
      <c r="E71908" s="120"/>
      <c r="M71908" s="120"/>
      <c r="N71908" s="120"/>
      <c r="U71908" s="121"/>
      <c r="V71908" s="122"/>
      <c r="W71908" s="123"/>
      <c r="AC71908" s="123"/>
    </row>
    <row r="71909" spans="5:29" s="2" customFormat="1">
      <c r="E71909" s="120"/>
      <c r="M71909" s="120"/>
      <c r="N71909" s="120"/>
      <c r="U71909" s="121"/>
      <c r="V71909" s="122"/>
      <c r="W71909" s="123"/>
      <c r="AC71909" s="123"/>
    </row>
    <row r="71910" spans="5:29" s="2" customFormat="1">
      <c r="E71910" s="120"/>
      <c r="M71910" s="120"/>
      <c r="N71910" s="120"/>
      <c r="U71910" s="121"/>
      <c r="V71910" s="122"/>
      <c r="W71910" s="123"/>
      <c r="AC71910" s="123"/>
    </row>
    <row r="71911" spans="5:29" s="2" customFormat="1">
      <c r="E71911" s="120"/>
      <c r="M71911" s="120"/>
      <c r="N71911" s="120"/>
      <c r="U71911" s="121"/>
      <c r="V71911" s="122"/>
      <c r="W71911" s="123"/>
      <c r="AC71911" s="123"/>
    </row>
    <row r="71912" spans="5:29" s="2" customFormat="1">
      <c r="E71912" s="120"/>
      <c r="M71912" s="120"/>
      <c r="N71912" s="120"/>
      <c r="U71912" s="121"/>
      <c r="V71912" s="122"/>
      <c r="W71912" s="123"/>
      <c r="AC71912" s="123"/>
    </row>
    <row r="71913" spans="5:29" s="2" customFormat="1">
      <c r="E71913" s="120"/>
      <c r="M71913" s="120"/>
      <c r="N71913" s="120"/>
      <c r="U71913" s="121"/>
      <c r="V71913" s="122"/>
      <c r="W71913" s="123"/>
      <c r="AC71913" s="123"/>
    </row>
    <row r="71914" spans="5:29" s="2" customFormat="1">
      <c r="E71914" s="120"/>
      <c r="M71914" s="120"/>
      <c r="N71914" s="120"/>
      <c r="U71914" s="121"/>
      <c r="V71914" s="122"/>
      <c r="W71914" s="123"/>
      <c r="AC71914" s="123"/>
    </row>
    <row r="71915" spans="5:29" s="2" customFormat="1">
      <c r="E71915" s="120"/>
      <c r="M71915" s="120"/>
      <c r="N71915" s="120"/>
      <c r="U71915" s="121"/>
      <c r="V71915" s="122"/>
      <c r="W71915" s="123"/>
      <c r="AC71915" s="123"/>
    </row>
    <row r="71916" spans="5:29" s="2" customFormat="1">
      <c r="E71916" s="120"/>
      <c r="M71916" s="120"/>
      <c r="N71916" s="120"/>
      <c r="U71916" s="121"/>
      <c r="V71916" s="122"/>
      <c r="W71916" s="123"/>
      <c r="AC71916" s="123"/>
    </row>
    <row r="71917" spans="5:29" s="2" customFormat="1">
      <c r="E71917" s="120"/>
      <c r="M71917" s="120"/>
      <c r="N71917" s="120"/>
      <c r="U71917" s="121"/>
      <c r="V71917" s="122"/>
      <c r="W71917" s="123"/>
      <c r="AC71917" s="123"/>
    </row>
    <row r="71918" spans="5:29" s="2" customFormat="1">
      <c r="E71918" s="120"/>
      <c r="M71918" s="120"/>
      <c r="N71918" s="120"/>
      <c r="U71918" s="121"/>
      <c r="V71918" s="122"/>
      <c r="W71918" s="123"/>
      <c r="AC71918" s="123"/>
    </row>
    <row r="71919" spans="5:29" s="2" customFormat="1">
      <c r="E71919" s="120"/>
      <c r="M71919" s="120"/>
      <c r="N71919" s="120"/>
      <c r="U71919" s="121"/>
      <c r="V71919" s="122"/>
      <c r="W71919" s="123"/>
      <c r="AC71919" s="123"/>
    </row>
    <row r="71920" spans="5:29" s="2" customFormat="1">
      <c r="E71920" s="120"/>
      <c r="M71920" s="120"/>
      <c r="N71920" s="120"/>
      <c r="U71920" s="121"/>
      <c r="V71920" s="122"/>
      <c r="W71920" s="123"/>
      <c r="AC71920" s="123"/>
    </row>
    <row r="71921" spans="5:29" s="2" customFormat="1">
      <c r="E71921" s="120"/>
      <c r="M71921" s="120"/>
      <c r="N71921" s="120"/>
      <c r="U71921" s="121"/>
      <c r="V71921" s="122"/>
      <c r="W71921" s="123"/>
      <c r="AC71921" s="123"/>
    </row>
    <row r="71922" spans="5:29" s="2" customFormat="1">
      <c r="E71922" s="120"/>
      <c r="M71922" s="120"/>
      <c r="N71922" s="120"/>
      <c r="U71922" s="121"/>
      <c r="V71922" s="122"/>
      <c r="W71922" s="123"/>
      <c r="AC71922" s="123"/>
    </row>
    <row r="71923" spans="5:29" s="2" customFormat="1">
      <c r="E71923" s="120"/>
      <c r="M71923" s="120"/>
      <c r="N71923" s="120"/>
      <c r="U71923" s="121"/>
      <c r="V71923" s="122"/>
      <c r="W71923" s="123"/>
      <c r="AC71923" s="123"/>
    </row>
    <row r="71924" spans="5:29" s="2" customFormat="1">
      <c r="E71924" s="120"/>
      <c r="M71924" s="120"/>
      <c r="N71924" s="120"/>
      <c r="U71924" s="121"/>
      <c r="V71924" s="122"/>
      <c r="W71924" s="123"/>
      <c r="AC71924" s="123"/>
    </row>
    <row r="71925" spans="5:29" s="2" customFormat="1">
      <c r="E71925" s="120"/>
      <c r="M71925" s="120"/>
      <c r="N71925" s="120"/>
      <c r="U71925" s="121"/>
      <c r="V71925" s="122"/>
      <c r="W71925" s="123"/>
      <c r="AC71925" s="123"/>
    </row>
    <row r="71926" spans="5:29" s="2" customFormat="1">
      <c r="E71926" s="120"/>
      <c r="M71926" s="120"/>
      <c r="N71926" s="120"/>
      <c r="U71926" s="121"/>
      <c r="V71926" s="122"/>
      <c r="W71926" s="123"/>
      <c r="AC71926" s="123"/>
    </row>
    <row r="71927" spans="5:29" s="2" customFormat="1">
      <c r="E71927" s="120"/>
      <c r="M71927" s="120"/>
      <c r="N71927" s="120"/>
      <c r="U71927" s="121"/>
      <c r="V71927" s="122"/>
      <c r="W71927" s="123"/>
      <c r="AC71927" s="123"/>
    </row>
    <row r="71928" spans="5:29" s="2" customFormat="1">
      <c r="E71928" s="120"/>
      <c r="M71928" s="120"/>
      <c r="N71928" s="120"/>
      <c r="U71928" s="121"/>
      <c r="V71928" s="122"/>
      <c r="W71928" s="123"/>
      <c r="AC71928" s="123"/>
    </row>
    <row r="71929" spans="5:29" s="2" customFormat="1">
      <c r="E71929" s="120"/>
      <c r="M71929" s="120"/>
      <c r="N71929" s="120"/>
      <c r="U71929" s="121"/>
      <c r="V71929" s="122"/>
      <c r="W71929" s="123"/>
      <c r="AC71929" s="123"/>
    </row>
    <row r="71930" spans="5:29" s="2" customFormat="1">
      <c r="E71930" s="120"/>
      <c r="M71930" s="120"/>
      <c r="N71930" s="120"/>
      <c r="U71930" s="121"/>
      <c r="V71930" s="122"/>
      <c r="W71930" s="123"/>
      <c r="AC71930" s="123"/>
    </row>
    <row r="71931" spans="5:29" s="2" customFormat="1">
      <c r="E71931" s="120"/>
      <c r="M71931" s="120"/>
      <c r="N71931" s="120"/>
      <c r="U71931" s="121"/>
      <c r="V71931" s="122"/>
      <c r="W71931" s="123"/>
      <c r="AC71931" s="123"/>
    </row>
    <row r="71932" spans="5:29" s="2" customFormat="1">
      <c r="E71932" s="120"/>
      <c r="M71932" s="120"/>
      <c r="N71932" s="120"/>
      <c r="U71932" s="121"/>
      <c r="V71932" s="122"/>
      <c r="W71932" s="123"/>
      <c r="AC71932" s="123"/>
    </row>
    <row r="71933" spans="5:29" s="2" customFormat="1">
      <c r="E71933" s="120"/>
      <c r="M71933" s="120"/>
      <c r="N71933" s="120"/>
      <c r="U71933" s="121"/>
      <c r="V71933" s="122"/>
      <c r="W71933" s="123"/>
      <c r="AC71933" s="123"/>
    </row>
    <row r="71934" spans="5:29" s="2" customFormat="1">
      <c r="E71934" s="120"/>
      <c r="M71934" s="120"/>
      <c r="N71934" s="120"/>
      <c r="U71934" s="121"/>
      <c r="V71934" s="122"/>
      <c r="W71934" s="123"/>
      <c r="AC71934" s="123"/>
    </row>
    <row r="71935" spans="5:29" s="2" customFormat="1">
      <c r="E71935" s="120"/>
      <c r="M71935" s="120"/>
      <c r="N71935" s="120"/>
      <c r="U71935" s="121"/>
      <c r="V71935" s="122"/>
      <c r="W71935" s="123"/>
      <c r="AC71935" s="123"/>
    </row>
    <row r="71936" spans="5:29" s="2" customFormat="1">
      <c r="E71936" s="120"/>
      <c r="M71936" s="120"/>
      <c r="N71936" s="120"/>
      <c r="U71936" s="121"/>
      <c r="V71936" s="122"/>
      <c r="W71936" s="123"/>
      <c r="AC71936" s="123"/>
    </row>
    <row r="71937" spans="5:29" s="2" customFormat="1">
      <c r="E71937" s="120"/>
      <c r="M71937" s="120"/>
      <c r="N71937" s="120"/>
      <c r="U71937" s="121"/>
      <c r="V71937" s="122"/>
      <c r="W71937" s="123"/>
      <c r="AC71937" s="123"/>
    </row>
    <row r="71938" spans="5:29" s="2" customFormat="1">
      <c r="E71938" s="120"/>
      <c r="M71938" s="120"/>
      <c r="N71938" s="120"/>
      <c r="U71938" s="121"/>
      <c r="V71938" s="122"/>
      <c r="W71938" s="123"/>
      <c r="AC71938" s="123"/>
    </row>
    <row r="71939" spans="5:29" s="2" customFormat="1">
      <c r="E71939" s="120"/>
      <c r="M71939" s="120"/>
      <c r="N71939" s="120"/>
      <c r="U71939" s="121"/>
      <c r="V71939" s="122"/>
      <c r="W71939" s="123"/>
      <c r="AC71939" s="123"/>
    </row>
    <row r="71940" spans="5:29" s="2" customFormat="1">
      <c r="E71940" s="120"/>
      <c r="M71940" s="120"/>
      <c r="N71940" s="120"/>
      <c r="U71940" s="121"/>
      <c r="V71940" s="122"/>
      <c r="W71940" s="123"/>
      <c r="AC71940" s="123"/>
    </row>
    <row r="71941" spans="5:29" s="2" customFormat="1">
      <c r="E71941" s="120"/>
      <c r="M71941" s="120"/>
      <c r="N71941" s="120"/>
      <c r="U71941" s="121"/>
      <c r="V71941" s="122"/>
      <c r="W71941" s="123"/>
      <c r="AC71941" s="123"/>
    </row>
    <row r="71942" spans="5:29" s="2" customFormat="1">
      <c r="E71942" s="120"/>
      <c r="M71942" s="120"/>
      <c r="N71942" s="120"/>
      <c r="U71942" s="121"/>
      <c r="V71942" s="122"/>
      <c r="W71942" s="123"/>
      <c r="AC71942" s="123"/>
    </row>
    <row r="71943" spans="5:29" s="2" customFormat="1">
      <c r="E71943" s="120"/>
      <c r="M71943" s="120"/>
      <c r="N71943" s="120"/>
      <c r="U71943" s="121"/>
      <c r="V71943" s="122"/>
      <c r="W71943" s="123"/>
      <c r="AC71943" s="123"/>
    </row>
    <row r="71944" spans="5:29" s="2" customFormat="1">
      <c r="E71944" s="120"/>
      <c r="M71944" s="120"/>
      <c r="N71944" s="120"/>
      <c r="U71944" s="121"/>
      <c r="V71944" s="122"/>
      <c r="W71944" s="123"/>
      <c r="AC71944" s="123"/>
    </row>
    <row r="71945" spans="5:29" s="2" customFormat="1">
      <c r="E71945" s="120"/>
      <c r="M71945" s="120"/>
      <c r="N71945" s="120"/>
      <c r="U71945" s="121"/>
      <c r="V71945" s="122"/>
      <c r="W71945" s="123"/>
      <c r="AC71945" s="123"/>
    </row>
    <row r="71946" spans="5:29" s="2" customFormat="1">
      <c r="E71946" s="120"/>
      <c r="M71946" s="120"/>
      <c r="N71946" s="120"/>
      <c r="U71946" s="121"/>
      <c r="V71946" s="122"/>
      <c r="W71946" s="123"/>
      <c r="AC71946" s="123"/>
    </row>
    <row r="71947" spans="5:29" s="2" customFormat="1">
      <c r="E71947" s="120"/>
      <c r="M71947" s="120"/>
      <c r="N71947" s="120"/>
      <c r="U71947" s="121"/>
      <c r="V71947" s="122"/>
      <c r="W71947" s="123"/>
      <c r="AC71947" s="123"/>
    </row>
    <row r="71948" spans="5:29" s="2" customFormat="1">
      <c r="E71948" s="120"/>
      <c r="M71948" s="120"/>
      <c r="N71948" s="120"/>
      <c r="U71948" s="121"/>
      <c r="V71948" s="122"/>
      <c r="W71948" s="123"/>
      <c r="AC71948" s="123"/>
    </row>
    <row r="71949" spans="5:29" s="2" customFormat="1">
      <c r="E71949" s="120"/>
      <c r="M71949" s="120"/>
      <c r="N71949" s="120"/>
      <c r="U71949" s="121"/>
      <c r="V71949" s="122"/>
      <c r="W71949" s="123"/>
      <c r="AC71949" s="123"/>
    </row>
    <row r="71950" spans="5:29" s="2" customFormat="1">
      <c r="E71950" s="120"/>
      <c r="M71950" s="120"/>
      <c r="N71950" s="120"/>
      <c r="U71950" s="121"/>
      <c r="V71950" s="122"/>
      <c r="W71950" s="123"/>
      <c r="AC71950" s="123"/>
    </row>
    <row r="71951" spans="5:29" s="2" customFormat="1">
      <c r="E71951" s="120"/>
      <c r="M71951" s="120"/>
      <c r="N71951" s="120"/>
      <c r="U71951" s="121"/>
      <c r="V71951" s="122"/>
      <c r="W71951" s="123"/>
      <c r="AC71951" s="123"/>
    </row>
    <row r="71952" spans="5:29" s="2" customFormat="1">
      <c r="E71952" s="120"/>
      <c r="M71952" s="120"/>
      <c r="N71952" s="120"/>
      <c r="U71952" s="121"/>
      <c r="V71952" s="122"/>
      <c r="W71952" s="123"/>
      <c r="AC71952" s="123"/>
    </row>
    <row r="71953" spans="5:29" s="2" customFormat="1">
      <c r="E71953" s="120"/>
      <c r="M71953" s="120"/>
      <c r="N71953" s="120"/>
      <c r="U71953" s="121"/>
      <c r="V71953" s="122"/>
      <c r="W71953" s="123"/>
      <c r="AC71953" s="123"/>
    </row>
    <row r="71954" spans="5:29" s="2" customFormat="1">
      <c r="E71954" s="120"/>
      <c r="M71954" s="120"/>
      <c r="N71954" s="120"/>
      <c r="U71954" s="121"/>
      <c r="V71954" s="122"/>
      <c r="W71954" s="123"/>
      <c r="AC71954" s="123"/>
    </row>
    <row r="71955" spans="5:29" s="2" customFormat="1">
      <c r="E71955" s="120"/>
      <c r="M71955" s="120"/>
      <c r="N71955" s="120"/>
      <c r="U71955" s="121"/>
      <c r="V71955" s="122"/>
      <c r="W71955" s="123"/>
      <c r="AC71955" s="123"/>
    </row>
    <row r="71956" spans="5:29" s="2" customFormat="1">
      <c r="E71956" s="120"/>
      <c r="M71956" s="120"/>
      <c r="N71956" s="120"/>
      <c r="U71956" s="121"/>
      <c r="V71956" s="122"/>
      <c r="W71956" s="123"/>
      <c r="AC71956" s="123"/>
    </row>
    <row r="71957" spans="5:29" s="2" customFormat="1">
      <c r="E71957" s="120"/>
      <c r="M71957" s="120"/>
      <c r="N71957" s="120"/>
      <c r="U71957" s="121"/>
      <c r="V71957" s="122"/>
      <c r="W71957" s="123"/>
      <c r="AC71957" s="123"/>
    </row>
    <row r="71958" spans="5:29" s="2" customFormat="1">
      <c r="E71958" s="120"/>
      <c r="M71958" s="120"/>
      <c r="N71958" s="120"/>
      <c r="U71958" s="121"/>
      <c r="V71958" s="122"/>
      <c r="W71958" s="123"/>
      <c r="AC71958" s="123"/>
    </row>
    <row r="71959" spans="5:29" s="2" customFormat="1">
      <c r="E71959" s="120"/>
      <c r="M71959" s="120"/>
      <c r="N71959" s="120"/>
      <c r="U71959" s="121"/>
      <c r="V71959" s="122"/>
      <c r="W71959" s="123"/>
      <c r="AC71959" s="123"/>
    </row>
    <row r="71960" spans="5:29" s="2" customFormat="1">
      <c r="E71960" s="120"/>
      <c r="M71960" s="120"/>
      <c r="N71960" s="120"/>
      <c r="U71960" s="121"/>
      <c r="V71960" s="122"/>
      <c r="W71960" s="123"/>
      <c r="AC71960" s="123"/>
    </row>
    <row r="71961" spans="5:29" s="2" customFormat="1">
      <c r="E71961" s="120"/>
      <c r="M71961" s="120"/>
      <c r="N71961" s="120"/>
      <c r="U71961" s="121"/>
      <c r="V71961" s="122"/>
      <c r="W71961" s="123"/>
      <c r="AC71961" s="123"/>
    </row>
    <row r="71962" spans="5:29" s="2" customFormat="1">
      <c r="E71962" s="120"/>
      <c r="M71962" s="120"/>
      <c r="N71962" s="120"/>
      <c r="U71962" s="121"/>
      <c r="V71962" s="122"/>
      <c r="W71962" s="123"/>
      <c r="AC71962" s="123"/>
    </row>
    <row r="71963" spans="5:29" s="2" customFormat="1">
      <c r="E71963" s="120"/>
      <c r="M71963" s="120"/>
      <c r="N71963" s="120"/>
      <c r="U71963" s="121"/>
      <c r="V71963" s="122"/>
      <c r="W71963" s="123"/>
      <c r="AC71963" s="123"/>
    </row>
    <row r="71964" spans="5:29" s="2" customFormat="1">
      <c r="E71964" s="120"/>
      <c r="M71964" s="120"/>
      <c r="N71964" s="120"/>
      <c r="U71964" s="121"/>
      <c r="V71964" s="122"/>
      <c r="W71964" s="123"/>
      <c r="AC71964" s="123"/>
    </row>
    <row r="71965" spans="5:29" s="2" customFormat="1">
      <c r="E71965" s="120"/>
      <c r="M71965" s="120"/>
      <c r="N71965" s="120"/>
      <c r="U71965" s="121"/>
      <c r="V71965" s="122"/>
      <c r="W71965" s="123"/>
      <c r="AC71965" s="123"/>
    </row>
    <row r="71966" spans="5:29" s="2" customFormat="1">
      <c r="E71966" s="120"/>
      <c r="M71966" s="120"/>
      <c r="N71966" s="120"/>
      <c r="U71966" s="121"/>
      <c r="V71966" s="122"/>
      <c r="W71966" s="123"/>
      <c r="AC71966" s="123"/>
    </row>
    <row r="71967" spans="5:29" s="2" customFormat="1">
      <c r="E71967" s="120"/>
      <c r="M71967" s="120"/>
      <c r="N71967" s="120"/>
      <c r="U71967" s="121"/>
      <c r="V71967" s="122"/>
      <c r="W71967" s="123"/>
      <c r="AC71967" s="123"/>
    </row>
    <row r="71968" spans="5:29" s="2" customFormat="1">
      <c r="E71968" s="120"/>
      <c r="M71968" s="120"/>
      <c r="N71968" s="120"/>
      <c r="U71968" s="121"/>
      <c r="V71968" s="122"/>
      <c r="W71968" s="123"/>
      <c r="AC71968" s="123"/>
    </row>
    <row r="71969" spans="5:29" s="2" customFormat="1">
      <c r="E71969" s="120"/>
      <c r="M71969" s="120"/>
      <c r="N71969" s="120"/>
      <c r="U71969" s="121"/>
      <c r="V71969" s="122"/>
      <c r="W71969" s="123"/>
      <c r="AC71969" s="123"/>
    </row>
    <row r="71970" spans="5:29" s="2" customFormat="1">
      <c r="E71970" s="120"/>
      <c r="M71970" s="120"/>
      <c r="N71970" s="120"/>
      <c r="U71970" s="121"/>
      <c r="V71970" s="122"/>
      <c r="W71970" s="123"/>
      <c r="AC71970" s="123"/>
    </row>
    <row r="71971" spans="5:29" s="2" customFormat="1">
      <c r="E71971" s="120"/>
      <c r="M71971" s="120"/>
      <c r="N71971" s="120"/>
      <c r="U71971" s="121"/>
      <c r="V71971" s="122"/>
      <c r="W71971" s="123"/>
      <c r="AC71971" s="123"/>
    </row>
    <row r="71972" spans="5:29" s="2" customFormat="1">
      <c r="E71972" s="120"/>
      <c r="M71972" s="120"/>
      <c r="N71972" s="120"/>
      <c r="U71972" s="121"/>
      <c r="V71972" s="122"/>
      <c r="W71972" s="123"/>
      <c r="AC71972" s="123"/>
    </row>
    <row r="71973" spans="5:29" s="2" customFormat="1">
      <c r="E71973" s="120"/>
      <c r="M71973" s="120"/>
      <c r="N71973" s="120"/>
      <c r="U71973" s="121"/>
      <c r="V71973" s="122"/>
      <c r="W71973" s="123"/>
      <c r="AC71973" s="123"/>
    </row>
    <row r="71974" spans="5:29" s="2" customFormat="1">
      <c r="E71974" s="120"/>
      <c r="M71974" s="120"/>
      <c r="N71974" s="120"/>
      <c r="U71974" s="121"/>
      <c r="V71974" s="122"/>
      <c r="W71974" s="123"/>
      <c r="AC71974" s="123"/>
    </row>
    <row r="71975" spans="5:29" s="2" customFormat="1">
      <c r="E71975" s="120"/>
      <c r="M71975" s="120"/>
      <c r="N71975" s="120"/>
      <c r="U71975" s="121"/>
      <c r="V71975" s="122"/>
      <c r="W71975" s="123"/>
      <c r="AC71975" s="123"/>
    </row>
    <row r="71976" spans="5:29" s="2" customFormat="1">
      <c r="E71976" s="120"/>
      <c r="M71976" s="120"/>
      <c r="N71976" s="120"/>
      <c r="U71976" s="121"/>
      <c r="V71976" s="122"/>
      <c r="W71976" s="123"/>
      <c r="AC71976" s="123"/>
    </row>
    <row r="71977" spans="5:29" s="2" customFormat="1">
      <c r="E71977" s="120"/>
      <c r="M71977" s="120"/>
      <c r="N71977" s="120"/>
      <c r="U71977" s="121"/>
      <c r="V71977" s="122"/>
      <c r="W71977" s="123"/>
      <c r="AC71977" s="123"/>
    </row>
    <row r="71978" spans="5:29" s="2" customFormat="1">
      <c r="E71978" s="120"/>
      <c r="M71978" s="120"/>
      <c r="N71978" s="120"/>
      <c r="U71978" s="121"/>
      <c r="V71978" s="122"/>
      <c r="W71978" s="123"/>
      <c r="AC71978" s="123"/>
    </row>
    <row r="71979" spans="5:29" s="2" customFormat="1">
      <c r="E71979" s="120"/>
      <c r="M71979" s="120"/>
      <c r="N71979" s="120"/>
      <c r="U71979" s="121"/>
      <c r="V71979" s="122"/>
      <c r="W71979" s="123"/>
      <c r="AC71979" s="123"/>
    </row>
    <row r="71980" spans="5:29" s="2" customFormat="1">
      <c r="E71980" s="120"/>
      <c r="M71980" s="120"/>
      <c r="N71980" s="120"/>
      <c r="U71980" s="121"/>
      <c r="V71980" s="122"/>
      <c r="W71980" s="123"/>
      <c r="AC71980" s="123"/>
    </row>
    <row r="71981" spans="5:29" s="2" customFormat="1">
      <c r="E71981" s="120"/>
      <c r="M71981" s="120"/>
      <c r="N71981" s="120"/>
      <c r="U71981" s="121"/>
      <c r="V71981" s="122"/>
      <c r="W71981" s="123"/>
      <c r="AC71981" s="123"/>
    </row>
    <row r="71982" spans="5:29" s="2" customFormat="1">
      <c r="E71982" s="120"/>
      <c r="M71982" s="120"/>
      <c r="N71982" s="120"/>
      <c r="U71982" s="121"/>
      <c r="V71982" s="122"/>
      <c r="W71982" s="123"/>
      <c r="AC71982" s="123"/>
    </row>
    <row r="71983" spans="5:29" s="2" customFormat="1">
      <c r="E71983" s="120"/>
      <c r="M71983" s="120"/>
      <c r="N71983" s="120"/>
      <c r="U71983" s="121"/>
      <c r="V71983" s="122"/>
      <c r="W71983" s="123"/>
      <c r="AC71983" s="123"/>
    </row>
    <row r="71984" spans="5:29" s="2" customFormat="1">
      <c r="E71984" s="120"/>
      <c r="M71984" s="120"/>
      <c r="N71984" s="120"/>
      <c r="U71984" s="121"/>
      <c r="V71984" s="122"/>
      <c r="W71984" s="123"/>
      <c r="AC71984" s="123"/>
    </row>
    <row r="71985" spans="5:29" s="2" customFormat="1">
      <c r="E71985" s="120"/>
      <c r="M71985" s="120"/>
      <c r="N71985" s="120"/>
      <c r="U71985" s="121"/>
      <c r="V71985" s="122"/>
      <c r="W71985" s="123"/>
      <c r="AC71985" s="123"/>
    </row>
    <row r="71986" spans="5:29" s="2" customFormat="1">
      <c r="E71986" s="120"/>
      <c r="M71986" s="120"/>
      <c r="N71986" s="120"/>
      <c r="U71986" s="121"/>
      <c r="V71986" s="122"/>
      <c r="W71986" s="123"/>
      <c r="AC71986" s="123"/>
    </row>
    <row r="71987" spans="5:29" s="2" customFormat="1">
      <c r="E71987" s="120"/>
      <c r="M71987" s="120"/>
      <c r="N71987" s="120"/>
      <c r="U71987" s="121"/>
      <c r="V71987" s="122"/>
      <c r="W71987" s="123"/>
      <c r="AC71987" s="123"/>
    </row>
    <row r="71988" spans="5:29" s="2" customFormat="1">
      <c r="E71988" s="120"/>
      <c r="M71988" s="120"/>
      <c r="N71988" s="120"/>
      <c r="U71988" s="121"/>
      <c r="V71988" s="122"/>
      <c r="W71988" s="123"/>
      <c r="AC71988" s="123"/>
    </row>
    <row r="71989" spans="5:29" s="2" customFormat="1">
      <c r="E71989" s="120"/>
      <c r="M71989" s="120"/>
      <c r="N71989" s="120"/>
      <c r="U71989" s="121"/>
      <c r="V71989" s="122"/>
      <c r="W71989" s="123"/>
      <c r="AC71989" s="123"/>
    </row>
    <row r="71990" spans="5:29" s="2" customFormat="1">
      <c r="E71990" s="120"/>
      <c r="M71990" s="120"/>
      <c r="N71990" s="120"/>
      <c r="U71990" s="121"/>
      <c r="V71990" s="122"/>
      <c r="W71990" s="123"/>
      <c r="AC71990" s="123"/>
    </row>
    <row r="71991" spans="5:29" s="2" customFormat="1">
      <c r="E71991" s="120"/>
      <c r="M71991" s="120"/>
      <c r="N71991" s="120"/>
      <c r="U71991" s="121"/>
      <c r="V71991" s="122"/>
      <c r="W71991" s="123"/>
      <c r="AC71991" s="123"/>
    </row>
    <row r="71992" spans="5:29" s="2" customFormat="1">
      <c r="E71992" s="120"/>
      <c r="M71992" s="120"/>
      <c r="N71992" s="120"/>
      <c r="U71992" s="121"/>
      <c r="V71992" s="122"/>
      <c r="W71992" s="123"/>
      <c r="AC71992" s="123"/>
    </row>
    <row r="71993" spans="5:29" s="2" customFormat="1">
      <c r="E71993" s="120"/>
      <c r="M71993" s="120"/>
      <c r="N71993" s="120"/>
      <c r="U71993" s="121"/>
      <c r="V71993" s="122"/>
      <c r="W71993" s="123"/>
      <c r="AC71993" s="123"/>
    </row>
    <row r="71994" spans="5:29" s="2" customFormat="1">
      <c r="E71994" s="120"/>
      <c r="M71994" s="120"/>
      <c r="N71994" s="120"/>
      <c r="U71994" s="121"/>
      <c r="V71994" s="122"/>
      <c r="W71994" s="123"/>
      <c r="AC71994" s="123"/>
    </row>
    <row r="71995" spans="5:29" s="2" customFormat="1">
      <c r="E71995" s="120"/>
      <c r="M71995" s="120"/>
      <c r="N71995" s="120"/>
      <c r="U71995" s="121"/>
      <c r="V71995" s="122"/>
      <c r="W71995" s="123"/>
      <c r="AC71995" s="123"/>
    </row>
    <row r="71996" spans="5:29" s="2" customFormat="1">
      <c r="E71996" s="120"/>
      <c r="M71996" s="120"/>
      <c r="N71996" s="120"/>
      <c r="U71996" s="121"/>
      <c r="V71996" s="122"/>
      <c r="W71996" s="123"/>
      <c r="AC71996" s="123"/>
    </row>
    <row r="71997" spans="5:29" s="2" customFormat="1">
      <c r="E71997" s="120"/>
      <c r="M71997" s="120"/>
      <c r="N71997" s="120"/>
      <c r="U71997" s="121"/>
      <c r="V71997" s="122"/>
      <c r="W71997" s="123"/>
      <c r="AC71997" s="123"/>
    </row>
    <row r="71998" spans="5:29" s="2" customFormat="1">
      <c r="E71998" s="120"/>
      <c r="M71998" s="120"/>
      <c r="N71998" s="120"/>
      <c r="U71998" s="121"/>
      <c r="V71998" s="122"/>
      <c r="W71998" s="123"/>
      <c r="AC71998" s="123"/>
    </row>
    <row r="71999" spans="5:29" s="2" customFormat="1">
      <c r="E71999" s="120"/>
      <c r="M71999" s="120"/>
      <c r="N71999" s="120"/>
      <c r="U71999" s="121"/>
      <c r="V71999" s="122"/>
      <c r="W71999" s="123"/>
      <c r="AC71999" s="123"/>
    </row>
    <row r="72000" spans="5:29" s="2" customFormat="1">
      <c r="E72000" s="120"/>
      <c r="M72000" s="120"/>
      <c r="N72000" s="120"/>
      <c r="U72000" s="121"/>
      <c r="V72000" s="122"/>
      <c r="W72000" s="123"/>
      <c r="AC72000" s="123"/>
    </row>
    <row r="72001" spans="5:29" s="2" customFormat="1">
      <c r="E72001" s="120"/>
      <c r="M72001" s="120"/>
      <c r="N72001" s="120"/>
      <c r="U72001" s="121"/>
      <c r="V72001" s="122"/>
      <c r="W72001" s="123"/>
      <c r="AC72001" s="123"/>
    </row>
    <row r="72002" spans="5:29" s="2" customFormat="1">
      <c r="E72002" s="120"/>
      <c r="M72002" s="120"/>
      <c r="N72002" s="120"/>
      <c r="U72002" s="121"/>
      <c r="V72002" s="122"/>
      <c r="W72002" s="123"/>
      <c r="AC72002" s="123"/>
    </row>
    <row r="72003" spans="5:29" s="2" customFormat="1">
      <c r="E72003" s="120"/>
      <c r="M72003" s="120"/>
      <c r="N72003" s="120"/>
      <c r="U72003" s="121"/>
      <c r="V72003" s="122"/>
      <c r="W72003" s="123"/>
      <c r="AC72003" s="123"/>
    </row>
    <row r="72004" spans="5:29" s="2" customFormat="1">
      <c r="E72004" s="120"/>
      <c r="M72004" s="120"/>
      <c r="N72004" s="120"/>
      <c r="U72004" s="121"/>
      <c r="V72004" s="122"/>
      <c r="W72004" s="123"/>
      <c r="AC72004" s="123"/>
    </row>
    <row r="72005" spans="5:29" s="2" customFormat="1">
      <c r="E72005" s="120"/>
      <c r="M72005" s="120"/>
      <c r="N72005" s="120"/>
      <c r="U72005" s="121"/>
      <c r="V72005" s="122"/>
      <c r="W72005" s="123"/>
      <c r="AC72005" s="123"/>
    </row>
    <row r="72006" spans="5:29" s="2" customFormat="1">
      <c r="E72006" s="120"/>
      <c r="M72006" s="120"/>
      <c r="N72006" s="120"/>
      <c r="U72006" s="121"/>
      <c r="V72006" s="122"/>
      <c r="W72006" s="123"/>
      <c r="AC72006" s="123"/>
    </row>
    <row r="72007" spans="5:29" s="2" customFormat="1">
      <c r="E72007" s="120"/>
      <c r="M72007" s="120"/>
      <c r="N72007" s="120"/>
      <c r="U72007" s="121"/>
      <c r="V72007" s="122"/>
      <c r="W72007" s="123"/>
      <c r="AC72007" s="123"/>
    </row>
    <row r="72008" spans="5:29" s="2" customFormat="1">
      <c r="E72008" s="120"/>
      <c r="M72008" s="120"/>
      <c r="N72008" s="120"/>
      <c r="U72008" s="121"/>
      <c r="V72008" s="122"/>
      <c r="W72008" s="123"/>
      <c r="AC72008" s="123"/>
    </row>
    <row r="72009" spans="5:29" s="2" customFormat="1">
      <c r="E72009" s="120"/>
      <c r="M72009" s="120"/>
      <c r="N72009" s="120"/>
      <c r="U72009" s="121"/>
      <c r="V72009" s="122"/>
      <c r="W72009" s="123"/>
      <c r="AC72009" s="123"/>
    </row>
    <row r="72010" spans="5:29" s="2" customFormat="1">
      <c r="E72010" s="120"/>
      <c r="M72010" s="120"/>
      <c r="N72010" s="120"/>
      <c r="U72010" s="121"/>
      <c r="V72010" s="122"/>
      <c r="W72010" s="123"/>
      <c r="AC72010" s="123"/>
    </row>
    <row r="72011" spans="5:29" s="2" customFormat="1">
      <c r="E72011" s="120"/>
      <c r="M72011" s="120"/>
      <c r="N72011" s="120"/>
      <c r="U72011" s="121"/>
      <c r="V72011" s="122"/>
      <c r="W72011" s="123"/>
      <c r="AC72011" s="123"/>
    </row>
    <row r="72012" spans="5:29" s="2" customFormat="1">
      <c r="E72012" s="120"/>
      <c r="M72012" s="120"/>
      <c r="N72012" s="120"/>
      <c r="U72012" s="121"/>
      <c r="V72012" s="122"/>
      <c r="W72012" s="123"/>
      <c r="AC72012" s="123"/>
    </row>
    <row r="72013" spans="5:29" s="2" customFormat="1">
      <c r="E72013" s="120"/>
      <c r="M72013" s="120"/>
      <c r="N72013" s="120"/>
      <c r="U72013" s="121"/>
      <c r="V72013" s="122"/>
      <c r="W72013" s="123"/>
      <c r="AC72013" s="123"/>
    </row>
    <row r="72014" spans="5:29" s="2" customFormat="1">
      <c r="E72014" s="120"/>
      <c r="M72014" s="120"/>
      <c r="N72014" s="120"/>
      <c r="U72014" s="121"/>
      <c r="V72014" s="122"/>
      <c r="W72014" s="123"/>
      <c r="AC72014" s="123"/>
    </row>
    <row r="72015" spans="5:29" s="2" customFormat="1">
      <c r="E72015" s="120"/>
      <c r="M72015" s="120"/>
      <c r="N72015" s="120"/>
      <c r="U72015" s="121"/>
      <c r="V72015" s="122"/>
      <c r="W72015" s="123"/>
      <c r="AC72015" s="123"/>
    </row>
    <row r="72016" spans="5:29" s="2" customFormat="1">
      <c r="E72016" s="120"/>
      <c r="M72016" s="120"/>
      <c r="N72016" s="120"/>
      <c r="U72016" s="121"/>
      <c r="V72016" s="122"/>
      <c r="W72016" s="123"/>
      <c r="AC72016" s="123"/>
    </row>
    <row r="72017" spans="5:29" s="2" customFormat="1">
      <c r="E72017" s="120"/>
      <c r="M72017" s="120"/>
      <c r="N72017" s="120"/>
      <c r="U72017" s="121"/>
      <c r="V72017" s="122"/>
      <c r="W72017" s="123"/>
      <c r="AC72017" s="123"/>
    </row>
    <row r="72018" spans="5:29" s="2" customFormat="1">
      <c r="E72018" s="120"/>
      <c r="M72018" s="120"/>
      <c r="N72018" s="120"/>
      <c r="U72018" s="121"/>
      <c r="V72018" s="122"/>
      <c r="W72018" s="123"/>
      <c r="AC72018" s="123"/>
    </row>
    <row r="72019" spans="5:29" s="2" customFormat="1">
      <c r="E72019" s="120"/>
      <c r="M72019" s="120"/>
      <c r="N72019" s="120"/>
      <c r="U72019" s="121"/>
      <c r="V72019" s="122"/>
      <c r="W72019" s="123"/>
      <c r="AC72019" s="123"/>
    </row>
    <row r="72020" spans="5:29" s="2" customFormat="1">
      <c r="E72020" s="120"/>
      <c r="M72020" s="120"/>
      <c r="N72020" s="120"/>
      <c r="U72020" s="121"/>
      <c r="V72020" s="122"/>
      <c r="W72020" s="123"/>
      <c r="AC72020" s="123"/>
    </row>
    <row r="72021" spans="5:29" s="2" customFormat="1">
      <c r="E72021" s="120"/>
      <c r="M72021" s="120"/>
      <c r="N72021" s="120"/>
      <c r="U72021" s="121"/>
      <c r="V72021" s="122"/>
      <c r="W72021" s="123"/>
      <c r="AC72021" s="123"/>
    </row>
    <row r="72022" spans="5:29" s="2" customFormat="1">
      <c r="E72022" s="120"/>
      <c r="M72022" s="120"/>
      <c r="N72022" s="120"/>
      <c r="U72022" s="121"/>
      <c r="V72022" s="122"/>
      <c r="W72022" s="123"/>
      <c r="AC72022" s="123"/>
    </row>
    <row r="72023" spans="5:29" s="2" customFormat="1">
      <c r="E72023" s="120"/>
      <c r="M72023" s="120"/>
      <c r="N72023" s="120"/>
      <c r="U72023" s="121"/>
      <c r="V72023" s="122"/>
      <c r="W72023" s="123"/>
      <c r="AC72023" s="123"/>
    </row>
    <row r="72024" spans="5:29" s="2" customFormat="1">
      <c r="E72024" s="120"/>
      <c r="M72024" s="120"/>
      <c r="N72024" s="120"/>
      <c r="U72024" s="121"/>
      <c r="V72024" s="122"/>
      <c r="W72024" s="123"/>
      <c r="AC72024" s="123"/>
    </row>
    <row r="72025" spans="5:29" s="2" customFormat="1">
      <c r="E72025" s="120"/>
      <c r="M72025" s="120"/>
      <c r="N72025" s="120"/>
      <c r="U72025" s="121"/>
      <c r="V72025" s="122"/>
      <c r="W72025" s="123"/>
      <c r="AC72025" s="123"/>
    </row>
    <row r="72026" spans="5:29" s="2" customFormat="1">
      <c r="E72026" s="120"/>
      <c r="M72026" s="120"/>
      <c r="N72026" s="120"/>
      <c r="U72026" s="121"/>
      <c r="V72026" s="122"/>
      <c r="W72026" s="123"/>
      <c r="AC72026" s="123"/>
    </row>
    <row r="72027" spans="5:29" s="2" customFormat="1">
      <c r="E72027" s="120"/>
      <c r="M72027" s="120"/>
      <c r="N72027" s="120"/>
      <c r="U72027" s="121"/>
      <c r="V72027" s="122"/>
      <c r="W72027" s="123"/>
      <c r="AC72027" s="123"/>
    </row>
    <row r="72028" spans="5:29" s="2" customFormat="1">
      <c r="E72028" s="120"/>
      <c r="M72028" s="120"/>
      <c r="N72028" s="120"/>
      <c r="U72028" s="121"/>
      <c r="V72028" s="122"/>
      <c r="W72028" s="123"/>
      <c r="AC72028" s="123"/>
    </row>
    <row r="72029" spans="5:29" s="2" customFormat="1">
      <c r="E72029" s="120"/>
      <c r="M72029" s="120"/>
      <c r="N72029" s="120"/>
      <c r="U72029" s="121"/>
      <c r="V72029" s="122"/>
      <c r="W72029" s="123"/>
      <c r="AC72029" s="123"/>
    </row>
    <row r="72030" spans="5:29" s="2" customFormat="1">
      <c r="E72030" s="120"/>
      <c r="M72030" s="120"/>
      <c r="N72030" s="120"/>
      <c r="U72030" s="121"/>
      <c r="V72030" s="122"/>
      <c r="W72030" s="123"/>
      <c r="AC72030" s="123"/>
    </row>
    <row r="72031" spans="5:29" s="2" customFormat="1">
      <c r="E72031" s="120"/>
      <c r="M72031" s="120"/>
      <c r="N72031" s="120"/>
      <c r="U72031" s="121"/>
      <c r="V72031" s="122"/>
      <c r="W72031" s="123"/>
      <c r="AC72031" s="123"/>
    </row>
    <row r="72032" spans="5:29" s="2" customFormat="1">
      <c r="E72032" s="120"/>
      <c r="M72032" s="120"/>
      <c r="N72032" s="120"/>
      <c r="U72032" s="121"/>
      <c r="V72032" s="122"/>
      <c r="W72032" s="123"/>
      <c r="AC72032" s="123"/>
    </row>
    <row r="72033" spans="5:29" s="2" customFormat="1">
      <c r="E72033" s="120"/>
      <c r="M72033" s="120"/>
      <c r="N72033" s="120"/>
      <c r="U72033" s="121"/>
      <c r="V72033" s="122"/>
      <c r="W72033" s="123"/>
      <c r="AC72033" s="123"/>
    </row>
    <row r="72034" spans="5:29" s="2" customFormat="1">
      <c r="E72034" s="120"/>
      <c r="M72034" s="120"/>
      <c r="N72034" s="120"/>
      <c r="U72034" s="121"/>
      <c r="V72034" s="122"/>
      <c r="W72034" s="123"/>
      <c r="AC72034" s="123"/>
    </row>
    <row r="72035" spans="5:29" s="2" customFormat="1">
      <c r="E72035" s="120"/>
      <c r="M72035" s="120"/>
      <c r="N72035" s="120"/>
      <c r="U72035" s="121"/>
      <c r="V72035" s="122"/>
      <c r="W72035" s="123"/>
      <c r="AC72035" s="123"/>
    </row>
    <row r="72036" spans="5:29" s="2" customFormat="1">
      <c r="E72036" s="120"/>
      <c r="M72036" s="120"/>
      <c r="N72036" s="120"/>
      <c r="U72036" s="121"/>
      <c r="V72036" s="122"/>
      <c r="W72036" s="123"/>
      <c r="AC72036" s="123"/>
    </row>
    <row r="72037" spans="5:29" s="2" customFormat="1">
      <c r="E72037" s="120"/>
      <c r="M72037" s="120"/>
      <c r="N72037" s="120"/>
      <c r="U72037" s="121"/>
      <c r="V72037" s="122"/>
      <c r="W72037" s="123"/>
      <c r="AC72037" s="123"/>
    </row>
    <row r="72038" spans="5:29" s="2" customFormat="1">
      <c r="E72038" s="120"/>
      <c r="M72038" s="120"/>
      <c r="N72038" s="120"/>
      <c r="U72038" s="121"/>
      <c r="V72038" s="122"/>
      <c r="W72038" s="123"/>
      <c r="AC72038" s="123"/>
    </row>
    <row r="72039" spans="5:29" s="2" customFormat="1">
      <c r="E72039" s="120"/>
      <c r="M72039" s="120"/>
      <c r="N72039" s="120"/>
      <c r="U72039" s="121"/>
      <c r="V72039" s="122"/>
      <c r="W72039" s="123"/>
      <c r="AC72039" s="123"/>
    </row>
    <row r="72040" spans="5:29" s="2" customFormat="1">
      <c r="E72040" s="120"/>
      <c r="M72040" s="120"/>
      <c r="N72040" s="120"/>
      <c r="U72040" s="121"/>
      <c r="V72040" s="122"/>
      <c r="W72040" s="123"/>
      <c r="AC72040" s="123"/>
    </row>
    <row r="72041" spans="5:29" s="2" customFormat="1">
      <c r="E72041" s="120"/>
      <c r="M72041" s="120"/>
      <c r="N72041" s="120"/>
      <c r="U72041" s="121"/>
      <c r="V72041" s="122"/>
      <c r="W72041" s="123"/>
      <c r="AC72041" s="123"/>
    </row>
    <row r="72042" spans="5:29" s="2" customFormat="1">
      <c r="E72042" s="120"/>
      <c r="M72042" s="120"/>
      <c r="N72042" s="120"/>
      <c r="U72042" s="121"/>
      <c r="V72042" s="122"/>
      <c r="W72042" s="123"/>
      <c r="AC72042" s="123"/>
    </row>
    <row r="72043" spans="5:29" s="2" customFormat="1">
      <c r="E72043" s="120"/>
      <c r="M72043" s="120"/>
      <c r="N72043" s="120"/>
      <c r="U72043" s="121"/>
      <c r="V72043" s="122"/>
      <c r="W72043" s="123"/>
      <c r="AC72043" s="123"/>
    </row>
    <row r="72044" spans="5:29" s="2" customFormat="1">
      <c r="E72044" s="120"/>
      <c r="M72044" s="120"/>
      <c r="N72044" s="120"/>
      <c r="U72044" s="121"/>
      <c r="V72044" s="122"/>
      <c r="W72044" s="123"/>
      <c r="AC72044" s="123"/>
    </row>
    <row r="72045" spans="5:29" s="2" customFormat="1">
      <c r="E72045" s="120"/>
      <c r="M72045" s="120"/>
      <c r="N72045" s="120"/>
      <c r="U72045" s="121"/>
      <c r="V72045" s="122"/>
      <c r="W72045" s="123"/>
      <c r="AC72045" s="123"/>
    </row>
    <row r="72046" spans="5:29" s="2" customFormat="1">
      <c r="E72046" s="120"/>
      <c r="M72046" s="120"/>
      <c r="N72046" s="120"/>
      <c r="U72046" s="121"/>
      <c r="V72046" s="122"/>
      <c r="W72046" s="123"/>
      <c r="AC72046" s="123"/>
    </row>
    <row r="72047" spans="5:29" s="2" customFormat="1">
      <c r="E72047" s="120"/>
      <c r="M72047" s="120"/>
      <c r="N72047" s="120"/>
      <c r="U72047" s="121"/>
      <c r="V72047" s="122"/>
      <c r="W72047" s="123"/>
      <c r="AC72047" s="123"/>
    </row>
    <row r="72048" spans="5:29" s="2" customFormat="1">
      <c r="E72048" s="120"/>
      <c r="M72048" s="120"/>
      <c r="N72048" s="120"/>
      <c r="U72048" s="121"/>
      <c r="V72048" s="122"/>
      <c r="W72048" s="123"/>
      <c r="AC72048" s="123"/>
    </row>
    <row r="72049" spans="5:29" s="2" customFormat="1">
      <c r="E72049" s="120"/>
      <c r="M72049" s="120"/>
      <c r="N72049" s="120"/>
      <c r="U72049" s="121"/>
      <c r="V72049" s="122"/>
      <c r="W72049" s="123"/>
      <c r="AC72049" s="123"/>
    </row>
    <row r="72050" spans="5:29" s="2" customFormat="1">
      <c r="E72050" s="120"/>
      <c r="M72050" s="120"/>
      <c r="N72050" s="120"/>
      <c r="U72050" s="121"/>
      <c r="V72050" s="122"/>
      <c r="W72050" s="123"/>
      <c r="AC72050" s="123"/>
    </row>
    <row r="72051" spans="5:29" s="2" customFormat="1">
      <c r="E72051" s="120"/>
      <c r="M72051" s="120"/>
      <c r="N72051" s="120"/>
      <c r="U72051" s="121"/>
      <c r="V72051" s="122"/>
      <c r="W72051" s="123"/>
      <c r="AC72051" s="123"/>
    </row>
    <row r="72052" spans="5:29" s="2" customFormat="1">
      <c r="E72052" s="120"/>
      <c r="M72052" s="120"/>
      <c r="N72052" s="120"/>
      <c r="U72052" s="121"/>
      <c r="V72052" s="122"/>
      <c r="W72052" s="123"/>
      <c r="AC72052" s="123"/>
    </row>
    <row r="72053" spans="5:29" s="2" customFormat="1">
      <c r="E72053" s="120"/>
      <c r="M72053" s="120"/>
      <c r="N72053" s="120"/>
      <c r="U72053" s="121"/>
      <c r="V72053" s="122"/>
      <c r="W72053" s="123"/>
      <c r="AC72053" s="123"/>
    </row>
    <row r="72054" spans="5:29" s="2" customFormat="1">
      <c r="E72054" s="120"/>
      <c r="M72054" s="120"/>
      <c r="N72054" s="120"/>
      <c r="U72054" s="121"/>
      <c r="V72054" s="122"/>
      <c r="W72054" s="123"/>
      <c r="AC72054" s="123"/>
    </row>
    <row r="72055" spans="5:29" s="2" customFormat="1">
      <c r="E72055" s="120"/>
      <c r="M72055" s="120"/>
      <c r="N72055" s="120"/>
      <c r="U72055" s="121"/>
      <c r="V72055" s="122"/>
      <c r="W72055" s="123"/>
      <c r="AC72055" s="123"/>
    </row>
    <row r="72056" spans="5:29" s="2" customFormat="1">
      <c r="E72056" s="120"/>
      <c r="M72056" s="120"/>
      <c r="N72056" s="120"/>
      <c r="U72056" s="121"/>
      <c r="V72056" s="122"/>
      <c r="W72056" s="123"/>
      <c r="AC72056" s="123"/>
    </row>
    <row r="72057" spans="5:29" s="2" customFormat="1">
      <c r="E72057" s="120"/>
      <c r="M72057" s="120"/>
      <c r="N72057" s="120"/>
      <c r="U72057" s="121"/>
      <c r="V72057" s="122"/>
      <c r="W72057" s="123"/>
      <c r="AC72057" s="123"/>
    </row>
    <row r="72058" spans="5:29" s="2" customFormat="1">
      <c r="E72058" s="120"/>
      <c r="M72058" s="120"/>
      <c r="N72058" s="120"/>
      <c r="U72058" s="121"/>
      <c r="V72058" s="122"/>
      <c r="W72058" s="123"/>
      <c r="AC72058" s="123"/>
    </row>
    <row r="72059" spans="5:29" s="2" customFormat="1">
      <c r="E72059" s="120"/>
      <c r="M72059" s="120"/>
      <c r="N72059" s="120"/>
      <c r="U72059" s="121"/>
      <c r="V72059" s="122"/>
      <c r="W72059" s="123"/>
      <c r="AC72059" s="123"/>
    </row>
    <row r="72060" spans="5:29" s="2" customFormat="1">
      <c r="E72060" s="120"/>
      <c r="M72060" s="120"/>
      <c r="N72060" s="120"/>
      <c r="U72060" s="121"/>
      <c r="V72060" s="122"/>
      <c r="W72060" s="123"/>
      <c r="AC72060" s="123"/>
    </row>
    <row r="72061" spans="5:29" s="2" customFormat="1">
      <c r="E72061" s="120"/>
      <c r="M72061" s="120"/>
      <c r="N72061" s="120"/>
      <c r="U72061" s="121"/>
      <c r="V72061" s="122"/>
      <c r="W72061" s="123"/>
      <c r="AC72061" s="123"/>
    </row>
    <row r="72062" spans="5:29" s="2" customFormat="1">
      <c r="E72062" s="120"/>
      <c r="M72062" s="120"/>
      <c r="N72062" s="120"/>
      <c r="U72062" s="121"/>
      <c r="V72062" s="122"/>
      <c r="W72062" s="123"/>
      <c r="AC72062" s="123"/>
    </row>
    <row r="72063" spans="5:29" s="2" customFormat="1">
      <c r="E72063" s="120"/>
      <c r="M72063" s="120"/>
      <c r="N72063" s="120"/>
      <c r="U72063" s="121"/>
      <c r="V72063" s="122"/>
      <c r="W72063" s="123"/>
      <c r="AC72063" s="123"/>
    </row>
    <row r="72064" spans="5:29" s="2" customFormat="1">
      <c r="E72064" s="120"/>
      <c r="M72064" s="120"/>
      <c r="N72064" s="120"/>
      <c r="U72064" s="121"/>
      <c r="V72064" s="122"/>
      <c r="W72064" s="123"/>
      <c r="AC72064" s="123"/>
    </row>
    <row r="72065" spans="5:29" s="2" customFormat="1">
      <c r="E72065" s="120"/>
      <c r="M72065" s="120"/>
      <c r="N72065" s="120"/>
      <c r="U72065" s="121"/>
      <c r="V72065" s="122"/>
      <c r="W72065" s="123"/>
      <c r="AC72065" s="123"/>
    </row>
    <row r="72066" spans="5:29" s="2" customFormat="1">
      <c r="E72066" s="120"/>
      <c r="M72066" s="120"/>
      <c r="N72066" s="120"/>
      <c r="U72066" s="121"/>
      <c r="V72066" s="122"/>
      <c r="W72066" s="123"/>
      <c r="AC72066" s="123"/>
    </row>
    <row r="72067" spans="5:29" s="2" customFormat="1">
      <c r="E72067" s="120"/>
      <c r="M72067" s="120"/>
      <c r="N72067" s="120"/>
      <c r="U72067" s="121"/>
      <c r="V72067" s="122"/>
      <c r="W72067" s="123"/>
      <c r="AC72067" s="123"/>
    </row>
    <row r="72068" spans="5:29" s="2" customFormat="1">
      <c r="E72068" s="120"/>
      <c r="M72068" s="120"/>
      <c r="N72068" s="120"/>
      <c r="U72068" s="121"/>
      <c r="V72068" s="122"/>
      <c r="W72068" s="123"/>
      <c r="AC72068" s="123"/>
    </row>
    <row r="72069" spans="5:29" s="2" customFormat="1">
      <c r="E72069" s="120"/>
      <c r="M72069" s="120"/>
      <c r="N72069" s="120"/>
      <c r="U72069" s="121"/>
      <c r="V72069" s="122"/>
      <c r="W72069" s="123"/>
      <c r="AC72069" s="123"/>
    </row>
    <row r="72070" spans="5:29" s="2" customFormat="1">
      <c r="E72070" s="120"/>
      <c r="M72070" s="120"/>
      <c r="N72070" s="120"/>
      <c r="U72070" s="121"/>
      <c r="V72070" s="122"/>
      <c r="W72070" s="123"/>
      <c r="AC72070" s="123"/>
    </row>
    <row r="72071" spans="5:29" s="2" customFormat="1">
      <c r="E72071" s="120"/>
      <c r="M72071" s="120"/>
      <c r="N72071" s="120"/>
      <c r="U72071" s="121"/>
      <c r="V72071" s="122"/>
      <c r="W72071" s="123"/>
      <c r="AC72071" s="123"/>
    </row>
    <row r="72072" spans="5:29" s="2" customFormat="1">
      <c r="E72072" s="120"/>
      <c r="M72072" s="120"/>
      <c r="N72072" s="120"/>
      <c r="U72072" s="121"/>
      <c r="V72072" s="122"/>
      <c r="W72072" s="123"/>
      <c r="AC72072" s="123"/>
    </row>
    <row r="72073" spans="5:29" s="2" customFormat="1">
      <c r="E72073" s="120"/>
      <c r="M72073" s="120"/>
      <c r="N72073" s="120"/>
      <c r="U72073" s="121"/>
      <c r="V72073" s="122"/>
      <c r="W72073" s="123"/>
      <c r="AC72073" s="123"/>
    </row>
    <row r="72074" spans="5:29" s="2" customFormat="1">
      <c r="E72074" s="120"/>
      <c r="M72074" s="120"/>
      <c r="N72074" s="120"/>
      <c r="U72074" s="121"/>
      <c r="V72074" s="122"/>
      <c r="W72074" s="123"/>
      <c r="AC72074" s="123"/>
    </row>
    <row r="72075" spans="5:29" s="2" customFormat="1">
      <c r="E72075" s="120"/>
      <c r="M72075" s="120"/>
      <c r="N72075" s="120"/>
      <c r="U72075" s="121"/>
      <c r="V72075" s="122"/>
      <c r="W72075" s="123"/>
      <c r="AC72075" s="123"/>
    </row>
    <row r="72076" spans="5:29" s="2" customFormat="1">
      <c r="E72076" s="120"/>
      <c r="M72076" s="120"/>
      <c r="N72076" s="120"/>
      <c r="U72076" s="121"/>
      <c r="V72076" s="122"/>
      <c r="W72076" s="123"/>
      <c r="AC72076" s="123"/>
    </row>
    <row r="72077" spans="5:29" s="2" customFormat="1">
      <c r="E72077" s="120"/>
      <c r="M72077" s="120"/>
      <c r="N72077" s="120"/>
      <c r="U72077" s="121"/>
      <c r="V72077" s="122"/>
      <c r="W72077" s="123"/>
      <c r="AC72077" s="123"/>
    </row>
    <row r="72078" spans="5:29" s="2" customFormat="1">
      <c r="E72078" s="120"/>
      <c r="M72078" s="120"/>
      <c r="N72078" s="120"/>
      <c r="U72078" s="121"/>
      <c r="V72078" s="122"/>
      <c r="W72078" s="123"/>
      <c r="AC72078" s="123"/>
    </row>
    <row r="72079" spans="5:29" s="2" customFormat="1">
      <c r="E72079" s="120"/>
      <c r="M72079" s="120"/>
      <c r="N72079" s="120"/>
      <c r="U72079" s="121"/>
      <c r="V72079" s="122"/>
      <c r="W72079" s="123"/>
      <c r="AC72079" s="123"/>
    </row>
    <row r="72080" spans="5:29" s="2" customFormat="1">
      <c r="E72080" s="120"/>
      <c r="M72080" s="120"/>
      <c r="N72080" s="120"/>
      <c r="U72080" s="121"/>
      <c r="V72080" s="122"/>
      <c r="W72080" s="123"/>
      <c r="AC72080" s="123"/>
    </row>
    <row r="72081" spans="5:29" s="2" customFormat="1">
      <c r="E72081" s="120"/>
      <c r="M72081" s="120"/>
      <c r="N72081" s="120"/>
      <c r="U72081" s="121"/>
      <c r="V72081" s="122"/>
      <c r="W72081" s="123"/>
      <c r="AC72081" s="123"/>
    </row>
    <row r="72082" spans="5:29" s="2" customFormat="1">
      <c r="E72082" s="120"/>
      <c r="M72082" s="120"/>
      <c r="N72082" s="120"/>
      <c r="U72082" s="121"/>
      <c r="V72082" s="122"/>
      <c r="W72082" s="123"/>
      <c r="AC72082" s="123"/>
    </row>
    <row r="72083" spans="5:29" s="2" customFormat="1">
      <c r="E72083" s="120"/>
      <c r="M72083" s="120"/>
      <c r="N72083" s="120"/>
      <c r="U72083" s="121"/>
      <c r="V72083" s="122"/>
      <c r="W72083" s="123"/>
      <c r="AC72083" s="123"/>
    </row>
    <row r="72084" spans="5:29" s="2" customFormat="1">
      <c r="E72084" s="120"/>
      <c r="M72084" s="120"/>
      <c r="N72084" s="120"/>
      <c r="U72084" s="121"/>
      <c r="V72084" s="122"/>
      <c r="W72084" s="123"/>
      <c r="AC72084" s="123"/>
    </row>
    <row r="72085" spans="5:29" s="2" customFormat="1">
      <c r="E72085" s="120"/>
      <c r="M72085" s="120"/>
      <c r="N72085" s="120"/>
      <c r="U72085" s="121"/>
      <c r="V72085" s="122"/>
      <c r="W72085" s="123"/>
      <c r="AC72085" s="123"/>
    </row>
    <row r="72086" spans="5:29" s="2" customFormat="1">
      <c r="E72086" s="120"/>
      <c r="M72086" s="120"/>
      <c r="N72086" s="120"/>
      <c r="U72086" s="121"/>
      <c r="V72086" s="122"/>
      <c r="W72086" s="123"/>
      <c r="AC72086" s="123"/>
    </row>
    <row r="72087" spans="5:29" s="2" customFormat="1">
      <c r="E72087" s="120"/>
      <c r="M72087" s="120"/>
      <c r="N72087" s="120"/>
      <c r="U72087" s="121"/>
      <c r="V72087" s="122"/>
      <c r="W72087" s="123"/>
      <c r="AC72087" s="123"/>
    </row>
    <row r="72088" spans="5:29" s="2" customFormat="1">
      <c r="E72088" s="120"/>
      <c r="M72088" s="120"/>
      <c r="N72088" s="120"/>
      <c r="U72088" s="121"/>
      <c r="V72088" s="122"/>
      <c r="W72088" s="123"/>
      <c r="AC72088" s="123"/>
    </row>
    <row r="72089" spans="5:29" s="2" customFormat="1">
      <c r="E72089" s="120"/>
      <c r="M72089" s="120"/>
      <c r="N72089" s="120"/>
      <c r="U72089" s="121"/>
      <c r="V72089" s="122"/>
      <c r="W72089" s="123"/>
      <c r="AC72089" s="123"/>
    </row>
    <row r="72090" spans="5:29" s="2" customFormat="1">
      <c r="E72090" s="120"/>
      <c r="M72090" s="120"/>
      <c r="N72090" s="120"/>
      <c r="U72090" s="121"/>
      <c r="V72090" s="122"/>
      <c r="W72090" s="123"/>
      <c r="AC72090" s="123"/>
    </row>
    <row r="72091" spans="5:29" s="2" customFormat="1">
      <c r="E72091" s="120"/>
      <c r="M72091" s="120"/>
      <c r="N72091" s="120"/>
      <c r="U72091" s="121"/>
      <c r="V72091" s="122"/>
      <c r="W72091" s="123"/>
      <c r="AC72091" s="123"/>
    </row>
    <row r="72092" spans="5:29" s="2" customFormat="1">
      <c r="E72092" s="120"/>
      <c r="M72092" s="120"/>
      <c r="N72092" s="120"/>
      <c r="U72092" s="121"/>
      <c r="V72092" s="122"/>
      <c r="W72092" s="123"/>
      <c r="AC72092" s="123"/>
    </row>
    <row r="72093" spans="5:29" s="2" customFormat="1">
      <c r="E72093" s="120"/>
      <c r="M72093" s="120"/>
      <c r="N72093" s="120"/>
      <c r="U72093" s="121"/>
      <c r="V72093" s="122"/>
      <c r="W72093" s="123"/>
      <c r="AC72093" s="123"/>
    </row>
    <row r="72094" spans="5:29" s="2" customFormat="1">
      <c r="E72094" s="120"/>
      <c r="M72094" s="120"/>
      <c r="N72094" s="120"/>
      <c r="U72094" s="121"/>
      <c r="V72094" s="122"/>
      <c r="W72094" s="123"/>
      <c r="AC72094" s="123"/>
    </row>
    <row r="72095" spans="5:29" s="2" customFormat="1">
      <c r="E72095" s="120"/>
      <c r="M72095" s="120"/>
      <c r="N72095" s="120"/>
      <c r="U72095" s="121"/>
      <c r="V72095" s="122"/>
      <c r="W72095" s="123"/>
      <c r="AC72095" s="123"/>
    </row>
    <row r="72096" spans="5:29" s="2" customFormat="1">
      <c r="E72096" s="120"/>
      <c r="M72096" s="120"/>
      <c r="N72096" s="120"/>
      <c r="U72096" s="121"/>
      <c r="V72096" s="122"/>
      <c r="W72096" s="123"/>
      <c r="AC72096" s="123"/>
    </row>
    <row r="72097" spans="5:29" s="2" customFormat="1">
      <c r="E72097" s="120"/>
      <c r="M72097" s="120"/>
      <c r="N72097" s="120"/>
      <c r="U72097" s="121"/>
      <c r="V72097" s="122"/>
      <c r="W72097" s="123"/>
      <c r="AC72097" s="123"/>
    </row>
    <row r="72098" spans="5:29" s="2" customFormat="1">
      <c r="E72098" s="120"/>
      <c r="M72098" s="120"/>
      <c r="N72098" s="120"/>
      <c r="U72098" s="121"/>
      <c r="V72098" s="122"/>
      <c r="W72098" s="123"/>
      <c r="AC72098" s="123"/>
    </row>
    <row r="72099" spans="5:29" s="2" customFormat="1">
      <c r="E72099" s="120"/>
      <c r="M72099" s="120"/>
      <c r="N72099" s="120"/>
      <c r="U72099" s="121"/>
      <c r="V72099" s="122"/>
      <c r="W72099" s="123"/>
      <c r="AC72099" s="123"/>
    </row>
    <row r="72100" spans="5:29" s="2" customFormat="1">
      <c r="E72100" s="120"/>
      <c r="M72100" s="120"/>
      <c r="N72100" s="120"/>
      <c r="U72100" s="121"/>
      <c r="V72100" s="122"/>
      <c r="W72100" s="123"/>
      <c r="AC72100" s="123"/>
    </row>
    <row r="72101" spans="5:29" s="2" customFormat="1">
      <c r="E72101" s="120"/>
      <c r="M72101" s="120"/>
      <c r="N72101" s="120"/>
      <c r="U72101" s="121"/>
      <c r="V72101" s="122"/>
      <c r="W72101" s="123"/>
      <c r="AC72101" s="123"/>
    </row>
    <row r="72102" spans="5:29" s="2" customFormat="1">
      <c r="E72102" s="120"/>
      <c r="M72102" s="120"/>
      <c r="N72102" s="120"/>
      <c r="U72102" s="121"/>
      <c r="V72102" s="122"/>
      <c r="W72102" s="123"/>
      <c r="AC72102" s="123"/>
    </row>
    <row r="72103" spans="5:29" s="2" customFormat="1">
      <c r="E72103" s="120"/>
      <c r="M72103" s="120"/>
      <c r="N72103" s="120"/>
      <c r="U72103" s="121"/>
      <c r="V72103" s="122"/>
      <c r="W72103" s="123"/>
      <c r="AC72103" s="123"/>
    </row>
    <row r="72104" spans="5:29" s="2" customFormat="1">
      <c r="E72104" s="120"/>
      <c r="M72104" s="120"/>
      <c r="N72104" s="120"/>
      <c r="U72104" s="121"/>
      <c r="V72104" s="122"/>
      <c r="W72104" s="123"/>
      <c r="AC72104" s="123"/>
    </row>
    <row r="72105" spans="5:29" s="2" customFormat="1">
      <c r="E72105" s="120"/>
      <c r="M72105" s="120"/>
      <c r="N72105" s="120"/>
      <c r="U72105" s="121"/>
      <c r="V72105" s="122"/>
      <c r="W72105" s="123"/>
      <c r="AC72105" s="123"/>
    </row>
    <row r="72106" spans="5:29" s="2" customFormat="1">
      <c r="E72106" s="120"/>
      <c r="M72106" s="120"/>
      <c r="N72106" s="120"/>
      <c r="U72106" s="121"/>
      <c r="V72106" s="122"/>
      <c r="W72106" s="123"/>
      <c r="AC72106" s="123"/>
    </row>
    <row r="72107" spans="5:29" s="2" customFormat="1">
      <c r="E72107" s="120"/>
      <c r="M72107" s="120"/>
      <c r="N72107" s="120"/>
      <c r="U72107" s="121"/>
      <c r="V72107" s="122"/>
      <c r="W72107" s="123"/>
      <c r="AC72107" s="123"/>
    </row>
    <row r="72108" spans="5:29" s="2" customFormat="1">
      <c r="E72108" s="120"/>
      <c r="M72108" s="120"/>
      <c r="N72108" s="120"/>
      <c r="U72108" s="121"/>
      <c r="V72108" s="122"/>
      <c r="W72108" s="123"/>
      <c r="AC72108" s="123"/>
    </row>
    <row r="72109" spans="5:29" s="2" customFormat="1">
      <c r="E72109" s="120"/>
      <c r="M72109" s="120"/>
      <c r="N72109" s="120"/>
      <c r="U72109" s="121"/>
      <c r="V72109" s="122"/>
      <c r="W72109" s="123"/>
      <c r="AC72109" s="123"/>
    </row>
    <row r="72110" spans="5:29" s="2" customFormat="1">
      <c r="E72110" s="120"/>
      <c r="M72110" s="120"/>
      <c r="N72110" s="120"/>
      <c r="U72110" s="121"/>
      <c r="V72110" s="122"/>
      <c r="W72110" s="123"/>
      <c r="AC72110" s="123"/>
    </row>
    <row r="72111" spans="5:29" s="2" customFormat="1">
      <c r="E72111" s="120"/>
      <c r="M72111" s="120"/>
      <c r="N72111" s="120"/>
      <c r="U72111" s="121"/>
      <c r="V72111" s="122"/>
      <c r="W72111" s="123"/>
      <c r="AC72111" s="123"/>
    </row>
    <row r="72112" spans="5:29" s="2" customFormat="1">
      <c r="E72112" s="120"/>
      <c r="M72112" s="120"/>
      <c r="N72112" s="120"/>
      <c r="U72112" s="121"/>
      <c r="V72112" s="122"/>
      <c r="W72112" s="123"/>
      <c r="AC72112" s="123"/>
    </row>
    <row r="72113" spans="5:29" s="2" customFormat="1">
      <c r="E72113" s="120"/>
      <c r="M72113" s="120"/>
      <c r="N72113" s="120"/>
      <c r="U72113" s="121"/>
      <c r="V72113" s="122"/>
      <c r="W72113" s="123"/>
      <c r="AC72113" s="123"/>
    </row>
    <row r="72114" spans="5:29" s="2" customFormat="1">
      <c r="E72114" s="120"/>
      <c r="M72114" s="120"/>
      <c r="N72114" s="120"/>
      <c r="U72114" s="121"/>
      <c r="V72114" s="122"/>
      <c r="W72114" s="123"/>
      <c r="AC72114" s="123"/>
    </row>
    <row r="72115" spans="5:29" s="2" customFormat="1">
      <c r="E72115" s="120"/>
      <c r="M72115" s="120"/>
      <c r="N72115" s="120"/>
      <c r="U72115" s="121"/>
      <c r="V72115" s="122"/>
      <c r="W72115" s="123"/>
      <c r="AC72115" s="123"/>
    </row>
    <row r="72116" spans="5:29" s="2" customFormat="1">
      <c r="E72116" s="120"/>
      <c r="M72116" s="120"/>
      <c r="N72116" s="120"/>
      <c r="U72116" s="121"/>
      <c r="V72116" s="122"/>
      <c r="W72116" s="123"/>
      <c r="AC72116" s="123"/>
    </row>
    <row r="72117" spans="5:29" s="2" customFormat="1">
      <c r="E72117" s="120"/>
      <c r="M72117" s="120"/>
      <c r="N72117" s="120"/>
      <c r="U72117" s="121"/>
      <c r="V72117" s="122"/>
      <c r="W72117" s="123"/>
      <c r="AC72117" s="123"/>
    </row>
    <row r="72118" spans="5:29" s="2" customFormat="1">
      <c r="E72118" s="120"/>
      <c r="M72118" s="120"/>
      <c r="N72118" s="120"/>
      <c r="U72118" s="121"/>
      <c r="V72118" s="122"/>
      <c r="W72118" s="123"/>
      <c r="AC72118" s="123"/>
    </row>
    <row r="72119" spans="5:29" s="2" customFormat="1">
      <c r="E72119" s="120"/>
      <c r="M72119" s="120"/>
      <c r="N72119" s="120"/>
      <c r="U72119" s="121"/>
      <c r="V72119" s="122"/>
      <c r="W72119" s="123"/>
      <c r="AC72119" s="123"/>
    </row>
    <row r="72120" spans="5:29" s="2" customFormat="1">
      <c r="E72120" s="120"/>
      <c r="M72120" s="120"/>
      <c r="N72120" s="120"/>
      <c r="U72120" s="121"/>
      <c r="V72120" s="122"/>
      <c r="W72120" s="123"/>
      <c r="AC72120" s="123"/>
    </row>
    <row r="72121" spans="5:29" s="2" customFormat="1">
      <c r="E72121" s="120"/>
      <c r="M72121" s="120"/>
      <c r="N72121" s="120"/>
      <c r="U72121" s="121"/>
      <c r="V72121" s="122"/>
      <c r="W72121" s="123"/>
      <c r="AC72121" s="123"/>
    </row>
    <row r="72122" spans="5:29" s="2" customFormat="1">
      <c r="E72122" s="120"/>
      <c r="M72122" s="120"/>
      <c r="N72122" s="120"/>
      <c r="U72122" s="121"/>
      <c r="V72122" s="122"/>
      <c r="W72122" s="123"/>
      <c r="AC72122" s="123"/>
    </row>
    <row r="72123" spans="5:29" s="2" customFormat="1">
      <c r="E72123" s="120"/>
      <c r="M72123" s="120"/>
      <c r="N72123" s="120"/>
      <c r="U72123" s="121"/>
      <c r="V72123" s="122"/>
      <c r="W72123" s="123"/>
      <c r="AC72123" s="123"/>
    </row>
    <row r="72124" spans="5:29" s="2" customFormat="1">
      <c r="E72124" s="120"/>
      <c r="M72124" s="120"/>
      <c r="N72124" s="120"/>
      <c r="U72124" s="121"/>
      <c r="V72124" s="122"/>
      <c r="W72124" s="123"/>
      <c r="AC72124" s="123"/>
    </row>
    <row r="72125" spans="5:29" s="2" customFormat="1">
      <c r="E72125" s="120"/>
      <c r="M72125" s="120"/>
      <c r="N72125" s="120"/>
      <c r="U72125" s="121"/>
      <c r="V72125" s="122"/>
      <c r="W72125" s="123"/>
      <c r="AC72125" s="123"/>
    </row>
    <row r="72126" spans="5:29" s="2" customFormat="1">
      <c r="E72126" s="120"/>
      <c r="M72126" s="120"/>
      <c r="N72126" s="120"/>
      <c r="U72126" s="121"/>
      <c r="V72126" s="122"/>
      <c r="W72126" s="123"/>
      <c r="AC72126" s="123"/>
    </row>
    <row r="72127" spans="5:29" s="2" customFormat="1">
      <c r="E72127" s="120"/>
      <c r="M72127" s="120"/>
      <c r="N72127" s="120"/>
      <c r="U72127" s="121"/>
      <c r="V72127" s="122"/>
      <c r="W72127" s="123"/>
      <c r="AC72127" s="123"/>
    </row>
    <row r="72128" spans="5:29" s="2" customFormat="1">
      <c r="E72128" s="120"/>
      <c r="M72128" s="120"/>
      <c r="N72128" s="120"/>
      <c r="U72128" s="121"/>
      <c r="V72128" s="122"/>
      <c r="W72128" s="123"/>
      <c r="AC72128" s="123"/>
    </row>
    <row r="72129" spans="5:29" s="2" customFormat="1">
      <c r="E72129" s="120"/>
      <c r="M72129" s="120"/>
      <c r="N72129" s="120"/>
      <c r="U72129" s="121"/>
      <c r="V72129" s="122"/>
      <c r="W72129" s="123"/>
      <c r="AC72129" s="123"/>
    </row>
    <row r="72130" spans="5:29" s="2" customFormat="1">
      <c r="E72130" s="120"/>
      <c r="M72130" s="120"/>
      <c r="N72130" s="120"/>
      <c r="U72130" s="121"/>
      <c r="V72130" s="122"/>
      <c r="W72130" s="123"/>
      <c r="AC72130" s="123"/>
    </row>
    <row r="72131" spans="5:29" s="2" customFormat="1">
      <c r="E72131" s="120"/>
      <c r="M72131" s="120"/>
      <c r="N72131" s="120"/>
      <c r="U72131" s="121"/>
      <c r="V72131" s="122"/>
      <c r="W72131" s="123"/>
      <c r="AC72131" s="123"/>
    </row>
    <row r="72132" spans="5:29" s="2" customFormat="1">
      <c r="E72132" s="120"/>
      <c r="M72132" s="120"/>
      <c r="N72132" s="120"/>
      <c r="U72132" s="121"/>
      <c r="V72132" s="122"/>
      <c r="W72132" s="123"/>
      <c r="AC72132" s="123"/>
    </row>
    <row r="72133" spans="5:29" s="2" customFormat="1">
      <c r="E72133" s="120"/>
      <c r="M72133" s="120"/>
      <c r="N72133" s="120"/>
      <c r="U72133" s="121"/>
      <c r="V72133" s="122"/>
      <c r="W72133" s="123"/>
      <c r="AC72133" s="123"/>
    </row>
    <row r="72134" spans="5:29" s="2" customFormat="1">
      <c r="E72134" s="120"/>
      <c r="M72134" s="120"/>
      <c r="N72134" s="120"/>
      <c r="U72134" s="121"/>
      <c r="V72134" s="122"/>
      <c r="W72134" s="123"/>
      <c r="AC72134" s="123"/>
    </row>
    <row r="72135" spans="5:29" s="2" customFormat="1">
      <c r="E72135" s="120"/>
      <c r="M72135" s="120"/>
      <c r="N72135" s="120"/>
      <c r="U72135" s="121"/>
      <c r="V72135" s="122"/>
      <c r="W72135" s="123"/>
      <c r="AC72135" s="123"/>
    </row>
    <row r="72136" spans="5:29" s="2" customFormat="1">
      <c r="E72136" s="120"/>
      <c r="M72136" s="120"/>
      <c r="N72136" s="120"/>
      <c r="U72136" s="121"/>
      <c r="V72136" s="122"/>
      <c r="W72136" s="123"/>
      <c r="AC72136" s="123"/>
    </row>
    <row r="72137" spans="5:29" s="2" customFormat="1">
      <c r="E72137" s="120"/>
      <c r="M72137" s="120"/>
      <c r="N72137" s="120"/>
      <c r="U72137" s="121"/>
      <c r="V72137" s="122"/>
      <c r="W72137" s="123"/>
      <c r="AC72137" s="123"/>
    </row>
    <row r="72138" spans="5:29" s="2" customFormat="1">
      <c r="E72138" s="120"/>
      <c r="M72138" s="120"/>
      <c r="N72138" s="120"/>
      <c r="U72138" s="121"/>
      <c r="V72138" s="122"/>
      <c r="W72138" s="123"/>
      <c r="AC72138" s="123"/>
    </row>
    <row r="72139" spans="5:29" s="2" customFormat="1">
      <c r="E72139" s="120"/>
      <c r="M72139" s="120"/>
      <c r="N72139" s="120"/>
      <c r="U72139" s="121"/>
      <c r="V72139" s="122"/>
      <c r="W72139" s="123"/>
      <c r="AC72139" s="123"/>
    </row>
    <row r="72140" spans="5:29" s="2" customFormat="1">
      <c r="E72140" s="120"/>
      <c r="M72140" s="120"/>
      <c r="N72140" s="120"/>
      <c r="U72140" s="121"/>
      <c r="V72140" s="122"/>
      <c r="W72140" s="123"/>
      <c r="AC72140" s="123"/>
    </row>
    <row r="72141" spans="5:29" s="2" customFormat="1">
      <c r="E72141" s="120"/>
      <c r="M72141" s="120"/>
      <c r="N72141" s="120"/>
      <c r="U72141" s="121"/>
      <c r="V72141" s="122"/>
      <c r="W72141" s="123"/>
      <c r="AC72141" s="123"/>
    </row>
    <row r="72142" spans="5:29" s="2" customFormat="1">
      <c r="E72142" s="120"/>
      <c r="M72142" s="120"/>
      <c r="N72142" s="120"/>
      <c r="U72142" s="121"/>
      <c r="V72142" s="122"/>
      <c r="W72142" s="123"/>
      <c r="AC72142" s="123"/>
    </row>
    <row r="72143" spans="5:29" s="2" customFormat="1">
      <c r="E72143" s="120"/>
      <c r="M72143" s="120"/>
      <c r="N72143" s="120"/>
      <c r="U72143" s="121"/>
      <c r="V72143" s="122"/>
      <c r="W72143" s="123"/>
      <c r="AC72143" s="123"/>
    </row>
    <row r="72144" spans="5:29" s="2" customFormat="1">
      <c r="E72144" s="120"/>
      <c r="M72144" s="120"/>
      <c r="N72144" s="120"/>
      <c r="U72144" s="121"/>
      <c r="V72144" s="122"/>
      <c r="W72144" s="123"/>
      <c r="AC72144" s="123"/>
    </row>
    <row r="72145" spans="5:29" s="2" customFormat="1">
      <c r="E72145" s="120"/>
      <c r="M72145" s="120"/>
      <c r="N72145" s="120"/>
      <c r="U72145" s="121"/>
      <c r="V72145" s="122"/>
      <c r="W72145" s="123"/>
      <c r="AC72145" s="123"/>
    </row>
    <row r="72146" spans="5:29" s="2" customFormat="1">
      <c r="E72146" s="120"/>
      <c r="M72146" s="120"/>
      <c r="N72146" s="120"/>
      <c r="U72146" s="121"/>
      <c r="V72146" s="122"/>
      <c r="W72146" s="123"/>
      <c r="AC72146" s="123"/>
    </row>
    <row r="72147" spans="5:29" s="2" customFormat="1">
      <c r="E72147" s="120"/>
      <c r="M72147" s="120"/>
      <c r="N72147" s="120"/>
      <c r="U72147" s="121"/>
      <c r="V72147" s="122"/>
      <c r="W72147" s="123"/>
      <c r="AC72147" s="123"/>
    </row>
    <row r="72148" spans="5:29" s="2" customFormat="1">
      <c r="E72148" s="120"/>
      <c r="M72148" s="120"/>
      <c r="N72148" s="120"/>
      <c r="U72148" s="121"/>
      <c r="V72148" s="122"/>
      <c r="W72148" s="123"/>
      <c r="AC72148" s="123"/>
    </row>
    <row r="72149" spans="5:29" s="2" customFormat="1">
      <c r="E72149" s="120"/>
      <c r="M72149" s="120"/>
      <c r="N72149" s="120"/>
      <c r="U72149" s="121"/>
      <c r="V72149" s="122"/>
      <c r="W72149" s="123"/>
      <c r="AC72149" s="123"/>
    </row>
    <row r="72150" spans="5:29" s="2" customFormat="1">
      <c r="E72150" s="120"/>
      <c r="M72150" s="120"/>
      <c r="N72150" s="120"/>
      <c r="U72150" s="121"/>
      <c r="V72150" s="122"/>
      <c r="W72150" s="123"/>
      <c r="AC72150" s="123"/>
    </row>
    <row r="72151" spans="5:29" s="2" customFormat="1">
      <c r="E72151" s="120"/>
      <c r="M72151" s="120"/>
      <c r="N72151" s="120"/>
      <c r="U72151" s="121"/>
      <c r="V72151" s="122"/>
      <c r="W72151" s="123"/>
      <c r="AC72151" s="123"/>
    </row>
    <row r="72152" spans="5:29" s="2" customFormat="1">
      <c r="E72152" s="120"/>
      <c r="M72152" s="120"/>
      <c r="N72152" s="120"/>
      <c r="U72152" s="121"/>
      <c r="V72152" s="122"/>
      <c r="W72152" s="123"/>
      <c r="AC72152" s="123"/>
    </row>
    <row r="72153" spans="5:29" s="2" customFormat="1">
      <c r="E72153" s="120"/>
      <c r="M72153" s="120"/>
      <c r="N72153" s="120"/>
      <c r="U72153" s="121"/>
      <c r="V72153" s="122"/>
      <c r="W72153" s="123"/>
      <c r="AC72153" s="123"/>
    </row>
    <row r="72154" spans="5:29" s="2" customFormat="1">
      <c r="E72154" s="120"/>
      <c r="M72154" s="120"/>
      <c r="N72154" s="120"/>
      <c r="U72154" s="121"/>
      <c r="V72154" s="122"/>
      <c r="W72154" s="123"/>
      <c r="AC72154" s="123"/>
    </row>
    <row r="72155" spans="5:29" s="2" customFormat="1">
      <c r="E72155" s="120"/>
      <c r="M72155" s="120"/>
      <c r="N72155" s="120"/>
      <c r="U72155" s="121"/>
      <c r="V72155" s="122"/>
      <c r="W72155" s="123"/>
      <c r="AC72155" s="123"/>
    </row>
    <row r="72156" spans="5:29" s="2" customFormat="1">
      <c r="E72156" s="120"/>
      <c r="M72156" s="120"/>
      <c r="N72156" s="120"/>
      <c r="U72156" s="121"/>
      <c r="V72156" s="122"/>
      <c r="W72156" s="123"/>
      <c r="AC72156" s="123"/>
    </row>
    <row r="72157" spans="5:29" s="2" customFormat="1">
      <c r="E72157" s="120"/>
      <c r="M72157" s="120"/>
      <c r="N72157" s="120"/>
      <c r="U72157" s="121"/>
      <c r="V72157" s="122"/>
      <c r="W72157" s="123"/>
      <c r="AC72157" s="123"/>
    </row>
    <row r="72158" spans="5:29" s="2" customFormat="1">
      <c r="E72158" s="120"/>
      <c r="M72158" s="120"/>
      <c r="N72158" s="120"/>
      <c r="U72158" s="121"/>
      <c r="V72158" s="122"/>
      <c r="W72158" s="123"/>
      <c r="AC72158" s="123"/>
    </row>
    <row r="72159" spans="5:29" s="2" customFormat="1">
      <c r="E72159" s="120"/>
      <c r="M72159" s="120"/>
      <c r="N72159" s="120"/>
      <c r="U72159" s="121"/>
      <c r="V72159" s="122"/>
      <c r="W72159" s="123"/>
      <c r="AC72159" s="123"/>
    </row>
    <row r="72160" spans="5:29" s="2" customFormat="1">
      <c r="E72160" s="120"/>
      <c r="M72160" s="120"/>
      <c r="N72160" s="120"/>
      <c r="U72160" s="121"/>
      <c r="V72160" s="122"/>
      <c r="W72160" s="123"/>
      <c r="AC72160" s="123"/>
    </row>
    <row r="72161" spans="5:29" s="2" customFormat="1">
      <c r="E72161" s="120"/>
      <c r="M72161" s="120"/>
      <c r="N72161" s="120"/>
      <c r="U72161" s="121"/>
      <c r="V72161" s="122"/>
      <c r="W72161" s="123"/>
      <c r="AC72161" s="123"/>
    </row>
    <row r="72162" spans="5:29" s="2" customFormat="1">
      <c r="E72162" s="120"/>
      <c r="M72162" s="120"/>
      <c r="N72162" s="120"/>
      <c r="U72162" s="121"/>
      <c r="V72162" s="122"/>
      <c r="W72162" s="123"/>
      <c r="AC72162" s="123"/>
    </row>
    <row r="72163" spans="5:29" s="2" customFormat="1">
      <c r="E72163" s="120"/>
      <c r="M72163" s="120"/>
      <c r="N72163" s="120"/>
      <c r="U72163" s="121"/>
      <c r="V72163" s="122"/>
      <c r="W72163" s="123"/>
      <c r="AC72163" s="123"/>
    </row>
    <row r="72164" spans="5:29" s="2" customFormat="1">
      <c r="E72164" s="120"/>
      <c r="M72164" s="120"/>
      <c r="N72164" s="120"/>
      <c r="U72164" s="121"/>
      <c r="V72164" s="122"/>
      <c r="W72164" s="123"/>
      <c r="AC72164" s="123"/>
    </row>
    <row r="72165" spans="5:29" s="2" customFormat="1">
      <c r="E72165" s="120"/>
      <c r="M72165" s="120"/>
      <c r="N72165" s="120"/>
      <c r="U72165" s="121"/>
      <c r="V72165" s="122"/>
      <c r="W72165" s="123"/>
      <c r="AC72165" s="123"/>
    </row>
    <row r="72166" spans="5:29" s="2" customFormat="1">
      <c r="E72166" s="120"/>
      <c r="M72166" s="120"/>
      <c r="N72166" s="120"/>
      <c r="U72166" s="121"/>
      <c r="V72166" s="122"/>
      <c r="W72166" s="123"/>
      <c r="AC72166" s="123"/>
    </row>
    <row r="72167" spans="5:29" s="2" customFormat="1">
      <c r="E72167" s="120"/>
      <c r="M72167" s="120"/>
      <c r="N72167" s="120"/>
      <c r="U72167" s="121"/>
      <c r="V72167" s="122"/>
      <c r="W72167" s="123"/>
      <c r="AC72167" s="123"/>
    </row>
    <row r="72168" spans="5:29" s="2" customFormat="1">
      <c r="E72168" s="120"/>
      <c r="M72168" s="120"/>
      <c r="N72168" s="120"/>
      <c r="U72168" s="121"/>
      <c r="V72168" s="122"/>
      <c r="W72168" s="123"/>
      <c r="AC72168" s="123"/>
    </row>
    <row r="72169" spans="5:29" s="2" customFormat="1">
      <c r="E72169" s="120"/>
      <c r="M72169" s="120"/>
      <c r="N72169" s="120"/>
      <c r="U72169" s="121"/>
      <c r="V72169" s="122"/>
      <c r="W72169" s="123"/>
      <c r="AC72169" s="123"/>
    </row>
    <row r="72170" spans="5:29" s="2" customFormat="1">
      <c r="E72170" s="120"/>
      <c r="M72170" s="120"/>
      <c r="N72170" s="120"/>
      <c r="U72170" s="121"/>
      <c r="V72170" s="122"/>
      <c r="W72170" s="123"/>
      <c r="AC72170" s="123"/>
    </row>
    <row r="72171" spans="5:29" s="2" customFormat="1">
      <c r="E72171" s="120"/>
      <c r="M72171" s="120"/>
      <c r="N72171" s="120"/>
      <c r="U72171" s="121"/>
      <c r="V72171" s="122"/>
      <c r="W72171" s="123"/>
      <c r="AC72171" s="123"/>
    </row>
    <row r="72172" spans="5:29" s="2" customFormat="1">
      <c r="E72172" s="120"/>
      <c r="M72172" s="120"/>
      <c r="N72172" s="120"/>
      <c r="U72172" s="121"/>
      <c r="V72172" s="122"/>
      <c r="W72172" s="123"/>
      <c r="AC72172" s="123"/>
    </row>
    <row r="72173" spans="5:29" s="2" customFormat="1">
      <c r="E72173" s="120"/>
      <c r="M72173" s="120"/>
      <c r="N72173" s="120"/>
      <c r="U72173" s="121"/>
      <c r="V72173" s="122"/>
      <c r="W72173" s="123"/>
      <c r="AC72173" s="123"/>
    </row>
    <row r="72174" spans="5:29" s="2" customFormat="1">
      <c r="E72174" s="120"/>
      <c r="M72174" s="120"/>
      <c r="N72174" s="120"/>
      <c r="U72174" s="121"/>
      <c r="V72174" s="122"/>
      <c r="W72174" s="123"/>
      <c r="AC72174" s="123"/>
    </row>
    <row r="72175" spans="5:29" s="2" customFormat="1">
      <c r="E72175" s="120"/>
      <c r="M72175" s="120"/>
      <c r="N72175" s="120"/>
      <c r="U72175" s="121"/>
      <c r="V72175" s="122"/>
      <c r="W72175" s="123"/>
      <c r="AC72175" s="123"/>
    </row>
    <row r="72176" spans="5:29" s="2" customFormat="1">
      <c r="E72176" s="120"/>
      <c r="M72176" s="120"/>
      <c r="N72176" s="120"/>
      <c r="U72176" s="121"/>
      <c r="V72176" s="122"/>
      <c r="W72176" s="123"/>
      <c r="AC72176" s="123"/>
    </row>
    <row r="72177" spans="5:29" s="2" customFormat="1">
      <c r="E72177" s="120"/>
      <c r="M72177" s="120"/>
      <c r="N72177" s="120"/>
      <c r="U72177" s="121"/>
      <c r="V72177" s="122"/>
      <c r="W72177" s="123"/>
      <c r="AC72177" s="123"/>
    </row>
    <row r="72178" spans="5:29" s="2" customFormat="1">
      <c r="E72178" s="120"/>
      <c r="M72178" s="120"/>
      <c r="N72178" s="120"/>
      <c r="U72178" s="121"/>
      <c r="V72178" s="122"/>
      <c r="W72178" s="123"/>
      <c r="AC72178" s="123"/>
    </row>
    <row r="72179" spans="5:29" s="2" customFormat="1">
      <c r="E72179" s="120"/>
      <c r="M72179" s="120"/>
      <c r="N72179" s="120"/>
      <c r="U72179" s="121"/>
      <c r="V72179" s="122"/>
      <c r="W72179" s="123"/>
      <c r="AC72179" s="123"/>
    </row>
    <row r="72180" spans="5:29" s="2" customFormat="1">
      <c r="E72180" s="120"/>
      <c r="M72180" s="120"/>
      <c r="N72180" s="120"/>
      <c r="U72180" s="121"/>
      <c r="V72180" s="122"/>
      <c r="W72180" s="123"/>
      <c r="AC72180" s="123"/>
    </row>
    <row r="72181" spans="5:29" s="2" customFormat="1">
      <c r="E72181" s="120"/>
      <c r="M72181" s="120"/>
      <c r="N72181" s="120"/>
      <c r="U72181" s="121"/>
      <c r="V72181" s="122"/>
      <c r="W72181" s="123"/>
      <c r="AC72181" s="123"/>
    </row>
    <row r="72182" spans="5:29" s="2" customFormat="1">
      <c r="E72182" s="120"/>
      <c r="M72182" s="120"/>
      <c r="N72182" s="120"/>
      <c r="U72182" s="121"/>
      <c r="V72182" s="122"/>
      <c r="W72182" s="123"/>
      <c r="AC72182" s="123"/>
    </row>
    <row r="72183" spans="5:29" s="2" customFormat="1">
      <c r="E72183" s="120"/>
      <c r="M72183" s="120"/>
      <c r="N72183" s="120"/>
      <c r="U72183" s="121"/>
      <c r="V72183" s="122"/>
      <c r="W72183" s="123"/>
      <c r="AC72183" s="123"/>
    </row>
    <row r="72184" spans="5:29" s="2" customFormat="1">
      <c r="E72184" s="120"/>
      <c r="M72184" s="120"/>
      <c r="N72184" s="120"/>
      <c r="U72184" s="121"/>
      <c r="V72184" s="122"/>
      <c r="W72184" s="123"/>
      <c r="AC72184" s="123"/>
    </row>
    <row r="72185" spans="5:29" s="2" customFormat="1">
      <c r="E72185" s="120"/>
      <c r="M72185" s="120"/>
      <c r="N72185" s="120"/>
      <c r="U72185" s="121"/>
      <c r="V72185" s="122"/>
      <c r="W72185" s="123"/>
      <c r="AC72185" s="123"/>
    </row>
    <row r="72186" spans="5:29" s="2" customFormat="1">
      <c r="E72186" s="120"/>
      <c r="M72186" s="120"/>
      <c r="N72186" s="120"/>
      <c r="U72186" s="121"/>
      <c r="V72186" s="122"/>
      <c r="W72186" s="123"/>
      <c r="AC72186" s="123"/>
    </row>
    <row r="72187" spans="5:29" s="2" customFormat="1">
      <c r="E72187" s="120"/>
      <c r="M72187" s="120"/>
      <c r="N72187" s="120"/>
      <c r="U72187" s="121"/>
      <c r="V72187" s="122"/>
      <c r="W72187" s="123"/>
      <c r="AC72187" s="123"/>
    </row>
    <row r="72188" spans="5:29" s="2" customFormat="1">
      <c r="E72188" s="120"/>
      <c r="M72188" s="120"/>
      <c r="N72188" s="120"/>
      <c r="U72188" s="121"/>
      <c r="V72188" s="122"/>
      <c r="W72188" s="123"/>
      <c r="AC72188" s="123"/>
    </row>
    <row r="72189" spans="5:29" s="2" customFormat="1">
      <c r="E72189" s="120"/>
      <c r="M72189" s="120"/>
      <c r="N72189" s="120"/>
      <c r="U72189" s="121"/>
      <c r="V72189" s="122"/>
      <c r="W72189" s="123"/>
      <c r="AC72189" s="123"/>
    </row>
    <row r="72190" spans="5:29" s="2" customFormat="1">
      <c r="E72190" s="120"/>
      <c r="M72190" s="120"/>
      <c r="N72190" s="120"/>
      <c r="U72190" s="121"/>
      <c r="V72190" s="122"/>
      <c r="W72190" s="123"/>
      <c r="AC72190" s="123"/>
    </row>
    <row r="72191" spans="5:29" s="2" customFormat="1">
      <c r="E72191" s="120"/>
      <c r="M72191" s="120"/>
      <c r="N72191" s="120"/>
      <c r="U72191" s="121"/>
      <c r="V72191" s="122"/>
      <c r="W72191" s="123"/>
      <c r="AC72191" s="123"/>
    </row>
    <row r="72192" spans="5:29" s="2" customFormat="1">
      <c r="E72192" s="120"/>
      <c r="M72192" s="120"/>
      <c r="N72192" s="120"/>
      <c r="U72192" s="121"/>
      <c r="V72192" s="122"/>
      <c r="W72192" s="123"/>
      <c r="AC72192" s="123"/>
    </row>
    <row r="72193" spans="5:29" s="2" customFormat="1">
      <c r="E72193" s="120"/>
      <c r="M72193" s="120"/>
      <c r="N72193" s="120"/>
      <c r="U72193" s="121"/>
      <c r="V72193" s="122"/>
      <c r="W72193" s="123"/>
      <c r="AC72193" s="123"/>
    </row>
    <row r="72194" spans="5:29" s="2" customFormat="1">
      <c r="E72194" s="120"/>
      <c r="M72194" s="120"/>
      <c r="N72194" s="120"/>
      <c r="U72194" s="121"/>
      <c r="V72194" s="122"/>
      <c r="W72194" s="123"/>
      <c r="AC72194" s="123"/>
    </row>
    <row r="72195" spans="5:29" s="2" customFormat="1">
      <c r="E72195" s="120"/>
      <c r="M72195" s="120"/>
      <c r="N72195" s="120"/>
      <c r="U72195" s="121"/>
      <c r="V72195" s="122"/>
      <c r="W72195" s="123"/>
      <c r="AC72195" s="123"/>
    </row>
    <row r="72196" spans="5:29" s="2" customFormat="1">
      <c r="E72196" s="120"/>
      <c r="M72196" s="120"/>
      <c r="N72196" s="120"/>
      <c r="U72196" s="121"/>
      <c r="V72196" s="122"/>
      <c r="W72196" s="123"/>
      <c r="AC72196" s="123"/>
    </row>
    <row r="72197" spans="5:29" s="2" customFormat="1">
      <c r="E72197" s="120"/>
      <c r="M72197" s="120"/>
      <c r="N72197" s="120"/>
      <c r="U72197" s="121"/>
      <c r="V72197" s="122"/>
      <c r="W72197" s="123"/>
      <c r="AC72197" s="123"/>
    </row>
    <row r="72198" spans="5:29" s="2" customFormat="1">
      <c r="E72198" s="120"/>
      <c r="M72198" s="120"/>
      <c r="N72198" s="120"/>
      <c r="U72198" s="121"/>
      <c r="V72198" s="122"/>
      <c r="W72198" s="123"/>
      <c r="AC72198" s="123"/>
    </row>
    <row r="72199" spans="5:29" s="2" customFormat="1">
      <c r="E72199" s="120"/>
      <c r="M72199" s="120"/>
      <c r="N72199" s="120"/>
      <c r="U72199" s="121"/>
      <c r="V72199" s="122"/>
      <c r="W72199" s="123"/>
      <c r="AC72199" s="123"/>
    </row>
    <row r="72200" spans="5:29" s="2" customFormat="1">
      <c r="E72200" s="120"/>
      <c r="M72200" s="120"/>
      <c r="N72200" s="120"/>
      <c r="U72200" s="121"/>
      <c r="V72200" s="122"/>
      <c r="W72200" s="123"/>
      <c r="AC72200" s="123"/>
    </row>
    <row r="72201" spans="5:29" s="2" customFormat="1">
      <c r="E72201" s="120"/>
      <c r="M72201" s="120"/>
      <c r="N72201" s="120"/>
      <c r="U72201" s="121"/>
      <c r="V72201" s="122"/>
      <c r="W72201" s="123"/>
      <c r="AC72201" s="123"/>
    </row>
    <row r="72202" spans="5:29" s="2" customFormat="1">
      <c r="E72202" s="120"/>
      <c r="M72202" s="120"/>
      <c r="N72202" s="120"/>
      <c r="U72202" s="121"/>
      <c r="V72202" s="122"/>
      <c r="W72202" s="123"/>
      <c r="AC72202" s="123"/>
    </row>
    <row r="72203" spans="5:29" s="2" customFormat="1">
      <c r="E72203" s="120"/>
      <c r="M72203" s="120"/>
      <c r="N72203" s="120"/>
      <c r="U72203" s="121"/>
      <c r="V72203" s="122"/>
      <c r="W72203" s="123"/>
      <c r="AC72203" s="123"/>
    </row>
    <row r="72204" spans="5:29" s="2" customFormat="1">
      <c r="E72204" s="120"/>
      <c r="M72204" s="120"/>
      <c r="N72204" s="120"/>
      <c r="U72204" s="121"/>
      <c r="V72204" s="122"/>
      <c r="W72204" s="123"/>
      <c r="AC72204" s="123"/>
    </row>
    <row r="72205" spans="5:29" s="2" customFormat="1">
      <c r="E72205" s="120"/>
      <c r="M72205" s="120"/>
      <c r="N72205" s="120"/>
      <c r="U72205" s="121"/>
      <c r="V72205" s="122"/>
      <c r="W72205" s="123"/>
      <c r="AC72205" s="123"/>
    </row>
    <row r="72206" spans="5:29" s="2" customFormat="1">
      <c r="E72206" s="120"/>
      <c r="M72206" s="120"/>
      <c r="N72206" s="120"/>
      <c r="U72206" s="121"/>
      <c r="V72206" s="122"/>
      <c r="W72206" s="123"/>
      <c r="AC72206" s="123"/>
    </row>
    <row r="72207" spans="5:29" s="2" customFormat="1">
      <c r="E72207" s="120"/>
      <c r="M72207" s="120"/>
      <c r="N72207" s="120"/>
      <c r="U72207" s="121"/>
      <c r="V72207" s="122"/>
      <c r="W72207" s="123"/>
      <c r="AC72207" s="123"/>
    </row>
    <row r="72208" spans="5:29" s="2" customFormat="1">
      <c r="E72208" s="120"/>
      <c r="M72208" s="120"/>
      <c r="N72208" s="120"/>
      <c r="U72208" s="121"/>
      <c r="V72208" s="122"/>
      <c r="W72208" s="123"/>
      <c r="AC72208" s="123"/>
    </row>
    <row r="72209" spans="5:29" s="2" customFormat="1">
      <c r="E72209" s="120"/>
      <c r="M72209" s="120"/>
      <c r="N72209" s="120"/>
      <c r="U72209" s="121"/>
      <c r="V72209" s="122"/>
      <c r="W72209" s="123"/>
      <c r="AC72209" s="123"/>
    </row>
    <row r="72210" spans="5:29" s="2" customFormat="1">
      <c r="E72210" s="120"/>
      <c r="M72210" s="120"/>
      <c r="N72210" s="120"/>
      <c r="U72210" s="121"/>
      <c r="V72210" s="122"/>
      <c r="W72210" s="123"/>
      <c r="AC72210" s="123"/>
    </row>
    <row r="72211" spans="5:29" s="2" customFormat="1">
      <c r="E72211" s="120"/>
      <c r="M72211" s="120"/>
      <c r="N72211" s="120"/>
      <c r="U72211" s="121"/>
      <c r="V72211" s="122"/>
      <c r="W72211" s="123"/>
      <c r="AC72211" s="123"/>
    </row>
    <row r="72212" spans="5:29" s="2" customFormat="1">
      <c r="E72212" s="120"/>
      <c r="M72212" s="120"/>
      <c r="N72212" s="120"/>
      <c r="U72212" s="121"/>
      <c r="V72212" s="122"/>
      <c r="W72212" s="123"/>
      <c r="AC72212" s="123"/>
    </row>
    <row r="72213" spans="5:29" s="2" customFormat="1">
      <c r="E72213" s="120"/>
      <c r="M72213" s="120"/>
      <c r="N72213" s="120"/>
      <c r="U72213" s="121"/>
      <c r="V72213" s="122"/>
      <c r="W72213" s="123"/>
      <c r="AC72213" s="123"/>
    </row>
    <row r="72214" spans="5:29" s="2" customFormat="1">
      <c r="E72214" s="120"/>
      <c r="M72214" s="120"/>
      <c r="N72214" s="120"/>
      <c r="U72214" s="121"/>
      <c r="V72214" s="122"/>
      <c r="W72214" s="123"/>
      <c r="AC72214" s="123"/>
    </row>
    <row r="72215" spans="5:29" s="2" customFormat="1">
      <c r="E72215" s="120"/>
      <c r="M72215" s="120"/>
      <c r="N72215" s="120"/>
      <c r="U72215" s="121"/>
      <c r="V72215" s="122"/>
      <c r="W72215" s="123"/>
      <c r="AC72215" s="123"/>
    </row>
    <row r="72216" spans="5:29" s="2" customFormat="1">
      <c r="E72216" s="120"/>
      <c r="M72216" s="120"/>
      <c r="N72216" s="120"/>
      <c r="U72216" s="121"/>
      <c r="V72216" s="122"/>
      <c r="W72216" s="123"/>
      <c r="AC72216" s="123"/>
    </row>
    <row r="72217" spans="5:29" s="2" customFormat="1">
      <c r="E72217" s="120"/>
      <c r="M72217" s="120"/>
      <c r="N72217" s="120"/>
      <c r="U72217" s="121"/>
      <c r="V72217" s="122"/>
      <c r="W72217" s="123"/>
      <c r="AC72217" s="123"/>
    </row>
    <row r="72218" spans="5:29" s="2" customFormat="1">
      <c r="E72218" s="120"/>
      <c r="M72218" s="120"/>
      <c r="N72218" s="120"/>
      <c r="U72218" s="121"/>
      <c r="V72218" s="122"/>
      <c r="W72218" s="123"/>
      <c r="AC72218" s="123"/>
    </row>
    <row r="72219" spans="5:29" s="2" customFormat="1">
      <c r="E72219" s="120"/>
      <c r="M72219" s="120"/>
      <c r="N72219" s="120"/>
      <c r="U72219" s="121"/>
      <c r="V72219" s="122"/>
      <c r="W72219" s="123"/>
      <c r="AC72219" s="123"/>
    </row>
    <row r="72220" spans="5:29" s="2" customFormat="1">
      <c r="E72220" s="120"/>
      <c r="M72220" s="120"/>
      <c r="N72220" s="120"/>
      <c r="U72220" s="121"/>
      <c r="V72220" s="122"/>
      <c r="W72220" s="123"/>
      <c r="AC72220" s="123"/>
    </row>
    <row r="72221" spans="5:29" s="2" customFormat="1">
      <c r="E72221" s="120"/>
      <c r="M72221" s="120"/>
      <c r="N72221" s="120"/>
      <c r="U72221" s="121"/>
      <c r="V72221" s="122"/>
      <c r="W72221" s="123"/>
      <c r="AC72221" s="123"/>
    </row>
    <row r="72222" spans="5:29" s="2" customFormat="1">
      <c r="E72222" s="120"/>
      <c r="M72222" s="120"/>
      <c r="N72222" s="120"/>
      <c r="U72222" s="121"/>
      <c r="V72222" s="122"/>
      <c r="W72222" s="123"/>
      <c r="AC72222" s="123"/>
    </row>
    <row r="72223" spans="5:29" s="2" customFormat="1">
      <c r="E72223" s="120"/>
      <c r="M72223" s="120"/>
      <c r="N72223" s="120"/>
      <c r="U72223" s="121"/>
      <c r="V72223" s="122"/>
      <c r="W72223" s="123"/>
      <c r="AC72223" s="123"/>
    </row>
    <row r="72224" spans="5:29" s="2" customFormat="1">
      <c r="E72224" s="120"/>
      <c r="M72224" s="120"/>
      <c r="N72224" s="120"/>
      <c r="U72224" s="121"/>
      <c r="V72224" s="122"/>
      <c r="W72224" s="123"/>
      <c r="AC72224" s="123"/>
    </row>
    <row r="72225" spans="5:29" s="2" customFormat="1">
      <c r="E72225" s="120"/>
      <c r="M72225" s="120"/>
      <c r="N72225" s="120"/>
      <c r="U72225" s="121"/>
      <c r="V72225" s="122"/>
      <c r="W72225" s="123"/>
      <c r="AC72225" s="123"/>
    </row>
    <row r="72226" spans="5:29" s="2" customFormat="1">
      <c r="E72226" s="120"/>
      <c r="M72226" s="120"/>
      <c r="N72226" s="120"/>
      <c r="U72226" s="121"/>
      <c r="V72226" s="122"/>
      <c r="W72226" s="123"/>
      <c r="AC72226" s="123"/>
    </row>
    <row r="72227" spans="5:29" s="2" customFormat="1">
      <c r="E72227" s="120"/>
      <c r="M72227" s="120"/>
      <c r="N72227" s="120"/>
      <c r="U72227" s="121"/>
      <c r="V72227" s="122"/>
      <c r="W72227" s="123"/>
      <c r="AC72227" s="123"/>
    </row>
    <row r="72228" spans="5:29" s="2" customFormat="1">
      <c r="E72228" s="120"/>
      <c r="M72228" s="120"/>
      <c r="N72228" s="120"/>
      <c r="U72228" s="121"/>
      <c r="V72228" s="122"/>
      <c r="W72228" s="123"/>
      <c r="AC72228" s="123"/>
    </row>
    <row r="72229" spans="5:29" s="2" customFormat="1">
      <c r="E72229" s="120"/>
      <c r="M72229" s="120"/>
      <c r="N72229" s="120"/>
      <c r="U72229" s="121"/>
      <c r="V72229" s="122"/>
      <c r="W72229" s="123"/>
      <c r="AC72229" s="123"/>
    </row>
    <row r="72230" spans="5:29" s="2" customFormat="1">
      <c r="E72230" s="120"/>
      <c r="M72230" s="120"/>
      <c r="N72230" s="120"/>
      <c r="U72230" s="121"/>
      <c r="V72230" s="122"/>
      <c r="W72230" s="123"/>
      <c r="AC72230" s="123"/>
    </row>
    <row r="72231" spans="5:29" s="2" customFormat="1">
      <c r="E72231" s="120"/>
      <c r="M72231" s="120"/>
      <c r="N72231" s="120"/>
      <c r="U72231" s="121"/>
      <c r="V72231" s="122"/>
      <c r="W72231" s="123"/>
      <c r="AC72231" s="123"/>
    </row>
    <row r="72232" spans="5:29" s="2" customFormat="1">
      <c r="E72232" s="120"/>
      <c r="M72232" s="120"/>
      <c r="N72232" s="120"/>
      <c r="U72232" s="121"/>
      <c r="V72232" s="122"/>
      <c r="W72232" s="123"/>
      <c r="AC72232" s="123"/>
    </row>
    <row r="72233" spans="5:29" s="2" customFormat="1">
      <c r="E72233" s="120"/>
      <c r="M72233" s="120"/>
      <c r="N72233" s="120"/>
      <c r="U72233" s="121"/>
      <c r="V72233" s="122"/>
      <c r="W72233" s="123"/>
      <c r="AC72233" s="123"/>
    </row>
    <row r="72234" spans="5:29" s="2" customFormat="1">
      <c r="E72234" s="120"/>
      <c r="M72234" s="120"/>
      <c r="N72234" s="120"/>
      <c r="U72234" s="121"/>
      <c r="V72234" s="122"/>
      <c r="W72234" s="123"/>
      <c r="AC72234" s="123"/>
    </row>
    <row r="72235" spans="5:29" s="2" customFormat="1">
      <c r="E72235" s="120"/>
      <c r="M72235" s="120"/>
      <c r="N72235" s="120"/>
      <c r="U72235" s="121"/>
      <c r="V72235" s="122"/>
      <c r="W72235" s="123"/>
      <c r="AC72235" s="123"/>
    </row>
    <row r="72236" spans="5:29" s="2" customFormat="1">
      <c r="E72236" s="120"/>
      <c r="M72236" s="120"/>
      <c r="N72236" s="120"/>
      <c r="U72236" s="121"/>
      <c r="V72236" s="122"/>
      <c r="W72236" s="123"/>
      <c r="AC72236" s="123"/>
    </row>
    <row r="72237" spans="5:29" s="2" customFormat="1">
      <c r="E72237" s="120"/>
      <c r="M72237" s="120"/>
      <c r="N72237" s="120"/>
      <c r="U72237" s="121"/>
      <c r="V72237" s="122"/>
      <c r="W72237" s="123"/>
      <c r="AC72237" s="123"/>
    </row>
    <row r="72238" spans="5:29" s="2" customFormat="1">
      <c r="E72238" s="120"/>
      <c r="M72238" s="120"/>
      <c r="N72238" s="120"/>
      <c r="U72238" s="121"/>
      <c r="V72238" s="122"/>
      <c r="W72238" s="123"/>
      <c r="AC72238" s="123"/>
    </row>
    <row r="72239" spans="5:29" s="2" customFormat="1">
      <c r="E72239" s="120"/>
      <c r="M72239" s="120"/>
      <c r="N72239" s="120"/>
      <c r="U72239" s="121"/>
      <c r="V72239" s="122"/>
      <c r="W72239" s="123"/>
      <c r="AC72239" s="123"/>
    </row>
    <row r="72240" spans="5:29" s="2" customFormat="1">
      <c r="E72240" s="120"/>
      <c r="M72240" s="120"/>
      <c r="N72240" s="120"/>
      <c r="U72240" s="121"/>
      <c r="V72240" s="122"/>
      <c r="W72240" s="123"/>
      <c r="AC72240" s="123"/>
    </row>
    <row r="72241" spans="5:29" s="2" customFormat="1">
      <c r="E72241" s="120"/>
      <c r="M72241" s="120"/>
      <c r="N72241" s="120"/>
      <c r="U72241" s="121"/>
      <c r="V72241" s="122"/>
      <c r="W72241" s="123"/>
      <c r="AC72241" s="123"/>
    </row>
    <row r="72242" spans="5:29" s="2" customFormat="1">
      <c r="E72242" s="120"/>
      <c r="M72242" s="120"/>
      <c r="N72242" s="120"/>
      <c r="U72242" s="121"/>
      <c r="V72242" s="122"/>
      <c r="W72242" s="123"/>
      <c r="AC72242" s="123"/>
    </row>
    <row r="72243" spans="5:29" s="2" customFormat="1">
      <c r="E72243" s="120"/>
      <c r="M72243" s="120"/>
      <c r="N72243" s="120"/>
      <c r="U72243" s="121"/>
      <c r="V72243" s="122"/>
      <c r="W72243" s="123"/>
      <c r="AC72243" s="123"/>
    </row>
    <row r="72244" spans="5:29" s="2" customFormat="1">
      <c r="E72244" s="120"/>
      <c r="M72244" s="120"/>
      <c r="N72244" s="120"/>
      <c r="U72244" s="121"/>
      <c r="V72244" s="122"/>
      <c r="W72244" s="123"/>
      <c r="AC72244" s="123"/>
    </row>
    <row r="72245" spans="5:29" s="2" customFormat="1">
      <c r="E72245" s="120"/>
      <c r="M72245" s="120"/>
      <c r="N72245" s="120"/>
      <c r="U72245" s="121"/>
      <c r="V72245" s="122"/>
      <c r="W72245" s="123"/>
      <c r="AC72245" s="123"/>
    </row>
    <row r="72246" spans="5:29" s="2" customFormat="1">
      <c r="E72246" s="120"/>
      <c r="M72246" s="120"/>
      <c r="N72246" s="120"/>
      <c r="U72246" s="121"/>
      <c r="V72246" s="122"/>
      <c r="W72246" s="123"/>
      <c r="AC72246" s="123"/>
    </row>
    <row r="72247" spans="5:29" s="2" customFormat="1">
      <c r="E72247" s="120"/>
      <c r="M72247" s="120"/>
      <c r="N72247" s="120"/>
      <c r="U72247" s="121"/>
      <c r="V72247" s="122"/>
      <c r="W72247" s="123"/>
      <c r="AC72247" s="123"/>
    </row>
    <row r="72248" spans="5:29" s="2" customFormat="1">
      <c r="E72248" s="120"/>
      <c r="M72248" s="120"/>
      <c r="N72248" s="120"/>
      <c r="U72248" s="121"/>
      <c r="V72248" s="122"/>
      <c r="W72248" s="123"/>
      <c r="AC72248" s="123"/>
    </row>
    <row r="72249" spans="5:29" s="2" customFormat="1">
      <c r="E72249" s="120"/>
      <c r="M72249" s="120"/>
      <c r="N72249" s="120"/>
      <c r="U72249" s="121"/>
      <c r="V72249" s="122"/>
      <c r="W72249" s="123"/>
      <c r="AC72249" s="123"/>
    </row>
    <row r="72250" spans="5:29" s="2" customFormat="1">
      <c r="E72250" s="120"/>
      <c r="M72250" s="120"/>
      <c r="N72250" s="120"/>
      <c r="U72250" s="121"/>
      <c r="V72250" s="122"/>
      <c r="W72250" s="123"/>
      <c r="AC72250" s="123"/>
    </row>
    <row r="72251" spans="5:29" s="2" customFormat="1">
      <c r="E72251" s="120"/>
      <c r="M72251" s="120"/>
      <c r="N72251" s="120"/>
      <c r="U72251" s="121"/>
      <c r="V72251" s="122"/>
      <c r="W72251" s="123"/>
      <c r="AC72251" s="123"/>
    </row>
    <row r="72252" spans="5:29" s="2" customFormat="1">
      <c r="E72252" s="120"/>
      <c r="M72252" s="120"/>
      <c r="N72252" s="120"/>
      <c r="U72252" s="121"/>
      <c r="V72252" s="122"/>
      <c r="W72252" s="123"/>
      <c r="AC72252" s="123"/>
    </row>
    <row r="72253" spans="5:29" s="2" customFormat="1">
      <c r="E72253" s="120"/>
      <c r="M72253" s="120"/>
      <c r="N72253" s="120"/>
      <c r="U72253" s="121"/>
      <c r="V72253" s="122"/>
      <c r="W72253" s="123"/>
      <c r="AC72253" s="123"/>
    </row>
    <row r="72254" spans="5:29" s="2" customFormat="1">
      <c r="E72254" s="120"/>
      <c r="M72254" s="120"/>
      <c r="N72254" s="120"/>
      <c r="U72254" s="121"/>
      <c r="V72254" s="122"/>
      <c r="W72254" s="123"/>
      <c r="AC72254" s="123"/>
    </row>
    <row r="72255" spans="5:29" s="2" customFormat="1">
      <c r="E72255" s="120"/>
      <c r="M72255" s="120"/>
      <c r="N72255" s="120"/>
      <c r="U72255" s="121"/>
      <c r="V72255" s="122"/>
      <c r="W72255" s="123"/>
      <c r="AC72255" s="123"/>
    </row>
    <row r="72256" spans="5:29" s="2" customFormat="1">
      <c r="E72256" s="120"/>
      <c r="M72256" s="120"/>
      <c r="N72256" s="120"/>
      <c r="U72256" s="121"/>
      <c r="V72256" s="122"/>
      <c r="W72256" s="123"/>
      <c r="AC72256" s="123"/>
    </row>
    <row r="72257" spans="5:29" s="2" customFormat="1">
      <c r="E72257" s="120"/>
      <c r="M72257" s="120"/>
      <c r="N72257" s="120"/>
      <c r="U72257" s="121"/>
      <c r="V72257" s="122"/>
      <c r="W72257" s="123"/>
      <c r="AC72257" s="123"/>
    </row>
    <row r="72258" spans="5:29" s="2" customFormat="1">
      <c r="E72258" s="120"/>
      <c r="M72258" s="120"/>
      <c r="N72258" s="120"/>
      <c r="U72258" s="121"/>
      <c r="V72258" s="122"/>
      <c r="W72258" s="123"/>
      <c r="AC72258" s="123"/>
    </row>
    <row r="72259" spans="5:29" s="2" customFormat="1">
      <c r="E72259" s="120"/>
      <c r="M72259" s="120"/>
      <c r="N72259" s="120"/>
      <c r="U72259" s="121"/>
      <c r="V72259" s="122"/>
      <c r="W72259" s="123"/>
      <c r="AC72259" s="123"/>
    </row>
    <row r="72260" spans="5:29" s="2" customFormat="1">
      <c r="E72260" s="120"/>
      <c r="M72260" s="120"/>
      <c r="N72260" s="120"/>
      <c r="U72260" s="121"/>
      <c r="V72260" s="122"/>
      <c r="W72260" s="123"/>
      <c r="AC72260" s="123"/>
    </row>
    <row r="72261" spans="5:29" s="2" customFormat="1">
      <c r="E72261" s="120"/>
      <c r="M72261" s="120"/>
      <c r="N72261" s="120"/>
      <c r="U72261" s="121"/>
      <c r="V72261" s="122"/>
      <c r="W72261" s="123"/>
      <c r="AC72261" s="123"/>
    </row>
    <row r="72262" spans="5:29" s="2" customFormat="1">
      <c r="E72262" s="120"/>
      <c r="M72262" s="120"/>
      <c r="N72262" s="120"/>
      <c r="U72262" s="121"/>
      <c r="V72262" s="122"/>
      <c r="W72262" s="123"/>
      <c r="AC72262" s="123"/>
    </row>
    <row r="72263" spans="5:29" s="2" customFormat="1">
      <c r="E72263" s="120"/>
      <c r="M72263" s="120"/>
      <c r="N72263" s="120"/>
      <c r="U72263" s="121"/>
      <c r="V72263" s="122"/>
      <c r="W72263" s="123"/>
      <c r="AC72263" s="123"/>
    </row>
    <row r="72264" spans="5:29" s="2" customFormat="1">
      <c r="E72264" s="120"/>
      <c r="M72264" s="120"/>
      <c r="N72264" s="120"/>
      <c r="U72264" s="121"/>
      <c r="V72264" s="122"/>
      <c r="W72264" s="123"/>
      <c r="AC72264" s="123"/>
    </row>
    <row r="72265" spans="5:29" s="2" customFormat="1">
      <c r="E72265" s="120"/>
      <c r="M72265" s="120"/>
      <c r="N72265" s="120"/>
      <c r="U72265" s="121"/>
      <c r="V72265" s="122"/>
      <c r="W72265" s="123"/>
      <c r="AC72265" s="123"/>
    </row>
    <row r="72266" spans="5:29" s="2" customFormat="1">
      <c r="E72266" s="120"/>
      <c r="M72266" s="120"/>
      <c r="N72266" s="120"/>
      <c r="U72266" s="121"/>
      <c r="V72266" s="122"/>
      <c r="W72266" s="123"/>
      <c r="AC72266" s="123"/>
    </row>
    <row r="72267" spans="5:29" s="2" customFormat="1">
      <c r="E72267" s="120"/>
      <c r="M72267" s="120"/>
      <c r="N72267" s="120"/>
      <c r="U72267" s="121"/>
      <c r="V72267" s="122"/>
      <c r="W72267" s="123"/>
      <c r="AC72267" s="123"/>
    </row>
    <row r="72268" spans="5:29" s="2" customFormat="1">
      <c r="E72268" s="120"/>
      <c r="M72268" s="120"/>
      <c r="N72268" s="120"/>
      <c r="U72268" s="121"/>
      <c r="V72268" s="122"/>
      <c r="W72268" s="123"/>
      <c r="AC72268" s="123"/>
    </row>
    <row r="72269" spans="5:29" s="2" customFormat="1">
      <c r="E72269" s="120"/>
      <c r="M72269" s="120"/>
      <c r="N72269" s="120"/>
      <c r="U72269" s="121"/>
      <c r="V72269" s="122"/>
      <c r="W72269" s="123"/>
      <c r="AC72269" s="123"/>
    </row>
    <row r="72270" spans="5:29" s="2" customFormat="1">
      <c r="E72270" s="120"/>
      <c r="M72270" s="120"/>
      <c r="N72270" s="120"/>
      <c r="U72270" s="121"/>
      <c r="V72270" s="122"/>
      <c r="W72270" s="123"/>
      <c r="AC72270" s="123"/>
    </row>
    <row r="72271" spans="5:29" s="2" customFormat="1">
      <c r="E72271" s="120"/>
      <c r="M72271" s="120"/>
      <c r="N72271" s="120"/>
      <c r="U72271" s="121"/>
      <c r="V72271" s="122"/>
      <c r="W72271" s="123"/>
      <c r="AC72271" s="123"/>
    </row>
    <row r="72272" spans="5:29" s="2" customFormat="1">
      <c r="E72272" s="120"/>
      <c r="M72272" s="120"/>
      <c r="N72272" s="120"/>
      <c r="U72272" s="121"/>
      <c r="V72272" s="122"/>
      <c r="W72272" s="123"/>
      <c r="AC72272" s="123"/>
    </row>
    <row r="72273" spans="5:29" s="2" customFormat="1">
      <c r="E72273" s="120"/>
      <c r="M72273" s="120"/>
      <c r="N72273" s="120"/>
      <c r="U72273" s="121"/>
      <c r="V72273" s="122"/>
      <c r="W72273" s="123"/>
      <c r="AC72273" s="123"/>
    </row>
    <row r="72274" spans="5:29" s="2" customFormat="1">
      <c r="E72274" s="120"/>
      <c r="M72274" s="120"/>
      <c r="N72274" s="120"/>
      <c r="U72274" s="121"/>
      <c r="V72274" s="122"/>
      <c r="W72274" s="123"/>
      <c r="AC72274" s="123"/>
    </row>
    <row r="72275" spans="5:29" s="2" customFormat="1">
      <c r="E72275" s="120"/>
      <c r="M72275" s="120"/>
      <c r="N72275" s="120"/>
      <c r="U72275" s="121"/>
      <c r="V72275" s="122"/>
      <c r="W72275" s="123"/>
      <c r="AC72275" s="123"/>
    </row>
    <row r="72276" spans="5:29" s="2" customFormat="1">
      <c r="E72276" s="120"/>
      <c r="M72276" s="120"/>
      <c r="N72276" s="120"/>
      <c r="U72276" s="121"/>
      <c r="V72276" s="122"/>
      <c r="W72276" s="123"/>
      <c r="AC72276" s="123"/>
    </row>
    <row r="72277" spans="5:29" s="2" customFormat="1">
      <c r="E72277" s="120"/>
      <c r="M72277" s="120"/>
      <c r="N72277" s="120"/>
      <c r="U72277" s="121"/>
      <c r="V72277" s="122"/>
      <c r="W72277" s="123"/>
      <c r="AC72277" s="123"/>
    </row>
    <row r="72278" spans="5:29" s="2" customFormat="1">
      <c r="E72278" s="120"/>
      <c r="M72278" s="120"/>
      <c r="N72278" s="120"/>
      <c r="U72278" s="121"/>
      <c r="V72278" s="122"/>
      <c r="W72278" s="123"/>
      <c r="AC72278" s="123"/>
    </row>
    <row r="72279" spans="5:29" s="2" customFormat="1">
      <c r="E72279" s="120"/>
      <c r="M72279" s="120"/>
      <c r="N72279" s="120"/>
      <c r="U72279" s="121"/>
      <c r="V72279" s="122"/>
      <c r="W72279" s="123"/>
      <c r="AC72279" s="123"/>
    </row>
    <row r="72280" spans="5:29" s="2" customFormat="1">
      <c r="E72280" s="120"/>
      <c r="M72280" s="120"/>
      <c r="N72280" s="120"/>
      <c r="U72280" s="121"/>
      <c r="V72280" s="122"/>
      <c r="W72280" s="123"/>
      <c r="AC72280" s="123"/>
    </row>
    <row r="72281" spans="5:29" s="2" customFormat="1">
      <c r="E72281" s="120"/>
      <c r="M72281" s="120"/>
      <c r="N72281" s="120"/>
      <c r="U72281" s="121"/>
      <c r="V72281" s="122"/>
      <c r="W72281" s="123"/>
      <c r="AC72281" s="123"/>
    </row>
    <row r="72282" spans="5:29" s="2" customFormat="1">
      <c r="E72282" s="120"/>
      <c r="M72282" s="120"/>
      <c r="N72282" s="120"/>
      <c r="U72282" s="121"/>
      <c r="V72282" s="122"/>
      <c r="W72282" s="123"/>
      <c r="AC72282" s="123"/>
    </row>
    <row r="72283" spans="5:29" s="2" customFormat="1">
      <c r="E72283" s="120"/>
      <c r="M72283" s="120"/>
      <c r="N72283" s="120"/>
      <c r="U72283" s="121"/>
      <c r="V72283" s="122"/>
      <c r="W72283" s="123"/>
      <c r="AC72283" s="123"/>
    </row>
    <row r="72284" spans="5:29" s="2" customFormat="1">
      <c r="E72284" s="120"/>
      <c r="M72284" s="120"/>
      <c r="N72284" s="120"/>
      <c r="U72284" s="121"/>
      <c r="V72284" s="122"/>
      <c r="W72284" s="123"/>
      <c r="AC72284" s="123"/>
    </row>
    <row r="72285" spans="5:29" s="2" customFormat="1">
      <c r="E72285" s="120"/>
      <c r="M72285" s="120"/>
      <c r="N72285" s="120"/>
      <c r="U72285" s="121"/>
      <c r="V72285" s="122"/>
      <c r="W72285" s="123"/>
      <c r="AC72285" s="123"/>
    </row>
    <row r="72286" spans="5:29" s="2" customFormat="1">
      <c r="E72286" s="120"/>
      <c r="M72286" s="120"/>
      <c r="N72286" s="120"/>
      <c r="U72286" s="121"/>
      <c r="V72286" s="122"/>
      <c r="W72286" s="123"/>
      <c r="AC72286" s="123"/>
    </row>
    <row r="72287" spans="5:29" s="2" customFormat="1">
      <c r="E72287" s="120"/>
      <c r="M72287" s="120"/>
      <c r="N72287" s="120"/>
      <c r="U72287" s="121"/>
      <c r="V72287" s="122"/>
      <c r="W72287" s="123"/>
      <c r="AC72287" s="123"/>
    </row>
    <row r="72288" spans="5:29" s="2" customFormat="1">
      <c r="E72288" s="120"/>
      <c r="M72288" s="120"/>
      <c r="N72288" s="120"/>
      <c r="U72288" s="121"/>
      <c r="V72288" s="122"/>
      <c r="W72288" s="123"/>
      <c r="AC72288" s="123"/>
    </row>
    <row r="72289" spans="5:29" s="2" customFormat="1">
      <c r="E72289" s="120"/>
      <c r="M72289" s="120"/>
      <c r="N72289" s="120"/>
      <c r="U72289" s="121"/>
      <c r="V72289" s="122"/>
      <c r="W72289" s="123"/>
      <c r="AC72289" s="123"/>
    </row>
    <row r="72290" spans="5:29" s="2" customFormat="1">
      <c r="E72290" s="120"/>
      <c r="M72290" s="120"/>
      <c r="N72290" s="120"/>
      <c r="U72290" s="121"/>
      <c r="V72290" s="122"/>
      <c r="W72290" s="123"/>
      <c r="AC72290" s="123"/>
    </row>
    <row r="72291" spans="5:29" s="2" customFormat="1">
      <c r="E72291" s="120"/>
      <c r="M72291" s="120"/>
      <c r="N72291" s="120"/>
      <c r="U72291" s="121"/>
      <c r="V72291" s="122"/>
      <c r="W72291" s="123"/>
      <c r="AC72291" s="123"/>
    </row>
    <row r="72292" spans="5:29" s="2" customFormat="1">
      <c r="E72292" s="120"/>
      <c r="M72292" s="120"/>
      <c r="N72292" s="120"/>
      <c r="U72292" s="121"/>
      <c r="V72292" s="122"/>
      <c r="W72292" s="123"/>
      <c r="AC72292" s="123"/>
    </row>
    <row r="72293" spans="5:29" s="2" customFormat="1">
      <c r="E72293" s="120"/>
      <c r="M72293" s="120"/>
      <c r="N72293" s="120"/>
      <c r="U72293" s="121"/>
      <c r="V72293" s="122"/>
      <c r="W72293" s="123"/>
      <c r="AC72293" s="123"/>
    </row>
    <row r="72294" spans="5:29" s="2" customFormat="1">
      <c r="E72294" s="120"/>
      <c r="M72294" s="120"/>
      <c r="N72294" s="120"/>
      <c r="U72294" s="121"/>
      <c r="V72294" s="122"/>
      <c r="W72294" s="123"/>
      <c r="AC72294" s="123"/>
    </row>
    <row r="72295" spans="5:29" s="2" customFormat="1">
      <c r="E72295" s="120"/>
      <c r="M72295" s="120"/>
      <c r="N72295" s="120"/>
      <c r="U72295" s="121"/>
      <c r="V72295" s="122"/>
      <c r="W72295" s="123"/>
      <c r="AC72295" s="123"/>
    </row>
    <row r="72296" spans="5:29" s="2" customFormat="1">
      <c r="E72296" s="120"/>
      <c r="M72296" s="120"/>
      <c r="N72296" s="120"/>
      <c r="U72296" s="121"/>
      <c r="V72296" s="122"/>
      <c r="W72296" s="123"/>
      <c r="AC72296" s="123"/>
    </row>
    <row r="72297" spans="5:29" s="2" customFormat="1">
      <c r="E72297" s="120"/>
      <c r="M72297" s="120"/>
      <c r="N72297" s="120"/>
      <c r="U72297" s="121"/>
      <c r="V72297" s="122"/>
      <c r="W72297" s="123"/>
      <c r="AC72297" s="123"/>
    </row>
    <row r="72298" spans="5:29" s="2" customFormat="1">
      <c r="E72298" s="120"/>
      <c r="M72298" s="120"/>
      <c r="N72298" s="120"/>
      <c r="U72298" s="121"/>
      <c r="V72298" s="122"/>
      <c r="W72298" s="123"/>
      <c r="AC72298" s="123"/>
    </row>
    <row r="72299" spans="5:29" s="2" customFormat="1">
      <c r="E72299" s="120"/>
      <c r="M72299" s="120"/>
      <c r="N72299" s="120"/>
      <c r="U72299" s="121"/>
      <c r="V72299" s="122"/>
      <c r="W72299" s="123"/>
      <c r="AC72299" s="123"/>
    </row>
    <row r="72300" spans="5:29" s="2" customFormat="1">
      <c r="E72300" s="120"/>
      <c r="M72300" s="120"/>
      <c r="N72300" s="120"/>
      <c r="U72300" s="121"/>
      <c r="V72300" s="122"/>
      <c r="W72300" s="123"/>
      <c r="AC72300" s="123"/>
    </row>
    <row r="72301" spans="5:29" s="2" customFormat="1">
      <c r="E72301" s="120"/>
      <c r="M72301" s="120"/>
      <c r="N72301" s="120"/>
      <c r="U72301" s="121"/>
      <c r="V72301" s="122"/>
      <c r="W72301" s="123"/>
      <c r="AC72301" s="123"/>
    </row>
    <row r="72302" spans="5:29" s="2" customFormat="1">
      <c r="E72302" s="120"/>
      <c r="M72302" s="120"/>
      <c r="N72302" s="120"/>
      <c r="U72302" s="121"/>
      <c r="V72302" s="122"/>
      <c r="W72302" s="123"/>
      <c r="AC72302" s="123"/>
    </row>
    <row r="72303" spans="5:29" s="2" customFormat="1">
      <c r="E72303" s="120"/>
      <c r="M72303" s="120"/>
      <c r="N72303" s="120"/>
      <c r="U72303" s="121"/>
      <c r="V72303" s="122"/>
      <c r="W72303" s="123"/>
      <c r="AC72303" s="123"/>
    </row>
    <row r="72304" spans="5:29" s="2" customFormat="1">
      <c r="E72304" s="120"/>
      <c r="M72304" s="120"/>
      <c r="N72304" s="120"/>
      <c r="U72304" s="121"/>
      <c r="V72304" s="122"/>
      <c r="W72304" s="123"/>
      <c r="AC72304" s="123"/>
    </row>
    <row r="72305" spans="5:29" s="2" customFormat="1">
      <c r="E72305" s="120"/>
      <c r="M72305" s="120"/>
      <c r="N72305" s="120"/>
      <c r="U72305" s="121"/>
      <c r="V72305" s="122"/>
      <c r="W72305" s="123"/>
      <c r="AC72305" s="123"/>
    </row>
    <row r="72306" spans="5:29" s="2" customFormat="1">
      <c r="E72306" s="120"/>
      <c r="M72306" s="120"/>
      <c r="N72306" s="120"/>
      <c r="U72306" s="121"/>
      <c r="V72306" s="122"/>
      <c r="W72306" s="123"/>
      <c r="AC72306" s="123"/>
    </row>
    <row r="72307" spans="5:29" s="2" customFormat="1">
      <c r="E72307" s="120"/>
      <c r="M72307" s="120"/>
      <c r="N72307" s="120"/>
      <c r="U72307" s="121"/>
      <c r="V72307" s="122"/>
      <c r="W72307" s="123"/>
      <c r="AC72307" s="123"/>
    </row>
    <row r="72308" spans="5:29" s="2" customFormat="1">
      <c r="E72308" s="120"/>
      <c r="M72308" s="120"/>
      <c r="N72308" s="120"/>
      <c r="U72308" s="121"/>
      <c r="V72308" s="122"/>
      <c r="W72308" s="123"/>
      <c r="AC72308" s="123"/>
    </row>
    <row r="72309" spans="5:29" s="2" customFormat="1">
      <c r="E72309" s="120"/>
      <c r="M72309" s="120"/>
      <c r="N72309" s="120"/>
      <c r="U72309" s="121"/>
      <c r="V72309" s="122"/>
      <c r="W72309" s="123"/>
      <c r="AC72309" s="123"/>
    </row>
    <row r="72310" spans="5:29" s="2" customFormat="1">
      <c r="E72310" s="120"/>
      <c r="M72310" s="120"/>
      <c r="N72310" s="120"/>
      <c r="U72310" s="121"/>
      <c r="V72310" s="122"/>
      <c r="W72310" s="123"/>
      <c r="AC72310" s="123"/>
    </row>
    <row r="72311" spans="5:29" s="2" customFormat="1">
      <c r="E72311" s="120"/>
      <c r="M72311" s="120"/>
      <c r="N72311" s="120"/>
      <c r="U72311" s="121"/>
      <c r="V72311" s="122"/>
      <c r="W72311" s="123"/>
      <c r="AC72311" s="123"/>
    </row>
    <row r="72312" spans="5:29" s="2" customFormat="1">
      <c r="E72312" s="120"/>
      <c r="M72312" s="120"/>
      <c r="N72312" s="120"/>
      <c r="U72312" s="121"/>
      <c r="V72312" s="122"/>
      <c r="W72312" s="123"/>
      <c r="AC72312" s="123"/>
    </row>
    <row r="72313" spans="5:29" s="2" customFormat="1">
      <c r="E72313" s="120"/>
      <c r="M72313" s="120"/>
      <c r="N72313" s="120"/>
      <c r="U72313" s="121"/>
      <c r="V72313" s="122"/>
      <c r="W72313" s="123"/>
      <c r="AC72313" s="123"/>
    </row>
    <row r="72314" spans="5:29" s="2" customFormat="1">
      <c r="E72314" s="120"/>
      <c r="M72314" s="120"/>
      <c r="N72314" s="120"/>
      <c r="U72314" s="121"/>
      <c r="V72314" s="122"/>
      <c r="W72314" s="123"/>
      <c r="AC72314" s="123"/>
    </row>
    <row r="72315" spans="5:29" s="2" customFormat="1">
      <c r="E72315" s="120"/>
      <c r="M72315" s="120"/>
      <c r="N72315" s="120"/>
      <c r="U72315" s="121"/>
      <c r="V72315" s="122"/>
      <c r="W72315" s="123"/>
      <c r="AC72315" s="123"/>
    </row>
    <row r="72316" spans="5:29" s="2" customFormat="1">
      <c r="E72316" s="120"/>
      <c r="M72316" s="120"/>
      <c r="N72316" s="120"/>
      <c r="U72316" s="121"/>
      <c r="V72316" s="122"/>
      <c r="W72316" s="123"/>
      <c r="AC72316" s="123"/>
    </row>
    <row r="72317" spans="5:29" s="2" customFormat="1">
      <c r="E72317" s="120"/>
      <c r="M72317" s="120"/>
      <c r="N72317" s="120"/>
      <c r="U72317" s="121"/>
      <c r="V72317" s="122"/>
      <c r="W72317" s="123"/>
      <c r="AC72317" s="123"/>
    </row>
    <row r="72318" spans="5:29" s="2" customFormat="1">
      <c r="E72318" s="120"/>
      <c r="M72318" s="120"/>
      <c r="N72318" s="120"/>
      <c r="U72318" s="121"/>
      <c r="V72318" s="122"/>
      <c r="W72318" s="123"/>
      <c r="AC72318" s="123"/>
    </row>
    <row r="72319" spans="5:29" s="2" customFormat="1">
      <c r="E72319" s="120"/>
      <c r="M72319" s="120"/>
      <c r="N72319" s="120"/>
      <c r="U72319" s="121"/>
      <c r="V72319" s="122"/>
      <c r="W72319" s="123"/>
      <c r="AC72319" s="123"/>
    </row>
    <row r="72320" spans="5:29" s="2" customFormat="1">
      <c r="E72320" s="120"/>
      <c r="M72320" s="120"/>
      <c r="N72320" s="120"/>
      <c r="U72320" s="121"/>
      <c r="V72320" s="122"/>
      <c r="W72320" s="123"/>
      <c r="AC72320" s="123"/>
    </row>
    <row r="72321" spans="5:29" s="2" customFormat="1">
      <c r="E72321" s="120"/>
      <c r="M72321" s="120"/>
      <c r="N72321" s="120"/>
      <c r="U72321" s="121"/>
      <c r="V72321" s="122"/>
      <c r="W72321" s="123"/>
      <c r="AC72321" s="123"/>
    </row>
    <row r="72322" spans="5:29" s="2" customFormat="1">
      <c r="E72322" s="120"/>
      <c r="M72322" s="120"/>
      <c r="N72322" s="120"/>
      <c r="U72322" s="121"/>
      <c r="V72322" s="122"/>
      <c r="W72322" s="123"/>
      <c r="AC72322" s="123"/>
    </row>
    <row r="72323" spans="5:29" s="2" customFormat="1">
      <c r="E72323" s="120"/>
      <c r="M72323" s="120"/>
      <c r="N72323" s="120"/>
      <c r="U72323" s="121"/>
      <c r="V72323" s="122"/>
      <c r="W72323" s="123"/>
      <c r="AC72323" s="123"/>
    </row>
    <row r="72324" spans="5:29" s="2" customFormat="1">
      <c r="E72324" s="120"/>
      <c r="M72324" s="120"/>
      <c r="N72324" s="120"/>
      <c r="U72324" s="121"/>
      <c r="V72324" s="122"/>
      <c r="W72324" s="123"/>
      <c r="AC72324" s="123"/>
    </row>
    <row r="72325" spans="5:29" s="2" customFormat="1">
      <c r="E72325" s="120"/>
      <c r="M72325" s="120"/>
      <c r="N72325" s="120"/>
      <c r="U72325" s="121"/>
      <c r="V72325" s="122"/>
      <c r="W72325" s="123"/>
      <c r="AC72325" s="123"/>
    </row>
    <row r="72326" spans="5:29" s="2" customFormat="1">
      <c r="E72326" s="120"/>
      <c r="M72326" s="120"/>
      <c r="N72326" s="120"/>
      <c r="U72326" s="121"/>
      <c r="V72326" s="122"/>
      <c r="W72326" s="123"/>
      <c r="AC72326" s="123"/>
    </row>
    <row r="72327" spans="5:29" s="2" customFormat="1">
      <c r="E72327" s="120"/>
      <c r="M72327" s="120"/>
      <c r="N72327" s="120"/>
      <c r="U72327" s="121"/>
      <c r="V72327" s="122"/>
      <c r="W72327" s="123"/>
      <c r="AC72327" s="123"/>
    </row>
    <row r="72328" spans="5:29" s="2" customFormat="1">
      <c r="E72328" s="120"/>
      <c r="M72328" s="120"/>
      <c r="N72328" s="120"/>
      <c r="U72328" s="121"/>
      <c r="V72328" s="122"/>
      <c r="W72328" s="123"/>
      <c r="AC72328" s="123"/>
    </row>
    <row r="72329" spans="5:29" s="2" customFormat="1">
      <c r="E72329" s="120"/>
      <c r="M72329" s="120"/>
      <c r="N72329" s="120"/>
      <c r="U72329" s="121"/>
      <c r="V72329" s="122"/>
      <c r="W72329" s="123"/>
      <c r="AC72329" s="123"/>
    </row>
    <row r="72330" spans="5:29" s="2" customFormat="1">
      <c r="E72330" s="120"/>
      <c r="M72330" s="120"/>
      <c r="N72330" s="120"/>
      <c r="U72330" s="121"/>
      <c r="V72330" s="122"/>
      <c r="W72330" s="123"/>
      <c r="AC72330" s="123"/>
    </row>
    <row r="72331" spans="5:29" s="2" customFormat="1">
      <c r="E72331" s="120"/>
      <c r="M72331" s="120"/>
      <c r="N72331" s="120"/>
      <c r="U72331" s="121"/>
      <c r="V72331" s="122"/>
      <c r="W72331" s="123"/>
      <c r="AC72331" s="123"/>
    </row>
    <row r="72332" spans="5:29" s="2" customFormat="1">
      <c r="E72332" s="120"/>
      <c r="M72332" s="120"/>
      <c r="N72332" s="120"/>
      <c r="U72332" s="121"/>
      <c r="V72332" s="122"/>
      <c r="W72332" s="123"/>
      <c r="AC72332" s="123"/>
    </row>
    <row r="72333" spans="5:29" s="2" customFormat="1">
      <c r="E72333" s="120"/>
      <c r="M72333" s="120"/>
      <c r="N72333" s="120"/>
      <c r="U72333" s="121"/>
      <c r="V72333" s="122"/>
      <c r="W72333" s="123"/>
      <c r="AC72333" s="123"/>
    </row>
    <row r="72334" spans="5:29" s="2" customFormat="1">
      <c r="E72334" s="120"/>
      <c r="M72334" s="120"/>
      <c r="N72334" s="120"/>
      <c r="U72334" s="121"/>
      <c r="V72334" s="122"/>
      <c r="W72334" s="123"/>
      <c r="AC72334" s="123"/>
    </row>
    <row r="72335" spans="5:29" s="2" customFormat="1">
      <c r="E72335" s="120"/>
      <c r="M72335" s="120"/>
      <c r="N72335" s="120"/>
      <c r="U72335" s="121"/>
      <c r="V72335" s="122"/>
      <c r="W72335" s="123"/>
      <c r="AC72335" s="123"/>
    </row>
    <row r="72336" spans="5:29" s="2" customFormat="1">
      <c r="E72336" s="120"/>
      <c r="M72336" s="120"/>
      <c r="N72336" s="120"/>
      <c r="U72336" s="121"/>
      <c r="V72336" s="122"/>
      <c r="W72336" s="123"/>
      <c r="AC72336" s="123"/>
    </row>
    <row r="72337" spans="5:29" s="2" customFormat="1">
      <c r="E72337" s="120"/>
      <c r="M72337" s="120"/>
      <c r="N72337" s="120"/>
      <c r="U72337" s="121"/>
      <c r="V72337" s="122"/>
      <c r="W72337" s="123"/>
      <c r="AC72337" s="123"/>
    </row>
    <row r="72338" spans="5:29" s="2" customFormat="1">
      <c r="E72338" s="120"/>
      <c r="M72338" s="120"/>
      <c r="N72338" s="120"/>
      <c r="U72338" s="121"/>
      <c r="V72338" s="122"/>
      <c r="W72338" s="123"/>
      <c r="AC72338" s="123"/>
    </row>
    <row r="72339" spans="5:29" s="2" customFormat="1">
      <c r="E72339" s="120"/>
      <c r="M72339" s="120"/>
      <c r="N72339" s="120"/>
      <c r="U72339" s="121"/>
      <c r="V72339" s="122"/>
      <c r="W72339" s="123"/>
      <c r="AC72339" s="123"/>
    </row>
    <row r="72340" spans="5:29" s="2" customFormat="1">
      <c r="E72340" s="120"/>
      <c r="M72340" s="120"/>
      <c r="N72340" s="120"/>
      <c r="U72340" s="121"/>
      <c r="V72340" s="122"/>
      <c r="W72340" s="123"/>
      <c r="AC72340" s="123"/>
    </row>
    <row r="72341" spans="5:29" s="2" customFormat="1">
      <c r="E72341" s="120"/>
      <c r="M72341" s="120"/>
      <c r="N72341" s="120"/>
      <c r="U72341" s="121"/>
      <c r="V72341" s="122"/>
      <c r="W72341" s="123"/>
      <c r="AC72341" s="123"/>
    </row>
    <row r="72342" spans="5:29" s="2" customFormat="1">
      <c r="E72342" s="120"/>
      <c r="M72342" s="120"/>
      <c r="N72342" s="120"/>
      <c r="U72342" s="121"/>
      <c r="V72342" s="122"/>
      <c r="W72342" s="123"/>
      <c r="AC72342" s="123"/>
    </row>
    <row r="72343" spans="5:29" s="2" customFormat="1">
      <c r="E72343" s="120"/>
      <c r="M72343" s="120"/>
      <c r="N72343" s="120"/>
      <c r="U72343" s="121"/>
      <c r="V72343" s="122"/>
      <c r="W72343" s="123"/>
      <c r="AC72343" s="123"/>
    </row>
    <row r="72344" spans="5:29" s="2" customFormat="1">
      <c r="E72344" s="120"/>
      <c r="M72344" s="120"/>
      <c r="N72344" s="120"/>
      <c r="U72344" s="121"/>
      <c r="V72344" s="122"/>
      <c r="W72344" s="123"/>
      <c r="AC72344" s="123"/>
    </row>
    <row r="72345" spans="5:29" s="2" customFormat="1">
      <c r="E72345" s="120"/>
      <c r="M72345" s="120"/>
      <c r="N72345" s="120"/>
      <c r="U72345" s="121"/>
      <c r="V72345" s="122"/>
      <c r="W72345" s="123"/>
      <c r="AC72345" s="123"/>
    </row>
    <row r="72346" spans="5:29" s="2" customFormat="1">
      <c r="E72346" s="120"/>
      <c r="M72346" s="120"/>
      <c r="N72346" s="120"/>
      <c r="U72346" s="121"/>
      <c r="V72346" s="122"/>
      <c r="W72346" s="123"/>
      <c r="AC72346" s="123"/>
    </row>
    <row r="72347" spans="5:29" s="2" customFormat="1">
      <c r="E72347" s="120"/>
      <c r="M72347" s="120"/>
      <c r="N72347" s="120"/>
      <c r="U72347" s="121"/>
      <c r="V72347" s="122"/>
      <c r="W72347" s="123"/>
      <c r="AC72347" s="123"/>
    </row>
    <row r="72348" spans="5:29" s="2" customFormat="1">
      <c r="E72348" s="120"/>
      <c r="M72348" s="120"/>
      <c r="N72348" s="120"/>
      <c r="U72348" s="121"/>
      <c r="V72348" s="122"/>
      <c r="W72348" s="123"/>
      <c r="AC72348" s="123"/>
    </row>
    <row r="72349" spans="5:29" s="2" customFormat="1">
      <c r="E72349" s="120"/>
      <c r="M72349" s="120"/>
      <c r="N72349" s="120"/>
      <c r="U72349" s="121"/>
      <c r="V72349" s="122"/>
      <c r="W72349" s="123"/>
      <c r="AC72349" s="123"/>
    </row>
    <row r="72350" spans="5:29" s="2" customFormat="1">
      <c r="E72350" s="120"/>
      <c r="M72350" s="120"/>
      <c r="N72350" s="120"/>
      <c r="U72350" s="121"/>
      <c r="V72350" s="122"/>
      <c r="W72350" s="123"/>
      <c r="AC72350" s="123"/>
    </row>
    <row r="72351" spans="5:29" s="2" customFormat="1">
      <c r="E72351" s="120"/>
      <c r="M72351" s="120"/>
      <c r="N72351" s="120"/>
      <c r="U72351" s="121"/>
      <c r="V72351" s="122"/>
      <c r="W72351" s="123"/>
      <c r="AC72351" s="123"/>
    </row>
    <row r="72352" spans="5:29" s="2" customFormat="1">
      <c r="E72352" s="120"/>
      <c r="M72352" s="120"/>
      <c r="N72352" s="120"/>
      <c r="U72352" s="121"/>
      <c r="V72352" s="122"/>
      <c r="W72352" s="123"/>
      <c r="AC72352" s="123"/>
    </row>
    <row r="72353" spans="5:29" s="2" customFormat="1">
      <c r="E72353" s="120"/>
      <c r="M72353" s="120"/>
      <c r="N72353" s="120"/>
      <c r="U72353" s="121"/>
      <c r="V72353" s="122"/>
      <c r="W72353" s="123"/>
      <c r="AC72353" s="123"/>
    </row>
    <row r="72354" spans="5:29" s="2" customFormat="1">
      <c r="E72354" s="120"/>
      <c r="M72354" s="120"/>
      <c r="N72354" s="120"/>
      <c r="U72354" s="121"/>
      <c r="V72354" s="122"/>
      <c r="W72354" s="123"/>
      <c r="AC72354" s="123"/>
    </row>
    <row r="72355" spans="5:29" s="2" customFormat="1">
      <c r="E72355" s="120"/>
      <c r="M72355" s="120"/>
      <c r="N72355" s="120"/>
      <c r="U72355" s="121"/>
      <c r="V72355" s="122"/>
      <c r="W72355" s="123"/>
      <c r="AC72355" s="123"/>
    </row>
    <row r="72356" spans="5:29" s="2" customFormat="1">
      <c r="E72356" s="120"/>
      <c r="M72356" s="120"/>
      <c r="N72356" s="120"/>
      <c r="U72356" s="121"/>
      <c r="V72356" s="122"/>
      <c r="W72356" s="123"/>
      <c r="AC72356" s="123"/>
    </row>
    <row r="72357" spans="5:29" s="2" customFormat="1">
      <c r="E72357" s="120"/>
      <c r="M72357" s="120"/>
      <c r="N72357" s="120"/>
      <c r="U72357" s="121"/>
      <c r="V72357" s="122"/>
      <c r="W72357" s="123"/>
      <c r="AC72357" s="123"/>
    </row>
    <row r="72358" spans="5:29" s="2" customFormat="1">
      <c r="E72358" s="120"/>
      <c r="M72358" s="120"/>
      <c r="N72358" s="120"/>
      <c r="U72358" s="121"/>
      <c r="V72358" s="122"/>
      <c r="W72358" s="123"/>
      <c r="AC72358" s="123"/>
    </row>
    <row r="72359" spans="5:29" s="2" customFormat="1">
      <c r="E72359" s="120"/>
      <c r="M72359" s="120"/>
      <c r="N72359" s="120"/>
      <c r="U72359" s="121"/>
      <c r="V72359" s="122"/>
      <c r="W72359" s="123"/>
      <c r="AC72359" s="123"/>
    </row>
    <row r="72360" spans="5:29" s="2" customFormat="1">
      <c r="E72360" s="120"/>
      <c r="M72360" s="120"/>
      <c r="N72360" s="120"/>
      <c r="U72360" s="121"/>
      <c r="V72360" s="122"/>
      <c r="W72360" s="123"/>
      <c r="AC72360" s="123"/>
    </row>
    <row r="72361" spans="5:29" s="2" customFormat="1">
      <c r="E72361" s="120"/>
      <c r="M72361" s="120"/>
      <c r="N72361" s="120"/>
      <c r="U72361" s="121"/>
      <c r="V72361" s="122"/>
      <c r="W72361" s="123"/>
      <c r="AC72361" s="123"/>
    </row>
    <row r="72362" spans="5:29" s="2" customFormat="1">
      <c r="E72362" s="120"/>
      <c r="M72362" s="120"/>
      <c r="N72362" s="120"/>
      <c r="U72362" s="121"/>
      <c r="V72362" s="122"/>
      <c r="W72362" s="123"/>
      <c r="AC72362" s="123"/>
    </row>
    <row r="72363" spans="5:29" s="2" customFormat="1">
      <c r="E72363" s="120"/>
      <c r="M72363" s="120"/>
      <c r="N72363" s="120"/>
      <c r="U72363" s="121"/>
      <c r="V72363" s="122"/>
      <c r="W72363" s="123"/>
      <c r="AC72363" s="123"/>
    </row>
    <row r="72364" spans="5:29" s="2" customFormat="1">
      <c r="E72364" s="120"/>
      <c r="M72364" s="120"/>
      <c r="N72364" s="120"/>
      <c r="U72364" s="121"/>
      <c r="V72364" s="122"/>
      <c r="W72364" s="123"/>
      <c r="AC72364" s="123"/>
    </row>
    <row r="72365" spans="5:29" s="2" customFormat="1">
      <c r="E72365" s="120"/>
      <c r="M72365" s="120"/>
      <c r="N72365" s="120"/>
      <c r="U72365" s="121"/>
      <c r="V72365" s="122"/>
      <c r="W72365" s="123"/>
      <c r="AC72365" s="123"/>
    </row>
    <row r="72366" spans="5:29" s="2" customFormat="1">
      <c r="E72366" s="120"/>
      <c r="M72366" s="120"/>
      <c r="N72366" s="120"/>
      <c r="U72366" s="121"/>
      <c r="V72366" s="122"/>
      <c r="W72366" s="123"/>
      <c r="AC72366" s="123"/>
    </row>
    <row r="72367" spans="5:29" s="2" customFormat="1">
      <c r="E72367" s="120"/>
      <c r="M72367" s="120"/>
      <c r="N72367" s="120"/>
      <c r="U72367" s="121"/>
      <c r="V72367" s="122"/>
      <c r="W72367" s="123"/>
      <c r="AC72367" s="123"/>
    </row>
    <row r="72368" spans="5:29" s="2" customFormat="1">
      <c r="E72368" s="120"/>
      <c r="M72368" s="120"/>
      <c r="N72368" s="120"/>
      <c r="U72368" s="121"/>
      <c r="V72368" s="122"/>
      <c r="W72368" s="123"/>
      <c r="AC72368" s="123"/>
    </row>
    <row r="72369" spans="5:29" s="2" customFormat="1">
      <c r="E72369" s="120"/>
      <c r="M72369" s="120"/>
      <c r="N72369" s="120"/>
      <c r="U72369" s="121"/>
      <c r="V72369" s="122"/>
      <c r="W72369" s="123"/>
      <c r="AC72369" s="123"/>
    </row>
    <row r="72370" spans="5:29" s="2" customFormat="1">
      <c r="E72370" s="120"/>
      <c r="M72370" s="120"/>
      <c r="N72370" s="120"/>
      <c r="U72370" s="121"/>
      <c r="V72370" s="122"/>
      <c r="W72370" s="123"/>
      <c r="AC72370" s="123"/>
    </row>
    <row r="72371" spans="5:29" s="2" customFormat="1">
      <c r="E72371" s="120"/>
      <c r="M72371" s="120"/>
      <c r="N72371" s="120"/>
      <c r="U72371" s="121"/>
      <c r="V72371" s="122"/>
      <c r="W72371" s="123"/>
      <c r="AC72371" s="123"/>
    </row>
    <row r="72372" spans="5:29" s="2" customFormat="1">
      <c r="E72372" s="120"/>
      <c r="M72372" s="120"/>
      <c r="N72372" s="120"/>
      <c r="U72372" s="121"/>
      <c r="V72372" s="122"/>
      <c r="W72372" s="123"/>
      <c r="AC72372" s="123"/>
    </row>
    <row r="72373" spans="5:29" s="2" customFormat="1">
      <c r="E72373" s="120"/>
      <c r="M72373" s="120"/>
      <c r="N72373" s="120"/>
      <c r="U72373" s="121"/>
      <c r="V72373" s="122"/>
      <c r="W72373" s="123"/>
      <c r="AC72373" s="123"/>
    </row>
    <row r="72374" spans="5:29" s="2" customFormat="1">
      <c r="E72374" s="120"/>
      <c r="M72374" s="120"/>
      <c r="N72374" s="120"/>
      <c r="U72374" s="121"/>
      <c r="V72374" s="122"/>
      <c r="W72374" s="123"/>
      <c r="AC72374" s="123"/>
    </row>
    <row r="72375" spans="5:29" s="2" customFormat="1">
      <c r="E72375" s="120"/>
      <c r="M72375" s="120"/>
      <c r="N72375" s="120"/>
      <c r="U72375" s="121"/>
      <c r="V72375" s="122"/>
      <c r="W72375" s="123"/>
      <c r="AC72375" s="123"/>
    </row>
    <row r="72376" spans="5:29" s="2" customFormat="1">
      <c r="E72376" s="120"/>
      <c r="M72376" s="120"/>
      <c r="N72376" s="120"/>
      <c r="U72376" s="121"/>
      <c r="V72376" s="122"/>
      <c r="W72376" s="123"/>
      <c r="AC72376" s="123"/>
    </row>
    <row r="72377" spans="5:29" s="2" customFormat="1">
      <c r="E72377" s="120"/>
      <c r="M72377" s="120"/>
      <c r="N72377" s="120"/>
      <c r="U72377" s="121"/>
      <c r="V72377" s="122"/>
      <c r="W72377" s="123"/>
      <c r="AC72377" s="123"/>
    </row>
    <row r="72378" spans="5:29" s="2" customFormat="1">
      <c r="E72378" s="120"/>
      <c r="M72378" s="120"/>
      <c r="N72378" s="120"/>
      <c r="U72378" s="121"/>
      <c r="V72378" s="122"/>
      <c r="W72378" s="123"/>
      <c r="AC72378" s="123"/>
    </row>
    <row r="72379" spans="5:29" s="2" customFormat="1">
      <c r="E72379" s="120"/>
      <c r="M72379" s="120"/>
      <c r="N72379" s="120"/>
      <c r="U72379" s="121"/>
      <c r="V72379" s="122"/>
      <c r="W72379" s="123"/>
      <c r="AC72379" s="123"/>
    </row>
    <row r="72380" spans="5:29" s="2" customFormat="1">
      <c r="E72380" s="120"/>
      <c r="M72380" s="120"/>
      <c r="N72380" s="120"/>
      <c r="U72380" s="121"/>
      <c r="V72380" s="122"/>
      <c r="W72380" s="123"/>
      <c r="AC72380" s="123"/>
    </row>
    <row r="72381" spans="5:29" s="2" customFormat="1">
      <c r="E72381" s="120"/>
      <c r="M72381" s="120"/>
      <c r="N72381" s="120"/>
      <c r="U72381" s="121"/>
      <c r="V72381" s="122"/>
      <c r="W72381" s="123"/>
      <c r="AC72381" s="123"/>
    </row>
    <row r="72382" spans="5:29" s="2" customFormat="1">
      <c r="E72382" s="120"/>
      <c r="M72382" s="120"/>
      <c r="N72382" s="120"/>
      <c r="U72382" s="121"/>
      <c r="V72382" s="122"/>
      <c r="W72382" s="123"/>
      <c r="AC72382" s="123"/>
    </row>
    <row r="72383" spans="5:29" s="2" customFormat="1">
      <c r="E72383" s="120"/>
      <c r="M72383" s="120"/>
      <c r="N72383" s="120"/>
      <c r="U72383" s="121"/>
      <c r="V72383" s="122"/>
      <c r="W72383" s="123"/>
      <c r="AC72383" s="123"/>
    </row>
    <row r="72384" spans="5:29" s="2" customFormat="1">
      <c r="E72384" s="120"/>
      <c r="M72384" s="120"/>
      <c r="N72384" s="120"/>
      <c r="U72384" s="121"/>
      <c r="V72384" s="122"/>
      <c r="W72384" s="123"/>
      <c r="AC72384" s="123"/>
    </row>
    <row r="72385" spans="5:29" s="2" customFormat="1">
      <c r="E72385" s="120"/>
      <c r="M72385" s="120"/>
      <c r="N72385" s="120"/>
      <c r="U72385" s="121"/>
      <c r="V72385" s="122"/>
      <c r="W72385" s="123"/>
      <c r="AC72385" s="123"/>
    </row>
    <row r="72386" spans="5:29" s="2" customFormat="1">
      <c r="E72386" s="120"/>
      <c r="M72386" s="120"/>
      <c r="N72386" s="120"/>
      <c r="U72386" s="121"/>
      <c r="V72386" s="122"/>
      <c r="W72386" s="123"/>
      <c r="AC72386" s="123"/>
    </row>
    <row r="72387" spans="5:29" s="2" customFormat="1">
      <c r="E72387" s="120"/>
      <c r="M72387" s="120"/>
      <c r="N72387" s="120"/>
      <c r="U72387" s="121"/>
      <c r="V72387" s="122"/>
      <c r="W72387" s="123"/>
      <c r="AC72387" s="123"/>
    </row>
    <row r="72388" spans="5:29" s="2" customFormat="1">
      <c r="E72388" s="120"/>
      <c r="M72388" s="120"/>
      <c r="N72388" s="120"/>
      <c r="U72388" s="121"/>
      <c r="V72388" s="122"/>
      <c r="W72388" s="123"/>
      <c r="AC72388" s="123"/>
    </row>
    <row r="72389" spans="5:29" s="2" customFormat="1">
      <c r="E72389" s="120"/>
      <c r="M72389" s="120"/>
      <c r="N72389" s="120"/>
      <c r="U72389" s="121"/>
      <c r="V72389" s="122"/>
      <c r="W72389" s="123"/>
      <c r="AC72389" s="123"/>
    </row>
    <row r="72390" spans="5:29" s="2" customFormat="1">
      <c r="E72390" s="120"/>
      <c r="M72390" s="120"/>
      <c r="N72390" s="120"/>
      <c r="U72390" s="121"/>
      <c r="V72390" s="122"/>
      <c r="W72390" s="123"/>
      <c r="AC72390" s="123"/>
    </row>
    <row r="72391" spans="5:29" s="2" customFormat="1">
      <c r="E72391" s="120"/>
      <c r="M72391" s="120"/>
      <c r="N72391" s="120"/>
      <c r="U72391" s="121"/>
      <c r="V72391" s="122"/>
      <c r="W72391" s="123"/>
      <c r="AC72391" s="123"/>
    </row>
    <row r="72392" spans="5:29" s="2" customFormat="1">
      <c r="E72392" s="120"/>
      <c r="M72392" s="120"/>
      <c r="N72392" s="120"/>
      <c r="U72392" s="121"/>
      <c r="V72392" s="122"/>
      <c r="W72392" s="123"/>
      <c r="AC72392" s="123"/>
    </row>
    <row r="72393" spans="5:29" s="2" customFormat="1">
      <c r="E72393" s="120"/>
      <c r="M72393" s="120"/>
      <c r="N72393" s="120"/>
      <c r="U72393" s="121"/>
      <c r="V72393" s="122"/>
      <c r="W72393" s="123"/>
      <c r="AC72393" s="123"/>
    </row>
    <row r="72394" spans="5:29" s="2" customFormat="1">
      <c r="E72394" s="120"/>
      <c r="M72394" s="120"/>
      <c r="N72394" s="120"/>
      <c r="U72394" s="121"/>
      <c r="V72394" s="122"/>
      <c r="W72394" s="123"/>
      <c r="AC72394" s="123"/>
    </row>
    <row r="72395" spans="5:29" s="2" customFormat="1">
      <c r="E72395" s="120"/>
      <c r="M72395" s="120"/>
      <c r="N72395" s="120"/>
      <c r="U72395" s="121"/>
      <c r="V72395" s="122"/>
      <c r="W72395" s="123"/>
      <c r="AC72395" s="123"/>
    </row>
    <row r="72396" spans="5:29" s="2" customFormat="1">
      <c r="E72396" s="120"/>
      <c r="M72396" s="120"/>
      <c r="N72396" s="120"/>
      <c r="U72396" s="121"/>
      <c r="V72396" s="122"/>
      <c r="W72396" s="123"/>
      <c r="AC72396" s="123"/>
    </row>
    <row r="72397" spans="5:29" s="2" customFormat="1">
      <c r="E72397" s="120"/>
      <c r="M72397" s="120"/>
      <c r="N72397" s="120"/>
      <c r="U72397" s="121"/>
      <c r="V72397" s="122"/>
      <c r="W72397" s="123"/>
      <c r="AC72397" s="123"/>
    </row>
    <row r="72398" spans="5:29" s="2" customFormat="1">
      <c r="E72398" s="120"/>
      <c r="M72398" s="120"/>
      <c r="N72398" s="120"/>
      <c r="U72398" s="121"/>
      <c r="V72398" s="122"/>
      <c r="W72398" s="123"/>
      <c r="AC72398" s="123"/>
    </row>
    <row r="72399" spans="5:29" s="2" customFormat="1">
      <c r="E72399" s="120"/>
      <c r="M72399" s="120"/>
      <c r="N72399" s="120"/>
      <c r="U72399" s="121"/>
      <c r="V72399" s="122"/>
      <c r="W72399" s="123"/>
      <c r="AC72399" s="123"/>
    </row>
    <row r="72400" spans="5:29" s="2" customFormat="1">
      <c r="E72400" s="120"/>
      <c r="M72400" s="120"/>
      <c r="N72400" s="120"/>
      <c r="U72400" s="121"/>
      <c r="V72400" s="122"/>
      <c r="W72400" s="123"/>
      <c r="AC72400" s="123"/>
    </row>
    <row r="72401" spans="5:29" s="2" customFormat="1">
      <c r="E72401" s="120"/>
      <c r="M72401" s="120"/>
      <c r="N72401" s="120"/>
      <c r="U72401" s="121"/>
      <c r="V72401" s="122"/>
      <c r="W72401" s="123"/>
      <c r="AC72401" s="123"/>
    </row>
    <row r="72402" spans="5:29" s="2" customFormat="1">
      <c r="E72402" s="120"/>
      <c r="M72402" s="120"/>
      <c r="N72402" s="120"/>
      <c r="U72402" s="121"/>
      <c r="V72402" s="122"/>
      <c r="W72402" s="123"/>
      <c r="AC72402" s="123"/>
    </row>
    <row r="72403" spans="5:29" s="2" customFormat="1">
      <c r="E72403" s="120"/>
      <c r="M72403" s="120"/>
      <c r="N72403" s="120"/>
      <c r="U72403" s="121"/>
      <c r="V72403" s="122"/>
      <c r="W72403" s="123"/>
      <c r="AC72403" s="123"/>
    </row>
    <row r="72404" spans="5:29" s="2" customFormat="1">
      <c r="E72404" s="120"/>
      <c r="M72404" s="120"/>
      <c r="N72404" s="120"/>
      <c r="U72404" s="121"/>
      <c r="V72404" s="122"/>
      <c r="W72404" s="123"/>
      <c r="AC72404" s="123"/>
    </row>
    <row r="72405" spans="5:29" s="2" customFormat="1">
      <c r="E72405" s="120"/>
      <c r="M72405" s="120"/>
      <c r="N72405" s="120"/>
      <c r="U72405" s="121"/>
      <c r="V72405" s="122"/>
      <c r="W72405" s="123"/>
      <c r="AC72405" s="123"/>
    </row>
    <row r="72406" spans="5:29" s="2" customFormat="1">
      <c r="E72406" s="120"/>
      <c r="M72406" s="120"/>
      <c r="N72406" s="120"/>
      <c r="U72406" s="121"/>
      <c r="V72406" s="122"/>
      <c r="W72406" s="123"/>
      <c r="AC72406" s="123"/>
    </row>
    <row r="72407" spans="5:29" s="2" customFormat="1">
      <c r="E72407" s="120"/>
      <c r="M72407" s="120"/>
      <c r="N72407" s="120"/>
      <c r="U72407" s="121"/>
      <c r="V72407" s="122"/>
      <c r="W72407" s="123"/>
      <c r="AC72407" s="123"/>
    </row>
    <row r="72408" spans="5:29" s="2" customFormat="1">
      <c r="E72408" s="120"/>
      <c r="M72408" s="120"/>
      <c r="N72408" s="120"/>
      <c r="U72408" s="121"/>
      <c r="V72408" s="122"/>
      <c r="W72408" s="123"/>
      <c r="AC72408" s="123"/>
    </row>
    <row r="72409" spans="5:29" s="2" customFormat="1">
      <c r="E72409" s="120"/>
      <c r="M72409" s="120"/>
      <c r="N72409" s="120"/>
      <c r="U72409" s="121"/>
      <c r="V72409" s="122"/>
      <c r="W72409" s="123"/>
      <c r="AC72409" s="123"/>
    </row>
    <row r="72410" spans="5:29" s="2" customFormat="1">
      <c r="E72410" s="120"/>
      <c r="M72410" s="120"/>
      <c r="N72410" s="120"/>
      <c r="U72410" s="121"/>
      <c r="V72410" s="122"/>
      <c r="W72410" s="123"/>
      <c r="AC72410" s="123"/>
    </row>
    <row r="72411" spans="5:29" s="2" customFormat="1">
      <c r="E72411" s="120"/>
      <c r="M72411" s="120"/>
      <c r="N72411" s="120"/>
      <c r="U72411" s="121"/>
      <c r="V72411" s="122"/>
      <c r="W72411" s="123"/>
      <c r="AC72411" s="123"/>
    </row>
    <row r="72412" spans="5:29" s="2" customFormat="1">
      <c r="E72412" s="120"/>
      <c r="M72412" s="120"/>
      <c r="N72412" s="120"/>
      <c r="U72412" s="121"/>
      <c r="V72412" s="122"/>
      <c r="W72412" s="123"/>
      <c r="AC72412" s="123"/>
    </row>
    <row r="72413" spans="5:29" s="2" customFormat="1">
      <c r="E72413" s="120"/>
      <c r="M72413" s="120"/>
      <c r="N72413" s="120"/>
      <c r="U72413" s="121"/>
      <c r="V72413" s="122"/>
      <c r="W72413" s="123"/>
      <c r="AC72413" s="123"/>
    </row>
    <row r="72414" spans="5:29" s="2" customFormat="1">
      <c r="E72414" s="120"/>
      <c r="M72414" s="120"/>
      <c r="N72414" s="120"/>
      <c r="U72414" s="121"/>
      <c r="V72414" s="122"/>
      <c r="W72414" s="123"/>
      <c r="AC72414" s="123"/>
    </row>
    <row r="72415" spans="5:29" s="2" customFormat="1">
      <c r="E72415" s="120"/>
      <c r="M72415" s="120"/>
      <c r="N72415" s="120"/>
      <c r="U72415" s="121"/>
      <c r="V72415" s="122"/>
      <c r="W72415" s="123"/>
      <c r="AC72415" s="123"/>
    </row>
    <row r="72416" spans="5:29" s="2" customFormat="1">
      <c r="E72416" s="120"/>
      <c r="M72416" s="120"/>
      <c r="N72416" s="120"/>
      <c r="U72416" s="121"/>
      <c r="V72416" s="122"/>
      <c r="W72416" s="123"/>
      <c r="AC72416" s="123"/>
    </row>
    <row r="72417" spans="5:29" s="2" customFormat="1">
      <c r="E72417" s="120"/>
      <c r="M72417" s="120"/>
      <c r="N72417" s="120"/>
      <c r="U72417" s="121"/>
      <c r="V72417" s="122"/>
      <c r="W72417" s="123"/>
      <c r="AC72417" s="123"/>
    </row>
    <row r="72418" spans="5:29" s="2" customFormat="1">
      <c r="E72418" s="120"/>
      <c r="M72418" s="120"/>
      <c r="N72418" s="120"/>
      <c r="U72418" s="121"/>
      <c r="V72418" s="122"/>
      <c r="W72418" s="123"/>
      <c r="AC72418" s="123"/>
    </row>
    <row r="72419" spans="5:29" s="2" customFormat="1">
      <c r="E72419" s="120"/>
      <c r="M72419" s="120"/>
      <c r="N72419" s="120"/>
      <c r="U72419" s="121"/>
      <c r="V72419" s="122"/>
      <c r="W72419" s="123"/>
      <c r="AC72419" s="123"/>
    </row>
    <row r="72420" spans="5:29" s="2" customFormat="1">
      <c r="E72420" s="120"/>
      <c r="M72420" s="120"/>
      <c r="N72420" s="120"/>
      <c r="U72420" s="121"/>
      <c r="V72420" s="122"/>
      <c r="W72420" s="123"/>
      <c r="AC72420" s="123"/>
    </row>
    <row r="72421" spans="5:29" s="2" customFormat="1">
      <c r="E72421" s="120"/>
      <c r="M72421" s="120"/>
      <c r="N72421" s="120"/>
      <c r="U72421" s="121"/>
      <c r="V72421" s="122"/>
      <c r="W72421" s="123"/>
      <c r="AC72421" s="123"/>
    </row>
    <row r="72422" spans="5:29" s="2" customFormat="1">
      <c r="E72422" s="120"/>
      <c r="M72422" s="120"/>
      <c r="N72422" s="120"/>
      <c r="U72422" s="121"/>
      <c r="V72422" s="122"/>
      <c r="W72422" s="123"/>
      <c r="AC72422" s="123"/>
    </row>
    <row r="72423" spans="5:29" s="2" customFormat="1">
      <c r="E72423" s="120"/>
      <c r="M72423" s="120"/>
      <c r="N72423" s="120"/>
      <c r="U72423" s="121"/>
      <c r="V72423" s="122"/>
      <c r="W72423" s="123"/>
      <c r="AC72423" s="123"/>
    </row>
    <row r="72424" spans="5:29" s="2" customFormat="1">
      <c r="E72424" s="120"/>
      <c r="M72424" s="120"/>
      <c r="N72424" s="120"/>
      <c r="U72424" s="121"/>
      <c r="V72424" s="122"/>
      <c r="W72424" s="123"/>
      <c r="AC72424" s="123"/>
    </row>
    <row r="72425" spans="5:29" s="2" customFormat="1">
      <c r="E72425" s="120"/>
      <c r="M72425" s="120"/>
      <c r="N72425" s="120"/>
      <c r="U72425" s="121"/>
      <c r="V72425" s="122"/>
      <c r="W72425" s="123"/>
      <c r="AC72425" s="123"/>
    </row>
    <row r="72426" spans="5:29" s="2" customFormat="1">
      <c r="E72426" s="120"/>
      <c r="M72426" s="120"/>
      <c r="N72426" s="120"/>
      <c r="U72426" s="121"/>
      <c r="V72426" s="122"/>
      <c r="W72426" s="123"/>
      <c r="AC72426" s="123"/>
    </row>
    <row r="72427" spans="5:29" s="2" customFormat="1">
      <c r="E72427" s="120"/>
      <c r="M72427" s="120"/>
      <c r="N72427" s="120"/>
      <c r="U72427" s="121"/>
      <c r="V72427" s="122"/>
      <c r="W72427" s="123"/>
      <c r="AC72427" s="123"/>
    </row>
    <row r="72428" spans="5:29" s="2" customFormat="1">
      <c r="E72428" s="120"/>
      <c r="M72428" s="120"/>
      <c r="N72428" s="120"/>
      <c r="U72428" s="121"/>
      <c r="V72428" s="122"/>
      <c r="W72428" s="123"/>
      <c r="AC72428" s="123"/>
    </row>
    <row r="72429" spans="5:29" s="2" customFormat="1">
      <c r="E72429" s="120"/>
      <c r="M72429" s="120"/>
      <c r="N72429" s="120"/>
      <c r="U72429" s="121"/>
      <c r="V72429" s="122"/>
      <c r="W72429" s="123"/>
      <c r="AC72429" s="123"/>
    </row>
    <row r="72430" spans="5:29" s="2" customFormat="1">
      <c r="E72430" s="120"/>
      <c r="M72430" s="120"/>
      <c r="N72430" s="120"/>
      <c r="U72430" s="121"/>
      <c r="V72430" s="122"/>
      <c r="W72430" s="123"/>
      <c r="AC72430" s="123"/>
    </row>
    <row r="72431" spans="5:29" s="2" customFormat="1">
      <c r="E72431" s="120"/>
      <c r="M72431" s="120"/>
      <c r="N72431" s="120"/>
      <c r="U72431" s="121"/>
      <c r="V72431" s="122"/>
      <c r="W72431" s="123"/>
      <c r="AC72431" s="123"/>
    </row>
    <row r="72432" spans="5:29" s="2" customFormat="1">
      <c r="E72432" s="120"/>
      <c r="M72432" s="120"/>
      <c r="N72432" s="120"/>
      <c r="U72432" s="121"/>
      <c r="V72432" s="122"/>
      <c r="W72432" s="123"/>
      <c r="AC72432" s="123"/>
    </row>
    <row r="72433" spans="5:29" s="2" customFormat="1">
      <c r="E72433" s="120"/>
      <c r="M72433" s="120"/>
      <c r="N72433" s="120"/>
      <c r="U72433" s="121"/>
      <c r="V72433" s="122"/>
      <c r="W72433" s="123"/>
      <c r="AC72433" s="123"/>
    </row>
    <row r="72434" spans="5:29" s="2" customFormat="1">
      <c r="E72434" s="120"/>
      <c r="M72434" s="120"/>
      <c r="N72434" s="120"/>
      <c r="U72434" s="121"/>
      <c r="V72434" s="122"/>
      <c r="W72434" s="123"/>
      <c r="AC72434" s="123"/>
    </row>
    <row r="72435" spans="5:29" s="2" customFormat="1">
      <c r="E72435" s="120"/>
      <c r="M72435" s="120"/>
      <c r="N72435" s="120"/>
      <c r="U72435" s="121"/>
      <c r="V72435" s="122"/>
      <c r="W72435" s="123"/>
      <c r="AC72435" s="123"/>
    </row>
    <row r="72436" spans="5:29" s="2" customFormat="1">
      <c r="E72436" s="120"/>
      <c r="M72436" s="120"/>
      <c r="N72436" s="120"/>
      <c r="U72436" s="121"/>
      <c r="V72436" s="122"/>
      <c r="W72436" s="123"/>
      <c r="AC72436" s="123"/>
    </row>
    <row r="72437" spans="5:29" s="2" customFormat="1">
      <c r="E72437" s="120"/>
      <c r="M72437" s="120"/>
      <c r="N72437" s="120"/>
      <c r="U72437" s="121"/>
      <c r="V72437" s="122"/>
      <c r="W72437" s="123"/>
      <c r="AC72437" s="123"/>
    </row>
    <row r="72438" spans="5:29" s="2" customFormat="1">
      <c r="E72438" s="120"/>
      <c r="M72438" s="120"/>
      <c r="N72438" s="120"/>
      <c r="U72438" s="121"/>
      <c r="V72438" s="122"/>
      <c r="W72438" s="123"/>
      <c r="AC72438" s="123"/>
    </row>
    <row r="72439" spans="5:29" s="2" customFormat="1">
      <c r="E72439" s="120"/>
      <c r="M72439" s="120"/>
      <c r="N72439" s="120"/>
      <c r="U72439" s="121"/>
      <c r="V72439" s="122"/>
      <c r="W72439" s="123"/>
      <c r="AC72439" s="123"/>
    </row>
    <row r="72440" spans="5:29" s="2" customFormat="1">
      <c r="E72440" s="120"/>
      <c r="M72440" s="120"/>
      <c r="N72440" s="120"/>
      <c r="U72440" s="121"/>
      <c r="V72440" s="122"/>
      <c r="W72440" s="123"/>
      <c r="AC72440" s="123"/>
    </row>
    <row r="72441" spans="5:29" s="2" customFormat="1">
      <c r="E72441" s="120"/>
      <c r="M72441" s="120"/>
      <c r="N72441" s="120"/>
      <c r="U72441" s="121"/>
      <c r="V72441" s="122"/>
      <c r="W72441" s="123"/>
      <c r="AC72441" s="123"/>
    </row>
    <row r="72442" spans="5:29" s="2" customFormat="1">
      <c r="E72442" s="120"/>
      <c r="M72442" s="120"/>
      <c r="N72442" s="120"/>
      <c r="U72442" s="121"/>
      <c r="V72442" s="122"/>
      <c r="W72442" s="123"/>
      <c r="AC72442" s="123"/>
    </row>
    <row r="72443" spans="5:29" s="2" customFormat="1">
      <c r="E72443" s="120"/>
      <c r="M72443" s="120"/>
      <c r="N72443" s="120"/>
      <c r="U72443" s="121"/>
      <c r="V72443" s="122"/>
      <c r="W72443" s="123"/>
      <c r="AC72443" s="123"/>
    </row>
    <row r="72444" spans="5:29" s="2" customFormat="1">
      <c r="E72444" s="120"/>
      <c r="M72444" s="120"/>
      <c r="N72444" s="120"/>
      <c r="U72444" s="121"/>
      <c r="V72444" s="122"/>
      <c r="W72444" s="123"/>
      <c r="AC72444" s="123"/>
    </row>
    <row r="72445" spans="5:29" s="2" customFormat="1">
      <c r="E72445" s="120"/>
      <c r="M72445" s="120"/>
      <c r="N72445" s="120"/>
      <c r="U72445" s="121"/>
      <c r="V72445" s="122"/>
      <c r="W72445" s="123"/>
      <c r="AC72445" s="123"/>
    </row>
    <row r="72446" spans="5:29" s="2" customFormat="1">
      <c r="E72446" s="120"/>
      <c r="M72446" s="120"/>
      <c r="N72446" s="120"/>
      <c r="U72446" s="121"/>
      <c r="V72446" s="122"/>
      <c r="W72446" s="123"/>
      <c r="AC72446" s="123"/>
    </row>
    <row r="72447" spans="5:29" s="2" customFormat="1">
      <c r="E72447" s="120"/>
      <c r="M72447" s="120"/>
      <c r="N72447" s="120"/>
      <c r="U72447" s="121"/>
      <c r="V72447" s="122"/>
      <c r="W72447" s="123"/>
      <c r="AC72447" s="123"/>
    </row>
    <row r="72448" spans="5:29" s="2" customFormat="1">
      <c r="E72448" s="120"/>
      <c r="M72448" s="120"/>
      <c r="N72448" s="120"/>
      <c r="U72448" s="121"/>
      <c r="V72448" s="122"/>
      <c r="W72448" s="123"/>
      <c r="AC72448" s="123"/>
    </row>
    <row r="72449" spans="5:29" s="2" customFormat="1">
      <c r="E72449" s="120"/>
      <c r="M72449" s="120"/>
      <c r="N72449" s="120"/>
      <c r="U72449" s="121"/>
      <c r="V72449" s="122"/>
      <c r="W72449" s="123"/>
      <c r="AC72449" s="123"/>
    </row>
    <row r="72450" spans="5:29" s="2" customFormat="1">
      <c r="E72450" s="120"/>
      <c r="M72450" s="120"/>
      <c r="N72450" s="120"/>
      <c r="U72450" s="121"/>
      <c r="V72450" s="122"/>
      <c r="W72450" s="123"/>
      <c r="AC72450" s="123"/>
    </row>
    <row r="72451" spans="5:29" s="2" customFormat="1">
      <c r="E72451" s="120"/>
      <c r="M72451" s="120"/>
      <c r="N72451" s="120"/>
      <c r="U72451" s="121"/>
      <c r="V72451" s="122"/>
      <c r="W72451" s="123"/>
      <c r="AC72451" s="123"/>
    </row>
    <row r="72452" spans="5:29" s="2" customFormat="1">
      <c r="E72452" s="120"/>
      <c r="M72452" s="120"/>
      <c r="N72452" s="120"/>
      <c r="U72452" s="121"/>
      <c r="V72452" s="122"/>
      <c r="W72452" s="123"/>
      <c r="AC72452" s="123"/>
    </row>
    <row r="72453" spans="5:29" s="2" customFormat="1">
      <c r="E72453" s="120"/>
      <c r="M72453" s="120"/>
      <c r="N72453" s="120"/>
      <c r="U72453" s="121"/>
      <c r="V72453" s="122"/>
      <c r="W72453" s="123"/>
      <c r="AC72453" s="123"/>
    </row>
    <row r="72454" spans="5:29" s="2" customFormat="1">
      <c r="E72454" s="120"/>
      <c r="M72454" s="120"/>
      <c r="N72454" s="120"/>
      <c r="U72454" s="121"/>
      <c r="V72454" s="122"/>
      <c r="W72454" s="123"/>
      <c r="AC72454" s="123"/>
    </row>
    <row r="72455" spans="5:29" s="2" customFormat="1">
      <c r="E72455" s="120"/>
      <c r="M72455" s="120"/>
      <c r="N72455" s="120"/>
      <c r="U72455" s="121"/>
      <c r="V72455" s="122"/>
      <c r="W72455" s="123"/>
      <c r="AC72455" s="123"/>
    </row>
    <row r="72456" spans="5:29" s="2" customFormat="1">
      <c r="E72456" s="120"/>
      <c r="M72456" s="120"/>
      <c r="N72456" s="120"/>
      <c r="U72456" s="121"/>
      <c r="V72456" s="122"/>
      <c r="W72456" s="123"/>
      <c r="AC72456" s="123"/>
    </row>
    <row r="72457" spans="5:29" s="2" customFormat="1">
      <c r="E72457" s="120"/>
      <c r="M72457" s="120"/>
      <c r="N72457" s="120"/>
      <c r="U72457" s="121"/>
      <c r="V72457" s="122"/>
      <c r="W72457" s="123"/>
      <c r="AC72457" s="123"/>
    </row>
    <row r="72458" spans="5:29" s="2" customFormat="1">
      <c r="E72458" s="120"/>
      <c r="M72458" s="120"/>
      <c r="N72458" s="120"/>
      <c r="U72458" s="121"/>
      <c r="V72458" s="122"/>
      <c r="W72458" s="123"/>
      <c r="AC72458" s="123"/>
    </row>
    <row r="72459" spans="5:29" s="2" customFormat="1">
      <c r="E72459" s="120"/>
      <c r="M72459" s="120"/>
      <c r="N72459" s="120"/>
      <c r="U72459" s="121"/>
      <c r="V72459" s="122"/>
      <c r="W72459" s="123"/>
      <c r="AC72459" s="123"/>
    </row>
    <row r="72460" spans="5:29" s="2" customFormat="1">
      <c r="E72460" s="120"/>
      <c r="M72460" s="120"/>
      <c r="N72460" s="120"/>
      <c r="U72460" s="121"/>
      <c r="V72460" s="122"/>
      <c r="W72460" s="123"/>
      <c r="AC72460" s="123"/>
    </row>
    <row r="72461" spans="5:29" s="2" customFormat="1">
      <c r="E72461" s="120"/>
      <c r="M72461" s="120"/>
      <c r="N72461" s="120"/>
      <c r="U72461" s="121"/>
      <c r="V72461" s="122"/>
      <c r="W72461" s="123"/>
      <c r="AC72461" s="123"/>
    </row>
    <row r="72462" spans="5:29" s="2" customFormat="1">
      <c r="E72462" s="120"/>
      <c r="M72462" s="120"/>
      <c r="N72462" s="120"/>
      <c r="U72462" s="121"/>
      <c r="V72462" s="122"/>
      <c r="W72462" s="123"/>
      <c r="AC72462" s="123"/>
    </row>
    <row r="72463" spans="5:29" s="2" customFormat="1">
      <c r="E72463" s="120"/>
      <c r="M72463" s="120"/>
      <c r="N72463" s="120"/>
      <c r="U72463" s="121"/>
      <c r="V72463" s="122"/>
      <c r="W72463" s="123"/>
      <c r="AC72463" s="123"/>
    </row>
    <row r="72464" spans="5:29" s="2" customFormat="1">
      <c r="E72464" s="120"/>
      <c r="M72464" s="120"/>
      <c r="N72464" s="120"/>
      <c r="U72464" s="121"/>
      <c r="V72464" s="122"/>
      <c r="W72464" s="123"/>
      <c r="AC72464" s="123"/>
    </row>
    <row r="72465" spans="5:29" s="2" customFormat="1">
      <c r="E72465" s="120"/>
      <c r="M72465" s="120"/>
      <c r="N72465" s="120"/>
      <c r="U72465" s="121"/>
      <c r="V72465" s="122"/>
      <c r="W72465" s="123"/>
      <c r="AC72465" s="123"/>
    </row>
    <row r="72466" spans="5:29" s="2" customFormat="1">
      <c r="E72466" s="120"/>
      <c r="M72466" s="120"/>
      <c r="N72466" s="120"/>
      <c r="U72466" s="121"/>
      <c r="V72466" s="122"/>
      <c r="W72466" s="123"/>
      <c r="AC72466" s="123"/>
    </row>
    <row r="72467" spans="5:29" s="2" customFormat="1">
      <c r="E72467" s="120"/>
      <c r="M72467" s="120"/>
      <c r="N72467" s="120"/>
      <c r="U72467" s="121"/>
      <c r="V72467" s="122"/>
      <c r="W72467" s="123"/>
      <c r="AC72467" s="123"/>
    </row>
    <row r="72468" spans="5:29" s="2" customFormat="1">
      <c r="E72468" s="120"/>
      <c r="M72468" s="120"/>
      <c r="N72468" s="120"/>
      <c r="U72468" s="121"/>
      <c r="V72468" s="122"/>
      <c r="W72468" s="123"/>
      <c r="AC72468" s="123"/>
    </row>
    <row r="72469" spans="5:29" s="2" customFormat="1">
      <c r="E72469" s="120"/>
      <c r="M72469" s="120"/>
      <c r="N72469" s="120"/>
      <c r="U72469" s="121"/>
      <c r="V72469" s="122"/>
      <c r="W72469" s="123"/>
      <c r="AC72469" s="123"/>
    </row>
    <row r="72470" spans="5:29" s="2" customFormat="1">
      <c r="E72470" s="120"/>
      <c r="M72470" s="120"/>
      <c r="N72470" s="120"/>
      <c r="U72470" s="121"/>
      <c r="V72470" s="122"/>
      <c r="W72470" s="123"/>
      <c r="AC72470" s="123"/>
    </row>
    <row r="72471" spans="5:29" s="2" customFormat="1">
      <c r="E72471" s="120"/>
      <c r="M72471" s="120"/>
      <c r="N72471" s="120"/>
      <c r="U72471" s="121"/>
      <c r="V72471" s="122"/>
      <c r="W72471" s="123"/>
      <c r="AC72471" s="123"/>
    </row>
    <row r="72472" spans="5:29" s="2" customFormat="1">
      <c r="E72472" s="120"/>
      <c r="M72472" s="120"/>
      <c r="N72472" s="120"/>
      <c r="U72472" s="121"/>
      <c r="V72472" s="122"/>
      <c r="W72472" s="123"/>
      <c r="AC72472" s="123"/>
    </row>
    <row r="72473" spans="5:29" s="2" customFormat="1">
      <c r="E72473" s="120"/>
      <c r="M72473" s="120"/>
      <c r="N72473" s="120"/>
      <c r="U72473" s="121"/>
      <c r="V72473" s="122"/>
      <c r="W72473" s="123"/>
      <c r="AC72473" s="123"/>
    </row>
    <row r="72474" spans="5:29" s="2" customFormat="1">
      <c r="E72474" s="120"/>
      <c r="M72474" s="120"/>
      <c r="N72474" s="120"/>
      <c r="U72474" s="121"/>
      <c r="V72474" s="122"/>
      <c r="W72474" s="123"/>
      <c r="AC72474" s="123"/>
    </row>
    <row r="72475" spans="5:29" s="2" customFormat="1">
      <c r="E72475" s="120"/>
      <c r="M72475" s="120"/>
      <c r="N72475" s="120"/>
      <c r="U72475" s="121"/>
      <c r="V72475" s="122"/>
      <c r="W72475" s="123"/>
      <c r="AC72475" s="123"/>
    </row>
    <row r="72476" spans="5:29" s="2" customFormat="1">
      <c r="E72476" s="120"/>
      <c r="M72476" s="120"/>
      <c r="N72476" s="120"/>
      <c r="U72476" s="121"/>
      <c r="V72476" s="122"/>
      <c r="W72476" s="123"/>
      <c r="AC72476" s="123"/>
    </row>
    <row r="72477" spans="5:29" s="2" customFormat="1">
      <c r="E72477" s="120"/>
      <c r="M72477" s="120"/>
      <c r="N72477" s="120"/>
      <c r="U72477" s="121"/>
      <c r="V72477" s="122"/>
      <c r="W72477" s="123"/>
      <c r="AC72477" s="123"/>
    </row>
    <row r="72478" spans="5:29" s="2" customFormat="1">
      <c r="E72478" s="120"/>
      <c r="M72478" s="120"/>
      <c r="N72478" s="120"/>
      <c r="U72478" s="121"/>
      <c r="V72478" s="122"/>
      <c r="W72478" s="123"/>
      <c r="AC72478" s="123"/>
    </row>
    <row r="72479" spans="5:29" s="2" customFormat="1">
      <c r="E72479" s="120"/>
      <c r="M72479" s="120"/>
      <c r="N72479" s="120"/>
      <c r="U72479" s="121"/>
      <c r="V72479" s="122"/>
      <c r="W72479" s="123"/>
      <c r="AC72479" s="123"/>
    </row>
    <row r="72480" spans="5:29" s="2" customFormat="1">
      <c r="E72480" s="120"/>
      <c r="M72480" s="120"/>
      <c r="N72480" s="120"/>
      <c r="U72480" s="121"/>
      <c r="V72480" s="122"/>
      <c r="W72480" s="123"/>
      <c r="AC72480" s="123"/>
    </row>
    <row r="72481" spans="5:29" s="2" customFormat="1">
      <c r="E72481" s="120"/>
      <c r="M72481" s="120"/>
      <c r="N72481" s="120"/>
      <c r="U72481" s="121"/>
      <c r="V72481" s="122"/>
      <c r="W72481" s="123"/>
      <c r="AC72481" s="123"/>
    </row>
    <row r="72482" spans="5:29" s="2" customFormat="1">
      <c r="E72482" s="120"/>
      <c r="M72482" s="120"/>
      <c r="N72482" s="120"/>
      <c r="U72482" s="121"/>
      <c r="V72482" s="122"/>
      <c r="W72482" s="123"/>
      <c r="AC72482" s="123"/>
    </row>
    <row r="72483" spans="5:29" s="2" customFormat="1">
      <c r="E72483" s="120"/>
      <c r="M72483" s="120"/>
      <c r="N72483" s="120"/>
      <c r="U72483" s="121"/>
      <c r="V72483" s="122"/>
      <c r="W72483" s="123"/>
      <c r="AC72483" s="123"/>
    </row>
    <row r="72484" spans="5:29" s="2" customFormat="1">
      <c r="E72484" s="120"/>
      <c r="M72484" s="120"/>
      <c r="N72484" s="120"/>
      <c r="U72484" s="121"/>
      <c r="V72484" s="122"/>
      <c r="W72484" s="123"/>
      <c r="AC72484" s="123"/>
    </row>
    <row r="72485" spans="5:29" s="2" customFormat="1">
      <c r="E72485" s="120"/>
      <c r="M72485" s="120"/>
      <c r="N72485" s="120"/>
      <c r="U72485" s="121"/>
      <c r="V72485" s="122"/>
      <c r="W72485" s="123"/>
      <c r="AC72485" s="123"/>
    </row>
    <row r="72486" spans="5:29" s="2" customFormat="1">
      <c r="E72486" s="120"/>
      <c r="M72486" s="120"/>
      <c r="N72486" s="120"/>
      <c r="U72486" s="121"/>
      <c r="V72486" s="122"/>
      <c r="W72486" s="123"/>
      <c r="AC72486" s="123"/>
    </row>
    <row r="72487" spans="5:29" s="2" customFormat="1">
      <c r="E72487" s="120"/>
      <c r="M72487" s="120"/>
      <c r="N72487" s="120"/>
      <c r="U72487" s="121"/>
      <c r="V72487" s="122"/>
      <c r="W72487" s="123"/>
      <c r="AC72487" s="123"/>
    </row>
    <row r="72488" spans="5:29" s="2" customFormat="1">
      <c r="E72488" s="120"/>
      <c r="M72488" s="120"/>
      <c r="N72488" s="120"/>
      <c r="U72488" s="121"/>
      <c r="V72488" s="122"/>
      <c r="W72488" s="123"/>
      <c r="AC72488" s="123"/>
    </row>
    <row r="72489" spans="5:29" s="2" customFormat="1">
      <c r="E72489" s="120"/>
      <c r="M72489" s="120"/>
      <c r="N72489" s="120"/>
      <c r="U72489" s="121"/>
      <c r="V72489" s="122"/>
      <c r="W72489" s="123"/>
      <c r="AC72489" s="123"/>
    </row>
    <row r="72490" spans="5:29" s="2" customFormat="1">
      <c r="E72490" s="120"/>
      <c r="M72490" s="120"/>
      <c r="N72490" s="120"/>
      <c r="U72490" s="121"/>
      <c r="V72490" s="122"/>
      <c r="W72490" s="123"/>
      <c r="AC72490" s="123"/>
    </row>
    <row r="72491" spans="5:29" s="2" customFormat="1">
      <c r="E72491" s="120"/>
      <c r="M72491" s="120"/>
      <c r="N72491" s="120"/>
      <c r="U72491" s="121"/>
      <c r="V72491" s="122"/>
      <c r="W72491" s="123"/>
      <c r="AC72491" s="123"/>
    </row>
    <row r="72492" spans="5:29" s="2" customFormat="1">
      <c r="E72492" s="120"/>
      <c r="M72492" s="120"/>
      <c r="N72492" s="120"/>
      <c r="U72492" s="121"/>
      <c r="V72492" s="122"/>
      <c r="W72492" s="123"/>
      <c r="AC72492" s="123"/>
    </row>
    <row r="72493" spans="5:29" s="2" customFormat="1">
      <c r="E72493" s="120"/>
      <c r="M72493" s="120"/>
      <c r="N72493" s="120"/>
      <c r="U72493" s="121"/>
      <c r="V72493" s="122"/>
      <c r="W72493" s="123"/>
      <c r="AC72493" s="123"/>
    </row>
    <row r="72494" spans="5:29" s="2" customFormat="1">
      <c r="E72494" s="120"/>
      <c r="M72494" s="120"/>
      <c r="N72494" s="120"/>
      <c r="U72494" s="121"/>
      <c r="V72494" s="122"/>
      <c r="W72494" s="123"/>
      <c r="AC72494" s="123"/>
    </row>
    <row r="72495" spans="5:29" s="2" customFormat="1">
      <c r="E72495" s="120"/>
      <c r="M72495" s="120"/>
      <c r="N72495" s="120"/>
      <c r="U72495" s="121"/>
      <c r="V72495" s="122"/>
      <c r="W72495" s="123"/>
      <c r="AC72495" s="123"/>
    </row>
    <row r="72496" spans="5:29" s="2" customFormat="1">
      <c r="E72496" s="120"/>
      <c r="M72496" s="120"/>
      <c r="N72496" s="120"/>
      <c r="U72496" s="121"/>
      <c r="V72496" s="122"/>
      <c r="W72496" s="123"/>
      <c r="AC72496" s="123"/>
    </row>
    <row r="72497" spans="5:29" s="2" customFormat="1">
      <c r="E72497" s="120"/>
      <c r="M72497" s="120"/>
      <c r="N72497" s="120"/>
      <c r="U72497" s="121"/>
      <c r="V72497" s="122"/>
      <c r="W72497" s="123"/>
      <c r="AC72497" s="123"/>
    </row>
    <row r="72498" spans="5:29" s="2" customFormat="1">
      <c r="E72498" s="120"/>
      <c r="M72498" s="120"/>
      <c r="N72498" s="120"/>
      <c r="U72498" s="121"/>
      <c r="V72498" s="122"/>
      <c r="W72498" s="123"/>
      <c r="AC72498" s="123"/>
    </row>
    <row r="72499" spans="5:29" s="2" customFormat="1">
      <c r="E72499" s="120"/>
      <c r="M72499" s="120"/>
      <c r="N72499" s="120"/>
      <c r="U72499" s="121"/>
      <c r="V72499" s="122"/>
      <c r="W72499" s="123"/>
      <c r="AC72499" s="123"/>
    </row>
    <row r="72500" spans="5:29" s="2" customFormat="1">
      <c r="E72500" s="120"/>
      <c r="M72500" s="120"/>
      <c r="N72500" s="120"/>
      <c r="U72500" s="121"/>
      <c r="V72500" s="122"/>
      <c r="W72500" s="123"/>
      <c r="AC72500" s="123"/>
    </row>
    <row r="72501" spans="5:29" s="2" customFormat="1">
      <c r="E72501" s="120"/>
      <c r="M72501" s="120"/>
      <c r="N72501" s="120"/>
      <c r="U72501" s="121"/>
      <c r="V72501" s="122"/>
      <c r="W72501" s="123"/>
      <c r="AC72501" s="123"/>
    </row>
    <row r="72502" spans="5:29" s="2" customFormat="1">
      <c r="E72502" s="120"/>
      <c r="M72502" s="120"/>
      <c r="N72502" s="120"/>
      <c r="U72502" s="121"/>
      <c r="V72502" s="122"/>
      <c r="W72502" s="123"/>
      <c r="AC72502" s="123"/>
    </row>
    <row r="72503" spans="5:29" s="2" customFormat="1">
      <c r="E72503" s="120"/>
      <c r="M72503" s="120"/>
      <c r="N72503" s="120"/>
      <c r="U72503" s="121"/>
      <c r="V72503" s="122"/>
      <c r="W72503" s="123"/>
      <c r="AC72503" s="123"/>
    </row>
    <row r="72504" spans="5:29" s="2" customFormat="1">
      <c r="E72504" s="120"/>
      <c r="M72504" s="120"/>
      <c r="N72504" s="120"/>
      <c r="U72504" s="121"/>
      <c r="V72504" s="122"/>
      <c r="W72504" s="123"/>
      <c r="AC72504" s="123"/>
    </row>
    <row r="72505" spans="5:29" s="2" customFormat="1">
      <c r="E72505" s="120"/>
      <c r="M72505" s="120"/>
      <c r="N72505" s="120"/>
      <c r="U72505" s="121"/>
      <c r="V72505" s="122"/>
      <c r="W72505" s="123"/>
      <c r="AC72505" s="123"/>
    </row>
    <row r="72506" spans="5:29" s="2" customFormat="1">
      <c r="E72506" s="120"/>
      <c r="M72506" s="120"/>
      <c r="N72506" s="120"/>
      <c r="U72506" s="121"/>
      <c r="V72506" s="122"/>
      <c r="W72506" s="123"/>
      <c r="AC72506" s="123"/>
    </row>
    <row r="72507" spans="5:29" s="2" customFormat="1">
      <c r="E72507" s="120"/>
      <c r="M72507" s="120"/>
      <c r="N72507" s="120"/>
      <c r="U72507" s="121"/>
      <c r="V72507" s="122"/>
      <c r="W72507" s="123"/>
      <c r="AC72507" s="123"/>
    </row>
    <row r="72508" spans="5:29" s="2" customFormat="1">
      <c r="E72508" s="120"/>
      <c r="M72508" s="120"/>
      <c r="N72508" s="120"/>
      <c r="U72508" s="121"/>
      <c r="V72508" s="122"/>
      <c r="W72508" s="123"/>
      <c r="AC72508" s="123"/>
    </row>
    <row r="72509" spans="5:29" s="2" customFormat="1">
      <c r="E72509" s="120"/>
      <c r="M72509" s="120"/>
      <c r="N72509" s="120"/>
      <c r="U72509" s="121"/>
      <c r="V72509" s="122"/>
      <c r="W72509" s="123"/>
      <c r="AC72509" s="123"/>
    </row>
    <row r="72510" spans="5:29" s="2" customFormat="1">
      <c r="E72510" s="120"/>
      <c r="M72510" s="120"/>
      <c r="N72510" s="120"/>
      <c r="U72510" s="121"/>
      <c r="V72510" s="122"/>
      <c r="W72510" s="123"/>
      <c r="AC72510" s="123"/>
    </row>
    <row r="72511" spans="5:29" s="2" customFormat="1">
      <c r="E72511" s="120"/>
      <c r="M72511" s="120"/>
      <c r="N72511" s="120"/>
      <c r="U72511" s="121"/>
      <c r="V72511" s="122"/>
      <c r="W72511" s="123"/>
      <c r="AC72511" s="123"/>
    </row>
    <row r="72512" spans="5:29" s="2" customFormat="1">
      <c r="E72512" s="120"/>
      <c r="M72512" s="120"/>
      <c r="N72512" s="120"/>
      <c r="U72512" s="121"/>
      <c r="V72512" s="122"/>
      <c r="W72512" s="123"/>
      <c r="AC72512" s="123"/>
    </row>
    <row r="72513" spans="5:29" s="2" customFormat="1">
      <c r="E72513" s="120"/>
      <c r="M72513" s="120"/>
      <c r="N72513" s="120"/>
      <c r="U72513" s="121"/>
      <c r="V72513" s="122"/>
      <c r="W72513" s="123"/>
      <c r="AC72513" s="123"/>
    </row>
    <row r="72514" spans="5:29" s="2" customFormat="1">
      <c r="E72514" s="120"/>
      <c r="M72514" s="120"/>
      <c r="N72514" s="120"/>
      <c r="U72514" s="121"/>
      <c r="V72514" s="122"/>
      <c r="W72514" s="123"/>
      <c r="AC72514" s="123"/>
    </row>
    <row r="72515" spans="5:29" s="2" customFormat="1">
      <c r="E72515" s="120"/>
      <c r="M72515" s="120"/>
      <c r="N72515" s="120"/>
      <c r="U72515" s="121"/>
      <c r="V72515" s="122"/>
      <c r="W72515" s="123"/>
      <c r="AC72515" s="123"/>
    </row>
    <row r="72516" spans="5:29" s="2" customFormat="1">
      <c r="E72516" s="120"/>
      <c r="M72516" s="120"/>
      <c r="N72516" s="120"/>
      <c r="U72516" s="121"/>
      <c r="V72516" s="122"/>
      <c r="W72516" s="123"/>
      <c r="AC72516" s="123"/>
    </row>
    <row r="72517" spans="5:29" s="2" customFormat="1">
      <c r="E72517" s="120"/>
      <c r="M72517" s="120"/>
      <c r="N72517" s="120"/>
      <c r="U72517" s="121"/>
      <c r="V72517" s="122"/>
      <c r="W72517" s="123"/>
      <c r="AC72517" s="123"/>
    </row>
    <row r="72518" spans="5:29" s="2" customFormat="1">
      <c r="E72518" s="120"/>
      <c r="M72518" s="120"/>
      <c r="N72518" s="120"/>
      <c r="U72518" s="121"/>
      <c r="V72518" s="122"/>
      <c r="W72518" s="123"/>
      <c r="AC72518" s="123"/>
    </row>
    <row r="72519" spans="5:29" s="2" customFormat="1">
      <c r="E72519" s="120"/>
      <c r="M72519" s="120"/>
      <c r="N72519" s="120"/>
      <c r="U72519" s="121"/>
      <c r="V72519" s="122"/>
      <c r="W72519" s="123"/>
      <c r="AC72519" s="123"/>
    </row>
    <row r="72520" spans="5:29" s="2" customFormat="1">
      <c r="E72520" s="120"/>
      <c r="M72520" s="120"/>
      <c r="N72520" s="120"/>
      <c r="U72520" s="121"/>
      <c r="V72520" s="122"/>
      <c r="W72520" s="123"/>
      <c r="AC72520" s="123"/>
    </row>
    <row r="72521" spans="5:29" s="2" customFormat="1">
      <c r="E72521" s="120"/>
      <c r="M72521" s="120"/>
      <c r="N72521" s="120"/>
      <c r="U72521" s="121"/>
      <c r="V72521" s="122"/>
      <c r="W72521" s="123"/>
      <c r="AC72521" s="123"/>
    </row>
    <row r="72522" spans="5:29" s="2" customFormat="1">
      <c r="E72522" s="120"/>
      <c r="M72522" s="120"/>
      <c r="N72522" s="120"/>
      <c r="U72522" s="121"/>
      <c r="V72522" s="122"/>
      <c r="W72522" s="123"/>
      <c r="AC72522" s="123"/>
    </row>
    <row r="72523" spans="5:29" s="2" customFormat="1">
      <c r="E72523" s="120"/>
      <c r="M72523" s="120"/>
      <c r="N72523" s="120"/>
      <c r="U72523" s="121"/>
      <c r="V72523" s="122"/>
      <c r="W72523" s="123"/>
      <c r="AC72523" s="123"/>
    </row>
    <row r="72524" spans="5:29" s="2" customFormat="1">
      <c r="E72524" s="120"/>
      <c r="M72524" s="120"/>
      <c r="N72524" s="120"/>
      <c r="U72524" s="121"/>
      <c r="V72524" s="122"/>
      <c r="W72524" s="123"/>
      <c r="AC72524" s="123"/>
    </row>
    <row r="72525" spans="5:29" s="2" customFormat="1">
      <c r="E72525" s="120"/>
      <c r="M72525" s="120"/>
      <c r="N72525" s="120"/>
      <c r="U72525" s="121"/>
      <c r="V72525" s="122"/>
      <c r="W72525" s="123"/>
      <c r="AC72525" s="123"/>
    </row>
    <row r="72526" spans="5:29" s="2" customFormat="1">
      <c r="E72526" s="120"/>
      <c r="M72526" s="120"/>
      <c r="N72526" s="120"/>
      <c r="U72526" s="121"/>
      <c r="V72526" s="122"/>
      <c r="W72526" s="123"/>
      <c r="AC72526" s="123"/>
    </row>
    <row r="72527" spans="5:29" s="2" customFormat="1">
      <c r="E72527" s="120"/>
      <c r="M72527" s="120"/>
      <c r="N72527" s="120"/>
      <c r="U72527" s="121"/>
      <c r="V72527" s="122"/>
      <c r="W72527" s="123"/>
      <c r="AC72527" s="123"/>
    </row>
    <row r="72528" spans="5:29" s="2" customFormat="1">
      <c r="E72528" s="120"/>
      <c r="M72528" s="120"/>
      <c r="N72528" s="120"/>
      <c r="U72528" s="121"/>
      <c r="V72528" s="122"/>
      <c r="W72528" s="123"/>
      <c r="AC72528" s="123"/>
    </row>
    <row r="72529" spans="5:29" s="2" customFormat="1">
      <c r="E72529" s="120"/>
      <c r="M72529" s="120"/>
      <c r="N72529" s="120"/>
      <c r="U72529" s="121"/>
      <c r="V72529" s="122"/>
      <c r="W72529" s="123"/>
      <c r="AC72529" s="123"/>
    </row>
    <row r="72530" spans="5:29" s="2" customFormat="1">
      <c r="E72530" s="120"/>
      <c r="M72530" s="120"/>
      <c r="N72530" s="120"/>
      <c r="U72530" s="121"/>
      <c r="V72530" s="122"/>
      <c r="W72530" s="123"/>
      <c r="AC72530" s="123"/>
    </row>
    <row r="72531" spans="5:29" s="2" customFormat="1">
      <c r="E72531" s="120"/>
      <c r="M72531" s="120"/>
      <c r="N72531" s="120"/>
      <c r="U72531" s="121"/>
      <c r="V72531" s="122"/>
      <c r="W72531" s="123"/>
      <c r="AC72531" s="123"/>
    </row>
    <row r="72532" spans="5:29" s="2" customFormat="1">
      <c r="E72532" s="120"/>
      <c r="M72532" s="120"/>
      <c r="N72532" s="120"/>
      <c r="U72532" s="121"/>
      <c r="V72532" s="122"/>
      <c r="W72532" s="123"/>
      <c r="AC72532" s="123"/>
    </row>
    <row r="72533" spans="5:29" s="2" customFormat="1">
      <c r="E72533" s="120"/>
      <c r="M72533" s="120"/>
      <c r="N72533" s="120"/>
      <c r="U72533" s="121"/>
      <c r="V72533" s="122"/>
      <c r="W72533" s="123"/>
      <c r="AC72533" s="123"/>
    </row>
    <row r="72534" spans="5:29" s="2" customFormat="1">
      <c r="E72534" s="120"/>
      <c r="M72534" s="120"/>
      <c r="N72534" s="120"/>
      <c r="U72534" s="121"/>
      <c r="V72534" s="122"/>
      <c r="W72534" s="123"/>
      <c r="AC72534" s="123"/>
    </row>
    <row r="72535" spans="5:29" s="2" customFormat="1">
      <c r="E72535" s="120"/>
      <c r="M72535" s="120"/>
      <c r="N72535" s="120"/>
      <c r="U72535" s="121"/>
      <c r="V72535" s="122"/>
      <c r="W72535" s="123"/>
      <c r="AC72535" s="123"/>
    </row>
    <row r="72536" spans="5:29" s="2" customFormat="1">
      <c r="E72536" s="120"/>
      <c r="M72536" s="120"/>
      <c r="N72536" s="120"/>
      <c r="U72536" s="121"/>
      <c r="V72536" s="122"/>
      <c r="W72536" s="123"/>
      <c r="AC72536" s="123"/>
    </row>
    <row r="72537" spans="5:29" s="2" customFormat="1">
      <c r="E72537" s="120"/>
      <c r="M72537" s="120"/>
      <c r="N72537" s="120"/>
      <c r="U72537" s="121"/>
      <c r="V72537" s="122"/>
      <c r="W72537" s="123"/>
      <c r="AC72537" s="123"/>
    </row>
    <row r="72538" spans="5:29" s="2" customFormat="1">
      <c r="E72538" s="120"/>
      <c r="M72538" s="120"/>
      <c r="N72538" s="120"/>
      <c r="U72538" s="121"/>
      <c r="V72538" s="122"/>
      <c r="W72538" s="123"/>
      <c r="AC72538" s="123"/>
    </row>
    <row r="72539" spans="5:29" s="2" customFormat="1">
      <c r="E72539" s="120"/>
      <c r="M72539" s="120"/>
      <c r="N72539" s="120"/>
      <c r="U72539" s="121"/>
      <c r="V72539" s="122"/>
      <c r="W72539" s="123"/>
      <c r="AC72539" s="123"/>
    </row>
    <row r="72540" spans="5:29" s="2" customFormat="1">
      <c r="E72540" s="120"/>
      <c r="M72540" s="120"/>
      <c r="N72540" s="120"/>
      <c r="U72540" s="121"/>
      <c r="V72540" s="122"/>
      <c r="W72540" s="123"/>
      <c r="AC72540" s="123"/>
    </row>
    <row r="72541" spans="5:29" s="2" customFormat="1">
      <c r="E72541" s="120"/>
      <c r="M72541" s="120"/>
      <c r="N72541" s="120"/>
      <c r="U72541" s="121"/>
      <c r="V72541" s="122"/>
      <c r="W72541" s="123"/>
      <c r="AC72541" s="123"/>
    </row>
    <row r="72542" spans="5:29" s="2" customFormat="1">
      <c r="E72542" s="120"/>
      <c r="M72542" s="120"/>
      <c r="N72542" s="120"/>
      <c r="U72542" s="121"/>
      <c r="V72542" s="122"/>
      <c r="W72542" s="123"/>
      <c r="AC72542" s="123"/>
    </row>
    <row r="72543" spans="5:29" s="2" customFormat="1">
      <c r="E72543" s="120"/>
      <c r="M72543" s="120"/>
      <c r="N72543" s="120"/>
      <c r="U72543" s="121"/>
      <c r="V72543" s="122"/>
      <c r="W72543" s="123"/>
      <c r="AC72543" s="123"/>
    </row>
    <row r="72544" spans="5:29" s="2" customFormat="1">
      <c r="E72544" s="120"/>
      <c r="M72544" s="120"/>
      <c r="N72544" s="120"/>
      <c r="U72544" s="121"/>
      <c r="V72544" s="122"/>
      <c r="W72544" s="123"/>
      <c r="AC72544" s="123"/>
    </row>
    <row r="72545" spans="5:29" s="2" customFormat="1">
      <c r="E72545" s="120"/>
      <c r="M72545" s="120"/>
      <c r="N72545" s="120"/>
      <c r="U72545" s="121"/>
      <c r="V72545" s="122"/>
      <c r="W72545" s="123"/>
      <c r="AC72545" s="123"/>
    </row>
    <row r="72546" spans="5:29" s="2" customFormat="1">
      <c r="E72546" s="120"/>
      <c r="M72546" s="120"/>
      <c r="N72546" s="120"/>
      <c r="U72546" s="121"/>
      <c r="V72546" s="122"/>
      <c r="W72546" s="123"/>
      <c r="AC72546" s="123"/>
    </row>
    <row r="72547" spans="5:29" s="2" customFormat="1">
      <c r="E72547" s="120"/>
      <c r="M72547" s="120"/>
      <c r="N72547" s="120"/>
      <c r="U72547" s="121"/>
      <c r="V72547" s="122"/>
      <c r="W72547" s="123"/>
      <c r="AC72547" s="123"/>
    </row>
    <row r="72548" spans="5:29" s="2" customFormat="1">
      <c r="E72548" s="120"/>
      <c r="M72548" s="120"/>
      <c r="N72548" s="120"/>
      <c r="U72548" s="121"/>
      <c r="V72548" s="122"/>
      <c r="W72548" s="123"/>
      <c r="AC72548" s="123"/>
    </row>
    <row r="72549" spans="5:29" s="2" customFormat="1">
      <c r="E72549" s="120"/>
      <c r="M72549" s="120"/>
      <c r="N72549" s="120"/>
      <c r="U72549" s="121"/>
      <c r="V72549" s="122"/>
      <c r="W72549" s="123"/>
      <c r="AC72549" s="123"/>
    </row>
    <row r="72550" spans="5:29" s="2" customFormat="1">
      <c r="E72550" s="120"/>
      <c r="M72550" s="120"/>
      <c r="N72550" s="120"/>
      <c r="U72550" s="121"/>
      <c r="V72550" s="122"/>
      <c r="W72550" s="123"/>
      <c r="AC72550" s="123"/>
    </row>
    <row r="72551" spans="5:29" s="2" customFormat="1">
      <c r="E72551" s="120"/>
      <c r="M72551" s="120"/>
      <c r="N72551" s="120"/>
      <c r="U72551" s="121"/>
      <c r="V72551" s="122"/>
      <c r="W72551" s="123"/>
      <c r="AC72551" s="123"/>
    </row>
    <row r="72552" spans="5:29" s="2" customFormat="1">
      <c r="E72552" s="120"/>
      <c r="M72552" s="120"/>
      <c r="N72552" s="120"/>
      <c r="U72552" s="121"/>
      <c r="V72552" s="122"/>
      <c r="W72552" s="123"/>
      <c r="AC72552" s="123"/>
    </row>
    <row r="72553" spans="5:29" s="2" customFormat="1">
      <c r="E72553" s="120"/>
      <c r="M72553" s="120"/>
      <c r="N72553" s="120"/>
      <c r="U72553" s="121"/>
      <c r="V72553" s="122"/>
      <c r="W72553" s="123"/>
      <c r="AC72553" s="123"/>
    </row>
    <row r="72554" spans="5:29" s="2" customFormat="1">
      <c r="E72554" s="120"/>
      <c r="M72554" s="120"/>
      <c r="N72554" s="120"/>
      <c r="U72554" s="121"/>
      <c r="V72554" s="122"/>
      <c r="W72554" s="123"/>
      <c r="AC72554" s="123"/>
    </row>
    <row r="72555" spans="5:29" s="2" customFormat="1">
      <c r="E72555" s="120"/>
      <c r="M72555" s="120"/>
      <c r="N72555" s="120"/>
      <c r="U72555" s="121"/>
      <c r="V72555" s="122"/>
      <c r="W72555" s="123"/>
      <c r="AC72555" s="123"/>
    </row>
    <row r="72556" spans="5:29" s="2" customFormat="1">
      <c r="E72556" s="120"/>
      <c r="M72556" s="120"/>
      <c r="N72556" s="120"/>
      <c r="U72556" s="121"/>
      <c r="V72556" s="122"/>
      <c r="W72556" s="123"/>
      <c r="AC72556" s="123"/>
    </row>
    <row r="72557" spans="5:29" s="2" customFormat="1">
      <c r="E72557" s="120"/>
      <c r="M72557" s="120"/>
      <c r="N72557" s="120"/>
      <c r="U72557" s="121"/>
      <c r="V72557" s="122"/>
      <c r="W72557" s="123"/>
      <c r="AC72557" s="123"/>
    </row>
    <row r="72558" spans="5:29" s="2" customFormat="1">
      <c r="E72558" s="120"/>
      <c r="M72558" s="120"/>
      <c r="N72558" s="120"/>
      <c r="U72558" s="121"/>
      <c r="V72558" s="122"/>
      <c r="W72558" s="123"/>
      <c r="AC72558" s="123"/>
    </row>
    <row r="72559" spans="5:29" s="2" customFormat="1">
      <c r="E72559" s="120"/>
      <c r="M72559" s="120"/>
      <c r="N72559" s="120"/>
      <c r="U72559" s="121"/>
      <c r="V72559" s="122"/>
      <c r="W72559" s="123"/>
      <c r="AC72559" s="123"/>
    </row>
    <row r="72560" spans="5:29" s="2" customFormat="1">
      <c r="E72560" s="120"/>
      <c r="M72560" s="120"/>
      <c r="N72560" s="120"/>
      <c r="U72560" s="121"/>
      <c r="V72560" s="122"/>
      <c r="W72560" s="123"/>
      <c r="AC72560" s="123"/>
    </row>
    <row r="72561" spans="5:29" s="2" customFormat="1">
      <c r="E72561" s="120"/>
      <c r="M72561" s="120"/>
      <c r="N72561" s="120"/>
      <c r="U72561" s="121"/>
      <c r="V72561" s="122"/>
      <c r="W72561" s="123"/>
      <c r="AC72561" s="123"/>
    </row>
    <row r="72562" spans="5:29" s="2" customFormat="1">
      <c r="E72562" s="120"/>
      <c r="M72562" s="120"/>
      <c r="N72562" s="120"/>
      <c r="U72562" s="121"/>
      <c r="V72562" s="122"/>
      <c r="W72562" s="123"/>
      <c r="AC72562" s="123"/>
    </row>
    <row r="72563" spans="5:29" s="2" customFormat="1">
      <c r="E72563" s="120"/>
      <c r="M72563" s="120"/>
      <c r="N72563" s="120"/>
      <c r="U72563" s="121"/>
      <c r="V72563" s="122"/>
      <c r="W72563" s="123"/>
      <c r="AC72563" s="123"/>
    </row>
    <row r="72564" spans="5:29" s="2" customFormat="1">
      <c r="E72564" s="120"/>
      <c r="M72564" s="120"/>
      <c r="N72564" s="120"/>
      <c r="U72564" s="121"/>
      <c r="V72564" s="122"/>
      <c r="W72564" s="123"/>
      <c r="AC72564" s="123"/>
    </row>
    <row r="72565" spans="5:29" s="2" customFormat="1">
      <c r="E72565" s="120"/>
      <c r="M72565" s="120"/>
      <c r="N72565" s="120"/>
      <c r="U72565" s="121"/>
      <c r="V72565" s="122"/>
      <c r="W72565" s="123"/>
      <c r="AC72565" s="123"/>
    </row>
    <row r="72566" spans="5:29" s="2" customFormat="1">
      <c r="E72566" s="120"/>
      <c r="M72566" s="120"/>
      <c r="N72566" s="120"/>
      <c r="U72566" s="121"/>
      <c r="V72566" s="122"/>
      <c r="W72566" s="123"/>
      <c r="AC72566" s="123"/>
    </row>
    <row r="72567" spans="5:29" s="2" customFormat="1">
      <c r="E72567" s="120"/>
      <c r="M72567" s="120"/>
      <c r="N72567" s="120"/>
      <c r="U72567" s="121"/>
      <c r="V72567" s="122"/>
      <c r="W72567" s="123"/>
      <c r="AC72567" s="123"/>
    </row>
    <row r="72568" spans="5:29" s="2" customFormat="1">
      <c r="E72568" s="120"/>
      <c r="M72568" s="120"/>
      <c r="N72568" s="120"/>
      <c r="U72568" s="121"/>
      <c r="V72568" s="122"/>
      <c r="W72568" s="123"/>
      <c r="AC72568" s="123"/>
    </row>
    <row r="72569" spans="5:29" s="2" customFormat="1">
      <c r="E72569" s="120"/>
      <c r="M72569" s="120"/>
      <c r="N72569" s="120"/>
      <c r="U72569" s="121"/>
      <c r="V72569" s="122"/>
      <c r="W72569" s="123"/>
      <c r="AC72569" s="123"/>
    </row>
    <row r="72570" spans="5:29" s="2" customFormat="1">
      <c r="E72570" s="120"/>
      <c r="M72570" s="120"/>
      <c r="N72570" s="120"/>
      <c r="U72570" s="121"/>
      <c r="V72570" s="122"/>
      <c r="W72570" s="123"/>
      <c r="AC72570" s="123"/>
    </row>
    <row r="72571" spans="5:29" s="2" customFormat="1">
      <c r="E72571" s="120"/>
      <c r="M72571" s="120"/>
      <c r="N72571" s="120"/>
      <c r="U72571" s="121"/>
      <c r="V72571" s="122"/>
      <c r="W72571" s="123"/>
      <c r="AC72571" s="123"/>
    </row>
    <row r="72572" spans="5:29" s="2" customFormat="1">
      <c r="E72572" s="120"/>
      <c r="M72572" s="120"/>
      <c r="N72572" s="120"/>
      <c r="U72572" s="121"/>
      <c r="V72572" s="122"/>
      <c r="W72572" s="123"/>
      <c r="AC72572" s="123"/>
    </row>
    <row r="72573" spans="5:29" s="2" customFormat="1">
      <c r="E72573" s="120"/>
      <c r="M72573" s="120"/>
      <c r="N72573" s="120"/>
      <c r="U72573" s="121"/>
      <c r="V72573" s="122"/>
      <c r="W72573" s="123"/>
      <c r="AC72573" s="123"/>
    </row>
    <row r="72574" spans="5:29" s="2" customFormat="1">
      <c r="E72574" s="120"/>
      <c r="M72574" s="120"/>
      <c r="N72574" s="120"/>
      <c r="U72574" s="121"/>
      <c r="V72574" s="122"/>
      <c r="W72574" s="123"/>
      <c r="AC72574" s="123"/>
    </row>
    <row r="72575" spans="5:29" s="2" customFormat="1">
      <c r="E72575" s="120"/>
      <c r="M72575" s="120"/>
      <c r="N72575" s="120"/>
      <c r="U72575" s="121"/>
      <c r="V72575" s="122"/>
      <c r="W72575" s="123"/>
      <c r="AC72575" s="123"/>
    </row>
    <row r="72576" spans="5:29" s="2" customFormat="1">
      <c r="E72576" s="120"/>
      <c r="M72576" s="120"/>
      <c r="N72576" s="120"/>
      <c r="U72576" s="121"/>
      <c r="V72576" s="122"/>
      <c r="W72576" s="123"/>
      <c r="AC72576" s="123"/>
    </row>
    <row r="72577" spans="5:29" s="2" customFormat="1">
      <c r="E72577" s="120"/>
      <c r="M72577" s="120"/>
      <c r="N72577" s="120"/>
      <c r="U72577" s="121"/>
      <c r="V72577" s="122"/>
      <c r="W72577" s="123"/>
      <c r="AC72577" s="123"/>
    </row>
    <row r="72578" spans="5:29" s="2" customFormat="1">
      <c r="E72578" s="120"/>
      <c r="M72578" s="120"/>
      <c r="N72578" s="120"/>
      <c r="U72578" s="121"/>
      <c r="V72578" s="122"/>
      <c r="W72578" s="123"/>
      <c r="AC72578" s="123"/>
    </row>
    <row r="72579" spans="5:29" s="2" customFormat="1">
      <c r="E72579" s="120"/>
      <c r="M72579" s="120"/>
      <c r="N72579" s="120"/>
      <c r="U72579" s="121"/>
      <c r="V72579" s="122"/>
      <c r="W72579" s="123"/>
      <c r="AC72579" s="123"/>
    </row>
    <row r="72580" spans="5:29" s="2" customFormat="1">
      <c r="E72580" s="120"/>
      <c r="M72580" s="120"/>
      <c r="N72580" s="120"/>
      <c r="U72580" s="121"/>
      <c r="V72580" s="122"/>
      <c r="W72580" s="123"/>
      <c r="AC72580" s="123"/>
    </row>
    <row r="72581" spans="5:29" s="2" customFormat="1">
      <c r="E72581" s="120"/>
      <c r="M72581" s="120"/>
      <c r="N72581" s="120"/>
      <c r="U72581" s="121"/>
      <c r="V72581" s="122"/>
      <c r="W72581" s="123"/>
      <c r="AC72581" s="123"/>
    </row>
    <row r="72582" spans="5:29" s="2" customFormat="1">
      <c r="E72582" s="120"/>
      <c r="M72582" s="120"/>
      <c r="N72582" s="120"/>
      <c r="U72582" s="121"/>
      <c r="V72582" s="122"/>
      <c r="W72582" s="123"/>
      <c r="AC72582" s="123"/>
    </row>
    <row r="72583" spans="5:29" s="2" customFormat="1">
      <c r="E72583" s="120"/>
      <c r="M72583" s="120"/>
      <c r="N72583" s="120"/>
      <c r="U72583" s="121"/>
      <c r="V72583" s="122"/>
      <c r="W72583" s="123"/>
      <c r="AC72583" s="123"/>
    </row>
    <row r="72584" spans="5:29" s="2" customFormat="1">
      <c r="E72584" s="120"/>
      <c r="M72584" s="120"/>
      <c r="N72584" s="120"/>
      <c r="U72584" s="121"/>
      <c r="V72584" s="122"/>
      <c r="W72584" s="123"/>
      <c r="AC72584" s="123"/>
    </row>
    <row r="72585" spans="5:29" s="2" customFormat="1">
      <c r="E72585" s="120"/>
      <c r="M72585" s="120"/>
      <c r="N72585" s="120"/>
      <c r="U72585" s="121"/>
      <c r="V72585" s="122"/>
      <c r="W72585" s="123"/>
      <c r="AC72585" s="123"/>
    </row>
    <row r="72586" spans="5:29" s="2" customFormat="1">
      <c r="E72586" s="120"/>
      <c r="M72586" s="120"/>
      <c r="N72586" s="120"/>
      <c r="U72586" s="121"/>
      <c r="V72586" s="122"/>
      <c r="W72586" s="123"/>
      <c r="AC72586" s="123"/>
    </row>
    <row r="72587" spans="5:29" s="2" customFormat="1">
      <c r="E72587" s="120"/>
      <c r="M72587" s="120"/>
      <c r="N72587" s="120"/>
      <c r="U72587" s="121"/>
      <c r="V72587" s="122"/>
      <c r="W72587" s="123"/>
      <c r="AC72587" s="123"/>
    </row>
    <row r="72588" spans="5:29" s="2" customFormat="1">
      <c r="E72588" s="120"/>
      <c r="M72588" s="120"/>
      <c r="N72588" s="120"/>
      <c r="U72588" s="121"/>
      <c r="V72588" s="122"/>
      <c r="W72588" s="123"/>
      <c r="AC72588" s="123"/>
    </row>
    <row r="72589" spans="5:29" s="2" customFormat="1">
      <c r="E72589" s="120"/>
      <c r="M72589" s="120"/>
      <c r="N72589" s="120"/>
      <c r="U72589" s="121"/>
      <c r="V72589" s="122"/>
      <c r="W72589" s="123"/>
      <c r="AC72589" s="123"/>
    </row>
    <row r="72590" spans="5:29" s="2" customFormat="1">
      <c r="E72590" s="120"/>
      <c r="M72590" s="120"/>
      <c r="N72590" s="120"/>
      <c r="U72590" s="121"/>
      <c r="V72590" s="122"/>
      <c r="W72590" s="123"/>
      <c r="AC72590" s="123"/>
    </row>
    <row r="72591" spans="5:29" s="2" customFormat="1">
      <c r="E72591" s="120"/>
      <c r="M72591" s="120"/>
      <c r="N72591" s="120"/>
      <c r="U72591" s="121"/>
      <c r="V72591" s="122"/>
      <c r="W72591" s="123"/>
      <c r="AC72591" s="123"/>
    </row>
    <row r="72592" spans="5:29" s="2" customFormat="1">
      <c r="E72592" s="120"/>
      <c r="M72592" s="120"/>
      <c r="N72592" s="120"/>
      <c r="U72592" s="121"/>
      <c r="V72592" s="122"/>
      <c r="W72592" s="123"/>
      <c r="AC72592" s="123"/>
    </row>
    <row r="72593" spans="5:29" s="2" customFormat="1">
      <c r="E72593" s="120"/>
      <c r="M72593" s="120"/>
      <c r="N72593" s="120"/>
      <c r="U72593" s="121"/>
      <c r="V72593" s="122"/>
      <c r="W72593" s="123"/>
      <c r="AC72593" s="123"/>
    </row>
    <row r="72594" spans="5:29" s="2" customFormat="1">
      <c r="E72594" s="120"/>
      <c r="M72594" s="120"/>
      <c r="N72594" s="120"/>
      <c r="U72594" s="121"/>
      <c r="V72594" s="122"/>
      <c r="W72594" s="123"/>
      <c r="AC72594" s="123"/>
    </row>
    <row r="72595" spans="5:29" s="2" customFormat="1">
      <c r="E72595" s="120"/>
      <c r="M72595" s="120"/>
      <c r="N72595" s="120"/>
      <c r="U72595" s="121"/>
      <c r="V72595" s="122"/>
      <c r="W72595" s="123"/>
      <c r="AC72595" s="123"/>
    </row>
    <row r="72596" spans="5:29" s="2" customFormat="1">
      <c r="E72596" s="120"/>
      <c r="M72596" s="120"/>
      <c r="N72596" s="120"/>
      <c r="U72596" s="121"/>
      <c r="V72596" s="122"/>
      <c r="W72596" s="123"/>
      <c r="AC72596" s="123"/>
    </row>
    <row r="72597" spans="5:29" s="2" customFormat="1">
      <c r="E72597" s="120"/>
      <c r="M72597" s="120"/>
      <c r="N72597" s="120"/>
      <c r="U72597" s="121"/>
      <c r="V72597" s="122"/>
      <c r="W72597" s="123"/>
      <c r="AC72597" s="123"/>
    </row>
    <row r="72598" spans="5:29" s="2" customFormat="1">
      <c r="E72598" s="120"/>
      <c r="M72598" s="120"/>
      <c r="N72598" s="120"/>
      <c r="U72598" s="121"/>
      <c r="V72598" s="122"/>
      <c r="W72598" s="123"/>
      <c r="AC72598" s="123"/>
    </row>
    <row r="72599" spans="5:29" s="2" customFormat="1">
      <c r="E72599" s="120"/>
      <c r="M72599" s="120"/>
      <c r="N72599" s="120"/>
      <c r="U72599" s="121"/>
      <c r="V72599" s="122"/>
      <c r="W72599" s="123"/>
      <c r="AC72599" s="123"/>
    </row>
    <row r="72600" spans="5:29" s="2" customFormat="1">
      <c r="E72600" s="120"/>
      <c r="M72600" s="120"/>
      <c r="N72600" s="120"/>
      <c r="U72600" s="121"/>
      <c r="V72600" s="122"/>
      <c r="W72600" s="123"/>
      <c r="AC72600" s="123"/>
    </row>
    <row r="72601" spans="5:29" s="2" customFormat="1">
      <c r="E72601" s="120"/>
      <c r="M72601" s="120"/>
      <c r="N72601" s="120"/>
      <c r="U72601" s="121"/>
      <c r="V72601" s="122"/>
      <c r="W72601" s="123"/>
      <c r="AC72601" s="123"/>
    </row>
    <row r="72602" spans="5:29" s="2" customFormat="1">
      <c r="E72602" s="120"/>
      <c r="M72602" s="120"/>
      <c r="N72602" s="120"/>
      <c r="U72602" s="121"/>
      <c r="V72602" s="122"/>
      <c r="W72602" s="123"/>
      <c r="AC72602" s="123"/>
    </row>
    <row r="72603" spans="5:29" s="2" customFormat="1">
      <c r="E72603" s="120"/>
      <c r="M72603" s="120"/>
      <c r="N72603" s="120"/>
      <c r="U72603" s="121"/>
      <c r="V72603" s="122"/>
      <c r="W72603" s="123"/>
      <c r="AC72603" s="123"/>
    </row>
    <row r="72604" spans="5:29" s="2" customFormat="1">
      <c r="E72604" s="120"/>
      <c r="M72604" s="120"/>
      <c r="N72604" s="120"/>
      <c r="U72604" s="121"/>
      <c r="V72604" s="122"/>
      <c r="W72604" s="123"/>
      <c r="AC72604" s="123"/>
    </row>
    <row r="72605" spans="5:29" s="2" customFormat="1">
      <c r="E72605" s="120"/>
      <c r="M72605" s="120"/>
      <c r="N72605" s="120"/>
      <c r="U72605" s="121"/>
      <c r="V72605" s="122"/>
      <c r="W72605" s="123"/>
      <c r="AC72605" s="123"/>
    </row>
    <row r="72606" spans="5:29" s="2" customFormat="1">
      <c r="E72606" s="120"/>
      <c r="M72606" s="120"/>
      <c r="N72606" s="120"/>
      <c r="U72606" s="121"/>
      <c r="V72606" s="122"/>
      <c r="W72606" s="123"/>
      <c r="AC72606" s="123"/>
    </row>
    <row r="72607" spans="5:29" s="2" customFormat="1">
      <c r="E72607" s="120"/>
      <c r="M72607" s="120"/>
      <c r="N72607" s="120"/>
      <c r="U72607" s="121"/>
      <c r="V72607" s="122"/>
      <c r="W72607" s="123"/>
      <c r="AC72607" s="123"/>
    </row>
    <row r="72608" spans="5:29" s="2" customFormat="1">
      <c r="E72608" s="120"/>
      <c r="M72608" s="120"/>
      <c r="N72608" s="120"/>
      <c r="U72608" s="121"/>
      <c r="V72608" s="122"/>
      <c r="W72608" s="123"/>
      <c r="AC72608" s="123"/>
    </row>
    <row r="72609" spans="5:29" s="2" customFormat="1">
      <c r="E72609" s="120"/>
      <c r="M72609" s="120"/>
      <c r="N72609" s="120"/>
      <c r="U72609" s="121"/>
      <c r="V72609" s="122"/>
      <c r="W72609" s="123"/>
      <c r="AC72609" s="123"/>
    </row>
    <row r="72610" spans="5:29" s="2" customFormat="1">
      <c r="E72610" s="120"/>
      <c r="M72610" s="120"/>
      <c r="N72610" s="120"/>
      <c r="U72610" s="121"/>
      <c r="V72610" s="122"/>
      <c r="W72610" s="123"/>
      <c r="AC72610" s="123"/>
    </row>
    <row r="72611" spans="5:29" s="2" customFormat="1">
      <c r="E72611" s="120"/>
      <c r="M72611" s="120"/>
      <c r="N72611" s="120"/>
      <c r="U72611" s="121"/>
      <c r="V72611" s="122"/>
      <c r="W72611" s="123"/>
      <c r="AC72611" s="123"/>
    </row>
    <row r="72612" spans="5:29" s="2" customFormat="1">
      <c r="E72612" s="120"/>
      <c r="M72612" s="120"/>
      <c r="N72612" s="120"/>
      <c r="U72612" s="121"/>
      <c r="V72612" s="122"/>
      <c r="W72612" s="123"/>
      <c r="AC72612" s="123"/>
    </row>
    <row r="72613" spans="5:29" s="2" customFormat="1">
      <c r="E72613" s="120"/>
      <c r="M72613" s="120"/>
      <c r="N72613" s="120"/>
      <c r="U72613" s="121"/>
      <c r="V72613" s="122"/>
      <c r="W72613" s="123"/>
      <c r="AC72613" s="123"/>
    </row>
    <row r="72614" spans="5:29" s="2" customFormat="1">
      <c r="E72614" s="120"/>
      <c r="M72614" s="120"/>
      <c r="N72614" s="120"/>
      <c r="U72614" s="121"/>
      <c r="V72614" s="122"/>
      <c r="W72614" s="123"/>
      <c r="AC72614" s="123"/>
    </row>
    <row r="72615" spans="5:29" s="2" customFormat="1">
      <c r="E72615" s="120"/>
      <c r="M72615" s="120"/>
      <c r="N72615" s="120"/>
      <c r="U72615" s="121"/>
      <c r="V72615" s="122"/>
      <c r="W72615" s="123"/>
      <c r="AC72615" s="123"/>
    </row>
    <row r="72616" spans="5:29" s="2" customFormat="1">
      <c r="E72616" s="120"/>
      <c r="M72616" s="120"/>
      <c r="N72616" s="120"/>
      <c r="U72616" s="121"/>
      <c r="V72616" s="122"/>
      <c r="W72616" s="123"/>
      <c r="AC72616" s="123"/>
    </row>
    <row r="72617" spans="5:29" s="2" customFormat="1">
      <c r="E72617" s="120"/>
      <c r="M72617" s="120"/>
      <c r="N72617" s="120"/>
      <c r="U72617" s="121"/>
      <c r="V72617" s="122"/>
      <c r="W72617" s="123"/>
      <c r="AC72617" s="123"/>
    </row>
    <row r="72618" spans="5:29" s="2" customFormat="1">
      <c r="E72618" s="120"/>
      <c r="M72618" s="120"/>
      <c r="N72618" s="120"/>
      <c r="U72618" s="121"/>
      <c r="V72618" s="122"/>
      <c r="W72618" s="123"/>
      <c r="AC72618" s="123"/>
    </row>
    <row r="72619" spans="5:29" s="2" customFormat="1">
      <c r="E72619" s="120"/>
      <c r="M72619" s="120"/>
      <c r="N72619" s="120"/>
      <c r="U72619" s="121"/>
      <c r="V72619" s="122"/>
      <c r="W72619" s="123"/>
      <c r="AC72619" s="123"/>
    </row>
    <row r="72620" spans="5:29" s="2" customFormat="1">
      <c r="E72620" s="120"/>
      <c r="M72620" s="120"/>
      <c r="N72620" s="120"/>
      <c r="U72620" s="121"/>
      <c r="V72620" s="122"/>
      <c r="W72620" s="123"/>
      <c r="AC72620" s="123"/>
    </row>
    <row r="72621" spans="5:29" s="2" customFormat="1">
      <c r="E72621" s="120"/>
      <c r="M72621" s="120"/>
      <c r="N72621" s="120"/>
      <c r="U72621" s="121"/>
      <c r="V72621" s="122"/>
      <c r="W72621" s="123"/>
      <c r="AC72621" s="123"/>
    </row>
    <row r="72622" spans="5:29" s="2" customFormat="1">
      <c r="E72622" s="120"/>
      <c r="M72622" s="120"/>
      <c r="N72622" s="120"/>
      <c r="U72622" s="121"/>
      <c r="V72622" s="122"/>
      <c r="W72622" s="123"/>
      <c r="AC72622" s="123"/>
    </row>
    <row r="72623" spans="5:29" s="2" customFormat="1">
      <c r="E72623" s="120"/>
      <c r="M72623" s="120"/>
      <c r="N72623" s="120"/>
      <c r="U72623" s="121"/>
      <c r="V72623" s="122"/>
      <c r="W72623" s="123"/>
      <c r="AC72623" s="123"/>
    </row>
    <row r="72624" spans="5:29" s="2" customFormat="1">
      <c r="E72624" s="120"/>
      <c r="M72624" s="120"/>
      <c r="N72624" s="120"/>
      <c r="U72624" s="121"/>
      <c r="V72624" s="122"/>
      <c r="W72624" s="123"/>
      <c r="AC72624" s="123"/>
    </row>
    <row r="72625" spans="5:29" s="2" customFormat="1">
      <c r="E72625" s="120"/>
      <c r="M72625" s="120"/>
      <c r="N72625" s="120"/>
      <c r="U72625" s="121"/>
      <c r="V72625" s="122"/>
      <c r="W72625" s="123"/>
      <c r="AC72625" s="123"/>
    </row>
    <row r="72626" spans="5:29" s="2" customFormat="1">
      <c r="E72626" s="120"/>
      <c r="M72626" s="120"/>
      <c r="N72626" s="120"/>
      <c r="U72626" s="121"/>
      <c r="V72626" s="122"/>
      <c r="W72626" s="123"/>
      <c r="AC72626" s="123"/>
    </row>
    <row r="72627" spans="5:29" s="2" customFormat="1">
      <c r="E72627" s="120"/>
      <c r="M72627" s="120"/>
      <c r="N72627" s="120"/>
      <c r="U72627" s="121"/>
      <c r="V72627" s="122"/>
      <c r="W72627" s="123"/>
      <c r="AC72627" s="123"/>
    </row>
    <row r="72628" spans="5:29" s="2" customFormat="1">
      <c r="E72628" s="120"/>
      <c r="M72628" s="120"/>
      <c r="N72628" s="120"/>
      <c r="U72628" s="121"/>
      <c r="V72628" s="122"/>
      <c r="W72628" s="123"/>
      <c r="AC72628" s="123"/>
    </row>
    <row r="72629" spans="5:29" s="2" customFormat="1">
      <c r="E72629" s="120"/>
      <c r="M72629" s="120"/>
      <c r="N72629" s="120"/>
      <c r="U72629" s="121"/>
      <c r="V72629" s="122"/>
      <c r="W72629" s="123"/>
      <c r="AC72629" s="123"/>
    </row>
    <row r="72630" spans="5:29" s="2" customFormat="1">
      <c r="E72630" s="120"/>
      <c r="M72630" s="120"/>
      <c r="N72630" s="120"/>
      <c r="U72630" s="121"/>
      <c r="V72630" s="122"/>
      <c r="W72630" s="123"/>
      <c r="AC72630" s="123"/>
    </row>
    <row r="72631" spans="5:29" s="2" customFormat="1">
      <c r="E72631" s="120"/>
      <c r="M72631" s="120"/>
      <c r="N72631" s="120"/>
      <c r="U72631" s="121"/>
      <c r="V72631" s="122"/>
      <c r="W72631" s="123"/>
      <c r="AC72631" s="123"/>
    </row>
    <row r="72632" spans="5:29" s="2" customFormat="1">
      <c r="E72632" s="120"/>
      <c r="M72632" s="120"/>
      <c r="N72632" s="120"/>
      <c r="U72632" s="121"/>
      <c r="V72632" s="122"/>
      <c r="W72632" s="123"/>
      <c r="AC72632" s="123"/>
    </row>
    <row r="72633" spans="5:29" s="2" customFormat="1">
      <c r="E72633" s="120"/>
      <c r="M72633" s="120"/>
      <c r="N72633" s="120"/>
      <c r="U72633" s="121"/>
      <c r="V72633" s="122"/>
      <c r="W72633" s="123"/>
      <c r="AC72633" s="123"/>
    </row>
    <row r="72634" spans="5:29" s="2" customFormat="1">
      <c r="E72634" s="120"/>
      <c r="M72634" s="120"/>
      <c r="N72634" s="120"/>
      <c r="U72634" s="121"/>
      <c r="V72634" s="122"/>
      <c r="W72634" s="123"/>
      <c r="AC72634" s="123"/>
    </row>
    <row r="72635" spans="5:29" s="2" customFormat="1">
      <c r="E72635" s="120"/>
      <c r="M72635" s="120"/>
      <c r="N72635" s="120"/>
      <c r="U72635" s="121"/>
      <c r="V72635" s="122"/>
      <c r="W72635" s="123"/>
      <c r="AC72635" s="123"/>
    </row>
    <row r="72636" spans="5:29" s="2" customFormat="1">
      <c r="E72636" s="120"/>
      <c r="M72636" s="120"/>
      <c r="N72636" s="120"/>
      <c r="U72636" s="121"/>
      <c r="V72636" s="122"/>
      <c r="W72636" s="123"/>
      <c r="AC72636" s="123"/>
    </row>
    <row r="72637" spans="5:29" s="2" customFormat="1">
      <c r="E72637" s="120"/>
      <c r="M72637" s="120"/>
      <c r="N72637" s="120"/>
      <c r="U72637" s="121"/>
      <c r="V72637" s="122"/>
      <c r="W72637" s="123"/>
      <c r="AC72637" s="123"/>
    </row>
    <row r="72638" spans="5:29" s="2" customFormat="1">
      <c r="E72638" s="120"/>
      <c r="M72638" s="120"/>
      <c r="N72638" s="120"/>
      <c r="U72638" s="121"/>
      <c r="V72638" s="122"/>
      <c r="W72638" s="123"/>
      <c r="AC72638" s="123"/>
    </row>
    <row r="72639" spans="5:29" s="2" customFormat="1">
      <c r="E72639" s="120"/>
      <c r="M72639" s="120"/>
      <c r="N72639" s="120"/>
      <c r="U72639" s="121"/>
      <c r="V72639" s="122"/>
      <c r="W72639" s="123"/>
      <c r="AC72639" s="123"/>
    </row>
    <row r="72640" spans="5:29" s="2" customFormat="1">
      <c r="E72640" s="120"/>
      <c r="M72640" s="120"/>
      <c r="N72640" s="120"/>
      <c r="U72640" s="121"/>
      <c r="V72640" s="122"/>
      <c r="W72640" s="123"/>
      <c r="AC72640" s="123"/>
    </row>
    <row r="72641" spans="5:29" s="2" customFormat="1">
      <c r="E72641" s="120"/>
      <c r="M72641" s="120"/>
      <c r="N72641" s="120"/>
      <c r="U72641" s="121"/>
      <c r="V72641" s="122"/>
      <c r="W72641" s="123"/>
      <c r="AC72641" s="123"/>
    </row>
    <row r="72642" spans="5:29" s="2" customFormat="1">
      <c r="E72642" s="120"/>
      <c r="M72642" s="120"/>
      <c r="N72642" s="120"/>
      <c r="U72642" s="121"/>
      <c r="V72642" s="122"/>
      <c r="W72642" s="123"/>
      <c r="AC72642" s="123"/>
    </row>
    <row r="72643" spans="5:29" s="2" customFormat="1">
      <c r="E72643" s="120"/>
      <c r="M72643" s="120"/>
      <c r="N72643" s="120"/>
      <c r="U72643" s="121"/>
      <c r="V72643" s="122"/>
      <c r="W72643" s="123"/>
      <c r="AC72643" s="123"/>
    </row>
    <row r="72644" spans="5:29" s="2" customFormat="1">
      <c r="E72644" s="120"/>
      <c r="M72644" s="120"/>
      <c r="N72644" s="120"/>
      <c r="U72644" s="121"/>
      <c r="V72644" s="122"/>
      <c r="W72644" s="123"/>
      <c r="AC72644" s="123"/>
    </row>
    <row r="72645" spans="5:29" s="2" customFormat="1">
      <c r="E72645" s="120"/>
      <c r="M72645" s="120"/>
      <c r="N72645" s="120"/>
      <c r="U72645" s="121"/>
      <c r="V72645" s="122"/>
      <c r="W72645" s="123"/>
      <c r="AC72645" s="123"/>
    </row>
    <row r="72646" spans="5:29" s="2" customFormat="1">
      <c r="E72646" s="120"/>
      <c r="M72646" s="120"/>
      <c r="N72646" s="120"/>
      <c r="U72646" s="121"/>
      <c r="V72646" s="122"/>
      <c r="W72646" s="123"/>
      <c r="AC72646" s="123"/>
    </row>
    <row r="72647" spans="5:29" s="2" customFormat="1">
      <c r="E72647" s="120"/>
      <c r="M72647" s="120"/>
      <c r="N72647" s="120"/>
      <c r="U72647" s="121"/>
      <c r="V72647" s="122"/>
      <c r="W72647" s="123"/>
      <c r="AC72647" s="123"/>
    </row>
    <row r="72648" spans="5:29" s="2" customFormat="1">
      <c r="E72648" s="120"/>
      <c r="M72648" s="120"/>
      <c r="N72648" s="120"/>
      <c r="U72648" s="121"/>
      <c r="V72648" s="122"/>
      <c r="W72648" s="123"/>
      <c r="AC72648" s="123"/>
    </row>
    <row r="72649" spans="5:29" s="2" customFormat="1">
      <c r="E72649" s="120"/>
      <c r="M72649" s="120"/>
      <c r="N72649" s="120"/>
      <c r="U72649" s="121"/>
      <c r="V72649" s="122"/>
      <c r="W72649" s="123"/>
      <c r="AC72649" s="123"/>
    </row>
    <row r="72650" spans="5:29" s="2" customFormat="1">
      <c r="E72650" s="120"/>
      <c r="M72650" s="120"/>
      <c r="N72650" s="120"/>
      <c r="U72650" s="121"/>
      <c r="V72650" s="122"/>
      <c r="W72650" s="123"/>
      <c r="AC72650" s="123"/>
    </row>
    <row r="72651" spans="5:29" s="2" customFormat="1">
      <c r="E72651" s="120"/>
      <c r="M72651" s="120"/>
      <c r="N72651" s="120"/>
      <c r="U72651" s="121"/>
      <c r="V72651" s="122"/>
      <c r="W72651" s="123"/>
      <c r="AC72651" s="123"/>
    </row>
    <row r="72652" spans="5:29" s="2" customFormat="1">
      <c r="E72652" s="120"/>
      <c r="M72652" s="120"/>
      <c r="N72652" s="120"/>
      <c r="U72652" s="121"/>
      <c r="V72652" s="122"/>
      <c r="W72652" s="123"/>
      <c r="AC72652" s="123"/>
    </row>
    <row r="72653" spans="5:29" s="2" customFormat="1">
      <c r="E72653" s="120"/>
      <c r="M72653" s="120"/>
      <c r="N72653" s="120"/>
      <c r="U72653" s="121"/>
      <c r="V72653" s="122"/>
      <c r="W72653" s="123"/>
      <c r="AC72653" s="123"/>
    </row>
    <row r="72654" spans="5:29" s="2" customFormat="1">
      <c r="E72654" s="120"/>
      <c r="M72654" s="120"/>
      <c r="N72654" s="120"/>
      <c r="U72654" s="121"/>
      <c r="V72654" s="122"/>
      <c r="W72654" s="123"/>
      <c r="AC72654" s="123"/>
    </row>
    <row r="72655" spans="5:29" s="2" customFormat="1">
      <c r="E72655" s="120"/>
      <c r="M72655" s="120"/>
      <c r="N72655" s="120"/>
      <c r="U72655" s="121"/>
      <c r="V72655" s="122"/>
      <c r="W72655" s="123"/>
      <c r="AC72655" s="123"/>
    </row>
    <row r="72656" spans="5:29" s="2" customFormat="1">
      <c r="E72656" s="120"/>
      <c r="M72656" s="120"/>
      <c r="N72656" s="120"/>
      <c r="U72656" s="121"/>
      <c r="V72656" s="122"/>
      <c r="W72656" s="123"/>
      <c r="AC72656" s="123"/>
    </row>
    <row r="72657" spans="5:29" s="2" customFormat="1">
      <c r="E72657" s="120"/>
      <c r="M72657" s="120"/>
      <c r="N72657" s="120"/>
      <c r="U72657" s="121"/>
      <c r="V72657" s="122"/>
      <c r="W72657" s="123"/>
      <c r="AC72657" s="123"/>
    </row>
    <row r="72658" spans="5:29" s="2" customFormat="1">
      <c r="E72658" s="120"/>
      <c r="M72658" s="120"/>
      <c r="N72658" s="120"/>
      <c r="U72658" s="121"/>
      <c r="V72658" s="122"/>
      <c r="W72658" s="123"/>
      <c r="AC72658" s="123"/>
    </row>
    <row r="72659" spans="5:29" s="2" customFormat="1">
      <c r="E72659" s="120"/>
      <c r="M72659" s="120"/>
      <c r="N72659" s="120"/>
      <c r="U72659" s="121"/>
      <c r="V72659" s="122"/>
      <c r="W72659" s="123"/>
      <c r="AC72659" s="123"/>
    </row>
    <row r="72660" spans="5:29" s="2" customFormat="1">
      <c r="E72660" s="120"/>
      <c r="M72660" s="120"/>
      <c r="N72660" s="120"/>
      <c r="U72660" s="121"/>
      <c r="V72660" s="122"/>
      <c r="W72660" s="123"/>
      <c r="AC72660" s="123"/>
    </row>
    <row r="72661" spans="5:29" s="2" customFormat="1">
      <c r="E72661" s="120"/>
      <c r="M72661" s="120"/>
      <c r="N72661" s="120"/>
      <c r="U72661" s="121"/>
      <c r="V72661" s="122"/>
      <c r="W72661" s="123"/>
      <c r="AC72661" s="123"/>
    </row>
    <row r="72662" spans="5:29" s="2" customFormat="1">
      <c r="E72662" s="120"/>
      <c r="M72662" s="120"/>
      <c r="N72662" s="120"/>
      <c r="U72662" s="121"/>
      <c r="V72662" s="122"/>
      <c r="W72662" s="123"/>
      <c r="AC72662" s="123"/>
    </row>
    <row r="72663" spans="5:29" s="2" customFormat="1">
      <c r="E72663" s="120"/>
      <c r="M72663" s="120"/>
      <c r="N72663" s="120"/>
      <c r="U72663" s="121"/>
      <c r="V72663" s="122"/>
      <c r="W72663" s="123"/>
      <c r="AC72663" s="123"/>
    </row>
    <row r="72664" spans="5:29" s="2" customFormat="1">
      <c r="E72664" s="120"/>
      <c r="M72664" s="120"/>
      <c r="N72664" s="120"/>
      <c r="U72664" s="121"/>
      <c r="V72664" s="122"/>
      <c r="W72664" s="123"/>
      <c r="AC72664" s="123"/>
    </row>
    <row r="72665" spans="5:29" s="2" customFormat="1">
      <c r="E72665" s="120"/>
      <c r="M72665" s="120"/>
      <c r="N72665" s="120"/>
      <c r="U72665" s="121"/>
      <c r="V72665" s="122"/>
      <c r="W72665" s="123"/>
      <c r="AC72665" s="123"/>
    </row>
    <row r="72666" spans="5:29" s="2" customFormat="1">
      <c r="E72666" s="120"/>
      <c r="M72666" s="120"/>
      <c r="N72666" s="120"/>
      <c r="U72666" s="121"/>
      <c r="V72666" s="122"/>
      <c r="W72666" s="123"/>
      <c r="AC72666" s="123"/>
    </row>
    <row r="72667" spans="5:29" s="2" customFormat="1">
      <c r="E72667" s="120"/>
      <c r="M72667" s="120"/>
      <c r="N72667" s="120"/>
      <c r="U72667" s="121"/>
      <c r="V72667" s="122"/>
      <c r="W72667" s="123"/>
      <c r="AC72667" s="123"/>
    </row>
    <row r="72668" spans="5:29" s="2" customFormat="1">
      <c r="E72668" s="120"/>
      <c r="M72668" s="120"/>
      <c r="N72668" s="120"/>
      <c r="U72668" s="121"/>
      <c r="V72668" s="122"/>
      <c r="W72668" s="123"/>
      <c r="AC72668" s="123"/>
    </row>
    <row r="72669" spans="5:29" s="2" customFormat="1">
      <c r="E72669" s="120"/>
      <c r="M72669" s="120"/>
      <c r="N72669" s="120"/>
      <c r="U72669" s="121"/>
      <c r="V72669" s="122"/>
      <c r="W72669" s="123"/>
      <c r="AC72669" s="123"/>
    </row>
    <row r="72670" spans="5:29" s="2" customFormat="1">
      <c r="E72670" s="120"/>
      <c r="M72670" s="120"/>
      <c r="N72670" s="120"/>
      <c r="U72670" s="121"/>
      <c r="V72670" s="122"/>
      <c r="W72670" s="123"/>
      <c r="AC72670" s="123"/>
    </row>
    <row r="72671" spans="5:29" s="2" customFormat="1">
      <c r="E72671" s="120"/>
      <c r="M72671" s="120"/>
      <c r="N72671" s="120"/>
      <c r="U72671" s="121"/>
      <c r="V72671" s="122"/>
      <c r="W72671" s="123"/>
      <c r="AC72671" s="123"/>
    </row>
    <row r="72672" spans="5:29" s="2" customFormat="1">
      <c r="E72672" s="120"/>
      <c r="M72672" s="120"/>
      <c r="N72672" s="120"/>
      <c r="U72672" s="121"/>
      <c r="V72672" s="122"/>
      <c r="W72672" s="123"/>
      <c r="AC72672" s="123"/>
    </row>
    <row r="72673" spans="5:29" s="2" customFormat="1">
      <c r="E72673" s="120"/>
      <c r="M72673" s="120"/>
      <c r="N72673" s="120"/>
      <c r="U72673" s="121"/>
      <c r="V72673" s="122"/>
      <c r="W72673" s="123"/>
      <c r="AC72673" s="123"/>
    </row>
    <row r="72674" spans="5:29" s="2" customFormat="1">
      <c r="E72674" s="120"/>
      <c r="M72674" s="120"/>
      <c r="N72674" s="120"/>
      <c r="U72674" s="121"/>
      <c r="V72674" s="122"/>
      <c r="W72674" s="123"/>
      <c r="AC72674" s="123"/>
    </row>
    <row r="72675" spans="5:29" s="2" customFormat="1">
      <c r="E72675" s="120"/>
      <c r="M72675" s="120"/>
      <c r="N72675" s="120"/>
      <c r="U72675" s="121"/>
      <c r="V72675" s="122"/>
      <c r="W72675" s="123"/>
      <c r="AC72675" s="123"/>
    </row>
    <row r="72676" spans="5:29" s="2" customFormat="1">
      <c r="E72676" s="120"/>
      <c r="M72676" s="120"/>
      <c r="N72676" s="120"/>
      <c r="U72676" s="121"/>
      <c r="V72676" s="122"/>
      <c r="W72676" s="123"/>
      <c r="AC72676" s="123"/>
    </row>
    <row r="72677" spans="5:29" s="2" customFormat="1">
      <c r="E72677" s="120"/>
      <c r="M72677" s="120"/>
      <c r="N72677" s="120"/>
      <c r="U72677" s="121"/>
      <c r="V72677" s="122"/>
      <c r="W72677" s="123"/>
      <c r="AC72677" s="123"/>
    </row>
    <row r="72678" spans="5:29" s="2" customFormat="1">
      <c r="E72678" s="120"/>
      <c r="M72678" s="120"/>
      <c r="N72678" s="120"/>
      <c r="U72678" s="121"/>
      <c r="V72678" s="122"/>
      <c r="W72678" s="123"/>
      <c r="AC72678" s="123"/>
    </row>
    <row r="72679" spans="5:29" s="2" customFormat="1">
      <c r="E72679" s="120"/>
      <c r="M72679" s="120"/>
      <c r="N72679" s="120"/>
      <c r="U72679" s="121"/>
      <c r="V72679" s="122"/>
      <c r="W72679" s="123"/>
      <c r="AC72679" s="123"/>
    </row>
    <row r="72680" spans="5:29" s="2" customFormat="1">
      <c r="E72680" s="120"/>
      <c r="M72680" s="120"/>
      <c r="N72680" s="120"/>
      <c r="U72680" s="121"/>
      <c r="V72680" s="122"/>
      <c r="W72680" s="123"/>
      <c r="AC72680" s="123"/>
    </row>
    <row r="72681" spans="5:29" s="2" customFormat="1">
      <c r="E72681" s="120"/>
      <c r="M72681" s="120"/>
      <c r="N72681" s="120"/>
      <c r="U72681" s="121"/>
      <c r="V72681" s="122"/>
      <c r="W72681" s="123"/>
      <c r="AC72681" s="123"/>
    </row>
    <row r="72682" spans="5:29" s="2" customFormat="1">
      <c r="E72682" s="120"/>
      <c r="M72682" s="120"/>
      <c r="N72682" s="120"/>
      <c r="U72682" s="121"/>
      <c r="V72682" s="122"/>
      <c r="W72682" s="123"/>
      <c r="AC72682" s="123"/>
    </row>
    <row r="72683" spans="5:29" s="2" customFormat="1">
      <c r="E72683" s="120"/>
      <c r="M72683" s="120"/>
      <c r="N72683" s="120"/>
      <c r="U72683" s="121"/>
      <c r="V72683" s="122"/>
      <c r="W72683" s="123"/>
      <c r="AC72683" s="123"/>
    </row>
    <row r="72684" spans="5:29" s="2" customFormat="1">
      <c r="E72684" s="120"/>
      <c r="M72684" s="120"/>
      <c r="N72684" s="120"/>
      <c r="U72684" s="121"/>
      <c r="V72684" s="122"/>
      <c r="W72684" s="123"/>
      <c r="AC72684" s="123"/>
    </row>
    <row r="72685" spans="5:29" s="2" customFormat="1">
      <c r="E72685" s="120"/>
      <c r="M72685" s="120"/>
      <c r="N72685" s="120"/>
      <c r="U72685" s="121"/>
      <c r="V72685" s="122"/>
      <c r="W72685" s="123"/>
      <c r="AC72685" s="123"/>
    </row>
    <row r="72686" spans="5:29" s="2" customFormat="1">
      <c r="E72686" s="120"/>
      <c r="M72686" s="120"/>
      <c r="N72686" s="120"/>
      <c r="U72686" s="121"/>
      <c r="V72686" s="122"/>
      <c r="W72686" s="123"/>
      <c r="AC72686" s="123"/>
    </row>
    <row r="72687" spans="5:29" s="2" customFormat="1">
      <c r="E72687" s="120"/>
      <c r="M72687" s="120"/>
      <c r="N72687" s="120"/>
      <c r="U72687" s="121"/>
      <c r="V72687" s="122"/>
      <c r="W72687" s="123"/>
      <c r="AC72687" s="123"/>
    </row>
    <row r="72688" spans="5:29" s="2" customFormat="1">
      <c r="E72688" s="120"/>
      <c r="M72688" s="120"/>
      <c r="N72688" s="120"/>
      <c r="U72688" s="121"/>
      <c r="V72688" s="122"/>
      <c r="W72688" s="123"/>
      <c r="AC72688" s="123"/>
    </row>
    <row r="72689" spans="5:29" s="2" customFormat="1">
      <c r="E72689" s="120"/>
      <c r="M72689" s="120"/>
      <c r="N72689" s="120"/>
      <c r="U72689" s="121"/>
      <c r="V72689" s="122"/>
      <c r="W72689" s="123"/>
      <c r="AC72689" s="123"/>
    </row>
    <row r="72690" spans="5:29" s="2" customFormat="1">
      <c r="E72690" s="120"/>
      <c r="M72690" s="120"/>
      <c r="N72690" s="120"/>
      <c r="U72690" s="121"/>
      <c r="V72690" s="122"/>
      <c r="W72690" s="123"/>
      <c r="AC72690" s="123"/>
    </row>
    <row r="72691" spans="5:29" s="2" customFormat="1">
      <c r="E72691" s="120"/>
      <c r="M72691" s="120"/>
      <c r="N72691" s="120"/>
      <c r="U72691" s="121"/>
      <c r="V72691" s="122"/>
      <c r="W72691" s="123"/>
      <c r="AC72691" s="123"/>
    </row>
    <row r="72692" spans="5:29" s="2" customFormat="1">
      <c r="E72692" s="120"/>
      <c r="M72692" s="120"/>
      <c r="N72692" s="120"/>
      <c r="U72692" s="121"/>
      <c r="V72692" s="122"/>
      <c r="W72692" s="123"/>
      <c r="AC72692" s="123"/>
    </row>
    <row r="72693" spans="5:29" s="2" customFormat="1">
      <c r="E72693" s="120"/>
      <c r="M72693" s="120"/>
      <c r="N72693" s="120"/>
      <c r="U72693" s="121"/>
      <c r="V72693" s="122"/>
      <c r="W72693" s="123"/>
      <c r="AC72693" s="123"/>
    </row>
    <row r="72694" spans="5:29" s="2" customFormat="1">
      <c r="E72694" s="120"/>
      <c r="M72694" s="120"/>
      <c r="N72694" s="120"/>
      <c r="U72694" s="121"/>
      <c r="V72694" s="122"/>
      <c r="W72694" s="123"/>
      <c r="AC72694" s="123"/>
    </row>
    <row r="72695" spans="5:29" s="2" customFormat="1">
      <c r="E72695" s="120"/>
      <c r="M72695" s="120"/>
      <c r="N72695" s="120"/>
      <c r="U72695" s="121"/>
      <c r="V72695" s="122"/>
      <c r="W72695" s="123"/>
      <c r="AC72695" s="123"/>
    </row>
    <row r="72696" spans="5:29" s="2" customFormat="1">
      <c r="E72696" s="120"/>
      <c r="M72696" s="120"/>
      <c r="N72696" s="120"/>
      <c r="U72696" s="121"/>
      <c r="V72696" s="122"/>
      <c r="W72696" s="123"/>
      <c r="AC72696" s="123"/>
    </row>
    <row r="72697" spans="5:29" s="2" customFormat="1">
      <c r="E72697" s="120"/>
      <c r="M72697" s="120"/>
      <c r="N72697" s="120"/>
      <c r="U72697" s="121"/>
      <c r="V72697" s="122"/>
      <c r="W72697" s="123"/>
      <c r="AC72697" s="123"/>
    </row>
    <row r="72698" spans="5:29" s="2" customFormat="1">
      <c r="E72698" s="120"/>
      <c r="M72698" s="120"/>
      <c r="N72698" s="120"/>
      <c r="U72698" s="121"/>
      <c r="V72698" s="122"/>
      <c r="W72698" s="123"/>
      <c r="AC72698" s="123"/>
    </row>
    <row r="72699" spans="5:29" s="2" customFormat="1">
      <c r="E72699" s="120"/>
      <c r="M72699" s="120"/>
      <c r="N72699" s="120"/>
      <c r="U72699" s="121"/>
      <c r="V72699" s="122"/>
      <c r="W72699" s="123"/>
      <c r="AC72699" s="123"/>
    </row>
    <row r="72700" spans="5:29" s="2" customFormat="1">
      <c r="E72700" s="120"/>
      <c r="M72700" s="120"/>
      <c r="N72700" s="120"/>
      <c r="U72700" s="121"/>
      <c r="V72700" s="122"/>
      <c r="W72700" s="123"/>
      <c r="AC72700" s="123"/>
    </row>
    <row r="72701" spans="5:29" s="2" customFormat="1">
      <c r="E72701" s="120"/>
      <c r="M72701" s="120"/>
      <c r="N72701" s="120"/>
      <c r="U72701" s="121"/>
      <c r="V72701" s="122"/>
      <c r="W72701" s="123"/>
      <c r="AC72701" s="123"/>
    </row>
    <row r="72702" spans="5:29" s="2" customFormat="1">
      <c r="E72702" s="120"/>
      <c r="M72702" s="120"/>
      <c r="N72702" s="120"/>
      <c r="U72702" s="121"/>
      <c r="V72702" s="122"/>
      <c r="W72702" s="123"/>
      <c r="AC72702" s="123"/>
    </row>
    <row r="72703" spans="5:29" s="2" customFormat="1">
      <c r="E72703" s="120"/>
      <c r="M72703" s="120"/>
      <c r="N72703" s="120"/>
      <c r="U72703" s="121"/>
      <c r="V72703" s="122"/>
      <c r="W72703" s="123"/>
      <c r="AC72703" s="123"/>
    </row>
    <row r="72704" spans="5:29" s="2" customFormat="1">
      <c r="E72704" s="120"/>
      <c r="M72704" s="120"/>
      <c r="N72704" s="120"/>
      <c r="U72704" s="121"/>
      <c r="V72704" s="122"/>
      <c r="W72704" s="123"/>
      <c r="AC72704" s="123"/>
    </row>
    <row r="72705" spans="5:29" s="2" customFormat="1">
      <c r="E72705" s="120"/>
      <c r="M72705" s="120"/>
      <c r="N72705" s="120"/>
      <c r="U72705" s="121"/>
      <c r="V72705" s="122"/>
      <c r="W72705" s="123"/>
      <c r="AC72705" s="123"/>
    </row>
    <row r="72706" spans="5:29" s="2" customFormat="1">
      <c r="E72706" s="120"/>
      <c r="M72706" s="120"/>
      <c r="N72706" s="120"/>
      <c r="U72706" s="121"/>
      <c r="V72706" s="122"/>
      <c r="W72706" s="123"/>
      <c r="AC72706" s="123"/>
    </row>
    <row r="72707" spans="5:29" s="2" customFormat="1">
      <c r="E72707" s="120"/>
      <c r="M72707" s="120"/>
      <c r="N72707" s="120"/>
      <c r="U72707" s="121"/>
      <c r="V72707" s="122"/>
      <c r="W72707" s="123"/>
      <c r="AC72707" s="123"/>
    </row>
    <row r="72708" spans="5:29" s="2" customFormat="1">
      <c r="E72708" s="120"/>
      <c r="M72708" s="120"/>
      <c r="N72708" s="120"/>
      <c r="U72708" s="121"/>
      <c r="V72708" s="122"/>
      <c r="W72708" s="123"/>
      <c r="AC72708" s="123"/>
    </row>
    <row r="72709" spans="5:29" s="2" customFormat="1">
      <c r="E72709" s="120"/>
      <c r="M72709" s="120"/>
      <c r="N72709" s="120"/>
      <c r="U72709" s="121"/>
      <c r="V72709" s="122"/>
      <c r="W72709" s="123"/>
      <c r="AC72709" s="123"/>
    </row>
    <row r="72710" spans="5:29" s="2" customFormat="1">
      <c r="E72710" s="120"/>
      <c r="M72710" s="120"/>
      <c r="N72710" s="120"/>
      <c r="U72710" s="121"/>
      <c r="V72710" s="122"/>
      <c r="W72710" s="123"/>
      <c r="AC72710" s="123"/>
    </row>
    <row r="72711" spans="5:29" s="2" customFormat="1">
      <c r="E72711" s="120"/>
      <c r="M72711" s="120"/>
      <c r="N72711" s="120"/>
      <c r="U72711" s="121"/>
      <c r="V72711" s="122"/>
      <c r="W72711" s="123"/>
      <c r="AC72711" s="123"/>
    </row>
    <row r="72712" spans="5:29" s="2" customFormat="1">
      <c r="E72712" s="120"/>
      <c r="M72712" s="120"/>
      <c r="N72712" s="120"/>
      <c r="U72712" s="121"/>
      <c r="V72712" s="122"/>
      <c r="W72712" s="123"/>
      <c r="AC72712" s="123"/>
    </row>
    <row r="72713" spans="5:29" s="2" customFormat="1">
      <c r="E72713" s="120"/>
      <c r="M72713" s="120"/>
      <c r="N72713" s="120"/>
      <c r="U72713" s="121"/>
      <c r="V72713" s="122"/>
      <c r="W72713" s="123"/>
      <c r="AC72713" s="123"/>
    </row>
    <row r="72714" spans="5:29" s="2" customFormat="1">
      <c r="E72714" s="120"/>
      <c r="M72714" s="120"/>
      <c r="N72714" s="120"/>
      <c r="U72714" s="121"/>
      <c r="V72714" s="122"/>
      <c r="W72714" s="123"/>
      <c r="AC72714" s="123"/>
    </row>
    <row r="72715" spans="5:29" s="2" customFormat="1">
      <c r="E72715" s="120"/>
      <c r="M72715" s="120"/>
      <c r="N72715" s="120"/>
      <c r="U72715" s="121"/>
      <c r="V72715" s="122"/>
      <c r="W72715" s="123"/>
      <c r="AC72715" s="123"/>
    </row>
    <row r="72716" spans="5:29" s="2" customFormat="1">
      <c r="E72716" s="120"/>
      <c r="M72716" s="120"/>
      <c r="N72716" s="120"/>
      <c r="U72716" s="121"/>
      <c r="V72716" s="122"/>
      <c r="W72716" s="123"/>
      <c r="AC72716" s="123"/>
    </row>
    <row r="72717" spans="5:29" s="2" customFormat="1">
      <c r="E72717" s="120"/>
      <c r="M72717" s="120"/>
      <c r="N72717" s="120"/>
      <c r="U72717" s="121"/>
      <c r="V72717" s="122"/>
      <c r="W72717" s="123"/>
      <c r="AC72717" s="123"/>
    </row>
    <row r="72718" spans="5:29" s="2" customFormat="1">
      <c r="E72718" s="120"/>
      <c r="M72718" s="120"/>
      <c r="N72718" s="120"/>
      <c r="U72718" s="121"/>
      <c r="V72718" s="122"/>
      <c r="W72718" s="123"/>
      <c r="AC72718" s="123"/>
    </row>
    <row r="72719" spans="5:29" s="2" customFormat="1">
      <c r="E72719" s="120"/>
      <c r="M72719" s="120"/>
      <c r="N72719" s="120"/>
      <c r="U72719" s="121"/>
      <c r="V72719" s="122"/>
      <c r="W72719" s="123"/>
      <c r="AC72719" s="123"/>
    </row>
    <row r="72720" spans="5:29" s="2" customFormat="1">
      <c r="E72720" s="120"/>
      <c r="M72720" s="120"/>
      <c r="N72720" s="120"/>
      <c r="U72720" s="121"/>
      <c r="V72720" s="122"/>
      <c r="W72720" s="123"/>
      <c r="AC72720" s="123"/>
    </row>
    <row r="72721" spans="5:29" s="2" customFormat="1">
      <c r="E72721" s="120"/>
      <c r="M72721" s="120"/>
      <c r="N72721" s="120"/>
      <c r="U72721" s="121"/>
      <c r="V72721" s="122"/>
      <c r="W72721" s="123"/>
      <c r="AC72721" s="123"/>
    </row>
    <row r="72722" spans="5:29" s="2" customFormat="1">
      <c r="E72722" s="120"/>
      <c r="M72722" s="120"/>
      <c r="N72722" s="120"/>
      <c r="U72722" s="121"/>
      <c r="V72722" s="122"/>
      <c r="W72722" s="123"/>
      <c r="AC72722" s="123"/>
    </row>
    <row r="72723" spans="5:29" s="2" customFormat="1">
      <c r="E72723" s="120"/>
      <c r="M72723" s="120"/>
      <c r="N72723" s="120"/>
      <c r="U72723" s="121"/>
      <c r="V72723" s="122"/>
      <c r="W72723" s="123"/>
      <c r="AC72723" s="123"/>
    </row>
    <row r="72724" spans="5:29" s="2" customFormat="1">
      <c r="E72724" s="120"/>
      <c r="M72724" s="120"/>
      <c r="N72724" s="120"/>
      <c r="U72724" s="121"/>
      <c r="V72724" s="122"/>
      <c r="W72724" s="123"/>
      <c r="AC72724" s="123"/>
    </row>
    <row r="72725" spans="5:29" s="2" customFormat="1">
      <c r="E72725" s="120"/>
      <c r="M72725" s="120"/>
      <c r="N72725" s="120"/>
      <c r="U72725" s="121"/>
      <c r="V72725" s="122"/>
      <c r="W72725" s="123"/>
      <c r="AC72725" s="123"/>
    </row>
    <row r="72726" spans="5:29" s="2" customFormat="1">
      <c r="E72726" s="120"/>
      <c r="M72726" s="120"/>
      <c r="N72726" s="120"/>
      <c r="U72726" s="121"/>
      <c r="V72726" s="122"/>
      <c r="W72726" s="123"/>
      <c r="AC72726" s="123"/>
    </row>
    <row r="72727" spans="5:29" s="2" customFormat="1">
      <c r="E72727" s="120"/>
      <c r="M72727" s="120"/>
      <c r="N72727" s="120"/>
      <c r="U72727" s="121"/>
      <c r="V72727" s="122"/>
      <c r="W72727" s="123"/>
      <c r="AC72727" s="123"/>
    </row>
    <row r="72728" spans="5:29" s="2" customFormat="1">
      <c r="E72728" s="120"/>
      <c r="M72728" s="120"/>
      <c r="N72728" s="120"/>
      <c r="U72728" s="121"/>
      <c r="V72728" s="122"/>
      <c r="W72728" s="123"/>
      <c r="AC72728" s="123"/>
    </row>
    <row r="72729" spans="5:29" s="2" customFormat="1">
      <c r="E72729" s="120"/>
      <c r="M72729" s="120"/>
      <c r="N72729" s="120"/>
      <c r="U72729" s="121"/>
      <c r="V72729" s="122"/>
      <c r="W72729" s="123"/>
      <c r="AC72729" s="123"/>
    </row>
    <row r="72730" spans="5:29" s="2" customFormat="1">
      <c r="E72730" s="120"/>
      <c r="M72730" s="120"/>
      <c r="N72730" s="120"/>
      <c r="U72730" s="121"/>
      <c r="V72730" s="122"/>
      <c r="W72730" s="123"/>
      <c r="AC72730" s="123"/>
    </row>
    <row r="72731" spans="5:29" s="2" customFormat="1">
      <c r="E72731" s="120"/>
      <c r="M72731" s="120"/>
      <c r="N72731" s="120"/>
      <c r="U72731" s="121"/>
      <c r="V72731" s="122"/>
      <c r="W72731" s="123"/>
      <c r="AC72731" s="123"/>
    </row>
    <row r="72732" spans="5:29" s="2" customFormat="1">
      <c r="E72732" s="120"/>
      <c r="M72732" s="120"/>
      <c r="N72732" s="120"/>
      <c r="U72732" s="121"/>
      <c r="V72732" s="122"/>
      <c r="W72732" s="123"/>
      <c r="AC72732" s="123"/>
    </row>
    <row r="72733" spans="5:29" s="2" customFormat="1">
      <c r="E72733" s="120"/>
      <c r="M72733" s="120"/>
      <c r="N72733" s="120"/>
      <c r="U72733" s="121"/>
      <c r="V72733" s="122"/>
      <c r="W72733" s="123"/>
      <c r="AC72733" s="123"/>
    </row>
    <row r="72734" spans="5:29" s="2" customFormat="1">
      <c r="E72734" s="120"/>
      <c r="M72734" s="120"/>
      <c r="N72734" s="120"/>
      <c r="U72734" s="121"/>
      <c r="V72734" s="122"/>
      <c r="W72734" s="123"/>
      <c r="AC72734" s="123"/>
    </row>
    <row r="72735" spans="5:29" s="2" customFormat="1">
      <c r="E72735" s="120"/>
      <c r="M72735" s="120"/>
      <c r="N72735" s="120"/>
      <c r="U72735" s="121"/>
      <c r="V72735" s="122"/>
      <c r="W72735" s="123"/>
      <c r="AC72735" s="123"/>
    </row>
    <row r="72736" spans="5:29" s="2" customFormat="1">
      <c r="E72736" s="120"/>
      <c r="M72736" s="120"/>
      <c r="N72736" s="120"/>
      <c r="U72736" s="121"/>
      <c r="V72736" s="122"/>
      <c r="W72736" s="123"/>
      <c r="AC72736" s="123"/>
    </row>
    <row r="72737" spans="5:29" s="2" customFormat="1">
      <c r="E72737" s="120"/>
      <c r="M72737" s="120"/>
      <c r="N72737" s="120"/>
      <c r="U72737" s="121"/>
      <c r="V72737" s="122"/>
      <c r="W72737" s="123"/>
      <c r="AC72737" s="123"/>
    </row>
    <row r="72738" spans="5:29" s="2" customFormat="1">
      <c r="E72738" s="120"/>
      <c r="M72738" s="120"/>
      <c r="N72738" s="120"/>
      <c r="U72738" s="121"/>
      <c r="V72738" s="122"/>
      <c r="W72738" s="123"/>
      <c r="AC72738" s="123"/>
    </row>
    <row r="72739" spans="5:29" s="2" customFormat="1">
      <c r="E72739" s="120"/>
      <c r="M72739" s="120"/>
      <c r="N72739" s="120"/>
      <c r="U72739" s="121"/>
      <c r="V72739" s="122"/>
      <c r="W72739" s="123"/>
      <c r="AC72739" s="123"/>
    </row>
    <row r="72740" spans="5:29" s="2" customFormat="1">
      <c r="E72740" s="120"/>
      <c r="M72740" s="120"/>
      <c r="N72740" s="120"/>
      <c r="U72740" s="121"/>
      <c r="V72740" s="122"/>
      <c r="W72740" s="123"/>
      <c r="AC72740" s="123"/>
    </row>
    <row r="72741" spans="5:29" s="2" customFormat="1">
      <c r="E72741" s="120"/>
      <c r="M72741" s="120"/>
      <c r="N72741" s="120"/>
      <c r="U72741" s="121"/>
      <c r="V72741" s="122"/>
      <c r="W72741" s="123"/>
      <c r="AC72741" s="123"/>
    </row>
    <row r="72742" spans="5:29" s="2" customFormat="1">
      <c r="E72742" s="120"/>
      <c r="M72742" s="120"/>
      <c r="N72742" s="120"/>
      <c r="U72742" s="121"/>
      <c r="V72742" s="122"/>
      <c r="W72742" s="123"/>
      <c r="AC72742" s="123"/>
    </row>
    <row r="72743" spans="5:29" s="2" customFormat="1">
      <c r="E72743" s="120"/>
      <c r="M72743" s="120"/>
      <c r="N72743" s="120"/>
      <c r="U72743" s="121"/>
      <c r="V72743" s="122"/>
      <c r="W72743" s="123"/>
      <c r="AC72743" s="123"/>
    </row>
    <row r="72744" spans="5:29" s="2" customFormat="1">
      <c r="E72744" s="120"/>
      <c r="M72744" s="120"/>
      <c r="N72744" s="120"/>
      <c r="U72744" s="121"/>
      <c r="V72744" s="122"/>
      <c r="W72744" s="123"/>
      <c r="AC72744" s="123"/>
    </row>
    <row r="72745" spans="5:29" s="2" customFormat="1">
      <c r="E72745" s="120"/>
      <c r="M72745" s="120"/>
      <c r="N72745" s="120"/>
      <c r="U72745" s="121"/>
      <c r="V72745" s="122"/>
      <c r="W72745" s="123"/>
      <c r="AC72745" s="123"/>
    </row>
    <row r="72746" spans="5:29" s="2" customFormat="1">
      <c r="E72746" s="120"/>
      <c r="M72746" s="120"/>
      <c r="N72746" s="120"/>
      <c r="U72746" s="121"/>
      <c r="V72746" s="122"/>
      <c r="W72746" s="123"/>
      <c r="AC72746" s="123"/>
    </row>
    <row r="72747" spans="5:29" s="2" customFormat="1">
      <c r="E72747" s="120"/>
      <c r="M72747" s="120"/>
      <c r="N72747" s="120"/>
      <c r="U72747" s="121"/>
      <c r="V72747" s="122"/>
      <c r="W72747" s="123"/>
      <c r="AC72747" s="123"/>
    </row>
    <row r="72748" spans="5:29" s="2" customFormat="1">
      <c r="E72748" s="120"/>
      <c r="M72748" s="120"/>
      <c r="N72748" s="120"/>
      <c r="U72748" s="121"/>
      <c r="V72748" s="122"/>
      <c r="W72748" s="123"/>
      <c r="AC72748" s="123"/>
    </row>
    <row r="72749" spans="5:29" s="2" customFormat="1">
      <c r="E72749" s="120"/>
      <c r="M72749" s="120"/>
      <c r="N72749" s="120"/>
      <c r="U72749" s="121"/>
      <c r="V72749" s="122"/>
      <c r="W72749" s="123"/>
      <c r="AC72749" s="123"/>
    </row>
    <row r="72750" spans="5:29" s="2" customFormat="1">
      <c r="E72750" s="120"/>
      <c r="M72750" s="120"/>
      <c r="N72750" s="120"/>
      <c r="U72750" s="121"/>
      <c r="V72750" s="122"/>
      <c r="W72750" s="123"/>
      <c r="AC72750" s="123"/>
    </row>
    <row r="72751" spans="5:29" s="2" customFormat="1">
      <c r="E72751" s="120"/>
      <c r="M72751" s="120"/>
      <c r="N72751" s="120"/>
      <c r="U72751" s="121"/>
      <c r="V72751" s="122"/>
      <c r="W72751" s="123"/>
      <c r="AC72751" s="123"/>
    </row>
    <row r="72752" spans="5:29" s="2" customFormat="1">
      <c r="E72752" s="120"/>
      <c r="M72752" s="120"/>
      <c r="N72752" s="120"/>
      <c r="U72752" s="121"/>
      <c r="V72752" s="122"/>
      <c r="W72752" s="123"/>
      <c r="AC72752" s="123"/>
    </row>
    <row r="72753" spans="5:29" s="2" customFormat="1">
      <c r="E72753" s="120"/>
      <c r="M72753" s="120"/>
      <c r="N72753" s="120"/>
      <c r="U72753" s="121"/>
      <c r="V72753" s="122"/>
      <c r="W72753" s="123"/>
      <c r="AC72753" s="123"/>
    </row>
    <row r="72754" spans="5:29" s="2" customFormat="1">
      <c r="E72754" s="120"/>
      <c r="M72754" s="120"/>
      <c r="N72754" s="120"/>
      <c r="U72754" s="121"/>
      <c r="V72754" s="122"/>
      <c r="W72754" s="123"/>
      <c r="AC72754" s="123"/>
    </row>
    <row r="72755" spans="5:29" s="2" customFormat="1">
      <c r="E72755" s="120"/>
      <c r="M72755" s="120"/>
      <c r="N72755" s="120"/>
      <c r="U72755" s="121"/>
      <c r="V72755" s="122"/>
      <c r="W72755" s="123"/>
      <c r="AC72755" s="123"/>
    </row>
    <row r="72756" spans="5:29" s="2" customFormat="1">
      <c r="E72756" s="120"/>
      <c r="M72756" s="120"/>
      <c r="N72756" s="120"/>
      <c r="U72756" s="121"/>
      <c r="V72756" s="122"/>
      <c r="W72756" s="123"/>
      <c r="AC72756" s="123"/>
    </row>
    <row r="72757" spans="5:29" s="2" customFormat="1">
      <c r="E72757" s="120"/>
      <c r="M72757" s="120"/>
      <c r="N72757" s="120"/>
      <c r="U72757" s="121"/>
      <c r="V72757" s="122"/>
      <c r="W72757" s="123"/>
      <c r="AC72757" s="123"/>
    </row>
    <row r="72758" spans="5:29" s="2" customFormat="1">
      <c r="E72758" s="120"/>
      <c r="M72758" s="120"/>
      <c r="N72758" s="120"/>
      <c r="U72758" s="121"/>
      <c r="V72758" s="122"/>
      <c r="W72758" s="123"/>
      <c r="AC72758" s="123"/>
    </row>
    <row r="72759" spans="5:29" s="2" customFormat="1">
      <c r="E72759" s="120"/>
      <c r="M72759" s="120"/>
      <c r="N72759" s="120"/>
      <c r="U72759" s="121"/>
      <c r="V72759" s="122"/>
      <c r="W72759" s="123"/>
      <c r="AC72759" s="123"/>
    </row>
    <row r="72760" spans="5:29" s="2" customFormat="1">
      <c r="E72760" s="120"/>
      <c r="M72760" s="120"/>
      <c r="N72760" s="120"/>
      <c r="U72760" s="121"/>
      <c r="V72760" s="122"/>
      <c r="W72760" s="123"/>
      <c r="AC72760" s="123"/>
    </row>
    <row r="72761" spans="5:29" s="2" customFormat="1">
      <c r="E72761" s="120"/>
      <c r="M72761" s="120"/>
      <c r="N72761" s="120"/>
      <c r="U72761" s="121"/>
      <c r="V72761" s="122"/>
      <c r="W72761" s="123"/>
      <c r="AC72761" s="123"/>
    </row>
    <row r="72762" spans="5:29" s="2" customFormat="1">
      <c r="E72762" s="120"/>
      <c r="M72762" s="120"/>
      <c r="N72762" s="120"/>
      <c r="U72762" s="121"/>
      <c r="V72762" s="122"/>
      <c r="W72762" s="123"/>
      <c r="AC72762" s="123"/>
    </row>
    <row r="72763" spans="5:29" s="2" customFormat="1">
      <c r="E72763" s="120"/>
      <c r="M72763" s="120"/>
      <c r="N72763" s="120"/>
      <c r="U72763" s="121"/>
      <c r="V72763" s="122"/>
      <c r="W72763" s="123"/>
      <c r="AC72763" s="123"/>
    </row>
    <row r="72764" spans="5:29" s="2" customFormat="1">
      <c r="E72764" s="120"/>
      <c r="M72764" s="120"/>
      <c r="N72764" s="120"/>
      <c r="U72764" s="121"/>
      <c r="V72764" s="122"/>
      <c r="W72764" s="123"/>
      <c r="AC72764" s="123"/>
    </row>
    <row r="72765" spans="5:29" s="2" customFormat="1">
      <c r="E72765" s="120"/>
      <c r="M72765" s="120"/>
      <c r="N72765" s="120"/>
      <c r="U72765" s="121"/>
      <c r="V72765" s="122"/>
      <c r="W72765" s="123"/>
      <c r="AC72765" s="123"/>
    </row>
    <row r="72766" spans="5:29" s="2" customFormat="1">
      <c r="E72766" s="120"/>
      <c r="M72766" s="120"/>
      <c r="N72766" s="120"/>
      <c r="U72766" s="121"/>
      <c r="V72766" s="122"/>
      <c r="W72766" s="123"/>
      <c r="AC72766" s="123"/>
    </row>
    <row r="72767" spans="5:29" s="2" customFormat="1">
      <c r="E72767" s="120"/>
      <c r="M72767" s="120"/>
      <c r="N72767" s="120"/>
      <c r="U72767" s="121"/>
      <c r="V72767" s="122"/>
      <c r="W72767" s="123"/>
      <c r="AC72767" s="123"/>
    </row>
    <row r="72768" spans="5:29" s="2" customFormat="1">
      <c r="E72768" s="120"/>
      <c r="M72768" s="120"/>
      <c r="N72768" s="120"/>
      <c r="U72768" s="121"/>
      <c r="V72768" s="122"/>
      <c r="W72768" s="123"/>
      <c r="AC72768" s="123"/>
    </row>
    <row r="72769" spans="5:29" s="2" customFormat="1">
      <c r="E72769" s="120"/>
      <c r="M72769" s="120"/>
      <c r="N72769" s="120"/>
      <c r="U72769" s="121"/>
      <c r="V72769" s="122"/>
      <c r="W72769" s="123"/>
      <c r="AC72769" s="123"/>
    </row>
    <row r="72770" spans="5:29" s="2" customFormat="1">
      <c r="E72770" s="120"/>
      <c r="M72770" s="120"/>
      <c r="N72770" s="120"/>
      <c r="U72770" s="121"/>
      <c r="V72770" s="122"/>
      <c r="W72770" s="123"/>
      <c r="AC72770" s="123"/>
    </row>
    <row r="72771" spans="5:29" s="2" customFormat="1">
      <c r="E72771" s="120"/>
      <c r="M72771" s="120"/>
      <c r="N72771" s="120"/>
      <c r="U72771" s="121"/>
      <c r="V72771" s="122"/>
      <c r="W72771" s="123"/>
      <c r="AC72771" s="123"/>
    </row>
    <row r="72772" spans="5:29" s="2" customFormat="1">
      <c r="E72772" s="120"/>
      <c r="M72772" s="120"/>
      <c r="N72772" s="120"/>
      <c r="U72772" s="121"/>
      <c r="V72772" s="122"/>
      <c r="W72772" s="123"/>
      <c r="AC72772" s="123"/>
    </row>
    <row r="72773" spans="5:29" s="2" customFormat="1">
      <c r="E72773" s="120"/>
      <c r="M72773" s="120"/>
      <c r="N72773" s="120"/>
      <c r="U72773" s="121"/>
      <c r="V72773" s="122"/>
      <c r="W72773" s="123"/>
      <c r="AC72773" s="123"/>
    </row>
    <row r="72774" spans="5:29" s="2" customFormat="1">
      <c r="E72774" s="120"/>
      <c r="M72774" s="120"/>
      <c r="N72774" s="120"/>
      <c r="U72774" s="121"/>
      <c r="V72774" s="122"/>
      <c r="W72774" s="123"/>
      <c r="AC72774" s="123"/>
    </row>
    <row r="72775" spans="5:29" s="2" customFormat="1">
      <c r="E72775" s="120"/>
      <c r="M72775" s="120"/>
      <c r="N72775" s="120"/>
      <c r="U72775" s="121"/>
      <c r="V72775" s="122"/>
      <c r="W72775" s="123"/>
      <c r="AC72775" s="123"/>
    </row>
    <row r="72776" spans="5:29" s="2" customFormat="1">
      <c r="E72776" s="120"/>
      <c r="M72776" s="120"/>
      <c r="N72776" s="120"/>
      <c r="U72776" s="121"/>
      <c r="V72776" s="122"/>
      <c r="W72776" s="123"/>
      <c r="AC72776" s="123"/>
    </row>
    <row r="72777" spans="5:29" s="2" customFormat="1">
      <c r="E72777" s="120"/>
      <c r="M72777" s="120"/>
      <c r="N72777" s="120"/>
      <c r="U72777" s="121"/>
      <c r="V72777" s="122"/>
      <c r="W72777" s="123"/>
      <c r="AC72777" s="123"/>
    </row>
    <row r="72778" spans="5:29" s="2" customFormat="1">
      <c r="E72778" s="120"/>
      <c r="M72778" s="120"/>
      <c r="N72778" s="120"/>
      <c r="U72778" s="121"/>
      <c r="V72778" s="122"/>
      <c r="W72778" s="123"/>
      <c r="AC72778" s="123"/>
    </row>
    <row r="72779" spans="5:29" s="2" customFormat="1">
      <c r="E72779" s="120"/>
      <c r="M72779" s="120"/>
      <c r="N72779" s="120"/>
      <c r="U72779" s="121"/>
      <c r="V72779" s="122"/>
      <c r="W72779" s="123"/>
      <c r="AC72779" s="123"/>
    </row>
    <row r="72780" spans="5:29" s="2" customFormat="1">
      <c r="E72780" s="120"/>
      <c r="M72780" s="120"/>
      <c r="N72780" s="120"/>
      <c r="U72780" s="121"/>
      <c r="V72780" s="122"/>
      <c r="W72780" s="123"/>
      <c r="AC72780" s="123"/>
    </row>
    <row r="72781" spans="5:29" s="2" customFormat="1">
      <c r="E72781" s="120"/>
      <c r="M72781" s="120"/>
      <c r="N72781" s="120"/>
      <c r="U72781" s="121"/>
      <c r="V72781" s="122"/>
      <c r="W72781" s="123"/>
      <c r="AC72781" s="123"/>
    </row>
    <row r="72782" spans="5:29" s="2" customFormat="1">
      <c r="E72782" s="120"/>
      <c r="M72782" s="120"/>
      <c r="N72782" s="120"/>
      <c r="U72782" s="121"/>
      <c r="V72782" s="122"/>
      <c r="W72782" s="123"/>
      <c r="AC72782" s="123"/>
    </row>
    <row r="72783" spans="5:29" s="2" customFormat="1">
      <c r="E72783" s="120"/>
      <c r="M72783" s="120"/>
      <c r="N72783" s="120"/>
      <c r="U72783" s="121"/>
      <c r="V72783" s="122"/>
      <c r="W72783" s="123"/>
      <c r="AC72783" s="123"/>
    </row>
    <row r="72784" spans="5:29" s="2" customFormat="1">
      <c r="E72784" s="120"/>
      <c r="M72784" s="120"/>
      <c r="N72784" s="120"/>
      <c r="U72784" s="121"/>
      <c r="V72784" s="122"/>
      <c r="W72784" s="123"/>
      <c r="AC72784" s="123"/>
    </row>
    <row r="72785" spans="5:29" s="2" customFormat="1">
      <c r="E72785" s="120"/>
      <c r="M72785" s="120"/>
      <c r="N72785" s="120"/>
      <c r="U72785" s="121"/>
      <c r="V72785" s="122"/>
      <c r="W72785" s="123"/>
      <c r="AC72785" s="123"/>
    </row>
    <row r="72786" spans="5:29" s="2" customFormat="1">
      <c r="E72786" s="120"/>
      <c r="M72786" s="120"/>
      <c r="N72786" s="120"/>
      <c r="U72786" s="121"/>
      <c r="V72786" s="122"/>
      <c r="W72786" s="123"/>
      <c r="AC72786" s="123"/>
    </row>
    <row r="72787" spans="5:29" s="2" customFormat="1">
      <c r="E72787" s="120"/>
      <c r="M72787" s="120"/>
      <c r="N72787" s="120"/>
      <c r="U72787" s="121"/>
      <c r="V72787" s="122"/>
      <c r="W72787" s="123"/>
      <c r="AC72787" s="123"/>
    </row>
    <row r="72788" spans="5:29" s="2" customFormat="1">
      <c r="E72788" s="120"/>
      <c r="M72788" s="120"/>
      <c r="N72788" s="120"/>
      <c r="U72788" s="121"/>
      <c r="V72788" s="122"/>
      <c r="W72788" s="123"/>
      <c r="AC72788" s="123"/>
    </row>
    <row r="72789" spans="5:29" s="2" customFormat="1">
      <c r="E72789" s="120"/>
      <c r="M72789" s="120"/>
      <c r="N72789" s="120"/>
      <c r="U72789" s="121"/>
      <c r="V72789" s="122"/>
      <c r="W72789" s="123"/>
      <c r="AC72789" s="123"/>
    </row>
    <row r="72790" spans="5:29" s="2" customFormat="1">
      <c r="E72790" s="120"/>
      <c r="M72790" s="120"/>
      <c r="N72790" s="120"/>
      <c r="U72790" s="121"/>
      <c r="V72790" s="122"/>
      <c r="W72790" s="123"/>
      <c r="AC72790" s="123"/>
    </row>
    <row r="72791" spans="5:29" s="2" customFormat="1">
      <c r="E72791" s="120"/>
      <c r="M72791" s="120"/>
      <c r="N72791" s="120"/>
      <c r="U72791" s="121"/>
      <c r="V72791" s="122"/>
      <c r="W72791" s="123"/>
      <c r="AC72791" s="123"/>
    </row>
    <row r="72792" spans="5:29" s="2" customFormat="1">
      <c r="E72792" s="120"/>
      <c r="M72792" s="120"/>
      <c r="N72792" s="120"/>
      <c r="U72792" s="121"/>
      <c r="V72792" s="122"/>
      <c r="W72792" s="123"/>
      <c r="AC72792" s="123"/>
    </row>
    <row r="72793" spans="5:29" s="2" customFormat="1">
      <c r="E72793" s="120"/>
      <c r="M72793" s="120"/>
      <c r="N72793" s="120"/>
      <c r="U72793" s="121"/>
      <c r="V72793" s="122"/>
      <c r="W72793" s="123"/>
      <c r="AC72793" s="123"/>
    </row>
    <row r="72794" spans="5:29" s="2" customFormat="1">
      <c r="E72794" s="120"/>
      <c r="M72794" s="120"/>
      <c r="N72794" s="120"/>
      <c r="U72794" s="121"/>
      <c r="V72794" s="122"/>
      <c r="W72794" s="123"/>
      <c r="AC72794" s="123"/>
    </row>
    <row r="72795" spans="5:29" s="2" customFormat="1">
      <c r="E72795" s="120"/>
      <c r="M72795" s="120"/>
      <c r="N72795" s="120"/>
      <c r="U72795" s="121"/>
      <c r="V72795" s="122"/>
      <c r="W72795" s="123"/>
      <c r="AC72795" s="123"/>
    </row>
    <row r="72796" spans="5:29" s="2" customFormat="1">
      <c r="E72796" s="120"/>
      <c r="M72796" s="120"/>
      <c r="N72796" s="120"/>
      <c r="U72796" s="121"/>
      <c r="V72796" s="122"/>
      <c r="W72796" s="123"/>
      <c r="AC72796" s="123"/>
    </row>
    <row r="72797" spans="5:29" s="2" customFormat="1">
      <c r="E72797" s="120"/>
      <c r="M72797" s="120"/>
      <c r="N72797" s="120"/>
      <c r="U72797" s="121"/>
      <c r="V72797" s="122"/>
      <c r="W72797" s="123"/>
      <c r="AC72797" s="123"/>
    </row>
    <row r="72798" spans="5:29" s="2" customFormat="1">
      <c r="E72798" s="120"/>
      <c r="M72798" s="120"/>
      <c r="N72798" s="120"/>
      <c r="U72798" s="121"/>
      <c r="V72798" s="122"/>
      <c r="W72798" s="123"/>
      <c r="AC72798" s="123"/>
    </row>
    <row r="72799" spans="5:29" s="2" customFormat="1">
      <c r="E72799" s="120"/>
      <c r="M72799" s="120"/>
      <c r="N72799" s="120"/>
      <c r="U72799" s="121"/>
      <c r="V72799" s="122"/>
      <c r="W72799" s="123"/>
      <c r="AC72799" s="123"/>
    </row>
    <row r="72800" spans="5:29" s="2" customFormat="1">
      <c r="E72800" s="120"/>
      <c r="M72800" s="120"/>
      <c r="N72800" s="120"/>
      <c r="U72800" s="121"/>
      <c r="V72800" s="122"/>
      <c r="W72800" s="123"/>
      <c r="AC72800" s="123"/>
    </row>
    <row r="72801" spans="5:29" s="2" customFormat="1">
      <c r="E72801" s="120"/>
      <c r="M72801" s="120"/>
      <c r="N72801" s="120"/>
      <c r="U72801" s="121"/>
      <c r="V72801" s="122"/>
      <c r="W72801" s="123"/>
      <c r="AC72801" s="123"/>
    </row>
    <row r="72802" spans="5:29" s="2" customFormat="1">
      <c r="E72802" s="120"/>
      <c r="M72802" s="120"/>
      <c r="N72802" s="120"/>
      <c r="U72802" s="121"/>
      <c r="V72802" s="122"/>
      <c r="W72802" s="123"/>
      <c r="AC72802" s="123"/>
    </row>
    <row r="72803" spans="5:29" s="2" customFormat="1">
      <c r="E72803" s="120"/>
      <c r="M72803" s="120"/>
      <c r="N72803" s="120"/>
      <c r="U72803" s="121"/>
      <c r="V72803" s="122"/>
      <c r="W72803" s="123"/>
      <c r="AC72803" s="123"/>
    </row>
    <row r="72804" spans="5:29" s="2" customFormat="1">
      <c r="E72804" s="120"/>
      <c r="M72804" s="120"/>
      <c r="N72804" s="120"/>
      <c r="U72804" s="121"/>
      <c r="V72804" s="122"/>
      <c r="W72804" s="123"/>
      <c r="AC72804" s="123"/>
    </row>
    <row r="72805" spans="5:29" s="2" customFormat="1">
      <c r="E72805" s="120"/>
      <c r="M72805" s="120"/>
      <c r="N72805" s="120"/>
      <c r="U72805" s="121"/>
      <c r="V72805" s="122"/>
      <c r="W72805" s="123"/>
      <c r="AC72805" s="123"/>
    </row>
    <row r="72806" spans="5:29" s="2" customFormat="1">
      <c r="E72806" s="120"/>
      <c r="M72806" s="120"/>
      <c r="N72806" s="120"/>
      <c r="U72806" s="121"/>
      <c r="V72806" s="122"/>
      <c r="W72806" s="123"/>
      <c r="AC72806" s="123"/>
    </row>
    <row r="72807" spans="5:29" s="2" customFormat="1">
      <c r="E72807" s="120"/>
      <c r="M72807" s="120"/>
      <c r="N72807" s="120"/>
      <c r="U72807" s="121"/>
      <c r="V72807" s="122"/>
      <c r="W72807" s="123"/>
      <c r="AC72807" s="123"/>
    </row>
    <row r="72808" spans="5:29" s="2" customFormat="1">
      <c r="E72808" s="120"/>
      <c r="M72808" s="120"/>
      <c r="N72808" s="120"/>
      <c r="U72808" s="121"/>
      <c r="V72808" s="122"/>
      <c r="W72808" s="123"/>
      <c r="AC72808" s="123"/>
    </row>
    <row r="72809" spans="5:29" s="2" customFormat="1">
      <c r="E72809" s="120"/>
      <c r="M72809" s="120"/>
      <c r="N72809" s="120"/>
      <c r="U72809" s="121"/>
      <c r="V72809" s="122"/>
      <c r="W72809" s="123"/>
      <c r="AC72809" s="123"/>
    </row>
    <row r="72810" spans="5:29" s="2" customFormat="1">
      <c r="E72810" s="120"/>
      <c r="M72810" s="120"/>
      <c r="N72810" s="120"/>
      <c r="U72810" s="121"/>
      <c r="V72810" s="122"/>
      <c r="W72810" s="123"/>
      <c r="AC72810" s="123"/>
    </row>
    <row r="72811" spans="5:29" s="2" customFormat="1">
      <c r="E72811" s="120"/>
      <c r="M72811" s="120"/>
      <c r="N72811" s="120"/>
      <c r="U72811" s="121"/>
      <c r="V72811" s="122"/>
      <c r="W72811" s="123"/>
      <c r="AC72811" s="123"/>
    </row>
    <row r="72812" spans="5:29" s="2" customFormat="1">
      <c r="E72812" s="120"/>
      <c r="M72812" s="120"/>
      <c r="N72812" s="120"/>
      <c r="U72812" s="121"/>
      <c r="V72812" s="122"/>
      <c r="W72812" s="123"/>
      <c r="AC72812" s="123"/>
    </row>
    <row r="72813" spans="5:29" s="2" customFormat="1">
      <c r="E72813" s="120"/>
      <c r="M72813" s="120"/>
      <c r="N72813" s="120"/>
      <c r="U72813" s="121"/>
      <c r="V72813" s="122"/>
      <c r="W72813" s="123"/>
      <c r="AC72813" s="123"/>
    </row>
    <row r="72814" spans="5:29" s="2" customFormat="1">
      <c r="E72814" s="120"/>
      <c r="M72814" s="120"/>
      <c r="N72814" s="120"/>
      <c r="U72814" s="121"/>
      <c r="V72814" s="122"/>
      <c r="W72814" s="123"/>
      <c r="AC72814" s="123"/>
    </row>
    <row r="72815" spans="5:29" s="2" customFormat="1">
      <c r="E72815" s="120"/>
      <c r="M72815" s="120"/>
      <c r="N72815" s="120"/>
      <c r="U72815" s="121"/>
      <c r="V72815" s="122"/>
      <c r="W72815" s="123"/>
      <c r="AC72815" s="123"/>
    </row>
    <row r="72816" spans="5:29" s="2" customFormat="1">
      <c r="E72816" s="120"/>
      <c r="M72816" s="120"/>
      <c r="N72816" s="120"/>
      <c r="U72816" s="121"/>
      <c r="V72816" s="122"/>
      <c r="W72816" s="123"/>
      <c r="AC72816" s="123"/>
    </row>
    <row r="72817" spans="5:29" s="2" customFormat="1">
      <c r="E72817" s="120"/>
      <c r="M72817" s="120"/>
      <c r="N72817" s="120"/>
      <c r="U72817" s="121"/>
      <c r="V72817" s="122"/>
      <c r="W72817" s="123"/>
      <c r="AC72817" s="123"/>
    </row>
    <row r="72818" spans="5:29" s="2" customFormat="1">
      <c r="E72818" s="120"/>
      <c r="M72818" s="120"/>
      <c r="N72818" s="120"/>
      <c r="U72818" s="121"/>
      <c r="V72818" s="122"/>
      <c r="W72818" s="123"/>
      <c r="AC72818" s="123"/>
    </row>
    <row r="72819" spans="5:29" s="2" customFormat="1">
      <c r="E72819" s="120"/>
      <c r="M72819" s="120"/>
      <c r="N72819" s="120"/>
      <c r="U72819" s="121"/>
      <c r="V72819" s="122"/>
      <c r="W72819" s="123"/>
      <c r="AC72819" s="123"/>
    </row>
    <row r="72820" spans="5:29" s="2" customFormat="1">
      <c r="E72820" s="120"/>
      <c r="M72820" s="120"/>
      <c r="N72820" s="120"/>
      <c r="U72820" s="121"/>
      <c r="V72820" s="122"/>
      <c r="W72820" s="123"/>
      <c r="AC72820" s="123"/>
    </row>
    <row r="72821" spans="5:29" s="2" customFormat="1">
      <c r="E72821" s="120"/>
      <c r="M72821" s="120"/>
      <c r="N72821" s="120"/>
      <c r="U72821" s="121"/>
      <c r="V72821" s="122"/>
      <c r="W72821" s="123"/>
      <c r="AC72821" s="123"/>
    </row>
    <row r="72822" spans="5:29" s="2" customFormat="1">
      <c r="E72822" s="120"/>
      <c r="M72822" s="120"/>
      <c r="N72822" s="120"/>
      <c r="U72822" s="121"/>
      <c r="V72822" s="122"/>
      <c r="W72822" s="123"/>
      <c r="AC72822" s="123"/>
    </row>
    <row r="72823" spans="5:29" s="2" customFormat="1">
      <c r="E72823" s="120"/>
      <c r="M72823" s="120"/>
      <c r="N72823" s="120"/>
      <c r="U72823" s="121"/>
      <c r="V72823" s="122"/>
      <c r="W72823" s="123"/>
      <c r="AC72823" s="123"/>
    </row>
    <row r="72824" spans="5:29" s="2" customFormat="1">
      <c r="E72824" s="120"/>
      <c r="M72824" s="120"/>
      <c r="N72824" s="120"/>
      <c r="U72824" s="121"/>
      <c r="V72824" s="122"/>
      <c r="W72824" s="123"/>
      <c r="AC72824" s="123"/>
    </row>
    <row r="72825" spans="5:29" s="2" customFormat="1">
      <c r="E72825" s="120"/>
      <c r="M72825" s="120"/>
      <c r="N72825" s="120"/>
      <c r="U72825" s="121"/>
      <c r="V72825" s="122"/>
      <c r="W72825" s="123"/>
      <c r="AC72825" s="123"/>
    </row>
    <row r="72826" spans="5:29" s="2" customFormat="1">
      <c r="E72826" s="120"/>
      <c r="M72826" s="120"/>
      <c r="N72826" s="120"/>
      <c r="U72826" s="121"/>
      <c r="V72826" s="122"/>
      <c r="W72826" s="123"/>
      <c r="AC72826" s="123"/>
    </row>
    <row r="72827" spans="5:29" s="2" customFormat="1">
      <c r="E72827" s="120"/>
      <c r="M72827" s="120"/>
      <c r="N72827" s="120"/>
      <c r="U72827" s="121"/>
      <c r="V72827" s="122"/>
      <c r="W72827" s="123"/>
      <c r="AC72827" s="123"/>
    </row>
    <row r="72828" spans="5:29" s="2" customFormat="1">
      <c r="E72828" s="120"/>
      <c r="M72828" s="120"/>
      <c r="N72828" s="120"/>
      <c r="U72828" s="121"/>
      <c r="V72828" s="122"/>
      <c r="W72828" s="123"/>
      <c r="AC72828" s="123"/>
    </row>
    <row r="72829" spans="5:29" s="2" customFormat="1">
      <c r="E72829" s="120"/>
      <c r="M72829" s="120"/>
      <c r="N72829" s="120"/>
      <c r="U72829" s="121"/>
      <c r="V72829" s="122"/>
      <c r="W72829" s="123"/>
      <c r="AC72829" s="123"/>
    </row>
    <row r="72830" spans="5:29" s="2" customFormat="1">
      <c r="E72830" s="120"/>
      <c r="M72830" s="120"/>
      <c r="N72830" s="120"/>
      <c r="U72830" s="121"/>
      <c r="V72830" s="122"/>
      <c r="W72830" s="123"/>
      <c r="AC72830" s="123"/>
    </row>
    <row r="72831" spans="5:29" s="2" customFormat="1">
      <c r="E72831" s="120"/>
      <c r="M72831" s="120"/>
      <c r="N72831" s="120"/>
      <c r="U72831" s="121"/>
      <c r="V72831" s="122"/>
      <c r="W72831" s="123"/>
      <c r="AC72831" s="123"/>
    </row>
    <row r="72832" spans="5:29" s="2" customFormat="1">
      <c r="E72832" s="120"/>
      <c r="M72832" s="120"/>
      <c r="N72832" s="120"/>
      <c r="U72832" s="121"/>
      <c r="V72832" s="122"/>
      <c r="W72832" s="123"/>
      <c r="AC72832" s="123"/>
    </row>
    <row r="72833" spans="5:29" s="2" customFormat="1">
      <c r="E72833" s="120"/>
      <c r="M72833" s="120"/>
      <c r="N72833" s="120"/>
      <c r="U72833" s="121"/>
      <c r="V72833" s="122"/>
      <c r="W72833" s="123"/>
      <c r="AC72833" s="123"/>
    </row>
    <row r="72834" spans="5:29" s="2" customFormat="1">
      <c r="E72834" s="120"/>
      <c r="M72834" s="120"/>
      <c r="N72834" s="120"/>
      <c r="U72834" s="121"/>
      <c r="V72834" s="122"/>
      <c r="W72834" s="123"/>
      <c r="AC72834" s="123"/>
    </row>
    <row r="72835" spans="5:29" s="2" customFormat="1">
      <c r="E72835" s="120"/>
      <c r="M72835" s="120"/>
      <c r="N72835" s="120"/>
      <c r="U72835" s="121"/>
      <c r="V72835" s="122"/>
      <c r="W72835" s="123"/>
      <c r="AC72835" s="123"/>
    </row>
    <row r="72836" spans="5:29" s="2" customFormat="1">
      <c r="E72836" s="120"/>
      <c r="M72836" s="120"/>
      <c r="N72836" s="120"/>
      <c r="U72836" s="121"/>
      <c r="V72836" s="122"/>
      <c r="W72836" s="123"/>
      <c r="AC72836" s="123"/>
    </row>
    <row r="72837" spans="5:29" s="2" customFormat="1">
      <c r="E72837" s="120"/>
      <c r="M72837" s="120"/>
      <c r="N72837" s="120"/>
      <c r="U72837" s="121"/>
      <c r="V72837" s="122"/>
      <c r="W72837" s="123"/>
      <c r="AC72837" s="123"/>
    </row>
    <row r="72838" spans="5:29" s="2" customFormat="1">
      <c r="E72838" s="120"/>
      <c r="M72838" s="120"/>
      <c r="N72838" s="120"/>
      <c r="U72838" s="121"/>
      <c r="V72838" s="122"/>
      <c r="W72838" s="123"/>
      <c r="AC72838" s="123"/>
    </row>
    <row r="72839" spans="5:29" s="2" customFormat="1">
      <c r="E72839" s="120"/>
      <c r="M72839" s="120"/>
      <c r="N72839" s="120"/>
      <c r="U72839" s="121"/>
      <c r="V72839" s="122"/>
      <c r="W72839" s="123"/>
      <c r="AC72839" s="123"/>
    </row>
    <row r="72840" spans="5:29" s="2" customFormat="1">
      <c r="E72840" s="120"/>
      <c r="M72840" s="120"/>
      <c r="N72840" s="120"/>
      <c r="U72840" s="121"/>
      <c r="V72840" s="122"/>
      <c r="W72840" s="123"/>
      <c r="AC72840" s="123"/>
    </row>
    <row r="72841" spans="5:29" s="2" customFormat="1">
      <c r="E72841" s="120"/>
      <c r="M72841" s="120"/>
      <c r="N72841" s="120"/>
      <c r="U72841" s="121"/>
      <c r="V72841" s="122"/>
      <c r="W72841" s="123"/>
      <c r="AC72841" s="123"/>
    </row>
    <row r="72842" spans="5:29" s="2" customFormat="1">
      <c r="E72842" s="120"/>
      <c r="M72842" s="120"/>
      <c r="N72842" s="120"/>
      <c r="U72842" s="121"/>
      <c r="V72842" s="122"/>
      <c r="W72842" s="123"/>
      <c r="AC72842" s="123"/>
    </row>
    <row r="72843" spans="5:29" s="2" customFormat="1">
      <c r="E72843" s="120"/>
      <c r="M72843" s="120"/>
      <c r="N72843" s="120"/>
      <c r="U72843" s="121"/>
      <c r="V72843" s="122"/>
      <c r="W72843" s="123"/>
      <c r="AC72843" s="123"/>
    </row>
    <row r="72844" spans="5:29" s="2" customFormat="1">
      <c r="E72844" s="120"/>
      <c r="M72844" s="120"/>
      <c r="N72844" s="120"/>
      <c r="U72844" s="121"/>
      <c r="V72844" s="122"/>
      <c r="W72844" s="123"/>
      <c r="AC72844" s="123"/>
    </row>
    <row r="72845" spans="5:29" s="2" customFormat="1">
      <c r="E72845" s="120"/>
      <c r="M72845" s="120"/>
      <c r="N72845" s="120"/>
      <c r="U72845" s="121"/>
      <c r="V72845" s="122"/>
      <c r="W72845" s="123"/>
      <c r="AC72845" s="123"/>
    </row>
    <row r="72846" spans="5:29" s="2" customFormat="1">
      <c r="E72846" s="120"/>
      <c r="M72846" s="120"/>
      <c r="N72846" s="120"/>
      <c r="U72846" s="121"/>
      <c r="V72846" s="122"/>
      <c r="W72846" s="123"/>
      <c r="AC72846" s="123"/>
    </row>
    <row r="72847" spans="5:29" s="2" customFormat="1">
      <c r="E72847" s="120"/>
      <c r="M72847" s="120"/>
      <c r="N72847" s="120"/>
      <c r="U72847" s="121"/>
      <c r="V72847" s="122"/>
      <c r="W72847" s="123"/>
      <c r="AC72847" s="123"/>
    </row>
    <row r="72848" spans="5:29" s="2" customFormat="1">
      <c r="E72848" s="120"/>
      <c r="M72848" s="120"/>
      <c r="N72848" s="120"/>
      <c r="U72848" s="121"/>
      <c r="V72848" s="122"/>
      <c r="W72848" s="123"/>
      <c r="AC72848" s="123"/>
    </row>
    <row r="72849" spans="5:29" s="2" customFormat="1">
      <c r="E72849" s="120"/>
      <c r="M72849" s="120"/>
      <c r="N72849" s="120"/>
      <c r="U72849" s="121"/>
      <c r="V72849" s="122"/>
      <c r="W72849" s="123"/>
      <c r="AC72849" s="123"/>
    </row>
    <row r="72850" spans="5:29" s="2" customFormat="1">
      <c r="E72850" s="120"/>
      <c r="M72850" s="120"/>
      <c r="N72850" s="120"/>
      <c r="U72850" s="121"/>
      <c r="V72850" s="122"/>
      <c r="W72850" s="123"/>
      <c r="AC72850" s="123"/>
    </row>
    <row r="72851" spans="5:29" s="2" customFormat="1">
      <c r="E72851" s="120"/>
      <c r="M72851" s="120"/>
      <c r="N72851" s="120"/>
      <c r="U72851" s="121"/>
      <c r="V72851" s="122"/>
      <c r="W72851" s="123"/>
      <c r="AC72851" s="123"/>
    </row>
    <row r="72852" spans="5:29" s="2" customFormat="1">
      <c r="E72852" s="120"/>
      <c r="M72852" s="120"/>
      <c r="N72852" s="120"/>
      <c r="U72852" s="121"/>
      <c r="V72852" s="122"/>
      <c r="W72852" s="123"/>
      <c r="AC72852" s="123"/>
    </row>
    <row r="72853" spans="5:29" s="2" customFormat="1">
      <c r="E72853" s="120"/>
      <c r="M72853" s="120"/>
      <c r="N72853" s="120"/>
      <c r="U72853" s="121"/>
      <c r="V72853" s="122"/>
      <c r="W72853" s="123"/>
      <c r="AC72853" s="123"/>
    </row>
    <row r="72854" spans="5:29" s="2" customFormat="1">
      <c r="E72854" s="120"/>
      <c r="M72854" s="120"/>
      <c r="N72854" s="120"/>
      <c r="U72854" s="121"/>
      <c r="V72854" s="122"/>
      <c r="W72854" s="123"/>
      <c r="AC72854" s="123"/>
    </row>
    <row r="72855" spans="5:29" s="2" customFormat="1">
      <c r="E72855" s="120"/>
      <c r="M72855" s="120"/>
      <c r="N72855" s="120"/>
      <c r="U72855" s="121"/>
      <c r="V72855" s="122"/>
      <c r="W72855" s="123"/>
      <c r="AC72855" s="123"/>
    </row>
    <row r="72856" spans="5:29" s="2" customFormat="1">
      <c r="E72856" s="120"/>
      <c r="M72856" s="120"/>
      <c r="N72856" s="120"/>
      <c r="U72856" s="121"/>
      <c r="V72856" s="122"/>
      <c r="W72856" s="123"/>
      <c r="AC72856" s="123"/>
    </row>
    <row r="72857" spans="5:29" s="2" customFormat="1">
      <c r="E72857" s="120"/>
      <c r="M72857" s="120"/>
      <c r="N72857" s="120"/>
      <c r="U72857" s="121"/>
      <c r="V72857" s="122"/>
      <c r="W72857" s="123"/>
      <c r="AC72857" s="123"/>
    </row>
    <row r="72858" spans="5:29" s="2" customFormat="1">
      <c r="E72858" s="120"/>
      <c r="M72858" s="120"/>
      <c r="N72858" s="120"/>
      <c r="U72858" s="121"/>
      <c r="V72858" s="122"/>
      <c r="W72858" s="123"/>
      <c r="AC72858" s="123"/>
    </row>
    <row r="72859" spans="5:29" s="2" customFormat="1">
      <c r="E72859" s="120"/>
      <c r="M72859" s="120"/>
      <c r="N72859" s="120"/>
      <c r="U72859" s="121"/>
      <c r="V72859" s="122"/>
      <c r="W72859" s="123"/>
      <c r="AC72859" s="123"/>
    </row>
    <row r="72860" spans="5:29" s="2" customFormat="1">
      <c r="E72860" s="120"/>
      <c r="M72860" s="120"/>
      <c r="N72860" s="120"/>
      <c r="U72860" s="121"/>
      <c r="V72860" s="122"/>
      <c r="W72860" s="123"/>
      <c r="AC72860" s="123"/>
    </row>
    <row r="72861" spans="5:29" s="2" customFormat="1">
      <c r="E72861" s="120"/>
      <c r="M72861" s="120"/>
      <c r="N72861" s="120"/>
      <c r="U72861" s="121"/>
      <c r="V72861" s="122"/>
      <c r="W72861" s="123"/>
      <c r="AC72861" s="123"/>
    </row>
    <row r="72862" spans="5:29" s="2" customFormat="1">
      <c r="E72862" s="120"/>
      <c r="M72862" s="120"/>
      <c r="N72862" s="120"/>
      <c r="U72862" s="121"/>
      <c r="V72862" s="122"/>
      <c r="W72862" s="123"/>
      <c r="AC72862" s="123"/>
    </row>
    <row r="72863" spans="5:29" s="2" customFormat="1">
      <c r="E72863" s="120"/>
      <c r="M72863" s="120"/>
      <c r="N72863" s="120"/>
      <c r="U72863" s="121"/>
      <c r="V72863" s="122"/>
      <c r="W72863" s="123"/>
      <c r="AC72863" s="123"/>
    </row>
    <row r="72864" spans="5:29" s="2" customFormat="1">
      <c r="E72864" s="120"/>
      <c r="M72864" s="120"/>
      <c r="N72864" s="120"/>
      <c r="U72864" s="121"/>
      <c r="V72864" s="122"/>
      <c r="W72864" s="123"/>
      <c r="AC72864" s="123"/>
    </row>
    <row r="72865" spans="5:29" s="2" customFormat="1">
      <c r="E72865" s="120"/>
      <c r="M72865" s="120"/>
      <c r="N72865" s="120"/>
      <c r="U72865" s="121"/>
      <c r="V72865" s="122"/>
      <c r="W72865" s="123"/>
      <c r="AC72865" s="123"/>
    </row>
    <row r="72866" spans="5:29" s="2" customFormat="1">
      <c r="E72866" s="120"/>
      <c r="M72866" s="120"/>
      <c r="N72866" s="120"/>
      <c r="U72866" s="121"/>
      <c r="V72866" s="122"/>
      <c r="W72866" s="123"/>
      <c r="AC72866" s="123"/>
    </row>
    <row r="72867" spans="5:29" s="2" customFormat="1">
      <c r="E72867" s="120"/>
      <c r="M72867" s="120"/>
      <c r="N72867" s="120"/>
      <c r="U72867" s="121"/>
      <c r="V72867" s="122"/>
      <c r="W72867" s="123"/>
      <c r="AC72867" s="123"/>
    </row>
    <row r="72868" spans="5:29" s="2" customFormat="1">
      <c r="E72868" s="120"/>
      <c r="M72868" s="120"/>
      <c r="N72868" s="120"/>
      <c r="U72868" s="121"/>
      <c r="V72868" s="122"/>
      <c r="W72868" s="123"/>
      <c r="AC72868" s="123"/>
    </row>
    <row r="72869" spans="5:29" s="2" customFormat="1">
      <c r="E72869" s="120"/>
      <c r="M72869" s="120"/>
      <c r="N72869" s="120"/>
      <c r="U72869" s="121"/>
      <c r="V72869" s="122"/>
      <c r="W72869" s="123"/>
      <c r="AC72869" s="123"/>
    </row>
    <row r="72870" spans="5:29" s="2" customFormat="1">
      <c r="E72870" s="120"/>
      <c r="M72870" s="120"/>
      <c r="N72870" s="120"/>
      <c r="U72870" s="121"/>
      <c r="V72870" s="122"/>
      <c r="W72870" s="123"/>
      <c r="AC72870" s="123"/>
    </row>
    <row r="72871" spans="5:29" s="2" customFormat="1">
      <c r="E72871" s="120"/>
      <c r="M72871" s="120"/>
      <c r="N72871" s="120"/>
      <c r="U72871" s="121"/>
      <c r="V72871" s="122"/>
      <c r="W72871" s="123"/>
      <c r="AC72871" s="123"/>
    </row>
    <row r="72872" spans="5:29" s="2" customFormat="1">
      <c r="E72872" s="120"/>
      <c r="M72872" s="120"/>
      <c r="N72872" s="120"/>
      <c r="U72872" s="121"/>
      <c r="V72872" s="122"/>
      <c r="W72872" s="123"/>
      <c r="AC72872" s="123"/>
    </row>
    <row r="72873" spans="5:29" s="2" customFormat="1">
      <c r="E72873" s="120"/>
      <c r="M72873" s="120"/>
      <c r="N72873" s="120"/>
      <c r="U72873" s="121"/>
      <c r="V72873" s="122"/>
      <c r="W72873" s="123"/>
      <c r="AC72873" s="123"/>
    </row>
    <row r="72874" spans="5:29" s="2" customFormat="1">
      <c r="E72874" s="120"/>
      <c r="M72874" s="120"/>
      <c r="N72874" s="120"/>
      <c r="U72874" s="121"/>
      <c r="V72874" s="122"/>
      <c r="W72874" s="123"/>
      <c r="AC72874" s="123"/>
    </row>
    <row r="72875" spans="5:29" s="2" customFormat="1">
      <c r="E72875" s="120"/>
      <c r="M72875" s="120"/>
      <c r="N72875" s="120"/>
      <c r="U72875" s="121"/>
      <c r="V72875" s="122"/>
      <c r="W72875" s="123"/>
      <c r="AC72875" s="123"/>
    </row>
    <row r="72876" spans="5:29" s="2" customFormat="1">
      <c r="E72876" s="120"/>
      <c r="M72876" s="120"/>
      <c r="N72876" s="120"/>
      <c r="U72876" s="121"/>
      <c r="V72876" s="122"/>
      <c r="W72876" s="123"/>
      <c r="AC72876" s="123"/>
    </row>
    <row r="72877" spans="5:29" s="2" customFormat="1">
      <c r="E72877" s="120"/>
      <c r="M72877" s="120"/>
      <c r="N72877" s="120"/>
      <c r="U72877" s="121"/>
      <c r="V72877" s="122"/>
      <c r="W72877" s="123"/>
      <c r="AC72877" s="123"/>
    </row>
    <row r="72878" spans="5:29" s="2" customFormat="1">
      <c r="E72878" s="120"/>
      <c r="M72878" s="120"/>
      <c r="N72878" s="120"/>
      <c r="U72878" s="121"/>
      <c r="V72878" s="122"/>
      <c r="W72878" s="123"/>
      <c r="AC72878" s="123"/>
    </row>
    <row r="72879" spans="5:29" s="2" customFormat="1">
      <c r="E72879" s="120"/>
      <c r="M72879" s="120"/>
      <c r="N72879" s="120"/>
      <c r="U72879" s="121"/>
      <c r="V72879" s="122"/>
      <c r="W72879" s="123"/>
      <c r="AC72879" s="123"/>
    </row>
    <row r="72880" spans="5:29" s="2" customFormat="1">
      <c r="E72880" s="120"/>
      <c r="M72880" s="120"/>
      <c r="N72880" s="120"/>
      <c r="U72880" s="121"/>
      <c r="V72880" s="122"/>
      <c r="W72880" s="123"/>
      <c r="AC72880" s="123"/>
    </row>
    <row r="72881" spans="5:29" s="2" customFormat="1">
      <c r="E72881" s="120"/>
      <c r="M72881" s="120"/>
      <c r="N72881" s="120"/>
      <c r="U72881" s="121"/>
      <c r="V72881" s="122"/>
      <c r="W72881" s="123"/>
      <c r="AC72881" s="123"/>
    </row>
    <row r="72882" spans="5:29" s="2" customFormat="1">
      <c r="E72882" s="120"/>
      <c r="M72882" s="120"/>
      <c r="N72882" s="120"/>
      <c r="U72882" s="121"/>
      <c r="V72882" s="122"/>
      <c r="W72882" s="123"/>
      <c r="AC72882" s="123"/>
    </row>
    <row r="72883" spans="5:29" s="2" customFormat="1">
      <c r="E72883" s="120"/>
      <c r="M72883" s="120"/>
      <c r="N72883" s="120"/>
      <c r="U72883" s="121"/>
      <c r="V72883" s="122"/>
      <c r="W72883" s="123"/>
      <c r="AC72883" s="123"/>
    </row>
    <row r="72884" spans="5:29" s="2" customFormat="1">
      <c r="E72884" s="120"/>
      <c r="M72884" s="120"/>
      <c r="N72884" s="120"/>
      <c r="U72884" s="121"/>
      <c r="V72884" s="122"/>
      <c r="W72884" s="123"/>
      <c r="AC72884" s="123"/>
    </row>
    <row r="72885" spans="5:29" s="2" customFormat="1">
      <c r="E72885" s="120"/>
      <c r="M72885" s="120"/>
      <c r="N72885" s="120"/>
      <c r="U72885" s="121"/>
      <c r="V72885" s="122"/>
      <c r="W72885" s="123"/>
      <c r="AC72885" s="123"/>
    </row>
    <row r="72886" spans="5:29" s="2" customFormat="1">
      <c r="E72886" s="120"/>
      <c r="M72886" s="120"/>
      <c r="N72886" s="120"/>
      <c r="U72886" s="121"/>
      <c r="V72886" s="122"/>
      <c r="W72886" s="123"/>
      <c r="AC72886" s="123"/>
    </row>
    <row r="72887" spans="5:29" s="2" customFormat="1">
      <c r="E72887" s="120"/>
      <c r="M72887" s="120"/>
      <c r="N72887" s="120"/>
      <c r="U72887" s="121"/>
      <c r="V72887" s="122"/>
      <c r="W72887" s="123"/>
      <c r="AC72887" s="123"/>
    </row>
    <row r="72888" spans="5:29" s="2" customFormat="1">
      <c r="E72888" s="120"/>
      <c r="M72888" s="120"/>
      <c r="N72888" s="120"/>
      <c r="U72888" s="121"/>
      <c r="V72888" s="122"/>
      <c r="W72888" s="123"/>
      <c r="AC72888" s="123"/>
    </row>
    <row r="72889" spans="5:29" s="2" customFormat="1">
      <c r="E72889" s="120"/>
      <c r="M72889" s="120"/>
      <c r="N72889" s="120"/>
      <c r="U72889" s="121"/>
      <c r="V72889" s="122"/>
      <c r="W72889" s="123"/>
      <c r="AC72889" s="123"/>
    </row>
    <row r="72890" spans="5:29" s="2" customFormat="1">
      <c r="E72890" s="120"/>
      <c r="M72890" s="120"/>
      <c r="N72890" s="120"/>
      <c r="U72890" s="121"/>
      <c r="V72890" s="122"/>
      <c r="W72890" s="123"/>
      <c r="AC72890" s="123"/>
    </row>
    <row r="72891" spans="5:29" s="2" customFormat="1">
      <c r="E72891" s="120"/>
      <c r="M72891" s="120"/>
      <c r="N72891" s="120"/>
      <c r="U72891" s="121"/>
      <c r="V72891" s="122"/>
      <c r="W72891" s="123"/>
      <c r="AC72891" s="123"/>
    </row>
    <row r="72892" spans="5:29" s="2" customFormat="1">
      <c r="E72892" s="120"/>
      <c r="M72892" s="120"/>
      <c r="N72892" s="120"/>
      <c r="U72892" s="121"/>
      <c r="V72892" s="122"/>
      <c r="W72892" s="123"/>
      <c r="AC72892" s="123"/>
    </row>
    <row r="72893" spans="5:29" s="2" customFormat="1">
      <c r="E72893" s="120"/>
      <c r="M72893" s="120"/>
      <c r="N72893" s="120"/>
      <c r="U72893" s="121"/>
      <c r="V72893" s="122"/>
      <c r="W72893" s="123"/>
      <c r="AC72893" s="123"/>
    </row>
    <row r="72894" spans="5:29" s="2" customFormat="1">
      <c r="E72894" s="120"/>
      <c r="M72894" s="120"/>
      <c r="N72894" s="120"/>
      <c r="U72894" s="121"/>
      <c r="V72894" s="122"/>
      <c r="W72894" s="123"/>
      <c r="AC72894" s="123"/>
    </row>
    <row r="72895" spans="5:29" s="2" customFormat="1">
      <c r="E72895" s="120"/>
      <c r="M72895" s="120"/>
      <c r="N72895" s="120"/>
      <c r="U72895" s="121"/>
      <c r="V72895" s="122"/>
      <c r="W72895" s="123"/>
      <c r="AC72895" s="123"/>
    </row>
    <row r="72896" spans="5:29" s="2" customFormat="1">
      <c r="E72896" s="120"/>
      <c r="M72896" s="120"/>
      <c r="N72896" s="120"/>
      <c r="U72896" s="121"/>
      <c r="V72896" s="122"/>
      <c r="W72896" s="123"/>
      <c r="AC72896" s="123"/>
    </row>
    <row r="72897" spans="5:29" s="2" customFormat="1">
      <c r="E72897" s="120"/>
      <c r="M72897" s="120"/>
      <c r="N72897" s="120"/>
      <c r="U72897" s="121"/>
      <c r="V72897" s="122"/>
      <c r="W72897" s="123"/>
      <c r="AC72897" s="123"/>
    </row>
    <row r="72898" spans="5:29" s="2" customFormat="1">
      <c r="E72898" s="120"/>
      <c r="M72898" s="120"/>
      <c r="N72898" s="120"/>
      <c r="U72898" s="121"/>
      <c r="V72898" s="122"/>
      <c r="W72898" s="123"/>
      <c r="AC72898" s="123"/>
    </row>
    <row r="72899" spans="5:29" s="2" customFormat="1">
      <c r="E72899" s="120"/>
      <c r="M72899" s="120"/>
      <c r="N72899" s="120"/>
      <c r="U72899" s="121"/>
      <c r="V72899" s="122"/>
      <c r="W72899" s="123"/>
      <c r="AC72899" s="123"/>
    </row>
    <row r="72900" spans="5:29" s="2" customFormat="1">
      <c r="E72900" s="120"/>
      <c r="M72900" s="120"/>
      <c r="N72900" s="120"/>
      <c r="U72900" s="121"/>
      <c r="V72900" s="122"/>
      <c r="W72900" s="123"/>
      <c r="AC72900" s="123"/>
    </row>
    <row r="72901" spans="5:29" s="2" customFormat="1">
      <c r="E72901" s="120"/>
      <c r="M72901" s="120"/>
      <c r="N72901" s="120"/>
      <c r="U72901" s="121"/>
      <c r="V72901" s="122"/>
      <c r="W72901" s="123"/>
      <c r="AC72901" s="123"/>
    </row>
    <row r="72902" spans="5:29" s="2" customFormat="1">
      <c r="E72902" s="120"/>
      <c r="M72902" s="120"/>
      <c r="N72902" s="120"/>
      <c r="U72902" s="121"/>
      <c r="V72902" s="122"/>
      <c r="W72902" s="123"/>
      <c r="AC72902" s="123"/>
    </row>
    <row r="72903" spans="5:29" s="2" customFormat="1">
      <c r="E72903" s="120"/>
      <c r="M72903" s="120"/>
      <c r="N72903" s="120"/>
      <c r="U72903" s="121"/>
      <c r="V72903" s="122"/>
      <c r="W72903" s="123"/>
      <c r="AC72903" s="123"/>
    </row>
    <row r="72904" spans="5:29" s="2" customFormat="1">
      <c r="E72904" s="120"/>
      <c r="M72904" s="120"/>
      <c r="N72904" s="120"/>
      <c r="U72904" s="121"/>
      <c r="V72904" s="122"/>
      <c r="W72904" s="123"/>
      <c r="AC72904" s="123"/>
    </row>
    <row r="72905" spans="5:29" s="2" customFormat="1">
      <c r="E72905" s="120"/>
      <c r="M72905" s="120"/>
      <c r="N72905" s="120"/>
      <c r="U72905" s="121"/>
      <c r="V72905" s="122"/>
      <c r="W72905" s="123"/>
      <c r="AC72905" s="123"/>
    </row>
    <row r="72906" spans="5:29" s="2" customFormat="1">
      <c r="E72906" s="120"/>
      <c r="M72906" s="120"/>
      <c r="N72906" s="120"/>
      <c r="U72906" s="121"/>
      <c r="V72906" s="122"/>
      <c r="W72906" s="123"/>
      <c r="AC72906" s="123"/>
    </row>
    <row r="72907" spans="5:29" s="2" customFormat="1">
      <c r="E72907" s="120"/>
      <c r="M72907" s="120"/>
      <c r="N72907" s="120"/>
      <c r="U72907" s="121"/>
      <c r="V72907" s="122"/>
      <c r="W72907" s="123"/>
      <c r="AC72907" s="123"/>
    </row>
    <row r="72908" spans="5:29" s="2" customFormat="1">
      <c r="E72908" s="120"/>
      <c r="M72908" s="120"/>
      <c r="N72908" s="120"/>
      <c r="U72908" s="121"/>
      <c r="V72908" s="122"/>
      <c r="W72908" s="123"/>
      <c r="AC72908" s="123"/>
    </row>
    <row r="72909" spans="5:29" s="2" customFormat="1">
      <c r="E72909" s="120"/>
      <c r="M72909" s="120"/>
      <c r="N72909" s="120"/>
      <c r="U72909" s="121"/>
      <c r="V72909" s="122"/>
      <c r="W72909" s="123"/>
      <c r="AC72909" s="123"/>
    </row>
    <row r="72910" spans="5:29" s="2" customFormat="1">
      <c r="E72910" s="120"/>
      <c r="M72910" s="120"/>
      <c r="N72910" s="120"/>
      <c r="U72910" s="121"/>
      <c r="V72910" s="122"/>
      <c r="W72910" s="123"/>
      <c r="AC72910" s="123"/>
    </row>
    <row r="72911" spans="5:29" s="2" customFormat="1">
      <c r="E72911" s="120"/>
      <c r="M72911" s="120"/>
      <c r="N72911" s="120"/>
      <c r="U72911" s="121"/>
      <c r="V72911" s="122"/>
      <c r="W72911" s="123"/>
      <c r="AC72911" s="123"/>
    </row>
    <row r="72912" spans="5:29" s="2" customFormat="1">
      <c r="E72912" s="120"/>
      <c r="M72912" s="120"/>
      <c r="N72912" s="120"/>
      <c r="U72912" s="121"/>
      <c r="V72912" s="122"/>
      <c r="W72912" s="123"/>
      <c r="AC72912" s="123"/>
    </row>
    <row r="72913" spans="5:29" s="2" customFormat="1">
      <c r="E72913" s="120"/>
      <c r="M72913" s="120"/>
      <c r="N72913" s="120"/>
      <c r="U72913" s="121"/>
      <c r="V72913" s="122"/>
      <c r="W72913" s="123"/>
      <c r="AC72913" s="123"/>
    </row>
    <row r="72914" spans="5:29" s="2" customFormat="1">
      <c r="E72914" s="120"/>
      <c r="M72914" s="120"/>
      <c r="N72914" s="120"/>
      <c r="U72914" s="121"/>
      <c r="V72914" s="122"/>
      <c r="W72914" s="123"/>
      <c r="AC72914" s="123"/>
    </row>
    <row r="72915" spans="5:29" s="2" customFormat="1">
      <c r="E72915" s="120"/>
      <c r="M72915" s="120"/>
      <c r="N72915" s="120"/>
      <c r="U72915" s="121"/>
      <c r="V72915" s="122"/>
      <c r="W72915" s="123"/>
      <c r="AC72915" s="123"/>
    </row>
    <row r="72916" spans="5:29" s="2" customFormat="1">
      <c r="E72916" s="120"/>
      <c r="M72916" s="120"/>
      <c r="N72916" s="120"/>
      <c r="U72916" s="121"/>
      <c r="V72916" s="122"/>
      <c r="W72916" s="123"/>
      <c r="AC72916" s="123"/>
    </row>
    <row r="72917" spans="5:29" s="2" customFormat="1">
      <c r="E72917" s="120"/>
      <c r="M72917" s="120"/>
      <c r="N72917" s="120"/>
      <c r="U72917" s="121"/>
      <c r="V72917" s="122"/>
      <c r="W72917" s="123"/>
      <c r="AC72917" s="123"/>
    </row>
    <row r="72918" spans="5:29" s="2" customFormat="1">
      <c r="E72918" s="120"/>
      <c r="M72918" s="120"/>
      <c r="N72918" s="120"/>
      <c r="U72918" s="121"/>
      <c r="V72918" s="122"/>
      <c r="W72918" s="123"/>
      <c r="AC72918" s="123"/>
    </row>
    <row r="72919" spans="5:29" s="2" customFormat="1">
      <c r="E72919" s="120"/>
      <c r="M72919" s="120"/>
      <c r="N72919" s="120"/>
      <c r="U72919" s="121"/>
      <c r="V72919" s="122"/>
      <c r="W72919" s="123"/>
      <c r="AC72919" s="123"/>
    </row>
    <row r="72920" spans="5:29" s="2" customFormat="1">
      <c r="E72920" s="120"/>
      <c r="M72920" s="120"/>
      <c r="N72920" s="120"/>
      <c r="U72920" s="121"/>
      <c r="V72920" s="122"/>
      <c r="W72920" s="123"/>
      <c r="AC72920" s="123"/>
    </row>
    <row r="72921" spans="5:29" s="2" customFormat="1">
      <c r="E72921" s="120"/>
      <c r="M72921" s="120"/>
      <c r="N72921" s="120"/>
      <c r="U72921" s="121"/>
      <c r="V72921" s="122"/>
      <c r="W72921" s="123"/>
      <c r="AC72921" s="123"/>
    </row>
    <row r="72922" spans="5:29" s="2" customFormat="1">
      <c r="E72922" s="120"/>
      <c r="M72922" s="120"/>
      <c r="N72922" s="120"/>
      <c r="U72922" s="121"/>
      <c r="V72922" s="122"/>
      <c r="W72922" s="123"/>
      <c r="AC72922" s="123"/>
    </row>
    <row r="72923" spans="5:29" s="2" customFormat="1">
      <c r="E72923" s="120"/>
      <c r="M72923" s="120"/>
      <c r="N72923" s="120"/>
      <c r="U72923" s="121"/>
      <c r="V72923" s="122"/>
      <c r="W72923" s="123"/>
      <c r="AC72923" s="123"/>
    </row>
    <row r="72924" spans="5:29" s="2" customFormat="1">
      <c r="E72924" s="120"/>
      <c r="M72924" s="120"/>
      <c r="N72924" s="120"/>
      <c r="U72924" s="121"/>
      <c r="V72924" s="122"/>
      <c r="W72924" s="123"/>
      <c r="AC72924" s="123"/>
    </row>
    <row r="72925" spans="5:29" s="2" customFormat="1">
      <c r="E72925" s="120"/>
      <c r="M72925" s="120"/>
      <c r="N72925" s="120"/>
      <c r="U72925" s="121"/>
      <c r="V72925" s="122"/>
      <c r="W72925" s="123"/>
      <c r="AC72925" s="123"/>
    </row>
    <row r="72926" spans="5:29" s="2" customFormat="1">
      <c r="E72926" s="120"/>
      <c r="M72926" s="120"/>
      <c r="N72926" s="120"/>
      <c r="U72926" s="121"/>
      <c r="V72926" s="122"/>
      <c r="W72926" s="123"/>
      <c r="AC72926" s="123"/>
    </row>
    <row r="72927" spans="5:29" s="2" customFormat="1">
      <c r="E72927" s="120"/>
      <c r="M72927" s="120"/>
      <c r="N72927" s="120"/>
      <c r="U72927" s="121"/>
      <c r="V72927" s="122"/>
      <c r="W72927" s="123"/>
      <c r="AC72927" s="123"/>
    </row>
    <row r="72928" spans="5:29" s="2" customFormat="1">
      <c r="E72928" s="120"/>
      <c r="M72928" s="120"/>
      <c r="N72928" s="120"/>
      <c r="U72928" s="121"/>
      <c r="V72928" s="122"/>
      <c r="W72928" s="123"/>
      <c r="AC72928" s="123"/>
    </row>
    <row r="72929" spans="5:29" s="2" customFormat="1">
      <c r="E72929" s="120"/>
      <c r="M72929" s="120"/>
      <c r="N72929" s="120"/>
      <c r="U72929" s="121"/>
      <c r="V72929" s="122"/>
      <c r="W72929" s="123"/>
      <c r="AC72929" s="123"/>
    </row>
    <row r="72930" spans="5:29" s="2" customFormat="1">
      <c r="E72930" s="120"/>
      <c r="M72930" s="120"/>
      <c r="N72930" s="120"/>
      <c r="U72930" s="121"/>
      <c r="V72930" s="122"/>
      <c r="W72930" s="123"/>
      <c r="AC72930" s="123"/>
    </row>
    <row r="72931" spans="5:29" s="2" customFormat="1">
      <c r="E72931" s="120"/>
      <c r="M72931" s="120"/>
      <c r="N72931" s="120"/>
      <c r="U72931" s="121"/>
      <c r="V72931" s="122"/>
      <c r="W72931" s="123"/>
      <c r="AC72931" s="123"/>
    </row>
    <row r="72932" spans="5:29" s="2" customFormat="1">
      <c r="E72932" s="120"/>
      <c r="M72932" s="120"/>
      <c r="N72932" s="120"/>
      <c r="U72932" s="121"/>
      <c r="V72932" s="122"/>
      <c r="W72932" s="123"/>
      <c r="AC72932" s="123"/>
    </row>
    <row r="72933" spans="5:29" s="2" customFormat="1">
      <c r="E72933" s="120"/>
      <c r="M72933" s="120"/>
      <c r="N72933" s="120"/>
      <c r="U72933" s="121"/>
      <c r="V72933" s="122"/>
      <c r="W72933" s="123"/>
      <c r="AC72933" s="123"/>
    </row>
    <row r="72934" spans="5:29" s="2" customFormat="1">
      <c r="E72934" s="120"/>
      <c r="M72934" s="120"/>
      <c r="N72934" s="120"/>
      <c r="U72934" s="121"/>
      <c r="V72934" s="122"/>
      <c r="W72934" s="123"/>
      <c r="AC72934" s="123"/>
    </row>
    <row r="72935" spans="5:29" s="2" customFormat="1">
      <c r="E72935" s="120"/>
      <c r="M72935" s="120"/>
      <c r="N72935" s="120"/>
      <c r="U72935" s="121"/>
      <c r="V72935" s="122"/>
      <c r="W72935" s="123"/>
      <c r="AC72935" s="123"/>
    </row>
    <row r="72936" spans="5:29" s="2" customFormat="1">
      <c r="E72936" s="120"/>
      <c r="M72936" s="120"/>
      <c r="N72936" s="120"/>
      <c r="U72936" s="121"/>
      <c r="V72936" s="122"/>
      <c r="W72936" s="123"/>
      <c r="AC72936" s="123"/>
    </row>
    <row r="72937" spans="5:29" s="2" customFormat="1">
      <c r="E72937" s="120"/>
      <c r="M72937" s="120"/>
      <c r="N72937" s="120"/>
      <c r="U72937" s="121"/>
      <c r="V72937" s="122"/>
      <c r="W72937" s="123"/>
      <c r="AC72937" s="123"/>
    </row>
    <row r="72938" spans="5:29" s="2" customFormat="1">
      <c r="E72938" s="120"/>
      <c r="M72938" s="120"/>
      <c r="N72938" s="120"/>
      <c r="U72938" s="121"/>
      <c r="V72938" s="122"/>
      <c r="W72938" s="123"/>
      <c r="AC72938" s="123"/>
    </row>
    <row r="72939" spans="5:29" s="2" customFormat="1">
      <c r="E72939" s="120"/>
      <c r="M72939" s="120"/>
      <c r="N72939" s="120"/>
      <c r="U72939" s="121"/>
      <c r="V72939" s="122"/>
      <c r="W72939" s="123"/>
      <c r="AC72939" s="123"/>
    </row>
    <row r="72940" spans="5:29" s="2" customFormat="1">
      <c r="E72940" s="120"/>
      <c r="M72940" s="120"/>
      <c r="N72940" s="120"/>
      <c r="U72940" s="121"/>
      <c r="V72940" s="122"/>
      <c r="W72940" s="123"/>
      <c r="AC72940" s="123"/>
    </row>
    <row r="72941" spans="5:29" s="2" customFormat="1">
      <c r="E72941" s="120"/>
      <c r="M72941" s="120"/>
      <c r="N72941" s="120"/>
      <c r="U72941" s="121"/>
      <c r="V72941" s="122"/>
      <c r="W72941" s="123"/>
      <c r="AC72941" s="123"/>
    </row>
    <row r="72942" spans="5:29" s="2" customFormat="1">
      <c r="E72942" s="120"/>
      <c r="M72942" s="120"/>
      <c r="N72942" s="120"/>
      <c r="U72942" s="121"/>
      <c r="V72942" s="122"/>
      <c r="W72942" s="123"/>
      <c r="AC72942" s="123"/>
    </row>
    <row r="72943" spans="5:29" s="2" customFormat="1">
      <c r="E72943" s="120"/>
      <c r="M72943" s="120"/>
      <c r="N72943" s="120"/>
      <c r="U72943" s="121"/>
      <c r="V72943" s="122"/>
      <c r="W72943" s="123"/>
      <c r="AC72943" s="123"/>
    </row>
    <row r="72944" spans="5:29" s="2" customFormat="1">
      <c r="E72944" s="120"/>
      <c r="M72944" s="120"/>
      <c r="N72944" s="120"/>
      <c r="U72944" s="121"/>
      <c r="V72944" s="122"/>
      <c r="W72944" s="123"/>
      <c r="AC72944" s="123"/>
    </row>
    <row r="72945" spans="5:29" s="2" customFormat="1">
      <c r="E72945" s="120"/>
      <c r="M72945" s="120"/>
      <c r="N72945" s="120"/>
      <c r="U72945" s="121"/>
      <c r="V72945" s="122"/>
      <c r="W72945" s="123"/>
      <c r="AC72945" s="123"/>
    </row>
    <row r="72946" spans="5:29" s="2" customFormat="1">
      <c r="E72946" s="120"/>
      <c r="M72946" s="120"/>
      <c r="N72946" s="120"/>
      <c r="U72946" s="121"/>
      <c r="V72946" s="122"/>
      <c r="W72946" s="123"/>
      <c r="AC72946" s="123"/>
    </row>
    <row r="72947" spans="5:29" s="2" customFormat="1">
      <c r="E72947" s="120"/>
      <c r="M72947" s="120"/>
      <c r="N72947" s="120"/>
      <c r="U72947" s="121"/>
      <c r="V72947" s="122"/>
      <c r="W72947" s="123"/>
      <c r="AC72947" s="123"/>
    </row>
    <row r="72948" spans="5:29" s="2" customFormat="1">
      <c r="E72948" s="120"/>
      <c r="M72948" s="120"/>
      <c r="N72948" s="120"/>
      <c r="U72948" s="121"/>
      <c r="V72948" s="122"/>
      <c r="W72948" s="123"/>
      <c r="AC72948" s="123"/>
    </row>
    <row r="72949" spans="5:29" s="2" customFormat="1">
      <c r="E72949" s="120"/>
      <c r="M72949" s="120"/>
      <c r="N72949" s="120"/>
      <c r="U72949" s="121"/>
      <c r="V72949" s="122"/>
      <c r="W72949" s="123"/>
      <c r="AC72949" s="123"/>
    </row>
    <row r="72950" spans="5:29" s="2" customFormat="1">
      <c r="E72950" s="120"/>
      <c r="M72950" s="120"/>
      <c r="N72950" s="120"/>
      <c r="U72950" s="121"/>
      <c r="V72950" s="122"/>
      <c r="W72950" s="123"/>
      <c r="AC72950" s="123"/>
    </row>
    <row r="72951" spans="5:29" s="2" customFormat="1">
      <c r="E72951" s="120"/>
      <c r="M72951" s="120"/>
      <c r="N72951" s="120"/>
      <c r="U72951" s="121"/>
      <c r="V72951" s="122"/>
      <c r="W72951" s="123"/>
      <c r="AC72951" s="123"/>
    </row>
    <row r="72952" spans="5:29" s="2" customFormat="1">
      <c r="E72952" s="120"/>
      <c r="M72952" s="120"/>
      <c r="N72952" s="120"/>
      <c r="U72952" s="121"/>
      <c r="V72952" s="122"/>
      <c r="W72952" s="123"/>
      <c r="AC72952" s="123"/>
    </row>
    <row r="72953" spans="5:29" s="2" customFormat="1">
      <c r="E72953" s="120"/>
      <c r="M72953" s="120"/>
      <c r="N72953" s="120"/>
      <c r="U72953" s="121"/>
      <c r="V72953" s="122"/>
      <c r="W72953" s="123"/>
      <c r="AC72953" s="123"/>
    </row>
    <row r="72954" spans="5:29" s="2" customFormat="1">
      <c r="E72954" s="120"/>
      <c r="M72954" s="120"/>
      <c r="N72954" s="120"/>
      <c r="U72954" s="121"/>
      <c r="V72954" s="122"/>
      <c r="W72954" s="123"/>
      <c r="AC72954" s="123"/>
    </row>
    <row r="72955" spans="5:29" s="2" customFormat="1">
      <c r="E72955" s="120"/>
      <c r="M72955" s="120"/>
      <c r="N72955" s="120"/>
      <c r="U72955" s="121"/>
      <c r="V72955" s="122"/>
      <c r="W72955" s="123"/>
      <c r="AC72955" s="123"/>
    </row>
    <row r="72956" spans="5:29" s="2" customFormat="1">
      <c r="E72956" s="120"/>
      <c r="M72956" s="120"/>
      <c r="N72956" s="120"/>
      <c r="U72956" s="121"/>
      <c r="V72956" s="122"/>
      <c r="W72956" s="123"/>
      <c r="AC72956" s="123"/>
    </row>
    <row r="72957" spans="5:29" s="2" customFormat="1">
      <c r="E72957" s="120"/>
      <c r="M72957" s="120"/>
      <c r="N72957" s="120"/>
      <c r="U72957" s="121"/>
      <c r="V72957" s="122"/>
      <c r="W72957" s="123"/>
      <c r="AC72957" s="123"/>
    </row>
    <row r="72958" spans="5:29" s="2" customFormat="1">
      <c r="E72958" s="120"/>
      <c r="M72958" s="120"/>
      <c r="N72958" s="120"/>
      <c r="U72958" s="121"/>
      <c r="V72958" s="122"/>
      <c r="W72958" s="123"/>
      <c r="AC72958" s="123"/>
    </row>
    <row r="72959" spans="5:29" s="2" customFormat="1">
      <c r="E72959" s="120"/>
      <c r="M72959" s="120"/>
      <c r="N72959" s="120"/>
      <c r="U72959" s="121"/>
      <c r="V72959" s="122"/>
      <c r="W72959" s="123"/>
      <c r="AC72959" s="123"/>
    </row>
    <row r="72960" spans="5:29" s="2" customFormat="1">
      <c r="E72960" s="120"/>
      <c r="M72960" s="120"/>
      <c r="N72960" s="120"/>
      <c r="U72960" s="121"/>
      <c r="V72960" s="122"/>
      <c r="W72960" s="123"/>
      <c r="AC72960" s="123"/>
    </row>
    <row r="72961" spans="5:29" s="2" customFormat="1">
      <c r="E72961" s="120"/>
      <c r="M72961" s="120"/>
      <c r="N72961" s="120"/>
      <c r="U72961" s="121"/>
      <c r="V72961" s="122"/>
      <c r="W72961" s="123"/>
      <c r="AC72961" s="123"/>
    </row>
    <row r="72962" spans="5:29" s="2" customFormat="1">
      <c r="E72962" s="120"/>
      <c r="M72962" s="120"/>
      <c r="N72962" s="120"/>
      <c r="U72962" s="121"/>
      <c r="V72962" s="122"/>
      <c r="W72962" s="123"/>
      <c r="AC72962" s="123"/>
    </row>
    <row r="72963" spans="5:29" s="2" customFormat="1">
      <c r="E72963" s="120"/>
      <c r="M72963" s="120"/>
      <c r="N72963" s="120"/>
      <c r="U72963" s="121"/>
      <c r="V72963" s="122"/>
      <c r="W72963" s="123"/>
      <c r="AC72963" s="123"/>
    </row>
    <row r="72964" spans="5:29" s="2" customFormat="1">
      <c r="E72964" s="120"/>
      <c r="M72964" s="120"/>
      <c r="N72964" s="120"/>
      <c r="U72964" s="121"/>
      <c r="V72964" s="122"/>
      <c r="W72964" s="123"/>
      <c r="AC72964" s="123"/>
    </row>
    <row r="72965" spans="5:29" s="2" customFormat="1">
      <c r="E72965" s="120"/>
      <c r="M72965" s="120"/>
      <c r="N72965" s="120"/>
      <c r="U72965" s="121"/>
      <c r="V72965" s="122"/>
      <c r="W72965" s="123"/>
      <c r="AC72965" s="123"/>
    </row>
    <row r="72966" spans="5:29" s="2" customFormat="1">
      <c r="E72966" s="120"/>
      <c r="M72966" s="120"/>
      <c r="N72966" s="120"/>
      <c r="U72966" s="121"/>
      <c r="V72966" s="122"/>
      <c r="W72966" s="123"/>
      <c r="AC72966" s="123"/>
    </row>
    <row r="72967" spans="5:29" s="2" customFormat="1">
      <c r="E72967" s="120"/>
      <c r="M72967" s="120"/>
      <c r="N72967" s="120"/>
      <c r="U72967" s="121"/>
      <c r="V72967" s="122"/>
      <c r="W72967" s="123"/>
      <c r="AC72967" s="123"/>
    </row>
    <row r="72968" spans="5:29" s="2" customFormat="1">
      <c r="E72968" s="120"/>
      <c r="M72968" s="120"/>
      <c r="N72968" s="120"/>
      <c r="U72968" s="121"/>
      <c r="V72968" s="122"/>
      <c r="W72968" s="123"/>
      <c r="AC72968" s="123"/>
    </row>
    <row r="72969" spans="5:29" s="2" customFormat="1">
      <c r="E72969" s="120"/>
      <c r="M72969" s="120"/>
      <c r="N72969" s="120"/>
      <c r="U72969" s="121"/>
      <c r="V72969" s="122"/>
      <c r="W72969" s="123"/>
      <c r="AC72969" s="123"/>
    </row>
    <row r="72970" spans="5:29" s="2" customFormat="1">
      <c r="E72970" s="120"/>
      <c r="M72970" s="120"/>
      <c r="N72970" s="120"/>
      <c r="U72970" s="121"/>
      <c r="V72970" s="122"/>
      <c r="W72970" s="123"/>
      <c r="AC72970" s="123"/>
    </row>
    <row r="72971" spans="5:29" s="2" customFormat="1">
      <c r="E72971" s="120"/>
      <c r="M72971" s="120"/>
      <c r="N72971" s="120"/>
      <c r="U72971" s="121"/>
      <c r="V72971" s="122"/>
      <c r="W72971" s="123"/>
      <c r="AC72971" s="123"/>
    </row>
    <row r="72972" spans="5:29" s="2" customFormat="1">
      <c r="E72972" s="120"/>
      <c r="M72972" s="120"/>
      <c r="N72972" s="120"/>
      <c r="U72972" s="121"/>
      <c r="V72972" s="122"/>
      <c r="W72972" s="123"/>
      <c r="AC72972" s="123"/>
    </row>
    <row r="72973" spans="5:29" s="2" customFormat="1">
      <c r="E72973" s="120"/>
      <c r="M72973" s="120"/>
      <c r="N72973" s="120"/>
      <c r="U72973" s="121"/>
      <c r="V72973" s="122"/>
      <c r="W72973" s="123"/>
      <c r="AC72973" s="123"/>
    </row>
    <row r="72974" spans="5:29" s="2" customFormat="1">
      <c r="E72974" s="120"/>
      <c r="M72974" s="120"/>
      <c r="N72974" s="120"/>
      <c r="U72974" s="121"/>
      <c r="V72974" s="122"/>
      <c r="W72974" s="123"/>
      <c r="AC72974" s="123"/>
    </row>
    <row r="72975" spans="5:29" s="2" customFormat="1">
      <c r="E72975" s="120"/>
      <c r="M72975" s="120"/>
      <c r="N72975" s="120"/>
      <c r="U72975" s="121"/>
      <c r="V72975" s="122"/>
      <c r="W72975" s="123"/>
      <c r="AC72975" s="123"/>
    </row>
    <row r="72976" spans="5:29" s="2" customFormat="1">
      <c r="E72976" s="120"/>
      <c r="M72976" s="120"/>
      <c r="N72976" s="120"/>
      <c r="U72976" s="121"/>
      <c r="V72976" s="122"/>
      <c r="W72976" s="123"/>
      <c r="AC72976" s="123"/>
    </row>
    <row r="72977" spans="5:29" s="2" customFormat="1">
      <c r="E72977" s="120"/>
      <c r="M72977" s="120"/>
      <c r="N72977" s="120"/>
      <c r="U72977" s="121"/>
      <c r="V72977" s="122"/>
      <c r="W72977" s="123"/>
      <c r="AC72977" s="123"/>
    </row>
    <row r="72978" spans="5:29" s="2" customFormat="1">
      <c r="E72978" s="120"/>
      <c r="M72978" s="120"/>
      <c r="N72978" s="120"/>
      <c r="U72978" s="121"/>
      <c r="V72978" s="122"/>
      <c r="W72978" s="123"/>
      <c r="AC72978" s="123"/>
    </row>
    <row r="72979" spans="5:29" s="2" customFormat="1">
      <c r="E72979" s="120"/>
      <c r="M72979" s="120"/>
      <c r="N72979" s="120"/>
      <c r="U72979" s="121"/>
      <c r="V72979" s="122"/>
      <c r="W72979" s="123"/>
      <c r="AC72979" s="123"/>
    </row>
    <row r="72980" spans="5:29" s="2" customFormat="1">
      <c r="E72980" s="120"/>
      <c r="M72980" s="120"/>
      <c r="N72980" s="120"/>
      <c r="U72980" s="121"/>
      <c r="V72980" s="122"/>
      <c r="W72980" s="123"/>
      <c r="AC72980" s="123"/>
    </row>
    <row r="72981" spans="5:29" s="2" customFormat="1">
      <c r="E72981" s="120"/>
      <c r="M72981" s="120"/>
      <c r="N72981" s="120"/>
      <c r="U72981" s="121"/>
      <c r="V72981" s="122"/>
      <c r="W72981" s="123"/>
      <c r="AC72981" s="123"/>
    </row>
    <row r="72982" spans="5:29" s="2" customFormat="1">
      <c r="E72982" s="120"/>
      <c r="M72982" s="120"/>
      <c r="N72982" s="120"/>
      <c r="U72982" s="121"/>
      <c r="V72982" s="122"/>
      <c r="W72982" s="123"/>
      <c r="AC72982" s="123"/>
    </row>
    <row r="72983" spans="5:29" s="2" customFormat="1">
      <c r="E72983" s="120"/>
      <c r="M72983" s="120"/>
      <c r="N72983" s="120"/>
      <c r="U72983" s="121"/>
      <c r="V72983" s="122"/>
      <c r="W72983" s="123"/>
      <c r="AC72983" s="123"/>
    </row>
    <row r="72984" spans="5:29" s="2" customFormat="1">
      <c r="E72984" s="120"/>
      <c r="M72984" s="120"/>
      <c r="N72984" s="120"/>
      <c r="U72984" s="121"/>
      <c r="V72984" s="122"/>
      <c r="W72984" s="123"/>
      <c r="AC72984" s="123"/>
    </row>
    <row r="72985" spans="5:29" s="2" customFormat="1">
      <c r="E72985" s="120"/>
      <c r="M72985" s="120"/>
      <c r="N72985" s="120"/>
      <c r="U72985" s="121"/>
      <c r="V72985" s="122"/>
      <c r="W72985" s="123"/>
      <c r="AC72985" s="123"/>
    </row>
    <row r="72986" spans="5:29" s="2" customFormat="1">
      <c r="E72986" s="120"/>
      <c r="M72986" s="120"/>
      <c r="N72986" s="120"/>
      <c r="U72986" s="121"/>
      <c r="V72986" s="122"/>
      <c r="W72986" s="123"/>
      <c r="AC72986" s="123"/>
    </row>
    <row r="72987" spans="5:29" s="2" customFormat="1">
      <c r="E72987" s="120"/>
      <c r="M72987" s="120"/>
      <c r="N72987" s="120"/>
      <c r="U72987" s="121"/>
      <c r="V72987" s="122"/>
      <c r="W72987" s="123"/>
      <c r="AC72987" s="123"/>
    </row>
    <row r="72988" spans="5:29" s="2" customFormat="1">
      <c r="E72988" s="120"/>
      <c r="M72988" s="120"/>
      <c r="N72988" s="120"/>
      <c r="U72988" s="121"/>
      <c r="V72988" s="122"/>
      <c r="W72988" s="123"/>
      <c r="AC72988" s="123"/>
    </row>
    <row r="72989" spans="5:29" s="2" customFormat="1">
      <c r="E72989" s="120"/>
      <c r="M72989" s="120"/>
      <c r="N72989" s="120"/>
      <c r="U72989" s="121"/>
      <c r="V72989" s="122"/>
      <c r="W72989" s="123"/>
      <c r="AC72989" s="123"/>
    </row>
    <row r="72990" spans="5:29" s="2" customFormat="1">
      <c r="E72990" s="120"/>
      <c r="M72990" s="120"/>
      <c r="N72990" s="120"/>
      <c r="U72990" s="121"/>
      <c r="V72990" s="122"/>
      <c r="W72990" s="123"/>
      <c r="AC72990" s="123"/>
    </row>
    <row r="72991" spans="5:29" s="2" customFormat="1">
      <c r="E72991" s="120"/>
      <c r="M72991" s="120"/>
      <c r="N72991" s="120"/>
      <c r="U72991" s="121"/>
      <c r="V72991" s="122"/>
      <c r="W72991" s="123"/>
      <c r="AC72991" s="123"/>
    </row>
    <row r="72992" spans="5:29" s="2" customFormat="1">
      <c r="E72992" s="120"/>
      <c r="M72992" s="120"/>
      <c r="N72992" s="120"/>
      <c r="U72992" s="121"/>
      <c r="V72992" s="122"/>
      <c r="W72992" s="123"/>
      <c r="AC72992" s="123"/>
    </row>
    <row r="72993" spans="5:29" s="2" customFormat="1">
      <c r="E72993" s="120"/>
      <c r="M72993" s="120"/>
      <c r="N72993" s="120"/>
      <c r="U72993" s="121"/>
      <c r="V72993" s="122"/>
      <c r="W72993" s="123"/>
      <c r="AC72993" s="123"/>
    </row>
    <row r="72994" spans="5:29" s="2" customFormat="1">
      <c r="E72994" s="120"/>
      <c r="M72994" s="120"/>
      <c r="N72994" s="120"/>
      <c r="U72994" s="121"/>
      <c r="V72994" s="122"/>
      <c r="W72994" s="123"/>
      <c r="AC72994" s="123"/>
    </row>
    <row r="72995" spans="5:29" s="2" customFormat="1">
      <c r="E72995" s="120"/>
      <c r="M72995" s="120"/>
      <c r="N72995" s="120"/>
      <c r="U72995" s="121"/>
      <c r="V72995" s="122"/>
      <c r="W72995" s="123"/>
      <c r="AC72995" s="123"/>
    </row>
    <row r="72996" spans="5:29" s="2" customFormat="1">
      <c r="E72996" s="120"/>
      <c r="M72996" s="120"/>
      <c r="N72996" s="120"/>
      <c r="U72996" s="121"/>
      <c r="V72996" s="122"/>
      <c r="W72996" s="123"/>
      <c r="AC72996" s="123"/>
    </row>
    <row r="72997" spans="5:29" s="2" customFormat="1">
      <c r="E72997" s="120"/>
      <c r="M72997" s="120"/>
      <c r="N72997" s="120"/>
      <c r="U72997" s="121"/>
      <c r="V72997" s="122"/>
      <c r="W72997" s="123"/>
      <c r="AC72997" s="123"/>
    </row>
    <row r="72998" spans="5:29" s="2" customFormat="1">
      <c r="E72998" s="120"/>
      <c r="M72998" s="120"/>
      <c r="N72998" s="120"/>
      <c r="U72998" s="121"/>
      <c r="V72998" s="122"/>
      <c r="W72998" s="123"/>
      <c r="AC72998" s="123"/>
    </row>
    <row r="72999" spans="5:29" s="2" customFormat="1">
      <c r="E72999" s="120"/>
      <c r="M72999" s="120"/>
      <c r="N72999" s="120"/>
      <c r="U72999" s="121"/>
      <c r="V72999" s="122"/>
      <c r="W72999" s="123"/>
      <c r="AC72999" s="123"/>
    </row>
    <row r="73000" spans="5:29" s="2" customFormat="1">
      <c r="E73000" s="120"/>
      <c r="M73000" s="120"/>
      <c r="N73000" s="120"/>
      <c r="U73000" s="121"/>
      <c r="V73000" s="122"/>
      <c r="W73000" s="123"/>
      <c r="AC73000" s="123"/>
    </row>
    <row r="73001" spans="5:29" s="2" customFormat="1">
      <c r="E73001" s="120"/>
      <c r="M73001" s="120"/>
      <c r="N73001" s="120"/>
      <c r="U73001" s="121"/>
      <c r="V73001" s="122"/>
      <c r="W73001" s="123"/>
      <c r="AC73001" s="123"/>
    </row>
    <row r="73002" spans="5:29" s="2" customFormat="1">
      <c r="E73002" s="120"/>
      <c r="M73002" s="120"/>
      <c r="N73002" s="120"/>
      <c r="U73002" s="121"/>
      <c r="V73002" s="122"/>
      <c r="W73002" s="123"/>
      <c r="AC73002" s="123"/>
    </row>
    <row r="73003" spans="5:29" s="2" customFormat="1">
      <c r="E73003" s="120"/>
      <c r="M73003" s="120"/>
      <c r="N73003" s="120"/>
      <c r="U73003" s="121"/>
      <c r="V73003" s="122"/>
      <c r="W73003" s="123"/>
      <c r="AC73003" s="123"/>
    </row>
    <row r="73004" spans="5:29" s="2" customFormat="1">
      <c r="E73004" s="120"/>
      <c r="M73004" s="120"/>
      <c r="N73004" s="120"/>
      <c r="U73004" s="121"/>
      <c r="V73004" s="122"/>
      <c r="W73004" s="123"/>
      <c r="AC73004" s="123"/>
    </row>
    <row r="73005" spans="5:29" s="2" customFormat="1">
      <c r="E73005" s="120"/>
      <c r="M73005" s="120"/>
      <c r="N73005" s="120"/>
      <c r="U73005" s="121"/>
      <c r="V73005" s="122"/>
      <c r="W73005" s="123"/>
      <c r="AC73005" s="123"/>
    </row>
    <row r="73006" spans="5:29" s="2" customFormat="1">
      <c r="E73006" s="120"/>
      <c r="M73006" s="120"/>
      <c r="N73006" s="120"/>
      <c r="U73006" s="121"/>
      <c r="V73006" s="122"/>
      <c r="W73006" s="123"/>
      <c r="AC73006" s="123"/>
    </row>
    <row r="73007" spans="5:29" s="2" customFormat="1">
      <c r="E73007" s="120"/>
      <c r="M73007" s="120"/>
      <c r="N73007" s="120"/>
      <c r="U73007" s="121"/>
      <c r="V73007" s="122"/>
      <c r="W73007" s="123"/>
      <c r="AC73007" s="123"/>
    </row>
    <row r="73008" spans="5:29" s="2" customFormat="1">
      <c r="E73008" s="120"/>
      <c r="M73008" s="120"/>
      <c r="N73008" s="120"/>
      <c r="U73008" s="121"/>
      <c r="V73008" s="122"/>
      <c r="W73008" s="123"/>
      <c r="AC73008" s="123"/>
    </row>
    <row r="73009" spans="5:29" s="2" customFormat="1">
      <c r="E73009" s="120"/>
      <c r="M73009" s="120"/>
      <c r="N73009" s="120"/>
      <c r="U73009" s="121"/>
      <c r="V73009" s="122"/>
      <c r="W73009" s="123"/>
      <c r="AC73009" s="123"/>
    </row>
    <row r="73010" spans="5:29" s="2" customFormat="1">
      <c r="E73010" s="120"/>
      <c r="M73010" s="120"/>
      <c r="N73010" s="120"/>
      <c r="U73010" s="121"/>
      <c r="V73010" s="122"/>
      <c r="W73010" s="123"/>
      <c r="AC73010" s="123"/>
    </row>
    <row r="73011" spans="5:29" s="2" customFormat="1">
      <c r="E73011" s="120"/>
      <c r="M73011" s="120"/>
      <c r="N73011" s="120"/>
      <c r="U73011" s="121"/>
      <c r="V73011" s="122"/>
      <c r="W73011" s="123"/>
      <c r="AC73011" s="123"/>
    </row>
    <row r="73012" spans="5:29" s="2" customFormat="1">
      <c r="E73012" s="120"/>
      <c r="M73012" s="120"/>
      <c r="N73012" s="120"/>
      <c r="U73012" s="121"/>
      <c r="V73012" s="122"/>
      <c r="W73012" s="123"/>
      <c r="AC73012" s="123"/>
    </row>
    <row r="73013" spans="5:29" s="2" customFormat="1">
      <c r="E73013" s="120"/>
      <c r="M73013" s="120"/>
      <c r="N73013" s="120"/>
      <c r="U73013" s="121"/>
      <c r="V73013" s="122"/>
      <c r="W73013" s="123"/>
      <c r="AC73013" s="123"/>
    </row>
    <row r="73014" spans="5:29" s="2" customFormat="1">
      <c r="E73014" s="120"/>
      <c r="M73014" s="120"/>
      <c r="N73014" s="120"/>
      <c r="U73014" s="121"/>
      <c r="V73014" s="122"/>
      <c r="W73014" s="123"/>
      <c r="AC73014" s="123"/>
    </row>
    <row r="73015" spans="5:29" s="2" customFormat="1">
      <c r="E73015" s="120"/>
      <c r="M73015" s="120"/>
      <c r="N73015" s="120"/>
      <c r="U73015" s="121"/>
      <c r="V73015" s="122"/>
      <c r="W73015" s="123"/>
      <c r="AC73015" s="123"/>
    </row>
    <row r="73016" spans="5:29" s="2" customFormat="1">
      <c r="E73016" s="120"/>
      <c r="M73016" s="120"/>
      <c r="N73016" s="120"/>
      <c r="U73016" s="121"/>
      <c r="V73016" s="122"/>
      <c r="W73016" s="123"/>
      <c r="AC73016" s="123"/>
    </row>
    <row r="73017" spans="5:29" s="2" customFormat="1">
      <c r="E73017" s="120"/>
      <c r="M73017" s="120"/>
      <c r="N73017" s="120"/>
      <c r="U73017" s="121"/>
      <c r="V73017" s="122"/>
      <c r="W73017" s="123"/>
      <c r="AC73017" s="123"/>
    </row>
    <row r="73018" spans="5:29" s="2" customFormat="1">
      <c r="E73018" s="120"/>
      <c r="M73018" s="120"/>
      <c r="N73018" s="120"/>
      <c r="U73018" s="121"/>
      <c r="V73018" s="122"/>
      <c r="W73018" s="123"/>
      <c r="AC73018" s="123"/>
    </row>
    <row r="73019" spans="5:29" s="2" customFormat="1">
      <c r="E73019" s="120"/>
      <c r="M73019" s="120"/>
      <c r="N73019" s="120"/>
      <c r="U73019" s="121"/>
      <c r="V73019" s="122"/>
      <c r="W73019" s="123"/>
      <c r="AC73019" s="123"/>
    </row>
    <row r="73020" spans="5:29" s="2" customFormat="1">
      <c r="E73020" s="120"/>
      <c r="M73020" s="120"/>
      <c r="N73020" s="120"/>
      <c r="U73020" s="121"/>
      <c r="V73020" s="122"/>
      <c r="W73020" s="123"/>
      <c r="AC73020" s="123"/>
    </row>
    <row r="73021" spans="5:29" s="2" customFormat="1">
      <c r="E73021" s="120"/>
      <c r="M73021" s="120"/>
      <c r="N73021" s="120"/>
      <c r="U73021" s="121"/>
      <c r="V73021" s="122"/>
      <c r="W73021" s="123"/>
      <c r="AC73021" s="123"/>
    </row>
    <row r="73022" spans="5:29" s="2" customFormat="1">
      <c r="E73022" s="120"/>
      <c r="M73022" s="120"/>
      <c r="N73022" s="120"/>
      <c r="U73022" s="121"/>
      <c r="V73022" s="122"/>
      <c r="W73022" s="123"/>
      <c r="AC73022" s="123"/>
    </row>
    <row r="73023" spans="5:29" s="2" customFormat="1">
      <c r="E73023" s="120"/>
      <c r="M73023" s="120"/>
      <c r="N73023" s="120"/>
      <c r="U73023" s="121"/>
      <c r="V73023" s="122"/>
      <c r="W73023" s="123"/>
      <c r="AC73023" s="123"/>
    </row>
    <row r="73024" spans="5:29" s="2" customFormat="1">
      <c r="E73024" s="120"/>
      <c r="M73024" s="120"/>
      <c r="N73024" s="120"/>
      <c r="U73024" s="121"/>
      <c r="V73024" s="122"/>
      <c r="W73024" s="123"/>
      <c r="AC73024" s="123"/>
    </row>
    <row r="73025" spans="5:29" s="2" customFormat="1">
      <c r="E73025" s="120"/>
      <c r="M73025" s="120"/>
      <c r="N73025" s="120"/>
      <c r="U73025" s="121"/>
      <c r="V73025" s="122"/>
      <c r="W73025" s="123"/>
      <c r="AC73025" s="123"/>
    </row>
    <row r="73026" spans="5:29" s="2" customFormat="1">
      <c r="E73026" s="120"/>
      <c r="M73026" s="120"/>
      <c r="N73026" s="120"/>
      <c r="U73026" s="121"/>
      <c r="V73026" s="122"/>
      <c r="W73026" s="123"/>
      <c r="AC73026" s="123"/>
    </row>
    <row r="73027" spans="5:29" s="2" customFormat="1">
      <c r="E73027" s="120"/>
      <c r="M73027" s="120"/>
      <c r="N73027" s="120"/>
      <c r="U73027" s="121"/>
      <c r="V73027" s="122"/>
      <c r="W73027" s="123"/>
      <c r="AC73027" s="123"/>
    </row>
    <row r="73028" spans="5:29" s="2" customFormat="1">
      <c r="E73028" s="120"/>
      <c r="M73028" s="120"/>
      <c r="N73028" s="120"/>
      <c r="U73028" s="121"/>
      <c r="V73028" s="122"/>
      <c r="W73028" s="123"/>
      <c r="AC73028" s="123"/>
    </row>
    <row r="73029" spans="5:29" s="2" customFormat="1">
      <c r="E73029" s="120"/>
      <c r="M73029" s="120"/>
      <c r="N73029" s="120"/>
      <c r="U73029" s="121"/>
      <c r="V73029" s="122"/>
      <c r="W73029" s="123"/>
      <c r="AC73029" s="123"/>
    </row>
    <row r="73030" spans="5:29" s="2" customFormat="1">
      <c r="E73030" s="120"/>
      <c r="M73030" s="120"/>
      <c r="N73030" s="120"/>
      <c r="U73030" s="121"/>
      <c r="V73030" s="122"/>
      <c r="W73030" s="123"/>
      <c r="AC73030" s="123"/>
    </row>
    <row r="73031" spans="5:29" s="2" customFormat="1">
      <c r="E73031" s="120"/>
      <c r="M73031" s="120"/>
      <c r="N73031" s="120"/>
      <c r="U73031" s="121"/>
      <c r="V73031" s="122"/>
      <c r="W73031" s="123"/>
      <c r="AC73031" s="123"/>
    </row>
    <row r="73032" spans="5:29" s="2" customFormat="1">
      <c r="E73032" s="120"/>
      <c r="M73032" s="120"/>
      <c r="N73032" s="120"/>
      <c r="U73032" s="121"/>
      <c r="V73032" s="122"/>
      <c r="W73032" s="123"/>
      <c r="AC73032" s="123"/>
    </row>
    <row r="73033" spans="5:29" s="2" customFormat="1">
      <c r="E73033" s="120"/>
      <c r="M73033" s="120"/>
      <c r="N73033" s="120"/>
      <c r="U73033" s="121"/>
      <c r="V73033" s="122"/>
      <c r="W73033" s="123"/>
      <c r="AC73033" s="123"/>
    </row>
    <row r="73034" spans="5:29" s="2" customFormat="1">
      <c r="E73034" s="120"/>
      <c r="M73034" s="120"/>
      <c r="N73034" s="120"/>
      <c r="U73034" s="121"/>
      <c r="V73034" s="122"/>
      <c r="W73034" s="123"/>
      <c r="AC73034" s="123"/>
    </row>
    <row r="73035" spans="5:29" s="2" customFormat="1">
      <c r="E73035" s="120"/>
      <c r="M73035" s="120"/>
      <c r="N73035" s="120"/>
      <c r="U73035" s="121"/>
      <c r="V73035" s="122"/>
      <c r="W73035" s="123"/>
      <c r="AC73035" s="123"/>
    </row>
    <row r="73036" spans="5:29" s="2" customFormat="1">
      <c r="E73036" s="120"/>
      <c r="M73036" s="120"/>
      <c r="N73036" s="120"/>
      <c r="U73036" s="121"/>
      <c r="V73036" s="122"/>
      <c r="W73036" s="123"/>
      <c r="AC73036" s="123"/>
    </row>
    <row r="73037" spans="5:29" s="2" customFormat="1">
      <c r="E73037" s="120"/>
      <c r="M73037" s="120"/>
      <c r="N73037" s="120"/>
      <c r="U73037" s="121"/>
      <c r="V73037" s="122"/>
      <c r="W73037" s="123"/>
      <c r="AC73037" s="123"/>
    </row>
    <row r="73038" spans="5:29" s="2" customFormat="1">
      <c r="E73038" s="120"/>
      <c r="M73038" s="120"/>
      <c r="N73038" s="120"/>
      <c r="U73038" s="121"/>
      <c r="V73038" s="122"/>
      <c r="W73038" s="123"/>
      <c r="AC73038" s="123"/>
    </row>
    <row r="73039" spans="5:29" s="2" customFormat="1">
      <c r="E73039" s="120"/>
      <c r="M73039" s="120"/>
      <c r="N73039" s="120"/>
      <c r="U73039" s="121"/>
      <c r="V73039" s="122"/>
      <c r="W73039" s="123"/>
      <c r="AC73039" s="123"/>
    </row>
    <row r="73040" spans="5:29" s="2" customFormat="1">
      <c r="E73040" s="120"/>
      <c r="M73040" s="120"/>
      <c r="N73040" s="120"/>
      <c r="U73040" s="121"/>
      <c r="V73040" s="122"/>
      <c r="W73040" s="123"/>
      <c r="AC73040" s="123"/>
    </row>
    <row r="73041" spans="5:29" s="2" customFormat="1">
      <c r="E73041" s="120"/>
      <c r="M73041" s="120"/>
      <c r="N73041" s="120"/>
      <c r="U73041" s="121"/>
      <c r="V73041" s="122"/>
      <c r="W73041" s="123"/>
      <c r="AC73041" s="123"/>
    </row>
    <row r="73042" spans="5:29" s="2" customFormat="1">
      <c r="E73042" s="120"/>
      <c r="M73042" s="120"/>
      <c r="N73042" s="120"/>
      <c r="U73042" s="121"/>
      <c r="V73042" s="122"/>
      <c r="W73042" s="123"/>
      <c r="AC73042" s="123"/>
    </row>
    <row r="73043" spans="5:29" s="2" customFormat="1">
      <c r="E73043" s="120"/>
      <c r="M73043" s="120"/>
      <c r="N73043" s="120"/>
      <c r="U73043" s="121"/>
      <c r="V73043" s="122"/>
      <c r="W73043" s="123"/>
      <c r="AC73043" s="123"/>
    </row>
    <row r="73044" spans="5:29" s="2" customFormat="1">
      <c r="E73044" s="120"/>
      <c r="M73044" s="120"/>
      <c r="N73044" s="120"/>
      <c r="U73044" s="121"/>
      <c r="V73044" s="122"/>
      <c r="W73044" s="123"/>
      <c r="AC73044" s="123"/>
    </row>
    <row r="73045" spans="5:29" s="2" customFormat="1">
      <c r="E73045" s="120"/>
      <c r="M73045" s="120"/>
      <c r="N73045" s="120"/>
      <c r="U73045" s="121"/>
      <c r="V73045" s="122"/>
      <c r="W73045" s="123"/>
      <c r="AC73045" s="123"/>
    </row>
    <row r="73046" spans="5:29" s="2" customFormat="1">
      <c r="E73046" s="120"/>
      <c r="M73046" s="120"/>
      <c r="N73046" s="120"/>
      <c r="U73046" s="121"/>
      <c r="V73046" s="122"/>
      <c r="W73046" s="123"/>
      <c r="AC73046" s="123"/>
    </row>
    <row r="73047" spans="5:29" s="2" customFormat="1">
      <c r="E73047" s="120"/>
      <c r="M73047" s="120"/>
      <c r="N73047" s="120"/>
      <c r="U73047" s="121"/>
      <c r="V73047" s="122"/>
      <c r="W73047" s="123"/>
      <c r="AC73047" s="123"/>
    </row>
    <row r="73048" spans="5:29" s="2" customFormat="1">
      <c r="E73048" s="120"/>
      <c r="M73048" s="120"/>
      <c r="N73048" s="120"/>
      <c r="U73048" s="121"/>
      <c r="V73048" s="122"/>
      <c r="W73048" s="123"/>
      <c r="AC73048" s="123"/>
    </row>
    <row r="73049" spans="5:29" s="2" customFormat="1">
      <c r="E73049" s="120"/>
      <c r="M73049" s="120"/>
      <c r="N73049" s="120"/>
      <c r="U73049" s="121"/>
      <c r="V73049" s="122"/>
      <c r="W73049" s="123"/>
      <c r="AC73049" s="123"/>
    </row>
    <row r="73050" spans="5:29" s="2" customFormat="1">
      <c r="E73050" s="120"/>
      <c r="M73050" s="120"/>
      <c r="N73050" s="120"/>
      <c r="U73050" s="121"/>
      <c r="V73050" s="122"/>
      <c r="W73050" s="123"/>
      <c r="AC73050" s="123"/>
    </row>
    <row r="73051" spans="5:29" s="2" customFormat="1">
      <c r="E73051" s="120"/>
      <c r="M73051" s="120"/>
      <c r="N73051" s="120"/>
      <c r="U73051" s="121"/>
      <c r="V73051" s="122"/>
      <c r="W73051" s="123"/>
      <c r="AC73051" s="123"/>
    </row>
    <row r="73052" spans="5:29" s="2" customFormat="1">
      <c r="E73052" s="120"/>
      <c r="M73052" s="120"/>
      <c r="N73052" s="120"/>
      <c r="U73052" s="121"/>
      <c r="V73052" s="122"/>
      <c r="W73052" s="123"/>
      <c r="AC73052" s="123"/>
    </row>
    <row r="73053" spans="5:29" s="2" customFormat="1">
      <c r="E73053" s="120"/>
      <c r="M73053" s="120"/>
      <c r="N73053" s="120"/>
      <c r="U73053" s="121"/>
      <c r="V73053" s="122"/>
      <c r="W73053" s="123"/>
      <c r="AC73053" s="123"/>
    </row>
    <row r="73054" spans="5:29" s="2" customFormat="1">
      <c r="E73054" s="120"/>
      <c r="M73054" s="120"/>
      <c r="N73054" s="120"/>
      <c r="U73054" s="121"/>
      <c r="V73054" s="122"/>
      <c r="W73054" s="123"/>
      <c r="AC73054" s="123"/>
    </row>
    <row r="73055" spans="5:29" s="2" customFormat="1">
      <c r="E73055" s="120"/>
      <c r="M73055" s="120"/>
      <c r="N73055" s="120"/>
      <c r="U73055" s="121"/>
      <c r="V73055" s="122"/>
      <c r="W73055" s="123"/>
      <c r="AC73055" s="123"/>
    </row>
    <row r="73056" spans="5:29" s="2" customFormat="1">
      <c r="E73056" s="120"/>
      <c r="M73056" s="120"/>
      <c r="N73056" s="120"/>
      <c r="U73056" s="121"/>
      <c r="V73056" s="122"/>
      <c r="W73056" s="123"/>
      <c r="AC73056" s="123"/>
    </row>
    <row r="73057" spans="5:29" s="2" customFormat="1">
      <c r="E73057" s="120"/>
      <c r="M73057" s="120"/>
      <c r="N73057" s="120"/>
      <c r="U73057" s="121"/>
      <c r="V73057" s="122"/>
      <c r="W73057" s="123"/>
      <c r="AC73057" s="123"/>
    </row>
    <row r="73058" spans="5:29" s="2" customFormat="1">
      <c r="E73058" s="120"/>
      <c r="M73058" s="120"/>
      <c r="N73058" s="120"/>
      <c r="U73058" s="121"/>
      <c r="V73058" s="122"/>
      <c r="W73058" s="123"/>
      <c r="AC73058" s="123"/>
    </row>
    <row r="73059" spans="5:29" s="2" customFormat="1">
      <c r="E73059" s="120"/>
      <c r="M73059" s="120"/>
      <c r="N73059" s="120"/>
      <c r="U73059" s="121"/>
      <c r="V73059" s="122"/>
      <c r="W73059" s="123"/>
      <c r="AC73059" s="123"/>
    </row>
    <row r="73060" spans="5:29" s="2" customFormat="1">
      <c r="E73060" s="120"/>
      <c r="M73060" s="120"/>
      <c r="N73060" s="120"/>
      <c r="U73060" s="121"/>
      <c r="V73060" s="122"/>
      <c r="W73060" s="123"/>
      <c r="AC73060" s="123"/>
    </row>
    <row r="73061" spans="5:29" s="2" customFormat="1">
      <c r="E73061" s="120"/>
      <c r="M73061" s="120"/>
      <c r="N73061" s="120"/>
      <c r="U73061" s="121"/>
      <c r="V73061" s="122"/>
      <c r="W73061" s="123"/>
      <c r="AC73061" s="123"/>
    </row>
    <row r="73062" spans="5:29" s="2" customFormat="1">
      <c r="E73062" s="120"/>
      <c r="M73062" s="120"/>
      <c r="N73062" s="120"/>
      <c r="U73062" s="121"/>
      <c r="V73062" s="122"/>
      <c r="W73062" s="123"/>
      <c r="AC73062" s="123"/>
    </row>
    <row r="73063" spans="5:29" s="2" customFormat="1">
      <c r="E73063" s="120"/>
      <c r="M73063" s="120"/>
      <c r="N73063" s="120"/>
      <c r="U73063" s="121"/>
      <c r="V73063" s="122"/>
      <c r="W73063" s="123"/>
      <c r="AC73063" s="123"/>
    </row>
    <row r="73064" spans="5:29" s="2" customFormat="1">
      <c r="E73064" s="120"/>
      <c r="M73064" s="120"/>
      <c r="N73064" s="120"/>
      <c r="U73064" s="121"/>
      <c r="V73064" s="122"/>
      <c r="W73064" s="123"/>
      <c r="AC73064" s="123"/>
    </row>
    <row r="73065" spans="5:29" s="2" customFormat="1">
      <c r="E73065" s="120"/>
      <c r="M73065" s="120"/>
      <c r="N73065" s="120"/>
      <c r="U73065" s="121"/>
      <c r="V73065" s="122"/>
      <c r="W73065" s="123"/>
      <c r="AC73065" s="123"/>
    </row>
    <row r="73066" spans="5:29" s="2" customFormat="1">
      <c r="E73066" s="120"/>
      <c r="M73066" s="120"/>
      <c r="N73066" s="120"/>
      <c r="U73066" s="121"/>
      <c r="V73066" s="122"/>
      <c r="W73066" s="123"/>
      <c r="AC73066" s="123"/>
    </row>
    <row r="73067" spans="5:29" s="2" customFormat="1">
      <c r="E73067" s="120"/>
      <c r="M73067" s="120"/>
      <c r="N73067" s="120"/>
      <c r="U73067" s="121"/>
      <c r="V73067" s="122"/>
      <c r="W73067" s="123"/>
      <c r="AC73067" s="123"/>
    </row>
    <row r="73068" spans="5:29" s="2" customFormat="1">
      <c r="E73068" s="120"/>
      <c r="M73068" s="120"/>
      <c r="N73068" s="120"/>
      <c r="U73068" s="121"/>
      <c r="V73068" s="122"/>
      <c r="W73068" s="123"/>
      <c r="AC73068" s="123"/>
    </row>
    <row r="73069" spans="5:29" s="2" customFormat="1">
      <c r="E73069" s="120"/>
      <c r="M73069" s="120"/>
      <c r="N73069" s="120"/>
      <c r="U73069" s="121"/>
      <c r="V73069" s="122"/>
      <c r="W73069" s="123"/>
      <c r="AC73069" s="123"/>
    </row>
    <row r="73070" spans="5:29" s="2" customFormat="1">
      <c r="E73070" s="120"/>
      <c r="M73070" s="120"/>
      <c r="N73070" s="120"/>
      <c r="U73070" s="121"/>
      <c r="V73070" s="122"/>
      <c r="W73070" s="123"/>
      <c r="AC73070" s="123"/>
    </row>
    <row r="73071" spans="5:29" s="2" customFormat="1">
      <c r="E73071" s="120"/>
      <c r="M73071" s="120"/>
      <c r="N73071" s="120"/>
      <c r="U73071" s="121"/>
      <c r="V73071" s="122"/>
      <c r="W73071" s="123"/>
      <c r="AC73071" s="123"/>
    </row>
    <row r="73072" spans="5:29" s="2" customFormat="1">
      <c r="E73072" s="120"/>
      <c r="M73072" s="120"/>
      <c r="N73072" s="120"/>
      <c r="U73072" s="121"/>
      <c r="V73072" s="122"/>
      <c r="W73072" s="123"/>
      <c r="AC73072" s="123"/>
    </row>
    <row r="73073" spans="5:29" s="2" customFormat="1">
      <c r="E73073" s="120"/>
      <c r="M73073" s="120"/>
      <c r="N73073" s="120"/>
      <c r="U73073" s="121"/>
      <c r="V73073" s="122"/>
      <c r="W73073" s="123"/>
      <c r="AC73073" s="123"/>
    </row>
    <row r="73074" spans="5:29" s="2" customFormat="1">
      <c r="E73074" s="120"/>
      <c r="M73074" s="120"/>
      <c r="N73074" s="120"/>
      <c r="U73074" s="121"/>
      <c r="V73074" s="122"/>
      <c r="W73074" s="123"/>
      <c r="AC73074" s="123"/>
    </row>
    <row r="73075" spans="5:29" s="2" customFormat="1">
      <c r="E73075" s="120"/>
      <c r="M73075" s="120"/>
      <c r="N73075" s="120"/>
      <c r="U73075" s="121"/>
      <c r="V73075" s="122"/>
      <c r="W73075" s="123"/>
      <c r="AC73075" s="123"/>
    </row>
    <row r="73076" spans="5:29" s="2" customFormat="1">
      <c r="E73076" s="120"/>
      <c r="M73076" s="120"/>
      <c r="N73076" s="120"/>
      <c r="U73076" s="121"/>
      <c r="V73076" s="122"/>
      <c r="W73076" s="123"/>
      <c r="AC73076" s="123"/>
    </row>
    <row r="73077" spans="5:29" s="2" customFormat="1">
      <c r="E73077" s="120"/>
      <c r="M73077" s="120"/>
      <c r="N73077" s="120"/>
      <c r="U73077" s="121"/>
      <c r="V73077" s="122"/>
      <c r="W73077" s="123"/>
      <c r="AC73077" s="123"/>
    </row>
    <row r="73078" spans="5:29" s="2" customFormat="1">
      <c r="E73078" s="120"/>
      <c r="M73078" s="120"/>
      <c r="N73078" s="120"/>
      <c r="U73078" s="121"/>
      <c r="V73078" s="122"/>
      <c r="W73078" s="123"/>
      <c r="AC73078" s="123"/>
    </row>
    <row r="73079" spans="5:29" s="2" customFormat="1">
      <c r="E73079" s="120"/>
      <c r="M73079" s="120"/>
      <c r="N73079" s="120"/>
      <c r="U73079" s="121"/>
      <c r="V73079" s="122"/>
      <c r="W73079" s="123"/>
      <c r="AC73079" s="123"/>
    </row>
    <row r="73080" spans="5:29" s="2" customFormat="1">
      <c r="E73080" s="120"/>
      <c r="M73080" s="120"/>
      <c r="N73080" s="120"/>
      <c r="U73080" s="121"/>
      <c r="V73080" s="122"/>
      <c r="W73080" s="123"/>
      <c r="AC73080" s="123"/>
    </row>
    <row r="73081" spans="5:29" s="2" customFormat="1">
      <c r="E73081" s="120"/>
      <c r="M73081" s="120"/>
      <c r="N73081" s="120"/>
      <c r="U73081" s="121"/>
      <c r="V73081" s="122"/>
      <c r="W73081" s="123"/>
      <c r="AC73081" s="123"/>
    </row>
    <row r="73082" spans="5:29" s="2" customFormat="1">
      <c r="E73082" s="120"/>
      <c r="M73082" s="120"/>
      <c r="N73082" s="120"/>
      <c r="U73082" s="121"/>
      <c r="V73082" s="122"/>
      <c r="W73082" s="123"/>
      <c r="AC73082" s="123"/>
    </row>
    <row r="73083" spans="5:29" s="2" customFormat="1">
      <c r="E73083" s="120"/>
      <c r="M73083" s="120"/>
      <c r="N73083" s="120"/>
      <c r="U73083" s="121"/>
      <c r="V73083" s="122"/>
      <c r="W73083" s="123"/>
      <c r="AC73083" s="123"/>
    </row>
    <row r="73084" spans="5:29" s="2" customFormat="1">
      <c r="E73084" s="120"/>
      <c r="M73084" s="120"/>
      <c r="N73084" s="120"/>
      <c r="U73084" s="121"/>
      <c r="V73084" s="122"/>
      <c r="W73084" s="123"/>
      <c r="AC73084" s="123"/>
    </row>
    <row r="73085" spans="5:29" s="2" customFormat="1">
      <c r="E73085" s="120"/>
      <c r="M73085" s="120"/>
      <c r="N73085" s="120"/>
      <c r="U73085" s="121"/>
      <c r="V73085" s="122"/>
      <c r="W73085" s="123"/>
      <c r="AC73085" s="123"/>
    </row>
    <row r="73086" spans="5:29" s="2" customFormat="1">
      <c r="E73086" s="120"/>
      <c r="M73086" s="120"/>
      <c r="N73086" s="120"/>
      <c r="U73086" s="121"/>
      <c r="V73086" s="122"/>
      <c r="W73086" s="123"/>
      <c r="AC73086" s="123"/>
    </row>
    <row r="73087" spans="5:29" s="2" customFormat="1">
      <c r="E73087" s="120"/>
      <c r="M73087" s="120"/>
      <c r="N73087" s="120"/>
      <c r="U73087" s="121"/>
      <c r="V73087" s="122"/>
      <c r="W73087" s="123"/>
      <c r="AC73087" s="123"/>
    </row>
    <row r="73088" spans="5:29" s="2" customFormat="1">
      <c r="E73088" s="120"/>
      <c r="M73088" s="120"/>
      <c r="N73088" s="120"/>
      <c r="U73088" s="121"/>
      <c r="V73088" s="122"/>
      <c r="W73088" s="123"/>
      <c r="AC73088" s="123"/>
    </row>
    <row r="73089" spans="5:29" s="2" customFormat="1">
      <c r="E73089" s="120"/>
      <c r="M73089" s="120"/>
      <c r="N73089" s="120"/>
      <c r="U73089" s="121"/>
      <c r="V73089" s="122"/>
      <c r="W73089" s="123"/>
      <c r="AC73089" s="123"/>
    </row>
    <row r="73090" spans="5:29" s="2" customFormat="1">
      <c r="E73090" s="120"/>
      <c r="M73090" s="120"/>
      <c r="N73090" s="120"/>
      <c r="U73090" s="121"/>
      <c r="V73090" s="122"/>
      <c r="W73090" s="123"/>
      <c r="AC73090" s="123"/>
    </row>
    <row r="73091" spans="5:29" s="2" customFormat="1">
      <c r="E73091" s="120"/>
      <c r="M73091" s="120"/>
      <c r="N73091" s="120"/>
      <c r="U73091" s="121"/>
      <c r="V73091" s="122"/>
      <c r="W73091" s="123"/>
      <c r="AC73091" s="123"/>
    </row>
    <row r="73092" spans="5:29" s="2" customFormat="1">
      <c r="E73092" s="120"/>
      <c r="M73092" s="120"/>
      <c r="N73092" s="120"/>
      <c r="U73092" s="121"/>
      <c r="V73092" s="122"/>
      <c r="W73092" s="123"/>
      <c r="AC73092" s="123"/>
    </row>
    <row r="73093" spans="5:29" s="2" customFormat="1">
      <c r="E73093" s="120"/>
      <c r="M73093" s="120"/>
      <c r="N73093" s="120"/>
      <c r="U73093" s="121"/>
      <c r="V73093" s="122"/>
      <c r="W73093" s="123"/>
      <c r="AC73093" s="123"/>
    </row>
    <row r="73094" spans="5:29" s="2" customFormat="1">
      <c r="E73094" s="120"/>
      <c r="M73094" s="120"/>
      <c r="N73094" s="120"/>
      <c r="U73094" s="121"/>
      <c r="V73094" s="122"/>
      <c r="W73094" s="123"/>
      <c r="AC73094" s="123"/>
    </row>
    <row r="73095" spans="5:29" s="2" customFormat="1">
      <c r="E73095" s="120"/>
      <c r="M73095" s="120"/>
      <c r="N73095" s="120"/>
      <c r="U73095" s="121"/>
      <c r="V73095" s="122"/>
      <c r="W73095" s="123"/>
      <c r="AC73095" s="123"/>
    </row>
    <row r="73096" spans="5:29" s="2" customFormat="1">
      <c r="E73096" s="120"/>
      <c r="M73096" s="120"/>
      <c r="N73096" s="120"/>
      <c r="U73096" s="121"/>
      <c r="V73096" s="122"/>
      <c r="W73096" s="123"/>
      <c r="AC73096" s="123"/>
    </row>
    <row r="73097" spans="5:29" s="2" customFormat="1">
      <c r="E73097" s="120"/>
      <c r="M73097" s="120"/>
      <c r="N73097" s="120"/>
      <c r="U73097" s="121"/>
      <c r="V73097" s="122"/>
      <c r="W73097" s="123"/>
      <c r="AC73097" s="123"/>
    </row>
    <row r="73098" spans="5:29" s="2" customFormat="1">
      <c r="E73098" s="120"/>
      <c r="M73098" s="120"/>
      <c r="N73098" s="120"/>
      <c r="U73098" s="121"/>
      <c r="V73098" s="122"/>
      <c r="W73098" s="123"/>
      <c r="AC73098" s="123"/>
    </row>
    <row r="73099" spans="5:29" s="2" customFormat="1">
      <c r="E73099" s="120"/>
      <c r="M73099" s="120"/>
      <c r="N73099" s="120"/>
      <c r="U73099" s="121"/>
      <c r="V73099" s="122"/>
      <c r="W73099" s="123"/>
      <c r="AC73099" s="123"/>
    </row>
    <row r="73100" spans="5:29" s="2" customFormat="1">
      <c r="E73100" s="120"/>
      <c r="M73100" s="120"/>
      <c r="N73100" s="120"/>
      <c r="U73100" s="121"/>
      <c r="V73100" s="122"/>
      <c r="W73100" s="123"/>
      <c r="AC73100" s="123"/>
    </row>
    <row r="73101" spans="5:29" s="2" customFormat="1">
      <c r="E73101" s="120"/>
      <c r="M73101" s="120"/>
      <c r="N73101" s="120"/>
      <c r="U73101" s="121"/>
      <c r="V73101" s="122"/>
      <c r="W73101" s="123"/>
      <c r="AC73101" s="123"/>
    </row>
    <row r="73102" spans="5:29" s="2" customFormat="1">
      <c r="E73102" s="120"/>
      <c r="M73102" s="120"/>
      <c r="N73102" s="120"/>
      <c r="U73102" s="121"/>
      <c r="V73102" s="122"/>
      <c r="W73102" s="123"/>
      <c r="AC73102" s="123"/>
    </row>
    <row r="73103" spans="5:29" s="2" customFormat="1">
      <c r="E73103" s="120"/>
      <c r="M73103" s="120"/>
      <c r="N73103" s="120"/>
      <c r="U73103" s="121"/>
      <c r="V73103" s="122"/>
      <c r="W73103" s="123"/>
      <c r="AC73103" s="123"/>
    </row>
    <row r="73104" spans="5:29" s="2" customFormat="1">
      <c r="E73104" s="120"/>
      <c r="M73104" s="120"/>
      <c r="N73104" s="120"/>
      <c r="U73104" s="121"/>
      <c r="V73104" s="122"/>
      <c r="W73104" s="123"/>
      <c r="AC73104" s="123"/>
    </row>
    <row r="73105" spans="5:29" s="2" customFormat="1">
      <c r="E73105" s="120"/>
      <c r="M73105" s="120"/>
      <c r="N73105" s="120"/>
      <c r="U73105" s="121"/>
      <c r="V73105" s="122"/>
      <c r="W73105" s="123"/>
      <c r="AC73105" s="123"/>
    </row>
    <row r="73106" spans="5:29" s="2" customFormat="1">
      <c r="E73106" s="120"/>
      <c r="M73106" s="120"/>
      <c r="N73106" s="120"/>
      <c r="U73106" s="121"/>
      <c r="V73106" s="122"/>
      <c r="W73106" s="123"/>
      <c r="AC73106" s="123"/>
    </row>
    <row r="73107" spans="5:29" s="2" customFormat="1">
      <c r="E73107" s="120"/>
      <c r="M73107" s="120"/>
      <c r="N73107" s="120"/>
      <c r="U73107" s="121"/>
      <c r="V73107" s="122"/>
      <c r="W73107" s="123"/>
      <c r="AC73107" s="123"/>
    </row>
    <row r="73108" spans="5:29" s="2" customFormat="1">
      <c r="E73108" s="120"/>
      <c r="M73108" s="120"/>
      <c r="N73108" s="120"/>
      <c r="U73108" s="121"/>
      <c r="V73108" s="122"/>
      <c r="W73108" s="123"/>
      <c r="AC73108" s="123"/>
    </row>
    <row r="73109" spans="5:29" s="2" customFormat="1">
      <c r="E73109" s="120"/>
      <c r="M73109" s="120"/>
      <c r="N73109" s="120"/>
      <c r="U73109" s="121"/>
      <c r="V73109" s="122"/>
      <c r="W73109" s="123"/>
      <c r="AC73109" s="123"/>
    </row>
    <row r="73110" spans="5:29" s="2" customFormat="1">
      <c r="E73110" s="120"/>
      <c r="M73110" s="120"/>
      <c r="N73110" s="120"/>
      <c r="U73110" s="121"/>
      <c r="V73110" s="122"/>
      <c r="W73110" s="123"/>
      <c r="AC73110" s="123"/>
    </row>
    <row r="73111" spans="5:29" s="2" customFormat="1">
      <c r="E73111" s="120"/>
      <c r="M73111" s="120"/>
      <c r="N73111" s="120"/>
      <c r="U73111" s="121"/>
      <c r="V73111" s="122"/>
      <c r="W73111" s="123"/>
      <c r="AC73111" s="123"/>
    </row>
    <row r="73112" spans="5:29" s="2" customFormat="1">
      <c r="E73112" s="120"/>
      <c r="M73112" s="120"/>
      <c r="N73112" s="120"/>
      <c r="U73112" s="121"/>
      <c r="V73112" s="122"/>
      <c r="W73112" s="123"/>
      <c r="AC73112" s="123"/>
    </row>
    <row r="73113" spans="5:29" s="2" customFormat="1">
      <c r="E73113" s="120"/>
      <c r="M73113" s="120"/>
      <c r="N73113" s="120"/>
      <c r="U73113" s="121"/>
      <c r="V73113" s="122"/>
      <c r="W73113" s="123"/>
      <c r="AC73113" s="123"/>
    </row>
    <row r="73114" spans="5:29" s="2" customFormat="1">
      <c r="E73114" s="120"/>
      <c r="M73114" s="120"/>
      <c r="N73114" s="120"/>
      <c r="U73114" s="121"/>
      <c r="V73114" s="122"/>
      <c r="W73114" s="123"/>
      <c r="AC73114" s="123"/>
    </row>
    <row r="73115" spans="5:29" s="2" customFormat="1">
      <c r="E73115" s="120"/>
      <c r="M73115" s="120"/>
      <c r="N73115" s="120"/>
      <c r="U73115" s="121"/>
      <c r="V73115" s="122"/>
      <c r="W73115" s="123"/>
      <c r="AC73115" s="123"/>
    </row>
    <row r="73116" spans="5:29" s="2" customFormat="1">
      <c r="E73116" s="120"/>
      <c r="M73116" s="120"/>
      <c r="N73116" s="120"/>
      <c r="U73116" s="121"/>
      <c r="V73116" s="122"/>
      <c r="W73116" s="123"/>
      <c r="AC73116" s="123"/>
    </row>
    <row r="73117" spans="5:29" s="2" customFormat="1">
      <c r="E73117" s="120"/>
      <c r="M73117" s="120"/>
      <c r="N73117" s="120"/>
      <c r="U73117" s="121"/>
      <c r="V73117" s="122"/>
      <c r="W73117" s="123"/>
      <c r="AC73117" s="123"/>
    </row>
    <row r="73118" spans="5:29" s="2" customFormat="1">
      <c r="E73118" s="120"/>
      <c r="M73118" s="120"/>
      <c r="N73118" s="120"/>
      <c r="U73118" s="121"/>
      <c r="V73118" s="122"/>
      <c r="W73118" s="123"/>
      <c r="AC73118" s="123"/>
    </row>
    <row r="73119" spans="5:29" s="2" customFormat="1">
      <c r="E73119" s="120"/>
      <c r="M73119" s="120"/>
      <c r="N73119" s="120"/>
      <c r="U73119" s="121"/>
      <c r="V73119" s="122"/>
      <c r="W73119" s="123"/>
      <c r="AC73119" s="123"/>
    </row>
    <row r="73120" spans="5:29" s="2" customFormat="1">
      <c r="E73120" s="120"/>
      <c r="M73120" s="120"/>
      <c r="N73120" s="120"/>
      <c r="U73120" s="121"/>
      <c r="V73120" s="122"/>
      <c r="W73120" s="123"/>
      <c r="AC73120" s="123"/>
    </row>
    <row r="73121" spans="5:29" s="2" customFormat="1">
      <c r="E73121" s="120"/>
      <c r="M73121" s="120"/>
      <c r="N73121" s="120"/>
      <c r="U73121" s="121"/>
      <c r="V73121" s="122"/>
      <c r="W73121" s="123"/>
      <c r="AC73121" s="123"/>
    </row>
    <row r="73122" spans="5:29" s="2" customFormat="1">
      <c r="E73122" s="120"/>
      <c r="M73122" s="120"/>
      <c r="N73122" s="120"/>
      <c r="U73122" s="121"/>
      <c r="V73122" s="122"/>
      <c r="W73122" s="123"/>
      <c r="AC73122" s="123"/>
    </row>
    <row r="73123" spans="5:29" s="2" customFormat="1">
      <c r="E73123" s="120"/>
      <c r="M73123" s="120"/>
      <c r="N73123" s="120"/>
      <c r="U73123" s="121"/>
      <c r="V73123" s="122"/>
      <c r="W73123" s="123"/>
      <c r="AC73123" s="123"/>
    </row>
    <row r="73124" spans="5:29" s="2" customFormat="1">
      <c r="E73124" s="120"/>
      <c r="M73124" s="120"/>
      <c r="N73124" s="120"/>
      <c r="U73124" s="121"/>
      <c r="V73124" s="122"/>
      <c r="W73124" s="123"/>
      <c r="AC73124" s="123"/>
    </row>
    <row r="73125" spans="5:29" s="2" customFormat="1">
      <c r="E73125" s="120"/>
      <c r="M73125" s="120"/>
      <c r="N73125" s="120"/>
      <c r="U73125" s="121"/>
      <c r="V73125" s="122"/>
      <c r="W73125" s="123"/>
      <c r="AC73125" s="123"/>
    </row>
    <row r="73126" spans="5:29" s="2" customFormat="1">
      <c r="E73126" s="120"/>
      <c r="M73126" s="120"/>
      <c r="N73126" s="120"/>
      <c r="U73126" s="121"/>
      <c r="V73126" s="122"/>
      <c r="W73126" s="123"/>
      <c r="AC73126" s="123"/>
    </row>
    <row r="73127" spans="5:29" s="2" customFormat="1">
      <c r="E73127" s="120"/>
      <c r="M73127" s="120"/>
      <c r="N73127" s="120"/>
      <c r="U73127" s="121"/>
      <c r="V73127" s="122"/>
      <c r="W73127" s="123"/>
      <c r="AC73127" s="123"/>
    </row>
    <row r="73128" spans="5:29" s="2" customFormat="1">
      <c r="E73128" s="120"/>
      <c r="M73128" s="120"/>
      <c r="N73128" s="120"/>
      <c r="U73128" s="121"/>
      <c r="V73128" s="122"/>
      <c r="W73128" s="123"/>
      <c r="AC73128" s="123"/>
    </row>
    <row r="73129" spans="5:29" s="2" customFormat="1">
      <c r="E73129" s="120"/>
      <c r="M73129" s="120"/>
      <c r="N73129" s="120"/>
      <c r="U73129" s="121"/>
      <c r="V73129" s="122"/>
      <c r="W73129" s="123"/>
      <c r="AC73129" s="123"/>
    </row>
    <row r="73130" spans="5:29" s="2" customFormat="1">
      <c r="E73130" s="120"/>
      <c r="M73130" s="120"/>
      <c r="N73130" s="120"/>
      <c r="U73130" s="121"/>
      <c r="V73130" s="122"/>
      <c r="W73130" s="123"/>
      <c r="AC73130" s="123"/>
    </row>
    <row r="73131" spans="5:29" s="2" customFormat="1">
      <c r="E73131" s="120"/>
      <c r="M73131" s="120"/>
      <c r="N73131" s="120"/>
      <c r="U73131" s="121"/>
      <c r="V73131" s="122"/>
      <c r="W73131" s="123"/>
      <c r="AC73131" s="123"/>
    </row>
    <row r="73132" spans="5:29" s="2" customFormat="1">
      <c r="E73132" s="120"/>
      <c r="M73132" s="120"/>
      <c r="N73132" s="120"/>
      <c r="U73132" s="121"/>
      <c r="V73132" s="122"/>
      <c r="W73132" s="123"/>
      <c r="AC73132" s="123"/>
    </row>
    <row r="73133" spans="5:29" s="2" customFormat="1">
      <c r="E73133" s="120"/>
      <c r="M73133" s="120"/>
      <c r="N73133" s="120"/>
      <c r="U73133" s="121"/>
      <c r="V73133" s="122"/>
      <c r="W73133" s="123"/>
      <c r="AC73133" s="123"/>
    </row>
    <row r="73134" spans="5:29" s="2" customFormat="1">
      <c r="E73134" s="120"/>
      <c r="M73134" s="120"/>
      <c r="N73134" s="120"/>
      <c r="U73134" s="121"/>
      <c r="V73134" s="122"/>
      <c r="W73134" s="123"/>
      <c r="AC73134" s="123"/>
    </row>
    <row r="73135" spans="5:29" s="2" customFormat="1">
      <c r="E73135" s="120"/>
      <c r="M73135" s="120"/>
      <c r="N73135" s="120"/>
      <c r="U73135" s="121"/>
      <c r="V73135" s="122"/>
      <c r="W73135" s="123"/>
      <c r="AC73135" s="123"/>
    </row>
    <row r="73136" spans="5:29" s="2" customFormat="1">
      <c r="E73136" s="120"/>
      <c r="M73136" s="120"/>
      <c r="N73136" s="120"/>
      <c r="U73136" s="121"/>
      <c r="V73136" s="122"/>
      <c r="W73136" s="123"/>
      <c r="AC73136" s="123"/>
    </row>
    <row r="73137" spans="5:29" s="2" customFormat="1">
      <c r="E73137" s="120"/>
      <c r="M73137" s="120"/>
      <c r="N73137" s="120"/>
      <c r="U73137" s="121"/>
      <c r="V73137" s="122"/>
      <c r="W73137" s="123"/>
      <c r="AC73137" s="123"/>
    </row>
    <row r="73138" spans="5:29" s="2" customFormat="1">
      <c r="E73138" s="120"/>
      <c r="M73138" s="120"/>
      <c r="N73138" s="120"/>
      <c r="U73138" s="121"/>
      <c r="V73138" s="122"/>
      <c r="W73138" s="123"/>
      <c r="AC73138" s="123"/>
    </row>
    <row r="73139" spans="5:29" s="2" customFormat="1">
      <c r="E73139" s="120"/>
      <c r="M73139" s="120"/>
      <c r="N73139" s="120"/>
      <c r="U73139" s="121"/>
      <c r="V73139" s="122"/>
      <c r="W73139" s="123"/>
      <c r="AC73139" s="123"/>
    </row>
    <row r="73140" spans="5:29" s="2" customFormat="1">
      <c r="E73140" s="120"/>
      <c r="M73140" s="120"/>
      <c r="N73140" s="120"/>
      <c r="U73140" s="121"/>
      <c r="V73140" s="122"/>
      <c r="W73140" s="123"/>
      <c r="AC73140" s="123"/>
    </row>
    <row r="73141" spans="5:29" s="2" customFormat="1">
      <c r="E73141" s="120"/>
      <c r="M73141" s="120"/>
      <c r="N73141" s="120"/>
      <c r="U73141" s="121"/>
      <c r="V73141" s="122"/>
      <c r="W73141" s="123"/>
      <c r="AC73141" s="123"/>
    </row>
    <row r="73142" spans="5:29" s="2" customFormat="1">
      <c r="E73142" s="120"/>
      <c r="M73142" s="120"/>
      <c r="N73142" s="120"/>
      <c r="U73142" s="121"/>
      <c r="V73142" s="122"/>
      <c r="W73142" s="123"/>
      <c r="AC73142" s="123"/>
    </row>
    <row r="73143" spans="5:29" s="2" customFormat="1">
      <c r="E73143" s="120"/>
      <c r="M73143" s="120"/>
      <c r="N73143" s="120"/>
      <c r="U73143" s="121"/>
      <c r="V73143" s="122"/>
      <c r="W73143" s="123"/>
      <c r="AC73143" s="123"/>
    </row>
    <row r="73144" spans="5:29" s="2" customFormat="1">
      <c r="E73144" s="120"/>
      <c r="M73144" s="120"/>
      <c r="N73144" s="120"/>
      <c r="U73144" s="121"/>
      <c r="V73144" s="122"/>
      <c r="W73144" s="123"/>
      <c r="AC73144" s="123"/>
    </row>
    <row r="73145" spans="5:29" s="2" customFormat="1">
      <c r="E73145" s="120"/>
      <c r="M73145" s="120"/>
      <c r="N73145" s="120"/>
      <c r="U73145" s="121"/>
      <c r="V73145" s="122"/>
      <c r="W73145" s="123"/>
      <c r="AC73145" s="123"/>
    </row>
    <row r="73146" spans="5:29" s="2" customFormat="1">
      <c r="E73146" s="120"/>
      <c r="M73146" s="120"/>
      <c r="N73146" s="120"/>
      <c r="U73146" s="121"/>
      <c r="V73146" s="122"/>
      <c r="W73146" s="123"/>
      <c r="AC73146" s="123"/>
    </row>
    <row r="73147" spans="5:29" s="2" customFormat="1">
      <c r="E73147" s="120"/>
      <c r="M73147" s="120"/>
      <c r="N73147" s="120"/>
      <c r="U73147" s="121"/>
      <c r="V73147" s="122"/>
      <c r="W73147" s="123"/>
      <c r="AC73147" s="123"/>
    </row>
    <row r="73148" spans="5:29" s="2" customFormat="1">
      <c r="E73148" s="120"/>
      <c r="M73148" s="120"/>
      <c r="N73148" s="120"/>
      <c r="U73148" s="121"/>
      <c r="V73148" s="122"/>
      <c r="W73148" s="123"/>
      <c r="AC73148" s="123"/>
    </row>
    <row r="73149" spans="5:29" s="2" customFormat="1">
      <c r="E73149" s="120"/>
      <c r="M73149" s="120"/>
      <c r="N73149" s="120"/>
      <c r="U73149" s="121"/>
      <c r="V73149" s="122"/>
      <c r="W73149" s="123"/>
      <c r="AC73149" s="123"/>
    </row>
    <row r="73150" spans="5:29" s="2" customFormat="1">
      <c r="E73150" s="120"/>
      <c r="M73150" s="120"/>
      <c r="N73150" s="120"/>
      <c r="U73150" s="121"/>
      <c r="V73150" s="122"/>
      <c r="W73150" s="123"/>
      <c r="AC73150" s="123"/>
    </row>
    <row r="73151" spans="5:29" s="2" customFormat="1">
      <c r="E73151" s="120"/>
      <c r="M73151" s="120"/>
      <c r="N73151" s="120"/>
      <c r="U73151" s="121"/>
      <c r="V73151" s="122"/>
      <c r="W73151" s="123"/>
      <c r="AC73151" s="123"/>
    </row>
    <row r="73152" spans="5:29" s="2" customFormat="1">
      <c r="E73152" s="120"/>
      <c r="M73152" s="120"/>
      <c r="N73152" s="120"/>
      <c r="U73152" s="121"/>
      <c r="V73152" s="122"/>
      <c r="W73152" s="123"/>
      <c r="AC73152" s="123"/>
    </row>
    <row r="73153" spans="5:29" s="2" customFormat="1">
      <c r="E73153" s="120"/>
      <c r="M73153" s="120"/>
      <c r="N73153" s="120"/>
      <c r="U73153" s="121"/>
      <c r="V73153" s="122"/>
      <c r="W73153" s="123"/>
      <c r="AC73153" s="123"/>
    </row>
    <row r="73154" spans="5:29" s="2" customFormat="1">
      <c r="E73154" s="120"/>
      <c r="M73154" s="120"/>
      <c r="N73154" s="120"/>
      <c r="U73154" s="121"/>
      <c r="V73154" s="122"/>
      <c r="W73154" s="123"/>
      <c r="AC73154" s="123"/>
    </row>
    <row r="73155" spans="5:29" s="2" customFormat="1">
      <c r="E73155" s="120"/>
      <c r="M73155" s="120"/>
      <c r="N73155" s="120"/>
      <c r="U73155" s="121"/>
      <c r="V73155" s="122"/>
      <c r="W73155" s="123"/>
      <c r="AC73155" s="123"/>
    </row>
    <row r="73156" spans="5:29" s="2" customFormat="1">
      <c r="E73156" s="120"/>
      <c r="M73156" s="120"/>
      <c r="N73156" s="120"/>
      <c r="U73156" s="121"/>
      <c r="V73156" s="122"/>
      <c r="W73156" s="123"/>
      <c r="AC73156" s="123"/>
    </row>
    <row r="73157" spans="5:29" s="2" customFormat="1">
      <c r="E73157" s="120"/>
      <c r="M73157" s="120"/>
      <c r="N73157" s="120"/>
      <c r="U73157" s="121"/>
      <c r="V73157" s="122"/>
      <c r="W73157" s="123"/>
      <c r="AC73157" s="123"/>
    </row>
    <row r="73158" spans="5:29" s="2" customFormat="1">
      <c r="E73158" s="120"/>
      <c r="M73158" s="120"/>
      <c r="N73158" s="120"/>
      <c r="U73158" s="121"/>
      <c r="V73158" s="122"/>
      <c r="W73158" s="123"/>
      <c r="AC73158" s="123"/>
    </row>
    <row r="73159" spans="5:29" s="2" customFormat="1">
      <c r="E73159" s="120"/>
      <c r="M73159" s="120"/>
      <c r="N73159" s="120"/>
      <c r="U73159" s="121"/>
      <c r="V73159" s="122"/>
      <c r="W73159" s="123"/>
      <c r="AC73159" s="123"/>
    </row>
    <row r="73160" spans="5:29" s="2" customFormat="1">
      <c r="E73160" s="120"/>
      <c r="M73160" s="120"/>
      <c r="N73160" s="120"/>
      <c r="U73160" s="121"/>
      <c r="V73160" s="122"/>
      <c r="W73160" s="123"/>
      <c r="AC73160" s="123"/>
    </row>
    <row r="73161" spans="5:29" s="2" customFormat="1">
      <c r="E73161" s="120"/>
      <c r="M73161" s="120"/>
      <c r="N73161" s="120"/>
      <c r="U73161" s="121"/>
      <c r="V73161" s="122"/>
      <c r="W73161" s="123"/>
      <c r="AC73161" s="123"/>
    </row>
    <row r="73162" spans="5:29" s="2" customFormat="1">
      <c r="E73162" s="120"/>
      <c r="M73162" s="120"/>
      <c r="N73162" s="120"/>
      <c r="U73162" s="121"/>
      <c r="V73162" s="122"/>
      <c r="W73162" s="123"/>
      <c r="AC73162" s="123"/>
    </row>
    <row r="73163" spans="5:29" s="2" customFormat="1">
      <c r="E73163" s="120"/>
      <c r="M73163" s="120"/>
      <c r="N73163" s="120"/>
      <c r="U73163" s="121"/>
      <c r="V73163" s="122"/>
      <c r="W73163" s="123"/>
      <c r="AC73163" s="123"/>
    </row>
    <row r="73164" spans="5:29" s="2" customFormat="1">
      <c r="E73164" s="120"/>
      <c r="M73164" s="120"/>
      <c r="N73164" s="120"/>
      <c r="U73164" s="121"/>
      <c r="V73164" s="122"/>
      <c r="W73164" s="123"/>
      <c r="AC73164" s="123"/>
    </row>
    <row r="73165" spans="5:29" s="2" customFormat="1">
      <c r="E73165" s="120"/>
      <c r="M73165" s="120"/>
      <c r="N73165" s="120"/>
      <c r="U73165" s="121"/>
      <c r="V73165" s="122"/>
      <c r="W73165" s="123"/>
      <c r="AC73165" s="123"/>
    </row>
    <row r="73166" spans="5:29" s="2" customFormat="1">
      <c r="E73166" s="120"/>
      <c r="M73166" s="120"/>
      <c r="N73166" s="120"/>
      <c r="U73166" s="121"/>
      <c r="V73166" s="122"/>
      <c r="W73166" s="123"/>
      <c r="AC73166" s="123"/>
    </row>
    <row r="73167" spans="5:29" s="2" customFormat="1">
      <c r="E73167" s="120"/>
      <c r="M73167" s="120"/>
      <c r="N73167" s="120"/>
      <c r="U73167" s="121"/>
      <c r="V73167" s="122"/>
      <c r="W73167" s="123"/>
      <c r="AC73167" s="123"/>
    </row>
    <row r="73168" spans="5:29" s="2" customFormat="1">
      <c r="E73168" s="120"/>
      <c r="M73168" s="120"/>
      <c r="N73168" s="120"/>
      <c r="U73168" s="121"/>
      <c r="V73168" s="122"/>
      <c r="W73168" s="123"/>
      <c r="AC73168" s="123"/>
    </row>
    <row r="73169" spans="5:29" s="2" customFormat="1">
      <c r="E73169" s="120"/>
      <c r="M73169" s="120"/>
      <c r="N73169" s="120"/>
      <c r="U73169" s="121"/>
      <c r="V73169" s="122"/>
      <c r="W73169" s="123"/>
      <c r="AC73169" s="123"/>
    </row>
    <row r="73170" spans="5:29" s="2" customFormat="1">
      <c r="E73170" s="120"/>
      <c r="M73170" s="120"/>
      <c r="N73170" s="120"/>
      <c r="U73170" s="121"/>
      <c r="V73170" s="122"/>
      <c r="W73170" s="123"/>
      <c r="AC73170" s="123"/>
    </row>
    <row r="73171" spans="5:29" s="2" customFormat="1">
      <c r="E73171" s="120"/>
      <c r="M73171" s="120"/>
      <c r="N73171" s="120"/>
      <c r="U73171" s="121"/>
      <c r="V73171" s="122"/>
      <c r="W73171" s="123"/>
      <c r="AC73171" s="123"/>
    </row>
    <row r="73172" spans="5:29" s="2" customFormat="1">
      <c r="E73172" s="120"/>
      <c r="M73172" s="120"/>
      <c r="N73172" s="120"/>
      <c r="U73172" s="121"/>
      <c r="V73172" s="122"/>
      <c r="W73172" s="123"/>
      <c r="AC73172" s="123"/>
    </row>
    <row r="73173" spans="5:29" s="2" customFormat="1">
      <c r="E73173" s="120"/>
      <c r="M73173" s="120"/>
      <c r="N73173" s="120"/>
      <c r="U73173" s="121"/>
      <c r="V73173" s="122"/>
      <c r="W73173" s="123"/>
      <c r="AC73173" s="123"/>
    </row>
    <row r="73174" spans="5:29" s="2" customFormat="1">
      <c r="E73174" s="120"/>
      <c r="M73174" s="120"/>
      <c r="N73174" s="120"/>
      <c r="U73174" s="121"/>
      <c r="V73174" s="122"/>
      <c r="W73174" s="123"/>
      <c r="AC73174" s="123"/>
    </row>
    <row r="73175" spans="5:29" s="2" customFormat="1">
      <c r="E73175" s="120"/>
      <c r="M73175" s="120"/>
      <c r="N73175" s="120"/>
      <c r="U73175" s="121"/>
      <c r="V73175" s="122"/>
      <c r="W73175" s="123"/>
      <c r="AC73175" s="123"/>
    </row>
    <row r="73176" spans="5:29" s="2" customFormat="1">
      <c r="E73176" s="120"/>
      <c r="M73176" s="120"/>
      <c r="N73176" s="120"/>
      <c r="U73176" s="121"/>
      <c r="V73176" s="122"/>
      <c r="W73176" s="123"/>
      <c r="AC73176" s="123"/>
    </row>
    <row r="73177" spans="5:29" s="2" customFormat="1">
      <c r="E73177" s="120"/>
      <c r="M73177" s="120"/>
      <c r="N73177" s="120"/>
      <c r="U73177" s="121"/>
      <c r="V73177" s="122"/>
      <c r="W73177" s="123"/>
      <c r="AC73177" s="123"/>
    </row>
    <row r="73178" spans="5:29" s="2" customFormat="1">
      <c r="E73178" s="120"/>
      <c r="M73178" s="120"/>
      <c r="N73178" s="120"/>
      <c r="U73178" s="121"/>
      <c r="V73178" s="122"/>
      <c r="W73178" s="123"/>
      <c r="AC73178" s="123"/>
    </row>
    <row r="73179" spans="5:29" s="2" customFormat="1">
      <c r="E73179" s="120"/>
      <c r="M73179" s="120"/>
      <c r="N73179" s="120"/>
      <c r="U73179" s="121"/>
      <c r="V73179" s="122"/>
      <c r="W73179" s="123"/>
      <c r="AC73179" s="123"/>
    </row>
    <row r="73180" spans="5:29" s="2" customFormat="1">
      <c r="E73180" s="120"/>
      <c r="M73180" s="120"/>
      <c r="N73180" s="120"/>
      <c r="U73180" s="121"/>
      <c r="V73180" s="122"/>
      <c r="W73180" s="123"/>
      <c r="AC73180" s="123"/>
    </row>
    <row r="73181" spans="5:29" s="2" customFormat="1">
      <c r="E73181" s="120"/>
      <c r="M73181" s="120"/>
      <c r="N73181" s="120"/>
      <c r="U73181" s="121"/>
      <c r="V73181" s="122"/>
      <c r="W73181" s="123"/>
      <c r="AC73181" s="123"/>
    </row>
    <row r="73182" spans="5:29" s="2" customFormat="1">
      <c r="E73182" s="120"/>
      <c r="M73182" s="120"/>
      <c r="N73182" s="120"/>
      <c r="U73182" s="121"/>
      <c r="V73182" s="122"/>
      <c r="W73182" s="123"/>
      <c r="AC73182" s="123"/>
    </row>
    <row r="73183" spans="5:29" s="2" customFormat="1">
      <c r="E73183" s="120"/>
      <c r="M73183" s="120"/>
      <c r="N73183" s="120"/>
      <c r="U73183" s="121"/>
      <c r="V73183" s="122"/>
      <c r="W73183" s="123"/>
      <c r="AC73183" s="123"/>
    </row>
    <row r="73184" spans="5:29" s="2" customFormat="1">
      <c r="E73184" s="120"/>
      <c r="M73184" s="120"/>
      <c r="N73184" s="120"/>
      <c r="U73184" s="121"/>
      <c r="V73184" s="122"/>
      <c r="W73184" s="123"/>
      <c r="AC73184" s="123"/>
    </row>
    <row r="73185" spans="5:29" s="2" customFormat="1">
      <c r="E73185" s="120"/>
      <c r="M73185" s="120"/>
      <c r="N73185" s="120"/>
      <c r="U73185" s="121"/>
      <c r="V73185" s="122"/>
      <c r="W73185" s="123"/>
      <c r="AC73185" s="123"/>
    </row>
    <row r="73186" spans="5:29" s="2" customFormat="1">
      <c r="E73186" s="120"/>
      <c r="M73186" s="120"/>
      <c r="N73186" s="120"/>
      <c r="U73186" s="121"/>
      <c r="V73186" s="122"/>
      <c r="W73186" s="123"/>
      <c r="AC73186" s="123"/>
    </row>
    <row r="73187" spans="5:29" s="2" customFormat="1">
      <c r="E73187" s="120"/>
      <c r="M73187" s="120"/>
      <c r="N73187" s="120"/>
      <c r="U73187" s="121"/>
      <c r="V73187" s="122"/>
      <c r="W73187" s="123"/>
      <c r="AC73187" s="123"/>
    </row>
    <row r="73188" spans="5:29" s="2" customFormat="1">
      <c r="E73188" s="120"/>
      <c r="M73188" s="120"/>
      <c r="N73188" s="120"/>
      <c r="U73188" s="121"/>
      <c r="V73188" s="122"/>
      <c r="W73188" s="123"/>
      <c r="AC73188" s="123"/>
    </row>
    <row r="73189" spans="5:29" s="2" customFormat="1">
      <c r="E73189" s="120"/>
      <c r="M73189" s="120"/>
      <c r="N73189" s="120"/>
      <c r="U73189" s="121"/>
      <c r="V73189" s="122"/>
      <c r="W73189" s="123"/>
      <c r="AC73189" s="123"/>
    </row>
    <row r="73190" spans="5:29" s="2" customFormat="1">
      <c r="E73190" s="120"/>
      <c r="M73190" s="120"/>
      <c r="N73190" s="120"/>
      <c r="U73190" s="121"/>
      <c r="V73190" s="122"/>
      <c r="W73190" s="123"/>
      <c r="AC73190" s="123"/>
    </row>
    <row r="73191" spans="5:29" s="2" customFormat="1">
      <c r="E73191" s="120"/>
      <c r="M73191" s="120"/>
      <c r="N73191" s="120"/>
      <c r="U73191" s="121"/>
      <c r="V73191" s="122"/>
      <c r="W73191" s="123"/>
      <c r="AC73191" s="123"/>
    </row>
    <row r="73192" spans="5:29" s="2" customFormat="1">
      <c r="E73192" s="120"/>
      <c r="M73192" s="120"/>
      <c r="N73192" s="120"/>
      <c r="U73192" s="121"/>
      <c r="V73192" s="122"/>
      <c r="W73192" s="123"/>
      <c r="AC73192" s="123"/>
    </row>
    <row r="73193" spans="5:29" s="2" customFormat="1">
      <c r="E73193" s="120"/>
      <c r="M73193" s="120"/>
      <c r="N73193" s="120"/>
      <c r="U73193" s="121"/>
      <c r="V73193" s="122"/>
      <c r="W73193" s="123"/>
      <c r="AC73193" s="123"/>
    </row>
    <row r="73194" spans="5:29" s="2" customFormat="1">
      <c r="E73194" s="120"/>
      <c r="M73194" s="120"/>
      <c r="N73194" s="120"/>
      <c r="U73194" s="121"/>
      <c r="V73194" s="122"/>
      <c r="W73194" s="123"/>
      <c r="AC73194" s="123"/>
    </row>
    <row r="73195" spans="5:29" s="2" customFormat="1">
      <c r="E73195" s="120"/>
      <c r="M73195" s="120"/>
      <c r="N73195" s="120"/>
      <c r="U73195" s="121"/>
      <c r="V73195" s="122"/>
      <c r="W73195" s="123"/>
      <c r="AC73195" s="123"/>
    </row>
    <row r="73196" spans="5:29" s="2" customFormat="1">
      <c r="E73196" s="120"/>
      <c r="M73196" s="120"/>
      <c r="N73196" s="120"/>
      <c r="U73196" s="121"/>
      <c r="V73196" s="122"/>
      <c r="W73196" s="123"/>
      <c r="AC73196" s="123"/>
    </row>
    <row r="73197" spans="5:29" s="2" customFormat="1">
      <c r="E73197" s="120"/>
      <c r="M73197" s="120"/>
      <c r="N73197" s="120"/>
      <c r="U73197" s="121"/>
      <c r="V73197" s="122"/>
      <c r="W73197" s="123"/>
      <c r="AC73197" s="123"/>
    </row>
    <row r="73198" spans="5:29" s="2" customFormat="1">
      <c r="E73198" s="120"/>
      <c r="M73198" s="120"/>
      <c r="N73198" s="120"/>
      <c r="U73198" s="121"/>
      <c r="V73198" s="122"/>
      <c r="W73198" s="123"/>
      <c r="AC73198" s="123"/>
    </row>
    <row r="73199" spans="5:29" s="2" customFormat="1">
      <c r="E73199" s="120"/>
      <c r="M73199" s="120"/>
      <c r="N73199" s="120"/>
      <c r="U73199" s="121"/>
      <c r="V73199" s="122"/>
      <c r="W73199" s="123"/>
      <c r="AC73199" s="123"/>
    </row>
    <row r="73200" spans="5:29" s="2" customFormat="1">
      <c r="E73200" s="120"/>
      <c r="M73200" s="120"/>
      <c r="N73200" s="120"/>
      <c r="U73200" s="121"/>
      <c r="V73200" s="122"/>
      <c r="W73200" s="123"/>
      <c r="AC73200" s="123"/>
    </row>
    <row r="73201" spans="5:29" s="2" customFormat="1">
      <c r="E73201" s="120"/>
      <c r="M73201" s="120"/>
      <c r="N73201" s="120"/>
      <c r="U73201" s="121"/>
      <c r="V73201" s="122"/>
      <c r="W73201" s="123"/>
      <c r="AC73201" s="123"/>
    </row>
    <row r="73202" spans="5:29" s="2" customFormat="1">
      <c r="E73202" s="120"/>
      <c r="M73202" s="120"/>
      <c r="N73202" s="120"/>
      <c r="U73202" s="121"/>
      <c r="V73202" s="122"/>
      <c r="W73202" s="123"/>
      <c r="AC73202" s="123"/>
    </row>
    <row r="73203" spans="5:29" s="2" customFormat="1">
      <c r="E73203" s="120"/>
      <c r="M73203" s="120"/>
      <c r="N73203" s="120"/>
      <c r="U73203" s="121"/>
      <c r="V73203" s="122"/>
      <c r="W73203" s="123"/>
      <c r="AC73203" s="123"/>
    </row>
    <row r="73204" spans="5:29" s="2" customFormat="1">
      <c r="E73204" s="120"/>
      <c r="M73204" s="120"/>
      <c r="N73204" s="120"/>
      <c r="U73204" s="121"/>
      <c r="V73204" s="122"/>
      <c r="W73204" s="123"/>
      <c r="AC73204" s="123"/>
    </row>
    <row r="73205" spans="5:29" s="2" customFormat="1">
      <c r="E73205" s="120"/>
      <c r="M73205" s="120"/>
      <c r="N73205" s="120"/>
      <c r="U73205" s="121"/>
      <c r="V73205" s="122"/>
      <c r="W73205" s="123"/>
      <c r="AC73205" s="123"/>
    </row>
    <row r="73206" spans="5:29" s="2" customFormat="1">
      <c r="E73206" s="120"/>
      <c r="M73206" s="120"/>
      <c r="N73206" s="120"/>
      <c r="U73206" s="121"/>
      <c r="V73206" s="122"/>
      <c r="W73206" s="123"/>
      <c r="AC73206" s="123"/>
    </row>
    <row r="73207" spans="5:29" s="2" customFormat="1">
      <c r="E73207" s="120"/>
      <c r="M73207" s="120"/>
      <c r="N73207" s="120"/>
      <c r="U73207" s="121"/>
      <c r="V73207" s="122"/>
      <c r="W73207" s="123"/>
      <c r="AC73207" s="123"/>
    </row>
    <row r="73208" spans="5:29" s="2" customFormat="1">
      <c r="E73208" s="120"/>
      <c r="M73208" s="120"/>
      <c r="N73208" s="120"/>
      <c r="U73208" s="121"/>
      <c r="V73208" s="122"/>
      <c r="W73208" s="123"/>
      <c r="AC73208" s="123"/>
    </row>
    <row r="73209" spans="5:29" s="2" customFormat="1">
      <c r="E73209" s="120"/>
      <c r="M73209" s="120"/>
      <c r="N73209" s="120"/>
      <c r="U73209" s="121"/>
      <c r="V73209" s="122"/>
      <c r="W73209" s="123"/>
      <c r="AC73209" s="123"/>
    </row>
    <row r="73210" spans="5:29" s="2" customFormat="1">
      <c r="E73210" s="120"/>
      <c r="M73210" s="120"/>
      <c r="N73210" s="120"/>
      <c r="U73210" s="121"/>
      <c r="V73210" s="122"/>
      <c r="W73210" s="123"/>
      <c r="AC73210" s="123"/>
    </row>
    <row r="73211" spans="5:29" s="2" customFormat="1">
      <c r="E73211" s="120"/>
      <c r="M73211" s="120"/>
      <c r="N73211" s="120"/>
      <c r="U73211" s="121"/>
      <c r="V73211" s="122"/>
      <c r="W73211" s="123"/>
      <c r="AC73211" s="123"/>
    </row>
    <row r="73212" spans="5:29" s="2" customFormat="1">
      <c r="E73212" s="120"/>
      <c r="M73212" s="120"/>
      <c r="N73212" s="120"/>
      <c r="U73212" s="121"/>
      <c r="V73212" s="122"/>
      <c r="W73212" s="123"/>
      <c r="AC73212" s="123"/>
    </row>
    <row r="73213" spans="5:29" s="2" customFormat="1">
      <c r="E73213" s="120"/>
      <c r="M73213" s="120"/>
      <c r="N73213" s="120"/>
      <c r="U73213" s="121"/>
      <c r="V73213" s="122"/>
      <c r="W73213" s="123"/>
      <c r="AC73213" s="123"/>
    </row>
    <row r="73214" spans="5:29" s="2" customFormat="1">
      <c r="E73214" s="120"/>
      <c r="M73214" s="120"/>
      <c r="N73214" s="120"/>
      <c r="U73214" s="121"/>
      <c r="V73214" s="122"/>
      <c r="W73214" s="123"/>
      <c r="AC73214" s="123"/>
    </row>
    <row r="73215" spans="5:29" s="2" customFormat="1">
      <c r="E73215" s="120"/>
      <c r="M73215" s="120"/>
      <c r="N73215" s="120"/>
      <c r="U73215" s="121"/>
      <c r="V73215" s="122"/>
      <c r="W73215" s="123"/>
      <c r="AC73215" s="123"/>
    </row>
    <row r="73216" spans="5:29" s="2" customFormat="1">
      <c r="E73216" s="120"/>
      <c r="M73216" s="120"/>
      <c r="N73216" s="120"/>
      <c r="U73216" s="121"/>
      <c r="V73216" s="122"/>
      <c r="W73216" s="123"/>
      <c r="AC73216" s="123"/>
    </row>
    <row r="73217" spans="5:29" s="2" customFormat="1">
      <c r="E73217" s="120"/>
      <c r="M73217" s="120"/>
      <c r="N73217" s="120"/>
      <c r="U73217" s="121"/>
      <c r="V73217" s="122"/>
      <c r="W73217" s="123"/>
      <c r="AC73217" s="123"/>
    </row>
    <row r="73218" spans="5:29" s="2" customFormat="1">
      <c r="E73218" s="120"/>
      <c r="M73218" s="120"/>
      <c r="N73218" s="120"/>
      <c r="U73218" s="121"/>
      <c r="V73218" s="122"/>
      <c r="W73218" s="123"/>
      <c r="AC73218" s="123"/>
    </row>
    <row r="73219" spans="5:29" s="2" customFormat="1">
      <c r="E73219" s="120"/>
      <c r="M73219" s="120"/>
      <c r="N73219" s="120"/>
      <c r="U73219" s="121"/>
      <c r="V73219" s="122"/>
      <c r="W73219" s="123"/>
      <c r="AC73219" s="123"/>
    </row>
    <row r="73220" spans="5:29" s="2" customFormat="1">
      <c r="E73220" s="120"/>
      <c r="M73220" s="120"/>
      <c r="N73220" s="120"/>
      <c r="U73220" s="121"/>
      <c r="V73220" s="122"/>
      <c r="W73220" s="123"/>
      <c r="AC73220" s="123"/>
    </row>
    <row r="73221" spans="5:29" s="2" customFormat="1">
      <c r="E73221" s="120"/>
      <c r="M73221" s="120"/>
      <c r="N73221" s="120"/>
      <c r="U73221" s="121"/>
      <c r="V73221" s="122"/>
      <c r="W73221" s="123"/>
      <c r="AC73221" s="123"/>
    </row>
    <row r="73222" spans="5:29" s="2" customFormat="1">
      <c r="E73222" s="120"/>
      <c r="M73222" s="120"/>
      <c r="N73222" s="120"/>
      <c r="U73222" s="121"/>
      <c r="V73222" s="122"/>
      <c r="W73222" s="123"/>
      <c r="AC73222" s="123"/>
    </row>
    <row r="73223" spans="5:29" s="2" customFormat="1">
      <c r="E73223" s="120"/>
      <c r="M73223" s="120"/>
      <c r="N73223" s="120"/>
      <c r="U73223" s="121"/>
      <c r="V73223" s="122"/>
      <c r="W73223" s="123"/>
      <c r="AC73223" s="123"/>
    </row>
    <row r="73224" spans="5:29" s="2" customFormat="1">
      <c r="E73224" s="120"/>
      <c r="M73224" s="120"/>
      <c r="N73224" s="120"/>
      <c r="U73224" s="121"/>
      <c r="V73224" s="122"/>
      <c r="W73224" s="123"/>
      <c r="AC73224" s="123"/>
    </row>
    <row r="73225" spans="5:29" s="2" customFormat="1">
      <c r="E73225" s="120"/>
      <c r="M73225" s="120"/>
      <c r="N73225" s="120"/>
      <c r="U73225" s="121"/>
      <c r="V73225" s="122"/>
      <c r="W73225" s="123"/>
      <c r="AC73225" s="123"/>
    </row>
    <row r="73226" spans="5:29" s="2" customFormat="1">
      <c r="E73226" s="120"/>
      <c r="M73226" s="120"/>
      <c r="N73226" s="120"/>
      <c r="U73226" s="121"/>
      <c r="V73226" s="122"/>
      <c r="W73226" s="123"/>
      <c r="AC73226" s="123"/>
    </row>
    <row r="73227" spans="5:29" s="2" customFormat="1">
      <c r="E73227" s="120"/>
      <c r="M73227" s="120"/>
      <c r="N73227" s="120"/>
      <c r="U73227" s="121"/>
      <c r="V73227" s="122"/>
      <c r="W73227" s="123"/>
      <c r="AC73227" s="123"/>
    </row>
    <row r="73228" spans="5:29" s="2" customFormat="1">
      <c r="E73228" s="120"/>
      <c r="M73228" s="120"/>
      <c r="N73228" s="120"/>
      <c r="U73228" s="121"/>
      <c r="V73228" s="122"/>
      <c r="W73228" s="123"/>
      <c r="AC73228" s="123"/>
    </row>
    <row r="73229" spans="5:29" s="2" customFormat="1">
      <c r="E73229" s="120"/>
      <c r="M73229" s="120"/>
      <c r="N73229" s="120"/>
      <c r="U73229" s="121"/>
      <c r="V73229" s="122"/>
      <c r="W73229" s="123"/>
      <c r="AC73229" s="123"/>
    </row>
    <row r="73230" spans="5:29" s="2" customFormat="1">
      <c r="E73230" s="120"/>
      <c r="M73230" s="120"/>
      <c r="N73230" s="120"/>
      <c r="U73230" s="121"/>
      <c r="V73230" s="122"/>
      <c r="W73230" s="123"/>
      <c r="AC73230" s="123"/>
    </row>
    <row r="73231" spans="5:29" s="2" customFormat="1">
      <c r="E73231" s="120"/>
      <c r="M73231" s="120"/>
      <c r="N73231" s="120"/>
      <c r="U73231" s="121"/>
      <c r="V73231" s="122"/>
      <c r="W73231" s="123"/>
      <c r="AC73231" s="123"/>
    </row>
    <row r="73232" spans="5:29" s="2" customFormat="1">
      <c r="E73232" s="120"/>
      <c r="M73232" s="120"/>
      <c r="N73232" s="120"/>
      <c r="U73232" s="121"/>
      <c r="V73232" s="122"/>
      <c r="W73232" s="123"/>
      <c r="AC73232" s="123"/>
    </row>
    <row r="73233" spans="5:29" s="2" customFormat="1">
      <c r="E73233" s="120"/>
      <c r="M73233" s="120"/>
      <c r="N73233" s="120"/>
      <c r="U73233" s="121"/>
      <c r="V73233" s="122"/>
      <c r="W73233" s="123"/>
      <c r="AC73233" s="123"/>
    </row>
    <row r="73234" spans="5:29" s="2" customFormat="1">
      <c r="E73234" s="120"/>
      <c r="M73234" s="120"/>
      <c r="N73234" s="120"/>
      <c r="U73234" s="121"/>
      <c r="V73234" s="122"/>
      <c r="W73234" s="123"/>
      <c r="AC73234" s="123"/>
    </row>
    <row r="73235" spans="5:29" s="2" customFormat="1">
      <c r="E73235" s="120"/>
      <c r="M73235" s="120"/>
      <c r="N73235" s="120"/>
      <c r="U73235" s="121"/>
      <c r="V73235" s="122"/>
      <c r="W73235" s="123"/>
      <c r="AC73235" s="123"/>
    </row>
    <row r="73236" spans="5:29" s="2" customFormat="1">
      <c r="E73236" s="120"/>
      <c r="M73236" s="120"/>
      <c r="N73236" s="120"/>
      <c r="U73236" s="121"/>
      <c r="V73236" s="122"/>
      <c r="W73236" s="123"/>
      <c r="AC73236" s="123"/>
    </row>
    <row r="73237" spans="5:29" s="2" customFormat="1">
      <c r="E73237" s="120"/>
      <c r="M73237" s="120"/>
      <c r="N73237" s="120"/>
      <c r="U73237" s="121"/>
      <c r="V73237" s="122"/>
      <c r="W73237" s="123"/>
      <c r="AC73237" s="123"/>
    </row>
    <row r="73238" spans="5:29" s="2" customFormat="1">
      <c r="E73238" s="120"/>
      <c r="M73238" s="120"/>
      <c r="N73238" s="120"/>
      <c r="U73238" s="121"/>
      <c r="V73238" s="122"/>
      <c r="W73238" s="123"/>
      <c r="AC73238" s="123"/>
    </row>
    <row r="73239" spans="5:29" s="2" customFormat="1">
      <c r="E73239" s="120"/>
      <c r="M73239" s="120"/>
      <c r="N73239" s="120"/>
      <c r="U73239" s="121"/>
      <c r="V73239" s="122"/>
      <c r="W73239" s="123"/>
      <c r="AC73239" s="123"/>
    </row>
    <row r="73240" spans="5:29" s="2" customFormat="1">
      <c r="E73240" s="120"/>
      <c r="M73240" s="120"/>
      <c r="N73240" s="120"/>
      <c r="U73240" s="121"/>
      <c r="V73240" s="122"/>
      <c r="W73240" s="123"/>
      <c r="AC73240" s="123"/>
    </row>
    <row r="73241" spans="5:29" s="2" customFormat="1">
      <c r="E73241" s="120"/>
      <c r="M73241" s="120"/>
      <c r="N73241" s="120"/>
      <c r="U73241" s="121"/>
      <c r="V73241" s="122"/>
      <c r="W73241" s="123"/>
      <c r="AC73241" s="123"/>
    </row>
    <row r="73242" spans="5:29" s="2" customFormat="1">
      <c r="E73242" s="120"/>
      <c r="M73242" s="120"/>
      <c r="N73242" s="120"/>
      <c r="U73242" s="121"/>
      <c r="V73242" s="122"/>
      <c r="W73242" s="123"/>
      <c r="AC73242" s="123"/>
    </row>
    <row r="73243" spans="5:29" s="2" customFormat="1">
      <c r="E73243" s="120"/>
      <c r="M73243" s="120"/>
      <c r="N73243" s="120"/>
      <c r="U73243" s="121"/>
      <c r="V73243" s="122"/>
      <c r="W73243" s="123"/>
      <c r="AC73243" s="123"/>
    </row>
    <row r="73244" spans="5:29" s="2" customFormat="1">
      <c r="E73244" s="120"/>
      <c r="M73244" s="120"/>
      <c r="N73244" s="120"/>
      <c r="U73244" s="121"/>
      <c r="V73244" s="122"/>
      <c r="W73244" s="123"/>
      <c r="AC73244" s="123"/>
    </row>
    <row r="73245" spans="5:29" s="2" customFormat="1">
      <c r="E73245" s="120"/>
      <c r="M73245" s="120"/>
      <c r="N73245" s="120"/>
      <c r="U73245" s="121"/>
      <c r="V73245" s="122"/>
      <c r="W73245" s="123"/>
      <c r="AC73245" s="123"/>
    </row>
    <row r="73246" spans="5:29" s="2" customFormat="1">
      <c r="E73246" s="120"/>
      <c r="M73246" s="120"/>
      <c r="N73246" s="120"/>
      <c r="U73246" s="121"/>
      <c r="V73246" s="122"/>
      <c r="W73246" s="123"/>
      <c r="AC73246" s="123"/>
    </row>
    <row r="73247" spans="5:29" s="2" customFormat="1">
      <c r="E73247" s="120"/>
      <c r="M73247" s="120"/>
      <c r="N73247" s="120"/>
      <c r="U73247" s="121"/>
      <c r="V73247" s="122"/>
      <c r="W73247" s="123"/>
      <c r="AC73247" s="123"/>
    </row>
    <row r="73248" spans="5:29" s="2" customFormat="1">
      <c r="E73248" s="120"/>
      <c r="M73248" s="120"/>
      <c r="N73248" s="120"/>
      <c r="U73248" s="121"/>
      <c r="V73248" s="122"/>
      <c r="W73248" s="123"/>
      <c r="AC73248" s="123"/>
    </row>
    <row r="73249" spans="5:29" s="2" customFormat="1">
      <c r="E73249" s="120"/>
      <c r="M73249" s="120"/>
      <c r="N73249" s="120"/>
      <c r="U73249" s="121"/>
      <c r="V73249" s="122"/>
      <c r="W73249" s="123"/>
      <c r="AC73249" s="123"/>
    </row>
    <row r="73250" spans="5:29" s="2" customFormat="1">
      <c r="E73250" s="120"/>
      <c r="M73250" s="120"/>
      <c r="N73250" s="120"/>
      <c r="U73250" s="121"/>
      <c r="V73250" s="122"/>
      <c r="W73250" s="123"/>
      <c r="AC73250" s="123"/>
    </row>
    <row r="73251" spans="5:29" s="2" customFormat="1">
      <c r="E73251" s="120"/>
      <c r="M73251" s="120"/>
      <c r="N73251" s="120"/>
      <c r="U73251" s="121"/>
      <c r="V73251" s="122"/>
      <c r="W73251" s="123"/>
      <c r="AC73251" s="123"/>
    </row>
    <row r="73252" spans="5:29" s="2" customFormat="1">
      <c r="E73252" s="120"/>
      <c r="M73252" s="120"/>
      <c r="N73252" s="120"/>
      <c r="U73252" s="121"/>
      <c r="V73252" s="122"/>
      <c r="W73252" s="123"/>
      <c r="AC73252" s="123"/>
    </row>
    <row r="73253" spans="5:29" s="2" customFormat="1">
      <c r="E73253" s="120"/>
      <c r="M73253" s="120"/>
      <c r="N73253" s="120"/>
      <c r="U73253" s="121"/>
      <c r="V73253" s="122"/>
      <c r="W73253" s="123"/>
      <c r="AC73253" s="123"/>
    </row>
    <row r="73254" spans="5:29" s="2" customFormat="1">
      <c r="E73254" s="120"/>
      <c r="M73254" s="120"/>
      <c r="N73254" s="120"/>
      <c r="U73254" s="121"/>
      <c r="V73254" s="122"/>
      <c r="W73254" s="123"/>
      <c r="AC73254" s="123"/>
    </row>
    <row r="73255" spans="5:29" s="2" customFormat="1">
      <c r="E73255" s="120"/>
      <c r="M73255" s="120"/>
      <c r="N73255" s="120"/>
      <c r="U73255" s="121"/>
      <c r="V73255" s="122"/>
      <c r="W73255" s="123"/>
      <c r="AC73255" s="123"/>
    </row>
    <row r="73256" spans="5:29" s="2" customFormat="1">
      <c r="E73256" s="120"/>
      <c r="M73256" s="120"/>
      <c r="N73256" s="120"/>
      <c r="U73256" s="121"/>
      <c r="V73256" s="122"/>
      <c r="W73256" s="123"/>
      <c r="AC73256" s="123"/>
    </row>
    <row r="73257" spans="5:29" s="2" customFormat="1">
      <c r="E73257" s="120"/>
      <c r="M73257" s="120"/>
      <c r="N73257" s="120"/>
      <c r="U73257" s="121"/>
      <c r="V73257" s="122"/>
      <c r="W73257" s="123"/>
      <c r="AC73257" s="123"/>
    </row>
    <row r="73258" spans="5:29" s="2" customFormat="1">
      <c r="E73258" s="120"/>
      <c r="M73258" s="120"/>
      <c r="N73258" s="120"/>
      <c r="U73258" s="121"/>
      <c r="V73258" s="122"/>
      <c r="W73258" s="123"/>
      <c r="AC73258" s="123"/>
    </row>
    <row r="73259" spans="5:29" s="2" customFormat="1">
      <c r="E73259" s="120"/>
      <c r="M73259" s="120"/>
      <c r="N73259" s="120"/>
      <c r="U73259" s="121"/>
      <c r="V73259" s="122"/>
      <c r="W73259" s="123"/>
      <c r="AC73259" s="123"/>
    </row>
    <row r="73260" spans="5:29" s="2" customFormat="1">
      <c r="E73260" s="120"/>
      <c r="M73260" s="120"/>
      <c r="N73260" s="120"/>
      <c r="U73260" s="121"/>
      <c r="V73260" s="122"/>
      <c r="W73260" s="123"/>
      <c r="AC73260" s="123"/>
    </row>
    <row r="73261" spans="5:29" s="2" customFormat="1">
      <c r="E73261" s="120"/>
      <c r="M73261" s="120"/>
      <c r="N73261" s="120"/>
      <c r="U73261" s="121"/>
      <c r="V73261" s="122"/>
      <c r="W73261" s="123"/>
      <c r="AC73261" s="123"/>
    </row>
    <row r="73262" spans="5:29" s="2" customFormat="1">
      <c r="E73262" s="120"/>
      <c r="M73262" s="120"/>
      <c r="N73262" s="120"/>
      <c r="U73262" s="121"/>
      <c r="V73262" s="122"/>
      <c r="W73262" s="123"/>
      <c r="AC73262" s="123"/>
    </row>
    <row r="73263" spans="5:29" s="2" customFormat="1">
      <c r="E73263" s="120"/>
      <c r="M73263" s="120"/>
      <c r="N73263" s="120"/>
      <c r="U73263" s="121"/>
      <c r="V73263" s="122"/>
      <c r="W73263" s="123"/>
      <c r="AC73263" s="123"/>
    </row>
    <row r="73264" spans="5:29" s="2" customFormat="1">
      <c r="E73264" s="120"/>
      <c r="M73264" s="120"/>
      <c r="N73264" s="120"/>
      <c r="U73264" s="121"/>
      <c r="V73264" s="122"/>
      <c r="W73264" s="123"/>
      <c r="AC73264" s="123"/>
    </row>
    <row r="73265" spans="5:29" s="2" customFormat="1">
      <c r="E73265" s="120"/>
      <c r="M73265" s="120"/>
      <c r="N73265" s="120"/>
      <c r="U73265" s="121"/>
      <c r="V73265" s="122"/>
      <c r="W73265" s="123"/>
      <c r="AC73265" s="123"/>
    </row>
    <row r="73266" spans="5:29" s="2" customFormat="1">
      <c r="E73266" s="120"/>
      <c r="M73266" s="120"/>
      <c r="N73266" s="120"/>
      <c r="U73266" s="121"/>
      <c r="V73266" s="122"/>
      <c r="W73266" s="123"/>
      <c r="AC73266" s="123"/>
    </row>
    <row r="73267" spans="5:29" s="2" customFormat="1">
      <c r="E73267" s="120"/>
      <c r="M73267" s="120"/>
      <c r="N73267" s="120"/>
      <c r="U73267" s="121"/>
      <c r="V73267" s="122"/>
      <c r="W73267" s="123"/>
      <c r="AC73267" s="123"/>
    </row>
    <row r="73268" spans="5:29" s="2" customFormat="1">
      <c r="E73268" s="120"/>
      <c r="M73268" s="120"/>
      <c r="N73268" s="120"/>
      <c r="U73268" s="121"/>
      <c r="V73268" s="122"/>
      <c r="W73268" s="123"/>
      <c r="AC73268" s="123"/>
    </row>
    <row r="73269" spans="5:29" s="2" customFormat="1">
      <c r="E73269" s="120"/>
      <c r="M73269" s="120"/>
      <c r="N73269" s="120"/>
      <c r="U73269" s="121"/>
      <c r="V73269" s="122"/>
      <c r="W73269" s="123"/>
      <c r="AC73269" s="123"/>
    </row>
    <row r="73270" spans="5:29" s="2" customFormat="1">
      <c r="E73270" s="120"/>
      <c r="M73270" s="120"/>
      <c r="N73270" s="120"/>
      <c r="U73270" s="121"/>
      <c r="V73270" s="122"/>
      <c r="W73270" s="123"/>
      <c r="AC73270" s="123"/>
    </row>
    <row r="73271" spans="5:29" s="2" customFormat="1">
      <c r="E73271" s="120"/>
      <c r="M73271" s="120"/>
      <c r="N73271" s="120"/>
      <c r="U73271" s="121"/>
      <c r="V73271" s="122"/>
      <c r="W73271" s="123"/>
      <c r="AC73271" s="123"/>
    </row>
    <row r="73272" spans="5:29" s="2" customFormat="1">
      <c r="E73272" s="120"/>
      <c r="M73272" s="120"/>
      <c r="N73272" s="120"/>
      <c r="U73272" s="121"/>
      <c r="V73272" s="122"/>
      <c r="W73272" s="123"/>
      <c r="AC73272" s="123"/>
    </row>
    <row r="73273" spans="5:29" s="2" customFormat="1">
      <c r="E73273" s="120"/>
      <c r="M73273" s="120"/>
      <c r="N73273" s="120"/>
      <c r="U73273" s="121"/>
      <c r="V73273" s="122"/>
      <c r="W73273" s="123"/>
      <c r="AC73273" s="123"/>
    </row>
    <row r="73274" spans="5:29" s="2" customFormat="1">
      <c r="E73274" s="120"/>
      <c r="M73274" s="120"/>
      <c r="N73274" s="120"/>
      <c r="U73274" s="121"/>
      <c r="V73274" s="122"/>
      <c r="W73274" s="123"/>
      <c r="AC73274" s="123"/>
    </row>
    <row r="73275" spans="5:29" s="2" customFormat="1">
      <c r="E73275" s="120"/>
      <c r="M73275" s="120"/>
      <c r="N73275" s="120"/>
      <c r="U73275" s="121"/>
      <c r="V73275" s="122"/>
      <c r="W73275" s="123"/>
      <c r="AC73275" s="123"/>
    </row>
    <row r="73276" spans="5:29" s="2" customFormat="1">
      <c r="E73276" s="120"/>
      <c r="M73276" s="120"/>
      <c r="N73276" s="120"/>
      <c r="U73276" s="121"/>
      <c r="V73276" s="122"/>
      <c r="W73276" s="123"/>
      <c r="AC73276" s="123"/>
    </row>
    <row r="73277" spans="5:29" s="2" customFormat="1">
      <c r="E73277" s="120"/>
      <c r="M73277" s="120"/>
      <c r="N73277" s="120"/>
      <c r="U73277" s="121"/>
      <c r="V73277" s="122"/>
      <c r="W73277" s="123"/>
      <c r="AC73277" s="123"/>
    </row>
    <row r="73278" spans="5:29" s="2" customFormat="1">
      <c r="E73278" s="120"/>
      <c r="M73278" s="120"/>
      <c r="N73278" s="120"/>
      <c r="U73278" s="121"/>
      <c r="V73278" s="122"/>
      <c r="W73278" s="123"/>
      <c r="AC73278" s="123"/>
    </row>
    <row r="73279" spans="5:29" s="2" customFormat="1">
      <c r="E73279" s="120"/>
      <c r="M73279" s="120"/>
      <c r="N73279" s="120"/>
      <c r="U73279" s="121"/>
      <c r="V73279" s="122"/>
      <c r="W73279" s="123"/>
      <c r="AC73279" s="123"/>
    </row>
    <row r="73280" spans="5:29" s="2" customFormat="1">
      <c r="E73280" s="120"/>
      <c r="M73280" s="120"/>
      <c r="N73280" s="120"/>
      <c r="U73280" s="121"/>
      <c r="V73280" s="122"/>
      <c r="W73280" s="123"/>
      <c r="AC73280" s="123"/>
    </row>
    <row r="73281" spans="5:29" s="2" customFormat="1">
      <c r="E73281" s="120"/>
      <c r="M73281" s="120"/>
      <c r="N73281" s="120"/>
      <c r="U73281" s="121"/>
      <c r="V73281" s="122"/>
      <c r="W73281" s="123"/>
      <c r="AC73281" s="123"/>
    </row>
    <row r="73282" spans="5:29" s="2" customFormat="1">
      <c r="E73282" s="120"/>
      <c r="M73282" s="120"/>
      <c r="N73282" s="120"/>
      <c r="U73282" s="121"/>
      <c r="V73282" s="122"/>
      <c r="W73282" s="123"/>
      <c r="AC73282" s="123"/>
    </row>
    <row r="73283" spans="5:29" s="2" customFormat="1">
      <c r="E73283" s="120"/>
      <c r="M73283" s="120"/>
      <c r="N73283" s="120"/>
      <c r="U73283" s="121"/>
      <c r="V73283" s="122"/>
      <c r="W73283" s="123"/>
      <c r="AC73283" s="123"/>
    </row>
    <row r="73284" spans="5:29" s="2" customFormat="1">
      <c r="E73284" s="120"/>
      <c r="M73284" s="120"/>
      <c r="N73284" s="120"/>
      <c r="U73284" s="121"/>
      <c r="V73284" s="122"/>
      <c r="W73284" s="123"/>
      <c r="AC73284" s="123"/>
    </row>
    <row r="73285" spans="5:29" s="2" customFormat="1">
      <c r="E73285" s="120"/>
      <c r="M73285" s="120"/>
      <c r="N73285" s="120"/>
      <c r="U73285" s="121"/>
      <c r="V73285" s="122"/>
      <c r="W73285" s="123"/>
      <c r="AC73285" s="123"/>
    </row>
    <row r="73286" spans="5:29" s="2" customFormat="1">
      <c r="E73286" s="120"/>
      <c r="M73286" s="120"/>
      <c r="N73286" s="120"/>
      <c r="U73286" s="121"/>
      <c r="V73286" s="122"/>
      <c r="W73286" s="123"/>
      <c r="AC73286" s="123"/>
    </row>
    <row r="73287" spans="5:29" s="2" customFormat="1">
      <c r="E73287" s="120"/>
      <c r="M73287" s="120"/>
      <c r="N73287" s="120"/>
      <c r="U73287" s="121"/>
      <c r="V73287" s="122"/>
      <c r="W73287" s="123"/>
      <c r="AC73287" s="123"/>
    </row>
    <row r="73288" spans="5:29" s="2" customFormat="1">
      <c r="E73288" s="120"/>
      <c r="M73288" s="120"/>
      <c r="N73288" s="120"/>
      <c r="U73288" s="121"/>
      <c r="V73288" s="122"/>
      <c r="W73288" s="123"/>
      <c r="AC73288" s="123"/>
    </row>
    <row r="73289" spans="5:29" s="2" customFormat="1">
      <c r="E73289" s="120"/>
      <c r="M73289" s="120"/>
      <c r="N73289" s="120"/>
      <c r="U73289" s="121"/>
      <c r="V73289" s="122"/>
      <c r="W73289" s="123"/>
      <c r="AC73289" s="123"/>
    </row>
    <row r="73290" spans="5:29" s="2" customFormat="1">
      <c r="E73290" s="120"/>
      <c r="M73290" s="120"/>
      <c r="N73290" s="120"/>
      <c r="U73290" s="121"/>
      <c r="V73290" s="122"/>
      <c r="W73290" s="123"/>
      <c r="AC73290" s="123"/>
    </row>
    <row r="73291" spans="5:29" s="2" customFormat="1">
      <c r="E73291" s="120"/>
      <c r="M73291" s="120"/>
      <c r="N73291" s="120"/>
      <c r="U73291" s="121"/>
      <c r="V73291" s="122"/>
      <c r="W73291" s="123"/>
      <c r="AC73291" s="123"/>
    </row>
    <row r="73292" spans="5:29" s="2" customFormat="1">
      <c r="E73292" s="120"/>
      <c r="M73292" s="120"/>
      <c r="N73292" s="120"/>
      <c r="U73292" s="121"/>
      <c r="V73292" s="122"/>
      <c r="W73292" s="123"/>
      <c r="AC73292" s="123"/>
    </row>
    <row r="73293" spans="5:29" s="2" customFormat="1">
      <c r="E73293" s="120"/>
      <c r="M73293" s="120"/>
      <c r="N73293" s="120"/>
      <c r="U73293" s="121"/>
      <c r="V73293" s="122"/>
      <c r="W73293" s="123"/>
      <c r="AC73293" s="123"/>
    </row>
    <row r="73294" spans="5:29" s="2" customFormat="1">
      <c r="E73294" s="120"/>
      <c r="M73294" s="120"/>
      <c r="N73294" s="120"/>
      <c r="U73294" s="121"/>
      <c r="V73294" s="122"/>
      <c r="W73294" s="123"/>
      <c r="AC73294" s="123"/>
    </row>
    <row r="73295" spans="5:29" s="2" customFormat="1">
      <c r="E73295" s="120"/>
      <c r="M73295" s="120"/>
      <c r="N73295" s="120"/>
      <c r="U73295" s="121"/>
      <c r="V73295" s="122"/>
      <c r="W73295" s="123"/>
      <c r="AC73295" s="123"/>
    </row>
    <row r="73296" spans="5:29" s="2" customFormat="1">
      <c r="E73296" s="120"/>
      <c r="M73296" s="120"/>
      <c r="N73296" s="120"/>
      <c r="U73296" s="121"/>
      <c r="V73296" s="122"/>
      <c r="W73296" s="123"/>
      <c r="AC73296" s="123"/>
    </row>
    <row r="73297" spans="5:29" s="2" customFormat="1">
      <c r="E73297" s="120"/>
      <c r="M73297" s="120"/>
      <c r="N73297" s="120"/>
      <c r="U73297" s="121"/>
      <c r="V73297" s="122"/>
      <c r="W73297" s="123"/>
      <c r="AC73297" s="123"/>
    </row>
    <row r="73298" spans="5:29" s="2" customFormat="1">
      <c r="E73298" s="120"/>
      <c r="M73298" s="120"/>
      <c r="N73298" s="120"/>
      <c r="U73298" s="121"/>
      <c r="V73298" s="122"/>
      <c r="W73298" s="123"/>
      <c r="AC73298" s="123"/>
    </row>
    <row r="73299" spans="5:29" s="2" customFormat="1">
      <c r="E73299" s="120"/>
      <c r="M73299" s="120"/>
      <c r="N73299" s="120"/>
      <c r="U73299" s="121"/>
      <c r="V73299" s="122"/>
      <c r="W73299" s="123"/>
      <c r="AC73299" s="123"/>
    </row>
    <row r="73300" spans="5:29" s="2" customFormat="1">
      <c r="E73300" s="120"/>
      <c r="M73300" s="120"/>
      <c r="N73300" s="120"/>
      <c r="U73300" s="121"/>
      <c r="V73300" s="122"/>
      <c r="W73300" s="123"/>
      <c r="AC73300" s="123"/>
    </row>
    <row r="73301" spans="5:29" s="2" customFormat="1">
      <c r="E73301" s="120"/>
      <c r="M73301" s="120"/>
      <c r="N73301" s="120"/>
      <c r="U73301" s="121"/>
      <c r="V73301" s="122"/>
      <c r="W73301" s="123"/>
      <c r="AC73301" s="123"/>
    </row>
    <row r="73302" spans="5:29" s="2" customFormat="1">
      <c r="E73302" s="120"/>
      <c r="M73302" s="120"/>
      <c r="N73302" s="120"/>
      <c r="U73302" s="121"/>
      <c r="V73302" s="122"/>
      <c r="W73302" s="123"/>
      <c r="AC73302" s="123"/>
    </row>
    <row r="73303" spans="5:29" s="2" customFormat="1">
      <c r="E73303" s="120"/>
      <c r="M73303" s="120"/>
      <c r="N73303" s="120"/>
      <c r="U73303" s="121"/>
      <c r="V73303" s="122"/>
      <c r="W73303" s="123"/>
      <c r="AC73303" s="123"/>
    </row>
    <row r="73304" spans="5:29" s="2" customFormat="1">
      <c r="E73304" s="120"/>
      <c r="M73304" s="120"/>
      <c r="N73304" s="120"/>
      <c r="U73304" s="121"/>
      <c r="V73304" s="122"/>
      <c r="W73304" s="123"/>
      <c r="AC73304" s="123"/>
    </row>
    <row r="73305" spans="5:29" s="2" customFormat="1">
      <c r="E73305" s="120"/>
      <c r="M73305" s="120"/>
      <c r="N73305" s="120"/>
      <c r="U73305" s="121"/>
      <c r="V73305" s="122"/>
      <c r="W73305" s="123"/>
      <c r="AC73305" s="123"/>
    </row>
    <row r="73306" spans="5:29" s="2" customFormat="1">
      <c r="E73306" s="120"/>
      <c r="M73306" s="120"/>
      <c r="N73306" s="120"/>
      <c r="U73306" s="121"/>
      <c r="V73306" s="122"/>
      <c r="W73306" s="123"/>
      <c r="AC73306" s="123"/>
    </row>
    <row r="73307" spans="5:29" s="2" customFormat="1">
      <c r="E73307" s="120"/>
      <c r="M73307" s="120"/>
      <c r="N73307" s="120"/>
      <c r="U73307" s="121"/>
      <c r="V73307" s="122"/>
      <c r="W73307" s="123"/>
      <c r="AC73307" s="123"/>
    </row>
    <row r="73308" spans="5:29" s="2" customFormat="1">
      <c r="E73308" s="120"/>
      <c r="M73308" s="120"/>
      <c r="N73308" s="120"/>
      <c r="U73308" s="121"/>
      <c r="V73308" s="122"/>
      <c r="W73308" s="123"/>
      <c r="AC73308" s="123"/>
    </row>
    <row r="73309" spans="5:29" s="2" customFormat="1">
      <c r="E73309" s="120"/>
      <c r="M73309" s="120"/>
      <c r="N73309" s="120"/>
      <c r="U73309" s="121"/>
      <c r="V73309" s="122"/>
      <c r="W73309" s="123"/>
      <c r="AC73309" s="123"/>
    </row>
    <row r="73310" spans="5:29" s="2" customFormat="1">
      <c r="E73310" s="120"/>
      <c r="M73310" s="120"/>
      <c r="N73310" s="120"/>
      <c r="U73310" s="121"/>
      <c r="V73310" s="122"/>
      <c r="W73310" s="123"/>
      <c r="AC73310" s="123"/>
    </row>
    <row r="73311" spans="5:29" s="2" customFormat="1">
      <c r="E73311" s="120"/>
      <c r="M73311" s="120"/>
      <c r="N73311" s="120"/>
      <c r="U73311" s="121"/>
      <c r="V73311" s="122"/>
      <c r="W73311" s="123"/>
      <c r="AC73311" s="123"/>
    </row>
    <row r="73312" spans="5:29" s="2" customFormat="1">
      <c r="E73312" s="120"/>
      <c r="M73312" s="120"/>
      <c r="N73312" s="120"/>
      <c r="U73312" s="121"/>
      <c r="V73312" s="122"/>
      <c r="W73312" s="123"/>
      <c r="AC73312" s="123"/>
    </row>
    <row r="73313" spans="5:29" s="2" customFormat="1">
      <c r="E73313" s="120"/>
      <c r="M73313" s="120"/>
      <c r="N73313" s="120"/>
      <c r="U73313" s="121"/>
      <c r="V73313" s="122"/>
      <c r="W73313" s="123"/>
      <c r="AC73313" s="123"/>
    </row>
    <row r="73314" spans="5:29" s="2" customFormat="1">
      <c r="E73314" s="120"/>
      <c r="M73314" s="120"/>
      <c r="N73314" s="120"/>
      <c r="U73314" s="121"/>
      <c r="V73314" s="122"/>
      <c r="W73314" s="123"/>
      <c r="AC73314" s="123"/>
    </row>
    <row r="73315" spans="5:29" s="2" customFormat="1">
      <c r="E73315" s="120"/>
      <c r="M73315" s="120"/>
      <c r="N73315" s="120"/>
      <c r="U73315" s="121"/>
      <c r="V73315" s="122"/>
      <c r="W73315" s="123"/>
      <c r="AC73315" s="123"/>
    </row>
    <row r="73316" spans="5:29" s="2" customFormat="1">
      <c r="E73316" s="120"/>
      <c r="M73316" s="120"/>
      <c r="N73316" s="120"/>
      <c r="U73316" s="121"/>
      <c r="V73316" s="122"/>
      <c r="W73316" s="123"/>
      <c r="AC73316" s="123"/>
    </row>
    <row r="73317" spans="5:29" s="2" customFormat="1">
      <c r="E73317" s="120"/>
      <c r="M73317" s="120"/>
      <c r="N73317" s="120"/>
      <c r="U73317" s="121"/>
      <c r="V73317" s="122"/>
      <c r="W73317" s="123"/>
      <c r="AC73317" s="123"/>
    </row>
    <row r="73318" spans="5:29" s="2" customFormat="1">
      <c r="E73318" s="120"/>
      <c r="M73318" s="120"/>
      <c r="N73318" s="120"/>
      <c r="U73318" s="121"/>
      <c r="V73318" s="122"/>
      <c r="W73318" s="123"/>
      <c r="AC73318" s="123"/>
    </row>
    <row r="73319" spans="5:29" s="2" customFormat="1">
      <c r="E73319" s="120"/>
      <c r="M73319" s="120"/>
      <c r="N73319" s="120"/>
      <c r="U73319" s="121"/>
      <c r="V73319" s="122"/>
      <c r="W73319" s="123"/>
      <c r="AC73319" s="123"/>
    </row>
    <row r="73320" spans="5:29" s="2" customFormat="1">
      <c r="E73320" s="120"/>
      <c r="M73320" s="120"/>
      <c r="N73320" s="120"/>
      <c r="U73320" s="121"/>
      <c r="V73320" s="122"/>
      <c r="W73320" s="123"/>
      <c r="AC73320" s="123"/>
    </row>
    <row r="73321" spans="5:29" s="2" customFormat="1">
      <c r="E73321" s="120"/>
      <c r="M73321" s="120"/>
      <c r="N73321" s="120"/>
      <c r="U73321" s="121"/>
      <c r="V73321" s="122"/>
      <c r="W73321" s="123"/>
      <c r="AC73321" s="123"/>
    </row>
    <row r="73322" spans="5:29" s="2" customFormat="1">
      <c r="E73322" s="120"/>
      <c r="M73322" s="120"/>
      <c r="N73322" s="120"/>
      <c r="U73322" s="121"/>
      <c r="V73322" s="122"/>
      <c r="W73322" s="123"/>
      <c r="AC73322" s="123"/>
    </row>
    <row r="73323" spans="5:29" s="2" customFormat="1">
      <c r="E73323" s="120"/>
      <c r="M73323" s="120"/>
      <c r="N73323" s="120"/>
      <c r="U73323" s="121"/>
      <c r="V73323" s="122"/>
      <c r="W73323" s="123"/>
      <c r="AC73323" s="123"/>
    </row>
    <row r="73324" spans="5:29" s="2" customFormat="1">
      <c r="E73324" s="120"/>
      <c r="M73324" s="120"/>
      <c r="N73324" s="120"/>
      <c r="U73324" s="121"/>
      <c r="V73324" s="122"/>
      <c r="W73324" s="123"/>
      <c r="AC73324" s="123"/>
    </row>
    <row r="73325" spans="5:29" s="2" customFormat="1">
      <c r="E73325" s="120"/>
      <c r="M73325" s="120"/>
      <c r="N73325" s="120"/>
      <c r="U73325" s="121"/>
      <c r="V73325" s="122"/>
      <c r="W73325" s="123"/>
      <c r="AC73325" s="123"/>
    </row>
    <row r="73326" spans="5:29" s="2" customFormat="1">
      <c r="E73326" s="120"/>
      <c r="M73326" s="120"/>
      <c r="N73326" s="120"/>
      <c r="U73326" s="121"/>
      <c r="V73326" s="122"/>
      <c r="W73326" s="123"/>
      <c r="AC73326" s="123"/>
    </row>
    <row r="73327" spans="5:29" s="2" customFormat="1">
      <c r="E73327" s="120"/>
      <c r="M73327" s="120"/>
      <c r="N73327" s="120"/>
      <c r="U73327" s="121"/>
      <c r="V73327" s="122"/>
      <c r="W73327" s="123"/>
      <c r="AC73327" s="123"/>
    </row>
    <row r="73328" spans="5:29" s="2" customFormat="1">
      <c r="E73328" s="120"/>
      <c r="M73328" s="120"/>
      <c r="N73328" s="120"/>
      <c r="U73328" s="121"/>
      <c r="V73328" s="122"/>
      <c r="W73328" s="123"/>
      <c r="AC73328" s="123"/>
    </row>
    <row r="73329" spans="5:29" s="2" customFormat="1">
      <c r="E73329" s="120"/>
      <c r="M73329" s="120"/>
      <c r="N73329" s="120"/>
      <c r="U73329" s="121"/>
      <c r="V73329" s="122"/>
      <c r="W73329" s="123"/>
      <c r="AC73329" s="123"/>
    </row>
    <row r="73330" spans="5:29" s="2" customFormat="1">
      <c r="E73330" s="120"/>
      <c r="M73330" s="120"/>
      <c r="N73330" s="120"/>
      <c r="U73330" s="121"/>
      <c r="V73330" s="122"/>
      <c r="W73330" s="123"/>
      <c r="AC73330" s="123"/>
    </row>
    <row r="73331" spans="5:29" s="2" customFormat="1">
      <c r="E73331" s="120"/>
      <c r="M73331" s="120"/>
      <c r="N73331" s="120"/>
      <c r="U73331" s="121"/>
      <c r="V73331" s="122"/>
      <c r="W73331" s="123"/>
      <c r="AC73331" s="123"/>
    </row>
    <row r="73332" spans="5:29" s="2" customFormat="1">
      <c r="E73332" s="120"/>
      <c r="M73332" s="120"/>
      <c r="N73332" s="120"/>
      <c r="U73332" s="121"/>
      <c r="V73332" s="122"/>
      <c r="W73332" s="123"/>
      <c r="AC73332" s="123"/>
    </row>
    <row r="73333" spans="5:29" s="2" customFormat="1">
      <c r="E73333" s="120"/>
      <c r="M73333" s="120"/>
      <c r="N73333" s="120"/>
      <c r="U73333" s="121"/>
      <c r="V73333" s="122"/>
      <c r="W73333" s="123"/>
      <c r="AC73333" s="123"/>
    </row>
    <row r="73334" spans="5:29" s="2" customFormat="1">
      <c r="E73334" s="120"/>
      <c r="M73334" s="120"/>
      <c r="N73334" s="120"/>
      <c r="U73334" s="121"/>
      <c r="V73334" s="122"/>
      <c r="W73334" s="123"/>
      <c r="AC73334" s="123"/>
    </row>
    <row r="73335" spans="5:29" s="2" customFormat="1">
      <c r="E73335" s="120"/>
      <c r="M73335" s="120"/>
      <c r="N73335" s="120"/>
      <c r="U73335" s="121"/>
      <c r="V73335" s="122"/>
      <c r="W73335" s="123"/>
      <c r="AC73335" s="123"/>
    </row>
    <row r="73336" spans="5:29" s="2" customFormat="1">
      <c r="E73336" s="120"/>
      <c r="M73336" s="120"/>
      <c r="N73336" s="120"/>
      <c r="U73336" s="121"/>
      <c r="V73336" s="122"/>
      <c r="W73336" s="123"/>
      <c r="AC73336" s="123"/>
    </row>
    <row r="73337" spans="5:29" s="2" customFormat="1">
      <c r="E73337" s="120"/>
      <c r="M73337" s="120"/>
      <c r="N73337" s="120"/>
      <c r="U73337" s="121"/>
      <c r="V73337" s="122"/>
      <c r="W73337" s="123"/>
      <c r="AC73337" s="123"/>
    </row>
    <row r="73338" spans="5:29" s="2" customFormat="1">
      <c r="E73338" s="120"/>
      <c r="M73338" s="120"/>
      <c r="N73338" s="120"/>
      <c r="U73338" s="121"/>
      <c r="V73338" s="122"/>
      <c r="W73338" s="123"/>
      <c r="AC73338" s="123"/>
    </row>
    <row r="73339" spans="5:29" s="2" customFormat="1">
      <c r="E73339" s="120"/>
      <c r="M73339" s="120"/>
      <c r="N73339" s="120"/>
      <c r="U73339" s="121"/>
      <c r="V73339" s="122"/>
      <c r="W73339" s="123"/>
      <c r="AC73339" s="123"/>
    </row>
    <row r="73340" spans="5:29" s="2" customFormat="1">
      <c r="E73340" s="120"/>
      <c r="M73340" s="120"/>
      <c r="N73340" s="120"/>
      <c r="U73340" s="121"/>
      <c r="V73340" s="122"/>
      <c r="W73340" s="123"/>
      <c r="AC73340" s="123"/>
    </row>
    <row r="73341" spans="5:29" s="2" customFormat="1">
      <c r="E73341" s="120"/>
      <c r="M73341" s="120"/>
      <c r="N73341" s="120"/>
      <c r="U73341" s="121"/>
      <c r="V73341" s="122"/>
      <c r="W73341" s="123"/>
      <c r="AC73341" s="123"/>
    </row>
    <row r="73342" spans="5:29" s="2" customFormat="1">
      <c r="E73342" s="120"/>
      <c r="M73342" s="120"/>
      <c r="N73342" s="120"/>
      <c r="U73342" s="121"/>
      <c r="V73342" s="122"/>
      <c r="W73342" s="123"/>
      <c r="AC73342" s="123"/>
    </row>
    <row r="73343" spans="5:29" s="2" customFormat="1">
      <c r="E73343" s="120"/>
      <c r="M73343" s="120"/>
      <c r="N73343" s="120"/>
      <c r="U73343" s="121"/>
      <c r="V73343" s="122"/>
      <c r="W73343" s="123"/>
      <c r="AC73343" s="123"/>
    </row>
    <row r="73344" spans="5:29" s="2" customFormat="1">
      <c r="E73344" s="120"/>
      <c r="M73344" s="120"/>
      <c r="N73344" s="120"/>
      <c r="U73344" s="121"/>
      <c r="V73344" s="122"/>
      <c r="W73344" s="123"/>
      <c r="AC73344" s="123"/>
    </row>
    <row r="73345" spans="5:29" s="2" customFormat="1">
      <c r="E73345" s="120"/>
      <c r="M73345" s="120"/>
      <c r="N73345" s="120"/>
      <c r="U73345" s="121"/>
      <c r="V73345" s="122"/>
      <c r="W73345" s="123"/>
      <c r="AC73345" s="123"/>
    </row>
    <row r="73346" spans="5:29" s="2" customFormat="1">
      <c r="E73346" s="120"/>
      <c r="M73346" s="120"/>
      <c r="N73346" s="120"/>
      <c r="U73346" s="121"/>
      <c r="V73346" s="122"/>
      <c r="W73346" s="123"/>
      <c r="AC73346" s="123"/>
    </row>
    <row r="73347" spans="5:29" s="2" customFormat="1">
      <c r="E73347" s="120"/>
      <c r="M73347" s="120"/>
      <c r="N73347" s="120"/>
      <c r="U73347" s="121"/>
      <c r="V73347" s="122"/>
      <c r="W73347" s="123"/>
      <c r="AC73347" s="123"/>
    </row>
    <row r="73348" spans="5:29" s="2" customFormat="1">
      <c r="E73348" s="120"/>
      <c r="M73348" s="120"/>
      <c r="N73348" s="120"/>
      <c r="U73348" s="121"/>
      <c r="V73348" s="122"/>
      <c r="W73348" s="123"/>
      <c r="AC73348" s="123"/>
    </row>
    <row r="73349" spans="5:29" s="2" customFormat="1">
      <c r="E73349" s="120"/>
      <c r="M73349" s="120"/>
      <c r="N73349" s="120"/>
      <c r="U73349" s="121"/>
      <c r="V73349" s="122"/>
      <c r="W73349" s="123"/>
      <c r="AC73349" s="123"/>
    </row>
    <row r="73350" spans="5:29" s="2" customFormat="1">
      <c r="E73350" s="120"/>
      <c r="M73350" s="120"/>
      <c r="N73350" s="120"/>
      <c r="U73350" s="121"/>
      <c r="V73350" s="122"/>
      <c r="W73350" s="123"/>
      <c r="AC73350" s="123"/>
    </row>
    <row r="73351" spans="5:29" s="2" customFormat="1">
      <c r="E73351" s="120"/>
      <c r="M73351" s="120"/>
      <c r="N73351" s="120"/>
      <c r="U73351" s="121"/>
      <c r="V73351" s="122"/>
      <c r="W73351" s="123"/>
      <c r="AC73351" s="123"/>
    </row>
    <row r="73352" spans="5:29" s="2" customFormat="1">
      <c r="E73352" s="120"/>
      <c r="M73352" s="120"/>
      <c r="N73352" s="120"/>
      <c r="U73352" s="121"/>
      <c r="V73352" s="122"/>
      <c r="W73352" s="123"/>
      <c r="AC73352" s="123"/>
    </row>
    <row r="73353" spans="5:29" s="2" customFormat="1">
      <c r="E73353" s="120"/>
      <c r="M73353" s="120"/>
      <c r="N73353" s="120"/>
      <c r="U73353" s="121"/>
      <c r="V73353" s="122"/>
      <c r="W73353" s="123"/>
      <c r="AC73353" s="123"/>
    </row>
    <row r="73354" spans="5:29" s="2" customFormat="1">
      <c r="E73354" s="120"/>
      <c r="M73354" s="120"/>
      <c r="N73354" s="120"/>
      <c r="U73354" s="121"/>
      <c r="V73354" s="122"/>
      <c r="W73354" s="123"/>
      <c r="AC73354" s="123"/>
    </row>
    <row r="73355" spans="5:29" s="2" customFormat="1">
      <c r="E73355" s="120"/>
      <c r="M73355" s="120"/>
      <c r="N73355" s="120"/>
      <c r="U73355" s="121"/>
      <c r="V73355" s="122"/>
      <c r="W73355" s="123"/>
      <c r="AC73355" s="123"/>
    </row>
    <row r="73356" spans="5:29" s="2" customFormat="1">
      <c r="E73356" s="120"/>
      <c r="M73356" s="120"/>
      <c r="N73356" s="120"/>
      <c r="U73356" s="121"/>
      <c r="V73356" s="122"/>
      <c r="W73356" s="123"/>
      <c r="AC73356" s="123"/>
    </row>
    <row r="73357" spans="5:29" s="2" customFormat="1">
      <c r="E73357" s="120"/>
      <c r="M73357" s="120"/>
      <c r="N73357" s="120"/>
      <c r="U73357" s="121"/>
      <c r="V73357" s="122"/>
      <c r="W73357" s="123"/>
      <c r="AC73357" s="123"/>
    </row>
    <row r="73358" spans="5:29" s="2" customFormat="1">
      <c r="E73358" s="120"/>
      <c r="M73358" s="120"/>
      <c r="N73358" s="120"/>
      <c r="U73358" s="121"/>
      <c r="V73358" s="122"/>
      <c r="W73358" s="123"/>
      <c r="AC73358" s="123"/>
    </row>
    <row r="73359" spans="5:29" s="2" customFormat="1">
      <c r="E73359" s="120"/>
      <c r="M73359" s="120"/>
      <c r="N73359" s="120"/>
      <c r="U73359" s="121"/>
      <c r="V73359" s="122"/>
      <c r="W73359" s="123"/>
      <c r="AC73359" s="123"/>
    </row>
    <row r="73360" spans="5:29" s="2" customFormat="1">
      <c r="E73360" s="120"/>
      <c r="M73360" s="120"/>
      <c r="N73360" s="120"/>
      <c r="U73360" s="121"/>
      <c r="V73360" s="122"/>
      <c r="W73360" s="123"/>
      <c r="AC73360" s="123"/>
    </row>
    <row r="73361" spans="5:29" s="2" customFormat="1">
      <c r="E73361" s="120"/>
      <c r="M73361" s="120"/>
      <c r="N73361" s="120"/>
      <c r="U73361" s="121"/>
      <c r="V73361" s="122"/>
      <c r="W73361" s="123"/>
      <c r="AC73361" s="123"/>
    </row>
    <row r="73362" spans="5:29" s="2" customFormat="1">
      <c r="E73362" s="120"/>
      <c r="M73362" s="120"/>
      <c r="N73362" s="120"/>
      <c r="U73362" s="121"/>
      <c r="V73362" s="122"/>
      <c r="W73362" s="123"/>
      <c r="AC73362" s="123"/>
    </row>
    <row r="73363" spans="5:29" s="2" customFormat="1">
      <c r="E73363" s="120"/>
      <c r="M73363" s="120"/>
      <c r="N73363" s="120"/>
      <c r="U73363" s="121"/>
      <c r="V73363" s="122"/>
      <c r="W73363" s="123"/>
      <c r="AC73363" s="123"/>
    </row>
    <row r="73364" spans="5:29" s="2" customFormat="1">
      <c r="E73364" s="120"/>
      <c r="M73364" s="120"/>
      <c r="N73364" s="120"/>
      <c r="U73364" s="121"/>
      <c r="V73364" s="122"/>
      <c r="W73364" s="123"/>
      <c r="AC73364" s="123"/>
    </row>
    <row r="73365" spans="5:29" s="2" customFormat="1">
      <c r="E73365" s="120"/>
      <c r="M73365" s="120"/>
      <c r="N73365" s="120"/>
      <c r="U73365" s="121"/>
      <c r="V73365" s="122"/>
      <c r="W73365" s="123"/>
      <c r="AC73365" s="123"/>
    </row>
    <row r="73366" spans="5:29" s="2" customFormat="1">
      <c r="E73366" s="120"/>
      <c r="M73366" s="120"/>
      <c r="N73366" s="120"/>
      <c r="U73366" s="121"/>
      <c r="V73366" s="122"/>
      <c r="W73366" s="123"/>
      <c r="AC73366" s="123"/>
    </row>
    <row r="73367" spans="5:29" s="2" customFormat="1">
      <c r="E73367" s="120"/>
      <c r="M73367" s="120"/>
      <c r="N73367" s="120"/>
      <c r="U73367" s="121"/>
      <c r="V73367" s="122"/>
      <c r="W73367" s="123"/>
      <c r="AC73367" s="123"/>
    </row>
    <row r="73368" spans="5:29" s="2" customFormat="1">
      <c r="E73368" s="120"/>
      <c r="M73368" s="120"/>
      <c r="N73368" s="120"/>
      <c r="U73368" s="121"/>
      <c r="V73368" s="122"/>
      <c r="W73368" s="123"/>
      <c r="AC73368" s="123"/>
    </row>
    <row r="73369" spans="5:29" s="2" customFormat="1">
      <c r="E73369" s="120"/>
      <c r="M73369" s="120"/>
      <c r="N73369" s="120"/>
      <c r="U73369" s="121"/>
      <c r="V73369" s="122"/>
      <c r="W73369" s="123"/>
      <c r="AC73369" s="123"/>
    </row>
    <row r="73370" spans="5:29" s="2" customFormat="1">
      <c r="E73370" s="120"/>
      <c r="M73370" s="120"/>
      <c r="N73370" s="120"/>
      <c r="U73370" s="121"/>
      <c r="V73370" s="122"/>
      <c r="W73370" s="123"/>
      <c r="AC73370" s="123"/>
    </row>
    <row r="73371" spans="5:29" s="2" customFormat="1">
      <c r="E73371" s="120"/>
      <c r="M73371" s="120"/>
      <c r="N73371" s="120"/>
      <c r="U73371" s="121"/>
      <c r="V73371" s="122"/>
      <c r="W73371" s="123"/>
      <c r="AC73371" s="123"/>
    </row>
    <row r="73372" spans="5:29" s="2" customFormat="1">
      <c r="E73372" s="120"/>
      <c r="M73372" s="120"/>
      <c r="N73372" s="120"/>
      <c r="U73372" s="121"/>
      <c r="V73372" s="122"/>
      <c r="W73372" s="123"/>
      <c r="AC73372" s="123"/>
    </row>
    <row r="73373" spans="5:29" s="2" customFormat="1">
      <c r="E73373" s="120"/>
      <c r="M73373" s="120"/>
      <c r="N73373" s="120"/>
      <c r="U73373" s="121"/>
      <c r="V73373" s="122"/>
      <c r="W73373" s="123"/>
      <c r="AC73373" s="123"/>
    </row>
    <row r="73374" spans="5:29" s="2" customFormat="1">
      <c r="E73374" s="120"/>
      <c r="M73374" s="120"/>
      <c r="N73374" s="120"/>
      <c r="U73374" s="121"/>
      <c r="V73374" s="122"/>
      <c r="W73374" s="123"/>
      <c r="AC73374" s="123"/>
    </row>
    <row r="73375" spans="5:29" s="2" customFormat="1">
      <c r="E73375" s="120"/>
      <c r="M73375" s="120"/>
      <c r="N73375" s="120"/>
      <c r="U73375" s="121"/>
      <c r="V73375" s="122"/>
      <c r="W73375" s="123"/>
      <c r="AC73375" s="123"/>
    </row>
    <row r="73376" spans="5:29" s="2" customFormat="1">
      <c r="E73376" s="120"/>
      <c r="M73376" s="120"/>
      <c r="N73376" s="120"/>
      <c r="U73376" s="121"/>
      <c r="V73376" s="122"/>
      <c r="W73376" s="123"/>
      <c r="AC73376" s="123"/>
    </row>
    <row r="73377" spans="5:29" s="2" customFormat="1">
      <c r="E73377" s="120"/>
      <c r="M73377" s="120"/>
      <c r="N73377" s="120"/>
      <c r="U73377" s="121"/>
      <c r="V73377" s="122"/>
      <c r="W73377" s="123"/>
      <c r="AC73377" s="123"/>
    </row>
    <row r="73378" spans="5:29" s="2" customFormat="1">
      <c r="E73378" s="120"/>
      <c r="M73378" s="120"/>
      <c r="N73378" s="120"/>
      <c r="U73378" s="121"/>
      <c r="V73378" s="122"/>
      <c r="W73378" s="123"/>
      <c r="AC73378" s="123"/>
    </row>
    <row r="73379" spans="5:29" s="2" customFormat="1">
      <c r="E73379" s="120"/>
      <c r="M73379" s="120"/>
      <c r="N73379" s="120"/>
      <c r="U73379" s="121"/>
      <c r="V73379" s="122"/>
      <c r="W73379" s="123"/>
      <c r="AC73379" s="123"/>
    </row>
    <row r="73380" spans="5:29" s="2" customFormat="1">
      <c r="E73380" s="120"/>
      <c r="M73380" s="120"/>
      <c r="N73380" s="120"/>
      <c r="U73380" s="121"/>
      <c r="V73380" s="122"/>
      <c r="W73380" s="123"/>
      <c r="AC73380" s="123"/>
    </row>
    <row r="73381" spans="5:29" s="2" customFormat="1">
      <c r="E73381" s="120"/>
      <c r="M73381" s="120"/>
      <c r="N73381" s="120"/>
      <c r="U73381" s="121"/>
      <c r="V73381" s="122"/>
      <c r="W73381" s="123"/>
      <c r="AC73381" s="123"/>
    </row>
    <row r="73382" spans="5:29" s="2" customFormat="1">
      <c r="E73382" s="120"/>
      <c r="M73382" s="120"/>
      <c r="N73382" s="120"/>
      <c r="U73382" s="121"/>
      <c r="V73382" s="122"/>
      <c r="W73382" s="123"/>
      <c r="AC73382" s="123"/>
    </row>
    <row r="73383" spans="5:29" s="2" customFormat="1">
      <c r="E73383" s="120"/>
      <c r="M73383" s="120"/>
      <c r="N73383" s="120"/>
      <c r="U73383" s="121"/>
      <c r="V73383" s="122"/>
      <c r="W73383" s="123"/>
      <c r="AC73383" s="123"/>
    </row>
    <row r="73384" spans="5:29" s="2" customFormat="1">
      <c r="E73384" s="120"/>
      <c r="M73384" s="120"/>
      <c r="N73384" s="120"/>
      <c r="U73384" s="121"/>
      <c r="V73384" s="122"/>
      <c r="W73384" s="123"/>
      <c r="AC73384" s="123"/>
    </row>
    <row r="73385" spans="5:29" s="2" customFormat="1">
      <c r="E73385" s="120"/>
      <c r="M73385" s="120"/>
      <c r="N73385" s="120"/>
      <c r="U73385" s="121"/>
      <c r="V73385" s="122"/>
      <c r="W73385" s="123"/>
      <c r="AC73385" s="123"/>
    </row>
    <row r="73386" spans="5:29" s="2" customFormat="1">
      <c r="E73386" s="120"/>
      <c r="M73386" s="120"/>
      <c r="N73386" s="120"/>
      <c r="U73386" s="121"/>
      <c r="V73386" s="122"/>
      <c r="W73386" s="123"/>
      <c r="AC73386" s="123"/>
    </row>
    <row r="73387" spans="5:29" s="2" customFormat="1">
      <c r="E73387" s="120"/>
      <c r="M73387" s="120"/>
      <c r="N73387" s="120"/>
      <c r="U73387" s="121"/>
      <c r="V73387" s="122"/>
      <c r="W73387" s="123"/>
      <c r="AC73387" s="123"/>
    </row>
    <row r="73388" spans="5:29" s="2" customFormat="1">
      <c r="E73388" s="120"/>
      <c r="M73388" s="120"/>
      <c r="N73388" s="120"/>
      <c r="U73388" s="121"/>
      <c r="V73388" s="122"/>
      <c r="W73388" s="123"/>
      <c r="AC73388" s="123"/>
    </row>
    <row r="73389" spans="5:29" s="2" customFormat="1">
      <c r="E73389" s="120"/>
      <c r="M73389" s="120"/>
      <c r="N73389" s="120"/>
      <c r="U73389" s="121"/>
      <c r="V73389" s="122"/>
      <c r="W73389" s="123"/>
      <c r="AC73389" s="123"/>
    </row>
    <row r="73390" spans="5:29" s="2" customFormat="1">
      <c r="E73390" s="120"/>
      <c r="M73390" s="120"/>
      <c r="N73390" s="120"/>
      <c r="U73390" s="121"/>
      <c r="V73390" s="122"/>
      <c r="W73390" s="123"/>
      <c r="AC73390" s="123"/>
    </row>
    <row r="73391" spans="5:29" s="2" customFormat="1">
      <c r="E73391" s="120"/>
      <c r="M73391" s="120"/>
      <c r="N73391" s="120"/>
      <c r="U73391" s="121"/>
      <c r="V73391" s="122"/>
      <c r="W73391" s="123"/>
      <c r="AC73391" s="123"/>
    </row>
    <row r="73392" spans="5:29" s="2" customFormat="1">
      <c r="E73392" s="120"/>
      <c r="M73392" s="120"/>
      <c r="N73392" s="120"/>
      <c r="U73392" s="121"/>
      <c r="V73392" s="122"/>
      <c r="W73392" s="123"/>
      <c r="AC73392" s="123"/>
    </row>
    <row r="73393" spans="5:29" s="2" customFormat="1">
      <c r="E73393" s="120"/>
      <c r="M73393" s="120"/>
      <c r="N73393" s="120"/>
      <c r="U73393" s="121"/>
      <c r="V73393" s="122"/>
      <c r="W73393" s="123"/>
      <c r="AC73393" s="123"/>
    </row>
    <row r="73394" spans="5:29" s="2" customFormat="1">
      <c r="E73394" s="120"/>
      <c r="M73394" s="120"/>
      <c r="N73394" s="120"/>
      <c r="U73394" s="121"/>
      <c r="V73394" s="122"/>
      <c r="W73394" s="123"/>
      <c r="AC73394" s="123"/>
    </row>
    <row r="73395" spans="5:29" s="2" customFormat="1">
      <c r="E73395" s="120"/>
      <c r="M73395" s="120"/>
      <c r="N73395" s="120"/>
      <c r="U73395" s="121"/>
      <c r="V73395" s="122"/>
      <c r="W73395" s="123"/>
      <c r="AC73395" s="123"/>
    </row>
    <row r="73396" spans="5:29" s="2" customFormat="1">
      <c r="E73396" s="120"/>
      <c r="M73396" s="120"/>
      <c r="N73396" s="120"/>
      <c r="U73396" s="121"/>
      <c r="V73396" s="122"/>
      <c r="W73396" s="123"/>
      <c r="AC73396" s="123"/>
    </row>
    <row r="73397" spans="5:29" s="2" customFormat="1">
      <c r="E73397" s="120"/>
      <c r="M73397" s="120"/>
      <c r="N73397" s="120"/>
      <c r="U73397" s="121"/>
      <c r="V73397" s="122"/>
      <c r="W73397" s="123"/>
      <c r="AC73397" s="123"/>
    </row>
    <row r="73398" spans="5:29" s="2" customFormat="1">
      <c r="E73398" s="120"/>
      <c r="M73398" s="120"/>
      <c r="N73398" s="120"/>
      <c r="U73398" s="121"/>
      <c r="V73398" s="122"/>
      <c r="W73398" s="123"/>
      <c r="AC73398" s="123"/>
    </row>
    <row r="73399" spans="5:29" s="2" customFormat="1">
      <c r="E73399" s="120"/>
      <c r="M73399" s="120"/>
      <c r="N73399" s="120"/>
      <c r="U73399" s="121"/>
      <c r="V73399" s="122"/>
      <c r="W73399" s="123"/>
      <c r="AC73399" s="123"/>
    </row>
    <row r="73400" spans="5:29" s="2" customFormat="1">
      <c r="E73400" s="120"/>
      <c r="M73400" s="120"/>
      <c r="N73400" s="120"/>
      <c r="U73400" s="121"/>
      <c r="V73400" s="122"/>
      <c r="W73400" s="123"/>
      <c r="AC73400" s="123"/>
    </row>
    <row r="73401" spans="5:29" s="2" customFormat="1">
      <c r="E73401" s="120"/>
      <c r="M73401" s="120"/>
      <c r="N73401" s="120"/>
      <c r="U73401" s="121"/>
      <c r="V73401" s="122"/>
      <c r="W73401" s="123"/>
      <c r="AC73401" s="123"/>
    </row>
    <row r="73402" spans="5:29" s="2" customFormat="1">
      <c r="E73402" s="120"/>
      <c r="M73402" s="120"/>
      <c r="N73402" s="120"/>
      <c r="U73402" s="121"/>
      <c r="V73402" s="122"/>
      <c r="W73402" s="123"/>
      <c r="AC73402" s="123"/>
    </row>
    <row r="73403" spans="5:29" s="2" customFormat="1">
      <c r="E73403" s="120"/>
      <c r="M73403" s="120"/>
      <c r="N73403" s="120"/>
      <c r="U73403" s="121"/>
      <c r="V73403" s="122"/>
      <c r="W73403" s="123"/>
      <c r="AC73403" s="123"/>
    </row>
    <row r="73404" spans="5:29" s="2" customFormat="1">
      <c r="E73404" s="120"/>
      <c r="M73404" s="120"/>
      <c r="N73404" s="120"/>
      <c r="U73404" s="121"/>
      <c r="V73404" s="122"/>
      <c r="W73404" s="123"/>
      <c r="AC73404" s="123"/>
    </row>
    <row r="73405" spans="5:29" s="2" customFormat="1">
      <c r="E73405" s="120"/>
      <c r="M73405" s="120"/>
      <c r="N73405" s="120"/>
      <c r="U73405" s="121"/>
      <c r="V73405" s="122"/>
      <c r="W73405" s="123"/>
      <c r="AC73405" s="123"/>
    </row>
    <row r="73406" spans="5:29" s="2" customFormat="1">
      <c r="E73406" s="120"/>
      <c r="M73406" s="120"/>
      <c r="N73406" s="120"/>
      <c r="U73406" s="121"/>
      <c r="V73406" s="122"/>
      <c r="W73406" s="123"/>
      <c r="AC73406" s="123"/>
    </row>
    <row r="73407" spans="5:29" s="2" customFormat="1">
      <c r="E73407" s="120"/>
      <c r="M73407" s="120"/>
      <c r="N73407" s="120"/>
      <c r="U73407" s="121"/>
      <c r="V73407" s="122"/>
      <c r="W73407" s="123"/>
      <c r="AC73407" s="123"/>
    </row>
    <row r="73408" spans="5:29" s="2" customFormat="1">
      <c r="E73408" s="120"/>
      <c r="M73408" s="120"/>
      <c r="N73408" s="120"/>
      <c r="U73408" s="121"/>
      <c r="V73408" s="122"/>
      <c r="W73408" s="123"/>
      <c r="AC73408" s="123"/>
    </row>
    <row r="73409" spans="5:29" s="2" customFormat="1">
      <c r="E73409" s="120"/>
      <c r="M73409" s="120"/>
      <c r="N73409" s="120"/>
      <c r="U73409" s="121"/>
      <c r="V73409" s="122"/>
      <c r="W73409" s="123"/>
      <c r="AC73409" s="123"/>
    </row>
    <row r="73410" spans="5:29" s="2" customFormat="1">
      <c r="E73410" s="120"/>
      <c r="M73410" s="120"/>
      <c r="N73410" s="120"/>
      <c r="U73410" s="121"/>
      <c r="V73410" s="122"/>
      <c r="W73410" s="123"/>
      <c r="AC73410" s="123"/>
    </row>
    <row r="73411" spans="5:29" s="2" customFormat="1">
      <c r="E73411" s="120"/>
      <c r="M73411" s="120"/>
      <c r="N73411" s="120"/>
      <c r="U73411" s="121"/>
      <c r="V73411" s="122"/>
      <c r="W73411" s="123"/>
      <c r="AC73411" s="123"/>
    </row>
    <row r="73412" spans="5:29" s="2" customFormat="1">
      <c r="E73412" s="120"/>
      <c r="M73412" s="120"/>
      <c r="N73412" s="120"/>
      <c r="U73412" s="121"/>
      <c r="V73412" s="122"/>
      <c r="W73412" s="123"/>
      <c r="AC73412" s="123"/>
    </row>
    <row r="73413" spans="5:29" s="2" customFormat="1">
      <c r="E73413" s="120"/>
      <c r="M73413" s="120"/>
      <c r="N73413" s="120"/>
      <c r="U73413" s="121"/>
      <c r="V73413" s="122"/>
      <c r="W73413" s="123"/>
      <c r="AC73413" s="123"/>
    </row>
    <row r="73414" spans="5:29" s="2" customFormat="1">
      <c r="E73414" s="120"/>
      <c r="M73414" s="120"/>
      <c r="N73414" s="120"/>
      <c r="U73414" s="121"/>
      <c r="V73414" s="122"/>
      <c r="W73414" s="123"/>
      <c r="AC73414" s="123"/>
    </row>
    <row r="73415" spans="5:29" s="2" customFormat="1">
      <c r="E73415" s="120"/>
      <c r="M73415" s="120"/>
      <c r="N73415" s="120"/>
      <c r="U73415" s="121"/>
      <c r="V73415" s="122"/>
      <c r="W73415" s="123"/>
      <c r="AC73415" s="123"/>
    </row>
    <row r="73416" spans="5:29" s="2" customFormat="1">
      <c r="E73416" s="120"/>
      <c r="M73416" s="120"/>
      <c r="N73416" s="120"/>
      <c r="U73416" s="121"/>
      <c r="V73416" s="122"/>
      <c r="W73416" s="123"/>
      <c r="AC73416" s="123"/>
    </row>
    <row r="73417" spans="5:29" s="2" customFormat="1">
      <c r="E73417" s="120"/>
      <c r="M73417" s="120"/>
      <c r="N73417" s="120"/>
      <c r="U73417" s="121"/>
      <c r="V73417" s="122"/>
      <c r="W73417" s="123"/>
      <c r="AC73417" s="123"/>
    </row>
    <row r="73418" spans="5:29" s="2" customFormat="1">
      <c r="E73418" s="120"/>
      <c r="M73418" s="120"/>
      <c r="N73418" s="120"/>
      <c r="U73418" s="121"/>
      <c r="V73418" s="122"/>
      <c r="W73418" s="123"/>
      <c r="AC73418" s="123"/>
    </row>
    <row r="73419" spans="5:29" s="2" customFormat="1">
      <c r="E73419" s="120"/>
      <c r="M73419" s="120"/>
      <c r="N73419" s="120"/>
      <c r="U73419" s="121"/>
      <c r="V73419" s="122"/>
      <c r="W73419" s="123"/>
      <c r="AC73419" s="123"/>
    </row>
    <row r="73420" spans="5:29" s="2" customFormat="1">
      <c r="E73420" s="120"/>
      <c r="M73420" s="120"/>
      <c r="N73420" s="120"/>
      <c r="U73420" s="121"/>
      <c r="V73420" s="122"/>
      <c r="W73420" s="123"/>
      <c r="AC73420" s="123"/>
    </row>
    <row r="73421" spans="5:29" s="2" customFormat="1">
      <c r="E73421" s="120"/>
      <c r="M73421" s="120"/>
      <c r="N73421" s="120"/>
      <c r="U73421" s="121"/>
      <c r="V73421" s="122"/>
      <c r="W73421" s="123"/>
      <c r="AC73421" s="123"/>
    </row>
    <row r="73422" spans="5:29" s="2" customFormat="1">
      <c r="E73422" s="120"/>
      <c r="M73422" s="120"/>
      <c r="N73422" s="120"/>
      <c r="U73422" s="121"/>
      <c r="V73422" s="122"/>
      <c r="W73422" s="123"/>
      <c r="AC73422" s="123"/>
    </row>
    <row r="73423" spans="5:29" s="2" customFormat="1">
      <c r="E73423" s="120"/>
      <c r="M73423" s="120"/>
      <c r="N73423" s="120"/>
      <c r="U73423" s="121"/>
      <c r="V73423" s="122"/>
      <c r="W73423" s="123"/>
      <c r="AC73423" s="123"/>
    </row>
    <row r="73424" spans="5:29" s="2" customFormat="1">
      <c r="E73424" s="120"/>
      <c r="M73424" s="120"/>
      <c r="N73424" s="120"/>
      <c r="U73424" s="121"/>
      <c r="V73424" s="122"/>
      <c r="W73424" s="123"/>
      <c r="AC73424" s="123"/>
    </row>
    <row r="73425" spans="5:29" s="2" customFormat="1">
      <c r="E73425" s="120"/>
      <c r="M73425" s="120"/>
      <c r="N73425" s="120"/>
      <c r="U73425" s="121"/>
      <c r="V73425" s="122"/>
      <c r="W73425" s="123"/>
      <c r="AC73425" s="123"/>
    </row>
    <row r="73426" spans="5:29" s="2" customFormat="1">
      <c r="E73426" s="120"/>
      <c r="M73426" s="120"/>
      <c r="N73426" s="120"/>
      <c r="U73426" s="121"/>
      <c r="V73426" s="122"/>
      <c r="W73426" s="123"/>
      <c r="AC73426" s="123"/>
    </row>
    <row r="73427" spans="5:29" s="2" customFormat="1">
      <c r="E73427" s="120"/>
      <c r="M73427" s="120"/>
      <c r="N73427" s="120"/>
      <c r="U73427" s="121"/>
      <c r="V73427" s="122"/>
      <c r="W73427" s="123"/>
      <c r="AC73427" s="123"/>
    </row>
    <row r="73428" spans="5:29" s="2" customFormat="1">
      <c r="E73428" s="120"/>
      <c r="M73428" s="120"/>
      <c r="N73428" s="120"/>
      <c r="U73428" s="121"/>
      <c r="V73428" s="122"/>
      <c r="W73428" s="123"/>
      <c r="AC73428" s="123"/>
    </row>
    <row r="73429" spans="5:29" s="2" customFormat="1">
      <c r="E73429" s="120"/>
      <c r="M73429" s="120"/>
      <c r="N73429" s="120"/>
      <c r="U73429" s="121"/>
      <c r="V73429" s="122"/>
      <c r="W73429" s="123"/>
      <c r="AC73429" s="123"/>
    </row>
    <row r="73430" spans="5:29" s="2" customFormat="1">
      <c r="E73430" s="120"/>
      <c r="M73430" s="120"/>
      <c r="N73430" s="120"/>
      <c r="U73430" s="121"/>
      <c r="V73430" s="122"/>
      <c r="W73430" s="123"/>
      <c r="AC73430" s="123"/>
    </row>
    <row r="73431" spans="5:29" s="2" customFormat="1">
      <c r="E73431" s="120"/>
      <c r="M73431" s="120"/>
      <c r="N73431" s="120"/>
      <c r="U73431" s="121"/>
      <c r="V73431" s="122"/>
      <c r="W73431" s="123"/>
      <c r="AC73431" s="123"/>
    </row>
    <row r="73432" spans="5:29" s="2" customFormat="1">
      <c r="E73432" s="120"/>
      <c r="M73432" s="120"/>
      <c r="N73432" s="120"/>
      <c r="U73432" s="121"/>
      <c r="V73432" s="122"/>
      <c r="W73432" s="123"/>
      <c r="AC73432" s="123"/>
    </row>
    <row r="73433" spans="5:29" s="2" customFormat="1">
      <c r="E73433" s="120"/>
      <c r="M73433" s="120"/>
      <c r="N73433" s="120"/>
      <c r="U73433" s="121"/>
      <c r="V73433" s="122"/>
      <c r="W73433" s="123"/>
      <c r="AC73433" s="123"/>
    </row>
    <row r="73434" spans="5:29" s="2" customFormat="1">
      <c r="E73434" s="120"/>
      <c r="M73434" s="120"/>
      <c r="N73434" s="120"/>
      <c r="U73434" s="121"/>
      <c r="V73434" s="122"/>
      <c r="W73434" s="123"/>
      <c r="AC73434" s="123"/>
    </row>
    <row r="73435" spans="5:29" s="2" customFormat="1">
      <c r="E73435" s="120"/>
      <c r="M73435" s="120"/>
      <c r="N73435" s="120"/>
      <c r="U73435" s="121"/>
      <c r="V73435" s="122"/>
      <c r="W73435" s="123"/>
      <c r="AC73435" s="123"/>
    </row>
    <row r="73436" spans="5:29" s="2" customFormat="1">
      <c r="E73436" s="120"/>
      <c r="M73436" s="120"/>
      <c r="N73436" s="120"/>
      <c r="U73436" s="121"/>
      <c r="V73436" s="122"/>
      <c r="W73436" s="123"/>
      <c r="AC73436" s="123"/>
    </row>
    <row r="73437" spans="5:29" s="2" customFormat="1">
      <c r="E73437" s="120"/>
      <c r="M73437" s="120"/>
      <c r="N73437" s="120"/>
      <c r="U73437" s="121"/>
      <c r="V73437" s="122"/>
      <c r="W73437" s="123"/>
      <c r="AC73437" s="123"/>
    </row>
    <row r="73438" spans="5:29" s="2" customFormat="1">
      <c r="E73438" s="120"/>
      <c r="M73438" s="120"/>
      <c r="N73438" s="120"/>
      <c r="U73438" s="121"/>
      <c r="V73438" s="122"/>
      <c r="W73438" s="123"/>
      <c r="AC73438" s="123"/>
    </row>
    <row r="73439" spans="5:29" s="2" customFormat="1">
      <c r="E73439" s="120"/>
      <c r="M73439" s="120"/>
      <c r="N73439" s="120"/>
      <c r="U73439" s="121"/>
      <c r="V73439" s="122"/>
      <c r="W73439" s="123"/>
      <c r="AC73439" s="123"/>
    </row>
    <row r="73440" spans="5:29" s="2" customFormat="1">
      <c r="E73440" s="120"/>
      <c r="M73440" s="120"/>
      <c r="N73440" s="120"/>
      <c r="U73440" s="121"/>
      <c r="V73440" s="122"/>
      <c r="W73440" s="123"/>
      <c r="AC73440" s="123"/>
    </row>
    <row r="73441" spans="5:29" s="2" customFormat="1">
      <c r="E73441" s="120"/>
      <c r="M73441" s="120"/>
      <c r="N73441" s="120"/>
      <c r="U73441" s="121"/>
      <c r="V73441" s="122"/>
      <c r="W73441" s="123"/>
      <c r="AC73441" s="123"/>
    </row>
    <row r="73442" spans="5:29" s="2" customFormat="1">
      <c r="E73442" s="120"/>
      <c r="M73442" s="120"/>
      <c r="N73442" s="120"/>
      <c r="U73442" s="121"/>
      <c r="V73442" s="122"/>
      <c r="W73442" s="123"/>
      <c r="AC73442" s="123"/>
    </row>
    <row r="73443" spans="5:29" s="2" customFormat="1">
      <c r="E73443" s="120"/>
      <c r="M73443" s="120"/>
      <c r="N73443" s="120"/>
      <c r="U73443" s="121"/>
      <c r="V73443" s="122"/>
      <c r="W73443" s="123"/>
      <c r="AC73443" s="123"/>
    </row>
    <row r="73444" spans="5:29" s="2" customFormat="1">
      <c r="E73444" s="120"/>
      <c r="M73444" s="120"/>
      <c r="N73444" s="120"/>
      <c r="U73444" s="121"/>
      <c r="V73444" s="122"/>
      <c r="W73444" s="123"/>
      <c r="AC73444" s="123"/>
    </row>
    <row r="73445" spans="5:29" s="2" customFormat="1">
      <c r="E73445" s="120"/>
      <c r="M73445" s="120"/>
      <c r="N73445" s="120"/>
      <c r="U73445" s="121"/>
      <c r="V73445" s="122"/>
      <c r="W73445" s="123"/>
      <c r="AC73445" s="123"/>
    </row>
    <row r="73446" spans="5:29" s="2" customFormat="1">
      <c r="E73446" s="120"/>
      <c r="M73446" s="120"/>
      <c r="N73446" s="120"/>
      <c r="U73446" s="121"/>
      <c r="V73446" s="122"/>
      <c r="W73446" s="123"/>
      <c r="AC73446" s="123"/>
    </row>
    <row r="73447" spans="5:29" s="2" customFormat="1">
      <c r="E73447" s="120"/>
      <c r="M73447" s="120"/>
      <c r="N73447" s="120"/>
      <c r="U73447" s="121"/>
      <c r="V73447" s="122"/>
      <c r="W73447" s="123"/>
      <c r="AC73447" s="123"/>
    </row>
    <row r="73448" spans="5:29" s="2" customFormat="1">
      <c r="E73448" s="120"/>
      <c r="M73448" s="120"/>
      <c r="N73448" s="120"/>
      <c r="U73448" s="121"/>
      <c r="V73448" s="122"/>
      <c r="W73448" s="123"/>
      <c r="AC73448" s="123"/>
    </row>
    <row r="73449" spans="5:29" s="2" customFormat="1">
      <c r="E73449" s="120"/>
      <c r="M73449" s="120"/>
      <c r="N73449" s="120"/>
      <c r="U73449" s="121"/>
      <c r="V73449" s="122"/>
      <c r="W73449" s="123"/>
      <c r="AC73449" s="123"/>
    </row>
    <row r="73450" spans="5:29" s="2" customFormat="1">
      <c r="E73450" s="120"/>
      <c r="M73450" s="120"/>
      <c r="N73450" s="120"/>
      <c r="U73450" s="121"/>
      <c r="V73450" s="122"/>
      <c r="W73450" s="123"/>
      <c r="AC73450" s="123"/>
    </row>
    <row r="73451" spans="5:29" s="2" customFormat="1">
      <c r="E73451" s="120"/>
      <c r="M73451" s="120"/>
      <c r="N73451" s="120"/>
      <c r="U73451" s="121"/>
      <c r="V73451" s="122"/>
      <c r="W73451" s="123"/>
      <c r="AC73451" s="123"/>
    </row>
    <row r="73452" spans="5:29" s="2" customFormat="1">
      <c r="E73452" s="120"/>
      <c r="M73452" s="120"/>
      <c r="N73452" s="120"/>
      <c r="U73452" s="121"/>
      <c r="V73452" s="122"/>
      <c r="W73452" s="123"/>
      <c r="AC73452" s="123"/>
    </row>
    <row r="73453" spans="5:29" s="2" customFormat="1">
      <c r="E73453" s="120"/>
      <c r="M73453" s="120"/>
      <c r="N73453" s="120"/>
      <c r="U73453" s="121"/>
      <c r="V73453" s="122"/>
      <c r="W73453" s="123"/>
      <c r="AC73453" s="123"/>
    </row>
    <row r="73454" spans="5:29" s="2" customFormat="1">
      <c r="E73454" s="120"/>
      <c r="M73454" s="120"/>
      <c r="N73454" s="120"/>
      <c r="U73454" s="121"/>
      <c r="V73454" s="122"/>
      <c r="W73454" s="123"/>
      <c r="AC73454" s="123"/>
    </row>
    <row r="73455" spans="5:29" s="2" customFormat="1">
      <c r="E73455" s="120"/>
      <c r="M73455" s="120"/>
      <c r="N73455" s="120"/>
      <c r="U73455" s="121"/>
      <c r="V73455" s="122"/>
      <c r="W73455" s="123"/>
      <c r="AC73455" s="123"/>
    </row>
    <row r="73456" spans="5:29" s="2" customFormat="1">
      <c r="E73456" s="120"/>
      <c r="M73456" s="120"/>
      <c r="N73456" s="120"/>
      <c r="U73456" s="121"/>
      <c r="V73456" s="122"/>
      <c r="W73456" s="123"/>
      <c r="AC73456" s="123"/>
    </row>
    <row r="73457" spans="5:29" s="2" customFormat="1">
      <c r="E73457" s="120"/>
      <c r="M73457" s="120"/>
      <c r="N73457" s="120"/>
      <c r="U73457" s="121"/>
      <c r="V73457" s="122"/>
      <c r="W73457" s="123"/>
      <c r="AC73457" s="123"/>
    </row>
    <row r="73458" spans="5:29" s="2" customFormat="1">
      <c r="E73458" s="120"/>
      <c r="M73458" s="120"/>
      <c r="N73458" s="120"/>
      <c r="U73458" s="121"/>
      <c r="V73458" s="122"/>
      <c r="W73458" s="123"/>
      <c r="AC73458" s="123"/>
    </row>
    <row r="73459" spans="5:29" s="2" customFormat="1">
      <c r="E73459" s="120"/>
      <c r="M73459" s="120"/>
      <c r="N73459" s="120"/>
      <c r="U73459" s="121"/>
      <c r="V73459" s="122"/>
      <c r="W73459" s="123"/>
      <c r="AC73459" s="123"/>
    </row>
    <row r="73460" spans="5:29" s="2" customFormat="1">
      <c r="E73460" s="120"/>
      <c r="M73460" s="120"/>
      <c r="N73460" s="120"/>
      <c r="U73460" s="121"/>
      <c r="V73460" s="122"/>
      <c r="W73460" s="123"/>
      <c r="AC73460" s="123"/>
    </row>
    <row r="73461" spans="5:29" s="2" customFormat="1">
      <c r="E73461" s="120"/>
      <c r="M73461" s="120"/>
      <c r="N73461" s="120"/>
      <c r="U73461" s="121"/>
      <c r="V73461" s="122"/>
      <c r="W73461" s="123"/>
      <c r="AC73461" s="123"/>
    </row>
    <row r="73462" spans="5:29" s="2" customFormat="1">
      <c r="E73462" s="120"/>
      <c r="M73462" s="120"/>
      <c r="N73462" s="120"/>
      <c r="U73462" s="121"/>
      <c r="V73462" s="122"/>
      <c r="W73462" s="123"/>
      <c r="AC73462" s="123"/>
    </row>
    <row r="73463" spans="5:29" s="2" customFormat="1">
      <c r="E73463" s="120"/>
      <c r="M73463" s="120"/>
      <c r="N73463" s="120"/>
      <c r="U73463" s="121"/>
      <c r="V73463" s="122"/>
      <c r="W73463" s="123"/>
      <c r="AC73463" s="123"/>
    </row>
    <row r="73464" spans="5:29" s="2" customFormat="1">
      <c r="E73464" s="120"/>
      <c r="M73464" s="120"/>
      <c r="N73464" s="120"/>
      <c r="U73464" s="121"/>
      <c r="V73464" s="122"/>
      <c r="W73464" s="123"/>
      <c r="AC73464" s="123"/>
    </row>
    <row r="73465" spans="5:29" s="2" customFormat="1">
      <c r="E73465" s="120"/>
      <c r="M73465" s="120"/>
      <c r="N73465" s="120"/>
      <c r="U73465" s="121"/>
      <c r="V73465" s="122"/>
      <c r="W73465" s="123"/>
      <c r="AC73465" s="123"/>
    </row>
    <row r="73466" spans="5:29" s="2" customFormat="1">
      <c r="E73466" s="120"/>
      <c r="M73466" s="120"/>
      <c r="N73466" s="120"/>
      <c r="U73466" s="121"/>
      <c r="V73466" s="122"/>
      <c r="W73466" s="123"/>
      <c r="AC73466" s="123"/>
    </row>
    <row r="73467" spans="5:29" s="2" customFormat="1">
      <c r="E73467" s="120"/>
      <c r="M73467" s="120"/>
      <c r="N73467" s="120"/>
      <c r="U73467" s="121"/>
      <c r="V73467" s="122"/>
      <c r="W73467" s="123"/>
      <c r="AC73467" s="123"/>
    </row>
    <row r="73468" spans="5:29" s="2" customFormat="1">
      <c r="E73468" s="120"/>
      <c r="M73468" s="120"/>
      <c r="N73468" s="120"/>
      <c r="U73468" s="121"/>
      <c r="V73468" s="122"/>
      <c r="W73468" s="123"/>
      <c r="AC73468" s="123"/>
    </row>
    <row r="73469" spans="5:29" s="2" customFormat="1">
      <c r="E73469" s="120"/>
      <c r="M73469" s="120"/>
      <c r="N73469" s="120"/>
      <c r="U73469" s="121"/>
      <c r="V73469" s="122"/>
      <c r="W73469" s="123"/>
      <c r="AC73469" s="123"/>
    </row>
    <row r="73470" spans="5:29" s="2" customFormat="1">
      <c r="E73470" s="120"/>
      <c r="M73470" s="120"/>
      <c r="N73470" s="120"/>
      <c r="U73470" s="121"/>
      <c r="V73470" s="122"/>
      <c r="W73470" s="123"/>
      <c r="AC73470" s="123"/>
    </row>
    <row r="73471" spans="5:29" s="2" customFormat="1">
      <c r="E73471" s="120"/>
      <c r="M73471" s="120"/>
      <c r="N73471" s="120"/>
      <c r="U73471" s="121"/>
      <c r="V73471" s="122"/>
      <c r="W73471" s="123"/>
      <c r="AC73471" s="123"/>
    </row>
    <row r="73472" spans="5:29" s="2" customFormat="1">
      <c r="E73472" s="120"/>
      <c r="M73472" s="120"/>
      <c r="N73472" s="120"/>
      <c r="U73472" s="121"/>
      <c r="V73472" s="122"/>
      <c r="W73472" s="123"/>
      <c r="AC73472" s="123"/>
    </row>
    <row r="73473" spans="5:29" s="2" customFormat="1">
      <c r="E73473" s="120"/>
      <c r="M73473" s="120"/>
      <c r="N73473" s="120"/>
      <c r="U73473" s="121"/>
      <c r="V73473" s="122"/>
      <c r="W73473" s="123"/>
      <c r="AC73473" s="123"/>
    </row>
    <row r="73474" spans="5:29" s="2" customFormat="1">
      <c r="E73474" s="120"/>
      <c r="M73474" s="120"/>
      <c r="N73474" s="120"/>
      <c r="U73474" s="121"/>
      <c r="V73474" s="122"/>
      <c r="W73474" s="123"/>
      <c r="AC73474" s="123"/>
    </row>
    <row r="73475" spans="5:29" s="2" customFormat="1">
      <c r="E73475" s="120"/>
      <c r="M73475" s="120"/>
      <c r="N73475" s="120"/>
      <c r="U73475" s="121"/>
      <c r="V73475" s="122"/>
      <c r="W73475" s="123"/>
      <c r="AC73475" s="123"/>
    </row>
    <row r="73476" spans="5:29" s="2" customFormat="1">
      <c r="E73476" s="120"/>
      <c r="M73476" s="120"/>
      <c r="N73476" s="120"/>
      <c r="U73476" s="121"/>
      <c r="V73476" s="122"/>
      <c r="W73476" s="123"/>
      <c r="AC73476" s="123"/>
    </row>
    <row r="73477" spans="5:29" s="2" customFormat="1">
      <c r="E73477" s="120"/>
      <c r="M73477" s="120"/>
      <c r="N73477" s="120"/>
      <c r="U73477" s="121"/>
      <c r="V73477" s="122"/>
      <c r="W73477" s="123"/>
      <c r="AC73477" s="123"/>
    </row>
    <row r="73478" spans="5:29" s="2" customFormat="1">
      <c r="E73478" s="120"/>
      <c r="M73478" s="120"/>
      <c r="N73478" s="120"/>
      <c r="U73478" s="121"/>
      <c r="V73478" s="122"/>
      <c r="W73478" s="123"/>
      <c r="AC73478" s="123"/>
    </row>
    <row r="73479" spans="5:29" s="2" customFormat="1">
      <c r="E73479" s="120"/>
      <c r="M73479" s="120"/>
      <c r="N73479" s="120"/>
      <c r="U73479" s="121"/>
      <c r="V73479" s="122"/>
      <c r="W73479" s="123"/>
      <c r="AC73479" s="123"/>
    </row>
    <row r="73480" spans="5:29" s="2" customFormat="1">
      <c r="E73480" s="120"/>
      <c r="M73480" s="120"/>
      <c r="N73480" s="120"/>
      <c r="U73480" s="121"/>
      <c r="V73480" s="122"/>
      <c r="W73480" s="123"/>
      <c r="AC73480" s="123"/>
    </row>
    <row r="73481" spans="5:29" s="2" customFormat="1">
      <c r="E73481" s="120"/>
      <c r="M73481" s="120"/>
      <c r="N73481" s="120"/>
      <c r="U73481" s="121"/>
      <c r="V73481" s="122"/>
      <c r="W73481" s="123"/>
      <c r="AC73481" s="123"/>
    </row>
    <row r="73482" spans="5:29" s="2" customFormat="1">
      <c r="E73482" s="120"/>
      <c r="M73482" s="120"/>
      <c r="N73482" s="120"/>
      <c r="U73482" s="121"/>
      <c r="V73482" s="122"/>
      <c r="W73482" s="123"/>
      <c r="AC73482" s="123"/>
    </row>
    <row r="73483" spans="5:29" s="2" customFormat="1">
      <c r="E73483" s="120"/>
      <c r="M73483" s="120"/>
      <c r="N73483" s="120"/>
      <c r="U73483" s="121"/>
      <c r="V73483" s="122"/>
      <c r="W73483" s="123"/>
      <c r="AC73483" s="123"/>
    </row>
    <row r="73484" spans="5:29" s="2" customFormat="1">
      <c r="E73484" s="120"/>
      <c r="M73484" s="120"/>
      <c r="N73484" s="120"/>
      <c r="U73484" s="121"/>
      <c r="V73484" s="122"/>
      <c r="W73484" s="123"/>
      <c r="AC73484" s="123"/>
    </row>
    <row r="73485" spans="5:29" s="2" customFormat="1">
      <c r="E73485" s="120"/>
      <c r="M73485" s="120"/>
      <c r="N73485" s="120"/>
      <c r="U73485" s="121"/>
      <c r="V73485" s="122"/>
      <c r="W73485" s="123"/>
      <c r="AC73485" s="123"/>
    </row>
    <row r="73486" spans="5:29" s="2" customFormat="1">
      <c r="E73486" s="120"/>
      <c r="M73486" s="120"/>
      <c r="N73486" s="120"/>
      <c r="U73486" s="121"/>
      <c r="V73486" s="122"/>
      <c r="W73486" s="123"/>
      <c r="AC73486" s="123"/>
    </row>
    <row r="73487" spans="5:29" s="2" customFormat="1">
      <c r="E73487" s="120"/>
      <c r="M73487" s="120"/>
      <c r="N73487" s="120"/>
      <c r="U73487" s="121"/>
      <c r="V73487" s="122"/>
      <c r="W73487" s="123"/>
      <c r="AC73487" s="123"/>
    </row>
    <row r="73488" spans="5:29" s="2" customFormat="1">
      <c r="E73488" s="120"/>
      <c r="M73488" s="120"/>
      <c r="N73488" s="120"/>
      <c r="U73488" s="121"/>
      <c r="V73488" s="122"/>
      <c r="W73488" s="123"/>
      <c r="AC73488" s="123"/>
    </row>
    <row r="73489" spans="5:29" s="2" customFormat="1">
      <c r="E73489" s="120"/>
      <c r="M73489" s="120"/>
      <c r="N73489" s="120"/>
      <c r="U73489" s="121"/>
      <c r="V73489" s="122"/>
      <c r="W73489" s="123"/>
      <c r="AC73489" s="123"/>
    </row>
    <row r="73490" spans="5:29" s="2" customFormat="1">
      <c r="E73490" s="120"/>
      <c r="M73490" s="120"/>
      <c r="N73490" s="120"/>
      <c r="U73490" s="121"/>
      <c r="V73490" s="122"/>
      <c r="W73490" s="123"/>
      <c r="AC73490" s="123"/>
    </row>
    <row r="73491" spans="5:29" s="2" customFormat="1">
      <c r="E73491" s="120"/>
      <c r="M73491" s="120"/>
      <c r="N73491" s="120"/>
      <c r="U73491" s="121"/>
      <c r="V73491" s="122"/>
      <c r="W73491" s="123"/>
      <c r="AC73491" s="123"/>
    </row>
    <row r="73492" spans="5:29" s="2" customFormat="1">
      <c r="E73492" s="120"/>
      <c r="M73492" s="120"/>
      <c r="N73492" s="120"/>
      <c r="U73492" s="121"/>
      <c r="V73492" s="122"/>
      <c r="W73492" s="123"/>
      <c r="AC73492" s="123"/>
    </row>
    <row r="73493" spans="5:29" s="2" customFormat="1">
      <c r="E73493" s="120"/>
      <c r="M73493" s="120"/>
      <c r="N73493" s="120"/>
      <c r="U73493" s="121"/>
      <c r="V73493" s="122"/>
      <c r="W73493" s="123"/>
      <c r="AC73493" s="123"/>
    </row>
    <row r="73494" spans="5:29" s="2" customFormat="1">
      <c r="E73494" s="120"/>
      <c r="M73494" s="120"/>
      <c r="N73494" s="120"/>
      <c r="U73494" s="121"/>
      <c r="V73494" s="122"/>
      <c r="W73494" s="123"/>
      <c r="AC73494" s="123"/>
    </row>
    <row r="73495" spans="5:29" s="2" customFormat="1">
      <c r="E73495" s="120"/>
      <c r="M73495" s="120"/>
      <c r="N73495" s="120"/>
      <c r="U73495" s="121"/>
      <c r="V73495" s="122"/>
      <c r="W73495" s="123"/>
      <c r="AC73495" s="123"/>
    </row>
    <row r="73496" spans="5:29" s="2" customFormat="1">
      <c r="E73496" s="120"/>
      <c r="M73496" s="120"/>
      <c r="N73496" s="120"/>
      <c r="U73496" s="121"/>
      <c r="V73496" s="122"/>
      <c r="W73496" s="123"/>
      <c r="AC73496" s="123"/>
    </row>
    <row r="73497" spans="5:29" s="2" customFormat="1">
      <c r="E73497" s="120"/>
      <c r="M73497" s="120"/>
      <c r="N73497" s="120"/>
      <c r="U73497" s="121"/>
      <c r="V73497" s="122"/>
      <c r="W73497" s="123"/>
      <c r="AC73497" s="123"/>
    </row>
    <row r="73498" spans="5:29" s="2" customFormat="1">
      <c r="E73498" s="120"/>
      <c r="M73498" s="120"/>
      <c r="N73498" s="120"/>
      <c r="U73498" s="121"/>
      <c r="V73498" s="122"/>
      <c r="W73498" s="123"/>
      <c r="AC73498" s="123"/>
    </row>
    <row r="73499" spans="5:29" s="2" customFormat="1">
      <c r="E73499" s="120"/>
      <c r="M73499" s="120"/>
      <c r="N73499" s="120"/>
      <c r="U73499" s="121"/>
      <c r="V73499" s="122"/>
      <c r="W73499" s="123"/>
      <c r="AC73499" s="123"/>
    </row>
    <row r="73500" spans="5:29" s="2" customFormat="1">
      <c r="E73500" s="120"/>
      <c r="M73500" s="120"/>
      <c r="N73500" s="120"/>
      <c r="U73500" s="121"/>
      <c r="V73500" s="122"/>
      <c r="W73500" s="123"/>
      <c r="AC73500" s="123"/>
    </row>
    <row r="73501" spans="5:29" s="2" customFormat="1">
      <c r="E73501" s="120"/>
      <c r="M73501" s="120"/>
      <c r="N73501" s="120"/>
      <c r="U73501" s="121"/>
      <c r="V73501" s="122"/>
      <c r="W73501" s="123"/>
      <c r="AC73501" s="123"/>
    </row>
    <row r="73502" spans="5:29" s="2" customFormat="1">
      <c r="E73502" s="120"/>
      <c r="M73502" s="120"/>
      <c r="N73502" s="120"/>
      <c r="U73502" s="121"/>
      <c r="V73502" s="122"/>
      <c r="W73502" s="123"/>
      <c r="AC73502" s="123"/>
    </row>
    <row r="73503" spans="5:29" s="2" customFormat="1">
      <c r="E73503" s="120"/>
      <c r="M73503" s="120"/>
      <c r="N73503" s="120"/>
      <c r="U73503" s="121"/>
      <c r="V73503" s="122"/>
      <c r="W73503" s="123"/>
      <c r="AC73503" s="123"/>
    </row>
    <row r="73504" spans="5:29" s="2" customFormat="1">
      <c r="E73504" s="120"/>
      <c r="M73504" s="120"/>
      <c r="N73504" s="120"/>
      <c r="U73504" s="121"/>
      <c r="V73504" s="122"/>
      <c r="W73504" s="123"/>
      <c r="AC73504" s="123"/>
    </row>
    <row r="73505" spans="5:29" s="2" customFormat="1">
      <c r="E73505" s="120"/>
      <c r="M73505" s="120"/>
      <c r="N73505" s="120"/>
      <c r="U73505" s="121"/>
      <c r="V73505" s="122"/>
      <c r="W73505" s="123"/>
      <c r="AC73505" s="123"/>
    </row>
    <row r="73506" spans="5:29" s="2" customFormat="1">
      <c r="E73506" s="120"/>
      <c r="M73506" s="120"/>
      <c r="N73506" s="120"/>
      <c r="U73506" s="121"/>
      <c r="V73506" s="122"/>
      <c r="W73506" s="123"/>
      <c r="AC73506" s="123"/>
    </row>
    <row r="73507" spans="5:29" s="2" customFormat="1">
      <c r="E73507" s="120"/>
      <c r="M73507" s="120"/>
      <c r="N73507" s="120"/>
      <c r="U73507" s="121"/>
      <c r="V73507" s="122"/>
      <c r="W73507" s="123"/>
      <c r="AC73507" s="123"/>
    </row>
    <row r="73508" spans="5:29" s="2" customFormat="1">
      <c r="E73508" s="120"/>
      <c r="M73508" s="120"/>
      <c r="N73508" s="120"/>
      <c r="U73508" s="121"/>
      <c r="V73508" s="122"/>
      <c r="W73508" s="123"/>
      <c r="AC73508" s="123"/>
    </row>
    <row r="73509" spans="5:29" s="2" customFormat="1">
      <c r="E73509" s="120"/>
      <c r="M73509" s="120"/>
      <c r="N73509" s="120"/>
      <c r="U73509" s="121"/>
      <c r="V73509" s="122"/>
      <c r="W73509" s="123"/>
      <c r="AC73509" s="123"/>
    </row>
    <row r="73510" spans="5:29" s="2" customFormat="1">
      <c r="E73510" s="120"/>
      <c r="M73510" s="120"/>
      <c r="N73510" s="120"/>
      <c r="U73510" s="121"/>
      <c r="V73510" s="122"/>
      <c r="W73510" s="123"/>
      <c r="AC73510" s="123"/>
    </row>
    <row r="73511" spans="5:29" s="2" customFormat="1">
      <c r="E73511" s="120"/>
      <c r="M73511" s="120"/>
      <c r="N73511" s="120"/>
      <c r="U73511" s="121"/>
      <c r="V73511" s="122"/>
      <c r="W73511" s="123"/>
      <c r="AC73511" s="123"/>
    </row>
    <row r="73512" spans="5:29" s="2" customFormat="1">
      <c r="E73512" s="120"/>
      <c r="M73512" s="120"/>
      <c r="N73512" s="120"/>
      <c r="U73512" s="121"/>
      <c r="V73512" s="122"/>
      <c r="W73512" s="123"/>
      <c r="AC73512" s="123"/>
    </row>
    <row r="73513" spans="5:29" s="2" customFormat="1">
      <c r="E73513" s="120"/>
      <c r="M73513" s="120"/>
      <c r="N73513" s="120"/>
      <c r="U73513" s="121"/>
      <c r="V73513" s="122"/>
      <c r="W73513" s="123"/>
      <c r="AC73513" s="123"/>
    </row>
    <row r="73514" spans="5:29" s="2" customFormat="1">
      <c r="E73514" s="120"/>
      <c r="M73514" s="120"/>
      <c r="N73514" s="120"/>
      <c r="U73514" s="121"/>
      <c r="V73514" s="122"/>
      <c r="W73514" s="123"/>
      <c r="AC73514" s="123"/>
    </row>
    <row r="73515" spans="5:29" s="2" customFormat="1">
      <c r="E73515" s="120"/>
      <c r="M73515" s="120"/>
      <c r="N73515" s="120"/>
      <c r="U73515" s="121"/>
      <c r="V73515" s="122"/>
      <c r="W73515" s="123"/>
      <c r="AC73515" s="123"/>
    </row>
    <row r="73516" spans="5:29" s="2" customFormat="1">
      <c r="E73516" s="120"/>
      <c r="M73516" s="120"/>
      <c r="N73516" s="120"/>
      <c r="U73516" s="121"/>
      <c r="V73516" s="122"/>
      <c r="W73516" s="123"/>
      <c r="AC73516" s="123"/>
    </row>
    <row r="73517" spans="5:29" s="2" customFormat="1">
      <c r="E73517" s="120"/>
      <c r="M73517" s="120"/>
      <c r="N73517" s="120"/>
      <c r="U73517" s="121"/>
      <c r="V73517" s="122"/>
      <c r="W73517" s="123"/>
      <c r="AC73517" s="123"/>
    </row>
    <row r="73518" spans="5:29" s="2" customFormat="1">
      <c r="E73518" s="120"/>
      <c r="M73518" s="120"/>
      <c r="N73518" s="120"/>
      <c r="U73518" s="121"/>
      <c r="V73518" s="122"/>
      <c r="W73518" s="123"/>
      <c r="AC73518" s="123"/>
    </row>
    <row r="73519" spans="5:29" s="2" customFormat="1">
      <c r="E73519" s="120"/>
      <c r="M73519" s="120"/>
      <c r="N73519" s="120"/>
      <c r="U73519" s="121"/>
      <c r="V73519" s="122"/>
      <c r="W73519" s="123"/>
      <c r="AC73519" s="123"/>
    </row>
    <row r="73520" spans="5:29" s="2" customFormat="1">
      <c r="E73520" s="120"/>
      <c r="M73520" s="120"/>
      <c r="N73520" s="120"/>
      <c r="U73520" s="121"/>
      <c r="V73520" s="122"/>
      <c r="W73520" s="123"/>
      <c r="AC73520" s="123"/>
    </row>
    <row r="73521" spans="5:29" s="2" customFormat="1">
      <c r="E73521" s="120"/>
      <c r="M73521" s="120"/>
      <c r="N73521" s="120"/>
      <c r="U73521" s="121"/>
      <c r="V73521" s="122"/>
      <c r="W73521" s="123"/>
      <c r="AC73521" s="123"/>
    </row>
    <row r="73522" spans="5:29" s="2" customFormat="1">
      <c r="E73522" s="120"/>
      <c r="M73522" s="120"/>
      <c r="N73522" s="120"/>
      <c r="U73522" s="121"/>
      <c r="V73522" s="122"/>
      <c r="W73522" s="123"/>
      <c r="AC73522" s="123"/>
    </row>
    <row r="73523" spans="5:29" s="2" customFormat="1">
      <c r="E73523" s="120"/>
      <c r="M73523" s="120"/>
      <c r="N73523" s="120"/>
      <c r="U73523" s="121"/>
      <c r="V73523" s="122"/>
      <c r="W73523" s="123"/>
      <c r="AC73523" s="123"/>
    </row>
    <row r="73524" spans="5:29" s="2" customFormat="1">
      <c r="E73524" s="120"/>
      <c r="M73524" s="120"/>
      <c r="N73524" s="120"/>
      <c r="U73524" s="121"/>
      <c r="V73524" s="122"/>
      <c r="W73524" s="123"/>
      <c r="AC73524" s="123"/>
    </row>
    <row r="73525" spans="5:29" s="2" customFormat="1">
      <c r="E73525" s="120"/>
      <c r="M73525" s="120"/>
      <c r="N73525" s="120"/>
      <c r="U73525" s="121"/>
      <c r="V73525" s="122"/>
      <c r="W73525" s="123"/>
      <c r="AC73525" s="123"/>
    </row>
    <row r="73526" spans="5:29" s="2" customFormat="1">
      <c r="E73526" s="120"/>
      <c r="M73526" s="120"/>
      <c r="N73526" s="120"/>
      <c r="U73526" s="121"/>
      <c r="V73526" s="122"/>
      <c r="W73526" s="123"/>
      <c r="AC73526" s="123"/>
    </row>
    <row r="73527" spans="5:29" s="2" customFormat="1">
      <c r="E73527" s="120"/>
      <c r="M73527" s="120"/>
      <c r="N73527" s="120"/>
      <c r="U73527" s="121"/>
      <c r="V73527" s="122"/>
      <c r="W73527" s="123"/>
      <c r="AC73527" s="123"/>
    </row>
    <row r="73528" spans="5:29" s="2" customFormat="1">
      <c r="E73528" s="120"/>
      <c r="M73528" s="120"/>
      <c r="N73528" s="120"/>
      <c r="U73528" s="121"/>
      <c r="V73528" s="122"/>
      <c r="W73528" s="123"/>
      <c r="AC73528" s="123"/>
    </row>
    <row r="73529" spans="5:29" s="2" customFormat="1">
      <c r="E73529" s="120"/>
      <c r="M73529" s="120"/>
      <c r="N73529" s="120"/>
      <c r="U73529" s="121"/>
      <c r="V73529" s="122"/>
      <c r="W73529" s="123"/>
      <c r="AC73529" s="123"/>
    </row>
    <row r="73530" spans="5:29" s="2" customFormat="1">
      <c r="E73530" s="120"/>
      <c r="M73530" s="120"/>
      <c r="N73530" s="120"/>
      <c r="U73530" s="121"/>
      <c r="V73530" s="122"/>
      <c r="W73530" s="123"/>
      <c r="AC73530" s="123"/>
    </row>
    <row r="73531" spans="5:29" s="2" customFormat="1">
      <c r="E73531" s="120"/>
      <c r="M73531" s="120"/>
      <c r="N73531" s="120"/>
      <c r="U73531" s="121"/>
      <c r="V73531" s="122"/>
      <c r="W73531" s="123"/>
      <c r="AC73531" s="123"/>
    </row>
    <row r="73532" spans="5:29" s="2" customFormat="1">
      <c r="E73532" s="120"/>
      <c r="M73532" s="120"/>
      <c r="N73532" s="120"/>
      <c r="U73532" s="121"/>
      <c r="V73532" s="122"/>
      <c r="W73532" s="123"/>
      <c r="AC73532" s="123"/>
    </row>
    <row r="73533" spans="5:29" s="2" customFormat="1">
      <c r="E73533" s="120"/>
      <c r="M73533" s="120"/>
      <c r="N73533" s="120"/>
      <c r="U73533" s="121"/>
      <c r="V73533" s="122"/>
      <c r="W73533" s="123"/>
      <c r="AC73533" s="123"/>
    </row>
    <row r="73534" spans="5:29" s="2" customFormat="1">
      <c r="E73534" s="120"/>
      <c r="M73534" s="120"/>
      <c r="N73534" s="120"/>
      <c r="U73534" s="121"/>
      <c r="V73534" s="122"/>
      <c r="W73534" s="123"/>
      <c r="AC73534" s="123"/>
    </row>
    <row r="73535" spans="5:29" s="2" customFormat="1">
      <c r="E73535" s="120"/>
      <c r="M73535" s="120"/>
      <c r="N73535" s="120"/>
      <c r="U73535" s="121"/>
      <c r="V73535" s="122"/>
      <c r="W73535" s="123"/>
      <c r="AC73535" s="123"/>
    </row>
    <row r="73536" spans="5:29" s="2" customFormat="1">
      <c r="E73536" s="120"/>
      <c r="M73536" s="120"/>
      <c r="N73536" s="120"/>
      <c r="U73536" s="121"/>
      <c r="V73536" s="122"/>
      <c r="W73536" s="123"/>
      <c r="AC73536" s="123"/>
    </row>
    <row r="73537" spans="5:29" s="2" customFormat="1">
      <c r="E73537" s="120"/>
      <c r="M73537" s="120"/>
      <c r="N73537" s="120"/>
      <c r="U73537" s="121"/>
      <c r="V73537" s="122"/>
      <c r="W73537" s="123"/>
      <c r="AC73537" s="123"/>
    </row>
    <row r="73538" spans="5:29" s="2" customFormat="1">
      <c r="E73538" s="120"/>
      <c r="M73538" s="120"/>
      <c r="N73538" s="120"/>
      <c r="U73538" s="121"/>
      <c r="V73538" s="122"/>
      <c r="W73538" s="123"/>
      <c r="AC73538" s="123"/>
    </row>
    <row r="73539" spans="5:29" s="2" customFormat="1">
      <c r="E73539" s="120"/>
      <c r="M73539" s="120"/>
      <c r="N73539" s="120"/>
      <c r="U73539" s="121"/>
      <c r="V73539" s="122"/>
      <c r="W73539" s="123"/>
      <c r="AC73539" s="123"/>
    </row>
    <row r="73540" spans="5:29" s="2" customFormat="1">
      <c r="E73540" s="120"/>
      <c r="M73540" s="120"/>
      <c r="N73540" s="120"/>
      <c r="U73540" s="121"/>
      <c r="V73540" s="122"/>
      <c r="W73540" s="123"/>
      <c r="AC73540" s="123"/>
    </row>
    <row r="73541" spans="5:29" s="2" customFormat="1">
      <c r="E73541" s="120"/>
      <c r="M73541" s="120"/>
      <c r="N73541" s="120"/>
      <c r="U73541" s="121"/>
      <c r="V73541" s="122"/>
      <c r="W73541" s="123"/>
      <c r="AC73541" s="123"/>
    </row>
    <row r="73542" spans="5:29" s="2" customFormat="1">
      <c r="E73542" s="120"/>
      <c r="M73542" s="120"/>
      <c r="N73542" s="120"/>
      <c r="U73542" s="121"/>
      <c r="V73542" s="122"/>
      <c r="W73542" s="123"/>
      <c r="AC73542" s="123"/>
    </row>
    <row r="73543" spans="5:29" s="2" customFormat="1">
      <c r="E73543" s="120"/>
      <c r="M73543" s="120"/>
      <c r="N73543" s="120"/>
      <c r="U73543" s="121"/>
      <c r="V73543" s="122"/>
      <c r="W73543" s="123"/>
      <c r="AC73543" s="123"/>
    </row>
    <row r="73544" spans="5:29" s="2" customFormat="1">
      <c r="E73544" s="120"/>
      <c r="M73544" s="120"/>
      <c r="N73544" s="120"/>
      <c r="U73544" s="121"/>
      <c r="V73544" s="122"/>
      <c r="W73544" s="123"/>
      <c r="AC73544" s="123"/>
    </row>
    <row r="73545" spans="5:29" s="2" customFormat="1">
      <c r="E73545" s="120"/>
      <c r="M73545" s="120"/>
      <c r="N73545" s="120"/>
      <c r="U73545" s="121"/>
      <c r="V73545" s="122"/>
      <c r="W73545" s="123"/>
      <c r="AC73545" s="123"/>
    </row>
    <row r="73546" spans="5:29" s="2" customFormat="1">
      <c r="E73546" s="120"/>
      <c r="M73546" s="120"/>
      <c r="N73546" s="120"/>
      <c r="U73546" s="121"/>
      <c r="V73546" s="122"/>
      <c r="W73546" s="123"/>
      <c r="AC73546" s="123"/>
    </row>
    <row r="73547" spans="5:29" s="2" customFormat="1">
      <c r="E73547" s="120"/>
      <c r="M73547" s="120"/>
      <c r="N73547" s="120"/>
      <c r="U73547" s="121"/>
      <c r="V73547" s="122"/>
      <c r="W73547" s="123"/>
      <c r="AC73547" s="123"/>
    </row>
    <row r="73548" spans="5:29" s="2" customFormat="1">
      <c r="E73548" s="120"/>
      <c r="M73548" s="120"/>
      <c r="N73548" s="120"/>
      <c r="U73548" s="121"/>
      <c r="V73548" s="122"/>
      <c r="W73548" s="123"/>
      <c r="AC73548" s="123"/>
    </row>
    <row r="73549" spans="5:29" s="2" customFormat="1">
      <c r="E73549" s="120"/>
      <c r="M73549" s="120"/>
      <c r="N73549" s="120"/>
      <c r="U73549" s="121"/>
      <c r="V73549" s="122"/>
      <c r="W73549" s="123"/>
      <c r="AC73549" s="123"/>
    </row>
    <row r="73550" spans="5:29" s="2" customFormat="1">
      <c r="E73550" s="120"/>
      <c r="M73550" s="120"/>
      <c r="N73550" s="120"/>
      <c r="U73550" s="121"/>
      <c r="V73550" s="122"/>
      <c r="W73550" s="123"/>
      <c r="AC73550" s="123"/>
    </row>
    <row r="73551" spans="5:29" s="2" customFormat="1">
      <c r="E73551" s="120"/>
      <c r="M73551" s="120"/>
      <c r="N73551" s="120"/>
      <c r="U73551" s="121"/>
      <c r="V73551" s="122"/>
      <c r="W73551" s="123"/>
      <c r="AC73551" s="123"/>
    </row>
    <row r="73552" spans="5:29" s="2" customFormat="1">
      <c r="E73552" s="120"/>
      <c r="M73552" s="120"/>
      <c r="N73552" s="120"/>
      <c r="U73552" s="121"/>
      <c r="V73552" s="122"/>
      <c r="W73552" s="123"/>
      <c r="AC73552" s="123"/>
    </row>
    <row r="73553" spans="5:29" s="2" customFormat="1">
      <c r="E73553" s="120"/>
      <c r="M73553" s="120"/>
      <c r="N73553" s="120"/>
      <c r="U73553" s="121"/>
      <c r="V73553" s="122"/>
      <c r="W73553" s="123"/>
      <c r="AC73553" s="123"/>
    </row>
    <row r="73554" spans="5:29" s="2" customFormat="1">
      <c r="E73554" s="120"/>
      <c r="M73554" s="120"/>
      <c r="N73554" s="120"/>
      <c r="U73554" s="121"/>
      <c r="V73554" s="122"/>
      <c r="W73554" s="123"/>
      <c r="AC73554" s="123"/>
    </row>
    <row r="73555" spans="5:29" s="2" customFormat="1">
      <c r="E73555" s="120"/>
      <c r="M73555" s="120"/>
      <c r="N73555" s="120"/>
      <c r="U73555" s="121"/>
      <c r="V73555" s="122"/>
      <c r="W73555" s="123"/>
      <c r="AC73555" s="123"/>
    </row>
    <row r="73556" spans="5:29" s="2" customFormat="1">
      <c r="E73556" s="120"/>
      <c r="M73556" s="120"/>
      <c r="N73556" s="120"/>
      <c r="U73556" s="121"/>
      <c r="V73556" s="122"/>
      <c r="W73556" s="123"/>
      <c r="AC73556" s="123"/>
    </row>
    <row r="73557" spans="5:29" s="2" customFormat="1">
      <c r="E73557" s="120"/>
      <c r="M73557" s="120"/>
      <c r="N73557" s="120"/>
      <c r="U73557" s="121"/>
      <c r="V73557" s="122"/>
      <c r="W73557" s="123"/>
      <c r="AC73557" s="123"/>
    </row>
    <row r="73558" spans="5:29" s="2" customFormat="1">
      <c r="E73558" s="120"/>
      <c r="M73558" s="120"/>
      <c r="N73558" s="120"/>
      <c r="U73558" s="121"/>
      <c r="V73558" s="122"/>
      <c r="W73558" s="123"/>
      <c r="AC73558" s="123"/>
    </row>
    <row r="73559" spans="5:29" s="2" customFormat="1">
      <c r="E73559" s="120"/>
      <c r="M73559" s="120"/>
      <c r="N73559" s="120"/>
      <c r="U73559" s="121"/>
      <c r="V73559" s="122"/>
      <c r="W73559" s="123"/>
      <c r="AC73559" s="123"/>
    </row>
    <row r="73560" spans="5:29" s="2" customFormat="1">
      <c r="E73560" s="120"/>
      <c r="M73560" s="120"/>
      <c r="N73560" s="120"/>
      <c r="U73560" s="121"/>
      <c r="V73560" s="122"/>
      <c r="W73560" s="123"/>
      <c r="AC73560" s="123"/>
    </row>
    <row r="73561" spans="5:29" s="2" customFormat="1">
      <c r="E73561" s="120"/>
      <c r="M73561" s="120"/>
      <c r="N73561" s="120"/>
      <c r="U73561" s="121"/>
      <c r="V73561" s="122"/>
      <c r="W73561" s="123"/>
      <c r="AC73561" s="123"/>
    </row>
    <row r="73562" spans="5:29" s="2" customFormat="1">
      <c r="E73562" s="120"/>
      <c r="M73562" s="120"/>
      <c r="N73562" s="120"/>
      <c r="U73562" s="121"/>
      <c r="V73562" s="122"/>
      <c r="W73562" s="123"/>
      <c r="AC73562" s="123"/>
    </row>
    <row r="73563" spans="5:29" s="2" customFormat="1">
      <c r="E73563" s="120"/>
      <c r="M73563" s="120"/>
      <c r="N73563" s="120"/>
      <c r="U73563" s="121"/>
      <c r="V73563" s="122"/>
      <c r="W73563" s="123"/>
      <c r="AC73563" s="123"/>
    </row>
    <row r="73564" spans="5:29" s="2" customFormat="1">
      <c r="E73564" s="120"/>
      <c r="M73564" s="120"/>
      <c r="N73564" s="120"/>
      <c r="U73564" s="121"/>
      <c r="V73564" s="122"/>
      <c r="W73564" s="123"/>
      <c r="AC73564" s="123"/>
    </row>
    <row r="73565" spans="5:29" s="2" customFormat="1">
      <c r="E73565" s="120"/>
      <c r="M73565" s="120"/>
      <c r="N73565" s="120"/>
      <c r="U73565" s="121"/>
      <c r="V73565" s="122"/>
      <c r="W73565" s="123"/>
      <c r="AC73565" s="123"/>
    </row>
    <row r="73566" spans="5:29" s="2" customFormat="1">
      <c r="E73566" s="120"/>
      <c r="M73566" s="120"/>
      <c r="N73566" s="120"/>
      <c r="U73566" s="121"/>
      <c r="V73566" s="122"/>
      <c r="W73566" s="123"/>
      <c r="AC73566" s="123"/>
    </row>
    <row r="73567" spans="5:29" s="2" customFormat="1">
      <c r="E73567" s="120"/>
      <c r="M73567" s="120"/>
      <c r="N73567" s="120"/>
      <c r="U73567" s="121"/>
      <c r="V73567" s="122"/>
      <c r="W73567" s="123"/>
      <c r="AC73567" s="123"/>
    </row>
    <row r="73568" spans="5:29" s="2" customFormat="1">
      <c r="E73568" s="120"/>
      <c r="M73568" s="120"/>
      <c r="N73568" s="120"/>
      <c r="U73568" s="121"/>
      <c r="V73568" s="122"/>
      <c r="W73568" s="123"/>
      <c r="AC73568" s="123"/>
    </row>
    <row r="73569" spans="5:29" s="2" customFormat="1">
      <c r="E73569" s="120"/>
      <c r="M73569" s="120"/>
      <c r="N73569" s="120"/>
      <c r="U73569" s="121"/>
      <c r="V73569" s="122"/>
      <c r="W73569" s="123"/>
      <c r="AC73569" s="123"/>
    </row>
    <row r="73570" spans="5:29" s="2" customFormat="1">
      <c r="E73570" s="120"/>
      <c r="M73570" s="120"/>
      <c r="N73570" s="120"/>
      <c r="U73570" s="121"/>
      <c r="V73570" s="122"/>
      <c r="W73570" s="123"/>
      <c r="AC73570" s="123"/>
    </row>
    <row r="73571" spans="5:29" s="2" customFormat="1">
      <c r="E73571" s="120"/>
      <c r="M73571" s="120"/>
      <c r="N73571" s="120"/>
      <c r="U73571" s="121"/>
      <c r="V73571" s="122"/>
      <c r="W73571" s="123"/>
      <c r="AC73571" s="123"/>
    </row>
    <row r="73572" spans="5:29" s="2" customFormat="1">
      <c r="E73572" s="120"/>
      <c r="M73572" s="120"/>
      <c r="N73572" s="120"/>
      <c r="U73572" s="121"/>
      <c r="V73572" s="122"/>
      <c r="W73572" s="123"/>
      <c r="AC73572" s="123"/>
    </row>
    <row r="73573" spans="5:29" s="2" customFormat="1">
      <c r="E73573" s="120"/>
      <c r="M73573" s="120"/>
      <c r="N73573" s="120"/>
      <c r="U73573" s="121"/>
      <c r="V73573" s="122"/>
      <c r="W73573" s="123"/>
      <c r="AC73573" s="123"/>
    </row>
    <row r="73574" spans="5:29" s="2" customFormat="1">
      <c r="E73574" s="120"/>
      <c r="M73574" s="120"/>
      <c r="N73574" s="120"/>
      <c r="U73574" s="121"/>
      <c r="V73574" s="122"/>
      <c r="W73574" s="123"/>
      <c r="AC73574" s="123"/>
    </row>
    <row r="73575" spans="5:29" s="2" customFormat="1">
      <c r="E73575" s="120"/>
      <c r="M73575" s="120"/>
      <c r="N73575" s="120"/>
      <c r="U73575" s="121"/>
      <c r="V73575" s="122"/>
      <c r="W73575" s="123"/>
      <c r="AC73575" s="123"/>
    </row>
    <row r="73576" spans="5:29" s="2" customFormat="1">
      <c r="E73576" s="120"/>
      <c r="M73576" s="120"/>
      <c r="N73576" s="120"/>
      <c r="U73576" s="121"/>
      <c r="V73576" s="122"/>
      <c r="W73576" s="123"/>
      <c r="AC73576" s="123"/>
    </row>
    <row r="73577" spans="5:29" s="2" customFormat="1">
      <c r="E73577" s="120"/>
      <c r="M73577" s="120"/>
      <c r="N73577" s="120"/>
      <c r="U73577" s="121"/>
      <c r="V73577" s="122"/>
      <c r="W73577" s="123"/>
      <c r="AC73577" s="123"/>
    </row>
    <row r="73578" spans="5:29" s="2" customFormat="1">
      <c r="E73578" s="120"/>
      <c r="M73578" s="120"/>
      <c r="N73578" s="120"/>
      <c r="U73578" s="121"/>
      <c r="V73578" s="122"/>
      <c r="W73578" s="123"/>
      <c r="AC73578" s="123"/>
    </row>
    <row r="73579" spans="5:29" s="2" customFormat="1">
      <c r="E73579" s="120"/>
      <c r="M73579" s="120"/>
      <c r="N73579" s="120"/>
      <c r="U73579" s="121"/>
      <c r="V73579" s="122"/>
      <c r="W73579" s="123"/>
      <c r="AC73579" s="123"/>
    </row>
    <row r="73580" spans="5:29" s="2" customFormat="1">
      <c r="E73580" s="120"/>
      <c r="M73580" s="120"/>
      <c r="N73580" s="120"/>
      <c r="U73580" s="121"/>
      <c r="V73580" s="122"/>
      <c r="W73580" s="123"/>
      <c r="AC73580" s="123"/>
    </row>
    <row r="73581" spans="5:29" s="2" customFormat="1">
      <c r="E73581" s="120"/>
      <c r="M73581" s="120"/>
      <c r="N73581" s="120"/>
      <c r="U73581" s="121"/>
      <c r="V73581" s="122"/>
      <c r="W73581" s="123"/>
      <c r="AC73581" s="123"/>
    </row>
    <row r="73582" spans="5:29" s="2" customFormat="1">
      <c r="E73582" s="120"/>
      <c r="M73582" s="120"/>
      <c r="N73582" s="120"/>
      <c r="U73582" s="121"/>
      <c r="V73582" s="122"/>
      <c r="W73582" s="123"/>
      <c r="AC73582" s="123"/>
    </row>
    <row r="73583" spans="5:29" s="2" customFormat="1">
      <c r="E73583" s="120"/>
      <c r="M73583" s="120"/>
      <c r="N73583" s="120"/>
      <c r="U73583" s="121"/>
      <c r="V73583" s="122"/>
      <c r="W73583" s="123"/>
      <c r="AC73583" s="123"/>
    </row>
    <row r="73584" spans="5:29" s="2" customFormat="1">
      <c r="E73584" s="120"/>
      <c r="M73584" s="120"/>
      <c r="N73584" s="120"/>
      <c r="U73584" s="121"/>
      <c r="V73584" s="122"/>
      <c r="W73584" s="123"/>
      <c r="AC73584" s="123"/>
    </row>
    <row r="73585" spans="5:29" s="2" customFormat="1">
      <c r="E73585" s="120"/>
      <c r="M73585" s="120"/>
      <c r="N73585" s="120"/>
      <c r="U73585" s="121"/>
      <c r="V73585" s="122"/>
      <c r="W73585" s="123"/>
      <c r="AC73585" s="123"/>
    </row>
    <row r="73586" spans="5:29" s="2" customFormat="1">
      <c r="E73586" s="120"/>
      <c r="M73586" s="120"/>
      <c r="N73586" s="120"/>
      <c r="U73586" s="121"/>
      <c r="V73586" s="122"/>
      <c r="W73586" s="123"/>
      <c r="AC73586" s="123"/>
    </row>
    <row r="73587" spans="5:29" s="2" customFormat="1">
      <c r="E73587" s="120"/>
      <c r="M73587" s="120"/>
      <c r="N73587" s="120"/>
      <c r="U73587" s="121"/>
      <c r="V73587" s="122"/>
      <c r="W73587" s="123"/>
      <c r="AC73587" s="123"/>
    </row>
    <row r="73588" spans="5:29" s="2" customFormat="1">
      <c r="E73588" s="120"/>
      <c r="M73588" s="120"/>
      <c r="N73588" s="120"/>
      <c r="U73588" s="121"/>
      <c r="V73588" s="122"/>
      <c r="W73588" s="123"/>
      <c r="AC73588" s="123"/>
    </row>
    <row r="73589" spans="5:29" s="2" customFormat="1">
      <c r="E73589" s="120"/>
      <c r="M73589" s="120"/>
      <c r="N73589" s="120"/>
      <c r="U73589" s="121"/>
      <c r="V73589" s="122"/>
      <c r="W73589" s="123"/>
      <c r="AC73589" s="123"/>
    </row>
    <row r="73590" spans="5:29" s="2" customFormat="1">
      <c r="E73590" s="120"/>
      <c r="M73590" s="120"/>
      <c r="N73590" s="120"/>
      <c r="U73590" s="121"/>
      <c r="V73590" s="122"/>
      <c r="W73590" s="123"/>
      <c r="AC73590" s="123"/>
    </row>
    <row r="73591" spans="5:29" s="2" customFormat="1">
      <c r="E73591" s="120"/>
      <c r="M73591" s="120"/>
      <c r="N73591" s="120"/>
      <c r="U73591" s="121"/>
      <c r="V73591" s="122"/>
      <c r="W73591" s="123"/>
      <c r="AC73591" s="123"/>
    </row>
    <row r="73592" spans="5:29" s="2" customFormat="1">
      <c r="E73592" s="120"/>
      <c r="M73592" s="120"/>
      <c r="N73592" s="120"/>
      <c r="U73592" s="121"/>
      <c r="V73592" s="122"/>
      <c r="W73592" s="123"/>
      <c r="AC73592" s="123"/>
    </row>
    <row r="73593" spans="5:29" s="2" customFormat="1">
      <c r="E73593" s="120"/>
      <c r="M73593" s="120"/>
      <c r="N73593" s="120"/>
      <c r="U73593" s="121"/>
      <c r="V73593" s="122"/>
      <c r="W73593" s="123"/>
      <c r="AC73593" s="123"/>
    </row>
    <row r="73594" spans="5:29" s="2" customFormat="1">
      <c r="E73594" s="120"/>
      <c r="M73594" s="120"/>
      <c r="N73594" s="120"/>
      <c r="U73594" s="121"/>
      <c r="V73594" s="122"/>
      <c r="W73594" s="123"/>
      <c r="AC73594" s="123"/>
    </row>
    <row r="73595" spans="5:29" s="2" customFormat="1">
      <c r="E73595" s="120"/>
      <c r="M73595" s="120"/>
      <c r="N73595" s="120"/>
      <c r="U73595" s="121"/>
      <c r="V73595" s="122"/>
      <c r="W73595" s="123"/>
      <c r="AC73595" s="123"/>
    </row>
    <row r="73596" spans="5:29" s="2" customFormat="1">
      <c r="E73596" s="120"/>
      <c r="M73596" s="120"/>
      <c r="N73596" s="120"/>
      <c r="U73596" s="121"/>
      <c r="V73596" s="122"/>
      <c r="W73596" s="123"/>
      <c r="AC73596" s="123"/>
    </row>
    <row r="73597" spans="5:29" s="2" customFormat="1">
      <c r="E73597" s="120"/>
      <c r="M73597" s="120"/>
      <c r="N73597" s="120"/>
      <c r="U73597" s="121"/>
      <c r="V73597" s="122"/>
      <c r="W73597" s="123"/>
      <c r="AC73597" s="123"/>
    </row>
    <row r="73598" spans="5:29" s="2" customFormat="1">
      <c r="E73598" s="120"/>
      <c r="M73598" s="120"/>
      <c r="N73598" s="120"/>
      <c r="U73598" s="121"/>
      <c r="V73598" s="122"/>
      <c r="W73598" s="123"/>
      <c r="AC73598" s="123"/>
    </row>
    <row r="73599" spans="5:29" s="2" customFormat="1">
      <c r="E73599" s="120"/>
      <c r="M73599" s="120"/>
      <c r="N73599" s="120"/>
      <c r="U73599" s="121"/>
      <c r="V73599" s="122"/>
      <c r="W73599" s="123"/>
      <c r="AC73599" s="123"/>
    </row>
    <row r="73600" spans="5:29" s="2" customFormat="1">
      <c r="E73600" s="120"/>
      <c r="M73600" s="120"/>
      <c r="N73600" s="120"/>
      <c r="U73600" s="121"/>
      <c r="V73600" s="122"/>
      <c r="W73600" s="123"/>
      <c r="AC73600" s="123"/>
    </row>
    <row r="73601" spans="5:29" s="2" customFormat="1">
      <c r="E73601" s="120"/>
      <c r="M73601" s="120"/>
      <c r="N73601" s="120"/>
      <c r="U73601" s="121"/>
      <c r="V73601" s="122"/>
      <c r="W73601" s="123"/>
      <c r="AC73601" s="123"/>
    </row>
    <row r="73602" spans="5:29" s="2" customFormat="1">
      <c r="E73602" s="120"/>
      <c r="M73602" s="120"/>
      <c r="N73602" s="120"/>
      <c r="U73602" s="121"/>
      <c r="V73602" s="122"/>
      <c r="W73602" s="123"/>
      <c r="AC73602" s="123"/>
    </row>
    <row r="73603" spans="5:29" s="2" customFormat="1">
      <c r="E73603" s="120"/>
      <c r="M73603" s="120"/>
      <c r="N73603" s="120"/>
      <c r="U73603" s="121"/>
      <c r="V73603" s="122"/>
      <c r="W73603" s="123"/>
      <c r="AC73603" s="123"/>
    </row>
    <row r="73604" spans="5:29" s="2" customFormat="1">
      <c r="E73604" s="120"/>
      <c r="M73604" s="120"/>
      <c r="N73604" s="120"/>
      <c r="U73604" s="121"/>
      <c r="V73604" s="122"/>
      <c r="W73604" s="123"/>
      <c r="AC73604" s="123"/>
    </row>
    <row r="73605" spans="5:29" s="2" customFormat="1">
      <c r="E73605" s="120"/>
      <c r="M73605" s="120"/>
      <c r="N73605" s="120"/>
      <c r="U73605" s="121"/>
      <c r="V73605" s="122"/>
      <c r="W73605" s="123"/>
      <c r="AC73605" s="123"/>
    </row>
    <row r="73606" spans="5:29" s="2" customFormat="1">
      <c r="E73606" s="120"/>
      <c r="M73606" s="120"/>
      <c r="N73606" s="120"/>
      <c r="U73606" s="121"/>
      <c r="V73606" s="122"/>
      <c r="W73606" s="123"/>
      <c r="AC73606" s="123"/>
    </row>
    <row r="73607" spans="5:29" s="2" customFormat="1">
      <c r="E73607" s="120"/>
      <c r="M73607" s="120"/>
      <c r="N73607" s="120"/>
      <c r="U73607" s="121"/>
      <c r="V73607" s="122"/>
      <c r="W73607" s="123"/>
      <c r="AC73607" s="123"/>
    </row>
    <row r="73608" spans="5:29" s="2" customFormat="1">
      <c r="E73608" s="120"/>
      <c r="M73608" s="120"/>
      <c r="N73608" s="120"/>
      <c r="U73608" s="121"/>
      <c r="V73608" s="122"/>
      <c r="W73608" s="123"/>
      <c r="AC73608" s="123"/>
    </row>
    <row r="73609" spans="5:29" s="2" customFormat="1">
      <c r="E73609" s="120"/>
      <c r="M73609" s="120"/>
      <c r="N73609" s="120"/>
      <c r="U73609" s="121"/>
      <c r="V73609" s="122"/>
      <c r="W73609" s="123"/>
      <c r="AC73609" s="123"/>
    </row>
    <row r="73610" spans="5:29" s="2" customFormat="1">
      <c r="E73610" s="120"/>
      <c r="M73610" s="120"/>
      <c r="N73610" s="120"/>
      <c r="U73610" s="121"/>
      <c r="V73610" s="122"/>
      <c r="W73610" s="123"/>
      <c r="AC73610" s="123"/>
    </row>
    <row r="73611" spans="5:29" s="2" customFormat="1">
      <c r="E73611" s="120"/>
      <c r="M73611" s="120"/>
      <c r="N73611" s="120"/>
      <c r="U73611" s="121"/>
      <c r="V73611" s="122"/>
      <c r="W73611" s="123"/>
      <c r="AC73611" s="123"/>
    </row>
    <row r="73612" spans="5:29" s="2" customFormat="1">
      <c r="E73612" s="120"/>
      <c r="M73612" s="120"/>
      <c r="N73612" s="120"/>
      <c r="U73612" s="121"/>
      <c r="V73612" s="122"/>
      <c r="W73612" s="123"/>
      <c r="AC73612" s="123"/>
    </row>
    <row r="73613" spans="5:29" s="2" customFormat="1">
      <c r="E73613" s="120"/>
      <c r="M73613" s="120"/>
      <c r="N73613" s="120"/>
      <c r="U73613" s="121"/>
      <c r="V73613" s="122"/>
      <c r="W73613" s="123"/>
      <c r="AC73613" s="123"/>
    </row>
    <row r="73614" spans="5:29" s="2" customFormat="1">
      <c r="E73614" s="120"/>
      <c r="M73614" s="120"/>
      <c r="N73614" s="120"/>
      <c r="U73614" s="121"/>
      <c r="V73614" s="122"/>
      <c r="W73614" s="123"/>
      <c r="AC73614" s="123"/>
    </row>
    <row r="73615" spans="5:29" s="2" customFormat="1">
      <c r="E73615" s="120"/>
      <c r="M73615" s="120"/>
      <c r="N73615" s="120"/>
      <c r="U73615" s="121"/>
      <c r="V73615" s="122"/>
      <c r="W73615" s="123"/>
      <c r="AC73615" s="123"/>
    </row>
    <row r="73616" spans="5:29" s="2" customFormat="1">
      <c r="E73616" s="120"/>
      <c r="M73616" s="120"/>
      <c r="N73616" s="120"/>
      <c r="U73616" s="121"/>
      <c r="V73616" s="122"/>
      <c r="W73616" s="123"/>
      <c r="AC73616" s="123"/>
    </row>
    <row r="73617" spans="5:29" s="2" customFormat="1">
      <c r="E73617" s="120"/>
      <c r="M73617" s="120"/>
      <c r="N73617" s="120"/>
      <c r="U73617" s="121"/>
      <c r="V73617" s="122"/>
      <c r="W73617" s="123"/>
      <c r="AC73617" s="123"/>
    </row>
    <row r="73618" spans="5:29" s="2" customFormat="1">
      <c r="E73618" s="120"/>
      <c r="M73618" s="120"/>
      <c r="N73618" s="120"/>
      <c r="U73618" s="121"/>
      <c r="V73618" s="122"/>
      <c r="W73618" s="123"/>
      <c r="AC73618" s="123"/>
    </row>
    <row r="73619" spans="5:29" s="2" customFormat="1">
      <c r="E73619" s="120"/>
      <c r="M73619" s="120"/>
      <c r="N73619" s="120"/>
      <c r="U73619" s="121"/>
      <c r="V73619" s="122"/>
      <c r="W73619" s="123"/>
      <c r="AC73619" s="123"/>
    </row>
    <row r="73620" spans="5:29" s="2" customFormat="1">
      <c r="E73620" s="120"/>
      <c r="M73620" s="120"/>
      <c r="N73620" s="120"/>
      <c r="U73620" s="121"/>
      <c r="V73620" s="122"/>
      <c r="W73620" s="123"/>
      <c r="AC73620" s="123"/>
    </row>
    <row r="73621" spans="5:29" s="2" customFormat="1">
      <c r="E73621" s="120"/>
      <c r="M73621" s="120"/>
      <c r="N73621" s="120"/>
      <c r="U73621" s="121"/>
      <c r="V73621" s="122"/>
      <c r="W73621" s="123"/>
      <c r="AC73621" s="123"/>
    </row>
    <row r="73622" spans="5:29" s="2" customFormat="1">
      <c r="E73622" s="120"/>
      <c r="M73622" s="120"/>
      <c r="N73622" s="120"/>
      <c r="U73622" s="121"/>
      <c r="V73622" s="122"/>
      <c r="W73622" s="123"/>
      <c r="AC73622" s="123"/>
    </row>
    <row r="73623" spans="5:29" s="2" customFormat="1">
      <c r="E73623" s="120"/>
      <c r="M73623" s="120"/>
      <c r="N73623" s="120"/>
      <c r="U73623" s="121"/>
      <c r="V73623" s="122"/>
      <c r="W73623" s="123"/>
      <c r="AC73623" s="123"/>
    </row>
    <row r="73624" spans="5:29" s="2" customFormat="1">
      <c r="E73624" s="120"/>
      <c r="M73624" s="120"/>
      <c r="N73624" s="120"/>
      <c r="U73624" s="121"/>
      <c r="V73624" s="122"/>
      <c r="W73624" s="123"/>
      <c r="AC73624" s="123"/>
    </row>
    <row r="73625" spans="5:29" s="2" customFormat="1">
      <c r="E73625" s="120"/>
      <c r="M73625" s="120"/>
      <c r="N73625" s="120"/>
      <c r="U73625" s="121"/>
      <c r="V73625" s="122"/>
      <c r="W73625" s="123"/>
      <c r="AC73625" s="123"/>
    </row>
    <row r="73626" spans="5:29" s="2" customFormat="1">
      <c r="E73626" s="120"/>
      <c r="M73626" s="120"/>
      <c r="N73626" s="120"/>
      <c r="U73626" s="121"/>
      <c r="V73626" s="122"/>
      <c r="W73626" s="123"/>
      <c r="AC73626" s="123"/>
    </row>
    <row r="73627" spans="5:29" s="2" customFormat="1">
      <c r="E73627" s="120"/>
      <c r="M73627" s="120"/>
      <c r="N73627" s="120"/>
      <c r="U73627" s="121"/>
      <c r="V73627" s="122"/>
      <c r="W73627" s="123"/>
      <c r="AC73627" s="123"/>
    </row>
    <row r="73628" spans="5:29" s="2" customFormat="1">
      <c r="E73628" s="120"/>
      <c r="M73628" s="120"/>
      <c r="N73628" s="120"/>
      <c r="U73628" s="121"/>
      <c r="V73628" s="122"/>
      <c r="W73628" s="123"/>
      <c r="AC73628" s="123"/>
    </row>
    <row r="73629" spans="5:29" s="2" customFormat="1">
      <c r="E73629" s="120"/>
      <c r="M73629" s="120"/>
      <c r="N73629" s="120"/>
      <c r="U73629" s="121"/>
      <c r="V73629" s="122"/>
      <c r="W73629" s="123"/>
      <c r="AC73629" s="123"/>
    </row>
    <row r="73630" spans="5:29" s="2" customFormat="1">
      <c r="E73630" s="120"/>
      <c r="M73630" s="120"/>
      <c r="N73630" s="120"/>
      <c r="U73630" s="121"/>
      <c r="V73630" s="122"/>
      <c r="W73630" s="123"/>
      <c r="AC73630" s="123"/>
    </row>
    <row r="73631" spans="5:29" s="2" customFormat="1">
      <c r="E73631" s="120"/>
      <c r="M73631" s="120"/>
      <c r="N73631" s="120"/>
      <c r="U73631" s="121"/>
      <c r="V73631" s="122"/>
      <c r="W73631" s="123"/>
      <c r="AC73631" s="123"/>
    </row>
    <row r="73632" spans="5:29" s="2" customFormat="1">
      <c r="E73632" s="120"/>
      <c r="M73632" s="120"/>
      <c r="N73632" s="120"/>
      <c r="U73632" s="121"/>
      <c r="V73632" s="122"/>
      <c r="W73632" s="123"/>
      <c r="AC73632" s="123"/>
    </row>
    <row r="73633" spans="5:29" s="2" customFormat="1">
      <c r="E73633" s="120"/>
      <c r="M73633" s="120"/>
      <c r="N73633" s="120"/>
      <c r="U73633" s="121"/>
      <c r="V73633" s="122"/>
      <c r="W73633" s="123"/>
      <c r="AC73633" s="123"/>
    </row>
    <row r="73634" spans="5:29" s="2" customFormat="1">
      <c r="E73634" s="120"/>
      <c r="M73634" s="120"/>
      <c r="N73634" s="120"/>
      <c r="U73634" s="121"/>
      <c r="V73634" s="122"/>
      <c r="W73634" s="123"/>
      <c r="AC73634" s="123"/>
    </row>
    <row r="73635" spans="5:29" s="2" customFormat="1">
      <c r="E73635" s="120"/>
      <c r="M73635" s="120"/>
      <c r="N73635" s="120"/>
      <c r="U73635" s="121"/>
      <c r="V73635" s="122"/>
      <c r="W73635" s="123"/>
      <c r="AC73635" s="123"/>
    </row>
    <row r="73636" spans="5:29" s="2" customFormat="1">
      <c r="E73636" s="120"/>
      <c r="M73636" s="120"/>
      <c r="N73636" s="120"/>
      <c r="U73636" s="121"/>
      <c r="V73636" s="122"/>
      <c r="W73636" s="123"/>
      <c r="AC73636" s="123"/>
    </row>
    <row r="73637" spans="5:29" s="2" customFormat="1">
      <c r="E73637" s="120"/>
      <c r="M73637" s="120"/>
      <c r="N73637" s="120"/>
      <c r="U73637" s="121"/>
      <c r="V73637" s="122"/>
      <c r="W73637" s="123"/>
      <c r="AC73637" s="123"/>
    </row>
    <row r="73638" spans="5:29" s="2" customFormat="1">
      <c r="E73638" s="120"/>
      <c r="M73638" s="120"/>
      <c r="N73638" s="120"/>
      <c r="U73638" s="121"/>
      <c r="V73638" s="122"/>
      <c r="W73638" s="123"/>
      <c r="AC73638" s="123"/>
    </row>
    <row r="73639" spans="5:29" s="2" customFormat="1">
      <c r="E73639" s="120"/>
      <c r="M73639" s="120"/>
      <c r="N73639" s="120"/>
      <c r="U73639" s="121"/>
      <c r="V73639" s="122"/>
      <c r="W73639" s="123"/>
      <c r="AC73639" s="123"/>
    </row>
    <row r="73640" spans="5:29" s="2" customFormat="1">
      <c r="E73640" s="120"/>
      <c r="M73640" s="120"/>
      <c r="N73640" s="120"/>
      <c r="U73640" s="121"/>
      <c r="V73640" s="122"/>
      <c r="W73640" s="123"/>
      <c r="AC73640" s="123"/>
    </row>
    <row r="73641" spans="5:29" s="2" customFormat="1">
      <c r="E73641" s="120"/>
      <c r="M73641" s="120"/>
      <c r="N73641" s="120"/>
      <c r="U73641" s="121"/>
      <c r="V73641" s="122"/>
      <c r="W73641" s="123"/>
      <c r="AC73641" s="123"/>
    </row>
    <row r="73642" spans="5:29" s="2" customFormat="1">
      <c r="E73642" s="120"/>
      <c r="M73642" s="120"/>
      <c r="N73642" s="120"/>
      <c r="U73642" s="121"/>
      <c r="V73642" s="122"/>
      <c r="W73642" s="123"/>
      <c r="AC73642" s="123"/>
    </row>
    <row r="73643" spans="5:29" s="2" customFormat="1">
      <c r="E73643" s="120"/>
      <c r="M73643" s="120"/>
      <c r="N73643" s="120"/>
      <c r="U73643" s="121"/>
      <c r="V73643" s="122"/>
      <c r="W73643" s="123"/>
      <c r="AC73643" s="123"/>
    </row>
    <row r="73644" spans="5:29" s="2" customFormat="1">
      <c r="E73644" s="120"/>
      <c r="M73644" s="120"/>
      <c r="N73644" s="120"/>
      <c r="U73644" s="121"/>
      <c r="V73644" s="122"/>
      <c r="W73644" s="123"/>
      <c r="AC73644" s="123"/>
    </row>
    <row r="73645" spans="5:29" s="2" customFormat="1">
      <c r="E73645" s="120"/>
      <c r="M73645" s="120"/>
      <c r="N73645" s="120"/>
      <c r="U73645" s="121"/>
      <c r="V73645" s="122"/>
      <c r="W73645" s="123"/>
      <c r="AC73645" s="123"/>
    </row>
    <row r="73646" spans="5:29" s="2" customFormat="1">
      <c r="E73646" s="120"/>
      <c r="M73646" s="120"/>
      <c r="N73646" s="120"/>
      <c r="U73646" s="121"/>
      <c r="V73646" s="122"/>
      <c r="W73646" s="123"/>
      <c r="AC73646" s="123"/>
    </row>
    <row r="73647" spans="5:29" s="2" customFormat="1">
      <c r="E73647" s="120"/>
      <c r="M73647" s="120"/>
      <c r="N73647" s="120"/>
      <c r="U73647" s="121"/>
      <c r="V73647" s="122"/>
      <c r="W73647" s="123"/>
      <c r="AC73647" s="123"/>
    </row>
    <row r="73648" spans="5:29" s="2" customFormat="1">
      <c r="E73648" s="120"/>
      <c r="M73648" s="120"/>
      <c r="N73648" s="120"/>
      <c r="U73648" s="121"/>
      <c r="V73648" s="122"/>
      <c r="W73648" s="123"/>
      <c r="AC73648" s="123"/>
    </row>
    <row r="73649" spans="5:29" s="2" customFormat="1">
      <c r="E73649" s="120"/>
      <c r="M73649" s="120"/>
      <c r="N73649" s="120"/>
      <c r="U73649" s="121"/>
      <c r="V73649" s="122"/>
      <c r="W73649" s="123"/>
      <c r="AC73649" s="123"/>
    </row>
    <row r="73650" spans="5:29" s="2" customFormat="1">
      <c r="E73650" s="120"/>
      <c r="M73650" s="120"/>
      <c r="N73650" s="120"/>
      <c r="U73650" s="121"/>
      <c r="V73650" s="122"/>
      <c r="W73650" s="123"/>
      <c r="AC73650" s="123"/>
    </row>
    <row r="73651" spans="5:29" s="2" customFormat="1">
      <c r="E73651" s="120"/>
      <c r="M73651" s="120"/>
      <c r="N73651" s="120"/>
      <c r="U73651" s="121"/>
      <c r="V73651" s="122"/>
      <c r="W73651" s="123"/>
      <c r="AC73651" s="123"/>
    </row>
    <row r="73652" spans="5:29" s="2" customFormat="1">
      <c r="E73652" s="120"/>
      <c r="M73652" s="120"/>
      <c r="N73652" s="120"/>
      <c r="U73652" s="121"/>
      <c r="V73652" s="122"/>
      <c r="W73652" s="123"/>
      <c r="AC73652" s="123"/>
    </row>
    <row r="73653" spans="5:29" s="2" customFormat="1">
      <c r="E73653" s="120"/>
      <c r="M73653" s="120"/>
      <c r="N73653" s="120"/>
      <c r="U73653" s="121"/>
      <c r="V73653" s="122"/>
      <c r="W73653" s="123"/>
      <c r="AC73653" s="123"/>
    </row>
    <row r="73654" spans="5:29" s="2" customFormat="1">
      <c r="E73654" s="120"/>
      <c r="M73654" s="120"/>
      <c r="N73654" s="120"/>
      <c r="U73654" s="121"/>
      <c r="V73654" s="122"/>
      <c r="W73654" s="123"/>
      <c r="AC73654" s="123"/>
    </row>
    <row r="73655" spans="5:29" s="2" customFormat="1">
      <c r="E73655" s="120"/>
      <c r="M73655" s="120"/>
      <c r="N73655" s="120"/>
      <c r="U73655" s="121"/>
      <c r="V73655" s="122"/>
      <c r="W73655" s="123"/>
      <c r="AC73655" s="123"/>
    </row>
    <row r="73656" spans="5:29" s="2" customFormat="1">
      <c r="E73656" s="120"/>
      <c r="M73656" s="120"/>
      <c r="N73656" s="120"/>
      <c r="U73656" s="121"/>
      <c r="V73656" s="122"/>
      <c r="W73656" s="123"/>
      <c r="AC73656" s="123"/>
    </row>
    <row r="73657" spans="5:29" s="2" customFormat="1">
      <c r="E73657" s="120"/>
      <c r="M73657" s="120"/>
      <c r="N73657" s="120"/>
      <c r="U73657" s="121"/>
      <c r="V73657" s="122"/>
      <c r="W73657" s="123"/>
      <c r="AC73657" s="123"/>
    </row>
    <row r="73658" spans="5:29" s="2" customFormat="1">
      <c r="E73658" s="120"/>
      <c r="M73658" s="120"/>
      <c r="N73658" s="120"/>
      <c r="U73658" s="121"/>
      <c r="V73658" s="122"/>
      <c r="W73658" s="123"/>
      <c r="AC73658" s="123"/>
    </row>
    <row r="73659" spans="5:29" s="2" customFormat="1">
      <c r="E73659" s="120"/>
      <c r="M73659" s="120"/>
      <c r="N73659" s="120"/>
      <c r="U73659" s="121"/>
      <c r="V73659" s="122"/>
      <c r="W73659" s="123"/>
      <c r="AC73659" s="123"/>
    </row>
    <row r="73660" spans="5:29" s="2" customFormat="1">
      <c r="E73660" s="120"/>
      <c r="M73660" s="120"/>
      <c r="N73660" s="120"/>
      <c r="U73660" s="121"/>
      <c r="V73660" s="122"/>
      <c r="W73660" s="123"/>
      <c r="AC73660" s="123"/>
    </row>
    <row r="73661" spans="5:29" s="2" customFormat="1">
      <c r="E73661" s="120"/>
      <c r="M73661" s="120"/>
      <c r="N73661" s="120"/>
      <c r="U73661" s="121"/>
      <c r="V73661" s="122"/>
      <c r="W73661" s="123"/>
      <c r="AC73661" s="123"/>
    </row>
    <row r="73662" spans="5:29" s="2" customFormat="1">
      <c r="E73662" s="120"/>
      <c r="M73662" s="120"/>
      <c r="N73662" s="120"/>
      <c r="U73662" s="121"/>
      <c r="V73662" s="122"/>
      <c r="W73662" s="123"/>
      <c r="AC73662" s="123"/>
    </row>
    <row r="73663" spans="5:29" s="2" customFormat="1">
      <c r="E73663" s="120"/>
      <c r="M73663" s="120"/>
      <c r="N73663" s="120"/>
      <c r="U73663" s="121"/>
      <c r="V73663" s="122"/>
      <c r="W73663" s="123"/>
      <c r="AC73663" s="123"/>
    </row>
    <row r="73664" spans="5:29" s="2" customFormat="1">
      <c r="E73664" s="120"/>
      <c r="M73664" s="120"/>
      <c r="N73664" s="120"/>
      <c r="U73664" s="121"/>
      <c r="V73664" s="122"/>
      <c r="W73664" s="123"/>
      <c r="AC73664" s="123"/>
    </row>
    <row r="73665" spans="5:29" s="2" customFormat="1">
      <c r="E73665" s="120"/>
      <c r="M73665" s="120"/>
      <c r="N73665" s="120"/>
      <c r="U73665" s="121"/>
      <c r="V73665" s="122"/>
      <c r="W73665" s="123"/>
      <c r="AC73665" s="123"/>
    </row>
    <row r="73666" spans="5:29" s="2" customFormat="1">
      <c r="E73666" s="120"/>
      <c r="M73666" s="120"/>
      <c r="N73666" s="120"/>
      <c r="U73666" s="121"/>
      <c r="V73666" s="122"/>
      <c r="W73666" s="123"/>
      <c r="AC73666" s="123"/>
    </row>
    <row r="73667" spans="5:29" s="2" customFormat="1">
      <c r="E73667" s="120"/>
      <c r="M73667" s="120"/>
      <c r="N73667" s="120"/>
      <c r="U73667" s="121"/>
      <c r="V73667" s="122"/>
      <c r="W73667" s="123"/>
      <c r="AC73667" s="123"/>
    </row>
    <row r="73668" spans="5:29" s="2" customFormat="1">
      <c r="E73668" s="120"/>
      <c r="M73668" s="120"/>
      <c r="N73668" s="120"/>
      <c r="U73668" s="121"/>
      <c r="V73668" s="122"/>
      <c r="W73668" s="123"/>
      <c r="AC73668" s="123"/>
    </row>
    <row r="73669" spans="5:29" s="2" customFormat="1">
      <c r="E73669" s="120"/>
      <c r="M73669" s="120"/>
      <c r="N73669" s="120"/>
      <c r="U73669" s="121"/>
      <c r="V73669" s="122"/>
      <c r="W73669" s="123"/>
      <c r="AC73669" s="123"/>
    </row>
    <row r="73670" spans="5:29" s="2" customFormat="1">
      <c r="E73670" s="120"/>
      <c r="M73670" s="120"/>
      <c r="N73670" s="120"/>
      <c r="U73670" s="121"/>
      <c r="V73670" s="122"/>
      <c r="W73670" s="123"/>
      <c r="AC73670" s="123"/>
    </row>
    <row r="73671" spans="5:29" s="2" customFormat="1">
      <c r="E73671" s="120"/>
      <c r="M73671" s="120"/>
      <c r="N73671" s="120"/>
      <c r="U73671" s="121"/>
      <c r="V73671" s="122"/>
      <c r="W73671" s="123"/>
      <c r="AC73671" s="123"/>
    </row>
    <row r="73672" spans="5:29" s="2" customFormat="1">
      <c r="E73672" s="120"/>
      <c r="M73672" s="120"/>
      <c r="N73672" s="120"/>
      <c r="U73672" s="121"/>
      <c r="V73672" s="122"/>
      <c r="W73672" s="123"/>
      <c r="AC73672" s="123"/>
    </row>
    <row r="73673" spans="5:29" s="2" customFormat="1">
      <c r="E73673" s="120"/>
      <c r="M73673" s="120"/>
      <c r="N73673" s="120"/>
      <c r="U73673" s="121"/>
      <c r="V73673" s="122"/>
      <c r="W73673" s="123"/>
      <c r="AC73673" s="123"/>
    </row>
    <row r="73674" spans="5:29" s="2" customFormat="1">
      <c r="E73674" s="120"/>
      <c r="M73674" s="120"/>
      <c r="N73674" s="120"/>
      <c r="U73674" s="121"/>
      <c r="V73674" s="122"/>
      <c r="W73674" s="123"/>
      <c r="AC73674" s="123"/>
    </row>
    <row r="73675" spans="5:29" s="2" customFormat="1">
      <c r="E73675" s="120"/>
      <c r="M73675" s="120"/>
      <c r="N73675" s="120"/>
      <c r="U73675" s="121"/>
      <c r="V73675" s="122"/>
      <c r="W73675" s="123"/>
      <c r="AC73675" s="123"/>
    </row>
    <row r="73676" spans="5:29" s="2" customFormat="1">
      <c r="E73676" s="120"/>
      <c r="M73676" s="120"/>
      <c r="N73676" s="120"/>
      <c r="U73676" s="121"/>
      <c r="V73676" s="122"/>
      <c r="W73676" s="123"/>
      <c r="AC73676" s="123"/>
    </row>
    <row r="73677" spans="5:29" s="2" customFormat="1">
      <c r="E73677" s="120"/>
      <c r="M73677" s="120"/>
      <c r="N73677" s="120"/>
      <c r="U73677" s="121"/>
      <c r="V73677" s="122"/>
      <c r="W73677" s="123"/>
      <c r="AC73677" s="123"/>
    </row>
    <row r="73678" spans="5:29" s="2" customFormat="1">
      <c r="E73678" s="120"/>
      <c r="M73678" s="120"/>
      <c r="N73678" s="120"/>
      <c r="U73678" s="121"/>
      <c r="V73678" s="122"/>
      <c r="W73678" s="123"/>
      <c r="AC73678" s="123"/>
    </row>
    <row r="73679" spans="5:29" s="2" customFormat="1">
      <c r="E73679" s="120"/>
      <c r="M73679" s="120"/>
      <c r="N73679" s="120"/>
      <c r="U73679" s="121"/>
      <c r="V73679" s="122"/>
      <c r="W73679" s="123"/>
      <c r="AC73679" s="123"/>
    </row>
    <row r="73680" spans="5:29" s="2" customFormat="1">
      <c r="E73680" s="120"/>
      <c r="M73680" s="120"/>
      <c r="N73680" s="120"/>
      <c r="U73680" s="121"/>
      <c r="V73680" s="122"/>
      <c r="W73680" s="123"/>
      <c r="AC73680" s="123"/>
    </row>
    <row r="73681" spans="5:29" s="2" customFormat="1">
      <c r="E73681" s="120"/>
      <c r="M73681" s="120"/>
      <c r="N73681" s="120"/>
      <c r="U73681" s="121"/>
      <c r="V73681" s="122"/>
      <c r="W73681" s="123"/>
      <c r="AC73681" s="123"/>
    </row>
    <row r="73682" spans="5:29" s="2" customFormat="1">
      <c r="E73682" s="120"/>
      <c r="M73682" s="120"/>
      <c r="N73682" s="120"/>
      <c r="U73682" s="121"/>
      <c r="V73682" s="122"/>
      <c r="W73682" s="123"/>
      <c r="AC73682" s="123"/>
    </row>
    <row r="73683" spans="5:29" s="2" customFormat="1">
      <c r="E73683" s="120"/>
      <c r="M73683" s="120"/>
      <c r="N73683" s="120"/>
      <c r="U73683" s="121"/>
      <c r="V73683" s="122"/>
      <c r="W73683" s="123"/>
      <c r="AC73683" s="123"/>
    </row>
    <row r="73684" spans="5:29" s="2" customFormat="1">
      <c r="E73684" s="120"/>
      <c r="M73684" s="120"/>
      <c r="N73684" s="120"/>
      <c r="U73684" s="121"/>
      <c r="V73684" s="122"/>
      <c r="W73684" s="123"/>
      <c r="AC73684" s="123"/>
    </row>
    <row r="73685" spans="5:29" s="2" customFormat="1">
      <c r="E73685" s="120"/>
      <c r="M73685" s="120"/>
      <c r="N73685" s="120"/>
      <c r="U73685" s="121"/>
      <c r="V73685" s="122"/>
      <c r="W73685" s="123"/>
      <c r="AC73685" s="123"/>
    </row>
    <row r="73686" spans="5:29" s="2" customFormat="1">
      <c r="E73686" s="120"/>
      <c r="M73686" s="120"/>
      <c r="N73686" s="120"/>
      <c r="U73686" s="121"/>
      <c r="V73686" s="122"/>
      <c r="W73686" s="123"/>
      <c r="AC73686" s="123"/>
    </row>
    <row r="73687" spans="5:29" s="2" customFormat="1">
      <c r="E73687" s="120"/>
      <c r="M73687" s="120"/>
      <c r="N73687" s="120"/>
      <c r="U73687" s="121"/>
      <c r="V73687" s="122"/>
      <c r="W73687" s="123"/>
      <c r="AC73687" s="123"/>
    </row>
    <row r="73688" spans="5:29" s="2" customFormat="1">
      <c r="E73688" s="120"/>
      <c r="M73688" s="120"/>
      <c r="N73688" s="120"/>
      <c r="U73688" s="121"/>
      <c r="V73688" s="122"/>
      <c r="W73688" s="123"/>
      <c r="AC73688" s="123"/>
    </row>
    <row r="73689" spans="5:29" s="2" customFormat="1">
      <c r="E73689" s="120"/>
      <c r="M73689" s="120"/>
      <c r="N73689" s="120"/>
      <c r="U73689" s="121"/>
      <c r="V73689" s="122"/>
      <c r="W73689" s="123"/>
      <c r="AC73689" s="123"/>
    </row>
    <row r="73690" spans="5:29" s="2" customFormat="1">
      <c r="E73690" s="120"/>
      <c r="M73690" s="120"/>
      <c r="N73690" s="120"/>
      <c r="U73690" s="121"/>
      <c r="V73690" s="122"/>
      <c r="W73690" s="123"/>
      <c r="AC73690" s="123"/>
    </row>
    <row r="73691" spans="5:29" s="2" customFormat="1">
      <c r="E73691" s="120"/>
      <c r="M73691" s="120"/>
      <c r="N73691" s="120"/>
      <c r="U73691" s="121"/>
      <c r="V73691" s="122"/>
      <c r="W73691" s="123"/>
      <c r="AC73691" s="123"/>
    </row>
    <row r="73692" spans="5:29" s="2" customFormat="1">
      <c r="E73692" s="120"/>
      <c r="M73692" s="120"/>
      <c r="N73692" s="120"/>
      <c r="U73692" s="121"/>
      <c r="V73692" s="122"/>
      <c r="W73692" s="123"/>
      <c r="AC73692" s="123"/>
    </row>
    <row r="73693" spans="5:29" s="2" customFormat="1">
      <c r="E73693" s="120"/>
      <c r="M73693" s="120"/>
      <c r="N73693" s="120"/>
      <c r="U73693" s="121"/>
      <c r="V73693" s="122"/>
      <c r="W73693" s="123"/>
      <c r="AC73693" s="123"/>
    </row>
    <row r="73694" spans="5:29" s="2" customFormat="1">
      <c r="E73694" s="120"/>
      <c r="M73694" s="120"/>
      <c r="N73694" s="120"/>
      <c r="U73694" s="121"/>
      <c r="V73694" s="122"/>
      <c r="W73694" s="123"/>
      <c r="AC73694" s="123"/>
    </row>
    <row r="73695" spans="5:29" s="2" customFormat="1">
      <c r="E73695" s="120"/>
      <c r="M73695" s="120"/>
      <c r="N73695" s="120"/>
      <c r="U73695" s="121"/>
      <c r="V73695" s="122"/>
      <c r="W73695" s="123"/>
      <c r="AC73695" s="123"/>
    </row>
    <row r="73696" spans="5:29" s="2" customFormat="1">
      <c r="E73696" s="120"/>
      <c r="M73696" s="120"/>
      <c r="N73696" s="120"/>
      <c r="U73696" s="121"/>
      <c r="V73696" s="122"/>
      <c r="W73696" s="123"/>
      <c r="AC73696" s="123"/>
    </row>
    <row r="73697" spans="5:29" s="2" customFormat="1">
      <c r="E73697" s="120"/>
      <c r="M73697" s="120"/>
      <c r="N73697" s="120"/>
      <c r="U73697" s="121"/>
      <c r="V73697" s="122"/>
      <c r="W73697" s="123"/>
      <c r="AC73697" s="123"/>
    </row>
    <row r="73698" spans="5:29" s="2" customFormat="1">
      <c r="E73698" s="120"/>
      <c r="M73698" s="120"/>
      <c r="N73698" s="120"/>
      <c r="U73698" s="121"/>
      <c r="V73698" s="122"/>
      <c r="W73698" s="123"/>
      <c r="AC73698" s="123"/>
    </row>
    <row r="73699" spans="5:29" s="2" customFormat="1">
      <c r="E73699" s="120"/>
      <c r="M73699" s="120"/>
      <c r="N73699" s="120"/>
      <c r="U73699" s="121"/>
      <c r="V73699" s="122"/>
      <c r="W73699" s="123"/>
      <c r="AC73699" s="123"/>
    </row>
    <row r="73700" spans="5:29" s="2" customFormat="1">
      <c r="E73700" s="120"/>
      <c r="M73700" s="120"/>
      <c r="N73700" s="120"/>
      <c r="U73700" s="121"/>
      <c r="V73700" s="122"/>
      <c r="W73700" s="123"/>
      <c r="AC73700" s="123"/>
    </row>
    <row r="73701" spans="5:29" s="2" customFormat="1">
      <c r="E73701" s="120"/>
      <c r="M73701" s="120"/>
      <c r="N73701" s="120"/>
      <c r="U73701" s="121"/>
      <c r="V73701" s="122"/>
      <c r="W73701" s="123"/>
      <c r="AC73701" s="123"/>
    </row>
    <row r="73702" spans="5:29" s="2" customFormat="1">
      <c r="E73702" s="120"/>
      <c r="M73702" s="120"/>
      <c r="N73702" s="120"/>
      <c r="U73702" s="121"/>
      <c r="V73702" s="122"/>
      <c r="W73702" s="123"/>
      <c r="AC73702" s="123"/>
    </row>
    <row r="73703" spans="5:29" s="2" customFormat="1">
      <c r="E73703" s="120"/>
      <c r="M73703" s="120"/>
      <c r="N73703" s="120"/>
      <c r="U73703" s="121"/>
      <c r="V73703" s="122"/>
      <c r="W73703" s="123"/>
      <c r="AC73703" s="123"/>
    </row>
    <row r="73704" spans="5:29" s="2" customFormat="1">
      <c r="E73704" s="120"/>
      <c r="M73704" s="120"/>
      <c r="N73704" s="120"/>
      <c r="U73704" s="121"/>
      <c r="V73704" s="122"/>
      <c r="W73704" s="123"/>
      <c r="AC73704" s="123"/>
    </row>
    <row r="73705" spans="5:29" s="2" customFormat="1">
      <c r="E73705" s="120"/>
      <c r="M73705" s="120"/>
      <c r="N73705" s="120"/>
      <c r="U73705" s="121"/>
      <c r="V73705" s="122"/>
      <c r="W73705" s="123"/>
      <c r="AC73705" s="123"/>
    </row>
    <row r="73706" spans="5:29" s="2" customFormat="1">
      <c r="E73706" s="120"/>
      <c r="M73706" s="120"/>
      <c r="N73706" s="120"/>
      <c r="U73706" s="121"/>
      <c r="V73706" s="122"/>
      <c r="W73706" s="123"/>
      <c r="AC73706" s="123"/>
    </row>
    <row r="73707" spans="5:29" s="2" customFormat="1">
      <c r="E73707" s="120"/>
      <c r="M73707" s="120"/>
      <c r="N73707" s="120"/>
      <c r="U73707" s="121"/>
      <c r="V73707" s="122"/>
      <c r="W73707" s="123"/>
      <c r="AC73707" s="123"/>
    </row>
    <row r="73708" spans="5:29" s="2" customFormat="1">
      <c r="E73708" s="120"/>
      <c r="M73708" s="120"/>
      <c r="N73708" s="120"/>
      <c r="U73708" s="121"/>
      <c r="V73708" s="122"/>
      <c r="W73708" s="123"/>
      <c r="AC73708" s="123"/>
    </row>
    <row r="73709" spans="5:29" s="2" customFormat="1">
      <c r="E73709" s="120"/>
      <c r="M73709" s="120"/>
      <c r="N73709" s="120"/>
      <c r="U73709" s="121"/>
      <c r="V73709" s="122"/>
      <c r="W73709" s="123"/>
      <c r="AC73709" s="123"/>
    </row>
    <row r="73710" spans="5:29" s="2" customFormat="1">
      <c r="E73710" s="120"/>
      <c r="M73710" s="120"/>
      <c r="N73710" s="120"/>
      <c r="U73710" s="121"/>
      <c r="V73710" s="122"/>
      <c r="W73710" s="123"/>
      <c r="AC73710" s="123"/>
    </row>
    <row r="73711" spans="5:29" s="2" customFormat="1">
      <c r="E73711" s="120"/>
      <c r="M73711" s="120"/>
      <c r="N73711" s="120"/>
      <c r="U73711" s="121"/>
      <c r="V73711" s="122"/>
      <c r="W73711" s="123"/>
      <c r="AC73711" s="123"/>
    </row>
    <row r="73712" spans="5:29" s="2" customFormat="1">
      <c r="E73712" s="120"/>
      <c r="M73712" s="120"/>
      <c r="N73712" s="120"/>
      <c r="U73712" s="121"/>
      <c r="V73712" s="122"/>
      <c r="W73712" s="123"/>
      <c r="AC73712" s="123"/>
    </row>
    <row r="73713" spans="5:29" s="2" customFormat="1">
      <c r="E73713" s="120"/>
      <c r="M73713" s="120"/>
      <c r="N73713" s="120"/>
      <c r="U73713" s="121"/>
      <c r="V73713" s="122"/>
      <c r="W73713" s="123"/>
      <c r="AC73713" s="123"/>
    </row>
    <row r="73714" spans="5:29" s="2" customFormat="1">
      <c r="E73714" s="120"/>
      <c r="M73714" s="120"/>
      <c r="N73714" s="120"/>
      <c r="U73714" s="121"/>
      <c r="V73714" s="122"/>
      <c r="W73714" s="123"/>
      <c r="AC73714" s="123"/>
    </row>
    <row r="73715" spans="5:29" s="2" customFormat="1">
      <c r="E73715" s="120"/>
      <c r="M73715" s="120"/>
      <c r="N73715" s="120"/>
      <c r="U73715" s="121"/>
      <c r="V73715" s="122"/>
      <c r="W73715" s="123"/>
      <c r="AC73715" s="123"/>
    </row>
    <row r="73716" spans="5:29" s="2" customFormat="1">
      <c r="E73716" s="120"/>
      <c r="M73716" s="120"/>
      <c r="N73716" s="120"/>
      <c r="U73716" s="121"/>
      <c r="V73716" s="122"/>
      <c r="W73716" s="123"/>
      <c r="AC73716" s="123"/>
    </row>
    <row r="73717" spans="5:29" s="2" customFormat="1">
      <c r="E73717" s="120"/>
      <c r="M73717" s="120"/>
      <c r="N73717" s="120"/>
      <c r="U73717" s="121"/>
      <c r="V73717" s="122"/>
      <c r="W73717" s="123"/>
      <c r="AC73717" s="123"/>
    </row>
    <row r="73718" spans="5:29" s="2" customFormat="1">
      <c r="E73718" s="120"/>
      <c r="M73718" s="120"/>
      <c r="N73718" s="120"/>
      <c r="U73718" s="121"/>
      <c r="V73718" s="122"/>
      <c r="W73718" s="123"/>
      <c r="AC73718" s="123"/>
    </row>
    <row r="73719" spans="5:29" s="2" customFormat="1">
      <c r="E73719" s="120"/>
      <c r="M73719" s="120"/>
      <c r="N73719" s="120"/>
      <c r="U73719" s="121"/>
      <c r="V73719" s="122"/>
      <c r="W73719" s="123"/>
      <c r="AC73719" s="123"/>
    </row>
    <row r="73720" spans="5:29" s="2" customFormat="1">
      <c r="E73720" s="120"/>
      <c r="M73720" s="120"/>
      <c r="N73720" s="120"/>
      <c r="U73720" s="121"/>
      <c r="V73720" s="122"/>
      <c r="W73720" s="123"/>
      <c r="AC73720" s="123"/>
    </row>
    <row r="73721" spans="5:29" s="2" customFormat="1">
      <c r="E73721" s="120"/>
      <c r="M73721" s="120"/>
      <c r="N73721" s="120"/>
      <c r="U73721" s="121"/>
      <c r="V73721" s="122"/>
      <c r="W73721" s="123"/>
      <c r="AC73721" s="123"/>
    </row>
    <row r="73722" spans="5:29" s="2" customFormat="1">
      <c r="E73722" s="120"/>
      <c r="M73722" s="120"/>
      <c r="N73722" s="120"/>
      <c r="U73722" s="121"/>
      <c r="V73722" s="122"/>
      <c r="W73722" s="123"/>
      <c r="AC73722" s="123"/>
    </row>
    <row r="73723" spans="5:29" s="2" customFormat="1">
      <c r="E73723" s="120"/>
      <c r="M73723" s="120"/>
      <c r="N73723" s="120"/>
      <c r="U73723" s="121"/>
      <c r="V73723" s="122"/>
      <c r="W73723" s="123"/>
      <c r="AC73723" s="123"/>
    </row>
    <row r="73724" spans="5:29" s="2" customFormat="1">
      <c r="E73724" s="120"/>
      <c r="M73724" s="120"/>
      <c r="N73724" s="120"/>
      <c r="U73724" s="121"/>
      <c r="V73724" s="122"/>
      <c r="W73724" s="123"/>
      <c r="AC73724" s="123"/>
    </row>
    <row r="73725" spans="5:29" s="2" customFormat="1">
      <c r="E73725" s="120"/>
      <c r="M73725" s="120"/>
      <c r="N73725" s="120"/>
      <c r="U73725" s="121"/>
      <c r="V73725" s="122"/>
      <c r="W73725" s="123"/>
      <c r="AC73725" s="123"/>
    </row>
    <row r="73726" spans="5:29" s="2" customFormat="1">
      <c r="E73726" s="120"/>
      <c r="M73726" s="120"/>
      <c r="N73726" s="120"/>
      <c r="U73726" s="121"/>
      <c r="V73726" s="122"/>
      <c r="W73726" s="123"/>
      <c r="AC73726" s="123"/>
    </row>
    <row r="73727" spans="5:29" s="2" customFormat="1">
      <c r="E73727" s="120"/>
      <c r="M73727" s="120"/>
      <c r="N73727" s="120"/>
      <c r="U73727" s="121"/>
      <c r="V73727" s="122"/>
      <c r="W73727" s="123"/>
      <c r="AC73727" s="123"/>
    </row>
    <row r="73728" spans="5:29" s="2" customFormat="1">
      <c r="E73728" s="120"/>
      <c r="M73728" s="120"/>
      <c r="N73728" s="120"/>
      <c r="U73728" s="121"/>
      <c r="V73728" s="122"/>
      <c r="W73728" s="123"/>
      <c r="AC73728" s="123"/>
    </row>
    <row r="73729" spans="5:29" s="2" customFormat="1">
      <c r="E73729" s="120"/>
      <c r="M73729" s="120"/>
      <c r="N73729" s="120"/>
      <c r="U73729" s="121"/>
      <c r="V73729" s="122"/>
      <c r="W73729" s="123"/>
      <c r="AC73729" s="123"/>
    </row>
    <row r="73730" spans="5:29" s="2" customFormat="1">
      <c r="E73730" s="120"/>
      <c r="M73730" s="120"/>
      <c r="N73730" s="120"/>
      <c r="U73730" s="121"/>
      <c r="V73730" s="122"/>
      <c r="W73730" s="123"/>
      <c r="AC73730" s="123"/>
    </row>
    <row r="73731" spans="5:29" s="2" customFormat="1">
      <c r="E73731" s="120"/>
      <c r="M73731" s="120"/>
      <c r="N73731" s="120"/>
      <c r="U73731" s="121"/>
      <c r="V73731" s="122"/>
      <c r="W73731" s="123"/>
      <c r="AC73731" s="123"/>
    </row>
    <row r="73732" spans="5:29" s="2" customFormat="1">
      <c r="E73732" s="120"/>
      <c r="M73732" s="120"/>
      <c r="N73732" s="120"/>
      <c r="U73732" s="121"/>
      <c r="V73732" s="122"/>
      <c r="W73732" s="123"/>
      <c r="AC73732" s="123"/>
    </row>
    <row r="73733" spans="5:29" s="2" customFormat="1">
      <c r="E73733" s="120"/>
      <c r="M73733" s="120"/>
      <c r="N73733" s="120"/>
      <c r="U73733" s="121"/>
      <c r="V73733" s="122"/>
      <c r="W73733" s="123"/>
      <c r="AC73733" s="123"/>
    </row>
    <row r="73734" spans="5:29" s="2" customFormat="1">
      <c r="E73734" s="120"/>
      <c r="M73734" s="120"/>
      <c r="N73734" s="120"/>
      <c r="U73734" s="121"/>
      <c r="V73734" s="122"/>
      <c r="W73734" s="123"/>
      <c r="AC73734" s="123"/>
    </row>
    <row r="73735" spans="5:29" s="2" customFormat="1">
      <c r="E73735" s="120"/>
      <c r="M73735" s="120"/>
      <c r="N73735" s="120"/>
      <c r="U73735" s="121"/>
      <c r="V73735" s="122"/>
      <c r="W73735" s="123"/>
      <c r="AC73735" s="123"/>
    </row>
    <row r="73736" spans="5:29" s="2" customFormat="1">
      <c r="E73736" s="120"/>
      <c r="M73736" s="120"/>
      <c r="N73736" s="120"/>
      <c r="U73736" s="121"/>
      <c r="V73736" s="122"/>
      <c r="W73736" s="123"/>
      <c r="AC73736" s="123"/>
    </row>
    <row r="73737" spans="5:29" s="2" customFormat="1">
      <c r="E73737" s="120"/>
      <c r="M73737" s="120"/>
      <c r="N73737" s="120"/>
      <c r="U73737" s="121"/>
      <c r="V73737" s="122"/>
      <c r="W73737" s="123"/>
      <c r="AC73737" s="123"/>
    </row>
    <row r="73738" spans="5:29" s="2" customFormat="1">
      <c r="E73738" s="120"/>
      <c r="M73738" s="120"/>
      <c r="N73738" s="120"/>
      <c r="U73738" s="121"/>
      <c r="V73738" s="122"/>
      <c r="W73738" s="123"/>
      <c r="AC73738" s="123"/>
    </row>
    <row r="73739" spans="5:29" s="2" customFormat="1">
      <c r="E73739" s="120"/>
      <c r="M73739" s="120"/>
      <c r="N73739" s="120"/>
      <c r="U73739" s="121"/>
      <c r="V73739" s="122"/>
      <c r="W73739" s="123"/>
      <c r="AC73739" s="123"/>
    </row>
    <row r="73740" spans="5:29" s="2" customFormat="1">
      <c r="E73740" s="120"/>
      <c r="M73740" s="120"/>
      <c r="N73740" s="120"/>
      <c r="U73740" s="121"/>
      <c r="V73740" s="122"/>
      <c r="W73740" s="123"/>
      <c r="AC73740" s="123"/>
    </row>
    <row r="73741" spans="5:29" s="2" customFormat="1">
      <c r="E73741" s="120"/>
      <c r="M73741" s="120"/>
      <c r="N73741" s="120"/>
      <c r="U73741" s="121"/>
      <c r="V73741" s="122"/>
      <c r="W73741" s="123"/>
      <c r="AC73741" s="123"/>
    </row>
    <row r="73742" spans="5:29" s="2" customFormat="1">
      <c r="E73742" s="120"/>
      <c r="M73742" s="120"/>
      <c r="N73742" s="120"/>
      <c r="U73742" s="121"/>
      <c r="V73742" s="122"/>
      <c r="W73742" s="123"/>
      <c r="AC73742" s="123"/>
    </row>
    <row r="73743" spans="5:29" s="2" customFormat="1">
      <c r="E73743" s="120"/>
      <c r="M73743" s="120"/>
      <c r="N73743" s="120"/>
      <c r="U73743" s="121"/>
      <c r="V73743" s="122"/>
      <c r="W73743" s="123"/>
      <c r="AC73743" s="123"/>
    </row>
    <row r="73744" spans="5:29" s="2" customFormat="1">
      <c r="E73744" s="120"/>
      <c r="M73744" s="120"/>
      <c r="N73744" s="120"/>
      <c r="U73744" s="121"/>
      <c r="V73744" s="122"/>
      <c r="W73744" s="123"/>
      <c r="AC73744" s="123"/>
    </row>
    <row r="73745" spans="5:29" s="2" customFormat="1">
      <c r="E73745" s="120"/>
      <c r="M73745" s="120"/>
      <c r="N73745" s="120"/>
      <c r="U73745" s="121"/>
      <c r="V73745" s="122"/>
      <c r="W73745" s="123"/>
      <c r="AC73745" s="123"/>
    </row>
    <row r="73746" spans="5:29" s="2" customFormat="1">
      <c r="E73746" s="120"/>
      <c r="M73746" s="120"/>
      <c r="N73746" s="120"/>
      <c r="U73746" s="121"/>
      <c r="V73746" s="122"/>
      <c r="W73746" s="123"/>
      <c r="AC73746" s="123"/>
    </row>
    <row r="73747" spans="5:29" s="2" customFormat="1">
      <c r="E73747" s="120"/>
      <c r="M73747" s="120"/>
      <c r="N73747" s="120"/>
      <c r="U73747" s="121"/>
      <c r="V73747" s="122"/>
      <c r="W73747" s="123"/>
      <c r="AC73747" s="123"/>
    </row>
    <row r="73748" spans="5:29" s="2" customFormat="1">
      <c r="E73748" s="120"/>
      <c r="M73748" s="120"/>
      <c r="N73748" s="120"/>
      <c r="U73748" s="121"/>
      <c r="V73748" s="122"/>
      <c r="W73748" s="123"/>
      <c r="AC73748" s="123"/>
    </row>
    <row r="73749" spans="5:29" s="2" customFormat="1">
      <c r="E73749" s="120"/>
      <c r="M73749" s="120"/>
      <c r="N73749" s="120"/>
      <c r="U73749" s="121"/>
      <c r="V73749" s="122"/>
      <c r="W73749" s="123"/>
      <c r="AC73749" s="123"/>
    </row>
    <row r="73750" spans="5:29" s="2" customFormat="1">
      <c r="E73750" s="120"/>
      <c r="M73750" s="120"/>
      <c r="N73750" s="120"/>
      <c r="U73750" s="121"/>
      <c r="V73750" s="122"/>
      <c r="W73750" s="123"/>
      <c r="AC73750" s="123"/>
    </row>
    <row r="73751" spans="5:29" s="2" customFormat="1">
      <c r="E73751" s="120"/>
      <c r="M73751" s="120"/>
      <c r="N73751" s="120"/>
      <c r="U73751" s="121"/>
      <c r="V73751" s="122"/>
      <c r="W73751" s="123"/>
      <c r="AC73751" s="123"/>
    </row>
    <row r="73752" spans="5:29" s="2" customFormat="1">
      <c r="E73752" s="120"/>
      <c r="M73752" s="120"/>
      <c r="N73752" s="120"/>
      <c r="U73752" s="121"/>
      <c r="V73752" s="122"/>
      <c r="W73752" s="123"/>
      <c r="AC73752" s="123"/>
    </row>
    <row r="73753" spans="5:29" s="2" customFormat="1">
      <c r="E73753" s="120"/>
      <c r="M73753" s="120"/>
      <c r="N73753" s="120"/>
      <c r="U73753" s="121"/>
      <c r="V73753" s="122"/>
      <c r="W73753" s="123"/>
      <c r="AC73753" s="123"/>
    </row>
    <row r="73754" spans="5:29" s="2" customFormat="1">
      <c r="E73754" s="120"/>
      <c r="M73754" s="120"/>
      <c r="N73754" s="120"/>
      <c r="U73754" s="121"/>
      <c r="V73754" s="122"/>
      <c r="W73754" s="123"/>
      <c r="AC73754" s="123"/>
    </row>
    <row r="73755" spans="5:29" s="2" customFormat="1">
      <c r="E73755" s="120"/>
      <c r="M73755" s="120"/>
      <c r="N73755" s="120"/>
      <c r="U73755" s="121"/>
      <c r="V73755" s="122"/>
      <c r="W73755" s="123"/>
      <c r="AC73755" s="123"/>
    </row>
    <row r="73756" spans="5:29" s="2" customFormat="1">
      <c r="E73756" s="120"/>
      <c r="M73756" s="120"/>
      <c r="N73756" s="120"/>
      <c r="U73756" s="121"/>
      <c r="V73756" s="122"/>
      <c r="W73756" s="123"/>
      <c r="AC73756" s="123"/>
    </row>
    <row r="73757" spans="5:29" s="2" customFormat="1">
      <c r="E73757" s="120"/>
      <c r="M73757" s="120"/>
      <c r="N73757" s="120"/>
      <c r="U73757" s="121"/>
      <c r="V73757" s="122"/>
      <c r="W73757" s="123"/>
      <c r="AC73757" s="123"/>
    </row>
    <row r="73758" spans="5:29" s="2" customFormat="1">
      <c r="E73758" s="120"/>
      <c r="M73758" s="120"/>
      <c r="N73758" s="120"/>
      <c r="U73758" s="121"/>
      <c r="V73758" s="122"/>
      <c r="W73758" s="123"/>
      <c r="AC73758" s="123"/>
    </row>
    <row r="73759" spans="5:29" s="2" customFormat="1">
      <c r="E73759" s="120"/>
      <c r="M73759" s="120"/>
      <c r="N73759" s="120"/>
      <c r="U73759" s="121"/>
      <c r="V73759" s="122"/>
      <c r="W73759" s="123"/>
      <c r="AC73759" s="123"/>
    </row>
    <row r="73760" spans="5:29" s="2" customFormat="1">
      <c r="E73760" s="120"/>
      <c r="M73760" s="120"/>
      <c r="N73760" s="120"/>
      <c r="U73760" s="121"/>
      <c r="V73760" s="122"/>
      <c r="W73760" s="123"/>
      <c r="AC73760" s="123"/>
    </row>
    <row r="73761" spans="5:29" s="2" customFormat="1">
      <c r="E73761" s="120"/>
      <c r="M73761" s="120"/>
      <c r="N73761" s="120"/>
      <c r="U73761" s="121"/>
      <c r="V73761" s="122"/>
      <c r="W73761" s="123"/>
      <c r="AC73761" s="123"/>
    </row>
    <row r="73762" spans="5:29" s="2" customFormat="1">
      <c r="E73762" s="120"/>
      <c r="M73762" s="120"/>
      <c r="N73762" s="120"/>
      <c r="U73762" s="121"/>
      <c r="V73762" s="122"/>
      <c r="W73762" s="123"/>
      <c r="AC73762" s="123"/>
    </row>
    <row r="73763" spans="5:29" s="2" customFormat="1">
      <c r="E73763" s="120"/>
      <c r="M73763" s="120"/>
      <c r="N73763" s="120"/>
      <c r="U73763" s="121"/>
      <c r="V73763" s="122"/>
      <c r="W73763" s="123"/>
      <c r="AC73763" s="123"/>
    </row>
    <row r="73764" spans="5:29" s="2" customFormat="1">
      <c r="E73764" s="120"/>
      <c r="M73764" s="120"/>
      <c r="N73764" s="120"/>
      <c r="U73764" s="121"/>
      <c r="V73764" s="122"/>
      <c r="W73764" s="123"/>
      <c r="AC73764" s="123"/>
    </row>
    <row r="73765" spans="5:29" s="2" customFormat="1">
      <c r="E73765" s="120"/>
      <c r="M73765" s="120"/>
      <c r="N73765" s="120"/>
      <c r="U73765" s="121"/>
      <c r="V73765" s="122"/>
      <c r="W73765" s="123"/>
      <c r="AC73765" s="123"/>
    </row>
    <row r="73766" spans="5:29" s="2" customFormat="1">
      <c r="E73766" s="120"/>
      <c r="M73766" s="120"/>
      <c r="N73766" s="120"/>
      <c r="U73766" s="121"/>
      <c r="V73766" s="122"/>
      <c r="W73766" s="123"/>
      <c r="AC73766" s="123"/>
    </row>
    <row r="73767" spans="5:29" s="2" customFormat="1">
      <c r="E73767" s="120"/>
      <c r="M73767" s="120"/>
      <c r="N73767" s="120"/>
      <c r="U73767" s="121"/>
      <c r="V73767" s="122"/>
      <c r="W73767" s="123"/>
      <c r="AC73767" s="123"/>
    </row>
    <row r="73768" spans="5:29" s="2" customFormat="1">
      <c r="E73768" s="120"/>
      <c r="M73768" s="120"/>
      <c r="N73768" s="120"/>
      <c r="U73768" s="121"/>
      <c r="V73768" s="122"/>
      <c r="W73768" s="123"/>
      <c r="AC73768" s="123"/>
    </row>
    <row r="73769" spans="5:29" s="2" customFormat="1">
      <c r="E73769" s="120"/>
      <c r="M73769" s="120"/>
      <c r="N73769" s="120"/>
      <c r="U73769" s="121"/>
      <c r="V73769" s="122"/>
      <c r="W73769" s="123"/>
      <c r="AC73769" s="123"/>
    </row>
    <row r="73770" spans="5:29" s="2" customFormat="1">
      <c r="E73770" s="120"/>
      <c r="M73770" s="120"/>
      <c r="N73770" s="120"/>
      <c r="U73770" s="121"/>
      <c r="V73770" s="122"/>
      <c r="W73770" s="123"/>
      <c r="AC73770" s="123"/>
    </row>
    <row r="73771" spans="5:29" s="2" customFormat="1">
      <c r="E73771" s="120"/>
      <c r="M73771" s="120"/>
      <c r="N73771" s="120"/>
      <c r="U73771" s="121"/>
      <c r="V73771" s="122"/>
      <c r="W73771" s="123"/>
      <c r="AC73771" s="123"/>
    </row>
    <row r="73772" spans="5:29" s="2" customFormat="1">
      <c r="E73772" s="120"/>
      <c r="M73772" s="120"/>
      <c r="N73772" s="120"/>
      <c r="U73772" s="121"/>
      <c r="V73772" s="122"/>
      <c r="W73772" s="123"/>
      <c r="AC73772" s="123"/>
    </row>
    <row r="73773" spans="5:29" s="2" customFormat="1">
      <c r="E73773" s="120"/>
      <c r="M73773" s="120"/>
      <c r="N73773" s="120"/>
      <c r="U73773" s="121"/>
      <c r="V73773" s="122"/>
      <c r="W73773" s="123"/>
      <c r="AC73773" s="123"/>
    </row>
    <row r="73774" spans="5:29" s="2" customFormat="1">
      <c r="E73774" s="120"/>
      <c r="M73774" s="120"/>
      <c r="N73774" s="120"/>
      <c r="U73774" s="121"/>
      <c r="V73774" s="122"/>
      <c r="W73774" s="123"/>
      <c r="AC73774" s="123"/>
    </row>
    <row r="73775" spans="5:29" s="2" customFormat="1">
      <c r="E73775" s="120"/>
      <c r="M73775" s="120"/>
      <c r="N73775" s="120"/>
      <c r="U73775" s="121"/>
      <c r="V73775" s="122"/>
      <c r="W73775" s="123"/>
      <c r="AC73775" s="123"/>
    </row>
    <row r="73776" spans="5:29" s="2" customFormat="1">
      <c r="E73776" s="120"/>
      <c r="M73776" s="120"/>
      <c r="N73776" s="120"/>
      <c r="U73776" s="121"/>
      <c r="V73776" s="122"/>
      <c r="W73776" s="123"/>
      <c r="AC73776" s="123"/>
    </row>
    <row r="73777" spans="5:29" s="2" customFormat="1">
      <c r="E73777" s="120"/>
      <c r="M73777" s="120"/>
      <c r="N73777" s="120"/>
      <c r="U73777" s="121"/>
      <c r="V73777" s="122"/>
      <c r="W73777" s="123"/>
      <c r="AC73777" s="123"/>
    </row>
    <row r="73778" spans="5:29" s="2" customFormat="1">
      <c r="E73778" s="120"/>
      <c r="M73778" s="120"/>
      <c r="N73778" s="120"/>
      <c r="U73778" s="121"/>
      <c r="V73778" s="122"/>
      <c r="W73778" s="123"/>
      <c r="AC73778" s="123"/>
    </row>
    <row r="73779" spans="5:29" s="2" customFormat="1">
      <c r="E73779" s="120"/>
      <c r="M73779" s="120"/>
      <c r="N73779" s="120"/>
      <c r="U73779" s="121"/>
      <c r="V73779" s="122"/>
      <c r="W73779" s="123"/>
      <c r="AC73779" s="123"/>
    </row>
    <row r="73780" spans="5:29" s="2" customFormat="1">
      <c r="E73780" s="120"/>
      <c r="M73780" s="120"/>
      <c r="N73780" s="120"/>
      <c r="U73780" s="121"/>
      <c r="V73780" s="122"/>
      <c r="W73780" s="123"/>
      <c r="AC73780" s="123"/>
    </row>
    <row r="73781" spans="5:29" s="2" customFormat="1">
      <c r="E73781" s="120"/>
      <c r="M73781" s="120"/>
      <c r="N73781" s="120"/>
      <c r="U73781" s="121"/>
      <c r="V73781" s="122"/>
      <c r="W73781" s="123"/>
      <c r="AC73781" s="123"/>
    </row>
    <row r="73782" spans="5:29" s="2" customFormat="1">
      <c r="E73782" s="120"/>
      <c r="M73782" s="120"/>
      <c r="N73782" s="120"/>
      <c r="U73782" s="121"/>
      <c r="V73782" s="122"/>
      <c r="W73782" s="123"/>
      <c r="AC73782" s="123"/>
    </row>
    <row r="73783" spans="5:29" s="2" customFormat="1">
      <c r="E73783" s="120"/>
      <c r="M73783" s="120"/>
      <c r="N73783" s="120"/>
      <c r="U73783" s="121"/>
      <c r="V73783" s="122"/>
      <c r="W73783" s="123"/>
      <c r="AC73783" s="123"/>
    </row>
    <row r="73784" spans="5:29" s="2" customFormat="1">
      <c r="E73784" s="120"/>
      <c r="M73784" s="120"/>
      <c r="N73784" s="120"/>
      <c r="U73784" s="121"/>
      <c r="V73784" s="122"/>
      <c r="W73784" s="123"/>
      <c r="AC73784" s="123"/>
    </row>
    <row r="73785" spans="5:29" s="2" customFormat="1">
      <c r="E73785" s="120"/>
      <c r="M73785" s="120"/>
      <c r="N73785" s="120"/>
      <c r="U73785" s="121"/>
      <c r="V73785" s="122"/>
      <c r="W73785" s="123"/>
      <c r="AC73785" s="123"/>
    </row>
    <row r="73786" spans="5:29" s="2" customFormat="1">
      <c r="E73786" s="120"/>
      <c r="M73786" s="120"/>
      <c r="N73786" s="120"/>
      <c r="U73786" s="121"/>
      <c r="V73786" s="122"/>
      <c r="W73786" s="123"/>
      <c r="AC73786" s="123"/>
    </row>
    <row r="73787" spans="5:29" s="2" customFormat="1">
      <c r="E73787" s="120"/>
      <c r="M73787" s="120"/>
      <c r="N73787" s="120"/>
      <c r="U73787" s="121"/>
      <c r="V73787" s="122"/>
      <c r="W73787" s="123"/>
      <c r="AC73787" s="123"/>
    </row>
    <row r="73788" spans="5:29" s="2" customFormat="1">
      <c r="E73788" s="120"/>
      <c r="M73788" s="120"/>
      <c r="N73788" s="120"/>
      <c r="U73788" s="121"/>
      <c r="V73788" s="122"/>
      <c r="W73788" s="123"/>
      <c r="AC73788" s="123"/>
    </row>
    <row r="73789" spans="5:29" s="2" customFormat="1">
      <c r="E73789" s="120"/>
      <c r="M73789" s="120"/>
      <c r="N73789" s="120"/>
      <c r="U73789" s="121"/>
      <c r="V73789" s="122"/>
      <c r="W73789" s="123"/>
      <c r="AC73789" s="123"/>
    </row>
    <row r="73790" spans="5:29" s="2" customFormat="1">
      <c r="E73790" s="120"/>
      <c r="M73790" s="120"/>
      <c r="N73790" s="120"/>
      <c r="U73790" s="121"/>
      <c r="V73790" s="122"/>
      <c r="W73790" s="123"/>
      <c r="AC73790" s="123"/>
    </row>
    <row r="73791" spans="5:29" s="2" customFormat="1">
      <c r="E73791" s="120"/>
      <c r="M73791" s="120"/>
      <c r="N73791" s="120"/>
      <c r="U73791" s="121"/>
      <c r="V73791" s="122"/>
      <c r="W73791" s="123"/>
      <c r="AC73791" s="123"/>
    </row>
    <row r="73792" spans="5:29" s="2" customFormat="1">
      <c r="E73792" s="120"/>
      <c r="M73792" s="120"/>
      <c r="N73792" s="120"/>
      <c r="U73792" s="121"/>
      <c r="V73792" s="122"/>
      <c r="W73792" s="123"/>
      <c r="AC73792" s="123"/>
    </row>
    <row r="73793" spans="5:29" s="2" customFormat="1">
      <c r="E73793" s="120"/>
      <c r="M73793" s="120"/>
      <c r="N73793" s="120"/>
      <c r="U73793" s="121"/>
      <c r="V73793" s="122"/>
      <c r="W73793" s="123"/>
      <c r="AC73793" s="123"/>
    </row>
    <row r="73794" spans="5:29" s="2" customFormat="1">
      <c r="E73794" s="120"/>
      <c r="M73794" s="120"/>
      <c r="N73794" s="120"/>
      <c r="U73794" s="121"/>
      <c r="V73794" s="122"/>
      <c r="W73794" s="123"/>
      <c r="AC73794" s="123"/>
    </row>
    <row r="73795" spans="5:29" s="2" customFormat="1">
      <c r="E73795" s="120"/>
      <c r="M73795" s="120"/>
      <c r="N73795" s="120"/>
      <c r="U73795" s="121"/>
      <c r="V73795" s="122"/>
      <c r="W73795" s="123"/>
      <c r="AC73795" s="123"/>
    </row>
    <row r="73796" spans="5:29" s="2" customFormat="1">
      <c r="E73796" s="120"/>
      <c r="M73796" s="120"/>
      <c r="N73796" s="120"/>
      <c r="U73796" s="121"/>
      <c r="V73796" s="122"/>
      <c r="W73796" s="123"/>
      <c r="AC73796" s="123"/>
    </row>
    <row r="73797" spans="5:29" s="2" customFormat="1">
      <c r="E73797" s="120"/>
      <c r="M73797" s="120"/>
      <c r="N73797" s="120"/>
      <c r="U73797" s="121"/>
      <c r="V73797" s="122"/>
      <c r="W73797" s="123"/>
      <c r="AC73797" s="123"/>
    </row>
    <row r="73798" spans="5:29" s="2" customFormat="1">
      <c r="E73798" s="120"/>
      <c r="M73798" s="120"/>
      <c r="N73798" s="120"/>
      <c r="U73798" s="121"/>
      <c r="V73798" s="122"/>
      <c r="W73798" s="123"/>
      <c r="AC73798" s="123"/>
    </row>
    <row r="73799" spans="5:29" s="2" customFormat="1">
      <c r="E73799" s="120"/>
      <c r="M73799" s="120"/>
      <c r="N73799" s="120"/>
      <c r="U73799" s="121"/>
      <c r="V73799" s="122"/>
      <c r="W73799" s="123"/>
      <c r="AC73799" s="123"/>
    </row>
    <row r="73800" spans="5:29" s="2" customFormat="1">
      <c r="E73800" s="120"/>
      <c r="M73800" s="120"/>
      <c r="N73800" s="120"/>
      <c r="U73800" s="121"/>
      <c r="V73800" s="122"/>
      <c r="W73800" s="123"/>
      <c r="AC73800" s="123"/>
    </row>
    <row r="73801" spans="5:29" s="2" customFormat="1">
      <c r="E73801" s="120"/>
      <c r="M73801" s="120"/>
      <c r="N73801" s="120"/>
      <c r="U73801" s="121"/>
      <c r="V73801" s="122"/>
      <c r="W73801" s="123"/>
      <c r="AC73801" s="123"/>
    </row>
    <row r="73802" spans="5:29" s="2" customFormat="1">
      <c r="E73802" s="120"/>
      <c r="M73802" s="120"/>
      <c r="N73802" s="120"/>
      <c r="U73802" s="121"/>
      <c r="V73802" s="122"/>
      <c r="W73802" s="123"/>
      <c r="AC73802" s="123"/>
    </row>
    <row r="73803" spans="5:29" s="2" customFormat="1">
      <c r="E73803" s="120"/>
      <c r="M73803" s="120"/>
      <c r="N73803" s="120"/>
      <c r="U73803" s="121"/>
      <c r="V73803" s="122"/>
      <c r="W73803" s="123"/>
      <c r="AC73803" s="123"/>
    </row>
    <row r="73804" spans="5:29" s="2" customFormat="1">
      <c r="E73804" s="120"/>
      <c r="M73804" s="120"/>
      <c r="N73804" s="120"/>
      <c r="U73804" s="121"/>
      <c r="V73804" s="122"/>
      <c r="W73804" s="123"/>
      <c r="AC73804" s="123"/>
    </row>
    <row r="73805" spans="5:29" s="2" customFormat="1">
      <c r="E73805" s="120"/>
      <c r="M73805" s="120"/>
      <c r="N73805" s="120"/>
      <c r="U73805" s="121"/>
      <c r="V73805" s="122"/>
      <c r="W73805" s="123"/>
      <c r="AC73805" s="123"/>
    </row>
    <row r="73806" spans="5:29" s="2" customFormat="1">
      <c r="E73806" s="120"/>
      <c r="M73806" s="120"/>
      <c r="N73806" s="120"/>
      <c r="U73806" s="121"/>
      <c r="V73806" s="122"/>
      <c r="W73806" s="123"/>
      <c r="AC73806" s="123"/>
    </row>
    <row r="73807" spans="5:29" s="2" customFormat="1">
      <c r="E73807" s="120"/>
      <c r="M73807" s="120"/>
      <c r="N73807" s="120"/>
      <c r="U73807" s="121"/>
      <c r="V73807" s="122"/>
      <c r="W73807" s="123"/>
      <c r="AC73807" s="123"/>
    </row>
    <row r="73808" spans="5:29" s="2" customFormat="1">
      <c r="E73808" s="120"/>
      <c r="M73808" s="120"/>
      <c r="N73808" s="120"/>
      <c r="U73808" s="121"/>
      <c r="V73808" s="122"/>
      <c r="W73808" s="123"/>
      <c r="AC73808" s="123"/>
    </row>
    <row r="73809" spans="5:29" s="2" customFormat="1">
      <c r="E73809" s="120"/>
      <c r="M73809" s="120"/>
      <c r="N73809" s="120"/>
      <c r="U73809" s="121"/>
      <c r="V73809" s="122"/>
      <c r="W73809" s="123"/>
      <c r="AC73809" s="123"/>
    </row>
    <row r="73810" spans="5:29" s="2" customFormat="1">
      <c r="E73810" s="120"/>
      <c r="M73810" s="120"/>
      <c r="N73810" s="120"/>
      <c r="U73810" s="121"/>
      <c r="V73810" s="122"/>
      <c r="W73810" s="123"/>
      <c r="AC73810" s="123"/>
    </row>
    <row r="73811" spans="5:29" s="2" customFormat="1">
      <c r="E73811" s="120"/>
      <c r="M73811" s="120"/>
      <c r="N73811" s="120"/>
      <c r="U73811" s="121"/>
      <c r="V73811" s="122"/>
      <c r="W73811" s="123"/>
      <c r="AC73811" s="123"/>
    </row>
    <row r="73812" spans="5:29" s="2" customFormat="1">
      <c r="E73812" s="120"/>
      <c r="M73812" s="120"/>
      <c r="N73812" s="120"/>
      <c r="U73812" s="121"/>
      <c r="V73812" s="122"/>
      <c r="W73812" s="123"/>
      <c r="AC73812" s="123"/>
    </row>
    <row r="73813" spans="5:29" s="2" customFormat="1">
      <c r="E73813" s="120"/>
      <c r="M73813" s="120"/>
      <c r="N73813" s="120"/>
      <c r="U73813" s="121"/>
      <c r="V73813" s="122"/>
      <c r="W73813" s="123"/>
      <c r="AC73813" s="123"/>
    </row>
    <row r="73814" spans="5:29" s="2" customFormat="1">
      <c r="E73814" s="120"/>
      <c r="M73814" s="120"/>
      <c r="N73814" s="120"/>
      <c r="U73814" s="121"/>
      <c r="V73814" s="122"/>
      <c r="W73814" s="123"/>
      <c r="AC73814" s="123"/>
    </row>
    <row r="73815" spans="5:29" s="2" customFormat="1">
      <c r="E73815" s="120"/>
      <c r="M73815" s="120"/>
      <c r="N73815" s="120"/>
      <c r="U73815" s="121"/>
      <c r="V73815" s="122"/>
      <c r="W73815" s="123"/>
      <c r="AC73815" s="123"/>
    </row>
    <row r="73816" spans="5:29" s="2" customFormat="1">
      <c r="E73816" s="120"/>
      <c r="M73816" s="120"/>
      <c r="N73816" s="120"/>
      <c r="U73816" s="121"/>
      <c r="V73816" s="122"/>
      <c r="W73816" s="123"/>
      <c r="AC73816" s="123"/>
    </row>
    <row r="73817" spans="5:29" s="2" customFormat="1">
      <c r="E73817" s="120"/>
      <c r="M73817" s="120"/>
      <c r="N73817" s="120"/>
      <c r="U73817" s="121"/>
      <c r="V73817" s="122"/>
      <c r="W73817" s="123"/>
      <c r="AC73817" s="123"/>
    </row>
    <row r="73818" spans="5:29" s="2" customFormat="1">
      <c r="E73818" s="120"/>
      <c r="M73818" s="120"/>
      <c r="N73818" s="120"/>
      <c r="U73818" s="121"/>
      <c r="V73818" s="122"/>
      <c r="W73818" s="123"/>
      <c r="AC73818" s="123"/>
    </row>
    <row r="73819" spans="5:29" s="2" customFormat="1">
      <c r="E73819" s="120"/>
      <c r="M73819" s="120"/>
      <c r="N73819" s="120"/>
      <c r="U73819" s="121"/>
      <c r="V73819" s="122"/>
      <c r="W73819" s="123"/>
      <c r="AC73819" s="123"/>
    </row>
    <row r="73820" spans="5:29" s="2" customFormat="1">
      <c r="E73820" s="120"/>
      <c r="M73820" s="120"/>
      <c r="N73820" s="120"/>
      <c r="U73820" s="121"/>
      <c r="V73820" s="122"/>
      <c r="W73820" s="123"/>
      <c r="AC73820" s="123"/>
    </row>
    <row r="73821" spans="5:29" s="2" customFormat="1">
      <c r="E73821" s="120"/>
      <c r="M73821" s="120"/>
      <c r="N73821" s="120"/>
      <c r="U73821" s="121"/>
      <c r="V73821" s="122"/>
      <c r="W73821" s="123"/>
      <c r="AC73821" s="123"/>
    </row>
    <row r="73822" spans="5:29" s="2" customFormat="1">
      <c r="E73822" s="120"/>
      <c r="M73822" s="120"/>
      <c r="N73822" s="120"/>
      <c r="U73822" s="121"/>
      <c r="V73822" s="122"/>
      <c r="W73822" s="123"/>
      <c r="AC73822" s="123"/>
    </row>
    <row r="73823" spans="5:29" s="2" customFormat="1">
      <c r="E73823" s="120"/>
      <c r="M73823" s="120"/>
      <c r="N73823" s="120"/>
      <c r="U73823" s="121"/>
      <c r="V73823" s="122"/>
      <c r="W73823" s="123"/>
      <c r="AC73823" s="123"/>
    </row>
    <row r="73824" spans="5:29" s="2" customFormat="1">
      <c r="E73824" s="120"/>
      <c r="M73824" s="120"/>
      <c r="N73824" s="120"/>
      <c r="U73824" s="121"/>
      <c r="V73824" s="122"/>
      <c r="W73824" s="123"/>
      <c r="AC73824" s="123"/>
    </row>
    <row r="73825" spans="5:29" s="2" customFormat="1">
      <c r="E73825" s="120"/>
      <c r="M73825" s="120"/>
      <c r="N73825" s="120"/>
      <c r="U73825" s="121"/>
      <c r="V73825" s="122"/>
      <c r="W73825" s="123"/>
      <c r="AC73825" s="123"/>
    </row>
    <row r="73826" spans="5:29" s="2" customFormat="1">
      <c r="E73826" s="120"/>
      <c r="M73826" s="120"/>
      <c r="N73826" s="120"/>
      <c r="U73826" s="121"/>
      <c r="V73826" s="122"/>
      <c r="W73826" s="123"/>
      <c r="AC73826" s="123"/>
    </row>
    <row r="73827" spans="5:29" s="2" customFormat="1">
      <c r="E73827" s="120"/>
      <c r="M73827" s="120"/>
      <c r="N73827" s="120"/>
      <c r="U73827" s="121"/>
      <c r="V73827" s="122"/>
      <c r="W73827" s="123"/>
      <c r="AC73827" s="123"/>
    </row>
    <row r="73828" spans="5:29" s="2" customFormat="1">
      <c r="E73828" s="120"/>
      <c r="M73828" s="120"/>
      <c r="N73828" s="120"/>
      <c r="U73828" s="121"/>
      <c r="V73828" s="122"/>
      <c r="W73828" s="123"/>
      <c r="AC73828" s="123"/>
    </row>
    <row r="73829" spans="5:29" s="2" customFormat="1">
      <c r="E73829" s="120"/>
      <c r="M73829" s="120"/>
      <c r="N73829" s="120"/>
      <c r="U73829" s="121"/>
      <c r="V73829" s="122"/>
      <c r="W73829" s="123"/>
      <c r="AC73829" s="123"/>
    </row>
    <row r="73830" spans="5:29" s="2" customFormat="1">
      <c r="E73830" s="120"/>
      <c r="M73830" s="120"/>
      <c r="N73830" s="120"/>
      <c r="U73830" s="121"/>
      <c r="V73830" s="122"/>
      <c r="W73830" s="123"/>
      <c r="AC73830" s="123"/>
    </row>
    <row r="73831" spans="5:29" s="2" customFormat="1">
      <c r="E73831" s="120"/>
      <c r="M73831" s="120"/>
      <c r="N73831" s="120"/>
      <c r="U73831" s="121"/>
      <c r="V73831" s="122"/>
      <c r="W73831" s="123"/>
      <c r="AC73831" s="123"/>
    </row>
    <row r="73832" spans="5:29" s="2" customFormat="1">
      <c r="E73832" s="120"/>
      <c r="M73832" s="120"/>
      <c r="N73832" s="120"/>
      <c r="U73832" s="121"/>
      <c r="V73832" s="122"/>
      <c r="W73832" s="123"/>
      <c r="AC73832" s="123"/>
    </row>
    <row r="73833" spans="5:29" s="2" customFormat="1">
      <c r="E73833" s="120"/>
      <c r="M73833" s="120"/>
      <c r="N73833" s="120"/>
      <c r="U73833" s="121"/>
      <c r="V73833" s="122"/>
      <c r="W73833" s="123"/>
      <c r="AC73833" s="123"/>
    </row>
    <row r="73834" spans="5:29" s="2" customFormat="1">
      <c r="E73834" s="120"/>
      <c r="M73834" s="120"/>
      <c r="N73834" s="120"/>
      <c r="U73834" s="121"/>
      <c r="V73834" s="122"/>
      <c r="W73834" s="123"/>
      <c r="AC73834" s="123"/>
    </row>
    <row r="73835" spans="5:29" s="2" customFormat="1">
      <c r="E73835" s="120"/>
      <c r="M73835" s="120"/>
      <c r="N73835" s="120"/>
      <c r="U73835" s="121"/>
      <c r="V73835" s="122"/>
      <c r="W73835" s="123"/>
      <c r="AC73835" s="123"/>
    </row>
    <row r="73836" spans="5:29" s="2" customFormat="1">
      <c r="E73836" s="120"/>
      <c r="M73836" s="120"/>
      <c r="N73836" s="120"/>
      <c r="U73836" s="121"/>
      <c r="V73836" s="122"/>
      <c r="W73836" s="123"/>
      <c r="AC73836" s="123"/>
    </row>
    <row r="73837" spans="5:29" s="2" customFormat="1">
      <c r="E73837" s="120"/>
      <c r="M73837" s="120"/>
      <c r="N73837" s="120"/>
      <c r="U73837" s="121"/>
      <c r="V73837" s="122"/>
      <c r="W73837" s="123"/>
      <c r="AC73837" s="123"/>
    </row>
    <row r="73838" spans="5:29" s="2" customFormat="1">
      <c r="E73838" s="120"/>
      <c r="M73838" s="120"/>
      <c r="N73838" s="120"/>
      <c r="U73838" s="121"/>
      <c r="V73838" s="122"/>
      <c r="W73838" s="123"/>
      <c r="AC73838" s="123"/>
    </row>
    <row r="73839" spans="5:29" s="2" customFormat="1">
      <c r="E73839" s="120"/>
      <c r="M73839" s="120"/>
      <c r="N73839" s="120"/>
      <c r="U73839" s="121"/>
      <c r="V73839" s="122"/>
      <c r="W73839" s="123"/>
      <c r="AC73839" s="123"/>
    </row>
    <row r="73840" spans="5:29" s="2" customFormat="1">
      <c r="E73840" s="120"/>
      <c r="M73840" s="120"/>
      <c r="N73840" s="120"/>
      <c r="U73840" s="121"/>
      <c r="V73840" s="122"/>
      <c r="W73840" s="123"/>
      <c r="AC73840" s="123"/>
    </row>
    <row r="73841" spans="5:29" s="2" customFormat="1">
      <c r="E73841" s="120"/>
      <c r="M73841" s="120"/>
      <c r="N73841" s="120"/>
      <c r="U73841" s="121"/>
      <c r="V73841" s="122"/>
      <c r="W73841" s="123"/>
      <c r="AC73841" s="123"/>
    </row>
    <row r="73842" spans="5:29" s="2" customFormat="1">
      <c r="E73842" s="120"/>
      <c r="M73842" s="120"/>
      <c r="N73842" s="120"/>
      <c r="U73842" s="121"/>
      <c r="V73842" s="122"/>
      <c r="W73842" s="123"/>
      <c r="AC73842" s="123"/>
    </row>
    <row r="73843" spans="5:29" s="2" customFormat="1">
      <c r="E73843" s="120"/>
      <c r="M73843" s="120"/>
      <c r="N73843" s="120"/>
      <c r="U73843" s="121"/>
      <c r="V73843" s="122"/>
      <c r="W73843" s="123"/>
      <c r="AC73843" s="123"/>
    </row>
    <row r="73844" spans="5:29" s="2" customFormat="1">
      <c r="E73844" s="120"/>
      <c r="M73844" s="120"/>
      <c r="N73844" s="120"/>
      <c r="U73844" s="121"/>
      <c r="V73844" s="122"/>
      <c r="W73844" s="123"/>
      <c r="AC73844" s="123"/>
    </row>
    <row r="73845" spans="5:29" s="2" customFormat="1">
      <c r="E73845" s="120"/>
      <c r="M73845" s="120"/>
      <c r="N73845" s="120"/>
      <c r="U73845" s="121"/>
      <c r="V73845" s="122"/>
      <c r="W73845" s="123"/>
      <c r="AC73845" s="123"/>
    </row>
    <row r="73846" spans="5:29" s="2" customFormat="1">
      <c r="E73846" s="120"/>
      <c r="M73846" s="120"/>
      <c r="N73846" s="120"/>
      <c r="U73846" s="121"/>
      <c r="V73846" s="122"/>
      <c r="W73846" s="123"/>
      <c r="AC73846" s="123"/>
    </row>
    <row r="73847" spans="5:29" s="2" customFormat="1">
      <c r="E73847" s="120"/>
      <c r="M73847" s="120"/>
      <c r="N73847" s="120"/>
      <c r="U73847" s="121"/>
      <c r="V73847" s="122"/>
      <c r="W73847" s="123"/>
      <c r="AC73847" s="123"/>
    </row>
    <row r="73848" spans="5:29" s="2" customFormat="1">
      <c r="E73848" s="120"/>
      <c r="M73848" s="120"/>
      <c r="N73848" s="120"/>
      <c r="U73848" s="121"/>
      <c r="V73848" s="122"/>
      <c r="W73848" s="123"/>
      <c r="AC73848" s="123"/>
    </row>
    <row r="73849" spans="5:29" s="2" customFormat="1">
      <c r="E73849" s="120"/>
      <c r="M73849" s="120"/>
      <c r="N73849" s="120"/>
      <c r="U73849" s="121"/>
      <c r="V73849" s="122"/>
      <c r="W73849" s="123"/>
      <c r="AC73849" s="123"/>
    </row>
    <row r="73850" spans="5:29" s="2" customFormat="1">
      <c r="E73850" s="120"/>
      <c r="M73850" s="120"/>
      <c r="N73850" s="120"/>
      <c r="U73850" s="121"/>
      <c r="V73850" s="122"/>
      <c r="W73850" s="123"/>
      <c r="AC73850" s="123"/>
    </row>
    <row r="73851" spans="5:29" s="2" customFormat="1">
      <c r="E73851" s="120"/>
      <c r="M73851" s="120"/>
      <c r="N73851" s="120"/>
      <c r="U73851" s="121"/>
      <c r="V73851" s="122"/>
      <c r="W73851" s="123"/>
      <c r="AC73851" s="123"/>
    </row>
    <row r="73852" spans="5:29" s="2" customFormat="1">
      <c r="E73852" s="120"/>
      <c r="M73852" s="120"/>
      <c r="N73852" s="120"/>
      <c r="U73852" s="121"/>
      <c r="V73852" s="122"/>
      <c r="W73852" s="123"/>
      <c r="AC73852" s="123"/>
    </row>
    <row r="73853" spans="5:29" s="2" customFormat="1">
      <c r="E73853" s="120"/>
      <c r="M73853" s="120"/>
      <c r="N73853" s="120"/>
      <c r="U73853" s="121"/>
      <c r="V73853" s="122"/>
      <c r="W73853" s="123"/>
      <c r="AC73853" s="123"/>
    </row>
    <row r="73854" spans="5:29" s="2" customFormat="1">
      <c r="E73854" s="120"/>
      <c r="M73854" s="120"/>
      <c r="N73854" s="120"/>
      <c r="U73854" s="121"/>
      <c r="V73854" s="122"/>
      <c r="W73854" s="123"/>
      <c r="AC73854" s="123"/>
    </row>
    <row r="73855" spans="5:29" s="2" customFormat="1">
      <c r="E73855" s="120"/>
      <c r="M73855" s="120"/>
      <c r="N73855" s="120"/>
      <c r="U73855" s="121"/>
      <c r="V73855" s="122"/>
      <c r="W73855" s="123"/>
      <c r="AC73855" s="123"/>
    </row>
    <row r="73856" spans="5:29" s="2" customFormat="1">
      <c r="E73856" s="120"/>
      <c r="M73856" s="120"/>
      <c r="N73856" s="120"/>
      <c r="U73856" s="121"/>
      <c r="V73856" s="122"/>
      <c r="W73856" s="123"/>
      <c r="AC73856" s="123"/>
    </row>
    <row r="73857" spans="5:29" s="2" customFormat="1">
      <c r="E73857" s="120"/>
      <c r="M73857" s="120"/>
      <c r="N73857" s="120"/>
      <c r="U73857" s="121"/>
      <c r="V73857" s="122"/>
      <c r="W73857" s="123"/>
      <c r="AC73857" s="123"/>
    </row>
    <row r="73858" spans="5:29" s="2" customFormat="1">
      <c r="E73858" s="120"/>
      <c r="M73858" s="120"/>
      <c r="N73858" s="120"/>
      <c r="U73858" s="121"/>
      <c r="V73858" s="122"/>
      <c r="W73858" s="123"/>
      <c r="AC73858" s="123"/>
    </row>
    <row r="73859" spans="5:29" s="2" customFormat="1">
      <c r="E73859" s="120"/>
      <c r="M73859" s="120"/>
      <c r="N73859" s="120"/>
      <c r="U73859" s="121"/>
      <c r="V73859" s="122"/>
      <c r="W73859" s="123"/>
      <c r="AC73859" s="123"/>
    </row>
    <row r="73860" spans="5:29" s="2" customFormat="1">
      <c r="E73860" s="120"/>
      <c r="M73860" s="120"/>
      <c r="N73860" s="120"/>
      <c r="U73860" s="121"/>
      <c r="V73860" s="122"/>
      <c r="W73860" s="123"/>
      <c r="AC73860" s="123"/>
    </row>
    <row r="73861" spans="5:29" s="2" customFormat="1">
      <c r="E73861" s="120"/>
      <c r="M73861" s="120"/>
      <c r="N73861" s="120"/>
      <c r="U73861" s="121"/>
      <c r="V73861" s="122"/>
      <c r="W73861" s="123"/>
      <c r="AC73861" s="123"/>
    </row>
    <row r="73862" spans="5:29" s="2" customFormat="1">
      <c r="E73862" s="120"/>
      <c r="M73862" s="120"/>
      <c r="N73862" s="120"/>
      <c r="U73862" s="121"/>
      <c r="V73862" s="122"/>
      <c r="W73862" s="123"/>
      <c r="AC73862" s="123"/>
    </row>
    <row r="73863" spans="5:29" s="2" customFormat="1">
      <c r="E73863" s="120"/>
      <c r="M73863" s="120"/>
      <c r="N73863" s="120"/>
      <c r="U73863" s="121"/>
      <c r="V73863" s="122"/>
      <c r="W73863" s="123"/>
      <c r="AC73863" s="123"/>
    </row>
    <row r="73864" spans="5:29" s="2" customFormat="1">
      <c r="E73864" s="120"/>
      <c r="M73864" s="120"/>
      <c r="N73864" s="120"/>
      <c r="U73864" s="121"/>
      <c r="V73864" s="122"/>
      <c r="W73864" s="123"/>
      <c r="AC73864" s="123"/>
    </row>
    <row r="73865" spans="5:29" s="2" customFormat="1">
      <c r="E73865" s="120"/>
      <c r="M73865" s="120"/>
      <c r="N73865" s="120"/>
      <c r="U73865" s="121"/>
      <c r="V73865" s="122"/>
      <c r="W73865" s="123"/>
      <c r="AC73865" s="123"/>
    </row>
    <row r="73866" spans="5:29" s="2" customFormat="1">
      <c r="E73866" s="120"/>
      <c r="M73866" s="120"/>
      <c r="N73866" s="120"/>
      <c r="U73866" s="121"/>
      <c r="V73866" s="122"/>
      <c r="W73866" s="123"/>
      <c r="AC73866" s="123"/>
    </row>
    <row r="73867" spans="5:29" s="2" customFormat="1">
      <c r="E73867" s="120"/>
      <c r="M73867" s="120"/>
      <c r="N73867" s="120"/>
      <c r="U73867" s="121"/>
      <c r="V73867" s="122"/>
      <c r="W73867" s="123"/>
      <c r="AC73867" s="123"/>
    </row>
    <row r="73868" spans="5:29" s="2" customFormat="1">
      <c r="E73868" s="120"/>
      <c r="M73868" s="120"/>
      <c r="N73868" s="120"/>
      <c r="U73868" s="121"/>
      <c r="V73868" s="122"/>
      <c r="W73868" s="123"/>
      <c r="AC73868" s="123"/>
    </row>
    <row r="73869" spans="5:29" s="2" customFormat="1">
      <c r="E73869" s="120"/>
      <c r="M73869" s="120"/>
      <c r="N73869" s="120"/>
      <c r="U73869" s="121"/>
      <c r="V73869" s="122"/>
      <c r="W73869" s="123"/>
      <c r="AC73869" s="123"/>
    </row>
    <row r="73870" spans="5:29" s="2" customFormat="1">
      <c r="E73870" s="120"/>
      <c r="M73870" s="120"/>
      <c r="N73870" s="120"/>
      <c r="U73870" s="121"/>
      <c r="V73870" s="122"/>
      <c r="W73870" s="123"/>
      <c r="AC73870" s="123"/>
    </row>
    <row r="73871" spans="5:29" s="2" customFormat="1">
      <c r="E73871" s="120"/>
      <c r="M73871" s="120"/>
      <c r="N73871" s="120"/>
      <c r="U73871" s="121"/>
      <c r="V73871" s="122"/>
      <c r="W73871" s="123"/>
      <c r="AC73871" s="123"/>
    </row>
    <row r="73872" spans="5:29" s="2" customFormat="1">
      <c r="E73872" s="120"/>
      <c r="M73872" s="120"/>
      <c r="N73872" s="120"/>
      <c r="U73872" s="121"/>
      <c r="V73872" s="122"/>
      <c r="W73872" s="123"/>
      <c r="AC73872" s="123"/>
    </row>
    <row r="73873" spans="5:29" s="2" customFormat="1">
      <c r="E73873" s="120"/>
      <c r="M73873" s="120"/>
      <c r="N73873" s="120"/>
      <c r="U73873" s="121"/>
      <c r="V73873" s="122"/>
      <c r="W73873" s="123"/>
      <c r="AC73873" s="123"/>
    </row>
    <row r="73874" spans="5:29" s="2" customFormat="1">
      <c r="E73874" s="120"/>
      <c r="M73874" s="120"/>
      <c r="N73874" s="120"/>
      <c r="U73874" s="121"/>
      <c r="V73874" s="122"/>
      <c r="W73874" s="123"/>
      <c r="AC73874" s="123"/>
    </row>
    <row r="73875" spans="5:29" s="2" customFormat="1">
      <c r="E73875" s="120"/>
      <c r="M73875" s="120"/>
      <c r="N73875" s="120"/>
      <c r="U73875" s="121"/>
      <c r="V73875" s="122"/>
      <c r="W73875" s="123"/>
      <c r="AC73875" s="123"/>
    </row>
    <row r="73876" spans="5:29" s="2" customFormat="1">
      <c r="E73876" s="120"/>
      <c r="M73876" s="120"/>
      <c r="N73876" s="120"/>
      <c r="U73876" s="121"/>
      <c r="V73876" s="122"/>
      <c r="W73876" s="123"/>
      <c r="AC73876" s="123"/>
    </row>
    <row r="73877" spans="5:29" s="2" customFormat="1">
      <c r="E73877" s="120"/>
      <c r="M73877" s="120"/>
      <c r="N73877" s="120"/>
      <c r="U73877" s="121"/>
      <c r="V73877" s="122"/>
      <c r="W73877" s="123"/>
      <c r="AC73877" s="123"/>
    </row>
    <row r="73878" spans="5:29" s="2" customFormat="1">
      <c r="E73878" s="120"/>
      <c r="M73878" s="120"/>
      <c r="N73878" s="120"/>
      <c r="U73878" s="121"/>
      <c r="V73878" s="122"/>
      <c r="W73878" s="123"/>
      <c r="AC73878" s="123"/>
    </row>
    <row r="73879" spans="5:29" s="2" customFormat="1">
      <c r="E73879" s="120"/>
      <c r="M73879" s="120"/>
      <c r="N73879" s="120"/>
      <c r="U73879" s="121"/>
      <c r="V73879" s="122"/>
      <c r="W73879" s="123"/>
      <c r="AC73879" s="123"/>
    </row>
    <row r="73880" spans="5:29" s="2" customFormat="1">
      <c r="E73880" s="120"/>
      <c r="M73880" s="120"/>
      <c r="N73880" s="120"/>
      <c r="U73880" s="121"/>
      <c r="V73880" s="122"/>
      <c r="W73880" s="123"/>
      <c r="AC73880" s="123"/>
    </row>
    <row r="73881" spans="5:29" s="2" customFormat="1">
      <c r="E73881" s="120"/>
      <c r="M73881" s="120"/>
      <c r="N73881" s="120"/>
      <c r="U73881" s="121"/>
      <c r="V73881" s="122"/>
      <c r="W73881" s="123"/>
      <c r="AC73881" s="123"/>
    </row>
    <row r="73882" spans="5:29" s="2" customFormat="1">
      <c r="E73882" s="120"/>
      <c r="M73882" s="120"/>
      <c r="N73882" s="120"/>
      <c r="U73882" s="121"/>
      <c r="V73882" s="122"/>
      <c r="W73882" s="123"/>
      <c r="AC73882" s="123"/>
    </row>
    <row r="73883" spans="5:29" s="2" customFormat="1">
      <c r="E73883" s="120"/>
      <c r="M73883" s="120"/>
      <c r="N73883" s="120"/>
      <c r="U73883" s="121"/>
      <c r="V73883" s="122"/>
      <c r="W73883" s="123"/>
      <c r="AC73883" s="123"/>
    </row>
    <row r="73884" spans="5:29" s="2" customFormat="1">
      <c r="E73884" s="120"/>
      <c r="M73884" s="120"/>
      <c r="N73884" s="120"/>
      <c r="U73884" s="121"/>
      <c r="V73884" s="122"/>
      <c r="W73884" s="123"/>
      <c r="AC73884" s="123"/>
    </row>
    <row r="73885" spans="5:29" s="2" customFormat="1">
      <c r="E73885" s="120"/>
      <c r="M73885" s="120"/>
      <c r="N73885" s="120"/>
      <c r="U73885" s="121"/>
      <c r="V73885" s="122"/>
      <c r="W73885" s="123"/>
      <c r="AC73885" s="123"/>
    </row>
    <row r="73886" spans="5:29" s="2" customFormat="1">
      <c r="E73886" s="120"/>
      <c r="M73886" s="120"/>
      <c r="N73886" s="120"/>
      <c r="U73886" s="121"/>
      <c r="V73886" s="122"/>
      <c r="W73886" s="123"/>
      <c r="AC73886" s="123"/>
    </row>
    <row r="73887" spans="5:29" s="2" customFormat="1">
      <c r="E73887" s="120"/>
      <c r="M73887" s="120"/>
      <c r="N73887" s="120"/>
      <c r="U73887" s="121"/>
      <c r="V73887" s="122"/>
      <c r="W73887" s="123"/>
      <c r="AC73887" s="123"/>
    </row>
    <row r="73888" spans="5:29" s="2" customFormat="1">
      <c r="E73888" s="120"/>
      <c r="M73888" s="120"/>
      <c r="N73888" s="120"/>
      <c r="U73888" s="121"/>
      <c r="V73888" s="122"/>
      <c r="W73888" s="123"/>
      <c r="AC73888" s="123"/>
    </row>
    <row r="73889" spans="5:29" s="2" customFormat="1">
      <c r="E73889" s="120"/>
      <c r="M73889" s="120"/>
      <c r="N73889" s="120"/>
      <c r="U73889" s="121"/>
      <c r="V73889" s="122"/>
      <c r="W73889" s="123"/>
      <c r="AC73889" s="123"/>
    </row>
    <row r="73890" spans="5:29" s="2" customFormat="1">
      <c r="E73890" s="120"/>
      <c r="M73890" s="120"/>
      <c r="N73890" s="120"/>
      <c r="U73890" s="121"/>
      <c r="V73890" s="122"/>
      <c r="W73890" s="123"/>
      <c r="AC73890" s="123"/>
    </row>
    <row r="73891" spans="5:29" s="2" customFormat="1">
      <c r="E73891" s="120"/>
      <c r="M73891" s="120"/>
      <c r="N73891" s="120"/>
      <c r="U73891" s="121"/>
      <c r="V73891" s="122"/>
      <c r="W73891" s="123"/>
      <c r="AC73891" s="123"/>
    </row>
    <row r="73892" spans="5:29" s="2" customFormat="1">
      <c r="E73892" s="120"/>
      <c r="M73892" s="120"/>
      <c r="N73892" s="120"/>
      <c r="U73892" s="121"/>
      <c r="V73892" s="122"/>
      <c r="W73892" s="123"/>
      <c r="AC73892" s="123"/>
    </row>
    <row r="73893" spans="5:29" s="2" customFormat="1">
      <c r="E73893" s="120"/>
      <c r="M73893" s="120"/>
      <c r="N73893" s="120"/>
      <c r="U73893" s="121"/>
      <c r="V73893" s="122"/>
      <c r="W73893" s="123"/>
      <c r="AC73893" s="123"/>
    </row>
    <row r="73894" spans="5:29" s="2" customFormat="1">
      <c r="E73894" s="120"/>
      <c r="M73894" s="120"/>
      <c r="N73894" s="120"/>
      <c r="U73894" s="121"/>
      <c r="V73894" s="122"/>
      <c r="W73894" s="123"/>
      <c r="AC73894" s="123"/>
    </row>
    <row r="73895" spans="5:29" s="2" customFormat="1">
      <c r="E73895" s="120"/>
      <c r="M73895" s="120"/>
      <c r="N73895" s="120"/>
      <c r="U73895" s="121"/>
      <c r="V73895" s="122"/>
      <c r="W73895" s="123"/>
      <c r="AC73895" s="123"/>
    </row>
    <row r="73896" spans="5:29" s="2" customFormat="1">
      <c r="E73896" s="120"/>
      <c r="M73896" s="120"/>
      <c r="N73896" s="120"/>
      <c r="U73896" s="121"/>
      <c r="V73896" s="122"/>
      <c r="W73896" s="123"/>
      <c r="AC73896" s="123"/>
    </row>
    <row r="73897" spans="5:29" s="2" customFormat="1">
      <c r="E73897" s="120"/>
      <c r="M73897" s="120"/>
      <c r="N73897" s="120"/>
      <c r="U73897" s="121"/>
      <c r="V73897" s="122"/>
      <c r="W73897" s="123"/>
      <c r="AC73897" s="123"/>
    </row>
    <row r="73898" spans="5:29" s="2" customFormat="1">
      <c r="E73898" s="120"/>
      <c r="M73898" s="120"/>
      <c r="N73898" s="120"/>
      <c r="U73898" s="121"/>
      <c r="V73898" s="122"/>
      <c r="W73898" s="123"/>
      <c r="AC73898" s="123"/>
    </row>
    <row r="73899" spans="5:29" s="2" customFormat="1">
      <c r="E73899" s="120"/>
      <c r="M73899" s="120"/>
      <c r="N73899" s="120"/>
      <c r="U73899" s="121"/>
      <c r="V73899" s="122"/>
      <c r="W73899" s="123"/>
      <c r="AC73899" s="123"/>
    </row>
    <row r="73900" spans="5:29" s="2" customFormat="1">
      <c r="E73900" s="120"/>
      <c r="M73900" s="120"/>
      <c r="N73900" s="120"/>
      <c r="U73900" s="121"/>
      <c r="V73900" s="122"/>
      <c r="W73900" s="123"/>
      <c r="AC73900" s="123"/>
    </row>
    <row r="73901" spans="5:29" s="2" customFormat="1">
      <c r="E73901" s="120"/>
      <c r="M73901" s="120"/>
      <c r="N73901" s="120"/>
      <c r="U73901" s="121"/>
      <c r="V73901" s="122"/>
      <c r="W73901" s="123"/>
      <c r="AC73901" s="123"/>
    </row>
    <row r="73902" spans="5:29" s="2" customFormat="1">
      <c r="E73902" s="120"/>
      <c r="M73902" s="120"/>
      <c r="N73902" s="120"/>
      <c r="U73902" s="121"/>
      <c r="V73902" s="122"/>
      <c r="W73902" s="123"/>
      <c r="AC73902" s="123"/>
    </row>
    <row r="73903" spans="5:29" s="2" customFormat="1">
      <c r="E73903" s="120"/>
      <c r="M73903" s="120"/>
      <c r="N73903" s="120"/>
      <c r="U73903" s="121"/>
      <c r="V73903" s="122"/>
      <c r="W73903" s="123"/>
      <c r="AC73903" s="123"/>
    </row>
    <row r="73904" spans="5:29" s="2" customFormat="1">
      <c r="E73904" s="120"/>
      <c r="M73904" s="120"/>
      <c r="N73904" s="120"/>
      <c r="U73904" s="121"/>
      <c r="V73904" s="122"/>
      <c r="W73904" s="123"/>
      <c r="AC73904" s="123"/>
    </row>
    <row r="73905" spans="5:29" s="2" customFormat="1">
      <c r="E73905" s="120"/>
      <c r="M73905" s="120"/>
      <c r="N73905" s="120"/>
      <c r="U73905" s="121"/>
      <c r="V73905" s="122"/>
      <c r="W73905" s="123"/>
      <c r="AC73905" s="123"/>
    </row>
    <row r="73906" spans="5:29" s="2" customFormat="1">
      <c r="E73906" s="120"/>
      <c r="M73906" s="120"/>
      <c r="N73906" s="120"/>
      <c r="U73906" s="121"/>
      <c r="V73906" s="122"/>
      <c r="W73906" s="123"/>
      <c r="AC73906" s="123"/>
    </row>
    <row r="73907" spans="5:29" s="2" customFormat="1">
      <c r="E73907" s="120"/>
      <c r="M73907" s="120"/>
      <c r="N73907" s="120"/>
      <c r="U73907" s="121"/>
      <c r="V73907" s="122"/>
      <c r="W73907" s="123"/>
      <c r="AC73907" s="123"/>
    </row>
    <row r="73908" spans="5:29" s="2" customFormat="1">
      <c r="E73908" s="120"/>
      <c r="M73908" s="120"/>
      <c r="N73908" s="120"/>
      <c r="U73908" s="121"/>
      <c r="V73908" s="122"/>
      <c r="W73908" s="123"/>
      <c r="AC73908" s="123"/>
    </row>
    <row r="73909" spans="5:29" s="2" customFormat="1">
      <c r="E73909" s="120"/>
      <c r="M73909" s="120"/>
      <c r="N73909" s="120"/>
      <c r="U73909" s="121"/>
      <c r="V73909" s="122"/>
      <c r="W73909" s="123"/>
      <c r="AC73909" s="123"/>
    </row>
    <row r="73910" spans="5:29" s="2" customFormat="1">
      <c r="E73910" s="120"/>
      <c r="M73910" s="120"/>
      <c r="N73910" s="120"/>
      <c r="U73910" s="121"/>
      <c r="V73910" s="122"/>
      <c r="W73910" s="123"/>
      <c r="AC73910" s="123"/>
    </row>
    <row r="73911" spans="5:29" s="2" customFormat="1">
      <c r="E73911" s="120"/>
      <c r="M73911" s="120"/>
      <c r="N73911" s="120"/>
      <c r="U73911" s="121"/>
      <c r="V73911" s="122"/>
      <c r="W73911" s="123"/>
      <c r="AC73911" s="123"/>
    </row>
    <row r="73912" spans="5:29" s="2" customFormat="1">
      <c r="E73912" s="120"/>
      <c r="M73912" s="120"/>
      <c r="N73912" s="120"/>
      <c r="U73912" s="121"/>
      <c r="V73912" s="122"/>
      <c r="W73912" s="123"/>
      <c r="AC73912" s="123"/>
    </row>
    <row r="73913" spans="5:29" s="2" customFormat="1">
      <c r="E73913" s="120"/>
      <c r="M73913" s="120"/>
      <c r="N73913" s="120"/>
      <c r="U73913" s="121"/>
      <c r="V73913" s="122"/>
      <c r="W73913" s="123"/>
      <c r="AC73913" s="123"/>
    </row>
    <row r="73914" spans="5:29" s="2" customFormat="1">
      <c r="E73914" s="120"/>
      <c r="M73914" s="120"/>
      <c r="N73914" s="120"/>
      <c r="U73914" s="121"/>
      <c r="V73914" s="122"/>
      <c r="W73914" s="123"/>
      <c r="AC73914" s="123"/>
    </row>
    <row r="73915" spans="5:29" s="2" customFormat="1">
      <c r="E73915" s="120"/>
      <c r="M73915" s="120"/>
      <c r="N73915" s="120"/>
      <c r="U73915" s="121"/>
      <c r="V73915" s="122"/>
      <c r="W73915" s="123"/>
      <c r="AC73915" s="123"/>
    </row>
    <row r="73916" spans="5:29" s="2" customFormat="1">
      <c r="E73916" s="120"/>
      <c r="M73916" s="120"/>
      <c r="N73916" s="120"/>
      <c r="U73916" s="121"/>
      <c r="V73916" s="122"/>
      <c r="W73916" s="123"/>
      <c r="AC73916" s="123"/>
    </row>
    <row r="73917" spans="5:29" s="2" customFormat="1">
      <c r="E73917" s="120"/>
      <c r="M73917" s="120"/>
      <c r="N73917" s="120"/>
      <c r="U73917" s="121"/>
      <c r="V73917" s="122"/>
      <c r="W73917" s="123"/>
      <c r="AC73917" s="123"/>
    </row>
    <row r="73918" spans="5:29" s="2" customFormat="1">
      <c r="E73918" s="120"/>
      <c r="M73918" s="120"/>
      <c r="N73918" s="120"/>
      <c r="U73918" s="121"/>
      <c r="V73918" s="122"/>
      <c r="W73918" s="123"/>
      <c r="AC73918" s="123"/>
    </row>
    <row r="73919" spans="5:29" s="2" customFormat="1">
      <c r="E73919" s="120"/>
      <c r="M73919" s="120"/>
      <c r="N73919" s="120"/>
      <c r="U73919" s="121"/>
      <c r="V73919" s="122"/>
      <c r="W73919" s="123"/>
      <c r="AC73919" s="123"/>
    </row>
    <row r="73920" spans="5:29" s="2" customFormat="1">
      <c r="E73920" s="120"/>
      <c r="M73920" s="120"/>
      <c r="N73920" s="120"/>
      <c r="U73920" s="121"/>
      <c r="V73920" s="122"/>
      <c r="W73920" s="123"/>
      <c r="AC73920" s="123"/>
    </row>
    <row r="73921" spans="5:29" s="2" customFormat="1">
      <c r="E73921" s="120"/>
      <c r="M73921" s="120"/>
      <c r="N73921" s="120"/>
      <c r="U73921" s="121"/>
      <c r="V73921" s="122"/>
      <c r="W73921" s="123"/>
      <c r="AC73921" s="123"/>
    </row>
    <row r="73922" spans="5:29" s="2" customFormat="1">
      <c r="E73922" s="120"/>
      <c r="M73922" s="120"/>
      <c r="N73922" s="120"/>
      <c r="U73922" s="121"/>
      <c r="V73922" s="122"/>
      <c r="W73922" s="123"/>
      <c r="AC73922" s="123"/>
    </row>
    <row r="73923" spans="5:29" s="2" customFormat="1">
      <c r="E73923" s="120"/>
      <c r="M73923" s="120"/>
      <c r="N73923" s="120"/>
      <c r="U73923" s="121"/>
      <c r="V73923" s="122"/>
      <c r="W73923" s="123"/>
      <c r="AC73923" s="123"/>
    </row>
    <row r="73924" spans="5:29" s="2" customFormat="1">
      <c r="E73924" s="120"/>
      <c r="M73924" s="120"/>
      <c r="N73924" s="120"/>
      <c r="U73924" s="121"/>
      <c r="V73924" s="122"/>
      <c r="W73924" s="123"/>
      <c r="AC73924" s="123"/>
    </row>
    <row r="73925" spans="5:29" s="2" customFormat="1">
      <c r="E73925" s="120"/>
      <c r="M73925" s="120"/>
      <c r="N73925" s="120"/>
      <c r="U73925" s="121"/>
      <c r="V73925" s="122"/>
      <c r="W73925" s="123"/>
      <c r="AC73925" s="123"/>
    </row>
    <row r="73926" spans="5:29" s="2" customFormat="1">
      <c r="E73926" s="120"/>
      <c r="M73926" s="120"/>
      <c r="N73926" s="120"/>
      <c r="U73926" s="121"/>
      <c r="V73926" s="122"/>
      <c r="W73926" s="123"/>
      <c r="AC73926" s="123"/>
    </row>
    <row r="73927" spans="5:29" s="2" customFormat="1">
      <c r="E73927" s="120"/>
      <c r="M73927" s="120"/>
      <c r="N73927" s="120"/>
      <c r="U73927" s="121"/>
      <c r="V73927" s="122"/>
      <c r="W73927" s="123"/>
      <c r="AC73927" s="123"/>
    </row>
    <row r="73928" spans="5:29" s="2" customFormat="1">
      <c r="E73928" s="120"/>
      <c r="M73928" s="120"/>
      <c r="N73928" s="120"/>
      <c r="U73928" s="121"/>
      <c r="V73928" s="122"/>
      <c r="W73928" s="123"/>
      <c r="AC73928" s="123"/>
    </row>
    <row r="73929" spans="5:29" s="2" customFormat="1">
      <c r="E73929" s="120"/>
      <c r="M73929" s="120"/>
      <c r="N73929" s="120"/>
      <c r="U73929" s="121"/>
      <c r="V73929" s="122"/>
      <c r="W73929" s="123"/>
      <c r="AC73929" s="123"/>
    </row>
    <row r="73930" spans="5:29" s="2" customFormat="1">
      <c r="E73930" s="120"/>
      <c r="M73930" s="120"/>
      <c r="N73930" s="120"/>
      <c r="U73930" s="121"/>
      <c r="V73930" s="122"/>
      <c r="W73930" s="123"/>
      <c r="AC73930" s="123"/>
    </row>
    <row r="73931" spans="5:29" s="2" customFormat="1">
      <c r="E73931" s="120"/>
      <c r="M73931" s="120"/>
      <c r="N73931" s="120"/>
      <c r="U73931" s="121"/>
      <c r="V73931" s="122"/>
      <c r="W73931" s="123"/>
      <c r="AC73931" s="123"/>
    </row>
    <row r="73932" spans="5:29" s="2" customFormat="1">
      <c r="E73932" s="120"/>
      <c r="M73932" s="120"/>
      <c r="N73932" s="120"/>
      <c r="U73932" s="121"/>
      <c r="V73932" s="122"/>
      <c r="W73932" s="123"/>
      <c r="AC73932" s="123"/>
    </row>
    <row r="73933" spans="5:29" s="2" customFormat="1">
      <c r="E73933" s="120"/>
      <c r="M73933" s="120"/>
      <c r="N73933" s="120"/>
      <c r="U73933" s="121"/>
      <c r="V73933" s="122"/>
      <c r="W73933" s="123"/>
      <c r="AC73933" s="123"/>
    </row>
    <row r="73934" spans="5:29" s="2" customFormat="1">
      <c r="E73934" s="120"/>
      <c r="M73934" s="120"/>
      <c r="N73934" s="120"/>
      <c r="U73934" s="121"/>
      <c r="V73934" s="122"/>
      <c r="W73934" s="123"/>
      <c r="AC73934" s="123"/>
    </row>
    <row r="73935" spans="5:29" s="2" customFormat="1">
      <c r="E73935" s="120"/>
      <c r="M73935" s="120"/>
      <c r="N73935" s="120"/>
      <c r="U73935" s="121"/>
      <c r="V73935" s="122"/>
      <c r="W73935" s="123"/>
      <c r="AC73935" s="123"/>
    </row>
    <row r="73936" spans="5:29" s="2" customFormat="1">
      <c r="E73936" s="120"/>
      <c r="M73936" s="120"/>
      <c r="N73936" s="120"/>
      <c r="U73936" s="121"/>
      <c r="V73936" s="122"/>
      <c r="W73936" s="123"/>
      <c r="AC73936" s="123"/>
    </row>
    <row r="73937" spans="5:29" s="2" customFormat="1">
      <c r="E73937" s="120"/>
      <c r="M73937" s="120"/>
      <c r="N73937" s="120"/>
      <c r="U73937" s="121"/>
      <c r="V73937" s="122"/>
      <c r="W73937" s="123"/>
      <c r="AC73937" s="123"/>
    </row>
    <row r="73938" spans="5:29" s="2" customFormat="1">
      <c r="E73938" s="120"/>
      <c r="M73938" s="120"/>
      <c r="N73938" s="120"/>
      <c r="U73938" s="121"/>
      <c r="V73938" s="122"/>
      <c r="W73938" s="123"/>
      <c r="AC73938" s="123"/>
    </row>
    <row r="73939" spans="5:29" s="2" customFormat="1">
      <c r="E73939" s="120"/>
      <c r="M73939" s="120"/>
      <c r="N73939" s="120"/>
      <c r="U73939" s="121"/>
      <c r="V73939" s="122"/>
      <c r="W73939" s="123"/>
      <c r="AC73939" s="123"/>
    </row>
    <row r="73940" spans="5:29" s="2" customFormat="1">
      <c r="E73940" s="120"/>
      <c r="M73940" s="120"/>
      <c r="N73940" s="120"/>
      <c r="U73940" s="121"/>
      <c r="V73940" s="122"/>
      <c r="W73940" s="123"/>
      <c r="AC73940" s="123"/>
    </row>
    <row r="73941" spans="5:29" s="2" customFormat="1">
      <c r="E73941" s="120"/>
      <c r="M73941" s="120"/>
      <c r="N73941" s="120"/>
      <c r="U73941" s="121"/>
      <c r="V73941" s="122"/>
      <c r="W73941" s="123"/>
      <c r="AC73941" s="123"/>
    </row>
    <row r="73942" spans="5:29" s="2" customFormat="1">
      <c r="E73942" s="120"/>
      <c r="M73942" s="120"/>
      <c r="N73942" s="120"/>
      <c r="U73942" s="121"/>
      <c r="V73942" s="122"/>
      <c r="W73942" s="123"/>
      <c r="AC73942" s="123"/>
    </row>
    <row r="73943" spans="5:29" s="2" customFormat="1">
      <c r="E73943" s="120"/>
      <c r="M73943" s="120"/>
      <c r="N73943" s="120"/>
      <c r="U73943" s="121"/>
      <c r="V73943" s="122"/>
      <c r="W73943" s="123"/>
      <c r="AC73943" s="123"/>
    </row>
    <row r="73944" spans="5:29" s="2" customFormat="1">
      <c r="E73944" s="120"/>
      <c r="M73944" s="120"/>
      <c r="N73944" s="120"/>
      <c r="U73944" s="121"/>
      <c r="V73944" s="122"/>
      <c r="W73944" s="123"/>
      <c r="AC73944" s="123"/>
    </row>
    <row r="73945" spans="5:29" s="2" customFormat="1">
      <c r="E73945" s="120"/>
      <c r="M73945" s="120"/>
      <c r="N73945" s="120"/>
      <c r="U73945" s="121"/>
      <c r="V73945" s="122"/>
      <c r="W73945" s="123"/>
      <c r="AC73945" s="123"/>
    </row>
    <row r="73946" spans="5:29" s="2" customFormat="1">
      <c r="E73946" s="120"/>
      <c r="M73946" s="120"/>
      <c r="N73946" s="120"/>
      <c r="U73946" s="121"/>
      <c r="V73946" s="122"/>
      <c r="W73946" s="123"/>
      <c r="AC73946" s="123"/>
    </row>
    <row r="73947" spans="5:29" s="2" customFormat="1">
      <c r="E73947" s="120"/>
      <c r="M73947" s="120"/>
      <c r="N73947" s="120"/>
      <c r="U73947" s="121"/>
      <c r="V73947" s="122"/>
      <c r="W73947" s="123"/>
      <c r="AC73947" s="123"/>
    </row>
    <row r="73948" spans="5:29" s="2" customFormat="1">
      <c r="E73948" s="120"/>
      <c r="M73948" s="120"/>
      <c r="N73948" s="120"/>
      <c r="U73948" s="121"/>
      <c r="V73948" s="122"/>
      <c r="W73948" s="123"/>
      <c r="AC73948" s="123"/>
    </row>
    <row r="73949" spans="5:29" s="2" customFormat="1">
      <c r="E73949" s="120"/>
      <c r="M73949" s="120"/>
      <c r="N73949" s="120"/>
      <c r="U73949" s="121"/>
      <c r="V73949" s="122"/>
      <c r="W73949" s="123"/>
      <c r="AC73949" s="123"/>
    </row>
    <row r="73950" spans="5:29" s="2" customFormat="1">
      <c r="E73950" s="120"/>
      <c r="M73950" s="120"/>
      <c r="N73950" s="120"/>
      <c r="U73950" s="121"/>
      <c r="V73950" s="122"/>
      <c r="W73950" s="123"/>
      <c r="AC73950" s="123"/>
    </row>
    <row r="73951" spans="5:29" s="2" customFormat="1">
      <c r="E73951" s="120"/>
      <c r="M73951" s="120"/>
      <c r="N73951" s="120"/>
      <c r="U73951" s="121"/>
      <c r="V73951" s="122"/>
      <c r="W73951" s="123"/>
      <c r="AC73951" s="123"/>
    </row>
    <row r="73952" spans="5:29" s="2" customFormat="1">
      <c r="E73952" s="120"/>
      <c r="M73952" s="120"/>
      <c r="N73952" s="120"/>
      <c r="U73952" s="121"/>
      <c r="V73952" s="122"/>
      <c r="W73952" s="123"/>
      <c r="AC73952" s="123"/>
    </row>
    <row r="73953" spans="5:29" s="2" customFormat="1">
      <c r="E73953" s="120"/>
      <c r="M73953" s="120"/>
      <c r="N73953" s="120"/>
      <c r="U73953" s="121"/>
      <c r="V73953" s="122"/>
      <c r="W73953" s="123"/>
      <c r="AC73953" s="123"/>
    </row>
    <row r="73954" spans="5:29" s="2" customFormat="1">
      <c r="E73954" s="120"/>
      <c r="M73954" s="120"/>
      <c r="N73954" s="120"/>
      <c r="U73954" s="121"/>
      <c r="V73954" s="122"/>
      <c r="W73954" s="123"/>
      <c r="AC73954" s="123"/>
    </row>
    <row r="73955" spans="5:29" s="2" customFormat="1">
      <c r="E73955" s="120"/>
      <c r="M73955" s="120"/>
      <c r="N73955" s="120"/>
      <c r="U73955" s="121"/>
      <c r="V73955" s="122"/>
      <c r="W73955" s="123"/>
      <c r="AC73955" s="123"/>
    </row>
    <row r="73956" spans="5:29" s="2" customFormat="1">
      <c r="E73956" s="120"/>
      <c r="M73956" s="120"/>
      <c r="N73956" s="120"/>
      <c r="U73956" s="121"/>
      <c r="V73956" s="122"/>
      <c r="W73956" s="123"/>
      <c r="AC73956" s="123"/>
    </row>
    <row r="73957" spans="5:29" s="2" customFormat="1">
      <c r="E73957" s="120"/>
      <c r="M73957" s="120"/>
      <c r="N73957" s="120"/>
      <c r="U73957" s="121"/>
      <c r="V73957" s="122"/>
      <c r="W73957" s="123"/>
      <c r="AC73957" s="123"/>
    </row>
    <row r="73958" spans="5:29" s="2" customFormat="1">
      <c r="E73958" s="120"/>
      <c r="M73958" s="120"/>
      <c r="N73958" s="120"/>
      <c r="U73958" s="121"/>
      <c r="V73958" s="122"/>
      <c r="W73958" s="123"/>
      <c r="AC73958" s="123"/>
    </row>
    <row r="73959" spans="5:29" s="2" customFormat="1">
      <c r="E73959" s="120"/>
      <c r="M73959" s="120"/>
      <c r="N73959" s="120"/>
      <c r="U73959" s="121"/>
      <c r="V73959" s="122"/>
      <c r="W73959" s="123"/>
      <c r="AC73959" s="123"/>
    </row>
    <row r="73960" spans="5:29" s="2" customFormat="1">
      <c r="E73960" s="120"/>
      <c r="M73960" s="120"/>
      <c r="N73960" s="120"/>
      <c r="U73960" s="121"/>
      <c r="V73960" s="122"/>
      <c r="W73960" s="123"/>
      <c r="AC73960" s="123"/>
    </row>
    <row r="73961" spans="5:29" s="2" customFormat="1">
      <c r="E73961" s="120"/>
      <c r="M73961" s="120"/>
      <c r="N73961" s="120"/>
      <c r="U73961" s="121"/>
      <c r="V73961" s="122"/>
      <c r="W73961" s="123"/>
      <c r="AC73961" s="123"/>
    </row>
    <row r="73962" spans="5:29" s="2" customFormat="1">
      <c r="E73962" s="120"/>
      <c r="M73962" s="120"/>
      <c r="N73962" s="120"/>
      <c r="U73962" s="121"/>
      <c r="V73962" s="122"/>
      <c r="W73962" s="123"/>
      <c r="AC73962" s="123"/>
    </row>
    <row r="73963" spans="5:29" s="2" customFormat="1">
      <c r="E73963" s="120"/>
      <c r="M73963" s="120"/>
      <c r="N73963" s="120"/>
      <c r="U73963" s="121"/>
      <c r="V73963" s="122"/>
      <c r="W73963" s="123"/>
      <c r="AC73963" s="123"/>
    </row>
    <row r="73964" spans="5:29" s="2" customFormat="1">
      <c r="E73964" s="120"/>
      <c r="M73964" s="120"/>
      <c r="N73964" s="120"/>
      <c r="U73964" s="121"/>
      <c r="V73964" s="122"/>
      <c r="W73964" s="123"/>
      <c r="AC73964" s="123"/>
    </row>
    <row r="73965" spans="5:29" s="2" customFormat="1">
      <c r="E73965" s="120"/>
      <c r="M73965" s="120"/>
      <c r="N73965" s="120"/>
      <c r="U73965" s="121"/>
      <c r="V73965" s="122"/>
      <c r="W73965" s="123"/>
      <c r="AC73965" s="123"/>
    </row>
    <row r="73966" spans="5:29" s="2" customFormat="1">
      <c r="E73966" s="120"/>
      <c r="M73966" s="120"/>
      <c r="N73966" s="120"/>
      <c r="U73966" s="121"/>
      <c r="V73966" s="122"/>
      <c r="W73966" s="123"/>
      <c r="AC73966" s="123"/>
    </row>
    <row r="73967" spans="5:29" s="2" customFormat="1">
      <c r="E73967" s="120"/>
      <c r="M73967" s="120"/>
      <c r="N73967" s="120"/>
      <c r="U73967" s="121"/>
      <c r="V73967" s="122"/>
      <c r="W73967" s="123"/>
      <c r="AC73967" s="123"/>
    </row>
    <row r="73968" spans="5:29" s="2" customFormat="1">
      <c r="E73968" s="120"/>
      <c r="M73968" s="120"/>
      <c r="N73968" s="120"/>
      <c r="U73968" s="121"/>
      <c r="V73968" s="122"/>
      <c r="W73968" s="123"/>
      <c r="AC73968" s="123"/>
    </row>
    <row r="73969" spans="5:29" s="2" customFormat="1">
      <c r="E73969" s="120"/>
      <c r="M73969" s="120"/>
      <c r="N73969" s="120"/>
      <c r="U73969" s="121"/>
      <c r="V73969" s="122"/>
      <c r="W73969" s="123"/>
      <c r="AC73969" s="123"/>
    </row>
    <row r="73970" spans="5:29" s="2" customFormat="1">
      <c r="E73970" s="120"/>
      <c r="M73970" s="120"/>
      <c r="N73970" s="120"/>
      <c r="U73970" s="121"/>
      <c r="V73970" s="122"/>
      <c r="W73970" s="123"/>
      <c r="AC73970" s="123"/>
    </row>
    <row r="73971" spans="5:29" s="2" customFormat="1">
      <c r="E73971" s="120"/>
      <c r="M73971" s="120"/>
      <c r="N73971" s="120"/>
      <c r="U73971" s="121"/>
      <c r="V73971" s="122"/>
      <c r="W73971" s="123"/>
      <c r="AC73971" s="123"/>
    </row>
    <row r="73972" spans="5:29" s="2" customFormat="1">
      <c r="E73972" s="120"/>
      <c r="M73972" s="120"/>
      <c r="N73972" s="120"/>
      <c r="U73972" s="121"/>
      <c r="V73972" s="122"/>
      <c r="W73972" s="123"/>
      <c r="AC73972" s="123"/>
    </row>
    <row r="73973" spans="5:29" s="2" customFormat="1">
      <c r="E73973" s="120"/>
      <c r="M73973" s="120"/>
      <c r="N73973" s="120"/>
      <c r="U73973" s="121"/>
      <c r="V73973" s="122"/>
      <c r="W73973" s="123"/>
      <c r="AC73973" s="123"/>
    </row>
    <row r="73974" spans="5:29" s="2" customFormat="1">
      <c r="E73974" s="120"/>
      <c r="M73974" s="120"/>
      <c r="N73974" s="120"/>
      <c r="U73974" s="121"/>
      <c r="V73974" s="122"/>
      <c r="W73974" s="123"/>
      <c r="AC73974" s="123"/>
    </row>
    <row r="73975" spans="5:29" s="2" customFormat="1">
      <c r="E73975" s="120"/>
      <c r="M73975" s="120"/>
      <c r="N73975" s="120"/>
      <c r="U73975" s="121"/>
      <c r="V73975" s="122"/>
      <c r="W73975" s="123"/>
      <c r="AC73975" s="123"/>
    </row>
    <row r="73976" spans="5:29" s="2" customFormat="1">
      <c r="E73976" s="120"/>
      <c r="M73976" s="120"/>
      <c r="N73976" s="120"/>
      <c r="U73976" s="121"/>
      <c r="V73976" s="122"/>
      <c r="W73976" s="123"/>
      <c r="AC73976" s="123"/>
    </row>
    <row r="73977" spans="5:29" s="2" customFormat="1">
      <c r="E73977" s="120"/>
      <c r="M73977" s="120"/>
      <c r="N73977" s="120"/>
      <c r="U73977" s="121"/>
      <c r="V73977" s="122"/>
      <c r="W73977" s="123"/>
      <c r="AC73977" s="123"/>
    </row>
    <row r="73978" spans="5:29" s="2" customFormat="1">
      <c r="E73978" s="120"/>
      <c r="M73978" s="120"/>
      <c r="N73978" s="120"/>
      <c r="U73978" s="121"/>
      <c r="V73978" s="122"/>
      <c r="W73978" s="123"/>
      <c r="AC73978" s="123"/>
    </row>
    <row r="73979" spans="5:29" s="2" customFormat="1">
      <c r="E73979" s="120"/>
      <c r="M73979" s="120"/>
      <c r="N73979" s="120"/>
      <c r="U73979" s="121"/>
      <c r="V73979" s="122"/>
      <c r="W73979" s="123"/>
      <c r="AC73979" s="123"/>
    </row>
    <row r="73980" spans="5:29" s="2" customFormat="1">
      <c r="E73980" s="120"/>
      <c r="M73980" s="120"/>
      <c r="N73980" s="120"/>
      <c r="U73980" s="121"/>
      <c r="V73980" s="122"/>
      <c r="W73980" s="123"/>
      <c r="AC73980" s="123"/>
    </row>
    <row r="73981" spans="5:29" s="2" customFormat="1">
      <c r="E73981" s="120"/>
      <c r="M73981" s="120"/>
      <c r="N73981" s="120"/>
      <c r="U73981" s="121"/>
      <c r="V73981" s="122"/>
      <c r="W73981" s="123"/>
      <c r="AC73981" s="123"/>
    </row>
    <row r="73982" spans="5:29" s="2" customFormat="1">
      <c r="E73982" s="120"/>
      <c r="M73982" s="120"/>
      <c r="N73982" s="120"/>
      <c r="U73982" s="121"/>
      <c r="V73982" s="122"/>
      <c r="W73982" s="123"/>
      <c r="AC73982" s="123"/>
    </row>
    <row r="73983" spans="5:29" s="2" customFormat="1">
      <c r="E73983" s="120"/>
      <c r="M73983" s="120"/>
      <c r="N73983" s="120"/>
      <c r="U73983" s="121"/>
      <c r="V73983" s="122"/>
      <c r="W73983" s="123"/>
      <c r="AC73983" s="123"/>
    </row>
    <row r="73984" spans="5:29" s="2" customFormat="1">
      <c r="E73984" s="120"/>
      <c r="M73984" s="120"/>
      <c r="N73984" s="120"/>
      <c r="U73984" s="121"/>
      <c r="V73984" s="122"/>
      <c r="W73984" s="123"/>
      <c r="AC73984" s="123"/>
    </row>
    <row r="73985" spans="5:29" s="2" customFormat="1">
      <c r="E73985" s="120"/>
      <c r="M73985" s="120"/>
      <c r="N73985" s="120"/>
      <c r="U73985" s="121"/>
      <c r="V73985" s="122"/>
      <c r="W73985" s="123"/>
      <c r="AC73985" s="123"/>
    </row>
    <row r="73986" spans="5:29" s="2" customFormat="1">
      <c r="E73986" s="120"/>
      <c r="M73986" s="120"/>
      <c r="N73986" s="120"/>
      <c r="U73986" s="121"/>
      <c r="V73986" s="122"/>
      <c r="W73986" s="123"/>
      <c r="AC73986" s="123"/>
    </row>
    <row r="73987" spans="5:29" s="2" customFormat="1">
      <c r="E73987" s="120"/>
      <c r="M73987" s="120"/>
      <c r="N73987" s="120"/>
      <c r="U73987" s="121"/>
      <c r="V73987" s="122"/>
      <c r="W73987" s="123"/>
      <c r="AC73987" s="123"/>
    </row>
    <row r="73988" spans="5:29" s="2" customFormat="1">
      <c r="E73988" s="120"/>
      <c r="M73988" s="120"/>
      <c r="N73988" s="120"/>
      <c r="U73988" s="121"/>
      <c r="V73988" s="122"/>
      <c r="W73988" s="123"/>
      <c r="AC73988" s="123"/>
    </row>
    <row r="73989" spans="5:29" s="2" customFormat="1">
      <c r="E73989" s="120"/>
      <c r="M73989" s="120"/>
      <c r="N73989" s="120"/>
      <c r="U73989" s="121"/>
      <c r="V73989" s="122"/>
      <c r="W73989" s="123"/>
      <c r="AC73989" s="123"/>
    </row>
    <row r="73990" spans="5:29" s="2" customFormat="1">
      <c r="E73990" s="120"/>
      <c r="M73990" s="120"/>
      <c r="N73990" s="120"/>
      <c r="U73990" s="121"/>
      <c r="V73990" s="122"/>
      <c r="W73990" s="123"/>
      <c r="AC73990" s="123"/>
    </row>
    <row r="73991" spans="5:29" s="2" customFormat="1">
      <c r="E73991" s="120"/>
      <c r="M73991" s="120"/>
      <c r="N73991" s="120"/>
      <c r="U73991" s="121"/>
      <c r="V73991" s="122"/>
      <c r="W73991" s="123"/>
      <c r="AC73991" s="123"/>
    </row>
    <row r="73992" spans="5:29" s="2" customFormat="1">
      <c r="E73992" s="120"/>
      <c r="M73992" s="120"/>
      <c r="N73992" s="120"/>
      <c r="U73992" s="121"/>
      <c r="V73992" s="122"/>
      <c r="W73992" s="123"/>
      <c r="AC73992" s="123"/>
    </row>
    <row r="73993" spans="5:29" s="2" customFormat="1">
      <c r="E73993" s="120"/>
      <c r="M73993" s="120"/>
      <c r="N73993" s="120"/>
      <c r="U73993" s="121"/>
      <c r="V73993" s="122"/>
      <c r="W73993" s="123"/>
      <c r="AC73993" s="123"/>
    </row>
    <row r="73994" spans="5:29" s="2" customFormat="1">
      <c r="E73994" s="120"/>
      <c r="M73994" s="120"/>
      <c r="N73994" s="120"/>
      <c r="U73994" s="121"/>
      <c r="V73994" s="122"/>
      <c r="W73994" s="123"/>
      <c r="AC73994" s="123"/>
    </row>
    <row r="73995" spans="5:29" s="2" customFormat="1">
      <c r="E73995" s="120"/>
      <c r="M73995" s="120"/>
      <c r="N73995" s="120"/>
      <c r="U73995" s="121"/>
      <c r="V73995" s="122"/>
      <c r="W73995" s="123"/>
      <c r="AC73995" s="123"/>
    </row>
    <row r="73996" spans="5:29" s="2" customFormat="1">
      <c r="E73996" s="120"/>
      <c r="M73996" s="120"/>
      <c r="N73996" s="120"/>
      <c r="U73996" s="121"/>
      <c r="V73996" s="122"/>
      <c r="W73996" s="123"/>
      <c r="AC73996" s="123"/>
    </row>
    <row r="73997" spans="5:29" s="2" customFormat="1">
      <c r="E73997" s="120"/>
      <c r="M73997" s="120"/>
      <c r="N73997" s="120"/>
      <c r="U73997" s="121"/>
      <c r="V73997" s="122"/>
      <c r="W73997" s="123"/>
      <c r="AC73997" s="123"/>
    </row>
    <row r="73998" spans="5:29" s="2" customFormat="1">
      <c r="E73998" s="120"/>
      <c r="M73998" s="120"/>
      <c r="N73998" s="120"/>
      <c r="U73998" s="121"/>
      <c r="V73998" s="122"/>
      <c r="W73998" s="123"/>
      <c r="AC73998" s="123"/>
    </row>
    <row r="73999" spans="5:29" s="2" customFormat="1">
      <c r="E73999" s="120"/>
      <c r="M73999" s="120"/>
      <c r="N73999" s="120"/>
      <c r="U73999" s="121"/>
      <c r="V73999" s="122"/>
      <c r="W73999" s="123"/>
      <c r="AC73999" s="123"/>
    </row>
    <row r="74000" spans="5:29" s="2" customFormat="1">
      <c r="E74000" s="120"/>
      <c r="M74000" s="120"/>
      <c r="N74000" s="120"/>
      <c r="U74000" s="121"/>
      <c r="V74000" s="122"/>
      <c r="W74000" s="123"/>
      <c r="AC74000" s="123"/>
    </row>
    <row r="74001" spans="5:29" s="2" customFormat="1">
      <c r="E74001" s="120"/>
      <c r="M74001" s="120"/>
      <c r="N74001" s="120"/>
      <c r="U74001" s="121"/>
      <c r="V74001" s="122"/>
      <c r="W74001" s="123"/>
      <c r="AC74001" s="123"/>
    </row>
    <row r="74002" spans="5:29" s="2" customFormat="1">
      <c r="E74002" s="120"/>
      <c r="M74002" s="120"/>
      <c r="N74002" s="120"/>
      <c r="U74002" s="121"/>
      <c r="V74002" s="122"/>
      <c r="W74002" s="123"/>
      <c r="AC74002" s="123"/>
    </row>
    <row r="74003" spans="5:29" s="2" customFormat="1">
      <c r="E74003" s="120"/>
      <c r="M74003" s="120"/>
      <c r="N74003" s="120"/>
      <c r="U74003" s="121"/>
      <c r="V74003" s="122"/>
      <c r="W74003" s="123"/>
      <c r="AC74003" s="123"/>
    </row>
    <row r="74004" spans="5:29" s="2" customFormat="1">
      <c r="E74004" s="120"/>
      <c r="M74004" s="120"/>
      <c r="N74004" s="120"/>
      <c r="U74004" s="121"/>
      <c r="V74004" s="122"/>
      <c r="W74004" s="123"/>
      <c r="AC74004" s="123"/>
    </row>
    <row r="74005" spans="5:29" s="2" customFormat="1">
      <c r="E74005" s="120"/>
      <c r="M74005" s="120"/>
      <c r="N74005" s="120"/>
      <c r="U74005" s="121"/>
      <c r="V74005" s="122"/>
      <c r="W74005" s="123"/>
      <c r="AC74005" s="123"/>
    </row>
    <row r="74006" spans="5:29" s="2" customFormat="1">
      <c r="E74006" s="120"/>
      <c r="M74006" s="120"/>
      <c r="N74006" s="120"/>
      <c r="U74006" s="121"/>
      <c r="V74006" s="122"/>
      <c r="W74006" s="123"/>
      <c r="AC74006" s="123"/>
    </row>
    <row r="74007" spans="5:29" s="2" customFormat="1">
      <c r="E74007" s="120"/>
      <c r="M74007" s="120"/>
      <c r="N74007" s="120"/>
      <c r="U74007" s="121"/>
      <c r="V74007" s="122"/>
      <c r="W74007" s="123"/>
      <c r="AC74007" s="123"/>
    </row>
    <row r="74008" spans="5:29" s="2" customFormat="1">
      <c r="E74008" s="120"/>
      <c r="M74008" s="120"/>
      <c r="N74008" s="120"/>
      <c r="U74008" s="121"/>
      <c r="V74008" s="122"/>
      <c r="W74008" s="123"/>
      <c r="AC74008" s="123"/>
    </row>
    <row r="74009" spans="5:29" s="2" customFormat="1">
      <c r="E74009" s="120"/>
      <c r="M74009" s="120"/>
      <c r="N74009" s="120"/>
      <c r="U74009" s="121"/>
      <c r="V74009" s="122"/>
      <c r="W74009" s="123"/>
      <c r="AC74009" s="123"/>
    </row>
    <row r="74010" spans="5:29" s="2" customFormat="1">
      <c r="E74010" s="120"/>
      <c r="M74010" s="120"/>
      <c r="N74010" s="120"/>
      <c r="U74010" s="121"/>
      <c r="V74010" s="122"/>
      <c r="W74010" s="123"/>
      <c r="AC74010" s="123"/>
    </row>
    <row r="74011" spans="5:29" s="2" customFormat="1">
      <c r="E74011" s="120"/>
      <c r="M74011" s="120"/>
      <c r="N74011" s="120"/>
      <c r="U74011" s="121"/>
      <c r="V74011" s="122"/>
      <c r="W74011" s="123"/>
      <c r="AC74011" s="123"/>
    </row>
    <row r="74012" spans="5:29" s="2" customFormat="1">
      <c r="E74012" s="120"/>
      <c r="M74012" s="120"/>
      <c r="N74012" s="120"/>
      <c r="U74012" s="121"/>
      <c r="V74012" s="122"/>
      <c r="W74012" s="123"/>
      <c r="AC74012" s="123"/>
    </row>
    <row r="74013" spans="5:29" s="2" customFormat="1">
      <c r="E74013" s="120"/>
      <c r="M74013" s="120"/>
      <c r="N74013" s="120"/>
      <c r="U74013" s="121"/>
      <c r="V74013" s="122"/>
      <c r="W74013" s="123"/>
      <c r="AC74013" s="123"/>
    </row>
    <row r="74014" spans="5:29" s="2" customFormat="1">
      <c r="E74014" s="120"/>
      <c r="M74014" s="120"/>
      <c r="N74014" s="120"/>
      <c r="U74014" s="121"/>
      <c r="V74014" s="122"/>
      <c r="W74014" s="123"/>
      <c r="AC74014" s="123"/>
    </row>
    <row r="74015" spans="5:29" s="2" customFormat="1">
      <c r="E74015" s="120"/>
      <c r="M74015" s="120"/>
      <c r="N74015" s="120"/>
      <c r="U74015" s="121"/>
      <c r="V74015" s="122"/>
      <c r="W74015" s="123"/>
      <c r="AC74015" s="123"/>
    </row>
    <row r="74016" spans="5:29" s="2" customFormat="1">
      <c r="E74016" s="120"/>
      <c r="M74016" s="120"/>
      <c r="N74016" s="120"/>
      <c r="U74016" s="121"/>
      <c r="V74016" s="122"/>
      <c r="W74016" s="123"/>
      <c r="AC74016" s="123"/>
    </row>
    <row r="74017" spans="5:29" s="2" customFormat="1">
      <c r="E74017" s="120"/>
      <c r="M74017" s="120"/>
      <c r="N74017" s="120"/>
      <c r="U74017" s="121"/>
      <c r="V74017" s="122"/>
      <c r="W74017" s="123"/>
      <c r="AC74017" s="123"/>
    </row>
    <row r="74018" spans="5:29" s="2" customFormat="1">
      <c r="E74018" s="120"/>
      <c r="M74018" s="120"/>
      <c r="N74018" s="120"/>
      <c r="U74018" s="121"/>
      <c r="V74018" s="122"/>
      <c r="W74018" s="123"/>
      <c r="AC74018" s="123"/>
    </row>
    <row r="74019" spans="5:29" s="2" customFormat="1">
      <c r="E74019" s="120"/>
      <c r="M74019" s="120"/>
      <c r="N74019" s="120"/>
      <c r="U74019" s="121"/>
      <c r="V74019" s="122"/>
      <c r="W74019" s="123"/>
      <c r="AC74019" s="123"/>
    </row>
    <row r="74020" spans="5:29" s="2" customFormat="1">
      <c r="E74020" s="120"/>
      <c r="M74020" s="120"/>
      <c r="N74020" s="120"/>
      <c r="U74020" s="121"/>
      <c r="V74020" s="122"/>
      <c r="W74020" s="123"/>
      <c r="AC74020" s="123"/>
    </row>
    <row r="74021" spans="5:29" s="2" customFormat="1">
      <c r="E74021" s="120"/>
      <c r="M74021" s="120"/>
      <c r="N74021" s="120"/>
      <c r="U74021" s="121"/>
      <c r="V74021" s="122"/>
      <c r="W74021" s="123"/>
      <c r="AC74021" s="123"/>
    </row>
    <row r="74022" spans="5:29" s="2" customFormat="1">
      <c r="E74022" s="120"/>
      <c r="M74022" s="120"/>
      <c r="N74022" s="120"/>
      <c r="U74022" s="121"/>
      <c r="V74022" s="122"/>
      <c r="W74022" s="123"/>
      <c r="AC74022" s="123"/>
    </row>
    <row r="74023" spans="5:29" s="2" customFormat="1">
      <c r="E74023" s="120"/>
      <c r="M74023" s="120"/>
      <c r="N74023" s="120"/>
      <c r="U74023" s="121"/>
      <c r="V74023" s="122"/>
      <c r="W74023" s="123"/>
      <c r="AC74023" s="123"/>
    </row>
    <row r="74024" spans="5:29" s="2" customFormat="1">
      <c r="E74024" s="120"/>
      <c r="M74024" s="120"/>
      <c r="N74024" s="120"/>
      <c r="U74024" s="121"/>
      <c r="V74024" s="122"/>
      <c r="W74024" s="123"/>
      <c r="AC74024" s="123"/>
    </row>
    <row r="74025" spans="5:29" s="2" customFormat="1">
      <c r="E74025" s="120"/>
      <c r="M74025" s="120"/>
      <c r="N74025" s="120"/>
      <c r="U74025" s="121"/>
      <c r="V74025" s="122"/>
      <c r="W74025" s="123"/>
      <c r="AC74025" s="123"/>
    </row>
    <row r="74026" spans="5:29" s="2" customFormat="1">
      <c r="E74026" s="120"/>
      <c r="M74026" s="120"/>
      <c r="N74026" s="120"/>
      <c r="U74026" s="121"/>
      <c r="V74026" s="122"/>
      <c r="W74026" s="123"/>
      <c r="AC74026" s="123"/>
    </row>
    <row r="74027" spans="5:29" s="2" customFormat="1">
      <c r="E74027" s="120"/>
      <c r="M74027" s="120"/>
      <c r="N74027" s="120"/>
      <c r="U74027" s="121"/>
      <c r="V74027" s="122"/>
      <c r="W74027" s="123"/>
      <c r="AC74027" s="123"/>
    </row>
    <row r="74028" spans="5:29" s="2" customFormat="1">
      <c r="E74028" s="120"/>
      <c r="M74028" s="120"/>
      <c r="N74028" s="120"/>
      <c r="U74028" s="121"/>
      <c r="V74028" s="122"/>
      <c r="W74028" s="123"/>
      <c r="AC74028" s="123"/>
    </row>
    <row r="74029" spans="5:29" s="2" customFormat="1">
      <c r="E74029" s="120"/>
      <c r="M74029" s="120"/>
      <c r="N74029" s="120"/>
      <c r="U74029" s="121"/>
      <c r="V74029" s="122"/>
      <c r="W74029" s="123"/>
      <c r="AC74029" s="123"/>
    </row>
    <row r="74030" spans="5:29" s="2" customFormat="1">
      <c r="E74030" s="120"/>
      <c r="M74030" s="120"/>
      <c r="N74030" s="120"/>
      <c r="U74030" s="121"/>
      <c r="V74030" s="122"/>
      <c r="W74030" s="123"/>
      <c r="AC74030" s="123"/>
    </row>
    <row r="74031" spans="5:29" s="2" customFormat="1">
      <c r="E74031" s="120"/>
      <c r="M74031" s="120"/>
      <c r="N74031" s="120"/>
      <c r="U74031" s="121"/>
      <c r="V74031" s="122"/>
      <c r="W74031" s="123"/>
      <c r="AC74031" s="123"/>
    </row>
    <row r="74032" spans="5:29" s="2" customFormat="1">
      <c r="E74032" s="120"/>
      <c r="M74032" s="120"/>
      <c r="N74032" s="120"/>
      <c r="U74032" s="121"/>
      <c r="V74032" s="122"/>
      <c r="W74032" s="123"/>
      <c r="AC74032" s="123"/>
    </row>
    <row r="74033" spans="5:29" s="2" customFormat="1">
      <c r="E74033" s="120"/>
      <c r="M74033" s="120"/>
      <c r="N74033" s="120"/>
      <c r="U74033" s="121"/>
      <c r="V74033" s="122"/>
      <c r="W74033" s="123"/>
      <c r="AC74033" s="123"/>
    </row>
    <row r="74034" spans="5:29" s="2" customFormat="1">
      <c r="E74034" s="120"/>
      <c r="M74034" s="120"/>
      <c r="N74034" s="120"/>
      <c r="U74034" s="121"/>
      <c r="V74034" s="122"/>
      <c r="W74034" s="123"/>
      <c r="AC74034" s="123"/>
    </row>
    <row r="74035" spans="5:29" s="2" customFormat="1">
      <c r="E74035" s="120"/>
      <c r="M74035" s="120"/>
      <c r="N74035" s="120"/>
      <c r="U74035" s="121"/>
      <c r="V74035" s="122"/>
      <c r="W74035" s="123"/>
      <c r="AC74035" s="123"/>
    </row>
    <row r="74036" spans="5:29" s="2" customFormat="1">
      <c r="E74036" s="120"/>
      <c r="M74036" s="120"/>
      <c r="N74036" s="120"/>
      <c r="U74036" s="121"/>
      <c r="V74036" s="122"/>
      <c r="W74036" s="123"/>
      <c r="AC74036" s="123"/>
    </row>
    <row r="74037" spans="5:29" s="2" customFormat="1">
      <c r="E74037" s="120"/>
      <c r="M74037" s="120"/>
      <c r="N74037" s="120"/>
      <c r="U74037" s="121"/>
      <c r="V74037" s="122"/>
      <c r="W74037" s="123"/>
      <c r="AC74037" s="123"/>
    </row>
    <row r="74038" spans="5:29" s="2" customFormat="1">
      <c r="E74038" s="120"/>
      <c r="M74038" s="120"/>
      <c r="N74038" s="120"/>
      <c r="U74038" s="121"/>
      <c r="V74038" s="122"/>
      <c r="W74038" s="123"/>
      <c r="AC74038" s="123"/>
    </row>
    <row r="74039" spans="5:29" s="2" customFormat="1">
      <c r="E74039" s="120"/>
      <c r="M74039" s="120"/>
      <c r="N74039" s="120"/>
      <c r="U74039" s="121"/>
      <c r="V74039" s="122"/>
      <c r="W74039" s="123"/>
      <c r="AC74039" s="123"/>
    </row>
    <row r="74040" spans="5:29" s="2" customFormat="1">
      <c r="E74040" s="120"/>
      <c r="M74040" s="120"/>
      <c r="N74040" s="120"/>
      <c r="U74040" s="121"/>
      <c r="V74040" s="122"/>
      <c r="W74040" s="123"/>
      <c r="AC74040" s="123"/>
    </row>
    <row r="74041" spans="5:29" s="2" customFormat="1">
      <c r="E74041" s="120"/>
      <c r="M74041" s="120"/>
      <c r="N74041" s="120"/>
      <c r="U74041" s="121"/>
      <c r="V74041" s="122"/>
      <c r="W74041" s="123"/>
      <c r="AC74041" s="123"/>
    </row>
    <row r="74042" spans="5:29" s="2" customFormat="1">
      <c r="E74042" s="120"/>
      <c r="M74042" s="120"/>
      <c r="N74042" s="120"/>
      <c r="U74042" s="121"/>
      <c r="V74042" s="122"/>
      <c r="W74042" s="123"/>
      <c r="AC74042" s="123"/>
    </row>
    <row r="74043" spans="5:29" s="2" customFormat="1">
      <c r="E74043" s="120"/>
      <c r="M74043" s="120"/>
      <c r="N74043" s="120"/>
      <c r="U74043" s="121"/>
      <c r="V74043" s="122"/>
      <c r="W74043" s="123"/>
      <c r="AC74043" s="123"/>
    </row>
    <row r="74044" spans="5:29" s="2" customFormat="1">
      <c r="E74044" s="120"/>
      <c r="M74044" s="120"/>
      <c r="N74044" s="120"/>
      <c r="U74044" s="121"/>
      <c r="V74044" s="122"/>
      <c r="W74044" s="123"/>
      <c r="AC74044" s="123"/>
    </row>
    <row r="74045" spans="5:29" s="2" customFormat="1">
      <c r="E74045" s="120"/>
      <c r="M74045" s="120"/>
      <c r="N74045" s="120"/>
      <c r="U74045" s="121"/>
      <c r="V74045" s="122"/>
      <c r="W74045" s="123"/>
      <c r="AC74045" s="123"/>
    </row>
    <row r="74046" spans="5:29" s="2" customFormat="1">
      <c r="E74046" s="120"/>
      <c r="M74046" s="120"/>
      <c r="N74046" s="120"/>
      <c r="U74046" s="121"/>
      <c r="V74046" s="122"/>
      <c r="W74046" s="123"/>
      <c r="AC74046" s="123"/>
    </row>
    <row r="74047" spans="5:29" s="2" customFormat="1">
      <c r="E74047" s="120"/>
      <c r="M74047" s="120"/>
      <c r="N74047" s="120"/>
      <c r="U74047" s="121"/>
      <c r="V74047" s="122"/>
      <c r="W74047" s="123"/>
      <c r="AC74047" s="123"/>
    </row>
    <row r="74048" spans="5:29" s="2" customFormat="1">
      <c r="E74048" s="120"/>
      <c r="M74048" s="120"/>
      <c r="N74048" s="120"/>
      <c r="U74048" s="121"/>
      <c r="V74048" s="122"/>
      <c r="W74048" s="123"/>
      <c r="AC74048" s="123"/>
    </row>
    <row r="74049" spans="5:29" s="2" customFormat="1">
      <c r="E74049" s="120"/>
      <c r="M74049" s="120"/>
      <c r="N74049" s="120"/>
      <c r="U74049" s="121"/>
      <c r="V74049" s="122"/>
      <c r="W74049" s="123"/>
      <c r="AC74049" s="123"/>
    </row>
    <row r="74050" spans="5:29" s="2" customFormat="1">
      <c r="E74050" s="120"/>
      <c r="M74050" s="120"/>
      <c r="N74050" s="120"/>
      <c r="U74050" s="121"/>
      <c r="V74050" s="122"/>
      <c r="W74050" s="123"/>
      <c r="AC74050" s="123"/>
    </row>
    <row r="74051" spans="5:29" s="2" customFormat="1">
      <c r="E74051" s="120"/>
      <c r="M74051" s="120"/>
      <c r="N74051" s="120"/>
      <c r="U74051" s="121"/>
      <c r="V74051" s="122"/>
      <c r="W74051" s="123"/>
      <c r="AC74051" s="123"/>
    </row>
    <row r="74052" spans="5:29" s="2" customFormat="1">
      <c r="E74052" s="120"/>
      <c r="M74052" s="120"/>
      <c r="N74052" s="120"/>
      <c r="U74052" s="121"/>
      <c r="V74052" s="122"/>
      <c r="W74052" s="123"/>
      <c r="AC74052" s="123"/>
    </row>
    <row r="74053" spans="5:29" s="2" customFormat="1">
      <c r="E74053" s="120"/>
      <c r="M74053" s="120"/>
      <c r="N74053" s="120"/>
      <c r="U74053" s="121"/>
      <c r="V74053" s="122"/>
      <c r="W74053" s="123"/>
      <c r="AC74053" s="123"/>
    </row>
    <row r="74054" spans="5:29" s="2" customFormat="1">
      <c r="E74054" s="120"/>
      <c r="M74054" s="120"/>
      <c r="N74054" s="120"/>
      <c r="U74054" s="121"/>
      <c r="V74054" s="122"/>
      <c r="W74054" s="123"/>
      <c r="AC74054" s="123"/>
    </row>
    <row r="74055" spans="5:29" s="2" customFormat="1">
      <c r="E74055" s="120"/>
      <c r="M74055" s="120"/>
      <c r="N74055" s="120"/>
      <c r="U74055" s="121"/>
      <c r="V74055" s="122"/>
      <c r="W74055" s="123"/>
      <c r="AC74055" s="123"/>
    </row>
    <row r="74056" spans="5:29" s="2" customFormat="1">
      <c r="E74056" s="120"/>
      <c r="M74056" s="120"/>
      <c r="N74056" s="120"/>
      <c r="U74056" s="121"/>
      <c r="V74056" s="122"/>
      <c r="W74056" s="123"/>
      <c r="AC74056" s="123"/>
    </row>
    <row r="74057" spans="5:29" s="2" customFormat="1">
      <c r="E74057" s="120"/>
      <c r="M74057" s="120"/>
      <c r="N74057" s="120"/>
      <c r="U74057" s="121"/>
      <c r="V74057" s="122"/>
      <c r="W74057" s="123"/>
      <c r="AC74057" s="123"/>
    </row>
    <row r="74058" spans="5:29" s="2" customFormat="1">
      <c r="E74058" s="120"/>
      <c r="M74058" s="120"/>
      <c r="N74058" s="120"/>
      <c r="U74058" s="121"/>
      <c r="V74058" s="122"/>
      <c r="W74058" s="123"/>
      <c r="AC74058" s="123"/>
    </row>
    <row r="74059" spans="5:29" s="2" customFormat="1">
      <c r="E74059" s="120"/>
      <c r="M74059" s="120"/>
      <c r="N74059" s="120"/>
      <c r="U74059" s="121"/>
      <c r="V74059" s="122"/>
      <c r="W74059" s="123"/>
      <c r="AC74059" s="123"/>
    </row>
    <row r="74060" spans="5:29" s="2" customFormat="1">
      <c r="E74060" s="120"/>
      <c r="M74060" s="120"/>
      <c r="N74060" s="120"/>
      <c r="U74060" s="121"/>
      <c r="V74060" s="122"/>
      <c r="W74060" s="123"/>
      <c r="AC74060" s="123"/>
    </row>
    <row r="74061" spans="5:29" s="2" customFormat="1">
      <c r="E74061" s="120"/>
      <c r="M74061" s="120"/>
      <c r="N74061" s="120"/>
      <c r="U74061" s="121"/>
      <c r="V74061" s="122"/>
      <c r="W74061" s="123"/>
      <c r="AC74061" s="123"/>
    </row>
    <row r="74062" spans="5:29" s="2" customFormat="1">
      <c r="E74062" s="120"/>
      <c r="M74062" s="120"/>
      <c r="N74062" s="120"/>
      <c r="U74062" s="121"/>
      <c r="V74062" s="122"/>
      <c r="W74062" s="123"/>
      <c r="AC74062" s="123"/>
    </row>
    <row r="74063" spans="5:29" s="2" customFormat="1">
      <c r="E74063" s="120"/>
      <c r="M74063" s="120"/>
      <c r="N74063" s="120"/>
      <c r="U74063" s="121"/>
      <c r="V74063" s="122"/>
      <c r="W74063" s="123"/>
      <c r="AC74063" s="123"/>
    </row>
    <row r="74064" spans="5:29" s="2" customFormat="1">
      <c r="E74064" s="120"/>
      <c r="M74064" s="120"/>
      <c r="N74064" s="120"/>
      <c r="U74064" s="121"/>
      <c r="V74064" s="122"/>
      <c r="W74064" s="123"/>
      <c r="AC74064" s="123"/>
    </row>
    <row r="74065" spans="5:29" s="2" customFormat="1">
      <c r="E74065" s="120"/>
      <c r="M74065" s="120"/>
      <c r="N74065" s="120"/>
      <c r="U74065" s="121"/>
      <c r="V74065" s="122"/>
      <c r="W74065" s="123"/>
      <c r="AC74065" s="123"/>
    </row>
    <row r="74066" spans="5:29" s="2" customFormat="1">
      <c r="E74066" s="120"/>
      <c r="M74066" s="120"/>
      <c r="N74066" s="120"/>
      <c r="U74066" s="121"/>
      <c r="V74066" s="122"/>
      <c r="W74066" s="123"/>
      <c r="AC74066" s="123"/>
    </row>
    <row r="74067" spans="5:29" s="2" customFormat="1">
      <c r="E74067" s="120"/>
      <c r="M74067" s="120"/>
      <c r="N74067" s="120"/>
      <c r="U74067" s="121"/>
      <c r="V74067" s="122"/>
      <c r="W74067" s="123"/>
      <c r="AC74067" s="123"/>
    </row>
    <row r="74068" spans="5:29" s="2" customFormat="1">
      <c r="E74068" s="120"/>
      <c r="M74068" s="120"/>
      <c r="N74068" s="120"/>
      <c r="U74068" s="121"/>
      <c r="V74068" s="122"/>
      <c r="W74068" s="123"/>
      <c r="AC74068" s="123"/>
    </row>
    <row r="74069" spans="5:29" s="2" customFormat="1">
      <c r="E74069" s="120"/>
      <c r="M74069" s="120"/>
      <c r="N74069" s="120"/>
      <c r="U74069" s="121"/>
      <c r="V74069" s="122"/>
      <c r="W74069" s="123"/>
      <c r="AC74069" s="123"/>
    </row>
    <row r="74070" spans="5:29" s="2" customFormat="1">
      <c r="E74070" s="120"/>
      <c r="M74070" s="120"/>
      <c r="N74070" s="120"/>
      <c r="U74070" s="121"/>
      <c r="V74070" s="122"/>
      <c r="W74070" s="123"/>
      <c r="AC74070" s="123"/>
    </row>
    <row r="74071" spans="5:29" s="2" customFormat="1">
      <c r="E74071" s="120"/>
      <c r="M74071" s="120"/>
      <c r="N74071" s="120"/>
      <c r="U74071" s="121"/>
      <c r="V74071" s="122"/>
      <c r="W74071" s="123"/>
      <c r="AC74071" s="123"/>
    </row>
    <row r="74072" spans="5:29" s="2" customFormat="1">
      <c r="E74072" s="120"/>
      <c r="M74072" s="120"/>
      <c r="N74072" s="120"/>
      <c r="U74072" s="121"/>
      <c r="V74072" s="122"/>
      <c r="W74072" s="123"/>
      <c r="AC74072" s="123"/>
    </row>
    <row r="74073" spans="5:29" s="2" customFormat="1">
      <c r="E74073" s="120"/>
      <c r="M74073" s="120"/>
      <c r="N74073" s="120"/>
      <c r="U74073" s="121"/>
      <c r="V74073" s="122"/>
      <c r="W74073" s="123"/>
      <c r="AC74073" s="123"/>
    </row>
    <row r="74074" spans="5:29" s="2" customFormat="1">
      <c r="E74074" s="120"/>
      <c r="M74074" s="120"/>
      <c r="N74074" s="120"/>
      <c r="U74074" s="121"/>
      <c r="V74074" s="122"/>
      <c r="W74074" s="123"/>
      <c r="AC74074" s="123"/>
    </row>
    <row r="74075" spans="5:29" s="2" customFormat="1">
      <c r="E74075" s="120"/>
      <c r="M74075" s="120"/>
      <c r="N74075" s="120"/>
      <c r="U74075" s="121"/>
      <c r="V74075" s="122"/>
      <c r="W74075" s="123"/>
      <c r="AC74075" s="123"/>
    </row>
    <row r="74076" spans="5:29" s="2" customFormat="1">
      <c r="E74076" s="120"/>
      <c r="M74076" s="120"/>
      <c r="N74076" s="120"/>
      <c r="U74076" s="121"/>
      <c r="V74076" s="122"/>
      <c r="W74076" s="123"/>
      <c r="AC74076" s="123"/>
    </row>
    <row r="74077" spans="5:29" s="2" customFormat="1">
      <c r="E74077" s="120"/>
      <c r="M74077" s="120"/>
      <c r="N74077" s="120"/>
      <c r="U74077" s="121"/>
      <c r="V74077" s="122"/>
      <c r="W74077" s="123"/>
      <c r="AC74077" s="123"/>
    </row>
    <row r="74078" spans="5:29" s="2" customFormat="1">
      <c r="E74078" s="120"/>
      <c r="M74078" s="120"/>
      <c r="N74078" s="120"/>
      <c r="U74078" s="121"/>
      <c r="V74078" s="122"/>
      <c r="W74078" s="123"/>
      <c r="AC74078" s="123"/>
    </row>
    <row r="74079" spans="5:29" s="2" customFormat="1">
      <c r="E74079" s="120"/>
      <c r="M74079" s="120"/>
      <c r="N74079" s="120"/>
      <c r="U74079" s="121"/>
      <c r="V74079" s="122"/>
      <c r="W74079" s="123"/>
      <c r="AC74079" s="123"/>
    </row>
    <row r="74080" spans="5:29" s="2" customFormat="1">
      <c r="E74080" s="120"/>
      <c r="M74080" s="120"/>
      <c r="N74080" s="120"/>
      <c r="U74080" s="121"/>
      <c r="V74080" s="122"/>
      <c r="W74080" s="123"/>
      <c r="AC74080" s="123"/>
    </row>
    <row r="74081" spans="5:29" s="2" customFormat="1">
      <c r="E74081" s="120"/>
      <c r="M74081" s="120"/>
      <c r="N74081" s="120"/>
      <c r="U74081" s="121"/>
      <c r="V74081" s="122"/>
      <c r="W74081" s="123"/>
      <c r="AC74081" s="123"/>
    </row>
    <row r="74082" spans="5:29" s="2" customFormat="1">
      <c r="E74082" s="120"/>
      <c r="M74082" s="120"/>
      <c r="N74082" s="120"/>
      <c r="U74082" s="121"/>
      <c r="V74082" s="122"/>
      <c r="W74082" s="123"/>
      <c r="AC74082" s="123"/>
    </row>
    <row r="74083" spans="5:29" s="2" customFormat="1">
      <c r="E74083" s="120"/>
      <c r="M74083" s="120"/>
      <c r="N74083" s="120"/>
      <c r="U74083" s="121"/>
      <c r="V74083" s="122"/>
      <c r="W74083" s="123"/>
      <c r="AC74083" s="123"/>
    </row>
    <row r="74084" spans="5:29" s="2" customFormat="1">
      <c r="E74084" s="120"/>
      <c r="M74084" s="120"/>
      <c r="N74084" s="120"/>
      <c r="U74084" s="121"/>
      <c r="V74084" s="122"/>
      <c r="W74084" s="123"/>
      <c r="AC74084" s="123"/>
    </row>
    <row r="74085" spans="5:29" s="2" customFormat="1">
      <c r="E74085" s="120"/>
      <c r="M74085" s="120"/>
      <c r="N74085" s="120"/>
      <c r="U74085" s="121"/>
      <c r="V74085" s="122"/>
      <c r="W74085" s="123"/>
      <c r="AC74085" s="123"/>
    </row>
    <row r="74086" spans="5:29" s="2" customFormat="1">
      <c r="E74086" s="120"/>
      <c r="M74086" s="120"/>
      <c r="N74086" s="120"/>
      <c r="U74086" s="121"/>
      <c r="V74086" s="122"/>
      <c r="W74086" s="123"/>
      <c r="AC74086" s="123"/>
    </row>
    <row r="74087" spans="5:29" s="2" customFormat="1">
      <c r="E74087" s="120"/>
      <c r="M74087" s="120"/>
      <c r="N74087" s="120"/>
      <c r="U74087" s="121"/>
      <c r="V74087" s="122"/>
      <c r="W74087" s="123"/>
      <c r="AC74087" s="123"/>
    </row>
    <row r="74088" spans="5:29" s="2" customFormat="1">
      <c r="E74088" s="120"/>
      <c r="M74088" s="120"/>
      <c r="N74088" s="120"/>
      <c r="U74088" s="121"/>
      <c r="V74088" s="122"/>
      <c r="W74088" s="123"/>
      <c r="AC74088" s="123"/>
    </row>
    <row r="74089" spans="5:29" s="2" customFormat="1">
      <c r="E74089" s="120"/>
      <c r="M74089" s="120"/>
      <c r="N74089" s="120"/>
      <c r="U74089" s="121"/>
      <c r="V74089" s="122"/>
      <c r="W74089" s="123"/>
      <c r="AC74089" s="123"/>
    </row>
    <row r="74090" spans="5:29" s="2" customFormat="1">
      <c r="E74090" s="120"/>
      <c r="M74090" s="120"/>
      <c r="N74090" s="120"/>
      <c r="U74090" s="121"/>
      <c r="V74090" s="122"/>
      <c r="W74090" s="123"/>
      <c r="AC74090" s="123"/>
    </row>
    <row r="74091" spans="5:29" s="2" customFormat="1">
      <c r="E74091" s="120"/>
      <c r="M74091" s="120"/>
      <c r="N74091" s="120"/>
      <c r="U74091" s="121"/>
      <c r="V74091" s="122"/>
      <c r="W74091" s="123"/>
      <c r="AC74091" s="123"/>
    </row>
    <row r="74092" spans="5:29" s="2" customFormat="1">
      <c r="E74092" s="120"/>
      <c r="M74092" s="120"/>
      <c r="N74092" s="120"/>
      <c r="U74092" s="121"/>
      <c r="V74092" s="122"/>
      <c r="W74092" s="123"/>
      <c r="AC74092" s="123"/>
    </row>
    <row r="74093" spans="5:29" s="2" customFormat="1">
      <c r="E74093" s="120"/>
      <c r="M74093" s="120"/>
      <c r="N74093" s="120"/>
      <c r="U74093" s="121"/>
      <c r="V74093" s="122"/>
      <c r="W74093" s="123"/>
      <c r="AC74093" s="123"/>
    </row>
    <row r="74094" spans="5:29" s="2" customFormat="1">
      <c r="E74094" s="120"/>
      <c r="M74094" s="120"/>
      <c r="N74094" s="120"/>
      <c r="U74094" s="121"/>
      <c r="V74094" s="122"/>
      <c r="W74094" s="123"/>
      <c r="AC74094" s="123"/>
    </row>
    <row r="74095" spans="5:29" s="2" customFormat="1">
      <c r="E74095" s="120"/>
      <c r="M74095" s="120"/>
      <c r="N74095" s="120"/>
      <c r="U74095" s="121"/>
      <c r="V74095" s="122"/>
      <c r="W74095" s="123"/>
      <c r="AC74095" s="123"/>
    </row>
    <row r="74096" spans="5:29" s="2" customFormat="1">
      <c r="E74096" s="120"/>
      <c r="M74096" s="120"/>
      <c r="N74096" s="120"/>
      <c r="U74096" s="121"/>
      <c r="V74096" s="122"/>
      <c r="W74096" s="123"/>
      <c r="AC74096" s="123"/>
    </row>
    <row r="74097" spans="5:29" s="2" customFormat="1">
      <c r="E74097" s="120"/>
      <c r="M74097" s="120"/>
      <c r="N74097" s="120"/>
      <c r="U74097" s="121"/>
      <c r="V74097" s="122"/>
      <c r="W74097" s="123"/>
      <c r="AC74097" s="123"/>
    </row>
    <row r="74098" spans="5:29" s="2" customFormat="1">
      <c r="E74098" s="120"/>
      <c r="M74098" s="120"/>
      <c r="N74098" s="120"/>
      <c r="U74098" s="121"/>
      <c r="V74098" s="122"/>
      <c r="W74098" s="123"/>
      <c r="AC74098" s="123"/>
    </row>
    <row r="74099" spans="5:29" s="2" customFormat="1">
      <c r="E74099" s="120"/>
      <c r="M74099" s="120"/>
      <c r="N74099" s="120"/>
      <c r="U74099" s="121"/>
      <c r="V74099" s="122"/>
      <c r="W74099" s="123"/>
      <c r="AC74099" s="123"/>
    </row>
    <row r="74100" spans="5:29" s="2" customFormat="1">
      <c r="E74100" s="120"/>
      <c r="M74100" s="120"/>
      <c r="N74100" s="120"/>
      <c r="U74100" s="121"/>
      <c r="V74100" s="122"/>
      <c r="W74100" s="123"/>
      <c r="AC74100" s="123"/>
    </row>
    <row r="74101" spans="5:29" s="2" customFormat="1">
      <c r="E74101" s="120"/>
      <c r="M74101" s="120"/>
      <c r="N74101" s="120"/>
      <c r="U74101" s="121"/>
      <c r="V74101" s="122"/>
      <c r="W74101" s="123"/>
      <c r="AC74101" s="123"/>
    </row>
    <row r="74102" spans="5:29" s="2" customFormat="1">
      <c r="E74102" s="120"/>
      <c r="M74102" s="120"/>
      <c r="N74102" s="120"/>
      <c r="U74102" s="121"/>
      <c r="V74102" s="122"/>
      <c r="W74102" s="123"/>
      <c r="AC74102" s="123"/>
    </row>
    <row r="74103" spans="5:29" s="2" customFormat="1">
      <c r="E74103" s="120"/>
      <c r="M74103" s="120"/>
      <c r="N74103" s="120"/>
      <c r="U74103" s="121"/>
      <c r="V74103" s="122"/>
      <c r="W74103" s="123"/>
      <c r="AC74103" s="123"/>
    </row>
    <row r="74104" spans="5:29" s="2" customFormat="1">
      <c r="E74104" s="120"/>
      <c r="M74104" s="120"/>
      <c r="N74104" s="120"/>
      <c r="U74104" s="121"/>
      <c r="V74104" s="122"/>
      <c r="W74104" s="123"/>
      <c r="AC74104" s="123"/>
    </row>
    <row r="74105" spans="5:29" s="2" customFormat="1">
      <c r="E74105" s="120"/>
      <c r="M74105" s="120"/>
      <c r="N74105" s="120"/>
      <c r="U74105" s="121"/>
      <c r="V74105" s="122"/>
      <c r="W74105" s="123"/>
      <c r="AC74105" s="123"/>
    </row>
    <row r="74106" spans="5:29" s="2" customFormat="1">
      <c r="E74106" s="120"/>
      <c r="M74106" s="120"/>
      <c r="N74106" s="120"/>
      <c r="U74106" s="121"/>
      <c r="V74106" s="122"/>
      <c r="W74106" s="123"/>
      <c r="AC74106" s="123"/>
    </row>
    <row r="74107" spans="5:29" s="2" customFormat="1">
      <c r="E74107" s="120"/>
      <c r="M74107" s="120"/>
      <c r="N74107" s="120"/>
      <c r="U74107" s="121"/>
      <c r="V74107" s="122"/>
      <c r="W74107" s="123"/>
      <c r="AC74107" s="123"/>
    </row>
    <row r="74108" spans="5:29" s="2" customFormat="1">
      <c r="E74108" s="120"/>
      <c r="M74108" s="120"/>
      <c r="N74108" s="120"/>
      <c r="U74108" s="121"/>
      <c r="V74108" s="122"/>
      <c r="W74108" s="123"/>
      <c r="AC74108" s="123"/>
    </row>
    <row r="74109" spans="5:29" s="2" customFormat="1">
      <c r="E74109" s="120"/>
      <c r="M74109" s="120"/>
      <c r="N74109" s="120"/>
      <c r="U74109" s="121"/>
      <c r="V74109" s="122"/>
      <c r="W74109" s="123"/>
      <c r="AC74109" s="123"/>
    </row>
    <row r="74110" spans="5:29" s="2" customFormat="1">
      <c r="E74110" s="120"/>
      <c r="M74110" s="120"/>
      <c r="N74110" s="120"/>
      <c r="U74110" s="121"/>
      <c r="V74110" s="122"/>
      <c r="W74110" s="123"/>
      <c r="AC74110" s="123"/>
    </row>
    <row r="74111" spans="5:29" s="2" customFormat="1">
      <c r="E74111" s="120"/>
      <c r="M74111" s="120"/>
      <c r="N74111" s="120"/>
      <c r="U74111" s="121"/>
      <c r="V74111" s="122"/>
      <c r="W74111" s="123"/>
      <c r="AC74111" s="123"/>
    </row>
    <row r="74112" spans="5:29" s="2" customFormat="1">
      <c r="E74112" s="120"/>
      <c r="M74112" s="120"/>
      <c r="N74112" s="120"/>
      <c r="U74112" s="121"/>
      <c r="V74112" s="122"/>
      <c r="W74112" s="123"/>
      <c r="AC74112" s="123"/>
    </row>
    <row r="74113" spans="5:29" s="2" customFormat="1">
      <c r="E74113" s="120"/>
      <c r="M74113" s="120"/>
      <c r="N74113" s="120"/>
      <c r="U74113" s="121"/>
      <c r="V74113" s="122"/>
      <c r="W74113" s="123"/>
      <c r="AC74113" s="123"/>
    </row>
    <row r="74114" spans="5:29" s="2" customFormat="1">
      <c r="E74114" s="120"/>
      <c r="M74114" s="120"/>
      <c r="N74114" s="120"/>
      <c r="U74114" s="121"/>
      <c r="V74114" s="122"/>
      <c r="W74114" s="123"/>
      <c r="AC74114" s="123"/>
    </row>
    <row r="74115" spans="5:29" s="2" customFormat="1">
      <c r="E74115" s="120"/>
      <c r="M74115" s="120"/>
      <c r="N74115" s="120"/>
      <c r="U74115" s="121"/>
      <c r="V74115" s="122"/>
      <c r="W74115" s="123"/>
      <c r="AC74115" s="123"/>
    </row>
    <row r="74116" spans="5:29" s="2" customFormat="1">
      <c r="E74116" s="120"/>
      <c r="M74116" s="120"/>
      <c r="N74116" s="120"/>
      <c r="U74116" s="121"/>
      <c r="V74116" s="122"/>
      <c r="W74116" s="123"/>
      <c r="AC74116" s="123"/>
    </row>
    <row r="74117" spans="5:29" s="2" customFormat="1">
      <c r="E74117" s="120"/>
      <c r="M74117" s="120"/>
      <c r="N74117" s="120"/>
      <c r="U74117" s="121"/>
      <c r="V74117" s="122"/>
      <c r="W74117" s="123"/>
      <c r="AC74117" s="123"/>
    </row>
    <row r="74118" spans="5:29" s="2" customFormat="1">
      <c r="E74118" s="120"/>
      <c r="M74118" s="120"/>
      <c r="N74118" s="120"/>
      <c r="U74118" s="121"/>
      <c r="V74118" s="122"/>
      <c r="W74118" s="123"/>
      <c r="AC74118" s="123"/>
    </row>
    <row r="74119" spans="5:29" s="2" customFormat="1">
      <c r="E74119" s="120"/>
      <c r="M74119" s="120"/>
      <c r="N74119" s="120"/>
      <c r="U74119" s="121"/>
      <c r="V74119" s="122"/>
      <c r="W74119" s="123"/>
      <c r="AC74119" s="123"/>
    </row>
    <row r="74120" spans="5:29" s="2" customFormat="1">
      <c r="E74120" s="120"/>
      <c r="M74120" s="120"/>
      <c r="N74120" s="120"/>
      <c r="U74120" s="121"/>
      <c r="V74120" s="122"/>
      <c r="W74120" s="123"/>
      <c r="AC74120" s="123"/>
    </row>
    <row r="74121" spans="5:29" s="2" customFormat="1">
      <c r="E74121" s="120"/>
      <c r="M74121" s="120"/>
      <c r="N74121" s="120"/>
      <c r="U74121" s="121"/>
      <c r="V74121" s="122"/>
      <c r="W74121" s="123"/>
      <c r="AC74121" s="123"/>
    </row>
    <row r="74122" spans="5:29" s="2" customFormat="1">
      <c r="E74122" s="120"/>
      <c r="M74122" s="120"/>
      <c r="N74122" s="120"/>
      <c r="U74122" s="121"/>
      <c r="V74122" s="122"/>
      <c r="W74122" s="123"/>
      <c r="AC74122" s="123"/>
    </row>
    <row r="74123" spans="5:29" s="2" customFormat="1">
      <c r="E74123" s="120"/>
      <c r="M74123" s="120"/>
      <c r="N74123" s="120"/>
      <c r="U74123" s="121"/>
      <c r="V74123" s="122"/>
      <c r="W74123" s="123"/>
      <c r="AC74123" s="123"/>
    </row>
    <row r="74124" spans="5:29" s="2" customFormat="1">
      <c r="E74124" s="120"/>
      <c r="M74124" s="120"/>
      <c r="N74124" s="120"/>
      <c r="U74124" s="121"/>
      <c r="V74124" s="122"/>
      <c r="W74124" s="123"/>
      <c r="AC74124" s="123"/>
    </row>
    <row r="74125" spans="5:29" s="2" customFormat="1">
      <c r="E74125" s="120"/>
      <c r="M74125" s="120"/>
      <c r="N74125" s="120"/>
      <c r="U74125" s="121"/>
      <c r="V74125" s="122"/>
      <c r="W74125" s="123"/>
      <c r="AC74125" s="123"/>
    </row>
    <row r="74126" spans="5:29" s="2" customFormat="1">
      <c r="E74126" s="120"/>
      <c r="M74126" s="120"/>
      <c r="N74126" s="120"/>
      <c r="U74126" s="121"/>
      <c r="V74126" s="122"/>
      <c r="W74126" s="123"/>
      <c r="AC74126" s="123"/>
    </row>
    <row r="74127" spans="5:29" s="2" customFormat="1">
      <c r="E74127" s="120"/>
      <c r="M74127" s="120"/>
      <c r="N74127" s="120"/>
      <c r="U74127" s="121"/>
      <c r="V74127" s="122"/>
      <c r="W74127" s="123"/>
      <c r="AC74127" s="123"/>
    </row>
    <row r="74128" spans="5:29" s="2" customFormat="1">
      <c r="E74128" s="120"/>
      <c r="M74128" s="120"/>
      <c r="N74128" s="120"/>
      <c r="U74128" s="121"/>
      <c r="V74128" s="122"/>
      <c r="W74128" s="123"/>
      <c r="AC74128" s="123"/>
    </row>
    <row r="74129" spans="5:29" s="2" customFormat="1">
      <c r="E74129" s="120"/>
      <c r="M74129" s="120"/>
      <c r="N74129" s="120"/>
      <c r="U74129" s="121"/>
      <c r="V74129" s="122"/>
      <c r="W74129" s="123"/>
      <c r="AC74129" s="123"/>
    </row>
    <row r="74130" spans="5:29" s="2" customFormat="1">
      <c r="E74130" s="120"/>
      <c r="M74130" s="120"/>
      <c r="N74130" s="120"/>
      <c r="U74130" s="121"/>
      <c r="V74130" s="122"/>
      <c r="W74130" s="123"/>
      <c r="AC74130" s="123"/>
    </row>
    <row r="74131" spans="5:29" s="2" customFormat="1">
      <c r="E74131" s="120"/>
      <c r="M74131" s="120"/>
      <c r="N74131" s="120"/>
      <c r="U74131" s="121"/>
      <c r="V74131" s="122"/>
      <c r="W74131" s="123"/>
      <c r="AC74131" s="123"/>
    </row>
    <row r="74132" spans="5:29" s="2" customFormat="1">
      <c r="E74132" s="120"/>
      <c r="M74132" s="120"/>
      <c r="N74132" s="120"/>
      <c r="U74132" s="121"/>
      <c r="V74132" s="122"/>
      <c r="W74132" s="123"/>
      <c r="AC74132" s="123"/>
    </row>
    <row r="74133" spans="5:29" s="2" customFormat="1">
      <c r="E74133" s="120"/>
      <c r="M74133" s="120"/>
      <c r="N74133" s="120"/>
      <c r="U74133" s="121"/>
      <c r="V74133" s="122"/>
      <c r="W74133" s="123"/>
      <c r="AC74133" s="123"/>
    </row>
    <row r="74134" spans="5:29" s="2" customFormat="1">
      <c r="E74134" s="120"/>
      <c r="M74134" s="120"/>
      <c r="N74134" s="120"/>
      <c r="U74134" s="121"/>
      <c r="V74134" s="122"/>
      <c r="W74134" s="123"/>
      <c r="AC74134" s="123"/>
    </row>
    <row r="74135" spans="5:29" s="2" customFormat="1">
      <c r="E74135" s="120"/>
      <c r="M74135" s="120"/>
      <c r="N74135" s="120"/>
      <c r="U74135" s="121"/>
      <c r="V74135" s="122"/>
      <c r="W74135" s="123"/>
      <c r="AC74135" s="123"/>
    </row>
    <row r="74136" spans="5:29" s="2" customFormat="1">
      <c r="E74136" s="120"/>
      <c r="M74136" s="120"/>
      <c r="N74136" s="120"/>
      <c r="U74136" s="121"/>
      <c r="V74136" s="122"/>
      <c r="W74136" s="123"/>
      <c r="AC74136" s="123"/>
    </row>
    <row r="74137" spans="5:29" s="2" customFormat="1">
      <c r="E74137" s="120"/>
      <c r="M74137" s="120"/>
      <c r="N74137" s="120"/>
      <c r="U74137" s="121"/>
      <c r="V74137" s="122"/>
      <c r="W74137" s="123"/>
      <c r="AC74137" s="123"/>
    </row>
    <row r="74138" spans="5:29" s="2" customFormat="1">
      <c r="E74138" s="120"/>
      <c r="M74138" s="120"/>
      <c r="N74138" s="120"/>
      <c r="U74138" s="121"/>
      <c r="V74138" s="122"/>
      <c r="W74138" s="123"/>
      <c r="AC74138" s="123"/>
    </row>
    <row r="74139" spans="5:29" s="2" customFormat="1">
      <c r="E74139" s="120"/>
      <c r="M74139" s="120"/>
      <c r="N74139" s="120"/>
      <c r="U74139" s="121"/>
      <c r="V74139" s="122"/>
      <c r="W74139" s="123"/>
      <c r="AC74139" s="123"/>
    </row>
    <row r="74140" spans="5:29" s="2" customFormat="1">
      <c r="E74140" s="120"/>
      <c r="M74140" s="120"/>
      <c r="N74140" s="120"/>
      <c r="U74140" s="121"/>
      <c r="V74140" s="122"/>
      <c r="W74140" s="123"/>
      <c r="AC74140" s="123"/>
    </row>
    <row r="74141" spans="5:29" s="2" customFormat="1">
      <c r="E74141" s="120"/>
      <c r="M74141" s="120"/>
      <c r="N74141" s="120"/>
      <c r="U74141" s="121"/>
      <c r="V74141" s="122"/>
      <c r="W74141" s="123"/>
      <c r="AC74141" s="123"/>
    </row>
    <row r="74142" spans="5:29" s="2" customFormat="1">
      <c r="E74142" s="120"/>
      <c r="M74142" s="120"/>
      <c r="N74142" s="120"/>
      <c r="U74142" s="121"/>
      <c r="V74142" s="122"/>
      <c r="W74142" s="123"/>
      <c r="AC74142" s="123"/>
    </row>
    <row r="74143" spans="5:29" s="2" customFormat="1">
      <c r="E74143" s="120"/>
      <c r="M74143" s="120"/>
      <c r="N74143" s="120"/>
      <c r="U74143" s="121"/>
      <c r="V74143" s="122"/>
      <c r="W74143" s="123"/>
      <c r="AC74143" s="123"/>
    </row>
    <row r="74144" spans="5:29" s="2" customFormat="1">
      <c r="E74144" s="120"/>
      <c r="M74144" s="120"/>
      <c r="N74144" s="120"/>
      <c r="U74144" s="121"/>
      <c r="V74144" s="122"/>
      <c r="W74144" s="123"/>
      <c r="AC74144" s="123"/>
    </row>
    <row r="74145" spans="5:29" s="2" customFormat="1">
      <c r="E74145" s="120"/>
      <c r="M74145" s="120"/>
      <c r="N74145" s="120"/>
      <c r="U74145" s="121"/>
      <c r="V74145" s="122"/>
      <c r="W74145" s="123"/>
      <c r="AC74145" s="123"/>
    </row>
    <row r="74146" spans="5:29" s="2" customFormat="1">
      <c r="E74146" s="120"/>
      <c r="M74146" s="120"/>
      <c r="N74146" s="120"/>
      <c r="U74146" s="121"/>
      <c r="V74146" s="122"/>
      <c r="W74146" s="123"/>
      <c r="AC74146" s="123"/>
    </row>
    <row r="74147" spans="5:29" s="2" customFormat="1">
      <c r="E74147" s="120"/>
      <c r="M74147" s="120"/>
      <c r="N74147" s="120"/>
      <c r="U74147" s="121"/>
      <c r="V74147" s="122"/>
      <c r="W74147" s="123"/>
      <c r="AC74147" s="123"/>
    </row>
    <row r="74148" spans="5:29" s="2" customFormat="1">
      <c r="E74148" s="120"/>
      <c r="M74148" s="120"/>
      <c r="N74148" s="120"/>
      <c r="U74148" s="121"/>
      <c r="V74148" s="122"/>
      <c r="W74148" s="123"/>
      <c r="AC74148" s="123"/>
    </row>
    <row r="74149" spans="5:29" s="2" customFormat="1">
      <c r="E74149" s="120"/>
      <c r="M74149" s="120"/>
      <c r="N74149" s="120"/>
      <c r="U74149" s="121"/>
      <c r="V74149" s="122"/>
      <c r="W74149" s="123"/>
      <c r="AC74149" s="123"/>
    </row>
    <row r="74150" spans="5:29" s="2" customFormat="1">
      <c r="E74150" s="120"/>
      <c r="M74150" s="120"/>
      <c r="N74150" s="120"/>
      <c r="U74150" s="121"/>
      <c r="V74150" s="122"/>
      <c r="W74150" s="123"/>
      <c r="AC74150" s="123"/>
    </row>
    <row r="74151" spans="5:29" s="2" customFormat="1">
      <c r="E74151" s="120"/>
      <c r="M74151" s="120"/>
      <c r="N74151" s="120"/>
      <c r="U74151" s="121"/>
      <c r="V74151" s="122"/>
      <c r="W74151" s="123"/>
      <c r="AC74151" s="123"/>
    </row>
    <row r="74152" spans="5:29" s="2" customFormat="1">
      <c r="E74152" s="120"/>
      <c r="M74152" s="120"/>
      <c r="N74152" s="120"/>
      <c r="U74152" s="121"/>
      <c r="V74152" s="122"/>
      <c r="W74152" s="123"/>
      <c r="AC74152" s="123"/>
    </row>
    <row r="74153" spans="5:29" s="2" customFormat="1">
      <c r="E74153" s="120"/>
      <c r="M74153" s="120"/>
      <c r="N74153" s="120"/>
      <c r="U74153" s="121"/>
      <c r="V74153" s="122"/>
      <c r="W74153" s="123"/>
      <c r="AC74153" s="123"/>
    </row>
    <row r="74154" spans="5:29" s="2" customFormat="1">
      <c r="E74154" s="120"/>
      <c r="M74154" s="120"/>
      <c r="N74154" s="120"/>
      <c r="U74154" s="121"/>
      <c r="V74154" s="122"/>
      <c r="W74154" s="123"/>
      <c r="AC74154" s="123"/>
    </row>
    <row r="74155" spans="5:29" s="2" customFormat="1">
      <c r="E74155" s="120"/>
      <c r="M74155" s="120"/>
      <c r="N74155" s="120"/>
      <c r="U74155" s="121"/>
      <c r="V74155" s="122"/>
      <c r="W74155" s="123"/>
      <c r="AC74155" s="123"/>
    </row>
    <row r="74156" spans="5:29" s="2" customFormat="1">
      <c r="E74156" s="120"/>
      <c r="M74156" s="120"/>
      <c r="N74156" s="120"/>
      <c r="U74156" s="121"/>
      <c r="V74156" s="122"/>
      <c r="W74156" s="123"/>
      <c r="AC74156" s="123"/>
    </row>
    <row r="74157" spans="5:29" s="2" customFormat="1">
      <c r="E74157" s="120"/>
      <c r="M74157" s="120"/>
      <c r="N74157" s="120"/>
      <c r="U74157" s="121"/>
      <c r="V74157" s="122"/>
      <c r="W74157" s="123"/>
      <c r="AC74157" s="123"/>
    </row>
    <row r="74158" spans="5:29" s="2" customFormat="1">
      <c r="E74158" s="120"/>
      <c r="M74158" s="120"/>
      <c r="N74158" s="120"/>
      <c r="U74158" s="121"/>
      <c r="V74158" s="122"/>
      <c r="W74158" s="123"/>
      <c r="AC74158" s="123"/>
    </row>
    <row r="74159" spans="5:29" s="2" customFormat="1">
      <c r="E74159" s="120"/>
      <c r="M74159" s="120"/>
      <c r="N74159" s="120"/>
      <c r="U74159" s="121"/>
      <c r="V74159" s="122"/>
      <c r="W74159" s="123"/>
      <c r="AC74159" s="123"/>
    </row>
    <row r="74160" spans="5:29" s="2" customFormat="1">
      <c r="E74160" s="120"/>
      <c r="M74160" s="120"/>
      <c r="N74160" s="120"/>
      <c r="U74160" s="121"/>
      <c r="V74160" s="122"/>
      <c r="W74160" s="123"/>
      <c r="AC74160" s="123"/>
    </row>
    <row r="74161" spans="5:29" s="2" customFormat="1">
      <c r="E74161" s="120"/>
      <c r="M74161" s="120"/>
      <c r="N74161" s="120"/>
      <c r="U74161" s="121"/>
      <c r="V74161" s="122"/>
      <c r="W74161" s="123"/>
      <c r="AC74161" s="123"/>
    </row>
    <row r="74162" spans="5:29" s="2" customFormat="1">
      <c r="E74162" s="120"/>
      <c r="M74162" s="120"/>
      <c r="N74162" s="120"/>
      <c r="U74162" s="121"/>
      <c r="V74162" s="122"/>
      <c r="W74162" s="123"/>
      <c r="AC74162" s="123"/>
    </row>
    <row r="74163" spans="5:29" s="2" customFormat="1">
      <c r="E74163" s="120"/>
      <c r="M74163" s="120"/>
      <c r="N74163" s="120"/>
      <c r="U74163" s="121"/>
      <c r="V74163" s="122"/>
      <c r="W74163" s="123"/>
      <c r="AC74163" s="123"/>
    </row>
    <row r="74164" spans="5:29" s="2" customFormat="1">
      <c r="E74164" s="120"/>
      <c r="M74164" s="120"/>
      <c r="N74164" s="120"/>
      <c r="U74164" s="121"/>
      <c r="V74164" s="122"/>
      <c r="W74164" s="123"/>
      <c r="AC74164" s="123"/>
    </row>
    <row r="74165" spans="5:29" s="2" customFormat="1">
      <c r="E74165" s="120"/>
      <c r="M74165" s="120"/>
      <c r="N74165" s="120"/>
      <c r="U74165" s="121"/>
      <c r="V74165" s="122"/>
      <c r="W74165" s="123"/>
      <c r="AC74165" s="123"/>
    </row>
    <row r="74166" spans="5:29" s="2" customFormat="1">
      <c r="E74166" s="120"/>
      <c r="M74166" s="120"/>
      <c r="N74166" s="120"/>
      <c r="U74166" s="121"/>
      <c r="V74166" s="122"/>
      <c r="W74166" s="123"/>
      <c r="AC74166" s="123"/>
    </row>
    <row r="74167" spans="5:29" s="2" customFormat="1">
      <c r="E74167" s="120"/>
      <c r="M74167" s="120"/>
      <c r="N74167" s="120"/>
      <c r="U74167" s="121"/>
      <c r="V74167" s="122"/>
      <c r="W74167" s="123"/>
      <c r="AC74167" s="123"/>
    </row>
    <row r="74168" spans="5:29" s="2" customFormat="1">
      <c r="E74168" s="120"/>
      <c r="M74168" s="120"/>
      <c r="N74168" s="120"/>
      <c r="U74168" s="121"/>
      <c r="V74168" s="122"/>
      <c r="W74168" s="123"/>
      <c r="AC74168" s="123"/>
    </row>
    <row r="74169" spans="5:29" s="2" customFormat="1">
      <c r="E74169" s="120"/>
      <c r="M74169" s="120"/>
      <c r="N74169" s="120"/>
      <c r="U74169" s="121"/>
      <c r="V74169" s="122"/>
      <c r="W74169" s="123"/>
      <c r="AC74169" s="123"/>
    </row>
    <row r="74170" spans="5:29" s="2" customFormat="1">
      <c r="E74170" s="120"/>
      <c r="M74170" s="120"/>
      <c r="N74170" s="120"/>
      <c r="U74170" s="121"/>
      <c r="V74170" s="122"/>
      <c r="W74170" s="123"/>
      <c r="AC74170" s="123"/>
    </row>
    <row r="74171" spans="5:29" s="2" customFormat="1">
      <c r="E74171" s="120"/>
      <c r="M74171" s="120"/>
      <c r="N74171" s="120"/>
      <c r="U74171" s="121"/>
      <c r="V74171" s="122"/>
      <c r="W74171" s="123"/>
      <c r="AC74171" s="123"/>
    </row>
    <row r="74172" spans="5:29" s="2" customFormat="1">
      <c r="E74172" s="120"/>
      <c r="M74172" s="120"/>
      <c r="N74172" s="120"/>
      <c r="U74172" s="121"/>
      <c r="V74172" s="122"/>
      <c r="W74172" s="123"/>
      <c r="AC74172" s="123"/>
    </row>
    <row r="74173" spans="5:29" s="2" customFormat="1">
      <c r="E74173" s="120"/>
      <c r="M74173" s="120"/>
      <c r="N74173" s="120"/>
      <c r="U74173" s="121"/>
      <c r="V74173" s="122"/>
      <c r="W74173" s="123"/>
      <c r="AC74173" s="123"/>
    </row>
    <row r="74174" spans="5:29" s="2" customFormat="1">
      <c r="E74174" s="120"/>
      <c r="M74174" s="120"/>
      <c r="N74174" s="120"/>
      <c r="U74174" s="121"/>
      <c r="V74174" s="122"/>
      <c r="W74174" s="123"/>
      <c r="AC74174" s="123"/>
    </row>
    <row r="74175" spans="5:29" s="2" customFormat="1">
      <c r="E74175" s="120"/>
      <c r="M74175" s="120"/>
      <c r="N74175" s="120"/>
      <c r="U74175" s="121"/>
      <c r="V74175" s="122"/>
      <c r="W74175" s="123"/>
      <c r="AC74175" s="123"/>
    </row>
    <row r="74176" spans="5:29" s="2" customFormat="1">
      <c r="E74176" s="120"/>
      <c r="M74176" s="120"/>
      <c r="N74176" s="120"/>
      <c r="U74176" s="121"/>
      <c r="V74176" s="122"/>
      <c r="W74176" s="123"/>
      <c r="AC74176" s="123"/>
    </row>
    <row r="74177" spans="5:29" s="2" customFormat="1">
      <c r="E74177" s="120"/>
      <c r="M74177" s="120"/>
      <c r="N74177" s="120"/>
      <c r="U74177" s="121"/>
      <c r="V74177" s="122"/>
      <c r="W74177" s="123"/>
      <c r="AC74177" s="123"/>
    </row>
    <row r="74178" spans="5:29" s="2" customFormat="1">
      <c r="E74178" s="120"/>
      <c r="M74178" s="120"/>
      <c r="N74178" s="120"/>
      <c r="U74178" s="121"/>
      <c r="V74178" s="122"/>
      <c r="W74178" s="123"/>
      <c r="AC74178" s="123"/>
    </row>
    <row r="74179" spans="5:29" s="2" customFormat="1">
      <c r="E74179" s="120"/>
      <c r="M74179" s="120"/>
      <c r="N74179" s="120"/>
      <c r="U74179" s="121"/>
      <c r="V74179" s="122"/>
      <c r="W74179" s="123"/>
      <c r="AC74179" s="123"/>
    </row>
    <row r="74180" spans="5:29" s="2" customFormat="1">
      <c r="E74180" s="120"/>
      <c r="M74180" s="120"/>
      <c r="N74180" s="120"/>
      <c r="U74180" s="121"/>
      <c r="V74180" s="122"/>
      <c r="W74180" s="123"/>
      <c r="AC74180" s="123"/>
    </row>
    <row r="74181" spans="5:29" s="2" customFormat="1">
      <c r="E74181" s="120"/>
      <c r="M74181" s="120"/>
      <c r="N74181" s="120"/>
      <c r="U74181" s="121"/>
      <c r="V74181" s="122"/>
      <c r="W74181" s="123"/>
      <c r="AC74181" s="123"/>
    </row>
    <row r="74182" spans="5:29" s="2" customFormat="1">
      <c r="E74182" s="120"/>
      <c r="M74182" s="120"/>
      <c r="N74182" s="120"/>
      <c r="U74182" s="121"/>
      <c r="V74182" s="122"/>
      <c r="W74182" s="123"/>
      <c r="AC74182" s="123"/>
    </row>
    <row r="74183" spans="5:29" s="2" customFormat="1">
      <c r="E74183" s="120"/>
      <c r="M74183" s="120"/>
      <c r="N74183" s="120"/>
      <c r="U74183" s="121"/>
      <c r="V74183" s="122"/>
      <c r="W74183" s="123"/>
      <c r="AC74183" s="123"/>
    </row>
    <row r="74184" spans="5:29" s="2" customFormat="1">
      <c r="E74184" s="120"/>
      <c r="M74184" s="120"/>
      <c r="N74184" s="120"/>
      <c r="U74184" s="121"/>
      <c r="V74184" s="122"/>
      <c r="W74184" s="123"/>
      <c r="AC74184" s="123"/>
    </row>
    <row r="74185" spans="5:29" s="2" customFormat="1">
      <c r="E74185" s="120"/>
      <c r="M74185" s="120"/>
      <c r="N74185" s="120"/>
      <c r="U74185" s="121"/>
      <c r="V74185" s="122"/>
      <c r="W74185" s="123"/>
      <c r="AC74185" s="123"/>
    </row>
    <row r="74186" spans="5:29" s="2" customFormat="1">
      <c r="E74186" s="120"/>
      <c r="M74186" s="120"/>
      <c r="N74186" s="120"/>
      <c r="U74186" s="121"/>
      <c r="V74186" s="122"/>
      <c r="W74186" s="123"/>
      <c r="AC74186" s="123"/>
    </row>
    <row r="74187" spans="5:29" s="2" customFormat="1">
      <c r="E74187" s="120"/>
      <c r="M74187" s="120"/>
      <c r="N74187" s="120"/>
      <c r="U74187" s="121"/>
      <c r="V74187" s="122"/>
      <c r="W74187" s="123"/>
      <c r="AC74187" s="123"/>
    </row>
    <row r="74188" spans="5:29" s="2" customFormat="1">
      <c r="E74188" s="120"/>
      <c r="M74188" s="120"/>
      <c r="N74188" s="120"/>
      <c r="U74188" s="121"/>
      <c r="V74188" s="122"/>
      <c r="W74188" s="123"/>
      <c r="AC74188" s="123"/>
    </row>
    <row r="74189" spans="5:29" s="2" customFormat="1">
      <c r="E74189" s="120"/>
      <c r="M74189" s="120"/>
      <c r="N74189" s="120"/>
      <c r="U74189" s="121"/>
      <c r="V74189" s="122"/>
      <c r="W74189" s="123"/>
      <c r="AC74189" s="123"/>
    </row>
    <row r="74190" spans="5:29" s="2" customFormat="1">
      <c r="E74190" s="120"/>
      <c r="M74190" s="120"/>
      <c r="N74190" s="120"/>
      <c r="U74190" s="121"/>
      <c r="V74190" s="122"/>
      <c r="W74190" s="123"/>
      <c r="AC74190" s="123"/>
    </row>
    <row r="74191" spans="5:29" s="2" customFormat="1">
      <c r="E74191" s="120"/>
      <c r="M74191" s="120"/>
      <c r="N74191" s="120"/>
      <c r="U74191" s="121"/>
      <c r="V74191" s="122"/>
      <c r="W74191" s="123"/>
      <c r="AC74191" s="123"/>
    </row>
    <row r="74192" spans="5:29" s="2" customFormat="1">
      <c r="E74192" s="120"/>
      <c r="M74192" s="120"/>
      <c r="N74192" s="120"/>
      <c r="U74192" s="121"/>
      <c r="V74192" s="122"/>
      <c r="W74192" s="123"/>
      <c r="AC74192" s="123"/>
    </row>
    <row r="74193" spans="5:29" s="2" customFormat="1">
      <c r="E74193" s="120"/>
      <c r="M74193" s="120"/>
      <c r="N74193" s="120"/>
      <c r="U74193" s="121"/>
      <c r="V74193" s="122"/>
      <c r="W74193" s="123"/>
      <c r="AC74193" s="123"/>
    </row>
    <row r="74194" spans="5:29" s="2" customFormat="1">
      <c r="E74194" s="120"/>
      <c r="M74194" s="120"/>
      <c r="N74194" s="120"/>
      <c r="U74194" s="121"/>
      <c r="V74194" s="122"/>
      <c r="W74194" s="123"/>
      <c r="AC74194" s="123"/>
    </row>
    <row r="74195" spans="5:29" s="2" customFormat="1">
      <c r="E74195" s="120"/>
      <c r="M74195" s="120"/>
      <c r="N74195" s="120"/>
      <c r="U74195" s="121"/>
      <c r="V74195" s="122"/>
      <c r="W74195" s="123"/>
      <c r="AC74195" s="123"/>
    </row>
    <row r="74196" spans="5:29" s="2" customFormat="1">
      <c r="E74196" s="120"/>
      <c r="M74196" s="120"/>
      <c r="N74196" s="120"/>
      <c r="U74196" s="121"/>
      <c r="V74196" s="122"/>
      <c r="W74196" s="123"/>
      <c r="AC74196" s="123"/>
    </row>
    <row r="74197" spans="5:29" s="2" customFormat="1">
      <c r="E74197" s="120"/>
      <c r="M74197" s="120"/>
      <c r="N74197" s="120"/>
      <c r="U74197" s="121"/>
      <c r="V74197" s="122"/>
      <c r="W74197" s="123"/>
      <c r="AC74197" s="123"/>
    </row>
    <row r="74198" spans="5:29" s="2" customFormat="1">
      <c r="E74198" s="120"/>
      <c r="M74198" s="120"/>
      <c r="N74198" s="120"/>
      <c r="U74198" s="121"/>
      <c r="V74198" s="122"/>
      <c r="W74198" s="123"/>
      <c r="AC74198" s="123"/>
    </row>
    <row r="74199" spans="5:29" s="2" customFormat="1">
      <c r="E74199" s="120"/>
      <c r="M74199" s="120"/>
      <c r="N74199" s="120"/>
      <c r="U74199" s="121"/>
      <c r="V74199" s="122"/>
      <c r="W74199" s="123"/>
      <c r="AC74199" s="123"/>
    </row>
    <row r="74200" spans="5:29" s="2" customFormat="1">
      <c r="E74200" s="120"/>
      <c r="M74200" s="120"/>
      <c r="N74200" s="120"/>
      <c r="U74200" s="121"/>
      <c r="V74200" s="122"/>
      <c r="W74200" s="123"/>
      <c r="AC74200" s="123"/>
    </row>
    <row r="74201" spans="5:29" s="2" customFormat="1">
      <c r="E74201" s="120"/>
      <c r="M74201" s="120"/>
      <c r="N74201" s="120"/>
      <c r="U74201" s="121"/>
      <c r="V74201" s="122"/>
      <c r="W74201" s="123"/>
      <c r="AC74201" s="123"/>
    </row>
    <row r="74202" spans="5:29" s="2" customFormat="1">
      <c r="E74202" s="120"/>
      <c r="M74202" s="120"/>
      <c r="N74202" s="120"/>
      <c r="U74202" s="121"/>
      <c r="V74202" s="122"/>
      <c r="W74202" s="123"/>
      <c r="AC74202" s="123"/>
    </row>
    <row r="74203" spans="5:29" s="2" customFormat="1">
      <c r="E74203" s="120"/>
      <c r="M74203" s="120"/>
      <c r="N74203" s="120"/>
      <c r="U74203" s="121"/>
      <c r="V74203" s="122"/>
      <c r="W74203" s="123"/>
      <c r="AC74203" s="123"/>
    </row>
    <row r="74204" spans="5:29" s="2" customFormat="1">
      <c r="E74204" s="120"/>
      <c r="M74204" s="120"/>
      <c r="N74204" s="120"/>
      <c r="U74204" s="121"/>
      <c r="V74204" s="122"/>
      <c r="W74204" s="123"/>
      <c r="AC74204" s="123"/>
    </row>
    <row r="74205" spans="5:29" s="2" customFormat="1">
      <c r="E74205" s="120"/>
      <c r="M74205" s="120"/>
      <c r="N74205" s="120"/>
      <c r="U74205" s="121"/>
      <c r="V74205" s="122"/>
      <c r="W74205" s="123"/>
      <c r="AC74205" s="123"/>
    </row>
    <row r="74206" spans="5:29" s="2" customFormat="1">
      <c r="E74206" s="120"/>
      <c r="M74206" s="120"/>
      <c r="N74206" s="120"/>
      <c r="U74206" s="121"/>
      <c r="V74206" s="122"/>
      <c r="W74206" s="123"/>
      <c r="AC74206" s="123"/>
    </row>
    <row r="74207" spans="5:29" s="2" customFormat="1">
      <c r="E74207" s="120"/>
      <c r="M74207" s="120"/>
      <c r="N74207" s="120"/>
      <c r="U74207" s="121"/>
      <c r="V74207" s="122"/>
      <c r="W74207" s="123"/>
      <c r="AC74207" s="123"/>
    </row>
    <row r="74208" spans="5:29" s="2" customFormat="1">
      <c r="E74208" s="120"/>
      <c r="M74208" s="120"/>
      <c r="N74208" s="120"/>
      <c r="U74208" s="121"/>
      <c r="V74208" s="122"/>
      <c r="W74208" s="123"/>
      <c r="AC74208" s="123"/>
    </row>
    <row r="74209" spans="5:29" s="2" customFormat="1">
      <c r="E74209" s="120"/>
      <c r="M74209" s="120"/>
      <c r="N74209" s="120"/>
      <c r="U74209" s="121"/>
      <c r="V74209" s="122"/>
      <c r="W74209" s="123"/>
      <c r="AC74209" s="123"/>
    </row>
    <row r="74210" spans="5:29" s="2" customFormat="1">
      <c r="E74210" s="120"/>
      <c r="M74210" s="120"/>
      <c r="N74210" s="120"/>
      <c r="U74210" s="121"/>
      <c r="V74210" s="122"/>
      <c r="W74210" s="123"/>
      <c r="AC74210" s="123"/>
    </row>
    <row r="74211" spans="5:29" s="2" customFormat="1">
      <c r="E74211" s="120"/>
      <c r="M74211" s="120"/>
      <c r="N74211" s="120"/>
      <c r="U74211" s="121"/>
      <c r="V74211" s="122"/>
      <c r="W74211" s="123"/>
      <c r="AC74211" s="123"/>
    </row>
    <row r="74212" spans="5:29" s="2" customFormat="1">
      <c r="E74212" s="120"/>
      <c r="M74212" s="120"/>
      <c r="N74212" s="120"/>
      <c r="U74212" s="121"/>
      <c r="V74212" s="122"/>
      <c r="W74212" s="123"/>
      <c r="AC74212" s="123"/>
    </row>
    <row r="74213" spans="5:29" s="2" customFormat="1">
      <c r="E74213" s="120"/>
      <c r="M74213" s="120"/>
      <c r="N74213" s="120"/>
      <c r="U74213" s="121"/>
      <c r="V74213" s="122"/>
      <c r="W74213" s="123"/>
      <c r="AC74213" s="123"/>
    </row>
    <row r="74214" spans="5:29" s="2" customFormat="1">
      <c r="E74214" s="120"/>
      <c r="M74214" s="120"/>
      <c r="N74214" s="120"/>
      <c r="U74214" s="121"/>
      <c r="V74214" s="122"/>
      <c r="W74214" s="123"/>
      <c r="AC74214" s="123"/>
    </row>
    <row r="74215" spans="5:29" s="2" customFormat="1">
      <c r="E74215" s="120"/>
      <c r="M74215" s="120"/>
      <c r="N74215" s="120"/>
      <c r="U74215" s="121"/>
      <c r="V74215" s="122"/>
      <c r="W74215" s="123"/>
      <c r="AC74215" s="123"/>
    </row>
    <row r="74216" spans="5:29" s="2" customFormat="1">
      <c r="E74216" s="120"/>
      <c r="M74216" s="120"/>
      <c r="N74216" s="120"/>
      <c r="U74216" s="121"/>
      <c r="V74216" s="122"/>
      <c r="W74216" s="123"/>
      <c r="AC74216" s="123"/>
    </row>
    <row r="74217" spans="5:29" s="2" customFormat="1">
      <c r="E74217" s="120"/>
      <c r="M74217" s="120"/>
      <c r="N74217" s="120"/>
      <c r="U74217" s="121"/>
      <c r="V74217" s="122"/>
      <c r="W74217" s="123"/>
      <c r="AC74217" s="123"/>
    </row>
    <row r="74218" spans="5:29" s="2" customFormat="1">
      <c r="E74218" s="120"/>
      <c r="M74218" s="120"/>
      <c r="N74218" s="120"/>
      <c r="U74218" s="121"/>
      <c r="V74218" s="122"/>
      <c r="W74218" s="123"/>
      <c r="AC74218" s="123"/>
    </row>
    <row r="74219" spans="5:29" s="2" customFormat="1">
      <c r="E74219" s="120"/>
      <c r="M74219" s="120"/>
      <c r="N74219" s="120"/>
      <c r="U74219" s="121"/>
      <c r="V74219" s="122"/>
      <c r="W74219" s="123"/>
      <c r="AC74219" s="123"/>
    </row>
    <row r="74220" spans="5:29" s="2" customFormat="1">
      <c r="E74220" s="120"/>
      <c r="M74220" s="120"/>
      <c r="N74220" s="120"/>
      <c r="U74220" s="121"/>
      <c r="V74220" s="122"/>
      <c r="W74220" s="123"/>
      <c r="AC74220" s="123"/>
    </row>
    <row r="74221" spans="5:29" s="2" customFormat="1">
      <c r="E74221" s="120"/>
      <c r="M74221" s="120"/>
      <c r="N74221" s="120"/>
      <c r="U74221" s="121"/>
      <c r="V74221" s="122"/>
      <c r="W74221" s="123"/>
      <c r="AC74221" s="123"/>
    </row>
    <row r="74222" spans="5:29" s="2" customFormat="1">
      <c r="E74222" s="120"/>
      <c r="M74222" s="120"/>
      <c r="N74222" s="120"/>
      <c r="U74222" s="121"/>
      <c r="V74222" s="122"/>
      <c r="W74222" s="123"/>
      <c r="AC74222" s="123"/>
    </row>
    <row r="74223" spans="5:29" s="2" customFormat="1">
      <c r="E74223" s="120"/>
      <c r="M74223" s="120"/>
      <c r="N74223" s="120"/>
      <c r="U74223" s="121"/>
      <c r="V74223" s="122"/>
      <c r="W74223" s="123"/>
      <c r="AC74223" s="123"/>
    </row>
    <row r="74224" spans="5:29" s="2" customFormat="1">
      <c r="E74224" s="120"/>
      <c r="M74224" s="120"/>
      <c r="N74224" s="120"/>
      <c r="U74224" s="121"/>
      <c r="V74224" s="122"/>
      <c r="W74224" s="123"/>
      <c r="AC74224" s="123"/>
    </row>
    <row r="74225" spans="5:29" s="2" customFormat="1">
      <c r="E74225" s="120"/>
      <c r="M74225" s="120"/>
      <c r="N74225" s="120"/>
      <c r="U74225" s="121"/>
      <c r="V74225" s="122"/>
      <c r="W74225" s="123"/>
      <c r="AC74225" s="123"/>
    </row>
    <row r="74226" spans="5:29" s="2" customFormat="1">
      <c r="E74226" s="120"/>
      <c r="M74226" s="120"/>
      <c r="N74226" s="120"/>
      <c r="U74226" s="121"/>
      <c r="V74226" s="122"/>
      <c r="W74226" s="123"/>
      <c r="AC74226" s="123"/>
    </row>
    <row r="74227" spans="5:29" s="2" customFormat="1">
      <c r="E74227" s="120"/>
      <c r="M74227" s="120"/>
      <c r="N74227" s="120"/>
      <c r="U74227" s="121"/>
      <c r="V74227" s="122"/>
      <c r="W74227" s="123"/>
      <c r="AC74227" s="123"/>
    </row>
    <row r="74228" spans="5:29" s="2" customFormat="1">
      <c r="E74228" s="120"/>
      <c r="M74228" s="120"/>
      <c r="N74228" s="120"/>
      <c r="U74228" s="121"/>
      <c r="V74228" s="122"/>
      <c r="W74228" s="123"/>
      <c r="AC74228" s="123"/>
    </row>
    <row r="74229" spans="5:29" s="2" customFormat="1">
      <c r="E74229" s="120"/>
      <c r="M74229" s="120"/>
      <c r="N74229" s="120"/>
      <c r="U74229" s="121"/>
      <c r="V74229" s="122"/>
      <c r="W74229" s="123"/>
      <c r="AC74229" s="123"/>
    </row>
    <row r="74230" spans="5:29" s="2" customFormat="1">
      <c r="E74230" s="120"/>
      <c r="M74230" s="120"/>
      <c r="N74230" s="120"/>
      <c r="U74230" s="121"/>
      <c r="V74230" s="122"/>
      <c r="W74230" s="123"/>
      <c r="AC74230" s="123"/>
    </row>
    <row r="74231" spans="5:29" s="2" customFormat="1">
      <c r="E74231" s="120"/>
      <c r="M74231" s="120"/>
      <c r="N74231" s="120"/>
      <c r="U74231" s="121"/>
      <c r="V74231" s="122"/>
      <c r="W74231" s="123"/>
      <c r="AC74231" s="123"/>
    </row>
    <row r="74232" spans="5:29" s="2" customFormat="1">
      <c r="E74232" s="120"/>
      <c r="M74232" s="120"/>
      <c r="N74232" s="120"/>
      <c r="U74232" s="121"/>
      <c r="V74232" s="122"/>
      <c r="W74232" s="123"/>
      <c r="AC74232" s="123"/>
    </row>
    <row r="74233" spans="5:29" s="2" customFormat="1">
      <c r="E74233" s="120"/>
      <c r="M74233" s="120"/>
      <c r="N74233" s="120"/>
      <c r="U74233" s="121"/>
      <c r="V74233" s="122"/>
      <c r="W74233" s="123"/>
      <c r="AC74233" s="123"/>
    </row>
    <row r="74234" spans="5:29" s="2" customFormat="1">
      <c r="E74234" s="120"/>
      <c r="M74234" s="120"/>
      <c r="N74234" s="120"/>
      <c r="U74234" s="121"/>
      <c r="V74234" s="122"/>
      <c r="W74234" s="123"/>
      <c r="AC74234" s="123"/>
    </row>
    <row r="74235" spans="5:29" s="2" customFormat="1">
      <c r="E74235" s="120"/>
      <c r="M74235" s="120"/>
      <c r="N74235" s="120"/>
      <c r="U74235" s="121"/>
      <c r="V74235" s="122"/>
      <c r="W74235" s="123"/>
      <c r="AC74235" s="123"/>
    </row>
    <row r="74236" spans="5:29" s="2" customFormat="1">
      <c r="E74236" s="120"/>
      <c r="M74236" s="120"/>
      <c r="N74236" s="120"/>
      <c r="U74236" s="121"/>
      <c r="V74236" s="122"/>
      <c r="W74236" s="123"/>
      <c r="AC74236" s="123"/>
    </row>
    <row r="74237" spans="5:29" s="2" customFormat="1">
      <c r="E74237" s="120"/>
      <c r="M74237" s="120"/>
      <c r="N74237" s="120"/>
      <c r="U74237" s="121"/>
      <c r="V74237" s="122"/>
      <c r="W74237" s="123"/>
      <c r="AC74237" s="123"/>
    </row>
    <row r="74238" spans="5:29" s="2" customFormat="1">
      <c r="E74238" s="120"/>
      <c r="M74238" s="120"/>
      <c r="N74238" s="120"/>
      <c r="U74238" s="121"/>
      <c r="V74238" s="122"/>
      <c r="W74238" s="123"/>
      <c r="AC74238" s="123"/>
    </row>
    <row r="74239" spans="5:29" s="2" customFormat="1">
      <c r="E74239" s="120"/>
      <c r="M74239" s="120"/>
      <c r="N74239" s="120"/>
      <c r="U74239" s="121"/>
      <c r="V74239" s="122"/>
      <c r="W74239" s="123"/>
      <c r="AC74239" s="123"/>
    </row>
    <row r="74240" spans="5:29" s="2" customFormat="1">
      <c r="E74240" s="120"/>
      <c r="M74240" s="120"/>
      <c r="N74240" s="120"/>
      <c r="U74240" s="121"/>
      <c r="V74240" s="122"/>
      <c r="W74240" s="123"/>
      <c r="AC74240" s="123"/>
    </row>
    <row r="74241" spans="5:29" s="2" customFormat="1">
      <c r="E74241" s="120"/>
      <c r="M74241" s="120"/>
      <c r="N74241" s="120"/>
      <c r="U74241" s="121"/>
      <c r="V74241" s="122"/>
      <c r="W74241" s="123"/>
      <c r="AC74241" s="123"/>
    </row>
    <row r="74242" spans="5:29" s="2" customFormat="1">
      <c r="E74242" s="120"/>
      <c r="M74242" s="120"/>
      <c r="N74242" s="120"/>
      <c r="U74242" s="121"/>
      <c r="V74242" s="122"/>
      <c r="W74242" s="123"/>
      <c r="AC74242" s="123"/>
    </row>
    <row r="74243" spans="5:29" s="2" customFormat="1">
      <c r="E74243" s="120"/>
      <c r="M74243" s="120"/>
      <c r="N74243" s="120"/>
      <c r="U74243" s="121"/>
      <c r="V74243" s="122"/>
      <c r="W74243" s="123"/>
      <c r="AC74243" s="123"/>
    </row>
    <row r="74244" spans="5:29" s="2" customFormat="1">
      <c r="E74244" s="120"/>
      <c r="M74244" s="120"/>
      <c r="N74244" s="120"/>
      <c r="U74244" s="121"/>
      <c r="V74244" s="122"/>
      <c r="W74244" s="123"/>
      <c r="AC74244" s="123"/>
    </row>
    <row r="74245" spans="5:29" s="2" customFormat="1">
      <c r="E74245" s="120"/>
      <c r="M74245" s="120"/>
      <c r="N74245" s="120"/>
      <c r="U74245" s="121"/>
      <c r="V74245" s="122"/>
      <c r="W74245" s="123"/>
      <c r="AC74245" s="123"/>
    </row>
    <row r="74246" spans="5:29" s="2" customFormat="1">
      <c r="E74246" s="120"/>
      <c r="M74246" s="120"/>
      <c r="N74246" s="120"/>
      <c r="U74246" s="121"/>
      <c r="V74246" s="122"/>
      <c r="W74246" s="123"/>
      <c r="AC74246" s="123"/>
    </row>
    <row r="74247" spans="5:29" s="2" customFormat="1">
      <c r="E74247" s="120"/>
      <c r="M74247" s="120"/>
      <c r="N74247" s="120"/>
      <c r="U74247" s="121"/>
      <c r="V74247" s="122"/>
      <c r="W74247" s="123"/>
      <c r="AC74247" s="123"/>
    </row>
    <row r="74248" spans="5:29" s="2" customFormat="1">
      <c r="E74248" s="120"/>
      <c r="M74248" s="120"/>
      <c r="N74248" s="120"/>
      <c r="U74248" s="121"/>
      <c r="V74248" s="122"/>
      <c r="W74248" s="123"/>
      <c r="AC74248" s="123"/>
    </row>
    <row r="74249" spans="5:29" s="2" customFormat="1">
      <c r="E74249" s="120"/>
      <c r="M74249" s="120"/>
      <c r="N74249" s="120"/>
      <c r="U74249" s="121"/>
      <c r="V74249" s="122"/>
      <c r="W74249" s="123"/>
      <c r="AC74249" s="123"/>
    </row>
    <row r="74250" spans="5:29" s="2" customFormat="1">
      <c r="E74250" s="120"/>
      <c r="M74250" s="120"/>
      <c r="N74250" s="120"/>
      <c r="U74250" s="121"/>
      <c r="V74250" s="122"/>
      <c r="W74250" s="123"/>
      <c r="AC74250" s="123"/>
    </row>
    <row r="74251" spans="5:29" s="2" customFormat="1">
      <c r="E74251" s="120"/>
      <c r="M74251" s="120"/>
      <c r="N74251" s="120"/>
      <c r="U74251" s="121"/>
      <c r="V74251" s="122"/>
      <c r="W74251" s="123"/>
      <c r="AC74251" s="123"/>
    </row>
    <row r="74252" spans="5:29" s="2" customFormat="1">
      <c r="E74252" s="120"/>
      <c r="M74252" s="120"/>
      <c r="N74252" s="120"/>
      <c r="U74252" s="121"/>
      <c r="V74252" s="122"/>
      <c r="W74252" s="123"/>
      <c r="AC74252" s="123"/>
    </row>
    <row r="74253" spans="5:29" s="2" customFormat="1">
      <c r="E74253" s="120"/>
      <c r="M74253" s="120"/>
      <c r="N74253" s="120"/>
      <c r="U74253" s="121"/>
      <c r="V74253" s="122"/>
      <c r="W74253" s="123"/>
      <c r="AC74253" s="123"/>
    </row>
    <row r="74254" spans="5:29" s="2" customFormat="1">
      <c r="E74254" s="120"/>
      <c r="M74254" s="120"/>
      <c r="N74254" s="120"/>
      <c r="U74254" s="121"/>
      <c r="V74254" s="122"/>
      <c r="W74254" s="123"/>
      <c r="AC74254" s="123"/>
    </row>
    <row r="74255" spans="5:29" s="2" customFormat="1">
      <c r="E74255" s="120"/>
      <c r="M74255" s="120"/>
      <c r="N74255" s="120"/>
      <c r="U74255" s="121"/>
      <c r="V74255" s="122"/>
      <c r="W74255" s="123"/>
      <c r="AC74255" s="123"/>
    </row>
    <row r="74256" spans="5:29" s="2" customFormat="1">
      <c r="E74256" s="120"/>
      <c r="M74256" s="120"/>
      <c r="N74256" s="120"/>
      <c r="U74256" s="121"/>
      <c r="V74256" s="122"/>
      <c r="W74256" s="123"/>
      <c r="AC74256" s="123"/>
    </row>
    <row r="74257" spans="5:29" s="2" customFormat="1">
      <c r="E74257" s="120"/>
      <c r="M74257" s="120"/>
      <c r="N74257" s="120"/>
      <c r="U74257" s="121"/>
      <c r="V74257" s="122"/>
      <c r="W74257" s="123"/>
      <c r="AC74257" s="123"/>
    </row>
    <row r="74258" spans="5:29" s="2" customFormat="1">
      <c r="E74258" s="120"/>
      <c r="M74258" s="120"/>
      <c r="N74258" s="120"/>
      <c r="U74258" s="121"/>
      <c r="V74258" s="122"/>
      <c r="W74258" s="123"/>
      <c r="AC74258" s="123"/>
    </row>
    <row r="74259" spans="5:29" s="2" customFormat="1">
      <c r="E74259" s="120"/>
      <c r="M74259" s="120"/>
      <c r="N74259" s="120"/>
      <c r="U74259" s="121"/>
      <c r="V74259" s="122"/>
      <c r="W74259" s="123"/>
      <c r="AC74259" s="123"/>
    </row>
    <row r="74260" spans="5:29" s="2" customFormat="1">
      <c r="E74260" s="120"/>
      <c r="M74260" s="120"/>
      <c r="N74260" s="120"/>
      <c r="U74260" s="121"/>
      <c r="V74260" s="122"/>
      <c r="W74260" s="123"/>
      <c r="AC74260" s="123"/>
    </row>
    <row r="74261" spans="5:29" s="2" customFormat="1">
      <c r="E74261" s="120"/>
      <c r="M74261" s="120"/>
      <c r="N74261" s="120"/>
      <c r="U74261" s="121"/>
      <c r="V74261" s="122"/>
      <c r="W74261" s="123"/>
      <c r="AC74261" s="123"/>
    </row>
    <row r="74262" spans="5:29" s="2" customFormat="1">
      <c r="E74262" s="120"/>
      <c r="M74262" s="120"/>
      <c r="N74262" s="120"/>
      <c r="U74262" s="121"/>
      <c r="V74262" s="122"/>
      <c r="W74262" s="123"/>
      <c r="AC74262" s="123"/>
    </row>
    <row r="74263" spans="5:29" s="2" customFormat="1">
      <c r="E74263" s="120"/>
      <c r="M74263" s="120"/>
      <c r="N74263" s="120"/>
      <c r="U74263" s="121"/>
      <c r="V74263" s="122"/>
      <c r="W74263" s="123"/>
      <c r="AC74263" s="123"/>
    </row>
    <row r="74264" spans="5:29" s="2" customFormat="1">
      <c r="E74264" s="120"/>
      <c r="M74264" s="120"/>
      <c r="N74264" s="120"/>
      <c r="U74264" s="121"/>
      <c r="V74264" s="122"/>
      <c r="W74264" s="123"/>
      <c r="AC74264" s="123"/>
    </row>
    <row r="74265" spans="5:29" s="2" customFormat="1">
      <c r="E74265" s="120"/>
      <c r="M74265" s="120"/>
      <c r="N74265" s="120"/>
      <c r="U74265" s="121"/>
      <c r="V74265" s="122"/>
      <c r="W74265" s="123"/>
      <c r="AC74265" s="123"/>
    </row>
    <row r="74266" spans="5:29" s="2" customFormat="1">
      <c r="E74266" s="120"/>
      <c r="M74266" s="120"/>
      <c r="N74266" s="120"/>
      <c r="U74266" s="121"/>
      <c r="V74266" s="122"/>
      <c r="W74266" s="123"/>
      <c r="AC74266" s="123"/>
    </row>
    <row r="74267" spans="5:29" s="2" customFormat="1">
      <c r="E74267" s="120"/>
      <c r="M74267" s="120"/>
      <c r="N74267" s="120"/>
      <c r="U74267" s="121"/>
      <c r="V74267" s="122"/>
      <c r="W74267" s="123"/>
      <c r="AC74267" s="123"/>
    </row>
    <row r="74268" spans="5:29" s="2" customFormat="1">
      <c r="E74268" s="120"/>
      <c r="M74268" s="120"/>
      <c r="N74268" s="120"/>
      <c r="U74268" s="121"/>
      <c r="V74268" s="122"/>
      <c r="W74268" s="123"/>
      <c r="AC74268" s="123"/>
    </row>
    <row r="74269" spans="5:29" s="2" customFormat="1">
      <c r="E74269" s="120"/>
      <c r="M74269" s="120"/>
      <c r="N74269" s="120"/>
      <c r="U74269" s="121"/>
      <c r="V74269" s="122"/>
      <c r="W74269" s="123"/>
      <c r="AC74269" s="123"/>
    </row>
    <row r="74270" spans="5:29" s="2" customFormat="1">
      <c r="E74270" s="120"/>
      <c r="M74270" s="120"/>
      <c r="N74270" s="120"/>
      <c r="U74270" s="121"/>
      <c r="V74270" s="122"/>
      <c r="W74270" s="123"/>
      <c r="AC74270" s="123"/>
    </row>
    <row r="74271" spans="5:29" s="2" customFormat="1">
      <c r="E74271" s="120"/>
      <c r="M74271" s="120"/>
      <c r="N74271" s="120"/>
      <c r="U74271" s="121"/>
      <c r="V74271" s="122"/>
      <c r="W74271" s="123"/>
      <c r="AC74271" s="123"/>
    </row>
    <row r="74272" spans="5:29" s="2" customFormat="1">
      <c r="E74272" s="120"/>
      <c r="M74272" s="120"/>
      <c r="N74272" s="120"/>
      <c r="U74272" s="121"/>
      <c r="V74272" s="122"/>
      <c r="W74272" s="123"/>
      <c r="AC74272" s="123"/>
    </row>
    <row r="74273" spans="5:29" s="2" customFormat="1">
      <c r="E74273" s="120"/>
      <c r="M74273" s="120"/>
      <c r="N74273" s="120"/>
      <c r="U74273" s="121"/>
      <c r="V74273" s="122"/>
      <c r="W74273" s="123"/>
      <c r="AC74273" s="123"/>
    </row>
    <row r="74274" spans="5:29" s="2" customFormat="1">
      <c r="E74274" s="120"/>
      <c r="M74274" s="120"/>
      <c r="N74274" s="120"/>
      <c r="U74274" s="121"/>
      <c r="V74274" s="122"/>
      <c r="W74274" s="123"/>
      <c r="AC74274" s="123"/>
    </row>
    <row r="74275" spans="5:29" s="2" customFormat="1">
      <c r="E74275" s="120"/>
      <c r="M74275" s="120"/>
      <c r="N74275" s="120"/>
      <c r="U74275" s="121"/>
      <c r="V74275" s="122"/>
      <c r="W74275" s="123"/>
      <c r="AC74275" s="123"/>
    </row>
    <row r="74276" spans="5:29" s="2" customFormat="1">
      <c r="E74276" s="120"/>
      <c r="M74276" s="120"/>
      <c r="N74276" s="120"/>
      <c r="U74276" s="121"/>
      <c r="V74276" s="122"/>
      <c r="W74276" s="123"/>
      <c r="AC74276" s="123"/>
    </row>
    <row r="74277" spans="5:29" s="2" customFormat="1">
      <c r="E74277" s="120"/>
      <c r="M74277" s="120"/>
      <c r="N74277" s="120"/>
      <c r="U74277" s="121"/>
      <c r="V74277" s="122"/>
      <c r="W74277" s="123"/>
      <c r="AC74277" s="123"/>
    </row>
    <row r="74278" spans="5:29" s="2" customFormat="1">
      <c r="E74278" s="120"/>
      <c r="M74278" s="120"/>
      <c r="N74278" s="120"/>
      <c r="U74278" s="121"/>
      <c r="V74278" s="122"/>
      <c r="W74278" s="123"/>
      <c r="AC74278" s="123"/>
    </row>
    <row r="74279" spans="5:29" s="2" customFormat="1">
      <c r="E74279" s="120"/>
      <c r="M74279" s="120"/>
      <c r="N74279" s="120"/>
      <c r="U74279" s="121"/>
      <c r="V74279" s="122"/>
      <c r="W74279" s="123"/>
      <c r="AC74279" s="123"/>
    </row>
    <row r="74280" spans="5:29" s="2" customFormat="1">
      <c r="E74280" s="120"/>
      <c r="M74280" s="120"/>
      <c r="N74280" s="120"/>
      <c r="U74280" s="121"/>
      <c r="V74280" s="122"/>
      <c r="W74280" s="123"/>
      <c r="AC74280" s="123"/>
    </row>
    <row r="74281" spans="5:29" s="2" customFormat="1">
      <c r="E74281" s="120"/>
      <c r="M74281" s="120"/>
      <c r="N74281" s="120"/>
      <c r="U74281" s="121"/>
      <c r="V74281" s="122"/>
      <c r="W74281" s="123"/>
      <c r="AC74281" s="123"/>
    </row>
    <row r="74282" spans="5:29" s="2" customFormat="1">
      <c r="E74282" s="120"/>
      <c r="M74282" s="120"/>
      <c r="N74282" s="120"/>
      <c r="U74282" s="121"/>
      <c r="V74282" s="122"/>
      <c r="W74282" s="123"/>
      <c r="AC74282" s="123"/>
    </row>
    <row r="74283" spans="5:29" s="2" customFormat="1">
      <c r="E74283" s="120"/>
      <c r="M74283" s="120"/>
      <c r="N74283" s="120"/>
      <c r="U74283" s="121"/>
      <c r="V74283" s="122"/>
      <c r="W74283" s="123"/>
      <c r="AC74283" s="123"/>
    </row>
    <row r="74284" spans="5:29" s="2" customFormat="1">
      <c r="E74284" s="120"/>
      <c r="M74284" s="120"/>
      <c r="N74284" s="120"/>
      <c r="U74284" s="121"/>
      <c r="V74284" s="122"/>
      <c r="W74284" s="123"/>
      <c r="AC74284" s="123"/>
    </row>
    <row r="74285" spans="5:29" s="2" customFormat="1">
      <c r="E74285" s="120"/>
      <c r="M74285" s="120"/>
      <c r="N74285" s="120"/>
      <c r="U74285" s="121"/>
      <c r="V74285" s="122"/>
      <c r="W74285" s="123"/>
      <c r="AC74285" s="123"/>
    </row>
    <row r="74286" spans="5:29" s="2" customFormat="1">
      <c r="E74286" s="120"/>
      <c r="M74286" s="120"/>
      <c r="N74286" s="120"/>
      <c r="U74286" s="121"/>
      <c r="V74286" s="122"/>
      <c r="W74286" s="123"/>
      <c r="AC74286" s="123"/>
    </row>
    <row r="74287" spans="5:29" s="2" customFormat="1">
      <c r="E74287" s="120"/>
      <c r="M74287" s="120"/>
      <c r="N74287" s="120"/>
      <c r="U74287" s="121"/>
      <c r="V74287" s="122"/>
      <c r="W74287" s="123"/>
      <c r="AC74287" s="123"/>
    </row>
    <row r="74288" spans="5:29" s="2" customFormat="1">
      <c r="E74288" s="120"/>
      <c r="M74288" s="120"/>
      <c r="N74288" s="120"/>
      <c r="U74288" s="121"/>
      <c r="V74288" s="122"/>
      <c r="W74288" s="123"/>
      <c r="AC74288" s="123"/>
    </row>
    <row r="74289" spans="5:29" s="2" customFormat="1">
      <c r="E74289" s="120"/>
      <c r="M74289" s="120"/>
      <c r="N74289" s="120"/>
      <c r="U74289" s="121"/>
      <c r="V74289" s="122"/>
      <c r="W74289" s="123"/>
      <c r="AC74289" s="123"/>
    </row>
    <row r="74290" spans="5:29" s="2" customFormat="1">
      <c r="E74290" s="120"/>
      <c r="M74290" s="120"/>
      <c r="N74290" s="120"/>
      <c r="U74290" s="121"/>
      <c r="V74290" s="122"/>
      <c r="W74290" s="123"/>
      <c r="AC74290" s="123"/>
    </row>
    <row r="74291" spans="5:29" s="2" customFormat="1">
      <c r="E74291" s="120"/>
      <c r="M74291" s="120"/>
      <c r="N74291" s="120"/>
      <c r="U74291" s="121"/>
      <c r="V74291" s="122"/>
      <c r="W74291" s="123"/>
      <c r="AC74291" s="123"/>
    </row>
    <row r="74292" spans="5:29" s="2" customFormat="1">
      <c r="E74292" s="120"/>
      <c r="M74292" s="120"/>
      <c r="N74292" s="120"/>
      <c r="U74292" s="121"/>
      <c r="V74292" s="122"/>
      <c r="W74292" s="123"/>
      <c r="AC74292" s="123"/>
    </row>
    <row r="74293" spans="5:29" s="2" customFormat="1">
      <c r="E74293" s="120"/>
      <c r="M74293" s="120"/>
      <c r="N74293" s="120"/>
      <c r="U74293" s="121"/>
      <c r="V74293" s="122"/>
      <c r="W74293" s="123"/>
      <c r="AC74293" s="123"/>
    </row>
    <row r="74294" spans="5:29" s="2" customFormat="1">
      <c r="E74294" s="120"/>
      <c r="M74294" s="120"/>
      <c r="N74294" s="120"/>
      <c r="U74294" s="121"/>
      <c r="V74294" s="122"/>
      <c r="W74294" s="123"/>
      <c r="AC74294" s="123"/>
    </row>
    <row r="74295" spans="5:29" s="2" customFormat="1">
      <c r="E74295" s="120"/>
      <c r="M74295" s="120"/>
      <c r="N74295" s="120"/>
      <c r="U74295" s="121"/>
      <c r="V74295" s="122"/>
      <c r="W74295" s="123"/>
      <c r="AC74295" s="123"/>
    </row>
    <row r="74296" spans="5:29" s="2" customFormat="1">
      <c r="E74296" s="120"/>
      <c r="M74296" s="120"/>
      <c r="N74296" s="120"/>
      <c r="U74296" s="121"/>
      <c r="V74296" s="122"/>
      <c r="W74296" s="123"/>
      <c r="AC74296" s="123"/>
    </row>
    <row r="74297" spans="5:29" s="2" customFormat="1">
      <c r="E74297" s="120"/>
      <c r="M74297" s="120"/>
      <c r="N74297" s="120"/>
      <c r="U74297" s="121"/>
      <c r="V74297" s="122"/>
      <c r="W74297" s="123"/>
      <c r="AC74297" s="123"/>
    </row>
    <row r="74298" spans="5:29" s="2" customFormat="1">
      <c r="E74298" s="120"/>
      <c r="M74298" s="120"/>
      <c r="N74298" s="120"/>
      <c r="U74298" s="121"/>
      <c r="V74298" s="122"/>
      <c r="W74298" s="123"/>
      <c r="AC74298" s="123"/>
    </row>
    <row r="74299" spans="5:29" s="2" customFormat="1">
      <c r="E74299" s="120"/>
      <c r="M74299" s="120"/>
      <c r="N74299" s="120"/>
      <c r="U74299" s="121"/>
      <c r="V74299" s="122"/>
      <c r="W74299" s="123"/>
      <c r="AC74299" s="123"/>
    </row>
    <row r="74300" spans="5:29" s="2" customFormat="1">
      <c r="E74300" s="120"/>
      <c r="M74300" s="120"/>
      <c r="N74300" s="120"/>
      <c r="U74300" s="121"/>
      <c r="V74300" s="122"/>
      <c r="W74300" s="123"/>
      <c r="AC74300" s="123"/>
    </row>
    <row r="74301" spans="5:29" s="2" customFormat="1">
      <c r="E74301" s="120"/>
      <c r="M74301" s="120"/>
      <c r="N74301" s="120"/>
      <c r="U74301" s="121"/>
      <c r="V74301" s="122"/>
      <c r="W74301" s="123"/>
      <c r="AC74301" s="123"/>
    </row>
    <row r="74302" spans="5:29" s="2" customFormat="1">
      <c r="E74302" s="120"/>
      <c r="M74302" s="120"/>
      <c r="N74302" s="120"/>
      <c r="U74302" s="121"/>
      <c r="V74302" s="122"/>
      <c r="W74302" s="123"/>
      <c r="AC74302" s="123"/>
    </row>
    <row r="74303" spans="5:29" s="2" customFormat="1">
      <c r="E74303" s="120"/>
      <c r="M74303" s="120"/>
      <c r="N74303" s="120"/>
      <c r="U74303" s="121"/>
      <c r="V74303" s="122"/>
      <c r="W74303" s="123"/>
      <c r="AC74303" s="123"/>
    </row>
    <row r="74304" spans="5:29" s="2" customFormat="1">
      <c r="E74304" s="120"/>
      <c r="M74304" s="120"/>
      <c r="N74304" s="120"/>
      <c r="U74304" s="121"/>
      <c r="V74304" s="122"/>
      <c r="W74304" s="123"/>
      <c r="AC74304" s="123"/>
    </row>
    <row r="74305" spans="5:29" s="2" customFormat="1">
      <c r="E74305" s="120"/>
      <c r="M74305" s="120"/>
      <c r="N74305" s="120"/>
      <c r="U74305" s="121"/>
      <c r="V74305" s="122"/>
      <c r="W74305" s="123"/>
      <c r="AC74305" s="123"/>
    </row>
    <row r="74306" spans="5:29" s="2" customFormat="1">
      <c r="E74306" s="120"/>
      <c r="M74306" s="120"/>
      <c r="N74306" s="120"/>
      <c r="U74306" s="121"/>
      <c r="V74306" s="122"/>
      <c r="W74306" s="123"/>
      <c r="AC74306" s="123"/>
    </row>
    <row r="74307" spans="5:29" s="2" customFormat="1">
      <c r="E74307" s="120"/>
      <c r="M74307" s="120"/>
      <c r="N74307" s="120"/>
      <c r="U74307" s="121"/>
      <c r="V74307" s="122"/>
      <c r="W74307" s="123"/>
      <c r="AC74307" s="123"/>
    </row>
    <row r="74308" spans="5:29" s="2" customFormat="1">
      <c r="E74308" s="120"/>
      <c r="M74308" s="120"/>
      <c r="N74308" s="120"/>
      <c r="U74308" s="121"/>
      <c r="V74308" s="122"/>
      <c r="W74308" s="123"/>
      <c r="AC74308" s="123"/>
    </row>
    <row r="74309" spans="5:29" s="2" customFormat="1">
      <c r="E74309" s="120"/>
      <c r="M74309" s="120"/>
      <c r="N74309" s="120"/>
      <c r="U74309" s="121"/>
      <c r="V74309" s="122"/>
      <c r="W74309" s="123"/>
      <c r="AC74309" s="123"/>
    </row>
    <row r="74310" spans="5:29" s="2" customFormat="1">
      <c r="E74310" s="120"/>
      <c r="M74310" s="120"/>
      <c r="N74310" s="120"/>
      <c r="U74310" s="121"/>
      <c r="V74310" s="122"/>
      <c r="W74310" s="123"/>
      <c r="AC74310" s="123"/>
    </row>
    <row r="74311" spans="5:29" s="2" customFormat="1">
      <c r="E74311" s="120"/>
      <c r="M74311" s="120"/>
      <c r="N74311" s="120"/>
      <c r="U74311" s="121"/>
      <c r="V74311" s="122"/>
      <c r="W74311" s="123"/>
      <c r="AC74311" s="123"/>
    </row>
    <row r="74312" spans="5:29" s="2" customFormat="1">
      <c r="E74312" s="120"/>
      <c r="M74312" s="120"/>
      <c r="N74312" s="120"/>
      <c r="U74312" s="121"/>
      <c r="V74312" s="122"/>
      <c r="W74312" s="123"/>
      <c r="AC74312" s="123"/>
    </row>
    <row r="74313" spans="5:29" s="2" customFormat="1">
      <c r="E74313" s="120"/>
      <c r="M74313" s="120"/>
      <c r="N74313" s="120"/>
      <c r="U74313" s="121"/>
      <c r="V74313" s="122"/>
      <c r="W74313" s="123"/>
      <c r="AC74313" s="123"/>
    </row>
    <row r="74314" spans="5:29" s="2" customFormat="1">
      <c r="E74314" s="120"/>
      <c r="M74314" s="120"/>
      <c r="N74314" s="120"/>
      <c r="U74314" s="121"/>
      <c r="V74314" s="122"/>
      <c r="W74314" s="123"/>
      <c r="AC74314" s="123"/>
    </row>
    <row r="74315" spans="5:29" s="2" customFormat="1">
      <c r="E74315" s="120"/>
      <c r="M74315" s="120"/>
      <c r="N74315" s="120"/>
      <c r="U74315" s="121"/>
      <c r="V74315" s="122"/>
      <c r="W74315" s="123"/>
      <c r="AC74315" s="123"/>
    </row>
    <row r="74316" spans="5:29" s="2" customFormat="1">
      <c r="E74316" s="120"/>
      <c r="M74316" s="120"/>
      <c r="N74316" s="120"/>
      <c r="U74316" s="121"/>
      <c r="V74316" s="122"/>
      <c r="W74316" s="123"/>
      <c r="AC74316" s="123"/>
    </row>
    <row r="74317" spans="5:29" s="2" customFormat="1">
      <c r="E74317" s="120"/>
      <c r="M74317" s="120"/>
      <c r="N74317" s="120"/>
      <c r="U74317" s="121"/>
      <c r="V74317" s="122"/>
      <c r="W74317" s="123"/>
      <c r="AC74317" s="123"/>
    </row>
    <row r="74318" spans="5:29" s="2" customFormat="1">
      <c r="E74318" s="120"/>
      <c r="M74318" s="120"/>
      <c r="N74318" s="120"/>
      <c r="U74318" s="121"/>
      <c r="V74318" s="122"/>
      <c r="W74318" s="123"/>
      <c r="AC74318" s="123"/>
    </row>
    <row r="74319" spans="5:29" s="2" customFormat="1">
      <c r="E74319" s="120"/>
      <c r="M74319" s="120"/>
      <c r="N74319" s="120"/>
      <c r="U74319" s="121"/>
      <c r="V74319" s="122"/>
      <c r="W74319" s="123"/>
      <c r="AC74319" s="123"/>
    </row>
    <row r="74320" spans="5:29" s="2" customFormat="1">
      <c r="E74320" s="120"/>
      <c r="M74320" s="120"/>
      <c r="N74320" s="120"/>
      <c r="U74320" s="121"/>
      <c r="V74320" s="122"/>
      <c r="W74320" s="123"/>
      <c r="AC74320" s="123"/>
    </row>
    <row r="74321" spans="5:29" s="2" customFormat="1">
      <c r="E74321" s="120"/>
      <c r="M74321" s="120"/>
      <c r="N74321" s="120"/>
      <c r="U74321" s="121"/>
      <c r="V74321" s="122"/>
      <c r="W74321" s="123"/>
      <c r="AC74321" s="123"/>
    </row>
    <row r="74322" spans="5:29" s="2" customFormat="1">
      <c r="E74322" s="120"/>
      <c r="M74322" s="120"/>
      <c r="N74322" s="120"/>
      <c r="U74322" s="121"/>
      <c r="V74322" s="122"/>
      <c r="W74322" s="123"/>
      <c r="AC74322" s="123"/>
    </row>
    <row r="74323" spans="5:29" s="2" customFormat="1">
      <c r="E74323" s="120"/>
      <c r="M74323" s="120"/>
      <c r="N74323" s="120"/>
      <c r="U74323" s="121"/>
      <c r="V74323" s="122"/>
      <c r="W74323" s="123"/>
      <c r="AC74323" s="123"/>
    </row>
    <row r="74324" spans="5:29" s="2" customFormat="1">
      <c r="E74324" s="120"/>
      <c r="M74324" s="120"/>
      <c r="N74324" s="120"/>
      <c r="U74324" s="121"/>
      <c r="V74324" s="122"/>
      <c r="W74324" s="123"/>
      <c r="AC74324" s="123"/>
    </row>
    <row r="74325" spans="5:29" s="2" customFormat="1">
      <c r="E74325" s="120"/>
      <c r="M74325" s="120"/>
      <c r="N74325" s="120"/>
      <c r="U74325" s="121"/>
      <c r="V74325" s="122"/>
      <c r="W74325" s="123"/>
      <c r="AC74325" s="123"/>
    </row>
    <row r="74326" spans="5:29" s="2" customFormat="1">
      <c r="E74326" s="120"/>
      <c r="M74326" s="120"/>
      <c r="N74326" s="120"/>
      <c r="U74326" s="121"/>
      <c r="V74326" s="122"/>
      <c r="W74326" s="123"/>
      <c r="AC74326" s="123"/>
    </row>
    <row r="74327" spans="5:29" s="2" customFormat="1">
      <c r="E74327" s="120"/>
      <c r="M74327" s="120"/>
      <c r="N74327" s="120"/>
      <c r="U74327" s="121"/>
      <c r="V74327" s="122"/>
      <c r="W74327" s="123"/>
      <c r="AC74327" s="123"/>
    </row>
    <row r="74328" spans="5:29" s="2" customFormat="1">
      <c r="E74328" s="120"/>
      <c r="M74328" s="120"/>
      <c r="N74328" s="120"/>
      <c r="U74328" s="121"/>
      <c r="V74328" s="122"/>
      <c r="W74328" s="123"/>
      <c r="AC74328" s="123"/>
    </row>
    <row r="74329" spans="5:29" s="2" customFormat="1">
      <c r="E74329" s="120"/>
      <c r="M74329" s="120"/>
      <c r="N74329" s="120"/>
      <c r="U74329" s="121"/>
      <c r="V74329" s="122"/>
      <c r="W74329" s="123"/>
      <c r="AC74329" s="123"/>
    </row>
    <row r="74330" spans="5:29" s="2" customFormat="1">
      <c r="E74330" s="120"/>
      <c r="M74330" s="120"/>
      <c r="N74330" s="120"/>
      <c r="U74330" s="121"/>
      <c r="V74330" s="122"/>
      <c r="W74330" s="123"/>
      <c r="AC74330" s="123"/>
    </row>
    <row r="74331" spans="5:29" s="2" customFormat="1">
      <c r="E74331" s="120"/>
      <c r="M74331" s="120"/>
      <c r="N74331" s="120"/>
      <c r="U74331" s="121"/>
      <c r="V74331" s="122"/>
      <c r="W74331" s="123"/>
      <c r="AC74331" s="123"/>
    </row>
    <row r="74332" spans="5:29" s="2" customFormat="1">
      <c r="E74332" s="120"/>
      <c r="M74332" s="120"/>
      <c r="N74332" s="120"/>
      <c r="U74332" s="121"/>
      <c r="V74332" s="122"/>
      <c r="W74332" s="123"/>
      <c r="AC74332" s="123"/>
    </row>
    <row r="74333" spans="5:29" s="2" customFormat="1">
      <c r="E74333" s="120"/>
      <c r="M74333" s="120"/>
      <c r="N74333" s="120"/>
      <c r="U74333" s="121"/>
      <c r="V74333" s="122"/>
      <c r="W74333" s="123"/>
      <c r="AC74333" s="123"/>
    </row>
    <row r="74334" spans="5:29" s="2" customFormat="1">
      <c r="E74334" s="120"/>
      <c r="M74334" s="120"/>
      <c r="N74334" s="120"/>
      <c r="U74334" s="121"/>
      <c r="V74334" s="122"/>
      <c r="W74334" s="123"/>
      <c r="AC74334" s="123"/>
    </row>
    <row r="74335" spans="5:29" s="2" customFormat="1">
      <c r="E74335" s="120"/>
      <c r="M74335" s="120"/>
      <c r="N74335" s="120"/>
      <c r="U74335" s="121"/>
      <c r="V74335" s="122"/>
      <c r="W74335" s="123"/>
      <c r="AC74335" s="123"/>
    </row>
    <row r="74336" spans="5:29" s="2" customFormat="1">
      <c r="E74336" s="120"/>
      <c r="M74336" s="120"/>
      <c r="N74336" s="120"/>
      <c r="U74336" s="121"/>
      <c r="V74336" s="122"/>
      <c r="W74336" s="123"/>
      <c r="AC74336" s="123"/>
    </row>
    <row r="74337" spans="5:29" s="2" customFormat="1">
      <c r="E74337" s="120"/>
      <c r="M74337" s="120"/>
      <c r="N74337" s="120"/>
      <c r="U74337" s="121"/>
      <c r="V74337" s="122"/>
      <c r="W74337" s="123"/>
      <c r="AC74337" s="123"/>
    </row>
    <row r="74338" spans="5:29" s="2" customFormat="1">
      <c r="E74338" s="120"/>
      <c r="M74338" s="120"/>
      <c r="N74338" s="120"/>
      <c r="U74338" s="121"/>
      <c r="V74338" s="122"/>
      <c r="W74338" s="123"/>
      <c r="AC74338" s="123"/>
    </row>
    <row r="74339" spans="5:29" s="2" customFormat="1">
      <c r="E74339" s="120"/>
      <c r="M74339" s="120"/>
      <c r="N74339" s="120"/>
      <c r="U74339" s="121"/>
      <c r="V74339" s="122"/>
      <c r="W74339" s="123"/>
      <c r="AC74339" s="123"/>
    </row>
    <row r="74340" spans="5:29" s="2" customFormat="1">
      <c r="E74340" s="120"/>
      <c r="M74340" s="120"/>
      <c r="N74340" s="120"/>
      <c r="U74340" s="121"/>
      <c r="V74340" s="122"/>
      <c r="W74340" s="123"/>
      <c r="AC74340" s="123"/>
    </row>
    <row r="74341" spans="5:29" s="2" customFormat="1">
      <c r="E74341" s="120"/>
      <c r="M74341" s="120"/>
      <c r="N74341" s="120"/>
      <c r="U74341" s="121"/>
      <c r="V74341" s="122"/>
      <c r="W74341" s="123"/>
      <c r="AC74341" s="123"/>
    </row>
    <row r="74342" spans="5:29" s="2" customFormat="1">
      <c r="E74342" s="120"/>
      <c r="M74342" s="120"/>
      <c r="N74342" s="120"/>
      <c r="U74342" s="121"/>
      <c r="V74342" s="122"/>
      <c r="W74342" s="123"/>
      <c r="AC74342" s="123"/>
    </row>
    <row r="74343" spans="5:29" s="2" customFormat="1">
      <c r="E74343" s="120"/>
      <c r="M74343" s="120"/>
      <c r="N74343" s="120"/>
      <c r="U74343" s="121"/>
      <c r="V74343" s="122"/>
      <c r="W74343" s="123"/>
      <c r="AC74343" s="123"/>
    </row>
    <row r="74344" spans="5:29" s="2" customFormat="1">
      <c r="E74344" s="120"/>
      <c r="M74344" s="120"/>
      <c r="N74344" s="120"/>
      <c r="U74344" s="121"/>
      <c r="V74344" s="122"/>
      <c r="W74344" s="123"/>
      <c r="AC74344" s="123"/>
    </row>
    <row r="74345" spans="5:29" s="2" customFormat="1">
      <c r="E74345" s="120"/>
      <c r="M74345" s="120"/>
      <c r="N74345" s="120"/>
      <c r="U74345" s="121"/>
      <c r="V74345" s="122"/>
      <c r="W74345" s="123"/>
      <c r="AC74345" s="123"/>
    </row>
    <row r="74346" spans="5:29" s="2" customFormat="1">
      <c r="E74346" s="120"/>
      <c r="M74346" s="120"/>
      <c r="N74346" s="120"/>
      <c r="U74346" s="121"/>
      <c r="V74346" s="122"/>
      <c r="W74346" s="123"/>
      <c r="AC74346" s="123"/>
    </row>
    <row r="74347" spans="5:29" s="2" customFormat="1">
      <c r="E74347" s="120"/>
      <c r="M74347" s="120"/>
      <c r="N74347" s="120"/>
      <c r="U74347" s="121"/>
      <c r="V74347" s="122"/>
      <c r="W74347" s="123"/>
      <c r="AC74347" s="123"/>
    </row>
    <row r="74348" spans="5:29" s="2" customFormat="1">
      <c r="E74348" s="120"/>
      <c r="M74348" s="120"/>
      <c r="N74348" s="120"/>
      <c r="U74348" s="121"/>
      <c r="V74348" s="122"/>
      <c r="W74348" s="123"/>
      <c r="AC74348" s="123"/>
    </row>
    <row r="74349" spans="5:29" s="2" customFormat="1">
      <c r="E74349" s="120"/>
      <c r="M74349" s="120"/>
      <c r="N74349" s="120"/>
      <c r="U74349" s="121"/>
      <c r="V74349" s="122"/>
      <c r="W74349" s="123"/>
      <c r="AC74349" s="123"/>
    </row>
    <row r="74350" spans="5:29" s="2" customFormat="1">
      <c r="E74350" s="120"/>
      <c r="M74350" s="120"/>
      <c r="N74350" s="120"/>
      <c r="U74350" s="121"/>
      <c r="V74350" s="122"/>
      <c r="W74350" s="123"/>
      <c r="AC74350" s="123"/>
    </row>
    <row r="74351" spans="5:29" s="2" customFormat="1">
      <c r="E74351" s="120"/>
      <c r="M74351" s="120"/>
      <c r="N74351" s="120"/>
      <c r="U74351" s="121"/>
      <c r="V74351" s="122"/>
      <c r="W74351" s="123"/>
      <c r="AC74351" s="123"/>
    </row>
    <row r="74352" spans="5:29" s="2" customFormat="1">
      <c r="E74352" s="120"/>
      <c r="M74352" s="120"/>
      <c r="N74352" s="120"/>
      <c r="U74352" s="121"/>
      <c r="V74352" s="122"/>
      <c r="W74352" s="123"/>
      <c r="AC74352" s="123"/>
    </row>
    <row r="74353" spans="5:29" s="2" customFormat="1">
      <c r="E74353" s="120"/>
      <c r="M74353" s="120"/>
      <c r="N74353" s="120"/>
      <c r="U74353" s="121"/>
      <c r="V74353" s="122"/>
      <c r="W74353" s="123"/>
      <c r="AC74353" s="123"/>
    </row>
    <row r="74354" spans="5:29" s="2" customFormat="1">
      <c r="E74354" s="120"/>
      <c r="M74354" s="120"/>
      <c r="N74354" s="120"/>
      <c r="U74354" s="121"/>
      <c r="V74354" s="122"/>
      <c r="W74354" s="123"/>
      <c r="AC74354" s="123"/>
    </row>
    <row r="74355" spans="5:29" s="2" customFormat="1">
      <c r="E74355" s="120"/>
      <c r="M74355" s="120"/>
      <c r="N74355" s="120"/>
      <c r="U74355" s="121"/>
      <c r="V74355" s="122"/>
      <c r="W74355" s="123"/>
      <c r="AC74355" s="123"/>
    </row>
    <row r="74356" spans="5:29" s="2" customFormat="1">
      <c r="E74356" s="120"/>
      <c r="M74356" s="120"/>
      <c r="N74356" s="120"/>
      <c r="U74356" s="121"/>
      <c r="V74356" s="122"/>
      <c r="W74356" s="123"/>
      <c r="AC74356" s="123"/>
    </row>
    <row r="74357" spans="5:29" s="2" customFormat="1">
      <c r="E74357" s="120"/>
      <c r="M74357" s="120"/>
      <c r="N74357" s="120"/>
      <c r="U74357" s="121"/>
      <c r="V74357" s="122"/>
      <c r="W74357" s="123"/>
      <c r="AC74357" s="123"/>
    </row>
    <row r="74358" spans="5:29" s="2" customFormat="1">
      <c r="E74358" s="120"/>
      <c r="M74358" s="120"/>
      <c r="N74358" s="120"/>
      <c r="U74358" s="121"/>
      <c r="V74358" s="122"/>
      <c r="W74358" s="123"/>
      <c r="AC74358" s="123"/>
    </row>
    <row r="74359" spans="5:29" s="2" customFormat="1">
      <c r="E74359" s="120"/>
      <c r="M74359" s="120"/>
      <c r="N74359" s="120"/>
      <c r="U74359" s="121"/>
      <c r="V74359" s="122"/>
      <c r="W74359" s="123"/>
      <c r="AC74359" s="123"/>
    </row>
    <row r="74360" spans="5:29" s="2" customFormat="1">
      <c r="E74360" s="120"/>
      <c r="M74360" s="120"/>
      <c r="N74360" s="120"/>
      <c r="U74360" s="121"/>
      <c r="V74360" s="122"/>
      <c r="W74360" s="123"/>
      <c r="AC74360" s="123"/>
    </row>
    <row r="74361" spans="5:29" s="2" customFormat="1">
      <c r="E74361" s="120"/>
      <c r="M74361" s="120"/>
      <c r="N74361" s="120"/>
      <c r="U74361" s="121"/>
      <c r="V74361" s="122"/>
      <c r="W74361" s="123"/>
      <c r="AC74361" s="123"/>
    </row>
    <row r="74362" spans="5:29" s="2" customFormat="1">
      <c r="E74362" s="120"/>
      <c r="M74362" s="120"/>
      <c r="N74362" s="120"/>
      <c r="U74362" s="121"/>
      <c r="V74362" s="122"/>
      <c r="W74362" s="123"/>
      <c r="AC74362" s="123"/>
    </row>
    <row r="74363" spans="5:29" s="2" customFormat="1">
      <c r="E74363" s="120"/>
      <c r="M74363" s="120"/>
      <c r="N74363" s="120"/>
      <c r="U74363" s="121"/>
      <c r="V74363" s="122"/>
      <c r="W74363" s="123"/>
      <c r="AC74363" s="123"/>
    </row>
    <row r="74364" spans="5:29" s="2" customFormat="1">
      <c r="E74364" s="120"/>
      <c r="M74364" s="120"/>
      <c r="N74364" s="120"/>
      <c r="U74364" s="121"/>
      <c r="V74364" s="122"/>
      <c r="W74364" s="123"/>
      <c r="AC74364" s="123"/>
    </row>
    <row r="74365" spans="5:29" s="2" customFormat="1">
      <c r="E74365" s="120"/>
      <c r="M74365" s="120"/>
      <c r="N74365" s="120"/>
      <c r="U74365" s="121"/>
      <c r="V74365" s="122"/>
      <c r="W74365" s="123"/>
      <c r="AC74365" s="123"/>
    </row>
    <row r="74366" spans="5:29" s="2" customFormat="1">
      <c r="E74366" s="120"/>
      <c r="M74366" s="120"/>
      <c r="N74366" s="120"/>
      <c r="U74366" s="121"/>
      <c r="V74366" s="122"/>
      <c r="W74366" s="123"/>
      <c r="AC74366" s="123"/>
    </row>
    <row r="74367" spans="5:29" s="2" customFormat="1">
      <c r="E74367" s="120"/>
      <c r="M74367" s="120"/>
      <c r="N74367" s="120"/>
      <c r="U74367" s="121"/>
      <c r="V74367" s="122"/>
      <c r="W74367" s="123"/>
      <c r="AC74367" s="123"/>
    </row>
    <row r="74368" spans="5:29" s="2" customFormat="1">
      <c r="E74368" s="120"/>
      <c r="M74368" s="120"/>
      <c r="N74368" s="120"/>
      <c r="U74368" s="121"/>
      <c r="V74368" s="122"/>
      <c r="W74368" s="123"/>
      <c r="AC74368" s="123"/>
    </row>
    <row r="74369" spans="5:29" s="2" customFormat="1">
      <c r="E74369" s="120"/>
      <c r="M74369" s="120"/>
      <c r="N74369" s="120"/>
      <c r="U74369" s="121"/>
      <c r="V74369" s="122"/>
      <c r="W74369" s="123"/>
      <c r="AC74369" s="123"/>
    </row>
    <row r="74370" spans="5:29" s="2" customFormat="1">
      <c r="E74370" s="120"/>
      <c r="M74370" s="120"/>
      <c r="N74370" s="120"/>
      <c r="U74370" s="121"/>
      <c r="V74370" s="122"/>
      <c r="W74370" s="123"/>
      <c r="AC74370" s="123"/>
    </row>
    <row r="74371" spans="5:29" s="2" customFormat="1">
      <c r="E74371" s="120"/>
      <c r="M74371" s="120"/>
      <c r="N74371" s="120"/>
      <c r="U74371" s="121"/>
      <c r="V74371" s="122"/>
      <c r="W74371" s="123"/>
      <c r="AC74371" s="123"/>
    </row>
    <row r="74372" spans="5:29" s="2" customFormat="1">
      <c r="E74372" s="120"/>
      <c r="M74372" s="120"/>
      <c r="N74372" s="120"/>
      <c r="U74372" s="121"/>
      <c r="V74372" s="122"/>
      <c r="W74372" s="123"/>
      <c r="AC74372" s="123"/>
    </row>
    <row r="74373" spans="5:29" s="2" customFormat="1">
      <c r="E74373" s="120"/>
      <c r="M74373" s="120"/>
      <c r="N74373" s="120"/>
      <c r="U74373" s="121"/>
      <c r="V74373" s="122"/>
      <c r="W74373" s="123"/>
      <c r="AC74373" s="123"/>
    </row>
    <row r="74374" spans="5:29" s="2" customFormat="1">
      <c r="E74374" s="120"/>
      <c r="M74374" s="120"/>
      <c r="N74374" s="120"/>
      <c r="U74374" s="121"/>
      <c r="V74374" s="122"/>
      <c r="W74374" s="123"/>
      <c r="AC74374" s="123"/>
    </row>
    <row r="74375" spans="5:29" s="2" customFormat="1">
      <c r="E74375" s="120"/>
      <c r="M74375" s="120"/>
      <c r="N74375" s="120"/>
      <c r="U74375" s="121"/>
      <c r="V74375" s="122"/>
      <c r="W74375" s="123"/>
      <c r="AC74375" s="123"/>
    </row>
    <row r="74376" spans="5:29" s="2" customFormat="1">
      <c r="E74376" s="120"/>
      <c r="M74376" s="120"/>
      <c r="N74376" s="120"/>
      <c r="U74376" s="121"/>
      <c r="V74376" s="122"/>
      <c r="W74376" s="123"/>
      <c r="AC74376" s="123"/>
    </row>
    <row r="74377" spans="5:29" s="2" customFormat="1">
      <c r="E74377" s="120"/>
      <c r="M74377" s="120"/>
      <c r="N74377" s="120"/>
      <c r="U74377" s="121"/>
      <c r="V74377" s="122"/>
      <c r="W74377" s="123"/>
      <c r="AC74377" s="123"/>
    </row>
    <row r="74378" spans="5:29" s="2" customFormat="1">
      <c r="E74378" s="120"/>
      <c r="M74378" s="120"/>
      <c r="N74378" s="120"/>
      <c r="U74378" s="121"/>
      <c r="V74378" s="122"/>
      <c r="W74378" s="123"/>
      <c r="AC74378" s="123"/>
    </row>
    <row r="74379" spans="5:29" s="2" customFormat="1">
      <c r="E74379" s="120"/>
      <c r="M74379" s="120"/>
      <c r="N74379" s="120"/>
      <c r="U74379" s="121"/>
      <c r="V74379" s="122"/>
      <c r="W74379" s="123"/>
      <c r="AC74379" s="123"/>
    </row>
    <row r="74380" spans="5:29" s="2" customFormat="1">
      <c r="E74380" s="120"/>
      <c r="M74380" s="120"/>
      <c r="N74380" s="120"/>
      <c r="U74380" s="121"/>
      <c r="V74380" s="122"/>
      <c r="W74380" s="123"/>
      <c r="AC74380" s="123"/>
    </row>
    <row r="74381" spans="5:29" s="2" customFormat="1">
      <c r="E74381" s="120"/>
      <c r="M74381" s="120"/>
      <c r="N74381" s="120"/>
      <c r="U74381" s="121"/>
      <c r="V74381" s="122"/>
      <c r="W74381" s="123"/>
      <c r="AC74381" s="123"/>
    </row>
    <row r="74382" spans="5:29" s="2" customFormat="1">
      <c r="E74382" s="120"/>
      <c r="M74382" s="120"/>
      <c r="N74382" s="120"/>
      <c r="U74382" s="121"/>
      <c r="V74382" s="122"/>
      <c r="W74382" s="123"/>
      <c r="AC74382" s="123"/>
    </row>
    <row r="74383" spans="5:29" s="2" customFormat="1">
      <c r="E74383" s="120"/>
      <c r="M74383" s="120"/>
      <c r="N74383" s="120"/>
      <c r="U74383" s="121"/>
      <c r="V74383" s="122"/>
      <c r="W74383" s="123"/>
      <c r="AC74383" s="123"/>
    </row>
    <row r="74384" spans="5:29" s="2" customFormat="1">
      <c r="E74384" s="120"/>
      <c r="M74384" s="120"/>
      <c r="N74384" s="120"/>
      <c r="U74384" s="121"/>
      <c r="V74384" s="122"/>
      <c r="W74384" s="123"/>
      <c r="AC74384" s="123"/>
    </row>
    <row r="74385" spans="5:29" s="2" customFormat="1">
      <c r="E74385" s="120"/>
      <c r="M74385" s="120"/>
      <c r="N74385" s="120"/>
      <c r="U74385" s="121"/>
      <c r="V74385" s="122"/>
      <c r="W74385" s="123"/>
      <c r="AC74385" s="123"/>
    </row>
    <row r="74386" spans="5:29" s="2" customFormat="1">
      <c r="E74386" s="120"/>
      <c r="M74386" s="120"/>
      <c r="N74386" s="120"/>
      <c r="U74386" s="121"/>
      <c r="V74386" s="122"/>
      <c r="W74386" s="123"/>
      <c r="AC74386" s="123"/>
    </row>
    <row r="74387" spans="5:29" s="2" customFormat="1">
      <c r="E74387" s="120"/>
      <c r="M74387" s="120"/>
      <c r="N74387" s="120"/>
      <c r="U74387" s="121"/>
      <c r="V74387" s="122"/>
      <c r="W74387" s="123"/>
      <c r="AC74387" s="123"/>
    </row>
    <row r="74388" spans="5:29" s="2" customFormat="1">
      <c r="E74388" s="120"/>
      <c r="M74388" s="120"/>
      <c r="N74388" s="120"/>
      <c r="U74388" s="121"/>
      <c r="V74388" s="122"/>
      <c r="W74388" s="123"/>
      <c r="AC74388" s="123"/>
    </row>
    <row r="74389" spans="5:29" s="2" customFormat="1">
      <c r="E74389" s="120"/>
      <c r="M74389" s="120"/>
      <c r="N74389" s="120"/>
      <c r="U74389" s="121"/>
      <c r="V74389" s="122"/>
      <c r="W74389" s="123"/>
      <c r="AC74389" s="123"/>
    </row>
    <row r="74390" spans="5:29" s="2" customFormat="1">
      <c r="E74390" s="120"/>
      <c r="M74390" s="120"/>
      <c r="N74390" s="120"/>
      <c r="U74390" s="121"/>
      <c r="V74390" s="122"/>
      <c r="W74390" s="123"/>
      <c r="AC74390" s="123"/>
    </row>
    <row r="74391" spans="5:29" s="2" customFormat="1">
      <c r="E74391" s="120"/>
      <c r="M74391" s="120"/>
      <c r="N74391" s="120"/>
      <c r="U74391" s="121"/>
      <c r="V74391" s="122"/>
      <c r="W74391" s="123"/>
      <c r="AC74391" s="123"/>
    </row>
    <row r="74392" spans="5:29" s="2" customFormat="1">
      <c r="E74392" s="120"/>
      <c r="M74392" s="120"/>
      <c r="N74392" s="120"/>
      <c r="U74392" s="121"/>
      <c r="V74392" s="122"/>
      <c r="W74392" s="123"/>
      <c r="AC74392" s="123"/>
    </row>
    <row r="74393" spans="5:29" s="2" customFormat="1">
      <c r="E74393" s="120"/>
      <c r="M74393" s="120"/>
      <c r="N74393" s="120"/>
      <c r="U74393" s="121"/>
      <c r="V74393" s="122"/>
      <c r="W74393" s="123"/>
      <c r="AC74393" s="123"/>
    </row>
    <row r="74394" spans="5:29" s="2" customFormat="1">
      <c r="E74394" s="120"/>
      <c r="M74394" s="120"/>
      <c r="N74394" s="120"/>
      <c r="U74394" s="121"/>
      <c r="V74394" s="122"/>
      <c r="W74394" s="123"/>
      <c r="AC74394" s="123"/>
    </row>
    <row r="74395" spans="5:29" s="2" customFormat="1">
      <c r="E74395" s="120"/>
      <c r="M74395" s="120"/>
      <c r="N74395" s="120"/>
      <c r="U74395" s="121"/>
      <c r="V74395" s="122"/>
      <c r="W74395" s="123"/>
      <c r="AC74395" s="123"/>
    </row>
    <row r="74396" spans="5:29" s="2" customFormat="1">
      <c r="E74396" s="120"/>
      <c r="M74396" s="120"/>
      <c r="N74396" s="120"/>
      <c r="U74396" s="121"/>
      <c r="V74396" s="122"/>
      <c r="W74396" s="123"/>
      <c r="AC74396" s="123"/>
    </row>
    <row r="74397" spans="5:29" s="2" customFormat="1">
      <c r="E74397" s="120"/>
      <c r="M74397" s="120"/>
      <c r="N74397" s="120"/>
      <c r="U74397" s="121"/>
      <c r="V74397" s="122"/>
      <c r="W74397" s="123"/>
      <c r="AC74397" s="123"/>
    </row>
    <row r="74398" spans="5:29" s="2" customFormat="1">
      <c r="E74398" s="120"/>
      <c r="M74398" s="120"/>
      <c r="N74398" s="120"/>
      <c r="U74398" s="121"/>
      <c r="V74398" s="122"/>
      <c r="W74398" s="123"/>
      <c r="AC74398" s="123"/>
    </row>
    <row r="74399" spans="5:29" s="2" customFormat="1">
      <c r="E74399" s="120"/>
      <c r="M74399" s="120"/>
      <c r="N74399" s="120"/>
      <c r="U74399" s="121"/>
      <c r="V74399" s="122"/>
      <c r="W74399" s="123"/>
      <c r="AC74399" s="123"/>
    </row>
    <row r="74400" spans="5:29" s="2" customFormat="1">
      <c r="E74400" s="120"/>
      <c r="M74400" s="120"/>
      <c r="N74400" s="120"/>
      <c r="U74400" s="121"/>
      <c r="V74400" s="122"/>
      <c r="W74400" s="123"/>
      <c r="AC74400" s="123"/>
    </row>
    <row r="74401" spans="5:29" s="2" customFormat="1">
      <c r="E74401" s="120"/>
      <c r="M74401" s="120"/>
      <c r="N74401" s="120"/>
      <c r="U74401" s="121"/>
      <c r="V74401" s="122"/>
      <c r="W74401" s="123"/>
      <c r="AC74401" s="123"/>
    </row>
    <row r="74402" spans="5:29" s="2" customFormat="1">
      <c r="E74402" s="120"/>
      <c r="M74402" s="120"/>
      <c r="N74402" s="120"/>
      <c r="U74402" s="121"/>
      <c r="V74402" s="122"/>
      <c r="W74402" s="123"/>
      <c r="AC74402" s="123"/>
    </row>
    <row r="74403" spans="5:29" s="2" customFormat="1">
      <c r="E74403" s="120"/>
      <c r="M74403" s="120"/>
      <c r="N74403" s="120"/>
      <c r="U74403" s="121"/>
      <c r="V74403" s="122"/>
      <c r="W74403" s="123"/>
      <c r="AC74403" s="123"/>
    </row>
    <row r="74404" spans="5:29" s="2" customFormat="1">
      <c r="E74404" s="120"/>
      <c r="M74404" s="120"/>
      <c r="N74404" s="120"/>
      <c r="U74404" s="121"/>
      <c r="V74404" s="122"/>
      <c r="W74404" s="123"/>
      <c r="AC74404" s="123"/>
    </row>
    <row r="74405" spans="5:29" s="2" customFormat="1">
      <c r="E74405" s="120"/>
      <c r="M74405" s="120"/>
      <c r="N74405" s="120"/>
      <c r="U74405" s="121"/>
      <c r="V74405" s="122"/>
      <c r="W74405" s="123"/>
      <c r="AC74405" s="123"/>
    </row>
    <row r="74406" spans="5:29" s="2" customFormat="1">
      <c r="E74406" s="120"/>
      <c r="M74406" s="120"/>
      <c r="N74406" s="120"/>
      <c r="U74406" s="121"/>
      <c r="V74406" s="122"/>
      <c r="W74406" s="123"/>
      <c r="AC74406" s="123"/>
    </row>
    <row r="74407" spans="5:29" s="2" customFormat="1">
      <c r="E74407" s="120"/>
      <c r="M74407" s="120"/>
      <c r="N74407" s="120"/>
      <c r="U74407" s="121"/>
      <c r="V74407" s="122"/>
      <c r="W74407" s="123"/>
      <c r="AC74407" s="123"/>
    </row>
    <row r="74408" spans="5:29" s="2" customFormat="1">
      <c r="E74408" s="120"/>
      <c r="M74408" s="120"/>
      <c r="N74408" s="120"/>
      <c r="U74408" s="121"/>
      <c r="V74408" s="122"/>
      <c r="W74408" s="123"/>
      <c r="AC74408" s="123"/>
    </row>
    <row r="74409" spans="5:29" s="2" customFormat="1">
      <c r="E74409" s="120"/>
      <c r="M74409" s="120"/>
      <c r="N74409" s="120"/>
      <c r="U74409" s="121"/>
      <c r="V74409" s="122"/>
      <c r="W74409" s="123"/>
      <c r="AC74409" s="123"/>
    </row>
    <row r="74410" spans="5:29" s="2" customFormat="1">
      <c r="E74410" s="120"/>
      <c r="M74410" s="120"/>
      <c r="N74410" s="120"/>
      <c r="U74410" s="121"/>
      <c r="V74410" s="122"/>
      <c r="W74410" s="123"/>
      <c r="AC74410" s="123"/>
    </row>
    <row r="74411" spans="5:29" s="2" customFormat="1">
      <c r="E74411" s="120"/>
      <c r="M74411" s="120"/>
      <c r="N74411" s="120"/>
      <c r="U74411" s="121"/>
      <c r="V74411" s="122"/>
      <c r="W74411" s="123"/>
      <c r="AC74411" s="123"/>
    </row>
    <row r="74412" spans="5:29" s="2" customFormat="1">
      <c r="E74412" s="120"/>
      <c r="M74412" s="120"/>
      <c r="N74412" s="120"/>
      <c r="U74412" s="121"/>
      <c r="V74412" s="122"/>
      <c r="W74412" s="123"/>
      <c r="AC74412" s="123"/>
    </row>
    <row r="74413" spans="5:29" s="2" customFormat="1">
      <c r="E74413" s="120"/>
      <c r="M74413" s="120"/>
      <c r="N74413" s="120"/>
      <c r="U74413" s="121"/>
      <c r="V74413" s="122"/>
      <c r="W74413" s="123"/>
      <c r="AC74413" s="123"/>
    </row>
    <row r="74414" spans="5:29" s="2" customFormat="1">
      <c r="E74414" s="120"/>
      <c r="M74414" s="120"/>
      <c r="N74414" s="120"/>
      <c r="U74414" s="121"/>
      <c r="V74414" s="122"/>
      <c r="W74414" s="123"/>
      <c r="AC74414" s="123"/>
    </row>
    <row r="74415" spans="5:29" s="2" customFormat="1">
      <c r="E74415" s="120"/>
      <c r="M74415" s="120"/>
      <c r="N74415" s="120"/>
      <c r="U74415" s="121"/>
      <c r="V74415" s="122"/>
      <c r="W74415" s="123"/>
      <c r="AC74415" s="123"/>
    </row>
    <row r="74416" spans="5:29" s="2" customFormat="1">
      <c r="E74416" s="120"/>
      <c r="M74416" s="120"/>
      <c r="N74416" s="120"/>
      <c r="U74416" s="121"/>
      <c r="V74416" s="122"/>
      <c r="W74416" s="123"/>
      <c r="AC74416" s="123"/>
    </row>
    <row r="74417" spans="5:29" s="2" customFormat="1">
      <c r="E74417" s="120"/>
      <c r="M74417" s="120"/>
      <c r="N74417" s="120"/>
      <c r="U74417" s="121"/>
      <c r="V74417" s="122"/>
      <c r="W74417" s="123"/>
      <c r="AC74417" s="123"/>
    </row>
    <row r="74418" spans="5:29" s="2" customFormat="1">
      <c r="E74418" s="120"/>
      <c r="M74418" s="120"/>
      <c r="N74418" s="120"/>
      <c r="U74418" s="121"/>
      <c r="V74418" s="122"/>
      <c r="W74418" s="123"/>
      <c r="AC74418" s="123"/>
    </row>
    <row r="74419" spans="5:29" s="2" customFormat="1">
      <c r="E74419" s="120"/>
      <c r="M74419" s="120"/>
      <c r="N74419" s="120"/>
      <c r="U74419" s="121"/>
      <c r="V74419" s="122"/>
      <c r="W74419" s="123"/>
      <c r="AC74419" s="123"/>
    </row>
    <row r="74420" spans="5:29" s="2" customFormat="1">
      <c r="E74420" s="120"/>
      <c r="M74420" s="120"/>
      <c r="N74420" s="120"/>
      <c r="U74420" s="121"/>
      <c r="V74420" s="122"/>
      <c r="W74420" s="123"/>
      <c r="AC74420" s="123"/>
    </row>
    <row r="74421" spans="5:29" s="2" customFormat="1">
      <c r="E74421" s="120"/>
      <c r="M74421" s="120"/>
      <c r="N74421" s="120"/>
      <c r="U74421" s="121"/>
      <c r="V74421" s="122"/>
      <c r="W74421" s="123"/>
      <c r="AC74421" s="123"/>
    </row>
    <row r="74422" spans="5:29" s="2" customFormat="1">
      <c r="E74422" s="120"/>
      <c r="M74422" s="120"/>
      <c r="N74422" s="120"/>
      <c r="U74422" s="121"/>
      <c r="V74422" s="122"/>
      <c r="W74422" s="123"/>
      <c r="AC74422" s="123"/>
    </row>
    <row r="74423" spans="5:29" s="2" customFormat="1">
      <c r="E74423" s="120"/>
      <c r="M74423" s="120"/>
      <c r="N74423" s="120"/>
      <c r="U74423" s="121"/>
      <c r="V74423" s="122"/>
      <c r="W74423" s="123"/>
      <c r="AC74423" s="123"/>
    </row>
    <row r="74424" spans="5:29" s="2" customFormat="1">
      <c r="E74424" s="120"/>
      <c r="M74424" s="120"/>
      <c r="N74424" s="120"/>
      <c r="U74424" s="121"/>
      <c r="V74424" s="122"/>
      <c r="W74424" s="123"/>
      <c r="AC74424" s="123"/>
    </row>
    <row r="74425" spans="5:29" s="2" customFormat="1">
      <c r="E74425" s="120"/>
      <c r="M74425" s="120"/>
      <c r="N74425" s="120"/>
      <c r="U74425" s="121"/>
      <c r="V74425" s="122"/>
      <c r="W74425" s="123"/>
      <c r="AC74425" s="123"/>
    </row>
    <row r="74426" spans="5:29" s="2" customFormat="1">
      <c r="E74426" s="120"/>
      <c r="M74426" s="120"/>
      <c r="N74426" s="120"/>
      <c r="U74426" s="121"/>
      <c r="V74426" s="122"/>
      <c r="W74426" s="123"/>
      <c r="AC74426" s="123"/>
    </row>
    <row r="74427" spans="5:29" s="2" customFormat="1">
      <c r="E74427" s="120"/>
      <c r="M74427" s="120"/>
      <c r="N74427" s="120"/>
      <c r="U74427" s="121"/>
      <c r="V74427" s="122"/>
      <c r="W74427" s="123"/>
      <c r="AC74427" s="123"/>
    </row>
    <row r="74428" spans="5:29" s="2" customFormat="1">
      <c r="E74428" s="120"/>
      <c r="M74428" s="120"/>
      <c r="N74428" s="120"/>
      <c r="U74428" s="121"/>
      <c r="V74428" s="122"/>
      <c r="W74428" s="123"/>
      <c r="AC74428" s="123"/>
    </row>
    <row r="74429" spans="5:29" s="2" customFormat="1">
      <c r="E74429" s="120"/>
      <c r="M74429" s="120"/>
      <c r="N74429" s="120"/>
      <c r="U74429" s="121"/>
      <c r="V74429" s="122"/>
      <c r="W74429" s="123"/>
      <c r="AC74429" s="123"/>
    </row>
    <row r="74430" spans="5:29" s="2" customFormat="1">
      <c r="E74430" s="120"/>
      <c r="M74430" s="120"/>
      <c r="N74430" s="120"/>
      <c r="U74430" s="121"/>
      <c r="V74430" s="122"/>
      <c r="W74430" s="123"/>
      <c r="AC74430" s="123"/>
    </row>
    <row r="74431" spans="5:29" s="2" customFormat="1">
      <c r="E74431" s="120"/>
      <c r="M74431" s="120"/>
      <c r="N74431" s="120"/>
      <c r="U74431" s="121"/>
      <c r="V74431" s="122"/>
      <c r="W74431" s="123"/>
      <c r="AC74431" s="123"/>
    </row>
    <row r="74432" spans="5:29" s="2" customFormat="1">
      <c r="E74432" s="120"/>
      <c r="M74432" s="120"/>
      <c r="N74432" s="120"/>
      <c r="U74432" s="121"/>
      <c r="V74432" s="122"/>
      <c r="W74432" s="123"/>
      <c r="AC74432" s="123"/>
    </row>
    <row r="74433" spans="5:29" s="2" customFormat="1">
      <c r="E74433" s="120"/>
      <c r="M74433" s="120"/>
      <c r="N74433" s="120"/>
      <c r="U74433" s="121"/>
      <c r="V74433" s="122"/>
      <c r="W74433" s="123"/>
      <c r="AC74433" s="123"/>
    </row>
    <row r="74434" spans="5:29" s="2" customFormat="1">
      <c r="E74434" s="120"/>
      <c r="M74434" s="120"/>
      <c r="N74434" s="120"/>
      <c r="U74434" s="121"/>
      <c r="V74434" s="122"/>
      <c r="W74434" s="123"/>
      <c r="AC74434" s="123"/>
    </row>
    <row r="74435" spans="5:29" s="2" customFormat="1">
      <c r="E74435" s="120"/>
      <c r="M74435" s="120"/>
      <c r="N74435" s="120"/>
      <c r="U74435" s="121"/>
      <c r="V74435" s="122"/>
      <c r="W74435" s="123"/>
      <c r="AC74435" s="123"/>
    </row>
    <row r="74436" spans="5:29" s="2" customFormat="1">
      <c r="E74436" s="120"/>
      <c r="M74436" s="120"/>
      <c r="N74436" s="120"/>
      <c r="U74436" s="121"/>
      <c r="V74436" s="122"/>
      <c r="W74436" s="123"/>
      <c r="AC74436" s="123"/>
    </row>
    <row r="74437" spans="5:29" s="2" customFormat="1">
      <c r="E74437" s="120"/>
      <c r="M74437" s="120"/>
      <c r="N74437" s="120"/>
      <c r="U74437" s="121"/>
      <c r="V74437" s="122"/>
      <c r="W74437" s="123"/>
      <c r="AC74437" s="123"/>
    </row>
    <row r="74438" spans="5:29" s="2" customFormat="1">
      <c r="E74438" s="120"/>
      <c r="M74438" s="120"/>
      <c r="N74438" s="120"/>
      <c r="U74438" s="121"/>
      <c r="V74438" s="122"/>
      <c r="W74438" s="123"/>
      <c r="AC74438" s="123"/>
    </row>
    <row r="74439" spans="5:29" s="2" customFormat="1">
      <c r="E74439" s="120"/>
      <c r="M74439" s="120"/>
      <c r="N74439" s="120"/>
      <c r="U74439" s="121"/>
      <c r="V74439" s="122"/>
      <c r="W74439" s="123"/>
      <c r="AC74439" s="123"/>
    </row>
    <row r="74440" spans="5:29" s="2" customFormat="1">
      <c r="E74440" s="120"/>
      <c r="M74440" s="120"/>
      <c r="N74440" s="120"/>
      <c r="U74440" s="121"/>
      <c r="V74440" s="122"/>
      <c r="W74440" s="123"/>
      <c r="AC74440" s="123"/>
    </row>
    <row r="74441" spans="5:29" s="2" customFormat="1">
      <c r="E74441" s="120"/>
      <c r="M74441" s="120"/>
      <c r="N74441" s="120"/>
      <c r="U74441" s="121"/>
      <c r="V74441" s="122"/>
      <c r="W74441" s="123"/>
      <c r="AC74441" s="123"/>
    </row>
    <row r="74442" spans="5:29" s="2" customFormat="1">
      <c r="E74442" s="120"/>
      <c r="M74442" s="120"/>
      <c r="N74442" s="120"/>
      <c r="U74442" s="121"/>
      <c r="V74442" s="122"/>
      <c r="W74442" s="123"/>
      <c r="AC74442" s="123"/>
    </row>
    <row r="74443" spans="5:29" s="2" customFormat="1">
      <c r="E74443" s="120"/>
      <c r="M74443" s="120"/>
      <c r="N74443" s="120"/>
      <c r="U74443" s="121"/>
      <c r="V74443" s="122"/>
      <c r="W74443" s="123"/>
      <c r="AC74443" s="123"/>
    </row>
    <row r="74444" spans="5:29" s="2" customFormat="1">
      <c r="E74444" s="120"/>
      <c r="M74444" s="120"/>
      <c r="N74444" s="120"/>
      <c r="U74444" s="121"/>
      <c r="V74444" s="122"/>
      <c r="W74444" s="123"/>
      <c r="AC74444" s="123"/>
    </row>
    <row r="74445" spans="5:29" s="2" customFormat="1">
      <c r="E74445" s="120"/>
      <c r="M74445" s="120"/>
      <c r="N74445" s="120"/>
      <c r="U74445" s="121"/>
      <c r="V74445" s="122"/>
      <c r="W74445" s="123"/>
      <c r="AC74445" s="123"/>
    </row>
    <row r="74446" spans="5:29" s="2" customFormat="1">
      <c r="E74446" s="120"/>
      <c r="M74446" s="120"/>
      <c r="N74446" s="120"/>
      <c r="U74446" s="121"/>
      <c r="V74446" s="122"/>
      <c r="W74446" s="123"/>
      <c r="AC74446" s="123"/>
    </row>
    <row r="74447" spans="5:29" s="2" customFormat="1">
      <c r="E74447" s="120"/>
      <c r="M74447" s="120"/>
      <c r="N74447" s="120"/>
      <c r="U74447" s="121"/>
      <c r="V74447" s="122"/>
      <c r="W74447" s="123"/>
      <c r="AC74447" s="123"/>
    </row>
    <row r="74448" spans="5:29" s="2" customFormat="1">
      <c r="E74448" s="120"/>
      <c r="M74448" s="120"/>
      <c r="N74448" s="120"/>
      <c r="U74448" s="121"/>
      <c r="V74448" s="122"/>
      <c r="W74448" s="123"/>
      <c r="AC74448" s="123"/>
    </row>
    <row r="74449" spans="5:29" s="2" customFormat="1">
      <c r="E74449" s="120"/>
      <c r="M74449" s="120"/>
      <c r="N74449" s="120"/>
      <c r="U74449" s="121"/>
      <c r="V74449" s="122"/>
      <c r="W74449" s="123"/>
      <c r="AC74449" s="123"/>
    </row>
    <row r="74450" spans="5:29" s="2" customFormat="1">
      <c r="E74450" s="120"/>
      <c r="M74450" s="120"/>
      <c r="N74450" s="120"/>
      <c r="U74450" s="121"/>
      <c r="V74450" s="122"/>
      <c r="W74450" s="123"/>
      <c r="AC74450" s="123"/>
    </row>
    <row r="74451" spans="5:29" s="2" customFormat="1">
      <c r="E74451" s="120"/>
      <c r="M74451" s="120"/>
      <c r="N74451" s="120"/>
      <c r="U74451" s="121"/>
      <c r="V74451" s="122"/>
      <c r="W74451" s="123"/>
      <c r="AC74451" s="123"/>
    </row>
    <row r="74452" spans="5:29" s="2" customFormat="1">
      <c r="E74452" s="120"/>
      <c r="M74452" s="120"/>
      <c r="N74452" s="120"/>
      <c r="U74452" s="121"/>
      <c r="V74452" s="122"/>
      <c r="W74452" s="123"/>
      <c r="AC74452" s="123"/>
    </row>
    <row r="74453" spans="5:29" s="2" customFormat="1">
      <c r="E74453" s="120"/>
      <c r="M74453" s="120"/>
      <c r="N74453" s="120"/>
      <c r="U74453" s="121"/>
      <c r="V74453" s="122"/>
      <c r="W74453" s="123"/>
      <c r="AC74453" s="123"/>
    </row>
    <row r="74454" spans="5:29" s="2" customFormat="1">
      <c r="E74454" s="120"/>
      <c r="M74454" s="120"/>
      <c r="N74454" s="120"/>
      <c r="U74454" s="121"/>
      <c r="V74454" s="122"/>
      <c r="W74454" s="123"/>
      <c r="AC74454" s="123"/>
    </row>
    <row r="74455" spans="5:29" s="2" customFormat="1">
      <c r="E74455" s="120"/>
      <c r="M74455" s="120"/>
      <c r="N74455" s="120"/>
      <c r="U74455" s="121"/>
      <c r="V74455" s="122"/>
      <c r="W74455" s="123"/>
      <c r="AC74455" s="123"/>
    </row>
    <row r="74456" spans="5:29" s="2" customFormat="1">
      <c r="E74456" s="120"/>
      <c r="M74456" s="120"/>
      <c r="N74456" s="120"/>
      <c r="U74456" s="121"/>
      <c r="V74456" s="122"/>
      <c r="W74456" s="123"/>
      <c r="AC74456" s="123"/>
    </row>
    <row r="74457" spans="5:29" s="2" customFormat="1">
      <c r="E74457" s="120"/>
      <c r="M74457" s="120"/>
      <c r="N74457" s="120"/>
      <c r="U74457" s="121"/>
      <c r="V74457" s="122"/>
      <c r="W74457" s="123"/>
      <c r="AC74457" s="123"/>
    </row>
    <row r="74458" spans="5:29" s="2" customFormat="1">
      <c r="E74458" s="120"/>
      <c r="M74458" s="120"/>
      <c r="N74458" s="120"/>
      <c r="U74458" s="121"/>
      <c r="V74458" s="122"/>
      <c r="W74458" s="123"/>
      <c r="AC74458" s="123"/>
    </row>
    <row r="74459" spans="5:29" s="2" customFormat="1">
      <c r="E74459" s="120"/>
      <c r="M74459" s="120"/>
      <c r="N74459" s="120"/>
      <c r="U74459" s="121"/>
      <c r="V74459" s="122"/>
      <c r="W74459" s="123"/>
      <c r="AC74459" s="123"/>
    </row>
    <row r="74460" spans="5:29" s="2" customFormat="1">
      <c r="E74460" s="120"/>
      <c r="M74460" s="120"/>
      <c r="N74460" s="120"/>
      <c r="U74460" s="121"/>
      <c r="V74460" s="122"/>
      <c r="W74460" s="123"/>
      <c r="AC74460" s="123"/>
    </row>
    <row r="74461" spans="5:29" s="2" customFormat="1">
      <c r="E74461" s="120"/>
      <c r="M74461" s="120"/>
      <c r="N74461" s="120"/>
      <c r="U74461" s="121"/>
      <c r="V74461" s="122"/>
      <c r="W74461" s="123"/>
      <c r="AC74461" s="123"/>
    </row>
    <row r="74462" spans="5:29" s="2" customFormat="1">
      <c r="E74462" s="120"/>
      <c r="M74462" s="120"/>
      <c r="N74462" s="120"/>
      <c r="U74462" s="121"/>
      <c r="V74462" s="122"/>
      <c r="W74462" s="123"/>
      <c r="AC74462" s="123"/>
    </row>
    <row r="74463" spans="5:29" s="2" customFormat="1">
      <c r="E74463" s="120"/>
      <c r="M74463" s="120"/>
      <c r="N74463" s="120"/>
      <c r="U74463" s="121"/>
      <c r="V74463" s="122"/>
      <c r="W74463" s="123"/>
      <c r="AC74463" s="123"/>
    </row>
    <row r="74464" spans="5:29" s="2" customFormat="1">
      <c r="E74464" s="120"/>
      <c r="M74464" s="120"/>
      <c r="N74464" s="120"/>
      <c r="U74464" s="121"/>
      <c r="V74464" s="122"/>
      <c r="W74464" s="123"/>
      <c r="AC74464" s="123"/>
    </row>
    <row r="74465" spans="5:29" s="2" customFormat="1">
      <c r="E74465" s="120"/>
      <c r="M74465" s="120"/>
      <c r="N74465" s="120"/>
      <c r="U74465" s="121"/>
      <c r="V74465" s="122"/>
      <c r="W74465" s="123"/>
      <c r="AC74465" s="123"/>
    </row>
    <row r="74466" spans="5:29" s="2" customFormat="1">
      <c r="E74466" s="120"/>
      <c r="M74466" s="120"/>
      <c r="N74466" s="120"/>
      <c r="U74466" s="121"/>
      <c r="V74466" s="122"/>
      <c r="W74466" s="123"/>
      <c r="AC74466" s="123"/>
    </row>
    <row r="74467" spans="5:29" s="2" customFormat="1">
      <c r="E74467" s="120"/>
      <c r="M74467" s="120"/>
      <c r="N74467" s="120"/>
      <c r="U74467" s="121"/>
      <c r="V74467" s="122"/>
      <c r="W74467" s="123"/>
      <c r="AC74467" s="123"/>
    </row>
    <row r="74468" spans="5:29" s="2" customFormat="1">
      <c r="E74468" s="120"/>
      <c r="M74468" s="120"/>
      <c r="N74468" s="120"/>
      <c r="U74468" s="121"/>
      <c r="V74468" s="122"/>
      <c r="W74468" s="123"/>
      <c r="AC74468" s="123"/>
    </row>
    <row r="74469" spans="5:29" s="2" customFormat="1">
      <c r="E74469" s="120"/>
      <c r="M74469" s="120"/>
      <c r="N74469" s="120"/>
      <c r="U74469" s="121"/>
      <c r="V74469" s="122"/>
      <c r="W74469" s="123"/>
      <c r="AC74469" s="123"/>
    </row>
    <row r="74470" spans="5:29" s="2" customFormat="1">
      <c r="E74470" s="120"/>
      <c r="M74470" s="120"/>
      <c r="N74470" s="120"/>
      <c r="U74470" s="121"/>
      <c r="V74470" s="122"/>
      <c r="W74470" s="123"/>
      <c r="AC74470" s="123"/>
    </row>
    <row r="74471" spans="5:29" s="2" customFormat="1">
      <c r="E74471" s="120"/>
      <c r="M74471" s="120"/>
      <c r="N74471" s="120"/>
      <c r="U74471" s="121"/>
      <c r="V74471" s="122"/>
      <c r="W74471" s="123"/>
      <c r="AC74471" s="123"/>
    </row>
    <row r="74472" spans="5:29" s="2" customFormat="1">
      <c r="E74472" s="120"/>
      <c r="M74472" s="120"/>
      <c r="N74472" s="120"/>
      <c r="U74472" s="121"/>
      <c r="V74472" s="122"/>
      <c r="W74472" s="123"/>
      <c r="AC74472" s="123"/>
    </row>
    <row r="74473" spans="5:29" s="2" customFormat="1">
      <c r="E74473" s="120"/>
      <c r="M74473" s="120"/>
      <c r="N74473" s="120"/>
      <c r="U74473" s="121"/>
      <c r="V74473" s="122"/>
      <c r="W74473" s="123"/>
      <c r="AC74473" s="123"/>
    </row>
    <row r="74474" spans="5:29" s="2" customFormat="1">
      <c r="E74474" s="120"/>
      <c r="M74474" s="120"/>
      <c r="N74474" s="120"/>
      <c r="U74474" s="121"/>
      <c r="V74474" s="122"/>
      <c r="W74474" s="123"/>
      <c r="AC74474" s="123"/>
    </row>
    <row r="74475" spans="5:29" s="2" customFormat="1">
      <c r="E74475" s="120"/>
      <c r="M74475" s="120"/>
      <c r="N74475" s="120"/>
      <c r="U74475" s="121"/>
      <c r="V74475" s="122"/>
      <c r="W74475" s="123"/>
      <c r="AC74475" s="123"/>
    </row>
    <row r="74476" spans="5:29" s="2" customFormat="1">
      <c r="E74476" s="120"/>
      <c r="M74476" s="120"/>
      <c r="N74476" s="120"/>
      <c r="U74476" s="121"/>
      <c r="V74476" s="122"/>
      <c r="W74476" s="123"/>
      <c r="AC74476" s="123"/>
    </row>
    <row r="74477" spans="5:29" s="2" customFormat="1">
      <c r="E74477" s="120"/>
      <c r="M74477" s="120"/>
      <c r="N74477" s="120"/>
      <c r="U74477" s="121"/>
      <c r="V74477" s="122"/>
      <c r="W74477" s="123"/>
      <c r="AC74477" s="123"/>
    </row>
    <row r="74478" spans="5:29" s="2" customFormat="1">
      <c r="E74478" s="120"/>
      <c r="M74478" s="120"/>
      <c r="N74478" s="120"/>
      <c r="U74478" s="121"/>
      <c r="V74478" s="122"/>
      <c r="W74478" s="123"/>
      <c r="AC74478" s="123"/>
    </row>
    <row r="74479" spans="5:29" s="2" customFormat="1">
      <c r="E74479" s="120"/>
      <c r="M74479" s="120"/>
      <c r="N74479" s="120"/>
      <c r="U74479" s="121"/>
      <c r="V74479" s="122"/>
      <c r="W74479" s="123"/>
      <c r="AC74479" s="123"/>
    </row>
    <row r="74480" spans="5:29" s="2" customFormat="1">
      <c r="E74480" s="120"/>
      <c r="M74480" s="120"/>
      <c r="N74480" s="120"/>
      <c r="U74480" s="121"/>
      <c r="V74480" s="122"/>
      <c r="W74480" s="123"/>
      <c r="AC74480" s="123"/>
    </row>
    <row r="74481" spans="5:29" s="2" customFormat="1">
      <c r="E74481" s="120"/>
      <c r="M74481" s="120"/>
      <c r="N74481" s="120"/>
      <c r="U74481" s="121"/>
      <c r="V74481" s="122"/>
      <c r="W74481" s="123"/>
      <c r="AC74481" s="123"/>
    </row>
    <row r="74482" spans="5:29" s="2" customFormat="1">
      <c r="E74482" s="120"/>
      <c r="M74482" s="120"/>
      <c r="N74482" s="120"/>
      <c r="U74482" s="121"/>
      <c r="V74482" s="122"/>
      <c r="W74482" s="123"/>
      <c r="AC74482" s="123"/>
    </row>
    <row r="74483" spans="5:29" s="2" customFormat="1">
      <c r="E74483" s="120"/>
      <c r="M74483" s="120"/>
      <c r="N74483" s="120"/>
      <c r="U74483" s="121"/>
      <c r="V74483" s="122"/>
      <c r="W74483" s="123"/>
      <c r="AC74483" s="123"/>
    </row>
    <row r="74484" spans="5:29" s="2" customFormat="1">
      <c r="E74484" s="120"/>
      <c r="M74484" s="120"/>
      <c r="N74484" s="120"/>
      <c r="U74484" s="121"/>
      <c r="V74484" s="122"/>
      <c r="W74484" s="123"/>
      <c r="AC74484" s="123"/>
    </row>
    <row r="74485" spans="5:29" s="2" customFormat="1">
      <c r="E74485" s="120"/>
      <c r="M74485" s="120"/>
      <c r="N74485" s="120"/>
      <c r="U74485" s="121"/>
      <c r="V74485" s="122"/>
      <c r="W74485" s="123"/>
      <c r="AC74485" s="123"/>
    </row>
    <row r="74486" spans="5:29" s="2" customFormat="1">
      <c r="E74486" s="120"/>
      <c r="M74486" s="120"/>
      <c r="N74486" s="120"/>
      <c r="U74486" s="121"/>
      <c r="V74486" s="122"/>
      <c r="W74486" s="123"/>
      <c r="AC74486" s="123"/>
    </row>
    <row r="74487" spans="5:29" s="2" customFormat="1">
      <c r="E74487" s="120"/>
      <c r="M74487" s="120"/>
      <c r="N74487" s="120"/>
      <c r="U74487" s="121"/>
      <c r="V74487" s="122"/>
      <c r="W74487" s="123"/>
      <c r="AC74487" s="123"/>
    </row>
    <row r="74488" spans="5:29" s="2" customFormat="1">
      <c r="E74488" s="120"/>
      <c r="M74488" s="120"/>
      <c r="N74488" s="120"/>
      <c r="U74488" s="121"/>
      <c r="V74488" s="122"/>
      <c r="W74488" s="123"/>
      <c r="AC74488" s="123"/>
    </row>
    <row r="74489" spans="5:29" s="2" customFormat="1">
      <c r="E74489" s="120"/>
      <c r="M74489" s="120"/>
      <c r="N74489" s="120"/>
      <c r="U74489" s="121"/>
      <c r="V74489" s="122"/>
      <c r="W74489" s="123"/>
      <c r="AC74489" s="123"/>
    </row>
    <row r="74490" spans="5:29" s="2" customFormat="1">
      <c r="E74490" s="120"/>
      <c r="M74490" s="120"/>
      <c r="N74490" s="120"/>
      <c r="U74490" s="121"/>
      <c r="V74490" s="122"/>
      <c r="W74490" s="123"/>
      <c r="AC74490" s="123"/>
    </row>
    <row r="74491" spans="5:29" s="2" customFormat="1">
      <c r="E74491" s="120"/>
      <c r="M74491" s="120"/>
      <c r="N74491" s="120"/>
      <c r="U74491" s="121"/>
      <c r="V74491" s="122"/>
      <c r="W74491" s="123"/>
      <c r="AC74491" s="123"/>
    </row>
    <row r="74492" spans="5:29" s="2" customFormat="1">
      <c r="E74492" s="120"/>
      <c r="M74492" s="120"/>
      <c r="N74492" s="120"/>
      <c r="U74492" s="121"/>
      <c r="V74492" s="122"/>
      <c r="W74492" s="123"/>
      <c r="AC74492" s="123"/>
    </row>
    <row r="74493" spans="5:29" s="2" customFormat="1">
      <c r="E74493" s="120"/>
      <c r="M74493" s="120"/>
      <c r="N74493" s="120"/>
      <c r="U74493" s="121"/>
      <c r="V74493" s="122"/>
      <c r="W74493" s="123"/>
      <c r="AC74493" s="123"/>
    </row>
    <row r="74494" spans="5:29" s="2" customFormat="1">
      <c r="E74494" s="120"/>
      <c r="M74494" s="120"/>
      <c r="N74494" s="120"/>
      <c r="U74494" s="121"/>
      <c r="V74494" s="122"/>
      <c r="W74494" s="123"/>
      <c r="AC74494" s="123"/>
    </row>
    <row r="74495" spans="5:29" s="2" customFormat="1">
      <c r="E74495" s="120"/>
      <c r="M74495" s="120"/>
      <c r="N74495" s="120"/>
      <c r="U74495" s="121"/>
      <c r="V74495" s="122"/>
      <c r="W74495" s="123"/>
      <c r="AC74495" s="123"/>
    </row>
    <row r="74496" spans="5:29" s="2" customFormat="1">
      <c r="E74496" s="120"/>
      <c r="M74496" s="120"/>
      <c r="N74496" s="120"/>
      <c r="U74496" s="121"/>
      <c r="V74496" s="122"/>
      <c r="W74496" s="123"/>
      <c r="AC74496" s="123"/>
    </row>
    <row r="74497" spans="5:29" s="2" customFormat="1">
      <c r="E74497" s="120"/>
      <c r="M74497" s="120"/>
      <c r="N74497" s="120"/>
      <c r="U74497" s="121"/>
      <c r="V74497" s="122"/>
      <c r="W74497" s="123"/>
      <c r="AC74497" s="123"/>
    </row>
    <row r="74498" spans="5:29" s="2" customFormat="1">
      <c r="E74498" s="120"/>
      <c r="M74498" s="120"/>
      <c r="N74498" s="120"/>
      <c r="U74498" s="121"/>
      <c r="V74498" s="122"/>
      <c r="W74498" s="123"/>
      <c r="AC74498" s="123"/>
    </row>
    <row r="74499" spans="5:29" s="2" customFormat="1">
      <c r="E74499" s="120"/>
      <c r="M74499" s="120"/>
      <c r="N74499" s="120"/>
      <c r="U74499" s="121"/>
      <c r="V74499" s="122"/>
      <c r="W74499" s="123"/>
      <c r="AC74499" s="123"/>
    </row>
    <row r="74500" spans="5:29" s="2" customFormat="1">
      <c r="E74500" s="120"/>
      <c r="M74500" s="120"/>
      <c r="N74500" s="120"/>
      <c r="U74500" s="121"/>
      <c r="V74500" s="122"/>
      <c r="W74500" s="123"/>
      <c r="AC74500" s="123"/>
    </row>
    <row r="74501" spans="5:29" s="2" customFormat="1">
      <c r="E74501" s="120"/>
      <c r="M74501" s="120"/>
      <c r="N74501" s="120"/>
      <c r="U74501" s="121"/>
      <c r="V74501" s="122"/>
      <c r="W74501" s="123"/>
      <c r="AC74501" s="123"/>
    </row>
    <row r="74502" spans="5:29" s="2" customFormat="1">
      <c r="E74502" s="120"/>
      <c r="M74502" s="120"/>
      <c r="N74502" s="120"/>
      <c r="U74502" s="121"/>
      <c r="V74502" s="122"/>
      <c r="W74502" s="123"/>
      <c r="AC74502" s="123"/>
    </row>
    <row r="74503" spans="5:29" s="2" customFormat="1">
      <c r="E74503" s="120"/>
      <c r="M74503" s="120"/>
      <c r="N74503" s="120"/>
      <c r="U74503" s="121"/>
      <c r="V74503" s="122"/>
      <c r="W74503" s="123"/>
      <c r="AC74503" s="123"/>
    </row>
    <row r="74504" spans="5:29" s="2" customFormat="1">
      <c r="E74504" s="120"/>
      <c r="M74504" s="120"/>
      <c r="N74504" s="120"/>
      <c r="U74504" s="121"/>
      <c r="V74504" s="122"/>
      <c r="W74504" s="123"/>
      <c r="AC74504" s="123"/>
    </row>
    <row r="74505" spans="5:29" s="2" customFormat="1">
      <c r="E74505" s="120"/>
      <c r="M74505" s="120"/>
      <c r="N74505" s="120"/>
      <c r="U74505" s="121"/>
      <c r="V74505" s="122"/>
      <c r="W74505" s="123"/>
      <c r="AC74505" s="123"/>
    </row>
    <row r="74506" spans="5:29" s="2" customFormat="1">
      <c r="E74506" s="120"/>
      <c r="M74506" s="120"/>
      <c r="N74506" s="120"/>
      <c r="U74506" s="121"/>
      <c r="V74506" s="122"/>
      <c r="W74506" s="123"/>
      <c r="AC74506" s="123"/>
    </row>
    <row r="74507" spans="5:29" s="2" customFormat="1">
      <c r="E74507" s="120"/>
      <c r="M74507" s="120"/>
      <c r="N74507" s="120"/>
      <c r="U74507" s="121"/>
      <c r="V74507" s="122"/>
      <c r="W74507" s="123"/>
      <c r="AC74507" s="123"/>
    </row>
    <row r="74508" spans="5:29" s="2" customFormat="1">
      <c r="E74508" s="120"/>
      <c r="M74508" s="120"/>
      <c r="N74508" s="120"/>
      <c r="U74508" s="121"/>
      <c r="V74508" s="122"/>
      <c r="W74508" s="123"/>
      <c r="AC74508" s="123"/>
    </row>
    <row r="74509" spans="5:29" s="2" customFormat="1">
      <c r="E74509" s="120"/>
      <c r="M74509" s="120"/>
      <c r="N74509" s="120"/>
      <c r="U74509" s="121"/>
      <c r="V74509" s="122"/>
      <c r="W74509" s="123"/>
      <c r="AC74509" s="123"/>
    </row>
    <row r="74510" spans="5:29" s="2" customFormat="1">
      <c r="E74510" s="120"/>
      <c r="M74510" s="120"/>
      <c r="N74510" s="120"/>
      <c r="U74510" s="121"/>
      <c r="V74510" s="122"/>
      <c r="W74510" s="123"/>
      <c r="AC74510" s="123"/>
    </row>
    <row r="74511" spans="5:29" s="2" customFormat="1">
      <c r="E74511" s="120"/>
      <c r="M74511" s="120"/>
      <c r="N74511" s="120"/>
      <c r="U74511" s="121"/>
      <c r="V74511" s="122"/>
      <c r="W74511" s="123"/>
      <c r="AC74511" s="123"/>
    </row>
    <row r="74512" spans="5:29" s="2" customFormat="1">
      <c r="E74512" s="120"/>
      <c r="M74512" s="120"/>
      <c r="N74512" s="120"/>
      <c r="U74512" s="121"/>
      <c r="V74512" s="122"/>
      <c r="W74512" s="123"/>
      <c r="AC74512" s="123"/>
    </row>
    <row r="74513" spans="5:29" s="2" customFormat="1">
      <c r="E74513" s="120"/>
      <c r="M74513" s="120"/>
      <c r="N74513" s="120"/>
      <c r="U74513" s="121"/>
      <c r="V74513" s="122"/>
      <c r="W74513" s="123"/>
      <c r="AC74513" s="123"/>
    </row>
    <row r="74514" spans="5:29" s="2" customFormat="1">
      <c r="E74514" s="120"/>
      <c r="M74514" s="120"/>
      <c r="N74514" s="120"/>
      <c r="U74514" s="121"/>
      <c r="V74514" s="122"/>
      <c r="W74514" s="123"/>
      <c r="AC74514" s="123"/>
    </row>
    <row r="74515" spans="5:29" s="2" customFormat="1">
      <c r="E74515" s="120"/>
      <c r="M74515" s="120"/>
      <c r="N74515" s="120"/>
      <c r="U74515" s="121"/>
      <c r="V74515" s="122"/>
      <c r="W74515" s="123"/>
      <c r="AC74515" s="123"/>
    </row>
    <row r="74516" spans="5:29" s="2" customFormat="1">
      <c r="E74516" s="120"/>
      <c r="M74516" s="120"/>
      <c r="N74516" s="120"/>
      <c r="U74516" s="121"/>
      <c r="V74516" s="122"/>
      <c r="W74516" s="123"/>
      <c r="AC74516" s="123"/>
    </row>
    <row r="74517" spans="5:29" s="2" customFormat="1">
      <c r="E74517" s="120"/>
      <c r="M74517" s="120"/>
      <c r="N74517" s="120"/>
      <c r="U74517" s="121"/>
      <c r="V74517" s="122"/>
      <c r="W74517" s="123"/>
      <c r="AC74517" s="123"/>
    </row>
    <row r="74518" spans="5:29" s="2" customFormat="1">
      <c r="E74518" s="120"/>
      <c r="M74518" s="120"/>
      <c r="N74518" s="120"/>
      <c r="U74518" s="121"/>
      <c r="V74518" s="122"/>
      <c r="W74518" s="123"/>
      <c r="AC74518" s="123"/>
    </row>
    <row r="74519" spans="5:29" s="2" customFormat="1">
      <c r="E74519" s="120"/>
      <c r="M74519" s="120"/>
      <c r="N74519" s="120"/>
      <c r="U74519" s="121"/>
      <c r="V74519" s="122"/>
      <c r="W74519" s="123"/>
      <c r="AC74519" s="123"/>
    </row>
    <row r="74520" spans="5:29" s="2" customFormat="1">
      <c r="E74520" s="120"/>
      <c r="M74520" s="120"/>
      <c r="N74520" s="120"/>
      <c r="U74520" s="121"/>
      <c r="V74520" s="122"/>
      <c r="W74520" s="123"/>
      <c r="AC74520" s="123"/>
    </row>
    <row r="74521" spans="5:29" s="2" customFormat="1">
      <c r="E74521" s="120"/>
      <c r="M74521" s="120"/>
      <c r="N74521" s="120"/>
      <c r="U74521" s="121"/>
      <c r="V74521" s="122"/>
      <c r="W74521" s="123"/>
      <c r="AC74521" s="123"/>
    </row>
    <row r="74522" spans="5:29" s="2" customFormat="1">
      <c r="E74522" s="120"/>
      <c r="M74522" s="120"/>
      <c r="N74522" s="120"/>
      <c r="U74522" s="121"/>
      <c r="V74522" s="122"/>
      <c r="W74522" s="123"/>
      <c r="AC74522" s="123"/>
    </row>
    <row r="74523" spans="5:29" s="2" customFormat="1">
      <c r="E74523" s="120"/>
      <c r="M74523" s="120"/>
      <c r="N74523" s="120"/>
      <c r="U74523" s="121"/>
      <c r="V74523" s="122"/>
      <c r="W74523" s="123"/>
      <c r="AC74523" s="123"/>
    </row>
    <row r="74524" spans="5:29" s="2" customFormat="1">
      <c r="E74524" s="120"/>
      <c r="M74524" s="120"/>
      <c r="N74524" s="120"/>
      <c r="U74524" s="121"/>
      <c r="V74524" s="122"/>
      <c r="W74524" s="123"/>
      <c r="AC74524" s="123"/>
    </row>
    <row r="74525" spans="5:29" s="2" customFormat="1">
      <c r="E74525" s="120"/>
      <c r="M74525" s="120"/>
      <c r="N74525" s="120"/>
      <c r="U74525" s="121"/>
      <c r="V74525" s="122"/>
      <c r="W74525" s="123"/>
      <c r="AC74525" s="123"/>
    </row>
    <row r="74526" spans="5:29" s="2" customFormat="1">
      <c r="E74526" s="120"/>
      <c r="M74526" s="120"/>
      <c r="N74526" s="120"/>
      <c r="U74526" s="121"/>
      <c r="V74526" s="122"/>
      <c r="W74526" s="123"/>
      <c r="AC74526" s="123"/>
    </row>
    <row r="74527" spans="5:29" s="2" customFormat="1">
      <c r="E74527" s="120"/>
      <c r="M74527" s="120"/>
      <c r="N74527" s="120"/>
      <c r="U74527" s="121"/>
      <c r="V74527" s="122"/>
      <c r="W74527" s="123"/>
      <c r="AC74527" s="123"/>
    </row>
    <row r="74528" spans="5:29" s="2" customFormat="1">
      <c r="E74528" s="120"/>
      <c r="M74528" s="120"/>
      <c r="N74528" s="120"/>
      <c r="U74528" s="121"/>
      <c r="V74528" s="122"/>
      <c r="W74528" s="123"/>
      <c r="AC74528" s="123"/>
    </row>
    <row r="74529" spans="5:29" s="2" customFormat="1">
      <c r="E74529" s="120"/>
      <c r="M74529" s="120"/>
      <c r="N74529" s="120"/>
      <c r="U74529" s="121"/>
      <c r="V74529" s="122"/>
      <c r="W74529" s="123"/>
      <c r="AC74529" s="123"/>
    </row>
    <row r="74530" spans="5:29" s="2" customFormat="1">
      <c r="E74530" s="120"/>
      <c r="M74530" s="120"/>
      <c r="N74530" s="120"/>
      <c r="U74530" s="121"/>
      <c r="V74530" s="122"/>
      <c r="W74530" s="123"/>
      <c r="AC74530" s="123"/>
    </row>
    <row r="74531" spans="5:29" s="2" customFormat="1">
      <c r="E74531" s="120"/>
      <c r="M74531" s="120"/>
      <c r="N74531" s="120"/>
      <c r="U74531" s="121"/>
      <c r="V74531" s="122"/>
      <c r="W74531" s="123"/>
      <c r="AC74531" s="123"/>
    </row>
    <row r="74532" spans="5:29" s="2" customFormat="1">
      <c r="E74532" s="120"/>
      <c r="M74532" s="120"/>
      <c r="N74532" s="120"/>
      <c r="U74532" s="121"/>
      <c r="V74532" s="122"/>
      <c r="W74532" s="123"/>
      <c r="AC74532" s="123"/>
    </row>
    <row r="74533" spans="5:29" s="2" customFormat="1">
      <c r="E74533" s="120"/>
      <c r="M74533" s="120"/>
      <c r="N74533" s="120"/>
      <c r="U74533" s="121"/>
      <c r="V74533" s="122"/>
      <c r="W74533" s="123"/>
      <c r="AC74533" s="123"/>
    </row>
    <row r="74534" spans="5:29" s="2" customFormat="1">
      <c r="E74534" s="120"/>
      <c r="M74534" s="120"/>
      <c r="N74534" s="120"/>
      <c r="U74534" s="121"/>
      <c r="V74534" s="122"/>
      <c r="W74534" s="123"/>
      <c r="AC74534" s="123"/>
    </row>
    <row r="74535" spans="5:29" s="2" customFormat="1">
      <c r="E74535" s="120"/>
      <c r="M74535" s="120"/>
      <c r="N74535" s="120"/>
      <c r="U74535" s="121"/>
      <c r="V74535" s="122"/>
      <c r="W74535" s="123"/>
      <c r="AC74535" s="123"/>
    </row>
    <row r="74536" spans="5:29" s="2" customFormat="1">
      <c r="E74536" s="120"/>
      <c r="M74536" s="120"/>
      <c r="N74536" s="120"/>
      <c r="U74536" s="121"/>
      <c r="V74536" s="122"/>
      <c r="W74536" s="123"/>
      <c r="AC74536" s="123"/>
    </row>
    <row r="74537" spans="5:29" s="2" customFormat="1">
      <c r="E74537" s="120"/>
      <c r="M74537" s="120"/>
      <c r="N74537" s="120"/>
      <c r="U74537" s="121"/>
      <c r="V74537" s="122"/>
      <c r="W74537" s="123"/>
      <c r="AC74537" s="123"/>
    </row>
    <row r="74538" spans="5:29" s="2" customFormat="1">
      <c r="E74538" s="120"/>
      <c r="M74538" s="120"/>
      <c r="N74538" s="120"/>
      <c r="U74538" s="121"/>
      <c r="V74538" s="122"/>
      <c r="W74538" s="123"/>
      <c r="AC74538" s="123"/>
    </row>
    <row r="74539" spans="5:29" s="2" customFormat="1">
      <c r="E74539" s="120"/>
      <c r="M74539" s="120"/>
      <c r="N74539" s="120"/>
      <c r="U74539" s="121"/>
      <c r="V74539" s="122"/>
      <c r="W74539" s="123"/>
      <c r="AC74539" s="123"/>
    </row>
    <row r="74540" spans="5:29" s="2" customFormat="1">
      <c r="E74540" s="120"/>
      <c r="M74540" s="120"/>
      <c r="N74540" s="120"/>
      <c r="U74540" s="121"/>
      <c r="V74540" s="122"/>
      <c r="W74540" s="123"/>
      <c r="AC74540" s="123"/>
    </row>
    <row r="74541" spans="5:29" s="2" customFormat="1">
      <c r="E74541" s="120"/>
      <c r="M74541" s="120"/>
      <c r="N74541" s="120"/>
      <c r="U74541" s="121"/>
      <c r="V74541" s="122"/>
      <c r="W74541" s="123"/>
      <c r="AC74541" s="123"/>
    </row>
    <row r="74542" spans="5:29" s="2" customFormat="1">
      <c r="E74542" s="120"/>
      <c r="M74542" s="120"/>
      <c r="N74542" s="120"/>
      <c r="U74542" s="121"/>
      <c r="V74542" s="122"/>
      <c r="W74542" s="123"/>
      <c r="AC74542" s="123"/>
    </row>
    <row r="74543" spans="5:29" s="2" customFormat="1">
      <c r="E74543" s="120"/>
      <c r="M74543" s="120"/>
      <c r="N74543" s="120"/>
      <c r="U74543" s="121"/>
      <c r="V74543" s="122"/>
      <c r="W74543" s="123"/>
      <c r="AC74543" s="123"/>
    </row>
    <row r="74544" spans="5:29" s="2" customFormat="1">
      <c r="E74544" s="120"/>
      <c r="M74544" s="120"/>
      <c r="N74544" s="120"/>
      <c r="U74544" s="121"/>
      <c r="V74544" s="122"/>
      <c r="W74544" s="123"/>
      <c r="AC74544" s="123"/>
    </row>
    <row r="74545" spans="5:29" s="2" customFormat="1">
      <c r="E74545" s="120"/>
      <c r="M74545" s="120"/>
      <c r="N74545" s="120"/>
      <c r="U74545" s="121"/>
      <c r="V74545" s="122"/>
      <c r="W74545" s="123"/>
      <c r="AC74545" s="123"/>
    </row>
    <row r="74546" spans="5:29" s="2" customFormat="1">
      <c r="E74546" s="120"/>
      <c r="M74546" s="120"/>
      <c r="N74546" s="120"/>
      <c r="U74546" s="121"/>
      <c r="V74546" s="122"/>
      <c r="W74546" s="123"/>
      <c r="AC74546" s="123"/>
    </row>
    <row r="74547" spans="5:29" s="2" customFormat="1">
      <c r="E74547" s="120"/>
      <c r="M74547" s="120"/>
      <c r="N74547" s="120"/>
      <c r="U74547" s="121"/>
      <c r="V74547" s="122"/>
      <c r="W74547" s="123"/>
      <c r="AC74547" s="123"/>
    </row>
    <row r="74548" spans="5:29" s="2" customFormat="1">
      <c r="E74548" s="120"/>
      <c r="M74548" s="120"/>
      <c r="N74548" s="120"/>
      <c r="U74548" s="121"/>
      <c r="V74548" s="122"/>
      <c r="W74548" s="123"/>
      <c r="AC74548" s="123"/>
    </row>
    <row r="74549" spans="5:29" s="2" customFormat="1">
      <c r="E74549" s="120"/>
      <c r="M74549" s="120"/>
      <c r="N74549" s="120"/>
      <c r="U74549" s="121"/>
      <c r="V74549" s="122"/>
      <c r="W74549" s="123"/>
      <c r="AC74549" s="123"/>
    </row>
    <row r="74550" spans="5:29" s="2" customFormat="1">
      <c r="E74550" s="120"/>
      <c r="M74550" s="120"/>
      <c r="N74550" s="120"/>
      <c r="U74550" s="121"/>
      <c r="V74550" s="122"/>
      <c r="W74550" s="123"/>
      <c r="AC74550" s="123"/>
    </row>
    <row r="74551" spans="5:29" s="2" customFormat="1">
      <c r="E74551" s="120"/>
      <c r="M74551" s="120"/>
      <c r="N74551" s="120"/>
      <c r="U74551" s="121"/>
      <c r="V74551" s="122"/>
      <c r="W74551" s="123"/>
      <c r="AC74551" s="123"/>
    </row>
    <row r="74552" spans="5:29" s="2" customFormat="1">
      <c r="E74552" s="120"/>
      <c r="M74552" s="120"/>
      <c r="N74552" s="120"/>
      <c r="U74552" s="121"/>
      <c r="V74552" s="122"/>
      <c r="W74552" s="123"/>
      <c r="AC74552" s="123"/>
    </row>
    <row r="74553" spans="5:29" s="2" customFormat="1">
      <c r="E74553" s="120"/>
      <c r="M74553" s="120"/>
      <c r="N74553" s="120"/>
      <c r="U74553" s="121"/>
      <c r="V74553" s="122"/>
      <c r="W74553" s="123"/>
      <c r="AC74553" s="123"/>
    </row>
    <row r="74554" spans="5:29" s="2" customFormat="1">
      <c r="E74554" s="120"/>
      <c r="M74554" s="120"/>
      <c r="N74554" s="120"/>
      <c r="U74554" s="121"/>
      <c r="V74554" s="122"/>
      <c r="W74554" s="123"/>
      <c r="AC74554" s="123"/>
    </row>
    <row r="74555" spans="5:29" s="2" customFormat="1">
      <c r="E74555" s="120"/>
      <c r="M74555" s="120"/>
      <c r="N74555" s="120"/>
      <c r="U74555" s="121"/>
      <c r="V74555" s="122"/>
      <c r="W74555" s="123"/>
      <c r="AC74555" s="123"/>
    </row>
    <row r="74556" spans="5:29" s="2" customFormat="1">
      <c r="E74556" s="120"/>
      <c r="M74556" s="120"/>
      <c r="N74556" s="120"/>
      <c r="U74556" s="121"/>
      <c r="V74556" s="122"/>
      <c r="W74556" s="123"/>
      <c r="AC74556" s="123"/>
    </row>
    <row r="74557" spans="5:29" s="2" customFormat="1">
      <c r="E74557" s="120"/>
      <c r="M74557" s="120"/>
      <c r="N74557" s="120"/>
      <c r="U74557" s="121"/>
      <c r="V74557" s="122"/>
      <c r="W74557" s="123"/>
      <c r="AC74557" s="123"/>
    </row>
    <row r="74558" spans="5:29" s="2" customFormat="1">
      <c r="E74558" s="120"/>
      <c r="M74558" s="120"/>
      <c r="N74558" s="120"/>
      <c r="U74558" s="121"/>
      <c r="V74558" s="122"/>
      <c r="W74558" s="123"/>
      <c r="AC74558" s="123"/>
    </row>
    <row r="74559" spans="5:29" s="2" customFormat="1">
      <c r="E74559" s="120"/>
      <c r="M74559" s="120"/>
      <c r="N74559" s="120"/>
      <c r="U74559" s="121"/>
      <c r="V74559" s="122"/>
      <c r="W74559" s="123"/>
      <c r="AC74559" s="123"/>
    </row>
    <row r="74560" spans="5:29" s="2" customFormat="1">
      <c r="E74560" s="120"/>
      <c r="M74560" s="120"/>
      <c r="N74560" s="120"/>
      <c r="U74560" s="121"/>
      <c r="V74560" s="122"/>
      <c r="W74560" s="123"/>
      <c r="AC74560" s="123"/>
    </row>
    <row r="74561" spans="5:29" s="2" customFormat="1">
      <c r="E74561" s="120"/>
      <c r="M74561" s="120"/>
      <c r="N74561" s="120"/>
      <c r="U74561" s="121"/>
      <c r="V74561" s="122"/>
      <c r="W74561" s="123"/>
      <c r="AC74561" s="123"/>
    </row>
    <row r="74562" spans="5:29" s="2" customFormat="1">
      <c r="E74562" s="120"/>
      <c r="M74562" s="120"/>
      <c r="N74562" s="120"/>
      <c r="U74562" s="121"/>
      <c r="V74562" s="122"/>
      <c r="W74562" s="123"/>
      <c r="AC74562" s="123"/>
    </row>
    <row r="74563" spans="5:29" s="2" customFormat="1">
      <c r="E74563" s="120"/>
      <c r="M74563" s="120"/>
      <c r="N74563" s="120"/>
      <c r="U74563" s="121"/>
      <c r="V74563" s="122"/>
      <c r="W74563" s="123"/>
      <c r="AC74563" s="123"/>
    </row>
    <row r="74564" spans="5:29" s="2" customFormat="1">
      <c r="E74564" s="120"/>
      <c r="M74564" s="120"/>
      <c r="N74564" s="120"/>
      <c r="U74564" s="121"/>
      <c r="V74564" s="122"/>
      <c r="W74564" s="123"/>
      <c r="AC74564" s="123"/>
    </row>
    <row r="74565" spans="5:29" s="2" customFormat="1">
      <c r="E74565" s="120"/>
      <c r="M74565" s="120"/>
      <c r="N74565" s="120"/>
      <c r="U74565" s="121"/>
      <c r="V74565" s="122"/>
      <c r="W74565" s="123"/>
      <c r="AC74565" s="123"/>
    </row>
    <row r="74566" spans="5:29" s="2" customFormat="1">
      <c r="E74566" s="120"/>
      <c r="M74566" s="120"/>
      <c r="N74566" s="120"/>
      <c r="U74566" s="121"/>
      <c r="V74566" s="122"/>
      <c r="W74566" s="123"/>
      <c r="AC74566" s="123"/>
    </row>
    <row r="74567" spans="5:29" s="2" customFormat="1">
      <c r="E74567" s="120"/>
      <c r="M74567" s="120"/>
      <c r="N74567" s="120"/>
      <c r="U74567" s="121"/>
      <c r="V74567" s="122"/>
      <c r="W74567" s="123"/>
      <c r="AC74567" s="123"/>
    </row>
    <row r="74568" spans="5:29" s="2" customFormat="1">
      <c r="E74568" s="120"/>
      <c r="M74568" s="120"/>
      <c r="N74568" s="120"/>
      <c r="U74568" s="121"/>
      <c r="V74568" s="122"/>
      <c r="W74568" s="123"/>
      <c r="AC74568" s="123"/>
    </row>
    <row r="74569" spans="5:29" s="2" customFormat="1">
      <c r="E74569" s="120"/>
      <c r="M74569" s="120"/>
      <c r="N74569" s="120"/>
      <c r="U74569" s="121"/>
      <c r="V74569" s="122"/>
      <c r="W74569" s="123"/>
      <c r="AC74569" s="123"/>
    </row>
    <row r="74570" spans="5:29" s="2" customFormat="1">
      <c r="E74570" s="120"/>
      <c r="M74570" s="120"/>
      <c r="N74570" s="120"/>
      <c r="U74570" s="121"/>
      <c r="V74570" s="122"/>
      <c r="W74570" s="123"/>
      <c r="AC74570" s="123"/>
    </row>
    <row r="74571" spans="5:29" s="2" customFormat="1">
      <c r="E74571" s="120"/>
      <c r="M74571" s="120"/>
      <c r="N74571" s="120"/>
      <c r="U74571" s="121"/>
      <c r="V74571" s="122"/>
      <c r="W74571" s="123"/>
      <c r="AC74571" s="123"/>
    </row>
    <row r="74572" spans="5:29" s="2" customFormat="1">
      <c r="E74572" s="120"/>
      <c r="M74572" s="120"/>
      <c r="N74572" s="120"/>
      <c r="U74572" s="121"/>
      <c r="V74572" s="122"/>
      <c r="W74572" s="123"/>
      <c r="AC74572" s="123"/>
    </row>
    <row r="74573" spans="5:29" s="2" customFormat="1">
      <c r="E74573" s="120"/>
      <c r="M74573" s="120"/>
      <c r="N74573" s="120"/>
      <c r="U74573" s="121"/>
      <c r="V74573" s="122"/>
      <c r="W74573" s="123"/>
      <c r="AC74573" s="123"/>
    </row>
    <row r="74574" spans="5:29" s="2" customFormat="1">
      <c r="E74574" s="120"/>
      <c r="M74574" s="120"/>
      <c r="N74574" s="120"/>
      <c r="U74574" s="121"/>
      <c r="V74574" s="122"/>
      <c r="W74574" s="123"/>
      <c r="AC74574" s="123"/>
    </row>
    <row r="74575" spans="5:29" s="2" customFormat="1">
      <c r="E74575" s="120"/>
      <c r="M74575" s="120"/>
      <c r="N74575" s="120"/>
      <c r="U74575" s="121"/>
      <c r="V74575" s="122"/>
      <c r="W74575" s="123"/>
      <c r="AC74575" s="123"/>
    </row>
    <row r="74576" spans="5:29" s="2" customFormat="1">
      <c r="E74576" s="120"/>
      <c r="M74576" s="120"/>
      <c r="N74576" s="120"/>
      <c r="U74576" s="121"/>
      <c r="V74576" s="122"/>
      <c r="W74576" s="123"/>
      <c r="AC74576" s="123"/>
    </row>
    <row r="74577" spans="5:29" s="2" customFormat="1">
      <c r="E74577" s="120"/>
      <c r="M74577" s="120"/>
      <c r="N74577" s="120"/>
      <c r="U74577" s="121"/>
      <c r="V74577" s="122"/>
      <c r="W74577" s="123"/>
      <c r="AC74577" s="123"/>
    </row>
    <row r="74578" spans="5:29" s="2" customFormat="1">
      <c r="E74578" s="120"/>
      <c r="M74578" s="120"/>
      <c r="N74578" s="120"/>
      <c r="U74578" s="121"/>
      <c r="V74578" s="122"/>
      <c r="W74578" s="123"/>
      <c r="AC74578" s="123"/>
    </row>
    <row r="74579" spans="5:29" s="2" customFormat="1">
      <c r="E74579" s="120"/>
      <c r="M74579" s="120"/>
      <c r="N74579" s="120"/>
      <c r="U74579" s="121"/>
      <c r="V74579" s="122"/>
      <c r="W74579" s="123"/>
      <c r="AC74579" s="123"/>
    </row>
    <row r="74580" spans="5:29" s="2" customFormat="1">
      <c r="E74580" s="120"/>
      <c r="M74580" s="120"/>
      <c r="N74580" s="120"/>
      <c r="U74580" s="121"/>
      <c r="V74580" s="122"/>
      <c r="W74580" s="123"/>
      <c r="AC74580" s="123"/>
    </row>
    <row r="74581" spans="5:29" s="2" customFormat="1">
      <c r="E74581" s="120"/>
      <c r="M74581" s="120"/>
      <c r="N74581" s="120"/>
      <c r="U74581" s="121"/>
      <c r="V74581" s="122"/>
      <c r="W74581" s="123"/>
      <c r="AC74581" s="123"/>
    </row>
    <row r="74582" spans="5:29" s="2" customFormat="1">
      <c r="E74582" s="120"/>
      <c r="M74582" s="120"/>
      <c r="N74582" s="120"/>
      <c r="U74582" s="121"/>
      <c r="V74582" s="122"/>
      <c r="W74582" s="123"/>
      <c r="AC74582" s="123"/>
    </row>
    <row r="74583" spans="5:29" s="2" customFormat="1">
      <c r="E74583" s="120"/>
      <c r="M74583" s="120"/>
      <c r="N74583" s="120"/>
      <c r="U74583" s="121"/>
      <c r="V74583" s="122"/>
      <c r="W74583" s="123"/>
      <c r="AC74583" s="123"/>
    </row>
    <row r="74584" spans="5:29" s="2" customFormat="1">
      <c r="E74584" s="120"/>
      <c r="M74584" s="120"/>
      <c r="N74584" s="120"/>
      <c r="U74584" s="121"/>
      <c r="V74584" s="122"/>
      <c r="W74584" s="123"/>
      <c r="AC74584" s="123"/>
    </row>
    <row r="74585" spans="5:29" s="2" customFormat="1">
      <c r="E74585" s="120"/>
      <c r="M74585" s="120"/>
      <c r="N74585" s="120"/>
      <c r="U74585" s="121"/>
      <c r="V74585" s="122"/>
      <c r="W74585" s="123"/>
      <c r="AC74585" s="123"/>
    </row>
    <row r="74586" spans="5:29" s="2" customFormat="1">
      <c r="E74586" s="120"/>
      <c r="M74586" s="120"/>
      <c r="N74586" s="120"/>
      <c r="U74586" s="121"/>
      <c r="V74586" s="122"/>
      <c r="W74586" s="123"/>
      <c r="AC74586" s="123"/>
    </row>
    <row r="74587" spans="5:29" s="2" customFormat="1">
      <c r="E74587" s="120"/>
      <c r="M74587" s="120"/>
      <c r="N74587" s="120"/>
      <c r="U74587" s="121"/>
      <c r="V74587" s="122"/>
      <c r="W74587" s="123"/>
      <c r="AC74587" s="123"/>
    </row>
    <row r="74588" spans="5:29" s="2" customFormat="1">
      <c r="E74588" s="120"/>
      <c r="M74588" s="120"/>
      <c r="N74588" s="120"/>
      <c r="U74588" s="121"/>
      <c r="V74588" s="122"/>
      <c r="W74588" s="123"/>
      <c r="AC74588" s="123"/>
    </row>
    <row r="74589" spans="5:29" s="2" customFormat="1">
      <c r="E74589" s="120"/>
      <c r="M74589" s="120"/>
      <c r="N74589" s="120"/>
      <c r="U74589" s="121"/>
      <c r="V74589" s="122"/>
      <c r="W74589" s="123"/>
      <c r="AC74589" s="123"/>
    </row>
    <row r="74590" spans="5:29" s="2" customFormat="1">
      <c r="E74590" s="120"/>
      <c r="M74590" s="120"/>
      <c r="N74590" s="120"/>
      <c r="U74590" s="121"/>
      <c r="V74590" s="122"/>
      <c r="W74590" s="123"/>
      <c r="AC74590" s="123"/>
    </row>
    <row r="74591" spans="5:29" s="2" customFormat="1">
      <c r="E74591" s="120"/>
      <c r="M74591" s="120"/>
      <c r="N74591" s="120"/>
      <c r="U74591" s="121"/>
      <c r="V74591" s="122"/>
      <c r="W74591" s="123"/>
      <c r="AC74591" s="123"/>
    </row>
    <row r="74592" spans="5:29" s="2" customFormat="1">
      <c r="E74592" s="120"/>
      <c r="M74592" s="120"/>
      <c r="N74592" s="120"/>
      <c r="U74592" s="121"/>
      <c r="V74592" s="122"/>
      <c r="W74592" s="123"/>
      <c r="AC74592" s="123"/>
    </row>
    <row r="74593" spans="5:29" s="2" customFormat="1">
      <c r="E74593" s="120"/>
      <c r="M74593" s="120"/>
      <c r="N74593" s="120"/>
      <c r="U74593" s="121"/>
      <c r="V74593" s="122"/>
      <c r="W74593" s="123"/>
      <c r="AC74593" s="123"/>
    </row>
    <row r="74594" spans="5:29" s="2" customFormat="1">
      <c r="E74594" s="120"/>
      <c r="M74594" s="120"/>
      <c r="N74594" s="120"/>
      <c r="U74594" s="121"/>
      <c r="V74594" s="122"/>
      <c r="W74594" s="123"/>
      <c r="AC74594" s="123"/>
    </row>
    <row r="74595" spans="5:29" s="2" customFormat="1">
      <c r="E74595" s="120"/>
      <c r="M74595" s="120"/>
      <c r="N74595" s="120"/>
      <c r="U74595" s="121"/>
      <c r="V74595" s="122"/>
      <c r="W74595" s="123"/>
      <c r="AC74595" s="123"/>
    </row>
    <row r="74596" spans="5:29" s="2" customFormat="1">
      <c r="E74596" s="120"/>
      <c r="M74596" s="120"/>
      <c r="N74596" s="120"/>
      <c r="U74596" s="121"/>
      <c r="V74596" s="122"/>
      <c r="W74596" s="123"/>
      <c r="AC74596" s="123"/>
    </row>
    <row r="74597" spans="5:29" s="2" customFormat="1">
      <c r="E74597" s="120"/>
      <c r="M74597" s="120"/>
      <c r="N74597" s="120"/>
      <c r="U74597" s="121"/>
      <c r="V74597" s="122"/>
      <c r="W74597" s="123"/>
      <c r="AC74597" s="123"/>
    </row>
    <row r="74598" spans="5:29" s="2" customFormat="1">
      <c r="E74598" s="120"/>
      <c r="M74598" s="120"/>
      <c r="N74598" s="120"/>
      <c r="U74598" s="121"/>
      <c r="V74598" s="122"/>
      <c r="W74598" s="123"/>
      <c r="AC74598" s="123"/>
    </row>
    <row r="74599" spans="5:29" s="2" customFormat="1">
      <c r="E74599" s="120"/>
      <c r="M74599" s="120"/>
      <c r="N74599" s="120"/>
      <c r="U74599" s="121"/>
      <c r="V74599" s="122"/>
      <c r="W74599" s="123"/>
      <c r="AC74599" s="123"/>
    </row>
    <row r="74600" spans="5:29" s="2" customFormat="1">
      <c r="E74600" s="120"/>
      <c r="M74600" s="120"/>
      <c r="N74600" s="120"/>
      <c r="U74600" s="121"/>
      <c r="V74600" s="122"/>
      <c r="W74600" s="123"/>
      <c r="AC74600" s="123"/>
    </row>
    <row r="74601" spans="5:29" s="2" customFormat="1">
      <c r="E74601" s="120"/>
      <c r="M74601" s="120"/>
      <c r="N74601" s="120"/>
      <c r="U74601" s="121"/>
      <c r="V74601" s="122"/>
      <c r="W74601" s="123"/>
      <c r="AC74601" s="123"/>
    </row>
    <row r="74602" spans="5:29" s="2" customFormat="1">
      <c r="E74602" s="120"/>
      <c r="M74602" s="120"/>
      <c r="N74602" s="120"/>
      <c r="U74602" s="121"/>
      <c r="V74602" s="122"/>
      <c r="W74602" s="123"/>
      <c r="AC74602" s="123"/>
    </row>
    <row r="74603" spans="5:29" s="2" customFormat="1">
      <c r="E74603" s="120"/>
      <c r="M74603" s="120"/>
      <c r="N74603" s="120"/>
      <c r="U74603" s="121"/>
      <c r="V74603" s="122"/>
      <c r="W74603" s="123"/>
      <c r="AC74603" s="123"/>
    </row>
    <row r="74604" spans="5:29" s="2" customFormat="1">
      <c r="E74604" s="120"/>
      <c r="M74604" s="120"/>
      <c r="N74604" s="120"/>
      <c r="U74604" s="121"/>
      <c r="V74604" s="122"/>
      <c r="W74604" s="123"/>
      <c r="AC74604" s="123"/>
    </row>
    <row r="74605" spans="5:29" s="2" customFormat="1">
      <c r="E74605" s="120"/>
      <c r="M74605" s="120"/>
      <c r="N74605" s="120"/>
      <c r="U74605" s="121"/>
      <c r="V74605" s="122"/>
      <c r="W74605" s="123"/>
      <c r="AC74605" s="123"/>
    </row>
    <row r="74606" spans="5:29" s="2" customFormat="1">
      <c r="E74606" s="120"/>
      <c r="M74606" s="120"/>
      <c r="N74606" s="120"/>
      <c r="U74606" s="121"/>
      <c r="V74606" s="122"/>
      <c r="W74606" s="123"/>
      <c r="AC74606" s="123"/>
    </row>
    <row r="74607" spans="5:29" s="2" customFormat="1">
      <c r="E74607" s="120"/>
      <c r="M74607" s="120"/>
      <c r="N74607" s="120"/>
      <c r="U74607" s="121"/>
      <c r="V74607" s="122"/>
      <c r="W74607" s="123"/>
      <c r="AC74607" s="123"/>
    </row>
    <row r="74608" spans="5:29" s="2" customFormat="1">
      <c r="E74608" s="120"/>
      <c r="M74608" s="120"/>
      <c r="N74608" s="120"/>
      <c r="U74608" s="121"/>
      <c r="V74608" s="122"/>
      <c r="W74608" s="123"/>
      <c r="AC74608" s="123"/>
    </row>
    <row r="74609" spans="5:29" s="2" customFormat="1">
      <c r="E74609" s="120"/>
      <c r="M74609" s="120"/>
      <c r="N74609" s="120"/>
      <c r="U74609" s="121"/>
      <c r="V74609" s="122"/>
      <c r="W74609" s="123"/>
      <c r="AC74609" s="123"/>
    </row>
    <row r="74610" spans="5:29" s="2" customFormat="1">
      <c r="E74610" s="120"/>
      <c r="M74610" s="120"/>
      <c r="N74610" s="120"/>
      <c r="U74610" s="121"/>
      <c r="V74610" s="122"/>
      <c r="W74610" s="123"/>
      <c r="AC74610" s="123"/>
    </row>
    <row r="74611" spans="5:29" s="2" customFormat="1">
      <c r="E74611" s="120"/>
      <c r="M74611" s="120"/>
      <c r="N74611" s="120"/>
      <c r="U74611" s="121"/>
      <c r="V74611" s="122"/>
      <c r="W74611" s="123"/>
      <c r="AC74611" s="123"/>
    </row>
    <row r="74612" spans="5:29" s="2" customFormat="1">
      <c r="E74612" s="120"/>
      <c r="M74612" s="120"/>
      <c r="N74612" s="120"/>
      <c r="U74612" s="121"/>
      <c r="V74612" s="122"/>
      <c r="W74612" s="123"/>
      <c r="AC74612" s="123"/>
    </row>
    <row r="74613" spans="5:29" s="2" customFormat="1">
      <c r="E74613" s="120"/>
      <c r="M74613" s="120"/>
      <c r="N74613" s="120"/>
      <c r="U74613" s="121"/>
      <c r="V74613" s="122"/>
      <c r="W74613" s="123"/>
      <c r="AC74613" s="123"/>
    </row>
    <row r="74614" spans="5:29" s="2" customFormat="1">
      <c r="E74614" s="120"/>
      <c r="M74614" s="120"/>
      <c r="N74614" s="120"/>
      <c r="U74614" s="121"/>
      <c r="V74614" s="122"/>
      <c r="W74614" s="123"/>
      <c r="AC74614" s="123"/>
    </row>
    <row r="74615" spans="5:29" s="2" customFormat="1">
      <c r="E74615" s="120"/>
      <c r="M74615" s="120"/>
      <c r="N74615" s="120"/>
      <c r="U74615" s="121"/>
      <c r="V74615" s="122"/>
      <c r="W74615" s="123"/>
      <c r="AC74615" s="123"/>
    </row>
    <row r="74616" spans="5:29" s="2" customFormat="1">
      <c r="E74616" s="120"/>
      <c r="M74616" s="120"/>
      <c r="N74616" s="120"/>
      <c r="U74616" s="121"/>
      <c r="V74616" s="122"/>
      <c r="W74616" s="123"/>
      <c r="AC74616" s="123"/>
    </row>
    <row r="74617" spans="5:29" s="2" customFormat="1">
      <c r="E74617" s="120"/>
      <c r="M74617" s="120"/>
      <c r="N74617" s="120"/>
      <c r="U74617" s="121"/>
      <c r="V74617" s="122"/>
      <c r="W74617" s="123"/>
      <c r="AC74617" s="123"/>
    </row>
    <row r="74618" spans="5:29" s="2" customFormat="1">
      <c r="E74618" s="120"/>
      <c r="M74618" s="120"/>
      <c r="N74618" s="120"/>
      <c r="U74618" s="121"/>
      <c r="V74618" s="122"/>
      <c r="W74618" s="123"/>
      <c r="AC74618" s="123"/>
    </row>
    <row r="74619" spans="5:29" s="2" customFormat="1">
      <c r="E74619" s="120"/>
      <c r="M74619" s="120"/>
      <c r="N74619" s="120"/>
      <c r="U74619" s="121"/>
      <c r="V74619" s="122"/>
      <c r="W74619" s="123"/>
      <c r="AC74619" s="123"/>
    </row>
    <row r="74620" spans="5:29" s="2" customFormat="1">
      <c r="E74620" s="120"/>
      <c r="M74620" s="120"/>
      <c r="N74620" s="120"/>
      <c r="U74620" s="121"/>
      <c r="V74620" s="122"/>
      <c r="W74620" s="123"/>
      <c r="AC74620" s="123"/>
    </row>
    <row r="74621" spans="5:29" s="2" customFormat="1">
      <c r="E74621" s="120"/>
      <c r="M74621" s="120"/>
      <c r="N74621" s="120"/>
      <c r="U74621" s="121"/>
      <c r="V74621" s="122"/>
      <c r="W74621" s="123"/>
      <c r="AC74621" s="123"/>
    </row>
    <row r="74622" spans="5:29" s="2" customFormat="1">
      <c r="E74622" s="120"/>
      <c r="M74622" s="120"/>
      <c r="N74622" s="120"/>
      <c r="U74622" s="121"/>
      <c r="V74622" s="122"/>
      <c r="W74622" s="123"/>
      <c r="AC74622" s="123"/>
    </row>
    <row r="74623" spans="5:29" s="2" customFormat="1">
      <c r="E74623" s="120"/>
      <c r="M74623" s="120"/>
      <c r="N74623" s="120"/>
      <c r="U74623" s="121"/>
      <c r="V74623" s="122"/>
      <c r="W74623" s="123"/>
      <c r="AC74623" s="123"/>
    </row>
    <row r="74624" spans="5:29" s="2" customFormat="1">
      <c r="E74624" s="120"/>
      <c r="M74624" s="120"/>
      <c r="N74624" s="120"/>
      <c r="U74624" s="121"/>
      <c r="V74624" s="122"/>
      <c r="W74624" s="123"/>
      <c r="AC74624" s="123"/>
    </row>
    <row r="74625" spans="5:29" s="2" customFormat="1">
      <c r="E74625" s="120"/>
      <c r="M74625" s="120"/>
      <c r="N74625" s="120"/>
      <c r="U74625" s="121"/>
      <c r="V74625" s="122"/>
      <c r="W74625" s="123"/>
      <c r="AC74625" s="123"/>
    </row>
    <row r="74626" spans="5:29" s="2" customFormat="1">
      <c r="E74626" s="120"/>
      <c r="M74626" s="120"/>
      <c r="N74626" s="120"/>
      <c r="U74626" s="121"/>
      <c r="V74626" s="122"/>
      <c r="W74626" s="123"/>
      <c r="AC74626" s="123"/>
    </row>
    <row r="74627" spans="5:29" s="2" customFormat="1">
      <c r="E74627" s="120"/>
      <c r="M74627" s="120"/>
      <c r="N74627" s="120"/>
      <c r="U74627" s="121"/>
      <c r="V74627" s="122"/>
      <c r="W74627" s="123"/>
      <c r="AC74627" s="123"/>
    </row>
    <row r="74628" spans="5:29" s="2" customFormat="1">
      <c r="E74628" s="120"/>
      <c r="M74628" s="120"/>
      <c r="N74628" s="120"/>
      <c r="U74628" s="121"/>
      <c r="V74628" s="122"/>
      <c r="W74628" s="123"/>
      <c r="AC74628" s="123"/>
    </row>
    <row r="74629" spans="5:29" s="2" customFormat="1">
      <c r="E74629" s="120"/>
      <c r="M74629" s="120"/>
      <c r="N74629" s="120"/>
      <c r="U74629" s="121"/>
      <c r="V74629" s="122"/>
      <c r="W74629" s="123"/>
      <c r="AC74629" s="123"/>
    </row>
    <row r="74630" spans="5:29" s="2" customFormat="1">
      <c r="E74630" s="120"/>
      <c r="M74630" s="120"/>
      <c r="N74630" s="120"/>
      <c r="U74630" s="121"/>
      <c r="V74630" s="122"/>
      <c r="W74630" s="123"/>
      <c r="AC74630" s="123"/>
    </row>
    <row r="74631" spans="5:29" s="2" customFormat="1">
      <c r="E74631" s="120"/>
      <c r="M74631" s="120"/>
      <c r="N74631" s="120"/>
      <c r="U74631" s="121"/>
      <c r="V74631" s="122"/>
      <c r="W74631" s="123"/>
      <c r="AC74631" s="123"/>
    </row>
    <row r="74632" spans="5:29" s="2" customFormat="1">
      <c r="E74632" s="120"/>
      <c r="M74632" s="120"/>
      <c r="N74632" s="120"/>
      <c r="U74632" s="121"/>
      <c r="V74632" s="122"/>
      <c r="W74632" s="123"/>
      <c r="AC74632" s="123"/>
    </row>
    <row r="74633" spans="5:29" s="2" customFormat="1">
      <c r="E74633" s="120"/>
      <c r="M74633" s="120"/>
      <c r="N74633" s="120"/>
      <c r="U74633" s="121"/>
      <c r="V74633" s="122"/>
      <c r="W74633" s="123"/>
      <c r="AC74633" s="123"/>
    </row>
    <row r="74634" spans="5:29" s="2" customFormat="1">
      <c r="E74634" s="120"/>
      <c r="M74634" s="120"/>
      <c r="N74634" s="120"/>
      <c r="U74634" s="121"/>
      <c r="V74634" s="122"/>
      <c r="W74634" s="123"/>
      <c r="AC74634" s="123"/>
    </row>
    <row r="74635" spans="5:29" s="2" customFormat="1">
      <c r="E74635" s="120"/>
      <c r="M74635" s="120"/>
      <c r="N74635" s="120"/>
      <c r="U74635" s="121"/>
      <c r="V74635" s="122"/>
      <c r="W74635" s="123"/>
      <c r="AC74635" s="123"/>
    </row>
    <row r="74636" spans="5:29" s="2" customFormat="1">
      <c r="E74636" s="120"/>
      <c r="M74636" s="120"/>
      <c r="N74636" s="120"/>
      <c r="U74636" s="121"/>
      <c r="V74636" s="122"/>
      <c r="W74636" s="123"/>
      <c r="AC74636" s="123"/>
    </row>
    <row r="74637" spans="5:29" s="2" customFormat="1">
      <c r="E74637" s="120"/>
      <c r="M74637" s="120"/>
      <c r="N74637" s="120"/>
      <c r="U74637" s="121"/>
      <c r="V74637" s="122"/>
      <c r="W74637" s="123"/>
      <c r="AC74637" s="123"/>
    </row>
    <row r="74638" spans="5:29" s="2" customFormat="1">
      <c r="E74638" s="120"/>
      <c r="M74638" s="120"/>
      <c r="N74638" s="120"/>
      <c r="U74638" s="121"/>
      <c r="V74638" s="122"/>
      <c r="W74638" s="123"/>
      <c r="AC74638" s="123"/>
    </row>
    <row r="74639" spans="5:29" s="2" customFormat="1">
      <c r="E74639" s="120"/>
      <c r="M74639" s="120"/>
      <c r="N74639" s="120"/>
      <c r="U74639" s="121"/>
      <c r="V74639" s="122"/>
      <c r="W74639" s="123"/>
      <c r="AC74639" s="123"/>
    </row>
    <row r="74640" spans="5:29" s="2" customFormat="1">
      <c r="E74640" s="120"/>
      <c r="M74640" s="120"/>
      <c r="N74640" s="120"/>
      <c r="U74640" s="121"/>
      <c r="V74640" s="122"/>
      <c r="W74640" s="123"/>
      <c r="AC74640" s="123"/>
    </row>
    <row r="74641" spans="5:29" s="2" customFormat="1">
      <c r="E74641" s="120"/>
      <c r="M74641" s="120"/>
      <c r="N74641" s="120"/>
      <c r="U74641" s="121"/>
      <c r="V74641" s="122"/>
      <c r="W74641" s="123"/>
      <c r="AC74641" s="123"/>
    </row>
    <row r="74642" spans="5:29" s="2" customFormat="1">
      <c r="E74642" s="120"/>
      <c r="M74642" s="120"/>
      <c r="N74642" s="120"/>
      <c r="U74642" s="121"/>
      <c r="V74642" s="122"/>
      <c r="W74642" s="123"/>
      <c r="AC74642" s="123"/>
    </row>
    <row r="74643" spans="5:29" s="2" customFormat="1">
      <c r="E74643" s="120"/>
      <c r="M74643" s="120"/>
      <c r="N74643" s="120"/>
      <c r="U74643" s="121"/>
      <c r="V74643" s="122"/>
      <c r="W74643" s="123"/>
      <c r="AC74643" s="123"/>
    </row>
    <row r="74644" spans="5:29" s="2" customFormat="1">
      <c r="E74644" s="120"/>
      <c r="M74644" s="120"/>
      <c r="N74644" s="120"/>
      <c r="U74644" s="121"/>
      <c r="V74644" s="122"/>
      <c r="W74644" s="123"/>
      <c r="AC74644" s="123"/>
    </row>
    <row r="74645" spans="5:29" s="2" customFormat="1">
      <c r="E74645" s="120"/>
      <c r="M74645" s="120"/>
      <c r="N74645" s="120"/>
      <c r="U74645" s="121"/>
      <c r="V74645" s="122"/>
      <c r="W74645" s="123"/>
      <c r="AC74645" s="123"/>
    </row>
    <row r="74646" spans="5:29" s="2" customFormat="1">
      <c r="E74646" s="120"/>
      <c r="M74646" s="120"/>
      <c r="N74646" s="120"/>
      <c r="U74646" s="121"/>
      <c r="V74646" s="122"/>
      <c r="W74646" s="123"/>
      <c r="AC74646" s="123"/>
    </row>
    <row r="74647" spans="5:29" s="2" customFormat="1">
      <c r="E74647" s="120"/>
      <c r="M74647" s="120"/>
      <c r="N74647" s="120"/>
      <c r="U74647" s="121"/>
      <c r="V74647" s="122"/>
      <c r="W74647" s="123"/>
      <c r="AC74647" s="123"/>
    </row>
    <row r="74648" spans="5:29" s="2" customFormat="1">
      <c r="E74648" s="120"/>
      <c r="M74648" s="120"/>
      <c r="N74648" s="120"/>
      <c r="U74648" s="121"/>
      <c r="V74648" s="122"/>
      <c r="W74648" s="123"/>
      <c r="AC74648" s="123"/>
    </row>
    <row r="74649" spans="5:29" s="2" customFormat="1">
      <c r="E74649" s="120"/>
      <c r="M74649" s="120"/>
      <c r="N74649" s="120"/>
      <c r="U74649" s="121"/>
      <c r="V74649" s="122"/>
      <c r="W74649" s="123"/>
      <c r="AC74649" s="123"/>
    </row>
    <row r="74650" spans="5:29" s="2" customFormat="1">
      <c r="E74650" s="120"/>
      <c r="M74650" s="120"/>
      <c r="N74650" s="120"/>
      <c r="U74650" s="121"/>
      <c r="V74650" s="122"/>
      <c r="W74650" s="123"/>
      <c r="AC74650" s="123"/>
    </row>
    <row r="74651" spans="5:29" s="2" customFormat="1">
      <c r="E74651" s="120"/>
      <c r="M74651" s="120"/>
      <c r="N74651" s="120"/>
      <c r="U74651" s="121"/>
      <c r="V74651" s="122"/>
      <c r="W74651" s="123"/>
      <c r="AC74651" s="123"/>
    </row>
    <row r="74652" spans="5:29" s="2" customFormat="1">
      <c r="E74652" s="120"/>
      <c r="M74652" s="120"/>
      <c r="N74652" s="120"/>
      <c r="U74652" s="121"/>
      <c r="V74652" s="122"/>
      <c r="W74652" s="123"/>
      <c r="AC74652" s="123"/>
    </row>
    <row r="74653" spans="5:29" s="2" customFormat="1">
      <c r="E74653" s="120"/>
      <c r="M74653" s="120"/>
      <c r="N74653" s="120"/>
      <c r="U74653" s="121"/>
      <c r="V74653" s="122"/>
      <c r="W74653" s="123"/>
      <c r="AC74653" s="123"/>
    </row>
    <row r="74654" spans="5:29" s="2" customFormat="1">
      <c r="E74654" s="120"/>
      <c r="M74654" s="120"/>
      <c r="N74654" s="120"/>
      <c r="U74654" s="121"/>
      <c r="V74654" s="122"/>
      <c r="W74654" s="123"/>
      <c r="AC74654" s="123"/>
    </row>
    <row r="74655" spans="5:29" s="2" customFormat="1">
      <c r="E74655" s="120"/>
      <c r="M74655" s="120"/>
      <c r="N74655" s="120"/>
      <c r="U74655" s="121"/>
      <c r="V74655" s="122"/>
      <c r="W74655" s="123"/>
      <c r="AC74655" s="123"/>
    </row>
    <row r="74656" spans="5:29" s="2" customFormat="1">
      <c r="E74656" s="120"/>
      <c r="M74656" s="120"/>
      <c r="N74656" s="120"/>
      <c r="U74656" s="121"/>
      <c r="V74656" s="122"/>
      <c r="W74656" s="123"/>
      <c r="AC74656" s="123"/>
    </row>
    <row r="74657" spans="5:29" s="2" customFormat="1">
      <c r="E74657" s="120"/>
      <c r="M74657" s="120"/>
      <c r="N74657" s="120"/>
      <c r="U74657" s="121"/>
      <c r="V74657" s="122"/>
      <c r="W74657" s="123"/>
      <c r="AC74657" s="123"/>
    </row>
    <row r="74658" spans="5:29" s="2" customFormat="1">
      <c r="E74658" s="120"/>
      <c r="M74658" s="120"/>
      <c r="N74658" s="120"/>
      <c r="U74658" s="121"/>
      <c r="V74658" s="122"/>
      <c r="W74658" s="123"/>
      <c r="AC74658" s="123"/>
    </row>
    <row r="74659" spans="5:29" s="2" customFormat="1">
      <c r="E74659" s="120"/>
      <c r="M74659" s="120"/>
      <c r="N74659" s="120"/>
      <c r="U74659" s="121"/>
      <c r="V74659" s="122"/>
      <c r="W74659" s="123"/>
      <c r="AC74659" s="123"/>
    </row>
    <row r="74660" spans="5:29" s="2" customFormat="1">
      <c r="E74660" s="120"/>
      <c r="M74660" s="120"/>
      <c r="N74660" s="120"/>
      <c r="U74660" s="121"/>
      <c r="V74660" s="122"/>
      <c r="W74660" s="123"/>
      <c r="AC74660" s="123"/>
    </row>
    <row r="74661" spans="5:29" s="2" customFormat="1">
      <c r="E74661" s="120"/>
      <c r="M74661" s="120"/>
      <c r="N74661" s="120"/>
      <c r="U74661" s="121"/>
      <c r="V74661" s="122"/>
      <c r="W74661" s="123"/>
      <c r="AC74661" s="123"/>
    </row>
    <row r="74662" spans="5:29" s="2" customFormat="1">
      <c r="E74662" s="120"/>
      <c r="M74662" s="120"/>
      <c r="N74662" s="120"/>
      <c r="U74662" s="121"/>
      <c r="V74662" s="122"/>
      <c r="W74662" s="123"/>
      <c r="AC74662" s="123"/>
    </row>
    <row r="74663" spans="5:29" s="2" customFormat="1">
      <c r="E74663" s="120"/>
      <c r="M74663" s="120"/>
      <c r="N74663" s="120"/>
      <c r="U74663" s="121"/>
      <c r="V74663" s="122"/>
      <c r="W74663" s="123"/>
      <c r="AC74663" s="123"/>
    </row>
    <row r="74664" spans="5:29" s="2" customFormat="1">
      <c r="E74664" s="120"/>
      <c r="M74664" s="120"/>
      <c r="N74664" s="120"/>
      <c r="U74664" s="121"/>
      <c r="V74664" s="122"/>
      <c r="W74664" s="123"/>
      <c r="AC74664" s="123"/>
    </row>
    <row r="74665" spans="5:29" s="2" customFormat="1">
      <c r="E74665" s="120"/>
      <c r="M74665" s="120"/>
      <c r="N74665" s="120"/>
      <c r="U74665" s="121"/>
      <c r="V74665" s="122"/>
      <c r="W74665" s="123"/>
      <c r="AC74665" s="123"/>
    </row>
    <row r="74666" spans="5:29" s="2" customFormat="1">
      <c r="E74666" s="120"/>
      <c r="M74666" s="120"/>
      <c r="N74666" s="120"/>
      <c r="U74666" s="121"/>
      <c r="V74666" s="122"/>
      <c r="W74666" s="123"/>
      <c r="AC74666" s="123"/>
    </row>
    <row r="74667" spans="5:29" s="2" customFormat="1">
      <c r="E74667" s="120"/>
      <c r="M74667" s="120"/>
      <c r="N74667" s="120"/>
      <c r="U74667" s="121"/>
      <c r="V74667" s="122"/>
      <c r="W74667" s="123"/>
      <c r="AC74667" s="123"/>
    </row>
    <row r="74668" spans="5:29" s="2" customFormat="1">
      <c r="E74668" s="120"/>
      <c r="M74668" s="120"/>
      <c r="N74668" s="120"/>
      <c r="U74668" s="121"/>
      <c r="V74668" s="122"/>
      <c r="W74668" s="123"/>
      <c r="AC74668" s="123"/>
    </row>
    <row r="74669" spans="5:29" s="2" customFormat="1">
      <c r="E74669" s="120"/>
      <c r="M74669" s="120"/>
      <c r="N74669" s="120"/>
      <c r="U74669" s="121"/>
      <c r="V74669" s="122"/>
      <c r="W74669" s="123"/>
      <c r="AC74669" s="123"/>
    </row>
    <row r="74670" spans="5:29" s="2" customFormat="1">
      <c r="E74670" s="120"/>
      <c r="M74670" s="120"/>
      <c r="N74670" s="120"/>
      <c r="U74670" s="121"/>
      <c r="V74670" s="122"/>
      <c r="W74670" s="123"/>
      <c r="AC74670" s="123"/>
    </row>
    <row r="74671" spans="5:29" s="2" customFormat="1">
      <c r="E74671" s="120"/>
      <c r="M74671" s="120"/>
      <c r="N74671" s="120"/>
      <c r="U74671" s="121"/>
      <c r="V74671" s="122"/>
      <c r="W74671" s="123"/>
      <c r="AC74671" s="123"/>
    </row>
    <row r="74672" spans="5:29" s="2" customFormat="1">
      <c r="E74672" s="120"/>
      <c r="M74672" s="120"/>
      <c r="N74672" s="120"/>
      <c r="U74672" s="121"/>
      <c r="V74672" s="122"/>
      <c r="W74672" s="123"/>
      <c r="AC74672" s="123"/>
    </row>
    <row r="74673" spans="5:29" s="2" customFormat="1">
      <c r="E74673" s="120"/>
      <c r="M74673" s="120"/>
      <c r="N74673" s="120"/>
      <c r="U74673" s="121"/>
      <c r="V74673" s="122"/>
      <c r="W74673" s="123"/>
      <c r="AC74673" s="123"/>
    </row>
    <row r="74674" spans="5:29" s="2" customFormat="1">
      <c r="E74674" s="120"/>
      <c r="M74674" s="120"/>
      <c r="N74674" s="120"/>
      <c r="U74674" s="121"/>
      <c r="V74674" s="122"/>
      <c r="W74674" s="123"/>
      <c r="AC74674" s="123"/>
    </row>
    <row r="74675" spans="5:29" s="2" customFormat="1">
      <c r="E74675" s="120"/>
      <c r="M74675" s="120"/>
      <c r="N74675" s="120"/>
      <c r="U74675" s="121"/>
      <c r="V74675" s="122"/>
      <c r="W74675" s="123"/>
      <c r="AC74675" s="123"/>
    </row>
    <row r="74676" spans="5:29" s="2" customFormat="1">
      <c r="E74676" s="120"/>
      <c r="M74676" s="120"/>
      <c r="N74676" s="120"/>
      <c r="U74676" s="121"/>
      <c r="V74676" s="122"/>
      <c r="W74676" s="123"/>
      <c r="AC74676" s="123"/>
    </row>
    <row r="74677" spans="5:29" s="2" customFormat="1">
      <c r="E74677" s="120"/>
      <c r="M74677" s="120"/>
      <c r="N74677" s="120"/>
      <c r="U74677" s="121"/>
      <c r="V74677" s="122"/>
      <c r="W74677" s="123"/>
      <c r="AC74677" s="123"/>
    </row>
    <row r="74678" spans="5:29" s="2" customFormat="1">
      <c r="E74678" s="120"/>
      <c r="M74678" s="120"/>
      <c r="N74678" s="120"/>
      <c r="U74678" s="121"/>
      <c r="V74678" s="122"/>
      <c r="W74678" s="123"/>
      <c r="AC74678" s="123"/>
    </row>
    <row r="74679" spans="5:29" s="2" customFormat="1">
      <c r="E74679" s="120"/>
      <c r="M74679" s="120"/>
      <c r="N74679" s="120"/>
      <c r="U74679" s="121"/>
      <c r="V74679" s="122"/>
      <c r="W74679" s="123"/>
      <c r="AC74679" s="123"/>
    </row>
    <row r="74680" spans="5:29" s="2" customFormat="1">
      <c r="E74680" s="120"/>
      <c r="M74680" s="120"/>
      <c r="N74680" s="120"/>
      <c r="U74680" s="121"/>
      <c r="V74680" s="122"/>
      <c r="W74680" s="123"/>
      <c r="AC74680" s="123"/>
    </row>
    <row r="74681" spans="5:29" s="2" customFormat="1">
      <c r="E74681" s="120"/>
      <c r="M74681" s="120"/>
      <c r="N74681" s="120"/>
      <c r="U74681" s="121"/>
      <c r="V74681" s="122"/>
      <c r="W74681" s="123"/>
      <c r="AC74681" s="123"/>
    </row>
    <row r="74682" spans="5:29" s="2" customFormat="1">
      <c r="E74682" s="120"/>
      <c r="M74682" s="120"/>
      <c r="N74682" s="120"/>
      <c r="U74682" s="121"/>
      <c r="V74682" s="122"/>
      <c r="W74682" s="123"/>
      <c r="AC74682" s="123"/>
    </row>
    <row r="74683" spans="5:29" s="2" customFormat="1">
      <c r="E74683" s="120"/>
      <c r="M74683" s="120"/>
      <c r="N74683" s="120"/>
      <c r="U74683" s="121"/>
      <c r="V74683" s="122"/>
      <c r="W74683" s="123"/>
      <c r="AC74683" s="123"/>
    </row>
    <row r="74684" spans="5:29" s="2" customFormat="1">
      <c r="E74684" s="120"/>
      <c r="M74684" s="120"/>
      <c r="N74684" s="120"/>
      <c r="U74684" s="121"/>
      <c r="V74684" s="122"/>
      <c r="W74684" s="123"/>
      <c r="AC74684" s="123"/>
    </row>
    <row r="74685" spans="5:29" s="2" customFormat="1">
      <c r="E74685" s="120"/>
      <c r="M74685" s="120"/>
      <c r="N74685" s="120"/>
      <c r="U74685" s="121"/>
      <c r="V74685" s="122"/>
      <c r="W74685" s="123"/>
      <c r="AC74685" s="123"/>
    </row>
    <row r="74686" spans="5:29" s="2" customFormat="1">
      <c r="E74686" s="120"/>
      <c r="M74686" s="120"/>
      <c r="N74686" s="120"/>
      <c r="U74686" s="121"/>
      <c r="V74686" s="122"/>
      <c r="W74686" s="123"/>
      <c r="AC74686" s="123"/>
    </row>
    <row r="74687" spans="5:29" s="2" customFormat="1">
      <c r="E74687" s="120"/>
      <c r="M74687" s="120"/>
      <c r="N74687" s="120"/>
      <c r="U74687" s="121"/>
      <c r="V74687" s="122"/>
      <c r="W74687" s="123"/>
      <c r="AC74687" s="123"/>
    </row>
    <row r="74688" spans="5:29" s="2" customFormat="1">
      <c r="E74688" s="120"/>
      <c r="M74688" s="120"/>
      <c r="N74688" s="120"/>
      <c r="U74688" s="121"/>
      <c r="V74688" s="122"/>
      <c r="W74688" s="123"/>
      <c r="AC74688" s="123"/>
    </row>
    <row r="74689" spans="5:29" s="2" customFormat="1">
      <c r="E74689" s="120"/>
      <c r="M74689" s="120"/>
      <c r="N74689" s="120"/>
      <c r="U74689" s="121"/>
      <c r="V74689" s="122"/>
      <c r="W74689" s="123"/>
      <c r="AC74689" s="123"/>
    </row>
    <row r="74690" spans="5:29" s="2" customFormat="1">
      <c r="E74690" s="120"/>
      <c r="M74690" s="120"/>
      <c r="N74690" s="120"/>
      <c r="U74690" s="121"/>
      <c r="V74690" s="122"/>
      <c r="W74690" s="123"/>
      <c r="AC74690" s="123"/>
    </row>
    <row r="74691" spans="5:29" s="2" customFormat="1">
      <c r="E74691" s="120"/>
      <c r="M74691" s="120"/>
      <c r="N74691" s="120"/>
      <c r="U74691" s="121"/>
      <c r="V74691" s="122"/>
      <c r="W74691" s="123"/>
      <c r="AC74691" s="123"/>
    </row>
    <row r="74692" spans="5:29" s="2" customFormat="1">
      <c r="E74692" s="120"/>
      <c r="M74692" s="120"/>
      <c r="N74692" s="120"/>
      <c r="U74692" s="121"/>
      <c r="V74692" s="122"/>
      <c r="W74692" s="123"/>
      <c r="AC74692" s="123"/>
    </row>
    <row r="74693" spans="5:29" s="2" customFormat="1">
      <c r="E74693" s="120"/>
      <c r="M74693" s="120"/>
      <c r="N74693" s="120"/>
      <c r="U74693" s="121"/>
      <c r="V74693" s="122"/>
      <c r="W74693" s="123"/>
      <c r="AC74693" s="123"/>
    </row>
    <row r="74694" spans="5:29" s="2" customFormat="1">
      <c r="E74694" s="120"/>
      <c r="M74694" s="120"/>
      <c r="N74694" s="120"/>
      <c r="U74694" s="121"/>
      <c r="V74694" s="122"/>
      <c r="W74694" s="123"/>
      <c r="AC74694" s="123"/>
    </row>
    <row r="74695" spans="5:29" s="2" customFormat="1">
      <c r="E74695" s="120"/>
      <c r="M74695" s="120"/>
      <c r="N74695" s="120"/>
      <c r="U74695" s="121"/>
      <c r="V74695" s="122"/>
      <c r="W74695" s="123"/>
      <c r="AC74695" s="123"/>
    </row>
    <row r="74696" spans="5:29" s="2" customFormat="1">
      <c r="E74696" s="120"/>
      <c r="M74696" s="120"/>
      <c r="N74696" s="120"/>
      <c r="U74696" s="121"/>
      <c r="V74696" s="122"/>
      <c r="W74696" s="123"/>
      <c r="AC74696" s="123"/>
    </row>
    <row r="74697" spans="5:29" s="2" customFormat="1">
      <c r="E74697" s="120"/>
      <c r="M74697" s="120"/>
      <c r="N74697" s="120"/>
      <c r="U74697" s="121"/>
      <c r="V74697" s="122"/>
      <c r="W74697" s="123"/>
      <c r="AC74697" s="123"/>
    </row>
    <row r="74698" spans="5:29" s="2" customFormat="1">
      <c r="E74698" s="120"/>
      <c r="M74698" s="120"/>
      <c r="N74698" s="120"/>
      <c r="U74698" s="121"/>
      <c r="V74698" s="122"/>
      <c r="W74698" s="123"/>
      <c r="AC74698" s="123"/>
    </row>
    <row r="74699" spans="5:29" s="2" customFormat="1">
      <c r="E74699" s="120"/>
      <c r="M74699" s="120"/>
      <c r="N74699" s="120"/>
      <c r="U74699" s="121"/>
      <c r="V74699" s="122"/>
      <c r="W74699" s="123"/>
      <c r="AC74699" s="123"/>
    </row>
    <row r="74700" spans="5:29" s="2" customFormat="1">
      <c r="E74700" s="120"/>
      <c r="M74700" s="120"/>
      <c r="N74700" s="120"/>
      <c r="U74700" s="121"/>
      <c r="V74700" s="122"/>
      <c r="W74700" s="123"/>
      <c r="AC74700" s="123"/>
    </row>
    <row r="74701" spans="5:29" s="2" customFormat="1">
      <c r="E74701" s="120"/>
      <c r="M74701" s="120"/>
      <c r="N74701" s="120"/>
      <c r="U74701" s="121"/>
      <c r="V74701" s="122"/>
      <c r="W74701" s="123"/>
      <c r="AC74701" s="123"/>
    </row>
    <row r="74702" spans="5:29" s="2" customFormat="1">
      <c r="E74702" s="120"/>
      <c r="M74702" s="120"/>
      <c r="N74702" s="120"/>
      <c r="U74702" s="121"/>
      <c r="V74702" s="122"/>
      <c r="W74702" s="123"/>
      <c r="AC74702" s="123"/>
    </row>
    <row r="74703" spans="5:29" s="2" customFormat="1">
      <c r="E74703" s="120"/>
      <c r="M74703" s="120"/>
      <c r="N74703" s="120"/>
      <c r="U74703" s="121"/>
      <c r="V74703" s="122"/>
      <c r="W74703" s="123"/>
      <c r="AC74703" s="123"/>
    </row>
    <row r="74704" spans="5:29" s="2" customFormat="1">
      <c r="E74704" s="120"/>
      <c r="M74704" s="120"/>
      <c r="N74704" s="120"/>
      <c r="U74704" s="121"/>
      <c r="V74704" s="122"/>
      <c r="W74704" s="123"/>
      <c r="AC74704" s="123"/>
    </row>
    <row r="74705" spans="5:29" s="2" customFormat="1">
      <c r="E74705" s="120"/>
      <c r="M74705" s="120"/>
      <c r="N74705" s="120"/>
      <c r="U74705" s="121"/>
      <c r="V74705" s="122"/>
      <c r="W74705" s="123"/>
      <c r="AC74705" s="123"/>
    </row>
    <row r="74706" spans="5:29" s="2" customFormat="1">
      <c r="E74706" s="120"/>
      <c r="M74706" s="120"/>
      <c r="N74706" s="120"/>
      <c r="U74706" s="121"/>
      <c r="V74706" s="122"/>
      <c r="W74706" s="123"/>
      <c r="AC74706" s="123"/>
    </row>
    <row r="74707" spans="5:29" s="2" customFormat="1">
      <c r="E74707" s="120"/>
      <c r="M74707" s="120"/>
      <c r="N74707" s="120"/>
      <c r="U74707" s="121"/>
      <c r="V74707" s="122"/>
      <c r="W74707" s="123"/>
      <c r="AC74707" s="123"/>
    </row>
    <row r="74708" spans="5:29" s="2" customFormat="1">
      <c r="E74708" s="120"/>
      <c r="M74708" s="120"/>
      <c r="N74708" s="120"/>
      <c r="U74708" s="121"/>
      <c r="V74708" s="122"/>
      <c r="W74708" s="123"/>
      <c r="AC74708" s="123"/>
    </row>
    <row r="74709" spans="5:29" s="2" customFormat="1">
      <c r="E74709" s="120"/>
      <c r="M74709" s="120"/>
      <c r="N74709" s="120"/>
      <c r="U74709" s="121"/>
      <c r="V74709" s="122"/>
      <c r="W74709" s="123"/>
      <c r="AC74709" s="123"/>
    </row>
    <row r="74710" spans="5:29" s="2" customFormat="1">
      <c r="E74710" s="120"/>
      <c r="M74710" s="120"/>
      <c r="N74710" s="120"/>
      <c r="U74710" s="121"/>
      <c r="V74710" s="122"/>
      <c r="W74710" s="123"/>
      <c r="AC74710" s="123"/>
    </row>
    <row r="74711" spans="5:29" s="2" customFormat="1">
      <c r="E74711" s="120"/>
      <c r="M74711" s="120"/>
      <c r="N74711" s="120"/>
      <c r="U74711" s="121"/>
      <c r="V74711" s="122"/>
      <c r="W74711" s="123"/>
      <c r="AC74711" s="123"/>
    </row>
    <row r="74712" spans="5:29" s="2" customFormat="1">
      <c r="E74712" s="120"/>
      <c r="M74712" s="120"/>
      <c r="N74712" s="120"/>
      <c r="U74712" s="121"/>
      <c r="V74712" s="122"/>
      <c r="W74712" s="123"/>
      <c r="AC74712" s="123"/>
    </row>
    <row r="74713" spans="5:29" s="2" customFormat="1">
      <c r="E74713" s="120"/>
      <c r="M74713" s="120"/>
      <c r="N74713" s="120"/>
      <c r="U74713" s="121"/>
      <c r="V74713" s="122"/>
      <c r="W74713" s="123"/>
      <c r="AC74713" s="123"/>
    </row>
    <row r="74714" spans="5:29" s="2" customFormat="1">
      <c r="E74714" s="120"/>
      <c r="M74714" s="120"/>
      <c r="N74714" s="120"/>
      <c r="U74714" s="121"/>
      <c r="V74714" s="122"/>
      <c r="W74714" s="123"/>
      <c r="AC74714" s="123"/>
    </row>
    <row r="74715" spans="5:29" s="2" customFormat="1">
      <c r="E74715" s="120"/>
      <c r="M74715" s="120"/>
      <c r="N74715" s="120"/>
      <c r="U74715" s="121"/>
      <c r="V74715" s="122"/>
      <c r="W74715" s="123"/>
      <c r="AC74715" s="123"/>
    </row>
    <row r="74716" spans="5:29" s="2" customFormat="1">
      <c r="E74716" s="120"/>
      <c r="M74716" s="120"/>
      <c r="N74716" s="120"/>
      <c r="U74716" s="121"/>
      <c r="V74716" s="122"/>
      <c r="W74716" s="123"/>
      <c r="AC74716" s="123"/>
    </row>
    <row r="74717" spans="5:29" s="2" customFormat="1">
      <c r="E74717" s="120"/>
      <c r="M74717" s="120"/>
      <c r="N74717" s="120"/>
      <c r="U74717" s="121"/>
      <c r="V74717" s="122"/>
      <c r="W74717" s="123"/>
      <c r="AC74717" s="123"/>
    </row>
    <row r="74718" spans="5:29" s="2" customFormat="1">
      <c r="E74718" s="120"/>
      <c r="M74718" s="120"/>
      <c r="N74718" s="120"/>
      <c r="U74718" s="121"/>
      <c r="V74718" s="122"/>
      <c r="W74718" s="123"/>
      <c r="AC74718" s="123"/>
    </row>
    <row r="74719" spans="5:29" s="2" customFormat="1">
      <c r="E74719" s="120"/>
      <c r="M74719" s="120"/>
      <c r="N74719" s="120"/>
      <c r="U74719" s="121"/>
      <c r="V74719" s="122"/>
      <c r="W74719" s="123"/>
      <c r="AC74719" s="123"/>
    </row>
    <row r="74720" spans="5:29" s="2" customFormat="1">
      <c r="E74720" s="120"/>
      <c r="M74720" s="120"/>
      <c r="N74720" s="120"/>
      <c r="U74720" s="121"/>
      <c r="V74720" s="122"/>
      <c r="W74720" s="123"/>
      <c r="AC74720" s="123"/>
    </row>
    <row r="74721" spans="5:29" s="2" customFormat="1">
      <c r="E74721" s="120"/>
      <c r="M74721" s="120"/>
      <c r="N74721" s="120"/>
      <c r="U74721" s="121"/>
      <c r="V74721" s="122"/>
      <c r="W74721" s="123"/>
      <c r="AC74721" s="123"/>
    </row>
    <row r="74722" spans="5:29" s="2" customFormat="1">
      <c r="E74722" s="120"/>
      <c r="M74722" s="120"/>
      <c r="N74722" s="120"/>
      <c r="U74722" s="121"/>
      <c r="V74722" s="122"/>
      <c r="W74722" s="123"/>
      <c r="AC74722" s="123"/>
    </row>
    <row r="74723" spans="5:29" s="2" customFormat="1">
      <c r="E74723" s="120"/>
      <c r="M74723" s="120"/>
      <c r="N74723" s="120"/>
      <c r="U74723" s="121"/>
      <c r="V74723" s="122"/>
      <c r="W74723" s="123"/>
      <c r="AC74723" s="123"/>
    </row>
    <row r="74724" spans="5:29" s="2" customFormat="1">
      <c r="E74724" s="120"/>
      <c r="M74724" s="120"/>
      <c r="N74724" s="120"/>
      <c r="U74724" s="121"/>
      <c r="V74724" s="122"/>
      <c r="W74724" s="123"/>
      <c r="AC74724" s="123"/>
    </row>
    <row r="74725" spans="5:29" s="2" customFormat="1">
      <c r="E74725" s="120"/>
      <c r="M74725" s="120"/>
      <c r="N74725" s="120"/>
      <c r="U74725" s="121"/>
      <c r="V74725" s="122"/>
      <c r="W74725" s="123"/>
      <c r="AC74725" s="123"/>
    </row>
    <row r="74726" spans="5:29" s="2" customFormat="1">
      <c r="E74726" s="120"/>
      <c r="M74726" s="120"/>
      <c r="N74726" s="120"/>
      <c r="U74726" s="121"/>
      <c r="V74726" s="122"/>
      <c r="W74726" s="123"/>
      <c r="AC74726" s="123"/>
    </row>
    <row r="74727" spans="5:29" s="2" customFormat="1">
      <c r="E74727" s="120"/>
      <c r="M74727" s="120"/>
      <c r="N74727" s="120"/>
      <c r="U74727" s="121"/>
      <c r="V74727" s="122"/>
      <c r="W74727" s="123"/>
      <c r="AC74727" s="123"/>
    </row>
    <row r="74728" spans="5:29" s="2" customFormat="1">
      <c r="E74728" s="120"/>
      <c r="M74728" s="120"/>
      <c r="N74728" s="120"/>
      <c r="U74728" s="121"/>
      <c r="V74728" s="122"/>
      <c r="W74728" s="123"/>
      <c r="AC74728" s="123"/>
    </row>
    <row r="74729" spans="5:29" s="2" customFormat="1">
      <c r="E74729" s="120"/>
      <c r="M74729" s="120"/>
      <c r="N74729" s="120"/>
      <c r="U74729" s="121"/>
      <c r="V74729" s="122"/>
      <c r="W74729" s="123"/>
      <c r="AC74729" s="123"/>
    </row>
    <row r="74730" spans="5:29" s="2" customFormat="1">
      <c r="E74730" s="120"/>
      <c r="M74730" s="120"/>
      <c r="N74730" s="120"/>
      <c r="U74730" s="121"/>
      <c r="V74730" s="122"/>
      <c r="W74730" s="123"/>
      <c r="AC74730" s="123"/>
    </row>
    <row r="74731" spans="5:29" s="2" customFormat="1">
      <c r="E74731" s="120"/>
      <c r="M74731" s="120"/>
      <c r="N74731" s="120"/>
      <c r="U74731" s="121"/>
      <c r="V74731" s="122"/>
      <c r="W74731" s="123"/>
      <c r="AC74731" s="123"/>
    </row>
    <row r="74732" spans="5:29" s="2" customFormat="1">
      <c r="E74732" s="120"/>
      <c r="M74732" s="120"/>
      <c r="N74732" s="120"/>
      <c r="U74732" s="121"/>
      <c r="V74732" s="122"/>
      <c r="W74732" s="123"/>
      <c r="AC74732" s="123"/>
    </row>
    <row r="74733" spans="5:29" s="2" customFormat="1">
      <c r="E74733" s="120"/>
      <c r="M74733" s="120"/>
      <c r="N74733" s="120"/>
      <c r="U74733" s="121"/>
      <c r="V74733" s="122"/>
      <c r="W74733" s="123"/>
      <c r="AC74733" s="123"/>
    </row>
    <row r="74734" spans="5:29" s="2" customFormat="1">
      <c r="E74734" s="120"/>
      <c r="M74734" s="120"/>
      <c r="N74734" s="120"/>
      <c r="U74734" s="121"/>
      <c r="V74734" s="122"/>
      <c r="W74734" s="123"/>
      <c r="AC74734" s="123"/>
    </row>
    <row r="74735" spans="5:29" s="2" customFormat="1">
      <c r="E74735" s="120"/>
      <c r="M74735" s="120"/>
      <c r="N74735" s="120"/>
      <c r="U74735" s="121"/>
      <c r="V74735" s="122"/>
      <c r="W74735" s="123"/>
      <c r="AC74735" s="123"/>
    </row>
    <row r="74736" spans="5:29" s="2" customFormat="1">
      <c r="E74736" s="120"/>
      <c r="M74736" s="120"/>
      <c r="N74736" s="120"/>
      <c r="U74736" s="121"/>
      <c r="V74736" s="122"/>
      <c r="W74736" s="123"/>
      <c r="AC74736" s="123"/>
    </row>
    <row r="74737" spans="5:29" s="2" customFormat="1">
      <c r="E74737" s="120"/>
      <c r="M74737" s="120"/>
      <c r="N74737" s="120"/>
      <c r="U74737" s="121"/>
      <c r="V74737" s="122"/>
      <c r="W74737" s="123"/>
      <c r="AC74737" s="123"/>
    </row>
    <row r="74738" spans="5:29" s="2" customFormat="1">
      <c r="E74738" s="120"/>
      <c r="M74738" s="120"/>
      <c r="N74738" s="120"/>
      <c r="U74738" s="121"/>
      <c r="V74738" s="122"/>
      <c r="W74738" s="123"/>
      <c r="AC74738" s="123"/>
    </row>
    <row r="74739" spans="5:29" s="2" customFormat="1">
      <c r="E74739" s="120"/>
      <c r="M74739" s="120"/>
      <c r="N74739" s="120"/>
      <c r="U74739" s="121"/>
      <c r="V74739" s="122"/>
      <c r="W74739" s="123"/>
      <c r="AC74739" s="123"/>
    </row>
    <row r="74740" spans="5:29" s="2" customFormat="1">
      <c r="E74740" s="120"/>
      <c r="M74740" s="120"/>
      <c r="N74740" s="120"/>
      <c r="U74740" s="121"/>
      <c r="V74740" s="122"/>
      <c r="W74740" s="123"/>
      <c r="AC74740" s="123"/>
    </row>
    <row r="74741" spans="5:29" s="2" customFormat="1">
      <c r="E74741" s="120"/>
      <c r="M74741" s="120"/>
      <c r="N74741" s="120"/>
      <c r="U74741" s="121"/>
      <c r="V74741" s="122"/>
      <c r="W74741" s="123"/>
      <c r="AC74741" s="123"/>
    </row>
    <row r="74742" spans="5:29" s="2" customFormat="1">
      <c r="E74742" s="120"/>
      <c r="M74742" s="120"/>
      <c r="N74742" s="120"/>
      <c r="U74742" s="121"/>
      <c r="V74742" s="122"/>
      <c r="W74742" s="123"/>
      <c r="AC74742" s="123"/>
    </row>
    <row r="74743" spans="5:29" s="2" customFormat="1">
      <c r="E74743" s="120"/>
      <c r="M74743" s="120"/>
      <c r="N74743" s="120"/>
      <c r="U74743" s="121"/>
      <c r="V74743" s="122"/>
      <c r="W74743" s="123"/>
      <c r="AC74743" s="123"/>
    </row>
    <row r="74744" spans="5:29" s="2" customFormat="1">
      <c r="E74744" s="120"/>
      <c r="M74744" s="120"/>
      <c r="N74744" s="120"/>
      <c r="U74744" s="121"/>
      <c r="V74744" s="122"/>
      <c r="W74744" s="123"/>
      <c r="AC74744" s="123"/>
    </row>
    <row r="74745" spans="5:29" s="2" customFormat="1">
      <c r="E74745" s="120"/>
      <c r="M74745" s="120"/>
      <c r="N74745" s="120"/>
      <c r="U74745" s="121"/>
      <c r="V74745" s="122"/>
      <c r="W74745" s="123"/>
      <c r="AC74745" s="123"/>
    </row>
    <row r="74746" spans="5:29" s="2" customFormat="1">
      <c r="E74746" s="120"/>
      <c r="M74746" s="120"/>
      <c r="N74746" s="120"/>
      <c r="U74746" s="121"/>
      <c r="V74746" s="122"/>
      <c r="W74746" s="123"/>
      <c r="AC74746" s="123"/>
    </row>
    <row r="74747" spans="5:29" s="2" customFormat="1">
      <c r="E74747" s="120"/>
      <c r="M74747" s="120"/>
      <c r="N74747" s="120"/>
      <c r="U74747" s="121"/>
      <c r="V74747" s="122"/>
      <c r="W74747" s="123"/>
      <c r="AC74747" s="123"/>
    </row>
    <row r="74748" spans="5:29" s="2" customFormat="1">
      <c r="E74748" s="120"/>
      <c r="M74748" s="120"/>
      <c r="N74748" s="120"/>
      <c r="U74748" s="121"/>
      <c r="V74748" s="122"/>
      <c r="W74748" s="123"/>
      <c r="AC74748" s="123"/>
    </row>
    <row r="74749" spans="5:29" s="2" customFormat="1">
      <c r="E74749" s="120"/>
      <c r="M74749" s="120"/>
      <c r="N74749" s="120"/>
      <c r="U74749" s="121"/>
      <c r="V74749" s="122"/>
      <c r="W74749" s="123"/>
      <c r="AC74749" s="123"/>
    </row>
    <row r="74750" spans="5:29" s="2" customFormat="1">
      <c r="E74750" s="120"/>
      <c r="M74750" s="120"/>
      <c r="N74750" s="120"/>
      <c r="U74750" s="121"/>
      <c r="V74750" s="122"/>
      <c r="W74750" s="123"/>
      <c r="AC74750" s="123"/>
    </row>
    <row r="74751" spans="5:29" s="2" customFormat="1">
      <c r="E74751" s="120"/>
      <c r="M74751" s="120"/>
      <c r="N74751" s="120"/>
      <c r="U74751" s="121"/>
      <c r="V74751" s="122"/>
      <c r="W74751" s="123"/>
      <c r="AC74751" s="123"/>
    </row>
    <row r="74752" spans="5:29" s="2" customFormat="1">
      <c r="E74752" s="120"/>
      <c r="M74752" s="120"/>
      <c r="N74752" s="120"/>
      <c r="U74752" s="121"/>
      <c r="V74752" s="122"/>
      <c r="W74752" s="123"/>
      <c r="AC74752" s="123"/>
    </row>
    <row r="74753" spans="5:29" s="2" customFormat="1">
      <c r="E74753" s="120"/>
      <c r="M74753" s="120"/>
      <c r="N74753" s="120"/>
      <c r="U74753" s="121"/>
      <c r="V74753" s="122"/>
      <c r="W74753" s="123"/>
      <c r="AC74753" s="123"/>
    </row>
    <row r="74754" spans="5:29" s="2" customFormat="1">
      <c r="E74754" s="120"/>
      <c r="M74754" s="120"/>
      <c r="N74754" s="120"/>
      <c r="U74754" s="121"/>
      <c r="V74754" s="122"/>
      <c r="W74754" s="123"/>
      <c r="AC74754" s="123"/>
    </row>
    <row r="74755" spans="5:29" s="2" customFormat="1">
      <c r="E74755" s="120"/>
      <c r="M74755" s="120"/>
      <c r="N74755" s="120"/>
      <c r="U74755" s="121"/>
      <c r="V74755" s="122"/>
      <c r="W74755" s="123"/>
      <c r="AC74755" s="123"/>
    </row>
    <row r="74756" spans="5:29" s="2" customFormat="1">
      <c r="E74756" s="120"/>
      <c r="M74756" s="120"/>
      <c r="N74756" s="120"/>
      <c r="U74756" s="121"/>
      <c r="V74756" s="122"/>
      <c r="W74756" s="123"/>
      <c r="AC74756" s="123"/>
    </row>
    <row r="74757" spans="5:29" s="2" customFormat="1">
      <c r="E74757" s="120"/>
      <c r="M74757" s="120"/>
      <c r="N74757" s="120"/>
      <c r="U74757" s="121"/>
      <c r="V74757" s="122"/>
      <c r="W74757" s="123"/>
      <c r="AC74757" s="123"/>
    </row>
    <row r="74758" spans="5:29" s="2" customFormat="1">
      <c r="E74758" s="120"/>
      <c r="M74758" s="120"/>
      <c r="N74758" s="120"/>
      <c r="U74758" s="121"/>
      <c r="V74758" s="122"/>
      <c r="W74758" s="123"/>
      <c r="AC74758" s="123"/>
    </row>
    <row r="74759" spans="5:29" s="2" customFormat="1">
      <c r="E74759" s="120"/>
      <c r="M74759" s="120"/>
      <c r="N74759" s="120"/>
      <c r="U74759" s="121"/>
      <c r="V74759" s="122"/>
      <c r="W74759" s="123"/>
      <c r="AC74759" s="123"/>
    </row>
    <row r="74760" spans="5:29" s="2" customFormat="1">
      <c r="E74760" s="120"/>
      <c r="M74760" s="120"/>
      <c r="N74760" s="120"/>
      <c r="U74760" s="121"/>
      <c r="V74760" s="122"/>
      <c r="W74760" s="123"/>
      <c r="AC74760" s="123"/>
    </row>
    <row r="74761" spans="5:29" s="2" customFormat="1">
      <c r="E74761" s="120"/>
      <c r="M74761" s="120"/>
      <c r="N74761" s="120"/>
      <c r="U74761" s="121"/>
      <c r="V74761" s="122"/>
      <c r="W74761" s="123"/>
      <c r="AC74761" s="123"/>
    </row>
    <row r="74762" spans="5:29" s="2" customFormat="1">
      <c r="E74762" s="120"/>
      <c r="M74762" s="120"/>
      <c r="N74762" s="120"/>
      <c r="U74762" s="121"/>
      <c r="V74762" s="122"/>
      <c r="W74762" s="123"/>
      <c r="AC74762" s="123"/>
    </row>
    <row r="74763" spans="5:29" s="2" customFormat="1">
      <c r="E74763" s="120"/>
      <c r="M74763" s="120"/>
      <c r="N74763" s="120"/>
      <c r="U74763" s="121"/>
      <c r="V74763" s="122"/>
      <c r="W74763" s="123"/>
      <c r="AC74763" s="123"/>
    </row>
    <row r="74764" spans="5:29" s="2" customFormat="1">
      <c r="E74764" s="120"/>
      <c r="M74764" s="120"/>
      <c r="N74764" s="120"/>
      <c r="U74764" s="121"/>
      <c r="V74764" s="122"/>
      <c r="W74764" s="123"/>
      <c r="AC74764" s="123"/>
    </row>
    <row r="74765" spans="5:29" s="2" customFormat="1">
      <c r="E74765" s="120"/>
      <c r="M74765" s="120"/>
      <c r="N74765" s="120"/>
      <c r="U74765" s="121"/>
      <c r="V74765" s="122"/>
      <c r="W74765" s="123"/>
      <c r="AC74765" s="123"/>
    </row>
    <row r="74766" spans="5:29" s="2" customFormat="1">
      <c r="E74766" s="120"/>
      <c r="M74766" s="120"/>
      <c r="N74766" s="120"/>
      <c r="U74766" s="121"/>
      <c r="V74766" s="122"/>
      <c r="W74766" s="123"/>
      <c r="AC74766" s="123"/>
    </row>
    <row r="74767" spans="5:29" s="2" customFormat="1">
      <c r="E74767" s="120"/>
      <c r="M74767" s="120"/>
      <c r="N74767" s="120"/>
      <c r="U74767" s="121"/>
      <c r="V74767" s="122"/>
      <c r="W74767" s="123"/>
      <c r="AC74767" s="123"/>
    </row>
    <row r="74768" spans="5:29" s="2" customFormat="1">
      <c r="E74768" s="120"/>
      <c r="M74768" s="120"/>
      <c r="N74768" s="120"/>
      <c r="U74768" s="121"/>
      <c r="V74768" s="122"/>
      <c r="W74768" s="123"/>
      <c r="AC74768" s="123"/>
    </row>
    <row r="74769" spans="5:29" s="2" customFormat="1">
      <c r="E74769" s="120"/>
      <c r="M74769" s="120"/>
      <c r="N74769" s="120"/>
      <c r="U74769" s="121"/>
      <c r="V74769" s="122"/>
      <c r="W74769" s="123"/>
      <c r="AC74769" s="123"/>
    </row>
    <row r="74770" spans="5:29" s="2" customFormat="1">
      <c r="E74770" s="120"/>
      <c r="M74770" s="120"/>
      <c r="N74770" s="120"/>
      <c r="U74770" s="121"/>
      <c r="V74770" s="122"/>
      <c r="W74770" s="123"/>
      <c r="AC74770" s="123"/>
    </row>
    <row r="74771" spans="5:29" s="2" customFormat="1">
      <c r="E74771" s="120"/>
      <c r="M74771" s="120"/>
      <c r="N74771" s="120"/>
      <c r="U74771" s="121"/>
      <c r="V74771" s="122"/>
      <c r="W74771" s="123"/>
      <c r="AC74771" s="123"/>
    </row>
    <row r="74772" spans="5:29" s="2" customFormat="1">
      <c r="E74772" s="120"/>
      <c r="M74772" s="120"/>
      <c r="N74772" s="120"/>
      <c r="U74772" s="121"/>
      <c r="V74772" s="122"/>
      <c r="W74772" s="123"/>
      <c r="AC74772" s="123"/>
    </row>
    <row r="74773" spans="5:29" s="2" customFormat="1">
      <c r="E74773" s="120"/>
      <c r="M74773" s="120"/>
      <c r="N74773" s="120"/>
      <c r="U74773" s="121"/>
      <c r="V74773" s="122"/>
      <c r="W74773" s="123"/>
      <c r="AC74773" s="123"/>
    </row>
    <row r="74774" spans="5:29" s="2" customFormat="1">
      <c r="E74774" s="120"/>
      <c r="M74774" s="120"/>
      <c r="N74774" s="120"/>
      <c r="U74774" s="121"/>
      <c r="V74774" s="122"/>
      <c r="W74774" s="123"/>
      <c r="AC74774" s="123"/>
    </row>
    <row r="74775" spans="5:29" s="2" customFormat="1">
      <c r="E74775" s="120"/>
      <c r="M74775" s="120"/>
      <c r="N74775" s="120"/>
      <c r="U74775" s="121"/>
      <c r="V74775" s="122"/>
      <c r="W74775" s="123"/>
      <c r="AC74775" s="123"/>
    </row>
    <row r="74776" spans="5:29" s="2" customFormat="1">
      <c r="E74776" s="120"/>
      <c r="M74776" s="120"/>
      <c r="N74776" s="120"/>
      <c r="U74776" s="121"/>
      <c r="V74776" s="122"/>
      <c r="W74776" s="123"/>
      <c r="AC74776" s="123"/>
    </row>
    <row r="74777" spans="5:29" s="2" customFormat="1">
      <c r="E74777" s="120"/>
      <c r="M74777" s="120"/>
      <c r="N74777" s="120"/>
      <c r="U74777" s="121"/>
      <c r="V74777" s="122"/>
      <c r="W74777" s="123"/>
      <c r="AC74777" s="123"/>
    </row>
    <row r="74778" spans="5:29" s="2" customFormat="1">
      <c r="E74778" s="120"/>
      <c r="M74778" s="120"/>
      <c r="N74778" s="120"/>
      <c r="U74778" s="121"/>
      <c r="V74778" s="122"/>
      <c r="W74778" s="123"/>
      <c r="AC74778" s="123"/>
    </row>
    <row r="74779" spans="5:29" s="2" customFormat="1">
      <c r="E74779" s="120"/>
      <c r="M74779" s="120"/>
      <c r="N74779" s="120"/>
      <c r="U74779" s="121"/>
      <c r="V74779" s="122"/>
      <c r="W74779" s="123"/>
      <c r="AC74779" s="123"/>
    </row>
    <row r="74780" spans="5:29" s="2" customFormat="1">
      <c r="E74780" s="120"/>
      <c r="M74780" s="120"/>
      <c r="N74780" s="120"/>
      <c r="U74780" s="121"/>
      <c r="V74780" s="122"/>
      <c r="W74780" s="123"/>
      <c r="AC74780" s="123"/>
    </row>
    <row r="74781" spans="5:29" s="2" customFormat="1">
      <c r="E74781" s="120"/>
      <c r="M74781" s="120"/>
      <c r="N74781" s="120"/>
      <c r="U74781" s="121"/>
      <c r="V74781" s="122"/>
      <c r="W74781" s="123"/>
      <c r="AC74781" s="123"/>
    </row>
    <row r="74782" spans="5:29" s="2" customFormat="1">
      <c r="E74782" s="120"/>
      <c r="M74782" s="120"/>
      <c r="N74782" s="120"/>
      <c r="U74782" s="121"/>
      <c r="V74782" s="122"/>
      <c r="W74782" s="123"/>
      <c r="AC74782" s="123"/>
    </row>
    <row r="74783" spans="5:29" s="2" customFormat="1">
      <c r="E74783" s="120"/>
      <c r="M74783" s="120"/>
      <c r="N74783" s="120"/>
      <c r="U74783" s="121"/>
      <c r="V74783" s="122"/>
      <c r="W74783" s="123"/>
      <c r="AC74783" s="123"/>
    </row>
    <row r="74784" spans="5:29" s="2" customFormat="1">
      <c r="E74784" s="120"/>
      <c r="M74784" s="120"/>
      <c r="N74784" s="120"/>
      <c r="U74784" s="121"/>
      <c r="V74784" s="122"/>
      <c r="W74784" s="123"/>
      <c r="AC74784" s="123"/>
    </row>
    <row r="74785" spans="5:29" s="2" customFormat="1">
      <c r="E74785" s="120"/>
      <c r="M74785" s="120"/>
      <c r="N74785" s="120"/>
      <c r="U74785" s="121"/>
      <c r="V74785" s="122"/>
      <c r="W74785" s="123"/>
      <c r="AC74785" s="123"/>
    </row>
    <row r="74786" spans="5:29" s="2" customFormat="1">
      <c r="E74786" s="120"/>
      <c r="M74786" s="120"/>
      <c r="N74786" s="120"/>
      <c r="U74786" s="121"/>
      <c r="V74786" s="122"/>
      <c r="W74786" s="123"/>
      <c r="AC74786" s="123"/>
    </row>
    <row r="74787" spans="5:29" s="2" customFormat="1">
      <c r="E74787" s="120"/>
      <c r="M74787" s="120"/>
      <c r="N74787" s="120"/>
      <c r="U74787" s="121"/>
      <c r="V74787" s="122"/>
      <c r="W74787" s="123"/>
      <c r="AC74787" s="123"/>
    </row>
    <row r="74788" spans="5:29" s="2" customFormat="1">
      <c r="E74788" s="120"/>
      <c r="M74788" s="120"/>
      <c r="N74788" s="120"/>
      <c r="U74788" s="121"/>
      <c r="V74788" s="122"/>
      <c r="W74788" s="123"/>
      <c r="AC74788" s="123"/>
    </row>
    <row r="74789" spans="5:29" s="2" customFormat="1">
      <c r="E74789" s="120"/>
      <c r="M74789" s="120"/>
      <c r="N74789" s="120"/>
      <c r="U74789" s="121"/>
      <c r="V74789" s="122"/>
      <c r="W74789" s="123"/>
      <c r="AC74789" s="123"/>
    </row>
    <row r="74790" spans="5:29" s="2" customFormat="1">
      <c r="E74790" s="120"/>
      <c r="M74790" s="120"/>
      <c r="N74790" s="120"/>
      <c r="U74790" s="121"/>
      <c r="V74790" s="122"/>
      <c r="W74790" s="123"/>
      <c r="AC74790" s="123"/>
    </row>
    <row r="74791" spans="5:29" s="2" customFormat="1">
      <c r="E74791" s="120"/>
      <c r="M74791" s="120"/>
      <c r="N74791" s="120"/>
      <c r="U74791" s="121"/>
      <c r="V74791" s="122"/>
      <c r="W74791" s="123"/>
      <c r="AC74791" s="123"/>
    </row>
    <row r="74792" spans="5:29" s="2" customFormat="1">
      <c r="E74792" s="120"/>
      <c r="M74792" s="120"/>
      <c r="N74792" s="120"/>
      <c r="U74792" s="121"/>
      <c r="V74792" s="122"/>
      <c r="W74792" s="123"/>
      <c r="AC74792" s="123"/>
    </row>
    <row r="74793" spans="5:29" s="2" customFormat="1">
      <c r="E74793" s="120"/>
      <c r="M74793" s="120"/>
      <c r="N74793" s="120"/>
      <c r="U74793" s="121"/>
      <c r="V74793" s="122"/>
      <c r="W74793" s="123"/>
      <c r="AC74793" s="123"/>
    </row>
    <row r="74794" spans="5:29" s="2" customFormat="1">
      <c r="E74794" s="120"/>
      <c r="M74794" s="120"/>
      <c r="N74794" s="120"/>
      <c r="U74794" s="121"/>
      <c r="V74794" s="122"/>
      <c r="W74794" s="123"/>
      <c r="AC74794" s="123"/>
    </row>
    <row r="74795" spans="5:29" s="2" customFormat="1">
      <c r="E74795" s="120"/>
      <c r="M74795" s="120"/>
      <c r="N74795" s="120"/>
      <c r="U74795" s="121"/>
      <c r="V74795" s="122"/>
      <c r="W74795" s="123"/>
      <c r="AC74795" s="123"/>
    </row>
    <row r="74796" spans="5:29" s="2" customFormat="1">
      <c r="E74796" s="120"/>
      <c r="M74796" s="120"/>
      <c r="N74796" s="120"/>
      <c r="U74796" s="121"/>
      <c r="V74796" s="122"/>
      <c r="W74796" s="123"/>
      <c r="AC74796" s="123"/>
    </row>
    <row r="74797" spans="5:29" s="2" customFormat="1">
      <c r="E74797" s="120"/>
      <c r="M74797" s="120"/>
      <c r="N74797" s="120"/>
      <c r="U74797" s="121"/>
      <c r="V74797" s="122"/>
      <c r="W74797" s="123"/>
      <c r="AC74797" s="123"/>
    </row>
    <row r="74798" spans="5:29" s="2" customFormat="1">
      <c r="E74798" s="120"/>
      <c r="M74798" s="120"/>
      <c r="N74798" s="120"/>
      <c r="U74798" s="121"/>
      <c r="V74798" s="122"/>
      <c r="W74798" s="123"/>
      <c r="AC74798" s="123"/>
    </row>
    <row r="74799" spans="5:29" s="2" customFormat="1">
      <c r="E74799" s="120"/>
      <c r="M74799" s="120"/>
      <c r="N74799" s="120"/>
      <c r="U74799" s="121"/>
      <c r="V74799" s="122"/>
      <c r="W74799" s="123"/>
      <c r="AC74799" s="123"/>
    </row>
    <row r="74800" spans="5:29" s="2" customFormat="1">
      <c r="E74800" s="120"/>
      <c r="M74800" s="120"/>
      <c r="N74800" s="120"/>
      <c r="U74800" s="121"/>
      <c r="V74800" s="122"/>
      <c r="W74800" s="123"/>
      <c r="AC74800" s="123"/>
    </row>
    <row r="74801" spans="5:29" s="2" customFormat="1">
      <c r="E74801" s="120"/>
      <c r="M74801" s="120"/>
      <c r="N74801" s="120"/>
      <c r="U74801" s="121"/>
      <c r="V74801" s="122"/>
      <c r="W74801" s="123"/>
      <c r="AC74801" s="123"/>
    </row>
    <row r="74802" spans="5:29" s="2" customFormat="1">
      <c r="E74802" s="120"/>
      <c r="M74802" s="120"/>
      <c r="N74802" s="120"/>
      <c r="U74802" s="121"/>
      <c r="V74802" s="122"/>
      <c r="W74802" s="123"/>
      <c r="AC74802" s="123"/>
    </row>
    <row r="74803" spans="5:29" s="2" customFormat="1">
      <c r="E74803" s="120"/>
      <c r="M74803" s="120"/>
      <c r="N74803" s="120"/>
      <c r="U74803" s="121"/>
      <c r="V74803" s="122"/>
      <c r="W74803" s="123"/>
      <c r="AC74803" s="123"/>
    </row>
    <row r="74804" spans="5:29" s="2" customFormat="1">
      <c r="E74804" s="120"/>
      <c r="M74804" s="120"/>
      <c r="N74804" s="120"/>
      <c r="U74804" s="121"/>
      <c r="V74804" s="122"/>
      <c r="W74804" s="123"/>
      <c r="AC74804" s="123"/>
    </row>
    <row r="74805" spans="5:29" s="2" customFormat="1">
      <c r="E74805" s="120"/>
      <c r="M74805" s="120"/>
      <c r="N74805" s="120"/>
      <c r="U74805" s="121"/>
      <c r="V74805" s="122"/>
      <c r="W74805" s="123"/>
      <c r="AC74805" s="123"/>
    </row>
    <row r="74806" spans="5:29" s="2" customFormat="1">
      <c r="E74806" s="120"/>
      <c r="M74806" s="120"/>
      <c r="N74806" s="120"/>
      <c r="U74806" s="121"/>
      <c r="V74806" s="122"/>
      <c r="W74806" s="123"/>
      <c r="AC74806" s="123"/>
    </row>
    <row r="74807" spans="5:29" s="2" customFormat="1">
      <c r="E74807" s="120"/>
      <c r="M74807" s="120"/>
      <c r="N74807" s="120"/>
      <c r="U74807" s="121"/>
      <c r="V74807" s="122"/>
      <c r="W74807" s="123"/>
      <c r="AC74807" s="123"/>
    </row>
    <row r="74808" spans="5:29" s="2" customFormat="1">
      <c r="E74808" s="120"/>
      <c r="M74808" s="120"/>
      <c r="N74808" s="120"/>
      <c r="U74808" s="121"/>
      <c r="V74808" s="122"/>
      <c r="W74808" s="123"/>
      <c r="AC74808" s="123"/>
    </row>
    <row r="74809" spans="5:29" s="2" customFormat="1">
      <c r="E74809" s="120"/>
      <c r="M74809" s="120"/>
      <c r="N74809" s="120"/>
      <c r="U74809" s="121"/>
      <c r="V74809" s="122"/>
      <c r="W74809" s="123"/>
      <c r="AC74809" s="123"/>
    </row>
    <row r="74810" spans="5:29" s="2" customFormat="1">
      <c r="E74810" s="120"/>
      <c r="M74810" s="120"/>
      <c r="N74810" s="120"/>
      <c r="U74810" s="121"/>
      <c r="V74810" s="122"/>
      <c r="W74810" s="123"/>
      <c r="AC74810" s="123"/>
    </row>
    <row r="74811" spans="5:29" s="2" customFormat="1">
      <c r="E74811" s="120"/>
      <c r="M74811" s="120"/>
      <c r="N74811" s="120"/>
      <c r="U74811" s="121"/>
      <c r="V74811" s="122"/>
      <c r="W74811" s="123"/>
      <c r="AC74811" s="123"/>
    </row>
    <row r="74812" spans="5:29" s="2" customFormat="1">
      <c r="E74812" s="120"/>
      <c r="M74812" s="120"/>
      <c r="N74812" s="120"/>
      <c r="U74812" s="121"/>
      <c r="V74812" s="122"/>
      <c r="W74812" s="123"/>
      <c r="AC74812" s="123"/>
    </row>
    <row r="74813" spans="5:29" s="2" customFormat="1">
      <c r="E74813" s="120"/>
      <c r="M74813" s="120"/>
      <c r="N74813" s="120"/>
      <c r="U74813" s="121"/>
      <c r="V74813" s="122"/>
      <c r="W74813" s="123"/>
      <c r="AC74813" s="123"/>
    </row>
    <row r="74814" spans="5:29" s="2" customFormat="1">
      <c r="E74814" s="120"/>
      <c r="M74814" s="120"/>
      <c r="N74814" s="120"/>
      <c r="U74814" s="121"/>
      <c r="V74814" s="122"/>
      <c r="W74814" s="123"/>
      <c r="AC74814" s="123"/>
    </row>
    <row r="74815" spans="5:29" s="2" customFormat="1">
      <c r="E74815" s="120"/>
      <c r="M74815" s="120"/>
      <c r="N74815" s="120"/>
      <c r="U74815" s="121"/>
      <c r="V74815" s="122"/>
      <c r="W74815" s="123"/>
      <c r="AC74815" s="123"/>
    </row>
    <row r="74816" spans="5:29" s="2" customFormat="1">
      <c r="E74816" s="120"/>
      <c r="M74816" s="120"/>
      <c r="N74816" s="120"/>
      <c r="U74816" s="121"/>
      <c r="V74816" s="122"/>
      <c r="W74816" s="123"/>
      <c r="AC74816" s="123"/>
    </row>
    <row r="74817" spans="5:29" s="2" customFormat="1">
      <c r="E74817" s="120"/>
      <c r="M74817" s="120"/>
      <c r="N74817" s="120"/>
      <c r="U74817" s="121"/>
      <c r="V74817" s="122"/>
      <c r="W74817" s="123"/>
      <c r="AC74817" s="123"/>
    </row>
    <row r="74818" spans="5:29" s="2" customFormat="1">
      <c r="E74818" s="120"/>
      <c r="M74818" s="120"/>
      <c r="N74818" s="120"/>
      <c r="U74818" s="121"/>
      <c r="V74818" s="122"/>
      <c r="W74818" s="123"/>
      <c r="AC74818" s="123"/>
    </row>
    <row r="74819" spans="5:29" s="2" customFormat="1">
      <c r="E74819" s="120"/>
      <c r="M74819" s="120"/>
      <c r="N74819" s="120"/>
      <c r="U74819" s="121"/>
      <c r="V74819" s="122"/>
      <c r="W74819" s="123"/>
      <c r="AC74819" s="123"/>
    </row>
    <row r="74820" spans="5:29" s="2" customFormat="1">
      <c r="E74820" s="120"/>
      <c r="M74820" s="120"/>
      <c r="N74820" s="120"/>
      <c r="U74820" s="121"/>
      <c r="V74820" s="122"/>
      <c r="W74820" s="123"/>
      <c r="AC74820" s="123"/>
    </row>
    <row r="74821" spans="5:29" s="2" customFormat="1">
      <c r="E74821" s="120"/>
      <c r="M74821" s="120"/>
      <c r="N74821" s="120"/>
      <c r="U74821" s="121"/>
      <c r="V74821" s="122"/>
      <c r="W74821" s="123"/>
      <c r="AC74821" s="123"/>
    </row>
    <row r="74822" spans="5:29" s="2" customFormat="1">
      <c r="E74822" s="120"/>
      <c r="M74822" s="120"/>
      <c r="N74822" s="120"/>
      <c r="U74822" s="121"/>
      <c r="V74822" s="122"/>
      <c r="W74822" s="123"/>
      <c r="AC74822" s="123"/>
    </row>
    <row r="74823" spans="5:29" s="2" customFormat="1">
      <c r="E74823" s="120"/>
      <c r="M74823" s="120"/>
      <c r="N74823" s="120"/>
      <c r="U74823" s="121"/>
      <c r="V74823" s="122"/>
      <c r="W74823" s="123"/>
      <c r="AC74823" s="123"/>
    </row>
    <row r="74824" spans="5:29" s="2" customFormat="1">
      <c r="E74824" s="120"/>
      <c r="M74824" s="120"/>
      <c r="N74824" s="120"/>
      <c r="U74824" s="121"/>
      <c r="V74824" s="122"/>
      <c r="W74824" s="123"/>
      <c r="AC74824" s="123"/>
    </row>
    <row r="74825" spans="5:29" s="2" customFormat="1">
      <c r="E74825" s="120"/>
      <c r="M74825" s="120"/>
      <c r="N74825" s="120"/>
      <c r="U74825" s="121"/>
      <c r="V74825" s="122"/>
      <c r="W74825" s="123"/>
      <c r="AC74825" s="123"/>
    </row>
    <row r="74826" spans="5:29" s="2" customFormat="1">
      <c r="E74826" s="120"/>
      <c r="M74826" s="120"/>
      <c r="N74826" s="120"/>
      <c r="U74826" s="121"/>
      <c r="V74826" s="122"/>
      <c r="W74826" s="123"/>
      <c r="AC74826" s="123"/>
    </row>
    <row r="74827" spans="5:29" s="2" customFormat="1">
      <c r="E74827" s="120"/>
      <c r="M74827" s="120"/>
      <c r="N74827" s="120"/>
      <c r="U74827" s="121"/>
      <c r="V74827" s="122"/>
      <c r="W74827" s="123"/>
      <c r="AC74827" s="123"/>
    </row>
    <row r="74828" spans="5:29" s="2" customFormat="1">
      <c r="E74828" s="120"/>
      <c r="M74828" s="120"/>
      <c r="N74828" s="120"/>
      <c r="U74828" s="121"/>
      <c r="V74828" s="122"/>
      <c r="W74828" s="123"/>
      <c r="AC74828" s="123"/>
    </row>
    <row r="74829" spans="5:29" s="2" customFormat="1">
      <c r="E74829" s="120"/>
      <c r="M74829" s="120"/>
      <c r="N74829" s="120"/>
      <c r="U74829" s="121"/>
      <c r="V74829" s="122"/>
      <c r="W74829" s="123"/>
      <c r="AC74829" s="123"/>
    </row>
    <row r="74830" spans="5:29" s="2" customFormat="1">
      <c r="E74830" s="120"/>
      <c r="M74830" s="120"/>
      <c r="N74830" s="120"/>
      <c r="U74830" s="121"/>
      <c r="V74830" s="122"/>
      <c r="W74830" s="123"/>
      <c r="AC74830" s="123"/>
    </row>
    <row r="74831" spans="5:29" s="2" customFormat="1">
      <c r="E74831" s="120"/>
      <c r="M74831" s="120"/>
      <c r="N74831" s="120"/>
      <c r="U74831" s="121"/>
      <c r="V74831" s="122"/>
      <c r="W74831" s="123"/>
      <c r="AC74831" s="123"/>
    </row>
    <row r="74832" spans="5:29" s="2" customFormat="1">
      <c r="E74832" s="120"/>
      <c r="M74832" s="120"/>
      <c r="N74832" s="120"/>
      <c r="U74832" s="121"/>
      <c r="V74832" s="122"/>
      <c r="W74832" s="123"/>
      <c r="AC74832" s="123"/>
    </row>
    <row r="74833" spans="5:29" s="2" customFormat="1">
      <c r="E74833" s="120"/>
      <c r="M74833" s="120"/>
      <c r="N74833" s="120"/>
      <c r="U74833" s="121"/>
      <c r="V74833" s="122"/>
      <c r="W74833" s="123"/>
      <c r="AC74833" s="123"/>
    </row>
    <row r="74834" spans="5:29" s="2" customFormat="1">
      <c r="E74834" s="120"/>
      <c r="M74834" s="120"/>
      <c r="N74834" s="120"/>
      <c r="U74834" s="121"/>
      <c r="V74834" s="122"/>
      <c r="W74834" s="123"/>
      <c r="AC74834" s="123"/>
    </row>
    <row r="74835" spans="5:29" s="2" customFormat="1">
      <c r="E74835" s="120"/>
      <c r="M74835" s="120"/>
      <c r="N74835" s="120"/>
      <c r="U74835" s="121"/>
      <c r="V74835" s="122"/>
      <c r="W74835" s="123"/>
      <c r="AC74835" s="123"/>
    </row>
    <row r="74836" spans="5:29" s="2" customFormat="1">
      <c r="E74836" s="120"/>
      <c r="M74836" s="120"/>
      <c r="N74836" s="120"/>
      <c r="U74836" s="121"/>
      <c r="V74836" s="122"/>
      <c r="W74836" s="123"/>
      <c r="AC74836" s="123"/>
    </row>
    <row r="74837" spans="5:29" s="2" customFormat="1">
      <c r="E74837" s="120"/>
      <c r="M74837" s="120"/>
      <c r="N74837" s="120"/>
      <c r="U74837" s="121"/>
      <c r="V74837" s="122"/>
      <c r="W74837" s="123"/>
      <c r="AC74837" s="123"/>
    </row>
    <row r="74838" spans="5:29" s="2" customFormat="1">
      <c r="E74838" s="120"/>
      <c r="M74838" s="120"/>
      <c r="N74838" s="120"/>
      <c r="U74838" s="121"/>
      <c r="V74838" s="122"/>
      <c r="W74838" s="123"/>
      <c r="AC74838" s="123"/>
    </row>
    <row r="74839" spans="5:29" s="2" customFormat="1">
      <c r="E74839" s="120"/>
      <c r="M74839" s="120"/>
      <c r="N74839" s="120"/>
      <c r="U74839" s="121"/>
      <c r="V74839" s="122"/>
      <c r="W74839" s="123"/>
      <c r="AC74839" s="123"/>
    </row>
    <row r="74840" spans="5:29" s="2" customFormat="1">
      <c r="E74840" s="120"/>
      <c r="M74840" s="120"/>
      <c r="N74840" s="120"/>
      <c r="U74840" s="121"/>
      <c r="V74840" s="122"/>
      <c r="W74840" s="123"/>
      <c r="AC74840" s="123"/>
    </row>
    <row r="74841" spans="5:29" s="2" customFormat="1">
      <c r="E74841" s="120"/>
      <c r="M74841" s="120"/>
      <c r="N74841" s="120"/>
      <c r="U74841" s="121"/>
      <c r="V74841" s="122"/>
      <c r="W74841" s="123"/>
      <c r="AC74841" s="123"/>
    </row>
    <row r="74842" spans="5:29" s="2" customFormat="1">
      <c r="E74842" s="120"/>
      <c r="M74842" s="120"/>
      <c r="N74842" s="120"/>
      <c r="U74842" s="121"/>
      <c r="V74842" s="122"/>
      <c r="W74842" s="123"/>
      <c r="AC74842" s="123"/>
    </row>
    <row r="74843" spans="5:29" s="2" customFormat="1">
      <c r="E74843" s="120"/>
      <c r="M74843" s="120"/>
      <c r="N74843" s="120"/>
      <c r="U74843" s="121"/>
      <c r="V74843" s="122"/>
      <c r="W74843" s="123"/>
      <c r="AC74843" s="123"/>
    </row>
    <row r="74844" spans="5:29" s="2" customFormat="1">
      <c r="E74844" s="120"/>
      <c r="M74844" s="120"/>
      <c r="N74844" s="120"/>
      <c r="U74844" s="121"/>
      <c r="V74844" s="122"/>
      <c r="W74844" s="123"/>
      <c r="AC74844" s="123"/>
    </row>
    <row r="74845" spans="5:29" s="2" customFormat="1">
      <c r="E74845" s="120"/>
      <c r="M74845" s="120"/>
      <c r="N74845" s="120"/>
      <c r="U74845" s="121"/>
      <c r="V74845" s="122"/>
      <c r="W74845" s="123"/>
      <c r="AC74845" s="123"/>
    </row>
    <row r="74846" spans="5:29" s="2" customFormat="1">
      <c r="E74846" s="120"/>
      <c r="M74846" s="120"/>
      <c r="N74846" s="120"/>
      <c r="U74846" s="121"/>
      <c r="V74846" s="122"/>
      <c r="W74846" s="123"/>
      <c r="AC74846" s="123"/>
    </row>
    <row r="74847" spans="5:29" s="2" customFormat="1">
      <c r="E74847" s="120"/>
      <c r="M74847" s="120"/>
      <c r="N74847" s="120"/>
      <c r="U74847" s="121"/>
      <c r="V74847" s="122"/>
      <c r="W74847" s="123"/>
      <c r="AC74847" s="123"/>
    </row>
    <row r="74848" spans="5:29" s="2" customFormat="1">
      <c r="E74848" s="120"/>
      <c r="M74848" s="120"/>
      <c r="N74848" s="120"/>
      <c r="U74848" s="121"/>
      <c r="V74848" s="122"/>
      <c r="W74848" s="123"/>
      <c r="AC74848" s="123"/>
    </row>
    <row r="74849" spans="5:29" s="2" customFormat="1">
      <c r="E74849" s="120"/>
      <c r="M74849" s="120"/>
      <c r="N74849" s="120"/>
      <c r="U74849" s="121"/>
      <c r="V74849" s="122"/>
      <c r="W74849" s="123"/>
      <c r="AC74849" s="123"/>
    </row>
    <row r="74850" spans="5:29" s="2" customFormat="1">
      <c r="E74850" s="120"/>
      <c r="M74850" s="120"/>
      <c r="N74850" s="120"/>
      <c r="U74850" s="121"/>
      <c r="V74850" s="122"/>
      <c r="W74850" s="123"/>
      <c r="AC74850" s="123"/>
    </row>
    <row r="74851" spans="5:29" s="2" customFormat="1">
      <c r="E74851" s="120"/>
      <c r="M74851" s="120"/>
      <c r="N74851" s="120"/>
      <c r="U74851" s="121"/>
      <c r="V74851" s="122"/>
      <c r="W74851" s="123"/>
      <c r="AC74851" s="123"/>
    </row>
    <row r="74852" spans="5:29" s="2" customFormat="1">
      <c r="E74852" s="120"/>
      <c r="M74852" s="120"/>
      <c r="N74852" s="120"/>
      <c r="U74852" s="121"/>
      <c r="V74852" s="122"/>
      <c r="W74852" s="123"/>
      <c r="AC74852" s="123"/>
    </row>
    <row r="74853" spans="5:29" s="2" customFormat="1">
      <c r="E74853" s="120"/>
      <c r="M74853" s="120"/>
      <c r="N74853" s="120"/>
      <c r="U74853" s="121"/>
      <c r="V74853" s="122"/>
      <c r="W74853" s="123"/>
      <c r="AC74853" s="123"/>
    </row>
    <row r="74854" spans="5:29" s="2" customFormat="1">
      <c r="E74854" s="120"/>
      <c r="M74854" s="120"/>
      <c r="N74854" s="120"/>
      <c r="U74854" s="121"/>
      <c r="V74854" s="122"/>
      <c r="W74854" s="123"/>
      <c r="AC74854" s="123"/>
    </row>
    <row r="74855" spans="5:29" s="2" customFormat="1">
      <c r="E74855" s="120"/>
      <c r="M74855" s="120"/>
      <c r="N74855" s="120"/>
      <c r="U74855" s="121"/>
      <c r="V74855" s="122"/>
      <c r="W74855" s="123"/>
      <c r="AC74855" s="123"/>
    </row>
    <row r="74856" spans="5:29" s="2" customFormat="1">
      <c r="E74856" s="120"/>
      <c r="M74856" s="120"/>
      <c r="N74856" s="120"/>
      <c r="U74856" s="121"/>
      <c r="V74856" s="122"/>
      <c r="W74856" s="123"/>
      <c r="AC74856" s="123"/>
    </row>
    <row r="74857" spans="5:29" s="2" customFormat="1">
      <c r="E74857" s="120"/>
      <c r="M74857" s="120"/>
      <c r="N74857" s="120"/>
      <c r="U74857" s="121"/>
      <c r="V74857" s="122"/>
      <c r="W74857" s="123"/>
      <c r="AC74857" s="123"/>
    </row>
    <row r="74858" spans="5:29" s="2" customFormat="1">
      <c r="E74858" s="120"/>
      <c r="M74858" s="120"/>
      <c r="N74858" s="120"/>
      <c r="U74858" s="121"/>
      <c r="V74858" s="122"/>
      <c r="W74858" s="123"/>
      <c r="AC74858" s="123"/>
    </row>
    <row r="74859" spans="5:29" s="2" customFormat="1">
      <c r="E74859" s="120"/>
      <c r="M74859" s="120"/>
      <c r="N74859" s="120"/>
      <c r="U74859" s="121"/>
      <c r="V74859" s="122"/>
      <c r="W74859" s="123"/>
      <c r="AC74859" s="123"/>
    </row>
    <row r="74860" spans="5:29" s="2" customFormat="1">
      <c r="E74860" s="120"/>
      <c r="M74860" s="120"/>
      <c r="N74860" s="120"/>
      <c r="U74860" s="121"/>
      <c r="V74860" s="122"/>
      <c r="W74860" s="123"/>
      <c r="AC74860" s="123"/>
    </row>
    <row r="74861" spans="5:29" s="2" customFormat="1">
      <c r="E74861" s="120"/>
      <c r="M74861" s="120"/>
      <c r="N74861" s="120"/>
      <c r="U74861" s="121"/>
      <c r="V74861" s="122"/>
      <c r="W74861" s="123"/>
      <c r="AC74861" s="123"/>
    </row>
    <row r="74862" spans="5:29" s="2" customFormat="1">
      <c r="E74862" s="120"/>
      <c r="M74862" s="120"/>
      <c r="N74862" s="120"/>
      <c r="U74862" s="121"/>
      <c r="V74862" s="122"/>
      <c r="W74862" s="123"/>
      <c r="AC74862" s="123"/>
    </row>
    <row r="74863" spans="5:29" s="2" customFormat="1">
      <c r="E74863" s="120"/>
      <c r="M74863" s="120"/>
      <c r="N74863" s="120"/>
      <c r="U74863" s="121"/>
      <c r="V74863" s="122"/>
      <c r="W74863" s="123"/>
      <c r="AC74863" s="123"/>
    </row>
    <row r="74864" spans="5:29" s="2" customFormat="1">
      <c r="E74864" s="120"/>
      <c r="M74864" s="120"/>
      <c r="N74864" s="120"/>
      <c r="U74864" s="121"/>
      <c r="V74864" s="122"/>
      <c r="W74864" s="123"/>
      <c r="AC74864" s="123"/>
    </row>
    <row r="74865" spans="5:29" s="2" customFormat="1">
      <c r="E74865" s="120"/>
      <c r="M74865" s="120"/>
      <c r="N74865" s="120"/>
      <c r="U74865" s="121"/>
      <c r="V74865" s="122"/>
      <c r="W74865" s="123"/>
      <c r="AC74865" s="123"/>
    </row>
    <row r="74866" spans="5:29" s="2" customFormat="1">
      <c r="E74866" s="120"/>
      <c r="M74866" s="120"/>
      <c r="N74866" s="120"/>
      <c r="U74866" s="121"/>
      <c r="V74866" s="122"/>
      <c r="W74866" s="123"/>
      <c r="AC74866" s="123"/>
    </row>
    <row r="74867" spans="5:29" s="2" customFormat="1">
      <c r="E74867" s="120"/>
      <c r="M74867" s="120"/>
      <c r="N74867" s="120"/>
      <c r="U74867" s="121"/>
      <c r="V74867" s="122"/>
      <c r="W74867" s="123"/>
      <c r="AC74867" s="123"/>
    </row>
    <row r="74868" spans="5:29" s="2" customFormat="1">
      <c r="E74868" s="120"/>
      <c r="M74868" s="120"/>
      <c r="N74868" s="120"/>
      <c r="U74868" s="121"/>
      <c r="V74868" s="122"/>
      <c r="W74868" s="123"/>
      <c r="AC74868" s="123"/>
    </row>
    <row r="74869" spans="5:29" s="2" customFormat="1">
      <c r="E74869" s="120"/>
      <c r="M74869" s="120"/>
      <c r="N74869" s="120"/>
      <c r="U74869" s="121"/>
      <c r="V74869" s="122"/>
      <c r="W74869" s="123"/>
      <c r="AC74869" s="123"/>
    </row>
    <row r="74870" spans="5:29" s="2" customFormat="1">
      <c r="E74870" s="120"/>
      <c r="M74870" s="120"/>
      <c r="N74870" s="120"/>
      <c r="U74870" s="121"/>
      <c r="V74870" s="122"/>
      <c r="W74870" s="123"/>
      <c r="AC74870" s="123"/>
    </row>
    <row r="74871" spans="5:29" s="2" customFormat="1">
      <c r="E74871" s="120"/>
      <c r="M74871" s="120"/>
      <c r="N74871" s="120"/>
      <c r="U74871" s="121"/>
      <c r="V74871" s="122"/>
      <c r="W74871" s="123"/>
      <c r="AC74871" s="123"/>
    </row>
    <row r="74872" spans="5:29" s="2" customFormat="1">
      <c r="E74872" s="120"/>
      <c r="M74872" s="120"/>
      <c r="N74872" s="120"/>
      <c r="U74872" s="121"/>
      <c r="V74872" s="122"/>
      <c r="W74872" s="123"/>
      <c r="AC74872" s="123"/>
    </row>
    <row r="74873" spans="5:29" s="2" customFormat="1">
      <c r="E74873" s="120"/>
      <c r="M74873" s="120"/>
      <c r="N74873" s="120"/>
      <c r="U74873" s="121"/>
      <c r="V74873" s="122"/>
      <c r="W74873" s="123"/>
      <c r="AC74873" s="123"/>
    </row>
    <row r="74874" spans="5:29" s="2" customFormat="1">
      <c r="E74874" s="120"/>
      <c r="M74874" s="120"/>
      <c r="N74874" s="120"/>
      <c r="U74874" s="121"/>
      <c r="V74874" s="122"/>
      <c r="W74874" s="123"/>
      <c r="AC74874" s="123"/>
    </row>
    <row r="74875" spans="5:29" s="2" customFormat="1">
      <c r="E74875" s="120"/>
      <c r="M74875" s="120"/>
      <c r="N74875" s="120"/>
      <c r="U74875" s="121"/>
      <c r="V74875" s="122"/>
      <c r="W74875" s="123"/>
      <c r="AC74875" s="123"/>
    </row>
    <row r="74876" spans="5:29" s="2" customFormat="1">
      <c r="E74876" s="120"/>
      <c r="M74876" s="120"/>
      <c r="N74876" s="120"/>
      <c r="U74876" s="121"/>
      <c r="V74876" s="122"/>
      <c r="W74876" s="123"/>
      <c r="AC74876" s="123"/>
    </row>
    <row r="74877" spans="5:29" s="2" customFormat="1">
      <c r="E74877" s="120"/>
      <c r="M74877" s="120"/>
      <c r="N74877" s="120"/>
      <c r="U74877" s="121"/>
      <c r="V74877" s="122"/>
      <c r="W74877" s="123"/>
      <c r="AC74877" s="123"/>
    </row>
    <row r="74878" spans="5:29" s="2" customFormat="1">
      <c r="E74878" s="120"/>
      <c r="M74878" s="120"/>
      <c r="N74878" s="120"/>
      <c r="U74878" s="121"/>
      <c r="V74878" s="122"/>
      <c r="W74878" s="123"/>
      <c r="AC74878" s="123"/>
    </row>
    <row r="74879" spans="5:29" s="2" customFormat="1">
      <c r="E74879" s="120"/>
      <c r="M74879" s="120"/>
      <c r="N74879" s="120"/>
      <c r="U74879" s="121"/>
      <c r="V74879" s="122"/>
      <c r="W74879" s="123"/>
      <c r="AC74879" s="123"/>
    </row>
    <row r="74880" spans="5:29" s="2" customFormat="1">
      <c r="E74880" s="120"/>
      <c r="M74880" s="120"/>
      <c r="N74880" s="120"/>
      <c r="U74880" s="121"/>
      <c r="V74880" s="122"/>
      <c r="W74880" s="123"/>
      <c r="AC74880" s="123"/>
    </row>
    <row r="74881" spans="5:29" s="2" customFormat="1">
      <c r="E74881" s="120"/>
      <c r="M74881" s="120"/>
      <c r="N74881" s="120"/>
      <c r="U74881" s="121"/>
      <c r="V74881" s="122"/>
      <c r="W74881" s="123"/>
      <c r="AC74881" s="123"/>
    </row>
    <row r="74882" spans="5:29" s="2" customFormat="1">
      <c r="E74882" s="120"/>
      <c r="M74882" s="120"/>
      <c r="N74882" s="120"/>
      <c r="U74882" s="121"/>
      <c r="V74882" s="122"/>
      <c r="W74882" s="123"/>
      <c r="AC74882" s="123"/>
    </row>
    <row r="74883" spans="5:29" s="2" customFormat="1">
      <c r="E74883" s="120"/>
      <c r="M74883" s="120"/>
      <c r="N74883" s="120"/>
      <c r="U74883" s="121"/>
      <c r="V74883" s="122"/>
      <c r="W74883" s="123"/>
      <c r="AC74883" s="123"/>
    </row>
    <row r="74884" spans="5:29" s="2" customFormat="1">
      <c r="E74884" s="120"/>
      <c r="M74884" s="120"/>
      <c r="N74884" s="120"/>
      <c r="U74884" s="121"/>
      <c r="V74884" s="122"/>
      <c r="W74884" s="123"/>
      <c r="AC74884" s="123"/>
    </row>
    <row r="74885" spans="5:29" s="2" customFormat="1">
      <c r="E74885" s="120"/>
      <c r="M74885" s="120"/>
      <c r="N74885" s="120"/>
      <c r="U74885" s="121"/>
      <c r="V74885" s="122"/>
      <c r="W74885" s="123"/>
      <c r="AC74885" s="123"/>
    </row>
    <row r="74886" spans="5:29" s="2" customFormat="1">
      <c r="E74886" s="120"/>
      <c r="M74886" s="120"/>
      <c r="N74886" s="120"/>
      <c r="U74886" s="121"/>
      <c r="V74886" s="122"/>
      <c r="W74886" s="123"/>
      <c r="AC74886" s="123"/>
    </row>
    <row r="74887" spans="5:29" s="2" customFormat="1">
      <c r="E74887" s="120"/>
      <c r="M74887" s="120"/>
      <c r="N74887" s="120"/>
      <c r="U74887" s="121"/>
      <c r="V74887" s="122"/>
      <c r="W74887" s="123"/>
      <c r="AC74887" s="123"/>
    </row>
    <row r="74888" spans="5:29" s="2" customFormat="1">
      <c r="E74888" s="120"/>
      <c r="M74888" s="120"/>
      <c r="N74888" s="120"/>
      <c r="U74888" s="121"/>
      <c r="V74888" s="122"/>
      <c r="W74888" s="123"/>
      <c r="AC74888" s="123"/>
    </row>
    <row r="74889" spans="5:29" s="2" customFormat="1">
      <c r="E74889" s="120"/>
      <c r="M74889" s="120"/>
      <c r="N74889" s="120"/>
      <c r="U74889" s="121"/>
      <c r="V74889" s="122"/>
      <c r="W74889" s="123"/>
      <c r="AC74889" s="123"/>
    </row>
    <row r="74890" spans="5:29" s="2" customFormat="1">
      <c r="E74890" s="120"/>
      <c r="M74890" s="120"/>
      <c r="N74890" s="120"/>
      <c r="U74890" s="121"/>
      <c r="V74890" s="122"/>
      <c r="W74890" s="123"/>
      <c r="AC74890" s="123"/>
    </row>
    <row r="74891" spans="5:29" s="2" customFormat="1">
      <c r="E74891" s="120"/>
      <c r="M74891" s="120"/>
      <c r="N74891" s="120"/>
      <c r="U74891" s="121"/>
      <c r="V74891" s="122"/>
      <c r="W74891" s="123"/>
      <c r="AC74891" s="123"/>
    </row>
    <row r="74892" spans="5:29" s="2" customFormat="1">
      <c r="E74892" s="120"/>
      <c r="M74892" s="120"/>
      <c r="N74892" s="120"/>
      <c r="U74892" s="121"/>
      <c r="V74892" s="122"/>
      <c r="W74892" s="123"/>
      <c r="AC74892" s="123"/>
    </row>
    <row r="74893" spans="5:29" s="2" customFormat="1">
      <c r="E74893" s="120"/>
      <c r="M74893" s="120"/>
      <c r="N74893" s="120"/>
      <c r="U74893" s="121"/>
      <c r="V74893" s="122"/>
      <c r="W74893" s="123"/>
      <c r="AC74893" s="123"/>
    </row>
    <row r="74894" spans="5:29" s="2" customFormat="1">
      <c r="E74894" s="120"/>
      <c r="M74894" s="120"/>
      <c r="N74894" s="120"/>
      <c r="U74894" s="121"/>
      <c r="V74894" s="122"/>
      <c r="W74894" s="123"/>
      <c r="AC74894" s="123"/>
    </row>
    <row r="74895" spans="5:29" s="2" customFormat="1">
      <c r="E74895" s="120"/>
      <c r="M74895" s="120"/>
      <c r="N74895" s="120"/>
      <c r="U74895" s="121"/>
      <c r="V74895" s="122"/>
      <c r="W74895" s="123"/>
      <c r="AC74895" s="123"/>
    </row>
    <row r="74896" spans="5:29" s="2" customFormat="1">
      <c r="E74896" s="120"/>
      <c r="M74896" s="120"/>
      <c r="N74896" s="120"/>
      <c r="U74896" s="121"/>
      <c r="V74896" s="122"/>
      <c r="W74896" s="123"/>
      <c r="AC74896" s="123"/>
    </row>
    <row r="74897" spans="5:29" s="2" customFormat="1">
      <c r="E74897" s="120"/>
      <c r="M74897" s="120"/>
      <c r="N74897" s="120"/>
      <c r="U74897" s="121"/>
      <c r="V74897" s="122"/>
      <c r="W74897" s="123"/>
      <c r="AC74897" s="123"/>
    </row>
    <row r="74898" spans="5:29" s="2" customFormat="1">
      <c r="E74898" s="120"/>
      <c r="M74898" s="120"/>
      <c r="N74898" s="120"/>
      <c r="U74898" s="121"/>
      <c r="V74898" s="122"/>
      <c r="W74898" s="123"/>
      <c r="AC74898" s="123"/>
    </row>
    <row r="74899" spans="5:29" s="2" customFormat="1">
      <c r="E74899" s="120"/>
      <c r="M74899" s="120"/>
      <c r="N74899" s="120"/>
      <c r="U74899" s="121"/>
      <c r="V74899" s="122"/>
      <c r="W74899" s="123"/>
      <c r="AC74899" s="123"/>
    </row>
    <row r="74900" spans="5:29" s="2" customFormat="1">
      <c r="E74900" s="120"/>
      <c r="M74900" s="120"/>
      <c r="N74900" s="120"/>
      <c r="U74900" s="121"/>
      <c r="V74900" s="122"/>
      <c r="W74900" s="123"/>
      <c r="AC74900" s="123"/>
    </row>
    <row r="74901" spans="5:29" s="2" customFormat="1">
      <c r="E74901" s="120"/>
      <c r="M74901" s="120"/>
      <c r="N74901" s="120"/>
      <c r="U74901" s="121"/>
      <c r="V74901" s="122"/>
      <c r="W74901" s="123"/>
      <c r="AC74901" s="123"/>
    </row>
    <row r="74902" spans="5:29" s="2" customFormat="1">
      <c r="E74902" s="120"/>
      <c r="M74902" s="120"/>
      <c r="N74902" s="120"/>
      <c r="U74902" s="121"/>
      <c r="V74902" s="122"/>
      <c r="W74902" s="123"/>
      <c r="AC74902" s="123"/>
    </row>
    <row r="74903" spans="5:29" s="2" customFormat="1">
      <c r="E74903" s="120"/>
      <c r="M74903" s="120"/>
      <c r="N74903" s="120"/>
      <c r="U74903" s="121"/>
      <c r="V74903" s="122"/>
      <c r="W74903" s="123"/>
      <c r="AC74903" s="123"/>
    </row>
    <row r="74904" spans="5:29" s="2" customFormat="1">
      <c r="E74904" s="120"/>
      <c r="M74904" s="120"/>
      <c r="N74904" s="120"/>
      <c r="U74904" s="121"/>
      <c r="V74904" s="122"/>
      <c r="W74904" s="123"/>
      <c r="AC74904" s="123"/>
    </row>
    <row r="74905" spans="5:29" s="2" customFormat="1">
      <c r="E74905" s="120"/>
      <c r="M74905" s="120"/>
      <c r="N74905" s="120"/>
      <c r="U74905" s="121"/>
      <c r="V74905" s="122"/>
      <c r="W74905" s="123"/>
      <c r="AC74905" s="123"/>
    </row>
    <row r="74906" spans="5:29" s="2" customFormat="1">
      <c r="E74906" s="120"/>
      <c r="M74906" s="120"/>
      <c r="N74906" s="120"/>
      <c r="U74906" s="121"/>
      <c r="V74906" s="122"/>
      <c r="W74906" s="123"/>
      <c r="AC74906" s="123"/>
    </row>
    <row r="74907" spans="5:29" s="2" customFormat="1">
      <c r="E74907" s="120"/>
      <c r="M74907" s="120"/>
      <c r="N74907" s="120"/>
      <c r="U74907" s="121"/>
      <c r="V74907" s="122"/>
      <c r="W74907" s="123"/>
      <c r="AC74907" s="123"/>
    </row>
    <row r="74908" spans="5:29" s="2" customFormat="1">
      <c r="E74908" s="120"/>
      <c r="M74908" s="120"/>
      <c r="N74908" s="120"/>
      <c r="U74908" s="121"/>
      <c r="V74908" s="122"/>
      <c r="W74908" s="123"/>
      <c r="AC74908" s="123"/>
    </row>
    <row r="74909" spans="5:29" s="2" customFormat="1">
      <c r="E74909" s="120"/>
      <c r="M74909" s="120"/>
      <c r="N74909" s="120"/>
      <c r="U74909" s="121"/>
      <c r="V74909" s="122"/>
      <c r="W74909" s="123"/>
      <c r="AC74909" s="123"/>
    </row>
    <row r="74910" spans="5:29" s="2" customFormat="1">
      <c r="E74910" s="120"/>
      <c r="M74910" s="120"/>
      <c r="N74910" s="120"/>
      <c r="U74910" s="121"/>
      <c r="V74910" s="122"/>
      <c r="W74910" s="123"/>
      <c r="AC74910" s="123"/>
    </row>
    <row r="74911" spans="5:29" s="2" customFormat="1">
      <c r="E74911" s="120"/>
      <c r="M74911" s="120"/>
      <c r="N74911" s="120"/>
      <c r="U74911" s="121"/>
      <c r="V74911" s="122"/>
      <c r="W74911" s="123"/>
      <c r="AC74911" s="123"/>
    </row>
    <row r="74912" spans="5:29" s="2" customFormat="1">
      <c r="E74912" s="120"/>
      <c r="M74912" s="120"/>
      <c r="N74912" s="120"/>
      <c r="U74912" s="121"/>
      <c r="V74912" s="122"/>
      <c r="W74912" s="123"/>
      <c r="AC74912" s="123"/>
    </row>
    <row r="74913" spans="5:29" s="2" customFormat="1">
      <c r="E74913" s="120"/>
      <c r="M74913" s="120"/>
      <c r="N74913" s="120"/>
      <c r="U74913" s="121"/>
      <c r="V74913" s="122"/>
      <c r="W74913" s="123"/>
      <c r="AC74913" s="123"/>
    </row>
    <row r="74914" spans="5:29" s="2" customFormat="1">
      <c r="E74914" s="120"/>
      <c r="M74914" s="120"/>
      <c r="N74914" s="120"/>
      <c r="U74914" s="121"/>
      <c r="V74914" s="122"/>
      <c r="W74914" s="123"/>
      <c r="AC74914" s="123"/>
    </row>
    <row r="74915" spans="5:29" s="2" customFormat="1">
      <c r="E74915" s="120"/>
      <c r="M74915" s="120"/>
      <c r="N74915" s="120"/>
      <c r="U74915" s="121"/>
      <c r="V74915" s="122"/>
      <c r="W74915" s="123"/>
      <c r="AC74915" s="123"/>
    </row>
    <row r="74916" spans="5:29" s="2" customFormat="1">
      <c r="E74916" s="120"/>
      <c r="M74916" s="120"/>
      <c r="N74916" s="120"/>
      <c r="U74916" s="121"/>
      <c r="V74916" s="122"/>
      <c r="W74916" s="123"/>
      <c r="AC74916" s="123"/>
    </row>
    <row r="74917" spans="5:29" s="2" customFormat="1">
      <c r="E74917" s="120"/>
      <c r="M74917" s="120"/>
      <c r="N74917" s="120"/>
      <c r="U74917" s="121"/>
      <c r="V74917" s="122"/>
      <c r="W74917" s="123"/>
      <c r="AC74917" s="123"/>
    </row>
    <row r="74918" spans="5:29" s="2" customFormat="1">
      <c r="E74918" s="120"/>
      <c r="M74918" s="120"/>
      <c r="N74918" s="120"/>
      <c r="U74918" s="121"/>
      <c r="V74918" s="122"/>
      <c r="W74918" s="123"/>
      <c r="AC74918" s="123"/>
    </row>
    <row r="74919" spans="5:29" s="2" customFormat="1">
      <c r="E74919" s="120"/>
      <c r="M74919" s="120"/>
      <c r="N74919" s="120"/>
      <c r="U74919" s="121"/>
      <c r="V74919" s="122"/>
      <c r="W74919" s="123"/>
      <c r="AC74919" s="123"/>
    </row>
    <row r="74920" spans="5:29" s="2" customFormat="1">
      <c r="E74920" s="120"/>
      <c r="M74920" s="120"/>
      <c r="N74920" s="120"/>
      <c r="U74920" s="121"/>
      <c r="V74920" s="122"/>
      <c r="W74920" s="123"/>
      <c r="AC74920" s="123"/>
    </row>
    <row r="74921" spans="5:29" s="2" customFormat="1">
      <c r="E74921" s="120"/>
      <c r="M74921" s="120"/>
      <c r="N74921" s="120"/>
      <c r="U74921" s="121"/>
      <c r="V74921" s="122"/>
      <c r="W74921" s="123"/>
      <c r="AC74921" s="123"/>
    </row>
    <row r="74922" spans="5:29" s="2" customFormat="1">
      <c r="E74922" s="120"/>
      <c r="M74922" s="120"/>
      <c r="N74922" s="120"/>
      <c r="U74922" s="121"/>
      <c r="V74922" s="122"/>
      <c r="W74922" s="123"/>
      <c r="AC74922" s="123"/>
    </row>
    <row r="74923" spans="5:29" s="2" customFormat="1">
      <c r="E74923" s="120"/>
      <c r="M74923" s="120"/>
      <c r="N74923" s="120"/>
      <c r="U74923" s="121"/>
      <c r="V74923" s="122"/>
      <c r="W74923" s="123"/>
      <c r="AC74923" s="123"/>
    </row>
    <row r="74924" spans="5:29" s="2" customFormat="1">
      <c r="E74924" s="120"/>
      <c r="M74924" s="120"/>
      <c r="N74924" s="120"/>
      <c r="U74924" s="121"/>
      <c r="V74924" s="122"/>
      <c r="W74924" s="123"/>
      <c r="AC74924" s="123"/>
    </row>
    <row r="74925" spans="5:29" s="2" customFormat="1">
      <c r="E74925" s="120"/>
      <c r="M74925" s="120"/>
      <c r="N74925" s="120"/>
      <c r="U74925" s="121"/>
      <c r="V74925" s="122"/>
      <c r="W74925" s="123"/>
      <c r="AC74925" s="123"/>
    </row>
    <row r="74926" spans="5:29" s="2" customFormat="1">
      <c r="E74926" s="120"/>
      <c r="M74926" s="120"/>
      <c r="N74926" s="120"/>
      <c r="U74926" s="121"/>
      <c r="V74926" s="122"/>
      <c r="W74926" s="123"/>
      <c r="AC74926" s="123"/>
    </row>
    <row r="74927" spans="5:29" s="2" customFormat="1">
      <c r="E74927" s="120"/>
      <c r="M74927" s="120"/>
      <c r="N74927" s="120"/>
      <c r="U74927" s="121"/>
      <c r="V74927" s="122"/>
      <c r="W74927" s="123"/>
      <c r="AC74927" s="123"/>
    </row>
    <row r="74928" spans="5:29" s="2" customFormat="1">
      <c r="E74928" s="120"/>
      <c r="M74928" s="120"/>
      <c r="N74928" s="120"/>
      <c r="U74928" s="121"/>
      <c r="V74928" s="122"/>
      <c r="W74928" s="123"/>
      <c r="AC74928" s="123"/>
    </row>
    <row r="74929" spans="5:29" s="2" customFormat="1">
      <c r="E74929" s="120"/>
      <c r="M74929" s="120"/>
      <c r="N74929" s="120"/>
      <c r="U74929" s="121"/>
      <c r="V74929" s="122"/>
      <c r="W74929" s="123"/>
      <c r="AC74929" s="123"/>
    </row>
    <row r="74930" spans="5:29" s="2" customFormat="1">
      <c r="E74930" s="120"/>
      <c r="M74930" s="120"/>
      <c r="N74930" s="120"/>
      <c r="U74930" s="121"/>
      <c r="V74930" s="122"/>
      <c r="W74930" s="123"/>
      <c r="AC74930" s="123"/>
    </row>
    <row r="74931" spans="5:29" s="2" customFormat="1">
      <c r="E74931" s="120"/>
      <c r="M74931" s="120"/>
      <c r="N74931" s="120"/>
      <c r="U74931" s="121"/>
      <c r="V74931" s="122"/>
      <c r="W74931" s="123"/>
      <c r="AC74931" s="123"/>
    </row>
    <row r="74932" spans="5:29" s="2" customFormat="1">
      <c r="E74932" s="120"/>
      <c r="M74932" s="120"/>
      <c r="N74932" s="120"/>
      <c r="U74932" s="121"/>
      <c r="V74932" s="122"/>
      <c r="W74932" s="123"/>
      <c r="AC74932" s="123"/>
    </row>
    <row r="74933" spans="5:29" s="2" customFormat="1">
      <c r="E74933" s="120"/>
      <c r="M74933" s="120"/>
      <c r="N74933" s="120"/>
      <c r="U74933" s="121"/>
      <c r="V74933" s="122"/>
      <c r="W74933" s="123"/>
      <c r="AC74933" s="123"/>
    </row>
    <row r="74934" spans="5:29" s="2" customFormat="1">
      <c r="E74934" s="120"/>
      <c r="M74934" s="120"/>
      <c r="N74934" s="120"/>
      <c r="U74934" s="121"/>
      <c r="V74934" s="122"/>
      <c r="W74934" s="123"/>
      <c r="AC74934" s="123"/>
    </row>
    <row r="74935" spans="5:29" s="2" customFormat="1">
      <c r="E74935" s="120"/>
      <c r="M74935" s="120"/>
      <c r="N74935" s="120"/>
      <c r="U74935" s="121"/>
      <c r="V74935" s="122"/>
      <c r="W74935" s="123"/>
      <c r="AC74935" s="123"/>
    </row>
    <row r="74936" spans="5:29" s="2" customFormat="1">
      <c r="E74936" s="120"/>
      <c r="M74936" s="120"/>
      <c r="N74936" s="120"/>
      <c r="U74936" s="121"/>
      <c r="V74936" s="122"/>
      <c r="W74936" s="123"/>
      <c r="AC74936" s="123"/>
    </row>
    <row r="74937" spans="5:29" s="2" customFormat="1">
      <c r="E74937" s="120"/>
      <c r="M74937" s="120"/>
      <c r="N74937" s="120"/>
      <c r="U74937" s="121"/>
      <c r="V74937" s="122"/>
      <c r="W74937" s="123"/>
      <c r="AC74937" s="123"/>
    </row>
    <row r="74938" spans="5:29" s="2" customFormat="1">
      <c r="E74938" s="120"/>
      <c r="M74938" s="120"/>
      <c r="N74938" s="120"/>
      <c r="U74938" s="121"/>
      <c r="V74938" s="122"/>
      <c r="W74938" s="123"/>
      <c r="AC74938" s="123"/>
    </row>
    <row r="74939" spans="5:29" s="2" customFormat="1">
      <c r="E74939" s="120"/>
      <c r="M74939" s="120"/>
      <c r="N74939" s="120"/>
      <c r="U74939" s="121"/>
      <c r="V74939" s="122"/>
      <c r="W74939" s="123"/>
      <c r="AC74939" s="123"/>
    </row>
    <row r="74940" spans="5:29" s="2" customFormat="1">
      <c r="E74940" s="120"/>
      <c r="M74940" s="120"/>
      <c r="N74940" s="120"/>
      <c r="U74940" s="121"/>
      <c r="V74940" s="122"/>
      <c r="W74940" s="123"/>
      <c r="AC74940" s="123"/>
    </row>
    <row r="74941" spans="5:29" s="2" customFormat="1">
      <c r="E74941" s="120"/>
      <c r="M74941" s="120"/>
      <c r="N74941" s="120"/>
      <c r="U74941" s="121"/>
      <c r="V74941" s="122"/>
      <c r="W74941" s="123"/>
      <c r="AC74941" s="123"/>
    </row>
    <row r="74942" spans="5:29" s="2" customFormat="1">
      <c r="E74942" s="120"/>
      <c r="M74942" s="120"/>
      <c r="N74942" s="120"/>
      <c r="U74942" s="121"/>
      <c r="V74942" s="122"/>
      <c r="W74942" s="123"/>
      <c r="AC74942" s="123"/>
    </row>
    <row r="74943" spans="5:29" s="2" customFormat="1">
      <c r="E74943" s="120"/>
      <c r="M74943" s="120"/>
      <c r="N74943" s="120"/>
      <c r="U74943" s="121"/>
      <c r="V74943" s="122"/>
      <c r="W74943" s="123"/>
      <c r="AC74943" s="123"/>
    </row>
    <row r="74944" spans="5:29" s="2" customFormat="1">
      <c r="E74944" s="120"/>
      <c r="M74944" s="120"/>
      <c r="N74944" s="120"/>
      <c r="U74944" s="121"/>
      <c r="V74944" s="122"/>
      <c r="W74944" s="123"/>
      <c r="AC74944" s="123"/>
    </row>
    <row r="74945" spans="5:29" s="2" customFormat="1">
      <c r="E74945" s="120"/>
      <c r="M74945" s="120"/>
      <c r="N74945" s="120"/>
      <c r="U74945" s="121"/>
      <c r="V74945" s="122"/>
      <c r="W74945" s="123"/>
      <c r="AC74945" s="123"/>
    </row>
    <row r="74946" spans="5:29" s="2" customFormat="1">
      <c r="E74946" s="120"/>
      <c r="M74946" s="120"/>
      <c r="N74946" s="120"/>
      <c r="U74946" s="121"/>
      <c r="V74946" s="122"/>
      <c r="W74946" s="123"/>
      <c r="AC74946" s="123"/>
    </row>
    <row r="74947" spans="5:29" s="2" customFormat="1">
      <c r="E74947" s="120"/>
      <c r="M74947" s="120"/>
      <c r="N74947" s="120"/>
      <c r="U74947" s="121"/>
      <c r="V74947" s="122"/>
      <c r="W74947" s="123"/>
      <c r="AC74947" s="123"/>
    </row>
    <row r="74948" spans="5:29" s="2" customFormat="1">
      <c r="E74948" s="120"/>
      <c r="M74948" s="120"/>
      <c r="N74948" s="120"/>
      <c r="U74948" s="121"/>
      <c r="V74948" s="122"/>
      <c r="W74948" s="123"/>
      <c r="AC74948" s="123"/>
    </row>
    <row r="74949" spans="5:29" s="2" customFormat="1">
      <c r="E74949" s="120"/>
      <c r="M74949" s="120"/>
      <c r="N74949" s="120"/>
      <c r="U74949" s="121"/>
      <c r="V74949" s="122"/>
      <c r="W74949" s="123"/>
      <c r="AC74949" s="123"/>
    </row>
    <row r="74950" spans="5:29" s="2" customFormat="1">
      <c r="E74950" s="120"/>
      <c r="M74950" s="120"/>
      <c r="N74950" s="120"/>
      <c r="U74950" s="121"/>
      <c r="V74950" s="122"/>
      <c r="W74950" s="123"/>
      <c r="AC74950" s="123"/>
    </row>
    <row r="74951" spans="5:29" s="2" customFormat="1">
      <c r="E74951" s="120"/>
      <c r="M74951" s="120"/>
      <c r="N74951" s="120"/>
      <c r="U74951" s="121"/>
      <c r="V74951" s="122"/>
      <c r="W74951" s="123"/>
      <c r="AC74951" s="123"/>
    </row>
    <row r="74952" spans="5:29" s="2" customFormat="1">
      <c r="E74952" s="120"/>
      <c r="M74952" s="120"/>
      <c r="N74952" s="120"/>
      <c r="U74952" s="121"/>
      <c r="V74952" s="122"/>
      <c r="W74952" s="123"/>
      <c r="AC74952" s="123"/>
    </row>
    <row r="74953" spans="5:29" s="2" customFormat="1">
      <c r="E74953" s="120"/>
      <c r="M74953" s="120"/>
      <c r="N74953" s="120"/>
      <c r="U74953" s="121"/>
      <c r="V74953" s="122"/>
      <c r="W74953" s="123"/>
      <c r="AC74953" s="123"/>
    </row>
    <row r="74954" spans="5:29" s="2" customFormat="1">
      <c r="E74954" s="120"/>
      <c r="M74954" s="120"/>
      <c r="N74954" s="120"/>
      <c r="U74954" s="121"/>
      <c r="V74954" s="122"/>
      <c r="W74954" s="123"/>
      <c r="AC74954" s="123"/>
    </row>
    <row r="74955" spans="5:29" s="2" customFormat="1">
      <c r="E74955" s="120"/>
      <c r="M74955" s="120"/>
      <c r="N74955" s="120"/>
      <c r="U74955" s="121"/>
      <c r="V74955" s="122"/>
      <c r="W74955" s="123"/>
      <c r="AC74955" s="123"/>
    </row>
    <row r="74956" spans="5:29" s="2" customFormat="1">
      <c r="E74956" s="120"/>
      <c r="M74956" s="120"/>
      <c r="N74956" s="120"/>
      <c r="U74956" s="121"/>
      <c r="V74956" s="122"/>
      <c r="W74956" s="123"/>
      <c r="AC74956" s="123"/>
    </row>
    <row r="74957" spans="5:29" s="2" customFormat="1">
      <c r="E74957" s="120"/>
      <c r="M74957" s="120"/>
      <c r="N74957" s="120"/>
      <c r="U74957" s="121"/>
      <c r="V74957" s="122"/>
      <c r="W74957" s="123"/>
      <c r="AC74957" s="123"/>
    </row>
    <row r="74958" spans="5:29" s="2" customFormat="1">
      <c r="E74958" s="120"/>
      <c r="M74958" s="120"/>
      <c r="N74958" s="120"/>
      <c r="U74958" s="121"/>
      <c r="V74958" s="122"/>
      <c r="W74958" s="123"/>
      <c r="AC74958" s="123"/>
    </row>
    <row r="74959" spans="5:29" s="2" customFormat="1">
      <c r="E74959" s="120"/>
      <c r="M74959" s="120"/>
      <c r="N74959" s="120"/>
      <c r="U74959" s="121"/>
      <c r="V74959" s="122"/>
      <c r="W74959" s="123"/>
      <c r="AC74959" s="123"/>
    </row>
    <row r="74960" spans="5:29" s="2" customFormat="1">
      <c r="E74960" s="120"/>
      <c r="M74960" s="120"/>
      <c r="N74960" s="120"/>
      <c r="U74960" s="121"/>
      <c r="V74960" s="122"/>
      <c r="W74960" s="123"/>
      <c r="AC74960" s="123"/>
    </row>
    <row r="74961" spans="5:29" s="2" customFormat="1">
      <c r="E74961" s="120"/>
      <c r="M74961" s="120"/>
      <c r="N74961" s="120"/>
      <c r="U74961" s="121"/>
      <c r="V74961" s="122"/>
      <c r="W74961" s="123"/>
      <c r="AC74961" s="123"/>
    </row>
    <row r="74962" spans="5:29" s="2" customFormat="1">
      <c r="E74962" s="120"/>
      <c r="M74962" s="120"/>
      <c r="N74962" s="120"/>
      <c r="U74962" s="121"/>
      <c r="V74962" s="122"/>
      <c r="W74962" s="123"/>
      <c r="AC74962" s="123"/>
    </row>
    <row r="74963" spans="5:29" s="2" customFormat="1">
      <c r="E74963" s="120"/>
      <c r="M74963" s="120"/>
      <c r="N74963" s="120"/>
      <c r="U74963" s="121"/>
      <c r="V74963" s="122"/>
      <c r="W74963" s="123"/>
      <c r="AC74963" s="123"/>
    </row>
    <row r="74964" spans="5:29" s="2" customFormat="1">
      <c r="E74964" s="120"/>
      <c r="M74964" s="120"/>
      <c r="N74964" s="120"/>
      <c r="U74964" s="121"/>
      <c r="V74964" s="122"/>
      <c r="W74964" s="123"/>
      <c r="AC74964" s="123"/>
    </row>
    <row r="74965" spans="5:29" s="2" customFormat="1">
      <c r="E74965" s="120"/>
      <c r="M74965" s="120"/>
      <c r="N74965" s="120"/>
      <c r="U74965" s="121"/>
      <c r="V74965" s="122"/>
      <c r="W74965" s="123"/>
      <c r="AC74965" s="123"/>
    </row>
    <row r="74966" spans="5:29" s="2" customFormat="1">
      <c r="E74966" s="120"/>
      <c r="M74966" s="120"/>
      <c r="N74966" s="120"/>
      <c r="U74966" s="121"/>
      <c r="V74966" s="122"/>
      <c r="W74966" s="123"/>
      <c r="AC74966" s="123"/>
    </row>
    <row r="74967" spans="5:29" s="2" customFormat="1">
      <c r="E74967" s="120"/>
      <c r="M74967" s="120"/>
      <c r="N74967" s="120"/>
      <c r="U74967" s="121"/>
      <c r="V74967" s="122"/>
      <c r="W74967" s="123"/>
      <c r="AC74967" s="123"/>
    </row>
    <row r="74968" spans="5:29" s="2" customFormat="1">
      <c r="E74968" s="120"/>
      <c r="M74968" s="120"/>
      <c r="N74968" s="120"/>
      <c r="U74968" s="121"/>
      <c r="V74968" s="122"/>
      <c r="W74968" s="123"/>
      <c r="AC74968" s="123"/>
    </row>
    <row r="74969" spans="5:29" s="2" customFormat="1">
      <c r="E74969" s="120"/>
      <c r="M74969" s="120"/>
      <c r="N74969" s="120"/>
      <c r="U74969" s="121"/>
      <c r="V74969" s="122"/>
      <c r="W74969" s="123"/>
      <c r="AC74969" s="123"/>
    </row>
    <row r="74970" spans="5:29" s="2" customFormat="1">
      <c r="E74970" s="120"/>
      <c r="M74970" s="120"/>
      <c r="N74970" s="120"/>
      <c r="U74970" s="121"/>
      <c r="V74970" s="122"/>
      <c r="W74970" s="123"/>
      <c r="AC74970" s="123"/>
    </row>
    <row r="74971" spans="5:29" s="2" customFormat="1">
      <c r="E74971" s="120"/>
      <c r="M74971" s="120"/>
      <c r="N74971" s="120"/>
      <c r="U74971" s="121"/>
      <c r="V74971" s="122"/>
      <c r="W74971" s="123"/>
      <c r="AC74971" s="123"/>
    </row>
    <row r="74972" spans="5:29" s="2" customFormat="1">
      <c r="E74972" s="120"/>
      <c r="M74972" s="120"/>
      <c r="N74972" s="120"/>
      <c r="U74972" s="121"/>
      <c r="V74972" s="122"/>
      <c r="W74972" s="123"/>
      <c r="AC74972" s="123"/>
    </row>
    <row r="74973" spans="5:29" s="2" customFormat="1">
      <c r="E74973" s="120"/>
      <c r="M74973" s="120"/>
      <c r="N74973" s="120"/>
      <c r="U74973" s="121"/>
      <c r="V74973" s="122"/>
      <c r="W74973" s="123"/>
      <c r="AC74973" s="123"/>
    </row>
    <row r="74974" spans="5:29" s="2" customFormat="1">
      <c r="E74974" s="120"/>
      <c r="M74974" s="120"/>
      <c r="N74974" s="120"/>
      <c r="U74974" s="121"/>
      <c r="V74974" s="122"/>
      <c r="W74974" s="123"/>
      <c r="AC74974" s="123"/>
    </row>
    <row r="74975" spans="5:29" s="2" customFormat="1">
      <c r="E74975" s="120"/>
      <c r="M74975" s="120"/>
      <c r="N74975" s="120"/>
      <c r="U74975" s="121"/>
      <c r="V74975" s="122"/>
      <c r="W74975" s="123"/>
      <c r="AC74975" s="123"/>
    </row>
    <row r="74976" spans="5:29" s="2" customFormat="1">
      <c r="E74976" s="120"/>
      <c r="M74976" s="120"/>
      <c r="N74976" s="120"/>
      <c r="U74976" s="121"/>
      <c r="V74976" s="122"/>
      <c r="W74976" s="123"/>
      <c r="AC74976" s="123"/>
    </row>
    <row r="74977" spans="5:29" s="2" customFormat="1">
      <c r="E74977" s="120"/>
      <c r="M74977" s="120"/>
      <c r="N74977" s="120"/>
      <c r="U74977" s="121"/>
      <c r="V74977" s="122"/>
      <c r="W74977" s="123"/>
      <c r="AC74977" s="123"/>
    </row>
    <row r="74978" spans="5:29" s="2" customFormat="1">
      <c r="E74978" s="120"/>
      <c r="M74978" s="120"/>
      <c r="N74978" s="120"/>
      <c r="U74978" s="121"/>
      <c r="V74978" s="122"/>
      <c r="W74978" s="123"/>
      <c r="AC74978" s="123"/>
    </row>
    <row r="74979" spans="5:29" s="2" customFormat="1">
      <c r="E74979" s="120"/>
      <c r="M74979" s="120"/>
      <c r="N74979" s="120"/>
      <c r="U74979" s="121"/>
      <c r="V74979" s="122"/>
      <c r="W74979" s="123"/>
      <c r="AC74979" s="123"/>
    </row>
    <row r="74980" spans="5:29" s="2" customFormat="1">
      <c r="E74980" s="120"/>
      <c r="M74980" s="120"/>
      <c r="N74980" s="120"/>
      <c r="U74980" s="121"/>
      <c r="V74980" s="122"/>
      <c r="W74980" s="123"/>
      <c r="AC74980" s="123"/>
    </row>
    <row r="74981" spans="5:29" s="2" customFormat="1">
      <c r="E74981" s="120"/>
      <c r="M74981" s="120"/>
      <c r="N74981" s="120"/>
      <c r="U74981" s="121"/>
      <c r="V74981" s="122"/>
      <c r="W74981" s="123"/>
      <c r="AC74981" s="123"/>
    </row>
    <row r="74982" spans="5:29" s="2" customFormat="1">
      <c r="E74982" s="120"/>
      <c r="M74982" s="120"/>
      <c r="N74982" s="120"/>
      <c r="U74982" s="121"/>
      <c r="V74982" s="122"/>
      <c r="W74982" s="123"/>
      <c r="AC74982" s="123"/>
    </row>
    <row r="74983" spans="5:29" s="2" customFormat="1">
      <c r="E74983" s="120"/>
      <c r="M74983" s="120"/>
      <c r="N74983" s="120"/>
      <c r="U74983" s="121"/>
      <c r="V74983" s="122"/>
      <c r="W74983" s="123"/>
      <c r="AC74983" s="123"/>
    </row>
    <row r="74984" spans="5:29" s="2" customFormat="1">
      <c r="E74984" s="120"/>
      <c r="M74984" s="120"/>
      <c r="N74984" s="120"/>
      <c r="U74984" s="121"/>
      <c r="V74984" s="122"/>
      <c r="W74984" s="123"/>
      <c r="AC74984" s="123"/>
    </row>
    <row r="74985" spans="5:29" s="2" customFormat="1">
      <c r="E74985" s="120"/>
      <c r="M74985" s="120"/>
      <c r="N74985" s="120"/>
      <c r="U74985" s="121"/>
      <c r="V74985" s="122"/>
      <c r="W74985" s="123"/>
      <c r="AC74985" s="123"/>
    </row>
    <row r="74986" spans="5:29" s="2" customFormat="1">
      <c r="E74986" s="120"/>
      <c r="M74986" s="120"/>
      <c r="N74986" s="120"/>
      <c r="U74986" s="121"/>
      <c r="V74986" s="122"/>
      <c r="W74986" s="123"/>
      <c r="AC74986" s="123"/>
    </row>
    <row r="74987" spans="5:29" s="2" customFormat="1">
      <c r="E74987" s="120"/>
      <c r="M74987" s="120"/>
      <c r="N74987" s="120"/>
      <c r="U74987" s="121"/>
      <c r="V74987" s="122"/>
      <c r="W74987" s="123"/>
      <c r="AC74987" s="123"/>
    </row>
    <row r="74988" spans="5:29" s="2" customFormat="1">
      <c r="E74988" s="120"/>
      <c r="M74988" s="120"/>
      <c r="N74988" s="120"/>
      <c r="U74988" s="121"/>
      <c r="V74988" s="122"/>
      <c r="W74988" s="123"/>
      <c r="AC74988" s="123"/>
    </row>
    <row r="74989" spans="5:29" s="2" customFormat="1">
      <c r="E74989" s="120"/>
      <c r="M74989" s="120"/>
      <c r="N74989" s="120"/>
      <c r="U74989" s="121"/>
      <c r="V74989" s="122"/>
      <c r="W74989" s="123"/>
      <c r="AC74989" s="123"/>
    </row>
    <row r="74990" spans="5:29" s="2" customFormat="1">
      <c r="E74990" s="120"/>
      <c r="M74990" s="120"/>
      <c r="N74990" s="120"/>
      <c r="U74990" s="121"/>
      <c r="V74990" s="122"/>
      <c r="W74990" s="123"/>
      <c r="AC74990" s="123"/>
    </row>
    <row r="74991" spans="5:29" s="2" customFormat="1">
      <c r="E74991" s="120"/>
      <c r="M74991" s="120"/>
      <c r="N74991" s="120"/>
      <c r="U74991" s="121"/>
      <c r="V74991" s="122"/>
      <c r="W74991" s="123"/>
      <c r="AC74991" s="123"/>
    </row>
    <row r="74992" spans="5:29" s="2" customFormat="1">
      <c r="E74992" s="120"/>
      <c r="M74992" s="120"/>
      <c r="N74992" s="120"/>
      <c r="U74992" s="121"/>
      <c r="V74992" s="122"/>
      <c r="W74992" s="123"/>
      <c r="AC74992" s="123"/>
    </row>
    <row r="74993" spans="5:29" s="2" customFormat="1">
      <c r="E74993" s="120"/>
      <c r="M74993" s="120"/>
      <c r="N74993" s="120"/>
      <c r="U74993" s="121"/>
      <c r="V74993" s="122"/>
      <c r="W74993" s="123"/>
      <c r="AC74993" s="123"/>
    </row>
    <row r="74994" spans="5:29" s="2" customFormat="1">
      <c r="E74994" s="120"/>
      <c r="M74994" s="120"/>
      <c r="N74994" s="120"/>
      <c r="U74994" s="121"/>
      <c r="V74994" s="122"/>
      <c r="W74994" s="123"/>
      <c r="AC74994" s="123"/>
    </row>
    <row r="74995" spans="5:29" s="2" customFormat="1">
      <c r="E74995" s="120"/>
      <c r="M74995" s="120"/>
      <c r="N74995" s="120"/>
      <c r="U74995" s="121"/>
      <c r="V74995" s="122"/>
      <c r="W74995" s="123"/>
      <c r="AC74995" s="123"/>
    </row>
    <row r="74996" spans="5:29" s="2" customFormat="1">
      <c r="E74996" s="120"/>
      <c r="M74996" s="120"/>
      <c r="N74996" s="120"/>
      <c r="U74996" s="121"/>
      <c r="V74996" s="122"/>
      <c r="W74996" s="123"/>
      <c r="AC74996" s="123"/>
    </row>
    <row r="74997" spans="5:29" s="2" customFormat="1">
      <c r="E74997" s="120"/>
      <c r="M74997" s="120"/>
      <c r="N74997" s="120"/>
      <c r="U74997" s="121"/>
      <c r="V74997" s="122"/>
      <c r="W74997" s="123"/>
      <c r="AC74997" s="123"/>
    </row>
    <row r="74998" spans="5:29" s="2" customFormat="1">
      <c r="E74998" s="120"/>
      <c r="M74998" s="120"/>
      <c r="N74998" s="120"/>
      <c r="U74998" s="121"/>
      <c r="V74998" s="122"/>
      <c r="W74998" s="123"/>
      <c r="AC74998" s="123"/>
    </row>
    <row r="74999" spans="5:29" s="2" customFormat="1">
      <c r="E74999" s="120"/>
      <c r="M74999" s="120"/>
      <c r="N74999" s="120"/>
      <c r="U74999" s="121"/>
      <c r="V74999" s="122"/>
      <c r="W74999" s="123"/>
      <c r="AC74999" s="123"/>
    </row>
    <row r="75000" spans="5:29" s="2" customFormat="1">
      <c r="E75000" s="120"/>
      <c r="M75000" s="120"/>
      <c r="N75000" s="120"/>
      <c r="U75000" s="121"/>
      <c r="V75000" s="122"/>
      <c r="W75000" s="123"/>
      <c r="AC75000" s="123"/>
    </row>
    <row r="75001" spans="5:29" s="2" customFormat="1">
      <c r="E75001" s="120"/>
      <c r="M75001" s="120"/>
      <c r="N75001" s="120"/>
      <c r="U75001" s="121"/>
      <c r="V75001" s="122"/>
      <c r="W75001" s="123"/>
      <c r="AC75001" s="123"/>
    </row>
    <row r="75002" spans="5:29" s="2" customFormat="1">
      <c r="E75002" s="120"/>
      <c r="M75002" s="120"/>
      <c r="N75002" s="120"/>
      <c r="U75002" s="121"/>
      <c r="V75002" s="122"/>
      <c r="W75002" s="123"/>
      <c r="AC75002" s="123"/>
    </row>
    <row r="75003" spans="5:29" s="2" customFormat="1">
      <c r="E75003" s="120"/>
      <c r="M75003" s="120"/>
      <c r="N75003" s="120"/>
      <c r="U75003" s="121"/>
      <c r="V75003" s="122"/>
      <c r="W75003" s="123"/>
      <c r="AC75003" s="123"/>
    </row>
    <row r="75004" spans="5:29" s="2" customFormat="1">
      <c r="E75004" s="120"/>
      <c r="M75004" s="120"/>
      <c r="N75004" s="120"/>
      <c r="U75004" s="121"/>
      <c r="V75004" s="122"/>
      <c r="W75004" s="123"/>
      <c r="AC75004" s="123"/>
    </row>
    <row r="75005" spans="5:29" s="2" customFormat="1">
      <c r="E75005" s="120"/>
      <c r="M75005" s="120"/>
      <c r="N75005" s="120"/>
      <c r="U75005" s="121"/>
      <c r="V75005" s="122"/>
      <c r="W75005" s="123"/>
      <c r="AC75005" s="123"/>
    </row>
    <row r="75006" spans="5:29" s="2" customFormat="1">
      <c r="E75006" s="120"/>
      <c r="M75006" s="120"/>
      <c r="N75006" s="120"/>
      <c r="U75006" s="121"/>
      <c r="V75006" s="122"/>
      <c r="W75006" s="123"/>
      <c r="AC75006" s="123"/>
    </row>
    <row r="75007" spans="5:29" s="2" customFormat="1">
      <c r="E75007" s="120"/>
      <c r="M75007" s="120"/>
      <c r="N75007" s="120"/>
      <c r="U75007" s="121"/>
      <c r="V75007" s="122"/>
      <c r="W75007" s="123"/>
      <c r="AC75007" s="123"/>
    </row>
    <row r="75008" spans="5:29" s="2" customFormat="1">
      <c r="E75008" s="120"/>
      <c r="M75008" s="120"/>
      <c r="N75008" s="120"/>
      <c r="U75008" s="121"/>
      <c r="V75008" s="122"/>
      <c r="W75008" s="123"/>
      <c r="AC75008" s="123"/>
    </row>
    <row r="75009" spans="5:29" s="2" customFormat="1">
      <c r="E75009" s="120"/>
      <c r="M75009" s="120"/>
      <c r="N75009" s="120"/>
      <c r="U75009" s="121"/>
      <c r="V75009" s="122"/>
      <c r="W75009" s="123"/>
      <c r="AC75009" s="123"/>
    </row>
    <row r="75010" spans="5:29" s="2" customFormat="1">
      <c r="E75010" s="120"/>
      <c r="M75010" s="120"/>
      <c r="N75010" s="120"/>
      <c r="U75010" s="121"/>
      <c r="V75010" s="122"/>
      <c r="W75010" s="123"/>
      <c r="AC75010" s="123"/>
    </row>
    <row r="75011" spans="5:29" s="2" customFormat="1">
      <c r="E75011" s="120"/>
      <c r="M75011" s="120"/>
      <c r="N75011" s="120"/>
      <c r="U75011" s="121"/>
      <c r="V75011" s="122"/>
      <c r="W75011" s="123"/>
      <c r="AC75011" s="123"/>
    </row>
    <row r="75012" spans="5:29" s="2" customFormat="1">
      <c r="E75012" s="120"/>
      <c r="M75012" s="120"/>
      <c r="N75012" s="120"/>
      <c r="U75012" s="121"/>
      <c r="V75012" s="122"/>
      <c r="W75012" s="123"/>
      <c r="AC75012" s="123"/>
    </row>
    <row r="75013" spans="5:29" s="2" customFormat="1">
      <c r="E75013" s="120"/>
      <c r="M75013" s="120"/>
      <c r="N75013" s="120"/>
      <c r="U75013" s="121"/>
      <c r="V75013" s="122"/>
      <c r="W75013" s="123"/>
      <c r="AC75013" s="123"/>
    </row>
    <row r="75014" spans="5:29" s="2" customFormat="1">
      <c r="E75014" s="120"/>
      <c r="M75014" s="120"/>
      <c r="N75014" s="120"/>
      <c r="U75014" s="121"/>
      <c r="V75014" s="122"/>
      <c r="W75014" s="123"/>
      <c r="AC75014" s="123"/>
    </row>
    <row r="75015" spans="5:29" s="2" customFormat="1">
      <c r="E75015" s="120"/>
      <c r="M75015" s="120"/>
      <c r="N75015" s="120"/>
      <c r="U75015" s="121"/>
      <c r="V75015" s="122"/>
      <c r="W75015" s="123"/>
      <c r="AC75015" s="123"/>
    </row>
    <row r="75016" spans="5:29" s="2" customFormat="1">
      <c r="E75016" s="120"/>
      <c r="M75016" s="120"/>
      <c r="N75016" s="120"/>
      <c r="U75016" s="121"/>
      <c r="V75016" s="122"/>
      <c r="W75016" s="123"/>
      <c r="AC75016" s="123"/>
    </row>
    <row r="75017" spans="5:29" s="2" customFormat="1">
      <c r="E75017" s="120"/>
      <c r="M75017" s="120"/>
      <c r="N75017" s="120"/>
      <c r="U75017" s="121"/>
      <c r="V75017" s="122"/>
      <c r="W75017" s="123"/>
      <c r="AC75017" s="123"/>
    </row>
    <row r="75018" spans="5:29" s="2" customFormat="1">
      <c r="E75018" s="120"/>
      <c r="M75018" s="120"/>
      <c r="N75018" s="120"/>
      <c r="U75018" s="121"/>
      <c r="V75018" s="122"/>
      <c r="W75018" s="123"/>
      <c r="AC75018" s="123"/>
    </row>
    <row r="75019" spans="5:29" s="2" customFormat="1">
      <c r="E75019" s="120"/>
      <c r="M75019" s="120"/>
      <c r="N75019" s="120"/>
      <c r="U75019" s="121"/>
      <c r="V75019" s="122"/>
      <c r="W75019" s="123"/>
      <c r="AC75019" s="123"/>
    </row>
    <row r="75020" spans="5:29" s="2" customFormat="1">
      <c r="E75020" s="120"/>
      <c r="M75020" s="120"/>
      <c r="N75020" s="120"/>
      <c r="U75020" s="121"/>
      <c r="V75020" s="122"/>
      <c r="W75020" s="123"/>
      <c r="AC75020" s="123"/>
    </row>
    <row r="75021" spans="5:29" s="2" customFormat="1">
      <c r="E75021" s="120"/>
      <c r="M75021" s="120"/>
      <c r="N75021" s="120"/>
      <c r="U75021" s="121"/>
      <c r="V75021" s="122"/>
      <c r="W75021" s="123"/>
      <c r="AC75021" s="123"/>
    </row>
    <row r="75022" spans="5:29" s="2" customFormat="1">
      <c r="E75022" s="120"/>
      <c r="M75022" s="120"/>
      <c r="N75022" s="120"/>
      <c r="U75022" s="121"/>
      <c r="V75022" s="122"/>
      <c r="W75022" s="123"/>
      <c r="AC75022" s="123"/>
    </row>
    <row r="75023" spans="5:29" s="2" customFormat="1">
      <c r="E75023" s="120"/>
      <c r="M75023" s="120"/>
      <c r="N75023" s="120"/>
      <c r="U75023" s="121"/>
      <c r="V75023" s="122"/>
      <c r="W75023" s="123"/>
      <c r="AC75023" s="123"/>
    </row>
    <row r="75024" spans="5:29" s="2" customFormat="1">
      <c r="E75024" s="120"/>
      <c r="M75024" s="120"/>
      <c r="N75024" s="120"/>
      <c r="U75024" s="121"/>
      <c r="V75024" s="122"/>
      <c r="W75024" s="123"/>
      <c r="AC75024" s="123"/>
    </row>
    <row r="75025" spans="5:29" s="2" customFormat="1">
      <c r="E75025" s="120"/>
      <c r="M75025" s="120"/>
      <c r="N75025" s="120"/>
      <c r="U75025" s="121"/>
      <c r="V75025" s="122"/>
      <c r="W75025" s="123"/>
      <c r="AC75025" s="123"/>
    </row>
    <row r="75026" spans="5:29" s="2" customFormat="1">
      <c r="E75026" s="120"/>
      <c r="M75026" s="120"/>
      <c r="N75026" s="120"/>
      <c r="U75026" s="121"/>
      <c r="V75026" s="122"/>
      <c r="W75026" s="123"/>
      <c r="AC75026" s="123"/>
    </row>
    <row r="75027" spans="5:29" s="2" customFormat="1">
      <c r="E75027" s="120"/>
      <c r="M75027" s="120"/>
      <c r="N75027" s="120"/>
      <c r="U75027" s="121"/>
      <c r="V75027" s="122"/>
      <c r="W75027" s="123"/>
      <c r="AC75027" s="123"/>
    </row>
    <row r="75028" spans="5:29" s="2" customFormat="1">
      <c r="E75028" s="120"/>
      <c r="M75028" s="120"/>
      <c r="N75028" s="120"/>
      <c r="U75028" s="121"/>
      <c r="V75028" s="122"/>
      <c r="W75028" s="123"/>
      <c r="AC75028" s="123"/>
    </row>
    <row r="75029" spans="5:29" s="2" customFormat="1">
      <c r="E75029" s="120"/>
      <c r="M75029" s="120"/>
      <c r="N75029" s="120"/>
      <c r="U75029" s="121"/>
      <c r="V75029" s="122"/>
      <c r="W75029" s="123"/>
      <c r="AC75029" s="123"/>
    </row>
    <row r="75030" spans="5:29" s="2" customFormat="1">
      <c r="E75030" s="120"/>
      <c r="M75030" s="120"/>
      <c r="N75030" s="120"/>
      <c r="U75030" s="121"/>
      <c r="V75030" s="122"/>
      <c r="W75030" s="123"/>
      <c r="AC75030" s="123"/>
    </row>
    <row r="75031" spans="5:29" s="2" customFormat="1">
      <c r="E75031" s="120"/>
      <c r="M75031" s="120"/>
      <c r="N75031" s="120"/>
      <c r="U75031" s="121"/>
      <c r="V75031" s="122"/>
      <c r="W75031" s="123"/>
      <c r="AC75031" s="123"/>
    </row>
    <row r="75032" spans="5:29" s="2" customFormat="1">
      <c r="E75032" s="120"/>
      <c r="M75032" s="120"/>
      <c r="N75032" s="120"/>
      <c r="U75032" s="121"/>
      <c r="V75032" s="122"/>
      <c r="W75032" s="123"/>
      <c r="AC75032" s="123"/>
    </row>
    <row r="75033" spans="5:29" s="2" customFormat="1">
      <c r="E75033" s="120"/>
      <c r="M75033" s="120"/>
      <c r="N75033" s="120"/>
      <c r="U75033" s="121"/>
      <c r="V75033" s="122"/>
      <c r="W75033" s="123"/>
      <c r="AC75033" s="123"/>
    </row>
    <row r="75034" spans="5:29" s="2" customFormat="1">
      <c r="E75034" s="120"/>
      <c r="M75034" s="120"/>
      <c r="N75034" s="120"/>
      <c r="U75034" s="121"/>
      <c r="V75034" s="122"/>
      <c r="W75034" s="123"/>
      <c r="AC75034" s="123"/>
    </row>
    <row r="75035" spans="5:29" s="2" customFormat="1">
      <c r="E75035" s="120"/>
      <c r="M75035" s="120"/>
      <c r="N75035" s="120"/>
      <c r="U75035" s="121"/>
      <c r="V75035" s="122"/>
      <c r="W75035" s="123"/>
      <c r="AC75035" s="123"/>
    </row>
    <row r="75036" spans="5:29" s="2" customFormat="1">
      <c r="E75036" s="120"/>
      <c r="M75036" s="120"/>
      <c r="N75036" s="120"/>
      <c r="U75036" s="121"/>
      <c r="V75036" s="122"/>
      <c r="W75036" s="123"/>
      <c r="AC75036" s="123"/>
    </row>
    <row r="75037" spans="5:29" s="2" customFormat="1">
      <c r="E75037" s="120"/>
      <c r="M75037" s="120"/>
      <c r="N75037" s="120"/>
      <c r="U75037" s="121"/>
      <c r="V75037" s="122"/>
      <c r="W75037" s="123"/>
      <c r="AC75037" s="123"/>
    </row>
    <row r="75038" spans="5:29" s="2" customFormat="1">
      <c r="E75038" s="120"/>
      <c r="M75038" s="120"/>
      <c r="N75038" s="120"/>
      <c r="U75038" s="121"/>
      <c r="V75038" s="122"/>
      <c r="W75038" s="123"/>
      <c r="AC75038" s="123"/>
    </row>
    <row r="75039" spans="5:29" s="2" customFormat="1">
      <c r="E75039" s="120"/>
      <c r="M75039" s="120"/>
      <c r="N75039" s="120"/>
      <c r="U75039" s="121"/>
      <c r="V75039" s="122"/>
      <c r="W75039" s="123"/>
      <c r="AC75039" s="123"/>
    </row>
    <row r="75040" spans="5:29" s="2" customFormat="1">
      <c r="E75040" s="120"/>
      <c r="M75040" s="120"/>
      <c r="N75040" s="120"/>
      <c r="U75040" s="121"/>
      <c r="V75040" s="122"/>
      <c r="W75040" s="123"/>
      <c r="AC75040" s="123"/>
    </row>
    <row r="75041" spans="5:29" s="2" customFormat="1">
      <c r="E75041" s="120"/>
      <c r="M75041" s="120"/>
      <c r="N75041" s="120"/>
      <c r="U75041" s="121"/>
      <c r="V75041" s="122"/>
      <c r="W75041" s="123"/>
      <c r="AC75041" s="123"/>
    </row>
    <row r="75042" spans="5:29" s="2" customFormat="1">
      <c r="E75042" s="120"/>
      <c r="M75042" s="120"/>
      <c r="N75042" s="120"/>
      <c r="U75042" s="121"/>
      <c r="V75042" s="122"/>
      <c r="W75042" s="123"/>
      <c r="AC75042" s="123"/>
    </row>
    <row r="75043" spans="5:29" s="2" customFormat="1">
      <c r="E75043" s="120"/>
      <c r="M75043" s="120"/>
      <c r="N75043" s="120"/>
      <c r="U75043" s="121"/>
      <c r="V75043" s="122"/>
      <c r="W75043" s="123"/>
      <c r="AC75043" s="123"/>
    </row>
    <row r="75044" spans="5:29" s="2" customFormat="1">
      <c r="E75044" s="120"/>
      <c r="M75044" s="120"/>
      <c r="N75044" s="120"/>
      <c r="U75044" s="121"/>
      <c r="V75044" s="122"/>
      <c r="W75044" s="123"/>
      <c r="AC75044" s="123"/>
    </row>
    <row r="75045" spans="5:29" s="2" customFormat="1">
      <c r="E75045" s="120"/>
      <c r="M75045" s="120"/>
      <c r="N75045" s="120"/>
      <c r="U75045" s="121"/>
      <c r="V75045" s="122"/>
      <c r="W75045" s="123"/>
      <c r="AC75045" s="123"/>
    </row>
    <row r="75046" spans="5:29" s="2" customFormat="1">
      <c r="E75046" s="120"/>
      <c r="M75046" s="120"/>
      <c r="N75046" s="120"/>
      <c r="U75046" s="121"/>
      <c r="V75046" s="122"/>
      <c r="W75046" s="123"/>
      <c r="AC75046" s="123"/>
    </row>
    <row r="75047" spans="5:29" s="2" customFormat="1">
      <c r="E75047" s="120"/>
      <c r="M75047" s="120"/>
      <c r="N75047" s="120"/>
      <c r="U75047" s="121"/>
      <c r="V75047" s="122"/>
      <c r="W75047" s="123"/>
      <c r="AC75047" s="123"/>
    </row>
    <row r="75048" spans="5:29" s="2" customFormat="1">
      <c r="E75048" s="120"/>
      <c r="M75048" s="120"/>
      <c r="N75048" s="120"/>
      <c r="U75048" s="121"/>
      <c r="V75048" s="122"/>
      <c r="W75048" s="123"/>
      <c r="AC75048" s="123"/>
    </row>
    <row r="75049" spans="5:29" s="2" customFormat="1">
      <c r="E75049" s="120"/>
      <c r="M75049" s="120"/>
      <c r="N75049" s="120"/>
      <c r="U75049" s="121"/>
      <c r="V75049" s="122"/>
      <c r="W75049" s="123"/>
      <c r="AC75049" s="123"/>
    </row>
    <row r="75050" spans="5:29" s="2" customFormat="1">
      <c r="E75050" s="120"/>
      <c r="M75050" s="120"/>
      <c r="N75050" s="120"/>
      <c r="U75050" s="121"/>
      <c r="V75050" s="122"/>
      <c r="W75050" s="123"/>
      <c r="AC75050" s="123"/>
    </row>
    <row r="75051" spans="5:29" s="2" customFormat="1">
      <c r="E75051" s="120"/>
      <c r="M75051" s="120"/>
      <c r="N75051" s="120"/>
      <c r="U75051" s="121"/>
      <c r="V75051" s="122"/>
      <c r="W75051" s="123"/>
      <c r="AC75051" s="123"/>
    </row>
    <row r="75052" spans="5:29" s="2" customFormat="1">
      <c r="E75052" s="120"/>
      <c r="M75052" s="120"/>
      <c r="N75052" s="120"/>
      <c r="U75052" s="121"/>
      <c r="V75052" s="122"/>
      <c r="W75052" s="123"/>
      <c r="AC75052" s="123"/>
    </row>
    <row r="75053" spans="5:29" s="2" customFormat="1">
      <c r="E75053" s="120"/>
      <c r="M75053" s="120"/>
      <c r="N75053" s="120"/>
      <c r="U75053" s="121"/>
      <c r="V75053" s="122"/>
      <c r="W75053" s="123"/>
      <c r="AC75053" s="123"/>
    </row>
    <row r="75054" spans="5:29" s="2" customFormat="1">
      <c r="E75054" s="120"/>
      <c r="M75054" s="120"/>
      <c r="N75054" s="120"/>
      <c r="U75054" s="121"/>
      <c r="V75054" s="122"/>
      <c r="W75054" s="123"/>
      <c r="AC75054" s="123"/>
    </row>
    <row r="75055" spans="5:29" s="2" customFormat="1">
      <c r="E75055" s="120"/>
      <c r="M75055" s="120"/>
      <c r="N75055" s="120"/>
      <c r="U75055" s="121"/>
      <c r="V75055" s="122"/>
      <c r="W75055" s="123"/>
      <c r="AC75055" s="123"/>
    </row>
    <row r="75056" spans="5:29" s="2" customFormat="1">
      <c r="E75056" s="120"/>
      <c r="M75056" s="120"/>
      <c r="N75056" s="120"/>
      <c r="U75056" s="121"/>
      <c r="V75056" s="122"/>
      <c r="W75056" s="123"/>
      <c r="AC75056" s="123"/>
    </row>
    <row r="75057" spans="5:29" s="2" customFormat="1">
      <c r="E75057" s="120"/>
      <c r="M75057" s="120"/>
      <c r="N75057" s="120"/>
      <c r="U75057" s="121"/>
      <c r="V75057" s="122"/>
      <c r="W75057" s="123"/>
      <c r="AC75057" s="123"/>
    </row>
    <row r="75058" spans="5:29" s="2" customFormat="1">
      <c r="E75058" s="120"/>
      <c r="M75058" s="120"/>
      <c r="N75058" s="120"/>
      <c r="U75058" s="121"/>
      <c r="V75058" s="122"/>
      <c r="W75058" s="123"/>
      <c r="AC75058" s="123"/>
    </row>
    <row r="75059" spans="5:29" s="2" customFormat="1">
      <c r="E75059" s="120"/>
      <c r="M75059" s="120"/>
      <c r="N75059" s="120"/>
      <c r="U75059" s="121"/>
      <c r="V75059" s="122"/>
      <c r="W75059" s="123"/>
      <c r="AC75059" s="123"/>
    </row>
    <row r="75060" spans="5:29" s="2" customFormat="1">
      <c r="E75060" s="120"/>
      <c r="M75060" s="120"/>
      <c r="N75060" s="120"/>
      <c r="U75060" s="121"/>
      <c r="V75060" s="122"/>
      <c r="W75060" s="123"/>
      <c r="AC75060" s="123"/>
    </row>
    <row r="75061" spans="5:29" s="2" customFormat="1">
      <c r="E75061" s="120"/>
      <c r="M75061" s="120"/>
      <c r="N75061" s="120"/>
      <c r="U75061" s="121"/>
      <c r="V75061" s="122"/>
      <c r="W75061" s="123"/>
      <c r="AC75061" s="123"/>
    </row>
    <row r="75062" spans="5:29" s="2" customFormat="1">
      <c r="E75062" s="120"/>
      <c r="M75062" s="120"/>
      <c r="N75062" s="120"/>
      <c r="U75062" s="121"/>
      <c r="V75062" s="122"/>
      <c r="W75062" s="123"/>
      <c r="AC75062" s="123"/>
    </row>
    <row r="75063" spans="5:29" s="2" customFormat="1">
      <c r="E75063" s="120"/>
      <c r="M75063" s="120"/>
      <c r="N75063" s="120"/>
      <c r="U75063" s="121"/>
      <c r="V75063" s="122"/>
      <c r="W75063" s="123"/>
      <c r="AC75063" s="123"/>
    </row>
    <row r="75064" spans="5:29" s="2" customFormat="1">
      <c r="E75064" s="120"/>
      <c r="M75064" s="120"/>
      <c r="N75064" s="120"/>
      <c r="U75064" s="121"/>
      <c r="V75064" s="122"/>
      <c r="W75064" s="123"/>
      <c r="AC75064" s="123"/>
    </row>
    <row r="75065" spans="5:29" s="2" customFormat="1">
      <c r="E75065" s="120"/>
      <c r="M75065" s="120"/>
      <c r="N75065" s="120"/>
      <c r="U75065" s="121"/>
      <c r="V75065" s="122"/>
      <c r="W75065" s="123"/>
      <c r="AC75065" s="123"/>
    </row>
    <row r="75066" spans="5:29" s="2" customFormat="1">
      <c r="E75066" s="120"/>
      <c r="M75066" s="120"/>
      <c r="N75066" s="120"/>
      <c r="U75066" s="121"/>
      <c r="V75066" s="122"/>
      <c r="W75066" s="123"/>
      <c r="AC75066" s="123"/>
    </row>
    <row r="75067" spans="5:29" s="2" customFormat="1">
      <c r="E75067" s="120"/>
      <c r="M75067" s="120"/>
      <c r="N75067" s="120"/>
      <c r="U75067" s="121"/>
      <c r="V75067" s="122"/>
      <c r="W75067" s="123"/>
      <c r="AC75067" s="123"/>
    </row>
    <row r="75068" spans="5:29" s="2" customFormat="1">
      <c r="E75068" s="120"/>
      <c r="M75068" s="120"/>
      <c r="N75068" s="120"/>
      <c r="U75068" s="121"/>
      <c r="V75068" s="122"/>
      <c r="W75068" s="123"/>
      <c r="AC75068" s="123"/>
    </row>
    <row r="75069" spans="5:29" s="2" customFormat="1">
      <c r="E75069" s="120"/>
      <c r="M75069" s="120"/>
      <c r="N75069" s="120"/>
      <c r="U75069" s="121"/>
      <c r="V75069" s="122"/>
      <c r="W75069" s="123"/>
      <c r="AC75069" s="123"/>
    </row>
    <row r="75070" spans="5:29" s="2" customFormat="1">
      <c r="E75070" s="120"/>
      <c r="M75070" s="120"/>
      <c r="N75070" s="120"/>
      <c r="U75070" s="121"/>
      <c r="V75070" s="122"/>
      <c r="W75070" s="123"/>
      <c r="AC75070" s="123"/>
    </row>
    <row r="75071" spans="5:29" s="2" customFormat="1">
      <c r="E75071" s="120"/>
      <c r="M75071" s="120"/>
      <c r="N75071" s="120"/>
      <c r="U75071" s="121"/>
      <c r="V75071" s="122"/>
      <c r="W75071" s="123"/>
      <c r="AC75071" s="123"/>
    </row>
    <row r="75072" spans="5:29" s="2" customFormat="1">
      <c r="E75072" s="120"/>
      <c r="M75072" s="120"/>
      <c r="N75072" s="120"/>
      <c r="U75072" s="121"/>
      <c r="V75072" s="122"/>
      <c r="W75072" s="123"/>
      <c r="AC75072" s="123"/>
    </row>
    <row r="75073" spans="5:29" s="2" customFormat="1">
      <c r="E75073" s="120"/>
      <c r="M75073" s="120"/>
      <c r="N75073" s="120"/>
      <c r="U75073" s="121"/>
      <c r="V75073" s="122"/>
      <c r="W75073" s="123"/>
      <c r="AC75073" s="123"/>
    </row>
    <row r="75074" spans="5:29" s="2" customFormat="1">
      <c r="E75074" s="120"/>
      <c r="M75074" s="120"/>
      <c r="N75074" s="120"/>
      <c r="U75074" s="121"/>
      <c r="V75074" s="122"/>
      <c r="W75074" s="123"/>
      <c r="AC75074" s="123"/>
    </row>
    <row r="75075" spans="5:29" s="2" customFormat="1">
      <c r="E75075" s="120"/>
      <c r="M75075" s="120"/>
      <c r="N75075" s="120"/>
      <c r="U75075" s="121"/>
      <c r="V75075" s="122"/>
      <c r="W75075" s="123"/>
      <c r="AC75075" s="123"/>
    </row>
    <row r="75076" spans="5:29" s="2" customFormat="1">
      <c r="E75076" s="120"/>
      <c r="M75076" s="120"/>
      <c r="N75076" s="120"/>
      <c r="U75076" s="121"/>
      <c r="V75076" s="122"/>
      <c r="W75076" s="123"/>
      <c r="AC75076" s="123"/>
    </row>
    <row r="75077" spans="5:29" s="2" customFormat="1">
      <c r="E75077" s="120"/>
      <c r="M75077" s="120"/>
      <c r="N75077" s="120"/>
      <c r="U75077" s="121"/>
      <c r="V75077" s="122"/>
      <c r="W75077" s="123"/>
      <c r="AC75077" s="123"/>
    </row>
    <row r="75078" spans="5:29" s="2" customFormat="1">
      <c r="E75078" s="120"/>
      <c r="M75078" s="120"/>
      <c r="N75078" s="120"/>
      <c r="U75078" s="121"/>
      <c r="V75078" s="122"/>
      <c r="W75078" s="123"/>
      <c r="AC75078" s="123"/>
    </row>
    <row r="75079" spans="5:29" s="2" customFormat="1">
      <c r="E75079" s="120"/>
      <c r="M75079" s="120"/>
      <c r="N75079" s="120"/>
      <c r="U75079" s="121"/>
      <c r="V75079" s="122"/>
      <c r="W75079" s="123"/>
      <c r="AC75079" s="123"/>
    </row>
    <row r="75080" spans="5:29" s="2" customFormat="1">
      <c r="E75080" s="120"/>
      <c r="M75080" s="120"/>
      <c r="N75080" s="120"/>
      <c r="U75080" s="121"/>
      <c r="V75080" s="122"/>
      <c r="W75080" s="123"/>
      <c r="AC75080" s="123"/>
    </row>
    <row r="75081" spans="5:29" s="2" customFormat="1">
      <c r="E75081" s="120"/>
      <c r="M75081" s="120"/>
      <c r="N75081" s="120"/>
      <c r="U75081" s="121"/>
      <c r="V75081" s="122"/>
      <c r="W75081" s="123"/>
      <c r="AC75081" s="123"/>
    </row>
    <row r="75082" spans="5:29" s="2" customFormat="1">
      <c r="E75082" s="120"/>
      <c r="M75082" s="120"/>
      <c r="N75082" s="120"/>
      <c r="U75082" s="121"/>
      <c r="V75082" s="122"/>
      <c r="W75082" s="123"/>
      <c r="AC75082" s="123"/>
    </row>
    <row r="75083" spans="5:29" s="2" customFormat="1">
      <c r="E75083" s="120"/>
      <c r="M75083" s="120"/>
      <c r="N75083" s="120"/>
      <c r="U75083" s="121"/>
      <c r="V75083" s="122"/>
      <c r="W75083" s="123"/>
      <c r="AC75083" s="123"/>
    </row>
    <row r="75084" spans="5:29" s="2" customFormat="1">
      <c r="E75084" s="120"/>
      <c r="M75084" s="120"/>
      <c r="N75084" s="120"/>
      <c r="U75084" s="121"/>
      <c r="V75084" s="122"/>
      <c r="W75084" s="123"/>
      <c r="AC75084" s="123"/>
    </row>
    <row r="75085" spans="5:29" s="2" customFormat="1">
      <c r="E75085" s="120"/>
      <c r="M75085" s="120"/>
      <c r="N75085" s="120"/>
      <c r="U75085" s="121"/>
      <c r="V75085" s="122"/>
      <c r="W75085" s="123"/>
      <c r="AC75085" s="123"/>
    </row>
    <row r="75086" spans="5:29" s="2" customFormat="1">
      <c r="E75086" s="120"/>
      <c r="M75086" s="120"/>
      <c r="N75086" s="120"/>
      <c r="U75086" s="121"/>
      <c r="V75086" s="122"/>
      <c r="W75086" s="123"/>
      <c r="AC75086" s="123"/>
    </row>
    <row r="75087" spans="5:29" s="2" customFormat="1">
      <c r="E75087" s="120"/>
      <c r="M75087" s="120"/>
      <c r="N75087" s="120"/>
      <c r="U75087" s="121"/>
      <c r="V75087" s="122"/>
      <c r="W75087" s="123"/>
      <c r="AC75087" s="123"/>
    </row>
    <row r="75088" spans="5:29" s="2" customFormat="1">
      <c r="E75088" s="120"/>
      <c r="M75088" s="120"/>
      <c r="N75088" s="120"/>
      <c r="U75088" s="121"/>
      <c r="V75088" s="122"/>
      <c r="W75088" s="123"/>
      <c r="AC75088" s="123"/>
    </row>
    <row r="75089" spans="5:29" s="2" customFormat="1">
      <c r="E75089" s="120"/>
      <c r="M75089" s="120"/>
      <c r="N75089" s="120"/>
      <c r="U75089" s="121"/>
      <c r="V75089" s="122"/>
      <c r="W75089" s="123"/>
      <c r="AC75089" s="123"/>
    </row>
    <row r="75090" spans="5:29" s="2" customFormat="1">
      <c r="E75090" s="120"/>
      <c r="M75090" s="120"/>
      <c r="N75090" s="120"/>
      <c r="U75090" s="121"/>
      <c r="V75090" s="122"/>
      <c r="W75090" s="123"/>
      <c r="AC75090" s="123"/>
    </row>
    <row r="75091" spans="5:29" s="2" customFormat="1">
      <c r="E75091" s="120"/>
      <c r="M75091" s="120"/>
      <c r="N75091" s="120"/>
      <c r="U75091" s="121"/>
      <c r="V75091" s="122"/>
      <c r="W75091" s="123"/>
      <c r="AC75091" s="123"/>
    </row>
    <row r="75092" spans="5:29" s="2" customFormat="1">
      <c r="E75092" s="120"/>
      <c r="M75092" s="120"/>
      <c r="N75092" s="120"/>
      <c r="U75092" s="121"/>
      <c r="V75092" s="122"/>
      <c r="W75092" s="123"/>
      <c r="AC75092" s="123"/>
    </row>
    <row r="75093" spans="5:29" s="2" customFormat="1">
      <c r="E75093" s="120"/>
      <c r="M75093" s="120"/>
      <c r="N75093" s="120"/>
      <c r="U75093" s="121"/>
      <c r="V75093" s="122"/>
      <c r="W75093" s="123"/>
      <c r="AC75093" s="123"/>
    </row>
    <row r="75094" spans="5:29" s="2" customFormat="1">
      <c r="E75094" s="120"/>
      <c r="M75094" s="120"/>
      <c r="N75094" s="120"/>
      <c r="U75094" s="121"/>
      <c r="V75094" s="122"/>
      <c r="W75094" s="123"/>
      <c r="AC75094" s="123"/>
    </row>
    <row r="75095" spans="5:29" s="2" customFormat="1">
      <c r="E75095" s="120"/>
      <c r="M75095" s="120"/>
      <c r="N75095" s="120"/>
      <c r="U75095" s="121"/>
      <c r="V75095" s="122"/>
      <c r="W75095" s="123"/>
      <c r="AC75095" s="123"/>
    </row>
    <row r="75096" spans="5:29" s="2" customFormat="1">
      <c r="E75096" s="120"/>
      <c r="M75096" s="120"/>
      <c r="N75096" s="120"/>
      <c r="U75096" s="121"/>
      <c r="V75096" s="122"/>
      <c r="W75096" s="123"/>
      <c r="AC75096" s="123"/>
    </row>
    <row r="75097" spans="5:29" s="2" customFormat="1">
      <c r="E75097" s="120"/>
      <c r="M75097" s="120"/>
      <c r="N75097" s="120"/>
      <c r="U75097" s="121"/>
      <c r="V75097" s="122"/>
      <c r="W75097" s="123"/>
      <c r="AC75097" s="123"/>
    </row>
    <row r="75098" spans="5:29" s="2" customFormat="1">
      <c r="E75098" s="120"/>
      <c r="M75098" s="120"/>
      <c r="N75098" s="120"/>
      <c r="U75098" s="121"/>
      <c r="V75098" s="122"/>
      <c r="W75098" s="123"/>
      <c r="AC75098" s="123"/>
    </row>
    <row r="75099" spans="5:29" s="2" customFormat="1">
      <c r="E75099" s="120"/>
      <c r="M75099" s="120"/>
      <c r="N75099" s="120"/>
      <c r="U75099" s="121"/>
      <c r="V75099" s="122"/>
      <c r="W75099" s="123"/>
      <c r="AC75099" s="123"/>
    </row>
    <row r="75100" spans="5:29" s="2" customFormat="1">
      <c r="E75100" s="120"/>
      <c r="M75100" s="120"/>
      <c r="N75100" s="120"/>
      <c r="U75100" s="121"/>
      <c r="V75100" s="122"/>
      <c r="W75100" s="123"/>
      <c r="AC75100" s="123"/>
    </row>
    <row r="75101" spans="5:29" s="2" customFormat="1">
      <c r="E75101" s="120"/>
      <c r="M75101" s="120"/>
      <c r="N75101" s="120"/>
      <c r="U75101" s="121"/>
      <c r="V75101" s="122"/>
      <c r="W75101" s="123"/>
      <c r="AC75101" s="123"/>
    </row>
    <row r="75102" spans="5:29" s="2" customFormat="1">
      <c r="E75102" s="120"/>
      <c r="M75102" s="120"/>
      <c r="N75102" s="120"/>
      <c r="U75102" s="121"/>
      <c r="V75102" s="122"/>
      <c r="W75102" s="123"/>
      <c r="AC75102" s="123"/>
    </row>
    <row r="75103" spans="5:29" s="2" customFormat="1">
      <c r="E75103" s="120"/>
      <c r="M75103" s="120"/>
      <c r="N75103" s="120"/>
      <c r="U75103" s="121"/>
      <c r="V75103" s="122"/>
      <c r="W75103" s="123"/>
      <c r="AC75103" s="123"/>
    </row>
    <row r="75104" spans="5:29" s="2" customFormat="1">
      <c r="E75104" s="120"/>
      <c r="M75104" s="120"/>
      <c r="N75104" s="120"/>
      <c r="U75104" s="121"/>
      <c r="V75104" s="122"/>
      <c r="W75104" s="123"/>
      <c r="AC75104" s="123"/>
    </row>
    <row r="75105" spans="5:29" s="2" customFormat="1">
      <c r="E75105" s="120"/>
      <c r="M75105" s="120"/>
      <c r="N75105" s="120"/>
      <c r="U75105" s="121"/>
      <c r="V75105" s="122"/>
      <c r="W75105" s="123"/>
      <c r="AC75105" s="123"/>
    </row>
    <row r="75106" spans="5:29" s="2" customFormat="1">
      <c r="E75106" s="120"/>
      <c r="M75106" s="120"/>
      <c r="N75106" s="120"/>
      <c r="U75106" s="121"/>
      <c r="V75106" s="122"/>
      <c r="W75106" s="123"/>
      <c r="AC75106" s="123"/>
    </row>
    <row r="75107" spans="5:29" s="2" customFormat="1">
      <c r="E75107" s="120"/>
      <c r="M75107" s="120"/>
      <c r="N75107" s="120"/>
      <c r="U75107" s="121"/>
      <c r="V75107" s="122"/>
      <c r="W75107" s="123"/>
      <c r="AC75107" s="123"/>
    </row>
    <row r="75108" spans="5:29" s="2" customFormat="1">
      <c r="E75108" s="120"/>
      <c r="M75108" s="120"/>
      <c r="N75108" s="120"/>
      <c r="U75108" s="121"/>
      <c r="V75108" s="122"/>
      <c r="W75108" s="123"/>
      <c r="AC75108" s="123"/>
    </row>
    <row r="75109" spans="5:29" s="2" customFormat="1">
      <c r="E75109" s="120"/>
      <c r="M75109" s="120"/>
      <c r="N75109" s="120"/>
      <c r="U75109" s="121"/>
      <c r="V75109" s="122"/>
      <c r="W75109" s="123"/>
      <c r="AC75109" s="123"/>
    </row>
    <row r="75110" spans="5:29" s="2" customFormat="1">
      <c r="E75110" s="120"/>
      <c r="M75110" s="120"/>
      <c r="N75110" s="120"/>
      <c r="U75110" s="121"/>
      <c r="V75110" s="122"/>
      <c r="W75110" s="123"/>
      <c r="AC75110" s="123"/>
    </row>
    <row r="75111" spans="5:29" s="2" customFormat="1">
      <c r="E75111" s="120"/>
      <c r="M75111" s="120"/>
      <c r="N75111" s="120"/>
      <c r="U75111" s="121"/>
      <c r="V75111" s="122"/>
      <c r="W75111" s="123"/>
      <c r="AC75111" s="123"/>
    </row>
    <row r="75112" spans="5:29" s="2" customFormat="1">
      <c r="E75112" s="120"/>
      <c r="M75112" s="120"/>
      <c r="N75112" s="120"/>
      <c r="U75112" s="121"/>
      <c r="V75112" s="122"/>
      <c r="W75112" s="123"/>
      <c r="AC75112" s="123"/>
    </row>
    <row r="75113" spans="5:29" s="2" customFormat="1">
      <c r="E75113" s="120"/>
      <c r="M75113" s="120"/>
      <c r="N75113" s="120"/>
      <c r="U75113" s="121"/>
      <c r="V75113" s="122"/>
      <c r="W75113" s="123"/>
      <c r="AC75113" s="123"/>
    </row>
    <row r="75114" spans="5:29" s="2" customFormat="1">
      <c r="E75114" s="120"/>
      <c r="M75114" s="120"/>
      <c r="N75114" s="120"/>
      <c r="U75114" s="121"/>
      <c r="V75114" s="122"/>
      <c r="W75114" s="123"/>
      <c r="AC75114" s="123"/>
    </row>
    <row r="75115" spans="5:29" s="2" customFormat="1">
      <c r="E75115" s="120"/>
      <c r="M75115" s="120"/>
      <c r="N75115" s="120"/>
      <c r="U75115" s="121"/>
      <c r="V75115" s="122"/>
      <c r="W75115" s="123"/>
      <c r="AC75115" s="123"/>
    </row>
    <row r="75116" spans="5:29" s="2" customFormat="1">
      <c r="E75116" s="120"/>
      <c r="M75116" s="120"/>
      <c r="N75116" s="120"/>
      <c r="U75116" s="121"/>
      <c r="V75116" s="122"/>
      <c r="W75116" s="123"/>
      <c r="AC75116" s="123"/>
    </row>
    <row r="75117" spans="5:29" s="2" customFormat="1">
      <c r="E75117" s="120"/>
      <c r="M75117" s="120"/>
      <c r="N75117" s="120"/>
      <c r="U75117" s="121"/>
      <c r="V75117" s="122"/>
      <c r="W75117" s="123"/>
      <c r="AC75117" s="123"/>
    </row>
    <row r="75118" spans="5:29" s="2" customFormat="1">
      <c r="E75118" s="120"/>
      <c r="M75118" s="120"/>
      <c r="N75118" s="120"/>
      <c r="U75118" s="121"/>
      <c r="V75118" s="122"/>
      <c r="W75118" s="123"/>
      <c r="AC75118" s="123"/>
    </row>
    <row r="75119" spans="5:29" s="2" customFormat="1">
      <c r="E75119" s="120"/>
      <c r="M75119" s="120"/>
      <c r="N75119" s="120"/>
      <c r="U75119" s="121"/>
      <c r="V75119" s="122"/>
      <c r="W75119" s="123"/>
      <c r="AC75119" s="123"/>
    </row>
    <row r="75120" spans="5:29" s="2" customFormat="1">
      <c r="E75120" s="120"/>
      <c r="M75120" s="120"/>
      <c r="N75120" s="120"/>
      <c r="U75120" s="121"/>
      <c r="V75120" s="122"/>
      <c r="W75120" s="123"/>
      <c r="AC75120" s="123"/>
    </row>
    <row r="75121" spans="5:29" s="2" customFormat="1">
      <c r="E75121" s="120"/>
      <c r="M75121" s="120"/>
      <c r="N75121" s="120"/>
      <c r="U75121" s="121"/>
      <c r="V75121" s="122"/>
      <c r="W75121" s="123"/>
      <c r="AC75121" s="123"/>
    </row>
    <row r="75122" spans="5:29" s="2" customFormat="1">
      <c r="E75122" s="120"/>
      <c r="M75122" s="120"/>
      <c r="N75122" s="120"/>
      <c r="U75122" s="121"/>
      <c r="V75122" s="122"/>
      <c r="W75122" s="123"/>
      <c r="AC75122" s="123"/>
    </row>
    <row r="75123" spans="5:29" s="2" customFormat="1">
      <c r="E75123" s="120"/>
      <c r="M75123" s="120"/>
      <c r="N75123" s="120"/>
      <c r="U75123" s="121"/>
      <c r="V75123" s="122"/>
      <c r="W75123" s="123"/>
      <c r="AC75123" s="123"/>
    </row>
    <row r="75124" spans="5:29" s="2" customFormat="1">
      <c r="E75124" s="120"/>
      <c r="M75124" s="120"/>
      <c r="N75124" s="120"/>
      <c r="U75124" s="121"/>
      <c r="V75124" s="122"/>
      <c r="W75124" s="123"/>
      <c r="AC75124" s="123"/>
    </row>
    <row r="75125" spans="5:29" s="2" customFormat="1">
      <c r="E75125" s="120"/>
      <c r="M75125" s="120"/>
      <c r="N75125" s="120"/>
      <c r="U75125" s="121"/>
      <c r="V75125" s="122"/>
      <c r="W75125" s="123"/>
      <c r="AC75125" s="123"/>
    </row>
    <row r="75126" spans="5:29" s="2" customFormat="1">
      <c r="E75126" s="120"/>
      <c r="M75126" s="120"/>
      <c r="N75126" s="120"/>
      <c r="U75126" s="121"/>
      <c r="V75126" s="122"/>
      <c r="W75126" s="123"/>
      <c r="AC75126" s="123"/>
    </row>
    <row r="75127" spans="5:29" s="2" customFormat="1">
      <c r="E75127" s="120"/>
      <c r="M75127" s="120"/>
      <c r="N75127" s="120"/>
      <c r="U75127" s="121"/>
      <c r="V75127" s="122"/>
      <c r="W75127" s="123"/>
      <c r="AC75127" s="123"/>
    </row>
    <row r="75128" spans="5:29" s="2" customFormat="1">
      <c r="E75128" s="120"/>
      <c r="M75128" s="120"/>
      <c r="N75128" s="120"/>
      <c r="U75128" s="121"/>
      <c r="V75128" s="122"/>
      <c r="W75128" s="123"/>
      <c r="AC75128" s="123"/>
    </row>
    <row r="75129" spans="5:29" s="2" customFormat="1">
      <c r="E75129" s="120"/>
      <c r="M75129" s="120"/>
      <c r="N75129" s="120"/>
      <c r="U75129" s="121"/>
      <c r="V75129" s="122"/>
      <c r="W75129" s="123"/>
      <c r="AC75129" s="123"/>
    </row>
    <row r="75130" spans="5:29" s="2" customFormat="1">
      <c r="E75130" s="120"/>
      <c r="M75130" s="120"/>
      <c r="N75130" s="120"/>
      <c r="U75130" s="121"/>
      <c r="V75130" s="122"/>
      <c r="W75130" s="123"/>
      <c r="AC75130" s="123"/>
    </row>
    <row r="75131" spans="5:29" s="2" customFormat="1">
      <c r="E75131" s="120"/>
      <c r="M75131" s="120"/>
      <c r="N75131" s="120"/>
      <c r="U75131" s="121"/>
      <c r="V75131" s="122"/>
      <c r="W75131" s="123"/>
      <c r="AC75131" s="123"/>
    </row>
    <row r="75132" spans="5:29" s="2" customFormat="1">
      <c r="E75132" s="120"/>
      <c r="M75132" s="120"/>
      <c r="N75132" s="120"/>
      <c r="U75132" s="121"/>
      <c r="V75132" s="122"/>
      <c r="W75132" s="123"/>
      <c r="AC75132" s="123"/>
    </row>
    <row r="75133" spans="5:29" s="2" customFormat="1">
      <c r="E75133" s="120"/>
      <c r="M75133" s="120"/>
      <c r="N75133" s="120"/>
      <c r="U75133" s="121"/>
      <c r="V75133" s="122"/>
      <c r="W75133" s="123"/>
      <c r="AC75133" s="123"/>
    </row>
    <row r="75134" spans="5:29" s="2" customFormat="1">
      <c r="E75134" s="120"/>
      <c r="M75134" s="120"/>
      <c r="N75134" s="120"/>
      <c r="U75134" s="121"/>
      <c r="V75134" s="122"/>
      <c r="W75134" s="123"/>
      <c r="AC75134" s="123"/>
    </row>
    <row r="75135" spans="5:29" s="2" customFormat="1">
      <c r="E75135" s="120"/>
      <c r="M75135" s="120"/>
      <c r="N75135" s="120"/>
      <c r="U75135" s="121"/>
      <c r="V75135" s="122"/>
      <c r="W75135" s="123"/>
      <c r="AC75135" s="123"/>
    </row>
    <row r="75136" spans="5:29" s="2" customFormat="1">
      <c r="E75136" s="120"/>
      <c r="M75136" s="120"/>
      <c r="N75136" s="120"/>
      <c r="U75136" s="121"/>
      <c r="V75136" s="122"/>
      <c r="W75136" s="123"/>
      <c r="AC75136" s="123"/>
    </row>
    <row r="75137" spans="5:29" s="2" customFormat="1">
      <c r="E75137" s="120"/>
      <c r="M75137" s="120"/>
      <c r="N75137" s="120"/>
      <c r="U75137" s="121"/>
      <c r="V75137" s="122"/>
      <c r="W75137" s="123"/>
      <c r="AC75137" s="123"/>
    </row>
    <row r="75138" spans="5:29" s="2" customFormat="1">
      <c r="E75138" s="120"/>
      <c r="M75138" s="120"/>
      <c r="N75138" s="120"/>
      <c r="U75138" s="121"/>
      <c r="V75138" s="122"/>
      <c r="W75138" s="123"/>
      <c r="AC75138" s="123"/>
    </row>
    <row r="75139" spans="5:29" s="2" customFormat="1">
      <c r="E75139" s="120"/>
      <c r="M75139" s="120"/>
      <c r="N75139" s="120"/>
      <c r="U75139" s="121"/>
      <c r="V75139" s="122"/>
      <c r="W75139" s="123"/>
      <c r="AC75139" s="123"/>
    </row>
    <row r="75140" spans="5:29" s="2" customFormat="1">
      <c r="E75140" s="120"/>
      <c r="M75140" s="120"/>
      <c r="N75140" s="120"/>
      <c r="U75140" s="121"/>
      <c r="V75140" s="122"/>
      <c r="W75140" s="123"/>
      <c r="AC75140" s="123"/>
    </row>
    <row r="75141" spans="5:29" s="2" customFormat="1">
      <c r="E75141" s="120"/>
      <c r="M75141" s="120"/>
      <c r="N75141" s="120"/>
      <c r="U75141" s="121"/>
      <c r="V75141" s="122"/>
      <c r="W75141" s="123"/>
      <c r="AC75141" s="123"/>
    </row>
    <row r="75142" spans="5:29" s="2" customFormat="1">
      <c r="E75142" s="120"/>
      <c r="M75142" s="120"/>
      <c r="N75142" s="120"/>
      <c r="U75142" s="121"/>
      <c r="V75142" s="122"/>
      <c r="W75142" s="123"/>
      <c r="AC75142" s="123"/>
    </row>
    <row r="75143" spans="5:29" s="2" customFormat="1">
      <c r="E75143" s="120"/>
      <c r="M75143" s="120"/>
      <c r="N75143" s="120"/>
      <c r="U75143" s="121"/>
      <c r="V75143" s="122"/>
      <c r="W75143" s="123"/>
      <c r="AC75143" s="123"/>
    </row>
    <row r="75144" spans="5:29" s="2" customFormat="1">
      <c r="E75144" s="120"/>
      <c r="M75144" s="120"/>
      <c r="N75144" s="120"/>
      <c r="U75144" s="121"/>
      <c r="V75144" s="122"/>
      <c r="W75144" s="123"/>
      <c r="AC75144" s="123"/>
    </row>
    <row r="75145" spans="5:29" s="2" customFormat="1">
      <c r="E75145" s="120"/>
      <c r="M75145" s="120"/>
      <c r="N75145" s="120"/>
      <c r="U75145" s="121"/>
      <c r="V75145" s="122"/>
      <c r="W75145" s="123"/>
      <c r="AC75145" s="123"/>
    </row>
    <row r="75146" spans="5:29" s="2" customFormat="1">
      <c r="E75146" s="120"/>
      <c r="M75146" s="120"/>
      <c r="N75146" s="120"/>
      <c r="U75146" s="121"/>
      <c r="V75146" s="122"/>
      <c r="W75146" s="123"/>
      <c r="AC75146" s="123"/>
    </row>
    <row r="75147" spans="5:29" s="2" customFormat="1">
      <c r="E75147" s="120"/>
      <c r="M75147" s="120"/>
      <c r="N75147" s="120"/>
      <c r="U75147" s="121"/>
      <c r="V75147" s="122"/>
      <c r="W75147" s="123"/>
      <c r="AC75147" s="123"/>
    </row>
    <row r="75148" spans="5:29" s="2" customFormat="1">
      <c r="E75148" s="120"/>
      <c r="M75148" s="120"/>
      <c r="N75148" s="120"/>
      <c r="U75148" s="121"/>
      <c r="V75148" s="122"/>
      <c r="W75148" s="123"/>
      <c r="AC75148" s="123"/>
    </row>
    <row r="75149" spans="5:29" s="2" customFormat="1">
      <c r="E75149" s="120"/>
      <c r="M75149" s="120"/>
      <c r="N75149" s="120"/>
      <c r="U75149" s="121"/>
      <c r="V75149" s="122"/>
      <c r="W75149" s="123"/>
      <c r="AC75149" s="123"/>
    </row>
    <row r="75150" spans="5:29" s="2" customFormat="1">
      <c r="E75150" s="120"/>
      <c r="M75150" s="120"/>
      <c r="N75150" s="120"/>
      <c r="U75150" s="121"/>
      <c r="V75150" s="122"/>
      <c r="W75150" s="123"/>
      <c r="AC75150" s="123"/>
    </row>
    <row r="75151" spans="5:29" s="2" customFormat="1">
      <c r="E75151" s="120"/>
      <c r="M75151" s="120"/>
      <c r="N75151" s="120"/>
      <c r="U75151" s="121"/>
      <c r="V75151" s="122"/>
      <c r="W75151" s="123"/>
      <c r="AC75151" s="123"/>
    </row>
    <row r="75152" spans="5:29" s="2" customFormat="1">
      <c r="E75152" s="120"/>
      <c r="M75152" s="120"/>
      <c r="N75152" s="120"/>
      <c r="U75152" s="121"/>
      <c r="V75152" s="122"/>
      <c r="W75152" s="123"/>
      <c r="AC75152" s="123"/>
    </row>
    <row r="75153" spans="5:29" s="2" customFormat="1">
      <c r="E75153" s="120"/>
      <c r="M75153" s="120"/>
      <c r="N75153" s="120"/>
      <c r="U75153" s="121"/>
      <c r="V75153" s="122"/>
      <c r="W75153" s="123"/>
      <c r="AC75153" s="123"/>
    </row>
    <row r="75154" spans="5:29" s="2" customFormat="1">
      <c r="E75154" s="120"/>
      <c r="M75154" s="120"/>
      <c r="N75154" s="120"/>
      <c r="U75154" s="121"/>
      <c r="V75154" s="122"/>
      <c r="W75154" s="123"/>
      <c r="AC75154" s="123"/>
    </row>
    <row r="75155" spans="5:29" s="2" customFormat="1">
      <c r="E75155" s="120"/>
      <c r="M75155" s="120"/>
      <c r="N75155" s="120"/>
      <c r="U75155" s="121"/>
      <c r="V75155" s="122"/>
      <c r="W75155" s="123"/>
      <c r="AC75155" s="123"/>
    </row>
    <row r="75156" spans="5:29" s="2" customFormat="1">
      <c r="E75156" s="120"/>
      <c r="M75156" s="120"/>
      <c r="N75156" s="120"/>
      <c r="U75156" s="121"/>
      <c r="V75156" s="122"/>
      <c r="W75156" s="123"/>
      <c r="AC75156" s="123"/>
    </row>
    <row r="75157" spans="5:29" s="2" customFormat="1">
      <c r="E75157" s="120"/>
      <c r="M75157" s="120"/>
      <c r="N75157" s="120"/>
      <c r="U75157" s="121"/>
      <c r="V75157" s="122"/>
      <c r="W75157" s="123"/>
      <c r="AC75157" s="123"/>
    </row>
    <row r="75158" spans="5:29" s="2" customFormat="1">
      <c r="E75158" s="120"/>
      <c r="M75158" s="120"/>
      <c r="N75158" s="120"/>
      <c r="U75158" s="121"/>
      <c r="V75158" s="122"/>
      <c r="W75158" s="123"/>
      <c r="AC75158" s="123"/>
    </row>
    <row r="75159" spans="5:29" s="2" customFormat="1">
      <c r="E75159" s="120"/>
      <c r="M75159" s="120"/>
      <c r="N75159" s="120"/>
      <c r="U75159" s="121"/>
      <c r="V75159" s="122"/>
      <c r="W75159" s="123"/>
      <c r="AC75159" s="123"/>
    </row>
    <row r="75160" spans="5:29" s="2" customFormat="1">
      <c r="E75160" s="120"/>
      <c r="M75160" s="120"/>
      <c r="N75160" s="120"/>
      <c r="U75160" s="121"/>
      <c r="V75160" s="122"/>
      <c r="W75160" s="123"/>
      <c r="AC75160" s="123"/>
    </row>
    <row r="75161" spans="5:29" s="2" customFormat="1">
      <c r="E75161" s="120"/>
      <c r="M75161" s="120"/>
      <c r="N75161" s="120"/>
      <c r="U75161" s="121"/>
      <c r="V75161" s="122"/>
      <c r="W75161" s="123"/>
      <c r="AC75161" s="123"/>
    </row>
    <row r="75162" spans="5:29" s="2" customFormat="1">
      <c r="E75162" s="120"/>
      <c r="M75162" s="120"/>
      <c r="N75162" s="120"/>
      <c r="U75162" s="121"/>
      <c r="V75162" s="122"/>
      <c r="W75162" s="123"/>
      <c r="AC75162" s="123"/>
    </row>
    <row r="75163" spans="5:29" s="2" customFormat="1">
      <c r="E75163" s="120"/>
      <c r="M75163" s="120"/>
      <c r="N75163" s="120"/>
      <c r="U75163" s="121"/>
      <c r="V75163" s="122"/>
      <c r="W75163" s="123"/>
      <c r="AC75163" s="123"/>
    </row>
    <row r="75164" spans="5:29" s="2" customFormat="1">
      <c r="E75164" s="120"/>
      <c r="M75164" s="120"/>
      <c r="N75164" s="120"/>
      <c r="U75164" s="121"/>
      <c r="V75164" s="122"/>
      <c r="W75164" s="123"/>
      <c r="AC75164" s="123"/>
    </row>
    <row r="75165" spans="5:29" s="2" customFormat="1">
      <c r="E75165" s="120"/>
      <c r="M75165" s="120"/>
      <c r="N75165" s="120"/>
      <c r="U75165" s="121"/>
      <c r="V75165" s="122"/>
      <c r="W75165" s="123"/>
      <c r="AC75165" s="123"/>
    </row>
    <row r="75166" spans="5:29" s="2" customFormat="1">
      <c r="E75166" s="120"/>
      <c r="M75166" s="120"/>
      <c r="N75166" s="120"/>
      <c r="U75166" s="121"/>
      <c r="V75166" s="122"/>
      <c r="W75166" s="123"/>
      <c r="AC75166" s="123"/>
    </row>
    <row r="75167" spans="5:29" s="2" customFormat="1">
      <c r="E75167" s="120"/>
      <c r="M75167" s="120"/>
      <c r="N75167" s="120"/>
      <c r="U75167" s="121"/>
      <c r="V75167" s="122"/>
      <c r="W75167" s="123"/>
      <c r="AC75167" s="123"/>
    </row>
    <row r="75168" spans="5:29" s="2" customFormat="1">
      <c r="E75168" s="120"/>
      <c r="M75168" s="120"/>
      <c r="N75168" s="120"/>
      <c r="U75168" s="121"/>
      <c r="V75168" s="122"/>
      <c r="W75168" s="123"/>
      <c r="AC75168" s="123"/>
    </row>
    <row r="75169" spans="5:29" s="2" customFormat="1">
      <c r="E75169" s="120"/>
      <c r="M75169" s="120"/>
      <c r="N75169" s="120"/>
      <c r="U75169" s="121"/>
      <c r="V75169" s="122"/>
      <c r="W75169" s="123"/>
      <c r="AC75169" s="123"/>
    </row>
    <row r="75170" spans="5:29" s="2" customFormat="1">
      <c r="E75170" s="120"/>
      <c r="M75170" s="120"/>
      <c r="N75170" s="120"/>
      <c r="U75170" s="121"/>
      <c r="V75170" s="122"/>
      <c r="W75170" s="123"/>
      <c r="AC75170" s="123"/>
    </row>
    <row r="75171" spans="5:29" s="2" customFormat="1">
      <c r="E75171" s="120"/>
      <c r="M75171" s="120"/>
      <c r="N75171" s="120"/>
      <c r="U75171" s="121"/>
      <c r="V75171" s="122"/>
      <c r="W75171" s="123"/>
      <c r="AC75171" s="123"/>
    </row>
    <row r="75172" spans="5:29" s="2" customFormat="1">
      <c r="E75172" s="120"/>
      <c r="M75172" s="120"/>
      <c r="N75172" s="120"/>
      <c r="U75172" s="121"/>
      <c r="V75172" s="122"/>
      <c r="W75172" s="123"/>
      <c r="AC75172" s="123"/>
    </row>
    <row r="75173" spans="5:29" s="2" customFormat="1">
      <c r="E75173" s="120"/>
      <c r="M75173" s="120"/>
      <c r="N75173" s="120"/>
      <c r="U75173" s="121"/>
      <c r="V75173" s="122"/>
      <c r="W75173" s="123"/>
      <c r="AC75173" s="123"/>
    </row>
    <row r="75174" spans="5:29" s="2" customFormat="1">
      <c r="E75174" s="120"/>
      <c r="M75174" s="120"/>
      <c r="N75174" s="120"/>
      <c r="U75174" s="121"/>
      <c r="V75174" s="122"/>
      <c r="W75174" s="123"/>
      <c r="AC75174" s="123"/>
    </row>
    <row r="75175" spans="5:29" s="2" customFormat="1">
      <c r="E75175" s="120"/>
      <c r="M75175" s="120"/>
      <c r="N75175" s="120"/>
      <c r="U75175" s="121"/>
      <c r="V75175" s="122"/>
      <c r="W75175" s="123"/>
      <c r="AC75175" s="123"/>
    </row>
    <row r="75176" spans="5:29" s="2" customFormat="1">
      <c r="E75176" s="120"/>
      <c r="M75176" s="120"/>
      <c r="N75176" s="120"/>
      <c r="U75176" s="121"/>
      <c r="V75176" s="122"/>
      <c r="W75176" s="123"/>
      <c r="AC75176" s="123"/>
    </row>
    <row r="75177" spans="5:29" s="2" customFormat="1">
      <c r="E75177" s="120"/>
      <c r="M75177" s="120"/>
      <c r="N75177" s="120"/>
      <c r="U75177" s="121"/>
      <c r="V75177" s="122"/>
      <c r="W75177" s="123"/>
      <c r="AC75177" s="123"/>
    </row>
    <row r="75178" spans="5:29" s="2" customFormat="1">
      <c r="E75178" s="120"/>
      <c r="M75178" s="120"/>
      <c r="N75178" s="120"/>
      <c r="U75178" s="121"/>
      <c r="V75178" s="122"/>
      <c r="W75178" s="123"/>
      <c r="AC75178" s="123"/>
    </row>
    <row r="75179" spans="5:29" s="2" customFormat="1">
      <c r="E75179" s="120"/>
      <c r="M75179" s="120"/>
      <c r="N75179" s="120"/>
      <c r="U75179" s="121"/>
      <c r="V75179" s="122"/>
      <c r="W75179" s="123"/>
      <c r="AC75179" s="123"/>
    </row>
    <row r="75180" spans="5:29" s="2" customFormat="1">
      <c r="E75180" s="120"/>
      <c r="M75180" s="120"/>
      <c r="N75180" s="120"/>
      <c r="U75180" s="121"/>
      <c r="V75180" s="122"/>
      <c r="W75180" s="123"/>
      <c r="AC75180" s="123"/>
    </row>
    <row r="75181" spans="5:29" s="2" customFormat="1">
      <c r="E75181" s="120"/>
      <c r="M75181" s="120"/>
      <c r="N75181" s="120"/>
      <c r="U75181" s="121"/>
      <c r="V75181" s="122"/>
      <c r="W75181" s="123"/>
      <c r="AC75181" s="123"/>
    </row>
    <row r="75182" spans="5:29" s="2" customFormat="1">
      <c r="E75182" s="120"/>
      <c r="M75182" s="120"/>
      <c r="N75182" s="120"/>
      <c r="U75182" s="121"/>
      <c r="V75182" s="122"/>
      <c r="W75182" s="123"/>
      <c r="AC75182" s="123"/>
    </row>
    <row r="75183" spans="5:29" s="2" customFormat="1">
      <c r="E75183" s="120"/>
      <c r="M75183" s="120"/>
      <c r="N75183" s="120"/>
      <c r="U75183" s="121"/>
      <c r="V75183" s="122"/>
      <c r="W75183" s="123"/>
      <c r="AC75183" s="123"/>
    </row>
    <row r="75184" spans="5:29" s="2" customFormat="1">
      <c r="E75184" s="120"/>
      <c r="M75184" s="120"/>
      <c r="N75184" s="120"/>
      <c r="U75184" s="121"/>
      <c r="V75184" s="122"/>
      <c r="W75184" s="123"/>
      <c r="AC75184" s="123"/>
    </row>
    <row r="75185" spans="5:29" s="2" customFormat="1">
      <c r="E75185" s="120"/>
      <c r="M75185" s="120"/>
      <c r="N75185" s="120"/>
      <c r="U75185" s="121"/>
      <c r="V75185" s="122"/>
      <c r="W75185" s="123"/>
      <c r="AC75185" s="123"/>
    </row>
    <row r="75186" spans="5:29" s="2" customFormat="1">
      <c r="E75186" s="120"/>
      <c r="M75186" s="120"/>
      <c r="N75186" s="120"/>
      <c r="U75186" s="121"/>
      <c r="V75186" s="122"/>
      <c r="W75186" s="123"/>
      <c r="AC75186" s="123"/>
    </row>
    <row r="75187" spans="5:29" s="2" customFormat="1">
      <c r="E75187" s="120"/>
      <c r="M75187" s="120"/>
      <c r="N75187" s="120"/>
      <c r="U75187" s="121"/>
      <c r="V75187" s="122"/>
      <c r="W75187" s="123"/>
      <c r="AC75187" s="123"/>
    </row>
    <row r="75188" spans="5:29" s="2" customFormat="1">
      <c r="E75188" s="120"/>
      <c r="M75188" s="120"/>
      <c r="N75188" s="120"/>
      <c r="U75188" s="121"/>
      <c r="V75188" s="122"/>
      <c r="W75188" s="123"/>
      <c r="AC75188" s="123"/>
    </row>
    <row r="75189" spans="5:29" s="2" customFormat="1">
      <c r="E75189" s="120"/>
      <c r="M75189" s="120"/>
      <c r="N75189" s="120"/>
      <c r="U75189" s="121"/>
      <c r="V75189" s="122"/>
      <c r="W75189" s="123"/>
      <c r="AC75189" s="123"/>
    </row>
    <row r="75190" spans="5:29" s="2" customFormat="1">
      <c r="E75190" s="120"/>
      <c r="M75190" s="120"/>
      <c r="N75190" s="120"/>
      <c r="U75190" s="121"/>
      <c r="V75190" s="122"/>
      <c r="W75190" s="123"/>
      <c r="AC75190" s="123"/>
    </row>
    <row r="75191" spans="5:29" s="2" customFormat="1">
      <c r="E75191" s="120"/>
      <c r="M75191" s="120"/>
      <c r="N75191" s="120"/>
      <c r="U75191" s="121"/>
      <c r="V75191" s="122"/>
      <c r="W75191" s="123"/>
      <c r="AC75191" s="123"/>
    </row>
    <row r="75192" spans="5:29" s="2" customFormat="1">
      <c r="E75192" s="120"/>
      <c r="M75192" s="120"/>
      <c r="N75192" s="120"/>
      <c r="U75192" s="121"/>
      <c r="V75192" s="122"/>
      <c r="W75192" s="123"/>
      <c r="AC75192" s="123"/>
    </row>
    <row r="75193" spans="5:29" s="2" customFormat="1">
      <c r="E75193" s="120"/>
      <c r="M75193" s="120"/>
      <c r="N75193" s="120"/>
      <c r="U75193" s="121"/>
      <c r="V75193" s="122"/>
      <c r="W75193" s="123"/>
      <c r="AC75193" s="123"/>
    </row>
    <row r="75194" spans="5:29" s="2" customFormat="1">
      <c r="E75194" s="120"/>
      <c r="M75194" s="120"/>
      <c r="N75194" s="120"/>
      <c r="U75194" s="121"/>
      <c r="V75194" s="122"/>
      <c r="W75194" s="123"/>
      <c r="AC75194" s="123"/>
    </row>
    <row r="75195" spans="5:29" s="2" customFormat="1">
      <c r="E75195" s="120"/>
      <c r="M75195" s="120"/>
      <c r="N75195" s="120"/>
      <c r="U75195" s="121"/>
      <c r="V75195" s="122"/>
      <c r="W75195" s="123"/>
      <c r="AC75195" s="123"/>
    </row>
    <row r="75196" spans="5:29" s="2" customFormat="1">
      <c r="E75196" s="120"/>
      <c r="M75196" s="120"/>
      <c r="N75196" s="120"/>
      <c r="U75196" s="121"/>
      <c r="V75196" s="122"/>
      <c r="W75196" s="123"/>
      <c r="AC75196" s="123"/>
    </row>
    <row r="75197" spans="5:29" s="2" customFormat="1">
      <c r="E75197" s="120"/>
      <c r="M75197" s="120"/>
      <c r="N75197" s="120"/>
      <c r="U75197" s="121"/>
      <c r="V75197" s="122"/>
      <c r="W75197" s="123"/>
      <c r="AC75197" s="123"/>
    </row>
    <row r="75198" spans="5:29" s="2" customFormat="1">
      <c r="E75198" s="120"/>
      <c r="M75198" s="120"/>
      <c r="N75198" s="120"/>
      <c r="U75198" s="121"/>
      <c r="V75198" s="122"/>
      <c r="W75198" s="123"/>
      <c r="AC75198" s="123"/>
    </row>
    <row r="75199" spans="5:29" s="2" customFormat="1">
      <c r="E75199" s="120"/>
      <c r="M75199" s="120"/>
      <c r="N75199" s="120"/>
      <c r="U75199" s="121"/>
      <c r="V75199" s="122"/>
      <c r="W75199" s="123"/>
      <c r="AC75199" s="123"/>
    </row>
    <row r="75200" spans="5:29" s="2" customFormat="1">
      <c r="E75200" s="120"/>
      <c r="M75200" s="120"/>
      <c r="N75200" s="120"/>
      <c r="U75200" s="121"/>
      <c r="V75200" s="122"/>
      <c r="W75200" s="123"/>
      <c r="AC75200" s="123"/>
    </row>
    <row r="75201" spans="5:29" s="2" customFormat="1">
      <c r="E75201" s="120"/>
      <c r="M75201" s="120"/>
      <c r="N75201" s="120"/>
      <c r="U75201" s="121"/>
      <c r="V75201" s="122"/>
      <c r="W75201" s="123"/>
      <c r="AC75201" s="123"/>
    </row>
    <row r="75202" spans="5:29" s="2" customFormat="1">
      <c r="E75202" s="120"/>
      <c r="M75202" s="120"/>
      <c r="N75202" s="120"/>
      <c r="U75202" s="121"/>
      <c r="V75202" s="122"/>
      <c r="W75202" s="123"/>
      <c r="AC75202" s="123"/>
    </row>
    <row r="75203" spans="5:29" s="2" customFormat="1">
      <c r="E75203" s="120"/>
      <c r="M75203" s="120"/>
      <c r="N75203" s="120"/>
      <c r="U75203" s="121"/>
      <c r="V75203" s="122"/>
      <c r="W75203" s="123"/>
      <c r="AC75203" s="123"/>
    </row>
    <row r="75204" spans="5:29" s="2" customFormat="1">
      <c r="E75204" s="120"/>
      <c r="M75204" s="120"/>
      <c r="N75204" s="120"/>
      <c r="U75204" s="121"/>
      <c r="V75204" s="122"/>
      <c r="W75204" s="123"/>
      <c r="AC75204" s="123"/>
    </row>
    <row r="75205" spans="5:29" s="2" customFormat="1">
      <c r="E75205" s="120"/>
      <c r="M75205" s="120"/>
      <c r="N75205" s="120"/>
      <c r="U75205" s="121"/>
      <c r="V75205" s="122"/>
      <c r="W75205" s="123"/>
      <c r="AC75205" s="123"/>
    </row>
    <row r="75206" spans="5:29" s="2" customFormat="1">
      <c r="E75206" s="120"/>
      <c r="M75206" s="120"/>
      <c r="N75206" s="120"/>
      <c r="U75206" s="121"/>
      <c r="V75206" s="122"/>
      <c r="W75206" s="123"/>
      <c r="AC75206" s="123"/>
    </row>
    <row r="75207" spans="5:29" s="2" customFormat="1">
      <c r="E75207" s="120"/>
      <c r="M75207" s="120"/>
      <c r="N75207" s="120"/>
      <c r="U75207" s="121"/>
      <c r="V75207" s="122"/>
      <c r="W75207" s="123"/>
      <c r="AC75207" s="123"/>
    </row>
    <row r="75208" spans="5:29" s="2" customFormat="1">
      <c r="E75208" s="120"/>
      <c r="M75208" s="120"/>
      <c r="N75208" s="120"/>
      <c r="U75208" s="121"/>
      <c r="V75208" s="122"/>
      <c r="W75208" s="123"/>
      <c r="AC75208" s="123"/>
    </row>
    <row r="75209" spans="5:29" s="2" customFormat="1">
      <c r="E75209" s="120"/>
      <c r="M75209" s="120"/>
      <c r="N75209" s="120"/>
      <c r="U75209" s="121"/>
      <c r="V75209" s="122"/>
      <c r="W75209" s="123"/>
      <c r="AC75209" s="123"/>
    </row>
    <row r="75210" spans="5:29" s="2" customFormat="1">
      <c r="E75210" s="120"/>
      <c r="M75210" s="120"/>
      <c r="N75210" s="120"/>
      <c r="U75210" s="121"/>
      <c r="V75210" s="122"/>
      <c r="W75210" s="123"/>
      <c r="AC75210" s="123"/>
    </row>
    <row r="75211" spans="5:29" s="2" customFormat="1">
      <c r="E75211" s="120"/>
      <c r="M75211" s="120"/>
      <c r="N75211" s="120"/>
      <c r="U75211" s="121"/>
      <c r="V75211" s="122"/>
      <c r="W75211" s="123"/>
      <c r="AC75211" s="123"/>
    </row>
    <row r="75212" spans="5:29" s="2" customFormat="1">
      <c r="E75212" s="120"/>
      <c r="M75212" s="120"/>
      <c r="N75212" s="120"/>
      <c r="U75212" s="121"/>
      <c r="V75212" s="122"/>
      <c r="W75212" s="123"/>
      <c r="AC75212" s="123"/>
    </row>
    <row r="75213" spans="5:29" s="2" customFormat="1">
      <c r="E75213" s="120"/>
      <c r="M75213" s="120"/>
      <c r="N75213" s="120"/>
      <c r="U75213" s="121"/>
      <c r="V75213" s="122"/>
      <c r="W75213" s="123"/>
      <c r="AC75213" s="123"/>
    </row>
    <row r="75214" spans="5:29" s="2" customFormat="1">
      <c r="E75214" s="120"/>
      <c r="M75214" s="120"/>
      <c r="N75214" s="120"/>
      <c r="U75214" s="121"/>
      <c r="V75214" s="122"/>
      <c r="W75214" s="123"/>
      <c r="AC75214" s="123"/>
    </row>
    <row r="75215" spans="5:29" s="2" customFormat="1">
      <c r="E75215" s="120"/>
      <c r="M75215" s="120"/>
      <c r="N75215" s="120"/>
      <c r="U75215" s="121"/>
      <c r="V75215" s="122"/>
      <c r="W75215" s="123"/>
      <c r="AC75215" s="123"/>
    </row>
    <row r="75216" spans="5:29" s="2" customFormat="1">
      <c r="E75216" s="120"/>
      <c r="M75216" s="120"/>
      <c r="N75216" s="120"/>
      <c r="U75216" s="121"/>
      <c r="V75216" s="122"/>
      <c r="W75216" s="123"/>
      <c r="AC75216" s="123"/>
    </row>
    <row r="75217" spans="5:29" s="2" customFormat="1">
      <c r="E75217" s="120"/>
      <c r="M75217" s="120"/>
      <c r="N75217" s="120"/>
      <c r="U75217" s="121"/>
      <c r="V75217" s="122"/>
      <c r="W75217" s="123"/>
      <c r="AC75217" s="123"/>
    </row>
    <row r="75218" spans="5:29" s="2" customFormat="1">
      <c r="E75218" s="120"/>
      <c r="M75218" s="120"/>
      <c r="N75218" s="120"/>
      <c r="U75218" s="121"/>
      <c r="V75218" s="122"/>
      <c r="W75218" s="123"/>
      <c r="AC75218" s="123"/>
    </row>
    <row r="75219" spans="5:29" s="2" customFormat="1">
      <c r="E75219" s="120"/>
      <c r="M75219" s="120"/>
      <c r="N75219" s="120"/>
      <c r="U75219" s="121"/>
      <c r="V75219" s="122"/>
      <c r="W75219" s="123"/>
      <c r="AC75219" s="123"/>
    </row>
    <row r="75220" spans="5:29" s="2" customFormat="1">
      <c r="E75220" s="120"/>
      <c r="M75220" s="120"/>
      <c r="N75220" s="120"/>
      <c r="U75220" s="121"/>
      <c r="V75220" s="122"/>
      <c r="W75220" s="123"/>
      <c r="AC75220" s="123"/>
    </row>
    <row r="75221" spans="5:29" s="2" customFormat="1">
      <c r="E75221" s="120"/>
      <c r="M75221" s="120"/>
      <c r="N75221" s="120"/>
      <c r="U75221" s="121"/>
      <c r="V75221" s="122"/>
      <c r="W75221" s="123"/>
      <c r="AC75221" s="123"/>
    </row>
    <row r="75222" spans="5:29" s="2" customFormat="1">
      <c r="E75222" s="120"/>
      <c r="M75222" s="120"/>
      <c r="N75222" s="120"/>
      <c r="U75222" s="121"/>
      <c r="V75222" s="122"/>
      <c r="W75222" s="123"/>
      <c r="AC75222" s="123"/>
    </row>
    <row r="75223" spans="5:29" s="2" customFormat="1">
      <c r="E75223" s="120"/>
      <c r="M75223" s="120"/>
      <c r="N75223" s="120"/>
      <c r="U75223" s="121"/>
      <c r="V75223" s="122"/>
      <c r="W75223" s="123"/>
      <c r="AC75223" s="123"/>
    </row>
    <row r="75224" spans="5:29" s="2" customFormat="1">
      <c r="E75224" s="120"/>
      <c r="M75224" s="120"/>
      <c r="N75224" s="120"/>
      <c r="U75224" s="121"/>
      <c r="V75224" s="122"/>
      <c r="W75224" s="123"/>
      <c r="AC75224" s="123"/>
    </row>
    <row r="75225" spans="5:29" s="2" customFormat="1">
      <c r="E75225" s="120"/>
      <c r="M75225" s="120"/>
      <c r="N75225" s="120"/>
      <c r="U75225" s="121"/>
      <c r="V75225" s="122"/>
      <c r="W75225" s="123"/>
      <c r="AC75225" s="123"/>
    </row>
    <row r="75226" spans="5:29" s="2" customFormat="1">
      <c r="E75226" s="120"/>
      <c r="M75226" s="120"/>
      <c r="N75226" s="120"/>
      <c r="U75226" s="121"/>
      <c r="V75226" s="122"/>
      <c r="W75226" s="123"/>
      <c r="AC75226" s="123"/>
    </row>
    <row r="75227" spans="5:29" s="2" customFormat="1">
      <c r="E75227" s="120"/>
      <c r="M75227" s="120"/>
      <c r="N75227" s="120"/>
      <c r="U75227" s="121"/>
      <c r="V75227" s="122"/>
      <c r="W75227" s="123"/>
      <c r="AC75227" s="123"/>
    </row>
    <row r="75228" spans="5:29" s="2" customFormat="1">
      <c r="E75228" s="120"/>
      <c r="M75228" s="120"/>
      <c r="N75228" s="120"/>
      <c r="U75228" s="121"/>
      <c r="V75228" s="122"/>
      <c r="W75228" s="123"/>
      <c r="AC75228" s="123"/>
    </row>
    <row r="75229" spans="5:29" s="2" customFormat="1">
      <c r="E75229" s="120"/>
      <c r="M75229" s="120"/>
      <c r="N75229" s="120"/>
      <c r="U75229" s="121"/>
      <c r="V75229" s="122"/>
      <c r="W75229" s="123"/>
      <c r="AC75229" s="123"/>
    </row>
    <row r="75230" spans="5:29" s="2" customFormat="1">
      <c r="E75230" s="120"/>
      <c r="M75230" s="120"/>
      <c r="N75230" s="120"/>
      <c r="U75230" s="121"/>
      <c r="V75230" s="122"/>
      <c r="W75230" s="123"/>
      <c r="AC75230" s="123"/>
    </row>
    <row r="75231" spans="5:29" s="2" customFormat="1">
      <c r="E75231" s="120"/>
      <c r="M75231" s="120"/>
      <c r="N75231" s="120"/>
      <c r="U75231" s="121"/>
      <c r="V75231" s="122"/>
      <c r="W75231" s="123"/>
      <c r="AC75231" s="123"/>
    </row>
    <row r="75232" spans="5:29" s="2" customFormat="1">
      <c r="E75232" s="120"/>
      <c r="M75232" s="120"/>
      <c r="N75232" s="120"/>
      <c r="U75232" s="121"/>
      <c r="V75232" s="122"/>
      <c r="W75232" s="123"/>
      <c r="AC75232" s="123"/>
    </row>
    <row r="75233" spans="5:29" s="2" customFormat="1">
      <c r="E75233" s="120"/>
      <c r="M75233" s="120"/>
      <c r="N75233" s="120"/>
      <c r="U75233" s="121"/>
      <c r="V75233" s="122"/>
      <c r="W75233" s="123"/>
      <c r="AC75233" s="123"/>
    </row>
    <row r="75234" spans="5:29" s="2" customFormat="1">
      <c r="E75234" s="120"/>
      <c r="M75234" s="120"/>
      <c r="N75234" s="120"/>
      <c r="U75234" s="121"/>
      <c r="V75234" s="122"/>
      <c r="W75234" s="123"/>
      <c r="AC75234" s="123"/>
    </row>
    <row r="75235" spans="5:29" s="2" customFormat="1">
      <c r="E75235" s="120"/>
      <c r="M75235" s="120"/>
      <c r="N75235" s="120"/>
      <c r="U75235" s="121"/>
      <c r="V75235" s="122"/>
      <c r="W75235" s="123"/>
      <c r="AC75235" s="123"/>
    </row>
    <row r="75236" spans="5:29" s="2" customFormat="1">
      <c r="E75236" s="120"/>
      <c r="M75236" s="120"/>
      <c r="N75236" s="120"/>
      <c r="U75236" s="121"/>
      <c r="V75236" s="122"/>
      <c r="W75236" s="123"/>
      <c r="AC75236" s="123"/>
    </row>
    <row r="75237" spans="5:29" s="2" customFormat="1">
      <c r="E75237" s="120"/>
      <c r="M75237" s="120"/>
      <c r="N75237" s="120"/>
      <c r="U75237" s="121"/>
      <c r="V75237" s="122"/>
      <c r="W75237" s="123"/>
      <c r="AC75237" s="123"/>
    </row>
    <row r="75238" spans="5:29" s="2" customFormat="1">
      <c r="E75238" s="120"/>
      <c r="M75238" s="120"/>
      <c r="N75238" s="120"/>
      <c r="U75238" s="121"/>
      <c r="V75238" s="122"/>
      <c r="W75238" s="123"/>
      <c r="AC75238" s="123"/>
    </row>
    <row r="75239" spans="5:29" s="2" customFormat="1">
      <c r="E75239" s="120"/>
      <c r="M75239" s="120"/>
      <c r="N75239" s="120"/>
      <c r="U75239" s="121"/>
      <c r="V75239" s="122"/>
      <c r="W75239" s="123"/>
      <c r="AC75239" s="123"/>
    </row>
    <row r="75240" spans="5:29" s="2" customFormat="1">
      <c r="E75240" s="120"/>
      <c r="M75240" s="120"/>
      <c r="N75240" s="120"/>
      <c r="U75240" s="121"/>
      <c r="V75240" s="122"/>
      <c r="W75240" s="123"/>
      <c r="AC75240" s="123"/>
    </row>
    <row r="75241" spans="5:29" s="2" customFormat="1">
      <c r="E75241" s="120"/>
      <c r="M75241" s="120"/>
      <c r="N75241" s="120"/>
      <c r="U75241" s="121"/>
      <c r="V75241" s="122"/>
      <c r="W75241" s="123"/>
      <c r="AC75241" s="123"/>
    </row>
    <row r="75242" spans="5:29" s="2" customFormat="1">
      <c r="E75242" s="120"/>
      <c r="M75242" s="120"/>
      <c r="N75242" s="120"/>
      <c r="U75242" s="121"/>
      <c r="V75242" s="122"/>
      <c r="W75242" s="123"/>
      <c r="AC75242" s="123"/>
    </row>
    <row r="75243" spans="5:29" s="2" customFormat="1">
      <c r="E75243" s="120"/>
      <c r="M75243" s="120"/>
      <c r="N75243" s="120"/>
      <c r="U75243" s="121"/>
      <c r="V75243" s="122"/>
      <c r="W75243" s="123"/>
      <c r="AC75243" s="123"/>
    </row>
    <row r="75244" spans="5:29" s="2" customFormat="1">
      <c r="E75244" s="120"/>
      <c r="M75244" s="120"/>
      <c r="N75244" s="120"/>
      <c r="U75244" s="121"/>
      <c r="V75244" s="122"/>
      <c r="W75244" s="123"/>
      <c r="AC75244" s="123"/>
    </row>
    <row r="75245" spans="5:29" s="2" customFormat="1">
      <c r="E75245" s="120"/>
      <c r="M75245" s="120"/>
      <c r="N75245" s="120"/>
      <c r="U75245" s="121"/>
      <c r="V75245" s="122"/>
      <c r="W75245" s="123"/>
      <c r="AC75245" s="123"/>
    </row>
    <row r="75246" spans="5:29" s="2" customFormat="1">
      <c r="E75246" s="120"/>
      <c r="M75246" s="120"/>
      <c r="N75246" s="120"/>
      <c r="U75246" s="121"/>
      <c r="V75246" s="122"/>
      <c r="W75246" s="123"/>
      <c r="AC75246" s="123"/>
    </row>
    <row r="75247" spans="5:29" s="2" customFormat="1">
      <c r="E75247" s="120"/>
      <c r="M75247" s="120"/>
      <c r="N75247" s="120"/>
      <c r="U75247" s="121"/>
      <c r="V75247" s="122"/>
      <c r="W75247" s="123"/>
      <c r="AC75247" s="123"/>
    </row>
    <row r="75248" spans="5:29" s="2" customFormat="1">
      <c r="E75248" s="120"/>
      <c r="M75248" s="120"/>
      <c r="N75248" s="120"/>
      <c r="U75248" s="121"/>
      <c r="V75248" s="122"/>
      <c r="W75248" s="123"/>
      <c r="AC75248" s="123"/>
    </row>
    <row r="75249" spans="5:29" s="2" customFormat="1">
      <c r="E75249" s="120"/>
      <c r="M75249" s="120"/>
      <c r="N75249" s="120"/>
      <c r="U75249" s="121"/>
      <c r="V75249" s="122"/>
      <c r="W75249" s="123"/>
      <c r="AC75249" s="123"/>
    </row>
    <row r="75250" spans="5:29" s="2" customFormat="1">
      <c r="E75250" s="120"/>
      <c r="M75250" s="120"/>
      <c r="N75250" s="120"/>
      <c r="U75250" s="121"/>
      <c r="V75250" s="122"/>
      <c r="W75250" s="123"/>
      <c r="AC75250" s="123"/>
    </row>
    <row r="75251" spans="5:29" s="2" customFormat="1">
      <c r="E75251" s="120"/>
      <c r="M75251" s="120"/>
      <c r="N75251" s="120"/>
      <c r="U75251" s="121"/>
      <c r="V75251" s="122"/>
      <c r="W75251" s="123"/>
      <c r="AC75251" s="123"/>
    </row>
    <row r="75252" spans="5:29" s="2" customFormat="1">
      <c r="E75252" s="120"/>
      <c r="M75252" s="120"/>
      <c r="N75252" s="120"/>
      <c r="U75252" s="121"/>
      <c r="V75252" s="122"/>
      <c r="W75252" s="123"/>
      <c r="AC75252" s="123"/>
    </row>
    <row r="75253" spans="5:29" s="2" customFormat="1">
      <c r="E75253" s="120"/>
      <c r="M75253" s="120"/>
      <c r="N75253" s="120"/>
      <c r="U75253" s="121"/>
      <c r="V75253" s="122"/>
      <c r="W75253" s="123"/>
      <c r="AC75253" s="123"/>
    </row>
    <row r="75254" spans="5:29" s="2" customFormat="1">
      <c r="E75254" s="120"/>
      <c r="M75254" s="120"/>
      <c r="N75254" s="120"/>
      <c r="U75254" s="121"/>
      <c r="V75254" s="122"/>
      <c r="W75254" s="123"/>
      <c r="AC75254" s="123"/>
    </row>
    <row r="75255" spans="5:29" s="2" customFormat="1">
      <c r="E75255" s="120"/>
      <c r="M75255" s="120"/>
      <c r="N75255" s="120"/>
      <c r="U75255" s="121"/>
      <c r="V75255" s="122"/>
      <c r="W75255" s="123"/>
      <c r="AC75255" s="123"/>
    </row>
    <row r="75256" spans="5:29" s="2" customFormat="1">
      <c r="E75256" s="120"/>
      <c r="M75256" s="120"/>
      <c r="N75256" s="120"/>
      <c r="U75256" s="121"/>
      <c r="V75256" s="122"/>
      <c r="W75256" s="123"/>
      <c r="AC75256" s="123"/>
    </row>
    <row r="75257" spans="5:29" s="2" customFormat="1">
      <c r="E75257" s="120"/>
      <c r="M75257" s="120"/>
      <c r="N75257" s="120"/>
      <c r="U75257" s="121"/>
      <c r="V75257" s="122"/>
      <c r="W75257" s="123"/>
      <c r="AC75257" s="123"/>
    </row>
    <row r="75258" spans="5:29" s="2" customFormat="1">
      <c r="E75258" s="120"/>
      <c r="M75258" s="120"/>
      <c r="N75258" s="120"/>
      <c r="U75258" s="121"/>
      <c r="V75258" s="122"/>
      <c r="W75258" s="123"/>
      <c r="AC75258" s="123"/>
    </row>
    <row r="75259" spans="5:29" s="2" customFormat="1">
      <c r="E75259" s="120"/>
      <c r="M75259" s="120"/>
      <c r="N75259" s="120"/>
      <c r="U75259" s="121"/>
      <c r="V75259" s="122"/>
      <c r="W75259" s="123"/>
      <c r="AC75259" s="123"/>
    </row>
    <row r="75260" spans="5:29" s="2" customFormat="1">
      <c r="E75260" s="120"/>
      <c r="M75260" s="120"/>
      <c r="N75260" s="120"/>
      <c r="U75260" s="121"/>
      <c r="V75260" s="122"/>
      <c r="W75260" s="123"/>
      <c r="AC75260" s="123"/>
    </row>
    <row r="75261" spans="5:29" s="2" customFormat="1">
      <c r="E75261" s="120"/>
      <c r="M75261" s="120"/>
      <c r="N75261" s="120"/>
      <c r="U75261" s="121"/>
      <c r="V75261" s="122"/>
      <c r="W75261" s="123"/>
      <c r="AC75261" s="123"/>
    </row>
    <row r="75262" spans="5:29" s="2" customFormat="1">
      <c r="E75262" s="120"/>
      <c r="M75262" s="120"/>
      <c r="N75262" s="120"/>
      <c r="U75262" s="121"/>
      <c r="V75262" s="122"/>
      <c r="W75262" s="123"/>
      <c r="AC75262" s="123"/>
    </row>
    <row r="75263" spans="5:29" s="2" customFormat="1">
      <c r="E75263" s="120"/>
      <c r="M75263" s="120"/>
      <c r="N75263" s="120"/>
      <c r="U75263" s="121"/>
      <c r="V75263" s="122"/>
      <c r="W75263" s="123"/>
      <c r="AC75263" s="123"/>
    </row>
    <row r="75264" spans="5:29" s="2" customFormat="1">
      <c r="E75264" s="120"/>
      <c r="M75264" s="120"/>
      <c r="N75264" s="120"/>
      <c r="U75264" s="121"/>
      <c r="V75264" s="122"/>
      <c r="W75264" s="123"/>
      <c r="AC75264" s="123"/>
    </row>
    <row r="75265" spans="5:29" s="2" customFormat="1">
      <c r="E75265" s="120"/>
      <c r="M75265" s="120"/>
      <c r="N75265" s="120"/>
      <c r="U75265" s="121"/>
      <c r="V75265" s="122"/>
      <c r="W75265" s="123"/>
      <c r="AC75265" s="123"/>
    </row>
    <row r="75266" spans="5:29" s="2" customFormat="1">
      <c r="E75266" s="120"/>
      <c r="M75266" s="120"/>
      <c r="N75266" s="120"/>
      <c r="U75266" s="121"/>
      <c r="V75266" s="122"/>
      <c r="W75266" s="123"/>
      <c r="AC75266" s="123"/>
    </row>
    <row r="75267" spans="5:29" s="2" customFormat="1">
      <c r="E75267" s="120"/>
      <c r="M75267" s="120"/>
      <c r="N75267" s="120"/>
      <c r="U75267" s="121"/>
      <c r="V75267" s="122"/>
      <c r="W75267" s="123"/>
      <c r="AC75267" s="123"/>
    </row>
    <row r="75268" spans="5:29" s="2" customFormat="1">
      <c r="E75268" s="120"/>
      <c r="M75268" s="120"/>
      <c r="N75268" s="120"/>
      <c r="U75268" s="121"/>
      <c r="V75268" s="122"/>
      <c r="W75268" s="123"/>
      <c r="AC75268" s="123"/>
    </row>
    <row r="75269" spans="5:29" s="2" customFormat="1">
      <c r="E75269" s="120"/>
      <c r="M75269" s="120"/>
      <c r="N75269" s="120"/>
      <c r="U75269" s="121"/>
      <c r="V75269" s="122"/>
      <c r="W75269" s="123"/>
      <c r="AC75269" s="123"/>
    </row>
    <row r="75270" spans="5:29" s="2" customFormat="1">
      <c r="E75270" s="120"/>
      <c r="M75270" s="120"/>
      <c r="N75270" s="120"/>
      <c r="U75270" s="121"/>
      <c r="V75270" s="122"/>
      <c r="W75270" s="123"/>
      <c r="AC75270" s="123"/>
    </row>
    <row r="75271" spans="5:29" s="2" customFormat="1">
      <c r="E75271" s="120"/>
      <c r="M75271" s="120"/>
      <c r="N75271" s="120"/>
      <c r="U75271" s="121"/>
      <c r="V75271" s="122"/>
      <c r="W75271" s="123"/>
      <c r="AC75271" s="123"/>
    </row>
    <row r="75272" spans="5:29" s="2" customFormat="1">
      <c r="E75272" s="120"/>
      <c r="M75272" s="120"/>
      <c r="N75272" s="120"/>
      <c r="U75272" s="121"/>
      <c r="V75272" s="122"/>
      <c r="W75272" s="123"/>
      <c r="AC75272" s="123"/>
    </row>
    <row r="75273" spans="5:29" s="2" customFormat="1">
      <c r="E75273" s="120"/>
      <c r="M75273" s="120"/>
      <c r="N75273" s="120"/>
      <c r="U75273" s="121"/>
      <c r="V75273" s="122"/>
      <c r="W75273" s="123"/>
      <c r="AC75273" s="123"/>
    </row>
    <row r="75274" spans="5:29" s="2" customFormat="1">
      <c r="E75274" s="120"/>
      <c r="M75274" s="120"/>
      <c r="N75274" s="120"/>
      <c r="U75274" s="121"/>
      <c r="V75274" s="122"/>
      <c r="W75274" s="123"/>
      <c r="AC75274" s="123"/>
    </row>
    <row r="75275" spans="5:29" s="2" customFormat="1">
      <c r="E75275" s="120"/>
      <c r="M75275" s="120"/>
      <c r="N75275" s="120"/>
      <c r="U75275" s="121"/>
      <c r="V75275" s="122"/>
      <c r="W75275" s="123"/>
      <c r="AC75275" s="123"/>
    </row>
    <row r="75276" spans="5:29" s="2" customFormat="1">
      <c r="E75276" s="120"/>
      <c r="M75276" s="120"/>
      <c r="N75276" s="120"/>
      <c r="U75276" s="121"/>
      <c r="V75276" s="122"/>
      <c r="W75276" s="123"/>
      <c r="AC75276" s="123"/>
    </row>
    <row r="75277" spans="5:29" s="2" customFormat="1">
      <c r="E75277" s="120"/>
      <c r="M75277" s="120"/>
      <c r="N75277" s="120"/>
      <c r="U75277" s="121"/>
      <c r="V75277" s="122"/>
      <c r="W75277" s="123"/>
      <c r="AC75277" s="123"/>
    </row>
    <row r="75278" spans="5:29" s="2" customFormat="1">
      <c r="E75278" s="120"/>
      <c r="M75278" s="120"/>
      <c r="N75278" s="120"/>
      <c r="U75278" s="121"/>
      <c r="V75278" s="122"/>
      <c r="W75278" s="123"/>
      <c r="AC75278" s="123"/>
    </row>
    <row r="75279" spans="5:29" s="2" customFormat="1">
      <c r="E75279" s="120"/>
      <c r="M75279" s="120"/>
      <c r="N75279" s="120"/>
      <c r="U75279" s="121"/>
      <c r="V75279" s="122"/>
      <c r="W75279" s="123"/>
      <c r="AC75279" s="123"/>
    </row>
    <row r="75280" spans="5:29" s="2" customFormat="1">
      <c r="E75280" s="120"/>
      <c r="M75280" s="120"/>
      <c r="N75280" s="120"/>
      <c r="U75280" s="121"/>
      <c r="V75280" s="122"/>
      <c r="W75280" s="123"/>
      <c r="AC75280" s="123"/>
    </row>
    <row r="75281" spans="5:29" s="2" customFormat="1">
      <c r="E75281" s="120"/>
      <c r="M75281" s="120"/>
      <c r="N75281" s="120"/>
      <c r="U75281" s="121"/>
      <c r="V75281" s="122"/>
      <c r="W75281" s="123"/>
      <c r="AC75281" s="123"/>
    </row>
    <row r="75282" spans="5:29" s="2" customFormat="1">
      <c r="E75282" s="120"/>
      <c r="M75282" s="120"/>
      <c r="N75282" s="120"/>
      <c r="U75282" s="121"/>
      <c r="V75282" s="122"/>
      <c r="W75282" s="123"/>
      <c r="AC75282" s="123"/>
    </row>
    <row r="75283" spans="5:29" s="2" customFormat="1">
      <c r="E75283" s="120"/>
      <c r="M75283" s="120"/>
      <c r="N75283" s="120"/>
      <c r="U75283" s="121"/>
      <c r="V75283" s="122"/>
      <c r="W75283" s="123"/>
      <c r="AC75283" s="123"/>
    </row>
    <row r="75284" spans="5:29" s="2" customFormat="1">
      <c r="E75284" s="120"/>
      <c r="M75284" s="120"/>
      <c r="N75284" s="120"/>
      <c r="U75284" s="121"/>
      <c r="V75284" s="122"/>
      <c r="W75284" s="123"/>
      <c r="AC75284" s="123"/>
    </row>
    <row r="75285" spans="5:29" s="2" customFormat="1">
      <c r="E75285" s="120"/>
      <c r="M75285" s="120"/>
      <c r="N75285" s="120"/>
      <c r="U75285" s="121"/>
      <c r="V75285" s="122"/>
      <c r="W75285" s="123"/>
      <c r="AC75285" s="123"/>
    </row>
    <row r="75286" spans="5:29" s="2" customFormat="1">
      <c r="E75286" s="120"/>
      <c r="M75286" s="120"/>
      <c r="N75286" s="120"/>
      <c r="U75286" s="121"/>
      <c r="V75286" s="122"/>
      <c r="W75286" s="123"/>
      <c r="AC75286" s="123"/>
    </row>
    <row r="75287" spans="5:29" s="2" customFormat="1">
      <c r="E75287" s="120"/>
      <c r="M75287" s="120"/>
      <c r="N75287" s="120"/>
      <c r="U75287" s="121"/>
      <c r="V75287" s="122"/>
      <c r="W75287" s="123"/>
      <c r="AC75287" s="123"/>
    </row>
    <row r="75288" spans="5:29" s="2" customFormat="1">
      <c r="E75288" s="120"/>
      <c r="M75288" s="120"/>
      <c r="N75288" s="120"/>
      <c r="U75288" s="121"/>
      <c r="V75288" s="122"/>
      <c r="W75288" s="123"/>
      <c r="AC75288" s="123"/>
    </row>
    <row r="75289" spans="5:29" s="2" customFormat="1">
      <c r="E75289" s="120"/>
      <c r="M75289" s="120"/>
      <c r="N75289" s="120"/>
      <c r="U75289" s="121"/>
      <c r="V75289" s="122"/>
      <c r="W75289" s="123"/>
      <c r="AC75289" s="123"/>
    </row>
    <row r="75290" spans="5:29" s="2" customFormat="1">
      <c r="E75290" s="120"/>
      <c r="M75290" s="120"/>
      <c r="N75290" s="120"/>
      <c r="U75290" s="121"/>
      <c r="V75290" s="122"/>
      <c r="W75290" s="123"/>
      <c r="AC75290" s="123"/>
    </row>
    <row r="75291" spans="5:29" s="2" customFormat="1">
      <c r="E75291" s="120"/>
      <c r="M75291" s="120"/>
      <c r="N75291" s="120"/>
      <c r="U75291" s="121"/>
      <c r="V75291" s="122"/>
      <c r="W75291" s="123"/>
      <c r="AC75291" s="123"/>
    </row>
    <row r="75292" spans="5:29" s="2" customFormat="1">
      <c r="E75292" s="120"/>
      <c r="M75292" s="120"/>
      <c r="N75292" s="120"/>
      <c r="U75292" s="121"/>
      <c r="V75292" s="122"/>
      <c r="W75292" s="123"/>
      <c r="AC75292" s="123"/>
    </row>
    <row r="75293" spans="5:29" s="2" customFormat="1">
      <c r="E75293" s="120"/>
      <c r="M75293" s="120"/>
      <c r="N75293" s="120"/>
      <c r="U75293" s="121"/>
      <c r="V75293" s="122"/>
      <c r="W75293" s="123"/>
      <c r="AC75293" s="123"/>
    </row>
    <row r="75294" spans="5:29" s="2" customFormat="1">
      <c r="E75294" s="120"/>
      <c r="M75294" s="120"/>
      <c r="N75294" s="120"/>
      <c r="U75294" s="121"/>
      <c r="V75294" s="122"/>
      <c r="W75294" s="123"/>
      <c r="AC75294" s="123"/>
    </row>
    <row r="75295" spans="5:29" s="2" customFormat="1">
      <c r="E75295" s="120"/>
      <c r="M75295" s="120"/>
      <c r="N75295" s="120"/>
      <c r="U75295" s="121"/>
      <c r="V75295" s="122"/>
      <c r="W75295" s="123"/>
      <c r="AC75295" s="123"/>
    </row>
    <row r="75296" spans="5:29" s="2" customFormat="1">
      <c r="E75296" s="120"/>
      <c r="M75296" s="120"/>
      <c r="N75296" s="120"/>
      <c r="U75296" s="121"/>
      <c r="V75296" s="122"/>
      <c r="W75296" s="123"/>
      <c r="AC75296" s="123"/>
    </row>
    <row r="75297" spans="5:29" s="2" customFormat="1">
      <c r="E75297" s="120"/>
      <c r="M75297" s="120"/>
      <c r="N75297" s="120"/>
      <c r="U75297" s="121"/>
      <c r="V75297" s="122"/>
      <c r="W75297" s="123"/>
      <c r="AC75297" s="123"/>
    </row>
    <row r="75298" spans="5:29" s="2" customFormat="1">
      <c r="E75298" s="120"/>
      <c r="M75298" s="120"/>
      <c r="N75298" s="120"/>
      <c r="U75298" s="121"/>
      <c r="V75298" s="122"/>
      <c r="W75298" s="123"/>
      <c r="AC75298" s="123"/>
    </row>
    <row r="75299" spans="5:29" s="2" customFormat="1">
      <c r="E75299" s="120"/>
      <c r="M75299" s="120"/>
      <c r="N75299" s="120"/>
      <c r="U75299" s="121"/>
      <c r="V75299" s="122"/>
      <c r="W75299" s="123"/>
      <c r="AC75299" s="123"/>
    </row>
    <row r="75300" spans="5:29" s="2" customFormat="1">
      <c r="E75300" s="120"/>
      <c r="M75300" s="120"/>
      <c r="N75300" s="120"/>
      <c r="U75300" s="121"/>
      <c r="V75300" s="122"/>
      <c r="W75300" s="123"/>
      <c r="AC75300" s="123"/>
    </row>
    <row r="75301" spans="5:29" s="2" customFormat="1">
      <c r="E75301" s="120"/>
      <c r="M75301" s="120"/>
      <c r="N75301" s="120"/>
      <c r="U75301" s="121"/>
      <c r="V75301" s="122"/>
      <c r="W75301" s="123"/>
      <c r="AC75301" s="123"/>
    </row>
    <row r="75302" spans="5:29" s="2" customFormat="1">
      <c r="E75302" s="120"/>
      <c r="M75302" s="120"/>
      <c r="N75302" s="120"/>
      <c r="U75302" s="121"/>
      <c r="V75302" s="122"/>
      <c r="W75302" s="123"/>
      <c r="AC75302" s="123"/>
    </row>
    <row r="75303" spans="5:29" s="2" customFormat="1">
      <c r="E75303" s="120"/>
      <c r="M75303" s="120"/>
      <c r="N75303" s="120"/>
      <c r="U75303" s="121"/>
      <c r="V75303" s="122"/>
      <c r="W75303" s="123"/>
      <c r="AC75303" s="123"/>
    </row>
    <row r="75304" spans="5:29" s="2" customFormat="1">
      <c r="E75304" s="120"/>
      <c r="M75304" s="120"/>
      <c r="N75304" s="120"/>
      <c r="U75304" s="121"/>
      <c r="V75304" s="122"/>
      <c r="W75304" s="123"/>
      <c r="AC75304" s="123"/>
    </row>
    <row r="75305" spans="5:29" s="2" customFormat="1">
      <c r="E75305" s="120"/>
      <c r="M75305" s="120"/>
      <c r="N75305" s="120"/>
      <c r="U75305" s="121"/>
      <c r="V75305" s="122"/>
      <c r="W75305" s="123"/>
      <c r="AC75305" s="123"/>
    </row>
    <row r="75306" spans="5:29" s="2" customFormat="1">
      <c r="E75306" s="120"/>
      <c r="M75306" s="120"/>
      <c r="N75306" s="120"/>
      <c r="U75306" s="121"/>
      <c r="V75306" s="122"/>
      <c r="W75306" s="123"/>
      <c r="AC75306" s="123"/>
    </row>
    <row r="75307" spans="5:29" s="2" customFormat="1">
      <c r="E75307" s="120"/>
      <c r="M75307" s="120"/>
      <c r="N75307" s="120"/>
      <c r="U75307" s="121"/>
      <c r="V75307" s="122"/>
      <c r="W75307" s="123"/>
      <c r="AC75307" s="123"/>
    </row>
    <row r="75308" spans="5:29" s="2" customFormat="1">
      <c r="E75308" s="120"/>
      <c r="M75308" s="120"/>
      <c r="N75308" s="120"/>
      <c r="U75308" s="121"/>
      <c r="V75308" s="122"/>
      <c r="W75308" s="123"/>
      <c r="AC75308" s="123"/>
    </row>
    <row r="75309" spans="5:29" s="2" customFormat="1">
      <c r="E75309" s="120"/>
      <c r="M75309" s="120"/>
      <c r="N75309" s="120"/>
      <c r="U75309" s="121"/>
      <c r="V75309" s="122"/>
      <c r="W75309" s="123"/>
      <c r="AC75309" s="123"/>
    </row>
    <row r="75310" spans="5:29" s="2" customFormat="1">
      <c r="E75310" s="120"/>
      <c r="M75310" s="120"/>
      <c r="N75310" s="120"/>
      <c r="U75310" s="121"/>
      <c r="V75310" s="122"/>
      <c r="W75310" s="123"/>
      <c r="AC75310" s="123"/>
    </row>
    <row r="75311" spans="5:29" s="2" customFormat="1">
      <c r="E75311" s="120"/>
      <c r="M75311" s="120"/>
      <c r="N75311" s="120"/>
      <c r="U75311" s="121"/>
      <c r="V75311" s="122"/>
      <c r="W75311" s="123"/>
      <c r="AC75311" s="123"/>
    </row>
    <row r="75312" spans="5:29" s="2" customFormat="1">
      <c r="E75312" s="120"/>
      <c r="M75312" s="120"/>
      <c r="N75312" s="120"/>
      <c r="U75312" s="121"/>
      <c r="V75312" s="122"/>
      <c r="W75312" s="123"/>
      <c r="AC75312" s="123"/>
    </row>
    <row r="75313" spans="5:29" s="2" customFormat="1">
      <c r="E75313" s="120"/>
      <c r="M75313" s="120"/>
      <c r="N75313" s="120"/>
      <c r="U75313" s="121"/>
      <c r="V75313" s="122"/>
      <c r="W75313" s="123"/>
      <c r="AC75313" s="123"/>
    </row>
    <row r="75314" spans="5:29" s="2" customFormat="1">
      <c r="E75314" s="120"/>
      <c r="M75314" s="120"/>
      <c r="N75314" s="120"/>
      <c r="U75314" s="121"/>
      <c r="V75314" s="122"/>
      <c r="W75314" s="123"/>
      <c r="AC75314" s="123"/>
    </row>
    <row r="75315" spans="5:29" s="2" customFormat="1">
      <c r="E75315" s="120"/>
      <c r="M75315" s="120"/>
      <c r="N75315" s="120"/>
      <c r="U75315" s="121"/>
      <c r="V75315" s="122"/>
      <c r="W75315" s="123"/>
      <c r="AC75315" s="123"/>
    </row>
    <row r="75316" spans="5:29" s="2" customFormat="1">
      <c r="E75316" s="120"/>
      <c r="M75316" s="120"/>
      <c r="N75316" s="120"/>
      <c r="U75316" s="121"/>
      <c r="V75316" s="122"/>
      <c r="W75316" s="123"/>
      <c r="AC75316" s="123"/>
    </row>
    <row r="75317" spans="5:29" s="2" customFormat="1">
      <c r="E75317" s="120"/>
      <c r="M75317" s="120"/>
      <c r="N75317" s="120"/>
      <c r="U75317" s="121"/>
      <c r="V75317" s="122"/>
      <c r="W75317" s="123"/>
      <c r="AC75317" s="123"/>
    </row>
    <row r="75318" spans="5:29" s="2" customFormat="1">
      <c r="E75318" s="120"/>
      <c r="M75318" s="120"/>
      <c r="N75318" s="120"/>
      <c r="U75318" s="121"/>
      <c r="V75318" s="122"/>
      <c r="W75318" s="123"/>
      <c r="AC75318" s="123"/>
    </row>
    <row r="75319" spans="5:29" s="2" customFormat="1">
      <c r="E75319" s="120"/>
      <c r="M75319" s="120"/>
      <c r="N75319" s="120"/>
      <c r="U75319" s="121"/>
      <c r="V75319" s="122"/>
      <c r="W75319" s="123"/>
      <c r="AC75319" s="123"/>
    </row>
    <row r="75320" spans="5:29" s="2" customFormat="1">
      <c r="E75320" s="120"/>
      <c r="M75320" s="120"/>
      <c r="N75320" s="120"/>
      <c r="U75320" s="121"/>
      <c r="V75320" s="122"/>
      <c r="W75320" s="123"/>
      <c r="AC75320" s="123"/>
    </row>
    <row r="75321" spans="5:29" s="2" customFormat="1">
      <c r="E75321" s="120"/>
      <c r="M75321" s="120"/>
      <c r="N75321" s="120"/>
      <c r="U75321" s="121"/>
      <c r="V75321" s="122"/>
      <c r="W75321" s="123"/>
      <c r="AC75321" s="123"/>
    </row>
    <row r="75322" spans="5:29" s="2" customFormat="1">
      <c r="E75322" s="120"/>
      <c r="M75322" s="120"/>
      <c r="N75322" s="120"/>
      <c r="U75322" s="121"/>
      <c r="V75322" s="122"/>
      <c r="W75322" s="123"/>
      <c r="AC75322" s="123"/>
    </row>
    <row r="75323" spans="5:29" s="2" customFormat="1">
      <c r="E75323" s="120"/>
      <c r="M75323" s="120"/>
      <c r="N75323" s="120"/>
      <c r="U75323" s="121"/>
      <c r="V75323" s="122"/>
      <c r="W75323" s="123"/>
      <c r="AC75323" s="123"/>
    </row>
    <row r="75324" spans="5:29" s="2" customFormat="1">
      <c r="E75324" s="120"/>
      <c r="M75324" s="120"/>
      <c r="N75324" s="120"/>
      <c r="U75324" s="121"/>
      <c r="V75324" s="122"/>
      <c r="W75324" s="123"/>
      <c r="AC75324" s="123"/>
    </row>
    <row r="75325" spans="5:29" s="2" customFormat="1">
      <c r="E75325" s="120"/>
      <c r="M75325" s="120"/>
      <c r="N75325" s="120"/>
      <c r="U75325" s="121"/>
      <c r="V75325" s="122"/>
      <c r="W75325" s="123"/>
      <c r="AC75325" s="123"/>
    </row>
    <row r="75326" spans="5:29" s="2" customFormat="1">
      <c r="E75326" s="120"/>
      <c r="M75326" s="120"/>
      <c r="N75326" s="120"/>
      <c r="U75326" s="121"/>
      <c r="V75326" s="122"/>
      <c r="W75326" s="123"/>
      <c r="AC75326" s="123"/>
    </row>
    <row r="75327" spans="5:29" s="2" customFormat="1">
      <c r="E75327" s="120"/>
      <c r="M75327" s="120"/>
      <c r="N75327" s="120"/>
      <c r="U75327" s="121"/>
      <c r="V75327" s="122"/>
      <c r="W75327" s="123"/>
      <c r="AC75327" s="123"/>
    </row>
    <row r="75328" spans="5:29" s="2" customFormat="1">
      <c r="E75328" s="120"/>
      <c r="M75328" s="120"/>
      <c r="N75328" s="120"/>
      <c r="U75328" s="121"/>
      <c r="V75328" s="122"/>
      <c r="W75328" s="123"/>
      <c r="AC75328" s="123"/>
    </row>
    <row r="75329" spans="5:29" s="2" customFormat="1">
      <c r="E75329" s="120"/>
      <c r="M75329" s="120"/>
      <c r="N75329" s="120"/>
      <c r="U75329" s="121"/>
      <c r="V75329" s="122"/>
      <c r="W75329" s="123"/>
      <c r="AC75329" s="123"/>
    </row>
    <row r="75330" spans="5:29" s="2" customFormat="1">
      <c r="E75330" s="120"/>
      <c r="M75330" s="120"/>
      <c r="N75330" s="120"/>
      <c r="U75330" s="121"/>
      <c r="V75330" s="122"/>
      <c r="W75330" s="123"/>
      <c r="AC75330" s="123"/>
    </row>
    <row r="75331" spans="5:29" s="2" customFormat="1">
      <c r="E75331" s="120"/>
      <c r="M75331" s="120"/>
      <c r="N75331" s="120"/>
      <c r="U75331" s="121"/>
      <c r="V75331" s="122"/>
      <c r="W75331" s="123"/>
      <c r="AC75331" s="123"/>
    </row>
    <row r="75332" spans="5:29" s="2" customFormat="1">
      <c r="E75332" s="120"/>
      <c r="M75332" s="120"/>
      <c r="N75332" s="120"/>
      <c r="U75332" s="121"/>
      <c r="V75332" s="122"/>
      <c r="W75332" s="123"/>
      <c r="AC75332" s="123"/>
    </row>
    <row r="75333" spans="5:29" s="2" customFormat="1">
      <c r="E75333" s="120"/>
      <c r="M75333" s="120"/>
      <c r="N75333" s="120"/>
      <c r="U75333" s="121"/>
      <c r="V75333" s="122"/>
      <c r="W75333" s="123"/>
      <c r="AC75333" s="123"/>
    </row>
    <row r="75334" spans="5:29" s="2" customFormat="1">
      <c r="E75334" s="120"/>
      <c r="M75334" s="120"/>
      <c r="N75334" s="120"/>
      <c r="U75334" s="121"/>
      <c r="V75334" s="122"/>
      <c r="W75334" s="123"/>
      <c r="AC75334" s="123"/>
    </row>
    <row r="75335" spans="5:29" s="2" customFormat="1">
      <c r="E75335" s="120"/>
      <c r="M75335" s="120"/>
      <c r="N75335" s="120"/>
      <c r="U75335" s="121"/>
      <c r="V75335" s="122"/>
      <c r="W75335" s="123"/>
      <c r="AC75335" s="123"/>
    </row>
    <row r="75336" spans="5:29" s="2" customFormat="1">
      <c r="E75336" s="120"/>
      <c r="M75336" s="120"/>
      <c r="N75336" s="120"/>
      <c r="U75336" s="121"/>
      <c r="V75336" s="122"/>
      <c r="W75336" s="123"/>
      <c r="AC75336" s="123"/>
    </row>
    <row r="75337" spans="5:29" s="2" customFormat="1">
      <c r="E75337" s="120"/>
      <c r="M75337" s="120"/>
      <c r="N75337" s="120"/>
      <c r="U75337" s="121"/>
      <c r="V75337" s="122"/>
      <c r="W75337" s="123"/>
      <c r="AC75337" s="123"/>
    </row>
    <row r="75338" spans="5:29" s="2" customFormat="1">
      <c r="E75338" s="120"/>
      <c r="M75338" s="120"/>
      <c r="N75338" s="120"/>
      <c r="U75338" s="121"/>
      <c r="V75338" s="122"/>
      <c r="W75338" s="123"/>
      <c r="AC75338" s="123"/>
    </row>
    <row r="75339" spans="5:29" s="2" customFormat="1">
      <c r="E75339" s="120"/>
      <c r="M75339" s="120"/>
      <c r="N75339" s="120"/>
      <c r="U75339" s="121"/>
      <c r="V75339" s="122"/>
      <c r="W75339" s="123"/>
      <c r="AC75339" s="123"/>
    </row>
    <row r="75340" spans="5:29" s="2" customFormat="1">
      <c r="E75340" s="120"/>
      <c r="M75340" s="120"/>
      <c r="N75340" s="120"/>
      <c r="U75340" s="121"/>
      <c r="V75340" s="122"/>
      <c r="W75340" s="123"/>
      <c r="AC75340" s="123"/>
    </row>
    <row r="75341" spans="5:29" s="2" customFormat="1">
      <c r="E75341" s="120"/>
      <c r="M75341" s="120"/>
      <c r="N75341" s="120"/>
      <c r="U75341" s="121"/>
      <c r="V75341" s="122"/>
      <c r="W75341" s="123"/>
      <c r="AC75341" s="123"/>
    </row>
    <row r="75342" spans="5:29" s="2" customFormat="1">
      <c r="E75342" s="120"/>
      <c r="M75342" s="120"/>
      <c r="N75342" s="120"/>
      <c r="U75342" s="121"/>
      <c r="V75342" s="122"/>
      <c r="W75342" s="123"/>
      <c r="AC75342" s="123"/>
    </row>
    <row r="75343" spans="5:29" s="2" customFormat="1">
      <c r="E75343" s="120"/>
      <c r="M75343" s="120"/>
      <c r="N75343" s="120"/>
      <c r="U75343" s="121"/>
      <c r="V75343" s="122"/>
      <c r="W75343" s="123"/>
      <c r="AC75343" s="123"/>
    </row>
    <row r="75344" spans="5:29" s="2" customFormat="1">
      <c r="E75344" s="120"/>
      <c r="M75344" s="120"/>
      <c r="N75344" s="120"/>
      <c r="U75344" s="121"/>
      <c r="V75344" s="122"/>
      <c r="W75344" s="123"/>
      <c r="AC75344" s="123"/>
    </row>
    <row r="75345" spans="5:29" s="2" customFormat="1">
      <c r="E75345" s="120"/>
      <c r="M75345" s="120"/>
      <c r="N75345" s="120"/>
      <c r="U75345" s="121"/>
      <c r="V75345" s="122"/>
      <c r="W75345" s="123"/>
      <c r="AC75345" s="123"/>
    </row>
    <row r="75346" spans="5:29" s="2" customFormat="1">
      <c r="E75346" s="120"/>
      <c r="M75346" s="120"/>
      <c r="N75346" s="120"/>
      <c r="U75346" s="121"/>
      <c r="V75346" s="122"/>
      <c r="W75346" s="123"/>
      <c r="AC75346" s="123"/>
    </row>
    <row r="75347" spans="5:29" s="2" customFormat="1">
      <c r="E75347" s="120"/>
      <c r="M75347" s="120"/>
      <c r="N75347" s="120"/>
      <c r="U75347" s="121"/>
      <c r="V75347" s="122"/>
      <c r="W75347" s="123"/>
      <c r="AC75347" s="123"/>
    </row>
    <row r="75348" spans="5:29" s="2" customFormat="1">
      <c r="E75348" s="120"/>
      <c r="M75348" s="120"/>
      <c r="N75348" s="120"/>
      <c r="U75348" s="121"/>
      <c r="V75348" s="122"/>
      <c r="W75348" s="123"/>
      <c r="AC75348" s="123"/>
    </row>
    <row r="75349" spans="5:29" s="2" customFormat="1">
      <c r="E75349" s="120"/>
      <c r="M75349" s="120"/>
      <c r="N75349" s="120"/>
      <c r="U75349" s="121"/>
      <c r="V75349" s="122"/>
      <c r="W75349" s="123"/>
      <c r="AC75349" s="123"/>
    </row>
    <row r="75350" spans="5:29" s="2" customFormat="1">
      <c r="E75350" s="120"/>
      <c r="M75350" s="120"/>
      <c r="N75350" s="120"/>
      <c r="U75350" s="121"/>
      <c r="V75350" s="122"/>
      <c r="W75350" s="123"/>
      <c r="AC75350" s="123"/>
    </row>
    <row r="75351" spans="5:29" s="2" customFormat="1">
      <c r="E75351" s="120"/>
      <c r="M75351" s="120"/>
      <c r="N75351" s="120"/>
      <c r="U75351" s="121"/>
      <c r="V75351" s="122"/>
      <c r="W75351" s="123"/>
      <c r="AC75351" s="123"/>
    </row>
    <row r="75352" spans="5:29" s="2" customFormat="1">
      <c r="E75352" s="120"/>
      <c r="M75352" s="120"/>
      <c r="N75352" s="120"/>
      <c r="U75352" s="121"/>
      <c r="V75352" s="122"/>
      <c r="W75352" s="123"/>
      <c r="AC75352" s="123"/>
    </row>
    <row r="75353" spans="5:29" s="2" customFormat="1">
      <c r="E75353" s="120"/>
      <c r="M75353" s="120"/>
      <c r="N75353" s="120"/>
      <c r="U75353" s="121"/>
      <c r="V75353" s="122"/>
      <c r="W75353" s="123"/>
      <c r="AC75353" s="123"/>
    </row>
    <row r="75354" spans="5:29" s="2" customFormat="1">
      <c r="E75354" s="120"/>
      <c r="M75354" s="120"/>
      <c r="N75354" s="120"/>
      <c r="U75354" s="121"/>
      <c r="V75354" s="122"/>
      <c r="W75354" s="123"/>
      <c r="AC75354" s="123"/>
    </row>
    <row r="75355" spans="5:29" s="2" customFormat="1">
      <c r="E75355" s="120"/>
      <c r="M75355" s="120"/>
      <c r="N75355" s="120"/>
      <c r="U75355" s="121"/>
      <c r="V75355" s="122"/>
      <c r="W75355" s="123"/>
      <c r="AC75355" s="123"/>
    </row>
    <row r="75356" spans="5:29" s="2" customFormat="1">
      <c r="E75356" s="120"/>
      <c r="M75356" s="120"/>
      <c r="N75356" s="120"/>
      <c r="U75356" s="121"/>
      <c r="V75356" s="122"/>
      <c r="W75356" s="123"/>
      <c r="AC75356" s="123"/>
    </row>
    <row r="75357" spans="5:29" s="2" customFormat="1">
      <c r="E75357" s="120"/>
      <c r="M75357" s="120"/>
      <c r="N75357" s="120"/>
      <c r="U75357" s="121"/>
      <c r="V75357" s="122"/>
      <c r="W75357" s="123"/>
      <c r="AC75357" s="123"/>
    </row>
    <row r="75358" spans="5:29" s="2" customFormat="1">
      <c r="E75358" s="120"/>
      <c r="M75358" s="120"/>
      <c r="N75358" s="120"/>
      <c r="U75358" s="121"/>
      <c r="V75358" s="122"/>
      <c r="W75358" s="123"/>
      <c r="AC75358" s="123"/>
    </row>
    <row r="75359" spans="5:29" s="2" customFormat="1">
      <c r="E75359" s="120"/>
      <c r="M75359" s="120"/>
      <c r="N75359" s="120"/>
      <c r="U75359" s="121"/>
      <c r="V75359" s="122"/>
      <c r="W75359" s="123"/>
      <c r="AC75359" s="123"/>
    </row>
    <row r="75360" spans="5:29" s="2" customFormat="1">
      <c r="E75360" s="120"/>
      <c r="M75360" s="120"/>
      <c r="N75360" s="120"/>
      <c r="U75360" s="121"/>
      <c r="V75360" s="122"/>
      <c r="W75360" s="123"/>
      <c r="AC75360" s="123"/>
    </row>
    <row r="75361" spans="5:29" s="2" customFormat="1">
      <c r="E75361" s="120"/>
      <c r="M75361" s="120"/>
      <c r="N75361" s="120"/>
      <c r="U75361" s="121"/>
      <c r="V75361" s="122"/>
      <c r="W75361" s="123"/>
      <c r="AC75361" s="123"/>
    </row>
    <row r="75362" spans="5:29" s="2" customFormat="1">
      <c r="E75362" s="120"/>
      <c r="M75362" s="120"/>
      <c r="N75362" s="120"/>
      <c r="U75362" s="121"/>
      <c r="V75362" s="122"/>
      <c r="W75362" s="123"/>
      <c r="AC75362" s="123"/>
    </row>
    <row r="75363" spans="5:29" s="2" customFormat="1">
      <c r="E75363" s="120"/>
      <c r="M75363" s="120"/>
      <c r="N75363" s="120"/>
      <c r="U75363" s="121"/>
      <c r="V75363" s="122"/>
      <c r="W75363" s="123"/>
      <c r="AC75363" s="123"/>
    </row>
    <row r="75364" spans="5:29" s="2" customFormat="1">
      <c r="E75364" s="120"/>
      <c r="M75364" s="120"/>
      <c r="N75364" s="120"/>
      <c r="U75364" s="121"/>
      <c r="V75364" s="122"/>
      <c r="W75364" s="123"/>
      <c r="AC75364" s="123"/>
    </row>
    <row r="75365" spans="5:29" s="2" customFormat="1">
      <c r="E75365" s="120"/>
      <c r="M75365" s="120"/>
      <c r="N75365" s="120"/>
      <c r="U75365" s="121"/>
      <c r="V75365" s="122"/>
      <c r="W75365" s="123"/>
      <c r="AC75365" s="123"/>
    </row>
    <row r="75366" spans="5:29" s="2" customFormat="1">
      <c r="E75366" s="120"/>
      <c r="M75366" s="120"/>
      <c r="N75366" s="120"/>
      <c r="U75366" s="121"/>
      <c r="V75366" s="122"/>
      <c r="W75366" s="123"/>
      <c r="AC75366" s="123"/>
    </row>
    <row r="75367" spans="5:29" s="2" customFormat="1">
      <c r="E75367" s="120"/>
      <c r="M75367" s="120"/>
      <c r="N75367" s="120"/>
      <c r="U75367" s="121"/>
      <c r="V75367" s="122"/>
      <c r="W75367" s="123"/>
      <c r="AC75367" s="123"/>
    </row>
    <row r="75368" spans="5:29" s="2" customFormat="1">
      <c r="E75368" s="120"/>
      <c r="M75368" s="120"/>
      <c r="N75368" s="120"/>
      <c r="U75368" s="121"/>
      <c r="V75368" s="122"/>
      <c r="W75368" s="123"/>
      <c r="AC75368" s="123"/>
    </row>
    <row r="75369" spans="5:29" s="2" customFormat="1">
      <c r="E75369" s="120"/>
      <c r="M75369" s="120"/>
      <c r="N75369" s="120"/>
      <c r="U75369" s="121"/>
      <c r="V75369" s="122"/>
      <c r="W75369" s="123"/>
      <c r="AC75369" s="123"/>
    </row>
    <row r="75370" spans="5:29" s="2" customFormat="1">
      <c r="E75370" s="120"/>
      <c r="M75370" s="120"/>
      <c r="N75370" s="120"/>
      <c r="U75370" s="121"/>
      <c r="V75370" s="122"/>
      <c r="W75370" s="123"/>
      <c r="AC75370" s="123"/>
    </row>
    <row r="75371" spans="5:29" s="2" customFormat="1">
      <c r="E75371" s="120"/>
      <c r="M75371" s="120"/>
      <c r="N75371" s="120"/>
      <c r="U75371" s="121"/>
      <c r="V75371" s="122"/>
      <c r="W75371" s="123"/>
      <c r="AC75371" s="123"/>
    </row>
    <row r="75372" spans="5:29" s="2" customFormat="1">
      <c r="E75372" s="120"/>
      <c r="M75372" s="120"/>
      <c r="N75372" s="120"/>
      <c r="U75372" s="121"/>
      <c r="V75372" s="122"/>
      <c r="W75372" s="123"/>
      <c r="AC75372" s="123"/>
    </row>
    <row r="75373" spans="5:29" s="2" customFormat="1">
      <c r="E75373" s="120"/>
      <c r="M75373" s="120"/>
      <c r="N75373" s="120"/>
      <c r="U75373" s="121"/>
      <c r="V75373" s="122"/>
      <c r="W75373" s="123"/>
      <c r="AC75373" s="123"/>
    </row>
    <row r="75374" spans="5:29" s="2" customFormat="1">
      <c r="E75374" s="120"/>
      <c r="M75374" s="120"/>
      <c r="N75374" s="120"/>
      <c r="U75374" s="121"/>
      <c r="V75374" s="122"/>
      <c r="W75374" s="123"/>
      <c r="AC75374" s="123"/>
    </row>
    <row r="75375" spans="5:29" s="2" customFormat="1">
      <c r="E75375" s="120"/>
      <c r="M75375" s="120"/>
      <c r="N75375" s="120"/>
      <c r="U75375" s="121"/>
      <c r="V75375" s="122"/>
      <c r="W75375" s="123"/>
      <c r="AC75375" s="123"/>
    </row>
    <row r="75376" spans="5:29" s="2" customFormat="1">
      <c r="E75376" s="120"/>
      <c r="M75376" s="120"/>
      <c r="N75376" s="120"/>
      <c r="U75376" s="121"/>
      <c r="V75376" s="122"/>
      <c r="W75376" s="123"/>
      <c r="AC75376" s="123"/>
    </row>
    <row r="75377" spans="5:29" s="2" customFormat="1">
      <c r="E75377" s="120"/>
      <c r="M75377" s="120"/>
      <c r="N75377" s="120"/>
      <c r="U75377" s="121"/>
      <c r="V75377" s="122"/>
      <c r="W75377" s="123"/>
      <c r="AC75377" s="123"/>
    </row>
    <row r="75378" spans="5:29" s="2" customFormat="1">
      <c r="E75378" s="120"/>
      <c r="M75378" s="120"/>
      <c r="N75378" s="120"/>
      <c r="U75378" s="121"/>
      <c r="V75378" s="122"/>
      <c r="W75378" s="123"/>
      <c r="AC75378" s="123"/>
    </row>
    <row r="75379" spans="5:29" s="2" customFormat="1">
      <c r="E75379" s="120"/>
      <c r="M75379" s="120"/>
      <c r="N75379" s="120"/>
      <c r="U75379" s="121"/>
      <c r="V75379" s="122"/>
      <c r="W75379" s="123"/>
      <c r="AC75379" s="123"/>
    </row>
    <row r="75380" spans="5:29" s="2" customFormat="1">
      <c r="E75380" s="120"/>
      <c r="M75380" s="120"/>
      <c r="N75380" s="120"/>
      <c r="U75380" s="121"/>
      <c r="V75380" s="122"/>
      <c r="W75380" s="123"/>
      <c r="AC75380" s="123"/>
    </row>
    <row r="75381" spans="5:29" s="2" customFormat="1">
      <c r="E75381" s="120"/>
      <c r="M75381" s="120"/>
      <c r="N75381" s="120"/>
      <c r="U75381" s="121"/>
      <c r="V75381" s="122"/>
      <c r="W75381" s="123"/>
      <c r="AC75381" s="123"/>
    </row>
    <row r="75382" spans="5:29" s="2" customFormat="1">
      <c r="E75382" s="120"/>
      <c r="M75382" s="120"/>
      <c r="N75382" s="120"/>
      <c r="U75382" s="121"/>
      <c r="V75382" s="122"/>
      <c r="W75382" s="123"/>
      <c r="AC75382" s="123"/>
    </row>
    <row r="75383" spans="5:29" s="2" customFormat="1">
      <c r="E75383" s="120"/>
      <c r="M75383" s="120"/>
      <c r="N75383" s="120"/>
      <c r="U75383" s="121"/>
      <c r="V75383" s="122"/>
      <c r="W75383" s="123"/>
      <c r="AC75383" s="123"/>
    </row>
    <row r="75384" spans="5:29" s="2" customFormat="1">
      <c r="E75384" s="120"/>
      <c r="M75384" s="120"/>
      <c r="N75384" s="120"/>
      <c r="U75384" s="121"/>
      <c r="V75384" s="122"/>
      <c r="W75384" s="123"/>
      <c r="AC75384" s="123"/>
    </row>
    <row r="75385" spans="5:29" s="2" customFormat="1">
      <c r="E75385" s="120"/>
      <c r="M75385" s="120"/>
      <c r="N75385" s="120"/>
      <c r="U75385" s="121"/>
      <c r="V75385" s="122"/>
      <c r="W75385" s="123"/>
      <c r="AC75385" s="123"/>
    </row>
    <row r="75386" spans="5:29" s="2" customFormat="1">
      <c r="E75386" s="120"/>
      <c r="M75386" s="120"/>
      <c r="N75386" s="120"/>
      <c r="U75386" s="121"/>
      <c r="V75386" s="122"/>
      <c r="W75386" s="123"/>
      <c r="AC75386" s="123"/>
    </row>
    <row r="75387" spans="5:29" s="2" customFormat="1">
      <c r="E75387" s="120"/>
      <c r="M75387" s="120"/>
      <c r="N75387" s="120"/>
      <c r="U75387" s="121"/>
      <c r="V75387" s="122"/>
      <c r="W75387" s="123"/>
      <c r="AC75387" s="123"/>
    </row>
    <row r="75388" spans="5:29" s="2" customFormat="1">
      <c r="E75388" s="120"/>
      <c r="M75388" s="120"/>
      <c r="N75388" s="120"/>
      <c r="U75388" s="121"/>
      <c r="V75388" s="122"/>
      <c r="W75388" s="123"/>
      <c r="AC75388" s="123"/>
    </row>
    <row r="75389" spans="5:29" s="2" customFormat="1">
      <c r="E75389" s="120"/>
      <c r="M75389" s="120"/>
      <c r="N75389" s="120"/>
      <c r="U75389" s="121"/>
      <c r="V75389" s="122"/>
      <c r="W75389" s="123"/>
      <c r="AC75389" s="123"/>
    </row>
    <row r="75390" spans="5:29" s="2" customFormat="1">
      <c r="E75390" s="120"/>
      <c r="M75390" s="120"/>
      <c r="N75390" s="120"/>
      <c r="U75390" s="121"/>
      <c r="V75390" s="122"/>
      <c r="W75390" s="123"/>
      <c r="AC75390" s="123"/>
    </row>
    <row r="75391" spans="5:29" s="2" customFormat="1">
      <c r="E75391" s="120"/>
      <c r="M75391" s="120"/>
      <c r="N75391" s="120"/>
      <c r="U75391" s="121"/>
      <c r="V75391" s="122"/>
      <c r="W75391" s="123"/>
      <c r="AC75391" s="123"/>
    </row>
    <row r="75392" spans="5:29" s="2" customFormat="1">
      <c r="E75392" s="120"/>
      <c r="M75392" s="120"/>
      <c r="N75392" s="120"/>
      <c r="U75392" s="121"/>
      <c r="V75392" s="122"/>
      <c r="W75392" s="123"/>
      <c r="AC75392" s="123"/>
    </row>
    <row r="75393" spans="5:29" s="2" customFormat="1">
      <c r="E75393" s="120"/>
      <c r="M75393" s="120"/>
      <c r="N75393" s="120"/>
      <c r="U75393" s="121"/>
      <c r="V75393" s="122"/>
      <c r="W75393" s="123"/>
      <c r="AC75393" s="123"/>
    </row>
    <row r="75394" spans="5:29" s="2" customFormat="1">
      <c r="E75394" s="120"/>
      <c r="M75394" s="120"/>
      <c r="N75394" s="120"/>
      <c r="U75394" s="121"/>
      <c r="V75394" s="122"/>
      <c r="W75394" s="123"/>
      <c r="AC75394" s="123"/>
    </row>
    <row r="75395" spans="5:29" s="2" customFormat="1">
      <c r="E75395" s="120"/>
      <c r="M75395" s="120"/>
      <c r="N75395" s="120"/>
      <c r="U75395" s="121"/>
      <c r="V75395" s="122"/>
      <c r="W75395" s="123"/>
      <c r="AC75395" s="123"/>
    </row>
    <row r="75396" spans="5:29" s="2" customFormat="1">
      <c r="E75396" s="120"/>
      <c r="M75396" s="120"/>
      <c r="N75396" s="120"/>
      <c r="U75396" s="121"/>
      <c r="V75396" s="122"/>
      <c r="W75396" s="123"/>
      <c r="AC75396" s="123"/>
    </row>
    <row r="75397" spans="5:29" s="2" customFormat="1">
      <c r="E75397" s="120"/>
      <c r="M75397" s="120"/>
      <c r="N75397" s="120"/>
      <c r="U75397" s="121"/>
      <c r="V75397" s="122"/>
      <c r="W75397" s="123"/>
      <c r="AC75397" s="123"/>
    </row>
    <row r="75398" spans="5:29" s="2" customFormat="1">
      <c r="E75398" s="120"/>
      <c r="M75398" s="120"/>
      <c r="N75398" s="120"/>
      <c r="U75398" s="121"/>
      <c r="V75398" s="122"/>
      <c r="W75398" s="123"/>
      <c r="AC75398" s="123"/>
    </row>
    <row r="75399" spans="5:29" s="2" customFormat="1">
      <c r="E75399" s="120"/>
      <c r="M75399" s="120"/>
      <c r="N75399" s="120"/>
      <c r="U75399" s="121"/>
      <c r="V75399" s="122"/>
      <c r="W75399" s="123"/>
      <c r="AC75399" s="123"/>
    </row>
    <row r="75400" spans="5:29" s="2" customFormat="1">
      <c r="E75400" s="120"/>
      <c r="M75400" s="120"/>
      <c r="N75400" s="120"/>
      <c r="U75400" s="121"/>
      <c r="V75400" s="122"/>
      <c r="W75400" s="123"/>
      <c r="AC75400" s="123"/>
    </row>
    <row r="75401" spans="5:29" s="2" customFormat="1">
      <c r="E75401" s="120"/>
      <c r="M75401" s="120"/>
      <c r="N75401" s="120"/>
      <c r="U75401" s="121"/>
      <c r="V75401" s="122"/>
      <c r="W75401" s="123"/>
      <c r="AC75401" s="123"/>
    </row>
    <row r="75402" spans="5:29" s="2" customFormat="1">
      <c r="E75402" s="120"/>
      <c r="M75402" s="120"/>
      <c r="N75402" s="120"/>
      <c r="U75402" s="121"/>
      <c r="V75402" s="122"/>
      <c r="W75402" s="123"/>
      <c r="AC75402" s="123"/>
    </row>
    <row r="75403" spans="5:29" s="2" customFormat="1">
      <c r="E75403" s="120"/>
      <c r="M75403" s="120"/>
      <c r="N75403" s="120"/>
      <c r="U75403" s="121"/>
      <c r="V75403" s="122"/>
      <c r="W75403" s="123"/>
      <c r="AC75403" s="123"/>
    </row>
    <row r="75404" spans="5:29" s="2" customFormat="1">
      <c r="E75404" s="120"/>
      <c r="M75404" s="120"/>
      <c r="N75404" s="120"/>
      <c r="U75404" s="121"/>
      <c r="V75404" s="122"/>
      <c r="W75404" s="123"/>
      <c r="AC75404" s="123"/>
    </row>
    <row r="75405" spans="5:29" s="2" customFormat="1">
      <c r="E75405" s="120"/>
      <c r="M75405" s="120"/>
      <c r="N75405" s="120"/>
      <c r="U75405" s="121"/>
      <c r="V75405" s="122"/>
      <c r="W75405" s="123"/>
      <c r="AC75405" s="123"/>
    </row>
    <row r="75406" spans="5:29" s="2" customFormat="1">
      <c r="E75406" s="120"/>
      <c r="M75406" s="120"/>
      <c r="N75406" s="120"/>
      <c r="U75406" s="121"/>
      <c r="V75406" s="122"/>
      <c r="W75406" s="123"/>
      <c r="AC75406" s="123"/>
    </row>
    <row r="75407" spans="5:29" s="2" customFormat="1">
      <c r="E75407" s="120"/>
      <c r="M75407" s="120"/>
      <c r="N75407" s="120"/>
      <c r="U75407" s="121"/>
      <c r="V75407" s="122"/>
      <c r="W75407" s="123"/>
      <c r="AC75407" s="123"/>
    </row>
    <row r="75408" spans="5:29" s="2" customFormat="1">
      <c r="E75408" s="120"/>
      <c r="M75408" s="120"/>
      <c r="N75408" s="120"/>
      <c r="U75408" s="121"/>
      <c r="V75408" s="122"/>
      <c r="W75408" s="123"/>
      <c r="AC75408" s="123"/>
    </row>
    <row r="75409" spans="5:29" s="2" customFormat="1">
      <c r="E75409" s="120"/>
      <c r="M75409" s="120"/>
      <c r="N75409" s="120"/>
      <c r="U75409" s="121"/>
      <c r="V75409" s="122"/>
      <c r="W75409" s="123"/>
      <c r="AC75409" s="123"/>
    </row>
    <row r="75410" spans="5:29" s="2" customFormat="1">
      <c r="E75410" s="120"/>
      <c r="M75410" s="120"/>
      <c r="N75410" s="120"/>
      <c r="U75410" s="121"/>
      <c r="V75410" s="122"/>
      <c r="W75410" s="123"/>
      <c r="AC75410" s="123"/>
    </row>
    <row r="75411" spans="5:29" s="2" customFormat="1">
      <c r="E75411" s="120"/>
      <c r="M75411" s="120"/>
      <c r="N75411" s="120"/>
      <c r="U75411" s="121"/>
      <c r="V75411" s="122"/>
      <c r="W75411" s="123"/>
      <c r="AC75411" s="123"/>
    </row>
    <row r="75412" spans="5:29" s="2" customFormat="1">
      <c r="E75412" s="120"/>
      <c r="M75412" s="120"/>
      <c r="N75412" s="120"/>
      <c r="U75412" s="121"/>
      <c r="V75412" s="122"/>
      <c r="W75412" s="123"/>
      <c r="AC75412" s="123"/>
    </row>
    <row r="75413" spans="5:29" s="2" customFormat="1">
      <c r="E75413" s="120"/>
      <c r="M75413" s="120"/>
      <c r="N75413" s="120"/>
      <c r="U75413" s="121"/>
      <c r="V75413" s="122"/>
      <c r="W75413" s="123"/>
      <c r="AC75413" s="123"/>
    </row>
    <row r="75414" spans="5:29" s="2" customFormat="1">
      <c r="E75414" s="120"/>
      <c r="M75414" s="120"/>
      <c r="N75414" s="120"/>
      <c r="U75414" s="121"/>
      <c r="V75414" s="122"/>
      <c r="W75414" s="123"/>
      <c r="AC75414" s="123"/>
    </row>
    <row r="75415" spans="5:29" s="2" customFormat="1">
      <c r="E75415" s="120"/>
      <c r="M75415" s="120"/>
      <c r="N75415" s="120"/>
      <c r="U75415" s="121"/>
      <c r="V75415" s="122"/>
      <c r="W75415" s="123"/>
      <c r="AC75415" s="123"/>
    </row>
    <row r="75416" spans="5:29" s="2" customFormat="1">
      <c r="E75416" s="120"/>
      <c r="M75416" s="120"/>
      <c r="N75416" s="120"/>
      <c r="U75416" s="121"/>
      <c r="V75416" s="122"/>
      <c r="W75416" s="123"/>
      <c r="AC75416" s="123"/>
    </row>
    <row r="75417" spans="5:29" s="2" customFormat="1">
      <c r="E75417" s="120"/>
      <c r="M75417" s="120"/>
      <c r="N75417" s="120"/>
      <c r="U75417" s="121"/>
      <c r="V75417" s="122"/>
      <c r="W75417" s="123"/>
      <c r="AC75417" s="123"/>
    </row>
    <row r="75418" spans="5:29" s="2" customFormat="1">
      <c r="E75418" s="120"/>
      <c r="M75418" s="120"/>
      <c r="N75418" s="120"/>
      <c r="U75418" s="121"/>
      <c r="V75418" s="122"/>
      <c r="W75418" s="123"/>
      <c r="AC75418" s="123"/>
    </row>
    <row r="75419" spans="5:29" s="2" customFormat="1">
      <c r="E75419" s="120"/>
      <c r="M75419" s="120"/>
      <c r="N75419" s="120"/>
      <c r="U75419" s="121"/>
      <c r="V75419" s="122"/>
      <c r="W75419" s="123"/>
      <c r="AC75419" s="123"/>
    </row>
    <row r="75420" spans="5:29" s="2" customFormat="1">
      <c r="E75420" s="120"/>
      <c r="M75420" s="120"/>
      <c r="N75420" s="120"/>
      <c r="U75420" s="121"/>
      <c r="V75420" s="122"/>
      <c r="W75420" s="123"/>
      <c r="AC75420" s="123"/>
    </row>
    <row r="75421" spans="5:29" s="2" customFormat="1">
      <c r="E75421" s="120"/>
      <c r="M75421" s="120"/>
      <c r="N75421" s="120"/>
      <c r="U75421" s="121"/>
      <c r="V75421" s="122"/>
      <c r="W75421" s="123"/>
      <c r="AC75421" s="123"/>
    </row>
    <row r="75422" spans="5:29" s="2" customFormat="1">
      <c r="E75422" s="120"/>
      <c r="M75422" s="120"/>
      <c r="N75422" s="120"/>
      <c r="U75422" s="121"/>
      <c r="V75422" s="122"/>
      <c r="W75422" s="123"/>
      <c r="AC75422" s="123"/>
    </row>
    <row r="75423" spans="5:29" s="2" customFormat="1">
      <c r="E75423" s="120"/>
      <c r="M75423" s="120"/>
      <c r="N75423" s="120"/>
      <c r="U75423" s="121"/>
      <c r="V75423" s="122"/>
      <c r="W75423" s="123"/>
      <c r="AC75423" s="123"/>
    </row>
    <row r="75424" spans="5:29" s="2" customFormat="1">
      <c r="E75424" s="120"/>
      <c r="M75424" s="120"/>
      <c r="N75424" s="120"/>
      <c r="U75424" s="121"/>
      <c r="V75424" s="122"/>
      <c r="W75424" s="123"/>
      <c r="AC75424" s="123"/>
    </row>
    <row r="75425" spans="5:29" s="2" customFormat="1">
      <c r="E75425" s="120"/>
      <c r="M75425" s="120"/>
      <c r="N75425" s="120"/>
      <c r="U75425" s="121"/>
      <c r="V75425" s="122"/>
      <c r="W75425" s="123"/>
      <c r="AC75425" s="123"/>
    </row>
    <row r="75426" spans="5:29" s="2" customFormat="1">
      <c r="E75426" s="120"/>
      <c r="M75426" s="120"/>
      <c r="N75426" s="120"/>
      <c r="U75426" s="121"/>
      <c r="V75426" s="122"/>
      <c r="W75426" s="123"/>
      <c r="AC75426" s="123"/>
    </row>
    <row r="75427" spans="5:29" s="2" customFormat="1">
      <c r="E75427" s="120"/>
      <c r="M75427" s="120"/>
      <c r="N75427" s="120"/>
      <c r="U75427" s="121"/>
      <c r="V75427" s="122"/>
      <c r="W75427" s="123"/>
      <c r="AC75427" s="123"/>
    </row>
    <row r="75428" spans="5:29" s="2" customFormat="1">
      <c r="E75428" s="120"/>
      <c r="M75428" s="120"/>
      <c r="N75428" s="120"/>
      <c r="U75428" s="121"/>
      <c r="V75428" s="122"/>
      <c r="W75428" s="123"/>
      <c r="AC75428" s="123"/>
    </row>
    <row r="75429" spans="5:29" s="2" customFormat="1">
      <c r="E75429" s="120"/>
      <c r="M75429" s="120"/>
      <c r="N75429" s="120"/>
      <c r="U75429" s="121"/>
      <c r="V75429" s="122"/>
      <c r="W75429" s="123"/>
      <c r="AC75429" s="123"/>
    </row>
    <row r="75430" spans="5:29" s="2" customFormat="1">
      <c r="E75430" s="120"/>
      <c r="M75430" s="120"/>
      <c r="N75430" s="120"/>
      <c r="U75430" s="121"/>
      <c r="V75430" s="122"/>
      <c r="W75430" s="123"/>
      <c r="AC75430" s="123"/>
    </row>
    <row r="75431" spans="5:29" s="2" customFormat="1">
      <c r="E75431" s="120"/>
      <c r="M75431" s="120"/>
      <c r="N75431" s="120"/>
      <c r="U75431" s="121"/>
      <c r="V75431" s="122"/>
      <c r="W75431" s="123"/>
      <c r="AC75431" s="123"/>
    </row>
    <row r="75432" spans="5:29" s="2" customFormat="1">
      <c r="E75432" s="120"/>
      <c r="M75432" s="120"/>
      <c r="N75432" s="120"/>
      <c r="U75432" s="121"/>
      <c r="V75432" s="122"/>
      <c r="W75432" s="123"/>
      <c r="AC75432" s="123"/>
    </row>
    <row r="75433" spans="5:29" s="2" customFormat="1">
      <c r="E75433" s="120"/>
      <c r="M75433" s="120"/>
      <c r="N75433" s="120"/>
      <c r="U75433" s="121"/>
      <c r="V75433" s="122"/>
      <c r="W75433" s="123"/>
      <c r="AC75433" s="123"/>
    </row>
    <row r="75434" spans="5:29" s="2" customFormat="1">
      <c r="E75434" s="120"/>
      <c r="M75434" s="120"/>
      <c r="N75434" s="120"/>
      <c r="U75434" s="121"/>
      <c r="V75434" s="122"/>
      <c r="W75434" s="123"/>
      <c r="AC75434" s="123"/>
    </row>
    <row r="75435" spans="5:29" s="2" customFormat="1">
      <c r="E75435" s="120"/>
      <c r="M75435" s="120"/>
      <c r="N75435" s="120"/>
      <c r="U75435" s="121"/>
      <c r="V75435" s="122"/>
      <c r="W75435" s="123"/>
      <c r="AC75435" s="123"/>
    </row>
    <row r="75436" spans="5:29" s="2" customFormat="1">
      <c r="E75436" s="120"/>
      <c r="M75436" s="120"/>
      <c r="N75436" s="120"/>
      <c r="U75436" s="121"/>
      <c r="V75436" s="122"/>
      <c r="W75436" s="123"/>
      <c r="AC75436" s="123"/>
    </row>
    <row r="75437" spans="5:29" s="2" customFormat="1">
      <c r="E75437" s="120"/>
      <c r="M75437" s="120"/>
      <c r="N75437" s="120"/>
      <c r="U75437" s="121"/>
      <c r="V75437" s="122"/>
      <c r="W75437" s="123"/>
      <c r="AC75437" s="123"/>
    </row>
    <row r="75438" spans="5:29" s="2" customFormat="1">
      <c r="E75438" s="120"/>
      <c r="M75438" s="120"/>
      <c r="N75438" s="120"/>
      <c r="U75438" s="121"/>
      <c r="V75438" s="122"/>
      <c r="W75438" s="123"/>
      <c r="AC75438" s="123"/>
    </row>
    <row r="75439" spans="5:29" s="2" customFormat="1">
      <c r="E75439" s="120"/>
      <c r="M75439" s="120"/>
      <c r="N75439" s="120"/>
      <c r="U75439" s="121"/>
      <c r="V75439" s="122"/>
      <c r="W75439" s="123"/>
      <c r="AC75439" s="123"/>
    </row>
    <row r="75440" spans="5:29" s="2" customFormat="1">
      <c r="E75440" s="120"/>
      <c r="M75440" s="120"/>
      <c r="N75440" s="120"/>
      <c r="U75440" s="121"/>
      <c r="V75440" s="122"/>
      <c r="W75440" s="123"/>
      <c r="AC75440" s="123"/>
    </row>
    <row r="75441" spans="5:29" s="2" customFormat="1">
      <c r="E75441" s="120"/>
      <c r="M75441" s="120"/>
      <c r="N75441" s="120"/>
      <c r="U75441" s="121"/>
      <c r="V75441" s="122"/>
      <c r="W75441" s="123"/>
      <c r="AC75441" s="123"/>
    </row>
    <row r="75442" spans="5:29" s="2" customFormat="1">
      <c r="E75442" s="120"/>
      <c r="M75442" s="120"/>
      <c r="N75442" s="120"/>
      <c r="U75442" s="121"/>
      <c r="V75442" s="122"/>
      <c r="W75442" s="123"/>
      <c r="AC75442" s="123"/>
    </row>
    <row r="75443" spans="5:29" s="2" customFormat="1">
      <c r="E75443" s="120"/>
      <c r="M75443" s="120"/>
      <c r="N75443" s="120"/>
      <c r="U75443" s="121"/>
      <c r="V75443" s="122"/>
      <c r="W75443" s="123"/>
      <c r="AC75443" s="123"/>
    </row>
    <row r="75444" spans="5:29" s="2" customFormat="1">
      <c r="E75444" s="120"/>
      <c r="M75444" s="120"/>
      <c r="N75444" s="120"/>
      <c r="U75444" s="121"/>
      <c r="V75444" s="122"/>
      <c r="W75444" s="123"/>
      <c r="AC75444" s="123"/>
    </row>
    <row r="75445" spans="5:29" s="2" customFormat="1">
      <c r="E75445" s="120"/>
      <c r="M75445" s="120"/>
      <c r="N75445" s="120"/>
      <c r="U75445" s="121"/>
      <c r="V75445" s="122"/>
      <c r="W75445" s="123"/>
      <c r="AC75445" s="123"/>
    </row>
    <row r="75446" spans="5:29" s="2" customFormat="1">
      <c r="E75446" s="120"/>
      <c r="M75446" s="120"/>
      <c r="N75446" s="120"/>
      <c r="U75446" s="121"/>
      <c r="V75446" s="122"/>
      <c r="W75446" s="123"/>
      <c r="AC75446" s="123"/>
    </row>
    <row r="75447" spans="5:29" s="2" customFormat="1">
      <c r="E75447" s="120"/>
      <c r="M75447" s="120"/>
      <c r="N75447" s="120"/>
      <c r="U75447" s="121"/>
      <c r="V75447" s="122"/>
      <c r="W75447" s="123"/>
      <c r="AC75447" s="123"/>
    </row>
    <row r="75448" spans="5:29" s="2" customFormat="1">
      <c r="E75448" s="120"/>
      <c r="M75448" s="120"/>
      <c r="N75448" s="120"/>
      <c r="U75448" s="121"/>
      <c r="V75448" s="122"/>
      <c r="W75448" s="123"/>
      <c r="AC75448" s="123"/>
    </row>
    <row r="75449" spans="5:29" s="2" customFormat="1">
      <c r="E75449" s="120"/>
      <c r="M75449" s="120"/>
      <c r="N75449" s="120"/>
      <c r="U75449" s="121"/>
      <c r="V75449" s="122"/>
      <c r="W75449" s="123"/>
      <c r="AC75449" s="123"/>
    </row>
    <row r="75450" spans="5:29" s="2" customFormat="1">
      <c r="E75450" s="120"/>
      <c r="M75450" s="120"/>
      <c r="N75450" s="120"/>
      <c r="U75450" s="121"/>
      <c r="V75450" s="122"/>
      <c r="W75450" s="123"/>
      <c r="AC75450" s="123"/>
    </row>
    <row r="75451" spans="5:29" s="2" customFormat="1">
      <c r="E75451" s="120"/>
      <c r="M75451" s="120"/>
      <c r="N75451" s="120"/>
      <c r="U75451" s="121"/>
      <c r="V75451" s="122"/>
      <c r="W75451" s="123"/>
      <c r="AC75451" s="123"/>
    </row>
    <row r="75452" spans="5:29" s="2" customFormat="1">
      <c r="E75452" s="120"/>
      <c r="M75452" s="120"/>
      <c r="N75452" s="120"/>
      <c r="U75452" s="121"/>
      <c r="V75452" s="122"/>
      <c r="W75452" s="123"/>
      <c r="AC75452" s="123"/>
    </row>
    <row r="75453" spans="5:29" s="2" customFormat="1">
      <c r="E75453" s="120"/>
      <c r="M75453" s="120"/>
      <c r="N75453" s="120"/>
      <c r="U75453" s="121"/>
      <c r="V75453" s="122"/>
      <c r="W75453" s="123"/>
      <c r="AC75453" s="123"/>
    </row>
    <row r="75454" spans="5:29" s="2" customFormat="1">
      <c r="E75454" s="120"/>
      <c r="M75454" s="120"/>
      <c r="N75454" s="120"/>
      <c r="U75454" s="121"/>
      <c r="V75454" s="122"/>
      <c r="W75454" s="123"/>
      <c r="AC75454" s="123"/>
    </row>
    <row r="75455" spans="5:29" s="2" customFormat="1">
      <c r="E75455" s="120"/>
      <c r="M75455" s="120"/>
      <c r="N75455" s="120"/>
      <c r="U75455" s="121"/>
      <c r="V75455" s="122"/>
      <c r="W75455" s="123"/>
      <c r="AC75455" s="123"/>
    </row>
    <row r="75456" spans="5:29" s="2" customFormat="1">
      <c r="E75456" s="120"/>
      <c r="M75456" s="120"/>
      <c r="N75456" s="120"/>
      <c r="U75456" s="121"/>
      <c r="V75456" s="122"/>
      <c r="W75456" s="123"/>
      <c r="AC75456" s="123"/>
    </row>
    <row r="75457" spans="5:29" s="2" customFormat="1">
      <c r="E75457" s="120"/>
      <c r="M75457" s="120"/>
      <c r="N75457" s="120"/>
      <c r="U75457" s="121"/>
      <c r="V75457" s="122"/>
      <c r="W75457" s="123"/>
      <c r="AC75457" s="123"/>
    </row>
    <row r="75458" spans="5:29" s="2" customFormat="1">
      <c r="E75458" s="120"/>
      <c r="M75458" s="120"/>
      <c r="N75458" s="120"/>
      <c r="U75458" s="121"/>
      <c r="V75458" s="122"/>
      <c r="W75458" s="123"/>
      <c r="AC75458" s="123"/>
    </row>
    <row r="75459" spans="5:29" s="2" customFormat="1">
      <c r="E75459" s="120"/>
      <c r="M75459" s="120"/>
      <c r="N75459" s="120"/>
      <c r="U75459" s="121"/>
      <c r="V75459" s="122"/>
      <c r="W75459" s="123"/>
      <c r="AC75459" s="123"/>
    </row>
    <row r="75460" spans="5:29" s="2" customFormat="1">
      <c r="E75460" s="120"/>
      <c r="M75460" s="120"/>
      <c r="N75460" s="120"/>
      <c r="U75460" s="121"/>
      <c r="V75460" s="122"/>
      <c r="W75460" s="123"/>
      <c r="AC75460" s="123"/>
    </row>
    <row r="75461" spans="5:29" s="2" customFormat="1">
      <c r="E75461" s="120"/>
      <c r="M75461" s="120"/>
      <c r="N75461" s="120"/>
      <c r="U75461" s="121"/>
      <c r="V75461" s="122"/>
      <c r="W75461" s="123"/>
      <c r="AC75461" s="123"/>
    </row>
    <row r="75462" spans="5:29" s="2" customFormat="1">
      <c r="E75462" s="120"/>
      <c r="M75462" s="120"/>
      <c r="N75462" s="120"/>
      <c r="U75462" s="121"/>
      <c r="V75462" s="122"/>
      <c r="W75462" s="123"/>
      <c r="AC75462" s="123"/>
    </row>
    <row r="75463" spans="5:29" s="2" customFormat="1">
      <c r="E75463" s="120"/>
      <c r="M75463" s="120"/>
      <c r="N75463" s="120"/>
      <c r="U75463" s="121"/>
      <c r="V75463" s="122"/>
      <c r="W75463" s="123"/>
      <c r="AC75463" s="123"/>
    </row>
    <row r="75464" spans="5:29" s="2" customFormat="1">
      <c r="E75464" s="120"/>
      <c r="M75464" s="120"/>
      <c r="N75464" s="120"/>
      <c r="U75464" s="121"/>
      <c r="V75464" s="122"/>
      <c r="W75464" s="123"/>
      <c r="AC75464" s="123"/>
    </row>
    <row r="75465" spans="5:29" s="2" customFormat="1">
      <c r="E75465" s="120"/>
      <c r="M75465" s="120"/>
      <c r="N75465" s="120"/>
      <c r="U75465" s="121"/>
      <c r="V75465" s="122"/>
      <c r="W75465" s="123"/>
      <c r="AC75465" s="123"/>
    </row>
    <row r="75466" spans="5:29" s="2" customFormat="1">
      <c r="E75466" s="120"/>
      <c r="M75466" s="120"/>
      <c r="N75466" s="120"/>
      <c r="U75466" s="121"/>
      <c r="V75466" s="122"/>
      <c r="W75466" s="123"/>
      <c r="AC75466" s="123"/>
    </row>
    <row r="75467" spans="5:29" s="2" customFormat="1">
      <c r="E75467" s="120"/>
      <c r="M75467" s="120"/>
      <c r="N75467" s="120"/>
      <c r="U75467" s="121"/>
      <c r="V75467" s="122"/>
      <c r="W75467" s="123"/>
      <c r="AC75467" s="123"/>
    </row>
    <row r="75468" spans="5:29" s="2" customFormat="1">
      <c r="E75468" s="120"/>
      <c r="M75468" s="120"/>
      <c r="N75468" s="120"/>
      <c r="U75468" s="121"/>
      <c r="V75468" s="122"/>
      <c r="W75468" s="123"/>
      <c r="AC75468" s="123"/>
    </row>
    <row r="75469" spans="5:29" s="2" customFormat="1">
      <c r="E75469" s="120"/>
      <c r="M75469" s="120"/>
      <c r="N75469" s="120"/>
      <c r="U75469" s="121"/>
      <c r="V75469" s="122"/>
      <c r="W75469" s="123"/>
      <c r="AC75469" s="123"/>
    </row>
    <row r="75470" spans="5:29" s="2" customFormat="1">
      <c r="E75470" s="120"/>
      <c r="M75470" s="120"/>
      <c r="N75470" s="120"/>
      <c r="U75470" s="121"/>
      <c r="V75470" s="122"/>
      <c r="W75470" s="123"/>
      <c r="AC75470" s="123"/>
    </row>
    <row r="75471" spans="5:29" s="2" customFormat="1">
      <c r="E75471" s="120"/>
      <c r="M75471" s="120"/>
      <c r="N75471" s="120"/>
      <c r="U75471" s="121"/>
      <c r="V75471" s="122"/>
      <c r="W75471" s="123"/>
      <c r="AC75471" s="123"/>
    </row>
    <row r="75472" spans="5:29" s="2" customFormat="1">
      <c r="E75472" s="120"/>
      <c r="M75472" s="120"/>
      <c r="N75472" s="120"/>
      <c r="U75472" s="121"/>
      <c r="V75472" s="122"/>
      <c r="W75472" s="123"/>
      <c r="AC75472" s="123"/>
    </row>
    <row r="75473" spans="5:29" s="2" customFormat="1">
      <c r="E75473" s="120"/>
      <c r="M75473" s="120"/>
      <c r="N75473" s="120"/>
      <c r="U75473" s="121"/>
      <c r="V75473" s="122"/>
      <c r="W75473" s="123"/>
      <c r="AC75473" s="123"/>
    </row>
    <row r="75474" spans="5:29" s="2" customFormat="1">
      <c r="E75474" s="120"/>
      <c r="M75474" s="120"/>
      <c r="N75474" s="120"/>
      <c r="U75474" s="121"/>
      <c r="V75474" s="122"/>
      <c r="W75474" s="123"/>
      <c r="AC75474" s="123"/>
    </row>
    <row r="75475" spans="5:29" s="2" customFormat="1">
      <c r="E75475" s="120"/>
      <c r="M75475" s="120"/>
      <c r="N75475" s="120"/>
      <c r="U75475" s="121"/>
      <c r="V75475" s="122"/>
      <c r="W75475" s="123"/>
      <c r="AC75475" s="123"/>
    </row>
    <row r="75476" spans="5:29" s="2" customFormat="1">
      <c r="E75476" s="120"/>
      <c r="M75476" s="120"/>
      <c r="N75476" s="120"/>
      <c r="U75476" s="121"/>
      <c r="V75476" s="122"/>
      <c r="W75476" s="123"/>
      <c r="AC75476" s="123"/>
    </row>
    <row r="75477" spans="5:29" s="2" customFormat="1">
      <c r="E75477" s="120"/>
      <c r="M75477" s="120"/>
      <c r="N75477" s="120"/>
      <c r="U75477" s="121"/>
      <c r="V75477" s="122"/>
      <c r="W75477" s="123"/>
      <c r="AC75477" s="123"/>
    </row>
    <row r="75478" spans="5:29" s="2" customFormat="1">
      <c r="E75478" s="120"/>
      <c r="M75478" s="120"/>
      <c r="N75478" s="120"/>
      <c r="U75478" s="121"/>
      <c r="V75478" s="122"/>
      <c r="W75478" s="123"/>
      <c r="AC75478" s="123"/>
    </row>
    <row r="75479" spans="5:29" s="2" customFormat="1">
      <c r="E75479" s="120"/>
      <c r="M75479" s="120"/>
      <c r="N75479" s="120"/>
      <c r="U75479" s="121"/>
      <c r="V75479" s="122"/>
      <c r="W75479" s="123"/>
      <c r="AC75479" s="123"/>
    </row>
    <row r="75480" spans="5:29" s="2" customFormat="1">
      <c r="E75480" s="120"/>
      <c r="M75480" s="120"/>
      <c r="N75480" s="120"/>
      <c r="U75480" s="121"/>
      <c r="V75480" s="122"/>
      <c r="W75480" s="123"/>
      <c r="AC75480" s="123"/>
    </row>
    <row r="75481" spans="5:29" s="2" customFormat="1">
      <c r="E75481" s="120"/>
      <c r="M75481" s="120"/>
      <c r="N75481" s="120"/>
      <c r="U75481" s="121"/>
      <c r="V75481" s="122"/>
      <c r="W75481" s="123"/>
      <c r="AC75481" s="123"/>
    </row>
    <row r="75482" spans="5:29" s="2" customFormat="1">
      <c r="E75482" s="120"/>
      <c r="M75482" s="120"/>
      <c r="N75482" s="120"/>
      <c r="U75482" s="121"/>
      <c r="V75482" s="122"/>
      <c r="W75482" s="123"/>
      <c r="AC75482" s="123"/>
    </row>
    <row r="75483" spans="5:29" s="2" customFormat="1">
      <c r="E75483" s="120"/>
      <c r="M75483" s="120"/>
      <c r="N75483" s="120"/>
      <c r="U75483" s="121"/>
      <c r="V75483" s="122"/>
      <c r="W75483" s="123"/>
      <c r="AC75483" s="123"/>
    </row>
    <row r="75484" spans="5:29" s="2" customFormat="1">
      <c r="E75484" s="120"/>
      <c r="M75484" s="120"/>
      <c r="N75484" s="120"/>
      <c r="U75484" s="121"/>
      <c r="V75484" s="122"/>
      <c r="W75484" s="123"/>
      <c r="AC75484" s="123"/>
    </row>
    <row r="75485" spans="5:29" s="2" customFormat="1">
      <c r="E75485" s="120"/>
      <c r="M75485" s="120"/>
      <c r="N75485" s="120"/>
      <c r="U75485" s="121"/>
      <c r="V75485" s="122"/>
      <c r="W75485" s="123"/>
      <c r="AC75485" s="123"/>
    </row>
    <row r="75486" spans="5:29" s="2" customFormat="1">
      <c r="E75486" s="120"/>
      <c r="M75486" s="120"/>
      <c r="N75486" s="120"/>
      <c r="U75486" s="121"/>
      <c r="V75486" s="122"/>
      <c r="W75486" s="123"/>
      <c r="AC75486" s="123"/>
    </row>
    <row r="75487" spans="5:29" s="2" customFormat="1">
      <c r="E75487" s="120"/>
      <c r="M75487" s="120"/>
      <c r="N75487" s="120"/>
      <c r="U75487" s="121"/>
      <c r="V75487" s="122"/>
      <c r="W75487" s="123"/>
      <c r="AC75487" s="123"/>
    </row>
    <row r="75488" spans="5:29" s="2" customFormat="1">
      <c r="E75488" s="120"/>
      <c r="M75488" s="120"/>
      <c r="N75488" s="120"/>
      <c r="U75488" s="121"/>
      <c r="V75488" s="122"/>
      <c r="W75488" s="123"/>
      <c r="AC75488" s="123"/>
    </row>
    <row r="75489" spans="5:29" s="2" customFormat="1">
      <c r="E75489" s="120"/>
      <c r="M75489" s="120"/>
      <c r="N75489" s="120"/>
      <c r="U75489" s="121"/>
      <c r="V75489" s="122"/>
      <c r="W75489" s="123"/>
      <c r="AC75489" s="123"/>
    </row>
    <row r="75490" spans="5:29" s="2" customFormat="1">
      <c r="E75490" s="120"/>
      <c r="M75490" s="120"/>
      <c r="N75490" s="120"/>
      <c r="U75490" s="121"/>
      <c r="V75490" s="122"/>
      <c r="W75490" s="123"/>
      <c r="AC75490" s="123"/>
    </row>
    <row r="75491" spans="5:29" s="2" customFormat="1">
      <c r="E75491" s="120"/>
      <c r="M75491" s="120"/>
      <c r="N75491" s="120"/>
      <c r="U75491" s="121"/>
      <c r="V75491" s="122"/>
      <c r="W75491" s="123"/>
      <c r="AC75491" s="123"/>
    </row>
    <row r="75492" spans="5:29" s="2" customFormat="1">
      <c r="E75492" s="120"/>
      <c r="M75492" s="120"/>
      <c r="N75492" s="120"/>
      <c r="U75492" s="121"/>
      <c r="V75492" s="122"/>
      <c r="W75492" s="123"/>
      <c r="AC75492" s="123"/>
    </row>
    <row r="75493" spans="5:29" s="2" customFormat="1">
      <c r="E75493" s="120"/>
      <c r="M75493" s="120"/>
      <c r="N75493" s="120"/>
      <c r="U75493" s="121"/>
      <c r="V75493" s="122"/>
      <c r="W75493" s="123"/>
      <c r="AC75493" s="123"/>
    </row>
    <row r="75494" spans="5:29" s="2" customFormat="1">
      <c r="E75494" s="120"/>
      <c r="M75494" s="120"/>
      <c r="N75494" s="120"/>
      <c r="U75494" s="121"/>
      <c r="V75494" s="122"/>
      <c r="W75494" s="123"/>
      <c r="AC75494" s="123"/>
    </row>
    <row r="75495" spans="5:29" s="2" customFormat="1">
      <c r="E75495" s="120"/>
      <c r="M75495" s="120"/>
      <c r="N75495" s="120"/>
      <c r="U75495" s="121"/>
      <c r="V75495" s="122"/>
      <c r="W75495" s="123"/>
      <c r="AC75495" s="123"/>
    </row>
    <row r="75496" spans="5:29" s="2" customFormat="1">
      <c r="E75496" s="120"/>
      <c r="M75496" s="120"/>
      <c r="N75496" s="120"/>
      <c r="U75496" s="121"/>
      <c r="V75496" s="122"/>
      <c r="W75496" s="123"/>
      <c r="AC75496" s="123"/>
    </row>
    <row r="75497" spans="5:29" s="2" customFormat="1">
      <c r="E75497" s="120"/>
      <c r="M75497" s="120"/>
      <c r="N75497" s="120"/>
      <c r="U75497" s="121"/>
      <c r="V75497" s="122"/>
      <c r="W75497" s="123"/>
      <c r="AC75497" s="123"/>
    </row>
    <row r="75498" spans="5:29" s="2" customFormat="1">
      <c r="E75498" s="120"/>
      <c r="M75498" s="120"/>
      <c r="N75498" s="120"/>
      <c r="U75498" s="121"/>
      <c r="V75498" s="122"/>
      <c r="W75498" s="123"/>
      <c r="AC75498" s="123"/>
    </row>
    <row r="75499" spans="5:29" s="2" customFormat="1">
      <c r="E75499" s="120"/>
      <c r="M75499" s="120"/>
      <c r="N75499" s="120"/>
      <c r="U75499" s="121"/>
      <c r="V75499" s="122"/>
      <c r="W75499" s="123"/>
      <c r="AC75499" s="123"/>
    </row>
    <row r="75500" spans="5:29" s="2" customFormat="1">
      <c r="E75500" s="120"/>
      <c r="M75500" s="120"/>
      <c r="N75500" s="120"/>
      <c r="U75500" s="121"/>
      <c r="V75500" s="122"/>
      <c r="W75500" s="123"/>
      <c r="AC75500" s="123"/>
    </row>
    <row r="75501" spans="5:29" s="2" customFormat="1">
      <c r="E75501" s="120"/>
      <c r="M75501" s="120"/>
      <c r="N75501" s="120"/>
      <c r="U75501" s="121"/>
      <c r="V75501" s="122"/>
      <c r="W75501" s="123"/>
      <c r="AC75501" s="123"/>
    </row>
    <row r="75502" spans="5:29" s="2" customFormat="1">
      <c r="E75502" s="120"/>
      <c r="M75502" s="120"/>
      <c r="N75502" s="120"/>
      <c r="U75502" s="121"/>
      <c r="V75502" s="122"/>
      <c r="W75502" s="123"/>
      <c r="AC75502" s="123"/>
    </row>
    <row r="75503" spans="5:29" s="2" customFormat="1">
      <c r="E75503" s="120"/>
      <c r="M75503" s="120"/>
      <c r="N75503" s="120"/>
      <c r="U75503" s="121"/>
      <c r="V75503" s="122"/>
      <c r="W75503" s="123"/>
      <c r="AC75503" s="123"/>
    </row>
    <row r="75504" spans="5:29" s="2" customFormat="1">
      <c r="E75504" s="120"/>
      <c r="M75504" s="120"/>
      <c r="N75504" s="120"/>
      <c r="U75504" s="121"/>
      <c r="V75504" s="122"/>
      <c r="W75504" s="123"/>
      <c r="AC75504" s="123"/>
    </row>
    <row r="75505" spans="5:29" s="2" customFormat="1">
      <c r="E75505" s="120"/>
      <c r="M75505" s="120"/>
      <c r="N75505" s="120"/>
      <c r="U75505" s="121"/>
      <c r="V75505" s="122"/>
      <c r="W75505" s="123"/>
      <c r="AC75505" s="123"/>
    </row>
    <row r="75506" spans="5:29" s="2" customFormat="1">
      <c r="E75506" s="120"/>
      <c r="M75506" s="120"/>
      <c r="N75506" s="120"/>
      <c r="U75506" s="121"/>
      <c r="V75506" s="122"/>
      <c r="W75506" s="123"/>
      <c r="AC75506" s="123"/>
    </row>
    <row r="75507" spans="5:29" s="2" customFormat="1">
      <c r="E75507" s="120"/>
      <c r="M75507" s="120"/>
      <c r="N75507" s="120"/>
      <c r="U75507" s="121"/>
      <c r="V75507" s="122"/>
      <c r="W75507" s="123"/>
      <c r="AC75507" s="123"/>
    </row>
    <row r="75508" spans="5:29" s="2" customFormat="1">
      <c r="E75508" s="120"/>
      <c r="M75508" s="120"/>
      <c r="N75508" s="120"/>
      <c r="U75508" s="121"/>
      <c r="V75508" s="122"/>
      <c r="W75508" s="123"/>
      <c r="AC75508" s="123"/>
    </row>
    <row r="75509" spans="5:29" s="2" customFormat="1">
      <c r="E75509" s="120"/>
      <c r="M75509" s="120"/>
      <c r="N75509" s="120"/>
      <c r="U75509" s="121"/>
      <c r="V75509" s="122"/>
      <c r="W75509" s="123"/>
      <c r="AC75509" s="123"/>
    </row>
    <row r="75510" spans="5:29" s="2" customFormat="1">
      <c r="E75510" s="120"/>
      <c r="M75510" s="120"/>
      <c r="N75510" s="120"/>
      <c r="U75510" s="121"/>
      <c r="V75510" s="122"/>
      <c r="W75510" s="123"/>
      <c r="AC75510" s="123"/>
    </row>
    <row r="75511" spans="5:29" s="2" customFormat="1">
      <c r="E75511" s="120"/>
      <c r="M75511" s="120"/>
      <c r="N75511" s="120"/>
      <c r="U75511" s="121"/>
      <c r="V75511" s="122"/>
      <c r="W75511" s="123"/>
      <c r="AC75511" s="123"/>
    </row>
    <row r="75512" spans="5:29" s="2" customFormat="1">
      <c r="E75512" s="120"/>
      <c r="M75512" s="120"/>
      <c r="N75512" s="120"/>
      <c r="U75512" s="121"/>
      <c r="V75512" s="122"/>
      <c r="W75512" s="123"/>
      <c r="AC75512" s="123"/>
    </row>
    <row r="75513" spans="5:29" s="2" customFormat="1">
      <c r="E75513" s="120"/>
      <c r="M75513" s="120"/>
      <c r="N75513" s="120"/>
      <c r="U75513" s="121"/>
      <c r="V75513" s="122"/>
      <c r="W75513" s="123"/>
      <c r="AC75513" s="123"/>
    </row>
    <row r="75514" spans="5:29" s="2" customFormat="1">
      <c r="E75514" s="120"/>
      <c r="M75514" s="120"/>
      <c r="N75514" s="120"/>
      <c r="U75514" s="121"/>
      <c r="V75514" s="122"/>
      <c r="W75514" s="123"/>
      <c r="AC75514" s="123"/>
    </row>
    <row r="75515" spans="5:29" s="2" customFormat="1">
      <c r="E75515" s="120"/>
      <c r="M75515" s="120"/>
      <c r="N75515" s="120"/>
      <c r="U75515" s="121"/>
      <c r="V75515" s="122"/>
      <c r="W75515" s="123"/>
      <c r="AC75515" s="123"/>
    </row>
    <row r="75516" spans="5:29" s="2" customFormat="1">
      <c r="E75516" s="120"/>
      <c r="M75516" s="120"/>
      <c r="N75516" s="120"/>
      <c r="U75516" s="121"/>
      <c r="V75516" s="122"/>
      <c r="W75516" s="123"/>
      <c r="AC75516" s="123"/>
    </row>
    <row r="75517" spans="5:29" s="2" customFormat="1">
      <c r="E75517" s="120"/>
      <c r="M75517" s="120"/>
      <c r="N75517" s="120"/>
      <c r="U75517" s="121"/>
      <c r="V75517" s="122"/>
      <c r="W75517" s="123"/>
      <c r="AC75517" s="123"/>
    </row>
    <row r="75518" spans="5:29" s="2" customFormat="1">
      <c r="E75518" s="120"/>
      <c r="M75518" s="120"/>
      <c r="N75518" s="120"/>
      <c r="U75518" s="121"/>
      <c r="V75518" s="122"/>
      <c r="W75518" s="123"/>
      <c r="AC75518" s="123"/>
    </row>
    <row r="75519" spans="5:29" s="2" customFormat="1">
      <c r="E75519" s="120"/>
      <c r="M75519" s="120"/>
      <c r="N75519" s="120"/>
      <c r="U75519" s="121"/>
      <c r="V75519" s="122"/>
      <c r="W75519" s="123"/>
      <c r="AC75519" s="123"/>
    </row>
    <row r="75520" spans="5:29" s="2" customFormat="1">
      <c r="E75520" s="120"/>
      <c r="M75520" s="120"/>
      <c r="N75520" s="120"/>
      <c r="U75520" s="121"/>
      <c r="V75520" s="122"/>
      <c r="W75520" s="123"/>
      <c r="AC75520" s="123"/>
    </row>
    <row r="75521" spans="5:29" s="2" customFormat="1">
      <c r="E75521" s="120"/>
      <c r="M75521" s="120"/>
      <c r="N75521" s="120"/>
      <c r="U75521" s="121"/>
      <c r="V75521" s="122"/>
      <c r="W75521" s="123"/>
      <c r="AC75521" s="123"/>
    </row>
    <row r="75522" spans="5:29" s="2" customFormat="1">
      <c r="E75522" s="120"/>
      <c r="M75522" s="120"/>
      <c r="N75522" s="120"/>
      <c r="U75522" s="121"/>
      <c r="V75522" s="122"/>
      <c r="W75522" s="123"/>
      <c r="AC75522" s="123"/>
    </row>
    <row r="75523" spans="5:29" s="2" customFormat="1">
      <c r="E75523" s="120"/>
      <c r="M75523" s="120"/>
      <c r="N75523" s="120"/>
      <c r="U75523" s="121"/>
      <c r="V75523" s="122"/>
      <c r="W75523" s="123"/>
      <c r="AC75523" s="123"/>
    </row>
    <row r="75524" spans="5:29" s="2" customFormat="1">
      <c r="E75524" s="120"/>
      <c r="M75524" s="120"/>
      <c r="N75524" s="120"/>
      <c r="U75524" s="121"/>
      <c r="V75524" s="122"/>
      <c r="W75524" s="123"/>
      <c r="AC75524" s="123"/>
    </row>
    <row r="75525" spans="5:29" s="2" customFormat="1">
      <c r="E75525" s="120"/>
      <c r="M75525" s="120"/>
      <c r="N75525" s="120"/>
      <c r="U75525" s="121"/>
      <c r="V75525" s="122"/>
      <c r="W75525" s="123"/>
      <c r="AC75525" s="123"/>
    </row>
    <row r="75526" spans="5:29" s="2" customFormat="1">
      <c r="E75526" s="120"/>
      <c r="M75526" s="120"/>
      <c r="N75526" s="120"/>
      <c r="U75526" s="121"/>
      <c r="V75526" s="122"/>
      <c r="W75526" s="123"/>
      <c r="AC75526" s="123"/>
    </row>
    <row r="75527" spans="5:29" s="2" customFormat="1">
      <c r="E75527" s="120"/>
      <c r="M75527" s="120"/>
      <c r="N75527" s="120"/>
      <c r="U75527" s="121"/>
      <c r="V75527" s="122"/>
      <c r="W75527" s="123"/>
      <c r="AC75527" s="123"/>
    </row>
    <row r="75528" spans="5:29" s="2" customFormat="1">
      <c r="E75528" s="120"/>
      <c r="M75528" s="120"/>
      <c r="N75528" s="120"/>
      <c r="U75528" s="121"/>
      <c r="V75528" s="122"/>
      <c r="W75528" s="123"/>
      <c r="AC75528" s="123"/>
    </row>
    <row r="75529" spans="5:29" s="2" customFormat="1">
      <c r="E75529" s="120"/>
      <c r="M75529" s="120"/>
      <c r="N75529" s="120"/>
      <c r="U75529" s="121"/>
      <c r="V75529" s="122"/>
      <c r="W75529" s="123"/>
      <c r="AC75529" s="123"/>
    </row>
    <row r="75530" spans="5:29" s="2" customFormat="1">
      <c r="E75530" s="120"/>
      <c r="M75530" s="120"/>
      <c r="N75530" s="120"/>
      <c r="U75530" s="121"/>
      <c r="V75530" s="122"/>
      <c r="W75530" s="123"/>
      <c r="AC75530" s="123"/>
    </row>
    <row r="75531" spans="5:29" s="2" customFormat="1">
      <c r="E75531" s="120"/>
      <c r="M75531" s="120"/>
      <c r="N75531" s="120"/>
      <c r="U75531" s="121"/>
      <c r="V75531" s="122"/>
      <c r="W75531" s="123"/>
      <c r="AC75531" s="123"/>
    </row>
    <row r="75532" spans="5:29" s="2" customFormat="1">
      <c r="E75532" s="120"/>
      <c r="M75532" s="120"/>
      <c r="N75532" s="120"/>
      <c r="U75532" s="121"/>
      <c r="V75532" s="122"/>
      <c r="W75532" s="123"/>
      <c r="AC75532" s="123"/>
    </row>
    <row r="75533" spans="5:29" s="2" customFormat="1">
      <c r="E75533" s="120"/>
      <c r="M75533" s="120"/>
      <c r="N75533" s="120"/>
      <c r="U75533" s="121"/>
      <c r="V75533" s="122"/>
      <c r="W75533" s="123"/>
      <c r="AC75533" s="123"/>
    </row>
    <row r="75534" spans="5:29" s="2" customFormat="1">
      <c r="E75534" s="120"/>
      <c r="M75534" s="120"/>
      <c r="N75534" s="120"/>
      <c r="U75534" s="121"/>
      <c r="V75534" s="122"/>
      <c r="W75534" s="123"/>
      <c r="AC75534" s="123"/>
    </row>
    <row r="75535" spans="5:29" s="2" customFormat="1">
      <c r="E75535" s="120"/>
      <c r="M75535" s="120"/>
      <c r="N75535" s="120"/>
      <c r="U75535" s="121"/>
      <c r="V75535" s="122"/>
      <c r="W75535" s="123"/>
      <c r="AC75535" s="123"/>
    </row>
    <row r="75536" spans="5:29" s="2" customFormat="1">
      <c r="E75536" s="120"/>
      <c r="M75536" s="120"/>
      <c r="N75536" s="120"/>
      <c r="U75536" s="121"/>
      <c r="V75536" s="122"/>
      <c r="W75536" s="123"/>
      <c r="AC75536" s="123"/>
    </row>
    <row r="75537" spans="5:29" s="2" customFormat="1">
      <c r="E75537" s="120"/>
      <c r="M75537" s="120"/>
      <c r="N75537" s="120"/>
      <c r="U75537" s="121"/>
      <c r="V75537" s="122"/>
      <c r="W75537" s="123"/>
      <c r="AC75537" s="123"/>
    </row>
    <row r="75538" spans="5:29" s="2" customFormat="1">
      <c r="E75538" s="120"/>
      <c r="M75538" s="120"/>
      <c r="N75538" s="120"/>
      <c r="U75538" s="121"/>
      <c r="V75538" s="122"/>
      <c r="W75538" s="123"/>
      <c r="AC75538" s="123"/>
    </row>
    <row r="75539" spans="5:29" s="2" customFormat="1">
      <c r="E75539" s="120"/>
      <c r="M75539" s="120"/>
      <c r="N75539" s="120"/>
      <c r="U75539" s="121"/>
      <c r="V75539" s="122"/>
      <c r="W75539" s="123"/>
      <c r="AC75539" s="123"/>
    </row>
    <row r="75540" spans="5:29" s="2" customFormat="1">
      <c r="E75540" s="120"/>
      <c r="M75540" s="120"/>
      <c r="N75540" s="120"/>
      <c r="U75540" s="121"/>
      <c r="V75540" s="122"/>
      <c r="W75540" s="123"/>
      <c r="AC75540" s="123"/>
    </row>
    <row r="75541" spans="5:29" s="2" customFormat="1">
      <c r="E75541" s="120"/>
      <c r="M75541" s="120"/>
      <c r="N75541" s="120"/>
      <c r="U75541" s="121"/>
      <c r="V75541" s="122"/>
      <c r="W75541" s="123"/>
      <c r="AC75541" s="123"/>
    </row>
    <row r="75542" spans="5:29" s="2" customFormat="1">
      <c r="E75542" s="120"/>
      <c r="M75542" s="120"/>
      <c r="N75542" s="120"/>
      <c r="U75542" s="121"/>
      <c r="V75542" s="122"/>
      <c r="W75542" s="123"/>
      <c r="AC75542" s="123"/>
    </row>
    <row r="75543" spans="5:29" s="2" customFormat="1">
      <c r="E75543" s="120"/>
      <c r="M75543" s="120"/>
      <c r="N75543" s="120"/>
      <c r="U75543" s="121"/>
      <c r="V75543" s="122"/>
      <c r="W75543" s="123"/>
      <c r="AC75543" s="123"/>
    </row>
    <row r="75544" spans="5:29" s="2" customFormat="1">
      <c r="E75544" s="120"/>
      <c r="M75544" s="120"/>
      <c r="N75544" s="120"/>
      <c r="U75544" s="121"/>
      <c r="V75544" s="122"/>
      <c r="W75544" s="123"/>
      <c r="AC75544" s="123"/>
    </row>
    <row r="75545" spans="5:29" s="2" customFormat="1">
      <c r="E75545" s="120"/>
      <c r="M75545" s="120"/>
      <c r="N75545" s="120"/>
      <c r="U75545" s="121"/>
      <c r="V75545" s="122"/>
      <c r="W75545" s="123"/>
      <c r="AC75545" s="123"/>
    </row>
    <row r="75546" spans="5:29" s="2" customFormat="1">
      <c r="E75546" s="120"/>
      <c r="M75546" s="120"/>
      <c r="N75546" s="120"/>
      <c r="U75546" s="121"/>
      <c r="V75546" s="122"/>
      <c r="W75546" s="123"/>
      <c r="AC75546" s="123"/>
    </row>
    <row r="75547" spans="5:29" s="2" customFormat="1">
      <c r="E75547" s="120"/>
      <c r="M75547" s="120"/>
      <c r="N75547" s="120"/>
      <c r="U75547" s="121"/>
      <c r="V75547" s="122"/>
      <c r="W75547" s="123"/>
      <c r="AC75547" s="123"/>
    </row>
    <row r="75548" spans="5:29" s="2" customFormat="1">
      <c r="E75548" s="120"/>
      <c r="M75548" s="120"/>
      <c r="N75548" s="120"/>
      <c r="U75548" s="121"/>
      <c r="V75548" s="122"/>
      <c r="W75548" s="123"/>
      <c r="AC75548" s="123"/>
    </row>
    <row r="75549" spans="5:29" s="2" customFormat="1">
      <c r="E75549" s="120"/>
      <c r="M75549" s="120"/>
      <c r="N75549" s="120"/>
      <c r="U75549" s="121"/>
      <c r="V75549" s="122"/>
      <c r="W75549" s="123"/>
      <c r="AC75549" s="123"/>
    </row>
    <row r="75550" spans="5:29" s="2" customFormat="1">
      <c r="E75550" s="120"/>
      <c r="M75550" s="120"/>
      <c r="N75550" s="120"/>
      <c r="U75550" s="121"/>
      <c r="V75550" s="122"/>
      <c r="W75550" s="123"/>
      <c r="AC75550" s="123"/>
    </row>
    <row r="75551" spans="5:29" s="2" customFormat="1">
      <c r="E75551" s="120"/>
      <c r="M75551" s="120"/>
      <c r="N75551" s="120"/>
      <c r="U75551" s="121"/>
      <c r="V75551" s="122"/>
      <c r="W75551" s="123"/>
      <c r="AC75551" s="123"/>
    </row>
    <row r="75552" spans="5:29" s="2" customFormat="1">
      <c r="E75552" s="120"/>
      <c r="M75552" s="120"/>
      <c r="N75552" s="120"/>
      <c r="U75552" s="121"/>
      <c r="V75552" s="122"/>
      <c r="W75552" s="123"/>
      <c r="AC75552" s="123"/>
    </row>
    <row r="75553" spans="5:29" s="2" customFormat="1">
      <c r="E75553" s="120"/>
      <c r="M75553" s="120"/>
      <c r="N75553" s="120"/>
      <c r="U75553" s="121"/>
      <c r="V75553" s="122"/>
      <c r="W75553" s="123"/>
      <c r="AC75553" s="123"/>
    </row>
    <row r="75554" spans="5:29" s="2" customFormat="1">
      <c r="E75554" s="120"/>
      <c r="M75554" s="120"/>
      <c r="N75554" s="120"/>
      <c r="U75554" s="121"/>
      <c r="V75554" s="122"/>
      <c r="W75554" s="123"/>
      <c r="AC75554" s="123"/>
    </row>
    <row r="75555" spans="5:29" s="2" customFormat="1">
      <c r="E75555" s="120"/>
      <c r="M75555" s="120"/>
      <c r="N75555" s="120"/>
      <c r="U75555" s="121"/>
      <c r="V75555" s="122"/>
      <c r="W75555" s="123"/>
      <c r="AC75555" s="123"/>
    </row>
    <row r="75556" spans="5:29" s="2" customFormat="1">
      <c r="E75556" s="120"/>
      <c r="M75556" s="120"/>
      <c r="N75556" s="120"/>
      <c r="U75556" s="121"/>
      <c r="V75556" s="122"/>
      <c r="W75556" s="123"/>
      <c r="AC75556" s="123"/>
    </row>
    <row r="75557" spans="5:29" s="2" customFormat="1">
      <c r="E75557" s="120"/>
      <c r="M75557" s="120"/>
      <c r="N75557" s="120"/>
      <c r="U75557" s="121"/>
      <c r="V75557" s="122"/>
      <c r="W75557" s="123"/>
      <c r="AC75557" s="123"/>
    </row>
    <row r="75558" spans="5:29" s="2" customFormat="1">
      <c r="E75558" s="120"/>
      <c r="M75558" s="120"/>
      <c r="N75558" s="120"/>
      <c r="U75558" s="121"/>
      <c r="V75558" s="122"/>
      <c r="W75558" s="123"/>
      <c r="AC75558" s="123"/>
    </row>
    <row r="75559" spans="5:29" s="2" customFormat="1">
      <c r="E75559" s="120"/>
      <c r="M75559" s="120"/>
      <c r="N75559" s="120"/>
      <c r="U75559" s="121"/>
      <c r="V75559" s="122"/>
      <c r="W75559" s="123"/>
      <c r="AC75559" s="123"/>
    </row>
    <row r="75560" spans="5:29" s="2" customFormat="1">
      <c r="E75560" s="120"/>
      <c r="M75560" s="120"/>
      <c r="N75560" s="120"/>
      <c r="U75560" s="121"/>
      <c r="V75560" s="122"/>
      <c r="W75560" s="123"/>
      <c r="AC75560" s="123"/>
    </row>
    <row r="75561" spans="5:29" s="2" customFormat="1">
      <c r="E75561" s="120"/>
      <c r="M75561" s="120"/>
      <c r="N75561" s="120"/>
      <c r="U75561" s="121"/>
      <c r="V75561" s="122"/>
      <c r="W75561" s="123"/>
      <c r="AC75561" s="123"/>
    </row>
    <row r="75562" spans="5:29" s="2" customFormat="1">
      <c r="E75562" s="120"/>
      <c r="M75562" s="120"/>
      <c r="N75562" s="120"/>
      <c r="U75562" s="121"/>
      <c r="V75562" s="122"/>
      <c r="W75562" s="123"/>
      <c r="AC75562" s="123"/>
    </row>
    <row r="75563" spans="5:29" s="2" customFormat="1">
      <c r="E75563" s="120"/>
      <c r="M75563" s="120"/>
      <c r="N75563" s="120"/>
      <c r="U75563" s="121"/>
      <c r="V75563" s="122"/>
      <c r="W75563" s="123"/>
      <c r="AC75563" s="123"/>
    </row>
    <row r="75564" spans="5:29" s="2" customFormat="1">
      <c r="E75564" s="120"/>
      <c r="M75564" s="120"/>
      <c r="N75564" s="120"/>
      <c r="U75564" s="121"/>
      <c r="V75564" s="122"/>
      <c r="W75564" s="123"/>
      <c r="AC75564" s="123"/>
    </row>
    <row r="75565" spans="5:29" s="2" customFormat="1">
      <c r="E75565" s="120"/>
      <c r="M75565" s="120"/>
      <c r="N75565" s="120"/>
      <c r="U75565" s="121"/>
      <c r="V75565" s="122"/>
      <c r="W75565" s="123"/>
      <c r="AC75565" s="123"/>
    </row>
    <row r="75566" spans="5:29" s="2" customFormat="1">
      <c r="E75566" s="120"/>
      <c r="M75566" s="120"/>
      <c r="N75566" s="120"/>
      <c r="U75566" s="121"/>
      <c r="V75566" s="122"/>
      <c r="W75566" s="123"/>
      <c r="AC75566" s="123"/>
    </row>
    <row r="75567" spans="5:29" s="2" customFormat="1">
      <c r="E75567" s="120"/>
      <c r="M75567" s="120"/>
      <c r="N75567" s="120"/>
      <c r="U75567" s="121"/>
      <c r="V75567" s="122"/>
      <c r="W75567" s="123"/>
      <c r="AC75567" s="123"/>
    </row>
    <row r="75568" spans="5:29" s="2" customFormat="1">
      <c r="E75568" s="120"/>
      <c r="M75568" s="120"/>
      <c r="N75568" s="120"/>
      <c r="U75568" s="121"/>
      <c r="V75568" s="122"/>
      <c r="W75568" s="123"/>
      <c r="AC75568" s="123"/>
    </row>
    <row r="75569" spans="5:29" s="2" customFormat="1">
      <c r="E75569" s="120"/>
      <c r="M75569" s="120"/>
      <c r="N75569" s="120"/>
      <c r="U75569" s="121"/>
      <c r="V75569" s="122"/>
      <c r="W75569" s="123"/>
      <c r="AC75569" s="123"/>
    </row>
    <row r="75570" spans="5:29" s="2" customFormat="1">
      <c r="E75570" s="120"/>
      <c r="M75570" s="120"/>
      <c r="N75570" s="120"/>
      <c r="U75570" s="121"/>
      <c r="V75570" s="122"/>
      <c r="W75570" s="123"/>
      <c r="AC75570" s="123"/>
    </row>
    <row r="75571" spans="5:29" s="2" customFormat="1">
      <c r="E75571" s="120"/>
      <c r="M75571" s="120"/>
      <c r="N75571" s="120"/>
      <c r="U75571" s="121"/>
      <c r="V75571" s="122"/>
      <c r="W75571" s="123"/>
      <c r="AC75571" s="123"/>
    </row>
    <row r="75572" spans="5:29" s="2" customFormat="1">
      <c r="E75572" s="120"/>
      <c r="M75572" s="120"/>
      <c r="N75572" s="120"/>
      <c r="U75572" s="121"/>
      <c r="V75572" s="122"/>
      <c r="W75572" s="123"/>
      <c r="AC75572" s="123"/>
    </row>
    <row r="75573" spans="5:29" s="2" customFormat="1">
      <c r="E75573" s="120"/>
      <c r="M75573" s="120"/>
      <c r="N75573" s="120"/>
      <c r="U75573" s="121"/>
      <c r="V75573" s="122"/>
      <c r="W75573" s="123"/>
      <c r="AC75573" s="123"/>
    </row>
    <row r="75574" spans="5:29" s="2" customFormat="1">
      <c r="E75574" s="120"/>
      <c r="M75574" s="120"/>
      <c r="N75574" s="120"/>
      <c r="U75574" s="121"/>
      <c r="V75574" s="122"/>
      <c r="W75574" s="123"/>
      <c r="AC75574" s="123"/>
    </row>
    <row r="75575" spans="5:29" s="2" customFormat="1">
      <c r="E75575" s="120"/>
      <c r="M75575" s="120"/>
      <c r="N75575" s="120"/>
      <c r="U75575" s="121"/>
      <c r="V75575" s="122"/>
      <c r="W75575" s="123"/>
      <c r="AC75575" s="123"/>
    </row>
    <row r="75576" spans="5:29" s="2" customFormat="1">
      <c r="E75576" s="120"/>
      <c r="M75576" s="120"/>
      <c r="N75576" s="120"/>
      <c r="U75576" s="121"/>
      <c r="V75576" s="122"/>
      <c r="W75576" s="123"/>
      <c r="AC75576" s="123"/>
    </row>
    <row r="75577" spans="5:29" s="2" customFormat="1">
      <c r="E75577" s="120"/>
      <c r="M75577" s="120"/>
      <c r="N75577" s="120"/>
      <c r="U75577" s="121"/>
      <c r="V75577" s="122"/>
      <c r="W75577" s="123"/>
      <c r="AC75577" s="123"/>
    </row>
    <row r="75578" spans="5:29" s="2" customFormat="1">
      <c r="E75578" s="120"/>
      <c r="M75578" s="120"/>
      <c r="N75578" s="120"/>
      <c r="U75578" s="121"/>
      <c r="V75578" s="122"/>
      <c r="W75578" s="123"/>
      <c r="AC75578" s="123"/>
    </row>
    <row r="75579" spans="5:29" s="2" customFormat="1">
      <c r="E75579" s="120"/>
      <c r="M75579" s="120"/>
      <c r="N75579" s="120"/>
      <c r="U75579" s="121"/>
      <c r="V75579" s="122"/>
      <c r="W75579" s="123"/>
      <c r="AC75579" s="123"/>
    </row>
    <row r="75580" spans="5:29" s="2" customFormat="1">
      <c r="E75580" s="120"/>
      <c r="M75580" s="120"/>
      <c r="N75580" s="120"/>
      <c r="U75580" s="121"/>
      <c r="V75580" s="122"/>
      <c r="W75580" s="123"/>
      <c r="AC75580" s="123"/>
    </row>
    <row r="75581" spans="5:29" s="2" customFormat="1">
      <c r="E75581" s="120"/>
      <c r="M75581" s="120"/>
      <c r="N75581" s="120"/>
      <c r="U75581" s="121"/>
      <c r="V75581" s="122"/>
      <c r="W75581" s="123"/>
      <c r="AC75581" s="123"/>
    </row>
    <row r="75582" spans="5:29" s="2" customFormat="1">
      <c r="E75582" s="120"/>
      <c r="M75582" s="120"/>
      <c r="N75582" s="120"/>
      <c r="U75582" s="121"/>
      <c r="V75582" s="122"/>
      <c r="W75582" s="123"/>
      <c r="AC75582" s="123"/>
    </row>
    <row r="75583" spans="5:29" s="2" customFormat="1">
      <c r="E75583" s="120"/>
      <c r="M75583" s="120"/>
      <c r="N75583" s="120"/>
      <c r="U75583" s="121"/>
      <c r="V75583" s="122"/>
      <c r="W75583" s="123"/>
      <c r="AC75583" s="123"/>
    </row>
    <row r="75584" spans="5:29" s="2" customFormat="1">
      <c r="E75584" s="120"/>
      <c r="M75584" s="120"/>
      <c r="N75584" s="120"/>
      <c r="U75584" s="121"/>
      <c r="V75584" s="122"/>
      <c r="W75584" s="123"/>
      <c r="AC75584" s="123"/>
    </row>
    <row r="75585" spans="5:29" s="2" customFormat="1">
      <c r="E75585" s="120"/>
      <c r="M75585" s="120"/>
      <c r="N75585" s="120"/>
      <c r="U75585" s="121"/>
      <c r="V75585" s="122"/>
      <c r="W75585" s="123"/>
      <c r="AC75585" s="123"/>
    </row>
    <row r="75586" spans="5:29" s="2" customFormat="1">
      <c r="E75586" s="120"/>
      <c r="M75586" s="120"/>
      <c r="N75586" s="120"/>
      <c r="U75586" s="121"/>
      <c r="V75586" s="122"/>
      <c r="W75586" s="123"/>
      <c r="AC75586" s="123"/>
    </row>
    <row r="75587" spans="5:29" s="2" customFormat="1">
      <c r="E75587" s="120"/>
      <c r="M75587" s="120"/>
      <c r="N75587" s="120"/>
      <c r="U75587" s="121"/>
      <c r="V75587" s="122"/>
      <c r="W75587" s="123"/>
      <c r="AC75587" s="123"/>
    </row>
    <row r="75588" spans="5:29" s="2" customFormat="1">
      <c r="E75588" s="120"/>
      <c r="M75588" s="120"/>
      <c r="N75588" s="120"/>
      <c r="U75588" s="121"/>
      <c r="V75588" s="122"/>
      <c r="W75588" s="123"/>
      <c r="AC75588" s="123"/>
    </row>
    <row r="75589" spans="5:29" s="2" customFormat="1">
      <c r="E75589" s="120"/>
      <c r="M75589" s="120"/>
      <c r="N75589" s="120"/>
      <c r="U75589" s="121"/>
      <c r="V75589" s="122"/>
      <c r="W75589" s="123"/>
      <c r="AC75589" s="123"/>
    </row>
    <row r="75590" spans="5:29" s="2" customFormat="1">
      <c r="E75590" s="120"/>
      <c r="M75590" s="120"/>
      <c r="N75590" s="120"/>
      <c r="U75590" s="121"/>
      <c r="V75590" s="122"/>
      <c r="W75590" s="123"/>
      <c r="AC75590" s="123"/>
    </row>
    <row r="75591" spans="5:29" s="2" customFormat="1">
      <c r="E75591" s="120"/>
      <c r="M75591" s="120"/>
      <c r="N75591" s="120"/>
      <c r="U75591" s="121"/>
      <c r="V75591" s="122"/>
      <c r="W75591" s="123"/>
      <c r="AC75591" s="123"/>
    </row>
    <row r="75592" spans="5:29" s="2" customFormat="1">
      <c r="E75592" s="120"/>
      <c r="M75592" s="120"/>
      <c r="N75592" s="120"/>
      <c r="U75592" s="121"/>
      <c r="V75592" s="122"/>
      <c r="W75592" s="123"/>
      <c r="AC75592" s="123"/>
    </row>
    <row r="75593" spans="5:29" s="2" customFormat="1">
      <c r="E75593" s="120"/>
      <c r="M75593" s="120"/>
      <c r="N75593" s="120"/>
      <c r="U75593" s="121"/>
      <c r="V75593" s="122"/>
      <c r="W75593" s="123"/>
      <c r="AC75593" s="123"/>
    </row>
    <row r="75594" spans="5:29" s="2" customFormat="1">
      <c r="E75594" s="120"/>
      <c r="M75594" s="120"/>
      <c r="N75594" s="120"/>
      <c r="U75594" s="121"/>
      <c r="V75594" s="122"/>
      <c r="W75594" s="123"/>
      <c r="AC75594" s="123"/>
    </row>
    <row r="75595" spans="5:29" s="2" customFormat="1">
      <c r="E75595" s="120"/>
      <c r="M75595" s="120"/>
      <c r="N75595" s="120"/>
      <c r="U75595" s="121"/>
      <c r="V75595" s="122"/>
      <c r="W75595" s="123"/>
      <c r="AC75595" s="123"/>
    </row>
    <row r="75596" spans="5:29" s="2" customFormat="1">
      <c r="E75596" s="120"/>
      <c r="M75596" s="120"/>
      <c r="N75596" s="120"/>
      <c r="U75596" s="121"/>
      <c r="V75596" s="122"/>
      <c r="W75596" s="123"/>
      <c r="AC75596" s="123"/>
    </row>
    <row r="75597" spans="5:29" s="2" customFormat="1">
      <c r="E75597" s="120"/>
      <c r="M75597" s="120"/>
      <c r="N75597" s="120"/>
      <c r="U75597" s="121"/>
      <c r="V75597" s="122"/>
      <c r="W75597" s="123"/>
      <c r="AC75597" s="123"/>
    </row>
    <row r="75598" spans="5:29" s="2" customFormat="1">
      <c r="E75598" s="120"/>
      <c r="M75598" s="120"/>
      <c r="N75598" s="120"/>
      <c r="U75598" s="121"/>
      <c r="V75598" s="122"/>
      <c r="W75598" s="123"/>
      <c r="AC75598" s="123"/>
    </row>
    <row r="75599" spans="5:29" s="2" customFormat="1">
      <c r="E75599" s="120"/>
      <c r="M75599" s="120"/>
      <c r="N75599" s="120"/>
      <c r="U75599" s="121"/>
      <c r="V75599" s="122"/>
      <c r="W75599" s="123"/>
      <c r="AC75599" s="123"/>
    </row>
    <row r="75600" spans="5:29" s="2" customFormat="1">
      <c r="E75600" s="120"/>
      <c r="M75600" s="120"/>
      <c r="N75600" s="120"/>
      <c r="U75600" s="121"/>
      <c r="V75600" s="122"/>
      <c r="W75600" s="123"/>
      <c r="AC75600" s="123"/>
    </row>
    <row r="75601" spans="5:29" s="2" customFormat="1">
      <c r="E75601" s="120"/>
      <c r="M75601" s="120"/>
      <c r="N75601" s="120"/>
      <c r="U75601" s="121"/>
      <c r="V75601" s="122"/>
      <c r="W75601" s="123"/>
      <c r="AC75601" s="123"/>
    </row>
    <row r="75602" spans="5:29" s="2" customFormat="1">
      <c r="E75602" s="120"/>
      <c r="M75602" s="120"/>
      <c r="N75602" s="120"/>
      <c r="U75602" s="121"/>
      <c r="V75602" s="122"/>
      <c r="W75602" s="123"/>
      <c r="AC75602" s="123"/>
    </row>
    <row r="75603" spans="5:29" s="2" customFormat="1">
      <c r="E75603" s="120"/>
      <c r="M75603" s="120"/>
      <c r="N75603" s="120"/>
      <c r="U75603" s="121"/>
      <c r="V75603" s="122"/>
      <c r="W75603" s="123"/>
      <c r="AC75603" s="123"/>
    </row>
    <row r="75604" spans="5:29" s="2" customFormat="1">
      <c r="E75604" s="120"/>
      <c r="M75604" s="120"/>
      <c r="N75604" s="120"/>
      <c r="U75604" s="121"/>
      <c r="V75604" s="122"/>
      <c r="W75604" s="123"/>
      <c r="AC75604" s="123"/>
    </row>
    <row r="75605" spans="5:29" s="2" customFormat="1">
      <c r="E75605" s="120"/>
      <c r="M75605" s="120"/>
      <c r="N75605" s="120"/>
      <c r="U75605" s="121"/>
      <c r="V75605" s="122"/>
      <c r="W75605" s="123"/>
      <c r="AC75605" s="123"/>
    </row>
    <row r="75606" spans="5:29" s="2" customFormat="1">
      <c r="E75606" s="120"/>
      <c r="M75606" s="120"/>
      <c r="N75606" s="120"/>
      <c r="U75606" s="121"/>
      <c r="V75606" s="122"/>
      <c r="W75606" s="123"/>
      <c r="AC75606" s="123"/>
    </row>
    <row r="75607" spans="5:29" s="2" customFormat="1">
      <c r="E75607" s="120"/>
      <c r="M75607" s="120"/>
      <c r="N75607" s="120"/>
      <c r="U75607" s="121"/>
      <c r="V75607" s="122"/>
      <c r="W75607" s="123"/>
      <c r="AC75607" s="123"/>
    </row>
    <row r="75608" spans="5:29" s="2" customFormat="1">
      <c r="E75608" s="120"/>
      <c r="M75608" s="120"/>
      <c r="N75608" s="120"/>
      <c r="U75608" s="121"/>
      <c r="V75608" s="122"/>
      <c r="W75608" s="123"/>
      <c r="AC75608" s="123"/>
    </row>
    <row r="75609" spans="5:29" s="2" customFormat="1">
      <c r="E75609" s="120"/>
      <c r="M75609" s="120"/>
      <c r="N75609" s="120"/>
      <c r="U75609" s="121"/>
      <c r="V75609" s="122"/>
      <c r="W75609" s="123"/>
      <c r="AC75609" s="123"/>
    </row>
    <row r="75610" spans="5:29" s="2" customFormat="1">
      <c r="E75610" s="120"/>
      <c r="M75610" s="120"/>
      <c r="N75610" s="120"/>
      <c r="U75610" s="121"/>
      <c r="V75610" s="122"/>
      <c r="W75610" s="123"/>
      <c r="AC75610" s="123"/>
    </row>
    <row r="75611" spans="5:29" s="2" customFormat="1">
      <c r="E75611" s="120"/>
      <c r="M75611" s="120"/>
      <c r="N75611" s="120"/>
      <c r="U75611" s="121"/>
      <c r="V75611" s="122"/>
      <c r="W75611" s="123"/>
      <c r="AC75611" s="123"/>
    </row>
    <row r="75612" spans="5:29" s="2" customFormat="1">
      <c r="E75612" s="120"/>
      <c r="M75612" s="120"/>
      <c r="N75612" s="120"/>
      <c r="U75612" s="121"/>
      <c r="V75612" s="122"/>
      <c r="W75612" s="123"/>
      <c r="AC75612" s="123"/>
    </row>
    <row r="75613" spans="5:29" s="2" customFormat="1">
      <c r="E75613" s="120"/>
      <c r="M75613" s="120"/>
      <c r="N75613" s="120"/>
      <c r="U75613" s="121"/>
      <c r="V75613" s="122"/>
      <c r="W75613" s="123"/>
      <c r="AC75613" s="123"/>
    </row>
    <row r="75614" spans="5:29" s="2" customFormat="1">
      <c r="E75614" s="120"/>
      <c r="M75614" s="120"/>
      <c r="N75614" s="120"/>
      <c r="U75614" s="121"/>
      <c r="V75614" s="122"/>
      <c r="W75614" s="123"/>
      <c r="AC75614" s="123"/>
    </row>
    <row r="75615" spans="5:29" s="2" customFormat="1">
      <c r="E75615" s="120"/>
      <c r="M75615" s="120"/>
      <c r="N75615" s="120"/>
      <c r="U75615" s="121"/>
      <c r="V75615" s="122"/>
      <c r="W75615" s="123"/>
      <c r="AC75615" s="123"/>
    </row>
    <row r="75616" spans="5:29" s="2" customFormat="1">
      <c r="E75616" s="120"/>
      <c r="M75616" s="120"/>
      <c r="N75616" s="120"/>
      <c r="U75616" s="121"/>
      <c r="V75616" s="122"/>
      <c r="W75616" s="123"/>
      <c r="AC75616" s="123"/>
    </row>
    <row r="75617" spans="5:29" s="2" customFormat="1">
      <c r="E75617" s="120"/>
      <c r="M75617" s="120"/>
      <c r="N75617" s="120"/>
      <c r="U75617" s="121"/>
      <c r="V75617" s="122"/>
      <c r="W75617" s="123"/>
      <c r="AC75617" s="123"/>
    </row>
    <row r="75618" spans="5:29" s="2" customFormat="1">
      <c r="E75618" s="120"/>
      <c r="M75618" s="120"/>
      <c r="N75618" s="120"/>
      <c r="U75618" s="121"/>
      <c r="V75618" s="122"/>
      <c r="W75618" s="123"/>
      <c r="AC75618" s="123"/>
    </row>
    <row r="75619" spans="5:29" s="2" customFormat="1">
      <c r="E75619" s="120"/>
      <c r="M75619" s="120"/>
      <c r="N75619" s="120"/>
      <c r="U75619" s="121"/>
      <c r="V75619" s="122"/>
      <c r="W75619" s="123"/>
      <c r="AC75619" s="123"/>
    </row>
    <row r="75620" spans="5:29" s="2" customFormat="1">
      <c r="E75620" s="120"/>
      <c r="M75620" s="120"/>
      <c r="N75620" s="120"/>
      <c r="U75620" s="121"/>
      <c r="V75620" s="122"/>
      <c r="W75620" s="123"/>
      <c r="AC75620" s="123"/>
    </row>
    <row r="75621" spans="5:29" s="2" customFormat="1">
      <c r="E75621" s="120"/>
      <c r="M75621" s="120"/>
      <c r="N75621" s="120"/>
      <c r="U75621" s="121"/>
      <c r="V75621" s="122"/>
      <c r="W75621" s="123"/>
      <c r="AC75621" s="123"/>
    </row>
    <row r="75622" spans="5:29" s="2" customFormat="1">
      <c r="E75622" s="120"/>
      <c r="M75622" s="120"/>
      <c r="N75622" s="120"/>
      <c r="U75622" s="121"/>
      <c r="V75622" s="122"/>
      <c r="W75622" s="123"/>
      <c r="AC75622" s="123"/>
    </row>
    <row r="75623" spans="5:29" s="2" customFormat="1">
      <c r="E75623" s="120"/>
      <c r="M75623" s="120"/>
      <c r="N75623" s="120"/>
      <c r="U75623" s="121"/>
      <c r="V75623" s="122"/>
      <c r="W75623" s="123"/>
      <c r="AC75623" s="123"/>
    </row>
    <row r="75624" spans="5:29" s="2" customFormat="1">
      <c r="E75624" s="120"/>
      <c r="M75624" s="120"/>
      <c r="N75624" s="120"/>
      <c r="U75624" s="121"/>
      <c r="V75624" s="122"/>
      <c r="W75624" s="123"/>
      <c r="AC75624" s="123"/>
    </row>
    <row r="75625" spans="5:29" s="2" customFormat="1">
      <c r="E75625" s="120"/>
      <c r="M75625" s="120"/>
      <c r="N75625" s="120"/>
      <c r="U75625" s="121"/>
      <c r="V75625" s="122"/>
      <c r="W75625" s="123"/>
      <c r="AC75625" s="123"/>
    </row>
    <row r="75626" spans="5:29" s="2" customFormat="1">
      <c r="E75626" s="120"/>
      <c r="M75626" s="120"/>
      <c r="N75626" s="120"/>
      <c r="U75626" s="121"/>
      <c r="V75626" s="122"/>
      <c r="W75626" s="123"/>
      <c r="AC75626" s="123"/>
    </row>
    <row r="75627" spans="5:29" s="2" customFormat="1">
      <c r="E75627" s="120"/>
      <c r="M75627" s="120"/>
      <c r="N75627" s="120"/>
      <c r="U75627" s="121"/>
      <c r="V75627" s="122"/>
      <c r="W75627" s="123"/>
      <c r="AC75627" s="123"/>
    </row>
    <row r="75628" spans="5:29" s="2" customFormat="1">
      <c r="E75628" s="120"/>
      <c r="M75628" s="120"/>
      <c r="N75628" s="120"/>
      <c r="U75628" s="121"/>
      <c r="V75628" s="122"/>
      <c r="W75628" s="123"/>
      <c r="AC75628" s="123"/>
    </row>
    <row r="75629" spans="5:29" s="2" customFormat="1">
      <c r="E75629" s="120"/>
      <c r="M75629" s="120"/>
      <c r="N75629" s="120"/>
      <c r="U75629" s="121"/>
      <c r="V75629" s="122"/>
      <c r="W75629" s="123"/>
      <c r="AC75629" s="123"/>
    </row>
    <row r="75630" spans="5:29" s="2" customFormat="1">
      <c r="E75630" s="120"/>
      <c r="M75630" s="120"/>
      <c r="N75630" s="120"/>
      <c r="U75630" s="121"/>
      <c r="V75630" s="122"/>
      <c r="W75630" s="123"/>
      <c r="AC75630" s="123"/>
    </row>
    <row r="75631" spans="5:29" s="2" customFormat="1">
      <c r="E75631" s="120"/>
      <c r="M75631" s="120"/>
      <c r="N75631" s="120"/>
      <c r="U75631" s="121"/>
      <c r="V75631" s="122"/>
      <c r="W75631" s="123"/>
      <c r="AC75631" s="123"/>
    </row>
    <row r="75632" spans="5:29" s="2" customFormat="1">
      <c r="E75632" s="120"/>
      <c r="M75632" s="120"/>
      <c r="N75632" s="120"/>
      <c r="U75632" s="121"/>
      <c r="V75632" s="122"/>
      <c r="W75632" s="123"/>
      <c r="AC75632" s="123"/>
    </row>
    <row r="75633" spans="5:29" s="2" customFormat="1">
      <c r="E75633" s="120"/>
      <c r="M75633" s="120"/>
      <c r="N75633" s="120"/>
      <c r="U75633" s="121"/>
      <c r="V75633" s="122"/>
      <c r="W75633" s="123"/>
      <c r="AC75633" s="123"/>
    </row>
    <row r="75634" spans="5:29" s="2" customFormat="1">
      <c r="E75634" s="120"/>
      <c r="M75634" s="120"/>
      <c r="N75634" s="120"/>
      <c r="U75634" s="121"/>
      <c r="V75634" s="122"/>
      <c r="W75634" s="123"/>
      <c r="AC75634" s="123"/>
    </row>
    <row r="75635" spans="5:29" s="2" customFormat="1">
      <c r="E75635" s="120"/>
      <c r="M75635" s="120"/>
      <c r="N75635" s="120"/>
      <c r="U75635" s="121"/>
      <c r="V75635" s="122"/>
      <c r="W75635" s="123"/>
      <c r="AC75635" s="123"/>
    </row>
    <row r="75636" spans="5:29" s="2" customFormat="1">
      <c r="E75636" s="120"/>
      <c r="M75636" s="120"/>
      <c r="N75636" s="120"/>
      <c r="U75636" s="121"/>
      <c r="V75636" s="122"/>
      <c r="W75636" s="123"/>
      <c r="AC75636" s="123"/>
    </row>
    <row r="75637" spans="5:29" s="2" customFormat="1">
      <c r="E75637" s="120"/>
      <c r="M75637" s="120"/>
      <c r="N75637" s="120"/>
      <c r="U75637" s="121"/>
      <c r="V75637" s="122"/>
      <c r="W75637" s="123"/>
      <c r="AC75637" s="123"/>
    </row>
    <row r="75638" spans="5:29" s="2" customFormat="1">
      <c r="E75638" s="120"/>
      <c r="M75638" s="120"/>
      <c r="N75638" s="120"/>
      <c r="U75638" s="121"/>
      <c r="V75638" s="122"/>
      <c r="W75638" s="123"/>
      <c r="AC75638" s="123"/>
    </row>
    <row r="75639" spans="5:29" s="2" customFormat="1">
      <c r="E75639" s="120"/>
      <c r="M75639" s="120"/>
      <c r="N75639" s="120"/>
      <c r="U75639" s="121"/>
      <c r="V75639" s="122"/>
      <c r="W75639" s="123"/>
      <c r="AC75639" s="123"/>
    </row>
    <row r="75640" spans="5:29" s="2" customFormat="1">
      <c r="E75640" s="120"/>
      <c r="M75640" s="120"/>
      <c r="N75640" s="120"/>
      <c r="U75640" s="121"/>
      <c r="V75640" s="122"/>
      <c r="W75640" s="123"/>
      <c r="AC75640" s="123"/>
    </row>
    <row r="75641" spans="5:29" s="2" customFormat="1">
      <c r="E75641" s="120"/>
      <c r="M75641" s="120"/>
      <c r="N75641" s="120"/>
      <c r="U75641" s="121"/>
      <c r="V75641" s="122"/>
      <c r="W75641" s="123"/>
      <c r="AC75641" s="123"/>
    </row>
    <row r="75642" spans="5:29" s="2" customFormat="1">
      <c r="E75642" s="120"/>
      <c r="M75642" s="120"/>
      <c r="N75642" s="120"/>
      <c r="U75642" s="121"/>
      <c r="V75642" s="122"/>
      <c r="W75642" s="123"/>
      <c r="AC75642" s="123"/>
    </row>
    <row r="75643" spans="5:29" s="2" customFormat="1">
      <c r="E75643" s="120"/>
      <c r="M75643" s="120"/>
      <c r="N75643" s="120"/>
      <c r="U75643" s="121"/>
      <c r="V75643" s="122"/>
      <c r="W75643" s="123"/>
      <c r="AC75643" s="123"/>
    </row>
    <row r="75644" spans="5:29" s="2" customFormat="1">
      <c r="E75644" s="120"/>
      <c r="M75644" s="120"/>
      <c r="N75644" s="120"/>
      <c r="U75644" s="121"/>
      <c r="V75644" s="122"/>
      <c r="W75644" s="123"/>
      <c r="AC75644" s="123"/>
    </row>
    <row r="75645" spans="5:29" s="2" customFormat="1">
      <c r="E75645" s="120"/>
      <c r="M75645" s="120"/>
      <c r="N75645" s="120"/>
      <c r="U75645" s="121"/>
      <c r="V75645" s="122"/>
      <c r="W75645" s="123"/>
      <c r="AC75645" s="123"/>
    </row>
    <row r="75646" spans="5:29" s="2" customFormat="1">
      <c r="E75646" s="120"/>
      <c r="M75646" s="120"/>
      <c r="N75646" s="120"/>
      <c r="U75646" s="121"/>
      <c r="V75646" s="122"/>
      <c r="W75646" s="123"/>
      <c r="AC75646" s="123"/>
    </row>
    <row r="75647" spans="5:29" s="2" customFormat="1">
      <c r="E75647" s="120"/>
      <c r="M75647" s="120"/>
      <c r="N75647" s="120"/>
      <c r="U75647" s="121"/>
      <c r="V75647" s="122"/>
      <c r="W75647" s="123"/>
      <c r="AC75647" s="123"/>
    </row>
    <row r="75648" spans="5:29" s="2" customFormat="1">
      <c r="E75648" s="120"/>
      <c r="M75648" s="120"/>
      <c r="N75648" s="120"/>
      <c r="U75648" s="121"/>
      <c r="V75648" s="122"/>
      <c r="W75648" s="123"/>
      <c r="AC75648" s="123"/>
    </row>
    <row r="75649" spans="5:29" s="2" customFormat="1">
      <c r="E75649" s="120"/>
      <c r="M75649" s="120"/>
      <c r="N75649" s="120"/>
      <c r="U75649" s="121"/>
      <c r="V75649" s="122"/>
      <c r="W75649" s="123"/>
      <c r="AC75649" s="123"/>
    </row>
    <row r="75650" spans="5:29" s="2" customFormat="1">
      <c r="E75650" s="120"/>
      <c r="M75650" s="120"/>
      <c r="N75650" s="120"/>
      <c r="U75650" s="121"/>
      <c r="V75650" s="122"/>
      <c r="W75650" s="123"/>
      <c r="AC75650" s="123"/>
    </row>
    <row r="75651" spans="5:29" s="2" customFormat="1">
      <c r="E75651" s="120"/>
      <c r="M75651" s="120"/>
      <c r="N75651" s="120"/>
      <c r="U75651" s="121"/>
      <c r="V75651" s="122"/>
      <c r="W75651" s="123"/>
      <c r="AC75651" s="123"/>
    </row>
    <row r="75652" spans="5:29" s="2" customFormat="1">
      <c r="E75652" s="120"/>
      <c r="M75652" s="120"/>
      <c r="N75652" s="120"/>
      <c r="U75652" s="121"/>
      <c r="V75652" s="122"/>
      <c r="W75652" s="123"/>
      <c r="AC75652" s="123"/>
    </row>
    <row r="75653" spans="5:29" s="2" customFormat="1">
      <c r="E75653" s="120"/>
      <c r="M75653" s="120"/>
      <c r="N75653" s="120"/>
      <c r="U75653" s="121"/>
      <c r="V75653" s="122"/>
      <c r="W75653" s="123"/>
      <c r="AC75653" s="123"/>
    </row>
    <row r="75654" spans="5:29" s="2" customFormat="1">
      <c r="E75654" s="120"/>
      <c r="M75654" s="120"/>
      <c r="N75654" s="120"/>
      <c r="U75654" s="121"/>
      <c r="V75654" s="122"/>
      <c r="W75654" s="123"/>
      <c r="AC75654" s="123"/>
    </row>
    <row r="75655" spans="5:29" s="2" customFormat="1">
      <c r="E75655" s="120"/>
      <c r="M75655" s="120"/>
      <c r="N75655" s="120"/>
      <c r="U75655" s="121"/>
      <c r="V75655" s="122"/>
      <c r="W75655" s="123"/>
      <c r="AC75655" s="123"/>
    </row>
    <row r="75656" spans="5:29" s="2" customFormat="1">
      <c r="E75656" s="120"/>
      <c r="M75656" s="120"/>
      <c r="N75656" s="120"/>
      <c r="U75656" s="121"/>
      <c r="V75656" s="122"/>
      <c r="W75656" s="123"/>
      <c r="AC75656" s="123"/>
    </row>
    <row r="75657" spans="5:29" s="2" customFormat="1">
      <c r="E75657" s="120"/>
      <c r="M75657" s="120"/>
      <c r="N75657" s="120"/>
      <c r="U75657" s="121"/>
      <c r="V75657" s="122"/>
      <c r="W75657" s="123"/>
      <c r="AC75657" s="123"/>
    </row>
    <row r="75658" spans="5:29" s="2" customFormat="1">
      <c r="E75658" s="120"/>
      <c r="M75658" s="120"/>
      <c r="N75658" s="120"/>
      <c r="U75658" s="121"/>
      <c r="V75658" s="122"/>
      <c r="W75658" s="123"/>
      <c r="AC75658" s="123"/>
    </row>
    <row r="75659" spans="5:29" s="2" customFormat="1">
      <c r="E75659" s="120"/>
      <c r="M75659" s="120"/>
      <c r="N75659" s="120"/>
      <c r="U75659" s="121"/>
      <c r="V75659" s="122"/>
      <c r="W75659" s="123"/>
      <c r="AC75659" s="123"/>
    </row>
    <row r="75660" spans="5:29" s="2" customFormat="1">
      <c r="E75660" s="120"/>
      <c r="M75660" s="120"/>
      <c r="N75660" s="120"/>
      <c r="U75660" s="121"/>
      <c r="V75660" s="122"/>
      <c r="W75660" s="123"/>
      <c r="AC75660" s="123"/>
    </row>
    <row r="75661" spans="5:29" s="2" customFormat="1">
      <c r="E75661" s="120"/>
      <c r="M75661" s="120"/>
      <c r="N75661" s="120"/>
      <c r="U75661" s="121"/>
      <c r="V75661" s="122"/>
      <c r="W75661" s="123"/>
      <c r="AC75661" s="123"/>
    </row>
    <row r="75662" spans="5:29" s="2" customFormat="1">
      <c r="E75662" s="120"/>
      <c r="M75662" s="120"/>
      <c r="N75662" s="120"/>
      <c r="U75662" s="121"/>
      <c r="V75662" s="122"/>
      <c r="W75662" s="123"/>
      <c r="AC75662" s="123"/>
    </row>
    <row r="75663" spans="5:29" s="2" customFormat="1">
      <c r="E75663" s="120"/>
      <c r="M75663" s="120"/>
      <c r="N75663" s="120"/>
      <c r="U75663" s="121"/>
      <c r="V75663" s="122"/>
      <c r="W75663" s="123"/>
      <c r="AC75663" s="123"/>
    </row>
    <row r="75664" spans="5:29" s="2" customFormat="1">
      <c r="E75664" s="120"/>
      <c r="M75664" s="120"/>
      <c r="N75664" s="120"/>
      <c r="U75664" s="121"/>
      <c r="V75664" s="122"/>
      <c r="W75664" s="123"/>
      <c r="AC75664" s="123"/>
    </row>
    <row r="75665" spans="5:29" s="2" customFormat="1">
      <c r="E75665" s="120"/>
      <c r="M75665" s="120"/>
      <c r="N75665" s="120"/>
      <c r="U75665" s="121"/>
      <c r="V75665" s="122"/>
      <c r="W75665" s="123"/>
      <c r="AC75665" s="123"/>
    </row>
    <row r="75666" spans="5:29" s="2" customFormat="1">
      <c r="E75666" s="120"/>
      <c r="M75666" s="120"/>
      <c r="N75666" s="120"/>
      <c r="U75666" s="121"/>
      <c r="V75666" s="122"/>
      <c r="W75666" s="123"/>
      <c r="AC75666" s="123"/>
    </row>
    <row r="75667" spans="5:29" s="2" customFormat="1">
      <c r="E75667" s="120"/>
      <c r="M75667" s="120"/>
      <c r="N75667" s="120"/>
      <c r="U75667" s="121"/>
      <c r="V75667" s="122"/>
      <c r="W75667" s="123"/>
      <c r="AC75667" s="123"/>
    </row>
    <row r="75668" spans="5:29" s="2" customFormat="1">
      <c r="E75668" s="120"/>
      <c r="M75668" s="120"/>
      <c r="N75668" s="120"/>
      <c r="U75668" s="121"/>
      <c r="V75668" s="122"/>
      <c r="W75668" s="123"/>
      <c r="AC75668" s="123"/>
    </row>
    <row r="75669" spans="5:29" s="2" customFormat="1">
      <c r="E75669" s="120"/>
      <c r="M75669" s="120"/>
      <c r="N75669" s="120"/>
      <c r="U75669" s="121"/>
      <c r="V75669" s="122"/>
      <c r="W75669" s="123"/>
      <c r="AC75669" s="123"/>
    </row>
    <row r="75670" spans="5:29" s="2" customFormat="1">
      <c r="E75670" s="120"/>
      <c r="M75670" s="120"/>
      <c r="N75670" s="120"/>
      <c r="U75670" s="121"/>
      <c r="V75670" s="122"/>
      <c r="W75670" s="123"/>
      <c r="AC75670" s="123"/>
    </row>
    <row r="75671" spans="5:29" s="2" customFormat="1">
      <c r="E75671" s="120"/>
      <c r="M75671" s="120"/>
      <c r="N75671" s="120"/>
      <c r="U75671" s="121"/>
      <c r="V75671" s="122"/>
      <c r="W75671" s="123"/>
      <c r="AC75671" s="123"/>
    </row>
    <row r="75672" spans="5:29" s="2" customFormat="1">
      <c r="E75672" s="120"/>
      <c r="M75672" s="120"/>
      <c r="N75672" s="120"/>
      <c r="U75672" s="121"/>
      <c r="V75672" s="122"/>
      <c r="W75672" s="123"/>
      <c r="AC75672" s="123"/>
    </row>
    <row r="75673" spans="5:29" s="2" customFormat="1">
      <c r="E75673" s="120"/>
      <c r="M75673" s="120"/>
      <c r="N75673" s="120"/>
      <c r="U75673" s="121"/>
      <c r="V75673" s="122"/>
      <c r="W75673" s="123"/>
      <c r="AC75673" s="123"/>
    </row>
    <row r="75674" spans="5:29" s="2" customFormat="1">
      <c r="E75674" s="120"/>
      <c r="M75674" s="120"/>
      <c r="N75674" s="120"/>
      <c r="U75674" s="121"/>
      <c r="V75674" s="122"/>
      <c r="W75674" s="123"/>
      <c r="AC75674" s="123"/>
    </row>
    <row r="75675" spans="5:29" s="2" customFormat="1">
      <c r="E75675" s="120"/>
      <c r="M75675" s="120"/>
      <c r="N75675" s="120"/>
      <c r="U75675" s="121"/>
      <c r="V75675" s="122"/>
      <c r="W75675" s="123"/>
      <c r="AC75675" s="123"/>
    </row>
    <row r="75676" spans="5:29" s="2" customFormat="1">
      <c r="E75676" s="120"/>
      <c r="M75676" s="120"/>
      <c r="N75676" s="120"/>
      <c r="U75676" s="121"/>
      <c r="V75676" s="122"/>
      <c r="W75676" s="123"/>
      <c r="AC75676" s="123"/>
    </row>
    <row r="75677" spans="5:29" s="2" customFormat="1">
      <c r="E75677" s="120"/>
      <c r="M75677" s="120"/>
      <c r="N75677" s="120"/>
      <c r="U75677" s="121"/>
      <c r="V75677" s="122"/>
      <c r="W75677" s="123"/>
      <c r="AC75677" s="123"/>
    </row>
    <row r="75678" spans="5:29" s="2" customFormat="1">
      <c r="E75678" s="120"/>
      <c r="M75678" s="120"/>
      <c r="N75678" s="120"/>
      <c r="U75678" s="121"/>
      <c r="V75678" s="122"/>
      <c r="W75678" s="123"/>
      <c r="AC75678" s="123"/>
    </row>
    <row r="75679" spans="5:29" s="2" customFormat="1">
      <c r="E75679" s="120"/>
      <c r="M75679" s="120"/>
      <c r="N75679" s="120"/>
      <c r="U75679" s="121"/>
      <c r="V75679" s="122"/>
      <c r="W75679" s="123"/>
      <c r="AC75679" s="123"/>
    </row>
    <row r="75680" spans="5:29" s="2" customFormat="1">
      <c r="E75680" s="120"/>
      <c r="M75680" s="120"/>
      <c r="N75680" s="120"/>
      <c r="U75680" s="121"/>
      <c r="V75680" s="122"/>
      <c r="W75680" s="123"/>
      <c r="AC75680" s="123"/>
    </row>
    <row r="75681" spans="5:29" s="2" customFormat="1">
      <c r="E75681" s="120"/>
      <c r="M75681" s="120"/>
      <c r="N75681" s="120"/>
      <c r="U75681" s="121"/>
      <c r="V75681" s="122"/>
      <c r="W75681" s="123"/>
      <c r="AC75681" s="123"/>
    </row>
    <row r="75682" spans="5:29" s="2" customFormat="1">
      <c r="E75682" s="120"/>
      <c r="M75682" s="120"/>
      <c r="N75682" s="120"/>
      <c r="U75682" s="121"/>
      <c r="V75682" s="122"/>
      <c r="W75682" s="123"/>
      <c r="AC75682" s="123"/>
    </row>
    <row r="75683" spans="5:29" s="2" customFormat="1">
      <c r="E75683" s="120"/>
      <c r="M75683" s="120"/>
      <c r="N75683" s="120"/>
      <c r="U75683" s="121"/>
      <c r="V75683" s="122"/>
      <c r="W75683" s="123"/>
      <c r="AC75683" s="123"/>
    </row>
    <row r="75684" spans="5:29" s="2" customFormat="1">
      <c r="E75684" s="120"/>
      <c r="M75684" s="120"/>
      <c r="N75684" s="120"/>
      <c r="U75684" s="121"/>
      <c r="V75684" s="122"/>
      <c r="W75684" s="123"/>
      <c r="AC75684" s="123"/>
    </row>
    <row r="75685" spans="5:29" s="2" customFormat="1">
      <c r="E75685" s="120"/>
      <c r="M75685" s="120"/>
      <c r="N75685" s="120"/>
      <c r="U75685" s="121"/>
      <c r="V75685" s="122"/>
      <c r="W75685" s="123"/>
      <c r="AC75685" s="123"/>
    </row>
    <row r="75686" spans="5:29" s="2" customFormat="1">
      <c r="E75686" s="120"/>
      <c r="M75686" s="120"/>
      <c r="N75686" s="120"/>
      <c r="U75686" s="121"/>
      <c r="V75686" s="122"/>
      <c r="W75686" s="123"/>
      <c r="AC75686" s="123"/>
    </row>
    <row r="75687" spans="5:29" s="2" customFormat="1">
      <c r="E75687" s="120"/>
      <c r="M75687" s="120"/>
      <c r="N75687" s="120"/>
      <c r="U75687" s="121"/>
      <c r="V75687" s="122"/>
      <c r="W75687" s="123"/>
      <c r="AC75687" s="123"/>
    </row>
    <row r="75688" spans="5:29" s="2" customFormat="1">
      <c r="E75688" s="120"/>
      <c r="M75688" s="120"/>
      <c r="N75688" s="120"/>
      <c r="U75688" s="121"/>
      <c r="V75688" s="122"/>
      <c r="W75688" s="123"/>
      <c r="AC75688" s="123"/>
    </row>
    <row r="75689" spans="5:29" s="2" customFormat="1">
      <c r="E75689" s="120"/>
      <c r="M75689" s="120"/>
      <c r="N75689" s="120"/>
      <c r="U75689" s="121"/>
      <c r="V75689" s="122"/>
      <c r="W75689" s="123"/>
      <c r="AC75689" s="123"/>
    </row>
    <row r="75690" spans="5:29" s="2" customFormat="1">
      <c r="E75690" s="120"/>
      <c r="M75690" s="120"/>
      <c r="N75690" s="120"/>
      <c r="U75690" s="121"/>
      <c r="V75690" s="122"/>
      <c r="W75690" s="123"/>
      <c r="AC75690" s="123"/>
    </row>
    <row r="75691" spans="5:29" s="2" customFormat="1">
      <c r="E75691" s="120"/>
      <c r="M75691" s="120"/>
      <c r="N75691" s="120"/>
      <c r="U75691" s="121"/>
      <c r="V75691" s="122"/>
      <c r="W75691" s="123"/>
      <c r="AC75691" s="123"/>
    </row>
    <row r="75692" spans="5:29" s="2" customFormat="1">
      <c r="E75692" s="120"/>
      <c r="M75692" s="120"/>
      <c r="N75692" s="120"/>
      <c r="U75692" s="121"/>
      <c r="V75692" s="122"/>
      <c r="W75692" s="123"/>
      <c r="AC75692" s="123"/>
    </row>
    <row r="75693" spans="5:29" s="2" customFormat="1">
      <c r="E75693" s="120"/>
      <c r="M75693" s="120"/>
      <c r="N75693" s="120"/>
      <c r="U75693" s="121"/>
      <c r="V75693" s="122"/>
      <c r="W75693" s="123"/>
      <c r="AC75693" s="123"/>
    </row>
    <row r="75694" spans="5:29" s="2" customFormat="1">
      <c r="E75694" s="120"/>
      <c r="M75694" s="120"/>
      <c r="N75694" s="120"/>
      <c r="U75694" s="121"/>
      <c r="V75694" s="122"/>
      <c r="W75694" s="123"/>
      <c r="AC75694" s="123"/>
    </row>
    <row r="75695" spans="5:29" s="2" customFormat="1">
      <c r="E75695" s="120"/>
      <c r="M75695" s="120"/>
      <c r="N75695" s="120"/>
      <c r="U75695" s="121"/>
      <c r="V75695" s="122"/>
      <c r="W75695" s="123"/>
      <c r="AC75695" s="123"/>
    </row>
    <row r="75696" spans="5:29" s="2" customFormat="1">
      <c r="E75696" s="120"/>
      <c r="M75696" s="120"/>
      <c r="N75696" s="120"/>
      <c r="U75696" s="121"/>
      <c r="V75696" s="122"/>
      <c r="W75696" s="123"/>
      <c r="AC75696" s="123"/>
    </row>
    <row r="75697" spans="5:29" s="2" customFormat="1">
      <c r="E75697" s="120"/>
      <c r="M75697" s="120"/>
      <c r="N75697" s="120"/>
      <c r="U75697" s="121"/>
      <c r="V75697" s="122"/>
      <c r="W75697" s="123"/>
      <c r="AC75697" s="123"/>
    </row>
    <row r="75698" spans="5:29" s="2" customFormat="1">
      <c r="E75698" s="120"/>
      <c r="M75698" s="120"/>
      <c r="N75698" s="120"/>
      <c r="U75698" s="121"/>
      <c r="V75698" s="122"/>
      <c r="W75698" s="123"/>
      <c r="AC75698" s="123"/>
    </row>
    <row r="75699" spans="5:29" s="2" customFormat="1">
      <c r="E75699" s="120"/>
      <c r="M75699" s="120"/>
      <c r="N75699" s="120"/>
      <c r="U75699" s="121"/>
      <c r="V75699" s="122"/>
      <c r="W75699" s="123"/>
      <c r="AC75699" s="123"/>
    </row>
    <row r="75700" spans="5:29" s="2" customFormat="1">
      <c r="E75700" s="120"/>
      <c r="M75700" s="120"/>
      <c r="N75700" s="120"/>
      <c r="U75700" s="121"/>
      <c r="V75700" s="122"/>
      <c r="W75700" s="123"/>
      <c r="AC75700" s="123"/>
    </row>
    <row r="75701" spans="5:29" s="2" customFormat="1">
      <c r="E75701" s="120"/>
      <c r="M75701" s="120"/>
      <c r="N75701" s="120"/>
      <c r="U75701" s="121"/>
      <c r="V75701" s="122"/>
      <c r="W75701" s="123"/>
      <c r="AC75701" s="123"/>
    </row>
    <row r="75702" spans="5:29" s="2" customFormat="1">
      <c r="E75702" s="120"/>
      <c r="M75702" s="120"/>
      <c r="N75702" s="120"/>
      <c r="U75702" s="121"/>
      <c r="V75702" s="122"/>
      <c r="W75702" s="123"/>
      <c r="AC75702" s="123"/>
    </row>
    <row r="75703" spans="5:29" s="2" customFormat="1">
      <c r="E75703" s="120"/>
      <c r="M75703" s="120"/>
      <c r="N75703" s="120"/>
      <c r="U75703" s="121"/>
      <c r="V75703" s="122"/>
      <c r="W75703" s="123"/>
      <c r="AC75703" s="123"/>
    </row>
    <row r="75704" spans="5:29" s="2" customFormat="1">
      <c r="E75704" s="120"/>
      <c r="M75704" s="120"/>
      <c r="N75704" s="120"/>
      <c r="U75704" s="121"/>
      <c r="V75704" s="122"/>
      <c r="W75704" s="123"/>
      <c r="AC75704" s="123"/>
    </row>
    <row r="75705" spans="5:29" s="2" customFormat="1">
      <c r="E75705" s="120"/>
      <c r="M75705" s="120"/>
      <c r="N75705" s="120"/>
      <c r="U75705" s="121"/>
      <c r="V75705" s="122"/>
      <c r="W75705" s="123"/>
      <c r="AC75705" s="123"/>
    </row>
    <row r="75706" spans="5:29" s="2" customFormat="1">
      <c r="E75706" s="120"/>
      <c r="M75706" s="120"/>
      <c r="N75706" s="120"/>
      <c r="U75706" s="121"/>
      <c r="V75706" s="122"/>
      <c r="W75706" s="123"/>
      <c r="AC75706" s="123"/>
    </row>
    <row r="75707" spans="5:29" s="2" customFormat="1">
      <c r="E75707" s="120"/>
      <c r="M75707" s="120"/>
      <c r="N75707" s="120"/>
      <c r="U75707" s="121"/>
      <c r="V75707" s="122"/>
      <c r="W75707" s="123"/>
      <c r="AC75707" s="123"/>
    </row>
    <row r="75708" spans="5:29" s="2" customFormat="1">
      <c r="E75708" s="120"/>
      <c r="M75708" s="120"/>
      <c r="N75708" s="120"/>
      <c r="U75708" s="121"/>
      <c r="V75708" s="122"/>
      <c r="W75708" s="123"/>
      <c r="AC75708" s="123"/>
    </row>
    <row r="75709" spans="5:29" s="2" customFormat="1">
      <c r="E75709" s="120"/>
      <c r="M75709" s="120"/>
      <c r="N75709" s="120"/>
      <c r="U75709" s="121"/>
      <c r="V75709" s="122"/>
      <c r="W75709" s="123"/>
      <c r="AC75709" s="123"/>
    </row>
    <row r="75710" spans="5:29" s="2" customFormat="1">
      <c r="E75710" s="120"/>
      <c r="M75710" s="120"/>
      <c r="N75710" s="120"/>
      <c r="U75710" s="121"/>
      <c r="V75710" s="122"/>
      <c r="W75710" s="123"/>
      <c r="AC75710" s="123"/>
    </row>
    <row r="75711" spans="5:29" s="2" customFormat="1">
      <c r="E75711" s="120"/>
      <c r="M75711" s="120"/>
      <c r="N75711" s="120"/>
      <c r="U75711" s="121"/>
      <c r="V75711" s="122"/>
      <c r="W75711" s="123"/>
      <c r="AC75711" s="123"/>
    </row>
    <row r="75712" spans="5:29" s="2" customFormat="1">
      <c r="E75712" s="120"/>
      <c r="M75712" s="120"/>
      <c r="N75712" s="120"/>
      <c r="U75712" s="121"/>
      <c r="V75712" s="122"/>
      <c r="W75712" s="123"/>
      <c r="AC75712" s="123"/>
    </row>
    <row r="75713" spans="5:29" s="2" customFormat="1">
      <c r="E75713" s="120"/>
      <c r="M75713" s="120"/>
      <c r="N75713" s="120"/>
      <c r="U75713" s="121"/>
      <c r="V75713" s="122"/>
      <c r="W75713" s="123"/>
      <c r="AC75713" s="123"/>
    </row>
    <row r="75714" spans="5:29" s="2" customFormat="1">
      <c r="E75714" s="120"/>
      <c r="M75714" s="120"/>
      <c r="N75714" s="120"/>
      <c r="U75714" s="121"/>
      <c r="V75714" s="122"/>
      <c r="W75714" s="123"/>
      <c r="AC75714" s="123"/>
    </row>
    <row r="75715" spans="5:29" s="2" customFormat="1">
      <c r="E75715" s="120"/>
      <c r="M75715" s="120"/>
      <c r="N75715" s="120"/>
      <c r="U75715" s="121"/>
      <c r="V75715" s="122"/>
      <c r="W75715" s="123"/>
      <c r="AC75715" s="123"/>
    </row>
    <row r="75716" spans="5:29" s="2" customFormat="1">
      <c r="E75716" s="120"/>
      <c r="M75716" s="120"/>
      <c r="N75716" s="120"/>
      <c r="U75716" s="121"/>
      <c r="V75716" s="122"/>
      <c r="W75716" s="123"/>
      <c r="AC75716" s="123"/>
    </row>
    <row r="75717" spans="5:29" s="2" customFormat="1">
      <c r="E75717" s="120"/>
      <c r="M75717" s="120"/>
      <c r="N75717" s="120"/>
      <c r="U75717" s="121"/>
      <c r="V75717" s="122"/>
      <c r="W75717" s="123"/>
      <c r="AC75717" s="123"/>
    </row>
    <row r="75718" spans="5:29" s="2" customFormat="1">
      <c r="E75718" s="120"/>
      <c r="M75718" s="120"/>
      <c r="N75718" s="120"/>
      <c r="U75718" s="121"/>
      <c r="V75718" s="122"/>
      <c r="W75718" s="123"/>
      <c r="AC75718" s="123"/>
    </row>
    <row r="75719" spans="5:29" s="2" customFormat="1">
      <c r="E75719" s="120"/>
      <c r="M75719" s="120"/>
      <c r="N75719" s="120"/>
      <c r="U75719" s="121"/>
      <c r="V75719" s="122"/>
      <c r="W75719" s="123"/>
      <c r="AC75719" s="123"/>
    </row>
    <row r="75720" spans="5:29" s="2" customFormat="1">
      <c r="E75720" s="120"/>
      <c r="M75720" s="120"/>
      <c r="N75720" s="120"/>
      <c r="U75720" s="121"/>
      <c r="V75720" s="122"/>
      <c r="W75720" s="123"/>
      <c r="AC75720" s="123"/>
    </row>
    <row r="75721" spans="5:29" s="2" customFormat="1">
      <c r="E75721" s="120"/>
      <c r="M75721" s="120"/>
      <c r="N75721" s="120"/>
      <c r="U75721" s="121"/>
      <c r="V75721" s="122"/>
      <c r="W75721" s="123"/>
      <c r="AC75721" s="123"/>
    </row>
    <row r="75722" spans="5:29" s="2" customFormat="1">
      <c r="E75722" s="120"/>
      <c r="M75722" s="120"/>
      <c r="N75722" s="120"/>
      <c r="U75722" s="121"/>
      <c r="V75722" s="122"/>
      <c r="W75722" s="123"/>
      <c r="AC75722" s="123"/>
    </row>
    <row r="75723" spans="5:29" s="2" customFormat="1">
      <c r="E75723" s="120"/>
      <c r="M75723" s="120"/>
      <c r="N75723" s="120"/>
      <c r="U75723" s="121"/>
      <c r="V75723" s="122"/>
      <c r="W75723" s="123"/>
      <c r="AC75723" s="123"/>
    </row>
    <row r="75724" spans="5:29" s="2" customFormat="1">
      <c r="E75724" s="120"/>
      <c r="M75724" s="120"/>
      <c r="N75724" s="120"/>
      <c r="U75724" s="121"/>
      <c r="V75724" s="122"/>
      <c r="W75724" s="123"/>
      <c r="AC75724" s="123"/>
    </row>
    <row r="75725" spans="5:29" s="2" customFormat="1">
      <c r="E75725" s="120"/>
      <c r="M75725" s="120"/>
      <c r="N75725" s="120"/>
      <c r="U75725" s="121"/>
      <c r="V75725" s="122"/>
      <c r="W75725" s="123"/>
      <c r="AC75725" s="123"/>
    </row>
    <row r="75726" spans="5:29" s="2" customFormat="1">
      <c r="E75726" s="120"/>
      <c r="M75726" s="120"/>
      <c r="N75726" s="120"/>
      <c r="U75726" s="121"/>
      <c r="V75726" s="122"/>
      <c r="W75726" s="123"/>
      <c r="AC75726" s="123"/>
    </row>
    <row r="75727" spans="5:29" s="2" customFormat="1">
      <c r="E75727" s="120"/>
      <c r="M75727" s="120"/>
      <c r="N75727" s="120"/>
      <c r="U75727" s="121"/>
      <c r="V75727" s="122"/>
      <c r="W75727" s="123"/>
      <c r="AC75727" s="123"/>
    </row>
    <row r="75728" spans="5:29" s="2" customFormat="1">
      <c r="E75728" s="120"/>
      <c r="M75728" s="120"/>
      <c r="N75728" s="120"/>
      <c r="U75728" s="121"/>
      <c r="V75728" s="122"/>
      <c r="W75728" s="123"/>
      <c r="AC75728" s="123"/>
    </row>
    <row r="75729" spans="5:29" s="2" customFormat="1">
      <c r="E75729" s="120"/>
      <c r="M75729" s="120"/>
      <c r="N75729" s="120"/>
      <c r="U75729" s="121"/>
      <c r="V75729" s="122"/>
      <c r="W75729" s="123"/>
      <c r="AC75729" s="123"/>
    </row>
    <row r="75730" spans="5:29" s="2" customFormat="1">
      <c r="E75730" s="120"/>
      <c r="M75730" s="120"/>
      <c r="N75730" s="120"/>
      <c r="U75730" s="121"/>
      <c r="V75730" s="122"/>
      <c r="W75730" s="123"/>
      <c r="AC75730" s="123"/>
    </row>
    <row r="75731" spans="5:29" s="2" customFormat="1">
      <c r="E75731" s="120"/>
      <c r="M75731" s="120"/>
      <c r="N75731" s="120"/>
      <c r="U75731" s="121"/>
      <c r="V75731" s="122"/>
      <c r="W75731" s="123"/>
      <c r="AC75731" s="123"/>
    </row>
    <row r="75732" spans="5:29" s="2" customFormat="1">
      <c r="E75732" s="120"/>
      <c r="M75732" s="120"/>
      <c r="N75732" s="120"/>
      <c r="U75732" s="121"/>
      <c r="V75732" s="122"/>
      <c r="W75732" s="123"/>
      <c r="AC75732" s="123"/>
    </row>
    <row r="75733" spans="5:29" s="2" customFormat="1">
      <c r="E75733" s="120"/>
      <c r="M75733" s="120"/>
      <c r="N75733" s="120"/>
      <c r="U75733" s="121"/>
      <c r="V75733" s="122"/>
      <c r="W75733" s="123"/>
      <c r="AC75733" s="123"/>
    </row>
    <row r="75734" spans="5:29" s="2" customFormat="1">
      <c r="E75734" s="120"/>
      <c r="M75734" s="120"/>
      <c r="N75734" s="120"/>
      <c r="U75734" s="121"/>
      <c r="V75734" s="122"/>
      <c r="W75734" s="123"/>
      <c r="AC75734" s="123"/>
    </row>
    <row r="75735" spans="5:29" s="2" customFormat="1">
      <c r="E75735" s="120"/>
      <c r="M75735" s="120"/>
      <c r="N75735" s="120"/>
      <c r="U75735" s="121"/>
      <c r="V75735" s="122"/>
      <c r="W75735" s="123"/>
      <c r="AC75735" s="123"/>
    </row>
    <row r="75736" spans="5:29" s="2" customFormat="1">
      <c r="E75736" s="120"/>
      <c r="M75736" s="120"/>
      <c r="N75736" s="120"/>
      <c r="U75736" s="121"/>
      <c r="V75736" s="122"/>
      <c r="W75736" s="123"/>
      <c r="AC75736" s="123"/>
    </row>
    <row r="75737" spans="5:29" s="2" customFormat="1">
      <c r="E75737" s="120"/>
      <c r="M75737" s="120"/>
      <c r="N75737" s="120"/>
      <c r="U75737" s="121"/>
      <c r="V75737" s="122"/>
      <c r="W75737" s="123"/>
      <c r="AC75737" s="123"/>
    </row>
    <row r="75738" spans="5:29" s="2" customFormat="1">
      <c r="E75738" s="120"/>
      <c r="M75738" s="120"/>
      <c r="N75738" s="120"/>
      <c r="U75738" s="121"/>
      <c r="V75738" s="122"/>
      <c r="W75738" s="123"/>
      <c r="AC75738" s="123"/>
    </row>
    <row r="75739" spans="5:29" s="2" customFormat="1">
      <c r="E75739" s="120"/>
      <c r="M75739" s="120"/>
      <c r="N75739" s="120"/>
      <c r="U75739" s="121"/>
      <c r="V75739" s="122"/>
      <c r="W75739" s="123"/>
      <c r="AC75739" s="123"/>
    </row>
    <row r="75740" spans="5:29" s="2" customFormat="1">
      <c r="E75740" s="120"/>
      <c r="M75740" s="120"/>
      <c r="N75740" s="120"/>
      <c r="U75740" s="121"/>
      <c r="V75740" s="122"/>
      <c r="W75740" s="123"/>
      <c r="AC75740" s="123"/>
    </row>
    <row r="75741" spans="5:29" s="2" customFormat="1">
      <c r="E75741" s="120"/>
      <c r="M75741" s="120"/>
      <c r="N75741" s="120"/>
      <c r="U75741" s="121"/>
      <c r="V75741" s="122"/>
      <c r="W75741" s="123"/>
      <c r="AC75741" s="123"/>
    </row>
    <row r="75742" spans="5:29" s="2" customFormat="1">
      <c r="E75742" s="120"/>
      <c r="M75742" s="120"/>
      <c r="N75742" s="120"/>
      <c r="U75742" s="121"/>
      <c r="V75742" s="122"/>
      <c r="W75742" s="123"/>
      <c r="AC75742" s="123"/>
    </row>
    <row r="75743" spans="5:29" s="2" customFormat="1">
      <c r="E75743" s="120"/>
      <c r="M75743" s="120"/>
      <c r="N75743" s="120"/>
      <c r="U75743" s="121"/>
      <c r="V75743" s="122"/>
      <c r="W75743" s="123"/>
      <c r="AC75743" s="123"/>
    </row>
    <row r="75744" spans="5:29" s="2" customFormat="1">
      <c r="E75744" s="120"/>
      <c r="M75744" s="120"/>
      <c r="N75744" s="120"/>
      <c r="U75744" s="121"/>
      <c r="V75744" s="122"/>
      <c r="W75744" s="123"/>
      <c r="AC75744" s="123"/>
    </row>
    <row r="75745" spans="5:29" s="2" customFormat="1">
      <c r="E75745" s="120"/>
      <c r="M75745" s="120"/>
      <c r="N75745" s="120"/>
      <c r="U75745" s="121"/>
      <c r="V75745" s="122"/>
      <c r="W75745" s="123"/>
      <c r="AC75745" s="123"/>
    </row>
    <row r="75746" spans="5:29" s="2" customFormat="1">
      <c r="E75746" s="120"/>
      <c r="M75746" s="120"/>
      <c r="N75746" s="120"/>
      <c r="U75746" s="121"/>
      <c r="V75746" s="122"/>
      <c r="W75746" s="123"/>
      <c r="AC75746" s="123"/>
    </row>
    <row r="75747" spans="5:29" s="2" customFormat="1">
      <c r="E75747" s="120"/>
      <c r="M75747" s="120"/>
      <c r="N75747" s="120"/>
      <c r="U75747" s="121"/>
      <c r="V75747" s="122"/>
      <c r="W75747" s="123"/>
      <c r="AC75747" s="123"/>
    </row>
    <row r="75748" spans="5:29" s="2" customFormat="1">
      <c r="E75748" s="120"/>
      <c r="M75748" s="120"/>
      <c r="N75748" s="120"/>
      <c r="U75748" s="121"/>
      <c r="V75748" s="122"/>
      <c r="W75748" s="123"/>
      <c r="AC75748" s="123"/>
    </row>
    <row r="75749" spans="5:29" s="2" customFormat="1">
      <c r="E75749" s="120"/>
      <c r="M75749" s="120"/>
      <c r="N75749" s="120"/>
      <c r="U75749" s="121"/>
      <c r="V75749" s="122"/>
      <c r="W75749" s="123"/>
      <c r="AC75749" s="123"/>
    </row>
    <row r="75750" spans="5:29" s="2" customFormat="1">
      <c r="E75750" s="120"/>
      <c r="M75750" s="120"/>
      <c r="N75750" s="120"/>
      <c r="U75750" s="121"/>
      <c r="V75750" s="122"/>
      <c r="W75750" s="123"/>
      <c r="AC75750" s="123"/>
    </row>
    <row r="75751" spans="5:29" s="2" customFormat="1">
      <c r="E75751" s="120"/>
      <c r="M75751" s="120"/>
      <c r="N75751" s="120"/>
      <c r="U75751" s="121"/>
      <c r="V75751" s="122"/>
      <c r="W75751" s="123"/>
      <c r="AC75751" s="123"/>
    </row>
    <row r="75752" spans="5:29" s="2" customFormat="1">
      <c r="E75752" s="120"/>
      <c r="M75752" s="120"/>
      <c r="N75752" s="120"/>
      <c r="U75752" s="121"/>
      <c r="V75752" s="122"/>
      <c r="W75752" s="123"/>
      <c r="AC75752" s="123"/>
    </row>
    <row r="75753" spans="5:29" s="2" customFormat="1">
      <c r="E75753" s="120"/>
      <c r="M75753" s="120"/>
      <c r="N75753" s="120"/>
      <c r="U75753" s="121"/>
      <c r="V75753" s="122"/>
      <c r="W75753" s="123"/>
      <c r="AC75753" s="123"/>
    </row>
    <row r="75754" spans="5:29" s="2" customFormat="1">
      <c r="E75754" s="120"/>
      <c r="M75754" s="120"/>
      <c r="N75754" s="120"/>
      <c r="U75754" s="121"/>
      <c r="V75754" s="122"/>
      <c r="W75754" s="123"/>
      <c r="AC75754" s="123"/>
    </row>
    <row r="75755" spans="5:29" s="2" customFormat="1">
      <c r="E75755" s="120"/>
      <c r="M75755" s="120"/>
      <c r="N75755" s="120"/>
      <c r="U75755" s="121"/>
      <c r="V75755" s="122"/>
      <c r="W75755" s="123"/>
      <c r="AC75755" s="123"/>
    </row>
    <row r="75756" spans="5:29" s="2" customFormat="1">
      <c r="E75756" s="120"/>
      <c r="M75756" s="120"/>
      <c r="N75756" s="120"/>
      <c r="U75756" s="121"/>
      <c r="V75756" s="122"/>
      <c r="W75756" s="123"/>
      <c r="AC75756" s="123"/>
    </row>
    <row r="75757" spans="5:29" s="2" customFormat="1">
      <c r="E75757" s="120"/>
      <c r="M75757" s="120"/>
      <c r="N75757" s="120"/>
      <c r="U75757" s="121"/>
      <c r="V75757" s="122"/>
      <c r="W75757" s="123"/>
      <c r="AC75757" s="123"/>
    </row>
    <row r="75758" spans="5:29" s="2" customFormat="1">
      <c r="E75758" s="120"/>
      <c r="M75758" s="120"/>
      <c r="N75758" s="120"/>
      <c r="U75758" s="121"/>
      <c r="V75758" s="122"/>
      <c r="W75758" s="123"/>
      <c r="AC75758" s="123"/>
    </row>
    <row r="75759" spans="5:29" s="2" customFormat="1">
      <c r="E75759" s="120"/>
      <c r="M75759" s="120"/>
      <c r="N75759" s="120"/>
      <c r="U75759" s="121"/>
      <c r="V75759" s="122"/>
      <c r="W75759" s="123"/>
      <c r="AC75759" s="123"/>
    </row>
    <row r="75760" spans="5:29" s="2" customFormat="1">
      <c r="E75760" s="120"/>
      <c r="M75760" s="120"/>
      <c r="N75760" s="120"/>
      <c r="U75760" s="121"/>
      <c r="V75760" s="122"/>
      <c r="W75760" s="123"/>
      <c r="AC75760" s="123"/>
    </row>
    <row r="75761" spans="5:29" s="2" customFormat="1">
      <c r="E75761" s="120"/>
      <c r="M75761" s="120"/>
      <c r="N75761" s="120"/>
      <c r="U75761" s="121"/>
      <c r="V75761" s="122"/>
      <c r="W75761" s="123"/>
      <c r="AC75761" s="123"/>
    </row>
    <row r="75762" spans="5:29" s="2" customFormat="1">
      <c r="E75762" s="120"/>
      <c r="M75762" s="120"/>
      <c r="N75762" s="120"/>
      <c r="U75762" s="121"/>
      <c r="V75762" s="122"/>
      <c r="W75762" s="123"/>
      <c r="AC75762" s="123"/>
    </row>
    <row r="75763" spans="5:29" s="2" customFormat="1">
      <c r="E75763" s="120"/>
      <c r="M75763" s="120"/>
      <c r="N75763" s="120"/>
      <c r="U75763" s="121"/>
      <c r="V75763" s="122"/>
      <c r="W75763" s="123"/>
      <c r="AC75763" s="123"/>
    </row>
    <row r="75764" spans="5:29" s="2" customFormat="1">
      <c r="E75764" s="120"/>
      <c r="M75764" s="120"/>
      <c r="N75764" s="120"/>
      <c r="U75764" s="121"/>
      <c r="V75764" s="122"/>
      <c r="W75764" s="123"/>
      <c r="AC75764" s="123"/>
    </row>
    <row r="75765" spans="5:29" s="2" customFormat="1">
      <c r="E75765" s="120"/>
      <c r="M75765" s="120"/>
      <c r="N75765" s="120"/>
      <c r="U75765" s="121"/>
      <c r="V75765" s="122"/>
      <c r="W75765" s="123"/>
      <c r="AC75765" s="123"/>
    </row>
    <row r="75766" spans="5:29" s="2" customFormat="1">
      <c r="E75766" s="120"/>
      <c r="M75766" s="120"/>
      <c r="N75766" s="120"/>
      <c r="U75766" s="121"/>
      <c r="V75766" s="122"/>
      <c r="W75766" s="123"/>
      <c r="AC75766" s="123"/>
    </row>
    <row r="75767" spans="5:29" s="2" customFormat="1">
      <c r="E75767" s="120"/>
      <c r="M75767" s="120"/>
      <c r="N75767" s="120"/>
      <c r="U75767" s="121"/>
      <c r="V75767" s="122"/>
      <c r="W75767" s="123"/>
      <c r="AC75767" s="123"/>
    </row>
    <row r="75768" spans="5:29" s="2" customFormat="1">
      <c r="E75768" s="120"/>
      <c r="M75768" s="120"/>
      <c r="N75768" s="120"/>
      <c r="U75768" s="121"/>
      <c r="V75768" s="122"/>
      <c r="W75768" s="123"/>
      <c r="AC75768" s="123"/>
    </row>
    <row r="75769" spans="5:29" s="2" customFormat="1">
      <c r="E75769" s="120"/>
      <c r="M75769" s="120"/>
      <c r="N75769" s="120"/>
      <c r="U75769" s="121"/>
      <c r="V75769" s="122"/>
      <c r="W75769" s="123"/>
      <c r="AC75769" s="123"/>
    </row>
    <row r="75770" spans="5:29" s="2" customFormat="1">
      <c r="E75770" s="120"/>
      <c r="M75770" s="120"/>
      <c r="N75770" s="120"/>
      <c r="U75770" s="121"/>
      <c r="V75770" s="122"/>
      <c r="W75770" s="123"/>
      <c r="AC75770" s="123"/>
    </row>
    <row r="75771" spans="5:29" s="2" customFormat="1">
      <c r="E75771" s="120"/>
      <c r="M75771" s="120"/>
      <c r="N75771" s="120"/>
      <c r="U75771" s="121"/>
      <c r="V75771" s="122"/>
      <c r="W75771" s="123"/>
      <c r="AC75771" s="123"/>
    </row>
    <row r="75772" spans="5:29" s="2" customFormat="1">
      <c r="E75772" s="120"/>
      <c r="M75772" s="120"/>
      <c r="N75772" s="120"/>
      <c r="U75772" s="121"/>
      <c r="V75772" s="122"/>
      <c r="W75772" s="123"/>
      <c r="AC75772" s="123"/>
    </row>
    <row r="75773" spans="5:29" s="2" customFormat="1">
      <c r="E75773" s="120"/>
      <c r="M75773" s="120"/>
      <c r="N75773" s="120"/>
      <c r="U75773" s="121"/>
      <c r="V75773" s="122"/>
      <c r="W75773" s="123"/>
      <c r="AC75773" s="123"/>
    </row>
    <row r="75774" spans="5:29" s="2" customFormat="1">
      <c r="E75774" s="120"/>
      <c r="M75774" s="120"/>
      <c r="N75774" s="120"/>
      <c r="U75774" s="121"/>
      <c r="V75774" s="122"/>
      <c r="W75774" s="123"/>
      <c r="AC75774" s="123"/>
    </row>
    <row r="75775" spans="5:29" s="2" customFormat="1">
      <c r="E75775" s="120"/>
      <c r="M75775" s="120"/>
      <c r="N75775" s="120"/>
      <c r="U75775" s="121"/>
      <c r="V75775" s="122"/>
      <c r="W75775" s="123"/>
      <c r="AC75775" s="123"/>
    </row>
    <row r="75776" spans="5:29" s="2" customFormat="1">
      <c r="E75776" s="120"/>
      <c r="M75776" s="120"/>
      <c r="N75776" s="120"/>
      <c r="U75776" s="121"/>
      <c r="V75776" s="122"/>
      <c r="W75776" s="123"/>
      <c r="AC75776" s="123"/>
    </row>
    <row r="75777" spans="5:29" s="2" customFormat="1">
      <c r="E75777" s="120"/>
      <c r="M75777" s="120"/>
      <c r="N75777" s="120"/>
      <c r="U75777" s="121"/>
      <c r="V75777" s="122"/>
      <c r="W75777" s="123"/>
      <c r="AC75777" s="123"/>
    </row>
    <row r="75778" spans="5:29" s="2" customFormat="1">
      <c r="E75778" s="120"/>
      <c r="M75778" s="120"/>
      <c r="N75778" s="120"/>
      <c r="U75778" s="121"/>
      <c r="V75778" s="122"/>
      <c r="W75778" s="123"/>
      <c r="AC75778" s="123"/>
    </row>
    <row r="75779" spans="5:29" s="2" customFormat="1">
      <c r="E75779" s="120"/>
      <c r="M75779" s="120"/>
      <c r="N75779" s="120"/>
      <c r="U75779" s="121"/>
      <c r="V75779" s="122"/>
      <c r="W75779" s="123"/>
      <c r="AC75779" s="123"/>
    </row>
    <row r="75780" spans="5:29" s="2" customFormat="1">
      <c r="E75780" s="120"/>
      <c r="M75780" s="120"/>
      <c r="N75780" s="120"/>
      <c r="U75780" s="121"/>
      <c r="V75780" s="122"/>
      <c r="W75780" s="123"/>
      <c r="AC75780" s="123"/>
    </row>
    <row r="75781" spans="5:29" s="2" customFormat="1">
      <c r="E75781" s="120"/>
      <c r="M75781" s="120"/>
      <c r="N75781" s="120"/>
      <c r="U75781" s="121"/>
      <c r="V75781" s="122"/>
      <c r="W75781" s="123"/>
      <c r="AC75781" s="123"/>
    </row>
    <row r="75782" spans="5:29" s="2" customFormat="1">
      <c r="E75782" s="120"/>
      <c r="M75782" s="120"/>
      <c r="N75782" s="120"/>
      <c r="U75782" s="121"/>
      <c r="V75782" s="122"/>
      <c r="W75782" s="123"/>
      <c r="AC75782" s="123"/>
    </row>
    <row r="75783" spans="5:29" s="2" customFormat="1">
      <c r="E75783" s="120"/>
      <c r="M75783" s="120"/>
      <c r="N75783" s="120"/>
      <c r="U75783" s="121"/>
      <c r="V75783" s="122"/>
      <c r="W75783" s="123"/>
      <c r="AC75783" s="123"/>
    </row>
    <row r="75784" spans="5:29" s="2" customFormat="1">
      <c r="E75784" s="120"/>
      <c r="M75784" s="120"/>
      <c r="N75784" s="120"/>
      <c r="U75784" s="121"/>
      <c r="V75784" s="122"/>
      <c r="W75784" s="123"/>
      <c r="AC75784" s="123"/>
    </row>
    <row r="75785" spans="5:29" s="2" customFormat="1">
      <c r="E75785" s="120"/>
      <c r="M75785" s="120"/>
      <c r="N75785" s="120"/>
      <c r="U75785" s="121"/>
      <c r="V75785" s="122"/>
      <c r="W75785" s="123"/>
      <c r="AC75785" s="123"/>
    </row>
    <row r="75786" spans="5:29" s="2" customFormat="1">
      <c r="E75786" s="120"/>
      <c r="M75786" s="120"/>
      <c r="N75786" s="120"/>
      <c r="U75786" s="121"/>
      <c r="V75786" s="122"/>
      <c r="W75786" s="123"/>
      <c r="AC75786" s="123"/>
    </row>
    <row r="75787" spans="5:29" s="2" customFormat="1">
      <c r="E75787" s="120"/>
      <c r="M75787" s="120"/>
      <c r="N75787" s="120"/>
      <c r="U75787" s="121"/>
      <c r="V75787" s="122"/>
      <c r="W75787" s="123"/>
      <c r="AC75787" s="123"/>
    </row>
    <row r="75788" spans="5:29" s="2" customFormat="1">
      <c r="E75788" s="120"/>
      <c r="M75788" s="120"/>
      <c r="N75788" s="120"/>
      <c r="U75788" s="121"/>
      <c r="V75788" s="122"/>
      <c r="W75788" s="123"/>
      <c r="AC75788" s="123"/>
    </row>
    <row r="75789" spans="5:29" s="2" customFormat="1">
      <c r="E75789" s="120"/>
      <c r="M75789" s="120"/>
      <c r="N75789" s="120"/>
      <c r="U75789" s="121"/>
      <c r="V75789" s="122"/>
      <c r="W75789" s="123"/>
      <c r="AC75789" s="123"/>
    </row>
    <row r="75790" spans="5:29" s="2" customFormat="1">
      <c r="E75790" s="120"/>
      <c r="M75790" s="120"/>
      <c r="N75790" s="120"/>
      <c r="U75790" s="121"/>
      <c r="V75790" s="122"/>
      <c r="W75790" s="123"/>
      <c r="AC75790" s="123"/>
    </row>
    <row r="75791" spans="5:29" s="2" customFormat="1">
      <c r="E75791" s="120"/>
      <c r="M75791" s="120"/>
      <c r="N75791" s="120"/>
      <c r="U75791" s="121"/>
      <c r="V75791" s="122"/>
      <c r="W75791" s="123"/>
      <c r="AC75791" s="123"/>
    </row>
    <row r="75792" spans="5:29" s="2" customFormat="1">
      <c r="E75792" s="120"/>
      <c r="M75792" s="120"/>
      <c r="N75792" s="120"/>
      <c r="U75792" s="121"/>
      <c r="V75792" s="122"/>
      <c r="W75792" s="123"/>
      <c r="AC75792" s="123"/>
    </row>
    <row r="75793" spans="5:29" s="2" customFormat="1">
      <c r="E75793" s="120"/>
      <c r="M75793" s="120"/>
      <c r="N75793" s="120"/>
      <c r="U75793" s="121"/>
      <c r="V75793" s="122"/>
      <c r="W75793" s="123"/>
      <c r="AC75793" s="123"/>
    </row>
    <row r="75794" spans="5:29" s="2" customFormat="1">
      <c r="E75794" s="120"/>
      <c r="M75794" s="120"/>
      <c r="N75794" s="120"/>
      <c r="U75794" s="121"/>
      <c r="V75794" s="122"/>
      <c r="W75794" s="123"/>
      <c r="AC75794" s="123"/>
    </row>
    <row r="75795" spans="5:29" s="2" customFormat="1">
      <c r="E75795" s="120"/>
      <c r="M75795" s="120"/>
      <c r="N75795" s="120"/>
      <c r="U75795" s="121"/>
      <c r="V75795" s="122"/>
      <c r="W75795" s="123"/>
      <c r="AC75795" s="123"/>
    </row>
    <row r="75796" spans="5:29" s="2" customFormat="1">
      <c r="E75796" s="120"/>
      <c r="M75796" s="120"/>
      <c r="N75796" s="120"/>
      <c r="U75796" s="121"/>
      <c r="V75796" s="122"/>
      <c r="W75796" s="123"/>
      <c r="AC75796" s="123"/>
    </row>
    <row r="75797" spans="5:29" s="2" customFormat="1">
      <c r="E75797" s="120"/>
      <c r="M75797" s="120"/>
      <c r="N75797" s="120"/>
      <c r="U75797" s="121"/>
      <c r="V75797" s="122"/>
      <c r="W75797" s="123"/>
      <c r="AC75797" s="123"/>
    </row>
    <row r="75798" spans="5:29" s="2" customFormat="1">
      <c r="E75798" s="120"/>
      <c r="M75798" s="120"/>
      <c r="N75798" s="120"/>
      <c r="U75798" s="121"/>
      <c r="V75798" s="122"/>
      <c r="W75798" s="123"/>
      <c r="AC75798" s="123"/>
    </row>
    <row r="75799" spans="5:29" s="2" customFormat="1">
      <c r="E75799" s="120"/>
      <c r="M75799" s="120"/>
      <c r="N75799" s="120"/>
      <c r="U75799" s="121"/>
      <c r="V75799" s="122"/>
      <c r="W75799" s="123"/>
      <c r="AC75799" s="123"/>
    </row>
    <row r="75800" spans="5:29" s="2" customFormat="1">
      <c r="E75800" s="120"/>
      <c r="M75800" s="120"/>
      <c r="N75800" s="120"/>
      <c r="U75800" s="121"/>
      <c r="V75800" s="122"/>
      <c r="W75800" s="123"/>
      <c r="AC75800" s="123"/>
    </row>
    <row r="75801" spans="5:29" s="2" customFormat="1">
      <c r="E75801" s="120"/>
      <c r="M75801" s="120"/>
      <c r="N75801" s="120"/>
      <c r="U75801" s="121"/>
      <c r="V75801" s="122"/>
      <c r="W75801" s="123"/>
      <c r="AC75801" s="123"/>
    </row>
    <row r="75802" spans="5:29" s="2" customFormat="1">
      <c r="E75802" s="120"/>
      <c r="M75802" s="120"/>
      <c r="N75802" s="120"/>
      <c r="U75802" s="121"/>
      <c r="V75802" s="122"/>
      <c r="W75802" s="123"/>
      <c r="AC75802" s="123"/>
    </row>
    <row r="75803" spans="5:29" s="2" customFormat="1">
      <c r="E75803" s="120"/>
      <c r="M75803" s="120"/>
      <c r="N75803" s="120"/>
      <c r="U75803" s="121"/>
      <c r="V75803" s="122"/>
      <c r="W75803" s="123"/>
      <c r="AC75803" s="123"/>
    </row>
    <row r="75804" spans="5:29" s="2" customFormat="1">
      <c r="E75804" s="120"/>
      <c r="M75804" s="120"/>
      <c r="N75804" s="120"/>
      <c r="U75804" s="121"/>
      <c r="V75804" s="122"/>
      <c r="W75804" s="123"/>
      <c r="AC75804" s="123"/>
    </row>
    <row r="75805" spans="5:29" s="2" customFormat="1">
      <c r="E75805" s="120"/>
      <c r="M75805" s="120"/>
      <c r="N75805" s="120"/>
      <c r="U75805" s="121"/>
      <c r="V75805" s="122"/>
      <c r="W75805" s="123"/>
      <c r="AC75805" s="123"/>
    </row>
    <row r="75806" spans="5:29" s="2" customFormat="1">
      <c r="E75806" s="120"/>
      <c r="M75806" s="120"/>
      <c r="N75806" s="120"/>
      <c r="U75806" s="121"/>
      <c r="V75806" s="122"/>
      <c r="W75806" s="123"/>
      <c r="AC75806" s="123"/>
    </row>
    <row r="75807" spans="5:29" s="2" customFormat="1">
      <c r="E75807" s="120"/>
      <c r="M75807" s="120"/>
      <c r="N75807" s="120"/>
      <c r="U75807" s="121"/>
      <c r="V75807" s="122"/>
      <c r="W75807" s="123"/>
      <c r="AC75807" s="123"/>
    </row>
    <row r="75808" spans="5:29" s="2" customFormat="1">
      <c r="E75808" s="120"/>
      <c r="M75808" s="120"/>
      <c r="N75808" s="120"/>
      <c r="U75808" s="121"/>
      <c r="V75808" s="122"/>
      <c r="W75808" s="123"/>
      <c r="AC75808" s="123"/>
    </row>
    <row r="75809" spans="5:29" s="2" customFormat="1">
      <c r="E75809" s="120"/>
      <c r="M75809" s="120"/>
      <c r="N75809" s="120"/>
      <c r="U75809" s="121"/>
      <c r="V75809" s="122"/>
      <c r="W75809" s="123"/>
      <c r="AC75809" s="123"/>
    </row>
    <row r="75810" spans="5:29" s="2" customFormat="1">
      <c r="E75810" s="120"/>
      <c r="M75810" s="120"/>
      <c r="N75810" s="120"/>
      <c r="U75810" s="121"/>
      <c r="V75810" s="122"/>
      <c r="W75810" s="123"/>
      <c r="AC75810" s="123"/>
    </row>
    <row r="75811" spans="5:29" s="2" customFormat="1">
      <c r="E75811" s="120"/>
      <c r="M75811" s="120"/>
      <c r="N75811" s="120"/>
      <c r="U75811" s="121"/>
      <c r="V75811" s="122"/>
      <c r="W75811" s="123"/>
      <c r="AC75811" s="123"/>
    </row>
    <row r="75812" spans="5:29" s="2" customFormat="1">
      <c r="E75812" s="120"/>
      <c r="M75812" s="120"/>
      <c r="N75812" s="120"/>
      <c r="U75812" s="121"/>
      <c r="V75812" s="122"/>
      <c r="W75812" s="123"/>
      <c r="AC75812" s="123"/>
    </row>
    <row r="75813" spans="5:29" s="2" customFormat="1">
      <c r="E75813" s="120"/>
      <c r="M75813" s="120"/>
      <c r="N75813" s="120"/>
      <c r="U75813" s="121"/>
      <c r="V75813" s="122"/>
      <c r="W75813" s="123"/>
      <c r="AC75813" s="123"/>
    </row>
    <row r="75814" spans="5:29" s="2" customFormat="1">
      <c r="E75814" s="120"/>
      <c r="M75814" s="120"/>
      <c r="N75814" s="120"/>
      <c r="U75814" s="121"/>
      <c r="V75814" s="122"/>
      <c r="W75814" s="123"/>
      <c r="AC75814" s="123"/>
    </row>
    <row r="75815" spans="5:29" s="2" customFormat="1">
      <c r="E75815" s="120"/>
      <c r="M75815" s="120"/>
      <c r="N75815" s="120"/>
      <c r="U75815" s="121"/>
      <c r="V75815" s="122"/>
      <c r="W75815" s="123"/>
      <c r="AC75815" s="123"/>
    </row>
    <row r="75816" spans="5:29" s="2" customFormat="1">
      <c r="E75816" s="120"/>
      <c r="M75816" s="120"/>
      <c r="N75816" s="120"/>
      <c r="U75816" s="121"/>
      <c r="V75816" s="122"/>
      <c r="W75816" s="123"/>
      <c r="AC75816" s="123"/>
    </row>
    <row r="75817" spans="5:29" s="2" customFormat="1">
      <c r="E75817" s="120"/>
      <c r="M75817" s="120"/>
      <c r="N75817" s="120"/>
      <c r="U75817" s="121"/>
      <c r="V75817" s="122"/>
      <c r="W75817" s="123"/>
      <c r="AC75817" s="123"/>
    </row>
    <row r="75818" spans="5:29" s="2" customFormat="1">
      <c r="E75818" s="120"/>
      <c r="M75818" s="120"/>
      <c r="N75818" s="120"/>
      <c r="U75818" s="121"/>
      <c r="V75818" s="122"/>
      <c r="W75818" s="123"/>
      <c r="AC75818" s="123"/>
    </row>
    <row r="75819" spans="5:29" s="2" customFormat="1">
      <c r="E75819" s="120"/>
      <c r="M75819" s="120"/>
      <c r="N75819" s="120"/>
      <c r="U75819" s="121"/>
      <c r="V75819" s="122"/>
      <c r="W75819" s="123"/>
      <c r="AC75819" s="123"/>
    </row>
    <row r="75820" spans="5:29" s="2" customFormat="1">
      <c r="E75820" s="120"/>
      <c r="M75820" s="120"/>
      <c r="N75820" s="120"/>
      <c r="U75820" s="121"/>
      <c r="V75820" s="122"/>
      <c r="W75820" s="123"/>
      <c r="AC75820" s="123"/>
    </row>
    <row r="75821" spans="5:29" s="2" customFormat="1">
      <c r="E75821" s="120"/>
      <c r="M75821" s="120"/>
      <c r="N75821" s="120"/>
      <c r="U75821" s="121"/>
      <c r="V75821" s="122"/>
      <c r="W75821" s="123"/>
      <c r="AC75821" s="123"/>
    </row>
    <row r="75822" spans="5:29" s="2" customFormat="1">
      <c r="E75822" s="120"/>
      <c r="M75822" s="120"/>
      <c r="N75822" s="120"/>
      <c r="U75822" s="121"/>
      <c r="V75822" s="122"/>
      <c r="W75822" s="123"/>
      <c r="AC75822" s="123"/>
    </row>
    <row r="75823" spans="5:29" s="2" customFormat="1">
      <c r="E75823" s="120"/>
      <c r="M75823" s="120"/>
      <c r="N75823" s="120"/>
      <c r="U75823" s="121"/>
      <c r="V75823" s="122"/>
      <c r="W75823" s="123"/>
      <c r="AC75823" s="123"/>
    </row>
    <row r="75824" spans="5:29" s="2" customFormat="1">
      <c r="E75824" s="120"/>
      <c r="M75824" s="120"/>
      <c r="N75824" s="120"/>
      <c r="U75824" s="121"/>
      <c r="V75824" s="122"/>
      <c r="W75824" s="123"/>
      <c r="AC75824" s="123"/>
    </row>
    <row r="75825" spans="5:29" s="2" customFormat="1">
      <c r="E75825" s="120"/>
      <c r="M75825" s="120"/>
      <c r="N75825" s="120"/>
      <c r="U75825" s="121"/>
      <c r="V75825" s="122"/>
      <c r="W75825" s="123"/>
      <c r="AC75825" s="123"/>
    </row>
    <row r="75826" spans="5:29" s="2" customFormat="1">
      <c r="E75826" s="120"/>
      <c r="M75826" s="120"/>
      <c r="N75826" s="120"/>
      <c r="U75826" s="121"/>
      <c r="V75826" s="122"/>
      <c r="W75826" s="123"/>
      <c r="AC75826" s="123"/>
    </row>
    <row r="75827" spans="5:29" s="2" customFormat="1">
      <c r="E75827" s="120"/>
      <c r="M75827" s="120"/>
      <c r="N75827" s="120"/>
      <c r="U75827" s="121"/>
      <c r="V75827" s="122"/>
      <c r="W75827" s="123"/>
      <c r="AC75827" s="123"/>
    </row>
    <row r="75828" spans="5:29" s="2" customFormat="1">
      <c r="E75828" s="120"/>
      <c r="M75828" s="120"/>
      <c r="N75828" s="120"/>
      <c r="U75828" s="121"/>
      <c r="V75828" s="122"/>
      <c r="W75828" s="123"/>
      <c r="AC75828" s="123"/>
    </row>
    <row r="75829" spans="5:29" s="2" customFormat="1">
      <c r="E75829" s="120"/>
      <c r="M75829" s="120"/>
      <c r="N75829" s="120"/>
      <c r="U75829" s="121"/>
      <c r="V75829" s="122"/>
      <c r="W75829" s="123"/>
      <c r="AC75829" s="123"/>
    </row>
    <row r="75830" spans="5:29" s="2" customFormat="1">
      <c r="E75830" s="120"/>
      <c r="M75830" s="120"/>
      <c r="N75830" s="120"/>
      <c r="U75830" s="121"/>
      <c r="V75830" s="122"/>
      <c r="W75830" s="123"/>
      <c r="AC75830" s="123"/>
    </row>
    <row r="75831" spans="5:29" s="2" customFormat="1">
      <c r="E75831" s="120"/>
      <c r="M75831" s="120"/>
      <c r="N75831" s="120"/>
      <c r="U75831" s="121"/>
      <c r="V75831" s="122"/>
      <c r="W75831" s="123"/>
      <c r="AC75831" s="123"/>
    </row>
    <row r="75832" spans="5:29" s="2" customFormat="1">
      <c r="E75832" s="120"/>
      <c r="M75832" s="120"/>
      <c r="N75832" s="120"/>
      <c r="U75832" s="121"/>
      <c r="V75832" s="122"/>
      <c r="W75832" s="123"/>
      <c r="AC75832" s="123"/>
    </row>
    <row r="75833" spans="5:29" s="2" customFormat="1">
      <c r="E75833" s="120"/>
      <c r="M75833" s="120"/>
      <c r="N75833" s="120"/>
      <c r="U75833" s="121"/>
      <c r="V75833" s="122"/>
      <c r="W75833" s="123"/>
      <c r="AC75833" s="123"/>
    </row>
    <row r="75834" spans="5:29" s="2" customFormat="1">
      <c r="E75834" s="120"/>
      <c r="M75834" s="120"/>
      <c r="N75834" s="120"/>
      <c r="U75834" s="121"/>
      <c r="V75834" s="122"/>
      <c r="W75834" s="123"/>
      <c r="AC75834" s="123"/>
    </row>
    <row r="75835" spans="5:29" s="2" customFormat="1">
      <c r="E75835" s="120"/>
      <c r="M75835" s="120"/>
      <c r="N75835" s="120"/>
      <c r="U75835" s="121"/>
      <c r="V75835" s="122"/>
      <c r="W75835" s="123"/>
      <c r="AC75835" s="123"/>
    </row>
    <row r="75836" spans="5:29" s="2" customFormat="1">
      <c r="E75836" s="120"/>
      <c r="M75836" s="120"/>
      <c r="N75836" s="120"/>
      <c r="U75836" s="121"/>
      <c r="V75836" s="122"/>
      <c r="W75836" s="123"/>
      <c r="AC75836" s="123"/>
    </row>
    <row r="75837" spans="5:29" s="2" customFormat="1">
      <c r="E75837" s="120"/>
      <c r="M75837" s="120"/>
      <c r="N75837" s="120"/>
      <c r="U75837" s="121"/>
      <c r="V75837" s="122"/>
      <c r="W75837" s="123"/>
      <c r="AC75837" s="123"/>
    </row>
    <row r="75838" spans="5:29" s="2" customFormat="1">
      <c r="E75838" s="120"/>
      <c r="M75838" s="120"/>
      <c r="N75838" s="120"/>
      <c r="U75838" s="121"/>
      <c r="V75838" s="122"/>
      <c r="W75838" s="123"/>
      <c r="AC75838" s="123"/>
    </row>
    <row r="75839" spans="5:29" s="2" customFormat="1">
      <c r="E75839" s="120"/>
      <c r="M75839" s="120"/>
      <c r="N75839" s="120"/>
      <c r="U75839" s="121"/>
      <c r="V75839" s="122"/>
      <c r="W75839" s="123"/>
      <c r="AC75839" s="123"/>
    </row>
    <row r="75840" spans="5:29" s="2" customFormat="1">
      <c r="E75840" s="120"/>
      <c r="M75840" s="120"/>
      <c r="N75840" s="120"/>
      <c r="U75840" s="121"/>
      <c r="V75840" s="122"/>
      <c r="W75840" s="123"/>
      <c r="AC75840" s="123"/>
    </row>
    <row r="75841" spans="5:29" s="2" customFormat="1">
      <c r="E75841" s="120"/>
      <c r="M75841" s="120"/>
      <c r="N75841" s="120"/>
      <c r="U75841" s="121"/>
      <c r="V75841" s="122"/>
      <c r="W75841" s="123"/>
      <c r="AC75841" s="123"/>
    </row>
    <row r="75842" spans="5:29" s="2" customFormat="1">
      <c r="E75842" s="120"/>
      <c r="M75842" s="120"/>
      <c r="N75842" s="120"/>
      <c r="U75842" s="121"/>
      <c r="V75842" s="122"/>
      <c r="W75842" s="123"/>
      <c r="AC75842" s="123"/>
    </row>
    <row r="75843" spans="5:29" s="2" customFormat="1">
      <c r="E75843" s="120"/>
      <c r="M75843" s="120"/>
      <c r="N75843" s="120"/>
      <c r="U75843" s="121"/>
      <c r="V75843" s="122"/>
      <c r="W75843" s="123"/>
      <c r="AC75843" s="123"/>
    </row>
    <row r="75844" spans="5:29" s="2" customFormat="1">
      <c r="E75844" s="120"/>
      <c r="M75844" s="120"/>
      <c r="N75844" s="120"/>
      <c r="U75844" s="121"/>
      <c r="V75844" s="122"/>
      <c r="W75844" s="123"/>
      <c r="AC75844" s="123"/>
    </row>
    <row r="75845" spans="5:29" s="2" customFormat="1">
      <c r="E75845" s="120"/>
      <c r="M75845" s="120"/>
      <c r="N75845" s="120"/>
      <c r="U75845" s="121"/>
      <c r="V75845" s="122"/>
      <c r="W75845" s="123"/>
      <c r="AC75845" s="123"/>
    </row>
    <row r="75846" spans="5:29" s="2" customFormat="1">
      <c r="E75846" s="120"/>
      <c r="M75846" s="120"/>
      <c r="N75846" s="120"/>
      <c r="U75846" s="121"/>
      <c r="V75846" s="122"/>
      <c r="W75846" s="123"/>
      <c r="AC75846" s="123"/>
    </row>
    <row r="75847" spans="5:29" s="2" customFormat="1">
      <c r="E75847" s="120"/>
      <c r="M75847" s="120"/>
      <c r="N75847" s="120"/>
      <c r="U75847" s="121"/>
      <c r="V75847" s="122"/>
      <c r="W75847" s="123"/>
      <c r="AC75847" s="123"/>
    </row>
    <row r="75848" spans="5:29" s="2" customFormat="1">
      <c r="E75848" s="120"/>
      <c r="M75848" s="120"/>
      <c r="N75848" s="120"/>
      <c r="U75848" s="121"/>
      <c r="V75848" s="122"/>
      <c r="W75848" s="123"/>
      <c r="AC75848" s="123"/>
    </row>
    <row r="75849" spans="5:29" s="2" customFormat="1">
      <c r="E75849" s="120"/>
      <c r="M75849" s="120"/>
      <c r="N75849" s="120"/>
      <c r="U75849" s="121"/>
      <c r="V75849" s="122"/>
      <c r="W75849" s="123"/>
      <c r="AC75849" s="123"/>
    </row>
    <row r="75850" spans="5:29" s="2" customFormat="1">
      <c r="E75850" s="120"/>
      <c r="M75850" s="120"/>
      <c r="N75850" s="120"/>
      <c r="U75850" s="121"/>
      <c r="V75850" s="122"/>
      <c r="W75850" s="123"/>
      <c r="AC75850" s="123"/>
    </row>
    <row r="75851" spans="5:29" s="2" customFormat="1">
      <c r="E75851" s="120"/>
      <c r="M75851" s="120"/>
      <c r="N75851" s="120"/>
      <c r="U75851" s="121"/>
      <c r="V75851" s="122"/>
      <c r="W75851" s="123"/>
      <c r="AC75851" s="123"/>
    </row>
    <row r="75852" spans="5:29" s="2" customFormat="1">
      <c r="E75852" s="120"/>
      <c r="M75852" s="120"/>
      <c r="N75852" s="120"/>
      <c r="U75852" s="121"/>
      <c r="V75852" s="122"/>
      <c r="W75852" s="123"/>
      <c r="AC75852" s="123"/>
    </row>
    <row r="75853" spans="5:29" s="2" customFormat="1">
      <c r="E75853" s="120"/>
      <c r="M75853" s="120"/>
      <c r="N75853" s="120"/>
      <c r="U75853" s="121"/>
      <c r="V75853" s="122"/>
      <c r="W75853" s="123"/>
      <c r="AC75853" s="123"/>
    </row>
    <row r="75854" spans="5:29" s="2" customFormat="1">
      <c r="E75854" s="120"/>
      <c r="M75854" s="120"/>
      <c r="N75854" s="120"/>
      <c r="U75854" s="121"/>
      <c r="V75854" s="122"/>
      <c r="W75854" s="123"/>
      <c r="AC75854" s="123"/>
    </row>
    <row r="75855" spans="5:29" s="2" customFormat="1">
      <c r="E75855" s="120"/>
      <c r="M75855" s="120"/>
      <c r="N75855" s="120"/>
      <c r="U75855" s="121"/>
      <c r="V75855" s="122"/>
      <c r="W75855" s="123"/>
      <c r="AC75855" s="123"/>
    </row>
    <row r="75856" spans="5:29" s="2" customFormat="1">
      <c r="E75856" s="120"/>
      <c r="M75856" s="120"/>
      <c r="N75856" s="120"/>
      <c r="U75856" s="121"/>
      <c r="V75856" s="122"/>
      <c r="W75856" s="123"/>
      <c r="AC75856" s="123"/>
    </row>
    <row r="75857" spans="5:29" s="2" customFormat="1">
      <c r="E75857" s="120"/>
      <c r="M75857" s="120"/>
      <c r="N75857" s="120"/>
      <c r="U75857" s="121"/>
      <c r="V75857" s="122"/>
      <c r="W75857" s="123"/>
      <c r="AC75857" s="123"/>
    </row>
    <row r="75858" spans="5:29" s="2" customFormat="1">
      <c r="E75858" s="120"/>
      <c r="M75858" s="120"/>
      <c r="N75858" s="120"/>
      <c r="U75858" s="121"/>
      <c r="V75858" s="122"/>
      <c r="W75858" s="123"/>
      <c r="AC75858" s="123"/>
    </row>
    <row r="75859" spans="5:29" s="2" customFormat="1">
      <c r="E75859" s="120"/>
      <c r="M75859" s="120"/>
      <c r="N75859" s="120"/>
      <c r="U75859" s="121"/>
      <c r="V75859" s="122"/>
      <c r="W75859" s="123"/>
      <c r="AC75859" s="123"/>
    </row>
    <row r="75860" spans="5:29" s="2" customFormat="1">
      <c r="E75860" s="120"/>
      <c r="M75860" s="120"/>
      <c r="N75860" s="120"/>
      <c r="U75860" s="121"/>
      <c r="V75860" s="122"/>
      <c r="W75860" s="123"/>
      <c r="AC75860" s="123"/>
    </row>
    <row r="75861" spans="5:29" s="2" customFormat="1">
      <c r="E75861" s="120"/>
      <c r="M75861" s="120"/>
      <c r="N75861" s="120"/>
      <c r="U75861" s="121"/>
      <c r="V75861" s="122"/>
      <c r="W75861" s="123"/>
      <c r="AC75861" s="123"/>
    </row>
    <row r="75862" spans="5:29" s="2" customFormat="1">
      <c r="E75862" s="120"/>
      <c r="M75862" s="120"/>
      <c r="N75862" s="120"/>
      <c r="U75862" s="121"/>
      <c r="V75862" s="122"/>
      <c r="W75862" s="123"/>
      <c r="AC75862" s="123"/>
    </row>
    <row r="75863" spans="5:29" s="2" customFormat="1">
      <c r="E75863" s="120"/>
      <c r="M75863" s="120"/>
      <c r="N75863" s="120"/>
      <c r="U75863" s="121"/>
      <c r="V75863" s="122"/>
      <c r="W75863" s="123"/>
      <c r="AC75863" s="123"/>
    </row>
    <row r="75864" spans="5:29" s="2" customFormat="1">
      <c r="E75864" s="120"/>
      <c r="M75864" s="120"/>
      <c r="N75864" s="120"/>
      <c r="U75864" s="121"/>
      <c r="V75864" s="122"/>
      <c r="W75864" s="123"/>
      <c r="AC75864" s="123"/>
    </row>
    <row r="75865" spans="5:29" s="2" customFormat="1">
      <c r="E75865" s="120"/>
      <c r="M75865" s="120"/>
      <c r="N75865" s="120"/>
      <c r="U75865" s="121"/>
      <c r="V75865" s="122"/>
      <c r="W75865" s="123"/>
      <c r="AC75865" s="123"/>
    </row>
    <row r="75866" spans="5:29" s="2" customFormat="1">
      <c r="E75866" s="120"/>
      <c r="M75866" s="120"/>
      <c r="N75866" s="120"/>
      <c r="U75866" s="121"/>
      <c r="V75866" s="122"/>
      <c r="W75866" s="123"/>
      <c r="AC75866" s="123"/>
    </row>
    <row r="75867" spans="5:29" s="2" customFormat="1">
      <c r="E75867" s="120"/>
      <c r="M75867" s="120"/>
      <c r="N75867" s="120"/>
      <c r="U75867" s="121"/>
      <c r="V75867" s="122"/>
      <c r="W75867" s="123"/>
      <c r="AC75867" s="123"/>
    </row>
    <row r="75868" spans="5:29" s="2" customFormat="1">
      <c r="E75868" s="120"/>
      <c r="M75868" s="120"/>
      <c r="N75868" s="120"/>
      <c r="U75868" s="121"/>
      <c r="V75868" s="122"/>
      <c r="W75868" s="123"/>
      <c r="AC75868" s="123"/>
    </row>
    <row r="75869" spans="5:29" s="2" customFormat="1">
      <c r="E75869" s="120"/>
      <c r="M75869" s="120"/>
      <c r="N75869" s="120"/>
      <c r="U75869" s="121"/>
      <c r="V75869" s="122"/>
      <c r="W75869" s="123"/>
      <c r="AC75869" s="123"/>
    </row>
    <row r="75870" spans="5:29" s="2" customFormat="1">
      <c r="E75870" s="120"/>
      <c r="M75870" s="120"/>
      <c r="N75870" s="120"/>
      <c r="U75870" s="121"/>
      <c r="V75870" s="122"/>
      <c r="W75870" s="123"/>
      <c r="AC75870" s="123"/>
    </row>
    <row r="75871" spans="5:29" s="2" customFormat="1">
      <c r="E75871" s="120"/>
      <c r="M75871" s="120"/>
      <c r="N75871" s="120"/>
      <c r="U75871" s="121"/>
      <c r="V75871" s="122"/>
      <c r="W75871" s="123"/>
      <c r="AC75871" s="123"/>
    </row>
    <row r="75872" spans="5:29" s="2" customFormat="1">
      <c r="E75872" s="120"/>
      <c r="M75872" s="120"/>
      <c r="N75872" s="120"/>
      <c r="U75872" s="121"/>
      <c r="V75872" s="122"/>
      <c r="W75872" s="123"/>
      <c r="AC75872" s="123"/>
    </row>
    <row r="75873" spans="5:29" s="2" customFormat="1">
      <c r="E75873" s="120"/>
      <c r="M75873" s="120"/>
      <c r="N75873" s="120"/>
      <c r="U75873" s="121"/>
      <c r="V75873" s="122"/>
      <c r="W75873" s="123"/>
      <c r="AC75873" s="123"/>
    </row>
    <row r="75874" spans="5:29" s="2" customFormat="1">
      <c r="E75874" s="120"/>
      <c r="M75874" s="120"/>
      <c r="N75874" s="120"/>
      <c r="U75874" s="121"/>
      <c r="V75874" s="122"/>
      <c r="W75874" s="123"/>
      <c r="AC75874" s="123"/>
    </row>
    <row r="75875" spans="5:29" s="2" customFormat="1">
      <c r="E75875" s="120"/>
      <c r="M75875" s="120"/>
      <c r="N75875" s="120"/>
      <c r="U75875" s="121"/>
      <c r="V75875" s="122"/>
      <c r="W75875" s="123"/>
      <c r="AC75875" s="123"/>
    </row>
    <row r="75876" spans="5:29" s="2" customFormat="1">
      <c r="E75876" s="120"/>
      <c r="M75876" s="120"/>
      <c r="N75876" s="120"/>
      <c r="U75876" s="121"/>
      <c r="V75876" s="122"/>
      <c r="W75876" s="123"/>
      <c r="AC75876" s="123"/>
    </row>
    <row r="75877" spans="5:29" s="2" customFormat="1">
      <c r="E75877" s="120"/>
      <c r="M75877" s="120"/>
      <c r="N75877" s="120"/>
      <c r="U75877" s="121"/>
      <c r="V75877" s="122"/>
      <c r="W75877" s="123"/>
      <c r="AC75877" s="123"/>
    </row>
    <row r="75878" spans="5:29" s="2" customFormat="1">
      <c r="E75878" s="120"/>
      <c r="M75878" s="120"/>
      <c r="N75878" s="120"/>
      <c r="U75878" s="121"/>
      <c r="V75878" s="122"/>
      <c r="W75878" s="123"/>
      <c r="AC75878" s="123"/>
    </row>
    <row r="75879" spans="5:29" s="2" customFormat="1">
      <c r="E75879" s="120"/>
      <c r="M75879" s="120"/>
      <c r="N75879" s="120"/>
      <c r="U75879" s="121"/>
      <c r="V75879" s="122"/>
      <c r="W75879" s="123"/>
      <c r="AC75879" s="123"/>
    </row>
    <row r="75880" spans="5:29" s="2" customFormat="1">
      <c r="E75880" s="120"/>
      <c r="M75880" s="120"/>
      <c r="N75880" s="120"/>
      <c r="U75880" s="121"/>
      <c r="V75880" s="122"/>
      <c r="W75880" s="123"/>
      <c r="AC75880" s="123"/>
    </row>
    <row r="75881" spans="5:29" s="2" customFormat="1">
      <c r="E75881" s="120"/>
      <c r="M75881" s="120"/>
      <c r="N75881" s="120"/>
      <c r="U75881" s="121"/>
      <c r="V75881" s="122"/>
      <c r="W75881" s="123"/>
      <c r="AC75881" s="123"/>
    </row>
    <row r="75882" spans="5:29" s="2" customFormat="1">
      <c r="E75882" s="120"/>
      <c r="M75882" s="120"/>
      <c r="N75882" s="120"/>
      <c r="U75882" s="121"/>
      <c r="V75882" s="122"/>
      <c r="W75882" s="123"/>
      <c r="AC75882" s="123"/>
    </row>
    <row r="75883" spans="5:29" s="2" customFormat="1">
      <c r="E75883" s="120"/>
      <c r="M75883" s="120"/>
      <c r="N75883" s="120"/>
      <c r="U75883" s="121"/>
      <c r="V75883" s="122"/>
      <c r="W75883" s="123"/>
      <c r="AC75883" s="123"/>
    </row>
    <row r="75884" spans="5:29" s="2" customFormat="1">
      <c r="E75884" s="120"/>
      <c r="M75884" s="120"/>
      <c r="N75884" s="120"/>
      <c r="U75884" s="121"/>
      <c r="V75884" s="122"/>
      <c r="W75884" s="123"/>
      <c r="AC75884" s="123"/>
    </row>
    <row r="75885" spans="5:29" s="2" customFormat="1">
      <c r="E75885" s="120"/>
      <c r="M75885" s="120"/>
      <c r="N75885" s="120"/>
      <c r="U75885" s="121"/>
      <c r="V75885" s="122"/>
      <c r="W75885" s="123"/>
      <c r="AC75885" s="123"/>
    </row>
    <row r="75886" spans="5:29" s="2" customFormat="1">
      <c r="E75886" s="120"/>
      <c r="M75886" s="120"/>
      <c r="N75886" s="120"/>
      <c r="U75886" s="121"/>
      <c r="V75886" s="122"/>
      <c r="W75886" s="123"/>
      <c r="AC75886" s="123"/>
    </row>
    <row r="75887" spans="5:29" s="2" customFormat="1">
      <c r="E75887" s="120"/>
      <c r="M75887" s="120"/>
      <c r="N75887" s="120"/>
      <c r="U75887" s="121"/>
      <c r="V75887" s="122"/>
      <c r="W75887" s="123"/>
      <c r="AC75887" s="123"/>
    </row>
    <row r="75888" spans="5:29" s="2" customFormat="1">
      <c r="E75888" s="120"/>
      <c r="M75888" s="120"/>
      <c r="N75888" s="120"/>
      <c r="U75888" s="121"/>
      <c r="V75888" s="122"/>
      <c r="W75888" s="123"/>
      <c r="AC75888" s="123"/>
    </row>
    <row r="75889" spans="5:29" s="2" customFormat="1">
      <c r="E75889" s="120"/>
      <c r="M75889" s="120"/>
      <c r="N75889" s="120"/>
      <c r="U75889" s="121"/>
      <c r="V75889" s="122"/>
      <c r="W75889" s="123"/>
      <c r="AC75889" s="123"/>
    </row>
    <row r="75890" spans="5:29" s="2" customFormat="1">
      <c r="E75890" s="120"/>
      <c r="M75890" s="120"/>
      <c r="N75890" s="120"/>
      <c r="U75890" s="121"/>
      <c r="V75890" s="122"/>
      <c r="W75890" s="123"/>
      <c r="AC75890" s="123"/>
    </row>
    <row r="75891" spans="5:29" s="2" customFormat="1">
      <c r="E75891" s="120"/>
      <c r="M75891" s="120"/>
      <c r="N75891" s="120"/>
      <c r="U75891" s="121"/>
      <c r="V75891" s="122"/>
      <c r="W75891" s="123"/>
      <c r="AC75891" s="123"/>
    </row>
    <row r="75892" spans="5:29" s="2" customFormat="1">
      <c r="E75892" s="120"/>
      <c r="M75892" s="120"/>
      <c r="N75892" s="120"/>
      <c r="U75892" s="121"/>
      <c r="V75892" s="122"/>
      <c r="W75892" s="123"/>
      <c r="AC75892" s="123"/>
    </row>
    <row r="75893" spans="5:29" s="2" customFormat="1">
      <c r="E75893" s="120"/>
      <c r="M75893" s="120"/>
      <c r="N75893" s="120"/>
      <c r="U75893" s="121"/>
      <c r="V75893" s="122"/>
      <c r="W75893" s="123"/>
      <c r="AC75893" s="123"/>
    </row>
    <row r="75894" spans="5:29" s="2" customFormat="1">
      <c r="E75894" s="120"/>
      <c r="M75894" s="120"/>
      <c r="N75894" s="120"/>
      <c r="U75894" s="121"/>
      <c r="V75894" s="122"/>
      <c r="W75894" s="123"/>
      <c r="AC75894" s="123"/>
    </row>
    <row r="75895" spans="5:29" s="2" customFormat="1">
      <c r="E75895" s="120"/>
      <c r="M75895" s="120"/>
      <c r="N75895" s="120"/>
      <c r="U75895" s="121"/>
      <c r="V75895" s="122"/>
      <c r="W75895" s="123"/>
      <c r="AC75895" s="123"/>
    </row>
    <row r="75896" spans="5:29" s="2" customFormat="1">
      <c r="E75896" s="120"/>
      <c r="M75896" s="120"/>
      <c r="N75896" s="120"/>
      <c r="U75896" s="121"/>
      <c r="V75896" s="122"/>
      <c r="W75896" s="123"/>
      <c r="AC75896" s="123"/>
    </row>
    <row r="75897" spans="5:29" s="2" customFormat="1">
      <c r="E75897" s="120"/>
      <c r="M75897" s="120"/>
      <c r="N75897" s="120"/>
      <c r="U75897" s="121"/>
      <c r="V75897" s="122"/>
      <c r="W75897" s="123"/>
      <c r="AC75897" s="123"/>
    </row>
    <row r="75898" spans="5:29" s="2" customFormat="1">
      <c r="E75898" s="120"/>
      <c r="M75898" s="120"/>
      <c r="N75898" s="120"/>
      <c r="U75898" s="121"/>
      <c r="V75898" s="122"/>
      <c r="W75898" s="123"/>
      <c r="AC75898" s="123"/>
    </row>
    <row r="75899" spans="5:29" s="2" customFormat="1">
      <c r="E75899" s="120"/>
      <c r="M75899" s="120"/>
      <c r="N75899" s="120"/>
      <c r="U75899" s="121"/>
      <c r="V75899" s="122"/>
      <c r="W75899" s="123"/>
      <c r="AC75899" s="123"/>
    </row>
    <row r="75900" spans="5:29" s="2" customFormat="1">
      <c r="E75900" s="120"/>
      <c r="M75900" s="120"/>
      <c r="N75900" s="120"/>
      <c r="U75900" s="121"/>
      <c r="V75900" s="122"/>
      <c r="W75900" s="123"/>
      <c r="AC75900" s="123"/>
    </row>
    <row r="75901" spans="5:29" s="2" customFormat="1">
      <c r="E75901" s="120"/>
      <c r="M75901" s="120"/>
      <c r="N75901" s="120"/>
      <c r="U75901" s="121"/>
      <c r="V75901" s="122"/>
      <c r="W75901" s="123"/>
      <c r="AC75901" s="123"/>
    </row>
    <row r="75902" spans="5:29" s="2" customFormat="1">
      <c r="E75902" s="120"/>
      <c r="M75902" s="120"/>
      <c r="N75902" s="120"/>
      <c r="U75902" s="121"/>
      <c r="V75902" s="122"/>
      <c r="W75902" s="123"/>
      <c r="AC75902" s="123"/>
    </row>
    <row r="75903" spans="5:29" s="2" customFormat="1">
      <c r="E75903" s="120"/>
      <c r="M75903" s="120"/>
      <c r="N75903" s="120"/>
      <c r="U75903" s="121"/>
      <c r="V75903" s="122"/>
      <c r="W75903" s="123"/>
      <c r="AC75903" s="123"/>
    </row>
    <row r="75904" spans="5:29" s="2" customFormat="1">
      <c r="E75904" s="120"/>
      <c r="M75904" s="120"/>
      <c r="N75904" s="120"/>
      <c r="U75904" s="121"/>
      <c r="V75904" s="122"/>
      <c r="W75904" s="123"/>
      <c r="AC75904" s="123"/>
    </row>
    <row r="75905" spans="5:29" s="2" customFormat="1">
      <c r="E75905" s="120"/>
      <c r="M75905" s="120"/>
      <c r="N75905" s="120"/>
      <c r="U75905" s="121"/>
      <c r="V75905" s="122"/>
      <c r="W75905" s="123"/>
      <c r="AC75905" s="123"/>
    </row>
    <row r="75906" spans="5:29" s="2" customFormat="1">
      <c r="E75906" s="120"/>
      <c r="M75906" s="120"/>
      <c r="N75906" s="120"/>
      <c r="U75906" s="121"/>
      <c r="V75906" s="122"/>
      <c r="W75906" s="123"/>
      <c r="AC75906" s="123"/>
    </row>
    <row r="75907" spans="5:29" s="2" customFormat="1">
      <c r="E75907" s="120"/>
      <c r="M75907" s="120"/>
      <c r="N75907" s="120"/>
      <c r="U75907" s="121"/>
      <c r="V75907" s="122"/>
      <c r="W75907" s="123"/>
      <c r="AC75907" s="123"/>
    </row>
    <row r="75908" spans="5:29" s="2" customFormat="1">
      <c r="E75908" s="120"/>
      <c r="M75908" s="120"/>
      <c r="N75908" s="120"/>
      <c r="U75908" s="121"/>
      <c r="V75908" s="122"/>
      <c r="W75908" s="123"/>
      <c r="AC75908" s="123"/>
    </row>
    <row r="75909" spans="5:29" s="2" customFormat="1">
      <c r="E75909" s="120"/>
      <c r="M75909" s="120"/>
      <c r="N75909" s="120"/>
      <c r="U75909" s="121"/>
      <c r="V75909" s="122"/>
      <c r="W75909" s="123"/>
      <c r="AC75909" s="123"/>
    </row>
    <row r="75910" spans="5:29" s="2" customFormat="1">
      <c r="E75910" s="120"/>
      <c r="M75910" s="120"/>
      <c r="N75910" s="120"/>
      <c r="U75910" s="121"/>
      <c r="V75910" s="122"/>
      <c r="W75910" s="123"/>
      <c r="AC75910" s="123"/>
    </row>
    <row r="75911" spans="5:29" s="2" customFormat="1">
      <c r="E75911" s="120"/>
      <c r="M75911" s="120"/>
      <c r="N75911" s="120"/>
      <c r="U75911" s="121"/>
      <c r="V75911" s="122"/>
      <c r="W75911" s="123"/>
      <c r="AC75911" s="123"/>
    </row>
    <row r="75912" spans="5:29" s="2" customFormat="1">
      <c r="E75912" s="120"/>
      <c r="M75912" s="120"/>
      <c r="N75912" s="120"/>
      <c r="U75912" s="121"/>
      <c r="V75912" s="122"/>
      <c r="W75912" s="123"/>
      <c r="AC75912" s="123"/>
    </row>
    <row r="75913" spans="5:29" s="2" customFormat="1">
      <c r="E75913" s="120"/>
      <c r="M75913" s="120"/>
      <c r="N75913" s="120"/>
      <c r="U75913" s="121"/>
      <c r="V75913" s="122"/>
      <c r="W75913" s="123"/>
      <c r="AC75913" s="123"/>
    </row>
    <row r="75914" spans="5:29" s="2" customFormat="1">
      <c r="E75914" s="120"/>
      <c r="M75914" s="120"/>
      <c r="N75914" s="120"/>
      <c r="U75914" s="121"/>
      <c r="V75914" s="122"/>
      <c r="W75914" s="123"/>
      <c r="AC75914" s="123"/>
    </row>
    <row r="75915" spans="5:29" s="2" customFormat="1">
      <c r="E75915" s="120"/>
      <c r="M75915" s="120"/>
      <c r="N75915" s="120"/>
      <c r="U75915" s="121"/>
      <c r="V75915" s="122"/>
      <c r="W75915" s="123"/>
      <c r="AC75915" s="123"/>
    </row>
    <row r="75916" spans="5:29" s="2" customFormat="1">
      <c r="E75916" s="120"/>
      <c r="M75916" s="120"/>
      <c r="N75916" s="120"/>
      <c r="U75916" s="121"/>
      <c r="V75916" s="122"/>
      <c r="W75916" s="123"/>
      <c r="AC75916" s="123"/>
    </row>
    <row r="75917" spans="5:29" s="2" customFormat="1">
      <c r="E75917" s="120"/>
      <c r="M75917" s="120"/>
      <c r="N75917" s="120"/>
      <c r="U75917" s="121"/>
      <c r="V75917" s="122"/>
      <c r="W75917" s="123"/>
      <c r="AC75917" s="123"/>
    </row>
    <row r="75918" spans="5:29" s="2" customFormat="1">
      <c r="E75918" s="120"/>
      <c r="M75918" s="120"/>
      <c r="N75918" s="120"/>
      <c r="U75918" s="121"/>
      <c r="V75918" s="122"/>
      <c r="W75918" s="123"/>
      <c r="AC75918" s="123"/>
    </row>
    <row r="75919" spans="5:29" s="2" customFormat="1">
      <c r="E75919" s="120"/>
      <c r="M75919" s="120"/>
      <c r="N75919" s="120"/>
      <c r="U75919" s="121"/>
      <c r="V75919" s="122"/>
      <c r="W75919" s="123"/>
      <c r="AC75919" s="123"/>
    </row>
    <row r="75920" spans="5:29" s="2" customFormat="1">
      <c r="E75920" s="120"/>
      <c r="M75920" s="120"/>
      <c r="N75920" s="120"/>
      <c r="U75920" s="121"/>
      <c r="V75920" s="122"/>
      <c r="W75920" s="123"/>
      <c r="AC75920" s="123"/>
    </row>
    <row r="75921" spans="5:29" s="2" customFormat="1">
      <c r="E75921" s="120"/>
      <c r="M75921" s="120"/>
      <c r="N75921" s="120"/>
      <c r="U75921" s="121"/>
      <c r="V75921" s="122"/>
      <c r="W75921" s="123"/>
      <c r="AC75921" s="123"/>
    </row>
    <row r="75922" spans="5:29" s="2" customFormat="1">
      <c r="E75922" s="120"/>
      <c r="M75922" s="120"/>
      <c r="N75922" s="120"/>
      <c r="U75922" s="121"/>
      <c r="V75922" s="122"/>
      <c r="W75922" s="123"/>
      <c r="AC75922" s="123"/>
    </row>
    <row r="75923" spans="5:29" s="2" customFormat="1">
      <c r="E75923" s="120"/>
      <c r="M75923" s="120"/>
      <c r="N75923" s="120"/>
      <c r="U75923" s="121"/>
      <c r="V75923" s="122"/>
      <c r="W75923" s="123"/>
      <c r="AC75923" s="123"/>
    </row>
    <row r="75924" spans="5:29" s="2" customFormat="1">
      <c r="E75924" s="120"/>
      <c r="M75924" s="120"/>
      <c r="N75924" s="120"/>
      <c r="U75924" s="121"/>
      <c r="V75924" s="122"/>
      <c r="W75924" s="123"/>
      <c r="AC75924" s="123"/>
    </row>
    <row r="75925" spans="5:29" s="2" customFormat="1">
      <c r="E75925" s="120"/>
      <c r="M75925" s="120"/>
      <c r="N75925" s="120"/>
      <c r="U75925" s="121"/>
      <c r="V75925" s="122"/>
      <c r="W75925" s="123"/>
      <c r="AC75925" s="123"/>
    </row>
    <row r="75926" spans="5:29" s="2" customFormat="1">
      <c r="E75926" s="120"/>
      <c r="M75926" s="120"/>
      <c r="N75926" s="120"/>
      <c r="U75926" s="121"/>
      <c r="V75926" s="122"/>
      <c r="W75926" s="123"/>
      <c r="AC75926" s="123"/>
    </row>
    <row r="75927" spans="5:29" s="2" customFormat="1">
      <c r="E75927" s="120"/>
      <c r="M75927" s="120"/>
      <c r="N75927" s="120"/>
      <c r="U75927" s="121"/>
      <c r="V75927" s="122"/>
      <c r="W75927" s="123"/>
      <c r="AC75927" s="123"/>
    </row>
    <row r="75928" spans="5:29" s="2" customFormat="1">
      <c r="E75928" s="120"/>
      <c r="M75928" s="120"/>
      <c r="N75928" s="120"/>
      <c r="U75928" s="121"/>
      <c r="V75928" s="122"/>
      <c r="W75928" s="123"/>
      <c r="AC75928" s="123"/>
    </row>
    <row r="75929" spans="5:29" s="2" customFormat="1">
      <c r="E75929" s="120"/>
      <c r="M75929" s="120"/>
      <c r="N75929" s="120"/>
      <c r="U75929" s="121"/>
      <c r="V75929" s="122"/>
      <c r="W75929" s="123"/>
      <c r="AC75929" s="123"/>
    </row>
    <row r="75930" spans="5:29" s="2" customFormat="1">
      <c r="E75930" s="120"/>
      <c r="M75930" s="120"/>
      <c r="N75930" s="120"/>
      <c r="U75930" s="121"/>
      <c r="V75930" s="122"/>
      <c r="W75930" s="123"/>
      <c r="AC75930" s="123"/>
    </row>
    <row r="75931" spans="5:29" s="2" customFormat="1">
      <c r="E75931" s="120"/>
      <c r="M75931" s="120"/>
      <c r="N75931" s="120"/>
      <c r="U75931" s="121"/>
      <c r="V75931" s="122"/>
      <c r="W75931" s="123"/>
      <c r="AC75931" s="123"/>
    </row>
    <row r="75932" spans="5:29" s="2" customFormat="1">
      <c r="E75932" s="120"/>
      <c r="M75932" s="120"/>
      <c r="N75932" s="120"/>
      <c r="U75932" s="121"/>
      <c r="V75932" s="122"/>
      <c r="W75932" s="123"/>
      <c r="AC75932" s="123"/>
    </row>
    <row r="75933" spans="5:29" s="2" customFormat="1">
      <c r="E75933" s="120"/>
      <c r="M75933" s="120"/>
      <c r="N75933" s="120"/>
      <c r="U75933" s="121"/>
      <c r="V75933" s="122"/>
      <c r="W75933" s="123"/>
      <c r="AC75933" s="123"/>
    </row>
    <row r="75934" spans="5:29" s="2" customFormat="1">
      <c r="E75934" s="120"/>
      <c r="M75934" s="120"/>
      <c r="N75934" s="120"/>
      <c r="U75934" s="121"/>
      <c r="V75934" s="122"/>
      <c r="W75934" s="123"/>
      <c r="AC75934" s="123"/>
    </row>
    <row r="75935" spans="5:29" s="2" customFormat="1">
      <c r="E75935" s="120"/>
      <c r="M75935" s="120"/>
      <c r="N75935" s="120"/>
      <c r="U75935" s="121"/>
      <c r="V75935" s="122"/>
      <c r="W75935" s="123"/>
      <c r="AC75935" s="123"/>
    </row>
    <row r="75936" spans="5:29" s="2" customFormat="1">
      <c r="E75936" s="120"/>
      <c r="M75936" s="120"/>
      <c r="N75936" s="120"/>
      <c r="U75936" s="121"/>
      <c r="V75936" s="122"/>
      <c r="W75936" s="123"/>
      <c r="AC75936" s="123"/>
    </row>
    <row r="75937" spans="5:29" s="2" customFormat="1">
      <c r="E75937" s="120"/>
      <c r="M75937" s="120"/>
      <c r="N75937" s="120"/>
      <c r="U75937" s="121"/>
      <c r="V75937" s="122"/>
      <c r="W75937" s="123"/>
      <c r="AC75937" s="123"/>
    </row>
    <row r="75938" spans="5:29" s="2" customFormat="1">
      <c r="E75938" s="120"/>
      <c r="M75938" s="120"/>
      <c r="N75938" s="120"/>
      <c r="U75938" s="121"/>
      <c r="V75938" s="122"/>
      <c r="W75938" s="123"/>
      <c r="AC75938" s="123"/>
    </row>
    <row r="75939" spans="5:29" s="2" customFormat="1">
      <c r="E75939" s="120"/>
      <c r="M75939" s="120"/>
      <c r="N75939" s="120"/>
      <c r="U75939" s="121"/>
      <c r="V75939" s="122"/>
      <c r="W75939" s="123"/>
      <c r="AC75939" s="123"/>
    </row>
    <row r="75940" spans="5:29" s="2" customFormat="1">
      <c r="E75940" s="120"/>
      <c r="M75940" s="120"/>
      <c r="N75940" s="120"/>
      <c r="U75940" s="121"/>
      <c r="V75940" s="122"/>
      <c r="W75940" s="123"/>
      <c r="AC75940" s="123"/>
    </row>
    <row r="75941" spans="5:29" s="2" customFormat="1">
      <c r="E75941" s="120"/>
      <c r="M75941" s="120"/>
      <c r="N75941" s="120"/>
      <c r="U75941" s="121"/>
      <c r="V75941" s="122"/>
      <c r="W75941" s="123"/>
      <c r="AC75941" s="123"/>
    </row>
    <row r="75942" spans="5:29" s="2" customFormat="1">
      <c r="E75942" s="120"/>
      <c r="M75942" s="120"/>
      <c r="N75942" s="120"/>
      <c r="U75942" s="121"/>
      <c r="V75942" s="122"/>
      <c r="W75942" s="123"/>
      <c r="AC75942" s="123"/>
    </row>
    <row r="75943" spans="5:29" s="2" customFormat="1">
      <c r="E75943" s="120"/>
      <c r="M75943" s="120"/>
      <c r="N75943" s="120"/>
      <c r="U75943" s="121"/>
      <c r="V75943" s="122"/>
      <c r="W75943" s="123"/>
      <c r="AC75943" s="123"/>
    </row>
    <row r="75944" spans="5:29" s="2" customFormat="1">
      <c r="E75944" s="120"/>
      <c r="M75944" s="120"/>
      <c r="N75944" s="120"/>
      <c r="U75944" s="121"/>
      <c r="V75944" s="122"/>
      <c r="W75944" s="123"/>
      <c r="AC75944" s="123"/>
    </row>
    <row r="75945" spans="5:29" s="2" customFormat="1">
      <c r="E75945" s="120"/>
      <c r="M75945" s="120"/>
      <c r="N75945" s="120"/>
      <c r="U75945" s="121"/>
      <c r="V75945" s="122"/>
      <c r="W75945" s="123"/>
      <c r="AC75945" s="123"/>
    </row>
    <row r="75946" spans="5:29" s="2" customFormat="1">
      <c r="E75946" s="120"/>
      <c r="M75946" s="120"/>
      <c r="N75946" s="120"/>
      <c r="U75946" s="121"/>
      <c r="V75946" s="122"/>
      <c r="W75946" s="123"/>
      <c r="AC75946" s="123"/>
    </row>
    <row r="75947" spans="5:29" s="2" customFormat="1">
      <c r="E75947" s="120"/>
      <c r="M75947" s="120"/>
      <c r="N75947" s="120"/>
      <c r="U75947" s="121"/>
      <c r="V75947" s="122"/>
      <c r="W75947" s="123"/>
      <c r="AC75947" s="123"/>
    </row>
    <row r="75948" spans="5:29" s="2" customFormat="1">
      <c r="E75948" s="120"/>
      <c r="M75948" s="120"/>
      <c r="N75948" s="120"/>
      <c r="U75948" s="121"/>
      <c r="V75948" s="122"/>
      <c r="W75948" s="123"/>
      <c r="AC75948" s="123"/>
    </row>
    <row r="75949" spans="5:29" s="2" customFormat="1">
      <c r="E75949" s="120"/>
      <c r="M75949" s="120"/>
      <c r="N75949" s="120"/>
      <c r="U75949" s="121"/>
      <c r="V75949" s="122"/>
      <c r="W75949" s="123"/>
      <c r="AC75949" s="123"/>
    </row>
    <row r="75950" spans="5:29" s="2" customFormat="1">
      <c r="E75950" s="120"/>
      <c r="M75950" s="120"/>
      <c r="N75950" s="120"/>
      <c r="U75950" s="121"/>
      <c r="V75950" s="122"/>
      <c r="W75950" s="123"/>
      <c r="AC75950" s="123"/>
    </row>
    <row r="75951" spans="5:29" s="2" customFormat="1">
      <c r="E75951" s="120"/>
      <c r="M75951" s="120"/>
      <c r="N75951" s="120"/>
      <c r="U75951" s="121"/>
      <c r="V75951" s="122"/>
      <c r="W75951" s="123"/>
      <c r="AC75951" s="123"/>
    </row>
    <row r="75952" spans="5:29" s="2" customFormat="1">
      <c r="E75952" s="120"/>
      <c r="M75952" s="120"/>
      <c r="N75952" s="120"/>
      <c r="U75952" s="121"/>
      <c r="V75952" s="122"/>
      <c r="W75952" s="123"/>
      <c r="AC75952" s="123"/>
    </row>
    <row r="75953" spans="5:29" s="2" customFormat="1">
      <c r="E75953" s="120"/>
      <c r="M75953" s="120"/>
      <c r="N75953" s="120"/>
      <c r="U75953" s="121"/>
      <c r="V75953" s="122"/>
      <c r="W75953" s="123"/>
      <c r="AC75953" s="123"/>
    </row>
    <row r="75954" spans="5:29" s="2" customFormat="1">
      <c r="E75954" s="120"/>
      <c r="M75954" s="120"/>
      <c r="N75954" s="120"/>
      <c r="U75954" s="121"/>
      <c r="V75954" s="122"/>
      <c r="W75954" s="123"/>
      <c r="AC75954" s="123"/>
    </row>
    <row r="75955" spans="5:29" s="2" customFormat="1">
      <c r="E75955" s="120"/>
      <c r="M75955" s="120"/>
      <c r="N75955" s="120"/>
      <c r="U75955" s="121"/>
      <c r="V75955" s="122"/>
      <c r="W75955" s="123"/>
      <c r="AC75955" s="123"/>
    </row>
    <row r="75956" spans="5:29" s="2" customFormat="1">
      <c r="E75956" s="120"/>
      <c r="M75956" s="120"/>
      <c r="N75956" s="120"/>
      <c r="U75956" s="121"/>
      <c r="V75956" s="122"/>
      <c r="W75956" s="123"/>
      <c r="AC75956" s="123"/>
    </row>
    <row r="75957" spans="5:29" s="2" customFormat="1">
      <c r="E75957" s="120"/>
      <c r="M75957" s="120"/>
      <c r="N75957" s="120"/>
      <c r="U75957" s="121"/>
      <c r="V75957" s="122"/>
      <c r="W75957" s="123"/>
      <c r="AC75957" s="123"/>
    </row>
    <row r="75958" spans="5:29" s="2" customFormat="1">
      <c r="E75958" s="120"/>
      <c r="M75958" s="120"/>
      <c r="N75958" s="120"/>
      <c r="U75958" s="121"/>
      <c r="V75958" s="122"/>
      <c r="W75958" s="123"/>
      <c r="AC75958" s="123"/>
    </row>
    <row r="75959" spans="5:29" s="2" customFormat="1">
      <c r="E75959" s="120"/>
      <c r="M75959" s="120"/>
      <c r="N75959" s="120"/>
      <c r="U75959" s="121"/>
      <c r="V75959" s="122"/>
      <c r="W75959" s="123"/>
      <c r="AC75959" s="123"/>
    </row>
    <row r="75960" spans="5:29" s="2" customFormat="1">
      <c r="E75960" s="120"/>
      <c r="M75960" s="120"/>
      <c r="N75960" s="120"/>
      <c r="U75960" s="121"/>
      <c r="V75960" s="122"/>
      <c r="W75960" s="123"/>
      <c r="AC75960" s="123"/>
    </row>
    <row r="75961" spans="5:29" s="2" customFormat="1">
      <c r="E75961" s="120"/>
      <c r="M75961" s="120"/>
      <c r="N75961" s="120"/>
      <c r="U75961" s="121"/>
      <c r="V75961" s="122"/>
      <c r="W75961" s="123"/>
      <c r="AC75961" s="123"/>
    </row>
    <row r="75962" spans="5:29" s="2" customFormat="1">
      <c r="E75962" s="120"/>
      <c r="M75962" s="120"/>
      <c r="N75962" s="120"/>
      <c r="U75962" s="121"/>
      <c r="V75962" s="122"/>
      <c r="W75962" s="123"/>
      <c r="AC75962" s="123"/>
    </row>
    <row r="75963" spans="5:29" s="2" customFormat="1">
      <c r="E75963" s="120"/>
      <c r="M75963" s="120"/>
      <c r="N75963" s="120"/>
      <c r="U75963" s="121"/>
      <c r="V75963" s="122"/>
      <c r="W75963" s="123"/>
      <c r="AC75963" s="123"/>
    </row>
    <row r="75964" spans="5:29" s="2" customFormat="1">
      <c r="E75964" s="120"/>
      <c r="M75964" s="120"/>
      <c r="N75964" s="120"/>
      <c r="U75964" s="121"/>
      <c r="V75964" s="122"/>
      <c r="W75964" s="123"/>
      <c r="AC75964" s="123"/>
    </row>
    <row r="75965" spans="5:29" s="2" customFormat="1">
      <c r="E75965" s="120"/>
      <c r="M75965" s="120"/>
      <c r="N75965" s="120"/>
      <c r="U75965" s="121"/>
      <c r="V75965" s="122"/>
      <c r="W75965" s="123"/>
      <c r="AC75965" s="123"/>
    </row>
    <row r="75966" spans="5:29" s="2" customFormat="1">
      <c r="E75966" s="120"/>
      <c r="M75966" s="120"/>
      <c r="N75966" s="120"/>
      <c r="U75966" s="121"/>
      <c r="V75966" s="122"/>
      <c r="W75966" s="123"/>
      <c r="AC75966" s="123"/>
    </row>
    <row r="75967" spans="5:29" s="2" customFormat="1">
      <c r="E75967" s="120"/>
      <c r="M75967" s="120"/>
      <c r="N75967" s="120"/>
      <c r="U75967" s="121"/>
      <c r="V75967" s="122"/>
      <c r="W75967" s="123"/>
      <c r="AC75967" s="123"/>
    </row>
    <row r="75968" spans="5:29" s="2" customFormat="1">
      <c r="E75968" s="120"/>
      <c r="M75968" s="120"/>
      <c r="N75968" s="120"/>
      <c r="U75968" s="121"/>
      <c r="V75968" s="122"/>
      <c r="W75968" s="123"/>
      <c r="AC75968" s="123"/>
    </row>
    <row r="75969" spans="5:29" s="2" customFormat="1">
      <c r="E75969" s="120"/>
      <c r="M75969" s="120"/>
      <c r="N75969" s="120"/>
      <c r="U75969" s="121"/>
      <c r="V75969" s="122"/>
      <c r="W75969" s="123"/>
      <c r="AC75969" s="123"/>
    </row>
    <row r="75970" spans="5:29" s="2" customFormat="1">
      <c r="E75970" s="120"/>
      <c r="M75970" s="120"/>
      <c r="N75970" s="120"/>
      <c r="U75970" s="121"/>
      <c r="V75970" s="122"/>
      <c r="W75970" s="123"/>
      <c r="AC75970" s="123"/>
    </row>
    <row r="75971" spans="5:29" s="2" customFormat="1">
      <c r="E75971" s="120"/>
      <c r="M75971" s="120"/>
      <c r="N75971" s="120"/>
      <c r="U75971" s="121"/>
      <c r="V75971" s="122"/>
      <c r="W75971" s="123"/>
      <c r="AC75971" s="123"/>
    </row>
    <row r="75972" spans="5:29" s="2" customFormat="1">
      <c r="E75972" s="120"/>
      <c r="M75972" s="120"/>
      <c r="N75972" s="120"/>
      <c r="U75972" s="121"/>
      <c r="V75972" s="122"/>
      <c r="W75972" s="123"/>
      <c r="AC75972" s="123"/>
    </row>
    <row r="75973" spans="5:29" s="2" customFormat="1">
      <c r="E75973" s="120"/>
      <c r="M75973" s="120"/>
      <c r="N75973" s="120"/>
      <c r="U75973" s="121"/>
      <c r="V75973" s="122"/>
      <c r="W75973" s="123"/>
      <c r="AC75973" s="123"/>
    </row>
    <row r="75974" spans="5:29" s="2" customFormat="1">
      <c r="E75974" s="120"/>
      <c r="M75974" s="120"/>
      <c r="N75974" s="120"/>
      <c r="U75974" s="121"/>
      <c r="V75974" s="122"/>
      <c r="W75974" s="123"/>
      <c r="AC75974" s="123"/>
    </row>
    <row r="75975" spans="5:29" s="2" customFormat="1">
      <c r="E75975" s="120"/>
      <c r="M75975" s="120"/>
      <c r="N75975" s="120"/>
      <c r="U75975" s="121"/>
      <c r="V75975" s="122"/>
      <c r="W75975" s="123"/>
      <c r="AC75975" s="123"/>
    </row>
    <row r="75976" spans="5:29" s="2" customFormat="1">
      <c r="E75976" s="120"/>
      <c r="M75976" s="120"/>
      <c r="N75976" s="120"/>
      <c r="U75976" s="121"/>
      <c r="V75976" s="122"/>
      <c r="W75976" s="123"/>
      <c r="AC75976" s="123"/>
    </row>
    <row r="75977" spans="5:29" s="2" customFormat="1">
      <c r="E75977" s="120"/>
      <c r="M75977" s="120"/>
      <c r="N75977" s="120"/>
      <c r="U75977" s="121"/>
      <c r="V75977" s="122"/>
      <c r="W75977" s="123"/>
      <c r="AC75977" s="123"/>
    </row>
    <row r="75978" spans="5:29" s="2" customFormat="1">
      <c r="E75978" s="120"/>
      <c r="M75978" s="120"/>
      <c r="N75978" s="120"/>
      <c r="U75978" s="121"/>
      <c r="V75978" s="122"/>
      <c r="W75978" s="123"/>
      <c r="AC75978" s="123"/>
    </row>
    <row r="75979" spans="5:29" s="2" customFormat="1">
      <c r="E75979" s="120"/>
      <c r="M75979" s="120"/>
      <c r="N75979" s="120"/>
      <c r="U75979" s="121"/>
      <c r="V75979" s="122"/>
      <c r="W75979" s="123"/>
      <c r="AC75979" s="123"/>
    </row>
    <row r="75980" spans="5:29" s="2" customFormat="1">
      <c r="E75980" s="120"/>
      <c r="M75980" s="120"/>
      <c r="N75980" s="120"/>
      <c r="U75980" s="121"/>
      <c r="V75980" s="122"/>
      <c r="W75980" s="123"/>
      <c r="AC75980" s="123"/>
    </row>
    <row r="75981" spans="5:29" s="2" customFormat="1">
      <c r="E75981" s="120"/>
      <c r="M75981" s="120"/>
      <c r="N75981" s="120"/>
      <c r="U75981" s="121"/>
      <c r="V75981" s="122"/>
      <c r="W75981" s="123"/>
      <c r="AC75981" s="123"/>
    </row>
    <row r="75982" spans="5:29" s="2" customFormat="1">
      <c r="E75982" s="120"/>
      <c r="M75982" s="120"/>
      <c r="N75982" s="120"/>
      <c r="U75982" s="121"/>
      <c r="V75982" s="122"/>
      <c r="W75982" s="123"/>
      <c r="AC75982" s="123"/>
    </row>
    <row r="75983" spans="5:29" s="2" customFormat="1">
      <c r="E75983" s="120"/>
      <c r="M75983" s="120"/>
      <c r="N75983" s="120"/>
      <c r="U75983" s="121"/>
      <c r="V75983" s="122"/>
      <c r="W75983" s="123"/>
      <c r="AC75983" s="123"/>
    </row>
    <row r="75984" spans="5:29" s="2" customFormat="1">
      <c r="E75984" s="120"/>
      <c r="M75984" s="120"/>
      <c r="N75984" s="120"/>
      <c r="U75984" s="121"/>
      <c r="V75984" s="122"/>
      <c r="W75984" s="123"/>
      <c r="AC75984" s="123"/>
    </row>
    <row r="75985" spans="5:29" s="2" customFormat="1">
      <c r="E75985" s="120"/>
      <c r="M75985" s="120"/>
      <c r="N75985" s="120"/>
      <c r="U75985" s="121"/>
      <c r="V75985" s="122"/>
      <c r="W75985" s="123"/>
      <c r="AC75985" s="123"/>
    </row>
    <row r="75986" spans="5:29" s="2" customFormat="1">
      <c r="E75986" s="120"/>
      <c r="M75986" s="120"/>
      <c r="N75986" s="120"/>
      <c r="U75986" s="121"/>
      <c r="V75986" s="122"/>
      <c r="W75986" s="123"/>
      <c r="AC75986" s="123"/>
    </row>
    <row r="75987" spans="5:29" s="2" customFormat="1">
      <c r="E75987" s="120"/>
      <c r="M75987" s="120"/>
      <c r="N75987" s="120"/>
      <c r="U75987" s="121"/>
      <c r="V75987" s="122"/>
      <c r="W75987" s="123"/>
      <c r="AC75987" s="123"/>
    </row>
    <row r="75988" spans="5:29" s="2" customFormat="1">
      <c r="E75988" s="120"/>
      <c r="M75988" s="120"/>
      <c r="N75988" s="120"/>
      <c r="U75988" s="121"/>
      <c r="V75988" s="122"/>
      <c r="W75988" s="123"/>
      <c r="AC75988" s="123"/>
    </row>
    <row r="75989" spans="5:29" s="2" customFormat="1">
      <c r="E75989" s="120"/>
      <c r="M75989" s="120"/>
      <c r="N75989" s="120"/>
      <c r="U75989" s="121"/>
      <c r="V75989" s="122"/>
      <c r="W75989" s="123"/>
      <c r="AC75989" s="123"/>
    </row>
    <row r="75990" spans="5:29" s="2" customFormat="1">
      <c r="E75990" s="120"/>
      <c r="M75990" s="120"/>
      <c r="N75990" s="120"/>
      <c r="U75990" s="121"/>
      <c r="V75990" s="122"/>
      <c r="W75990" s="123"/>
      <c r="AC75990" s="123"/>
    </row>
    <row r="75991" spans="5:29" s="2" customFormat="1">
      <c r="E75991" s="120"/>
      <c r="M75991" s="120"/>
      <c r="N75991" s="120"/>
      <c r="U75991" s="121"/>
      <c r="V75991" s="122"/>
      <c r="W75991" s="123"/>
      <c r="AC75991" s="123"/>
    </row>
    <row r="75992" spans="5:29" s="2" customFormat="1">
      <c r="E75992" s="120"/>
      <c r="M75992" s="120"/>
      <c r="N75992" s="120"/>
      <c r="U75992" s="121"/>
      <c r="V75992" s="122"/>
      <c r="W75992" s="123"/>
      <c r="AC75992" s="123"/>
    </row>
    <row r="75993" spans="5:29" s="2" customFormat="1">
      <c r="E75993" s="120"/>
      <c r="M75993" s="120"/>
      <c r="N75993" s="120"/>
      <c r="U75993" s="121"/>
      <c r="V75993" s="122"/>
      <c r="W75993" s="123"/>
      <c r="AC75993" s="123"/>
    </row>
    <row r="75994" spans="5:29" s="2" customFormat="1">
      <c r="E75994" s="120"/>
      <c r="M75994" s="120"/>
      <c r="N75994" s="120"/>
      <c r="U75994" s="121"/>
      <c r="V75994" s="122"/>
      <c r="W75994" s="123"/>
      <c r="AC75994" s="123"/>
    </row>
    <row r="75995" spans="5:29" s="2" customFormat="1">
      <c r="E75995" s="120"/>
      <c r="M75995" s="120"/>
      <c r="N75995" s="120"/>
      <c r="U75995" s="121"/>
      <c r="V75995" s="122"/>
      <c r="W75995" s="123"/>
      <c r="AC75995" s="123"/>
    </row>
    <row r="75996" spans="5:29" s="2" customFormat="1">
      <c r="E75996" s="120"/>
      <c r="M75996" s="120"/>
      <c r="N75996" s="120"/>
      <c r="U75996" s="121"/>
      <c r="V75996" s="122"/>
      <c r="W75996" s="123"/>
      <c r="AC75996" s="123"/>
    </row>
    <row r="75997" spans="5:29" s="2" customFormat="1">
      <c r="E75997" s="120"/>
      <c r="M75997" s="120"/>
      <c r="N75997" s="120"/>
      <c r="U75997" s="121"/>
      <c r="V75997" s="122"/>
      <c r="W75997" s="123"/>
      <c r="AC75997" s="123"/>
    </row>
    <row r="75998" spans="5:29" s="2" customFormat="1">
      <c r="E75998" s="120"/>
      <c r="M75998" s="120"/>
      <c r="N75998" s="120"/>
      <c r="U75998" s="121"/>
      <c r="V75998" s="122"/>
      <c r="W75998" s="123"/>
      <c r="AC75998" s="123"/>
    </row>
    <row r="75999" spans="5:29" s="2" customFormat="1">
      <c r="E75999" s="120"/>
      <c r="M75999" s="120"/>
      <c r="N75999" s="120"/>
      <c r="U75999" s="121"/>
      <c r="V75999" s="122"/>
      <c r="W75999" s="123"/>
      <c r="AC75999" s="123"/>
    </row>
    <row r="76000" spans="5:29" s="2" customFormat="1">
      <c r="E76000" s="120"/>
      <c r="M76000" s="120"/>
      <c r="N76000" s="120"/>
      <c r="U76000" s="121"/>
      <c r="V76000" s="122"/>
      <c r="W76000" s="123"/>
      <c r="AC76000" s="123"/>
    </row>
    <row r="76001" spans="5:29" s="2" customFormat="1">
      <c r="E76001" s="120"/>
      <c r="M76001" s="120"/>
      <c r="N76001" s="120"/>
      <c r="U76001" s="121"/>
      <c r="V76001" s="122"/>
      <c r="W76001" s="123"/>
      <c r="AC76001" s="123"/>
    </row>
    <row r="76002" spans="5:29" s="2" customFormat="1">
      <c r="E76002" s="120"/>
      <c r="M76002" s="120"/>
      <c r="N76002" s="120"/>
      <c r="U76002" s="121"/>
      <c r="V76002" s="122"/>
      <c r="W76002" s="123"/>
      <c r="AC76002" s="123"/>
    </row>
    <row r="76003" spans="5:29" s="2" customFormat="1">
      <c r="E76003" s="120"/>
      <c r="M76003" s="120"/>
      <c r="N76003" s="120"/>
      <c r="U76003" s="121"/>
      <c r="V76003" s="122"/>
      <c r="W76003" s="123"/>
      <c r="AC76003" s="123"/>
    </row>
    <row r="76004" spans="5:29" s="2" customFormat="1">
      <c r="E76004" s="120"/>
      <c r="M76004" s="120"/>
      <c r="N76004" s="120"/>
      <c r="U76004" s="121"/>
      <c r="V76004" s="122"/>
      <c r="W76004" s="123"/>
      <c r="AC76004" s="123"/>
    </row>
    <row r="76005" spans="5:29" s="2" customFormat="1">
      <c r="E76005" s="120"/>
      <c r="M76005" s="120"/>
      <c r="N76005" s="120"/>
      <c r="U76005" s="121"/>
      <c r="V76005" s="122"/>
      <c r="W76005" s="123"/>
      <c r="AC76005" s="123"/>
    </row>
    <row r="76006" spans="5:29" s="2" customFormat="1">
      <c r="E76006" s="120"/>
      <c r="M76006" s="120"/>
      <c r="N76006" s="120"/>
      <c r="U76006" s="121"/>
      <c r="V76006" s="122"/>
      <c r="W76006" s="123"/>
      <c r="AC76006" s="123"/>
    </row>
    <row r="76007" spans="5:29" s="2" customFormat="1">
      <c r="E76007" s="120"/>
      <c r="M76007" s="120"/>
      <c r="N76007" s="120"/>
      <c r="U76007" s="121"/>
      <c r="V76007" s="122"/>
      <c r="W76007" s="123"/>
      <c r="AC76007" s="123"/>
    </row>
    <row r="76008" spans="5:29" s="2" customFormat="1">
      <c r="E76008" s="120"/>
      <c r="M76008" s="120"/>
      <c r="N76008" s="120"/>
      <c r="U76008" s="121"/>
      <c r="V76008" s="122"/>
      <c r="W76008" s="123"/>
      <c r="AC76008" s="123"/>
    </row>
    <row r="76009" spans="5:29" s="2" customFormat="1">
      <c r="E76009" s="120"/>
      <c r="M76009" s="120"/>
      <c r="N76009" s="120"/>
      <c r="U76009" s="121"/>
      <c r="V76009" s="122"/>
      <c r="W76009" s="123"/>
      <c r="AC76009" s="123"/>
    </row>
    <row r="76010" spans="5:29" s="2" customFormat="1">
      <c r="E76010" s="120"/>
      <c r="M76010" s="120"/>
      <c r="N76010" s="120"/>
      <c r="U76010" s="121"/>
      <c r="V76010" s="122"/>
      <c r="W76010" s="123"/>
      <c r="AC76010" s="123"/>
    </row>
    <row r="76011" spans="5:29" s="2" customFormat="1">
      <c r="E76011" s="120"/>
      <c r="M76011" s="120"/>
      <c r="N76011" s="120"/>
      <c r="U76011" s="121"/>
      <c r="V76011" s="122"/>
      <c r="W76011" s="123"/>
      <c r="AC76011" s="123"/>
    </row>
    <row r="76012" spans="5:29" s="2" customFormat="1">
      <c r="E76012" s="120"/>
      <c r="M76012" s="120"/>
      <c r="N76012" s="120"/>
      <c r="U76012" s="121"/>
      <c r="V76012" s="122"/>
      <c r="W76012" s="123"/>
      <c r="AC76012" s="123"/>
    </row>
    <row r="76013" spans="5:29" s="2" customFormat="1">
      <c r="E76013" s="120"/>
      <c r="M76013" s="120"/>
      <c r="N76013" s="120"/>
      <c r="U76013" s="121"/>
      <c r="V76013" s="122"/>
      <c r="W76013" s="123"/>
      <c r="AC76013" s="123"/>
    </row>
    <row r="76014" spans="5:29" s="2" customFormat="1">
      <c r="E76014" s="120"/>
      <c r="M76014" s="120"/>
      <c r="N76014" s="120"/>
      <c r="U76014" s="121"/>
      <c r="V76014" s="122"/>
      <c r="W76014" s="123"/>
      <c r="AC76014" s="123"/>
    </row>
    <row r="76015" spans="5:29" s="2" customFormat="1">
      <c r="E76015" s="120"/>
      <c r="M76015" s="120"/>
      <c r="N76015" s="120"/>
      <c r="U76015" s="121"/>
      <c r="V76015" s="122"/>
      <c r="W76015" s="123"/>
      <c r="AC76015" s="123"/>
    </row>
    <row r="76016" spans="5:29" s="2" customFormat="1">
      <c r="E76016" s="120"/>
      <c r="M76016" s="120"/>
      <c r="N76016" s="120"/>
      <c r="U76016" s="121"/>
      <c r="V76016" s="122"/>
      <c r="W76016" s="123"/>
      <c r="AC76016" s="123"/>
    </row>
    <row r="76017" spans="5:29" s="2" customFormat="1">
      <c r="E76017" s="120"/>
      <c r="M76017" s="120"/>
      <c r="N76017" s="120"/>
      <c r="U76017" s="121"/>
      <c r="V76017" s="122"/>
      <c r="W76017" s="123"/>
      <c r="AC76017" s="123"/>
    </row>
    <row r="76018" spans="5:29" s="2" customFormat="1">
      <c r="E76018" s="120"/>
      <c r="M76018" s="120"/>
      <c r="N76018" s="120"/>
      <c r="U76018" s="121"/>
      <c r="V76018" s="122"/>
      <c r="W76018" s="123"/>
      <c r="AC76018" s="123"/>
    </row>
    <row r="76019" spans="5:29" s="2" customFormat="1">
      <c r="E76019" s="120"/>
      <c r="M76019" s="120"/>
      <c r="N76019" s="120"/>
      <c r="U76019" s="121"/>
      <c r="V76019" s="122"/>
      <c r="W76019" s="123"/>
      <c r="AC76019" s="123"/>
    </row>
    <row r="76020" spans="5:29" s="2" customFormat="1">
      <c r="E76020" s="120"/>
      <c r="M76020" s="120"/>
      <c r="N76020" s="120"/>
      <c r="U76020" s="121"/>
      <c r="V76020" s="122"/>
      <c r="W76020" s="123"/>
      <c r="AC76020" s="123"/>
    </row>
    <row r="76021" spans="5:29" s="2" customFormat="1">
      <c r="E76021" s="120"/>
      <c r="M76021" s="120"/>
      <c r="N76021" s="120"/>
      <c r="U76021" s="121"/>
      <c r="V76021" s="122"/>
      <c r="W76021" s="123"/>
      <c r="AC76021" s="123"/>
    </row>
    <row r="76022" spans="5:29" s="2" customFormat="1">
      <c r="E76022" s="120"/>
      <c r="M76022" s="120"/>
      <c r="N76022" s="120"/>
      <c r="U76022" s="121"/>
      <c r="V76022" s="122"/>
      <c r="W76022" s="123"/>
      <c r="AC76022" s="123"/>
    </row>
    <row r="76023" spans="5:29" s="2" customFormat="1">
      <c r="E76023" s="120"/>
      <c r="M76023" s="120"/>
      <c r="N76023" s="120"/>
      <c r="U76023" s="121"/>
      <c r="V76023" s="122"/>
      <c r="W76023" s="123"/>
      <c r="AC76023" s="123"/>
    </row>
    <row r="76024" spans="5:29" s="2" customFormat="1">
      <c r="E76024" s="120"/>
      <c r="M76024" s="120"/>
      <c r="N76024" s="120"/>
      <c r="U76024" s="121"/>
      <c r="V76024" s="122"/>
      <c r="W76024" s="123"/>
      <c r="AC76024" s="123"/>
    </row>
    <row r="76025" spans="5:29" s="2" customFormat="1">
      <c r="E76025" s="120"/>
      <c r="M76025" s="120"/>
      <c r="N76025" s="120"/>
      <c r="U76025" s="121"/>
      <c r="V76025" s="122"/>
      <c r="W76025" s="123"/>
      <c r="AC76025" s="123"/>
    </row>
    <row r="76026" spans="5:29" s="2" customFormat="1">
      <c r="E76026" s="120"/>
      <c r="M76026" s="120"/>
      <c r="N76026" s="120"/>
      <c r="U76026" s="121"/>
      <c r="V76026" s="122"/>
      <c r="W76026" s="123"/>
      <c r="AC76026" s="123"/>
    </row>
    <row r="76027" spans="5:29" s="2" customFormat="1">
      <c r="E76027" s="120"/>
      <c r="M76027" s="120"/>
      <c r="N76027" s="120"/>
      <c r="U76027" s="121"/>
      <c r="V76027" s="122"/>
      <c r="W76027" s="123"/>
      <c r="AC76027" s="123"/>
    </row>
    <row r="76028" spans="5:29" s="2" customFormat="1">
      <c r="E76028" s="120"/>
      <c r="M76028" s="120"/>
      <c r="N76028" s="120"/>
      <c r="U76028" s="121"/>
      <c r="V76028" s="122"/>
      <c r="W76028" s="123"/>
      <c r="AC76028" s="123"/>
    </row>
    <row r="76029" spans="5:29" s="2" customFormat="1">
      <c r="E76029" s="120"/>
      <c r="M76029" s="120"/>
      <c r="N76029" s="120"/>
      <c r="U76029" s="121"/>
      <c r="V76029" s="122"/>
      <c r="W76029" s="123"/>
      <c r="AC76029" s="123"/>
    </row>
    <row r="76030" spans="5:29" s="2" customFormat="1">
      <c r="E76030" s="120"/>
      <c r="M76030" s="120"/>
      <c r="N76030" s="120"/>
      <c r="U76030" s="121"/>
      <c r="V76030" s="122"/>
      <c r="W76030" s="123"/>
      <c r="AC76030" s="123"/>
    </row>
    <row r="76031" spans="5:29" s="2" customFormat="1">
      <c r="E76031" s="120"/>
      <c r="M76031" s="120"/>
      <c r="N76031" s="120"/>
      <c r="U76031" s="121"/>
      <c r="V76031" s="122"/>
      <c r="W76031" s="123"/>
      <c r="AC76031" s="123"/>
    </row>
    <row r="76032" spans="5:29" s="2" customFormat="1">
      <c r="E76032" s="120"/>
      <c r="M76032" s="120"/>
      <c r="N76032" s="120"/>
      <c r="U76032" s="121"/>
      <c r="V76032" s="122"/>
      <c r="W76032" s="123"/>
      <c r="AC76032" s="123"/>
    </row>
    <row r="76033" spans="5:29" s="2" customFormat="1">
      <c r="E76033" s="120"/>
      <c r="M76033" s="120"/>
      <c r="N76033" s="120"/>
      <c r="U76033" s="121"/>
      <c r="V76033" s="122"/>
      <c r="W76033" s="123"/>
      <c r="AC76033" s="123"/>
    </row>
    <row r="76034" spans="5:29" s="2" customFormat="1">
      <c r="E76034" s="120"/>
      <c r="M76034" s="120"/>
      <c r="N76034" s="120"/>
      <c r="U76034" s="121"/>
      <c r="V76034" s="122"/>
      <c r="W76034" s="123"/>
      <c r="AC76034" s="123"/>
    </row>
    <row r="76035" spans="5:29" s="2" customFormat="1">
      <c r="E76035" s="120"/>
      <c r="M76035" s="120"/>
      <c r="N76035" s="120"/>
      <c r="U76035" s="121"/>
      <c r="V76035" s="122"/>
      <c r="W76035" s="123"/>
      <c r="AC76035" s="123"/>
    </row>
    <row r="76036" spans="5:29" s="2" customFormat="1">
      <c r="E76036" s="120"/>
      <c r="M76036" s="120"/>
      <c r="N76036" s="120"/>
      <c r="U76036" s="121"/>
      <c r="V76036" s="122"/>
      <c r="W76036" s="123"/>
      <c r="AC76036" s="123"/>
    </row>
    <row r="76037" spans="5:29" s="2" customFormat="1">
      <c r="E76037" s="120"/>
      <c r="M76037" s="120"/>
      <c r="N76037" s="120"/>
      <c r="U76037" s="121"/>
      <c r="V76037" s="122"/>
      <c r="W76037" s="123"/>
      <c r="AC76037" s="123"/>
    </row>
    <row r="76038" spans="5:29" s="2" customFormat="1">
      <c r="E76038" s="120"/>
      <c r="M76038" s="120"/>
      <c r="N76038" s="120"/>
      <c r="U76038" s="121"/>
      <c r="V76038" s="122"/>
      <c r="W76038" s="123"/>
      <c r="AC76038" s="123"/>
    </row>
    <row r="76039" spans="5:29" s="2" customFormat="1">
      <c r="E76039" s="120"/>
      <c r="M76039" s="120"/>
      <c r="N76039" s="120"/>
      <c r="U76039" s="121"/>
      <c r="V76039" s="122"/>
      <c r="W76039" s="123"/>
      <c r="AC76039" s="123"/>
    </row>
    <row r="76040" spans="5:29" s="2" customFormat="1">
      <c r="E76040" s="120"/>
      <c r="M76040" s="120"/>
      <c r="N76040" s="120"/>
      <c r="U76040" s="121"/>
      <c r="V76040" s="122"/>
      <c r="W76040" s="123"/>
      <c r="AC76040" s="123"/>
    </row>
    <row r="76041" spans="5:29" s="2" customFormat="1">
      <c r="E76041" s="120"/>
      <c r="M76041" s="120"/>
      <c r="N76041" s="120"/>
      <c r="U76041" s="121"/>
      <c r="V76041" s="122"/>
      <c r="W76041" s="123"/>
      <c r="AC76041" s="123"/>
    </row>
    <row r="76042" spans="5:29" s="2" customFormat="1">
      <c r="E76042" s="120"/>
      <c r="M76042" s="120"/>
      <c r="N76042" s="120"/>
      <c r="U76042" s="121"/>
      <c r="V76042" s="122"/>
      <c r="W76042" s="123"/>
      <c r="AC76042" s="123"/>
    </row>
    <row r="76043" spans="5:29" s="2" customFormat="1">
      <c r="E76043" s="120"/>
      <c r="M76043" s="120"/>
      <c r="N76043" s="120"/>
      <c r="U76043" s="121"/>
      <c r="V76043" s="122"/>
      <c r="W76043" s="123"/>
      <c r="AC76043" s="123"/>
    </row>
    <row r="76044" spans="5:29" s="2" customFormat="1">
      <c r="E76044" s="120"/>
      <c r="M76044" s="120"/>
      <c r="N76044" s="120"/>
      <c r="U76044" s="121"/>
      <c r="V76044" s="122"/>
      <c r="W76044" s="123"/>
      <c r="AC76044" s="123"/>
    </row>
    <row r="76045" spans="5:29" s="2" customFormat="1">
      <c r="E76045" s="120"/>
      <c r="M76045" s="120"/>
      <c r="N76045" s="120"/>
      <c r="U76045" s="121"/>
      <c r="V76045" s="122"/>
      <c r="W76045" s="123"/>
      <c r="AC76045" s="123"/>
    </row>
    <row r="76046" spans="5:29" s="2" customFormat="1">
      <c r="E76046" s="120"/>
      <c r="M76046" s="120"/>
      <c r="N76046" s="120"/>
      <c r="U76046" s="121"/>
      <c r="V76046" s="122"/>
      <c r="W76046" s="123"/>
      <c r="AC76046" s="123"/>
    </row>
    <row r="76047" spans="5:29" s="2" customFormat="1">
      <c r="E76047" s="120"/>
      <c r="M76047" s="120"/>
      <c r="N76047" s="120"/>
      <c r="U76047" s="121"/>
      <c r="V76047" s="122"/>
      <c r="W76047" s="123"/>
      <c r="AC76047" s="123"/>
    </row>
    <row r="76048" spans="5:29" s="2" customFormat="1">
      <c r="E76048" s="120"/>
      <c r="M76048" s="120"/>
      <c r="N76048" s="120"/>
      <c r="U76048" s="121"/>
      <c r="V76048" s="122"/>
      <c r="W76048" s="123"/>
      <c r="AC76048" s="123"/>
    </row>
    <row r="76049" spans="5:29" s="2" customFormat="1">
      <c r="E76049" s="120"/>
      <c r="M76049" s="120"/>
      <c r="N76049" s="120"/>
      <c r="U76049" s="121"/>
      <c r="V76049" s="122"/>
      <c r="W76049" s="123"/>
      <c r="AC76049" s="123"/>
    </row>
    <row r="76050" spans="5:29" s="2" customFormat="1">
      <c r="E76050" s="120"/>
      <c r="M76050" s="120"/>
      <c r="N76050" s="120"/>
      <c r="U76050" s="121"/>
      <c r="V76050" s="122"/>
      <c r="W76050" s="123"/>
      <c r="AC76050" s="123"/>
    </row>
    <row r="76051" spans="5:29" s="2" customFormat="1">
      <c r="E76051" s="120"/>
      <c r="M76051" s="120"/>
      <c r="N76051" s="120"/>
      <c r="U76051" s="121"/>
      <c r="V76051" s="122"/>
      <c r="W76051" s="123"/>
      <c r="AC76051" s="123"/>
    </row>
    <row r="76052" spans="5:29" s="2" customFormat="1">
      <c r="E76052" s="120"/>
      <c r="M76052" s="120"/>
      <c r="N76052" s="120"/>
      <c r="U76052" s="121"/>
      <c r="V76052" s="122"/>
      <c r="W76052" s="123"/>
      <c r="AC76052" s="123"/>
    </row>
    <row r="76053" spans="5:29" s="2" customFormat="1">
      <c r="E76053" s="120"/>
      <c r="M76053" s="120"/>
      <c r="N76053" s="120"/>
      <c r="U76053" s="121"/>
      <c r="V76053" s="122"/>
      <c r="W76053" s="123"/>
      <c r="AC76053" s="123"/>
    </row>
    <row r="76054" spans="5:29" s="2" customFormat="1">
      <c r="E76054" s="120"/>
      <c r="M76054" s="120"/>
      <c r="N76054" s="120"/>
      <c r="U76054" s="121"/>
      <c r="V76054" s="122"/>
      <c r="W76054" s="123"/>
      <c r="AC76054" s="123"/>
    </row>
    <row r="76055" spans="5:29" s="2" customFormat="1">
      <c r="E76055" s="120"/>
      <c r="M76055" s="120"/>
      <c r="N76055" s="120"/>
      <c r="U76055" s="121"/>
      <c r="V76055" s="122"/>
      <c r="W76055" s="123"/>
      <c r="AC76055" s="123"/>
    </row>
    <row r="76056" spans="5:29" s="2" customFormat="1">
      <c r="E76056" s="120"/>
      <c r="M76056" s="120"/>
      <c r="N76056" s="120"/>
      <c r="U76056" s="121"/>
      <c r="V76056" s="122"/>
      <c r="W76056" s="123"/>
      <c r="AC76056" s="123"/>
    </row>
    <row r="76057" spans="5:29" s="2" customFormat="1">
      <c r="E76057" s="120"/>
      <c r="M76057" s="120"/>
      <c r="N76057" s="120"/>
      <c r="U76057" s="121"/>
      <c r="V76057" s="122"/>
      <c r="W76057" s="123"/>
      <c r="AC76057" s="123"/>
    </row>
    <row r="76058" spans="5:29" s="2" customFormat="1">
      <c r="E76058" s="120"/>
      <c r="M76058" s="120"/>
      <c r="N76058" s="120"/>
      <c r="U76058" s="121"/>
      <c r="V76058" s="122"/>
      <c r="W76058" s="123"/>
      <c r="AC76058" s="123"/>
    </row>
    <row r="76059" spans="5:29" s="2" customFormat="1">
      <c r="E76059" s="120"/>
      <c r="M76059" s="120"/>
      <c r="N76059" s="120"/>
      <c r="U76059" s="121"/>
      <c r="V76059" s="122"/>
      <c r="W76059" s="123"/>
      <c r="AC76059" s="123"/>
    </row>
    <row r="76060" spans="5:29" s="2" customFormat="1">
      <c r="E76060" s="120"/>
      <c r="M76060" s="120"/>
      <c r="N76060" s="120"/>
      <c r="U76060" s="121"/>
      <c r="V76060" s="122"/>
      <c r="W76060" s="123"/>
      <c r="AC76060" s="123"/>
    </row>
    <row r="76061" spans="5:29" s="2" customFormat="1">
      <c r="E76061" s="120"/>
      <c r="M76061" s="120"/>
      <c r="N76061" s="120"/>
      <c r="U76061" s="121"/>
      <c r="V76061" s="122"/>
      <c r="W76061" s="123"/>
      <c r="AC76061" s="123"/>
    </row>
    <row r="76062" spans="5:29" s="2" customFormat="1">
      <c r="E76062" s="120"/>
      <c r="M76062" s="120"/>
      <c r="N76062" s="120"/>
      <c r="U76062" s="121"/>
      <c r="V76062" s="122"/>
      <c r="W76062" s="123"/>
      <c r="AC76062" s="123"/>
    </row>
    <row r="76063" spans="5:29" s="2" customFormat="1">
      <c r="E76063" s="120"/>
      <c r="M76063" s="120"/>
      <c r="N76063" s="120"/>
      <c r="U76063" s="121"/>
      <c r="V76063" s="122"/>
      <c r="W76063" s="123"/>
      <c r="AC76063" s="123"/>
    </row>
    <row r="76064" spans="5:29" s="2" customFormat="1">
      <c r="E76064" s="120"/>
      <c r="M76064" s="120"/>
      <c r="N76064" s="120"/>
      <c r="U76064" s="121"/>
      <c r="V76064" s="122"/>
      <c r="W76064" s="123"/>
      <c r="AC76064" s="123"/>
    </row>
    <row r="76065" spans="5:29" s="2" customFormat="1">
      <c r="E76065" s="120"/>
      <c r="M76065" s="120"/>
      <c r="N76065" s="120"/>
      <c r="U76065" s="121"/>
      <c r="V76065" s="122"/>
      <c r="W76065" s="123"/>
      <c r="AC76065" s="123"/>
    </row>
    <row r="76066" spans="5:29" s="2" customFormat="1">
      <c r="E76066" s="120"/>
      <c r="M76066" s="120"/>
      <c r="N76066" s="120"/>
      <c r="U76066" s="121"/>
      <c r="V76066" s="122"/>
      <c r="W76066" s="123"/>
      <c r="AC76066" s="123"/>
    </row>
    <row r="76067" spans="5:29" s="2" customFormat="1">
      <c r="E76067" s="120"/>
      <c r="M76067" s="120"/>
      <c r="N76067" s="120"/>
      <c r="U76067" s="121"/>
      <c r="V76067" s="122"/>
      <c r="W76067" s="123"/>
      <c r="AC76067" s="123"/>
    </row>
    <row r="76068" spans="5:29" s="2" customFormat="1">
      <c r="E76068" s="120"/>
      <c r="M76068" s="120"/>
      <c r="N76068" s="120"/>
      <c r="U76068" s="121"/>
      <c r="V76068" s="122"/>
      <c r="W76068" s="123"/>
      <c r="AC76068" s="123"/>
    </row>
    <row r="76069" spans="5:29" s="2" customFormat="1">
      <c r="E76069" s="120"/>
      <c r="M76069" s="120"/>
      <c r="N76069" s="120"/>
      <c r="U76069" s="121"/>
      <c r="V76069" s="122"/>
      <c r="W76069" s="123"/>
      <c r="AC76069" s="123"/>
    </row>
    <row r="76070" spans="5:29" s="2" customFormat="1">
      <c r="E76070" s="120"/>
      <c r="M76070" s="120"/>
      <c r="N76070" s="120"/>
      <c r="U76070" s="121"/>
      <c r="V76070" s="122"/>
      <c r="W76070" s="123"/>
      <c r="AC76070" s="123"/>
    </row>
    <row r="76071" spans="5:29" s="2" customFormat="1">
      <c r="E76071" s="120"/>
      <c r="M76071" s="120"/>
      <c r="N76071" s="120"/>
      <c r="U76071" s="121"/>
      <c r="V76071" s="122"/>
      <c r="W76071" s="123"/>
      <c r="AC76071" s="123"/>
    </row>
    <row r="76072" spans="5:29" s="2" customFormat="1">
      <c r="E76072" s="120"/>
      <c r="M76072" s="120"/>
      <c r="N76072" s="120"/>
      <c r="U76072" s="121"/>
      <c r="V76072" s="122"/>
      <c r="W76072" s="123"/>
      <c r="AC76072" s="123"/>
    </row>
    <row r="76073" spans="5:29" s="2" customFormat="1">
      <c r="E76073" s="120"/>
      <c r="M76073" s="120"/>
      <c r="N76073" s="120"/>
      <c r="U76073" s="121"/>
      <c r="V76073" s="122"/>
      <c r="W76073" s="123"/>
      <c r="AC76073" s="123"/>
    </row>
    <row r="76074" spans="5:29" s="2" customFormat="1">
      <c r="E76074" s="120"/>
      <c r="M76074" s="120"/>
      <c r="N76074" s="120"/>
      <c r="U76074" s="121"/>
      <c r="V76074" s="122"/>
      <c r="W76074" s="123"/>
      <c r="AC76074" s="123"/>
    </row>
    <row r="76075" spans="5:29" s="2" customFormat="1">
      <c r="E76075" s="120"/>
      <c r="M76075" s="120"/>
      <c r="N76075" s="120"/>
      <c r="U76075" s="121"/>
      <c r="V76075" s="122"/>
      <c r="W76075" s="123"/>
      <c r="AC76075" s="123"/>
    </row>
    <row r="76076" spans="5:29" s="2" customFormat="1">
      <c r="E76076" s="120"/>
      <c r="M76076" s="120"/>
      <c r="N76076" s="120"/>
      <c r="U76076" s="121"/>
      <c r="V76076" s="122"/>
      <c r="W76076" s="123"/>
      <c r="AC76076" s="123"/>
    </row>
    <row r="76077" spans="5:29" s="2" customFormat="1">
      <c r="E76077" s="120"/>
      <c r="M76077" s="120"/>
      <c r="N76077" s="120"/>
      <c r="U76077" s="121"/>
      <c r="V76077" s="122"/>
      <c r="W76077" s="123"/>
      <c r="AC76077" s="123"/>
    </row>
    <row r="76078" spans="5:29" s="2" customFormat="1">
      <c r="E76078" s="120"/>
      <c r="M76078" s="120"/>
      <c r="N76078" s="120"/>
      <c r="U76078" s="121"/>
      <c r="V76078" s="122"/>
      <c r="W76078" s="123"/>
      <c r="AC76078" s="123"/>
    </row>
    <row r="76079" spans="5:29" s="2" customFormat="1">
      <c r="E76079" s="120"/>
      <c r="M76079" s="120"/>
      <c r="N76079" s="120"/>
      <c r="U76079" s="121"/>
      <c r="V76079" s="122"/>
      <c r="W76079" s="123"/>
      <c r="AC76079" s="123"/>
    </row>
    <row r="76080" spans="5:29" s="2" customFormat="1">
      <c r="E76080" s="120"/>
      <c r="M76080" s="120"/>
      <c r="N76080" s="120"/>
      <c r="U76080" s="121"/>
      <c r="V76080" s="122"/>
      <c r="W76080" s="123"/>
      <c r="AC76080" s="123"/>
    </row>
    <row r="76081" spans="5:29" s="2" customFormat="1">
      <c r="E76081" s="120"/>
      <c r="M76081" s="120"/>
      <c r="N76081" s="120"/>
      <c r="U76081" s="121"/>
      <c r="V76081" s="122"/>
      <c r="W76081" s="123"/>
      <c r="AC76081" s="123"/>
    </row>
    <row r="76082" spans="5:29" s="2" customFormat="1">
      <c r="E76082" s="120"/>
      <c r="M76082" s="120"/>
      <c r="N76082" s="120"/>
      <c r="U76082" s="121"/>
      <c r="V76082" s="122"/>
      <c r="W76082" s="123"/>
      <c r="AC76082" s="123"/>
    </row>
    <row r="76083" spans="5:29" s="2" customFormat="1">
      <c r="E76083" s="120"/>
      <c r="M76083" s="120"/>
      <c r="N76083" s="120"/>
      <c r="U76083" s="121"/>
      <c r="V76083" s="122"/>
      <c r="W76083" s="123"/>
      <c r="AC76083" s="123"/>
    </row>
    <row r="76084" spans="5:29" s="2" customFormat="1">
      <c r="E76084" s="120"/>
      <c r="M76084" s="120"/>
      <c r="N76084" s="120"/>
      <c r="U76084" s="121"/>
      <c r="V76084" s="122"/>
      <c r="W76084" s="123"/>
      <c r="AC76084" s="123"/>
    </row>
    <row r="76085" spans="5:29" s="2" customFormat="1">
      <c r="E76085" s="120"/>
      <c r="M76085" s="120"/>
      <c r="N76085" s="120"/>
      <c r="U76085" s="121"/>
      <c r="V76085" s="122"/>
      <c r="W76085" s="123"/>
      <c r="AC76085" s="123"/>
    </row>
    <row r="76086" spans="5:29" s="2" customFormat="1">
      <c r="E76086" s="120"/>
      <c r="M76086" s="120"/>
      <c r="N76086" s="120"/>
      <c r="U76086" s="121"/>
      <c r="V76086" s="122"/>
      <c r="W76086" s="123"/>
      <c r="AC76086" s="123"/>
    </row>
    <row r="76087" spans="5:29" s="2" customFormat="1">
      <c r="E76087" s="120"/>
      <c r="M76087" s="120"/>
      <c r="N76087" s="120"/>
      <c r="U76087" s="121"/>
      <c r="V76087" s="122"/>
      <c r="W76087" s="123"/>
      <c r="AC76087" s="123"/>
    </row>
    <row r="76088" spans="5:29" s="2" customFormat="1">
      <c r="E76088" s="120"/>
      <c r="M76088" s="120"/>
      <c r="N76088" s="120"/>
      <c r="U76088" s="121"/>
      <c r="V76088" s="122"/>
      <c r="W76088" s="123"/>
      <c r="AC76088" s="123"/>
    </row>
    <row r="76089" spans="5:29" s="2" customFormat="1">
      <c r="E76089" s="120"/>
      <c r="M76089" s="120"/>
      <c r="N76089" s="120"/>
      <c r="U76089" s="121"/>
      <c r="V76089" s="122"/>
      <c r="W76089" s="123"/>
      <c r="AC76089" s="123"/>
    </row>
    <row r="76090" spans="5:29" s="2" customFormat="1">
      <c r="E76090" s="120"/>
      <c r="M76090" s="120"/>
      <c r="N76090" s="120"/>
      <c r="U76090" s="121"/>
      <c r="V76090" s="122"/>
      <c r="W76090" s="123"/>
      <c r="AC76090" s="123"/>
    </row>
    <row r="76091" spans="5:29" s="2" customFormat="1">
      <c r="E76091" s="120"/>
      <c r="M76091" s="120"/>
      <c r="N76091" s="120"/>
      <c r="U76091" s="121"/>
      <c r="V76091" s="122"/>
      <c r="W76091" s="123"/>
      <c r="AC76091" s="123"/>
    </row>
    <row r="76092" spans="5:29" s="2" customFormat="1">
      <c r="E76092" s="120"/>
      <c r="M76092" s="120"/>
      <c r="N76092" s="120"/>
      <c r="U76092" s="121"/>
      <c r="V76092" s="122"/>
      <c r="W76092" s="123"/>
      <c r="AC76092" s="123"/>
    </row>
    <row r="76093" spans="5:29" s="2" customFormat="1">
      <c r="E76093" s="120"/>
      <c r="M76093" s="120"/>
      <c r="N76093" s="120"/>
      <c r="U76093" s="121"/>
      <c r="V76093" s="122"/>
      <c r="W76093" s="123"/>
      <c r="AC76093" s="123"/>
    </row>
    <row r="76094" spans="5:29" s="2" customFormat="1">
      <c r="E76094" s="120"/>
      <c r="M76094" s="120"/>
      <c r="N76094" s="120"/>
      <c r="U76094" s="121"/>
      <c r="V76094" s="122"/>
      <c r="W76094" s="123"/>
      <c r="AC76094" s="123"/>
    </row>
    <row r="76095" spans="5:29" s="2" customFormat="1">
      <c r="E76095" s="120"/>
      <c r="M76095" s="120"/>
      <c r="N76095" s="120"/>
      <c r="U76095" s="121"/>
      <c r="V76095" s="122"/>
      <c r="W76095" s="123"/>
      <c r="AC76095" s="123"/>
    </row>
    <row r="76096" spans="5:29" s="2" customFormat="1">
      <c r="E76096" s="120"/>
      <c r="M76096" s="120"/>
      <c r="N76096" s="120"/>
      <c r="U76096" s="121"/>
      <c r="V76096" s="122"/>
      <c r="W76096" s="123"/>
      <c r="AC76096" s="123"/>
    </row>
    <row r="76097" spans="5:29" s="2" customFormat="1">
      <c r="E76097" s="120"/>
      <c r="M76097" s="120"/>
      <c r="N76097" s="120"/>
      <c r="U76097" s="121"/>
      <c r="V76097" s="122"/>
      <c r="W76097" s="123"/>
      <c r="AC76097" s="123"/>
    </row>
    <row r="76098" spans="5:29" s="2" customFormat="1">
      <c r="E76098" s="120"/>
      <c r="M76098" s="120"/>
      <c r="N76098" s="120"/>
      <c r="U76098" s="121"/>
      <c r="V76098" s="122"/>
      <c r="W76098" s="123"/>
      <c r="AC76098" s="123"/>
    </row>
    <row r="76099" spans="5:29" s="2" customFormat="1">
      <c r="E76099" s="120"/>
      <c r="M76099" s="120"/>
      <c r="N76099" s="120"/>
      <c r="U76099" s="121"/>
      <c r="V76099" s="122"/>
      <c r="W76099" s="123"/>
      <c r="AC76099" s="123"/>
    </row>
    <row r="76100" spans="5:29" s="2" customFormat="1">
      <c r="E76100" s="120"/>
      <c r="M76100" s="120"/>
      <c r="N76100" s="120"/>
      <c r="U76100" s="121"/>
      <c r="V76100" s="122"/>
      <c r="W76100" s="123"/>
      <c r="AC76100" s="123"/>
    </row>
    <row r="76101" spans="5:29" s="2" customFormat="1">
      <c r="E76101" s="120"/>
      <c r="M76101" s="120"/>
      <c r="N76101" s="120"/>
      <c r="U76101" s="121"/>
      <c r="V76101" s="122"/>
      <c r="W76101" s="123"/>
      <c r="AC76101" s="123"/>
    </row>
    <row r="76102" spans="5:29" s="2" customFormat="1">
      <c r="E76102" s="120"/>
      <c r="M76102" s="120"/>
      <c r="N76102" s="120"/>
      <c r="U76102" s="121"/>
      <c r="V76102" s="122"/>
      <c r="W76102" s="123"/>
      <c r="AC76102" s="123"/>
    </row>
    <row r="76103" spans="5:29" s="2" customFormat="1">
      <c r="E76103" s="120"/>
      <c r="M76103" s="120"/>
      <c r="N76103" s="120"/>
      <c r="U76103" s="121"/>
      <c r="V76103" s="122"/>
      <c r="W76103" s="123"/>
      <c r="AC76103" s="123"/>
    </row>
    <row r="76104" spans="5:29" s="2" customFormat="1">
      <c r="E76104" s="120"/>
      <c r="M76104" s="120"/>
      <c r="N76104" s="120"/>
      <c r="U76104" s="121"/>
      <c r="V76104" s="122"/>
      <c r="W76104" s="123"/>
      <c r="AC76104" s="123"/>
    </row>
    <row r="76105" spans="5:29" s="2" customFormat="1">
      <c r="E76105" s="120"/>
      <c r="M76105" s="120"/>
      <c r="N76105" s="120"/>
      <c r="U76105" s="121"/>
      <c r="V76105" s="122"/>
      <c r="W76105" s="123"/>
      <c r="AC76105" s="123"/>
    </row>
    <row r="76106" spans="5:29" s="2" customFormat="1">
      <c r="E76106" s="120"/>
      <c r="M76106" s="120"/>
      <c r="N76106" s="120"/>
      <c r="U76106" s="121"/>
      <c r="V76106" s="122"/>
      <c r="W76106" s="123"/>
      <c r="AC76106" s="123"/>
    </row>
    <row r="76107" spans="5:29" s="2" customFormat="1">
      <c r="E76107" s="120"/>
      <c r="M76107" s="120"/>
      <c r="N76107" s="120"/>
      <c r="U76107" s="121"/>
      <c r="V76107" s="122"/>
      <c r="W76107" s="123"/>
      <c r="AC76107" s="123"/>
    </row>
    <row r="76108" spans="5:29" s="2" customFormat="1">
      <c r="E76108" s="120"/>
      <c r="M76108" s="120"/>
      <c r="N76108" s="120"/>
      <c r="U76108" s="121"/>
      <c r="V76108" s="122"/>
      <c r="W76108" s="123"/>
      <c r="AC76108" s="123"/>
    </row>
    <row r="76109" spans="5:29" s="2" customFormat="1">
      <c r="E76109" s="120"/>
      <c r="M76109" s="120"/>
      <c r="N76109" s="120"/>
      <c r="U76109" s="121"/>
      <c r="V76109" s="122"/>
      <c r="W76109" s="123"/>
      <c r="AC76109" s="123"/>
    </row>
    <row r="76110" spans="5:29" s="2" customFormat="1">
      <c r="E76110" s="120"/>
      <c r="M76110" s="120"/>
      <c r="N76110" s="120"/>
      <c r="U76110" s="121"/>
      <c r="V76110" s="122"/>
      <c r="W76110" s="123"/>
      <c r="AC76110" s="123"/>
    </row>
    <row r="76111" spans="5:29" s="2" customFormat="1">
      <c r="E76111" s="120"/>
      <c r="M76111" s="120"/>
      <c r="N76111" s="120"/>
      <c r="U76111" s="121"/>
      <c r="V76111" s="122"/>
      <c r="W76111" s="123"/>
      <c r="AC76111" s="123"/>
    </row>
    <row r="76112" spans="5:29" s="2" customFormat="1">
      <c r="E76112" s="120"/>
      <c r="M76112" s="120"/>
      <c r="N76112" s="120"/>
      <c r="U76112" s="121"/>
      <c r="V76112" s="122"/>
      <c r="W76112" s="123"/>
      <c r="AC76112" s="123"/>
    </row>
    <row r="76113" spans="5:29" s="2" customFormat="1">
      <c r="E76113" s="120"/>
      <c r="M76113" s="120"/>
      <c r="N76113" s="120"/>
      <c r="U76113" s="121"/>
      <c r="V76113" s="122"/>
      <c r="W76113" s="123"/>
      <c r="AC76113" s="123"/>
    </row>
    <row r="76114" spans="5:29" s="2" customFormat="1">
      <c r="E76114" s="120"/>
      <c r="M76114" s="120"/>
      <c r="N76114" s="120"/>
      <c r="U76114" s="121"/>
      <c r="V76114" s="122"/>
      <c r="W76114" s="123"/>
      <c r="AC76114" s="123"/>
    </row>
    <row r="76115" spans="5:29" s="2" customFormat="1">
      <c r="E76115" s="120"/>
      <c r="M76115" s="120"/>
      <c r="N76115" s="120"/>
      <c r="U76115" s="121"/>
      <c r="V76115" s="122"/>
      <c r="W76115" s="123"/>
      <c r="AC76115" s="123"/>
    </row>
    <row r="76116" spans="5:29" s="2" customFormat="1">
      <c r="E76116" s="120"/>
      <c r="M76116" s="120"/>
      <c r="N76116" s="120"/>
      <c r="U76116" s="121"/>
      <c r="V76116" s="122"/>
      <c r="W76116" s="123"/>
      <c r="AC76116" s="123"/>
    </row>
    <row r="76117" spans="5:29" s="2" customFormat="1">
      <c r="E76117" s="120"/>
      <c r="M76117" s="120"/>
      <c r="N76117" s="120"/>
      <c r="U76117" s="121"/>
      <c r="V76117" s="122"/>
      <c r="W76117" s="123"/>
      <c r="AC76117" s="123"/>
    </row>
    <row r="76118" spans="5:29" s="2" customFormat="1">
      <c r="E76118" s="120"/>
      <c r="M76118" s="120"/>
      <c r="N76118" s="120"/>
      <c r="U76118" s="121"/>
      <c r="V76118" s="122"/>
      <c r="W76118" s="123"/>
      <c r="AC76118" s="123"/>
    </row>
    <row r="76119" spans="5:29" s="2" customFormat="1">
      <c r="E76119" s="120"/>
      <c r="M76119" s="120"/>
      <c r="N76119" s="120"/>
      <c r="U76119" s="121"/>
      <c r="V76119" s="122"/>
      <c r="W76119" s="123"/>
      <c r="AC76119" s="123"/>
    </row>
    <row r="76120" spans="5:29" s="2" customFormat="1">
      <c r="E76120" s="120"/>
      <c r="M76120" s="120"/>
      <c r="N76120" s="120"/>
      <c r="U76120" s="121"/>
      <c r="V76120" s="122"/>
      <c r="W76120" s="123"/>
      <c r="AC76120" s="123"/>
    </row>
    <row r="76121" spans="5:29" s="2" customFormat="1">
      <c r="E76121" s="120"/>
      <c r="M76121" s="120"/>
      <c r="N76121" s="120"/>
      <c r="U76121" s="121"/>
      <c r="V76121" s="122"/>
      <c r="W76121" s="123"/>
      <c r="AC76121" s="123"/>
    </row>
    <row r="76122" spans="5:29" s="2" customFormat="1">
      <c r="E76122" s="120"/>
      <c r="M76122" s="120"/>
      <c r="N76122" s="120"/>
      <c r="U76122" s="121"/>
      <c r="V76122" s="122"/>
      <c r="W76122" s="123"/>
      <c r="AC76122" s="123"/>
    </row>
    <row r="76123" spans="5:29" s="2" customFormat="1">
      <c r="E76123" s="120"/>
      <c r="M76123" s="120"/>
      <c r="N76123" s="120"/>
      <c r="U76123" s="121"/>
      <c r="V76123" s="122"/>
      <c r="W76123" s="123"/>
      <c r="AC76123" s="123"/>
    </row>
    <row r="76124" spans="5:29" s="2" customFormat="1">
      <c r="E76124" s="120"/>
      <c r="M76124" s="120"/>
      <c r="N76124" s="120"/>
      <c r="U76124" s="121"/>
      <c r="V76124" s="122"/>
      <c r="W76124" s="123"/>
      <c r="AC76124" s="123"/>
    </row>
    <row r="76125" spans="5:29" s="2" customFormat="1">
      <c r="E76125" s="120"/>
      <c r="M76125" s="120"/>
      <c r="N76125" s="120"/>
      <c r="U76125" s="121"/>
      <c r="V76125" s="122"/>
      <c r="W76125" s="123"/>
      <c r="AC76125" s="123"/>
    </row>
    <row r="76126" spans="5:29" s="2" customFormat="1">
      <c r="E76126" s="120"/>
      <c r="M76126" s="120"/>
      <c r="N76126" s="120"/>
      <c r="U76126" s="121"/>
      <c r="V76126" s="122"/>
      <c r="W76126" s="123"/>
      <c r="AC76126" s="123"/>
    </row>
    <row r="76127" spans="5:29" s="2" customFormat="1">
      <c r="E76127" s="120"/>
      <c r="M76127" s="120"/>
      <c r="N76127" s="120"/>
      <c r="U76127" s="121"/>
      <c r="V76127" s="122"/>
      <c r="W76127" s="123"/>
      <c r="AC76127" s="123"/>
    </row>
    <row r="76128" spans="5:29" s="2" customFormat="1">
      <c r="E76128" s="120"/>
      <c r="M76128" s="120"/>
      <c r="N76128" s="120"/>
      <c r="U76128" s="121"/>
      <c r="V76128" s="122"/>
      <c r="W76128" s="123"/>
      <c r="AC76128" s="123"/>
    </row>
    <row r="76129" spans="5:29" s="2" customFormat="1">
      <c r="E76129" s="120"/>
      <c r="M76129" s="120"/>
      <c r="N76129" s="120"/>
      <c r="U76129" s="121"/>
      <c r="V76129" s="122"/>
      <c r="W76129" s="123"/>
      <c r="AC76129" s="123"/>
    </row>
    <row r="76130" spans="5:29" s="2" customFormat="1">
      <c r="E76130" s="120"/>
      <c r="M76130" s="120"/>
      <c r="N76130" s="120"/>
      <c r="U76130" s="121"/>
      <c r="V76130" s="122"/>
      <c r="W76130" s="123"/>
      <c r="AC76130" s="123"/>
    </row>
    <row r="76131" spans="5:29" s="2" customFormat="1">
      <c r="E76131" s="120"/>
      <c r="M76131" s="120"/>
      <c r="N76131" s="120"/>
      <c r="U76131" s="121"/>
      <c r="V76131" s="122"/>
      <c r="W76131" s="123"/>
      <c r="AC76131" s="123"/>
    </row>
    <row r="76132" spans="5:29" s="2" customFormat="1">
      <c r="E76132" s="120"/>
      <c r="M76132" s="120"/>
      <c r="N76132" s="120"/>
      <c r="U76132" s="121"/>
      <c r="V76132" s="122"/>
      <c r="W76132" s="123"/>
      <c r="AC76132" s="123"/>
    </row>
    <row r="76133" spans="5:29" s="2" customFormat="1">
      <c r="E76133" s="120"/>
      <c r="M76133" s="120"/>
      <c r="N76133" s="120"/>
      <c r="U76133" s="121"/>
      <c r="V76133" s="122"/>
      <c r="W76133" s="123"/>
      <c r="AC76133" s="123"/>
    </row>
    <row r="76134" spans="5:29" s="2" customFormat="1">
      <c r="E76134" s="120"/>
      <c r="M76134" s="120"/>
      <c r="N76134" s="120"/>
      <c r="U76134" s="121"/>
      <c r="V76134" s="122"/>
      <c r="W76134" s="123"/>
      <c r="AC76134" s="123"/>
    </row>
    <row r="76135" spans="5:29" s="2" customFormat="1">
      <c r="E76135" s="120"/>
      <c r="M76135" s="120"/>
      <c r="N76135" s="120"/>
      <c r="U76135" s="121"/>
      <c r="V76135" s="122"/>
      <c r="W76135" s="123"/>
      <c r="AC76135" s="123"/>
    </row>
    <row r="76136" spans="5:29" s="2" customFormat="1">
      <c r="E76136" s="120"/>
      <c r="M76136" s="120"/>
      <c r="N76136" s="120"/>
      <c r="U76136" s="121"/>
      <c r="V76136" s="122"/>
      <c r="W76136" s="123"/>
      <c r="AC76136" s="123"/>
    </row>
    <row r="76137" spans="5:29" s="2" customFormat="1">
      <c r="E76137" s="120"/>
      <c r="M76137" s="120"/>
      <c r="N76137" s="120"/>
      <c r="U76137" s="121"/>
      <c r="V76137" s="122"/>
      <c r="W76137" s="123"/>
      <c r="AC76137" s="123"/>
    </row>
    <row r="76138" spans="5:29" s="2" customFormat="1">
      <c r="E76138" s="120"/>
      <c r="M76138" s="120"/>
      <c r="N76138" s="120"/>
      <c r="U76138" s="121"/>
      <c r="V76138" s="122"/>
      <c r="W76138" s="123"/>
      <c r="AC76138" s="123"/>
    </row>
    <row r="76139" spans="5:29" s="2" customFormat="1">
      <c r="E76139" s="120"/>
      <c r="M76139" s="120"/>
      <c r="N76139" s="120"/>
      <c r="U76139" s="121"/>
      <c r="V76139" s="122"/>
      <c r="W76139" s="123"/>
      <c r="AC76139" s="123"/>
    </row>
    <row r="76140" spans="5:29" s="2" customFormat="1">
      <c r="E76140" s="120"/>
      <c r="M76140" s="120"/>
      <c r="N76140" s="120"/>
      <c r="U76140" s="121"/>
      <c r="V76140" s="122"/>
      <c r="W76140" s="123"/>
      <c r="AC76140" s="123"/>
    </row>
    <row r="76141" spans="5:29" s="2" customFormat="1">
      <c r="E76141" s="120"/>
      <c r="M76141" s="120"/>
      <c r="N76141" s="120"/>
      <c r="U76141" s="121"/>
      <c r="V76141" s="122"/>
      <c r="W76141" s="123"/>
      <c r="AC76141" s="123"/>
    </row>
    <row r="76142" spans="5:29" s="2" customFormat="1">
      <c r="E76142" s="120"/>
      <c r="M76142" s="120"/>
      <c r="N76142" s="120"/>
      <c r="U76142" s="121"/>
      <c r="V76142" s="122"/>
      <c r="W76142" s="123"/>
      <c r="AC76142" s="123"/>
    </row>
    <row r="76143" spans="5:29" s="2" customFormat="1">
      <c r="E76143" s="120"/>
      <c r="M76143" s="120"/>
      <c r="N76143" s="120"/>
      <c r="U76143" s="121"/>
      <c r="V76143" s="122"/>
      <c r="W76143" s="123"/>
      <c r="AC76143" s="123"/>
    </row>
    <row r="76144" spans="5:29" s="2" customFormat="1">
      <c r="E76144" s="120"/>
      <c r="M76144" s="120"/>
      <c r="N76144" s="120"/>
      <c r="U76144" s="121"/>
      <c r="V76144" s="122"/>
      <c r="W76144" s="123"/>
      <c r="AC76144" s="123"/>
    </row>
    <row r="76145" spans="5:29" s="2" customFormat="1">
      <c r="E76145" s="120"/>
      <c r="M76145" s="120"/>
      <c r="N76145" s="120"/>
      <c r="U76145" s="121"/>
      <c r="V76145" s="122"/>
      <c r="W76145" s="123"/>
      <c r="AC76145" s="123"/>
    </row>
    <row r="76146" spans="5:29" s="2" customFormat="1">
      <c r="E76146" s="120"/>
      <c r="M76146" s="120"/>
      <c r="N76146" s="120"/>
      <c r="U76146" s="121"/>
      <c r="V76146" s="122"/>
      <c r="W76146" s="123"/>
      <c r="AC76146" s="123"/>
    </row>
    <row r="76147" spans="5:29" s="2" customFormat="1">
      <c r="E76147" s="120"/>
      <c r="M76147" s="120"/>
      <c r="N76147" s="120"/>
      <c r="U76147" s="121"/>
      <c r="V76147" s="122"/>
      <c r="W76147" s="123"/>
      <c r="AC76147" s="123"/>
    </row>
    <row r="76148" spans="5:29" s="2" customFormat="1">
      <c r="E76148" s="120"/>
      <c r="M76148" s="120"/>
      <c r="N76148" s="120"/>
      <c r="U76148" s="121"/>
      <c r="V76148" s="122"/>
      <c r="W76148" s="123"/>
      <c r="AC76148" s="123"/>
    </row>
    <row r="76149" spans="5:29" s="2" customFormat="1">
      <c r="E76149" s="120"/>
      <c r="M76149" s="120"/>
      <c r="N76149" s="120"/>
      <c r="U76149" s="121"/>
      <c r="V76149" s="122"/>
      <c r="W76149" s="123"/>
      <c r="AC76149" s="123"/>
    </row>
    <row r="76150" spans="5:29" s="2" customFormat="1">
      <c r="E76150" s="120"/>
      <c r="M76150" s="120"/>
      <c r="N76150" s="120"/>
      <c r="U76150" s="121"/>
      <c r="V76150" s="122"/>
      <c r="W76150" s="123"/>
      <c r="AC76150" s="123"/>
    </row>
    <row r="76151" spans="5:29" s="2" customFormat="1">
      <c r="E76151" s="120"/>
      <c r="M76151" s="120"/>
      <c r="N76151" s="120"/>
      <c r="U76151" s="121"/>
      <c r="V76151" s="122"/>
      <c r="W76151" s="123"/>
      <c r="AC76151" s="123"/>
    </row>
    <row r="76152" spans="5:29" s="2" customFormat="1">
      <c r="E76152" s="120"/>
      <c r="M76152" s="120"/>
      <c r="N76152" s="120"/>
      <c r="U76152" s="121"/>
      <c r="V76152" s="122"/>
      <c r="W76152" s="123"/>
      <c r="AC76152" s="123"/>
    </row>
    <row r="76153" spans="5:29" s="2" customFormat="1">
      <c r="E76153" s="120"/>
      <c r="M76153" s="120"/>
      <c r="N76153" s="120"/>
      <c r="U76153" s="121"/>
      <c r="V76153" s="122"/>
      <c r="W76153" s="123"/>
      <c r="AC76153" s="123"/>
    </row>
    <row r="76154" spans="5:29" s="2" customFormat="1">
      <c r="E76154" s="120"/>
      <c r="M76154" s="120"/>
      <c r="N76154" s="120"/>
      <c r="U76154" s="121"/>
      <c r="V76154" s="122"/>
      <c r="W76154" s="123"/>
      <c r="AC76154" s="123"/>
    </row>
    <row r="76155" spans="5:29" s="2" customFormat="1">
      <c r="E76155" s="120"/>
      <c r="M76155" s="120"/>
      <c r="N76155" s="120"/>
      <c r="U76155" s="121"/>
      <c r="V76155" s="122"/>
      <c r="W76155" s="123"/>
      <c r="AC76155" s="123"/>
    </row>
    <row r="76156" spans="5:29" s="2" customFormat="1">
      <c r="E76156" s="120"/>
      <c r="M76156" s="120"/>
      <c r="N76156" s="120"/>
      <c r="U76156" s="121"/>
      <c r="V76156" s="122"/>
      <c r="W76156" s="123"/>
      <c r="AC76156" s="123"/>
    </row>
    <row r="76157" spans="5:29" s="2" customFormat="1">
      <c r="E76157" s="120"/>
      <c r="M76157" s="120"/>
      <c r="N76157" s="120"/>
      <c r="U76157" s="121"/>
      <c r="V76157" s="122"/>
      <c r="W76157" s="123"/>
      <c r="AC76157" s="123"/>
    </row>
    <row r="76158" spans="5:29" s="2" customFormat="1">
      <c r="E76158" s="120"/>
      <c r="M76158" s="120"/>
      <c r="N76158" s="120"/>
      <c r="U76158" s="121"/>
      <c r="V76158" s="122"/>
      <c r="W76158" s="123"/>
      <c r="AC76158" s="123"/>
    </row>
    <row r="76159" spans="5:29" s="2" customFormat="1">
      <c r="E76159" s="120"/>
      <c r="M76159" s="120"/>
      <c r="N76159" s="120"/>
      <c r="U76159" s="121"/>
      <c r="V76159" s="122"/>
      <c r="W76159" s="123"/>
      <c r="AC76159" s="123"/>
    </row>
    <row r="76160" spans="5:29" s="2" customFormat="1">
      <c r="E76160" s="120"/>
      <c r="M76160" s="120"/>
      <c r="N76160" s="120"/>
      <c r="U76160" s="121"/>
      <c r="V76160" s="122"/>
      <c r="W76160" s="123"/>
      <c r="AC76160" s="123"/>
    </row>
    <row r="76161" spans="5:29" s="2" customFormat="1">
      <c r="E76161" s="120"/>
      <c r="M76161" s="120"/>
      <c r="N76161" s="120"/>
      <c r="U76161" s="121"/>
      <c r="V76161" s="122"/>
      <c r="W76161" s="123"/>
      <c r="AC76161" s="123"/>
    </row>
    <row r="76162" spans="5:29" s="2" customFormat="1">
      <c r="E76162" s="120"/>
      <c r="M76162" s="120"/>
      <c r="N76162" s="120"/>
      <c r="U76162" s="121"/>
      <c r="V76162" s="122"/>
      <c r="W76162" s="123"/>
      <c r="AC76162" s="123"/>
    </row>
    <row r="76163" spans="5:29" s="2" customFormat="1">
      <c r="E76163" s="120"/>
      <c r="M76163" s="120"/>
      <c r="N76163" s="120"/>
      <c r="U76163" s="121"/>
      <c r="V76163" s="122"/>
      <c r="W76163" s="123"/>
      <c r="AC76163" s="123"/>
    </row>
    <row r="76164" spans="5:29" s="2" customFormat="1">
      <c r="E76164" s="120"/>
      <c r="M76164" s="120"/>
      <c r="N76164" s="120"/>
      <c r="U76164" s="121"/>
      <c r="V76164" s="122"/>
      <c r="W76164" s="123"/>
      <c r="AC76164" s="123"/>
    </row>
    <row r="76165" spans="5:29" s="2" customFormat="1">
      <c r="E76165" s="120"/>
      <c r="M76165" s="120"/>
      <c r="N76165" s="120"/>
      <c r="U76165" s="121"/>
      <c r="V76165" s="122"/>
      <c r="W76165" s="123"/>
      <c r="AC76165" s="123"/>
    </row>
    <row r="76166" spans="5:29" s="2" customFormat="1">
      <c r="E76166" s="120"/>
      <c r="M76166" s="120"/>
      <c r="N76166" s="120"/>
      <c r="U76166" s="121"/>
      <c r="V76166" s="122"/>
      <c r="W76166" s="123"/>
      <c r="AC76166" s="123"/>
    </row>
    <row r="76167" spans="5:29" s="2" customFormat="1">
      <c r="E76167" s="120"/>
      <c r="M76167" s="120"/>
      <c r="N76167" s="120"/>
      <c r="U76167" s="121"/>
      <c r="V76167" s="122"/>
      <c r="W76167" s="123"/>
      <c r="AC76167" s="123"/>
    </row>
    <row r="76168" spans="5:29" s="2" customFormat="1">
      <c r="E76168" s="120"/>
      <c r="M76168" s="120"/>
      <c r="N76168" s="120"/>
      <c r="U76168" s="121"/>
      <c r="V76168" s="122"/>
      <c r="W76168" s="123"/>
      <c r="AC76168" s="123"/>
    </row>
    <row r="76169" spans="5:29" s="2" customFormat="1">
      <c r="E76169" s="120"/>
      <c r="M76169" s="120"/>
      <c r="N76169" s="120"/>
      <c r="U76169" s="121"/>
      <c r="V76169" s="122"/>
      <c r="W76169" s="123"/>
      <c r="AC76169" s="123"/>
    </row>
    <row r="76170" spans="5:29" s="2" customFormat="1">
      <c r="E76170" s="120"/>
      <c r="M76170" s="120"/>
      <c r="N76170" s="120"/>
      <c r="U76170" s="121"/>
      <c r="V76170" s="122"/>
      <c r="W76170" s="123"/>
      <c r="AC76170" s="123"/>
    </row>
    <row r="76171" spans="5:29" s="2" customFormat="1">
      <c r="E76171" s="120"/>
      <c r="M76171" s="120"/>
      <c r="N76171" s="120"/>
      <c r="U76171" s="121"/>
      <c r="V76171" s="122"/>
      <c r="W76171" s="123"/>
      <c r="AC76171" s="123"/>
    </row>
    <row r="76172" spans="5:29" s="2" customFormat="1">
      <c r="E76172" s="120"/>
      <c r="M76172" s="120"/>
      <c r="N76172" s="120"/>
      <c r="U76172" s="121"/>
      <c r="V76172" s="122"/>
      <c r="W76172" s="123"/>
      <c r="AC76172" s="123"/>
    </row>
    <row r="76173" spans="5:29" s="2" customFormat="1">
      <c r="E76173" s="120"/>
      <c r="M76173" s="120"/>
      <c r="N76173" s="120"/>
      <c r="U76173" s="121"/>
      <c r="V76173" s="122"/>
      <c r="W76173" s="123"/>
      <c r="AC76173" s="123"/>
    </row>
    <row r="76174" spans="5:29" s="2" customFormat="1">
      <c r="E76174" s="120"/>
      <c r="M76174" s="120"/>
      <c r="N76174" s="120"/>
      <c r="U76174" s="121"/>
      <c r="V76174" s="122"/>
      <c r="W76174" s="123"/>
      <c r="AC76174" s="123"/>
    </row>
    <row r="76175" spans="5:29" s="2" customFormat="1">
      <c r="E76175" s="120"/>
      <c r="M76175" s="120"/>
      <c r="N76175" s="120"/>
      <c r="U76175" s="121"/>
      <c r="V76175" s="122"/>
      <c r="W76175" s="123"/>
      <c r="AC76175" s="123"/>
    </row>
    <row r="76176" spans="5:29" s="2" customFormat="1">
      <c r="E76176" s="120"/>
      <c r="M76176" s="120"/>
      <c r="N76176" s="120"/>
      <c r="U76176" s="121"/>
      <c r="V76176" s="122"/>
      <c r="W76176" s="123"/>
      <c r="AC76176" s="123"/>
    </row>
    <row r="76177" spans="5:29" s="2" customFormat="1">
      <c r="E76177" s="120"/>
      <c r="M76177" s="120"/>
      <c r="N76177" s="120"/>
      <c r="U76177" s="121"/>
      <c r="V76177" s="122"/>
      <c r="W76177" s="123"/>
      <c r="AC76177" s="123"/>
    </row>
    <row r="76178" spans="5:29" s="2" customFormat="1">
      <c r="E76178" s="120"/>
      <c r="M76178" s="120"/>
      <c r="N76178" s="120"/>
      <c r="U76178" s="121"/>
      <c r="V76178" s="122"/>
      <c r="W76178" s="123"/>
      <c r="AC76178" s="123"/>
    </row>
    <row r="76179" spans="5:29" s="2" customFormat="1">
      <c r="E76179" s="120"/>
      <c r="M76179" s="120"/>
      <c r="N76179" s="120"/>
      <c r="U76179" s="121"/>
      <c r="V76179" s="122"/>
      <c r="W76179" s="123"/>
      <c r="AC76179" s="123"/>
    </row>
    <row r="76180" spans="5:29" s="2" customFormat="1">
      <c r="E76180" s="120"/>
      <c r="M76180" s="120"/>
      <c r="N76180" s="120"/>
      <c r="U76180" s="121"/>
      <c r="V76180" s="122"/>
      <c r="W76180" s="123"/>
      <c r="AC76180" s="123"/>
    </row>
    <row r="76181" spans="5:29" s="2" customFormat="1">
      <c r="E76181" s="120"/>
      <c r="M76181" s="120"/>
      <c r="N76181" s="120"/>
      <c r="U76181" s="121"/>
      <c r="V76181" s="122"/>
      <c r="W76181" s="123"/>
      <c r="AC76181" s="123"/>
    </row>
    <row r="76182" spans="5:29" s="2" customFormat="1">
      <c r="E76182" s="120"/>
      <c r="M76182" s="120"/>
      <c r="N76182" s="120"/>
      <c r="U76182" s="121"/>
      <c r="V76182" s="122"/>
      <c r="W76182" s="123"/>
      <c r="AC76182" s="123"/>
    </row>
    <row r="76183" spans="5:29" s="2" customFormat="1">
      <c r="E76183" s="120"/>
      <c r="M76183" s="120"/>
      <c r="N76183" s="120"/>
      <c r="U76183" s="121"/>
      <c r="V76183" s="122"/>
      <c r="W76183" s="123"/>
      <c r="AC76183" s="123"/>
    </row>
    <row r="76184" spans="5:29" s="2" customFormat="1">
      <c r="E76184" s="120"/>
      <c r="M76184" s="120"/>
      <c r="N76184" s="120"/>
      <c r="U76184" s="121"/>
      <c r="V76184" s="122"/>
      <c r="W76184" s="123"/>
      <c r="AC76184" s="123"/>
    </row>
    <row r="76185" spans="5:29" s="2" customFormat="1">
      <c r="E76185" s="120"/>
      <c r="M76185" s="120"/>
      <c r="N76185" s="120"/>
      <c r="U76185" s="121"/>
      <c r="V76185" s="122"/>
      <c r="W76185" s="123"/>
      <c r="AC76185" s="123"/>
    </row>
    <row r="76186" spans="5:29" s="2" customFormat="1">
      <c r="E76186" s="120"/>
      <c r="M76186" s="120"/>
      <c r="N76186" s="120"/>
      <c r="U76186" s="121"/>
      <c r="V76186" s="122"/>
      <c r="W76186" s="123"/>
      <c r="AC76186" s="123"/>
    </row>
    <row r="76187" spans="5:29" s="2" customFormat="1">
      <c r="E76187" s="120"/>
      <c r="M76187" s="120"/>
      <c r="N76187" s="120"/>
      <c r="U76187" s="121"/>
      <c r="V76187" s="122"/>
      <c r="W76187" s="123"/>
      <c r="AC76187" s="123"/>
    </row>
    <row r="76188" spans="5:29" s="2" customFormat="1">
      <c r="E76188" s="120"/>
      <c r="M76188" s="120"/>
      <c r="N76188" s="120"/>
      <c r="U76188" s="121"/>
      <c r="V76188" s="122"/>
      <c r="W76188" s="123"/>
      <c r="AC76188" s="123"/>
    </row>
    <row r="76189" spans="5:29" s="2" customFormat="1">
      <c r="E76189" s="120"/>
      <c r="M76189" s="120"/>
      <c r="N76189" s="120"/>
      <c r="U76189" s="121"/>
      <c r="V76189" s="122"/>
      <c r="W76189" s="123"/>
      <c r="AC76189" s="123"/>
    </row>
    <row r="76190" spans="5:29" s="2" customFormat="1">
      <c r="E76190" s="120"/>
      <c r="M76190" s="120"/>
      <c r="N76190" s="120"/>
      <c r="U76190" s="121"/>
      <c r="V76190" s="122"/>
      <c r="W76190" s="123"/>
      <c r="AC76190" s="123"/>
    </row>
    <row r="76191" spans="5:29" s="2" customFormat="1">
      <c r="E76191" s="120"/>
      <c r="M76191" s="120"/>
      <c r="N76191" s="120"/>
      <c r="U76191" s="121"/>
      <c r="V76191" s="122"/>
      <c r="W76191" s="123"/>
      <c r="AC76191" s="123"/>
    </row>
    <row r="76192" spans="5:29" s="2" customFormat="1">
      <c r="E76192" s="120"/>
      <c r="M76192" s="120"/>
      <c r="N76192" s="120"/>
      <c r="U76192" s="121"/>
      <c r="V76192" s="122"/>
      <c r="W76192" s="123"/>
      <c r="AC76192" s="123"/>
    </row>
    <row r="76193" spans="5:29" s="2" customFormat="1">
      <c r="E76193" s="120"/>
      <c r="M76193" s="120"/>
      <c r="N76193" s="120"/>
      <c r="U76193" s="121"/>
      <c r="V76193" s="122"/>
      <c r="W76193" s="123"/>
      <c r="AC76193" s="123"/>
    </row>
    <row r="76194" spans="5:29" s="2" customFormat="1">
      <c r="E76194" s="120"/>
      <c r="M76194" s="120"/>
      <c r="N76194" s="120"/>
      <c r="U76194" s="121"/>
      <c r="V76194" s="122"/>
      <c r="W76194" s="123"/>
      <c r="AC76194" s="123"/>
    </row>
    <row r="76195" spans="5:29" s="2" customFormat="1">
      <c r="E76195" s="120"/>
      <c r="M76195" s="120"/>
      <c r="N76195" s="120"/>
      <c r="U76195" s="121"/>
      <c r="V76195" s="122"/>
      <c r="W76195" s="123"/>
      <c r="AC76195" s="123"/>
    </row>
    <row r="76196" spans="5:29" s="2" customFormat="1">
      <c r="E76196" s="120"/>
      <c r="M76196" s="120"/>
      <c r="N76196" s="120"/>
      <c r="U76196" s="121"/>
      <c r="V76196" s="122"/>
      <c r="W76196" s="123"/>
      <c r="AC76196" s="123"/>
    </row>
    <row r="76197" spans="5:29" s="2" customFormat="1">
      <c r="E76197" s="120"/>
      <c r="M76197" s="120"/>
      <c r="N76197" s="120"/>
      <c r="U76197" s="121"/>
      <c r="V76197" s="122"/>
      <c r="W76197" s="123"/>
      <c r="AC76197" s="123"/>
    </row>
    <row r="76198" spans="5:29" s="2" customFormat="1">
      <c r="E76198" s="120"/>
      <c r="M76198" s="120"/>
      <c r="N76198" s="120"/>
      <c r="U76198" s="121"/>
      <c r="V76198" s="122"/>
      <c r="W76198" s="123"/>
      <c r="AC76198" s="123"/>
    </row>
    <row r="76199" spans="5:29" s="2" customFormat="1">
      <c r="E76199" s="120"/>
      <c r="M76199" s="120"/>
      <c r="N76199" s="120"/>
      <c r="U76199" s="121"/>
      <c r="V76199" s="122"/>
      <c r="W76199" s="123"/>
      <c r="AC76199" s="123"/>
    </row>
    <row r="76200" spans="5:29" s="2" customFormat="1">
      <c r="E76200" s="120"/>
      <c r="M76200" s="120"/>
      <c r="N76200" s="120"/>
      <c r="U76200" s="121"/>
      <c r="V76200" s="122"/>
      <c r="W76200" s="123"/>
      <c r="AC76200" s="123"/>
    </row>
    <row r="76201" spans="5:29" s="2" customFormat="1">
      <c r="E76201" s="120"/>
      <c r="M76201" s="120"/>
      <c r="N76201" s="120"/>
      <c r="U76201" s="121"/>
      <c r="V76201" s="122"/>
      <c r="W76201" s="123"/>
      <c r="AC76201" s="123"/>
    </row>
    <row r="76202" spans="5:29" s="2" customFormat="1">
      <c r="E76202" s="120"/>
      <c r="M76202" s="120"/>
      <c r="N76202" s="120"/>
      <c r="U76202" s="121"/>
      <c r="V76202" s="122"/>
      <c r="W76202" s="123"/>
      <c r="AC76202" s="123"/>
    </row>
    <row r="76203" spans="5:29" s="2" customFormat="1">
      <c r="E76203" s="120"/>
      <c r="M76203" s="120"/>
      <c r="N76203" s="120"/>
      <c r="U76203" s="121"/>
      <c r="V76203" s="122"/>
      <c r="W76203" s="123"/>
      <c r="AC76203" s="123"/>
    </row>
    <row r="76204" spans="5:29" s="2" customFormat="1">
      <c r="E76204" s="120"/>
      <c r="M76204" s="120"/>
      <c r="N76204" s="120"/>
      <c r="U76204" s="121"/>
      <c r="V76204" s="122"/>
      <c r="W76204" s="123"/>
      <c r="AC76204" s="123"/>
    </row>
    <row r="76205" spans="5:29" s="2" customFormat="1">
      <c r="E76205" s="120"/>
      <c r="M76205" s="120"/>
      <c r="N76205" s="120"/>
      <c r="U76205" s="121"/>
      <c r="V76205" s="122"/>
      <c r="W76205" s="123"/>
      <c r="AC76205" s="123"/>
    </row>
    <row r="76206" spans="5:29" s="2" customFormat="1">
      <c r="E76206" s="120"/>
      <c r="M76206" s="120"/>
      <c r="N76206" s="120"/>
      <c r="U76206" s="121"/>
      <c r="V76206" s="122"/>
      <c r="W76206" s="123"/>
      <c r="AC76206" s="123"/>
    </row>
    <row r="76207" spans="5:29" s="2" customFormat="1">
      <c r="E76207" s="120"/>
      <c r="M76207" s="120"/>
      <c r="N76207" s="120"/>
      <c r="U76207" s="121"/>
      <c r="V76207" s="122"/>
      <c r="W76207" s="123"/>
      <c r="AC76207" s="123"/>
    </row>
    <row r="76208" spans="5:29" s="2" customFormat="1">
      <c r="E76208" s="120"/>
      <c r="M76208" s="120"/>
      <c r="N76208" s="120"/>
      <c r="U76208" s="121"/>
      <c r="V76208" s="122"/>
      <c r="W76208" s="123"/>
      <c r="AC76208" s="123"/>
    </row>
    <row r="76209" spans="5:29" s="2" customFormat="1">
      <c r="E76209" s="120"/>
      <c r="M76209" s="120"/>
      <c r="N76209" s="120"/>
      <c r="U76209" s="121"/>
      <c r="V76209" s="122"/>
      <c r="W76209" s="123"/>
      <c r="AC76209" s="123"/>
    </row>
    <row r="76210" spans="5:29" s="2" customFormat="1">
      <c r="E76210" s="120"/>
      <c r="M76210" s="120"/>
      <c r="N76210" s="120"/>
      <c r="U76210" s="121"/>
      <c r="V76210" s="122"/>
      <c r="W76210" s="123"/>
      <c r="AC76210" s="123"/>
    </row>
    <row r="76211" spans="5:29" s="2" customFormat="1">
      <c r="E76211" s="120"/>
      <c r="M76211" s="120"/>
      <c r="N76211" s="120"/>
      <c r="U76211" s="121"/>
      <c r="V76211" s="122"/>
      <c r="W76211" s="123"/>
      <c r="AC76211" s="123"/>
    </row>
    <row r="76212" spans="5:29" s="2" customFormat="1">
      <c r="E76212" s="120"/>
      <c r="M76212" s="120"/>
      <c r="N76212" s="120"/>
      <c r="U76212" s="121"/>
      <c r="V76212" s="122"/>
      <c r="W76212" s="123"/>
      <c r="AC76212" s="123"/>
    </row>
    <row r="76213" spans="5:29" s="2" customFormat="1">
      <c r="E76213" s="120"/>
      <c r="M76213" s="120"/>
      <c r="N76213" s="120"/>
      <c r="U76213" s="121"/>
      <c r="V76213" s="122"/>
      <c r="W76213" s="123"/>
      <c r="AC76213" s="123"/>
    </row>
    <row r="76214" spans="5:29" s="2" customFormat="1">
      <c r="E76214" s="120"/>
      <c r="M76214" s="120"/>
      <c r="N76214" s="120"/>
      <c r="U76214" s="121"/>
      <c r="V76214" s="122"/>
      <c r="W76214" s="123"/>
      <c r="AC76214" s="123"/>
    </row>
    <row r="76215" spans="5:29" s="2" customFormat="1">
      <c r="E76215" s="120"/>
      <c r="M76215" s="120"/>
      <c r="N76215" s="120"/>
      <c r="U76215" s="121"/>
      <c r="V76215" s="122"/>
      <c r="W76215" s="123"/>
      <c r="AC76215" s="123"/>
    </row>
    <row r="76216" spans="5:29" s="2" customFormat="1">
      <c r="E76216" s="120"/>
      <c r="M76216" s="120"/>
      <c r="N76216" s="120"/>
      <c r="U76216" s="121"/>
      <c r="V76216" s="122"/>
      <c r="W76216" s="123"/>
      <c r="AC76216" s="123"/>
    </row>
    <row r="76217" spans="5:29" s="2" customFormat="1">
      <c r="E76217" s="120"/>
      <c r="M76217" s="120"/>
      <c r="N76217" s="120"/>
      <c r="U76217" s="121"/>
      <c r="V76217" s="122"/>
      <c r="W76217" s="123"/>
      <c r="AC76217" s="123"/>
    </row>
    <row r="76218" spans="5:29" s="2" customFormat="1">
      <c r="E76218" s="120"/>
      <c r="M76218" s="120"/>
      <c r="N76218" s="120"/>
      <c r="U76218" s="121"/>
      <c r="V76218" s="122"/>
      <c r="W76218" s="123"/>
      <c r="AC76218" s="123"/>
    </row>
    <row r="76219" spans="5:29" s="2" customFormat="1">
      <c r="E76219" s="120"/>
      <c r="M76219" s="120"/>
      <c r="N76219" s="120"/>
      <c r="U76219" s="121"/>
      <c r="V76219" s="122"/>
      <c r="W76219" s="123"/>
      <c r="AC76219" s="123"/>
    </row>
    <row r="76220" spans="5:29" s="2" customFormat="1">
      <c r="E76220" s="120"/>
      <c r="M76220" s="120"/>
      <c r="N76220" s="120"/>
      <c r="U76220" s="121"/>
      <c r="V76220" s="122"/>
      <c r="W76220" s="123"/>
      <c r="AC76220" s="123"/>
    </row>
    <row r="76221" spans="5:29" s="2" customFormat="1">
      <c r="E76221" s="120"/>
      <c r="M76221" s="120"/>
      <c r="N76221" s="120"/>
      <c r="U76221" s="121"/>
      <c r="V76221" s="122"/>
      <c r="W76221" s="123"/>
      <c r="AC76221" s="123"/>
    </row>
    <row r="76222" spans="5:29" s="2" customFormat="1">
      <c r="E76222" s="120"/>
      <c r="M76222" s="120"/>
      <c r="N76222" s="120"/>
      <c r="U76222" s="121"/>
      <c r="V76222" s="122"/>
      <c r="W76222" s="123"/>
      <c r="AC76222" s="123"/>
    </row>
    <row r="76223" spans="5:29" s="2" customFormat="1">
      <c r="E76223" s="120"/>
      <c r="M76223" s="120"/>
      <c r="N76223" s="120"/>
      <c r="U76223" s="121"/>
      <c r="V76223" s="122"/>
      <c r="W76223" s="123"/>
      <c r="AC76223" s="123"/>
    </row>
    <row r="76224" spans="5:29" s="2" customFormat="1">
      <c r="E76224" s="120"/>
      <c r="M76224" s="120"/>
      <c r="N76224" s="120"/>
      <c r="U76224" s="121"/>
      <c r="V76224" s="122"/>
      <c r="W76224" s="123"/>
      <c r="AC76224" s="123"/>
    </row>
    <row r="76225" spans="5:29" s="2" customFormat="1">
      <c r="E76225" s="120"/>
      <c r="M76225" s="120"/>
      <c r="N76225" s="120"/>
      <c r="U76225" s="121"/>
      <c r="V76225" s="122"/>
      <c r="W76225" s="123"/>
      <c r="AC76225" s="123"/>
    </row>
    <row r="76226" spans="5:29" s="2" customFormat="1">
      <c r="E76226" s="120"/>
      <c r="M76226" s="120"/>
      <c r="N76226" s="120"/>
      <c r="U76226" s="121"/>
      <c r="V76226" s="122"/>
      <c r="W76226" s="123"/>
      <c r="AC76226" s="123"/>
    </row>
    <row r="76227" spans="5:29" s="2" customFormat="1">
      <c r="E76227" s="120"/>
      <c r="M76227" s="120"/>
      <c r="N76227" s="120"/>
      <c r="U76227" s="121"/>
      <c r="V76227" s="122"/>
      <c r="W76227" s="123"/>
      <c r="AC76227" s="123"/>
    </row>
    <row r="76228" spans="5:29" s="2" customFormat="1">
      <c r="E76228" s="120"/>
      <c r="M76228" s="120"/>
      <c r="N76228" s="120"/>
      <c r="U76228" s="121"/>
      <c r="V76228" s="122"/>
      <c r="W76228" s="123"/>
      <c r="AC76228" s="123"/>
    </row>
    <row r="76229" spans="5:29" s="2" customFormat="1">
      <c r="E76229" s="120"/>
      <c r="M76229" s="120"/>
      <c r="N76229" s="120"/>
      <c r="U76229" s="121"/>
      <c r="V76229" s="122"/>
      <c r="W76229" s="123"/>
      <c r="AC76229" s="123"/>
    </row>
    <row r="76230" spans="5:29" s="2" customFormat="1">
      <c r="E76230" s="120"/>
      <c r="M76230" s="120"/>
      <c r="N76230" s="120"/>
      <c r="U76230" s="121"/>
      <c r="V76230" s="122"/>
      <c r="W76230" s="123"/>
      <c r="AC76230" s="123"/>
    </row>
    <row r="76231" spans="5:29" s="2" customFormat="1">
      <c r="E76231" s="120"/>
      <c r="M76231" s="120"/>
      <c r="N76231" s="120"/>
      <c r="U76231" s="121"/>
      <c r="V76231" s="122"/>
      <c r="W76231" s="123"/>
      <c r="AC76231" s="123"/>
    </row>
    <row r="76232" spans="5:29" s="2" customFormat="1">
      <c r="E76232" s="120"/>
      <c r="M76232" s="120"/>
      <c r="N76232" s="120"/>
      <c r="U76232" s="121"/>
      <c r="V76232" s="122"/>
      <c r="W76232" s="123"/>
      <c r="AC76232" s="123"/>
    </row>
    <row r="76233" spans="5:29" s="2" customFormat="1">
      <c r="E76233" s="120"/>
      <c r="M76233" s="120"/>
      <c r="N76233" s="120"/>
      <c r="U76233" s="121"/>
      <c r="V76233" s="122"/>
      <c r="W76233" s="123"/>
      <c r="AC76233" s="123"/>
    </row>
    <row r="76234" spans="5:29" s="2" customFormat="1">
      <c r="E76234" s="120"/>
      <c r="M76234" s="120"/>
      <c r="N76234" s="120"/>
      <c r="U76234" s="121"/>
      <c r="V76234" s="122"/>
      <c r="W76234" s="123"/>
      <c r="AC76234" s="123"/>
    </row>
    <row r="76235" spans="5:29" s="2" customFormat="1">
      <c r="E76235" s="120"/>
      <c r="M76235" s="120"/>
      <c r="N76235" s="120"/>
      <c r="U76235" s="121"/>
      <c r="V76235" s="122"/>
      <c r="W76235" s="123"/>
      <c r="AC76235" s="123"/>
    </row>
    <row r="76236" spans="5:29" s="2" customFormat="1">
      <c r="E76236" s="120"/>
      <c r="M76236" s="120"/>
      <c r="N76236" s="120"/>
      <c r="U76236" s="121"/>
      <c r="V76236" s="122"/>
      <c r="W76236" s="123"/>
      <c r="AC76236" s="123"/>
    </row>
    <row r="76237" spans="5:29" s="2" customFormat="1">
      <c r="E76237" s="120"/>
      <c r="M76237" s="120"/>
      <c r="N76237" s="120"/>
      <c r="U76237" s="121"/>
      <c r="V76237" s="122"/>
      <c r="W76237" s="123"/>
      <c r="AC76237" s="123"/>
    </row>
    <row r="76238" spans="5:29" s="2" customFormat="1">
      <c r="E76238" s="120"/>
      <c r="M76238" s="120"/>
      <c r="N76238" s="120"/>
      <c r="U76238" s="121"/>
      <c r="V76238" s="122"/>
      <c r="W76238" s="123"/>
      <c r="AC76238" s="123"/>
    </row>
    <row r="76239" spans="5:29" s="2" customFormat="1">
      <c r="E76239" s="120"/>
      <c r="M76239" s="120"/>
      <c r="N76239" s="120"/>
      <c r="U76239" s="121"/>
      <c r="V76239" s="122"/>
      <c r="W76239" s="123"/>
      <c r="AC76239" s="123"/>
    </row>
    <row r="76240" spans="5:29" s="2" customFormat="1">
      <c r="E76240" s="120"/>
      <c r="M76240" s="120"/>
      <c r="N76240" s="120"/>
      <c r="U76240" s="121"/>
      <c r="V76240" s="122"/>
      <c r="W76240" s="123"/>
      <c r="AC76240" s="123"/>
    </row>
    <row r="76241" spans="5:29" s="2" customFormat="1">
      <c r="E76241" s="120"/>
      <c r="M76241" s="120"/>
      <c r="N76241" s="120"/>
      <c r="U76241" s="121"/>
      <c r="V76241" s="122"/>
      <c r="W76241" s="123"/>
      <c r="AC76241" s="123"/>
    </row>
    <row r="76242" spans="5:29" s="2" customFormat="1">
      <c r="E76242" s="120"/>
      <c r="M76242" s="120"/>
      <c r="N76242" s="120"/>
      <c r="U76242" s="121"/>
      <c r="V76242" s="122"/>
      <c r="W76242" s="123"/>
      <c r="AC76242" s="123"/>
    </row>
    <row r="76243" spans="5:29" s="2" customFormat="1">
      <c r="E76243" s="120"/>
      <c r="M76243" s="120"/>
      <c r="N76243" s="120"/>
      <c r="U76243" s="121"/>
      <c r="V76243" s="122"/>
      <c r="W76243" s="123"/>
      <c r="AC76243" s="123"/>
    </row>
    <row r="76244" spans="5:29" s="2" customFormat="1">
      <c r="E76244" s="120"/>
      <c r="M76244" s="120"/>
      <c r="N76244" s="120"/>
      <c r="U76244" s="121"/>
      <c r="V76244" s="122"/>
      <c r="W76244" s="123"/>
      <c r="AC76244" s="123"/>
    </row>
    <row r="76245" spans="5:29" s="2" customFormat="1">
      <c r="E76245" s="120"/>
      <c r="M76245" s="120"/>
      <c r="N76245" s="120"/>
      <c r="U76245" s="121"/>
      <c r="V76245" s="122"/>
      <c r="W76245" s="123"/>
      <c r="AC76245" s="123"/>
    </row>
    <row r="76246" spans="5:29" s="2" customFormat="1">
      <c r="E76246" s="120"/>
      <c r="M76246" s="120"/>
      <c r="N76246" s="120"/>
      <c r="U76246" s="121"/>
      <c r="V76246" s="122"/>
      <c r="W76246" s="123"/>
      <c r="AC76246" s="123"/>
    </row>
    <row r="76247" spans="5:29" s="2" customFormat="1">
      <c r="E76247" s="120"/>
      <c r="M76247" s="120"/>
      <c r="N76247" s="120"/>
      <c r="U76247" s="121"/>
      <c r="V76247" s="122"/>
      <c r="W76247" s="123"/>
      <c r="AC76247" s="123"/>
    </row>
    <row r="76248" spans="5:29" s="2" customFormat="1">
      <c r="E76248" s="120"/>
      <c r="M76248" s="120"/>
      <c r="N76248" s="120"/>
      <c r="U76248" s="121"/>
      <c r="V76248" s="122"/>
      <c r="W76248" s="123"/>
      <c r="AC76248" s="123"/>
    </row>
    <row r="76249" spans="5:29" s="2" customFormat="1">
      <c r="E76249" s="120"/>
      <c r="M76249" s="120"/>
      <c r="N76249" s="120"/>
      <c r="U76249" s="121"/>
      <c r="V76249" s="122"/>
      <c r="W76249" s="123"/>
      <c r="AC76249" s="123"/>
    </row>
    <row r="76250" spans="5:29" s="2" customFormat="1">
      <c r="E76250" s="120"/>
      <c r="M76250" s="120"/>
      <c r="N76250" s="120"/>
      <c r="U76250" s="121"/>
      <c r="V76250" s="122"/>
      <c r="W76250" s="123"/>
      <c r="AC76250" s="123"/>
    </row>
    <row r="76251" spans="5:29" s="2" customFormat="1">
      <c r="E76251" s="120"/>
      <c r="M76251" s="120"/>
      <c r="N76251" s="120"/>
      <c r="U76251" s="121"/>
      <c r="V76251" s="122"/>
      <c r="W76251" s="123"/>
      <c r="AC76251" s="123"/>
    </row>
    <row r="76252" spans="5:29" s="2" customFormat="1">
      <c r="E76252" s="120"/>
      <c r="M76252" s="120"/>
      <c r="N76252" s="120"/>
      <c r="U76252" s="121"/>
      <c r="V76252" s="122"/>
      <c r="W76252" s="123"/>
      <c r="AC76252" s="123"/>
    </row>
    <row r="76253" spans="5:29" s="2" customFormat="1">
      <c r="E76253" s="120"/>
      <c r="M76253" s="120"/>
      <c r="N76253" s="120"/>
      <c r="U76253" s="121"/>
      <c r="V76253" s="122"/>
      <c r="W76253" s="123"/>
      <c r="AC76253" s="123"/>
    </row>
    <row r="76254" spans="5:29" s="2" customFormat="1">
      <c r="E76254" s="120"/>
      <c r="M76254" s="120"/>
      <c r="N76254" s="120"/>
      <c r="U76254" s="121"/>
      <c r="V76254" s="122"/>
      <c r="W76254" s="123"/>
      <c r="AC76254" s="123"/>
    </row>
    <row r="76255" spans="5:29" s="2" customFormat="1">
      <c r="E76255" s="120"/>
      <c r="M76255" s="120"/>
      <c r="N76255" s="120"/>
      <c r="U76255" s="121"/>
      <c r="V76255" s="122"/>
      <c r="W76255" s="123"/>
      <c r="AC76255" s="123"/>
    </row>
    <row r="76256" spans="5:29" s="2" customFormat="1">
      <c r="E76256" s="120"/>
      <c r="M76256" s="120"/>
      <c r="N76256" s="120"/>
      <c r="U76256" s="121"/>
      <c r="V76256" s="122"/>
      <c r="W76256" s="123"/>
      <c r="AC76256" s="123"/>
    </row>
    <row r="76257" spans="5:29" s="2" customFormat="1">
      <c r="E76257" s="120"/>
      <c r="M76257" s="120"/>
      <c r="N76257" s="120"/>
      <c r="U76257" s="121"/>
      <c r="V76257" s="122"/>
      <c r="W76257" s="123"/>
      <c r="AC76257" s="123"/>
    </row>
    <row r="76258" spans="5:29" s="2" customFormat="1">
      <c r="E76258" s="120"/>
      <c r="M76258" s="120"/>
      <c r="N76258" s="120"/>
      <c r="U76258" s="121"/>
      <c r="V76258" s="122"/>
      <c r="W76258" s="123"/>
      <c r="AC76258" s="123"/>
    </row>
    <row r="76259" spans="5:29" s="2" customFormat="1">
      <c r="E76259" s="120"/>
      <c r="M76259" s="120"/>
      <c r="N76259" s="120"/>
      <c r="U76259" s="121"/>
      <c r="V76259" s="122"/>
      <c r="W76259" s="123"/>
      <c r="AC76259" s="123"/>
    </row>
    <row r="76260" spans="5:29" s="2" customFormat="1">
      <c r="E76260" s="120"/>
      <c r="M76260" s="120"/>
      <c r="N76260" s="120"/>
      <c r="U76260" s="121"/>
      <c r="V76260" s="122"/>
      <c r="W76260" s="123"/>
      <c r="AC76260" s="123"/>
    </row>
    <row r="76261" spans="5:29" s="2" customFormat="1">
      <c r="E76261" s="120"/>
      <c r="M76261" s="120"/>
      <c r="N76261" s="120"/>
      <c r="U76261" s="121"/>
      <c r="V76261" s="122"/>
      <c r="W76261" s="123"/>
      <c r="AC76261" s="123"/>
    </row>
    <row r="76262" spans="5:29" s="2" customFormat="1">
      <c r="E76262" s="120"/>
      <c r="M76262" s="120"/>
      <c r="N76262" s="120"/>
      <c r="U76262" s="121"/>
      <c r="V76262" s="122"/>
      <c r="W76262" s="123"/>
      <c r="AC76262" s="123"/>
    </row>
    <row r="76263" spans="5:29" s="2" customFormat="1">
      <c r="E76263" s="120"/>
      <c r="M76263" s="120"/>
      <c r="N76263" s="120"/>
      <c r="U76263" s="121"/>
      <c r="V76263" s="122"/>
      <c r="W76263" s="123"/>
      <c r="AC76263" s="123"/>
    </row>
    <row r="76264" spans="5:29" s="2" customFormat="1">
      <c r="E76264" s="120"/>
      <c r="M76264" s="120"/>
      <c r="N76264" s="120"/>
      <c r="U76264" s="121"/>
      <c r="V76264" s="122"/>
      <c r="W76264" s="123"/>
      <c r="AC76264" s="123"/>
    </row>
    <row r="76265" spans="5:29" s="2" customFormat="1">
      <c r="E76265" s="120"/>
      <c r="M76265" s="120"/>
      <c r="N76265" s="120"/>
      <c r="U76265" s="121"/>
      <c r="V76265" s="122"/>
      <c r="W76265" s="123"/>
      <c r="AC76265" s="123"/>
    </row>
    <row r="76266" spans="5:29" s="2" customFormat="1">
      <c r="E76266" s="120"/>
      <c r="M76266" s="120"/>
      <c r="N76266" s="120"/>
      <c r="U76266" s="121"/>
      <c r="V76266" s="122"/>
      <c r="W76266" s="123"/>
      <c r="AC76266" s="123"/>
    </row>
    <row r="76267" spans="5:29" s="2" customFormat="1">
      <c r="E76267" s="120"/>
      <c r="M76267" s="120"/>
      <c r="N76267" s="120"/>
      <c r="U76267" s="121"/>
      <c r="V76267" s="122"/>
      <c r="W76267" s="123"/>
      <c r="AC76267" s="123"/>
    </row>
    <row r="76268" spans="5:29" s="2" customFormat="1">
      <c r="E76268" s="120"/>
      <c r="M76268" s="120"/>
      <c r="N76268" s="120"/>
      <c r="U76268" s="121"/>
      <c r="V76268" s="122"/>
      <c r="W76268" s="123"/>
      <c r="AC76268" s="123"/>
    </row>
    <row r="76269" spans="5:29" s="2" customFormat="1">
      <c r="E76269" s="120"/>
      <c r="M76269" s="120"/>
      <c r="N76269" s="120"/>
      <c r="U76269" s="121"/>
      <c r="V76269" s="122"/>
      <c r="W76269" s="123"/>
      <c r="AC76269" s="123"/>
    </row>
    <row r="76270" spans="5:29" s="2" customFormat="1">
      <c r="E76270" s="120"/>
      <c r="M76270" s="120"/>
      <c r="N76270" s="120"/>
      <c r="U76270" s="121"/>
      <c r="V76270" s="122"/>
      <c r="W76270" s="123"/>
      <c r="AC76270" s="123"/>
    </row>
    <row r="76271" spans="5:29" s="2" customFormat="1">
      <c r="E76271" s="120"/>
      <c r="M76271" s="120"/>
      <c r="N76271" s="120"/>
      <c r="U76271" s="121"/>
      <c r="V76271" s="122"/>
      <c r="W76271" s="123"/>
      <c r="AC76271" s="123"/>
    </row>
    <row r="76272" spans="5:29" s="2" customFormat="1">
      <c r="E76272" s="120"/>
      <c r="M76272" s="120"/>
      <c r="N76272" s="120"/>
      <c r="U76272" s="121"/>
      <c r="V76272" s="122"/>
      <c r="W76272" s="123"/>
      <c r="AC76272" s="123"/>
    </row>
    <row r="76273" spans="5:29" s="2" customFormat="1">
      <c r="E76273" s="120"/>
      <c r="M76273" s="120"/>
      <c r="N76273" s="120"/>
      <c r="U76273" s="121"/>
      <c r="V76273" s="122"/>
      <c r="W76273" s="123"/>
      <c r="AC76273" s="123"/>
    </row>
    <row r="76274" spans="5:29" s="2" customFormat="1">
      <c r="E76274" s="120"/>
      <c r="M76274" s="120"/>
      <c r="N76274" s="120"/>
      <c r="U76274" s="121"/>
      <c r="V76274" s="122"/>
      <c r="W76274" s="123"/>
      <c r="AC76274" s="123"/>
    </row>
    <row r="76275" spans="5:29" s="2" customFormat="1">
      <c r="E76275" s="120"/>
      <c r="M76275" s="120"/>
      <c r="N76275" s="120"/>
      <c r="U76275" s="121"/>
      <c r="V76275" s="122"/>
      <c r="W76275" s="123"/>
      <c r="AC76275" s="123"/>
    </row>
    <row r="76276" spans="5:29" s="2" customFormat="1">
      <c r="E76276" s="120"/>
      <c r="M76276" s="120"/>
      <c r="N76276" s="120"/>
      <c r="U76276" s="121"/>
      <c r="V76276" s="122"/>
      <c r="W76276" s="123"/>
      <c r="AC76276" s="123"/>
    </row>
    <row r="76277" spans="5:29" s="2" customFormat="1">
      <c r="E76277" s="120"/>
      <c r="M76277" s="120"/>
      <c r="N76277" s="120"/>
      <c r="U76277" s="121"/>
      <c r="V76277" s="122"/>
      <c r="W76277" s="123"/>
      <c r="AC76277" s="123"/>
    </row>
    <row r="76278" spans="5:29" s="2" customFormat="1">
      <c r="E76278" s="120"/>
      <c r="M76278" s="120"/>
      <c r="N76278" s="120"/>
      <c r="U76278" s="121"/>
      <c r="V76278" s="122"/>
      <c r="W76278" s="123"/>
      <c r="AC76278" s="123"/>
    </row>
    <row r="76279" spans="5:29" s="2" customFormat="1">
      <c r="E76279" s="120"/>
      <c r="M76279" s="120"/>
      <c r="N76279" s="120"/>
      <c r="U76279" s="121"/>
      <c r="V76279" s="122"/>
      <c r="W76279" s="123"/>
      <c r="AC76279" s="123"/>
    </row>
    <row r="76280" spans="5:29" s="2" customFormat="1">
      <c r="E76280" s="120"/>
      <c r="M76280" s="120"/>
      <c r="N76280" s="120"/>
      <c r="U76280" s="121"/>
      <c r="V76280" s="122"/>
      <c r="W76280" s="123"/>
      <c r="AC76280" s="123"/>
    </row>
    <row r="76281" spans="5:29" s="2" customFormat="1">
      <c r="E76281" s="120"/>
      <c r="M76281" s="120"/>
      <c r="N76281" s="120"/>
      <c r="U76281" s="121"/>
      <c r="V76281" s="122"/>
      <c r="W76281" s="123"/>
      <c r="AC76281" s="123"/>
    </row>
    <row r="76282" spans="5:29" s="2" customFormat="1">
      <c r="E76282" s="120"/>
      <c r="M76282" s="120"/>
      <c r="N76282" s="120"/>
      <c r="U76282" s="121"/>
      <c r="V76282" s="122"/>
      <c r="W76282" s="123"/>
      <c r="AC76282" s="123"/>
    </row>
    <row r="76283" spans="5:29" s="2" customFormat="1">
      <c r="E76283" s="120"/>
      <c r="M76283" s="120"/>
      <c r="N76283" s="120"/>
      <c r="U76283" s="121"/>
      <c r="V76283" s="122"/>
      <c r="W76283" s="123"/>
      <c r="AC76283" s="123"/>
    </row>
    <row r="76284" spans="5:29" s="2" customFormat="1">
      <c r="E76284" s="120"/>
      <c r="M76284" s="120"/>
      <c r="N76284" s="120"/>
      <c r="U76284" s="121"/>
      <c r="V76284" s="122"/>
      <c r="W76284" s="123"/>
      <c r="AC76284" s="123"/>
    </row>
    <row r="76285" spans="5:29" s="2" customFormat="1">
      <c r="E76285" s="120"/>
      <c r="M76285" s="120"/>
      <c r="N76285" s="120"/>
      <c r="U76285" s="121"/>
      <c r="V76285" s="122"/>
      <c r="W76285" s="123"/>
      <c r="AC76285" s="123"/>
    </row>
    <row r="76286" spans="5:29" s="2" customFormat="1">
      <c r="E76286" s="120"/>
      <c r="M76286" s="120"/>
      <c r="N76286" s="120"/>
      <c r="U76286" s="121"/>
      <c r="V76286" s="122"/>
      <c r="W76286" s="123"/>
      <c r="AC76286" s="123"/>
    </row>
    <row r="76287" spans="5:29" s="2" customFormat="1">
      <c r="E76287" s="120"/>
      <c r="M76287" s="120"/>
      <c r="N76287" s="120"/>
      <c r="U76287" s="121"/>
      <c r="V76287" s="122"/>
      <c r="W76287" s="123"/>
      <c r="AC76287" s="123"/>
    </row>
    <row r="76288" spans="5:29" s="2" customFormat="1">
      <c r="E76288" s="120"/>
      <c r="M76288" s="120"/>
      <c r="N76288" s="120"/>
      <c r="U76288" s="121"/>
      <c r="V76288" s="122"/>
      <c r="W76288" s="123"/>
      <c r="AC76288" s="123"/>
    </row>
    <row r="76289" spans="5:29" s="2" customFormat="1">
      <c r="E76289" s="120"/>
      <c r="M76289" s="120"/>
      <c r="N76289" s="120"/>
      <c r="U76289" s="121"/>
      <c r="V76289" s="122"/>
      <c r="W76289" s="123"/>
      <c r="AC76289" s="123"/>
    </row>
    <row r="76290" spans="5:29" s="2" customFormat="1">
      <c r="E76290" s="120"/>
      <c r="M76290" s="120"/>
      <c r="N76290" s="120"/>
      <c r="U76290" s="121"/>
      <c r="V76290" s="122"/>
      <c r="W76290" s="123"/>
      <c r="AC76290" s="123"/>
    </row>
    <row r="76291" spans="5:29" s="2" customFormat="1">
      <c r="E76291" s="120"/>
      <c r="M76291" s="120"/>
      <c r="N76291" s="120"/>
      <c r="U76291" s="121"/>
      <c r="V76291" s="122"/>
      <c r="W76291" s="123"/>
      <c r="AC76291" s="123"/>
    </row>
    <row r="76292" spans="5:29" s="2" customFormat="1">
      <c r="E76292" s="120"/>
      <c r="M76292" s="120"/>
      <c r="N76292" s="120"/>
      <c r="U76292" s="121"/>
      <c r="V76292" s="122"/>
      <c r="W76292" s="123"/>
      <c r="AC76292" s="123"/>
    </row>
    <row r="76293" spans="5:29" s="2" customFormat="1">
      <c r="E76293" s="120"/>
      <c r="M76293" s="120"/>
      <c r="N76293" s="120"/>
      <c r="U76293" s="121"/>
      <c r="V76293" s="122"/>
      <c r="W76293" s="123"/>
      <c r="AC76293" s="123"/>
    </row>
    <row r="76294" spans="5:29" s="2" customFormat="1">
      <c r="E76294" s="120"/>
      <c r="M76294" s="120"/>
      <c r="N76294" s="120"/>
      <c r="U76294" s="121"/>
      <c r="V76294" s="122"/>
      <c r="W76294" s="123"/>
      <c r="AC76294" s="123"/>
    </row>
    <row r="76295" spans="5:29" s="2" customFormat="1">
      <c r="E76295" s="120"/>
      <c r="M76295" s="120"/>
      <c r="N76295" s="120"/>
      <c r="U76295" s="121"/>
      <c r="V76295" s="122"/>
      <c r="W76295" s="123"/>
      <c r="AC76295" s="123"/>
    </row>
    <row r="76296" spans="5:29" s="2" customFormat="1">
      <c r="E76296" s="120"/>
      <c r="M76296" s="120"/>
      <c r="N76296" s="120"/>
      <c r="U76296" s="121"/>
      <c r="V76296" s="122"/>
      <c r="W76296" s="123"/>
      <c r="AC76296" s="123"/>
    </row>
    <row r="76297" spans="5:29" s="2" customFormat="1">
      <c r="E76297" s="120"/>
      <c r="M76297" s="120"/>
      <c r="N76297" s="120"/>
      <c r="U76297" s="121"/>
      <c r="V76297" s="122"/>
      <c r="W76297" s="123"/>
      <c r="AC76297" s="123"/>
    </row>
    <row r="76298" spans="5:29" s="2" customFormat="1">
      <c r="E76298" s="120"/>
      <c r="M76298" s="120"/>
      <c r="N76298" s="120"/>
      <c r="U76298" s="121"/>
      <c r="V76298" s="122"/>
      <c r="W76298" s="123"/>
      <c r="AC76298" s="123"/>
    </row>
    <row r="76299" spans="5:29" s="2" customFormat="1">
      <c r="E76299" s="120"/>
      <c r="M76299" s="120"/>
      <c r="N76299" s="120"/>
      <c r="U76299" s="121"/>
      <c r="V76299" s="122"/>
      <c r="W76299" s="123"/>
      <c r="AC76299" s="123"/>
    </row>
    <row r="76300" spans="5:29" s="2" customFormat="1">
      <c r="E76300" s="120"/>
      <c r="M76300" s="120"/>
      <c r="N76300" s="120"/>
      <c r="U76300" s="121"/>
      <c r="V76300" s="122"/>
      <c r="W76300" s="123"/>
      <c r="AC76300" s="123"/>
    </row>
    <row r="76301" spans="5:29" s="2" customFormat="1">
      <c r="E76301" s="120"/>
      <c r="M76301" s="120"/>
      <c r="N76301" s="120"/>
      <c r="U76301" s="121"/>
      <c r="V76301" s="122"/>
      <c r="W76301" s="123"/>
      <c r="AC76301" s="123"/>
    </row>
    <row r="76302" spans="5:29" s="2" customFormat="1">
      <c r="E76302" s="120"/>
      <c r="M76302" s="120"/>
      <c r="N76302" s="120"/>
      <c r="U76302" s="121"/>
      <c r="V76302" s="122"/>
      <c r="W76302" s="123"/>
      <c r="AC76302" s="123"/>
    </row>
    <row r="76303" spans="5:29" s="2" customFormat="1">
      <c r="E76303" s="120"/>
      <c r="M76303" s="120"/>
      <c r="N76303" s="120"/>
      <c r="U76303" s="121"/>
      <c r="V76303" s="122"/>
      <c r="W76303" s="123"/>
      <c r="AC76303" s="123"/>
    </row>
    <row r="76304" spans="5:29" s="2" customFormat="1">
      <c r="E76304" s="120"/>
      <c r="M76304" s="120"/>
      <c r="N76304" s="120"/>
      <c r="U76304" s="121"/>
      <c r="V76304" s="122"/>
      <c r="W76304" s="123"/>
      <c r="AC76304" s="123"/>
    </row>
    <row r="76305" spans="5:29" s="2" customFormat="1">
      <c r="E76305" s="120"/>
      <c r="M76305" s="120"/>
      <c r="N76305" s="120"/>
      <c r="U76305" s="121"/>
      <c r="V76305" s="122"/>
      <c r="W76305" s="123"/>
      <c r="AC76305" s="123"/>
    </row>
    <row r="76306" spans="5:29" s="2" customFormat="1">
      <c r="E76306" s="120"/>
      <c r="M76306" s="120"/>
      <c r="N76306" s="120"/>
      <c r="U76306" s="121"/>
      <c r="V76306" s="122"/>
      <c r="W76306" s="123"/>
      <c r="AC76306" s="123"/>
    </row>
    <row r="76307" spans="5:29" s="2" customFormat="1">
      <c r="E76307" s="120"/>
      <c r="M76307" s="120"/>
      <c r="N76307" s="120"/>
      <c r="U76307" s="121"/>
      <c r="V76307" s="122"/>
      <c r="W76307" s="123"/>
      <c r="AC76307" s="123"/>
    </row>
    <row r="76308" spans="5:29" s="2" customFormat="1">
      <c r="E76308" s="120"/>
      <c r="M76308" s="120"/>
      <c r="N76308" s="120"/>
      <c r="U76308" s="121"/>
      <c r="V76308" s="122"/>
      <c r="W76308" s="123"/>
      <c r="AC76308" s="123"/>
    </row>
    <row r="76309" spans="5:29" s="2" customFormat="1">
      <c r="E76309" s="120"/>
      <c r="M76309" s="120"/>
      <c r="N76309" s="120"/>
      <c r="U76309" s="121"/>
      <c r="V76309" s="122"/>
      <c r="W76309" s="123"/>
      <c r="AC76309" s="123"/>
    </row>
    <row r="76310" spans="5:29" s="2" customFormat="1">
      <c r="E76310" s="120"/>
      <c r="M76310" s="120"/>
      <c r="N76310" s="120"/>
      <c r="U76310" s="121"/>
      <c r="V76310" s="122"/>
      <c r="W76310" s="123"/>
      <c r="AC76310" s="123"/>
    </row>
    <row r="76311" spans="5:29" s="2" customFormat="1">
      <c r="E76311" s="120"/>
      <c r="M76311" s="120"/>
      <c r="N76311" s="120"/>
      <c r="U76311" s="121"/>
      <c r="V76311" s="122"/>
      <c r="W76311" s="123"/>
      <c r="AC76311" s="123"/>
    </row>
    <row r="76312" spans="5:29" s="2" customFormat="1">
      <c r="E76312" s="120"/>
      <c r="M76312" s="120"/>
      <c r="N76312" s="120"/>
      <c r="U76312" s="121"/>
      <c r="V76312" s="122"/>
      <c r="W76312" s="123"/>
      <c r="AC76312" s="123"/>
    </row>
    <row r="76313" spans="5:29" s="2" customFormat="1">
      <c r="E76313" s="120"/>
      <c r="M76313" s="120"/>
      <c r="N76313" s="120"/>
      <c r="U76313" s="121"/>
      <c r="V76313" s="122"/>
      <c r="W76313" s="123"/>
      <c r="AC76313" s="123"/>
    </row>
    <row r="76314" spans="5:29" s="2" customFormat="1">
      <c r="E76314" s="120"/>
      <c r="M76314" s="120"/>
      <c r="N76314" s="120"/>
      <c r="U76314" s="121"/>
      <c r="V76314" s="122"/>
      <c r="W76314" s="123"/>
      <c r="AC76314" s="123"/>
    </row>
    <row r="76315" spans="5:29" s="2" customFormat="1">
      <c r="E76315" s="120"/>
      <c r="M76315" s="120"/>
      <c r="N76315" s="120"/>
      <c r="U76315" s="121"/>
      <c r="V76315" s="122"/>
      <c r="W76315" s="123"/>
      <c r="AC76315" s="123"/>
    </row>
    <row r="76316" spans="5:29" s="2" customFormat="1">
      <c r="E76316" s="120"/>
      <c r="M76316" s="120"/>
      <c r="N76316" s="120"/>
      <c r="U76316" s="121"/>
      <c r="V76316" s="122"/>
      <c r="W76316" s="123"/>
      <c r="AC76316" s="123"/>
    </row>
    <row r="76317" spans="5:29" s="2" customFormat="1">
      <c r="E76317" s="120"/>
      <c r="M76317" s="120"/>
      <c r="N76317" s="120"/>
      <c r="U76317" s="121"/>
      <c r="V76317" s="122"/>
      <c r="W76317" s="123"/>
      <c r="AC76317" s="123"/>
    </row>
    <row r="76318" spans="5:29" s="2" customFormat="1">
      <c r="E76318" s="120"/>
      <c r="M76318" s="120"/>
      <c r="N76318" s="120"/>
      <c r="U76318" s="121"/>
      <c r="V76318" s="122"/>
      <c r="W76318" s="123"/>
      <c r="AC76318" s="123"/>
    </row>
    <row r="76319" spans="5:29" s="2" customFormat="1">
      <c r="E76319" s="120"/>
      <c r="M76319" s="120"/>
      <c r="N76319" s="120"/>
      <c r="U76319" s="121"/>
      <c r="V76319" s="122"/>
      <c r="W76319" s="123"/>
      <c r="AC76319" s="123"/>
    </row>
    <row r="76320" spans="5:29" s="2" customFormat="1">
      <c r="E76320" s="120"/>
      <c r="M76320" s="120"/>
      <c r="N76320" s="120"/>
      <c r="U76320" s="121"/>
      <c r="V76320" s="122"/>
      <c r="W76320" s="123"/>
      <c r="AC76320" s="123"/>
    </row>
    <row r="76321" spans="5:29" s="2" customFormat="1">
      <c r="E76321" s="120"/>
      <c r="M76321" s="120"/>
      <c r="N76321" s="120"/>
      <c r="U76321" s="121"/>
      <c r="V76321" s="122"/>
      <c r="W76321" s="123"/>
      <c r="AC76321" s="123"/>
    </row>
    <row r="76322" spans="5:29" s="2" customFormat="1">
      <c r="E76322" s="120"/>
      <c r="M76322" s="120"/>
      <c r="N76322" s="120"/>
      <c r="U76322" s="121"/>
      <c r="V76322" s="122"/>
      <c r="W76322" s="123"/>
      <c r="AC76322" s="123"/>
    </row>
    <row r="76323" spans="5:29" s="2" customFormat="1">
      <c r="E76323" s="120"/>
      <c r="M76323" s="120"/>
      <c r="N76323" s="120"/>
      <c r="U76323" s="121"/>
      <c r="V76323" s="122"/>
      <c r="W76323" s="123"/>
      <c r="AC76323" s="123"/>
    </row>
    <row r="76324" spans="5:29" s="2" customFormat="1">
      <c r="E76324" s="120"/>
      <c r="M76324" s="120"/>
      <c r="N76324" s="120"/>
      <c r="U76324" s="121"/>
      <c r="V76324" s="122"/>
      <c r="W76324" s="123"/>
      <c r="AC76324" s="123"/>
    </row>
    <row r="76325" spans="5:29" s="2" customFormat="1">
      <c r="E76325" s="120"/>
      <c r="M76325" s="120"/>
      <c r="N76325" s="120"/>
      <c r="U76325" s="121"/>
      <c r="V76325" s="122"/>
      <c r="W76325" s="123"/>
      <c r="AC76325" s="123"/>
    </row>
    <row r="76326" spans="5:29" s="2" customFormat="1">
      <c r="E76326" s="120"/>
      <c r="M76326" s="120"/>
      <c r="N76326" s="120"/>
      <c r="U76326" s="121"/>
      <c r="V76326" s="122"/>
      <c r="W76326" s="123"/>
      <c r="AC76326" s="123"/>
    </row>
    <row r="76327" spans="5:29" s="2" customFormat="1">
      <c r="E76327" s="120"/>
      <c r="M76327" s="120"/>
      <c r="N76327" s="120"/>
      <c r="U76327" s="121"/>
      <c r="V76327" s="122"/>
      <c r="W76327" s="123"/>
      <c r="AC76327" s="123"/>
    </row>
    <row r="76328" spans="5:29" s="2" customFormat="1">
      <c r="E76328" s="120"/>
      <c r="M76328" s="120"/>
      <c r="N76328" s="120"/>
      <c r="U76328" s="121"/>
      <c r="V76328" s="122"/>
      <c r="W76328" s="123"/>
      <c r="AC76328" s="123"/>
    </row>
    <row r="76329" spans="5:29" s="2" customFormat="1">
      <c r="E76329" s="120"/>
      <c r="M76329" s="120"/>
      <c r="N76329" s="120"/>
      <c r="U76329" s="121"/>
      <c r="V76329" s="122"/>
      <c r="W76329" s="123"/>
      <c r="AC76329" s="123"/>
    </row>
    <row r="76330" spans="5:29" s="2" customFormat="1">
      <c r="E76330" s="120"/>
      <c r="M76330" s="120"/>
      <c r="N76330" s="120"/>
      <c r="U76330" s="121"/>
      <c r="V76330" s="122"/>
      <c r="W76330" s="123"/>
      <c r="AC76330" s="123"/>
    </row>
    <row r="76331" spans="5:29" s="2" customFormat="1">
      <c r="E76331" s="120"/>
      <c r="M76331" s="120"/>
      <c r="N76331" s="120"/>
      <c r="U76331" s="121"/>
      <c r="V76331" s="122"/>
      <c r="W76331" s="123"/>
      <c r="AC76331" s="123"/>
    </row>
    <row r="76332" spans="5:29" s="2" customFormat="1">
      <c r="E76332" s="120"/>
      <c r="M76332" s="120"/>
      <c r="N76332" s="120"/>
      <c r="U76332" s="121"/>
      <c r="V76332" s="122"/>
      <c r="W76332" s="123"/>
      <c r="AC76332" s="123"/>
    </row>
    <row r="76333" spans="5:29" s="2" customFormat="1">
      <c r="E76333" s="120"/>
      <c r="M76333" s="120"/>
      <c r="N76333" s="120"/>
      <c r="U76333" s="121"/>
      <c r="V76333" s="122"/>
      <c r="W76333" s="123"/>
      <c r="AC76333" s="123"/>
    </row>
    <row r="76334" spans="5:29" s="2" customFormat="1">
      <c r="E76334" s="120"/>
      <c r="M76334" s="120"/>
      <c r="N76334" s="120"/>
      <c r="U76334" s="121"/>
      <c r="V76334" s="122"/>
      <c r="W76334" s="123"/>
      <c r="AC76334" s="123"/>
    </row>
    <row r="76335" spans="5:29" s="2" customFormat="1">
      <c r="E76335" s="120"/>
      <c r="M76335" s="120"/>
      <c r="N76335" s="120"/>
      <c r="U76335" s="121"/>
      <c r="V76335" s="122"/>
      <c r="W76335" s="123"/>
      <c r="AC76335" s="123"/>
    </row>
    <row r="76336" spans="5:29" s="2" customFormat="1">
      <c r="E76336" s="120"/>
      <c r="M76336" s="120"/>
      <c r="N76336" s="120"/>
      <c r="U76336" s="121"/>
      <c r="V76336" s="122"/>
      <c r="W76336" s="123"/>
      <c r="AC76336" s="123"/>
    </row>
    <row r="76337" spans="5:29" s="2" customFormat="1">
      <c r="E76337" s="120"/>
      <c r="M76337" s="120"/>
      <c r="N76337" s="120"/>
      <c r="U76337" s="121"/>
      <c r="V76337" s="122"/>
      <c r="W76337" s="123"/>
      <c r="AC76337" s="123"/>
    </row>
    <row r="76338" spans="5:29" s="2" customFormat="1">
      <c r="E76338" s="120"/>
      <c r="M76338" s="120"/>
      <c r="N76338" s="120"/>
      <c r="U76338" s="121"/>
      <c r="V76338" s="122"/>
      <c r="W76338" s="123"/>
      <c r="AC76338" s="123"/>
    </row>
    <row r="76339" spans="5:29" s="2" customFormat="1">
      <c r="E76339" s="120"/>
      <c r="M76339" s="120"/>
      <c r="N76339" s="120"/>
      <c r="U76339" s="121"/>
      <c r="V76339" s="122"/>
      <c r="W76339" s="123"/>
      <c r="AC76339" s="123"/>
    </row>
    <row r="76340" spans="5:29" s="2" customFormat="1">
      <c r="E76340" s="120"/>
      <c r="M76340" s="120"/>
      <c r="N76340" s="120"/>
      <c r="U76340" s="121"/>
      <c r="V76340" s="122"/>
      <c r="W76340" s="123"/>
      <c r="AC76340" s="123"/>
    </row>
    <row r="76341" spans="5:29" s="2" customFormat="1">
      <c r="E76341" s="120"/>
      <c r="M76341" s="120"/>
      <c r="N76341" s="120"/>
      <c r="U76341" s="121"/>
      <c r="V76341" s="122"/>
      <c r="W76341" s="123"/>
      <c r="AC76341" s="123"/>
    </row>
    <row r="76342" spans="5:29" s="2" customFormat="1">
      <c r="E76342" s="120"/>
      <c r="M76342" s="120"/>
      <c r="N76342" s="120"/>
      <c r="U76342" s="121"/>
      <c r="V76342" s="122"/>
      <c r="W76342" s="123"/>
      <c r="AC76342" s="123"/>
    </row>
    <row r="76343" spans="5:29" s="2" customFormat="1">
      <c r="E76343" s="120"/>
      <c r="M76343" s="120"/>
      <c r="N76343" s="120"/>
      <c r="U76343" s="121"/>
      <c r="V76343" s="122"/>
      <c r="W76343" s="123"/>
      <c r="AC76343" s="123"/>
    </row>
    <row r="76344" spans="5:29" s="2" customFormat="1">
      <c r="E76344" s="120"/>
      <c r="M76344" s="120"/>
      <c r="N76344" s="120"/>
      <c r="U76344" s="121"/>
      <c r="V76344" s="122"/>
      <c r="W76344" s="123"/>
      <c r="AC76344" s="123"/>
    </row>
    <row r="76345" spans="5:29" s="2" customFormat="1">
      <c r="E76345" s="120"/>
      <c r="M76345" s="120"/>
      <c r="N76345" s="120"/>
      <c r="U76345" s="121"/>
      <c r="V76345" s="122"/>
      <c r="W76345" s="123"/>
      <c r="AC76345" s="123"/>
    </row>
    <row r="76346" spans="5:29" s="2" customFormat="1">
      <c r="E76346" s="120"/>
      <c r="M76346" s="120"/>
      <c r="N76346" s="120"/>
      <c r="U76346" s="121"/>
      <c r="V76346" s="122"/>
      <c r="W76346" s="123"/>
      <c r="AC76346" s="123"/>
    </row>
    <row r="76347" spans="5:29" s="2" customFormat="1">
      <c r="E76347" s="120"/>
      <c r="M76347" s="120"/>
      <c r="N76347" s="120"/>
      <c r="U76347" s="121"/>
      <c r="V76347" s="122"/>
      <c r="W76347" s="123"/>
      <c r="AC76347" s="123"/>
    </row>
    <row r="76348" spans="5:29" s="2" customFormat="1">
      <c r="E76348" s="120"/>
      <c r="M76348" s="120"/>
      <c r="N76348" s="120"/>
      <c r="U76348" s="121"/>
      <c r="V76348" s="122"/>
      <c r="W76348" s="123"/>
      <c r="AC76348" s="123"/>
    </row>
    <row r="76349" spans="5:29" s="2" customFormat="1">
      <c r="E76349" s="120"/>
      <c r="M76349" s="120"/>
      <c r="N76349" s="120"/>
      <c r="U76349" s="121"/>
      <c r="V76349" s="122"/>
      <c r="W76349" s="123"/>
      <c r="AC76349" s="123"/>
    </row>
    <row r="76350" spans="5:29" s="2" customFormat="1">
      <c r="E76350" s="120"/>
      <c r="M76350" s="120"/>
      <c r="N76350" s="120"/>
      <c r="U76350" s="121"/>
      <c r="V76350" s="122"/>
      <c r="W76350" s="123"/>
      <c r="AC76350" s="123"/>
    </row>
    <row r="76351" spans="5:29" s="2" customFormat="1">
      <c r="E76351" s="120"/>
      <c r="M76351" s="120"/>
      <c r="N76351" s="120"/>
      <c r="U76351" s="121"/>
      <c r="V76351" s="122"/>
      <c r="W76351" s="123"/>
      <c r="AC76351" s="123"/>
    </row>
    <row r="76352" spans="5:29" s="2" customFormat="1">
      <c r="E76352" s="120"/>
      <c r="M76352" s="120"/>
      <c r="N76352" s="120"/>
      <c r="U76352" s="121"/>
      <c r="V76352" s="122"/>
      <c r="W76352" s="123"/>
      <c r="AC76352" s="123"/>
    </row>
    <row r="76353" spans="5:29" s="2" customFormat="1">
      <c r="E76353" s="120"/>
      <c r="M76353" s="120"/>
      <c r="N76353" s="120"/>
      <c r="U76353" s="121"/>
      <c r="V76353" s="122"/>
      <c r="W76353" s="123"/>
      <c r="AC76353" s="123"/>
    </row>
    <row r="76354" spans="5:29" s="2" customFormat="1">
      <c r="E76354" s="120"/>
      <c r="M76354" s="120"/>
      <c r="N76354" s="120"/>
      <c r="U76354" s="121"/>
      <c r="V76354" s="122"/>
      <c r="W76354" s="123"/>
      <c r="AC76354" s="123"/>
    </row>
    <row r="76355" spans="5:29" s="2" customFormat="1">
      <c r="E76355" s="120"/>
      <c r="M76355" s="120"/>
      <c r="N76355" s="120"/>
      <c r="U76355" s="121"/>
      <c r="V76355" s="122"/>
      <c r="W76355" s="123"/>
      <c r="AC76355" s="123"/>
    </row>
    <row r="76356" spans="5:29" s="2" customFormat="1">
      <c r="E76356" s="120"/>
      <c r="M76356" s="120"/>
      <c r="N76356" s="120"/>
      <c r="U76356" s="121"/>
      <c r="V76356" s="122"/>
      <c r="W76356" s="123"/>
      <c r="AC76356" s="123"/>
    </row>
    <row r="76357" spans="5:29" s="2" customFormat="1">
      <c r="E76357" s="120"/>
      <c r="M76357" s="120"/>
      <c r="N76357" s="120"/>
      <c r="U76357" s="121"/>
      <c r="V76357" s="122"/>
      <c r="W76357" s="123"/>
      <c r="AC76357" s="123"/>
    </row>
    <row r="76358" spans="5:29" s="2" customFormat="1">
      <c r="E76358" s="120"/>
      <c r="M76358" s="120"/>
      <c r="N76358" s="120"/>
      <c r="U76358" s="121"/>
      <c r="V76358" s="122"/>
      <c r="W76358" s="123"/>
      <c r="AC76358" s="123"/>
    </row>
    <row r="76359" spans="5:29" s="2" customFormat="1">
      <c r="E76359" s="120"/>
      <c r="M76359" s="120"/>
      <c r="N76359" s="120"/>
      <c r="U76359" s="121"/>
      <c r="V76359" s="122"/>
      <c r="W76359" s="123"/>
      <c r="AC76359" s="123"/>
    </row>
    <row r="76360" spans="5:29" s="2" customFormat="1">
      <c r="E76360" s="120"/>
      <c r="M76360" s="120"/>
      <c r="N76360" s="120"/>
      <c r="U76360" s="121"/>
      <c r="V76360" s="122"/>
      <c r="W76360" s="123"/>
      <c r="AC76360" s="123"/>
    </row>
    <row r="76361" spans="5:29" s="2" customFormat="1">
      <c r="E76361" s="120"/>
      <c r="M76361" s="120"/>
      <c r="N76361" s="120"/>
      <c r="U76361" s="121"/>
      <c r="V76361" s="122"/>
      <c r="W76361" s="123"/>
      <c r="AC76361" s="123"/>
    </row>
    <row r="76362" spans="5:29" s="2" customFormat="1">
      <c r="E76362" s="120"/>
      <c r="M76362" s="120"/>
      <c r="N76362" s="120"/>
      <c r="U76362" s="121"/>
      <c r="V76362" s="122"/>
      <c r="W76362" s="123"/>
      <c r="AC76362" s="123"/>
    </row>
    <row r="76363" spans="5:29" s="2" customFormat="1">
      <c r="E76363" s="120"/>
      <c r="M76363" s="120"/>
      <c r="N76363" s="120"/>
      <c r="U76363" s="121"/>
      <c r="V76363" s="122"/>
      <c r="W76363" s="123"/>
      <c r="AC76363" s="123"/>
    </row>
    <row r="76364" spans="5:29" s="2" customFormat="1">
      <c r="E76364" s="120"/>
      <c r="M76364" s="120"/>
      <c r="N76364" s="120"/>
      <c r="U76364" s="121"/>
      <c r="V76364" s="122"/>
      <c r="W76364" s="123"/>
      <c r="AC76364" s="123"/>
    </row>
    <row r="76365" spans="5:29" s="2" customFormat="1">
      <c r="E76365" s="120"/>
      <c r="M76365" s="120"/>
      <c r="N76365" s="120"/>
      <c r="U76365" s="121"/>
      <c r="V76365" s="122"/>
      <c r="W76365" s="123"/>
      <c r="AC76365" s="123"/>
    </row>
    <row r="76366" spans="5:29" s="2" customFormat="1">
      <c r="E76366" s="120"/>
      <c r="M76366" s="120"/>
      <c r="N76366" s="120"/>
      <c r="U76366" s="121"/>
      <c r="V76366" s="122"/>
      <c r="W76366" s="123"/>
      <c r="AC76366" s="123"/>
    </row>
    <row r="76367" spans="5:29" s="2" customFormat="1">
      <c r="E76367" s="120"/>
      <c r="M76367" s="120"/>
      <c r="N76367" s="120"/>
      <c r="U76367" s="121"/>
      <c r="V76367" s="122"/>
      <c r="W76367" s="123"/>
      <c r="AC76367" s="123"/>
    </row>
    <row r="76368" spans="5:29" s="2" customFormat="1">
      <c r="E76368" s="120"/>
      <c r="M76368" s="120"/>
      <c r="N76368" s="120"/>
      <c r="U76368" s="121"/>
      <c r="V76368" s="122"/>
      <c r="W76368" s="123"/>
      <c r="AC76368" s="123"/>
    </row>
    <row r="76369" spans="5:29" s="2" customFormat="1">
      <c r="E76369" s="120"/>
      <c r="M76369" s="120"/>
      <c r="N76369" s="120"/>
      <c r="U76369" s="121"/>
      <c r="V76369" s="122"/>
      <c r="W76369" s="123"/>
      <c r="AC76369" s="123"/>
    </row>
    <row r="76370" spans="5:29" s="2" customFormat="1">
      <c r="E76370" s="120"/>
      <c r="M76370" s="120"/>
      <c r="N76370" s="120"/>
      <c r="U76370" s="121"/>
      <c r="V76370" s="122"/>
      <c r="W76370" s="123"/>
      <c r="AC76370" s="123"/>
    </row>
    <row r="76371" spans="5:29" s="2" customFormat="1">
      <c r="E76371" s="120"/>
      <c r="M76371" s="120"/>
      <c r="N76371" s="120"/>
      <c r="U76371" s="121"/>
      <c r="V76371" s="122"/>
      <c r="W76371" s="123"/>
      <c r="AC76371" s="123"/>
    </row>
    <row r="76372" spans="5:29" s="2" customFormat="1">
      <c r="E76372" s="120"/>
      <c r="M76372" s="120"/>
      <c r="N76372" s="120"/>
      <c r="U76372" s="121"/>
      <c r="V76372" s="122"/>
      <c r="W76372" s="123"/>
      <c r="AC76372" s="123"/>
    </row>
    <row r="76373" spans="5:29" s="2" customFormat="1">
      <c r="E76373" s="120"/>
      <c r="M76373" s="120"/>
      <c r="N76373" s="120"/>
      <c r="U76373" s="121"/>
      <c r="V76373" s="122"/>
      <c r="W76373" s="123"/>
      <c r="AC76373" s="123"/>
    </row>
    <row r="76374" spans="5:29" s="2" customFormat="1">
      <c r="E76374" s="120"/>
      <c r="M76374" s="120"/>
      <c r="N76374" s="120"/>
      <c r="U76374" s="121"/>
      <c r="V76374" s="122"/>
      <c r="W76374" s="123"/>
      <c r="AC76374" s="123"/>
    </row>
    <row r="76375" spans="5:29" s="2" customFormat="1">
      <c r="E76375" s="120"/>
      <c r="M76375" s="120"/>
      <c r="N76375" s="120"/>
      <c r="U76375" s="121"/>
      <c r="V76375" s="122"/>
      <c r="W76375" s="123"/>
      <c r="AC76375" s="123"/>
    </row>
    <row r="76376" spans="5:29" s="2" customFormat="1">
      <c r="E76376" s="120"/>
      <c r="M76376" s="120"/>
      <c r="N76376" s="120"/>
      <c r="U76376" s="121"/>
      <c r="V76376" s="122"/>
      <c r="W76376" s="123"/>
      <c r="AC76376" s="123"/>
    </row>
    <row r="76377" spans="5:29" s="2" customFormat="1">
      <c r="E76377" s="120"/>
      <c r="M76377" s="120"/>
      <c r="N76377" s="120"/>
      <c r="U76377" s="121"/>
      <c r="V76377" s="122"/>
      <c r="W76377" s="123"/>
      <c r="AC76377" s="123"/>
    </row>
    <row r="76378" spans="5:29" s="2" customFormat="1">
      <c r="E76378" s="120"/>
      <c r="M76378" s="120"/>
      <c r="N76378" s="120"/>
      <c r="U76378" s="121"/>
      <c r="V76378" s="122"/>
      <c r="W76378" s="123"/>
      <c r="AC76378" s="123"/>
    </row>
    <row r="76379" spans="5:29" s="2" customFormat="1">
      <c r="E76379" s="120"/>
      <c r="M76379" s="120"/>
      <c r="N76379" s="120"/>
      <c r="U76379" s="121"/>
      <c r="V76379" s="122"/>
      <c r="W76379" s="123"/>
      <c r="AC76379" s="123"/>
    </row>
    <row r="76380" spans="5:29" s="2" customFormat="1">
      <c r="E76380" s="120"/>
      <c r="M76380" s="120"/>
      <c r="N76380" s="120"/>
      <c r="U76380" s="121"/>
      <c r="V76380" s="122"/>
      <c r="W76380" s="123"/>
      <c r="AC76380" s="123"/>
    </row>
    <row r="76381" spans="5:29" s="2" customFormat="1">
      <c r="E76381" s="120"/>
      <c r="M76381" s="120"/>
      <c r="N76381" s="120"/>
      <c r="U76381" s="121"/>
      <c r="V76381" s="122"/>
      <c r="W76381" s="123"/>
      <c r="AC76381" s="123"/>
    </row>
    <row r="76382" spans="5:29" s="2" customFormat="1">
      <c r="E76382" s="120"/>
      <c r="M76382" s="120"/>
      <c r="N76382" s="120"/>
      <c r="U76382" s="121"/>
      <c r="V76382" s="122"/>
      <c r="W76382" s="123"/>
      <c r="AC76382" s="123"/>
    </row>
    <row r="76383" spans="5:29" s="2" customFormat="1">
      <c r="E76383" s="120"/>
      <c r="M76383" s="120"/>
      <c r="N76383" s="120"/>
      <c r="U76383" s="121"/>
      <c r="V76383" s="122"/>
      <c r="W76383" s="123"/>
      <c r="AC76383" s="123"/>
    </row>
    <row r="76384" spans="5:29" s="2" customFormat="1">
      <c r="E76384" s="120"/>
      <c r="M76384" s="120"/>
      <c r="N76384" s="120"/>
      <c r="U76384" s="121"/>
      <c r="V76384" s="122"/>
      <c r="W76384" s="123"/>
      <c r="AC76384" s="123"/>
    </row>
    <row r="76385" spans="5:29" s="2" customFormat="1">
      <c r="E76385" s="120"/>
      <c r="M76385" s="120"/>
      <c r="N76385" s="120"/>
      <c r="U76385" s="121"/>
      <c r="V76385" s="122"/>
      <c r="W76385" s="123"/>
      <c r="AC76385" s="123"/>
    </row>
    <row r="76386" spans="5:29" s="2" customFormat="1">
      <c r="E76386" s="120"/>
      <c r="M76386" s="120"/>
      <c r="N76386" s="120"/>
      <c r="U76386" s="121"/>
      <c r="V76386" s="122"/>
      <c r="W76386" s="123"/>
      <c r="AC76386" s="123"/>
    </row>
    <row r="76387" spans="5:29" s="2" customFormat="1">
      <c r="E76387" s="120"/>
      <c r="M76387" s="120"/>
      <c r="N76387" s="120"/>
      <c r="U76387" s="121"/>
      <c r="V76387" s="122"/>
      <c r="W76387" s="123"/>
      <c r="AC76387" s="123"/>
    </row>
    <row r="76388" spans="5:29" s="2" customFormat="1">
      <c r="E76388" s="120"/>
      <c r="M76388" s="120"/>
      <c r="N76388" s="120"/>
      <c r="U76388" s="121"/>
      <c r="V76388" s="122"/>
      <c r="W76388" s="123"/>
      <c r="AC76388" s="123"/>
    </row>
    <row r="76389" spans="5:29" s="2" customFormat="1">
      <c r="E76389" s="120"/>
      <c r="M76389" s="120"/>
      <c r="N76389" s="120"/>
      <c r="U76389" s="121"/>
      <c r="V76389" s="122"/>
      <c r="W76389" s="123"/>
      <c r="AC76389" s="123"/>
    </row>
    <row r="76390" spans="5:29" s="2" customFormat="1">
      <c r="E76390" s="120"/>
      <c r="M76390" s="120"/>
      <c r="N76390" s="120"/>
      <c r="U76390" s="121"/>
      <c r="V76390" s="122"/>
      <c r="W76390" s="123"/>
      <c r="AC76390" s="123"/>
    </row>
    <row r="76391" spans="5:29" s="2" customFormat="1">
      <c r="E76391" s="120"/>
      <c r="M76391" s="120"/>
      <c r="N76391" s="120"/>
      <c r="U76391" s="121"/>
      <c r="V76391" s="122"/>
      <c r="W76391" s="123"/>
      <c r="AC76391" s="123"/>
    </row>
    <row r="76392" spans="5:29" s="2" customFormat="1">
      <c r="E76392" s="120"/>
      <c r="M76392" s="120"/>
      <c r="N76392" s="120"/>
      <c r="U76392" s="121"/>
      <c r="V76392" s="122"/>
      <c r="W76392" s="123"/>
      <c r="AC76392" s="123"/>
    </row>
    <row r="76393" spans="5:29" s="2" customFormat="1">
      <c r="E76393" s="120"/>
      <c r="M76393" s="120"/>
      <c r="N76393" s="120"/>
      <c r="U76393" s="121"/>
      <c r="V76393" s="122"/>
      <c r="W76393" s="123"/>
      <c r="AC76393" s="123"/>
    </row>
    <row r="76394" spans="5:29" s="2" customFormat="1">
      <c r="E76394" s="120"/>
      <c r="M76394" s="120"/>
      <c r="N76394" s="120"/>
      <c r="U76394" s="121"/>
      <c r="V76394" s="122"/>
      <c r="W76394" s="123"/>
      <c r="AC76394" s="123"/>
    </row>
    <row r="76395" spans="5:29" s="2" customFormat="1">
      <c r="E76395" s="120"/>
      <c r="M76395" s="120"/>
      <c r="N76395" s="120"/>
      <c r="U76395" s="121"/>
      <c r="V76395" s="122"/>
      <c r="W76395" s="123"/>
      <c r="AC76395" s="123"/>
    </row>
    <row r="76396" spans="5:29" s="2" customFormat="1">
      <c r="E76396" s="120"/>
      <c r="M76396" s="120"/>
      <c r="N76396" s="120"/>
      <c r="U76396" s="121"/>
      <c r="V76396" s="122"/>
      <c r="W76396" s="123"/>
      <c r="AC76396" s="123"/>
    </row>
    <row r="76397" spans="5:29" s="2" customFormat="1">
      <c r="E76397" s="120"/>
      <c r="M76397" s="120"/>
      <c r="N76397" s="120"/>
      <c r="U76397" s="121"/>
      <c r="V76397" s="122"/>
      <c r="W76397" s="123"/>
      <c r="AC76397" s="123"/>
    </row>
    <row r="76398" spans="5:29" s="2" customFormat="1">
      <c r="E76398" s="120"/>
      <c r="M76398" s="120"/>
      <c r="N76398" s="120"/>
      <c r="U76398" s="121"/>
      <c r="V76398" s="122"/>
      <c r="W76398" s="123"/>
      <c r="AC76398" s="123"/>
    </row>
    <row r="76399" spans="5:29" s="2" customFormat="1">
      <c r="E76399" s="120"/>
      <c r="M76399" s="120"/>
      <c r="N76399" s="120"/>
      <c r="U76399" s="121"/>
      <c r="V76399" s="122"/>
      <c r="W76399" s="123"/>
      <c r="AC76399" s="123"/>
    </row>
    <row r="76400" spans="5:29" s="2" customFormat="1">
      <c r="E76400" s="120"/>
      <c r="M76400" s="120"/>
      <c r="N76400" s="120"/>
      <c r="U76400" s="121"/>
      <c r="V76400" s="122"/>
      <c r="W76400" s="123"/>
      <c r="AC76400" s="123"/>
    </row>
    <row r="76401" spans="5:29" s="2" customFormat="1">
      <c r="E76401" s="120"/>
      <c r="M76401" s="120"/>
      <c r="N76401" s="120"/>
      <c r="U76401" s="121"/>
      <c r="V76401" s="122"/>
      <c r="W76401" s="123"/>
      <c r="AC76401" s="123"/>
    </row>
    <row r="76402" spans="5:29" s="2" customFormat="1">
      <c r="E76402" s="120"/>
      <c r="M76402" s="120"/>
      <c r="N76402" s="120"/>
      <c r="U76402" s="121"/>
      <c r="V76402" s="122"/>
      <c r="W76402" s="123"/>
      <c r="AC76402" s="123"/>
    </row>
    <row r="76403" spans="5:29" s="2" customFormat="1">
      <c r="E76403" s="120"/>
      <c r="M76403" s="120"/>
      <c r="N76403" s="120"/>
      <c r="U76403" s="121"/>
      <c r="V76403" s="122"/>
      <c r="W76403" s="123"/>
      <c r="AC76403" s="123"/>
    </row>
    <row r="76404" spans="5:29" s="2" customFormat="1">
      <c r="E76404" s="120"/>
      <c r="M76404" s="120"/>
      <c r="N76404" s="120"/>
      <c r="U76404" s="121"/>
      <c r="V76404" s="122"/>
      <c r="W76404" s="123"/>
      <c r="AC76404" s="123"/>
    </row>
    <row r="76405" spans="5:29" s="2" customFormat="1">
      <c r="E76405" s="120"/>
      <c r="M76405" s="120"/>
      <c r="N76405" s="120"/>
      <c r="U76405" s="121"/>
      <c r="V76405" s="122"/>
      <c r="W76405" s="123"/>
      <c r="AC76405" s="123"/>
    </row>
    <row r="76406" spans="5:29" s="2" customFormat="1">
      <c r="E76406" s="120"/>
      <c r="M76406" s="120"/>
      <c r="N76406" s="120"/>
      <c r="U76406" s="121"/>
      <c r="V76406" s="122"/>
      <c r="W76406" s="123"/>
      <c r="AC76406" s="123"/>
    </row>
    <row r="76407" spans="5:29" s="2" customFormat="1">
      <c r="E76407" s="120"/>
      <c r="M76407" s="120"/>
      <c r="N76407" s="120"/>
      <c r="U76407" s="121"/>
      <c r="V76407" s="122"/>
      <c r="W76407" s="123"/>
      <c r="AC76407" s="123"/>
    </row>
    <row r="76408" spans="5:29" s="2" customFormat="1">
      <c r="E76408" s="120"/>
      <c r="M76408" s="120"/>
      <c r="N76408" s="120"/>
      <c r="U76408" s="121"/>
      <c r="V76408" s="122"/>
      <c r="W76408" s="123"/>
      <c r="AC76408" s="123"/>
    </row>
    <row r="76409" spans="5:29" s="2" customFormat="1">
      <c r="E76409" s="120"/>
      <c r="M76409" s="120"/>
      <c r="N76409" s="120"/>
      <c r="U76409" s="121"/>
      <c r="V76409" s="122"/>
      <c r="W76409" s="123"/>
      <c r="AC76409" s="123"/>
    </row>
    <row r="76410" spans="5:29" s="2" customFormat="1">
      <c r="E76410" s="120"/>
      <c r="M76410" s="120"/>
      <c r="N76410" s="120"/>
      <c r="U76410" s="121"/>
      <c r="V76410" s="122"/>
      <c r="W76410" s="123"/>
      <c r="AC76410" s="123"/>
    </row>
    <row r="76411" spans="5:29" s="2" customFormat="1">
      <c r="E76411" s="120"/>
      <c r="M76411" s="120"/>
      <c r="N76411" s="120"/>
      <c r="U76411" s="121"/>
      <c r="V76411" s="122"/>
      <c r="W76411" s="123"/>
      <c r="AC76411" s="123"/>
    </row>
    <row r="76412" spans="5:29" s="2" customFormat="1">
      <c r="E76412" s="120"/>
      <c r="M76412" s="120"/>
      <c r="N76412" s="120"/>
      <c r="U76412" s="121"/>
      <c r="V76412" s="122"/>
      <c r="W76412" s="123"/>
      <c r="AC76412" s="123"/>
    </row>
    <row r="76413" spans="5:29" s="2" customFormat="1">
      <c r="E76413" s="120"/>
      <c r="M76413" s="120"/>
      <c r="N76413" s="120"/>
      <c r="U76413" s="121"/>
      <c r="V76413" s="122"/>
      <c r="W76413" s="123"/>
      <c r="AC76413" s="123"/>
    </row>
    <row r="76414" spans="5:29" s="2" customFormat="1">
      <c r="E76414" s="120"/>
      <c r="M76414" s="120"/>
      <c r="N76414" s="120"/>
      <c r="U76414" s="121"/>
      <c r="V76414" s="122"/>
      <c r="W76414" s="123"/>
      <c r="AC76414" s="123"/>
    </row>
    <row r="76415" spans="5:29" s="2" customFormat="1">
      <c r="E76415" s="120"/>
      <c r="M76415" s="120"/>
      <c r="N76415" s="120"/>
      <c r="U76415" s="121"/>
      <c r="V76415" s="122"/>
      <c r="W76415" s="123"/>
      <c r="AC76415" s="123"/>
    </row>
    <row r="76416" spans="5:29" s="2" customFormat="1">
      <c r="E76416" s="120"/>
      <c r="M76416" s="120"/>
      <c r="N76416" s="120"/>
      <c r="U76416" s="121"/>
      <c r="V76416" s="122"/>
      <c r="W76416" s="123"/>
      <c r="AC76416" s="123"/>
    </row>
    <row r="76417" spans="5:29" s="2" customFormat="1">
      <c r="E76417" s="120"/>
      <c r="M76417" s="120"/>
      <c r="N76417" s="120"/>
      <c r="U76417" s="121"/>
      <c r="V76417" s="122"/>
      <c r="W76417" s="123"/>
      <c r="AC76417" s="123"/>
    </row>
    <row r="76418" spans="5:29" s="2" customFormat="1">
      <c r="E76418" s="120"/>
      <c r="M76418" s="120"/>
      <c r="N76418" s="120"/>
      <c r="U76418" s="121"/>
      <c r="V76418" s="122"/>
      <c r="W76418" s="123"/>
      <c r="AC76418" s="123"/>
    </row>
    <row r="76419" spans="5:29" s="2" customFormat="1">
      <c r="E76419" s="120"/>
      <c r="M76419" s="120"/>
      <c r="N76419" s="120"/>
      <c r="U76419" s="121"/>
      <c r="V76419" s="122"/>
      <c r="W76419" s="123"/>
      <c r="AC76419" s="123"/>
    </row>
    <row r="76420" spans="5:29" s="2" customFormat="1">
      <c r="E76420" s="120"/>
      <c r="M76420" s="120"/>
      <c r="N76420" s="120"/>
      <c r="U76420" s="121"/>
      <c r="V76420" s="122"/>
      <c r="W76420" s="123"/>
      <c r="AC76420" s="123"/>
    </row>
    <row r="76421" spans="5:29" s="2" customFormat="1">
      <c r="E76421" s="120"/>
      <c r="M76421" s="120"/>
      <c r="N76421" s="120"/>
      <c r="U76421" s="121"/>
      <c r="V76421" s="122"/>
      <c r="W76421" s="123"/>
      <c r="AC76421" s="123"/>
    </row>
    <row r="76422" spans="5:29" s="2" customFormat="1">
      <c r="E76422" s="120"/>
      <c r="M76422" s="120"/>
      <c r="N76422" s="120"/>
      <c r="U76422" s="121"/>
      <c r="V76422" s="122"/>
      <c r="W76422" s="123"/>
      <c r="AC76422" s="123"/>
    </row>
    <row r="76423" spans="5:29" s="2" customFormat="1">
      <c r="E76423" s="120"/>
      <c r="M76423" s="120"/>
      <c r="N76423" s="120"/>
      <c r="U76423" s="121"/>
      <c r="V76423" s="122"/>
      <c r="W76423" s="123"/>
      <c r="AC76423" s="123"/>
    </row>
    <row r="76424" spans="5:29" s="2" customFormat="1">
      <c r="E76424" s="120"/>
      <c r="M76424" s="120"/>
      <c r="N76424" s="120"/>
      <c r="U76424" s="121"/>
      <c r="V76424" s="122"/>
      <c r="W76424" s="123"/>
      <c r="AC76424" s="123"/>
    </row>
    <row r="76425" spans="5:29" s="2" customFormat="1">
      <c r="E76425" s="120"/>
      <c r="M76425" s="120"/>
      <c r="N76425" s="120"/>
      <c r="U76425" s="121"/>
      <c r="V76425" s="122"/>
      <c r="W76425" s="123"/>
      <c r="AC76425" s="123"/>
    </row>
    <row r="76426" spans="5:29" s="2" customFormat="1">
      <c r="E76426" s="120"/>
      <c r="M76426" s="120"/>
      <c r="N76426" s="120"/>
      <c r="U76426" s="121"/>
      <c r="V76426" s="122"/>
      <c r="W76426" s="123"/>
      <c r="AC76426" s="123"/>
    </row>
    <row r="76427" spans="5:29" s="2" customFormat="1">
      <c r="E76427" s="120"/>
      <c r="M76427" s="120"/>
      <c r="N76427" s="120"/>
      <c r="U76427" s="121"/>
      <c r="V76427" s="122"/>
      <c r="W76427" s="123"/>
      <c r="AC76427" s="123"/>
    </row>
    <row r="76428" spans="5:29" s="2" customFormat="1">
      <c r="E76428" s="120"/>
      <c r="M76428" s="120"/>
      <c r="N76428" s="120"/>
      <c r="U76428" s="121"/>
      <c r="V76428" s="122"/>
      <c r="W76428" s="123"/>
      <c r="AC76428" s="123"/>
    </row>
    <row r="76429" spans="5:29" s="2" customFormat="1">
      <c r="E76429" s="120"/>
      <c r="M76429" s="120"/>
      <c r="N76429" s="120"/>
      <c r="U76429" s="121"/>
      <c r="V76429" s="122"/>
      <c r="W76429" s="123"/>
      <c r="AC76429" s="123"/>
    </row>
    <row r="76430" spans="5:29" s="2" customFormat="1">
      <c r="E76430" s="120"/>
      <c r="M76430" s="120"/>
      <c r="N76430" s="120"/>
      <c r="U76430" s="121"/>
      <c r="V76430" s="122"/>
      <c r="W76430" s="123"/>
      <c r="AC76430" s="123"/>
    </row>
    <row r="76431" spans="5:29" s="2" customFormat="1">
      <c r="E76431" s="120"/>
      <c r="M76431" s="120"/>
      <c r="N76431" s="120"/>
      <c r="U76431" s="121"/>
      <c r="V76431" s="122"/>
      <c r="W76431" s="123"/>
      <c r="AC76431" s="123"/>
    </row>
    <row r="76432" spans="5:29" s="2" customFormat="1">
      <c r="E76432" s="120"/>
      <c r="M76432" s="120"/>
      <c r="N76432" s="120"/>
      <c r="U76432" s="121"/>
      <c r="V76432" s="122"/>
      <c r="W76432" s="123"/>
      <c r="AC76432" s="123"/>
    </row>
    <row r="76433" spans="5:29" s="2" customFormat="1">
      <c r="E76433" s="120"/>
      <c r="M76433" s="120"/>
      <c r="N76433" s="120"/>
      <c r="U76433" s="121"/>
      <c r="V76433" s="122"/>
      <c r="W76433" s="123"/>
      <c r="AC76433" s="123"/>
    </row>
    <row r="76434" spans="5:29" s="2" customFormat="1">
      <c r="E76434" s="120"/>
      <c r="M76434" s="120"/>
      <c r="N76434" s="120"/>
      <c r="U76434" s="121"/>
      <c r="V76434" s="122"/>
      <c r="W76434" s="123"/>
      <c r="AC76434" s="123"/>
    </row>
    <row r="76435" spans="5:29" s="2" customFormat="1">
      <c r="E76435" s="120"/>
      <c r="M76435" s="120"/>
      <c r="N76435" s="120"/>
      <c r="U76435" s="121"/>
      <c r="V76435" s="122"/>
      <c r="W76435" s="123"/>
      <c r="AC76435" s="123"/>
    </row>
    <row r="76436" spans="5:29" s="2" customFormat="1">
      <c r="E76436" s="120"/>
      <c r="M76436" s="120"/>
      <c r="N76436" s="120"/>
      <c r="U76436" s="121"/>
      <c r="V76436" s="122"/>
      <c r="W76436" s="123"/>
      <c r="AC76436" s="123"/>
    </row>
    <row r="76437" spans="5:29" s="2" customFormat="1">
      <c r="E76437" s="120"/>
      <c r="M76437" s="120"/>
      <c r="N76437" s="120"/>
      <c r="U76437" s="121"/>
      <c r="V76437" s="122"/>
      <c r="W76437" s="123"/>
      <c r="AC76437" s="123"/>
    </row>
    <row r="76438" spans="5:29" s="2" customFormat="1">
      <c r="E76438" s="120"/>
      <c r="M76438" s="120"/>
      <c r="N76438" s="120"/>
      <c r="U76438" s="121"/>
      <c r="V76438" s="122"/>
      <c r="W76438" s="123"/>
      <c r="AC76438" s="123"/>
    </row>
    <row r="76439" spans="5:29" s="2" customFormat="1">
      <c r="E76439" s="120"/>
      <c r="M76439" s="120"/>
      <c r="N76439" s="120"/>
      <c r="U76439" s="121"/>
      <c r="V76439" s="122"/>
      <c r="W76439" s="123"/>
      <c r="AC76439" s="123"/>
    </row>
    <row r="76440" spans="5:29" s="2" customFormat="1">
      <c r="E76440" s="120"/>
      <c r="M76440" s="120"/>
      <c r="N76440" s="120"/>
      <c r="U76440" s="121"/>
      <c r="V76440" s="122"/>
      <c r="W76440" s="123"/>
      <c r="AC76440" s="123"/>
    </row>
    <row r="76441" spans="5:29" s="2" customFormat="1">
      <c r="E76441" s="120"/>
      <c r="M76441" s="120"/>
      <c r="N76441" s="120"/>
      <c r="U76441" s="121"/>
      <c r="V76441" s="122"/>
      <c r="W76441" s="123"/>
      <c r="AC76441" s="123"/>
    </row>
    <row r="76442" spans="5:29" s="2" customFormat="1">
      <c r="E76442" s="120"/>
      <c r="M76442" s="120"/>
      <c r="N76442" s="120"/>
      <c r="U76442" s="121"/>
      <c r="V76442" s="122"/>
      <c r="W76442" s="123"/>
      <c r="AC76442" s="123"/>
    </row>
    <row r="76443" spans="5:29" s="2" customFormat="1">
      <c r="E76443" s="120"/>
      <c r="M76443" s="120"/>
      <c r="N76443" s="120"/>
      <c r="U76443" s="121"/>
      <c r="V76443" s="122"/>
      <c r="W76443" s="123"/>
      <c r="AC76443" s="123"/>
    </row>
    <row r="76444" spans="5:29" s="2" customFormat="1">
      <c r="E76444" s="120"/>
      <c r="M76444" s="120"/>
      <c r="N76444" s="120"/>
      <c r="U76444" s="121"/>
      <c r="V76444" s="122"/>
      <c r="W76444" s="123"/>
      <c r="AC76444" s="123"/>
    </row>
    <row r="76445" spans="5:29" s="2" customFormat="1">
      <c r="E76445" s="120"/>
      <c r="M76445" s="120"/>
      <c r="N76445" s="120"/>
      <c r="U76445" s="121"/>
      <c r="V76445" s="122"/>
      <c r="W76445" s="123"/>
      <c r="AC76445" s="123"/>
    </row>
    <row r="76446" spans="5:29" s="2" customFormat="1">
      <c r="E76446" s="120"/>
      <c r="M76446" s="120"/>
      <c r="N76446" s="120"/>
      <c r="U76446" s="121"/>
      <c r="V76446" s="122"/>
      <c r="W76446" s="123"/>
      <c r="AC76446" s="123"/>
    </row>
    <row r="76447" spans="5:29" s="2" customFormat="1">
      <c r="E76447" s="120"/>
      <c r="M76447" s="120"/>
      <c r="N76447" s="120"/>
      <c r="U76447" s="121"/>
      <c r="V76447" s="122"/>
      <c r="W76447" s="123"/>
      <c r="AC76447" s="123"/>
    </row>
    <row r="76448" spans="5:29" s="2" customFormat="1">
      <c r="E76448" s="120"/>
      <c r="M76448" s="120"/>
      <c r="N76448" s="120"/>
      <c r="U76448" s="121"/>
      <c r="V76448" s="122"/>
      <c r="W76448" s="123"/>
      <c r="AC76448" s="123"/>
    </row>
    <row r="76449" spans="5:29" s="2" customFormat="1">
      <c r="E76449" s="120"/>
      <c r="M76449" s="120"/>
      <c r="N76449" s="120"/>
      <c r="U76449" s="121"/>
      <c r="V76449" s="122"/>
      <c r="W76449" s="123"/>
      <c r="AC76449" s="123"/>
    </row>
    <row r="76450" spans="5:29" s="2" customFormat="1">
      <c r="E76450" s="120"/>
      <c r="M76450" s="120"/>
      <c r="N76450" s="120"/>
      <c r="U76450" s="121"/>
      <c r="V76450" s="122"/>
      <c r="W76450" s="123"/>
      <c r="AC76450" s="123"/>
    </row>
    <row r="76451" spans="5:29" s="2" customFormat="1">
      <c r="E76451" s="120"/>
      <c r="M76451" s="120"/>
      <c r="N76451" s="120"/>
      <c r="U76451" s="121"/>
      <c r="V76451" s="122"/>
      <c r="W76451" s="123"/>
      <c r="AC76451" s="123"/>
    </row>
    <row r="76452" spans="5:29" s="2" customFormat="1">
      <c r="E76452" s="120"/>
      <c r="M76452" s="120"/>
      <c r="N76452" s="120"/>
      <c r="U76452" s="121"/>
      <c r="V76452" s="122"/>
      <c r="W76452" s="123"/>
      <c r="AC76452" s="123"/>
    </row>
    <row r="76453" spans="5:29" s="2" customFormat="1">
      <c r="E76453" s="120"/>
      <c r="M76453" s="120"/>
      <c r="N76453" s="120"/>
      <c r="U76453" s="121"/>
      <c r="V76453" s="122"/>
      <c r="W76453" s="123"/>
      <c r="AC76453" s="123"/>
    </row>
    <row r="76454" spans="5:29" s="2" customFormat="1">
      <c r="E76454" s="120"/>
      <c r="M76454" s="120"/>
      <c r="N76454" s="120"/>
      <c r="U76454" s="121"/>
      <c r="V76454" s="122"/>
      <c r="W76454" s="123"/>
      <c r="AC76454" s="123"/>
    </row>
    <row r="76455" spans="5:29" s="2" customFormat="1">
      <c r="E76455" s="120"/>
      <c r="M76455" s="120"/>
      <c r="N76455" s="120"/>
      <c r="U76455" s="121"/>
      <c r="V76455" s="122"/>
      <c r="W76455" s="123"/>
      <c r="AC76455" s="123"/>
    </row>
    <row r="76456" spans="5:29" s="2" customFormat="1">
      <c r="E76456" s="120"/>
      <c r="M76456" s="120"/>
      <c r="N76456" s="120"/>
      <c r="U76456" s="121"/>
      <c r="V76456" s="122"/>
      <c r="W76456" s="123"/>
      <c r="AC76456" s="123"/>
    </row>
    <row r="76457" spans="5:29" s="2" customFormat="1">
      <c r="E76457" s="120"/>
      <c r="M76457" s="120"/>
      <c r="N76457" s="120"/>
      <c r="U76457" s="121"/>
      <c r="V76457" s="122"/>
      <c r="W76457" s="123"/>
      <c r="AC76457" s="123"/>
    </row>
    <row r="76458" spans="5:29" s="2" customFormat="1">
      <c r="E76458" s="120"/>
      <c r="M76458" s="120"/>
      <c r="N76458" s="120"/>
      <c r="U76458" s="121"/>
      <c r="V76458" s="122"/>
      <c r="W76458" s="123"/>
      <c r="AC76458" s="123"/>
    </row>
    <row r="76459" spans="5:29" s="2" customFormat="1">
      <c r="E76459" s="120"/>
      <c r="M76459" s="120"/>
      <c r="N76459" s="120"/>
      <c r="U76459" s="121"/>
      <c r="V76459" s="122"/>
      <c r="W76459" s="123"/>
      <c r="AC76459" s="123"/>
    </row>
    <row r="76460" spans="5:29" s="2" customFormat="1">
      <c r="E76460" s="120"/>
      <c r="M76460" s="120"/>
      <c r="N76460" s="120"/>
      <c r="U76460" s="121"/>
      <c r="V76460" s="122"/>
      <c r="W76460" s="123"/>
      <c r="AC76460" s="123"/>
    </row>
    <row r="76461" spans="5:29" s="2" customFormat="1">
      <c r="E76461" s="120"/>
      <c r="M76461" s="120"/>
      <c r="N76461" s="120"/>
      <c r="U76461" s="121"/>
      <c r="V76461" s="122"/>
      <c r="W76461" s="123"/>
      <c r="AC76461" s="123"/>
    </row>
    <row r="76462" spans="5:29" s="2" customFormat="1">
      <c r="E76462" s="120"/>
      <c r="M76462" s="120"/>
      <c r="N76462" s="120"/>
      <c r="U76462" s="121"/>
      <c r="V76462" s="122"/>
      <c r="W76462" s="123"/>
      <c r="AC76462" s="123"/>
    </row>
    <row r="76463" spans="5:29" s="2" customFormat="1">
      <c r="E76463" s="120"/>
      <c r="M76463" s="120"/>
      <c r="N76463" s="120"/>
      <c r="U76463" s="121"/>
      <c r="V76463" s="122"/>
      <c r="W76463" s="123"/>
      <c r="AC76463" s="123"/>
    </row>
    <row r="76464" spans="5:29" s="2" customFormat="1">
      <c r="E76464" s="120"/>
      <c r="M76464" s="120"/>
      <c r="N76464" s="120"/>
      <c r="U76464" s="121"/>
      <c r="V76464" s="122"/>
      <c r="W76464" s="123"/>
      <c r="AC76464" s="123"/>
    </row>
    <row r="76465" spans="5:29" s="2" customFormat="1">
      <c r="E76465" s="120"/>
      <c r="M76465" s="120"/>
      <c r="N76465" s="120"/>
      <c r="U76465" s="121"/>
      <c r="V76465" s="122"/>
      <c r="W76465" s="123"/>
      <c r="AC76465" s="123"/>
    </row>
    <row r="76466" spans="5:29" s="2" customFormat="1">
      <c r="E76466" s="120"/>
      <c r="M76466" s="120"/>
      <c r="N76466" s="120"/>
      <c r="U76466" s="121"/>
      <c r="V76466" s="122"/>
      <c r="W76466" s="123"/>
      <c r="AC76466" s="123"/>
    </row>
    <row r="76467" spans="5:29" s="2" customFormat="1">
      <c r="E76467" s="120"/>
      <c r="M76467" s="120"/>
      <c r="N76467" s="120"/>
      <c r="U76467" s="121"/>
      <c r="V76467" s="122"/>
      <c r="W76467" s="123"/>
      <c r="AC76467" s="123"/>
    </row>
    <row r="76468" spans="5:29" s="2" customFormat="1">
      <c r="E76468" s="120"/>
      <c r="M76468" s="120"/>
      <c r="N76468" s="120"/>
      <c r="U76468" s="121"/>
      <c r="V76468" s="122"/>
      <c r="W76468" s="123"/>
      <c r="AC76468" s="123"/>
    </row>
    <row r="76469" spans="5:29" s="2" customFormat="1">
      <c r="E76469" s="120"/>
      <c r="M76469" s="120"/>
      <c r="N76469" s="120"/>
      <c r="U76469" s="121"/>
      <c r="V76469" s="122"/>
      <c r="W76469" s="123"/>
      <c r="AC76469" s="123"/>
    </row>
    <row r="76470" spans="5:29" s="2" customFormat="1">
      <c r="E76470" s="120"/>
      <c r="M76470" s="120"/>
      <c r="N76470" s="120"/>
      <c r="U76470" s="121"/>
      <c r="V76470" s="122"/>
      <c r="W76470" s="123"/>
      <c r="AC76470" s="123"/>
    </row>
    <row r="76471" spans="5:29" s="2" customFormat="1">
      <c r="E76471" s="120"/>
      <c r="M76471" s="120"/>
      <c r="N76471" s="120"/>
      <c r="U76471" s="121"/>
      <c r="V76471" s="122"/>
      <c r="W76471" s="123"/>
      <c r="AC76471" s="123"/>
    </row>
    <row r="76472" spans="5:29" s="2" customFormat="1">
      <c r="E76472" s="120"/>
      <c r="M76472" s="120"/>
      <c r="N76472" s="120"/>
      <c r="U76472" s="121"/>
      <c r="V76472" s="122"/>
      <c r="W76472" s="123"/>
      <c r="AC76472" s="123"/>
    </row>
    <row r="76473" spans="5:29" s="2" customFormat="1">
      <c r="E76473" s="120"/>
      <c r="M76473" s="120"/>
      <c r="N76473" s="120"/>
      <c r="U76473" s="121"/>
      <c r="V76473" s="122"/>
      <c r="W76473" s="123"/>
      <c r="AC76473" s="123"/>
    </row>
    <row r="76474" spans="5:29" s="2" customFormat="1">
      <c r="E76474" s="120"/>
      <c r="M76474" s="120"/>
      <c r="N76474" s="120"/>
      <c r="U76474" s="121"/>
      <c r="V76474" s="122"/>
      <c r="W76474" s="123"/>
      <c r="AC76474" s="123"/>
    </row>
    <row r="76475" spans="5:29" s="2" customFormat="1">
      <c r="E76475" s="120"/>
      <c r="M76475" s="120"/>
      <c r="N76475" s="120"/>
      <c r="U76475" s="121"/>
      <c r="V76475" s="122"/>
      <c r="W76475" s="123"/>
      <c r="AC76475" s="123"/>
    </row>
    <row r="76476" spans="5:29" s="2" customFormat="1">
      <c r="E76476" s="120"/>
      <c r="M76476" s="120"/>
      <c r="N76476" s="120"/>
      <c r="U76476" s="121"/>
      <c r="V76476" s="122"/>
      <c r="W76476" s="123"/>
      <c r="AC76476" s="123"/>
    </row>
    <row r="76477" spans="5:29" s="2" customFormat="1">
      <c r="E76477" s="120"/>
      <c r="M76477" s="120"/>
      <c r="N76477" s="120"/>
      <c r="U76477" s="121"/>
      <c r="V76477" s="122"/>
      <c r="W76477" s="123"/>
      <c r="AC76477" s="123"/>
    </row>
    <row r="76478" spans="5:29" s="2" customFormat="1">
      <c r="E76478" s="120"/>
      <c r="M76478" s="120"/>
      <c r="N76478" s="120"/>
      <c r="U76478" s="121"/>
      <c r="V76478" s="122"/>
      <c r="W76478" s="123"/>
      <c r="AC76478" s="123"/>
    </row>
    <row r="76479" spans="5:29" s="2" customFormat="1">
      <c r="E76479" s="120"/>
      <c r="M76479" s="120"/>
      <c r="N76479" s="120"/>
      <c r="U76479" s="121"/>
      <c r="V76479" s="122"/>
      <c r="W76479" s="123"/>
      <c r="AC76479" s="123"/>
    </row>
    <row r="76480" spans="5:29" s="2" customFormat="1">
      <c r="E76480" s="120"/>
      <c r="M76480" s="120"/>
      <c r="N76480" s="120"/>
      <c r="U76480" s="121"/>
      <c r="V76480" s="122"/>
      <c r="W76480" s="123"/>
      <c r="AC76480" s="123"/>
    </row>
    <row r="76481" spans="5:29" s="2" customFormat="1">
      <c r="E76481" s="120"/>
      <c r="M76481" s="120"/>
      <c r="N76481" s="120"/>
      <c r="U76481" s="121"/>
      <c r="V76481" s="122"/>
      <c r="W76481" s="123"/>
      <c r="AC76481" s="123"/>
    </row>
    <row r="76482" spans="5:29" s="2" customFormat="1">
      <c r="E76482" s="120"/>
      <c r="M76482" s="120"/>
      <c r="N76482" s="120"/>
      <c r="U76482" s="121"/>
      <c r="V76482" s="122"/>
      <c r="W76482" s="123"/>
      <c r="AC76482" s="123"/>
    </row>
    <row r="76483" spans="5:29" s="2" customFormat="1">
      <c r="E76483" s="120"/>
      <c r="M76483" s="120"/>
      <c r="N76483" s="120"/>
      <c r="U76483" s="121"/>
      <c r="V76483" s="122"/>
      <c r="W76483" s="123"/>
      <c r="AC76483" s="123"/>
    </row>
    <row r="76484" spans="5:29" s="2" customFormat="1">
      <c r="E76484" s="120"/>
      <c r="M76484" s="120"/>
      <c r="N76484" s="120"/>
      <c r="U76484" s="121"/>
      <c r="V76484" s="122"/>
      <c r="W76484" s="123"/>
      <c r="AC76484" s="123"/>
    </row>
    <row r="76485" spans="5:29" s="2" customFormat="1">
      <c r="E76485" s="120"/>
      <c r="M76485" s="120"/>
      <c r="N76485" s="120"/>
      <c r="U76485" s="121"/>
      <c r="V76485" s="122"/>
      <c r="W76485" s="123"/>
      <c r="AC76485" s="123"/>
    </row>
    <row r="76486" spans="5:29" s="2" customFormat="1">
      <c r="E76486" s="120"/>
      <c r="M76486" s="120"/>
      <c r="N76486" s="120"/>
      <c r="U76486" s="121"/>
      <c r="V76486" s="122"/>
      <c r="W76486" s="123"/>
      <c r="AC76486" s="123"/>
    </row>
    <row r="76487" spans="5:29" s="2" customFormat="1">
      <c r="E76487" s="120"/>
      <c r="M76487" s="120"/>
      <c r="N76487" s="120"/>
      <c r="U76487" s="121"/>
      <c r="V76487" s="122"/>
      <c r="W76487" s="123"/>
      <c r="AC76487" s="123"/>
    </row>
    <row r="76488" spans="5:29" s="2" customFormat="1">
      <c r="E76488" s="120"/>
      <c r="M76488" s="120"/>
      <c r="N76488" s="120"/>
      <c r="U76488" s="121"/>
      <c r="V76488" s="122"/>
      <c r="W76488" s="123"/>
      <c r="AC76488" s="123"/>
    </row>
    <row r="76489" spans="5:29" s="2" customFormat="1">
      <c r="E76489" s="120"/>
      <c r="M76489" s="120"/>
      <c r="N76489" s="120"/>
      <c r="U76489" s="121"/>
      <c r="V76489" s="122"/>
      <c r="W76489" s="123"/>
      <c r="AC76489" s="123"/>
    </row>
    <row r="76490" spans="5:29" s="2" customFormat="1">
      <c r="E76490" s="120"/>
      <c r="M76490" s="120"/>
      <c r="N76490" s="120"/>
      <c r="U76490" s="121"/>
      <c r="V76490" s="122"/>
      <c r="W76490" s="123"/>
      <c r="AC76490" s="123"/>
    </row>
    <row r="76491" spans="5:29" s="2" customFormat="1">
      <c r="E76491" s="120"/>
      <c r="M76491" s="120"/>
      <c r="N76491" s="120"/>
      <c r="U76491" s="121"/>
      <c r="V76491" s="122"/>
      <c r="W76491" s="123"/>
      <c r="AC76491" s="123"/>
    </row>
    <row r="76492" spans="5:29" s="2" customFormat="1">
      <c r="E76492" s="120"/>
      <c r="M76492" s="120"/>
      <c r="N76492" s="120"/>
      <c r="U76492" s="121"/>
      <c r="V76492" s="122"/>
      <c r="W76492" s="123"/>
      <c r="AC76492" s="123"/>
    </row>
    <row r="76493" spans="5:29" s="2" customFormat="1">
      <c r="E76493" s="120"/>
      <c r="M76493" s="120"/>
      <c r="N76493" s="120"/>
      <c r="U76493" s="121"/>
      <c r="V76493" s="122"/>
      <c r="W76493" s="123"/>
      <c r="AC76493" s="123"/>
    </row>
    <row r="76494" spans="5:29" s="2" customFormat="1">
      <c r="E76494" s="120"/>
      <c r="M76494" s="120"/>
      <c r="N76494" s="120"/>
      <c r="U76494" s="121"/>
      <c r="V76494" s="122"/>
      <c r="W76494" s="123"/>
      <c r="AC76494" s="123"/>
    </row>
    <row r="76495" spans="5:29" s="2" customFormat="1">
      <c r="E76495" s="120"/>
      <c r="M76495" s="120"/>
      <c r="N76495" s="120"/>
      <c r="U76495" s="121"/>
      <c r="V76495" s="122"/>
      <c r="W76495" s="123"/>
      <c r="AC76495" s="123"/>
    </row>
    <row r="76496" spans="5:29" s="2" customFormat="1">
      <c r="E76496" s="120"/>
      <c r="M76496" s="120"/>
      <c r="N76496" s="120"/>
      <c r="U76496" s="121"/>
      <c r="V76496" s="122"/>
      <c r="W76496" s="123"/>
      <c r="AC76496" s="123"/>
    </row>
    <row r="76497" spans="5:29" s="2" customFormat="1">
      <c r="E76497" s="120"/>
      <c r="M76497" s="120"/>
      <c r="N76497" s="120"/>
      <c r="U76497" s="121"/>
      <c r="V76497" s="122"/>
      <c r="W76497" s="123"/>
      <c r="AC76497" s="123"/>
    </row>
    <row r="76498" spans="5:29" s="2" customFormat="1">
      <c r="E76498" s="120"/>
      <c r="M76498" s="120"/>
      <c r="N76498" s="120"/>
      <c r="U76498" s="121"/>
      <c r="V76498" s="122"/>
      <c r="W76498" s="123"/>
      <c r="AC76498" s="123"/>
    </row>
    <row r="76499" spans="5:29" s="2" customFormat="1">
      <c r="E76499" s="120"/>
      <c r="M76499" s="120"/>
      <c r="N76499" s="120"/>
      <c r="U76499" s="121"/>
      <c r="V76499" s="122"/>
      <c r="W76499" s="123"/>
      <c r="AC76499" s="123"/>
    </row>
    <row r="76500" spans="5:29" s="2" customFormat="1">
      <c r="E76500" s="120"/>
      <c r="M76500" s="120"/>
      <c r="N76500" s="120"/>
      <c r="U76500" s="121"/>
      <c r="V76500" s="122"/>
      <c r="W76500" s="123"/>
      <c r="AC76500" s="123"/>
    </row>
    <row r="76501" spans="5:29" s="2" customFormat="1">
      <c r="E76501" s="120"/>
      <c r="M76501" s="120"/>
      <c r="N76501" s="120"/>
      <c r="U76501" s="121"/>
      <c r="V76501" s="122"/>
      <c r="W76501" s="123"/>
      <c r="AC76501" s="123"/>
    </row>
    <row r="76502" spans="5:29" s="2" customFormat="1">
      <c r="E76502" s="120"/>
      <c r="M76502" s="120"/>
      <c r="N76502" s="120"/>
      <c r="U76502" s="121"/>
      <c r="V76502" s="122"/>
      <c r="W76502" s="123"/>
      <c r="AC76502" s="123"/>
    </row>
    <row r="76503" spans="5:29" s="2" customFormat="1">
      <c r="E76503" s="120"/>
      <c r="M76503" s="120"/>
      <c r="N76503" s="120"/>
      <c r="U76503" s="121"/>
      <c r="V76503" s="122"/>
      <c r="W76503" s="123"/>
      <c r="AC76503" s="123"/>
    </row>
    <row r="76504" spans="5:29" s="2" customFormat="1">
      <c r="E76504" s="120"/>
      <c r="M76504" s="120"/>
      <c r="N76504" s="120"/>
      <c r="U76504" s="121"/>
      <c r="V76504" s="122"/>
      <c r="W76504" s="123"/>
      <c r="AC76504" s="123"/>
    </row>
    <row r="76505" spans="5:29" s="2" customFormat="1">
      <c r="E76505" s="120"/>
      <c r="M76505" s="120"/>
      <c r="N76505" s="120"/>
      <c r="U76505" s="121"/>
      <c r="V76505" s="122"/>
      <c r="W76505" s="123"/>
      <c r="AC76505" s="123"/>
    </row>
    <row r="76506" spans="5:29" s="2" customFormat="1">
      <c r="E76506" s="120"/>
      <c r="M76506" s="120"/>
      <c r="N76506" s="120"/>
      <c r="U76506" s="121"/>
      <c r="V76506" s="122"/>
      <c r="W76506" s="123"/>
      <c r="AC76506" s="123"/>
    </row>
    <row r="76507" spans="5:29" s="2" customFormat="1">
      <c r="E76507" s="120"/>
      <c r="M76507" s="120"/>
      <c r="N76507" s="120"/>
      <c r="U76507" s="121"/>
      <c r="V76507" s="122"/>
      <c r="W76507" s="123"/>
      <c r="AC76507" s="123"/>
    </row>
    <row r="76508" spans="5:29" s="2" customFormat="1">
      <c r="E76508" s="120"/>
      <c r="M76508" s="120"/>
      <c r="N76508" s="120"/>
      <c r="U76508" s="121"/>
      <c r="V76508" s="122"/>
      <c r="W76508" s="123"/>
      <c r="AC76508" s="123"/>
    </row>
    <row r="76509" spans="5:29" s="2" customFormat="1">
      <c r="E76509" s="120"/>
      <c r="M76509" s="120"/>
      <c r="N76509" s="120"/>
      <c r="U76509" s="121"/>
      <c r="V76509" s="122"/>
      <c r="W76509" s="123"/>
      <c r="AC76509" s="123"/>
    </row>
    <row r="76510" spans="5:29" s="2" customFormat="1">
      <c r="E76510" s="120"/>
      <c r="M76510" s="120"/>
      <c r="N76510" s="120"/>
      <c r="U76510" s="121"/>
      <c r="V76510" s="122"/>
      <c r="W76510" s="123"/>
      <c r="AC76510" s="123"/>
    </row>
    <row r="76511" spans="5:29" s="2" customFormat="1">
      <c r="E76511" s="120"/>
      <c r="M76511" s="120"/>
      <c r="N76511" s="120"/>
      <c r="U76511" s="121"/>
      <c r="V76511" s="122"/>
      <c r="W76511" s="123"/>
      <c r="AC76511" s="123"/>
    </row>
    <row r="76512" spans="5:29" s="2" customFormat="1">
      <c r="E76512" s="120"/>
      <c r="M76512" s="120"/>
      <c r="N76512" s="120"/>
      <c r="U76512" s="121"/>
      <c r="V76512" s="122"/>
      <c r="W76512" s="123"/>
      <c r="AC76512" s="123"/>
    </row>
    <row r="76513" spans="5:29" s="2" customFormat="1">
      <c r="E76513" s="120"/>
      <c r="M76513" s="120"/>
      <c r="N76513" s="120"/>
      <c r="U76513" s="121"/>
      <c r="V76513" s="122"/>
      <c r="W76513" s="123"/>
      <c r="AC76513" s="123"/>
    </row>
    <row r="76514" spans="5:29" s="2" customFormat="1">
      <c r="E76514" s="120"/>
      <c r="M76514" s="120"/>
      <c r="N76514" s="120"/>
      <c r="U76514" s="121"/>
      <c r="V76514" s="122"/>
      <c r="W76514" s="123"/>
      <c r="AC76514" s="123"/>
    </row>
    <row r="76515" spans="5:29" s="2" customFormat="1">
      <c r="E76515" s="120"/>
      <c r="M76515" s="120"/>
      <c r="N76515" s="120"/>
      <c r="U76515" s="121"/>
      <c r="V76515" s="122"/>
      <c r="W76515" s="123"/>
      <c r="AC76515" s="123"/>
    </row>
    <row r="76516" spans="5:29" s="2" customFormat="1">
      <c r="E76516" s="120"/>
      <c r="M76516" s="120"/>
      <c r="N76516" s="120"/>
      <c r="U76516" s="121"/>
      <c r="V76516" s="122"/>
      <c r="W76516" s="123"/>
      <c r="AC76516" s="123"/>
    </row>
    <row r="76517" spans="5:29" s="2" customFormat="1">
      <c r="E76517" s="120"/>
      <c r="M76517" s="120"/>
      <c r="N76517" s="120"/>
      <c r="U76517" s="121"/>
      <c r="V76517" s="122"/>
      <c r="W76517" s="123"/>
      <c r="AC76517" s="123"/>
    </row>
    <row r="76518" spans="5:29" s="2" customFormat="1">
      <c r="E76518" s="120"/>
      <c r="M76518" s="120"/>
      <c r="N76518" s="120"/>
      <c r="U76518" s="121"/>
      <c r="V76518" s="122"/>
      <c r="W76518" s="123"/>
      <c r="AC76518" s="123"/>
    </row>
    <row r="76519" spans="5:29" s="2" customFormat="1">
      <c r="E76519" s="120"/>
      <c r="M76519" s="120"/>
      <c r="N76519" s="120"/>
      <c r="U76519" s="121"/>
      <c r="V76519" s="122"/>
      <c r="W76519" s="123"/>
      <c r="AC76519" s="123"/>
    </row>
    <row r="76520" spans="5:29" s="2" customFormat="1">
      <c r="E76520" s="120"/>
      <c r="M76520" s="120"/>
      <c r="N76520" s="120"/>
      <c r="U76520" s="121"/>
      <c r="V76520" s="122"/>
      <c r="W76520" s="123"/>
      <c r="AC76520" s="123"/>
    </row>
    <row r="76521" spans="5:29" s="2" customFormat="1">
      <c r="E76521" s="120"/>
      <c r="M76521" s="120"/>
      <c r="N76521" s="120"/>
      <c r="U76521" s="121"/>
      <c r="V76521" s="122"/>
      <c r="W76521" s="123"/>
      <c r="AC76521" s="123"/>
    </row>
    <row r="76522" spans="5:29" s="2" customFormat="1">
      <c r="E76522" s="120"/>
      <c r="M76522" s="120"/>
      <c r="N76522" s="120"/>
      <c r="U76522" s="121"/>
      <c r="V76522" s="122"/>
      <c r="W76522" s="123"/>
      <c r="AC76522" s="123"/>
    </row>
    <row r="76523" spans="5:29" s="2" customFormat="1">
      <c r="E76523" s="120"/>
      <c r="M76523" s="120"/>
      <c r="N76523" s="120"/>
      <c r="U76523" s="121"/>
      <c r="V76523" s="122"/>
      <c r="W76523" s="123"/>
      <c r="AC76523" s="123"/>
    </row>
    <row r="76524" spans="5:29" s="2" customFormat="1">
      <c r="E76524" s="120"/>
      <c r="M76524" s="120"/>
      <c r="N76524" s="120"/>
      <c r="U76524" s="121"/>
      <c r="V76524" s="122"/>
      <c r="W76524" s="123"/>
      <c r="AC76524" s="123"/>
    </row>
    <row r="76525" spans="5:29" s="2" customFormat="1">
      <c r="E76525" s="120"/>
      <c r="M76525" s="120"/>
      <c r="N76525" s="120"/>
      <c r="U76525" s="121"/>
      <c r="V76525" s="122"/>
      <c r="W76525" s="123"/>
      <c r="AC76525" s="123"/>
    </row>
    <row r="76526" spans="5:29" s="2" customFormat="1">
      <c r="E76526" s="120"/>
      <c r="M76526" s="120"/>
      <c r="N76526" s="120"/>
      <c r="U76526" s="121"/>
      <c r="V76526" s="122"/>
      <c r="W76526" s="123"/>
      <c r="AC76526" s="123"/>
    </row>
    <row r="76527" spans="5:29" s="2" customFormat="1">
      <c r="E76527" s="120"/>
      <c r="M76527" s="120"/>
      <c r="N76527" s="120"/>
      <c r="U76527" s="121"/>
      <c r="V76527" s="122"/>
      <c r="W76527" s="123"/>
      <c r="AC76527" s="123"/>
    </row>
    <row r="76528" spans="5:29" s="2" customFormat="1">
      <c r="E76528" s="120"/>
      <c r="M76528" s="120"/>
      <c r="N76528" s="120"/>
      <c r="U76528" s="121"/>
      <c r="V76528" s="122"/>
      <c r="W76528" s="123"/>
      <c r="AC76528" s="123"/>
    </row>
    <row r="76529" spans="5:29" s="2" customFormat="1">
      <c r="E76529" s="120"/>
      <c r="M76529" s="120"/>
      <c r="N76529" s="120"/>
      <c r="U76529" s="121"/>
      <c r="V76529" s="122"/>
      <c r="W76529" s="123"/>
      <c r="AC76529" s="123"/>
    </row>
    <row r="76530" spans="5:29" s="2" customFormat="1">
      <c r="E76530" s="120"/>
      <c r="M76530" s="120"/>
      <c r="N76530" s="120"/>
      <c r="U76530" s="121"/>
      <c r="V76530" s="122"/>
      <c r="W76530" s="123"/>
      <c r="AC76530" s="123"/>
    </row>
    <row r="76531" spans="5:29" s="2" customFormat="1">
      <c r="E76531" s="120"/>
      <c r="M76531" s="120"/>
      <c r="N76531" s="120"/>
      <c r="U76531" s="121"/>
      <c r="V76531" s="122"/>
      <c r="W76531" s="123"/>
      <c r="AC76531" s="123"/>
    </row>
    <row r="76532" spans="5:29" s="2" customFormat="1">
      <c r="E76532" s="120"/>
      <c r="M76532" s="120"/>
      <c r="N76532" s="120"/>
      <c r="U76532" s="121"/>
      <c r="V76532" s="122"/>
      <c r="W76532" s="123"/>
      <c r="AC76532" s="123"/>
    </row>
    <row r="76533" spans="5:29" s="2" customFormat="1">
      <c r="E76533" s="120"/>
      <c r="M76533" s="120"/>
      <c r="N76533" s="120"/>
      <c r="U76533" s="121"/>
      <c r="V76533" s="122"/>
      <c r="W76533" s="123"/>
      <c r="AC76533" s="123"/>
    </row>
    <row r="76534" spans="5:29" s="2" customFormat="1">
      <c r="E76534" s="120"/>
      <c r="M76534" s="120"/>
      <c r="N76534" s="120"/>
      <c r="U76534" s="121"/>
      <c r="V76534" s="122"/>
      <c r="W76534" s="123"/>
      <c r="AC76534" s="123"/>
    </row>
    <row r="76535" spans="5:29" s="2" customFormat="1">
      <c r="E76535" s="120"/>
      <c r="M76535" s="120"/>
      <c r="N76535" s="120"/>
      <c r="U76535" s="121"/>
      <c r="V76535" s="122"/>
      <c r="W76535" s="123"/>
      <c r="AC76535" s="123"/>
    </row>
    <row r="76536" spans="5:29" s="2" customFormat="1">
      <c r="E76536" s="120"/>
      <c r="M76536" s="120"/>
      <c r="N76536" s="120"/>
      <c r="U76536" s="121"/>
      <c r="V76536" s="122"/>
      <c r="W76536" s="123"/>
      <c r="AC76536" s="123"/>
    </row>
    <row r="76537" spans="5:29" s="2" customFormat="1">
      <c r="E76537" s="120"/>
      <c r="M76537" s="120"/>
      <c r="N76537" s="120"/>
      <c r="U76537" s="121"/>
      <c r="V76537" s="122"/>
      <c r="W76537" s="123"/>
      <c r="AC76537" s="123"/>
    </row>
    <row r="76538" spans="5:29" s="2" customFormat="1">
      <c r="E76538" s="120"/>
      <c r="M76538" s="120"/>
      <c r="N76538" s="120"/>
      <c r="U76538" s="121"/>
      <c r="V76538" s="122"/>
      <c r="W76538" s="123"/>
      <c r="AC76538" s="123"/>
    </row>
    <row r="76539" spans="5:29" s="2" customFormat="1">
      <c r="E76539" s="120"/>
      <c r="M76539" s="120"/>
      <c r="N76539" s="120"/>
      <c r="U76539" s="121"/>
      <c r="V76539" s="122"/>
      <c r="W76539" s="123"/>
      <c r="AC76539" s="123"/>
    </row>
    <row r="76540" spans="5:29" s="2" customFormat="1">
      <c r="E76540" s="120"/>
      <c r="M76540" s="120"/>
      <c r="N76540" s="120"/>
      <c r="U76540" s="121"/>
      <c r="V76540" s="122"/>
      <c r="W76540" s="123"/>
      <c r="AC76540" s="123"/>
    </row>
    <row r="76541" spans="5:29" s="2" customFormat="1">
      <c r="E76541" s="120"/>
      <c r="M76541" s="120"/>
      <c r="N76541" s="120"/>
      <c r="U76541" s="121"/>
      <c r="V76541" s="122"/>
      <c r="W76541" s="123"/>
      <c r="AC76541" s="123"/>
    </row>
    <row r="76542" spans="5:29" s="2" customFormat="1">
      <c r="E76542" s="120"/>
      <c r="M76542" s="120"/>
      <c r="N76542" s="120"/>
      <c r="U76542" s="121"/>
      <c r="V76542" s="122"/>
      <c r="W76542" s="123"/>
      <c r="AC76542" s="123"/>
    </row>
    <row r="76543" spans="5:29" s="2" customFormat="1">
      <c r="E76543" s="120"/>
      <c r="M76543" s="120"/>
      <c r="N76543" s="120"/>
      <c r="U76543" s="121"/>
      <c r="V76543" s="122"/>
      <c r="W76543" s="123"/>
      <c r="AC76543" s="123"/>
    </row>
    <row r="76544" spans="5:29" s="2" customFormat="1">
      <c r="E76544" s="120"/>
      <c r="M76544" s="120"/>
      <c r="N76544" s="120"/>
      <c r="U76544" s="121"/>
      <c r="V76544" s="122"/>
      <c r="W76544" s="123"/>
      <c r="AC76544" s="123"/>
    </row>
    <row r="76545" spans="5:29" s="2" customFormat="1">
      <c r="E76545" s="120"/>
      <c r="M76545" s="120"/>
      <c r="N76545" s="120"/>
      <c r="U76545" s="121"/>
      <c r="V76545" s="122"/>
      <c r="W76545" s="123"/>
      <c r="AC76545" s="123"/>
    </row>
    <row r="76546" spans="5:29" s="2" customFormat="1">
      <c r="E76546" s="120"/>
      <c r="M76546" s="120"/>
      <c r="N76546" s="120"/>
      <c r="U76546" s="121"/>
      <c r="V76546" s="122"/>
      <c r="W76546" s="123"/>
      <c r="AC76546" s="123"/>
    </row>
    <row r="76547" spans="5:29" s="2" customFormat="1">
      <c r="E76547" s="120"/>
      <c r="M76547" s="120"/>
      <c r="N76547" s="120"/>
      <c r="U76547" s="121"/>
      <c r="V76547" s="122"/>
      <c r="W76547" s="123"/>
      <c r="AC76547" s="123"/>
    </row>
    <row r="76548" spans="5:29" s="2" customFormat="1">
      <c r="E76548" s="120"/>
      <c r="M76548" s="120"/>
      <c r="N76548" s="120"/>
      <c r="U76548" s="121"/>
      <c r="V76548" s="122"/>
      <c r="W76548" s="123"/>
      <c r="AC76548" s="123"/>
    </row>
    <row r="76549" spans="5:29" s="2" customFormat="1">
      <c r="E76549" s="120"/>
      <c r="M76549" s="120"/>
      <c r="N76549" s="120"/>
      <c r="U76549" s="121"/>
      <c r="V76549" s="122"/>
      <c r="W76549" s="123"/>
      <c r="AC76549" s="123"/>
    </row>
    <row r="76550" spans="5:29" s="2" customFormat="1">
      <c r="E76550" s="120"/>
      <c r="M76550" s="120"/>
      <c r="N76550" s="120"/>
      <c r="U76550" s="121"/>
      <c r="V76550" s="122"/>
      <c r="W76550" s="123"/>
      <c r="AC76550" s="123"/>
    </row>
    <row r="76551" spans="5:29" s="2" customFormat="1">
      <c r="E76551" s="120"/>
      <c r="M76551" s="120"/>
      <c r="N76551" s="120"/>
      <c r="U76551" s="121"/>
      <c r="V76551" s="122"/>
      <c r="W76551" s="123"/>
      <c r="AC76551" s="123"/>
    </row>
    <row r="76552" spans="5:29" s="2" customFormat="1">
      <c r="E76552" s="120"/>
      <c r="M76552" s="120"/>
      <c r="N76552" s="120"/>
      <c r="U76552" s="121"/>
      <c r="V76552" s="122"/>
      <c r="W76552" s="123"/>
      <c r="AC76552" s="123"/>
    </row>
    <row r="76553" spans="5:29" s="2" customFormat="1">
      <c r="E76553" s="120"/>
      <c r="M76553" s="120"/>
      <c r="N76553" s="120"/>
      <c r="U76553" s="121"/>
      <c r="V76553" s="122"/>
      <c r="W76553" s="123"/>
      <c r="AC76553" s="123"/>
    </row>
    <row r="76554" spans="5:29" s="2" customFormat="1">
      <c r="E76554" s="120"/>
      <c r="M76554" s="120"/>
      <c r="N76554" s="120"/>
      <c r="U76554" s="121"/>
      <c r="V76554" s="122"/>
      <c r="W76554" s="123"/>
      <c r="AC76554" s="123"/>
    </row>
    <row r="76555" spans="5:29" s="2" customFormat="1">
      <c r="E76555" s="120"/>
      <c r="M76555" s="120"/>
      <c r="N76555" s="120"/>
      <c r="U76555" s="121"/>
      <c r="V76555" s="122"/>
      <c r="W76555" s="123"/>
      <c r="AC76555" s="123"/>
    </row>
    <row r="76556" spans="5:29" s="2" customFormat="1">
      <c r="E76556" s="120"/>
      <c r="M76556" s="120"/>
      <c r="N76556" s="120"/>
      <c r="U76556" s="121"/>
      <c r="V76556" s="122"/>
      <c r="W76556" s="123"/>
      <c r="AC76556" s="123"/>
    </row>
    <row r="76557" spans="5:29" s="2" customFormat="1">
      <c r="E76557" s="120"/>
      <c r="M76557" s="120"/>
      <c r="N76557" s="120"/>
      <c r="U76557" s="121"/>
      <c r="V76557" s="122"/>
      <c r="W76557" s="123"/>
      <c r="AC76557" s="123"/>
    </row>
    <row r="76558" spans="5:29" s="2" customFormat="1">
      <c r="E76558" s="120"/>
      <c r="M76558" s="120"/>
      <c r="N76558" s="120"/>
      <c r="U76558" s="121"/>
      <c r="V76558" s="122"/>
      <c r="W76558" s="123"/>
      <c r="AC76558" s="123"/>
    </row>
    <row r="76559" spans="5:29" s="2" customFormat="1">
      <c r="E76559" s="120"/>
      <c r="M76559" s="120"/>
      <c r="N76559" s="120"/>
      <c r="U76559" s="121"/>
      <c r="V76559" s="122"/>
      <c r="W76559" s="123"/>
      <c r="AC76559" s="123"/>
    </row>
    <row r="76560" spans="5:29" s="2" customFormat="1">
      <c r="E76560" s="120"/>
      <c r="M76560" s="120"/>
      <c r="N76560" s="120"/>
      <c r="U76560" s="121"/>
      <c r="V76560" s="122"/>
      <c r="W76560" s="123"/>
      <c r="AC76560" s="123"/>
    </row>
    <row r="76561" spans="5:29" s="2" customFormat="1">
      <c r="E76561" s="120"/>
      <c r="M76561" s="120"/>
      <c r="N76561" s="120"/>
      <c r="U76561" s="121"/>
      <c r="V76561" s="122"/>
      <c r="W76561" s="123"/>
      <c r="AC76561" s="123"/>
    </row>
    <row r="76562" spans="5:29" s="2" customFormat="1">
      <c r="E76562" s="120"/>
      <c r="M76562" s="120"/>
      <c r="N76562" s="120"/>
      <c r="U76562" s="121"/>
      <c r="V76562" s="122"/>
      <c r="W76562" s="123"/>
      <c r="AC76562" s="123"/>
    </row>
    <row r="76563" spans="5:29" s="2" customFormat="1">
      <c r="E76563" s="120"/>
      <c r="M76563" s="120"/>
      <c r="N76563" s="120"/>
      <c r="U76563" s="121"/>
      <c r="V76563" s="122"/>
      <c r="W76563" s="123"/>
      <c r="AC76563" s="123"/>
    </row>
    <row r="76564" spans="5:29" s="2" customFormat="1">
      <c r="E76564" s="120"/>
      <c r="M76564" s="120"/>
      <c r="N76564" s="120"/>
      <c r="U76564" s="121"/>
      <c r="V76564" s="122"/>
      <c r="W76564" s="123"/>
      <c r="AC76564" s="123"/>
    </row>
    <row r="76565" spans="5:29" s="2" customFormat="1">
      <c r="E76565" s="120"/>
      <c r="M76565" s="120"/>
      <c r="N76565" s="120"/>
      <c r="U76565" s="121"/>
      <c r="V76565" s="122"/>
      <c r="W76565" s="123"/>
      <c r="AC76565" s="123"/>
    </row>
    <row r="76566" spans="5:29" s="2" customFormat="1">
      <c r="E76566" s="120"/>
      <c r="M76566" s="120"/>
      <c r="N76566" s="120"/>
      <c r="U76566" s="121"/>
      <c r="V76566" s="122"/>
      <c r="W76566" s="123"/>
      <c r="AC76566" s="123"/>
    </row>
    <row r="76567" spans="5:29" s="2" customFormat="1">
      <c r="E76567" s="120"/>
      <c r="M76567" s="120"/>
      <c r="N76567" s="120"/>
      <c r="U76567" s="121"/>
      <c r="V76567" s="122"/>
      <c r="W76567" s="123"/>
      <c r="AC76567" s="123"/>
    </row>
    <row r="76568" spans="5:29" s="2" customFormat="1">
      <c r="E76568" s="120"/>
      <c r="M76568" s="120"/>
      <c r="N76568" s="120"/>
      <c r="U76568" s="121"/>
      <c r="V76568" s="122"/>
      <c r="W76568" s="123"/>
      <c r="AC76568" s="123"/>
    </row>
    <row r="76569" spans="5:29" s="2" customFormat="1">
      <c r="E76569" s="120"/>
      <c r="M76569" s="120"/>
      <c r="N76569" s="120"/>
      <c r="U76569" s="121"/>
      <c r="V76569" s="122"/>
      <c r="W76569" s="123"/>
      <c r="AC76569" s="123"/>
    </row>
    <row r="76570" spans="5:29" s="2" customFormat="1">
      <c r="E76570" s="120"/>
      <c r="M76570" s="120"/>
      <c r="N76570" s="120"/>
      <c r="U76570" s="121"/>
      <c r="V76570" s="122"/>
      <c r="W76570" s="123"/>
      <c r="AC76570" s="123"/>
    </row>
    <row r="76571" spans="5:29" s="2" customFormat="1">
      <c r="E76571" s="120"/>
      <c r="M76571" s="120"/>
      <c r="N76571" s="120"/>
      <c r="U76571" s="121"/>
      <c r="V76571" s="122"/>
      <c r="W76571" s="123"/>
      <c r="AC76571" s="123"/>
    </row>
    <row r="76572" spans="5:29" s="2" customFormat="1">
      <c r="E76572" s="120"/>
      <c r="M76572" s="120"/>
      <c r="N76572" s="120"/>
      <c r="U76572" s="121"/>
      <c r="V76572" s="122"/>
      <c r="W76572" s="123"/>
      <c r="AC76572" s="123"/>
    </row>
    <row r="76573" spans="5:29" s="2" customFormat="1">
      <c r="E76573" s="120"/>
      <c r="M76573" s="120"/>
      <c r="N76573" s="120"/>
      <c r="U76573" s="121"/>
      <c r="V76573" s="122"/>
      <c r="W76573" s="123"/>
      <c r="AC76573" s="123"/>
    </row>
    <row r="76574" spans="5:29" s="2" customFormat="1">
      <c r="E76574" s="120"/>
      <c r="M76574" s="120"/>
      <c r="N76574" s="120"/>
      <c r="U76574" s="121"/>
      <c r="V76574" s="122"/>
      <c r="W76574" s="123"/>
      <c r="AC76574" s="123"/>
    </row>
    <row r="76575" spans="5:29" s="2" customFormat="1">
      <c r="E76575" s="120"/>
      <c r="M76575" s="120"/>
      <c r="N76575" s="120"/>
      <c r="U76575" s="121"/>
      <c r="V76575" s="122"/>
      <c r="W76575" s="123"/>
      <c r="AC76575" s="123"/>
    </row>
    <row r="76576" spans="5:29" s="2" customFormat="1">
      <c r="E76576" s="120"/>
      <c r="M76576" s="120"/>
      <c r="N76576" s="120"/>
      <c r="U76576" s="121"/>
      <c r="V76576" s="122"/>
      <c r="W76576" s="123"/>
      <c r="AC76576" s="123"/>
    </row>
    <row r="76577" spans="5:29" s="2" customFormat="1">
      <c r="E76577" s="120"/>
      <c r="M76577" s="120"/>
      <c r="N76577" s="120"/>
      <c r="U76577" s="121"/>
      <c r="V76577" s="122"/>
      <c r="W76577" s="123"/>
      <c r="AC76577" s="123"/>
    </row>
    <row r="76578" spans="5:29" s="2" customFormat="1">
      <c r="E76578" s="120"/>
      <c r="M76578" s="120"/>
      <c r="N76578" s="120"/>
      <c r="U76578" s="121"/>
      <c r="V76578" s="122"/>
      <c r="W76578" s="123"/>
      <c r="AC76578" s="123"/>
    </row>
    <row r="76579" spans="5:29" s="2" customFormat="1">
      <c r="E76579" s="120"/>
      <c r="M76579" s="120"/>
      <c r="N76579" s="120"/>
      <c r="U76579" s="121"/>
      <c r="V76579" s="122"/>
      <c r="W76579" s="123"/>
      <c r="AC76579" s="123"/>
    </row>
    <row r="76580" spans="5:29" s="2" customFormat="1">
      <c r="E76580" s="120"/>
      <c r="M76580" s="120"/>
      <c r="N76580" s="120"/>
      <c r="U76580" s="121"/>
      <c r="V76580" s="122"/>
      <c r="W76580" s="123"/>
      <c r="AC76580" s="123"/>
    </row>
    <row r="76581" spans="5:29" s="2" customFormat="1">
      <c r="E76581" s="120"/>
      <c r="M76581" s="120"/>
      <c r="N76581" s="120"/>
      <c r="U76581" s="121"/>
      <c r="V76581" s="122"/>
      <c r="W76581" s="123"/>
      <c r="AC76581" s="123"/>
    </row>
    <row r="76582" spans="5:29" s="2" customFormat="1">
      <c r="E76582" s="120"/>
      <c r="M76582" s="120"/>
      <c r="N76582" s="120"/>
      <c r="U76582" s="121"/>
      <c r="V76582" s="122"/>
      <c r="W76582" s="123"/>
      <c r="AC76582" s="123"/>
    </row>
    <row r="76583" spans="5:29" s="2" customFormat="1">
      <c r="E76583" s="120"/>
      <c r="M76583" s="120"/>
      <c r="N76583" s="120"/>
      <c r="U76583" s="121"/>
      <c r="V76583" s="122"/>
      <c r="W76583" s="123"/>
      <c r="AC76583" s="123"/>
    </row>
    <row r="76584" spans="5:29" s="2" customFormat="1">
      <c r="E76584" s="120"/>
      <c r="M76584" s="120"/>
      <c r="N76584" s="120"/>
      <c r="U76584" s="121"/>
      <c r="V76584" s="122"/>
      <c r="W76584" s="123"/>
      <c r="AC76584" s="123"/>
    </row>
    <row r="76585" spans="5:29" s="2" customFormat="1">
      <c r="E76585" s="120"/>
      <c r="M76585" s="120"/>
      <c r="N76585" s="120"/>
      <c r="U76585" s="121"/>
      <c r="V76585" s="122"/>
      <c r="W76585" s="123"/>
      <c r="AC76585" s="123"/>
    </row>
    <row r="76586" spans="5:29" s="2" customFormat="1">
      <c r="E76586" s="120"/>
      <c r="M76586" s="120"/>
      <c r="N76586" s="120"/>
      <c r="U76586" s="121"/>
      <c r="V76586" s="122"/>
      <c r="W76586" s="123"/>
      <c r="AC76586" s="123"/>
    </row>
    <row r="76587" spans="5:29" s="2" customFormat="1">
      <c r="E76587" s="120"/>
      <c r="M76587" s="120"/>
      <c r="N76587" s="120"/>
      <c r="U76587" s="121"/>
      <c r="V76587" s="122"/>
      <c r="W76587" s="123"/>
      <c r="AC76587" s="123"/>
    </row>
    <row r="76588" spans="5:29" s="2" customFormat="1">
      <c r="E76588" s="120"/>
      <c r="M76588" s="120"/>
      <c r="N76588" s="120"/>
      <c r="U76588" s="121"/>
      <c r="V76588" s="122"/>
      <c r="W76588" s="123"/>
      <c r="AC76588" s="123"/>
    </row>
    <row r="76589" spans="5:29" s="2" customFormat="1">
      <c r="E76589" s="120"/>
      <c r="M76589" s="120"/>
      <c r="N76589" s="120"/>
      <c r="U76589" s="121"/>
      <c r="V76589" s="122"/>
      <c r="W76589" s="123"/>
      <c r="AC76589" s="123"/>
    </row>
    <row r="76590" spans="5:29" s="2" customFormat="1">
      <c r="E76590" s="120"/>
      <c r="M76590" s="120"/>
      <c r="N76590" s="120"/>
      <c r="U76590" s="121"/>
      <c r="V76590" s="122"/>
      <c r="W76590" s="123"/>
      <c r="AC76590" s="123"/>
    </row>
    <row r="76591" spans="5:29" s="2" customFormat="1">
      <c r="E76591" s="120"/>
      <c r="M76591" s="120"/>
      <c r="N76591" s="120"/>
      <c r="U76591" s="121"/>
      <c r="V76591" s="122"/>
      <c r="W76591" s="123"/>
      <c r="AC76591" s="123"/>
    </row>
    <row r="76592" spans="5:29" s="2" customFormat="1">
      <c r="E76592" s="120"/>
      <c r="M76592" s="120"/>
      <c r="N76592" s="120"/>
      <c r="U76592" s="121"/>
      <c r="V76592" s="122"/>
      <c r="W76592" s="123"/>
      <c r="AC76592" s="123"/>
    </row>
    <row r="76593" spans="5:29" s="2" customFormat="1">
      <c r="E76593" s="120"/>
      <c r="M76593" s="120"/>
      <c r="N76593" s="120"/>
      <c r="U76593" s="121"/>
      <c r="V76593" s="122"/>
      <c r="W76593" s="123"/>
      <c r="AC76593" s="123"/>
    </row>
    <row r="76594" spans="5:29" s="2" customFormat="1">
      <c r="E76594" s="120"/>
      <c r="M76594" s="120"/>
      <c r="N76594" s="120"/>
      <c r="U76594" s="121"/>
      <c r="V76594" s="122"/>
      <c r="W76594" s="123"/>
      <c r="AC76594" s="123"/>
    </row>
    <row r="76595" spans="5:29" s="2" customFormat="1">
      <c r="E76595" s="120"/>
      <c r="M76595" s="120"/>
      <c r="N76595" s="120"/>
      <c r="U76595" s="121"/>
      <c r="V76595" s="122"/>
      <c r="W76595" s="123"/>
      <c r="AC76595" s="123"/>
    </row>
    <row r="76596" spans="5:29" s="2" customFormat="1">
      <c r="E76596" s="120"/>
      <c r="M76596" s="120"/>
      <c r="N76596" s="120"/>
      <c r="U76596" s="121"/>
      <c r="V76596" s="122"/>
      <c r="W76596" s="123"/>
      <c r="AC76596" s="123"/>
    </row>
    <row r="76597" spans="5:29" s="2" customFormat="1">
      <c r="E76597" s="120"/>
      <c r="M76597" s="120"/>
      <c r="N76597" s="120"/>
      <c r="U76597" s="121"/>
      <c r="V76597" s="122"/>
      <c r="W76597" s="123"/>
      <c r="AC76597" s="123"/>
    </row>
    <row r="76598" spans="5:29" s="2" customFormat="1">
      <c r="E76598" s="120"/>
      <c r="M76598" s="120"/>
      <c r="N76598" s="120"/>
      <c r="U76598" s="121"/>
      <c r="V76598" s="122"/>
      <c r="W76598" s="123"/>
      <c r="AC76598" s="123"/>
    </row>
    <row r="76599" spans="5:29" s="2" customFormat="1">
      <c r="E76599" s="120"/>
      <c r="M76599" s="120"/>
      <c r="N76599" s="120"/>
      <c r="U76599" s="121"/>
      <c r="V76599" s="122"/>
      <c r="W76599" s="123"/>
      <c r="AC76599" s="123"/>
    </row>
    <row r="76600" spans="5:29" s="2" customFormat="1">
      <c r="E76600" s="120"/>
      <c r="M76600" s="120"/>
      <c r="N76600" s="120"/>
      <c r="U76600" s="121"/>
      <c r="V76600" s="122"/>
      <c r="W76600" s="123"/>
      <c r="AC76600" s="123"/>
    </row>
    <row r="76601" spans="5:29" s="2" customFormat="1">
      <c r="E76601" s="120"/>
      <c r="M76601" s="120"/>
      <c r="N76601" s="120"/>
      <c r="U76601" s="121"/>
      <c r="V76601" s="122"/>
      <c r="W76601" s="123"/>
      <c r="AC76601" s="123"/>
    </row>
    <row r="76602" spans="5:29" s="2" customFormat="1">
      <c r="E76602" s="120"/>
      <c r="M76602" s="120"/>
      <c r="N76602" s="120"/>
      <c r="U76602" s="121"/>
      <c r="V76602" s="122"/>
      <c r="W76602" s="123"/>
      <c r="AC76602" s="123"/>
    </row>
    <row r="76603" spans="5:29" s="2" customFormat="1">
      <c r="E76603" s="120"/>
      <c r="M76603" s="120"/>
      <c r="N76603" s="120"/>
      <c r="U76603" s="121"/>
      <c r="V76603" s="122"/>
      <c r="W76603" s="123"/>
      <c r="AC76603" s="123"/>
    </row>
    <row r="76604" spans="5:29" s="2" customFormat="1">
      <c r="E76604" s="120"/>
      <c r="M76604" s="120"/>
      <c r="N76604" s="120"/>
      <c r="U76604" s="121"/>
      <c r="V76604" s="122"/>
      <c r="W76604" s="123"/>
      <c r="AC76604" s="123"/>
    </row>
    <row r="76605" spans="5:29" s="2" customFormat="1">
      <c r="E76605" s="120"/>
      <c r="M76605" s="120"/>
      <c r="N76605" s="120"/>
      <c r="U76605" s="121"/>
      <c r="V76605" s="122"/>
      <c r="W76605" s="123"/>
      <c r="AC76605" s="123"/>
    </row>
    <row r="76606" spans="5:29" s="2" customFormat="1">
      <c r="E76606" s="120"/>
      <c r="M76606" s="120"/>
      <c r="N76606" s="120"/>
      <c r="U76606" s="121"/>
      <c r="V76606" s="122"/>
      <c r="W76606" s="123"/>
      <c r="AC76606" s="123"/>
    </row>
    <row r="76607" spans="5:29" s="2" customFormat="1">
      <c r="E76607" s="120"/>
      <c r="M76607" s="120"/>
      <c r="N76607" s="120"/>
      <c r="U76607" s="121"/>
      <c r="V76607" s="122"/>
      <c r="W76607" s="123"/>
      <c r="AC76607" s="123"/>
    </row>
    <row r="76608" spans="5:29" s="2" customFormat="1">
      <c r="E76608" s="120"/>
      <c r="M76608" s="120"/>
      <c r="N76608" s="120"/>
      <c r="U76608" s="121"/>
      <c r="V76608" s="122"/>
      <c r="W76608" s="123"/>
      <c r="AC76608" s="123"/>
    </row>
    <row r="76609" spans="5:29" s="2" customFormat="1">
      <c r="E76609" s="120"/>
      <c r="M76609" s="120"/>
      <c r="N76609" s="120"/>
      <c r="U76609" s="121"/>
      <c r="V76609" s="122"/>
      <c r="W76609" s="123"/>
      <c r="AC76609" s="123"/>
    </row>
    <row r="76610" spans="5:29" s="2" customFormat="1">
      <c r="E76610" s="120"/>
      <c r="M76610" s="120"/>
      <c r="N76610" s="120"/>
      <c r="U76610" s="121"/>
      <c r="V76610" s="122"/>
      <c r="W76610" s="123"/>
      <c r="AC76610" s="123"/>
    </row>
    <row r="76611" spans="5:29" s="2" customFormat="1">
      <c r="E76611" s="120"/>
      <c r="M76611" s="120"/>
      <c r="N76611" s="120"/>
      <c r="U76611" s="121"/>
      <c r="V76611" s="122"/>
      <c r="W76611" s="123"/>
      <c r="AC76611" s="123"/>
    </row>
    <row r="76612" spans="5:29" s="2" customFormat="1">
      <c r="E76612" s="120"/>
      <c r="M76612" s="120"/>
      <c r="N76612" s="120"/>
      <c r="U76612" s="121"/>
      <c r="V76612" s="122"/>
      <c r="W76612" s="123"/>
      <c r="AC76612" s="123"/>
    </row>
    <row r="76613" spans="5:29" s="2" customFormat="1">
      <c r="E76613" s="120"/>
      <c r="M76613" s="120"/>
      <c r="N76613" s="120"/>
      <c r="U76613" s="121"/>
      <c r="V76613" s="122"/>
      <c r="W76613" s="123"/>
      <c r="AC76613" s="123"/>
    </row>
    <row r="76614" spans="5:29" s="2" customFormat="1">
      <c r="E76614" s="120"/>
      <c r="M76614" s="120"/>
      <c r="N76614" s="120"/>
      <c r="U76614" s="121"/>
      <c r="V76614" s="122"/>
      <c r="W76614" s="123"/>
      <c r="AC76614" s="123"/>
    </row>
    <row r="76615" spans="5:29" s="2" customFormat="1">
      <c r="E76615" s="120"/>
      <c r="M76615" s="120"/>
      <c r="N76615" s="120"/>
      <c r="U76615" s="121"/>
      <c r="V76615" s="122"/>
      <c r="W76615" s="123"/>
      <c r="AC76615" s="123"/>
    </row>
    <row r="76616" spans="5:29" s="2" customFormat="1">
      <c r="E76616" s="120"/>
      <c r="M76616" s="120"/>
      <c r="N76616" s="120"/>
      <c r="U76616" s="121"/>
      <c r="V76616" s="122"/>
      <c r="W76616" s="123"/>
      <c r="AC76616" s="123"/>
    </row>
    <row r="76617" spans="5:29" s="2" customFormat="1">
      <c r="E76617" s="120"/>
      <c r="M76617" s="120"/>
      <c r="N76617" s="120"/>
      <c r="U76617" s="121"/>
      <c r="V76617" s="122"/>
      <c r="W76617" s="123"/>
      <c r="AC76617" s="123"/>
    </row>
    <row r="76618" spans="5:29" s="2" customFormat="1">
      <c r="E76618" s="120"/>
      <c r="M76618" s="120"/>
      <c r="N76618" s="120"/>
      <c r="U76618" s="121"/>
      <c r="V76618" s="122"/>
      <c r="W76618" s="123"/>
      <c r="AC76618" s="123"/>
    </row>
    <row r="76619" spans="5:29" s="2" customFormat="1">
      <c r="E76619" s="120"/>
      <c r="M76619" s="120"/>
      <c r="N76619" s="120"/>
      <c r="U76619" s="121"/>
      <c r="V76619" s="122"/>
      <c r="W76619" s="123"/>
      <c r="AC76619" s="123"/>
    </row>
    <row r="76620" spans="5:29" s="2" customFormat="1">
      <c r="E76620" s="120"/>
      <c r="M76620" s="120"/>
      <c r="N76620" s="120"/>
      <c r="U76620" s="121"/>
      <c r="V76620" s="122"/>
      <c r="W76620" s="123"/>
      <c r="AC76620" s="123"/>
    </row>
    <row r="76621" spans="5:29" s="2" customFormat="1">
      <c r="E76621" s="120"/>
      <c r="M76621" s="120"/>
      <c r="N76621" s="120"/>
      <c r="U76621" s="121"/>
      <c r="V76621" s="122"/>
      <c r="W76621" s="123"/>
      <c r="AC76621" s="123"/>
    </row>
    <row r="76622" spans="5:29" s="2" customFormat="1">
      <c r="E76622" s="120"/>
      <c r="M76622" s="120"/>
      <c r="N76622" s="120"/>
      <c r="U76622" s="121"/>
      <c r="V76622" s="122"/>
      <c r="W76622" s="123"/>
      <c r="AC76622" s="123"/>
    </row>
    <row r="76623" spans="5:29" s="2" customFormat="1">
      <c r="E76623" s="120"/>
      <c r="M76623" s="120"/>
      <c r="N76623" s="120"/>
      <c r="U76623" s="121"/>
      <c r="V76623" s="122"/>
      <c r="W76623" s="123"/>
      <c r="AC76623" s="123"/>
    </row>
    <row r="76624" spans="5:29" s="2" customFormat="1">
      <c r="E76624" s="120"/>
      <c r="M76624" s="120"/>
      <c r="N76624" s="120"/>
      <c r="U76624" s="121"/>
      <c r="V76624" s="122"/>
      <c r="W76624" s="123"/>
      <c r="AC76624" s="123"/>
    </row>
    <row r="76625" spans="5:29" s="2" customFormat="1">
      <c r="E76625" s="120"/>
      <c r="M76625" s="120"/>
      <c r="N76625" s="120"/>
      <c r="U76625" s="121"/>
      <c r="V76625" s="122"/>
      <c r="W76625" s="123"/>
      <c r="AC76625" s="123"/>
    </row>
    <row r="76626" spans="5:29" s="2" customFormat="1">
      <c r="E76626" s="120"/>
      <c r="M76626" s="120"/>
      <c r="N76626" s="120"/>
      <c r="U76626" s="121"/>
      <c r="V76626" s="122"/>
      <c r="W76626" s="123"/>
      <c r="AC76626" s="123"/>
    </row>
    <row r="76627" spans="5:29" s="2" customFormat="1">
      <c r="E76627" s="120"/>
      <c r="M76627" s="120"/>
      <c r="N76627" s="120"/>
      <c r="U76627" s="121"/>
      <c r="V76627" s="122"/>
      <c r="W76627" s="123"/>
      <c r="AC76627" s="123"/>
    </row>
    <row r="76628" spans="5:29" s="2" customFormat="1">
      <c r="E76628" s="120"/>
      <c r="M76628" s="120"/>
      <c r="N76628" s="120"/>
      <c r="U76628" s="121"/>
      <c r="V76628" s="122"/>
      <c r="W76628" s="123"/>
      <c r="AC76628" s="123"/>
    </row>
    <row r="76629" spans="5:29" s="2" customFormat="1">
      <c r="E76629" s="120"/>
      <c r="M76629" s="120"/>
      <c r="N76629" s="120"/>
      <c r="U76629" s="121"/>
      <c r="V76629" s="122"/>
      <c r="W76629" s="123"/>
      <c r="AC76629" s="123"/>
    </row>
    <row r="76630" spans="5:29" s="2" customFormat="1">
      <c r="E76630" s="120"/>
      <c r="M76630" s="120"/>
      <c r="N76630" s="120"/>
      <c r="U76630" s="121"/>
      <c r="V76630" s="122"/>
      <c r="W76630" s="123"/>
      <c r="AC76630" s="123"/>
    </row>
    <row r="76631" spans="5:29" s="2" customFormat="1">
      <c r="E76631" s="120"/>
      <c r="M76631" s="120"/>
      <c r="N76631" s="120"/>
      <c r="U76631" s="121"/>
      <c r="V76631" s="122"/>
      <c r="W76631" s="123"/>
      <c r="AC76631" s="123"/>
    </row>
    <row r="76632" spans="5:29" s="2" customFormat="1">
      <c r="E76632" s="120"/>
      <c r="M76632" s="120"/>
      <c r="N76632" s="120"/>
      <c r="U76632" s="121"/>
      <c r="V76632" s="122"/>
      <c r="W76632" s="123"/>
      <c r="AC76632" s="123"/>
    </row>
    <row r="76633" spans="5:29" s="2" customFormat="1">
      <c r="E76633" s="120"/>
      <c r="M76633" s="120"/>
      <c r="N76633" s="120"/>
      <c r="U76633" s="121"/>
      <c r="V76633" s="122"/>
      <c r="W76633" s="123"/>
      <c r="AC76633" s="123"/>
    </row>
    <row r="76634" spans="5:29" s="2" customFormat="1">
      <c r="E76634" s="120"/>
      <c r="M76634" s="120"/>
      <c r="N76634" s="120"/>
      <c r="U76634" s="121"/>
      <c r="V76634" s="122"/>
      <c r="W76634" s="123"/>
      <c r="AC76634" s="123"/>
    </row>
    <row r="76635" spans="5:29" s="2" customFormat="1">
      <c r="E76635" s="120"/>
      <c r="M76635" s="120"/>
      <c r="N76635" s="120"/>
      <c r="U76635" s="121"/>
      <c r="V76635" s="122"/>
      <c r="W76635" s="123"/>
      <c r="AC76635" s="123"/>
    </row>
    <row r="76636" spans="5:29" s="2" customFormat="1">
      <c r="E76636" s="120"/>
      <c r="M76636" s="120"/>
      <c r="N76636" s="120"/>
      <c r="U76636" s="121"/>
      <c r="V76636" s="122"/>
      <c r="W76636" s="123"/>
      <c r="AC76636" s="123"/>
    </row>
    <row r="76637" spans="5:29" s="2" customFormat="1">
      <c r="E76637" s="120"/>
      <c r="M76637" s="120"/>
      <c r="N76637" s="120"/>
      <c r="U76637" s="121"/>
      <c r="V76637" s="122"/>
      <c r="W76637" s="123"/>
      <c r="AC76637" s="123"/>
    </row>
    <row r="76638" spans="5:29" s="2" customFormat="1">
      <c r="E76638" s="120"/>
      <c r="M76638" s="120"/>
      <c r="N76638" s="120"/>
      <c r="U76638" s="121"/>
      <c r="V76638" s="122"/>
      <c r="W76638" s="123"/>
      <c r="AC76638" s="123"/>
    </row>
    <row r="76639" spans="5:29" s="2" customFormat="1">
      <c r="E76639" s="120"/>
      <c r="M76639" s="120"/>
      <c r="N76639" s="120"/>
      <c r="U76639" s="121"/>
      <c r="V76639" s="122"/>
      <c r="W76639" s="123"/>
      <c r="AC76639" s="123"/>
    </row>
    <row r="76640" spans="5:29" s="2" customFormat="1">
      <c r="E76640" s="120"/>
      <c r="M76640" s="120"/>
      <c r="N76640" s="120"/>
      <c r="U76640" s="121"/>
      <c r="V76640" s="122"/>
      <c r="W76640" s="123"/>
      <c r="AC76640" s="123"/>
    </row>
    <row r="76641" spans="5:29" s="2" customFormat="1">
      <c r="E76641" s="120"/>
      <c r="M76641" s="120"/>
      <c r="N76641" s="120"/>
      <c r="U76641" s="121"/>
      <c r="V76641" s="122"/>
      <c r="W76641" s="123"/>
      <c r="AC76641" s="123"/>
    </row>
    <row r="76642" spans="5:29" s="2" customFormat="1">
      <c r="E76642" s="120"/>
      <c r="M76642" s="120"/>
      <c r="N76642" s="120"/>
      <c r="U76642" s="121"/>
      <c r="V76642" s="122"/>
      <c r="W76642" s="123"/>
      <c r="AC76642" s="123"/>
    </row>
    <row r="76643" spans="5:29" s="2" customFormat="1">
      <c r="E76643" s="120"/>
      <c r="M76643" s="120"/>
      <c r="N76643" s="120"/>
      <c r="U76643" s="121"/>
      <c r="V76643" s="122"/>
      <c r="W76643" s="123"/>
      <c r="AC76643" s="123"/>
    </row>
    <row r="76644" spans="5:29" s="2" customFormat="1">
      <c r="E76644" s="120"/>
      <c r="M76644" s="120"/>
      <c r="N76644" s="120"/>
      <c r="U76644" s="121"/>
      <c r="V76644" s="122"/>
      <c r="W76644" s="123"/>
      <c r="AC76644" s="123"/>
    </row>
    <row r="76645" spans="5:29" s="2" customFormat="1">
      <c r="E76645" s="120"/>
      <c r="M76645" s="120"/>
      <c r="N76645" s="120"/>
      <c r="U76645" s="121"/>
      <c r="V76645" s="122"/>
      <c r="W76645" s="123"/>
      <c r="AC76645" s="123"/>
    </row>
    <row r="76646" spans="5:29" s="2" customFormat="1">
      <c r="E76646" s="120"/>
      <c r="M76646" s="120"/>
      <c r="N76646" s="120"/>
      <c r="U76646" s="121"/>
      <c r="V76646" s="122"/>
      <c r="W76646" s="123"/>
      <c r="AC76646" s="123"/>
    </row>
    <row r="76647" spans="5:29" s="2" customFormat="1">
      <c r="E76647" s="120"/>
      <c r="M76647" s="120"/>
      <c r="N76647" s="120"/>
      <c r="U76647" s="121"/>
      <c r="V76647" s="122"/>
      <c r="W76647" s="123"/>
      <c r="AC76647" s="123"/>
    </row>
    <row r="76648" spans="5:29" s="2" customFormat="1">
      <c r="E76648" s="120"/>
      <c r="M76648" s="120"/>
      <c r="N76648" s="120"/>
      <c r="U76648" s="121"/>
      <c r="V76648" s="122"/>
      <c r="W76648" s="123"/>
      <c r="AC76648" s="123"/>
    </row>
    <row r="76649" spans="5:29" s="2" customFormat="1">
      <c r="E76649" s="120"/>
      <c r="M76649" s="120"/>
      <c r="N76649" s="120"/>
      <c r="U76649" s="121"/>
      <c r="V76649" s="122"/>
      <c r="W76649" s="123"/>
      <c r="AC76649" s="123"/>
    </row>
    <row r="76650" spans="5:29" s="2" customFormat="1">
      <c r="E76650" s="120"/>
      <c r="M76650" s="120"/>
      <c r="N76650" s="120"/>
      <c r="U76650" s="121"/>
      <c r="V76650" s="122"/>
      <c r="W76650" s="123"/>
      <c r="AC76650" s="123"/>
    </row>
    <row r="76651" spans="5:29" s="2" customFormat="1">
      <c r="E76651" s="120"/>
      <c r="M76651" s="120"/>
      <c r="N76651" s="120"/>
      <c r="U76651" s="121"/>
      <c r="V76651" s="122"/>
      <c r="W76651" s="123"/>
      <c r="AC76651" s="123"/>
    </row>
    <row r="76652" spans="5:29" s="2" customFormat="1">
      <c r="E76652" s="120"/>
      <c r="M76652" s="120"/>
      <c r="N76652" s="120"/>
      <c r="U76652" s="121"/>
      <c r="V76652" s="122"/>
      <c r="W76652" s="123"/>
      <c r="AC76652" s="123"/>
    </row>
    <row r="76653" spans="5:29" s="2" customFormat="1">
      <c r="E76653" s="120"/>
      <c r="M76653" s="120"/>
      <c r="N76653" s="120"/>
      <c r="U76653" s="121"/>
      <c r="V76653" s="122"/>
      <c r="W76653" s="123"/>
      <c r="AC76653" s="123"/>
    </row>
    <row r="76654" spans="5:29" s="2" customFormat="1">
      <c r="E76654" s="120"/>
      <c r="M76654" s="120"/>
      <c r="N76654" s="120"/>
      <c r="U76654" s="121"/>
      <c r="V76654" s="122"/>
      <c r="W76654" s="123"/>
      <c r="AC76654" s="123"/>
    </row>
    <row r="76655" spans="5:29" s="2" customFormat="1">
      <c r="E76655" s="120"/>
      <c r="M76655" s="120"/>
      <c r="N76655" s="120"/>
      <c r="U76655" s="121"/>
      <c r="V76655" s="122"/>
      <c r="W76655" s="123"/>
      <c r="AC76655" s="123"/>
    </row>
    <row r="76656" spans="5:29" s="2" customFormat="1">
      <c r="E76656" s="120"/>
      <c r="M76656" s="120"/>
      <c r="N76656" s="120"/>
      <c r="U76656" s="121"/>
      <c r="V76656" s="122"/>
      <c r="W76656" s="123"/>
      <c r="AC76656" s="123"/>
    </row>
    <row r="76657" spans="5:29" s="2" customFormat="1">
      <c r="E76657" s="120"/>
      <c r="M76657" s="120"/>
      <c r="N76657" s="120"/>
      <c r="U76657" s="121"/>
      <c r="V76657" s="122"/>
      <c r="W76657" s="123"/>
      <c r="AC76657" s="123"/>
    </row>
    <row r="76658" spans="5:29" s="2" customFormat="1">
      <c r="E76658" s="120"/>
      <c r="M76658" s="120"/>
      <c r="N76658" s="120"/>
      <c r="U76658" s="121"/>
      <c r="V76658" s="122"/>
      <c r="W76658" s="123"/>
      <c r="AC76658" s="123"/>
    </row>
    <row r="76659" spans="5:29" s="2" customFormat="1">
      <c r="E76659" s="120"/>
      <c r="M76659" s="120"/>
      <c r="N76659" s="120"/>
      <c r="U76659" s="121"/>
      <c r="V76659" s="122"/>
      <c r="W76659" s="123"/>
      <c r="AC76659" s="123"/>
    </row>
    <row r="76660" spans="5:29" s="2" customFormat="1">
      <c r="E76660" s="120"/>
      <c r="M76660" s="120"/>
      <c r="N76660" s="120"/>
      <c r="U76660" s="121"/>
      <c r="V76660" s="122"/>
      <c r="W76660" s="123"/>
      <c r="AC76660" s="123"/>
    </row>
    <row r="76661" spans="5:29" s="2" customFormat="1">
      <c r="E76661" s="120"/>
      <c r="M76661" s="120"/>
      <c r="N76661" s="120"/>
      <c r="U76661" s="121"/>
      <c r="V76661" s="122"/>
      <c r="W76661" s="123"/>
      <c r="AC76661" s="123"/>
    </row>
    <row r="76662" spans="5:29" s="2" customFormat="1">
      <c r="E76662" s="120"/>
      <c r="M76662" s="120"/>
      <c r="N76662" s="120"/>
      <c r="U76662" s="121"/>
      <c r="V76662" s="122"/>
      <c r="W76662" s="123"/>
      <c r="AC76662" s="123"/>
    </row>
    <row r="76663" spans="5:29" s="2" customFormat="1">
      <c r="E76663" s="120"/>
      <c r="M76663" s="120"/>
      <c r="N76663" s="120"/>
      <c r="U76663" s="121"/>
      <c r="V76663" s="122"/>
      <c r="W76663" s="123"/>
      <c r="AC76663" s="123"/>
    </row>
    <row r="76664" spans="5:29" s="2" customFormat="1">
      <c r="E76664" s="120"/>
      <c r="M76664" s="120"/>
      <c r="N76664" s="120"/>
      <c r="U76664" s="121"/>
      <c r="V76664" s="122"/>
      <c r="W76664" s="123"/>
      <c r="AC76664" s="123"/>
    </row>
    <row r="76665" spans="5:29" s="2" customFormat="1">
      <c r="E76665" s="120"/>
      <c r="M76665" s="120"/>
      <c r="N76665" s="120"/>
      <c r="U76665" s="121"/>
      <c r="V76665" s="122"/>
      <c r="W76665" s="123"/>
      <c r="AC76665" s="123"/>
    </row>
    <row r="76666" spans="5:29" s="2" customFormat="1">
      <c r="E76666" s="120"/>
      <c r="M76666" s="120"/>
      <c r="N76666" s="120"/>
      <c r="U76666" s="121"/>
      <c r="V76666" s="122"/>
      <c r="W76666" s="123"/>
      <c r="AC76666" s="123"/>
    </row>
    <row r="76667" spans="5:29" s="2" customFormat="1">
      <c r="E76667" s="120"/>
      <c r="M76667" s="120"/>
      <c r="N76667" s="120"/>
      <c r="U76667" s="121"/>
      <c r="V76667" s="122"/>
      <c r="W76667" s="123"/>
      <c r="AC76667" s="123"/>
    </row>
    <row r="76668" spans="5:29" s="2" customFormat="1">
      <c r="E76668" s="120"/>
      <c r="M76668" s="120"/>
      <c r="N76668" s="120"/>
      <c r="U76668" s="121"/>
      <c r="V76668" s="122"/>
      <c r="W76668" s="123"/>
      <c r="AC76668" s="123"/>
    </row>
    <row r="76669" spans="5:29" s="2" customFormat="1">
      <c r="E76669" s="120"/>
      <c r="M76669" s="120"/>
      <c r="N76669" s="120"/>
      <c r="U76669" s="121"/>
      <c r="V76669" s="122"/>
      <c r="W76669" s="123"/>
      <c r="AC76669" s="123"/>
    </row>
    <row r="76670" spans="5:29" s="2" customFormat="1">
      <c r="E76670" s="120"/>
      <c r="M76670" s="120"/>
      <c r="N76670" s="120"/>
      <c r="U76670" s="121"/>
      <c r="V76670" s="122"/>
      <c r="W76670" s="123"/>
      <c r="AC76670" s="123"/>
    </row>
    <row r="76671" spans="5:29" s="2" customFormat="1">
      <c r="E76671" s="120"/>
      <c r="M76671" s="120"/>
      <c r="N76671" s="120"/>
      <c r="U76671" s="121"/>
      <c r="V76671" s="122"/>
      <c r="W76671" s="123"/>
      <c r="AC76671" s="123"/>
    </row>
    <row r="76672" spans="5:29" s="2" customFormat="1">
      <c r="E76672" s="120"/>
      <c r="M76672" s="120"/>
      <c r="N76672" s="120"/>
      <c r="U76672" s="121"/>
      <c r="V76672" s="122"/>
      <c r="W76672" s="123"/>
      <c r="AC76672" s="123"/>
    </row>
    <row r="76673" spans="5:29" s="2" customFormat="1">
      <c r="E76673" s="120"/>
      <c r="M76673" s="120"/>
      <c r="N76673" s="120"/>
      <c r="U76673" s="121"/>
      <c r="V76673" s="122"/>
      <c r="W76673" s="123"/>
      <c r="AC76673" s="123"/>
    </row>
    <row r="76674" spans="5:29" s="2" customFormat="1">
      <c r="E76674" s="120"/>
      <c r="M76674" s="120"/>
      <c r="N76674" s="120"/>
      <c r="U76674" s="121"/>
      <c r="V76674" s="122"/>
      <c r="W76674" s="123"/>
      <c r="AC76674" s="123"/>
    </row>
    <row r="76675" spans="5:29" s="2" customFormat="1">
      <c r="E76675" s="120"/>
      <c r="M76675" s="120"/>
      <c r="N76675" s="120"/>
      <c r="U76675" s="121"/>
      <c r="V76675" s="122"/>
      <c r="W76675" s="123"/>
      <c r="AC76675" s="123"/>
    </row>
    <row r="76676" spans="5:29" s="2" customFormat="1">
      <c r="E76676" s="120"/>
      <c r="M76676" s="120"/>
      <c r="N76676" s="120"/>
      <c r="U76676" s="121"/>
      <c r="V76676" s="122"/>
      <c r="W76676" s="123"/>
      <c r="AC76676" s="123"/>
    </row>
    <row r="76677" spans="5:29" s="2" customFormat="1">
      <c r="E76677" s="120"/>
      <c r="M76677" s="120"/>
      <c r="N76677" s="120"/>
      <c r="U76677" s="121"/>
      <c r="V76677" s="122"/>
      <c r="W76677" s="123"/>
      <c r="AC76677" s="123"/>
    </row>
    <row r="76678" spans="5:29" s="2" customFormat="1">
      <c r="E76678" s="120"/>
      <c r="M76678" s="120"/>
      <c r="N76678" s="120"/>
      <c r="U76678" s="121"/>
      <c r="V76678" s="122"/>
      <c r="W76678" s="123"/>
      <c r="AC76678" s="123"/>
    </row>
    <row r="76679" spans="5:29" s="2" customFormat="1">
      <c r="E76679" s="120"/>
      <c r="M76679" s="120"/>
      <c r="N76679" s="120"/>
      <c r="U76679" s="121"/>
      <c r="V76679" s="122"/>
      <c r="W76679" s="123"/>
      <c r="AC76679" s="123"/>
    </row>
    <row r="76680" spans="5:29" s="2" customFormat="1">
      <c r="E76680" s="120"/>
      <c r="M76680" s="120"/>
      <c r="N76680" s="120"/>
      <c r="U76680" s="121"/>
      <c r="V76680" s="122"/>
      <c r="W76680" s="123"/>
      <c r="AC76680" s="123"/>
    </row>
    <row r="76681" spans="5:29" s="2" customFormat="1">
      <c r="E76681" s="120"/>
      <c r="M76681" s="120"/>
      <c r="N76681" s="120"/>
      <c r="U76681" s="121"/>
      <c r="V76681" s="122"/>
      <c r="W76681" s="123"/>
      <c r="AC76681" s="123"/>
    </row>
    <row r="76682" spans="5:29" s="2" customFormat="1">
      <c r="E76682" s="120"/>
      <c r="M76682" s="120"/>
      <c r="N76682" s="120"/>
      <c r="U76682" s="121"/>
      <c r="V76682" s="122"/>
      <c r="W76682" s="123"/>
      <c r="AC76682" s="123"/>
    </row>
    <row r="76683" spans="5:29" s="2" customFormat="1">
      <c r="E76683" s="120"/>
      <c r="M76683" s="120"/>
      <c r="N76683" s="120"/>
      <c r="U76683" s="121"/>
      <c r="V76683" s="122"/>
      <c r="W76683" s="123"/>
      <c r="AC76683" s="123"/>
    </row>
    <row r="76684" spans="5:29" s="2" customFormat="1">
      <c r="E76684" s="120"/>
      <c r="M76684" s="120"/>
      <c r="N76684" s="120"/>
      <c r="U76684" s="121"/>
      <c r="V76684" s="122"/>
      <c r="W76684" s="123"/>
      <c r="AC76684" s="123"/>
    </row>
    <row r="76685" spans="5:29" s="2" customFormat="1">
      <c r="E76685" s="120"/>
      <c r="M76685" s="120"/>
      <c r="N76685" s="120"/>
      <c r="U76685" s="121"/>
      <c r="V76685" s="122"/>
      <c r="W76685" s="123"/>
      <c r="AC76685" s="123"/>
    </row>
    <row r="76686" spans="5:29" s="2" customFormat="1">
      <c r="E76686" s="120"/>
      <c r="M76686" s="120"/>
      <c r="N76686" s="120"/>
      <c r="U76686" s="121"/>
      <c r="V76686" s="122"/>
      <c r="W76686" s="123"/>
      <c r="AC76686" s="123"/>
    </row>
    <row r="76687" spans="5:29" s="2" customFormat="1">
      <c r="E76687" s="120"/>
      <c r="M76687" s="120"/>
      <c r="N76687" s="120"/>
      <c r="U76687" s="121"/>
      <c r="V76687" s="122"/>
      <c r="W76687" s="123"/>
      <c r="AC76687" s="123"/>
    </row>
    <row r="76688" spans="5:29" s="2" customFormat="1">
      <c r="E76688" s="120"/>
      <c r="M76688" s="120"/>
      <c r="N76688" s="120"/>
      <c r="U76688" s="121"/>
      <c r="V76688" s="122"/>
      <c r="W76688" s="123"/>
      <c r="AC76688" s="123"/>
    </row>
    <row r="76689" spans="5:29" s="2" customFormat="1">
      <c r="E76689" s="120"/>
      <c r="M76689" s="120"/>
      <c r="N76689" s="120"/>
      <c r="U76689" s="121"/>
      <c r="V76689" s="122"/>
      <c r="W76689" s="123"/>
      <c r="AC76689" s="123"/>
    </row>
    <row r="76690" spans="5:29" s="2" customFormat="1">
      <c r="E76690" s="120"/>
      <c r="M76690" s="120"/>
      <c r="N76690" s="120"/>
      <c r="U76690" s="121"/>
      <c r="V76690" s="122"/>
      <c r="W76690" s="123"/>
      <c r="AC76690" s="123"/>
    </row>
    <row r="76691" spans="5:29" s="2" customFormat="1">
      <c r="E76691" s="120"/>
      <c r="M76691" s="120"/>
      <c r="N76691" s="120"/>
      <c r="U76691" s="121"/>
      <c r="V76691" s="122"/>
      <c r="W76691" s="123"/>
      <c r="AC76691" s="123"/>
    </row>
    <row r="76692" spans="5:29" s="2" customFormat="1">
      <c r="E76692" s="120"/>
      <c r="M76692" s="120"/>
      <c r="N76692" s="120"/>
      <c r="U76692" s="121"/>
      <c r="V76692" s="122"/>
      <c r="W76692" s="123"/>
      <c r="AC76692" s="123"/>
    </row>
    <row r="76693" spans="5:29" s="2" customFormat="1">
      <c r="E76693" s="120"/>
      <c r="M76693" s="120"/>
      <c r="N76693" s="120"/>
      <c r="U76693" s="121"/>
      <c r="V76693" s="122"/>
      <c r="W76693" s="123"/>
      <c r="AC76693" s="123"/>
    </row>
    <row r="76694" spans="5:29" s="2" customFormat="1">
      <c r="E76694" s="120"/>
      <c r="M76694" s="120"/>
      <c r="N76694" s="120"/>
      <c r="U76694" s="121"/>
      <c r="V76694" s="122"/>
      <c r="W76694" s="123"/>
      <c r="AC76694" s="123"/>
    </row>
    <row r="76695" spans="5:29" s="2" customFormat="1">
      <c r="E76695" s="120"/>
      <c r="M76695" s="120"/>
      <c r="N76695" s="120"/>
      <c r="U76695" s="121"/>
      <c r="V76695" s="122"/>
      <c r="W76695" s="123"/>
      <c r="AC76695" s="123"/>
    </row>
    <row r="76696" spans="5:29" s="2" customFormat="1">
      <c r="E76696" s="120"/>
      <c r="M76696" s="120"/>
      <c r="N76696" s="120"/>
      <c r="U76696" s="121"/>
      <c r="V76696" s="122"/>
      <c r="W76696" s="123"/>
      <c r="AC76696" s="123"/>
    </row>
    <row r="76697" spans="5:29" s="2" customFormat="1">
      <c r="E76697" s="120"/>
      <c r="M76697" s="120"/>
      <c r="N76697" s="120"/>
      <c r="U76697" s="121"/>
      <c r="V76697" s="122"/>
      <c r="W76697" s="123"/>
      <c r="AC76697" s="123"/>
    </row>
    <row r="76698" spans="5:29" s="2" customFormat="1">
      <c r="E76698" s="120"/>
      <c r="M76698" s="120"/>
      <c r="N76698" s="120"/>
      <c r="U76698" s="121"/>
      <c r="V76698" s="122"/>
      <c r="W76698" s="123"/>
      <c r="AC76698" s="123"/>
    </row>
    <row r="76699" spans="5:29" s="2" customFormat="1">
      <c r="E76699" s="120"/>
      <c r="M76699" s="120"/>
      <c r="N76699" s="120"/>
      <c r="U76699" s="121"/>
      <c r="V76699" s="122"/>
      <c r="W76699" s="123"/>
      <c r="AC76699" s="123"/>
    </row>
    <row r="76700" spans="5:29" s="2" customFormat="1">
      <c r="E76700" s="120"/>
      <c r="M76700" s="120"/>
      <c r="N76700" s="120"/>
      <c r="U76700" s="121"/>
      <c r="V76700" s="122"/>
      <c r="W76700" s="123"/>
      <c r="AC76700" s="123"/>
    </row>
    <row r="76701" spans="5:29" s="2" customFormat="1">
      <c r="E76701" s="120"/>
      <c r="M76701" s="120"/>
      <c r="N76701" s="120"/>
      <c r="U76701" s="121"/>
      <c r="V76701" s="122"/>
      <c r="W76701" s="123"/>
      <c r="AC76701" s="123"/>
    </row>
    <row r="76702" spans="5:29" s="2" customFormat="1">
      <c r="E76702" s="120"/>
      <c r="M76702" s="120"/>
      <c r="N76702" s="120"/>
      <c r="U76702" s="121"/>
      <c r="V76702" s="122"/>
      <c r="W76702" s="123"/>
      <c r="AC76702" s="123"/>
    </row>
    <row r="76703" spans="5:29" s="2" customFormat="1">
      <c r="E76703" s="120"/>
      <c r="M76703" s="120"/>
      <c r="N76703" s="120"/>
      <c r="U76703" s="121"/>
      <c r="V76703" s="122"/>
      <c r="W76703" s="123"/>
      <c r="AC76703" s="123"/>
    </row>
    <row r="76704" spans="5:29" s="2" customFormat="1">
      <c r="E76704" s="120"/>
      <c r="M76704" s="120"/>
      <c r="N76704" s="120"/>
      <c r="U76704" s="121"/>
      <c r="V76704" s="122"/>
      <c r="W76704" s="123"/>
      <c r="AC76704" s="123"/>
    </row>
    <row r="76705" spans="5:29" s="2" customFormat="1">
      <c r="E76705" s="120"/>
      <c r="M76705" s="120"/>
      <c r="N76705" s="120"/>
      <c r="U76705" s="121"/>
      <c r="V76705" s="122"/>
      <c r="W76705" s="123"/>
      <c r="AC76705" s="123"/>
    </row>
    <row r="76706" spans="5:29" s="2" customFormat="1">
      <c r="E76706" s="120"/>
      <c r="M76706" s="120"/>
      <c r="N76706" s="120"/>
      <c r="U76706" s="121"/>
      <c r="V76706" s="122"/>
      <c r="W76706" s="123"/>
      <c r="AC76706" s="123"/>
    </row>
    <row r="76707" spans="5:29" s="2" customFormat="1">
      <c r="E76707" s="120"/>
      <c r="M76707" s="120"/>
      <c r="N76707" s="120"/>
      <c r="U76707" s="121"/>
      <c r="V76707" s="122"/>
      <c r="W76707" s="123"/>
      <c r="AC76707" s="123"/>
    </row>
    <row r="76708" spans="5:29" s="2" customFormat="1">
      <c r="E76708" s="120"/>
      <c r="M76708" s="120"/>
      <c r="N76708" s="120"/>
      <c r="U76708" s="121"/>
      <c r="V76708" s="122"/>
      <c r="W76708" s="123"/>
      <c r="AC76708" s="123"/>
    </row>
    <row r="76709" spans="5:29" s="2" customFormat="1">
      <c r="E76709" s="120"/>
      <c r="M76709" s="120"/>
      <c r="N76709" s="120"/>
      <c r="U76709" s="121"/>
      <c r="V76709" s="122"/>
      <c r="W76709" s="123"/>
      <c r="AC76709" s="123"/>
    </row>
    <row r="76710" spans="5:29" s="2" customFormat="1">
      <c r="E76710" s="120"/>
      <c r="M76710" s="120"/>
      <c r="N76710" s="120"/>
      <c r="U76710" s="121"/>
      <c r="V76710" s="122"/>
      <c r="W76710" s="123"/>
      <c r="AC76710" s="123"/>
    </row>
    <row r="76711" spans="5:29" s="2" customFormat="1">
      <c r="E76711" s="120"/>
      <c r="M76711" s="120"/>
      <c r="N76711" s="120"/>
      <c r="U76711" s="121"/>
      <c r="V76711" s="122"/>
      <c r="W76711" s="123"/>
      <c r="AC76711" s="123"/>
    </row>
    <row r="76712" spans="5:29" s="2" customFormat="1">
      <c r="E76712" s="120"/>
      <c r="M76712" s="120"/>
      <c r="N76712" s="120"/>
      <c r="U76712" s="121"/>
      <c r="V76712" s="122"/>
      <c r="W76712" s="123"/>
      <c r="AC76712" s="123"/>
    </row>
    <row r="76713" spans="5:29" s="2" customFormat="1">
      <c r="E76713" s="120"/>
      <c r="M76713" s="120"/>
      <c r="N76713" s="120"/>
      <c r="U76713" s="121"/>
      <c r="V76713" s="122"/>
      <c r="W76713" s="123"/>
      <c r="AC76713" s="123"/>
    </row>
    <row r="76714" spans="5:29" s="2" customFormat="1">
      <c r="E76714" s="120"/>
      <c r="M76714" s="120"/>
      <c r="N76714" s="120"/>
      <c r="U76714" s="121"/>
      <c r="V76714" s="122"/>
      <c r="W76714" s="123"/>
      <c r="AC76714" s="123"/>
    </row>
    <row r="76715" spans="5:29" s="2" customFormat="1">
      <c r="E76715" s="120"/>
      <c r="M76715" s="120"/>
      <c r="N76715" s="120"/>
      <c r="U76715" s="121"/>
      <c r="V76715" s="122"/>
      <c r="W76715" s="123"/>
      <c r="AC76715" s="123"/>
    </row>
    <row r="76716" spans="5:29" s="2" customFormat="1">
      <c r="E76716" s="120"/>
      <c r="M76716" s="120"/>
      <c r="N76716" s="120"/>
      <c r="U76716" s="121"/>
      <c r="V76716" s="122"/>
      <c r="W76716" s="123"/>
      <c r="AC76716" s="123"/>
    </row>
    <row r="76717" spans="5:29" s="2" customFormat="1">
      <c r="E76717" s="120"/>
      <c r="M76717" s="120"/>
      <c r="N76717" s="120"/>
      <c r="U76717" s="121"/>
      <c r="V76717" s="122"/>
      <c r="W76717" s="123"/>
      <c r="AC76717" s="123"/>
    </row>
    <row r="76718" spans="5:29" s="2" customFormat="1">
      <c r="E76718" s="120"/>
      <c r="M76718" s="120"/>
      <c r="N76718" s="120"/>
      <c r="U76718" s="121"/>
      <c r="V76718" s="122"/>
      <c r="W76718" s="123"/>
      <c r="AC76718" s="123"/>
    </row>
    <row r="76719" spans="5:29" s="2" customFormat="1">
      <c r="E76719" s="120"/>
      <c r="M76719" s="120"/>
      <c r="N76719" s="120"/>
      <c r="U76719" s="121"/>
      <c r="V76719" s="122"/>
      <c r="W76719" s="123"/>
      <c r="AC76719" s="123"/>
    </row>
    <row r="76720" spans="5:29" s="2" customFormat="1">
      <c r="E76720" s="120"/>
      <c r="M76720" s="120"/>
      <c r="N76720" s="120"/>
      <c r="U76720" s="121"/>
      <c r="V76720" s="122"/>
      <c r="W76720" s="123"/>
      <c r="AC76720" s="123"/>
    </row>
    <row r="76721" spans="5:29" s="2" customFormat="1">
      <c r="E76721" s="120"/>
      <c r="M76721" s="120"/>
      <c r="N76721" s="120"/>
      <c r="U76721" s="121"/>
      <c r="V76721" s="122"/>
      <c r="W76721" s="123"/>
      <c r="AC76721" s="123"/>
    </row>
    <row r="76722" spans="5:29" s="2" customFormat="1">
      <c r="E76722" s="120"/>
      <c r="M76722" s="120"/>
      <c r="N76722" s="120"/>
      <c r="U76722" s="121"/>
      <c r="V76722" s="122"/>
      <c r="W76722" s="123"/>
      <c r="AC76722" s="123"/>
    </row>
    <row r="76723" spans="5:29" s="2" customFormat="1">
      <c r="E76723" s="120"/>
      <c r="M76723" s="120"/>
      <c r="N76723" s="120"/>
      <c r="U76723" s="121"/>
      <c r="V76723" s="122"/>
      <c r="W76723" s="123"/>
      <c r="AC76723" s="123"/>
    </row>
    <row r="76724" spans="5:29" s="2" customFormat="1">
      <c r="E76724" s="120"/>
      <c r="M76724" s="120"/>
      <c r="N76724" s="120"/>
      <c r="U76724" s="121"/>
      <c r="V76724" s="122"/>
      <c r="W76724" s="123"/>
      <c r="AC76724" s="123"/>
    </row>
    <row r="76725" spans="5:29" s="2" customFormat="1">
      <c r="E76725" s="120"/>
      <c r="M76725" s="120"/>
      <c r="N76725" s="120"/>
      <c r="U76725" s="121"/>
      <c r="V76725" s="122"/>
      <c r="W76725" s="123"/>
      <c r="AC76725" s="123"/>
    </row>
    <row r="76726" spans="5:29" s="2" customFormat="1">
      <c r="E76726" s="120"/>
      <c r="M76726" s="120"/>
      <c r="N76726" s="120"/>
      <c r="U76726" s="121"/>
      <c r="V76726" s="122"/>
      <c r="W76726" s="123"/>
      <c r="AC76726" s="123"/>
    </row>
    <row r="76727" spans="5:29" s="2" customFormat="1">
      <c r="E76727" s="120"/>
      <c r="M76727" s="120"/>
      <c r="N76727" s="120"/>
      <c r="U76727" s="121"/>
      <c r="V76727" s="122"/>
      <c r="W76727" s="123"/>
      <c r="AC76727" s="123"/>
    </row>
    <row r="76728" spans="5:29" s="2" customFormat="1">
      <c r="E76728" s="120"/>
      <c r="M76728" s="120"/>
      <c r="N76728" s="120"/>
      <c r="U76728" s="121"/>
      <c r="V76728" s="122"/>
      <c r="W76728" s="123"/>
      <c r="AC76728" s="123"/>
    </row>
    <row r="76729" spans="5:29" s="2" customFormat="1">
      <c r="E76729" s="120"/>
      <c r="M76729" s="120"/>
      <c r="N76729" s="120"/>
      <c r="U76729" s="121"/>
      <c r="V76729" s="122"/>
      <c r="W76729" s="123"/>
      <c r="AC76729" s="123"/>
    </row>
    <row r="76730" spans="5:29" s="2" customFormat="1">
      <c r="E76730" s="120"/>
      <c r="M76730" s="120"/>
      <c r="N76730" s="120"/>
      <c r="U76730" s="121"/>
      <c r="V76730" s="122"/>
      <c r="W76730" s="123"/>
      <c r="AC76730" s="123"/>
    </row>
    <row r="76731" spans="5:29" s="2" customFormat="1">
      <c r="E76731" s="120"/>
      <c r="M76731" s="120"/>
      <c r="N76731" s="120"/>
      <c r="U76731" s="121"/>
      <c r="V76731" s="122"/>
      <c r="W76731" s="123"/>
      <c r="AC76731" s="123"/>
    </row>
    <row r="76732" spans="5:29" s="2" customFormat="1">
      <c r="E76732" s="120"/>
      <c r="M76732" s="120"/>
      <c r="N76732" s="120"/>
      <c r="U76732" s="121"/>
      <c r="V76732" s="122"/>
      <c r="W76732" s="123"/>
      <c r="AC76732" s="123"/>
    </row>
    <row r="76733" spans="5:29" s="2" customFormat="1">
      <c r="E76733" s="120"/>
      <c r="M76733" s="120"/>
      <c r="N76733" s="120"/>
      <c r="U76733" s="121"/>
      <c r="V76733" s="122"/>
      <c r="W76733" s="123"/>
      <c r="AC76733" s="123"/>
    </row>
    <row r="76734" spans="5:29" s="2" customFormat="1">
      <c r="E76734" s="120"/>
      <c r="M76734" s="120"/>
      <c r="N76734" s="120"/>
      <c r="U76734" s="121"/>
      <c r="V76734" s="122"/>
      <c r="W76734" s="123"/>
      <c r="AC76734" s="123"/>
    </row>
    <row r="76735" spans="5:29" s="2" customFormat="1">
      <c r="E76735" s="120"/>
      <c r="M76735" s="120"/>
      <c r="N76735" s="120"/>
      <c r="U76735" s="121"/>
      <c r="V76735" s="122"/>
      <c r="W76735" s="123"/>
      <c r="AC76735" s="123"/>
    </row>
    <row r="76736" spans="5:29" s="2" customFormat="1">
      <c r="E76736" s="120"/>
      <c r="M76736" s="120"/>
      <c r="N76736" s="120"/>
      <c r="U76736" s="121"/>
      <c r="V76736" s="122"/>
      <c r="W76736" s="123"/>
      <c r="AC76736" s="123"/>
    </row>
    <row r="76737" spans="5:29" s="2" customFormat="1">
      <c r="E76737" s="120"/>
      <c r="M76737" s="120"/>
      <c r="N76737" s="120"/>
      <c r="U76737" s="121"/>
      <c r="V76737" s="122"/>
      <c r="W76737" s="123"/>
      <c r="AC76737" s="123"/>
    </row>
    <row r="76738" spans="5:29" s="2" customFormat="1">
      <c r="E76738" s="120"/>
      <c r="M76738" s="120"/>
      <c r="N76738" s="120"/>
      <c r="U76738" s="121"/>
      <c r="V76738" s="122"/>
      <c r="W76738" s="123"/>
      <c r="AC76738" s="123"/>
    </row>
    <row r="76739" spans="5:29" s="2" customFormat="1">
      <c r="E76739" s="120"/>
      <c r="M76739" s="120"/>
      <c r="N76739" s="120"/>
      <c r="U76739" s="121"/>
      <c r="V76739" s="122"/>
      <c r="W76739" s="123"/>
      <c r="AC76739" s="123"/>
    </row>
    <row r="76740" spans="5:29" s="2" customFormat="1">
      <c r="E76740" s="120"/>
      <c r="M76740" s="120"/>
      <c r="N76740" s="120"/>
      <c r="U76740" s="121"/>
      <c r="V76740" s="122"/>
      <c r="W76740" s="123"/>
      <c r="AC76740" s="123"/>
    </row>
    <row r="76741" spans="5:29" s="2" customFormat="1">
      <c r="E76741" s="120"/>
      <c r="M76741" s="120"/>
      <c r="N76741" s="120"/>
      <c r="U76741" s="121"/>
      <c r="V76741" s="122"/>
      <c r="W76741" s="123"/>
      <c r="AC76741" s="123"/>
    </row>
    <row r="76742" spans="5:29" s="2" customFormat="1">
      <c r="E76742" s="120"/>
      <c r="M76742" s="120"/>
      <c r="N76742" s="120"/>
      <c r="U76742" s="121"/>
      <c r="V76742" s="122"/>
      <c r="W76742" s="123"/>
      <c r="AC76742" s="123"/>
    </row>
    <row r="76743" spans="5:29" s="2" customFormat="1">
      <c r="E76743" s="120"/>
      <c r="M76743" s="120"/>
      <c r="N76743" s="120"/>
      <c r="U76743" s="121"/>
      <c r="V76743" s="122"/>
      <c r="W76743" s="123"/>
      <c r="AC76743" s="123"/>
    </row>
    <row r="76744" spans="5:29" s="2" customFormat="1">
      <c r="E76744" s="120"/>
      <c r="M76744" s="120"/>
      <c r="N76744" s="120"/>
      <c r="U76744" s="121"/>
      <c r="V76744" s="122"/>
      <c r="W76744" s="123"/>
      <c r="AC76744" s="123"/>
    </row>
    <row r="76745" spans="5:29" s="2" customFormat="1">
      <c r="E76745" s="120"/>
      <c r="M76745" s="120"/>
      <c r="N76745" s="120"/>
      <c r="U76745" s="121"/>
      <c r="V76745" s="122"/>
      <c r="W76745" s="123"/>
      <c r="AC76745" s="123"/>
    </row>
    <row r="76746" spans="5:29" s="2" customFormat="1">
      <c r="E76746" s="120"/>
      <c r="M76746" s="120"/>
      <c r="N76746" s="120"/>
      <c r="U76746" s="121"/>
      <c r="V76746" s="122"/>
      <c r="W76746" s="123"/>
      <c r="AC76746" s="123"/>
    </row>
    <row r="76747" spans="5:29" s="2" customFormat="1">
      <c r="E76747" s="120"/>
      <c r="M76747" s="120"/>
      <c r="N76747" s="120"/>
      <c r="U76747" s="121"/>
      <c r="V76747" s="122"/>
      <c r="W76747" s="123"/>
      <c r="AC76747" s="123"/>
    </row>
    <row r="76748" spans="5:29" s="2" customFormat="1">
      <c r="E76748" s="120"/>
      <c r="M76748" s="120"/>
      <c r="N76748" s="120"/>
      <c r="U76748" s="121"/>
      <c r="V76748" s="122"/>
      <c r="W76748" s="123"/>
      <c r="AC76748" s="123"/>
    </row>
    <row r="76749" spans="5:29" s="2" customFormat="1">
      <c r="E76749" s="120"/>
      <c r="M76749" s="120"/>
      <c r="N76749" s="120"/>
      <c r="U76749" s="121"/>
      <c r="V76749" s="122"/>
      <c r="W76749" s="123"/>
      <c r="AC76749" s="123"/>
    </row>
    <row r="76750" spans="5:29" s="2" customFormat="1">
      <c r="E76750" s="120"/>
      <c r="M76750" s="120"/>
      <c r="N76750" s="120"/>
      <c r="U76750" s="121"/>
      <c r="V76750" s="122"/>
      <c r="W76750" s="123"/>
      <c r="AC76750" s="123"/>
    </row>
    <row r="76751" spans="5:29" s="2" customFormat="1">
      <c r="E76751" s="120"/>
      <c r="M76751" s="120"/>
      <c r="N76751" s="120"/>
      <c r="U76751" s="121"/>
      <c r="V76751" s="122"/>
      <c r="W76751" s="123"/>
      <c r="AC76751" s="123"/>
    </row>
    <row r="76752" spans="5:29" s="2" customFormat="1">
      <c r="E76752" s="120"/>
      <c r="M76752" s="120"/>
      <c r="N76752" s="120"/>
      <c r="U76752" s="121"/>
      <c r="V76752" s="122"/>
      <c r="W76752" s="123"/>
      <c r="AC76752" s="123"/>
    </row>
    <row r="76753" spans="5:29" s="2" customFormat="1">
      <c r="E76753" s="120"/>
      <c r="M76753" s="120"/>
      <c r="N76753" s="120"/>
      <c r="U76753" s="121"/>
      <c r="V76753" s="122"/>
      <c r="W76753" s="123"/>
      <c r="AC76753" s="123"/>
    </row>
    <row r="76754" spans="5:29" s="2" customFormat="1">
      <c r="E76754" s="120"/>
      <c r="M76754" s="120"/>
      <c r="N76754" s="120"/>
      <c r="U76754" s="121"/>
      <c r="V76754" s="122"/>
      <c r="W76754" s="123"/>
      <c r="AC76754" s="123"/>
    </row>
    <row r="76755" spans="5:29" s="2" customFormat="1">
      <c r="E76755" s="120"/>
      <c r="M76755" s="120"/>
      <c r="N76755" s="120"/>
      <c r="U76755" s="121"/>
      <c r="V76755" s="122"/>
      <c r="W76755" s="123"/>
      <c r="AC76755" s="123"/>
    </row>
    <row r="76756" spans="5:29" s="2" customFormat="1">
      <c r="E76756" s="120"/>
      <c r="M76756" s="120"/>
      <c r="N76756" s="120"/>
      <c r="U76756" s="121"/>
      <c r="V76756" s="122"/>
      <c r="W76756" s="123"/>
      <c r="AC76756" s="123"/>
    </row>
    <row r="76757" spans="5:29" s="2" customFormat="1">
      <c r="E76757" s="120"/>
      <c r="M76757" s="120"/>
      <c r="N76757" s="120"/>
      <c r="U76757" s="121"/>
      <c r="V76757" s="122"/>
      <c r="W76757" s="123"/>
      <c r="AC76757" s="123"/>
    </row>
    <row r="76758" spans="5:29" s="2" customFormat="1">
      <c r="E76758" s="120"/>
      <c r="M76758" s="120"/>
      <c r="N76758" s="120"/>
      <c r="U76758" s="121"/>
      <c r="V76758" s="122"/>
      <c r="W76758" s="123"/>
      <c r="AC76758" s="123"/>
    </row>
    <row r="76759" spans="5:29" s="2" customFormat="1">
      <c r="E76759" s="120"/>
      <c r="M76759" s="120"/>
      <c r="N76759" s="120"/>
      <c r="U76759" s="121"/>
      <c r="V76759" s="122"/>
      <c r="W76759" s="123"/>
      <c r="AC76759" s="123"/>
    </row>
    <row r="76760" spans="5:29" s="2" customFormat="1">
      <c r="E76760" s="120"/>
      <c r="M76760" s="120"/>
      <c r="N76760" s="120"/>
      <c r="U76760" s="121"/>
      <c r="V76760" s="122"/>
      <c r="W76760" s="123"/>
      <c r="AC76760" s="123"/>
    </row>
    <row r="76761" spans="5:29" s="2" customFormat="1">
      <c r="E76761" s="120"/>
      <c r="M76761" s="120"/>
      <c r="N76761" s="120"/>
      <c r="U76761" s="121"/>
      <c r="V76761" s="122"/>
      <c r="W76761" s="123"/>
      <c r="AC76761" s="123"/>
    </row>
    <row r="76762" spans="5:29" s="2" customFormat="1">
      <c r="E76762" s="120"/>
      <c r="M76762" s="120"/>
      <c r="N76762" s="120"/>
      <c r="U76762" s="121"/>
      <c r="V76762" s="122"/>
      <c r="W76762" s="123"/>
      <c r="AC76762" s="123"/>
    </row>
    <row r="76763" spans="5:29" s="2" customFormat="1">
      <c r="E76763" s="120"/>
      <c r="M76763" s="120"/>
      <c r="N76763" s="120"/>
      <c r="U76763" s="121"/>
      <c r="V76763" s="122"/>
      <c r="W76763" s="123"/>
      <c r="AC76763" s="123"/>
    </row>
    <row r="76764" spans="5:29" s="2" customFormat="1">
      <c r="E76764" s="120"/>
      <c r="M76764" s="120"/>
      <c r="N76764" s="120"/>
      <c r="U76764" s="121"/>
      <c r="V76764" s="122"/>
      <c r="W76764" s="123"/>
      <c r="AC76764" s="123"/>
    </row>
    <row r="76765" spans="5:29" s="2" customFormat="1">
      <c r="E76765" s="120"/>
      <c r="M76765" s="120"/>
      <c r="N76765" s="120"/>
      <c r="U76765" s="121"/>
      <c r="V76765" s="122"/>
      <c r="W76765" s="123"/>
      <c r="AC76765" s="123"/>
    </row>
    <row r="76766" spans="5:29" s="2" customFormat="1">
      <c r="E76766" s="120"/>
      <c r="M76766" s="120"/>
      <c r="N76766" s="120"/>
      <c r="U76766" s="121"/>
      <c r="V76766" s="122"/>
      <c r="W76766" s="123"/>
      <c r="AC76766" s="123"/>
    </row>
    <row r="76767" spans="5:29" s="2" customFormat="1">
      <c r="E76767" s="120"/>
      <c r="M76767" s="120"/>
      <c r="N76767" s="120"/>
      <c r="U76767" s="121"/>
      <c r="V76767" s="122"/>
      <c r="W76767" s="123"/>
      <c r="AC76767" s="123"/>
    </row>
    <row r="76768" spans="5:29" s="2" customFormat="1">
      <c r="E76768" s="120"/>
      <c r="M76768" s="120"/>
      <c r="N76768" s="120"/>
      <c r="U76768" s="121"/>
      <c r="V76768" s="122"/>
      <c r="W76768" s="123"/>
      <c r="AC76768" s="123"/>
    </row>
    <row r="76769" spans="5:29" s="2" customFormat="1">
      <c r="E76769" s="120"/>
      <c r="M76769" s="120"/>
      <c r="N76769" s="120"/>
      <c r="U76769" s="121"/>
      <c r="V76769" s="122"/>
      <c r="W76769" s="123"/>
      <c r="AC76769" s="123"/>
    </row>
    <row r="76770" spans="5:29" s="2" customFormat="1">
      <c r="E76770" s="120"/>
      <c r="M76770" s="120"/>
      <c r="N76770" s="120"/>
      <c r="U76770" s="121"/>
      <c r="V76770" s="122"/>
      <c r="W76770" s="123"/>
      <c r="AC76770" s="123"/>
    </row>
    <row r="76771" spans="5:29" s="2" customFormat="1">
      <c r="E76771" s="120"/>
      <c r="M76771" s="120"/>
      <c r="N76771" s="120"/>
      <c r="U76771" s="121"/>
      <c r="V76771" s="122"/>
      <c r="W76771" s="123"/>
      <c r="AC76771" s="123"/>
    </row>
    <row r="76772" spans="5:29" s="2" customFormat="1">
      <c r="E76772" s="120"/>
      <c r="M76772" s="120"/>
      <c r="N76772" s="120"/>
      <c r="U76772" s="121"/>
      <c r="V76772" s="122"/>
      <c r="W76772" s="123"/>
      <c r="AC76772" s="123"/>
    </row>
    <row r="76773" spans="5:29" s="2" customFormat="1">
      <c r="E76773" s="120"/>
      <c r="M76773" s="120"/>
      <c r="N76773" s="120"/>
      <c r="U76773" s="121"/>
      <c r="V76773" s="122"/>
      <c r="W76773" s="123"/>
      <c r="AC76773" s="123"/>
    </row>
    <row r="76774" spans="5:29" s="2" customFormat="1">
      <c r="E76774" s="120"/>
      <c r="M76774" s="120"/>
      <c r="N76774" s="120"/>
      <c r="U76774" s="121"/>
      <c r="V76774" s="122"/>
      <c r="W76774" s="123"/>
      <c r="AC76774" s="123"/>
    </row>
    <row r="76775" spans="5:29" s="2" customFormat="1">
      <c r="E76775" s="120"/>
      <c r="M76775" s="120"/>
      <c r="N76775" s="120"/>
      <c r="U76775" s="121"/>
      <c r="V76775" s="122"/>
      <c r="W76775" s="123"/>
      <c r="AC76775" s="123"/>
    </row>
    <row r="76776" spans="5:29" s="2" customFormat="1">
      <c r="E76776" s="120"/>
      <c r="M76776" s="120"/>
      <c r="N76776" s="120"/>
      <c r="U76776" s="121"/>
      <c r="V76776" s="122"/>
      <c r="W76776" s="123"/>
      <c r="AC76776" s="123"/>
    </row>
    <row r="76777" spans="5:29" s="2" customFormat="1">
      <c r="E76777" s="120"/>
      <c r="M76777" s="120"/>
      <c r="N76777" s="120"/>
      <c r="U76777" s="121"/>
      <c r="V76777" s="122"/>
      <c r="W76777" s="123"/>
      <c r="AC76777" s="123"/>
    </row>
    <row r="76778" spans="5:29" s="2" customFormat="1">
      <c r="E76778" s="120"/>
      <c r="M76778" s="120"/>
      <c r="N76778" s="120"/>
      <c r="U76778" s="121"/>
      <c r="V76778" s="122"/>
      <c r="W76778" s="123"/>
      <c r="AC76778" s="123"/>
    </row>
    <row r="76779" spans="5:29" s="2" customFormat="1">
      <c r="E76779" s="120"/>
      <c r="M76779" s="120"/>
      <c r="N76779" s="120"/>
      <c r="U76779" s="121"/>
      <c r="V76779" s="122"/>
      <c r="W76779" s="123"/>
      <c r="AC76779" s="123"/>
    </row>
    <row r="76780" spans="5:29" s="2" customFormat="1">
      <c r="E76780" s="120"/>
      <c r="M76780" s="120"/>
      <c r="N76780" s="120"/>
      <c r="U76780" s="121"/>
      <c r="V76780" s="122"/>
      <c r="W76780" s="123"/>
      <c r="AC76780" s="123"/>
    </row>
    <row r="76781" spans="5:29" s="2" customFormat="1">
      <c r="E76781" s="120"/>
      <c r="M76781" s="120"/>
      <c r="N76781" s="120"/>
      <c r="U76781" s="121"/>
      <c r="V76781" s="122"/>
      <c r="W76781" s="123"/>
      <c r="AC76781" s="123"/>
    </row>
    <row r="76782" spans="5:29" s="2" customFormat="1">
      <c r="E76782" s="120"/>
      <c r="M76782" s="120"/>
      <c r="N76782" s="120"/>
      <c r="U76782" s="121"/>
      <c r="V76782" s="122"/>
      <c r="W76782" s="123"/>
      <c r="AC76782" s="123"/>
    </row>
    <row r="76783" spans="5:29" s="2" customFormat="1">
      <c r="E76783" s="120"/>
      <c r="M76783" s="120"/>
      <c r="N76783" s="120"/>
      <c r="U76783" s="121"/>
      <c r="V76783" s="122"/>
      <c r="W76783" s="123"/>
      <c r="AC76783" s="123"/>
    </row>
    <row r="76784" spans="5:29" s="2" customFormat="1">
      <c r="E76784" s="120"/>
      <c r="M76784" s="120"/>
      <c r="N76784" s="120"/>
      <c r="U76784" s="121"/>
      <c r="V76784" s="122"/>
      <c r="W76784" s="123"/>
      <c r="AC76784" s="123"/>
    </row>
    <row r="76785" spans="5:29" s="2" customFormat="1">
      <c r="E76785" s="120"/>
      <c r="M76785" s="120"/>
      <c r="N76785" s="120"/>
      <c r="U76785" s="121"/>
      <c r="V76785" s="122"/>
      <c r="W76785" s="123"/>
      <c r="AC76785" s="123"/>
    </row>
    <row r="76786" spans="5:29" s="2" customFormat="1">
      <c r="E76786" s="120"/>
      <c r="M76786" s="120"/>
      <c r="N76786" s="120"/>
      <c r="U76786" s="121"/>
      <c r="V76786" s="122"/>
      <c r="W76786" s="123"/>
      <c r="AC76786" s="123"/>
    </row>
    <row r="76787" spans="5:29" s="2" customFormat="1">
      <c r="E76787" s="120"/>
      <c r="M76787" s="120"/>
      <c r="N76787" s="120"/>
      <c r="U76787" s="121"/>
      <c r="V76787" s="122"/>
      <c r="W76787" s="123"/>
      <c r="AC76787" s="123"/>
    </row>
    <row r="76788" spans="5:29" s="2" customFormat="1">
      <c r="E76788" s="120"/>
      <c r="M76788" s="120"/>
      <c r="N76788" s="120"/>
      <c r="U76788" s="121"/>
      <c r="V76788" s="122"/>
      <c r="W76788" s="123"/>
      <c r="AC76788" s="123"/>
    </row>
    <row r="76789" spans="5:29" s="2" customFormat="1">
      <c r="E76789" s="120"/>
      <c r="M76789" s="120"/>
      <c r="N76789" s="120"/>
      <c r="U76789" s="121"/>
      <c r="V76789" s="122"/>
      <c r="W76789" s="123"/>
      <c r="AC76789" s="123"/>
    </row>
    <row r="76790" spans="5:29" s="2" customFormat="1">
      <c r="E76790" s="120"/>
      <c r="M76790" s="120"/>
      <c r="N76790" s="120"/>
      <c r="U76790" s="121"/>
      <c r="V76790" s="122"/>
      <c r="W76790" s="123"/>
      <c r="AC76790" s="123"/>
    </row>
    <row r="76791" spans="5:29" s="2" customFormat="1">
      <c r="E76791" s="120"/>
      <c r="M76791" s="120"/>
      <c r="N76791" s="120"/>
      <c r="U76791" s="121"/>
      <c r="V76791" s="122"/>
      <c r="W76791" s="123"/>
      <c r="AC76791" s="123"/>
    </row>
    <row r="76792" spans="5:29" s="2" customFormat="1">
      <c r="E76792" s="120"/>
      <c r="M76792" s="120"/>
      <c r="N76792" s="120"/>
      <c r="U76792" s="121"/>
      <c r="V76792" s="122"/>
      <c r="W76792" s="123"/>
      <c r="AC76792" s="123"/>
    </row>
    <row r="76793" spans="5:29" s="2" customFormat="1">
      <c r="E76793" s="120"/>
      <c r="M76793" s="120"/>
      <c r="N76793" s="120"/>
      <c r="U76793" s="121"/>
      <c r="V76793" s="122"/>
      <c r="W76793" s="123"/>
      <c r="AC76793" s="123"/>
    </row>
    <row r="76794" spans="5:29" s="2" customFormat="1">
      <c r="E76794" s="120"/>
      <c r="M76794" s="120"/>
      <c r="N76794" s="120"/>
      <c r="U76794" s="121"/>
      <c r="V76794" s="122"/>
      <c r="W76794" s="123"/>
      <c r="AC76794" s="123"/>
    </row>
    <row r="76795" spans="5:29" s="2" customFormat="1">
      <c r="E76795" s="120"/>
      <c r="M76795" s="120"/>
      <c r="N76795" s="120"/>
      <c r="U76795" s="121"/>
      <c r="V76795" s="122"/>
      <c r="W76795" s="123"/>
      <c r="AC76795" s="123"/>
    </row>
    <row r="76796" spans="5:29" s="2" customFormat="1">
      <c r="E76796" s="120"/>
      <c r="M76796" s="120"/>
      <c r="N76796" s="120"/>
      <c r="U76796" s="121"/>
      <c r="V76796" s="122"/>
      <c r="W76796" s="123"/>
      <c r="AC76796" s="123"/>
    </row>
    <row r="76797" spans="5:29" s="2" customFormat="1">
      <c r="E76797" s="120"/>
      <c r="M76797" s="120"/>
      <c r="N76797" s="120"/>
      <c r="U76797" s="121"/>
      <c r="V76797" s="122"/>
      <c r="W76797" s="123"/>
      <c r="AC76797" s="123"/>
    </row>
    <row r="76798" spans="5:29" s="2" customFormat="1">
      <c r="E76798" s="120"/>
      <c r="M76798" s="120"/>
      <c r="N76798" s="120"/>
      <c r="U76798" s="121"/>
      <c r="V76798" s="122"/>
      <c r="W76798" s="123"/>
      <c r="AC76798" s="123"/>
    </row>
    <row r="76799" spans="5:29" s="2" customFormat="1">
      <c r="E76799" s="120"/>
      <c r="M76799" s="120"/>
      <c r="N76799" s="120"/>
      <c r="U76799" s="121"/>
      <c r="V76799" s="122"/>
      <c r="W76799" s="123"/>
      <c r="AC76799" s="123"/>
    </row>
    <row r="76800" spans="5:29" s="2" customFormat="1">
      <c r="E76800" s="120"/>
      <c r="M76800" s="120"/>
      <c r="N76800" s="120"/>
      <c r="U76800" s="121"/>
      <c r="V76800" s="122"/>
      <c r="W76800" s="123"/>
      <c r="AC76800" s="123"/>
    </row>
    <row r="76801" spans="5:29" s="2" customFormat="1">
      <c r="E76801" s="120"/>
      <c r="M76801" s="120"/>
      <c r="N76801" s="120"/>
      <c r="U76801" s="121"/>
      <c r="V76801" s="122"/>
      <c r="W76801" s="123"/>
      <c r="AC76801" s="123"/>
    </row>
    <row r="76802" spans="5:29" s="2" customFormat="1">
      <c r="E76802" s="120"/>
      <c r="M76802" s="120"/>
      <c r="N76802" s="120"/>
      <c r="U76802" s="121"/>
      <c r="V76802" s="122"/>
      <c r="W76802" s="123"/>
      <c r="AC76802" s="123"/>
    </row>
    <row r="76803" spans="5:29" s="2" customFormat="1">
      <c r="E76803" s="120"/>
      <c r="M76803" s="120"/>
      <c r="N76803" s="120"/>
      <c r="U76803" s="121"/>
      <c r="V76803" s="122"/>
      <c r="W76803" s="123"/>
      <c r="AC76803" s="123"/>
    </row>
    <row r="76804" spans="5:29" s="2" customFormat="1">
      <c r="E76804" s="120"/>
      <c r="M76804" s="120"/>
      <c r="N76804" s="120"/>
      <c r="U76804" s="121"/>
      <c r="V76804" s="122"/>
      <c r="W76804" s="123"/>
      <c r="AC76804" s="123"/>
    </row>
    <row r="76805" spans="5:29" s="2" customFormat="1">
      <c r="E76805" s="120"/>
      <c r="M76805" s="120"/>
      <c r="N76805" s="120"/>
      <c r="U76805" s="121"/>
      <c r="V76805" s="122"/>
      <c r="W76805" s="123"/>
      <c r="AC76805" s="123"/>
    </row>
    <row r="76806" spans="5:29" s="2" customFormat="1">
      <c r="E76806" s="120"/>
      <c r="M76806" s="120"/>
      <c r="N76806" s="120"/>
      <c r="U76806" s="121"/>
      <c r="V76806" s="122"/>
      <c r="W76806" s="123"/>
      <c r="AC76806" s="123"/>
    </row>
    <row r="76807" spans="5:29" s="2" customFormat="1">
      <c r="E76807" s="120"/>
      <c r="M76807" s="120"/>
      <c r="N76807" s="120"/>
      <c r="U76807" s="121"/>
      <c r="V76807" s="122"/>
      <c r="W76807" s="123"/>
      <c r="AC76807" s="123"/>
    </row>
    <row r="76808" spans="5:29" s="2" customFormat="1">
      <c r="E76808" s="120"/>
      <c r="M76808" s="120"/>
      <c r="N76808" s="120"/>
      <c r="U76808" s="121"/>
      <c r="V76808" s="122"/>
      <c r="W76808" s="123"/>
      <c r="AC76808" s="123"/>
    </row>
    <row r="76809" spans="5:29" s="2" customFormat="1">
      <c r="E76809" s="120"/>
      <c r="M76809" s="120"/>
      <c r="N76809" s="120"/>
      <c r="U76809" s="121"/>
      <c r="V76809" s="122"/>
      <c r="W76809" s="123"/>
      <c r="AC76809" s="123"/>
    </row>
    <row r="76810" spans="5:29" s="2" customFormat="1">
      <c r="E76810" s="120"/>
      <c r="M76810" s="120"/>
      <c r="N76810" s="120"/>
      <c r="U76810" s="121"/>
      <c r="V76810" s="122"/>
      <c r="W76810" s="123"/>
      <c r="AC76810" s="123"/>
    </row>
    <row r="76811" spans="5:29" s="2" customFormat="1">
      <c r="E76811" s="120"/>
      <c r="M76811" s="120"/>
      <c r="N76811" s="120"/>
      <c r="U76811" s="121"/>
      <c r="V76811" s="122"/>
      <c r="W76811" s="123"/>
      <c r="AC76811" s="123"/>
    </row>
    <row r="76812" spans="5:29" s="2" customFormat="1">
      <c r="E76812" s="120"/>
      <c r="M76812" s="120"/>
      <c r="N76812" s="120"/>
      <c r="U76812" s="121"/>
      <c r="V76812" s="122"/>
      <c r="W76812" s="123"/>
      <c r="AC76812" s="123"/>
    </row>
    <row r="76813" spans="5:29" s="2" customFormat="1">
      <c r="E76813" s="120"/>
      <c r="M76813" s="120"/>
      <c r="N76813" s="120"/>
      <c r="U76813" s="121"/>
      <c r="V76813" s="122"/>
      <c r="W76813" s="123"/>
      <c r="AC76813" s="123"/>
    </row>
    <row r="76814" spans="5:29" s="2" customFormat="1">
      <c r="E76814" s="120"/>
      <c r="M76814" s="120"/>
      <c r="N76814" s="120"/>
      <c r="U76814" s="121"/>
      <c r="V76814" s="122"/>
      <c r="W76814" s="123"/>
      <c r="AC76814" s="123"/>
    </row>
    <row r="76815" spans="5:29" s="2" customFormat="1">
      <c r="E76815" s="120"/>
      <c r="M76815" s="120"/>
      <c r="N76815" s="120"/>
      <c r="U76815" s="121"/>
      <c r="V76815" s="122"/>
      <c r="W76815" s="123"/>
      <c r="AC76815" s="123"/>
    </row>
    <row r="76816" spans="5:29" s="2" customFormat="1">
      <c r="E76816" s="120"/>
      <c r="M76816" s="120"/>
      <c r="N76816" s="120"/>
      <c r="U76816" s="121"/>
      <c r="V76816" s="122"/>
      <c r="W76816" s="123"/>
      <c r="AC76816" s="123"/>
    </row>
    <row r="76817" spans="5:29" s="2" customFormat="1">
      <c r="E76817" s="120"/>
      <c r="M76817" s="120"/>
      <c r="N76817" s="120"/>
      <c r="U76817" s="121"/>
      <c r="V76817" s="122"/>
      <c r="W76817" s="123"/>
      <c r="AC76817" s="123"/>
    </row>
    <row r="76818" spans="5:29" s="2" customFormat="1">
      <c r="E76818" s="120"/>
      <c r="M76818" s="120"/>
      <c r="N76818" s="120"/>
      <c r="U76818" s="121"/>
      <c r="V76818" s="122"/>
      <c r="W76818" s="123"/>
      <c r="AC76818" s="123"/>
    </row>
    <row r="76819" spans="5:29" s="2" customFormat="1">
      <c r="E76819" s="120"/>
      <c r="M76819" s="120"/>
      <c r="N76819" s="120"/>
      <c r="U76819" s="121"/>
      <c r="V76819" s="122"/>
      <c r="W76819" s="123"/>
      <c r="AC76819" s="123"/>
    </row>
    <row r="76820" spans="5:29" s="2" customFormat="1">
      <c r="E76820" s="120"/>
      <c r="M76820" s="120"/>
      <c r="N76820" s="120"/>
      <c r="U76820" s="121"/>
      <c r="V76820" s="122"/>
      <c r="W76820" s="123"/>
      <c r="AC76820" s="123"/>
    </row>
    <row r="76821" spans="5:29" s="2" customFormat="1">
      <c r="E76821" s="120"/>
      <c r="M76821" s="120"/>
      <c r="N76821" s="120"/>
      <c r="U76821" s="121"/>
      <c r="V76821" s="122"/>
      <c r="W76821" s="123"/>
      <c r="AC76821" s="123"/>
    </row>
    <row r="76822" spans="5:29" s="2" customFormat="1">
      <c r="E76822" s="120"/>
      <c r="M76822" s="120"/>
      <c r="N76822" s="120"/>
      <c r="U76822" s="121"/>
      <c r="V76822" s="122"/>
      <c r="W76822" s="123"/>
      <c r="AC76822" s="123"/>
    </row>
    <row r="76823" spans="5:29" s="2" customFormat="1">
      <c r="E76823" s="120"/>
      <c r="M76823" s="120"/>
      <c r="N76823" s="120"/>
      <c r="U76823" s="121"/>
      <c r="V76823" s="122"/>
      <c r="W76823" s="123"/>
      <c r="AC76823" s="123"/>
    </row>
    <row r="76824" spans="5:29" s="2" customFormat="1">
      <c r="E76824" s="120"/>
      <c r="M76824" s="120"/>
      <c r="N76824" s="120"/>
      <c r="U76824" s="121"/>
      <c r="V76824" s="122"/>
      <c r="W76824" s="123"/>
      <c r="AC76824" s="123"/>
    </row>
    <row r="76825" spans="5:29" s="2" customFormat="1">
      <c r="E76825" s="120"/>
      <c r="M76825" s="120"/>
      <c r="N76825" s="120"/>
      <c r="U76825" s="121"/>
      <c r="V76825" s="122"/>
      <c r="W76825" s="123"/>
      <c r="AC76825" s="123"/>
    </row>
    <row r="76826" spans="5:29" s="2" customFormat="1">
      <c r="E76826" s="120"/>
      <c r="M76826" s="120"/>
      <c r="N76826" s="120"/>
      <c r="U76826" s="121"/>
      <c r="V76826" s="122"/>
      <c r="W76826" s="123"/>
      <c r="AC76826" s="123"/>
    </row>
    <row r="76827" spans="5:29" s="2" customFormat="1">
      <c r="E76827" s="120"/>
      <c r="M76827" s="120"/>
      <c r="N76827" s="120"/>
      <c r="U76827" s="121"/>
      <c r="V76827" s="122"/>
      <c r="W76827" s="123"/>
      <c r="AC76827" s="123"/>
    </row>
    <row r="76828" spans="5:29" s="2" customFormat="1">
      <c r="E76828" s="120"/>
      <c r="M76828" s="120"/>
      <c r="N76828" s="120"/>
      <c r="U76828" s="121"/>
      <c r="V76828" s="122"/>
      <c r="W76828" s="123"/>
      <c r="AC76828" s="123"/>
    </row>
    <row r="76829" spans="5:29" s="2" customFormat="1">
      <c r="E76829" s="120"/>
      <c r="M76829" s="120"/>
      <c r="N76829" s="120"/>
      <c r="U76829" s="121"/>
      <c r="V76829" s="122"/>
      <c r="W76829" s="123"/>
      <c r="AC76829" s="123"/>
    </row>
    <row r="76830" spans="5:29" s="2" customFormat="1">
      <c r="E76830" s="120"/>
      <c r="M76830" s="120"/>
      <c r="N76830" s="120"/>
      <c r="U76830" s="121"/>
      <c r="V76830" s="122"/>
      <c r="W76830" s="123"/>
      <c r="AC76830" s="123"/>
    </row>
    <row r="76831" spans="5:29" s="2" customFormat="1">
      <c r="E76831" s="120"/>
      <c r="M76831" s="120"/>
      <c r="N76831" s="120"/>
      <c r="U76831" s="121"/>
      <c r="V76831" s="122"/>
      <c r="W76831" s="123"/>
      <c r="AC76831" s="123"/>
    </row>
    <row r="76832" spans="5:29" s="2" customFormat="1">
      <c r="E76832" s="120"/>
      <c r="M76832" s="120"/>
      <c r="N76832" s="120"/>
      <c r="U76832" s="121"/>
      <c r="V76832" s="122"/>
      <c r="W76832" s="123"/>
      <c r="AC76832" s="123"/>
    </row>
    <row r="76833" spans="5:29" s="2" customFormat="1">
      <c r="E76833" s="120"/>
      <c r="M76833" s="120"/>
      <c r="N76833" s="120"/>
      <c r="U76833" s="121"/>
      <c r="V76833" s="122"/>
      <c r="W76833" s="123"/>
      <c r="AC76833" s="123"/>
    </row>
    <row r="76834" spans="5:29" s="2" customFormat="1">
      <c r="E76834" s="120"/>
      <c r="M76834" s="120"/>
      <c r="N76834" s="120"/>
      <c r="U76834" s="121"/>
      <c r="V76834" s="122"/>
      <c r="W76834" s="123"/>
      <c r="AC76834" s="123"/>
    </row>
    <row r="76835" spans="5:29" s="2" customFormat="1">
      <c r="E76835" s="120"/>
      <c r="M76835" s="120"/>
      <c r="N76835" s="120"/>
      <c r="U76835" s="121"/>
      <c r="V76835" s="122"/>
      <c r="W76835" s="123"/>
      <c r="AC76835" s="123"/>
    </row>
    <row r="76836" spans="5:29" s="2" customFormat="1">
      <c r="E76836" s="120"/>
      <c r="M76836" s="120"/>
      <c r="N76836" s="120"/>
      <c r="U76836" s="121"/>
      <c r="V76836" s="122"/>
      <c r="W76836" s="123"/>
      <c r="AC76836" s="123"/>
    </row>
    <row r="76837" spans="5:29" s="2" customFormat="1">
      <c r="E76837" s="120"/>
      <c r="M76837" s="120"/>
      <c r="N76837" s="120"/>
      <c r="U76837" s="121"/>
      <c r="V76837" s="122"/>
      <c r="W76837" s="123"/>
      <c r="AC76837" s="123"/>
    </row>
    <row r="76838" spans="5:29" s="2" customFormat="1">
      <c r="E76838" s="120"/>
      <c r="M76838" s="120"/>
      <c r="N76838" s="120"/>
      <c r="U76838" s="121"/>
      <c r="V76838" s="122"/>
      <c r="W76838" s="123"/>
      <c r="AC76838" s="123"/>
    </row>
    <row r="76839" spans="5:29" s="2" customFormat="1">
      <c r="E76839" s="120"/>
      <c r="M76839" s="120"/>
      <c r="N76839" s="120"/>
      <c r="U76839" s="121"/>
      <c r="V76839" s="122"/>
      <c r="W76839" s="123"/>
      <c r="AC76839" s="123"/>
    </row>
    <row r="76840" spans="5:29" s="2" customFormat="1">
      <c r="E76840" s="120"/>
      <c r="M76840" s="120"/>
      <c r="N76840" s="120"/>
      <c r="U76840" s="121"/>
      <c r="V76840" s="122"/>
      <c r="W76840" s="123"/>
      <c r="AC76840" s="123"/>
    </row>
    <row r="76841" spans="5:29" s="2" customFormat="1">
      <c r="E76841" s="120"/>
      <c r="M76841" s="120"/>
      <c r="N76841" s="120"/>
      <c r="U76841" s="121"/>
      <c r="V76841" s="122"/>
      <c r="W76841" s="123"/>
      <c r="AC76841" s="123"/>
    </row>
    <row r="76842" spans="5:29" s="2" customFormat="1">
      <c r="E76842" s="120"/>
      <c r="M76842" s="120"/>
      <c r="N76842" s="120"/>
      <c r="U76842" s="121"/>
      <c r="V76842" s="122"/>
      <c r="W76842" s="123"/>
      <c r="AC76842" s="123"/>
    </row>
    <row r="76843" spans="5:29" s="2" customFormat="1">
      <c r="E76843" s="120"/>
      <c r="M76843" s="120"/>
      <c r="N76843" s="120"/>
      <c r="U76843" s="121"/>
      <c r="V76843" s="122"/>
      <c r="W76843" s="123"/>
      <c r="AC76843" s="123"/>
    </row>
    <row r="76844" spans="5:29" s="2" customFormat="1">
      <c r="E76844" s="120"/>
      <c r="M76844" s="120"/>
      <c r="N76844" s="120"/>
      <c r="U76844" s="121"/>
      <c r="V76844" s="122"/>
      <c r="W76844" s="123"/>
      <c r="AC76844" s="123"/>
    </row>
    <row r="76845" spans="5:29" s="2" customFormat="1">
      <c r="E76845" s="120"/>
      <c r="M76845" s="120"/>
      <c r="N76845" s="120"/>
      <c r="U76845" s="121"/>
      <c r="V76845" s="122"/>
      <c r="W76845" s="123"/>
      <c r="AC76845" s="123"/>
    </row>
    <row r="76846" spans="5:29" s="2" customFormat="1">
      <c r="E76846" s="120"/>
      <c r="M76846" s="120"/>
      <c r="N76846" s="120"/>
      <c r="U76846" s="121"/>
      <c r="V76846" s="122"/>
      <c r="W76846" s="123"/>
      <c r="AC76846" s="123"/>
    </row>
    <row r="76847" spans="5:29" s="2" customFormat="1">
      <c r="E76847" s="120"/>
      <c r="M76847" s="120"/>
      <c r="N76847" s="120"/>
      <c r="U76847" s="121"/>
      <c r="V76847" s="122"/>
      <c r="W76847" s="123"/>
      <c r="AC76847" s="123"/>
    </row>
    <row r="76848" spans="5:29" s="2" customFormat="1">
      <c r="E76848" s="120"/>
      <c r="M76848" s="120"/>
      <c r="N76848" s="120"/>
      <c r="U76848" s="121"/>
      <c r="V76848" s="122"/>
      <c r="W76848" s="123"/>
      <c r="AC76848" s="123"/>
    </row>
    <row r="76849" spans="5:29" s="2" customFormat="1">
      <c r="E76849" s="120"/>
      <c r="M76849" s="120"/>
      <c r="N76849" s="120"/>
      <c r="U76849" s="121"/>
      <c r="V76849" s="122"/>
      <c r="W76849" s="123"/>
      <c r="AC76849" s="123"/>
    </row>
    <row r="76850" spans="5:29" s="2" customFormat="1">
      <c r="E76850" s="120"/>
      <c r="M76850" s="120"/>
      <c r="N76850" s="120"/>
      <c r="U76850" s="121"/>
      <c r="V76850" s="122"/>
      <c r="W76850" s="123"/>
      <c r="AC76850" s="123"/>
    </row>
    <row r="76851" spans="5:29" s="2" customFormat="1">
      <c r="E76851" s="120"/>
      <c r="M76851" s="120"/>
      <c r="N76851" s="120"/>
      <c r="U76851" s="121"/>
      <c r="V76851" s="122"/>
      <c r="W76851" s="123"/>
      <c r="AC76851" s="123"/>
    </row>
    <row r="76852" spans="5:29" s="2" customFormat="1">
      <c r="E76852" s="120"/>
      <c r="M76852" s="120"/>
      <c r="N76852" s="120"/>
      <c r="U76852" s="121"/>
      <c r="V76852" s="122"/>
      <c r="W76852" s="123"/>
      <c r="AC76852" s="123"/>
    </row>
    <row r="76853" spans="5:29" s="2" customFormat="1">
      <c r="E76853" s="120"/>
      <c r="M76853" s="120"/>
      <c r="N76853" s="120"/>
      <c r="U76853" s="121"/>
      <c r="V76853" s="122"/>
      <c r="W76853" s="123"/>
      <c r="AC76853" s="123"/>
    </row>
    <row r="76854" spans="5:29" s="2" customFormat="1">
      <c r="E76854" s="120"/>
      <c r="M76854" s="120"/>
      <c r="N76854" s="120"/>
      <c r="U76854" s="121"/>
      <c r="V76854" s="122"/>
      <c r="W76854" s="123"/>
      <c r="AC76854" s="123"/>
    </row>
    <row r="76855" spans="5:29" s="2" customFormat="1">
      <c r="E76855" s="120"/>
      <c r="M76855" s="120"/>
      <c r="N76855" s="120"/>
      <c r="U76855" s="121"/>
      <c r="V76855" s="122"/>
      <c r="W76855" s="123"/>
      <c r="AC76855" s="123"/>
    </row>
    <row r="76856" spans="5:29" s="2" customFormat="1">
      <c r="E76856" s="120"/>
      <c r="M76856" s="120"/>
      <c r="N76856" s="120"/>
      <c r="U76856" s="121"/>
      <c r="V76856" s="122"/>
      <c r="W76856" s="123"/>
      <c r="AC76856" s="123"/>
    </row>
    <row r="76857" spans="5:29" s="2" customFormat="1">
      <c r="E76857" s="120"/>
      <c r="M76857" s="120"/>
      <c r="N76857" s="120"/>
      <c r="U76857" s="121"/>
      <c r="V76857" s="122"/>
      <c r="W76857" s="123"/>
      <c r="AC76857" s="123"/>
    </row>
    <row r="76858" spans="5:29" s="2" customFormat="1">
      <c r="E76858" s="120"/>
      <c r="M76858" s="120"/>
      <c r="N76858" s="120"/>
      <c r="U76858" s="121"/>
      <c r="V76858" s="122"/>
      <c r="W76858" s="123"/>
      <c r="AC76858" s="123"/>
    </row>
    <row r="76859" spans="5:29" s="2" customFormat="1">
      <c r="E76859" s="120"/>
      <c r="M76859" s="120"/>
      <c r="N76859" s="120"/>
      <c r="U76859" s="121"/>
      <c r="V76859" s="122"/>
      <c r="W76859" s="123"/>
      <c r="AC76859" s="123"/>
    </row>
    <row r="76860" spans="5:29" s="2" customFormat="1">
      <c r="E76860" s="120"/>
      <c r="M76860" s="120"/>
      <c r="N76860" s="120"/>
      <c r="U76860" s="121"/>
      <c r="V76860" s="122"/>
      <c r="W76860" s="123"/>
      <c r="AC76860" s="123"/>
    </row>
    <row r="76861" spans="5:29" s="2" customFormat="1">
      <c r="E76861" s="120"/>
      <c r="M76861" s="120"/>
      <c r="N76861" s="120"/>
      <c r="U76861" s="121"/>
      <c r="V76861" s="122"/>
      <c r="W76861" s="123"/>
      <c r="AC76861" s="123"/>
    </row>
    <row r="76862" spans="5:29" s="2" customFormat="1">
      <c r="E76862" s="120"/>
      <c r="M76862" s="120"/>
      <c r="N76862" s="120"/>
      <c r="U76862" s="121"/>
      <c r="V76862" s="122"/>
      <c r="W76862" s="123"/>
      <c r="AC76862" s="123"/>
    </row>
    <row r="76863" spans="5:29" s="2" customFormat="1">
      <c r="E76863" s="120"/>
      <c r="M76863" s="120"/>
      <c r="N76863" s="120"/>
      <c r="U76863" s="121"/>
      <c r="V76863" s="122"/>
      <c r="W76863" s="123"/>
      <c r="AC76863" s="123"/>
    </row>
    <row r="76864" spans="5:29" s="2" customFormat="1">
      <c r="E76864" s="120"/>
      <c r="M76864" s="120"/>
      <c r="N76864" s="120"/>
      <c r="U76864" s="121"/>
      <c r="V76864" s="122"/>
      <c r="W76864" s="123"/>
      <c r="AC76864" s="123"/>
    </row>
    <row r="76865" spans="5:29" s="2" customFormat="1">
      <c r="E76865" s="120"/>
      <c r="M76865" s="120"/>
      <c r="N76865" s="120"/>
      <c r="U76865" s="121"/>
      <c r="V76865" s="122"/>
      <c r="W76865" s="123"/>
      <c r="AC76865" s="123"/>
    </row>
    <row r="76866" spans="5:29" s="2" customFormat="1">
      <c r="E76866" s="120"/>
      <c r="M76866" s="120"/>
      <c r="N76866" s="120"/>
      <c r="U76866" s="121"/>
      <c r="V76866" s="122"/>
      <c r="W76866" s="123"/>
      <c r="AC76866" s="123"/>
    </row>
    <row r="76867" spans="5:29" s="2" customFormat="1">
      <c r="E76867" s="120"/>
      <c r="M76867" s="120"/>
      <c r="N76867" s="120"/>
      <c r="U76867" s="121"/>
      <c r="V76867" s="122"/>
      <c r="W76867" s="123"/>
      <c r="AC76867" s="123"/>
    </row>
    <row r="76868" spans="5:29" s="2" customFormat="1">
      <c r="E76868" s="120"/>
      <c r="M76868" s="120"/>
      <c r="N76868" s="120"/>
      <c r="U76868" s="121"/>
      <c r="V76868" s="122"/>
      <c r="W76868" s="123"/>
      <c r="AC76868" s="123"/>
    </row>
    <row r="76869" spans="5:29" s="2" customFormat="1">
      <c r="E76869" s="120"/>
      <c r="M76869" s="120"/>
      <c r="N76869" s="120"/>
      <c r="U76869" s="121"/>
      <c r="V76869" s="122"/>
      <c r="W76869" s="123"/>
      <c r="AC76869" s="123"/>
    </row>
    <row r="76870" spans="5:29" s="2" customFormat="1">
      <c r="E76870" s="120"/>
      <c r="M76870" s="120"/>
      <c r="N76870" s="120"/>
      <c r="U76870" s="121"/>
      <c r="V76870" s="122"/>
      <c r="W76870" s="123"/>
      <c r="AC76870" s="123"/>
    </row>
    <row r="76871" spans="5:29" s="2" customFormat="1">
      <c r="E76871" s="120"/>
      <c r="M76871" s="120"/>
      <c r="N76871" s="120"/>
      <c r="U76871" s="121"/>
      <c r="V76871" s="122"/>
      <c r="W76871" s="123"/>
      <c r="AC76871" s="123"/>
    </row>
    <row r="76872" spans="5:29" s="2" customFormat="1">
      <c r="E76872" s="120"/>
      <c r="M76872" s="120"/>
      <c r="N76872" s="120"/>
      <c r="U76872" s="121"/>
      <c r="V76872" s="122"/>
      <c r="W76872" s="123"/>
      <c r="AC76872" s="123"/>
    </row>
    <row r="76873" spans="5:29" s="2" customFormat="1">
      <c r="E76873" s="120"/>
      <c r="M76873" s="120"/>
      <c r="N76873" s="120"/>
      <c r="U76873" s="121"/>
      <c r="V76873" s="122"/>
      <c r="W76873" s="123"/>
      <c r="AC76873" s="123"/>
    </row>
    <row r="76874" spans="5:29" s="2" customFormat="1">
      <c r="E76874" s="120"/>
      <c r="M76874" s="120"/>
      <c r="N76874" s="120"/>
      <c r="U76874" s="121"/>
      <c r="V76874" s="122"/>
      <c r="W76874" s="123"/>
      <c r="AC76874" s="123"/>
    </row>
    <row r="76875" spans="5:29" s="2" customFormat="1">
      <c r="E76875" s="120"/>
      <c r="M76875" s="120"/>
      <c r="N76875" s="120"/>
      <c r="U76875" s="121"/>
      <c r="V76875" s="122"/>
      <c r="W76875" s="123"/>
      <c r="AC76875" s="123"/>
    </row>
    <row r="76876" spans="5:29" s="2" customFormat="1">
      <c r="E76876" s="120"/>
      <c r="M76876" s="120"/>
      <c r="N76876" s="120"/>
      <c r="U76876" s="121"/>
      <c r="V76876" s="122"/>
      <c r="W76876" s="123"/>
      <c r="AC76876" s="123"/>
    </row>
    <row r="76877" spans="5:29" s="2" customFormat="1">
      <c r="E76877" s="120"/>
      <c r="M76877" s="120"/>
      <c r="N76877" s="120"/>
      <c r="U76877" s="121"/>
      <c r="V76877" s="122"/>
      <c r="W76877" s="123"/>
      <c r="AC76877" s="123"/>
    </row>
    <row r="76878" spans="5:29" s="2" customFormat="1">
      <c r="E76878" s="120"/>
      <c r="M76878" s="120"/>
      <c r="N76878" s="120"/>
      <c r="U76878" s="121"/>
      <c r="V76878" s="122"/>
      <c r="W76878" s="123"/>
      <c r="AC76878" s="123"/>
    </row>
    <row r="76879" spans="5:29" s="2" customFormat="1">
      <c r="E76879" s="120"/>
      <c r="M76879" s="120"/>
      <c r="N76879" s="120"/>
      <c r="U76879" s="121"/>
      <c r="V76879" s="122"/>
      <c r="W76879" s="123"/>
      <c r="AC76879" s="123"/>
    </row>
    <row r="76880" spans="5:29" s="2" customFormat="1">
      <c r="E76880" s="120"/>
      <c r="M76880" s="120"/>
      <c r="N76880" s="120"/>
      <c r="U76880" s="121"/>
      <c r="V76880" s="122"/>
      <c r="W76880" s="123"/>
      <c r="AC76880" s="123"/>
    </row>
    <row r="76881" spans="5:29" s="2" customFormat="1">
      <c r="E76881" s="120"/>
      <c r="M76881" s="120"/>
      <c r="N76881" s="120"/>
      <c r="U76881" s="121"/>
      <c r="V76881" s="122"/>
      <c r="W76881" s="123"/>
      <c r="AC76881" s="123"/>
    </row>
    <row r="76882" spans="5:29" s="2" customFormat="1">
      <c r="E76882" s="120"/>
      <c r="M76882" s="120"/>
      <c r="N76882" s="120"/>
      <c r="U76882" s="121"/>
      <c r="V76882" s="122"/>
      <c r="W76882" s="123"/>
      <c r="AC76882" s="123"/>
    </row>
    <row r="76883" spans="5:29" s="2" customFormat="1">
      <c r="E76883" s="120"/>
      <c r="M76883" s="120"/>
      <c r="N76883" s="120"/>
      <c r="U76883" s="121"/>
      <c r="V76883" s="122"/>
      <c r="W76883" s="123"/>
      <c r="AC76883" s="123"/>
    </row>
    <row r="76884" spans="5:29" s="2" customFormat="1">
      <c r="E76884" s="120"/>
      <c r="M76884" s="120"/>
      <c r="N76884" s="120"/>
      <c r="U76884" s="121"/>
      <c r="V76884" s="122"/>
      <c r="W76884" s="123"/>
      <c r="AC76884" s="123"/>
    </row>
    <row r="76885" spans="5:29" s="2" customFormat="1">
      <c r="E76885" s="120"/>
      <c r="M76885" s="120"/>
      <c r="N76885" s="120"/>
      <c r="U76885" s="121"/>
      <c r="V76885" s="122"/>
      <c r="W76885" s="123"/>
      <c r="AC76885" s="123"/>
    </row>
    <row r="76886" spans="5:29" s="2" customFormat="1">
      <c r="E76886" s="120"/>
      <c r="M76886" s="120"/>
      <c r="N76886" s="120"/>
      <c r="U76886" s="121"/>
      <c r="V76886" s="122"/>
      <c r="W76886" s="123"/>
      <c r="AC76886" s="123"/>
    </row>
    <row r="76887" spans="5:29" s="2" customFormat="1">
      <c r="E76887" s="120"/>
      <c r="M76887" s="120"/>
      <c r="N76887" s="120"/>
      <c r="U76887" s="121"/>
      <c r="V76887" s="122"/>
      <c r="W76887" s="123"/>
      <c r="AC76887" s="123"/>
    </row>
    <row r="76888" spans="5:29" s="2" customFormat="1">
      <c r="E76888" s="120"/>
      <c r="M76888" s="120"/>
      <c r="N76888" s="120"/>
      <c r="U76888" s="121"/>
      <c r="V76888" s="122"/>
      <c r="W76888" s="123"/>
      <c r="AC76888" s="123"/>
    </row>
    <row r="76889" spans="5:29" s="2" customFormat="1">
      <c r="E76889" s="120"/>
      <c r="M76889" s="120"/>
      <c r="N76889" s="120"/>
      <c r="U76889" s="121"/>
      <c r="V76889" s="122"/>
      <c r="W76889" s="123"/>
      <c r="AC76889" s="123"/>
    </row>
    <row r="76890" spans="5:29" s="2" customFormat="1">
      <c r="E76890" s="120"/>
      <c r="M76890" s="120"/>
      <c r="N76890" s="120"/>
      <c r="U76890" s="121"/>
      <c r="V76890" s="122"/>
      <c r="W76890" s="123"/>
      <c r="AC76890" s="123"/>
    </row>
    <row r="76891" spans="5:29" s="2" customFormat="1">
      <c r="E76891" s="120"/>
      <c r="M76891" s="120"/>
      <c r="N76891" s="120"/>
      <c r="U76891" s="121"/>
      <c r="V76891" s="122"/>
      <c r="W76891" s="123"/>
      <c r="AC76891" s="123"/>
    </row>
    <row r="76892" spans="5:29" s="2" customFormat="1">
      <c r="E76892" s="120"/>
      <c r="M76892" s="120"/>
      <c r="N76892" s="120"/>
      <c r="U76892" s="121"/>
      <c r="V76892" s="122"/>
      <c r="W76892" s="123"/>
      <c r="AC76892" s="123"/>
    </row>
    <row r="76893" spans="5:29" s="2" customFormat="1">
      <c r="E76893" s="120"/>
      <c r="M76893" s="120"/>
      <c r="N76893" s="120"/>
      <c r="U76893" s="121"/>
      <c r="V76893" s="122"/>
      <c r="W76893" s="123"/>
      <c r="AC76893" s="123"/>
    </row>
    <row r="76894" spans="5:29" s="2" customFormat="1">
      <c r="E76894" s="120"/>
      <c r="M76894" s="120"/>
      <c r="N76894" s="120"/>
      <c r="U76894" s="121"/>
      <c r="V76894" s="122"/>
      <c r="W76894" s="123"/>
      <c r="AC76894" s="123"/>
    </row>
    <row r="76895" spans="5:29" s="2" customFormat="1">
      <c r="E76895" s="120"/>
      <c r="M76895" s="120"/>
      <c r="N76895" s="120"/>
      <c r="U76895" s="121"/>
      <c r="V76895" s="122"/>
      <c r="W76895" s="123"/>
      <c r="AC76895" s="123"/>
    </row>
    <row r="76896" spans="5:29" s="2" customFormat="1">
      <c r="E76896" s="120"/>
      <c r="M76896" s="120"/>
      <c r="N76896" s="120"/>
      <c r="U76896" s="121"/>
      <c r="V76896" s="122"/>
      <c r="W76896" s="123"/>
      <c r="AC76896" s="123"/>
    </row>
    <row r="76897" spans="5:29" s="2" customFormat="1">
      <c r="E76897" s="120"/>
      <c r="M76897" s="120"/>
      <c r="N76897" s="120"/>
      <c r="U76897" s="121"/>
      <c r="V76897" s="122"/>
      <c r="W76897" s="123"/>
      <c r="AC76897" s="123"/>
    </row>
    <row r="76898" spans="5:29" s="2" customFormat="1">
      <c r="E76898" s="120"/>
      <c r="M76898" s="120"/>
      <c r="N76898" s="120"/>
      <c r="U76898" s="121"/>
      <c r="V76898" s="122"/>
      <c r="W76898" s="123"/>
      <c r="AC76898" s="123"/>
    </row>
    <row r="76899" spans="5:29" s="2" customFormat="1">
      <c r="E76899" s="120"/>
      <c r="M76899" s="120"/>
      <c r="N76899" s="120"/>
      <c r="U76899" s="121"/>
      <c r="V76899" s="122"/>
      <c r="W76899" s="123"/>
      <c r="AC76899" s="123"/>
    </row>
    <row r="76900" spans="5:29" s="2" customFormat="1">
      <c r="E76900" s="120"/>
      <c r="M76900" s="120"/>
      <c r="N76900" s="120"/>
      <c r="U76900" s="121"/>
      <c r="V76900" s="122"/>
      <c r="W76900" s="123"/>
      <c r="AC76900" s="123"/>
    </row>
    <row r="76901" spans="5:29" s="2" customFormat="1">
      <c r="E76901" s="120"/>
      <c r="M76901" s="120"/>
      <c r="N76901" s="120"/>
      <c r="U76901" s="121"/>
      <c r="V76901" s="122"/>
      <c r="W76901" s="123"/>
      <c r="AC76901" s="123"/>
    </row>
    <row r="76902" spans="5:29" s="2" customFormat="1">
      <c r="E76902" s="120"/>
      <c r="M76902" s="120"/>
      <c r="N76902" s="120"/>
      <c r="U76902" s="121"/>
      <c r="V76902" s="122"/>
      <c r="W76902" s="123"/>
      <c r="AC76902" s="123"/>
    </row>
    <row r="76903" spans="5:29" s="2" customFormat="1">
      <c r="E76903" s="120"/>
      <c r="M76903" s="120"/>
      <c r="N76903" s="120"/>
      <c r="U76903" s="121"/>
      <c r="V76903" s="122"/>
      <c r="W76903" s="123"/>
      <c r="AC76903" s="123"/>
    </row>
    <row r="76904" spans="5:29" s="2" customFormat="1">
      <c r="E76904" s="120"/>
      <c r="M76904" s="120"/>
      <c r="N76904" s="120"/>
      <c r="U76904" s="121"/>
      <c r="V76904" s="122"/>
      <c r="W76904" s="123"/>
      <c r="AC76904" s="123"/>
    </row>
    <row r="76905" spans="5:29" s="2" customFormat="1">
      <c r="E76905" s="120"/>
      <c r="M76905" s="120"/>
      <c r="N76905" s="120"/>
      <c r="U76905" s="121"/>
      <c r="V76905" s="122"/>
      <c r="W76905" s="123"/>
      <c r="AC76905" s="123"/>
    </row>
    <row r="76906" spans="5:29" s="2" customFormat="1">
      <c r="E76906" s="120"/>
      <c r="M76906" s="120"/>
      <c r="N76906" s="120"/>
      <c r="U76906" s="121"/>
      <c r="V76906" s="122"/>
      <c r="W76906" s="123"/>
      <c r="AC76906" s="123"/>
    </row>
    <row r="76907" spans="5:29" s="2" customFormat="1">
      <c r="E76907" s="120"/>
      <c r="M76907" s="120"/>
      <c r="N76907" s="120"/>
      <c r="U76907" s="121"/>
      <c r="V76907" s="122"/>
      <c r="W76907" s="123"/>
      <c r="AC76907" s="123"/>
    </row>
    <row r="76908" spans="5:29" s="2" customFormat="1">
      <c r="E76908" s="120"/>
      <c r="M76908" s="120"/>
      <c r="N76908" s="120"/>
      <c r="U76908" s="121"/>
      <c r="V76908" s="122"/>
      <c r="W76908" s="123"/>
      <c r="AC76908" s="123"/>
    </row>
    <row r="76909" spans="5:29" s="2" customFormat="1">
      <c r="E76909" s="120"/>
      <c r="M76909" s="120"/>
      <c r="N76909" s="120"/>
      <c r="U76909" s="121"/>
      <c r="V76909" s="122"/>
      <c r="W76909" s="123"/>
      <c r="AC76909" s="123"/>
    </row>
    <row r="76910" spans="5:29" s="2" customFormat="1">
      <c r="E76910" s="120"/>
      <c r="M76910" s="120"/>
      <c r="N76910" s="120"/>
      <c r="U76910" s="121"/>
      <c r="V76910" s="122"/>
      <c r="W76910" s="123"/>
      <c r="AC76910" s="123"/>
    </row>
    <row r="76911" spans="5:29" s="2" customFormat="1">
      <c r="E76911" s="120"/>
      <c r="M76911" s="120"/>
      <c r="N76911" s="120"/>
      <c r="U76911" s="121"/>
      <c r="V76911" s="122"/>
      <c r="W76911" s="123"/>
      <c r="AC76911" s="123"/>
    </row>
    <row r="76912" spans="5:29" s="2" customFormat="1">
      <c r="E76912" s="120"/>
      <c r="M76912" s="120"/>
      <c r="N76912" s="120"/>
      <c r="U76912" s="121"/>
      <c r="V76912" s="122"/>
      <c r="W76912" s="123"/>
      <c r="AC76912" s="123"/>
    </row>
    <row r="76913" spans="5:29" s="2" customFormat="1">
      <c r="E76913" s="120"/>
      <c r="M76913" s="120"/>
      <c r="N76913" s="120"/>
      <c r="U76913" s="121"/>
      <c r="V76913" s="122"/>
      <c r="W76913" s="123"/>
      <c r="AC76913" s="123"/>
    </row>
    <row r="76914" spans="5:29" s="2" customFormat="1">
      <c r="E76914" s="120"/>
      <c r="M76914" s="120"/>
      <c r="N76914" s="120"/>
      <c r="U76914" s="121"/>
      <c r="V76914" s="122"/>
      <c r="W76914" s="123"/>
      <c r="AC76914" s="123"/>
    </row>
    <row r="76915" spans="5:29" s="2" customFormat="1">
      <c r="E76915" s="120"/>
      <c r="M76915" s="120"/>
      <c r="N76915" s="120"/>
      <c r="U76915" s="121"/>
      <c r="V76915" s="122"/>
      <c r="W76915" s="123"/>
      <c r="AC76915" s="123"/>
    </row>
    <row r="76916" spans="5:29" s="2" customFormat="1">
      <c r="E76916" s="120"/>
      <c r="M76916" s="120"/>
      <c r="N76916" s="120"/>
      <c r="U76916" s="121"/>
      <c r="V76916" s="122"/>
      <c r="W76916" s="123"/>
      <c r="AC76916" s="123"/>
    </row>
    <row r="76917" spans="5:29" s="2" customFormat="1">
      <c r="E76917" s="120"/>
      <c r="M76917" s="120"/>
      <c r="N76917" s="120"/>
      <c r="U76917" s="121"/>
      <c r="V76917" s="122"/>
      <c r="W76917" s="123"/>
      <c r="AC76917" s="123"/>
    </row>
    <row r="76918" spans="5:29" s="2" customFormat="1">
      <c r="E76918" s="120"/>
      <c r="M76918" s="120"/>
      <c r="N76918" s="120"/>
      <c r="U76918" s="121"/>
      <c r="V76918" s="122"/>
      <c r="W76918" s="123"/>
      <c r="AC76918" s="123"/>
    </row>
    <row r="76919" spans="5:29" s="2" customFormat="1">
      <c r="E76919" s="120"/>
      <c r="M76919" s="120"/>
      <c r="N76919" s="120"/>
      <c r="U76919" s="121"/>
      <c r="V76919" s="122"/>
      <c r="W76919" s="123"/>
      <c r="AC76919" s="123"/>
    </row>
    <row r="76920" spans="5:29" s="2" customFormat="1">
      <c r="E76920" s="120"/>
      <c r="M76920" s="120"/>
      <c r="N76920" s="120"/>
      <c r="U76920" s="121"/>
      <c r="V76920" s="122"/>
      <c r="W76920" s="123"/>
      <c r="AC76920" s="123"/>
    </row>
    <row r="76921" spans="5:29" s="2" customFormat="1">
      <c r="E76921" s="120"/>
      <c r="M76921" s="120"/>
      <c r="N76921" s="120"/>
      <c r="U76921" s="121"/>
      <c r="V76921" s="122"/>
      <c r="W76921" s="123"/>
      <c r="AC76921" s="123"/>
    </row>
    <row r="76922" spans="5:29" s="2" customFormat="1">
      <c r="E76922" s="120"/>
      <c r="M76922" s="120"/>
      <c r="N76922" s="120"/>
      <c r="U76922" s="121"/>
      <c r="V76922" s="122"/>
      <c r="W76922" s="123"/>
      <c r="AC76922" s="123"/>
    </row>
    <row r="76923" spans="5:29" s="2" customFormat="1">
      <c r="E76923" s="120"/>
      <c r="M76923" s="120"/>
      <c r="N76923" s="120"/>
      <c r="U76923" s="121"/>
      <c r="V76923" s="122"/>
      <c r="W76923" s="123"/>
      <c r="AC76923" s="123"/>
    </row>
    <row r="76924" spans="5:29" s="2" customFormat="1">
      <c r="E76924" s="120"/>
      <c r="M76924" s="120"/>
      <c r="N76924" s="120"/>
      <c r="U76924" s="121"/>
      <c r="V76924" s="122"/>
      <c r="W76924" s="123"/>
      <c r="AC76924" s="123"/>
    </row>
    <row r="76925" spans="5:29" s="2" customFormat="1">
      <c r="E76925" s="120"/>
      <c r="M76925" s="120"/>
      <c r="N76925" s="120"/>
      <c r="U76925" s="121"/>
      <c r="V76925" s="122"/>
      <c r="W76925" s="123"/>
      <c r="AC76925" s="123"/>
    </row>
    <row r="76926" spans="5:29" s="2" customFormat="1">
      <c r="E76926" s="120"/>
      <c r="M76926" s="120"/>
      <c r="N76926" s="120"/>
      <c r="U76926" s="121"/>
      <c r="V76926" s="122"/>
      <c r="W76926" s="123"/>
      <c r="AC76926" s="123"/>
    </row>
    <row r="76927" spans="5:29" s="2" customFormat="1">
      <c r="E76927" s="120"/>
      <c r="M76927" s="120"/>
      <c r="N76927" s="120"/>
      <c r="U76927" s="121"/>
      <c r="V76927" s="122"/>
      <c r="W76927" s="123"/>
      <c r="AC76927" s="123"/>
    </row>
    <row r="76928" spans="5:29" s="2" customFormat="1">
      <c r="E76928" s="120"/>
      <c r="M76928" s="120"/>
      <c r="N76928" s="120"/>
      <c r="U76928" s="121"/>
      <c r="V76928" s="122"/>
      <c r="W76928" s="123"/>
      <c r="AC76928" s="123"/>
    </row>
    <row r="76929" spans="5:29" s="2" customFormat="1">
      <c r="E76929" s="120"/>
      <c r="M76929" s="120"/>
      <c r="N76929" s="120"/>
      <c r="U76929" s="121"/>
      <c r="V76929" s="122"/>
      <c r="W76929" s="123"/>
      <c r="AC76929" s="123"/>
    </row>
    <row r="76930" spans="5:29" s="2" customFormat="1">
      <c r="E76930" s="120"/>
      <c r="M76930" s="120"/>
      <c r="N76930" s="120"/>
      <c r="U76930" s="121"/>
      <c r="V76930" s="122"/>
      <c r="W76930" s="123"/>
      <c r="AC76930" s="123"/>
    </row>
    <row r="76931" spans="5:29" s="2" customFormat="1">
      <c r="E76931" s="120"/>
      <c r="M76931" s="120"/>
      <c r="N76931" s="120"/>
      <c r="U76931" s="121"/>
      <c r="V76931" s="122"/>
      <c r="W76931" s="123"/>
      <c r="AC76931" s="123"/>
    </row>
    <row r="76932" spans="5:29" s="2" customFormat="1">
      <c r="E76932" s="120"/>
      <c r="M76932" s="120"/>
      <c r="N76932" s="120"/>
      <c r="U76932" s="121"/>
      <c r="V76932" s="122"/>
      <c r="W76932" s="123"/>
      <c r="AC76932" s="123"/>
    </row>
    <row r="76933" spans="5:29" s="2" customFormat="1">
      <c r="E76933" s="120"/>
      <c r="M76933" s="120"/>
      <c r="N76933" s="120"/>
      <c r="U76933" s="121"/>
      <c r="V76933" s="122"/>
      <c r="W76933" s="123"/>
      <c r="AC76933" s="123"/>
    </row>
    <row r="76934" spans="5:29" s="2" customFormat="1">
      <c r="E76934" s="120"/>
      <c r="M76934" s="120"/>
      <c r="N76934" s="120"/>
      <c r="U76934" s="121"/>
      <c r="V76934" s="122"/>
      <c r="W76934" s="123"/>
      <c r="AC76934" s="123"/>
    </row>
    <row r="76935" spans="5:29" s="2" customFormat="1">
      <c r="E76935" s="120"/>
      <c r="M76935" s="120"/>
      <c r="N76935" s="120"/>
      <c r="U76935" s="121"/>
      <c r="V76935" s="122"/>
      <c r="W76935" s="123"/>
      <c r="AC76935" s="123"/>
    </row>
    <row r="76936" spans="5:29" s="2" customFormat="1">
      <c r="E76936" s="120"/>
      <c r="M76936" s="120"/>
      <c r="N76936" s="120"/>
      <c r="U76936" s="121"/>
      <c r="V76936" s="122"/>
      <c r="W76936" s="123"/>
      <c r="AC76936" s="123"/>
    </row>
    <row r="76937" spans="5:29" s="2" customFormat="1">
      <c r="E76937" s="120"/>
      <c r="M76937" s="120"/>
      <c r="N76937" s="120"/>
      <c r="U76937" s="121"/>
      <c r="V76937" s="122"/>
      <c r="W76937" s="123"/>
      <c r="AC76937" s="123"/>
    </row>
    <row r="76938" spans="5:29" s="2" customFormat="1">
      <c r="E76938" s="120"/>
      <c r="M76938" s="120"/>
      <c r="N76938" s="120"/>
      <c r="U76938" s="121"/>
      <c r="V76938" s="122"/>
      <c r="W76938" s="123"/>
      <c r="AC76938" s="123"/>
    </row>
    <row r="76939" spans="5:29" s="2" customFormat="1">
      <c r="E76939" s="120"/>
      <c r="M76939" s="120"/>
      <c r="N76939" s="120"/>
      <c r="U76939" s="121"/>
      <c r="V76939" s="122"/>
      <c r="W76939" s="123"/>
      <c r="AC76939" s="123"/>
    </row>
    <row r="76940" spans="5:29" s="2" customFormat="1">
      <c r="E76940" s="120"/>
      <c r="M76940" s="120"/>
      <c r="N76940" s="120"/>
      <c r="U76940" s="121"/>
      <c r="V76940" s="122"/>
      <c r="W76940" s="123"/>
      <c r="AC76940" s="123"/>
    </row>
    <row r="76941" spans="5:29" s="2" customFormat="1">
      <c r="E76941" s="120"/>
      <c r="M76941" s="120"/>
      <c r="N76941" s="120"/>
      <c r="U76941" s="121"/>
      <c r="V76941" s="122"/>
      <c r="W76941" s="123"/>
      <c r="AC76941" s="123"/>
    </row>
    <row r="76942" spans="5:29" s="2" customFormat="1">
      <c r="E76942" s="120"/>
      <c r="M76942" s="120"/>
      <c r="N76942" s="120"/>
      <c r="U76942" s="121"/>
      <c r="V76942" s="122"/>
      <c r="W76942" s="123"/>
      <c r="AC76942" s="123"/>
    </row>
    <row r="76943" spans="5:29" s="2" customFormat="1">
      <c r="E76943" s="120"/>
      <c r="M76943" s="120"/>
      <c r="N76943" s="120"/>
      <c r="U76943" s="121"/>
      <c r="V76943" s="122"/>
      <c r="W76943" s="123"/>
      <c r="AC76943" s="123"/>
    </row>
    <row r="76944" spans="5:29" s="2" customFormat="1">
      <c r="E76944" s="120"/>
      <c r="M76944" s="120"/>
      <c r="N76944" s="120"/>
      <c r="U76944" s="121"/>
      <c r="V76944" s="122"/>
      <c r="W76944" s="123"/>
      <c r="AC76944" s="123"/>
    </row>
    <row r="76945" spans="5:29" s="2" customFormat="1">
      <c r="E76945" s="120"/>
      <c r="M76945" s="120"/>
      <c r="N76945" s="120"/>
      <c r="U76945" s="121"/>
      <c r="V76945" s="122"/>
      <c r="W76945" s="123"/>
      <c r="AC76945" s="123"/>
    </row>
    <row r="76946" spans="5:29" s="2" customFormat="1">
      <c r="E76946" s="120"/>
      <c r="M76946" s="120"/>
      <c r="N76946" s="120"/>
      <c r="U76946" s="121"/>
      <c r="V76946" s="122"/>
      <c r="W76946" s="123"/>
      <c r="AC76946" s="123"/>
    </row>
    <row r="76947" spans="5:29" s="2" customFormat="1">
      <c r="E76947" s="120"/>
      <c r="M76947" s="120"/>
      <c r="N76947" s="120"/>
      <c r="U76947" s="121"/>
      <c r="V76947" s="122"/>
      <c r="W76947" s="123"/>
      <c r="AC76947" s="123"/>
    </row>
    <row r="76948" spans="5:29" s="2" customFormat="1">
      <c r="E76948" s="120"/>
      <c r="M76948" s="120"/>
      <c r="N76948" s="120"/>
      <c r="U76948" s="121"/>
      <c r="V76948" s="122"/>
      <c r="W76948" s="123"/>
      <c r="AC76948" s="123"/>
    </row>
    <row r="76949" spans="5:29" s="2" customFormat="1">
      <c r="E76949" s="120"/>
      <c r="M76949" s="120"/>
      <c r="N76949" s="120"/>
      <c r="U76949" s="121"/>
      <c r="V76949" s="122"/>
      <c r="W76949" s="123"/>
      <c r="AC76949" s="123"/>
    </row>
    <row r="76950" spans="5:29" s="2" customFormat="1">
      <c r="E76950" s="120"/>
      <c r="M76950" s="120"/>
      <c r="N76950" s="120"/>
      <c r="U76950" s="121"/>
      <c r="V76950" s="122"/>
      <c r="W76950" s="123"/>
      <c r="AC76950" s="123"/>
    </row>
    <row r="76951" spans="5:29" s="2" customFormat="1">
      <c r="E76951" s="120"/>
      <c r="M76951" s="120"/>
      <c r="N76951" s="120"/>
      <c r="U76951" s="121"/>
      <c r="V76951" s="122"/>
      <c r="W76951" s="123"/>
      <c r="AC76951" s="123"/>
    </row>
    <row r="76952" spans="5:29" s="2" customFormat="1">
      <c r="E76952" s="120"/>
      <c r="M76952" s="120"/>
      <c r="N76952" s="120"/>
      <c r="U76952" s="121"/>
      <c r="V76952" s="122"/>
      <c r="W76952" s="123"/>
      <c r="AC76952" s="123"/>
    </row>
    <row r="76953" spans="5:29" s="2" customFormat="1">
      <c r="E76953" s="120"/>
      <c r="M76953" s="120"/>
      <c r="N76953" s="120"/>
      <c r="U76953" s="121"/>
      <c r="V76953" s="122"/>
      <c r="W76953" s="123"/>
      <c r="AC76953" s="123"/>
    </row>
    <row r="76954" spans="5:29" s="2" customFormat="1">
      <c r="E76954" s="120"/>
      <c r="M76954" s="120"/>
      <c r="N76954" s="120"/>
      <c r="U76954" s="121"/>
      <c r="V76954" s="122"/>
      <c r="W76954" s="123"/>
      <c r="AC76954" s="123"/>
    </row>
    <row r="76955" spans="5:29" s="2" customFormat="1">
      <c r="E76955" s="120"/>
      <c r="M76955" s="120"/>
      <c r="N76955" s="120"/>
      <c r="U76955" s="121"/>
      <c r="V76955" s="122"/>
      <c r="W76955" s="123"/>
      <c r="AC76955" s="123"/>
    </row>
    <row r="76956" spans="5:29" s="2" customFormat="1">
      <c r="E76956" s="120"/>
      <c r="M76956" s="120"/>
      <c r="N76956" s="120"/>
      <c r="U76956" s="121"/>
      <c r="V76956" s="122"/>
      <c r="W76956" s="123"/>
      <c r="AC76956" s="123"/>
    </row>
    <row r="76957" spans="5:29" s="2" customFormat="1">
      <c r="E76957" s="120"/>
      <c r="M76957" s="120"/>
      <c r="N76957" s="120"/>
      <c r="U76957" s="121"/>
      <c r="V76957" s="122"/>
      <c r="W76957" s="123"/>
      <c r="AC76957" s="123"/>
    </row>
    <row r="76958" spans="5:29" s="2" customFormat="1">
      <c r="E76958" s="120"/>
      <c r="M76958" s="120"/>
      <c r="N76958" s="120"/>
      <c r="U76958" s="121"/>
      <c r="V76958" s="122"/>
      <c r="W76958" s="123"/>
      <c r="AC76958" s="123"/>
    </row>
    <row r="76959" spans="5:29" s="2" customFormat="1">
      <c r="E76959" s="120"/>
      <c r="M76959" s="120"/>
      <c r="N76959" s="120"/>
      <c r="U76959" s="121"/>
      <c r="V76959" s="122"/>
      <c r="W76959" s="123"/>
      <c r="AC76959" s="123"/>
    </row>
    <row r="76960" spans="5:29" s="2" customFormat="1">
      <c r="E76960" s="120"/>
      <c r="M76960" s="120"/>
      <c r="N76960" s="120"/>
      <c r="U76960" s="121"/>
      <c r="V76960" s="122"/>
      <c r="W76960" s="123"/>
      <c r="AC76960" s="123"/>
    </row>
    <row r="76961" spans="5:29" s="2" customFormat="1">
      <c r="E76961" s="120"/>
      <c r="M76961" s="120"/>
      <c r="N76961" s="120"/>
      <c r="U76961" s="121"/>
      <c r="V76961" s="122"/>
      <c r="W76961" s="123"/>
      <c r="AC76961" s="123"/>
    </row>
    <row r="76962" spans="5:29" s="2" customFormat="1">
      <c r="E76962" s="120"/>
      <c r="M76962" s="120"/>
      <c r="N76962" s="120"/>
      <c r="U76962" s="121"/>
      <c r="V76962" s="122"/>
      <c r="W76962" s="123"/>
      <c r="AC76962" s="123"/>
    </row>
    <row r="76963" spans="5:29" s="2" customFormat="1">
      <c r="E76963" s="120"/>
      <c r="M76963" s="120"/>
      <c r="N76963" s="120"/>
      <c r="U76963" s="121"/>
      <c r="V76963" s="122"/>
      <c r="W76963" s="123"/>
      <c r="AC76963" s="123"/>
    </row>
    <row r="76964" spans="5:29" s="2" customFormat="1">
      <c r="E76964" s="120"/>
      <c r="M76964" s="120"/>
      <c r="N76964" s="120"/>
      <c r="U76964" s="121"/>
      <c r="V76964" s="122"/>
      <c r="W76964" s="123"/>
      <c r="AC76964" s="123"/>
    </row>
    <row r="76965" spans="5:29" s="2" customFormat="1">
      <c r="E76965" s="120"/>
      <c r="M76965" s="120"/>
      <c r="N76965" s="120"/>
      <c r="U76965" s="121"/>
      <c r="V76965" s="122"/>
      <c r="W76965" s="123"/>
      <c r="AC76965" s="123"/>
    </row>
    <row r="76966" spans="5:29" s="2" customFormat="1">
      <c r="E76966" s="120"/>
      <c r="M76966" s="120"/>
      <c r="N76966" s="120"/>
      <c r="U76966" s="121"/>
      <c r="V76966" s="122"/>
      <c r="W76966" s="123"/>
      <c r="AC76966" s="123"/>
    </row>
    <row r="76967" spans="5:29" s="2" customFormat="1">
      <c r="E76967" s="120"/>
      <c r="M76967" s="120"/>
      <c r="N76967" s="120"/>
      <c r="U76967" s="121"/>
      <c r="V76967" s="122"/>
      <c r="W76967" s="123"/>
      <c r="AC76967" s="123"/>
    </row>
    <row r="76968" spans="5:29" s="2" customFormat="1">
      <c r="E76968" s="120"/>
      <c r="M76968" s="120"/>
      <c r="N76968" s="120"/>
      <c r="U76968" s="121"/>
      <c r="V76968" s="122"/>
      <c r="W76968" s="123"/>
      <c r="AC76968" s="123"/>
    </row>
    <row r="76969" spans="5:29" s="2" customFormat="1">
      <c r="E76969" s="120"/>
      <c r="M76969" s="120"/>
      <c r="N76969" s="120"/>
      <c r="U76969" s="121"/>
      <c r="V76969" s="122"/>
      <c r="W76969" s="123"/>
      <c r="AC76969" s="123"/>
    </row>
    <row r="76970" spans="5:29" s="2" customFormat="1">
      <c r="E76970" s="120"/>
      <c r="M76970" s="120"/>
      <c r="N76970" s="120"/>
      <c r="U76970" s="121"/>
      <c r="V76970" s="122"/>
      <c r="W76970" s="123"/>
      <c r="AC76970" s="123"/>
    </row>
    <row r="76971" spans="5:29" s="2" customFormat="1">
      <c r="E76971" s="120"/>
      <c r="M76971" s="120"/>
      <c r="N76971" s="120"/>
      <c r="U76971" s="121"/>
      <c r="V76971" s="122"/>
      <c r="W76971" s="123"/>
      <c r="AC76971" s="123"/>
    </row>
    <row r="76972" spans="5:29" s="2" customFormat="1">
      <c r="E76972" s="120"/>
      <c r="M76972" s="120"/>
      <c r="N76972" s="120"/>
      <c r="U76972" s="121"/>
      <c r="V76972" s="122"/>
      <c r="W76972" s="123"/>
      <c r="AC76972" s="123"/>
    </row>
    <row r="76973" spans="5:29" s="2" customFormat="1">
      <c r="E76973" s="120"/>
      <c r="M76973" s="120"/>
      <c r="N76973" s="120"/>
      <c r="U76973" s="121"/>
      <c r="V76973" s="122"/>
      <c r="W76973" s="123"/>
      <c r="AC76973" s="123"/>
    </row>
    <row r="76974" spans="5:29" s="2" customFormat="1">
      <c r="E76974" s="120"/>
      <c r="M76974" s="120"/>
      <c r="N76974" s="120"/>
      <c r="U76974" s="121"/>
      <c r="V76974" s="122"/>
      <c r="W76974" s="123"/>
      <c r="AC76974" s="123"/>
    </row>
    <row r="76975" spans="5:29" s="2" customFormat="1">
      <c r="E76975" s="120"/>
      <c r="M76975" s="120"/>
      <c r="N76975" s="120"/>
      <c r="U76975" s="121"/>
      <c r="V76975" s="122"/>
      <c r="W76975" s="123"/>
      <c r="AC76975" s="123"/>
    </row>
    <row r="76976" spans="5:29" s="2" customFormat="1">
      <c r="E76976" s="120"/>
      <c r="M76976" s="120"/>
      <c r="N76976" s="120"/>
      <c r="U76976" s="121"/>
      <c r="V76976" s="122"/>
      <c r="W76976" s="123"/>
      <c r="AC76976" s="123"/>
    </row>
    <row r="76977" spans="5:29" s="2" customFormat="1">
      <c r="E76977" s="120"/>
      <c r="M76977" s="120"/>
      <c r="N76977" s="120"/>
      <c r="U76977" s="121"/>
      <c r="V76977" s="122"/>
      <c r="W76977" s="123"/>
      <c r="AC76977" s="123"/>
    </row>
    <row r="76978" spans="5:29" s="2" customFormat="1">
      <c r="E76978" s="120"/>
      <c r="M76978" s="120"/>
      <c r="N76978" s="120"/>
      <c r="U76978" s="121"/>
      <c r="V76978" s="122"/>
      <c r="W76978" s="123"/>
      <c r="AC76978" s="123"/>
    </row>
    <row r="76979" spans="5:29" s="2" customFormat="1">
      <c r="E76979" s="120"/>
      <c r="M76979" s="120"/>
      <c r="N76979" s="120"/>
      <c r="U76979" s="121"/>
      <c r="V76979" s="122"/>
      <c r="W76979" s="123"/>
      <c r="AC76979" s="123"/>
    </row>
    <row r="76980" spans="5:29" s="2" customFormat="1">
      <c r="E76980" s="120"/>
      <c r="M76980" s="120"/>
      <c r="N76980" s="120"/>
      <c r="U76980" s="121"/>
      <c r="V76980" s="122"/>
      <c r="W76980" s="123"/>
      <c r="AC76980" s="123"/>
    </row>
    <row r="76981" spans="5:29" s="2" customFormat="1">
      <c r="E76981" s="120"/>
      <c r="M76981" s="120"/>
      <c r="N76981" s="120"/>
      <c r="U76981" s="121"/>
      <c r="V76981" s="122"/>
      <c r="W76981" s="123"/>
      <c r="AC76981" s="123"/>
    </row>
    <row r="76982" spans="5:29" s="2" customFormat="1">
      <c r="E76982" s="120"/>
      <c r="M76982" s="120"/>
      <c r="N76982" s="120"/>
      <c r="U76982" s="121"/>
      <c r="V76982" s="122"/>
      <c r="W76982" s="123"/>
      <c r="AC76982" s="123"/>
    </row>
    <row r="76983" spans="5:29" s="2" customFormat="1">
      <c r="E76983" s="120"/>
      <c r="M76983" s="120"/>
      <c r="N76983" s="120"/>
      <c r="U76983" s="121"/>
      <c r="V76983" s="122"/>
      <c r="W76983" s="123"/>
      <c r="AC76983" s="123"/>
    </row>
    <row r="76984" spans="5:29" s="2" customFormat="1">
      <c r="E76984" s="120"/>
      <c r="M76984" s="120"/>
      <c r="N76984" s="120"/>
      <c r="U76984" s="121"/>
      <c r="V76984" s="122"/>
      <c r="W76984" s="123"/>
      <c r="AC76984" s="123"/>
    </row>
    <row r="76985" spans="5:29" s="2" customFormat="1">
      <c r="E76985" s="120"/>
      <c r="M76985" s="120"/>
      <c r="N76985" s="120"/>
      <c r="U76985" s="121"/>
      <c r="V76985" s="122"/>
      <c r="W76985" s="123"/>
      <c r="AC76985" s="123"/>
    </row>
    <row r="76986" spans="5:29" s="2" customFormat="1">
      <c r="E76986" s="120"/>
      <c r="M76986" s="120"/>
      <c r="N76986" s="120"/>
      <c r="U76986" s="121"/>
      <c r="V76986" s="122"/>
      <c r="W76986" s="123"/>
      <c r="AC76986" s="123"/>
    </row>
    <row r="76987" spans="5:29" s="2" customFormat="1">
      <c r="E76987" s="120"/>
      <c r="M76987" s="120"/>
      <c r="N76987" s="120"/>
      <c r="U76987" s="121"/>
      <c r="V76987" s="122"/>
      <c r="W76987" s="123"/>
      <c r="AC76987" s="123"/>
    </row>
    <row r="76988" spans="5:29" s="2" customFormat="1">
      <c r="E76988" s="120"/>
      <c r="M76988" s="120"/>
      <c r="N76988" s="120"/>
      <c r="U76988" s="121"/>
      <c r="V76988" s="122"/>
      <c r="W76988" s="123"/>
      <c r="AC76988" s="123"/>
    </row>
    <row r="76989" spans="5:29" s="2" customFormat="1">
      <c r="E76989" s="120"/>
      <c r="M76989" s="120"/>
      <c r="N76989" s="120"/>
      <c r="U76989" s="121"/>
      <c r="V76989" s="122"/>
      <c r="W76989" s="123"/>
      <c r="AC76989" s="123"/>
    </row>
    <row r="76990" spans="5:29" s="2" customFormat="1">
      <c r="E76990" s="120"/>
      <c r="M76990" s="120"/>
      <c r="N76990" s="120"/>
      <c r="U76990" s="121"/>
      <c r="V76990" s="122"/>
      <c r="W76990" s="123"/>
      <c r="AC76990" s="123"/>
    </row>
    <row r="76991" spans="5:29" s="2" customFormat="1">
      <c r="E76991" s="120"/>
      <c r="M76991" s="120"/>
      <c r="N76991" s="120"/>
      <c r="U76991" s="121"/>
      <c r="V76991" s="122"/>
      <c r="W76991" s="123"/>
      <c r="AC76991" s="123"/>
    </row>
    <row r="76992" spans="5:29" s="2" customFormat="1">
      <c r="E76992" s="120"/>
      <c r="M76992" s="120"/>
      <c r="N76992" s="120"/>
      <c r="U76992" s="121"/>
      <c r="V76992" s="122"/>
      <c r="W76992" s="123"/>
      <c r="AC76992" s="123"/>
    </row>
    <row r="76993" spans="5:29" s="2" customFormat="1">
      <c r="E76993" s="120"/>
      <c r="M76993" s="120"/>
      <c r="N76993" s="120"/>
      <c r="U76993" s="121"/>
      <c r="V76993" s="122"/>
      <c r="W76993" s="123"/>
      <c r="AC76993" s="123"/>
    </row>
    <row r="76994" spans="5:29" s="2" customFormat="1">
      <c r="E76994" s="120"/>
      <c r="M76994" s="120"/>
      <c r="N76994" s="120"/>
      <c r="U76994" s="121"/>
      <c r="V76994" s="122"/>
      <c r="W76994" s="123"/>
      <c r="AC76994" s="123"/>
    </row>
    <row r="76995" spans="5:29" s="2" customFormat="1">
      <c r="E76995" s="120"/>
      <c r="M76995" s="120"/>
      <c r="N76995" s="120"/>
      <c r="U76995" s="121"/>
      <c r="V76995" s="122"/>
      <c r="W76995" s="123"/>
      <c r="AC76995" s="123"/>
    </row>
    <row r="76996" spans="5:29" s="2" customFormat="1">
      <c r="E76996" s="120"/>
      <c r="M76996" s="120"/>
      <c r="N76996" s="120"/>
      <c r="U76996" s="121"/>
      <c r="V76996" s="122"/>
      <c r="W76996" s="123"/>
      <c r="AC76996" s="123"/>
    </row>
    <row r="76997" spans="5:29" s="2" customFormat="1">
      <c r="E76997" s="120"/>
      <c r="M76997" s="120"/>
      <c r="N76997" s="120"/>
      <c r="U76997" s="121"/>
      <c r="V76997" s="122"/>
      <c r="W76997" s="123"/>
      <c r="AC76997" s="123"/>
    </row>
    <row r="76998" spans="5:29" s="2" customFormat="1">
      <c r="E76998" s="120"/>
      <c r="M76998" s="120"/>
      <c r="N76998" s="120"/>
      <c r="U76998" s="121"/>
      <c r="V76998" s="122"/>
      <c r="W76998" s="123"/>
      <c r="AC76998" s="123"/>
    </row>
    <row r="76999" spans="5:29" s="2" customFormat="1">
      <c r="E76999" s="120"/>
      <c r="M76999" s="120"/>
      <c r="N76999" s="120"/>
      <c r="U76999" s="121"/>
      <c r="V76999" s="122"/>
      <c r="W76999" s="123"/>
      <c r="AC76999" s="123"/>
    </row>
    <row r="77000" spans="5:29" s="2" customFormat="1">
      <c r="E77000" s="120"/>
      <c r="M77000" s="120"/>
      <c r="N77000" s="120"/>
      <c r="U77000" s="121"/>
      <c r="V77000" s="122"/>
      <c r="W77000" s="123"/>
      <c r="AC77000" s="123"/>
    </row>
    <row r="77001" spans="5:29" s="2" customFormat="1">
      <c r="E77001" s="120"/>
      <c r="M77001" s="120"/>
      <c r="N77001" s="120"/>
      <c r="U77001" s="121"/>
      <c r="V77001" s="122"/>
      <c r="W77001" s="123"/>
      <c r="AC77001" s="123"/>
    </row>
    <row r="77002" spans="5:29" s="2" customFormat="1">
      <c r="E77002" s="120"/>
      <c r="M77002" s="120"/>
      <c r="N77002" s="120"/>
      <c r="U77002" s="121"/>
      <c r="V77002" s="122"/>
      <c r="W77002" s="123"/>
      <c r="AC77002" s="123"/>
    </row>
    <row r="77003" spans="5:29" s="2" customFormat="1">
      <c r="E77003" s="120"/>
      <c r="M77003" s="120"/>
      <c r="N77003" s="120"/>
      <c r="U77003" s="121"/>
      <c r="V77003" s="122"/>
      <c r="W77003" s="123"/>
      <c r="AC77003" s="123"/>
    </row>
    <row r="77004" spans="5:29" s="2" customFormat="1">
      <c r="E77004" s="120"/>
      <c r="M77004" s="120"/>
      <c r="N77004" s="120"/>
      <c r="U77004" s="121"/>
      <c r="V77004" s="122"/>
      <c r="W77004" s="123"/>
      <c r="AC77004" s="123"/>
    </row>
    <row r="77005" spans="5:29" s="2" customFormat="1">
      <c r="E77005" s="120"/>
      <c r="M77005" s="120"/>
      <c r="N77005" s="120"/>
      <c r="U77005" s="121"/>
      <c r="V77005" s="122"/>
      <c r="W77005" s="123"/>
      <c r="AC77005" s="123"/>
    </row>
    <row r="77006" spans="5:29" s="2" customFormat="1">
      <c r="E77006" s="120"/>
      <c r="M77006" s="120"/>
      <c r="N77006" s="120"/>
      <c r="U77006" s="121"/>
      <c r="V77006" s="122"/>
      <c r="W77006" s="123"/>
      <c r="AC77006" s="123"/>
    </row>
    <row r="77007" spans="5:29" s="2" customFormat="1">
      <c r="E77007" s="120"/>
      <c r="M77007" s="120"/>
      <c r="N77007" s="120"/>
      <c r="U77007" s="121"/>
      <c r="V77007" s="122"/>
      <c r="W77007" s="123"/>
      <c r="AC77007" s="123"/>
    </row>
    <row r="77008" spans="5:29" s="2" customFormat="1">
      <c r="E77008" s="120"/>
      <c r="M77008" s="120"/>
      <c r="N77008" s="120"/>
      <c r="U77008" s="121"/>
      <c r="V77008" s="122"/>
      <c r="W77008" s="123"/>
      <c r="AC77008" s="123"/>
    </row>
    <row r="77009" spans="5:29" s="2" customFormat="1">
      <c r="E77009" s="120"/>
      <c r="M77009" s="120"/>
      <c r="N77009" s="120"/>
      <c r="U77009" s="121"/>
      <c r="V77009" s="122"/>
      <c r="W77009" s="123"/>
      <c r="AC77009" s="123"/>
    </row>
    <row r="77010" spans="5:29" s="2" customFormat="1">
      <c r="E77010" s="120"/>
      <c r="M77010" s="120"/>
      <c r="N77010" s="120"/>
      <c r="U77010" s="121"/>
      <c r="V77010" s="122"/>
      <c r="W77010" s="123"/>
      <c r="AC77010" s="123"/>
    </row>
    <row r="77011" spans="5:29" s="2" customFormat="1">
      <c r="E77011" s="120"/>
      <c r="M77011" s="120"/>
      <c r="N77011" s="120"/>
      <c r="U77011" s="121"/>
      <c r="V77011" s="122"/>
      <c r="W77011" s="123"/>
      <c r="AC77011" s="123"/>
    </row>
    <row r="77012" spans="5:29" s="2" customFormat="1">
      <c r="E77012" s="120"/>
      <c r="M77012" s="120"/>
      <c r="N77012" s="120"/>
      <c r="U77012" s="121"/>
      <c r="V77012" s="122"/>
      <c r="W77012" s="123"/>
      <c r="AC77012" s="123"/>
    </row>
    <row r="77013" spans="5:29" s="2" customFormat="1">
      <c r="E77013" s="120"/>
      <c r="M77013" s="120"/>
      <c r="N77013" s="120"/>
      <c r="U77013" s="121"/>
      <c r="V77013" s="122"/>
      <c r="W77013" s="123"/>
      <c r="AC77013" s="123"/>
    </row>
    <row r="77014" spans="5:29" s="2" customFormat="1">
      <c r="E77014" s="120"/>
      <c r="M77014" s="120"/>
      <c r="N77014" s="120"/>
      <c r="U77014" s="121"/>
      <c r="V77014" s="122"/>
      <c r="W77014" s="123"/>
      <c r="AC77014" s="123"/>
    </row>
    <row r="77015" spans="5:29" s="2" customFormat="1">
      <c r="E77015" s="120"/>
      <c r="M77015" s="120"/>
      <c r="N77015" s="120"/>
      <c r="U77015" s="121"/>
      <c r="V77015" s="122"/>
      <c r="W77015" s="123"/>
      <c r="AC77015" s="123"/>
    </row>
    <row r="77016" spans="5:29" s="2" customFormat="1">
      <c r="E77016" s="120"/>
      <c r="M77016" s="120"/>
      <c r="N77016" s="120"/>
      <c r="U77016" s="121"/>
      <c r="V77016" s="122"/>
      <c r="W77016" s="123"/>
      <c r="AC77016" s="123"/>
    </row>
    <row r="77017" spans="5:29" s="2" customFormat="1">
      <c r="E77017" s="120"/>
      <c r="M77017" s="120"/>
      <c r="N77017" s="120"/>
      <c r="U77017" s="121"/>
      <c r="V77017" s="122"/>
      <c r="W77017" s="123"/>
      <c r="AC77017" s="123"/>
    </row>
    <row r="77018" spans="5:29" s="2" customFormat="1">
      <c r="E77018" s="120"/>
      <c r="M77018" s="120"/>
      <c r="N77018" s="120"/>
      <c r="U77018" s="121"/>
      <c r="V77018" s="122"/>
      <c r="W77018" s="123"/>
      <c r="AC77018" s="123"/>
    </row>
    <row r="77019" spans="5:29" s="2" customFormat="1">
      <c r="E77019" s="120"/>
      <c r="M77019" s="120"/>
      <c r="N77019" s="120"/>
      <c r="U77019" s="121"/>
      <c r="V77019" s="122"/>
      <c r="W77019" s="123"/>
      <c r="AC77019" s="123"/>
    </row>
    <row r="77020" spans="5:29" s="2" customFormat="1">
      <c r="E77020" s="120"/>
      <c r="M77020" s="120"/>
      <c r="N77020" s="120"/>
      <c r="U77020" s="121"/>
      <c r="V77020" s="122"/>
      <c r="W77020" s="123"/>
      <c r="AC77020" s="123"/>
    </row>
    <row r="77021" spans="5:29" s="2" customFormat="1">
      <c r="E77021" s="120"/>
      <c r="M77021" s="120"/>
      <c r="N77021" s="120"/>
      <c r="U77021" s="121"/>
      <c r="V77021" s="122"/>
      <c r="W77021" s="123"/>
      <c r="AC77021" s="123"/>
    </row>
    <row r="77022" spans="5:29" s="2" customFormat="1">
      <c r="E77022" s="120"/>
      <c r="M77022" s="120"/>
      <c r="N77022" s="120"/>
      <c r="U77022" s="121"/>
      <c r="V77022" s="122"/>
      <c r="W77022" s="123"/>
      <c r="AC77022" s="123"/>
    </row>
    <row r="77023" spans="5:29" s="2" customFormat="1">
      <c r="E77023" s="120"/>
      <c r="M77023" s="120"/>
      <c r="N77023" s="120"/>
      <c r="U77023" s="121"/>
      <c r="V77023" s="122"/>
      <c r="W77023" s="123"/>
      <c r="AC77023" s="123"/>
    </row>
    <row r="77024" spans="5:29" s="2" customFormat="1">
      <c r="E77024" s="120"/>
      <c r="M77024" s="120"/>
      <c r="N77024" s="120"/>
      <c r="U77024" s="121"/>
      <c r="V77024" s="122"/>
      <c r="W77024" s="123"/>
      <c r="AC77024" s="123"/>
    </row>
    <row r="77025" spans="5:29" s="2" customFormat="1">
      <c r="E77025" s="120"/>
      <c r="M77025" s="120"/>
      <c r="N77025" s="120"/>
      <c r="U77025" s="121"/>
      <c r="V77025" s="122"/>
      <c r="W77025" s="123"/>
      <c r="AC77025" s="123"/>
    </row>
    <row r="77026" spans="5:29" s="2" customFormat="1">
      <c r="E77026" s="120"/>
      <c r="M77026" s="120"/>
      <c r="N77026" s="120"/>
      <c r="U77026" s="121"/>
      <c r="V77026" s="122"/>
      <c r="W77026" s="123"/>
      <c r="AC77026" s="123"/>
    </row>
    <row r="77027" spans="5:29" s="2" customFormat="1">
      <c r="E77027" s="120"/>
      <c r="M77027" s="120"/>
      <c r="N77027" s="120"/>
      <c r="U77027" s="121"/>
      <c r="V77027" s="122"/>
      <c r="W77027" s="123"/>
      <c r="AC77027" s="123"/>
    </row>
    <row r="77028" spans="5:29" s="2" customFormat="1">
      <c r="E77028" s="120"/>
      <c r="M77028" s="120"/>
      <c r="N77028" s="120"/>
      <c r="U77028" s="121"/>
      <c r="V77028" s="122"/>
      <c r="W77028" s="123"/>
      <c r="AC77028" s="123"/>
    </row>
    <row r="77029" spans="5:29" s="2" customFormat="1">
      <c r="E77029" s="120"/>
      <c r="M77029" s="120"/>
      <c r="N77029" s="120"/>
      <c r="U77029" s="121"/>
      <c r="V77029" s="122"/>
      <c r="W77029" s="123"/>
      <c r="AC77029" s="123"/>
    </row>
    <row r="77030" spans="5:29" s="2" customFormat="1">
      <c r="E77030" s="120"/>
      <c r="M77030" s="120"/>
      <c r="N77030" s="120"/>
      <c r="U77030" s="121"/>
      <c r="V77030" s="122"/>
      <c r="W77030" s="123"/>
      <c r="AC77030" s="123"/>
    </row>
    <row r="77031" spans="5:29" s="2" customFormat="1">
      <c r="E77031" s="120"/>
      <c r="M77031" s="120"/>
      <c r="N77031" s="120"/>
      <c r="U77031" s="121"/>
      <c r="V77031" s="122"/>
      <c r="W77031" s="123"/>
      <c r="AC77031" s="123"/>
    </row>
    <row r="77032" spans="5:29" s="2" customFormat="1">
      <c r="E77032" s="120"/>
      <c r="M77032" s="120"/>
      <c r="N77032" s="120"/>
      <c r="U77032" s="121"/>
      <c r="V77032" s="122"/>
      <c r="W77032" s="123"/>
      <c r="AC77032" s="123"/>
    </row>
    <row r="77033" spans="5:29" s="2" customFormat="1">
      <c r="E77033" s="120"/>
      <c r="M77033" s="120"/>
      <c r="N77033" s="120"/>
      <c r="U77033" s="121"/>
      <c r="V77033" s="122"/>
      <c r="W77033" s="123"/>
      <c r="AC77033" s="123"/>
    </row>
    <row r="77034" spans="5:29" s="2" customFormat="1">
      <c r="E77034" s="120"/>
      <c r="M77034" s="120"/>
      <c r="N77034" s="120"/>
      <c r="U77034" s="121"/>
      <c r="V77034" s="122"/>
      <c r="W77034" s="123"/>
      <c r="AC77034" s="123"/>
    </row>
    <row r="77035" spans="5:29" s="2" customFormat="1">
      <c r="E77035" s="120"/>
      <c r="M77035" s="120"/>
      <c r="N77035" s="120"/>
      <c r="U77035" s="121"/>
      <c r="V77035" s="122"/>
      <c r="W77035" s="123"/>
      <c r="AC77035" s="123"/>
    </row>
    <row r="77036" spans="5:29" s="2" customFormat="1">
      <c r="E77036" s="120"/>
      <c r="M77036" s="120"/>
      <c r="N77036" s="120"/>
      <c r="U77036" s="121"/>
      <c r="V77036" s="122"/>
      <c r="W77036" s="123"/>
      <c r="AC77036" s="123"/>
    </row>
    <row r="77037" spans="5:29" s="2" customFormat="1">
      <c r="E77037" s="120"/>
      <c r="M77037" s="120"/>
      <c r="N77037" s="120"/>
      <c r="U77037" s="121"/>
      <c r="V77037" s="122"/>
      <c r="W77037" s="123"/>
      <c r="AC77037" s="123"/>
    </row>
    <row r="77038" spans="5:29" s="2" customFormat="1">
      <c r="E77038" s="120"/>
      <c r="M77038" s="120"/>
      <c r="N77038" s="120"/>
      <c r="U77038" s="121"/>
      <c r="V77038" s="122"/>
      <c r="W77038" s="123"/>
      <c r="AC77038" s="123"/>
    </row>
    <row r="77039" spans="5:29" s="2" customFormat="1">
      <c r="E77039" s="120"/>
      <c r="M77039" s="120"/>
      <c r="N77039" s="120"/>
      <c r="U77039" s="121"/>
      <c r="V77039" s="122"/>
      <c r="W77039" s="123"/>
      <c r="AC77039" s="123"/>
    </row>
    <row r="77040" spans="5:29" s="2" customFormat="1">
      <c r="E77040" s="120"/>
      <c r="M77040" s="120"/>
      <c r="N77040" s="120"/>
      <c r="U77040" s="121"/>
      <c r="V77040" s="122"/>
      <c r="W77040" s="123"/>
      <c r="AC77040" s="123"/>
    </row>
    <row r="77041" spans="5:29" s="2" customFormat="1">
      <c r="E77041" s="120"/>
      <c r="M77041" s="120"/>
      <c r="N77041" s="120"/>
      <c r="U77041" s="121"/>
      <c r="V77041" s="122"/>
      <c r="W77041" s="123"/>
      <c r="AC77041" s="123"/>
    </row>
    <row r="77042" spans="5:29" s="2" customFormat="1">
      <c r="E77042" s="120"/>
      <c r="M77042" s="120"/>
      <c r="N77042" s="120"/>
      <c r="U77042" s="121"/>
      <c r="V77042" s="122"/>
      <c r="W77042" s="123"/>
      <c r="AC77042" s="123"/>
    </row>
    <row r="77043" spans="5:29" s="2" customFormat="1">
      <c r="E77043" s="120"/>
      <c r="M77043" s="120"/>
      <c r="N77043" s="120"/>
      <c r="U77043" s="121"/>
      <c r="V77043" s="122"/>
      <c r="W77043" s="123"/>
      <c r="AC77043" s="123"/>
    </row>
    <row r="77044" spans="5:29" s="2" customFormat="1">
      <c r="E77044" s="120"/>
      <c r="M77044" s="120"/>
      <c r="N77044" s="120"/>
      <c r="U77044" s="121"/>
      <c r="V77044" s="122"/>
      <c r="W77044" s="123"/>
      <c r="AC77044" s="123"/>
    </row>
    <row r="77045" spans="5:29" s="2" customFormat="1">
      <c r="E77045" s="120"/>
      <c r="M77045" s="120"/>
      <c r="N77045" s="120"/>
      <c r="U77045" s="121"/>
      <c r="V77045" s="122"/>
      <c r="W77045" s="123"/>
      <c r="AC77045" s="123"/>
    </row>
    <row r="77046" spans="5:29" s="2" customFormat="1">
      <c r="E77046" s="120"/>
      <c r="M77046" s="120"/>
      <c r="N77046" s="120"/>
      <c r="U77046" s="121"/>
      <c r="V77046" s="122"/>
      <c r="W77046" s="123"/>
      <c r="AC77046" s="123"/>
    </row>
    <row r="77047" spans="5:29" s="2" customFormat="1">
      <c r="E77047" s="120"/>
      <c r="M77047" s="120"/>
      <c r="N77047" s="120"/>
      <c r="U77047" s="121"/>
      <c r="V77047" s="122"/>
      <c r="W77047" s="123"/>
      <c r="AC77047" s="123"/>
    </row>
    <row r="77048" spans="5:29" s="2" customFormat="1">
      <c r="E77048" s="120"/>
      <c r="M77048" s="120"/>
      <c r="N77048" s="120"/>
      <c r="U77048" s="121"/>
      <c r="V77048" s="122"/>
      <c r="W77048" s="123"/>
      <c r="AC77048" s="123"/>
    </row>
    <row r="77049" spans="5:29" s="2" customFormat="1">
      <c r="E77049" s="120"/>
      <c r="M77049" s="120"/>
      <c r="N77049" s="120"/>
      <c r="U77049" s="121"/>
      <c r="V77049" s="122"/>
      <c r="W77049" s="123"/>
      <c r="AC77049" s="123"/>
    </row>
    <row r="77050" spans="5:29" s="2" customFormat="1">
      <c r="E77050" s="120"/>
      <c r="M77050" s="120"/>
      <c r="N77050" s="120"/>
      <c r="U77050" s="121"/>
      <c r="V77050" s="122"/>
      <c r="W77050" s="123"/>
      <c r="AC77050" s="123"/>
    </row>
    <row r="77051" spans="5:29" s="2" customFormat="1">
      <c r="E77051" s="120"/>
      <c r="M77051" s="120"/>
      <c r="N77051" s="120"/>
      <c r="U77051" s="121"/>
      <c r="V77051" s="122"/>
      <c r="W77051" s="123"/>
      <c r="AC77051" s="123"/>
    </row>
    <row r="77052" spans="5:29" s="2" customFormat="1">
      <c r="E77052" s="120"/>
      <c r="M77052" s="120"/>
      <c r="N77052" s="120"/>
      <c r="U77052" s="121"/>
      <c r="V77052" s="122"/>
      <c r="W77052" s="123"/>
      <c r="AC77052" s="123"/>
    </row>
    <row r="77053" spans="5:29" s="2" customFormat="1">
      <c r="E77053" s="120"/>
      <c r="M77053" s="120"/>
      <c r="N77053" s="120"/>
      <c r="U77053" s="121"/>
      <c r="V77053" s="122"/>
      <c r="W77053" s="123"/>
      <c r="AC77053" s="123"/>
    </row>
    <row r="77054" spans="5:29" s="2" customFormat="1">
      <c r="E77054" s="120"/>
      <c r="M77054" s="120"/>
      <c r="N77054" s="120"/>
      <c r="U77054" s="121"/>
      <c r="V77054" s="122"/>
      <c r="W77054" s="123"/>
      <c r="AC77054" s="123"/>
    </row>
    <row r="77055" spans="5:29" s="2" customFormat="1">
      <c r="E77055" s="120"/>
      <c r="M77055" s="120"/>
      <c r="N77055" s="120"/>
      <c r="U77055" s="121"/>
      <c r="V77055" s="122"/>
      <c r="W77055" s="123"/>
      <c r="AC77055" s="123"/>
    </row>
    <row r="77056" spans="5:29" s="2" customFormat="1">
      <c r="E77056" s="120"/>
      <c r="M77056" s="120"/>
      <c r="N77056" s="120"/>
      <c r="U77056" s="121"/>
      <c r="V77056" s="122"/>
      <c r="W77056" s="123"/>
      <c r="AC77056" s="123"/>
    </row>
    <row r="77057" spans="5:29" s="2" customFormat="1">
      <c r="E77057" s="120"/>
      <c r="M77057" s="120"/>
      <c r="N77057" s="120"/>
      <c r="U77057" s="121"/>
      <c r="V77057" s="122"/>
      <c r="W77057" s="123"/>
      <c r="AC77057" s="123"/>
    </row>
    <row r="77058" spans="5:29" s="2" customFormat="1">
      <c r="E77058" s="120"/>
      <c r="M77058" s="120"/>
      <c r="N77058" s="120"/>
      <c r="U77058" s="121"/>
      <c r="V77058" s="122"/>
      <c r="W77058" s="123"/>
      <c r="AC77058" s="123"/>
    </row>
    <row r="77059" spans="5:29" s="2" customFormat="1">
      <c r="E77059" s="120"/>
      <c r="M77059" s="120"/>
      <c r="N77059" s="120"/>
      <c r="U77059" s="121"/>
      <c r="V77059" s="122"/>
      <c r="W77059" s="123"/>
      <c r="AC77059" s="123"/>
    </row>
    <row r="77060" spans="5:29" s="2" customFormat="1">
      <c r="E77060" s="120"/>
      <c r="M77060" s="120"/>
      <c r="N77060" s="120"/>
      <c r="U77060" s="121"/>
      <c r="V77060" s="122"/>
      <c r="W77060" s="123"/>
      <c r="AC77060" s="123"/>
    </row>
    <row r="77061" spans="5:29" s="2" customFormat="1">
      <c r="E77061" s="120"/>
      <c r="M77061" s="120"/>
      <c r="N77061" s="120"/>
      <c r="U77061" s="121"/>
      <c r="V77061" s="122"/>
      <c r="W77061" s="123"/>
      <c r="AC77061" s="123"/>
    </row>
    <row r="77062" spans="5:29" s="2" customFormat="1">
      <c r="E77062" s="120"/>
      <c r="M77062" s="120"/>
      <c r="N77062" s="120"/>
      <c r="U77062" s="121"/>
      <c r="V77062" s="122"/>
      <c r="W77062" s="123"/>
      <c r="AC77062" s="123"/>
    </row>
    <row r="77063" spans="5:29" s="2" customFormat="1">
      <c r="E77063" s="120"/>
      <c r="M77063" s="120"/>
      <c r="N77063" s="120"/>
      <c r="U77063" s="121"/>
      <c r="V77063" s="122"/>
      <c r="W77063" s="123"/>
      <c r="AC77063" s="123"/>
    </row>
    <row r="77064" spans="5:29" s="2" customFormat="1">
      <c r="E77064" s="120"/>
      <c r="M77064" s="120"/>
      <c r="N77064" s="120"/>
      <c r="U77064" s="121"/>
      <c r="V77064" s="122"/>
      <c r="W77064" s="123"/>
      <c r="AC77064" s="123"/>
    </row>
    <row r="77065" spans="5:29" s="2" customFormat="1">
      <c r="E77065" s="120"/>
      <c r="M77065" s="120"/>
      <c r="N77065" s="120"/>
      <c r="U77065" s="121"/>
      <c r="V77065" s="122"/>
      <c r="W77065" s="123"/>
      <c r="AC77065" s="123"/>
    </row>
    <row r="77066" spans="5:29" s="2" customFormat="1">
      <c r="E77066" s="120"/>
      <c r="M77066" s="120"/>
      <c r="N77066" s="120"/>
      <c r="U77066" s="121"/>
      <c r="V77066" s="122"/>
      <c r="W77066" s="123"/>
      <c r="AC77066" s="123"/>
    </row>
    <row r="77067" spans="5:29" s="2" customFormat="1">
      <c r="E77067" s="120"/>
      <c r="M77067" s="120"/>
      <c r="N77067" s="120"/>
      <c r="U77067" s="121"/>
      <c r="V77067" s="122"/>
      <c r="W77067" s="123"/>
      <c r="AC77067" s="123"/>
    </row>
    <row r="77068" spans="5:29" s="2" customFormat="1">
      <c r="E77068" s="120"/>
      <c r="M77068" s="120"/>
      <c r="N77068" s="120"/>
      <c r="U77068" s="121"/>
      <c r="V77068" s="122"/>
      <c r="W77068" s="123"/>
      <c r="AC77068" s="123"/>
    </row>
    <row r="77069" spans="5:29" s="2" customFormat="1">
      <c r="E77069" s="120"/>
      <c r="M77069" s="120"/>
      <c r="N77069" s="120"/>
      <c r="U77069" s="121"/>
      <c r="V77069" s="122"/>
      <c r="W77069" s="123"/>
      <c r="AC77069" s="123"/>
    </row>
    <row r="77070" spans="5:29" s="2" customFormat="1">
      <c r="E77070" s="120"/>
      <c r="M77070" s="120"/>
      <c r="N77070" s="120"/>
      <c r="U77070" s="121"/>
      <c r="V77070" s="122"/>
      <c r="W77070" s="123"/>
      <c r="AC77070" s="123"/>
    </row>
    <row r="77071" spans="5:29" s="2" customFormat="1">
      <c r="E77071" s="120"/>
      <c r="M77071" s="120"/>
      <c r="N77071" s="120"/>
      <c r="U77071" s="121"/>
      <c r="V77071" s="122"/>
      <c r="W77071" s="123"/>
      <c r="AC77071" s="123"/>
    </row>
    <row r="77072" spans="5:29" s="2" customFormat="1">
      <c r="E77072" s="120"/>
      <c r="M77072" s="120"/>
      <c r="N77072" s="120"/>
      <c r="U77072" s="121"/>
      <c r="V77072" s="122"/>
      <c r="W77072" s="123"/>
      <c r="AC77072" s="123"/>
    </row>
    <row r="77073" spans="5:29" s="2" customFormat="1">
      <c r="E77073" s="120"/>
      <c r="M77073" s="120"/>
      <c r="N77073" s="120"/>
      <c r="U77073" s="121"/>
      <c r="V77073" s="122"/>
      <c r="W77073" s="123"/>
      <c r="AC77073" s="123"/>
    </row>
    <row r="77074" spans="5:29" s="2" customFormat="1">
      <c r="E77074" s="120"/>
      <c r="M77074" s="120"/>
      <c r="N77074" s="120"/>
      <c r="U77074" s="121"/>
      <c r="V77074" s="122"/>
      <c r="W77074" s="123"/>
      <c r="AC77074" s="123"/>
    </row>
    <row r="77075" spans="5:29" s="2" customFormat="1">
      <c r="E77075" s="120"/>
      <c r="M77075" s="120"/>
      <c r="N77075" s="120"/>
      <c r="U77075" s="121"/>
      <c r="V77075" s="122"/>
      <c r="W77075" s="123"/>
      <c r="AC77075" s="123"/>
    </row>
    <row r="77076" spans="5:29" s="2" customFormat="1">
      <c r="E77076" s="120"/>
      <c r="M77076" s="120"/>
      <c r="N77076" s="120"/>
      <c r="U77076" s="121"/>
      <c r="V77076" s="122"/>
      <c r="W77076" s="123"/>
      <c r="AC77076" s="123"/>
    </row>
    <row r="77077" spans="5:29" s="2" customFormat="1">
      <c r="E77077" s="120"/>
      <c r="M77077" s="120"/>
      <c r="N77077" s="120"/>
      <c r="U77077" s="121"/>
      <c r="V77077" s="122"/>
      <c r="W77077" s="123"/>
      <c r="AC77077" s="123"/>
    </row>
    <row r="77078" spans="5:29" s="2" customFormat="1">
      <c r="E77078" s="120"/>
      <c r="M77078" s="120"/>
      <c r="N77078" s="120"/>
      <c r="U77078" s="121"/>
      <c r="V77078" s="122"/>
      <c r="W77078" s="123"/>
      <c r="AC77078" s="123"/>
    </row>
    <row r="77079" spans="5:29" s="2" customFormat="1">
      <c r="E77079" s="120"/>
      <c r="M77079" s="120"/>
      <c r="N77079" s="120"/>
      <c r="U77079" s="121"/>
      <c r="V77079" s="122"/>
      <c r="W77079" s="123"/>
      <c r="AC77079" s="123"/>
    </row>
    <row r="77080" spans="5:29" s="2" customFormat="1">
      <c r="E77080" s="120"/>
      <c r="M77080" s="120"/>
      <c r="N77080" s="120"/>
      <c r="U77080" s="121"/>
      <c r="V77080" s="122"/>
      <c r="W77080" s="123"/>
      <c r="AC77080" s="123"/>
    </row>
    <row r="77081" spans="5:29" s="2" customFormat="1">
      <c r="E77081" s="120"/>
      <c r="M77081" s="120"/>
      <c r="N77081" s="120"/>
      <c r="U77081" s="121"/>
      <c r="V77081" s="122"/>
      <c r="W77081" s="123"/>
      <c r="AC77081" s="123"/>
    </row>
    <row r="77082" spans="5:29" s="2" customFormat="1">
      <c r="E77082" s="120"/>
      <c r="M77082" s="120"/>
      <c r="N77082" s="120"/>
      <c r="U77082" s="121"/>
      <c r="V77082" s="122"/>
      <c r="W77082" s="123"/>
      <c r="AC77082" s="123"/>
    </row>
    <row r="77083" spans="5:29" s="2" customFormat="1">
      <c r="E77083" s="120"/>
      <c r="M77083" s="120"/>
      <c r="N77083" s="120"/>
      <c r="U77083" s="121"/>
      <c r="V77083" s="122"/>
      <c r="W77083" s="123"/>
      <c r="AC77083" s="123"/>
    </row>
    <row r="77084" spans="5:29" s="2" customFormat="1">
      <c r="E77084" s="120"/>
      <c r="M77084" s="120"/>
      <c r="N77084" s="120"/>
      <c r="U77084" s="121"/>
      <c r="V77084" s="122"/>
      <c r="W77084" s="123"/>
      <c r="AC77084" s="123"/>
    </row>
    <row r="77085" spans="5:29" s="2" customFormat="1">
      <c r="E77085" s="120"/>
      <c r="M77085" s="120"/>
      <c r="N77085" s="120"/>
      <c r="U77085" s="121"/>
      <c r="V77085" s="122"/>
      <c r="W77085" s="123"/>
      <c r="AC77085" s="123"/>
    </row>
    <row r="77086" spans="5:29" s="2" customFormat="1">
      <c r="E77086" s="120"/>
      <c r="M77086" s="120"/>
      <c r="N77086" s="120"/>
      <c r="U77086" s="121"/>
      <c r="V77086" s="122"/>
      <c r="W77086" s="123"/>
      <c r="AC77086" s="123"/>
    </row>
    <row r="77087" spans="5:29" s="2" customFormat="1">
      <c r="E77087" s="120"/>
      <c r="M77087" s="120"/>
      <c r="N77087" s="120"/>
      <c r="U77087" s="121"/>
      <c r="V77087" s="122"/>
      <c r="W77087" s="123"/>
      <c r="AC77087" s="123"/>
    </row>
    <row r="77088" spans="5:29" s="2" customFormat="1">
      <c r="E77088" s="120"/>
      <c r="M77088" s="120"/>
      <c r="N77088" s="120"/>
      <c r="U77088" s="121"/>
      <c r="V77088" s="122"/>
      <c r="W77088" s="123"/>
      <c r="AC77088" s="123"/>
    </row>
    <row r="77089" spans="5:29" s="2" customFormat="1">
      <c r="E77089" s="120"/>
      <c r="M77089" s="120"/>
      <c r="N77089" s="120"/>
      <c r="U77089" s="121"/>
      <c r="V77089" s="122"/>
      <c r="W77089" s="123"/>
      <c r="AC77089" s="123"/>
    </row>
    <row r="77090" spans="5:29" s="2" customFormat="1">
      <c r="E77090" s="120"/>
      <c r="M77090" s="120"/>
      <c r="N77090" s="120"/>
      <c r="U77090" s="121"/>
      <c r="V77090" s="122"/>
      <c r="W77090" s="123"/>
      <c r="AC77090" s="123"/>
    </row>
    <row r="77091" spans="5:29" s="2" customFormat="1">
      <c r="E77091" s="120"/>
      <c r="M77091" s="120"/>
      <c r="N77091" s="120"/>
      <c r="U77091" s="121"/>
      <c r="V77091" s="122"/>
      <c r="W77091" s="123"/>
      <c r="AC77091" s="123"/>
    </row>
    <row r="77092" spans="5:29" s="2" customFormat="1">
      <c r="E77092" s="120"/>
      <c r="M77092" s="120"/>
      <c r="N77092" s="120"/>
      <c r="U77092" s="121"/>
      <c r="V77092" s="122"/>
      <c r="W77092" s="123"/>
      <c r="AC77092" s="123"/>
    </row>
    <row r="77093" spans="5:29" s="2" customFormat="1">
      <c r="E77093" s="120"/>
      <c r="M77093" s="120"/>
      <c r="N77093" s="120"/>
      <c r="U77093" s="121"/>
      <c r="V77093" s="122"/>
      <c r="W77093" s="123"/>
      <c r="AC77093" s="123"/>
    </row>
    <row r="77094" spans="5:29" s="2" customFormat="1">
      <c r="E77094" s="120"/>
      <c r="M77094" s="120"/>
      <c r="N77094" s="120"/>
      <c r="U77094" s="121"/>
      <c r="V77094" s="122"/>
      <c r="W77094" s="123"/>
      <c r="AC77094" s="123"/>
    </row>
    <row r="77095" spans="5:29" s="2" customFormat="1">
      <c r="E77095" s="120"/>
      <c r="M77095" s="120"/>
      <c r="N77095" s="120"/>
      <c r="U77095" s="121"/>
      <c r="V77095" s="122"/>
      <c r="W77095" s="123"/>
      <c r="AC77095" s="123"/>
    </row>
    <row r="77096" spans="5:29" s="2" customFormat="1">
      <c r="E77096" s="120"/>
      <c r="M77096" s="120"/>
      <c r="N77096" s="120"/>
      <c r="U77096" s="121"/>
      <c r="V77096" s="122"/>
      <c r="W77096" s="123"/>
      <c r="AC77096" s="123"/>
    </row>
    <row r="77097" spans="5:29" s="2" customFormat="1">
      <c r="E77097" s="120"/>
      <c r="M77097" s="120"/>
      <c r="N77097" s="120"/>
      <c r="U77097" s="121"/>
      <c r="V77097" s="122"/>
      <c r="W77097" s="123"/>
      <c r="AC77097" s="123"/>
    </row>
    <row r="77098" spans="5:29" s="2" customFormat="1">
      <c r="E77098" s="120"/>
      <c r="M77098" s="120"/>
      <c r="N77098" s="120"/>
      <c r="U77098" s="121"/>
      <c r="V77098" s="122"/>
      <c r="W77098" s="123"/>
      <c r="AC77098" s="123"/>
    </row>
    <row r="77099" spans="5:29" s="2" customFormat="1">
      <c r="E77099" s="120"/>
      <c r="M77099" s="120"/>
      <c r="N77099" s="120"/>
      <c r="U77099" s="121"/>
      <c r="V77099" s="122"/>
      <c r="W77099" s="123"/>
      <c r="AC77099" s="123"/>
    </row>
    <row r="77100" spans="5:29" s="2" customFormat="1">
      <c r="E77100" s="120"/>
      <c r="M77100" s="120"/>
      <c r="N77100" s="120"/>
      <c r="U77100" s="121"/>
      <c r="V77100" s="122"/>
      <c r="W77100" s="123"/>
      <c r="AC77100" s="123"/>
    </row>
    <row r="77101" spans="5:29" s="2" customFormat="1">
      <c r="E77101" s="120"/>
      <c r="M77101" s="120"/>
      <c r="N77101" s="120"/>
      <c r="U77101" s="121"/>
      <c r="V77101" s="122"/>
      <c r="W77101" s="123"/>
      <c r="AC77101" s="123"/>
    </row>
    <row r="77102" spans="5:29" s="2" customFormat="1">
      <c r="E77102" s="120"/>
      <c r="M77102" s="120"/>
      <c r="N77102" s="120"/>
      <c r="U77102" s="121"/>
      <c r="V77102" s="122"/>
      <c r="W77102" s="123"/>
      <c r="AC77102" s="123"/>
    </row>
    <row r="77103" spans="5:29" s="2" customFormat="1">
      <c r="E77103" s="120"/>
      <c r="M77103" s="120"/>
      <c r="N77103" s="120"/>
      <c r="U77103" s="121"/>
      <c r="V77103" s="122"/>
      <c r="W77103" s="123"/>
      <c r="AC77103" s="123"/>
    </row>
    <row r="77104" spans="5:29" s="2" customFormat="1">
      <c r="E77104" s="120"/>
      <c r="M77104" s="120"/>
      <c r="N77104" s="120"/>
      <c r="U77104" s="121"/>
      <c r="V77104" s="122"/>
      <c r="W77104" s="123"/>
      <c r="AC77104" s="123"/>
    </row>
    <row r="77105" spans="5:29" s="2" customFormat="1">
      <c r="E77105" s="120"/>
      <c r="M77105" s="120"/>
      <c r="N77105" s="120"/>
      <c r="U77105" s="121"/>
      <c r="V77105" s="122"/>
      <c r="W77105" s="123"/>
      <c r="AC77105" s="123"/>
    </row>
    <row r="77106" spans="5:29" s="2" customFormat="1">
      <c r="E77106" s="120"/>
      <c r="M77106" s="120"/>
      <c r="N77106" s="120"/>
      <c r="U77106" s="121"/>
      <c r="V77106" s="122"/>
      <c r="W77106" s="123"/>
      <c r="AC77106" s="123"/>
    </row>
    <row r="77107" spans="5:29" s="2" customFormat="1">
      <c r="E77107" s="120"/>
      <c r="M77107" s="120"/>
      <c r="N77107" s="120"/>
      <c r="U77107" s="121"/>
      <c r="V77107" s="122"/>
      <c r="W77107" s="123"/>
      <c r="AC77107" s="123"/>
    </row>
    <row r="77108" spans="5:29" s="2" customFormat="1">
      <c r="E77108" s="120"/>
      <c r="M77108" s="120"/>
      <c r="N77108" s="120"/>
      <c r="U77108" s="121"/>
      <c r="V77108" s="122"/>
      <c r="W77108" s="123"/>
      <c r="AC77108" s="123"/>
    </row>
    <row r="77109" spans="5:29" s="2" customFormat="1">
      <c r="E77109" s="120"/>
      <c r="M77109" s="120"/>
      <c r="N77109" s="120"/>
      <c r="U77109" s="121"/>
      <c r="V77109" s="122"/>
      <c r="W77109" s="123"/>
      <c r="AC77109" s="123"/>
    </row>
    <row r="77110" spans="5:29" s="2" customFormat="1">
      <c r="E77110" s="120"/>
      <c r="M77110" s="120"/>
      <c r="N77110" s="120"/>
      <c r="U77110" s="121"/>
      <c r="V77110" s="122"/>
      <c r="W77110" s="123"/>
      <c r="AC77110" s="123"/>
    </row>
    <row r="77111" spans="5:29" s="2" customFormat="1">
      <c r="E77111" s="120"/>
      <c r="M77111" s="120"/>
      <c r="N77111" s="120"/>
      <c r="U77111" s="121"/>
      <c r="V77111" s="122"/>
      <c r="W77111" s="123"/>
      <c r="AC77111" s="123"/>
    </row>
    <row r="77112" spans="5:29" s="2" customFormat="1">
      <c r="E77112" s="120"/>
      <c r="M77112" s="120"/>
      <c r="N77112" s="120"/>
      <c r="U77112" s="121"/>
      <c r="V77112" s="122"/>
      <c r="W77112" s="123"/>
      <c r="AC77112" s="123"/>
    </row>
    <row r="77113" spans="5:29" s="2" customFormat="1">
      <c r="E77113" s="120"/>
      <c r="M77113" s="120"/>
      <c r="N77113" s="120"/>
      <c r="U77113" s="121"/>
      <c r="V77113" s="122"/>
      <c r="W77113" s="123"/>
      <c r="AC77113" s="123"/>
    </row>
    <row r="77114" spans="5:29" s="2" customFormat="1">
      <c r="E77114" s="120"/>
      <c r="M77114" s="120"/>
      <c r="N77114" s="120"/>
      <c r="U77114" s="121"/>
      <c r="V77114" s="122"/>
      <c r="W77114" s="123"/>
      <c r="AC77114" s="123"/>
    </row>
    <row r="77115" spans="5:29" s="2" customFormat="1">
      <c r="E77115" s="120"/>
      <c r="M77115" s="120"/>
      <c r="N77115" s="120"/>
      <c r="U77115" s="121"/>
      <c r="V77115" s="122"/>
      <c r="W77115" s="123"/>
      <c r="AC77115" s="123"/>
    </row>
    <row r="77116" spans="5:29" s="2" customFormat="1">
      <c r="E77116" s="120"/>
      <c r="M77116" s="120"/>
      <c r="N77116" s="120"/>
      <c r="U77116" s="121"/>
      <c r="V77116" s="122"/>
      <c r="W77116" s="123"/>
      <c r="AC77116" s="123"/>
    </row>
    <row r="77117" spans="5:29" s="2" customFormat="1">
      <c r="E77117" s="120"/>
      <c r="M77117" s="120"/>
      <c r="N77117" s="120"/>
      <c r="U77117" s="121"/>
      <c r="V77117" s="122"/>
      <c r="W77117" s="123"/>
      <c r="AC77117" s="123"/>
    </row>
    <row r="77118" spans="5:29" s="2" customFormat="1">
      <c r="E77118" s="120"/>
      <c r="M77118" s="120"/>
      <c r="N77118" s="120"/>
      <c r="U77118" s="121"/>
      <c r="V77118" s="122"/>
      <c r="W77118" s="123"/>
      <c r="AC77118" s="123"/>
    </row>
    <row r="77119" spans="5:29" s="2" customFormat="1">
      <c r="E77119" s="120"/>
      <c r="M77119" s="120"/>
      <c r="N77119" s="120"/>
      <c r="U77119" s="121"/>
      <c r="V77119" s="122"/>
      <c r="W77119" s="123"/>
      <c r="AC77119" s="123"/>
    </row>
    <row r="77120" spans="5:29" s="2" customFormat="1">
      <c r="E77120" s="120"/>
      <c r="M77120" s="120"/>
      <c r="N77120" s="120"/>
      <c r="U77120" s="121"/>
      <c r="V77120" s="122"/>
      <c r="W77120" s="123"/>
      <c r="AC77120" s="123"/>
    </row>
    <row r="77121" spans="5:29" s="2" customFormat="1">
      <c r="E77121" s="120"/>
      <c r="M77121" s="120"/>
      <c r="N77121" s="120"/>
      <c r="U77121" s="121"/>
      <c r="V77121" s="122"/>
      <c r="W77121" s="123"/>
      <c r="AC77121" s="123"/>
    </row>
    <row r="77122" spans="5:29" s="2" customFormat="1">
      <c r="E77122" s="120"/>
      <c r="M77122" s="120"/>
      <c r="N77122" s="120"/>
      <c r="U77122" s="121"/>
      <c r="V77122" s="122"/>
      <c r="W77122" s="123"/>
      <c r="AC77122" s="123"/>
    </row>
    <row r="77123" spans="5:29" s="2" customFormat="1">
      <c r="E77123" s="120"/>
      <c r="M77123" s="120"/>
      <c r="N77123" s="120"/>
      <c r="U77123" s="121"/>
      <c r="V77123" s="122"/>
      <c r="W77123" s="123"/>
      <c r="AC77123" s="123"/>
    </row>
    <row r="77124" spans="5:29" s="2" customFormat="1">
      <c r="E77124" s="120"/>
      <c r="M77124" s="120"/>
      <c r="N77124" s="120"/>
      <c r="U77124" s="121"/>
      <c r="V77124" s="122"/>
      <c r="W77124" s="123"/>
      <c r="AC77124" s="123"/>
    </row>
    <row r="77125" spans="5:29" s="2" customFormat="1">
      <c r="E77125" s="120"/>
      <c r="M77125" s="120"/>
      <c r="N77125" s="120"/>
      <c r="U77125" s="121"/>
      <c r="V77125" s="122"/>
      <c r="W77125" s="123"/>
      <c r="AC77125" s="123"/>
    </row>
    <row r="77126" spans="5:29" s="2" customFormat="1">
      <c r="E77126" s="120"/>
      <c r="M77126" s="120"/>
      <c r="N77126" s="120"/>
      <c r="U77126" s="121"/>
      <c r="V77126" s="122"/>
      <c r="W77126" s="123"/>
      <c r="AC77126" s="123"/>
    </row>
    <row r="77127" spans="5:29" s="2" customFormat="1">
      <c r="E77127" s="120"/>
      <c r="M77127" s="120"/>
      <c r="N77127" s="120"/>
      <c r="U77127" s="121"/>
      <c r="V77127" s="122"/>
      <c r="W77127" s="123"/>
      <c r="AC77127" s="123"/>
    </row>
    <row r="77128" spans="5:29" s="2" customFormat="1">
      <c r="E77128" s="120"/>
      <c r="M77128" s="120"/>
      <c r="N77128" s="120"/>
      <c r="U77128" s="121"/>
      <c r="V77128" s="122"/>
      <c r="W77128" s="123"/>
      <c r="AC77128" s="123"/>
    </row>
    <row r="77129" spans="5:29" s="2" customFormat="1">
      <c r="E77129" s="120"/>
      <c r="M77129" s="120"/>
      <c r="N77129" s="120"/>
      <c r="U77129" s="121"/>
      <c r="V77129" s="122"/>
      <c r="W77129" s="123"/>
      <c r="AC77129" s="123"/>
    </row>
    <row r="77130" spans="5:29" s="2" customFormat="1">
      <c r="E77130" s="120"/>
      <c r="M77130" s="120"/>
      <c r="N77130" s="120"/>
      <c r="U77130" s="121"/>
      <c r="V77130" s="122"/>
      <c r="W77130" s="123"/>
      <c r="AC77130" s="123"/>
    </row>
    <row r="77131" spans="5:29" s="2" customFormat="1">
      <c r="E77131" s="120"/>
      <c r="M77131" s="120"/>
      <c r="N77131" s="120"/>
      <c r="U77131" s="121"/>
      <c r="V77131" s="122"/>
      <c r="W77131" s="123"/>
      <c r="AC77131" s="123"/>
    </row>
    <row r="77132" spans="5:29" s="2" customFormat="1">
      <c r="E77132" s="120"/>
      <c r="M77132" s="120"/>
      <c r="N77132" s="120"/>
      <c r="U77132" s="121"/>
      <c r="V77132" s="122"/>
      <c r="W77132" s="123"/>
      <c r="AC77132" s="123"/>
    </row>
    <row r="77133" spans="5:29" s="2" customFormat="1">
      <c r="E77133" s="120"/>
      <c r="M77133" s="120"/>
      <c r="N77133" s="120"/>
      <c r="U77133" s="121"/>
      <c r="V77133" s="122"/>
      <c r="W77133" s="123"/>
      <c r="AC77133" s="123"/>
    </row>
    <row r="77134" spans="5:29" s="2" customFormat="1">
      <c r="E77134" s="120"/>
      <c r="M77134" s="120"/>
      <c r="N77134" s="120"/>
      <c r="U77134" s="121"/>
      <c r="V77134" s="122"/>
      <c r="W77134" s="123"/>
      <c r="AC77134" s="123"/>
    </row>
    <row r="77135" spans="5:29" s="2" customFormat="1">
      <c r="E77135" s="120"/>
      <c r="M77135" s="120"/>
      <c r="N77135" s="120"/>
      <c r="U77135" s="121"/>
      <c r="V77135" s="122"/>
      <c r="W77135" s="123"/>
      <c r="AC77135" s="123"/>
    </row>
    <row r="77136" spans="5:29" s="2" customFormat="1">
      <c r="E77136" s="120"/>
      <c r="M77136" s="120"/>
      <c r="N77136" s="120"/>
      <c r="U77136" s="121"/>
      <c r="V77136" s="122"/>
      <c r="W77136" s="123"/>
      <c r="AC77136" s="123"/>
    </row>
    <row r="77137" spans="5:29" s="2" customFormat="1">
      <c r="E77137" s="120"/>
      <c r="M77137" s="120"/>
      <c r="N77137" s="120"/>
      <c r="U77137" s="121"/>
      <c r="V77137" s="122"/>
      <c r="W77137" s="123"/>
      <c r="AC77137" s="123"/>
    </row>
    <row r="77138" spans="5:29" s="2" customFormat="1">
      <c r="E77138" s="120"/>
      <c r="M77138" s="120"/>
      <c r="N77138" s="120"/>
      <c r="U77138" s="121"/>
      <c r="V77138" s="122"/>
      <c r="W77138" s="123"/>
      <c r="AC77138" s="123"/>
    </row>
    <row r="77139" spans="5:29" s="2" customFormat="1">
      <c r="E77139" s="120"/>
      <c r="M77139" s="120"/>
      <c r="N77139" s="120"/>
      <c r="U77139" s="121"/>
      <c r="V77139" s="122"/>
      <c r="W77139" s="123"/>
      <c r="AC77139" s="123"/>
    </row>
    <row r="77140" spans="5:29" s="2" customFormat="1">
      <c r="E77140" s="120"/>
      <c r="M77140" s="120"/>
      <c r="N77140" s="120"/>
      <c r="U77140" s="121"/>
      <c r="V77140" s="122"/>
      <c r="W77140" s="123"/>
      <c r="AC77140" s="123"/>
    </row>
    <row r="77141" spans="5:29" s="2" customFormat="1">
      <c r="E77141" s="120"/>
      <c r="M77141" s="120"/>
      <c r="N77141" s="120"/>
      <c r="U77141" s="121"/>
      <c r="V77141" s="122"/>
      <c r="W77141" s="123"/>
      <c r="AC77141" s="123"/>
    </row>
    <row r="77142" spans="5:29" s="2" customFormat="1">
      <c r="E77142" s="120"/>
      <c r="M77142" s="120"/>
      <c r="N77142" s="120"/>
      <c r="U77142" s="121"/>
      <c r="V77142" s="122"/>
      <c r="W77142" s="123"/>
      <c r="AC77142" s="123"/>
    </row>
    <row r="77143" spans="5:29" s="2" customFormat="1">
      <c r="E77143" s="120"/>
      <c r="M77143" s="120"/>
      <c r="N77143" s="120"/>
      <c r="U77143" s="121"/>
      <c r="V77143" s="122"/>
      <c r="W77143" s="123"/>
      <c r="AC77143" s="123"/>
    </row>
    <row r="77144" spans="5:29" s="2" customFormat="1">
      <c r="E77144" s="120"/>
      <c r="M77144" s="120"/>
      <c r="N77144" s="120"/>
      <c r="U77144" s="121"/>
      <c r="V77144" s="122"/>
      <c r="W77144" s="123"/>
      <c r="AC77144" s="123"/>
    </row>
    <row r="77145" spans="5:29" s="2" customFormat="1">
      <c r="E77145" s="120"/>
      <c r="M77145" s="120"/>
      <c r="N77145" s="120"/>
      <c r="U77145" s="121"/>
      <c r="V77145" s="122"/>
      <c r="W77145" s="123"/>
      <c r="AC77145" s="123"/>
    </row>
    <row r="77146" spans="5:29" s="2" customFormat="1">
      <c r="E77146" s="120"/>
      <c r="M77146" s="120"/>
      <c r="N77146" s="120"/>
      <c r="U77146" s="121"/>
      <c r="V77146" s="122"/>
      <c r="W77146" s="123"/>
      <c r="AC77146" s="123"/>
    </row>
    <row r="77147" spans="5:29" s="2" customFormat="1">
      <c r="E77147" s="120"/>
      <c r="M77147" s="120"/>
      <c r="N77147" s="120"/>
      <c r="U77147" s="121"/>
      <c r="V77147" s="122"/>
      <c r="W77147" s="123"/>
      <c r="AC77147" s="123"/>
    </row>
    <row r="77148" spans="5:29" s="2" customFormat="1">
      <c r="E77148" s="120"/>
      <c r="M77148" s="120"/>
      <c r="N77148" s="120"/>
      <c r="U77148" s="121"/>
      <c r="V77148" s="122"/>
      <c r="W77148" s="123"/>
      <c r="AC77148" s="123"/>
    </row>
    <row r="77149" spans="5:29" s="2" customFormat="1">
      <c r="E77149" s="120"/>
      <c r="M77149" s="120"/>
      <c r="N77149" s="120"/>
      <c r="U77149" s="121"/>
      <c r="V77149" s="122"/>
      <c r="W77149" s="123"/>
      <c r="AC77149" s="123"/>
    </row>
    <row r="77150" spans="5:29" s="2" customFormat="1">
      <c r="E77150" s="120"/>
      <c r="M77150" s="120"/>
      <c r="N77150" s="120"/>
      <c r="U77150" s="121"/>
      <c r="V77150" s="122"/>
      <c r="W77150" s="123"/>
      <c r="AC77150" s="123"/>
    </row>
    <row r="77151" spans="5:29" s="2" customFormat="1">
      <c r="E77151" s="120"/>
      <c r="M77151" s="120"/>
      <c r="N77151" s="120"/>
      <c r="U77151" s="121"/>
      <c r="V77151" s="122"/>
      <c r="W77151" s="123"/>
      <c r="AC77151" s="123"/>
    </row>
    <row r="77152" spans="5:29" s="2" customFormat="1">
      <c r="E77152" s="120"/>
      <c r="M77152" s="120"/>
      <c r="N77152" s="120"/>
      <c r="U77152" s="121"/>
      <c r="V77152" s="122"/>
      <c r="W77152" s="123"/>
      <c r="AC77152" s="123"/>
    </row>
    <row r="77153" spans="5:29" s="2" customFormat="1">
      <c r="E77153" s="120"/>
      <c r="M77153" s="120"/>
      <c r="N77153" s="120"/>
      <c r="U77153" s="121"/>
      <c r="V77153" s="122"/>
      <c r="W77153" s="123"/>
      <c r="AC77153" s="123"/>
    </row>
    <row r="77154" spans="5:29" s="2" customFormat="1">
      <c r="E77154" s="120"/>
      <c r="M77154" s="120"/>
      <c r="N77154" s="120"/>
      <c r="U77154" s="121"/>
      <c r="V77154" s="122"/>
      <c r="W77154" s="123"/>
      <c r="AC77154" s="123"/>
    </row>
    <row r="77155" spans="5:29" s="2" customFormat="1">
      <c r="E77155" s="120"/>
      <c r="M77155" s="120"/>
      <c r="N77155" s="120"/>
      <c r="U77155" s="121"/>
      <c r="V77155" s="122"/>
      <c r="W77155" s="123"/>
      <c r="AC77155" s="123"/>
    </row>
    <row r="77156" spans="5:29" s="2" customFormat="1">
      <c r="E77156" s="120"/>
      <c r="M77156" s="120"/>
      <c r="N77156" s="120"/>
      <c r="U77156" s="121"/>
      <c r="V77156" s="122"/>
      <c r="W77156" s="123"/>
      <c r="AC77156" s="123"/>
    </row>
    <row r="77157" spans="5:29" s="2" customFormat="1">
      <c r="E77157" s="120"/>
      <c r="M77157" s="120"/>
      <c r="N77157" s="120"/>
      <c r="U77157" s="121"/>
      <c r="V77157" s="122"/>
      <c r="W77157" s="123"/>
      <c r="AC77157" s="123"/>
    </row>
    <row r="77158" spans="5:29" s="2" customFormat="1">
      <c r="E77158" s="120"/>
      <c r="M77158" s="120"/>
      <c r="N77158" s="120"/>
      <c r="U77158" s="121"/>
      <c r="V77158" s="122"/>
      <c r="W77158" s="123"/>
      <c r="AC77158" s="123"/>
    </row>
    <row r="77159" spans="5:29" s="2" customFormat="1">
      <c r="E77159" s="120"/>
      <c r="M77159" s="120"/>
      <c r="N77159" s="120"/>
      <c r="U77159" s="121"/>
      <c r="V77159" s="122"/>
      <c r="W77159" s="123"/>
      <c r="AC77159" s="123"/>
    </row>
    <row r="77160" spans="5:29" s="2" customFormat="1">
      <c r="E77160" s="120"/>
      <c r="M77160" s="120"/>
      <c r="N77160" s="120"/>
      <c r="U77160" s="121"/>
      <c r="V77160" s="122"/>
      <c r="W77160" s="123"/>
      <c r="AC77160" s="123"/>
    </row>
    <row r="77161" spans="5:29" s="2" customFormat="1">
      <c r="E77161" s="120"/>
      <c r="M77161" s="120"/>
      <c r="N77161" s="120"/>
      <c r="U77161" s="121"/>
      <c r="V77161" s="122"/>
      <c r="W77161" s="123"/>
      <c r="AC77161" s="123"/>
    </row>
    <row r="77162" spans="5:29" s="2" customFormat="1">
      <c r="E77162" s="120"/>
      <c r="M77162" s="120"/>
      <c r="N77162" s="120"/>
      <c r="U77162" s="121"/>
      <c r="V77162" s="122"/>
      <c r="W77162" s="123"/>
      <c r="AC77162" s="123"/>
    </row>
    <row r="77163" spans="5:29" s="2" customFormat="1">
      <c r="E77163" s="120"/>
      <c r="M77163" s="120"/>
      <c r="N77163" s="120"/>
      <c r="U77163" s="121"/>
      <c r="V77163" s="122"/>
      <c r="W77163" s="123"/>
      <c r="AC77163" s="123"/>
    </row>
    <row r="77164" spans="5:29" s="2" customFormat="1">
      <c r="E77164" s="120"/>
      <c r="M77164" s="120"/>
      <c r="N77164" s="120"/>
      <c r="U77164" s="121"/>
      <c r="V77164" s="122"/>
      <c r="W77164" s="123"/>
      <c r="AC77164" s="123"/>
    </row>
    <row r="77165" spans="5:29" s="2" customFormat="1">
      <c r="E77165" s="120"/>
      <c r="M77165" s="120"/>
      <c r="N77165" s="120"/>
      <c r="U77165" s="121"/>
      <c r="V77165" s="122"/>
      <c r="W77165" s="123"/>
      <c r="AC77165" s="123"/>
    </row>
    <row r="77166" spans="5:29" s="2" customFormat="1">
      <c r="E77166" s="120"/>
      <c r="M77166" s="120"/>
      <c r="N77166" s="120"/>
      <c r="U77166" s="121"/>
      <c r="V77166" s="122"/>
      <c r="W77166" s="123"/>
      <c r="AC77166" s="123"/>
    </row>
    <row r="77167" spans="5:29" s="2" customFormat="1">
      <c r="E77167" s="120"/>
      <c r="M77167" s="120"/>
      <c r="N77167" s="120"/>
      <c r="U77167" s="121"/>
      <c r="V77167" s="122"/>
      <c r="W77167" s="123"/>
      <c r="AC77167" s="123"/>
    </row>
    <row r="77168" spans="5:29" s="2" customFormat="1">
      <c r="E77168" s="120"/>
      <c r="M77168" s="120"/>
      <c r="N77168" s="120"/>
      <c r="U77168" s="121"/>
      <c r="V77168" s="122"/>
      <c r="W77168" s="123"/>
      <c r="AC77168" s="123"/>
    </row>
    <row r="77169" spans="5:29" s="2" customFormat="1">
      <c r="E77169" s="120"/>
      <c r="M77169" s="120"/>
      <c r="N77169" s="120"/>
      <c r="U77169" s="121"/>
      <c r="V77169" s="122"/>
      <c r="W77169" s="123"/>
      <c r="AC77169" s="123"/>
    </row>
    <row r="77170" spans="5:29" s="2" customFormat="1">
      <c r="E77170" s="120"/>
      <c r="M77170" s="120"/>
      <c r="N77170" s="120"/>
      <c r="U77170" s="121"/>
      <c r="V77170" s="122"/>
      <c r="W77170" s="123"/>
      <c r="AC77170" s="123"/>
    </row>
    <row r="77171" spans="5:29" s="2" customFormat="1">
      <c r="E77171" s="120"/>
      <c r="M77171" s="120"/>
      <c r="N77171" s="120"/>
      <c r="U77171" s="121"/>
      <c r="V77171" s="122"/>
      <c r="W77171" s="123"/>
      <c r="AC77171" s="123"/>
    </row>
    <row r="77172" spans="5:29" s="2" customFormat="1">
      <c r="E77172" s="120"/>
      <c r="M77172" s="120"/>
      <c r="N77172" s="120"/>
      <c r="U77172" s="121"/>
      <c r="V77172" s="122"/>
      <c r="W77172" s="123"/>
      <c r="AC77172" s="123"/>
    </row>
    <row r="77173" spans="5:29" s="2" customFormat="1">
      <c r="E77173" s="120"/>
      <c r="M77173" s="120"/>
      <c r="N77173" s="120"/>
      <c r="U77173" s="121"/>
      <c r="V77173" s="122"/>
      <c r="W77173" s="123"/>
      <c r="AC77173" s="123"/>
    </row>
    <row r="77174" spans="5:29" s="2" customFormat="1">
      <c r="E77174" s="120"/>
      <c r="M77174" s="120"/>
      <c r="N77174" s="120"/>
      <c r="U77174" s="121"/>
      <c r="V77174" s="122"/>
      <c r="W77174" s="123"/>
      <c r="AC77174" s="123"/>
    </row>
    <row r="77175" spans="5:29" s="2" customFormat="1">
      <c r="E77175" s="120"/>
      <c r="M77175" s="120"/>
      <c r="N77175" s="120"/>
      <c r="U77175" s="121"/>
      <c r="V77175" s="122"/>
      <c r="W77175" s="123"/>
      <c r="AC77175" s="123"/>
    </row>
    <row r="77176" spans="5:29" s="2" customFormat="1">
      <c r="E77176" s="120"/>
      <c r="M77176" s="120"/>
      <c r="N77176" s="120"/>
      <c r="U77176" s="121"/>
      <c r="V77176" s="122"/>
      <c r="W77176" s="123"/>
      <c r="AC77176" s="123"/>
    </row>
    <row r="77177" spans="5:29" s="2" customFormat="1">
      <c r="E77177" s="120"/>
      <c r="M77177" s="120"/>
      <c r="N77177" s="120"/>
      <c r="U77177" s="121"/>
      <c r="V77177" s="122"/>
      <c r="W77177" s="123"/>
      <c r="AC77177" s="123"/>
    </row>
    <row r="77178" spans="5:29" s="2" customFormat="1">
      <c r="E77178" s="120"/>
      <c r="M77178" s="120"/>
      <c r="N77178" s="120"/>
      <c r="U77178" s="121"/>
      <c r="V77178" s="122"/>
      <c r="W77178" s="123"/>
      <c r="AC77178" s="123"/>
    </row>
    <row r="77179" spans="5:29" s="2" customFormat="1">
      <c r="E77179" s="120"/>
      <c r="M77179" s="120"/>
      <c r="N77179" s="120"/>
      <c r="U77179" s="121"/>
      <c r="V77179" s="122"/>
      <c r="W77179" s="123"/>
      <c r="AC77179" s="123"/>
    </row>
    <row r="77180" spans="5:29" s="2" customFormat="1">
      <c r="E77180" s="120"/>
      <c r="M77180" s="120"/>
      <c r="N77180" s="120"/>
      <c r="U77180" s="121"/>
      <c r="V77180" s="122"/>
      <c r="W77180" s="123"/>
      <c r="AC77180" s="123"/>
    </row>
    <row r="77181" spans="5:29" s="2" customFormat="1">
      <c r="E77181" s="120"/>
      <c r="M77181" s="120"/>
      <c r="N77181" s="120"/>
      <c r="U77181" s="121"/>
      <c r="V77181" s="122"/>
      <c r="W77181" s="123"/>
      <c r="AC77181" s="123"/>
    </row>
    <row r="77182" spans="5:29" s="2" customFormat="1">
      <c r="E77182" s="120"/>
      <c r="M77182" s="120"/>
      <c r="N77182" s="120"/>
      <c r="U77182" s="121"/>
      <c r="V77182" s="122"/>
      <c r="W77182" s="123"/>
      <c r="AC77182" s="123"/>
    </row>
    <row r="77183" spans="5:29" s="2" customFormat="1">
      <c r="E77183" s="120"/>
      <c r="M77183" s="120"/>
      <c r="N77183" s="120"/>
      <c r="U77183" s="121"/>
      <c r="V77183" s="122"/>
      <c r="W77183" s="123"/>
      <c r="AC77183" s="123"/>
    </row>
    <row r="77184" spans="5:29" s="2" customFormat="1">
      <c r="E77184" s="120"/>
      <c r="M77184" s="120"/>
      <c r="N77184" s="120"/>
      <c r="U77184" s="121"/>
      <c r="V77184" s="122"/>
      <c r="W77184" s="123"/>
      <c r="AC77184" s="123"/>
    </row>
    <row r="77185" spans="5:29" s="2" customFormat="1">
      <c r="E77185" s="120"/>
      <c r="M77185" s="120"/>
      <c r="N77185" s="120"/>
      <c r="U77185" s="121"/>
      <c r="V77185" s="122"/>
      <c r="W77185" s="123"/>
      <c r="AC77185" s="123"/>
    </row>
    <row r="77186" spans="5:29" s="2" customFormat="1">
      <c r="E77186" s="120"/>
      <c r="M77186" s="120"/>
      <c r="N77186" s="120"/>
      <c r="U77186" s="121"/>
      <c r="V77186" s="122"/>
      <c r="W77186" s="123"/>
      <c r="AC77186" s="123"/>
    </row>
    <row r="77187" spans="5:29" s="2" customFormat="1">
      <c r="E77187" s="120"/>
      <c r="M77187" s="120"/>
      <c r="N77187" s="120"/>
      <c r="U77187" s="121"/>
      <c r="V77187" s="122"/>
      <c r="W77187" s="123"/>
      <c r="AC77187" s="123"/>
    </row>
    <row r="77188" spans="5:29" s="2" customFormat="1">
      <c r="E77188" s="120"/>
      <c r="M77188" s="120"/>
      <c r="N77188" s="120"/>
      <c r="U77188" s="121"/>
      <c r="V77188" s="122"/>
      <c r="W77188" s="123"/>
      <c r="AC77188" s="123"/>
    </row>
    <row r="77189" spans="5:29" s="2" customFormat="1">
      <c r="E77189" s="120"/>
      <c r="M77189" s="120"/>
      <c r="N77189" s="120"/>
      <c r="U77189" s="121"/>
      <c r="V77189" s="122"/>
      <c r="W77189" s="123"/>
      <c r="AC77189" s="123"/>
    </row>
    <row r="77190" spans="5:29" s="2" customFormat="1">
      <c r="E77190" s="120"/>
      <c r="M77190" s="120"/>
      <c r="N77190" s="120"/>
      <c r="U77190" s="121"/>
      <c r="V77190" s="122"/>
      <c r="W77190" s="123"/>
      <c r="AC77190" s="123"/>
    </row>
    <row r="77191" spans="5:29" s="2" customFormat="1">
      <c r="E77191" s="120"/>
      <c r="M77191" s="120"/>
      <c r="N77191" s="120"/>
      <c r="U77191" s="121"/>
      <c r="V77191" s="122"/>
      <c r="W77191" s="123"/>
      <c r="AC77191" s="123"/>
    </row>
    <row r="77192" spans="5:29" s="2" customFormat="1">
      <c r="E77192" s="120"/>
      <c r="M77192" s="120"/>
      <c r="N77192" s="120"/>
      <c r="U77192" s="121"/>
      <c r="V77192" s="122"/>
      <c r="W77192" s="123"/>
      <c r="AC77192" s="123"/>
    </row>
    <row r="77193" spans="5:29" s="2" customFormat="1">
      <c r="E77193" s="120"/>
      <c r="M77193" s="120"/>
      <c r="N77193" s="120"/>
      <c r="U77193" s="121"/>
      <c r="V77193" s="122"/>
      <c r="W77193" s="123"/>
      <c r="AC77193" s="123"/>
    </row>
    <row r="77194" spans="5:29" s="2" customFormat="1">
      <c r="E77194" s="120"/>
      <c r="M77194" s="120"/>
      <c r="N77194" s="120"/>
      <c r="U77194" s="121"/>
      <c r="V77194" s="122"/>
      <c r="W77194" s="123"/>
      <c r="AC77194" s="123"/>
    </row>
    <row r="77195" spans="5:29" s="2" customFormat="1">
      <c r="E77195" s="120"/>
      <c r="M77195" s="120"/>
      <c r="N77195" s="120"/>
      <c r="U77195" s="121"/>
      <c r="V77195" s="122"/>
      <c r="W77195" s="123"/>
      <c r="AC77195" s="123"/>
    </row>
    <row r="77196" spans="5:29" s="2" customFormat="1">
      <c r="E77196" s="120"/>
      <c r="M77196" s="120"/>
      <c r="N77196" s="120"/>
      <c r="U77196" s="121"/>
      <c r="V77196" s="122"/>
      <c r="W77196" s="123"/>
      <c r="AC77196" s="123"/>
    </row>
    <row r="77197" spans="5:29" s="2" customFormat="1">
      <c r="E77197" s="120"/>
      <c r="M77197" s="120"/>
      <c r="N77197" s="120"/>
      <c r="U77197" s="121"/>
      <c r="V77197" s="122"/>
      <c r="W77197" s="123"/>
      <c r="AC77197" s="123"/>
    </row>
    <row r="77198" spans="5:29" s="2" customFormat="1">
      <c r="E77198" s="120"/>
      <c r="M77198" s="120"/>
      <c r="N77198" s="120"/>
      <c r="U77198" s="121"/>
      <c r="V77198" s="122"/>
      <c r="W77198" s="123"/>
      <c r="AC77198" s="123"/>
    </row>
    <row r="77199" spans="5:29" s="2" customFormat="1">
      <c r="E77199" s="120"/>
      <c r="M77199" s="120"/>
      <c r="N77199" s="120"/>
      <c r="U77199" s="121"/>
      <c r="V77199" s="122"/>
      <c r="W77199" s="123"/>
      <c r="AC77199" s="123"/>
    </row>
    <row r="77200" spans="5:29" s="2" customFormat="1">
      <c r="E77200" s="120"/>
      <c r="M77200" s="120"/>
      <c r="N77200" s="120"/>
      <c r="U77200" s="121"/>
      <c r="V77200" s="122"/>
      <c r="W77200" s="123"/>
      <c r="AC77200" s="123"/>
    </row>
    <row r="77201" spans="5:29" s="2" customFormat="1">
      <c r="E77201" s="120"/>
      <c r="M77201" s="120"/>
      <c r="N77201" s="120"/>
      <c r="U77201" s="121"/>
      <c r="V77201" s="122"/>
      <c r="W77201" s="123"/>
      <c r="AC77201" s="123"/>
    </row>
    <row r="77202" spans="5:29" s="2" customFormat="1">
      <c r="E77202" s="120"/>
      <c r="M77202" s="120"/>
      <c r="N77202" s="120"/>
      <c r="U77202" s="121"/>
      <c r="V77202" s="122"/>
      <c r="W77202" s="123"/>
      <c r="AC77202" s="123"/>
    </row>
    <row r="77203" spans="5:29" s="2" customFormat="1">
      <c r="E77203" s="120"/>
      <c r="M77203" s="120"/>
      <c r="N77203" s="120"/>
      <c r="U77203" s="121"/>
      <c r="V77203" s="122"/>
      <c r="W77203" s="123"/>
      <c r="AC77203" s="123"/>
    </row>
    <row r="77204" spans="5:29" s="2" customFormat="1">
      <c r="E77204" s="120"/>
      <c r="M77204" s="120"/>
      <c r="N77204" s="120"/>
      <c r="U77204" s="121"/>
      <c r="V77204" s="122"/>
      <c r="W77204" s="123"/>
      <c r="AC77204" s="123"/>
    </row>
    <row r="77205" spans="5:29" s="2" customFormat="1">
      <c r="E77205" s="120"/>
      <c r="M77205" s="120"/>
      <c r="N77205" s="120"/>
      <c r="U77205" s="121"/>
      <c r="V77205" s="122"/>
      <c r="W77205" s="123"/>
      <c r="AC77205" s="123"/>
    </row>
    <row r="77206" spans="5:29" s="2" customFormat="1">
      <c r="E77206" s="120"/>
      <c r="M77206" s="120"/>
      <c r="N77206" s="120"/>
      <c r="U77206" s="121"/>
      <c r="V77206" s="122"/>
      <c r="W77206" s="123"/>
      <c r="AC77206" s="123"/>
    </row>
    <row r="77207" spans="5:29" s="2" customFormat="1">
      <c r="E77207" s="120"/>
      <c r="M77207" s="120"/>
      <c r="N77207" s="120"/>
      <c r="U77207" s="121"/>
      <c r="V77207" s="122"/>
      <c r="W77207" s="123"/>
      <c r="AC77207" s="123"/>
    </row>
    <row r="77208" spans="5:29" s="2" customFormat="1">
      <c r="E77208" s="120"/>
      <c r="M77208" s="120"/>
      <c r="N77208" s="120"/>
      <c r="U77208" s="121"/>
      <c r="V77208" s="122"/>
      <c r="W77208" s="123"/>
      <c r="AC77208" s="123"/>
    </row>
    <row r="77209" spans="5:29" s="2" customFormat="1">
      <c r="E77209" s="120"/>
      <c r="M77209" s="120"/>
      <c r="N77209" s="120"/>
      <c r="U77209" s="121"/>
      <c r="V77209" s="122"/>
      <c r="W77209" s="123"/>
      <c r="AC77209" s="123"/>
    </row>
    <row r="77210" spans="5:29" s="2" customFormat="1">
      <c r="E77210" s="120"/>
      <c r="M77210" s="120"/>
      <c r="N77210" s="120"/>
      <c r="U77210" s="121"/>
      <c r="V77210" s="122"/>
      <c r="W77210" s="123"/>
      <c r="AC77210" s="123"/>
    </row>
    <row r="77211" spans="5:29" s="2" customFormat="1">
      <c r="E77211" s="120"/>
      <c r="M77211" s="120"/>
      <c r="N77211" s="120"/>
      <c r="U77211" s="121"/>
      <c r="V77211" s="122"/>
      <c r="W77211" s="123"/>
      <c r="AC77211" s="123"/>
    </row>
    <row r="77212" spans="5:29" s="2" customFormat="1">
      <c r="E77212" s="120"/>
      <c r="M77212" s="120"/>
      <c r="N77212" s="120"/>
      <c r="U77212" s="121"/>
      <c r="V77212" s="122"/>
      <c r="W77212" s="123"/>
      <c r="AC77212" s="123"/>
    </row>
    <row r="77213" spans="5:29" s="2" customFormat="1">
      <c r="E77213" s="120"/>
      <c r="M77213" s="120"/>
      <c r="N77213" s="120"/>
      <c r="U77213" s="121"/>
      <c r="V77213" s="122"/>
      <c r="W77213" s="123"/>
      <c r="AC77213" s="123"/>
    </row>
    <row r="77214" spans="5:29" s="2" customFormat="1">
      <c r="E77214" s="120"/>
      <c r="M77214" s="120"/>
      <c r="N77214" s="120"/>
      <c r="U77214" s="121"/>
      <c r="V77214" s="122"/>
      <c r="W77214" s="123"/>
      <c r="AC77214" s="123"/>
    </row>
    <row r="77215" spans="5:29" s="2" customFormat="1">
      <c r="E77215" s="120"/>
      <c r="M77215" s="120"/>
      <c r="N77215" s="120"/>
      <c r="U77215" s="121"/>
      <c r="V77215" s="122"/>
      <c r="W77215" s="123"/>
      <c r="AC77215" s="123"/>
    </row>
    <row r="77216" spans="5:29" s="2" customFormat="1">
      <c r="E77216" s="120"/>
      <c r="M77216" s="120"/>
      <c r="N77216" s="120"/>
      <c r="U77216" s="121"/>
      <c r="V77216" s="122"/>
      <c r="W77216" s="123"/>
      <c r="AC77216" s="123"/>
    </row>
    <row r="77217" spans="5:29" s="2" customFormat="1">
      <c r="E77217" s="120"/>
      <c r="M77217" s="120"/>
      <c r="N77217" s="120"/>
      <c r="U77217" s="121"/>
      <c r="V77217" s="122"/>
      <c r="W77217" s="123"/>
      <c r="AC77217" s="123"/>
    </row>
    <row r="77218" spans="5:29" s="2" customFormat="1">
      <c r="E77218" s="120"/>
      <c r="M77218" s="120"/>
      <c r="N77218" s="120"/>
      <c r="U77218" s="121"/>
      <c r="V77218" s="122"/>
      <c r="W77218" s="123"/>
      <c r="AC77218" s="123"/>
    </row>
    <row r="77219" spans="5:29" s="2" customFormat="1">
      <c r="E77219" s="120"/>
      <c r="M77219" s="120"/>
      <c r="N77219" s="120"/>
      <c r="U77219" s="121"/>
      <c r="V77219" s="122"/>
      <c r="W77219" s="123"/>
      <c r="AC77219" s="123"/>
    </row>
    <row r="77220" spans="5:29" s="2" customFormat="1">
      <c r="E77220" s="120"/>
      <c r="M77220" s="120"/>
      <c r="N77220" s="120"/>
      <c r="U77220" s="121"/>
      <c r="V77220" s="122"/>
      <c r="W77220" s="123"/>
      <c r="AC77220" s="123"/>
    </row>
    <row r="77221" spans="5:29" s="2" customFormat="1">
      <c r="E77221" s="120"/>
      <c r="M77221" s="120"/>
      <c r="N77221" s="120"/>
      <c r="U77221" s="121"/>
      <c r="V77221" s="122"/>
      <c r="W77221" s="123"/>
      <c r="AC77221" s="123"/>
    </row>
    <row r="77222" spans="5:29" s="2" customFormat="1">
      <c r="E77222" s="120"/>
      <c r="M77222" s="120"/>
      <c r="N77222" s="120"/>
      <c r="U77222" s="121"/>
      <c r="V77222" s="122"/>
      <c r="W77222" s="123"/>
      <c r="AC77222" s="123"/>
    </row>
    <row r="77223" spans="5:29" s="2" customFormat="1">
      <c r="E77223" s="120"/>
      <c r="M77223" s="120"/>
      <c r="N77223" s="120"/>
      <c r="U77223" s="121"/>
      <c r="V77223" s="122"/>
      <c r="W77223" s="123"/>
      <c r="AC77223" s="123"/>
    </row>
    <row r="77224" spans="5:29" s="2" customFormat="1">
      <c r="E77224" s="120"/>
      <c r="M77224" s="120"/>
      <c r="N77224" s="120"/>
      <c r="U77224" s="121"/>
      <c r="V77224" s="122"/>
      <c r="W77224" s="123"/>
      <c r="AC77224" s="123"/>
    </row>
    <row r="77225" spans="5:29" s="2" customFormat="1">
      <c r="E77225" s="120"/>
      <c r="M77225" s="120"/>
      <c r="N77225" s="120"/>
      <c r="U77225" s="121"/>
      <c r="V77225" s="122"/>
      <c r="W77225" s="123"/>
      <c r="AC77225" s="123"/>
    </row>
    <row r="77226" spans="5:29" s="2" customFormat="1">
      <c r="E77226" s="120"/>
      <c r="M77226" s="120"/>
      <c r="N77226" s="120"/>
      <c r="U77226" s="121"/>
      <c r="V77226" s="122"/>
      <c r="W77226" s="123"/>
      <c r="AC77226" s="123"/>
    </row>
    <row r="77227" spans="5:29" s="2" customFormat="1">
      <c r="E77227" s="120"/>
      <c r="M77227" s="120"/>
      <c r="N77227" s="120"/>
      <c r="U77227" s="121"/>
      <c r="V77227" s="122"/>
      <c r="W77227" s="123"/>
      <c r="AC77227" s="123"/>
    </row>
    <row r="77228" spans="5:29" s="2" customFormat="1">
      <c r="E77228" s="120"/>
      <c r="M77228" s="120"/>
      <c r="N77228" s="120"/>
      <c r="U77228" s="121"/>
      <c r="V77228" s="122"/>
      <c r="W77228" s="123"/>
      <c r="AC77228" s="123"/>
    </row>
    <row r="77229" spans="5:29" s="2" customFormat="1">
      <c r="E77229" s="120"/>
      <c r="M77229" s="120"/>
      <c r="N77229" s="120"/>
      <c r="U77229" s="121"/>
      <c r="V77229" s="122"/>
      <c r="W77229" s="123"/>
      <c r="AC77229" s="123"/>
    </row>
    <row r="77230" spans="5:29" s="2" customFormat="1">
      <c r="E77230" s="120"/>
      <c r="M77230" s="120"/>
      <c r="N77230" s="120"/>
      <c r="U77230" s="121"/>
      <c r="V77230" s="122"/>
      <c r="W77230" s="123"/>
      <c r="AC77230" s="123"/>
    </row>
    <row r="77231" spans="5:29" s="2" customFormat="1">
      <c r="E77231" s="120"/>
      <c r="M77231" s="120"/>
      <c r="N77231" s="120"/>
      <c r="U77231" s="121"/>
      <c r="V77231" s="122"/>
      <c r="W77231" s="123"/>
      <c r="AC77231" s="123"/>
    </row>
    <row r="77232" spans="5:29" s="2" customFormat="1">
      <c r="E77232" s="120"/>
      <c r="M77232" s="120"/>
      <c r="N77232" s="120"/>
      <c r="U77232" s="121"/>
      <c r="V77232" s="122"/>
      <c r="W77232" s="123"/>
      <c r="AC77232" s="123"/>
    </row>
    <row r="77233" spans="5:29" s="2" customFormat="1">
      <c r="E77233" s="120"/>
      <c r="M77233" s="120"/>
      <c r="N77233" s="120"/>
      <c r="U77233" s="121"/>
      <c r="V77233" s="122"/>
      <c r="W77233" s="123"/>
      <c r="AC77233" s="123"/>
    </row>
    <row r="77234" spans="5:29" s="2" customFormat="1">
      <c r="E77234" s="120"/>
      <c r="M77234" s="120"/>
      <c r="N77234" s="120"/>
      <c r="U77234" s="121"/>
      <c r="V77234" s="122"/>
      <c r="W77234" s="123"/>
      <c r="AC77234" s="123"/>
    </row>
    <row r="77235" spans="5:29" s="2" customFormat="1">
      <c r="E77235" s="120"/>
      <c r="M77235" s="120"/>
      <c r="N77235" s="120"/>
      <c r="U77235" s="121"/>
      <c r="V77235" s="122"/>
      <c r="W77235" s="123"/>
      <c r="AC77235" s="123"/>
    </row>
    <row r="77236" spans="5:29" s="2" customFormat="1">
      <c r="E77236" s="120"/>
      <c r="M77236" s="120"/>
      <c r="N77236" s="120"/>
      <c r="U77236" s="121"/>
      <c r="V77236" s="122"/>
      <c r="W77236" s="123"/>
      <c r="AC77236" s="123"/>
    </row>
    <row r="77237" spans="5:29" s="2" customFormat="1">
      <c r="E77237" s="120"/>
      <c r="M77237" s="120"/>
      <c r="N77237" s="120"/>
      <c r="U77237" s="121"/>
      <c r="V77237" s="122"/>
      <c r="W77237" s="123"/>
      <c r="AC77237" s="123"/>
    </row>
    <row r="77238" spans="5:29" s="2" customFormat="1">
      <c r="E77238" s="120"/>
      <c r="M77238" s="120"/>
      <c r="N77238" s="120"/>
      <c r="U77238" s="121"/>
      <c r="V77238" s="122"/>
      <c r="W77238" s="123"/>
      <c r="AC77238" s="123"/>
    </row>
    <row r="77239" spans="5:29" s="2" customFormat="1">
      <c r="E77239" s="120"/>
      <c r="M77239" s="120"/>
      <c r="N77239" s="120"/>
      <c r="U77239" s="121"/>
      <c r="V77239" s="122"/>
      <c r="W77239" s="123"/>
      <c r="AC77239" s="123"/>
    </row>
    <row r="77240" spans="5:29" s="2" customFormat="1">
      <c r="E77240" s="120"/>
      <c r="M77240" s="120"/>
      <c r="N77240" s="120"/>
      <c r="U77240" s="121"/>
      <c r="V77240" s="122"/>
      <c r="W77240" s="123"/>
      <c r="AC77240" s="123"/>
    </row>
    <row r="77241" spans="5:29" s="2" customFormat="1">
      <c r="E77241" s="120"/>
      <c r="M77241" s="120"/>
      <c r="N77241" s="120"/>
      <c r="U77241" s="121"/>
      <c r="V77241" s="122"/>
      <c r="W77241" s="123"/>
      <c r="AC77241" s="123"/>
    </row>
    <row r="77242" spans="5:29" s="2" customFormat="1">
      <c r="E77242" s="120"/>
      <c r="M77242" s="120"/>
      <c r="N77242" s="120"/>
      <c r="U77242" s="121"/>
      <c r="V77242" s="122"/>
      <c r="W77242" s="123"/>
      <c r="AC77242" s="123"/>
    </row>
    <row r="77243" spans="5:29" s="2" customFormat="1">
      <c r="E77243" s="120"/>
      <c r="M77243" s="120"/>
      <c r="N77243" s="120"/>
      <c r="U77243" s="121"/>
      <c r="V77243" s="122"/>
      <c r="W77243" s="123"/>
      <c r="AC77243" s="123"/>
    </row>
    <row r="77244" spans="5:29" s="2" customFormat="1">
      <c r="E77244" s="120"/>
      <c r="M77244" s="120"/>
      <c r="N77244" s="120"/>
      <c r="U77244" s="121"/>
      <c r="V77244" s="122"/>
      <c r="W77244" s="123"/>
      <c r="AC77244" s="123"/>
    </row>
    <row r="77245" spans="5:29" s="2" customFormat="1">
      <c r="E77245" s="120"/>
      <c r="M77245" s="120"/>
      <c r="N77245" s="120"/>
      <c r="U77245" s="121"/>
      <c r="V77245" s="122"/>
      <c r="W77245" s="123"/>
      <c r="AC77245" s="123"/>
    </row>
    <row r="77246" spans="5:29" s="2" customFormat="1">
      <c r="E77246" s="120"/>
      <c r="M77246" s="120"/>
      <c r="N77246" s="120"/>
      <c r="U77246" s="121"/>
      <c r="V77246" s="122"/>
      <c r="W77246" s="123"/>
      <c r="AC77246" s="123"/>
    </row>
    <row r="77247" spans="5:29" s="2" customFormat="1">
      <c r="E77247" s="120"/>
      <c r="M77247" s="120"/>
      <c r="N77247" s="120"/>
      <c r="U77247" s="121"/>
      <c r="V77247" s="122"/>
      <c r="W77247" s="123"/>
      <c r="AC77247" s="123"/>
    </row>
    <row r="77248" spans="5:29" s="2" customFormat="1">
      <c r="E77248" s="120"/>
      <c r="M77248" s="120"/>
      <c r="N77248" s="120"/>
      <c r="U77248" s="121"/>
      <c r="V77248" s="122"/>
      <c r="W77248" s="123"/>
      <c r="AC77248" s="123"/>
    </row>
    <row r="77249" spans="5:29" s="2" customFormat="1">
      <c r="E77249" s="120"/>
      <c r="M77249" s="120"/>
      <c r="N77249" s="120"/>
      <c r="U77249" s="121"/>
      <c r="V77249" s="122"/>
      <c r="W77249" s="123"/>
      <c r="AC77249" s="123"/>
    </row>
    <row r="77250" spans="5:29" s="2" customFormat="1">
      <c r="E77250" s="120"/>
      <c r="M77250" s="120"/>
      <c r="N77250" s="120"/>
      <c r="U77250" s="121"/>
      <c r="V77250" s="122"/>
      <c r="W77250" s="123"/>
      <c r="AC77250" s="123"/>
    </row>
    <row r="77251" spans="5:29" s="2" customFormat="1">
      <c r="E77251" s="120"/>
      <c r="M77251" s="120"/>
      <c r="N77251" s="120"/>
      <c r="U77251" s="121"/>
      <c r="V77251" s="122"/>
      <c r="W77251" s="123"/>
      <c r="AC77251" s="123"/>
    </row>
    <row r="77252" spans="5:29" s="2" customFormat="1">
      <c r="E77252" s="120"/>
      <c r="M77252" s="120"/>
      <c r="N77252" s="120"/>
      <c r="U77252" s="121"/>
      <c r="V77252" s="122"/>
      <c r="W77252" s="123"/>
      <c r="AC77252" s="123"/>
    </row>
    <row r="77253" spans="5:29" s="2" customFormat="1">
      <c r="E77253" s="120"/>
      <c r="M77253" s="120"/>
      <c r="N77253" s="120"/>
      <c r="U77253" s="121"/>
      <c r="V77253" s="122"/>
      <c r="W77253" s="123"/>
      <c r="AC77253" s="123"/>
    </row>
    <row r="77254" spans="5:29" s="2" customFormat="1">
      <c r="E77254" s="120"/>
      <c r="M77254" s="120"/>
      <c r="N77254" s="120"/>
      <c r="U77254" s="121"/>
      <c r="V77254" s="122"/>
      <c r="W77254" s="123"/>
      <c r="AC77254" s="123"/>
    </row>
    <row r="77255" spans="5:29" s="2" customFormat="1">
      <c r="E77255" s="120"/>
      <c r="M77255" s="120"/>
      <c r="N77255" s="120"/>
      <c r="U77255" s="121"/>
      <c r="V77255" s="122"/>
      <c r="W77255" s="123"/>
      <c r="AC77255" s="123"/>
    </row>
    <row r="77256" spans="5:29" s="2" customFormat="1">
      <c r="E77256" s="120"/>
      <c r="M77256" s="120"/>
      <c r="N77256" s="120"/>
      <c r="U77256" s="121"/>
      <c r="V77256" s="122"/>
      <c r="W77256" s="123"/>
      <c r="AC77256" s="123"/>
    </row>
    <row r="77257" spans="5:29" s="2" customFormat="1">
      <c r="E77257" s="120"/>
      <c r="M77257" s="120"/>
      <c r="N77257" s="120"/>
      <c r="U77257" s="121"/>
      <c r="V77257" s="122"/>
      <c r="W77257" s="123"/>
      <c r="AC77257" s="123"/>
    </row>
    <row r="77258" spans="5:29" s="2" customFormat="1">
      <c r="E77258" s="120"/>
      <c r="M77258" s="120"/>
      <c r="N77258" s="120"/>
      <c r="U77258" s="121"/>
      <c r="V77258" s="122"/>
      <c r="W77258" s="123"/>
      <c r="AC77258" s="123"/>
    </row>
    <row r="77259" spans="5:29" s="2" customFormat="1">
      <c r="E77259" s="120"/>
      <c r="M77259" s="120"/>
      <c r="N77259" s="120"/>
      <c r="U77259" s="121"/>
      <c r="V77259" s="122"/>
      <c r="W77259" s="123"/>
      <c r="AC77259" s="123"/>
    </row>
    <row r="77260" spans="5:29" s="2" customFormat="1">
      <c r="E77260" s="120"/>
      <c r="M77260" s="120"/>
      <c r="N77260" s="120"/>
      <c r="U77260" s="121"/>
      <c r="V77260" s="122"/>
      <c r="W77260" s="123"/>
      <c r="AC77260" s="123"/>
    </row>
    <row r="77261" spans="5:29" s="2" customFormat="1">
      <c r="E77261" s="120"/>
      <c r="M77261" s="120"/>
      <c r="N77261" s="120"/>
      <c r="U77261" s="121"/>
      <c r="V77261" s="122"/>
      <c r="W77261" s="123"/>
      <c r="AC77261" s="123"/>
    </row>
    <row r="77262" spans="5:29" s="2" customFormat="1">
      <c r="E77262" s="120"/>
      <c r="M77262" s="120"/>
      <c r="N77262" s="120"/>
      <c r="U77262" s="121"/>
      <c r="V77262" s="122"/>
      <c r="W77262" s="123"/>
      <c r="AC77262" s="123"/>
    </row>
    <row r="77263" spans="5:29" s="2" customFormat="1">
      <c r="E77263" s="120"/>
      <c r="M77263" s="120"/>
      <c r="N77263" s="120"/>
      <c r="U77263" s="121"/>
      <c r="V77263" s="122"/>
      <c r="W77263" s="123"/>
      <c r="AC77263" s="123"/>
    </row>
    <row r="77264" spans="5:29" s="2" customFormat="1">
      <c r="E77264" s="120"/>
      <c r="M77264" s="120"/>
      <c r="N77264" s="120"/>
      <c r="U77264" s="121"/>
      <c r="V77264" s="122"/>
      <c r="W77264" s="123"/>
      <c r="AC77264" s="123"/>
    </row>
    <row r="77265" spans="5:29" s="2" customFormat="1">
      <c r="E77265" s="120"/>
      <c r="M77265" s="120"/>
      <c r="N77265" s="120"/>
      <c r="U77265" s="121"/>
      <c r="V77265" s="122"/>
      <c r="W77265" s="123"/>
      <c r="AC77265" s="123"/>
    </row>
    <row r="77266" spans="5:29" s="2" customFormat="1">
      <c r="E77266" s="120"/>
      <c r="M77266" s="120"/>
      <c r="N77266" s="120"/>
      <c r="U77266" s="121"/>
      <c r="V77266" s="122"/>
      <c r="W77266" s="123"/>
      <c r="AC77266" s="123"/>
    </row>
    <row r="77267" spans="5:29" s="2" customFormat="1">
      <c r="E77267" s="120"/>
      <c r="M77267" s="120"/>
      <c r="N77267" s="120"/>
      <c r="U77267" s="121"/>
      <c r="V77267" s="122"/>
      <c r="W77267" s="123"/>
      <c r="AC77267" s="123"/>
    </row>
    <row r="77268" spans="5:29" s="2" customFormat="1">
      <c r="E77268" s="120"/>
      <c r="M77268" s="120"/>
      <c r="N77268" s="120"/>
      <c r="U77268" s="121"/>
      <c r="V77268" s="122"/>
      <c r="W77268" s="123"/>
      <c r="AC77268" s="123"/>
    </row>
    <row r="77269" spans="5:29" s="2" customFormat="1">
      <c r="E77269" s="120"/>
      <c r="M77269" s="120"/>
      <c r="N77269" s="120"/>
      <c r="U77269" s="121"/>
      <c r="V77269" s="122"/>
      <c r="W77269" s="123"/>
      <c r="AC77269" s="123"/>
    </row>
    <row r="77270" spans="5:29" s="2" customFormat="1">
      <c r="E77270" s="120"/>
      <c r="M77270" s="120"/>
      <c r="N77270" s="120"/>
      <c r="U77270" s="121"/>
      <c r="V77270" s="122"/>
      <c r="W77270" s="123"/>
      <c r="AC77270" s="123"/>
    </row>
    <row r="77271" spans="5:29" s="2" customFormat="1">
      <c r="E77271" s="120"/>
      <c r="M77271" s="120"/>
      <c r="N77271" s="120"/>
      <c r="U77271" s="121"/>
      <c r="V77271" s="122"/>
      <c r="W77271" s="123"/>
      <c r="AC77271" s="123"/>
    </row>
    <row r="77272" spans="5:29" s="2" customFormat="1">
      <c r="E77272" s="120"/>
      <c r="M77272" s="120"/>
      <c r="N77272" s="120"/>
      <c r="U77272" s="121"/>
      <c r="V77272" s="122"/>
      <c r="W77272" s="123"/>
      <c r="AC77272" s="123"/>
    </row>
    <row r="77273" spans="5:29" s="2" customFormat="1">
      <c r="E77273" s="120"/>
      <c r="M77273" s="120"/>
      <c r="N77273" s="120"/>
      <c r="U77273" s="121"/>
      <c r="V77273" s="122"/>
      <c r="W77273" s="123"/>
      <c r="AC77273" s="123"/>
    </row>
    <row r="77274" spans="5:29" s="2" customFormat="1">
      <c r="E77274" s="120"/>
      <c r="M77274" s="120"/>
      <c r="N77274" s="120"/>
      <c r="U77274" s="121"/>
      <c r="V77274" s="122"/>
      <c r="W77274" s="123"/>
      <c r="AC77274" s="123"/>
    </row>
    <row r="77275" spans="5:29" s="2" customFormat="1">
      <c r="E77275" s="120"/>
      <c r="M77275" s="120"/>
      <c r="N77275" s="120"/>
      <c r="U77275" s="121"/>
      <c r="V77275" s="122"/>
      <c r="W77275" s="123"/>
      <c r="AC77275" s="123"/>
    </row>
    <row r="77276" spans="5:29" s="2" customFormat="1">
      <c r="E77276" s="120"/>
      <c r="M77276" s="120"/>
      <c r="N77276" s="120"/>
      <c r="U77276" s="121"/>
      <c r="V77276" s="122"/>
      <c r="W77276" s="123"/>
      <c r="AC77276" s="123"/>
    </row>
    <row r="77277" spans="5:29" s="2" customFormat="1">
      <c r="E77277" s="120"/>
      <c r="M77277" s="120"/>
      <c r="N77277" s="120"/>
      <c r="U77277" s="121"/>
      <c r="V77277" s="122"/>
      <c r="W77277" s="123"/>
      <c r="AC77277" s="123"/>
    </row>
    <row r="77278" spans="5:29" s="2" customFormat="1">
      <c r="E77278" s="120"/>
      <c r="M77278" s="120"/>
      <c r="N77278" s="120"/>
      <c r="U77278" s="121"/>
      <c r="V77278" s="122"/>
      <c r="W77278" s="123"/>
      <c r="AC77278" s="123"/>
    </row>
    <row r="77279" spans="5:29" s="2" customFormat="1">
      <c r="E77279" s="120"/>
      <c r="M77279" s="120"/>
      <c r="N77279" s="120"/>
      <c r="U77279" s="121"/>
      <c r="V77279" s="122"/>
      <c r="W77279" s="123"/>
      <c r="AC77279" s="123"/>
    </row>
    <row r="77280" spans="5:29" s="2" customFormat="1">
      <c r="E77280" s="120"/>
      <c r="M77280" s="120"/>
      <c r="N77280" s="120"/>
      <c r="U77280" s="121"/>
      <c r="V77280" s="122"/>
      <c r="W77280" s="123"/>
      <c r="AC77280" s="123"/>
    </row>
    <row r="77281" spans="5:29" s="2" customFormat="1">
      <c r="E77281" s="120"/>
      <c r="M77281" s="120"/>
      <c r="N77281" s="120"/>
      <c r="U77281" s="121"/>
      <c r="V77281" s="122"/>
      <c r="W77281" s="123"/>
      <c r="AC77281" s="123"/>
    </row>
    <row r="77282" spans="5:29" s="2" customFormat="1">
      <c r="E77282" s="120"/>
      <c r="M77282" s="120"/>
      <c r="N77282" s="120"/>
      <c r="U77282" s="121"/>
      <c r="V77282" s="122"/>
      <c r="W77282" s="123"/>
      <c r="AC77282" s="123"/>
    </row>
    <row r="77283" spans="5:29" s="2" customFormat="1">
      <c r="E77283" s="120"/>
      <c r="M77283" s="120"/>
      <c r="N77283" s="120"/>
      <c r="U77283" s="121"/>
      <c r="V77283" s="122"/>
      <c r="W77283" s="123"/>
      <c r="AC77283" s="123"/>
    </row>
    <row r="77284" spans="5:29" s="2" customFormat="1">
      <c r="E77284" s="120"/>
      <c r="M77284" s="120"/>
      <c r="N77284" s="120"/>
      <c r="U77284" s="121"/>
      <c r="V77284" s="122"/>
      <c r="W77284" s="123"/>
      <c r="AC77284" s="123"/>
    </row>
    <row r="77285" spans="5:29" s="2" customFormat="1">
      <c r="E77285" s="120"/>
      <c r="M77285" s="120"/>
      <c r="N77285" s="120"/>
      <c r="U77285" s="121"/>
      <c r="V77285" s="122"/>
      <c r="W77285" s="123"/>
      <c r="AC77285" s="123"/>
    </row>
    <row r="77286" spans="5:29" s="2" customFormat="1">
      <c r="E77286" s="120"/>
      <c r="M77286" s="120"/>
      <c r="N77286" s="120"/>
      <c r="U77286" s="121"/>
      <c r="V77286" s="122"/>
      <c r="W77286" s="123"/>
      <c r="AC77286" s="123"/>
    </row>
    <row r="77287" spans="5:29" s="2" customFormat="1">
      <c r="E77287" s="120"/>
      <c r="M77287" s="120"/>
      <c r="N77287" s="120"/>
      <c r="U77287" s="121"/>
      <c r="V77287" s="122"/>
      <c r="W77287" s="123"/>
      <c r="AC77287" s="123"/>
    </row>
    <row r="77288" spans="5:29" s="2" customFormat="1">
      <c r="E77288" s="120"/>
      <c r="M77288" s="120"/>
      <c r="N77288" s="120"/>
      <c r="U77288" s="121"/>
      <c r="V77288" s="122"/>
      <c r="W77288" s="123"/>
      <c r="AC77288" s="123"/>
    </row>
    <row r="77289" spans="5:29" s="2" customFormat="1">
      <c r="E77289" s="120"/>
      <c r="M77289" s="120"/>
      <c r="N77289" s="120"/>
      <c r="U77289" s="121"/>
      <c r="V77289" s="122"/>
      <c r="W77289" s="123"/>
      <c r="AC77289" s="123"/>
    </row>
    <row r="77290" spans="5:29" s="2" customFormat="1">
      <c r="E77290" s="120"/>
      <c r="M77290" s="120"/>
      <c r="N77290" s="120"/>
      <c r="U77290" s="121"/>
      <c r="V77290" s="122"/>
      <c r="W77290" s="123"/>
      <c r="AC77290" s="123"/>
    </row>
    <row r="77291" spans="5:29" s="2" customFormat="1">
      <c r="E77291" s="120"/>
      <c r="M77291" s="120"/>
      <c r="N77291" s="120"/>
      <c r="U77291" s="121"/>
      <c r="V77291" s="122"/>
      <c r="W77291" s="123"/>
      <c r="AC77291" s="123"/>
    </row>
    <row r="77292" spans="5:29" s="2" customFormat="1">
      <c r="E77292" s="120"/>
      <c r="M77292" s="120"/>
      <c r="N77292" s="120"/>
      <c r="U77292" s="121"/>
      <c r="V77292" s="122"/>
      <c r="W77292" s="123"/>
      <c r="AC77292" s="123"/>
    </row>
    <row r="77293" spans="5:29" s="2" customFormat="1">
      <c r="E77293" s="120"/>
      <c r="M77293" s="120"/>
      <c r="N77293" s="120"/>
      <c r="U77293" s="121"/>
      <c r="V77293" s="122"/>
      <c r="W77293" s="123"/>
      <c r="AC77293" s="123"/>
    </row>
    <row r="77294" spans="5:29" s="2" customFormat="1">
      <c r="E77294" s="120"/>
      <c r="M77294" s="120"/>
      <c r="N77294" s="120"/>
      <c r="U77294" s="121"/>
      <c r="V77294" s="122"/>
      <c r="W77294" s="123"/>
      <c r="AC77294" s="123"/>
    </row>
    <row r="77295" spans="5:29" s="2" customFormat="1">
      <c r="E77295" s="120"/>
      <c r="M77295" s="120"/>
      <c r="N77295" s="120"/>
      <c r="U77295" s="121"/>
      <c r="V77295" s="122"/>
      <c r="W77295" s="123"/>
      <c r="AC77295" s="123"/>
    </row>
    <row r="77296" spans="5:29" s="2" customFormat="1">
      <c r="E77296" s="120"/>
      <c r="M77296" s="120"/>
      <c r="N77296" s="120"/>
      <c r="U77296" s="121"/>
      <c r="V77296" s="122"/>
      <c r="W77296" s="123"/>
      <c r="AC77296" s="123"/>
    </row>
    <row r="77297" spans="5:29" s="2" customFormat="1">
      <c r="E77297" s="120"/>
      <c r="M77297" s="120"/>
      <c r="N77297" s="120"/>
      <c r="U77297" s="121"/>
      <c r="V77297" s="122"/>
      <c r="W77297" s="123"/>
      <c r="AC77297" s="123"/>
    </row>
    <row r="77298" spans="5:29" s="2" customFormat="1">
      <c r="E77298" s="120"/>
      <c r="M77298" s="120"/>
      <c r="N77298" s="120"/>
      <c r="U77298" s="121"/>
      <c r="V77298" s="122"/>
      <c r="W77298" s="123"/>
      <c r="AC77298" s="123"/>
    </row>
    <row r="77299" spans="5:29" s="2" customFormat="1">
      <c r="E77299" s="120"/>
      <c r="M77299" s="120"/>
      <c r="N77299" s="120"/>
      <c r="U77299" s="121"/>
      <c r="V77299" s="122"/>
      <c r="W77299" s="123"/>
      <c r="AC77299" s="123"/>
    </row>
    <row r="77300" spans="5:29" s="2" customFormat="1">
      <c r="E77300" s="120"/>
      <c r="M77300" s="120"/>
      <c r="N77300" s="120"/>
      <c r="U77300" s="121"/>
      <c r="V77300" s="122"/>
      <c r="W77300" s="123"/>
      <c r="AC77300" s="123"/>
    </row>
    <row r="77301" spans="5:29" s="2" customFormat="1">
      <c r="E77301" s="120"/>
      <c r="M77301" s="120"/>
      <c r="N77301" s="120"/>
      <c r="U77301" s="121"/>
      <c r="V77301" s="122"/>
      <c r="W77301" s="123"/>
      <c r="AC77301" s="123"/>
    </row>
    <row r="77302" spans="5:29" s="2" customFormat="1">
      <c r="E77302" s="120"/>
      <c r="M77302" s="120"/>
      <c r="N77302" s="120"/>
      <c r="U77302" s="121"/>
      <c r="V77302" s="122"/>
      <c r="W77302" s="123"/>
      <c r="AC77302" s="123"/>
    </row>
    <row r="77303" spans="5:29" s="2" customFormat="1">
      <c r="E77303" s="120"/>
      <c r="M77303" s="120"/>
      <c r="N77303" s="120"/>
      <c r="U77303" s="121"/>
      <c r="V77303" s="122"/>
      <c r="W77303" s="123"/>
      <c r="AC77303" s="123"/>
    </row>
    <row r="77304" spans="5:29" s="2" customFormat="1">
      <c r="E77304" s="120"/>
      <c r="M77304" s="120"/>
      <c r="N77304" s="120"/>
      <c r="U77304" s="121"/>
      <c r="V77304" s="122"/>
      <c r="W77304" s="123"/>
      <c r="AC77304" s="123"/>
    </row>
    <row r="77305" spans="5:29" s="2" customFormat="1">
      <c r="E77305" s="120"/>
      <c r="M77305" s="120"/>
      <c r="N77305" s="120"/>
      <c r="U77305" s="121"/>
      <c r="V77305" s="122"/>
      <c r="W77305" s="123"/>
      <c r="AC77305" s="123"/>
    </row>
    <row r="77306" spans="5:29" s="2" customFormat="1">
      <c r="E77306" s="120"/>
      <c r="M77306" s="120"/>
      <c r="N77306" s="120"/>
      <c r="U77306" s="121"/>
      <c r="V77306" s="122"/>
      <c r="W77306" s="123"/>
      <c r="AC77306" s="123"/>
    </row>
    <row r="77307" spans="5:29" s="2" customFormat="1">
      <c r="E77307" s="120"/>
      <c r="M77307" s="120"/>
      <c r="N77307" s="120"/>
      <c r="U77307" s="121"/>
      <c r="V77307" s="122"/>
      <c r="W77307" s="123"/>
      <c r="AC77307" s="123"/>
    </row>
    <row r="77308" spans="5:29" s="2" customFormat="1">
      <c r="E77308" s="120"/>
      <c r="M77308" s="120"/>
      <c r="N77308" s="120"/>
      <c r="U77308" s="121"/>
      <c r="V77308" s="122"/>
      <c r="W77308" s="123"/>
      <c r="AC77308" s="123"/>
    </row>
    <row r="77309" spans="5:29" s="2" customFormat="1">
      <c r="E77309" s="120"/>
      <c r="M77309" s="120"/>
      <c r="N77309" s="120"/>
      <c r="U77309" s="121"/>
      <c r="V77309" s="122"/>
      <c r="W77309" s="123"/>
      <c r="AC77309" s="123"/>
    </row>
    <row r="77310" spans="5:29" s="2" customFormat="1">
      <c r="E77310" s="120"/>
      <c r="M77310" s="120"/>
      <c r="N77310" s="120"/>
      <c r="U77310" s="121"/>
      <c r="V77310" s="122"/>
      <c r="W77310" s="123"/>
      <c r="AC77310" s="123"/>
    </row>
    <row r="77311" spans="5:29" s="2" customFormat="1">
      <c r="E77311" s="120"/>
      <c r="M77311" s="120"/>
      <c r="N77311" s="120"/>
      <c r="U77311" s="121"/>
      <c r="V77311" s="122"/>
      <c r="W77311" s="123"/>
      <c r="AC77311" s="123"/>
    </row>
    <row r="77312" spans="5:29" s="2" customFormat="1">
      <c r="E77312" s="120"/>
      <c r="M77312" s="120"/>
      <c r="N77312" s="120"/>
      <c r="U77312" s="121"/>
      <c r="V77312" s="122"/>
      <c r="W77312" s="123"/>
      <c r="AC77312" s="123"/>
    </row>
    <row r="77313" spans="5:29" s="2" customFormat="1">
      <c r="E77313" s="120"/>
      <c r="M77313" s="120"/>
      <c r="N77313" s="120"/>
      <c r="U77313" s="121"/>
      <c r="V77313" s="122"/>
      <c r="W77313" s="123"/>
      <c r="AC77313" s="123"/>
    </row>
    <row r="77314" spans="5:29" s="2" customFormat="1">
      <c r="E77314" s="120"/>
      <c r="M77314" s="120"/>
      <c r="N77314" s="120"/>
      <c r="U77314" s="121"/>
      <c r="V77314" s="122"/>
      <c r="W77314" s="123"/>
      <c r="AC77314" s="123"/>
    </row>
    <row r="77315" spans="5:29" s="2" customFormat="1">
      <c r="E77315" s="120"/>
      <c r="M77315" s="120"/>
      <c r="N77315" s="120"/>
      <c r="U77315" s="121"/>
      <c r="V77315" s="122"/>
      <c r="W77315" s="123"/>
      <c r="AC77315" s="123"/>
    </row>
    <row r="77316" spans="5:29" s="2" customFormat="1">
      <c r="E77316" s="120"/>
      <c r="M77316" s="120"/>
      <c r="N77316" s="120"/>
      <c r="U77316" s="121"/>
      <c r="V77316" s="122"/>
      <c r="W77316" s="123"/>
      <c r="AC77316" s="123"/>
    </row>
    <row r="77317" spans="5:29" s="2" customFormat="1">
      <c r="E77317" s="120"/>
      <c r="M77317" s="120"/>
      <c r="N77317" s="120"/>
      <c r="U77317" s="121"/>
      <c r="V77317" s="122"/>
      <c r="W77317" s="123"/>
      <c r="AC77317" s="123"/>
    </row>
    <row r="77318" spans="5:29" s="2" customFormat="1">
      <c r="E77318" s="120"/>
      <c r="M77318" s="120"/>
      <c r="N77318" s="120"/>
      <c r="U77318" s="121"/>
      <c r="V77318" s="122"/>
      <c r="W77318" s="123"/>
      <c r="AC77318" s="123"/>
    </row>
    <row r="77319" spans="5:29" s="2" customFormat="1">
      <c r="E77319" s="120"/>
      <c r="M77319" s="120"/>
      <c r="N77319" s="120"/>
      <c r="U77319" s="121"/>
      <c r="V77319" s="122"/>
      <c r="W77319" s="123"/>
      <c r="AC77319" s="123"/>
    </row>
    <row r="77320" spans="5:29" s="2" customFormat="1">
      <c r="E77320" s="120"/>
      <c r="M77320" s="120"/>
      <c r="N77320" s="120"/>
      <c r="U77320" s="121"/>
      <c r="V77320" s="122"/>
      <c r="W77320" s="123"/>
      <c r="AC77320" s="123"/>
    </row>
    <row r="77321" spans="5:29" s="2" customFormat="1">
      <c r="E77321" s="120"/>
      <c r="M77321" s="120"/>
      <c r="N77321" s="120"/>
      <c r="U77321" s="121"/>
      <c r="V77321" s="122"/>
      <c r="W77321" s="123"/>
      <c r="AC77321" s="123"/>
    </row>
    <row r="77322" spans="5:29" s="2" customFormat="1">
      <c r="E77322" s="120"/>
      <c r="M77322" s="120"/>
      <c r="N77322" s="120"/>
      <c r="U77322" s="121"/>
      <c r="V77322" s="122"/>
      <c r="W77322" s="123"/>
      <c r="AC77322" s="123"/>
    </row>
    <row r="77323" spans="5:29" s="2" customFormat="1">
      <c r="E77323" s="120"/>
      <c r="M77323" s="120"/>
      <c r="N77323" s="120"/>
      <c r="U77323" s="121"/>
      <c r="V77323" s="122"/>
      <c r="W77323" s="123"/>
      <c r="AC77323" s="123"/>
    </row>
    <row r="77324" spans="5:29" s="2" customFormat="1">
      <c r="E77324" s="120"/>
      <c r="M77324" s="120"/>
      <c r="N77324" s="120"/>
      <c r="U77324" s="121"/>
      <c r="V77324" s="122"/>
      <c r="W77324" s="123"/>
      <c r="AC77324" s="123"/>
    </row>
    <row r="77325" spans="5:29" s="2" customFormat="1">
      <c r="E77325" s="120"/>
      <c r="M77325" s="120"/>
      <c r="N77325" s="120"/>
      <c r="U77325" s="121"/>
      <c r="V77325" s="122"/>
      <c r="W77325" s="123"/>
      <c r="AC77325" s="123"/>
    </row>
    <row r="77326" spans="5:29" s="2" customFormat="1">
      <c r="E77326" s="120"/>
      <c r="M77326" s="120"/>
      <c r="N77326" s="120"/>
      <c r="U77326" s="121"/>
      <c r="V77326" s="122"/>
      <c r="W77326" s="123"/>
      <c r="AC77326" s="123"/>
    </row>
    <row r="77327" spans="5:29" s="2" customFormat="1">
      <c r="E77327" s="120"/>
      <c r="M77327" s="120"/>
      <c r="N77327" s="120"/>
      <c r="U77327" s="121"/>
      <c r="V77327" s="122"/>
      <c r="W77327" s="123"/>
      <c r="AC77327" s="123"/>
    </row>
    <row r="77328" spans="5:29" s="2" customFormat="1">
      <c r="E77328" s="120"/>
      <c r="M77328" s="120"/>
      <c r="N77328" s="120"/>
      <c r="U77328" s="121"/>
      <c r="V77328" s="122"/>
      <c r="W77328" s="123"/>
      <c r="AC77328" s="123"/>
    </row>
    <row r="77329" spans="5:29" s="2" customFormat="1">
      <c r="E77329" s="120"/>
      <c r="M77329" s="120"/>
      <c r="N77329" s="120"/>
      <c r="U77329" s="121"/>
      <c r="V77329" s="122"/>
      <c r="W77329" s="123"/>
      <c r="AC77329" s="123"/>
    </row>
    <row r="77330" spans="5:29" s="2" customFormat="1">
      <c r="E77330" s="120"/>
      <c r="M77330" s="120"/>
      <c r="N77330" s="120"/>
      <c r="U77330" s="121"/>
      <c r="V77330" s="122"/>
      <c r="W77330" s="123"/>
      <c r="AC77330" s="123"/>
    </row>
    <row r="77331" spans="5:29" s="2" customFormat="1">
      <c r="E77331" s="120"/>
      <c r="M77331" s="120"/>
      <c r="N77331" s="120"/>
      <c r="U77331" s="121"/>
      <c r="V77331" s="122"/>
      <c r="W77331" s="123"/>
      <c r="AC77331" s="123"/>
    </row>
    <row r="77332" spans="5:29" s="2" customFormat="1">
      <c r="E77332" s="120"/>
      <c r="M77332" s="120"/>
      <c r="N77332" s="120"/>
      <c r="U77332" s="121"/>
      <c r="V77332" s="122"/>
      <c r="W77332" s="123"/>
      <c r="AC77332" s="123"/>
    </row>
    <row r="77333" spans="5:29" s="2" customFormat="1">
      <c r="E77333" s="120"/>
      <c r="M77333" s="120"/>
      <c r="N77333" s="120"/>
      <c r="U77333" s="121"/>
      <c r="V77333" s="122"/>
      <c r="W77333" s="123"/>
      <c r="AC77333" s="123"/>
    </row>
    <row r="77334" spans="5:29" s="2" customFormat="1">
      <c r="E77334" s="120"/>
      <c r="M77334" s="120"/>
      <c r="N77334" s="120"/>
      <c r="U77334" s="121"/>
      <c r="V77334" s="122"/>
      <c r="W77334" s="123"/>
      <c r="AC77334" s="123"/>
    </row>
    <row r="77335" spans="5:29" s="2" customFormat="1">
      <c r="E77335" s="120"/>
      <c r="M77335" s="120"/>
      <c r="N77335" s="120"/>
      <c r="U77335" s="121"/>
      <c r="V77335" s="122"/>
      <c r="W77335" s="123"/>
      <c r="AC77335" s="123"/>
    </row>
    <row r="77336" spans="5:29" s="2" customFormat="1">
      <c r="E77336" s="120"/>
      <c r="M77336" s="120"/>
      <c r="N77336" s="120"/>
      <c r="U77336" s="121"/>
      <c r="V77336" s="122"/>
      <c r="W77336" s="123"/>
      <c r="AC77336" s="123"/>
    </row>
    <row r="77337" spans="5:29" s="2" customFormat="1">
      <c r="E77337" s="120"/>
      <c r="M77337" s="120"/>
      <c r="N77337" s="120"/>
      <c r="U77337" s="121"/>
      <c r="V77337" s="122"/>
      <c r="W77337" s="123"/>
      <c r="AC77337" s="123"/>
    </row>
    <row r="77338" spans="5:29" s="2" customFormat="1">
      <c r="E77338" s="120"/>
      <c r="M77338" s="120"/>
      <c r="N77338" s="120"/>
      <c r="U77338" s="121"/>
      <c r="V77338" s="122"/>
      <c r="W77338" s="123"/>
      <c r="AC77338" s="123"/>
    </row>
    <row r="77339" spans="5:29" s="2" customFormat="1">
      <c r="E77339" s="120"/>
      <c r="M77339" s="120"/>
      <c r="N77339" s="120"/>
      <c r="U77339" s="121"/>
      <c r="V77339" s="122"/>
      <c r="W77339" s="123"/>
      <c r="AC77339" s="123"/>
    </row>
    <row r="77340" spans="5:29" s="2" customFormat="1">
      <c r="E77340" s="120"/>
      <c r="M77340" s="120"/>
      <c r="N77340" s="120"/>
      <c r="U77340" s="121"/>
      <c r="V77340" s="122"/>
      <c r="W77340" s="123"/>
      <c r="AC77340" s="123"/>
    </row>
    <row r="77341" spans="5:29" s="2" customFormat="1">
      <c r="E77341" s="120"/>
      <c r="M77341" s="120"/>
      <c r="N77341" s="120"/>
      <c r="U77341" s="121"/>
      <c r="V77341" s="122"/>
      <c r="W77341" s="123"/>
      <c r="AC77341" s="123"/>
    </row>
    <row r="77342" spans="5:29" s="2" customFormat="1">
      <c r="E77342" s="120"/>
      <c r="M77342" s="120"/>
      <c r="N77342" s="120"/>
      <c r="U77342" s="121"/>
      <c r="V77342" s="122"/>
      <c r="W77342" s="123"/>
      <c r="AC77342" s="123"/>
    </row>
    <row r="77343" spans="5:29" s="2" customFormat="1">
      <c r="E77343" s="120"/>
      <c r="M77343" s="120"/>
      <c r="N77343" s="120"/>
      <c r="U77343" s="121"/>
      <c r="V77343" s="122"/>
      <c r="W77343" s="123"/>
      <c r="AC77343" s="123"/>
    </row>
    <row r="77344" spans="5:29" s="2" customFormat="1">
      <c r="E77344" s="120"/>
      <c r="M77344" s="120"/>
      <c r="N77344" s="120"/>
      <c r="U77344" s="121"/>
      <c r="V77344" s="122"/>
      <c r="W77344" s="123"/>
      <c r="AC77344" s="123"/>
    </row>
    <row r="77345" spans="5:29" s="2" customFormat="1">
      <c r="E77345" s="120"/>
      <c r="M77345" s="120"/>
      <c r="N77345" s="120"/>
      <c r="U77345" s="121"/>
      <c r="V77345" s="122"/>
      <c r="W77345" s="123"/>
      <c r="AC77345" s="123"/>
    </row>
    <row r="77346" spans="5:29" s="2" customFormat="1">
      <c r="E77346" s="120"/>
      <c r="M77346" s="120"/>
      <c r="N77346" s="120"/>
      <c r="U77346" s="121"/>
      <c r="V77346" s="122"/>
      <c r="W77346" s="123"/>
      <c r="AC77346" s="123"/>
    </row>
    <row r="77347" spans="5:29" s="2" customFormat="1">
      <c r="E77347" s="120"/>
      <c r="M77347" s="120"/>
      <c r="N77347" s="120"/>
      <c r="U77347" s="121"/>
      <c r="V77347" s="122"/>
      <c r="W77347" s="123"/>
      <c r="AC77347" s="123"/>
    </row>
    <row r="77348" spans="5:29" s="2" customFormat="1">
      <c r="E77348" s="120"/>
      <c r="M77348" s="120"/>
      <c r="N77348" s="120"/>
      <c r="U77348" s="121"/>
      <c r="V77348" s="122"/>
      <c r="W77348" s="123"/>
      <c r="AC77348" s="123"/>
    </row>
    <row r="77349" spans="5:29" s="2" customFormat="1">
      <c r="E77349" s="120"/>
      <c r="M77349" s="120"/>
      <c r="N77349" s="120"/>
      <c r="U77349" s="121"/>
      <c r="V77349" s="122"/>
      <c r="W77349" s="123"/>
      <c r="AC77349" s="123"/>
    </row>
    <row r="77350" spans="5:29" s="2" customFormat="1">
      <c r="E77350" s="120"/>
      <c r="M77350" s="120"/>
      <c r="N77350" s="120"/>
      <c r="U77350" s="121"/>
      <c r="V77350" s="122"/>
      <c r="W77350" s="123"/>
      <c r="AC77350" s="123"/>
    </row>
    <row r="77351" spans="5:29" s="2" customFormat="1">
      <c r="E77351" s="120"/>
      <c r="M77351" s="120"/>
      <c r="N77351" s="120"/>
      <c r="U77351" s="121"/>
      <c r="V77351" s="122"/>
      <c r="W77351" s="123"/>
      <c r="AC77351" s="123"/>
    </row>
    <row r="77352" spans="5:29" s="2" customFormat="1">
      <c r="E77352" s="120"/>
      <c r="M77352" s="120"/>
      <c r="N77352" s="120"/>
      <c r="U77352" s="121"/>
      <c r="V77352" s="122"/>
      <c r="W77352" s="123"/>
      <c r="AC77352" s="123"/>
    </row>
    <row r="77353" spans="5:29" s="2" customFormat="1">
      <c r="E77353" s="120"/>
      <c r="M77353" s="120"/>
      <c r="N77353" s="120"/>
      <c r="U77353" s="121"/>
      <c r="V77353" s="122"/>
      <c r="W77353" s="123"/>
      <c r="AC77353" s="123"/>
    </row>
    <row r="77354" spans="5:29" s="2" customFormat="1">
      <c r="E77354" s="120"/>
      <c r="M77354" s="120"/>
      <c r="N77354" s="120"/>
      <c r="U77354" s="121"/>
      <c r="V77354" s="122"/>
      <c r="W77354" s="123"/>
      <c r="AC77354" s="123"/>
    </row>
    <row r="77355" spans="5:29" s="2" customFormat="1">
      <c r="E77355" s="120"/>
      <c r="M77355" s="120"/>
      <c r="N77355" s="120"/>
      <c r="U77355" s="121"/>
      <c r="V77355" s="122"/>
      <c r="W77355" s="123"/>
      <c r="AC77355" s="123"/>
    </row>
    <row r="77356" spans="5:29" s="2" customFormat="1">
      <c r="E77356" s="120"/>
      <c r="M77356" s="120"/>
      <c r="N77356" s="120"/>
      <c r="U77356" s="121"/>
      <c r="V77356" s="122"/>
      <c r="W77356" s="123"/>
      <c r="AC77356" s="123"/>
    </row>
    <row r="77357" spans="5:29" s="2" customFormat="1">
      <c r="E77357" s="120"/>
      <c r="M77357" s="120"/>
      <c r="N77357" s="120"/>
      <c r="U77357" s="121"/>
      <c r="V77357" s="122"/>
      <c r="W77357" s="123"/>
      <c r="AC77357" s="123"/>
    </row>
    <row r="77358" spans="5:29" s="2" customFormat="1">
      <c r="E77358" s="120"/>
      <c r="M77358" s="120"/>
      <c r="N77358" s="120"/>
      <c r="U77358" s="121"/>
      <c r="V77358" s="122"/>
      <c r="W77358" s="123"/>
      <c r="AC77358" s="123"/>
    </row>
    <row r="77359" spans="5:29" s="2" customFormat="1">
      <c r="E77359" s="120"/>
      <c r="M77359" s="120"/>
      <c r="N77359" s="120"/>
      <c r="U77359" s="121"/>
      <c r="V77359" s="122"/>
      <c r="W77359" s="123"/>
      <c r="AC77359" s="123"/>
    </row>
    <row r="77360" spans="5:29" s="2" customFormat="1">
      <c r="E77360" s="120"/>
      <c r="M77360" s="120"/>
      <c r="N77360" s="120"/>
      <c r="U77360" s="121"/>
      <c r="V77360" s="122"/>
      <c r="W77360" s="123"/>
      <c r="AC77360" s="123"/>
    </row>
    <row r="77361" spans="5:29" s="2" customFormat="1">
      <c r="E77361" s="120"/>
      <c r="M77361" s="120"/>
      <c r="N77361" s="120"/>
      <c r="U77361" s="121"/>
      <c r="V77361" s="122"/>
      <c r="W77361" s="123"/>
      <c r="AC77361" s="123"/>
    </row>
    <row r="77362" spans="5:29" s="2" customFormat="1">
      <c r="E77362" s="120"/>
      <c r="M77362" s="120"/>
      <c r="N77362" s="120"/>
      <c r="U77362" s="121"/>
      <c r="V77362" s="122"/>
      <c r="W77362" s="123"/>
      <c r="AC77362" s="123"/>
    </row>
    <row r="77363" spans="5:29" s="2" customFormat="1">
      <c r="E77363" s="120"/>
      <c r="M77363" s="120"/>
      <c r="N77363" s="120"/>
      <c r="U77363" s="121"/>
      <c r="V77363" s="122"/>
      <c r="W77363" s="123"/>
      <c r="AC77363" s="123"/>
    </row>
    <row r="77364" spans="5:29" s="2" customFormat="1">
      <c r="E77364" s="120"/>
      <c r="M77364" s="120"/>
      <c r="N77364" s="120"/>
      <c r="U77364" s="121"/>
      <c r="V77364" s="122"/>
      <c r="W77364" s="123"/>
      <c r="AC77364" s="123"/>
    </row>
    <row r="77365" spans="5:29" s="2" customFormat="1">
      <c r="E77365" s="120"/>
      <c r="M77365" s="120"/>
      <c r="N77365" s="120"/>
      <c r="U77365" s="121"/>
      <c r="V77365" s="122"/>
      <c r="W77365" s="123"/>
      <c r="AC77365" s="123"/>
    </row>
    <row r="77366" spans="5:29" s="2" customFormat="1">
      <c r="E77366" s="120"/>
      <c r="M77366" s="120"/>
      <c r="N77366" s="120"/>
      <c r="U77366" s="121"/>
      <c r="V77366" s="122"/>
      <c r="W77366" s="123"/>
      <c r="AC77366" s="123"/>
    </row>
    <row r="77367" spans="5:29" s="2" customFormat="1">
      <c r="E77367" s="120"/>
      <c r="M77367" s="120"/>
      <c r="N77367" s="120"/>
      <c r="U77367" s="121"/>
      <c r="V77367" s="122"/>
      <c r="W77367" s="123"/>
      <c r="AC77367" s="123"/>
    </row>
    <row r="77368" spans="5:29" s="2" customFormat="1">
      <c r="E77368" s="120"/>
      <c r="M77368" s="120"/>
      <c r="N77368" s="120"/>
      <c r="U77368" s="121"/>
      <c r="V77368" s="122"/>
      <c r="W77368" s="123"/>
      <c r="AC77368" s="123"/>
    </row>
    <row r="77369" spans="5:29" s="2" customFormat="1">
      <c r="E77369" s="120"/>
      <c r="M77369" s="120"/>
      <c r="N77369" s="120"/>
      <c r="U77369" s="121"/>
      <c r="V77369" s="122"/>
      <c r="W77369" s="123"/>
      <c r="AC77369" s="123"/>
    </row>
    <row r="77370" spans="5:29" s="2" customFormat="1">
      <c r="E77370" s="120"/>
      <c r="M77370" s="120"/>
      <c r="N77370" s="120"/>
      <c r="U77370" s="121"/>
      <c r="V77370" s="122"/>
      <c r="W77370" s="123"/>
      <c r="AC77370" s="123"/>
    </row>
    <row r="77371" spans="5:29" s="2" customFormat="1">
      <c r="E77371" s="120"/>
      <c r="M77371" s="120"/>
      <c r="N77371" s="120"/>
      <c r="U77371" s="121"/>
      <c r="V77371" s="122"/>
      <c r="W77371" s="123"/>
      <c r="AC77371" s="123"/>
    </row>
    <row r="77372" spans="5:29" s="2" customFormat="1">
      <c r="E77372" s="120"/>
      <c r="M77372" s="120"/>
      <c r="N77372" s="120"/>
      <c r="U77372" s="121"/>
      <c r="V77372" s="122"/>
      <c r="W77372" s="123"/>
      <c r="AC77372" s="123"/>
    </row>
    <row r="77373" spans="5:29" s="2" customFormat="1">
      <c r="E77373" s="120"/>
      <c r="M77373" s="120"/>
      <c r="N77373" s="120"/>
      <c r="U77373" s="121"/>
      <c r="V77373" s="122"/>
      <c r="W77373" s="123"/>
      <c r="AC77373" s="123"/>
    </row>
    <row r="77374" spans="5:29" s="2" customFormat="1">
      <c r="E77374" s="120"/>
      <c r="M77374" s="120"/>
      <c r="N77374" s="120"/>
      <c r="U77374" s="121"/>
      <c r="V77374" s="122"/>
      <c r="W77374" s="123"/>
      <c r="AC77374" s="123"/>
    </row>
    <row r="77375" spans="5:29" s="2" customFormat="1">
      <c r="E77375" s="120"/>
      <c r="M77375" s="120"/>
      <c r="N77375" s="120"/>
      <c r="U77375" s="121"/>
      <c r="V77375" s="122"/>
      <c r="W77375" s="123"/>
      <c r="AC77375" s="123"/>
    </row>
    <row r="77376" spans="5:29" s="2" customFormat="1">
      <c r="E77376" s="120"/>
      <c r="M77376" s="120"/>
      <c r="N77376" s="120"/>
      <c r="U77376" s="121"/>
      <c r="V77376" s="122"/>
      <c r="W77376" s="123"/>
      <c r="AC77376" s="123"/>
    </row>
    <row r="77377" spans="5:29" s="2" customFormat="1">
      <c r="E77377" s="120"/>
      <c r="M77377" s="120"/>
      <c r="N77377" s="120"/>
      <c r="U77377" s="121"/>
      <c r="V77377" s="122"/>
      <c r="W77377" s="123"/>
      <c r="AC77377" s="123"/>
    </row>
    <row r="77378" spans="5:29" s="2" customFormat="1">
      <c r="E77378" s="120"/>
      <c r="M77378" s="120"/>
      <c r="N77378" s="120"/>
      <c r="U77378" s="121"/>
      <c r="V77378" s="122"/>
      <c r="W77378" s="123"/>
      <c r="AC77378" s="123"/>
    </row>
    <row r="77379" spans="5:29" s="2" customFormat="1">
      <c r="E77379" s="120"/>
      <c r="M77379" s="120"/>
      <c r="N77379" s="120"/>
      <c r="U77379" s="121"/>
      <c r="V77379" s="122"/>
      <c r="W77379" s="123"/>
      <c r="AC77379" s="123"/>
    </row>
    <row r="77380" spans="5:29" s="2" customFormat="1">
      <c r="E77380" s="120"/>
      <c r="M77380" s="120"/>
      <c r="N77380" s="120"/>
      <c r="U77380" s="121"/>
      <c r="V77380" s="122"/>
      <c r="W77380" s="123"/>
      <c r="AC77380" s="123"/>
    </row>
    <row r="77381" spans="5:29" s="2" customFormat="1">
      <c r="E77381" s="120"/>
      <c r="M77381" s="120"/>
      <c r="N77381" s="120"/>
      <c r="U77381" s="121"/>
      <c r="V77381" s="122"/>
      <c r="W77381" s="123"/>
      <c r="AC77381" s="123"/>
    </row>
    <row r="77382" spans="5:29" s="2" customFormat="1">
      <c r="E77382" s="120"/>
      <c r="M77382" s="120"/>
      <c r="N77382" s="120"/>
      <c r="U77382" s="121"/>
      <c r="V77382" s="122"/>
      <c r="W77382" s="123"/>
      <c r="AC77382" s="123"/>
    </row>
    <row r="77383" spans="5:29" s="2" customFormat="1">
      <c r="E77383" s="120"/>
      <c r="M77383" s="120"/>
      <c r="N77383" s="120"/>
      <c r="U77383" s="121"/>
      <c r="V77383" s="122"/>
      <c r="W77383" s="123"/>
      <c r="AC77383" s="123"/>
    </row>
    <row r="77384" spans="5:29" s="2" customFormat="1">
      <c r="E77384" s="120"/>
      <c r="M77384" s="120"/>
      <c r="N77384" s="120"/>
      <c r="U77384" s="121"/>
      <c r="V77384" s="122"/>
      <c r="W77384" s="123"/>
      <c r="AC77384" s="123"/>
    </row>
    <row r="77385" spans="5:29" s="2" customFormat="1">
      <c r="E77385" s="120"/>
      <c r="M77385" s="120"/>
      <c r="N77385" s="120"/>
      <c r="U77385" s="121"/>
      <c r="V77385" s="122"/>
      <c r="W77385" s="123"/>
      <c r="AC77385" s="123"/>
    </row>
    <row r="77386" spans="5:29" s="2" customFormat="1">
      <c r="E77386" s="120"/>
      <c r="M77386" s="120"/>
      <c r="N77386" s="120"/>
      <c r="U77386" s="121"/>
      <c r="V77386" s="122"/>
      <c r="W77386" s="123"/>
      <c r="AC77386" s="123"/>
    </row>
    <row r="77387" spans="5:29" s="2" customFormat="1">
      <c r="E77387" s="120"/>
      <c r="M77387" s="120"/>
      <c r="N77387" s="120"/>
      <c r="U77387" s="121"/>
      <c r="V77387" s="122"/>
      <c r="W77387" s="123"/>
      <c r="AC77387" s="123"/>
    </row>
    <row r="77388" spans="5:29" s="2" customFormat="1">
      <c r="E77388" s="120"/>
      <c r="M77388" s="120"/>
      <c r="N77388" s="120"/>
      <c r="U77388" s="121"/>
      <c r="V77388" s="122"/>
      <c r="W77388" s="123"/>
      <c r="AC77388" s="123"/>
    </row>
    <row r="77389" spans="5:29" s="2" customFormat="1">
      <c r="E77389" s="120"/>
      <c r="M77389" s="120"/>
      <c r="N77389" s="120"/>
      <c r="U77389" s="121"/>
      <c r="V77389" s="122"/>
      <c r="W77389" s="123"/>
      <c r="AC77389" s="123"/>
    </row>
    <row r="77390" spans="5:29" s="2" customFormat="1">
      <c r="E77390" s="120"/>
      <c r="M77390" s="120"/>
      <c r="N77390" s="120"/>
      <c r="U77390" s="121"/>
      <c r="V77390" s="122"/>
      <c r="W77390" s="123"/>
      <c r="AC77390" s="123"/>
    </row>
    <row r="77391" spans="5:29" s="2" customFormat="1">
      <c r="E77391" s="120"/>
      <c r="M77391" s="120"/>
      <c r="N77391" s="120"/>
      <c r="U77391" s="121"/>
      <c r="V77391" s="122"/>
      <c r="W77391" s="123"/>
      <c r="AC77391" s="123"/>
    </row>
    <row r="77392" spans="5:29" s="2" customFormat="1">
      <c r="E77392" s="120"/>
      <c r="M77392" s="120"/>
      <c r="N77392" s="120"/>
      <c r="U77392" s="121"/>
      <c r="V77392" s="122"/>
      <c r="W77392" s="123"/>
      <c r="AC77392" s="123"/>
    </row>
    <row r="77393" spans="5:29" s="2" customFormat="1">
      <c r="E77393" s="120"/>
      <c r="M77393" s="120"/>
      <c r="N77393" s="120"/>
      <c r="U77393" s="121"/>
      <c r="V77393" s="122"/>
      <c r="W77393" s="123"/>
      <c r="AC77393" s="123"/>
    </row>
    <row r="77394" spans="5:29" s="2" customFormat="1">
      <c r="E77394" s="120"/>
      <c r="M77394" s="120"/>
      <c r="N77394" s="120"/>
      <c r="U77394" s="121"/>
      <c r="V77394" s="122"/>
      <c r="W77394" s="123"/>
      <c r="AC77394" s="123"/>
    </row>
    <row r="77395" spans="5:29" s="2" customFormat="1">
      <c r="E77395" s="120"/>
      <c r="M77395" s="120"/>
      <c r="N77395" s="120"/>
      <c r="U77395" s="121"/>
      <c r="V77395" s="122"/>
      <c r="W77395" s="123"/>
      <c r="AC77395" s="123"/>
    </row>
    <row r="77396" spans="5:29" s="2" customFormat="1">
      <c r="E77396" s="120"/>
      <c r="M77396" s="120"/>
      <c r="N77396" s="120"/>
      <c r="U77396" s="121"/>
      <c r="V77396" s="122"/>
      <c r="W77396" s="123"/>
      <c r="AC77396" s="123"/>
    </row>
    <row r="77397" spans="5:29" s="2" customFormat="1">
      <c r="E77397" s="120"/>
      <c r="M77397" s="120"/>
      <c r="N77397" s="120"/>
      <c r="U77397" s="121"/>
      <c r="V77397" s="122"/>
      <c r="W77397" s="123"/>
      <c r="AC77397" s="123"/>
    </row>
    <row r="77398" spans="5:29" s="2" customFormat="1">
      <c r="E77398" s="120"/>
      <c r="M77398" s="120"/>
      <c r="N77398" s="120"/>
      <c r="U77398" s="121"/>
      <c r="V77398" s="122"/>
      <c r="W77398" s="123"/>
      <c r="AC77398" s="123"/>
    </row>
    <row r="77399" spans="5:29" s="2" customFormat="1">
      <c r="E77399" s="120"/>
      <c r="M77399" s="120"/>
      <c r="N77399" s="120"/>
      <c r="U77399" s="121"/>
      <c r="V77399" s="122"/>
      <c r="W77399" s="123"/>
      <c r="AC77399" s="123"/>
    </row>
    <row r="77400" spans="5:29" s="2" customFormat="1">
      <c r="E77400" s="120"/>
      <c r="M77400" s="120"/>
      <c r="N77400" s="120"/>
      <c r="U77400" s="121"/>
      <c r="V77400" s="122"/>
      <c r="W77400" s="123"/>
      <c r="AC77400" s="123"/>
    </row>
    <row r="77401" spans="5:29" s="2" customFormat="1">
      <c r="E77401" s="120"/>
      <c r="M77401" s="120"/>
      <c r="N77401" s="120"/>
      <c r="U77401" s="121"/>
      <c r="V77401" s="122"/>
      <c r="W77401" s="123"/>
      <c r="AC77401" s="123"/>
    </row>
    <row r="77402" spans="5:29" s="2" customFormat="1">
      <c r="E77402" s="120"/>
      <c r="M77402" s="120"/>
      <c r="N77402" s="120"/>
      <c r="U77402" s="121"/>
      <c r="V77402" s="122"/>
      <c r="W77402" s="123"/>
      <c r="AC77402" s="123"/>
    </row>
    <row r="77403" spans="5:29" s="2" customFormat="1">
      <c r="E77403" s="120"/>
      <c r="M77403" s="120"/>
      <c r="N77403" s="120"/>
      <c r="U77403" s="121"/>
      <c r="V77403" s="122"/>
      <c r="W77403" s="123"/>
      <c r="AC77403" s="123"/>
    </row>
    <row r="77404" spans="5:29" s="2" customFormat="1">
      <c r="E77404" s="120"/>
      <c r="M77404" s="120"/>
      <c r="N77404" s="120"/>
      <c r="U77404" s="121"/>
      <c r="V77404" s="122"/>
      <c r="W77404" s="123"/>
      <c r="AC77404" s="123"/>
    </row>
    <row r="77405" spans="5:29" s="2" customFormat="1">
      <c r="E77405" s="120"/>
      <c r="M77405" s="120"/>
      <c r="N77405" s="120"/>
      <c r="U77405" s="121"/>
      <c r="V77405" s="122"/>
      <c r="W77405" s="123"/>
      <c r="AC77405" s="123"/>
    </row>
    <row r="77406" spans="5:29" s="2" customFormat="1">
      <c r="E77406" s="120"/>
      <c r="M77406" s="120"/>
      <c r="N77406" s="120"/>
      <c r="U77406" s="121"/>
      <c r="V77406" s="122"/>
      <c r="W77406" s="123"/>
      <c r="AC77406" s="123"/>
    </row>
    <row r="77407" spans="5:29" s="2" customFormat="1">
      <c r="E77407" s="120"/>
      <c r="M77407" s="120"/>
      <c r="N77407" s="120"/>
      <c r="U77407" s="121"/>
      <c r="V77407" s="122"/>
      <c r="W77407" s="123"/>
      <c r="AC77407" s="123"/>
    </row>
    <row r="77408" spans="5:29" s="2" customFormat="1">
      <c r="E77408" s="120"/>
      <c r="M77408" s="120"/>
      <c r="N77408" s="120"/>
      <c r="U77408" s="121"/>
      <c r="V77408" s="122"/>
      <c r="W77408" s="123"/>
      <c r="AC77408" s="123"/>
    </row>
    <row r="77409" spans="5:29" s="2" customFormat="1">
      <c r="E77409" s="120"/>
      <c r="M77409" s="120"/>
      <c r="N77409" s="120"/>
      <c r="U77409" s="121"/>
      <c r="V77409" s="122"/>
      <c r="W77409" s="123"/>
      <c r="AC77409" s="123"/>
    </row>
    <row r="77410" spans="5:29" s="2" customFormat="1">
      <c r="E77410" s="120"/>
      <c r="M77410" s="120"/>
      <c r="N77410" s="120"/>
      <c r="U77410" s="121"/>
      <c r="V77410" s="122"/>
      <c r="W77410" s="123"/>
      <c r="AC77410" s="123"/>
    </row>
    <row r="77411" spans="5:29" s="2" customFormat="1">
      <c r="E77411" s="120"/>
      <c r="M77411" s="120"/>
      <c r="N77411" s="120"/>
      <c r="U77411" s="121"/>
      <c r="V77411" s="122"/>
      <c r="W77411" s="123"/>
      <c r="AC77411" s="123"/>
    </row>
    <row r="77412" spans="5:29" s="2" customFormat="1">
      <c r="E77412" s="120"/>
      <c r="M77412" s="120"/>
      <c r="N77412" s="120"/>
      <c r="U77412" s="121"/>
      <c r="V77412" s="122"/>
      <c r="W77412" s="123"/>
      <c r="AC77412" s="123"/>
    </row>
    <row r="77413" spans="5:29" s="2" customFormat="1">
      <c r="E77413" s="120"/>
      <c r="M77413" s="120"/>
      <c r="N77413" s="120"/>
      <c r="U77413" s="121"/>
      <c r="V77413" s="122"/>
      <c r="W77413" s="123"/>
      <c r="AC77413" s="123"/>
    </row>
    <row r="77414" spans="5:29" s="2" customFormat="1">
      <c r="E77414" s="120"/>
      <c r="M77414" s="120"/>
      <c r="N77414" s="120"/>
      <c r="U77414" s="121"/>
      <c r="V77414" s="122"/>
      <c r="W77414" s="123"/>
      <c r="AC77414" s="123"/>
    </row>
    <row r="77415" spans="5:29" s="2" customFormat="1">
      <c r="E77415" s="120"/>
      <c r="M77415" s="120"/>
      <c r="N77415" s="120"/>
      <c r="U77415" s="121"/>
      <c r="V77415" s="122"/>
      <c r="W77415" s="123"/>
      <c r="AC77415" s="123"/>
    </row>
    <row r="77416" spans="5:29" s="2" customFormat="1">
      <c r="E77416" s="120"/>
      <c r="M77416" s="120"/>
      <c r="N77416" s="120"/>
      <c r="U77416" s="121"/>
      <c r="V77416" s="122"/>
      <c r="W77416" s="123"/>
      <c r="AC77416" s="123"/>
    </row>
    <row r="77417" spans="5:29" s="2" customFormat="1">
      <c r="E77417" s="120"/>
      <c r="M77417" s="120"/>
      <c r="N77417" s="120"/>
      <c r="U77417" s="121"/>
      <c r="V77417" s="122"/>
      <c r="W77417" s="123"/>
      <c r="AC77417" s="123"/>
    </row>
    <row r="77418" spans="5:29" s="2" customFormat="1">
      <c r="E77418" s="120"/>
      <c r="M77418" s="120"/>
      <c r="N77418" s="120"/>
      <c r="U77418" s="121"/>
      <c r="V77418" s="122"/>
      <c r="W77418" s="123"/>
      <c r="AC77418" s="123"/>
    </row>
    <row r="77419" spans="5:29" s="2" customFormat="1">
      <c r="E77419" s="120"/>
      <c r="M77419" s="120"/>
      <c r="N77419" s="120"/>
      <c r="U77419" s="121"/>
      <c r="V77419" s="122"/>
      <c r="W77419" s="123"/>
      <c r="AC77419" s="123"/>
    </row>
    <row r="77420" spans="5:29" s="2" customFormat="1">
      <c r="E77420" s="120"/>
      <c r="M77420" s="120"/>
      <c r="N77420" s="120"/>
      <c r="U77420" s="121"/>
      <c r="V77420" s="122"/>
      <c r="W77420" s="123"/>
      <c r="AC77420" s="123"/>
    </row>
    <row r="77421" spans="5:29" s="2" customFormat="1">
      <c r="E77421" s="120"/>
      <c r="M77421" s="120"/>
      <c r="N77421" s="120"/>
      <c r="U77421" s="121"/>
      <c r="V77421" s="122"/>
      <c r="W77421" s="123"/>
      <c r="AC77421" s="123"/>
    </row>
    <row r="77422" spans="5:29" s="2" customFormat="1">
      <c r="E77422" s="120"/>
      <c r="M77422" s="120"/>
      <c r="N77422" s="120"/>
      <c r="U77422" s="121"/>
      <c r="V77422" s="122"/>
      <c r="W77422" s="123"/>
      <c r="AC77422" s="123"/>
    </row>
    <row r="77423" spans="5:29" s="2" customFormat="1">
      <c r="E77423" s="120"/>
      <c r="M77423" s="120"/>
      <c r="N77423" s="120"/>
      <c r="U77423" s="121"/>
      <c r="V77423" s="122"/>
      <c r="W77423" s="123"/>
      <c r="AC77423" s="123"/>
    </row>
    <row r="77424" spans="5:29" s="2" customFormat="1">
      <c r="E77424" s="120"/>
      <c r="M77424" s="120"/>
      <c r="N77424" s="120"/>
      <c r="U77424" s="121"/>
      <c r="V77424" s="122"/>
      <c r="W77424" s="123"/>
      <c r="AC77424" s="123"/>
    </row>
    <row r="77425" spans="5:29" s="2" customFormat="1">
      <c r="E77425" s="120"/>
      <c r="M77425" s="120"/>
      <c r="N77425" s="120"/>
      <c r="U77425" s="121"/>
      <c r="V77425" s="122"/>
      <c r="W77425" s="123"/>
      <c r="AC77425" s="123"/>
    </row>
    <row r="77426" spans="5:29" s="2" customFormat="1">
      <c r="E77426" s="120"/>
      <c r="M77426" s="120"/>
      <c r="N77426" s="120"/>
      <c r="U77426" s="121"/>
      <c r="V77426" s="122"/>
      <c r="W77426" s="123"/>
      <c r="AC77426" s="123"/>
    </row>
    <row r="77427" spans="5:29" s="2" customFormat="1">
      <c r="E77427" s="120"/>
      <c r="M77427" s="120"/>
      <c r="N77427" s="120"/>
      <c r="U77427" s="121"/>
      <c r="V77427" s="122"/>
      <c r="W77427" s="123"/>
      <c r="AC77427" s="123"/>
    </row>
    <row r="77428" spans="5:29" s="2" customFormat="1">
      <c r="E77428" s="120"/>
      <c r="M77428" s="120"/>
      <c r="N77428" s="120"/>
      <c r="U77428" s="121"/>
      <c r="V77428" s="122"/>
      <c r="W77428" s="123"/>
      <c r="AC77428" s="123"/>
    </row>
    <row r="77429" spans="5:29" s="2" customFormat="1">
      <c r="E77429" s="120"/>
      <c r="M77429" s="120"/>
      <c r="N77429" s="120"/>
      <c r="U77429" s="121"/>
      <c r="V77429" s="122"/>
      <c r="W77429" s="123"/>
      <c r="AC77429" s="123"/>
    </row>
    <row r="77430" spans="5:29" s="2" customFormat="1">
      <c r="E77430" s="120"/>
      <c r="M77430" s="120"/>
      <c r="N77430" s="120"/>
      <c r="U77430" s="121"/>
      <c r="V77430" s="122"/>
      <c r="W77430" s="123"/>
      <c r="AC77430" s="123"/>
    </row>
    <row r="77431" spans="5:29" s="2" customFormat="1">
      <c r="E77431" s="120"/>
      <c r="M77431" s="120"/>
      <c r="N77431" s="120"/>
      <c r="U77431" s="121"/>
      <c r="V77431" s="122"/>
      <c r="W77431" s="123"/>
      <c r="AC77431" s="123"/>
    </row>
    <row r="77432" spans="5:29" s="2" customFormat="1">
      <c r="E77432" s="120"/>
      <c r="M77432" s="120"/>
      <c r="N77432" s="120"/>
      <c r="U77432" s="121"/>
      <c r="V77432" s="122"/>
      <c r="W77432" s="123"/>
      <c r="AC77432" s="123"/>
    </row>
    <row r="77433" spans="5:29" s="2" customFormat="1">
      <c r="E77433" s="120"/>
      <c r="M77433" s="120"/>
      <c r="N77433" s="120"/>
      <c r="U77433" s="121"/>
      <c r="V77433" s="122"/>
      <c r="W77433" s="123"/>
      <c r="AC77433" s="123"/>
    </row>
    <row r="77434" spans="5:29" s="2" customFormat="1">
      <c r="E77434" s="120"/>
      <c r="M77434" s="120"/>
      <c r="N77434" s="120"/>
      <c r="U77434" s="121"/>
      <c r="V77434" s="122"/>
      <c r="W77434" s="123"/>
      <c r="AC77434" s="123"/>
    </row>
    <row r="77435" spans="5:29" s="2" customFormat="1">
      <c r="E77435" s="120"/>
      <c r="M77435" s="120"/>
      <c r="N77435" s="120"/>
      <c r="U77435" s="121"/>
      <c r="V77435" s="122"/>
      <c r="W77435" s="123"/>
      <c r="AC77435" s="123"/>
    </row>
    <row r="77436" spans="5:29" s="2" customFormat="1">
      <c r="E77436" s="120"/>
      <c r="M77436" s="120"/>
      <c r="N77436" s="120"/>
      <c r="U77436" s="121"/>
      <c r="V77436" s="122"/>
      <c r="W77436" s="123"/>
      <c r="AC77436" s="123"/>
    </row>
    <row r="77437" spans="5:29" s="2" customFormat="1">
      <c r="E77437" s="120"/>
      <c r="M77437" s="120"/>
      <c r="N77437" s="120"/>
      <c r="U77437" s="121"/>
      <c r="V77437" s="122"/>
      <c r="W77437" s="123"/>
      <c r="AC77437" s="123"/>
    </row>
    <row r="77438" spans="5:29" s="2" customFormat="1">
      <c r="E77438" s="120"/>
      <c r="M77438" s="120"/>
      <c r="N77438" s="120"/>
      <c r="U77438" s="121"/>
      <c r="V77438" s="122"/>
      <c r="W77438" s="123"/>
      <c r="AC77438" s="123"/>
    </row>
    <row r="77439" spans="5:29" s="2" customFormat="1">
      <c r="E77439" s="120"/>
      <c r="M77439" s="120"/>
      <c r="N77439" s="120"/>
      <c r="U77439" s="121"/>
      <c r="V77439" s="122"/>
      <c r="W77439" s="123"/>
      <c r="AC77439" s="123"/>
    </row>
    <row r="77440" spans="5:29" s="2" customFormat="1">
      <c r="E77440" s="120"/>
      <c r="M77440" s="120"/>
      <c r="N77440" s="120"/>
      <c r="U77440" s="121"/>
      <c r="V77440" s="122"/>
      <c r="W77440" s="123"/>
      <c r="AC77440" s="123"/>
    </row>
    <row r="77441" spans="5:29" s="2" customFormat="1">
      <c r="E77441" s="120"/>
      <c r="M77441" s="120"/>
      <c r="N77441" s="120"/>
      <c r="U77441" s="121"/>
      <c r="V77441" s="122"/>
      <c r="W77441" s="123"/>
      <c r="AC77441" s="123"/>
    </row>
    <row r="77442" spans="5:29" s="2" customFormat="1">
      <c r="E77442" s="120"/>
      <c r="M77442" s="120"/>
      <c r="N77442" s="120"/>
      <c r="U77442" s="121"/>
      <c r="V77442" s="122"/>
      <c r="W77442" s="123"/>
      <c r="AC77442" s="123"/>
    </row>
    <row r="77443" spans="5:29" s="2" customFormat="1">
      <c r="E77443" s="120"/>
      <c r="M77443" s="120"/>
      <c r="N77443" s="120"/>
      <c r="U77443" s="121"/>
      <c r="V77443" s="122"/>
      <c r="W77443" s="123"/>
      <c r="AC77443" s="123"/>
    </row>
    <row r="77444" spans="5:29" s="2" customFormat="1">
      <c r="E77444" s="120"/>
      <c r="M77444" s="120"/>
      <c r="N77444" s="120"/>
      <c r="U77444" s="121"/>
      <c r="V77444" s="122"/>
      <c r="W77444" s="123"/>
      <c r="AC77444" s="123"/>
    </row>
    <row r="77445" spans="5:29" s="2" customFormat="1">
      <c r="E77445" s="120"/>
      <c r="M77445" s="120"/>
      <c r="N77445" s="120"/>
      <c r="U77445" s="121"/>
      <c r="V77445" s="122"/>
      <c r="W77445" s="123"/>
      <c r="AC77445" s="123"/>
    </row>
    <row r="77446" spans="5:29" s="2" customFormat="1">
      <c r="E77446" s="120"/>
      <c r="M77446" s="120"/>
      <c r="N77446" s="120"/>
      <c r="U77446" s="121"/>
      <c r="V77446" s="122"/>
      <c r="W77446" s="123"/>
      <c r="AC77446" s="123"/>
    </row>
    <row r="77447" spans="5:29" s="2" customFormat="1">
      <c r="E77447" s="120"/>
      <c r="M77447" s="120"/>
      <c r="N77447" s="120"/>
      <c r="U77447" s="121"/>
      <c r="V77447" s="122"/>
      <c r="W77447" s="123"/>
      <c r="AC77447" s="123"/>
    </row>
    <row r="77448" spans="5:29" s="2" customFormat="1">
      <c r="E77448" s="120"/>
      <c r="M77448" s="120"/>
      <c r="N77448" s="120"/>
      <c r="U77448" s="121"/>
      <c r="V77448" s="122"/>
      <c r="W77448" s="123"/>
      <c r="AC77448" s="123"/>
    </row>
    <row r="77449" spans="5:29" s="2" customFormat="1">
      <c r="E77449" s="120"/>
      <c r="M77449" s="120"/>
      <c r="N77449" s="120"/>
      <c r="U77449" s="121"/>
      <c r="V77449" s="122"/>
      <c r="W77449" s="123"/>
      <c r="AC77449" s="123"/>
    </row>
    <row r="77450" spans="5:29" s="2" customFormat="1">
      <c r="E77450" s="120"/>
      <c r="M77450" s="120"/>
      <c r="N77450" s="120"/>
      <c r="U77450" s="121"/>
      <c r="V77450" s="122"/>
      <c r="W77450" s="123"/>
      <c r="AC77450" s="123"/>
    </row>
    <row r="77451" spans="5:29" s="2" customFormat="1">
      <c r="E77451" s="120"/>
      <c r="M77451" s="120"/>
      <c r="N77451" s="120"/>
      <c r="U77451" s="121"/>
      <c r="V77451" s="122"/>
      <c r="W77451" s="123"/>
      <c r="AC77451" s="123"/>
    </row>
    <row r="77452" spans="5:29" s="2" customFormat="1">
      <c r="E77452" s="120"/>
      <c r="M77452" s="120"/>
      <c r="N77452" s="120"/>
      <c r="U77452" s="121"/>
      <c r="V77452" s="122"/>
      <c r="W77452" s="123"/>
      <c r="AC77452" s="123"/>
    </row>
    <row r="77453" spans="5:29" s="2" customFormat="1">
      <c r="E77453" s="120"/>
      <c r="M77453" s="120"/>
      <c r="N77453" s="120"/>
      <c r="U77453" s="121"/>
      <c r="V77453" s="122"/>
      <c r="W77453" s="123"/>
      <c r="AC77453" s="123"/>
    </row>
    <row r="77454" spans="5:29" s="2" customFormat="1">
      <c r="E77454" s="120"/>
      <c r="M77454" s="120"/>
      <c r="N77454" s="120"/>
      <c r="U77454" s="121"/>
      <c r="V77454" s="122"/>
      <c r="W77454" s="123"/>
      <c r="AC77454" s="123"/>
    </row>
    <row r="77455" spans="5:29" s="2" customFormat="1">
      <c r="E77455" s="120"/>
      <c r="M77455" s="120"/>
      <c r="N77455" s="120"/>
      <c r="U77455" s="121"/>
      <c r="V77455" s="122"/>
      <c r="W77455" s="123"/>
      <c r="AC77455" s="123"/>
    </row>
    <row r="77456" spans="5:29" s="2" customFormat="1">
      <c r="E77456" s="120"/>
      <c r="M77456" s="120"/>
      <c r="N77456" s="120"/>
      <c r="U77456" s="121"/>
      <c r="V77456" s="122"/>
      <c r="W77456" s="123"/>
      <c r="AC77456" s="123"/>
    </row>
    <row r="77457" spans="5:29" s="2" customFormat="1">
      <c r="E77457" s="120"/>
      <c r="M77457" s="120"/>
      <c r="N77457" s="120"/>
      <c r="U77457" s="121"/>
      <c r="V77457" s="122"/>
      <c r="W77457" s="123"/>
      <c r="AC77457" s="123"/>
    </row>
    <row r="77458" spans="5:29" s="2" customFormat="1">
      <c r="E77458" s="120"/>
      <c r="M77458" s="120"/>
      <c r="N77458" s="120"/>
      <c r="U77458" s="121"/>
      <c r="V77458" s="122"/>
      <c r="W77458" s="123"/>
      <c r="AC77458" s="123"/>
    </row>
    <row r="77459" spans="5:29" s="2" customFormat="1">
      <c r="E77459" s="120"/>
      <c r="M77459" s="120"/>
      <c r="N77459" s="120"/>
      <c r="U77459" s="121"/>
      <c r="V77459" s="122"/>
      <c r="W77459" s="123"/>
      <c r="AC77459" s="123"/>
    </row>
    <row r="77460" spans="5:29" s="2" customFormat="1">
      <c r="E77460" s="120"/>
      <c r="M77460" s="120"/>
      <c r="N77460" s="120"/>
      <c r="U77460" s="121"/>
      <c r="V77460" s="122"/>
      <c r="W77460" s="123"/>
      <c r="AC77460" s="123"/>
    </row>
    <row r="77461" spans="5:29" s="2" customFormat="1">
      <c r="E77461" s="120"/>
      <c r="M77461" s="120"/>
      <c r="N77461" s="120"/>
      <c r="U77461" s="121"/>
      <c r="V77461" s="122"/>
      <c r="W77461" s="123"/>
      <c r="AC77461" s="123"/>
    </row>
    <row r="77462" spans="5:29" s="2" customFormat="1">
      <c r="E77462" s="120"/>
      <c r="M77462" s="120"/>
      <c r="N77462" s="120"/>
      <c r="U77462" s="121"/>
      <c r="V77462" s="122"/>
      <c r="W77462" s="123"/>
      <c r="AC77462" s="123"/>
    </row>
    <row r="77463" spans="5:29" s="2" customFormat="1">
      <c r="E77463" s="120"/>
      <c r="M77463" s="120"/>
      <c r="N77463" s="120"/>
      <c r="U77463" s="121"/>
      <c r="V77463" s="122"/>
      <c r="W77463" s="123"/>
      <c r="AC77463" s="123"/>
    </row>
    <row r="77464" spans="5:29" s="2" customFormat="1">
      <c r="E77464" s="120"/>
      <c r="M77464" s="120"/>
      <c r="N77464" s="120"/>
      <c r="U77464" s="121"/>
      <c r="V77464" s="122"/>
      <c r="W77464" s="123"/>
      <c r="AC77464" s="123"/>
    </row>
    <row r="77465" spans="5:29" s="2" customFormat="1">
      <c r="E77465" s="120"/>
      <c r="M77465" s="120"/>
      <c r="N77465" s="120"/>
      <c r="U77465" s="121"/>
      <c r="V77465" s="122"/>
      <c r="W77465" s="123"/>
      <c r="AC77465" s="123"/>
    </row>
    <row r="77466" spans="5:29" s="2" customFormat="1">
      <c r="E77466" s="120"/>
      <c r="M77466" s="120"/>
      <c r="N77466" s="120"/>
      <c r="U77466" s="121"/>
      <c r="V77466" s="122"/>
      <c r="W77466" s="123"/>
      <c r="AC77466" s="123"/>
    </row>
    <row r="77467" spans="5:29" s="2" customFormat="1">
      <c r="E77467" s="120"/>
      <c r="M77467" s="120"/>
      <c r="N77467" s="120"/>
      <c r="U77467" s="121"/>
      <c r="V77467" s="122"/>
      <c r="W77467" s="123"/>
      <c r="AC77467" s="123"/>
    </row>
    <row r="77468" spans="5:29" s="2" customFormat="1">
      <c r="E77468" s="120"/>
      <c r="M77468" s="120"/>
      <c r="N77468" s="120"/>
      <c r="U77468" s="121"/>
      <c r="V77468" s="122"/>
      <c r="W77468" s="123"/>
      <c r="AC77468" s="123"/>
    </row>
    <row r="77469" spans="5:29" s="2" customFormat="1">
      <c r="E77469" s="120"/>
      <c r="M77469" s="120"/>
      <c r="N77469" s="120"/>
      <c r="U77469" s="121"/>
      <c r="V77469" s="122"/>
      <c r="W77469" s="123"/>
      <c r="AC77469" s="123"/>
    </row>
    <row r="77470" spans="5:29" s="2" customFormat="1">
      <c r="E77470" s="120"/>
      <c r="M77470" s="120"/>
      <c r="N77470" s="120"/>
      <c r="U77470" s="121"/>
      <c r="V77470" s="122"/>
      <c r="W77470" s="123"/>
      <c r="AC77470" s="123"/>
    </row>
    <row r="77471" spans="5:29" s="2" customFormat="1">
      <c r="E77471" s="120"/>
      <c r="M77471" s="120"/>
      <c r="N77471" s="120"/>
      <c r="U77471" s="121"/>
      <c r="V77471" s="122"/>
      <c r="W77471" s="123"/>
      <c r="AC77471" s="123"/>
    </row>
    <row r="77472" spans="5:29" s="2" customFormat="1">
      <c r="E77472" s="120"/>
      <c r="M77472" s="120"/>
      <c r="N77472" s="120"/>
      <c r="U77472" s="121"/>
      <c r="V77472" s="122"/>
      <c r="W77472" s="123"/>
      <c r="AC77472" s="123"/>
    </row>
    <row r="77473" spans="5:29" s="2" customFormat="1">
      <c r="E77473" s="120"/>
      <c r="M77473" s="120"/>
      <c r="N77473" s="120"/>
      <c r="U77473" s="121"/>
      <c r="V77473" s="122"/>
      <c r="W77473" s="123"/>
      <c r="AC77473" s="123"/>
    </row>
    <row r="77474" spans="5:29" s="2" customFormat="1">
      <c r="E77474" s="120"/>
      <c r="M77474" s="120"/>
      <c r="N77474" s="120"/>
      <c r="U77474" s="121"/>
      <c r="V77474" s="122"/>
      <c r="W77474" s="123"/>
      <c r="AC77474" s="123"/>
    </row>
    <row r="77475" spans="5:29" s="2" customFormat="1">
      <c r="E77475" s="120"/>
      <c r="M77475" s="120"/>
      <c r="N77475" s="120"/>
      <c r="U77475" s="121"/>
      <c r="V77475" s="122"/>
      <c r="W77475" s="123"/>
      <c r="AC77475" s="123"/>
    </row>
    <row r="77476" spans="5:29" s="2" customFormat="1">
      <c r="E77476" s="120"/>
      <c r="M77476" s="120"/>
      <c r="N77476" s="120"/>
      <c r="U77476" s="121"/>
      <c r="V77476" s="122"/>
      <c r="W77476" s="123"/>
      <c r="AC77476" s="123"/>
    </row>
    <row r="77477" spans="5:29" s="2" customFormat="1">
      <c r="E77477" s="120"/>
      <c r="M77477" s="120"/>
      <c r="N77477" s="120"/>
      <c r="U77477" s="121"/>
      <c r="V77477" s="122"/>
      <c r="W77477" s="123"/>
      <c r="AC77477" s="123"/>
    </row>
    <row r="77478" spans="5:29" s="2" customFormat="1">
      <c r="E77478" s="120"/>
      <c r="M77478" s="120"/>
      <c r="N77478" s="120"/>
      <c r="U77478" s="121"/>
      <c r="V77478" s="122"/>
      <c r="W77478" s="123"/>
      <c r="AC77478" s="123"/>
    </row>
    <row r="77479" spans="5:29" s="2" customFormat="1">
      <c r="E77479" s="120"/>
      <c r="M77479" s="120"/>
      <c r="N77479" s="120"/>
      <c r="U77479" s="121"/>
      <c r="V77479" s="122"/>
      <c r="W77479" s="123"/>
      <c r="AC77479" s="123"/>
    </row>
    <row r="77480" spans="5:29" s="2" customFormat="1">
      <c r="E77480" s="120"/>
      <c r="M77480" s="120"/>
      <c r="N77480" s="120"/>
      <c r="U77480" s="121"/>
      <c r="V77480" s="122"/>
      <c r="W77480" s="123"/>
      <c r="AC77480" s="123"/>
    </row>
    <row r="77481" spans="5:29" s="2" customFormat="1">
      <c r="E77481" s="120"/>
      <c r="M77481" s="120"/>
      <c r="N77481" s="120"/>
      <c r="U77481" s="121"/>
      <c r="V77481" s="122"/>
      <c r="W77481" s="123"/>
      <c r="AC77481" s="123"/>
    </row>
    <row r="77482" spans="5:29" s="2" customFormat="1">
      <c r="E77482" s="120"/>
      <c r="M77482" s="120"/>
      <c r="N77482" s="120"/>
      <c r="U77482" s="121"/>
      <c r="V77482" s="122"/>
      <c r="W77482" s="123"/>
      <c r="AC77482" s="123"/>
    </row>
    <row r="77483" spans="5:29" s="2" customFormat="1">
      <c r="E77483" s="120"/>
      <c r="M77483" s="120"/>
      <c r="N77483" s="120"/>
      <c r="U77483" s="121"/>
      <c r="V77483" s="122"/>
      <c r="W77483" s="123"/>
      <c r="AC77483" s="123"/>
    </row>
    <row r="77484" spans="5:29" s="2" customFormat="1">
      <c r="E77484" s="120"/>
      <c r="M77484" s="120"/>
      <c r="N77484" s="120"/>
      <c r="U77484" s="121"/>
      <c r="V77484" s="122"/>
      <c r="W77484" s="123"/>
      <c r="AC77484" s="123"/>
    </row>
    <row r="77485" spans="5:29" s="2" customFormat="1">
      <c r="E77485" s="120"/>
      <c r="M77485" s="120"/>
      <c r="N77485" s="120"/>
      <c r="U77485" s="121"/>
      <c r="V77485" s="122"/>
      <c r="W77485" s="123"/>
      <c r="AC77485" s="123"/>
    </row>
    <row r="77486" spans="5:29" s="2" customFormat="1">
      <c r="E77486" s="120"/>
      <c r="M77486" s="120"/>
      <c r="N77486" s="120"/>
      <c r="U77486" s="121"/>
      <c r="V77486" s="122"/>
      <c r="W77486" s="123"/>
      <c r="AC77486" s="123"/>
    </row>
    <row r="77487" spans="5:29" s="2" customFormat="1">
      <c r="E77487" s="120"/>
      <c r="M77487" s="120"/>
      <c r="N77487" s="120"/>
      <c r="U77487" s="121"/>
      <c r="V77487" s="122"/>
      <c r="W77487" s="123"/>
      <c r="AC77487" s="123"/>
    </row>
    <row r="77488" spans="5:29" s="2" customFormat="1">
      <c r="E77488" s="120"/>
      <c r="M77488" s="120"/>
      <c r="N77488" s="120"/>
      <c r="U77488" s="121"/>
      <c r="V77488" s="122"/>
      <c r="W77488" s="123"/>
      <c r="AC77488" s="123"/>
    </row>
    <row r="77489" spans="5:29" s="2" customFormat="1">
      <c r="E77489" s="120"/>
      <c r="M77489" s="120"/>
      <c r="N77489" s="120"/>
      <c r="U77489" s="121"/>
      <c r="V77489" s="122"/>
      <c r="W77489" s="123"/>
      <c r="AC77489" s="123"/>
    </row>
    <row r="77490" spans="5:29" s="2" customFormat="1">
      <c r="E77490" s="120"/>
      <c r="M77490" s="120"/>
      <c r="N77490" s="120"/>
      <c r="U77490" s="121"/>
      <c r="V77490" s="122"/>
      <c r="W77490" s="123"/>
      <c r="AC77490" s="123"/>
    </row>
    <row r="77491" spans="5:29" s="2" customFormat="1">
      <c r="E77491" s="120"/>
      <c r="M77491" s="120"/>
      <c r="N77491" s="120"/>
      <c r="U77491" s="121"/>
      <c r="V77491" s="122"/>
      <c r="W77491" s="123"/>
      <c r="AC77491" s="123"/>
    </row>
    <row r="77492" spans="5:29" s="2" customFormat="1">
      <c r="E77492" s="120"/>
      <c r="M77492" s="120"/>
      <c r="N77492" s="120"/>
      <c r="U77492" s="121"/>
      <c r="V77492" s="122"/>
      <c r="W77492" s="123"/>
      <c r="AC77492" s="123"/>
    </row>
    <row r="77493" spans="5:29" s="2" customFormat="1">
      <c r="E77493" s="120"/>
      <c r="M77493" s="120"/>
      <c r="N77493" s="120"/>
      <c r="U77493" s="121"/>
      <c r="V77493" s="122"/>
      <c r="W77493" s="123"/>
      <c r="AC77493" s="123"/>
    </row>
    <row r="77494" spans="5:29" s="2" customFormat="1">
      <c r="E77494" s="120"/>
      <c r="M77494" s="120"/>
      <c r="N77494" s="120"/>
      <c r="U77494" s="121"/>
      <c r="V77494" s="122"/>
      <c r="W77494" s="123"/>
      <c r="AC77494" s="123"/>
    </row>
    <row r="77495" spans="5:29" s="2" customFormat="1">
      <c r="E77495" s="120"/>
      <c r="M77495" s="120"/>
      <c r="N77495" s="120"/>
      <c r="U77495" s="121"/>
      <c r="V77495" s="122"/>
      <c r="W77495" s="123"/>
      <c r="AC77495" s="123"/>
    </row>
    <row r="77496" spans="5:29" s="2" customFormat="1">
      <c r="E77496" s="120"/>
      <c r="M77496" s="120"/>
      <c r="N77496" s="120"/>
      <c r="U77496" s="121"/>
      <c r="V77496" s="122"/>
      <c r="W77496" s="123"/>
      <c r="AC77496" s="123"/>
    </row>
    <row r="77497" spans="5:29" s="2" customFormat="1">
      <c r="E77497" s="120"/>
      <c r="M77497" s="120"/>
      <c r="N77497" s="120"/>
      <c r="U77497" s="121"/>
      <c r="V77497" s="122"/>
      <c r="W77497" s="123"/>
      <c r="AC77497" s="123"/>
    </row>
    <row r="77498" spans="5:29" s="2" customFormat="1">
      <c r="E77498" s="120"/>
      <c r="M77498" s="120"/>
      <c r="N77498" s="120"/>
      <c r="U77498" s="121"/>
      <c r="V77498" s="122"/>
      <c r="W77498" s="123"/>
      <c r="AC77498" s="123"/>
    </row>
    <row r="77499" spans="5:29" s="2" customFormat="1">
      <c r="E77499" s="120"/>
      <c r="M77499" s="120"/>
      <c r="N77499" s="120"/>
      <c r="U77499" s="121"/>
      <c r="V77499" s="122"/>
      <c r="W77499" s="123"/>
      <c r="AC77499" s="123"/>
    </row>
    <row r="77500" spans="5:29" s="2" customFormat="1">
      <c r="E77500" s="120"/>
      <c r="M77500" s="120"/>
      <c r="N77500" s="120"/>
      <c r="U77500" s="121"/>
      <c r="V77500" s="122"/>
      <c r="W77500" s="123"/>
      <c r="AC77500" s="123"/>
    </row>
    <row r="77501" spans="5:29" s="2" customFormat="1">
      <c r="E77501" s="120"/>
      <c r="M77501" s="120"/>
      <c r="N77501" s="120"/>
      <c r="U77501" s="121"/>
      <c r="V77501" s="122"/>
      <c r="W77501" s="123"/>
      <c r="AC77501" s="123"/>
    </row>
    <row r="77502" spans="5:29" s="2" customFormat="1">
      <c r="E77502" s="120"/>
      <c r="M77502" s="120"/>
      <c r="N77502" s="120"/>
      <c r="U77502" s="121"/>
      <c r="V77502" s="122"/>
      <c r="W77502" s="123"/>
      <c r="AC77502" s="123"/>
    </row>
    <row r="77503" spans="5:29" s="2" customFormat="1">
      <c r="E77503" s="120"/>
      <c r="M77503" s="120"/>
      <c r="N77503" s="120"/>
      <c r="U77503" s="121"/>
      <c r="V77503" s="122"/>
      <c r="W77503" s="123"/>
      <c r="AC77503" s="123"/>
    </row>
    <row r="77504" spans="5:29" s="2" customFormat="1">
      <c r="E77504" s="120"/>
      <c r="M77504" s="120"/>
      <c r="N77504" s="120"/>
      <c r="U77504" s="121"/>
      <c r="V77504" s="122"/>
      <c r="W77504" s="123"/>
      <c r="AC77504" s="123"/>
    </row>
    <row r="77505" spans="5:29" s="2" customFormat="1">
      <c r="E77505" s="120"/>
      <c r="M77505" s="120"/>
      <c r="N77505" s="120"/>
      <c r="U77505" s="121"/>
      <c r="V77505" s="122"/>
      <c r="W77505" s="123"/>
      <c r="AC77505" s="123"/>
    </row>
    <row r="77506" spans="5:29" s="2" customFormat="1">
      <c r="E77506" s="120"/>
      <c r="M77506" s="120"/>
      <c r="N77506" s="120"/>
      <c r="U77506" s="121"/>
      <c r="V77506" s="122"/>
      <c r="W77506" s="123"/>
      <c r="AC77506" s="123"/>
    </row>
    <row r="77507" spans="5:29" s="2" customFormat="1">
      <c r="E77507" s="120"/>
      <c r="M77507" s="120"/>
      <c r="N77507" s="120"/>
      <c r="U77507" s="121"/>
      <c r="V77507" s="122"/>
      <c r="W77507" s="123"/>
      <c r="AC77507" s="123"/>
    </row>
    <row r="77508" spans="5:29" s="2" customFormat="1">
      <c r="E77508" s="120"/>
      <c r="M77508" s="120"/>
      <c r="N77508" s="120"/>
      <c r="U77508" s="121"/>
      <c r="V77508" s="122"/>
      <c r="W77508" s="123"/>
      <c r="AC77508" s="123"/>
    </row>
    <row r="77509" spans="5:29" s="2" customFormat="1">
      <c r="E77509" s="120"/>
      <c r="M77509" s="120"/>
      <c r="N77509" s="120"/>
      <c r="U77509" s="121"/>
      <c r="V77509" s="122"/>
      <c r="W77509" s="123"/>
      <c r="AC77509" s="123"/>
    </row>
    <row r="77510" spans="5:29" s="2" customFormat="1">
      <c r="E77510" s="120"/>
      <c r="M77510" s="120"/>
      <c r="N77510" s="120"/>
      <c r="U77510" s="121"/>
      <c r="V77510" s="122"/>
      <c r="W77510" s="123"/>
      <c r="AC77510" s="123"/>
    </row>
    <row r="77511" spans="5:29" s="2" customFormat="1">
      <c r="E77511" s="120"/>
      <c r="M77511" s="120"/>
      <c r="N77511" s="120"/>
      <c r="U77511" s="121"/>
      <c r="V77511" s="122"/>
      <c r="W77511" s="123"/>
      <c r="AC77511" s="123"/>
    </row>
    <row r="77512" spans="5:29" s="2" customFormat="1">
      <c r="E77512" s="120"/>
      <c r="M77512" s="120"/>
      <c r="N77512" s="120"/>
      <c r="U77512" s="121"/>
      <c r="V77512" s="122"/>
      <c r="W77512" s="123"/>
      <c r="AC77512" s="123"/>
    </row>
    <row r="77513" spans="5:29" s="2" customFormat="1">
      <c r="E77513" s="120"/>
      <c r="M77513" s="120"/>
      <c r="N77513" s="120"/>
      <c r="U77513" s="121"/>
      <c r="V77513" s="122"/>
      <c r="W77513" s="123"/>
      <c r="AC77513" s="123"/>
    </row>
    <row r="77514" spans="5:29" s="2" customFormat="1">
      <c r="E77514" s="120"/>
      <c r="M77514" s="120"/>
      <c r="N77514" s="120"/>
      <c r="U77514" s="121"/>
      <c r="V77514" s="122"/>
      <c r="W77514" s="123"/>
      <c r="AC77514" s="123"/>
    </row>
    <row r="77515" spans="5:29" s="2" customFormat="1">
      <c r="E77515" s="120"/>
      <c r="M77515" s="120"/>
      <c r="N77515" s="120"/>
      <c r="U77515" s="121"/>
      <c r="V77515" s="122"/>
      <c r="W77515" s="123"/>
      <c r="AC77515" s="123"/>
    </row>
    <row r="77516" spans="5:29" s="2" customFormat="1">
      <c r="E77516" s="120"/>
      <c r="M77516" s="120"/>
      <c r="N77516" s="120"/>
      <c r="U77516" s="121"/>
      <c r="V77516" s="122"/>
      <c r="W77516" s="123"/>
      <c r="AC77516" s="123"/>
    </row>
    <row r="77517" spans="5:29" s="2" customFormat="1">
      <c r="E77517" s="120"/>
      <c r="M77517" s="120"/>
      <c r="N77517" s="120"/>
      <c r="U77517" s="121"/>
      <c r="V77517" s="122"/>
      <c r="W77517" s="123"/>
      <c r="AC77517" s="123"/>
    </row>
    <row r="77518" spans="5:29" s="2" customFormat="1">
      <c r="E77518" s="120"/>
      <c r="M77518" s="120"/>
      <c r="N77518" s="120"/>
      <c r="U77518" s="121"/>
      <c r="V77518" s="122"/>
      <c r="W77518" s="123"/>
      <c r="AC77518" s="123"/>
    </row>
    <row r="77519" spans="5:29" s="2" customFormat="1">
      <c r="E77519" s="120"/>
      <c r="M77519" s="120"/>
      <c r="N77519" s="120"/>
      <c r="U77519" s="121"/>
      <c r="V77519" s="122"/>
      <c r="W77519" s="123"/>
      <c r="AC77519" s="123"/>
    </row>
    <row r="77520" spans="5:29" s="2" customFormat="1">
      <c r="E77520" s="120"/>
      <c r="M77520" s="120"/>
      <c r="N77520" s="120"/>
      <c r="U77520" s="121"/>
      <c r="V77520" s="122"/>
      <c r="W77520" s="123"/>
      <c r="AC77520" s="123"/>
    </row>
    <row r="77521" spans="5:29" s="2" customFormat="1">
      <c r="E77521" s="120"/>
      <c r="M77521" s="120"/>
      <c r="N77521" s="120"/>
      <c r="U77521" s="121"/>
      <c r="V77521" s="122"/>
      <c r="W77521" s="123"/>
      <c r="AC77521" s="123"/>
    </row>
    <row r="77522" spans="5:29" s="2" customFormat="1">
      <c r="E77522" s="120"/>
      <c r="M77522" s="120"/>
      <c r="N77522" s="120"/>
      <c r="U77522" s="121"/>
      <c r="V77522" s="122"/>
      <c r="W77522" s="123"/>
      <c r="AC77522" s="123"/>
    </row>
    <row r="77523" spans="5:29" s="2" customFormat="1">
      <c r="E77523" s="120"/>
      <c r="M77523" s="120"/>
      <c r="N77523" s="120"/>
      <c r="U77523" s="121"/>
      <c r="V77523" s="122"/>
      <c r="W77523" s="123"/>
      <c r="AC77523" s="123"/>
    </row>
    <row r="77524" spans="5:29" s="2" customFormat="1">
      <c r="E77524" s="120"/>
      <c r="M77524" s="120"/>
      <c r="N77524" s="120"/>
      <c r="U77524" s="121"/>
      <c r="V77524" s="122"/>
      <c r="W77524" s="123"/>
      <c r="AC77524" s="123"/>
    </row>
    <row r="77525" spans="5:29" s="2" customFormat="1">
      <c r="E77525" s="120"/>
      <c r="M77525" s="120"/>
      <c r="N77525" s="120"/>
      <c r="U77525" s="121"/>
      <c r="V77525" s="122"/>
      <c r="W77525" s="123"/>
      <c r="AC77525" s="123"/>
    </row>
    <row r="77526" spans="5:29" s="2" customFormat="1">
      <c r="E77526" s="120"/>
      <c r="M77526" s="120"/>
      <c r="N77526" s="120"/>
      <c r="U77526" s="121"/>
      <c r="V77526" s="122"/>
      <c r="W77526" s="123"/>
      <c r="AC77526" s="123"/>
    </row>
    <row r="77527" spans="5:29" s="2" customFormat="1">
      <c r="E77527" s="120"/>
      <c r="M77527" s="120"/>
      <c r="N77527" s="120"/>
      <c r="U77527" s="121"/>
      <c r="V77527" s="122"/>
      <c r="W77527" s="123"/>
      <c r="AC77527" s="123"/>
    </row>
    <row r="77528" spans="5:29" s="2" customFormat="1">
      <c r="E77528" s="120"/>
      <c r="M77528" s="120"/>
      <c r="N77528" s="120"/>
      <c r="U77528" s="121"/>
      <c r="V77528" s="122"/>
      <c r="W77528" s="123"/>
      <c r="AC77528" s="123"/>
    </row>
    <row r="77529" spans="5:29" s="2" customFormat="1">
      <c r="E77529" s="120"/>
      <c r="M77529" s="120"/>
      <c r="N77529" s="120"/>
      <c r="U77529" s="121"/>
      <c r="V77529" s="122"/>
      <c r="W77529" s="123"/>
      <c r="AC77529" s="123"/>
    </row>
    <row r="77530" spans="5:29" s="2" customFormat="1">
      <c r="E77530" s="120"/>
      <c r="M77530" s="120"/>
      <c r="N77530" s="120"/>
      <c r="U77530" s="121"/>
      <c r="V77530" s="122"/>
      <c r="W77530" s="123"/>
      <c r="AC77530" s="123"/>
    </row>
    <row r="77531" spans="5:29" s="2" customFormat="1">
      <c r="E77531" s="120"/>
      <c r="M77531" s="120"/>
      <c r="N77531" s="120"/>
      <c r="U77531" s="121"/>
      <c r="V77531" s="122"/>
      <c r="W77531" s="123"/>
      <c r="AC77531" s="123"/>
    </row>
    <row r="77532" spans="5:29" s="2" customFormat="1">
      <c r="E77532" s="120"/>
      <c r="M77532" s="120"/>
      <c r="N77532" s="120"/>
      <c r="U77532" s="121"/>
      <c r="V77532" s="122"/>
      <c r="W77532" s="123"/>
      <c r="AC77532" s="123"/>
    </row>
    <row r="77533" spans="5:29" s="2" customFormat="1">
      <c r="E77533" s="120"/>
      <c r="M77533" s="120"/>
      <c r="N77533" s="120"/>
      <c r="U77533" s="121"/>
      <c r="V77533" s="122"/>
      <c r="W77533" s="123"/>
      <c r="AC77533" s="123"/>
    </row>
    <row r="77534" spans="5:29" s="2" customFormat="1">
      <c r="E77534" s="120"/>
      <c r="M77534" s="120"/>
      <c r="N77534" s="120"/>
      <c r="U77534" s="121"/>
      <c r="V77534" s="122"/>
      <c r="W77534" s="123"/>
      <c r="AC77534" s="123"/>
    </row>
    <row r="77535" spans="5:29" s="2" customFormat="1">
      <c r="E77535" s="120"/>
      <c r="M77535" s="120"/>
      <c r="N77535" s="120"/>
      <c r="U77535" s="121"/>
      <c r="V77535" s="122"/>
      <c r="W77535" s="123"/>
      <c r="AC77535" s="123"/>
    </row>
    <row r="77536" spans="5:29" s="2" customFormat="1">
      <c r="E77536" s="120"/>
      <c r="M77536" s="120"/>
      <c r="N77536" s="120"/>
      <c r="U77536" s="121"/>
      <c r="V77536" s="122"/>
      <c r="W77536" s="123"/>
      <c r="AC77536" s="123"/>
    </row>
    <row r="77537" spans="5:29" s="2" customFormat="1">
      <c r="E77537" s="120"/>
      <c r="M77537" s="120"/>
      <c r="N77537" s="120"/>
      <c r="U77537" s="121"/>
      <c r="V77537" s="122"/>
      <c r="W77537" s="123"/>
      <c r="AC77537" s="123"/>
    </row>
    <row r="77538" spans="5:29" s="2" customFormat="1">
      <c r="E77538" s="120"/>
      <c r="M77538" s="120"/>
      <c r="N77538" s="120"/>
      <c r="U77538" s="121"/>
      <c r="V77538" s="122"/>
      <c r="W77538" s="123"/>
      <c r="AC77538" s="123"/>
    </row>
    <row r="77539" spans="5:29" s="2" customFormat="1">
      <c r="E77539" s="120"/>
      <c r="M77539" s="120"/>
      <c r="N77539" s="120"/>
      <c r="U77539" s="121"/>
      <c r="V77539" s="122"/>
      <c r="W77539" s="123"/>
      <c r="AC77539" s="123"/>
    </row>
    <row r="77540" spans="5:29" s="2" customFormat="1">
      <c r="E77540" s="120"/>
      <c r="M77540" s="120"/>
      <c r="N77540" s="120"/>
      <c r="U77540" s="121"/>
      <c r="V77540" s="122"/>
      <c r="W77540" s="123"/>
      <c r="AC77540" s="123"/>
    </row>
    <row r="77541" spans="5:29" s="2" customFormat="1">
      <c r="E77541" s="120"/>
      <c r="M77541" s="120"/>
      <c r="N77541" s="120"/>
      <c r="U77541" s="121"/>
      <c r="V77541" s="122"/>
      <c r="W77541" s="123"/>
      <c r="AC77541" s="123"/>
    </row>
    <row r="77542" spans="5:29" s="2" customFormat="1">
      <c r="E77542" s="120"/>
      <c r="M77542" s="120"/>
      <c r="N77542" s="120"/>
      <c r="U77542" s="121"/>
      <c r="V77542" s="122"/>
      <c r="W77542" s="123"/>
      <c r="AC77542" s="123"/>
    </row>
    <row r="77543" spans="5:29" s="2" customFormat="1">
      <c r="E77543" s="120"/>
      <c r="M77543" s="120"/>
      <c r="N77543" s="120"/>
      <c r="U77543" s="121"/>
      <c r="V77543" s="122"/>
      <c r="W77543" s="123"/>
      <c r="AC77543" s="123"/>
    </row>
    <row r="77544" spans="5:29" s="2" customFormat="1">
      <c r="E77544" s="120"/>
      <c r="M77544" s="120"/>
      <c r="N77544" s="120"/>
      <c r="U77544" s="121"/>
      <c r="V77544" s="122"/>
      <c r="W77544" s="123"/>
      <c r="AC77544" s="123"/>
    </row>
    <row r="77545" spans="5:29" s="2" customFormat="1">
      <c r="E77545" s="120"/>
      <c r="M77545" s="120"/>
      <c r="N77545" s="120"/>
      <c r="U77545" s="121"/>
      <c r="V77545" s="122"/>
      <c r="W77545" s="123"/>
      <c r="AC77545" s="123"/>
    </row>
    <row r="77546" spans="5:29" s="2" customFormat="1">
      <c r="E77546" s="120"/>
      <c r="M77546" s="120"/>
      <c r="N77546" s="120"/>
      <c r="U77546" s="121"/>
      <c r="V77546" s="122"/>
      <c r="W77546" s="123"/>
      <c r="AC77546" s="123"/>
    </row>
    <row r="77547" spans="5:29" s="2" customFormat="1">
      <c r="E77547" s="120"/>
      <c r="M77547" s="120"/>
      <c r="N77547" s="120"/>
      <c r="U77547" s="121"/>
      <c r="V77547" s="122"/>
      <c r="W77547" s="123"/>
      <c r="AC77547" s="123"/>
    </row>
    <row r="77548" spans="5:29" s="2" customFormat="1">
      <c r="E77548" s="120"/>
      <c r="M77548" s="120"/>
      <c r="N77548" s="120"/>
      <c r="U77548" s="121"/>
      <c r="V77548" s="122"/>
      <c r="W77548" s="123"/>
      <c r="AC77548" s="123"/>
    </row>
    <row r="77549" spans="5:29" s="2" customFormat="1">
      <c r="E77549" s="120"/>
      <c r="M77549" s="120"/>
      <c r="N77549" s="120"/>
      <c r="U77549" s="121"/>
      <c r="V77549" s="122"/>
      <c r="W77549" s="123"/>
      <c r="AC77549" s="123"/>
    </row>
    <row r="77550" spans="5:29" s="2" customFormat="1">
      <c r="E77550" s="120"/>
      <c r="M77550" s="120"/>
      <c r="N77550" s="120"/>
      <c r="U77550" s="121"/>
      <c r="V77550" s="122"/>
      <c r="W77550" s="123"/>
      <c r="AC77550" s="123"/>
    </row>
    <row r="77551" spans="5:29" s="2" customFormat="1">
      <c r="E77551" s="120"/>
      <c r="M77551" s="120"/>
      <c r="N77551" s="120"/>
      <c r="U77551" s="121"/>
      <c r="V77551" s="122"/>
      <c r="W77551" s="123"/>
      <c r="AC77551" s="123"/>
    </row>
    <row r="77552" spans="5:29" s="2" customFormat="1">
      <c r="E77552" s="120"/>
      <c r="M77552" s="120"/>
      <c r="N77552" s="120"/>
      <c r="U77552" s="121"/>
      <c r="V77552" s="122"/>
      <c r="W77552" s="123"/>
      <c r="AC77552" s="123"/>
    </row>
    <row r="77553" spans="5:29" s="2" customFormat="1">
      <c r="E77553" s="120"/>
      <c r="M77553" s="120"/>
      <c r="N77553" s="120"/>
      <c r="U77553" s="121"/>
      <c r="V77553" s="122"/>
      <c r="W77553" s="123"/>
      <c r="AC77553" s="123"/>
    </row>
    <row r="77554" spans="5:29" s="2" customFormat="1">
      <c r="E77554" s="120"/>
      <c r="M77554" s="120"/>
      <c r="N77554" s="120"/>
      <c r="U77554" s="121"/>
      <c r="V77554" s="122"/>
      <c r="W77554" s="123"/>
      <c r="AC77554" s="123"/>
    </row>
    <row r="77555" spans="5:29" s="2" customFormat="1">
      <c r="E77555" s="120"/>
      <c r="M77555" s="120"/>
      <c r="N77555" s="120"/>
      <c r="U77555" s="121"/>
      <c r="V77555" s="122"/>
      <c r="W77555" s="123"/>
      <c r="AC77555" s="123"/>
    </row>
    <row r="77556" spans="5:29" s="2" customFormat="1">
      <c r="E77556" s="120"/>
      <c r="M77556" s="120"/>
      <c r="N77556" s="120"/>
      <c r="U77556" s="121"/>
      <c r="V77556" s="122"/>
      <c r="W77556" s="123"/>
      <c r="AC77556" s="123"/>
    </row>
    <row r="77557" spans="5:29" s="2" customFormat="1">
      <c r="E77557" s="120"/>
      <c r="M77557" s="120"/>
      <c r="N77557" s="120"/>
      <c r="U77557" s="121"/>
      <c r="V77557" s="122"/>
      <c r="W77557" s="123"/>
      <c r="AC77557" s="123"/>
    </row>
    <row r="77558" spans="5:29" s="2" customFormat="1">
      <c r="E77558" s="120"/>
      <c r="M77558" s="120"/>
      <c r="N77558" s="120"/>
      <c r="U77558" s="121"/>
      <c r="V77558" s="122"/>
      <c r="W77558" s="123"/>
      <c r="AC77558" s="123"/>
    </row>
    <row r="77559" spans="5:29" s="2" customFormat="1">
      <c r="E77559" s="120"/>
      <c r="M77559" s="120"/>
      <c r="N77559" s="120"/>
      <c r="U77559" s="121"/>
      <c r="V77559" s="122"/>
      <c r="W77559" s="123"/>
      <c r="AC77559" s="123"/>
    </row>
    <row r="77560" spans="5:29" s="2" customFormat="1">
      <c r="E77560" s="120"/>
      <c r="M77560" s="120"/>
      <c r="N77560" s="120"/>
      <c r="U77560" s="121"/>
      <c r="V77560" s="122"/>
      <c r="W77560" s="123"/>
      <c r="AC77560" s="123"/>
    </row>
    <row r="77561" spans="5:29" s="2" customFormat="1">
      <c r="E77561" s="120"/>
      <c r="M77561" s="120"/>
      <c r="N77561" s="120"/>
      <c r="U77561" s="121"/>
      <c r="V77561" s="122"/>
      <c r="W77561" s="123"/>
      <c r="AC77561" s="123"/>
    </row>
    <row r="77562" spans="5:29" s="2" customFormat="1">
      <c r="E77562" s="120"/>
      <c r="M77562" s="120"/>
      <c r="N77562" s="120"/>
      <c r="U77562" s="121"/>
      <c r="V77562" s="122"/>
      <c r="W77562" s="123"/>
      <c r="AC77562" s="123"/>
    </row>
    <row r="77563" spans="5:29" s="2" customFormat="1">
      <c r="E77563" s="120"/>
      <c r="M77563" s="120"/>
      <c r="N77563" s="120"/>
      <c r="U77563" s="121"/>
      <c r="V77563" s="122"/>
      <c r="W77563" s="123"/>
      <c r="AC77563" s="123"/>
    </row>
    <row r="77564" spans="5:29" s="2" customFormat="1">
      <c r="E77564" s="120"/>
      <c r="M77564" s="120"/>
      <c r="N77564" s="120"/>
      <c r="U77564" s="121"/>
      <c r="V77564" s="122"/>
      <c r="W77564" s="123"/>
      <c r="AC77564" s="123"/>
    </row>
    <row r="77565" spans="5:29" s="2" customFormat="1">
      <c r="E77565" s="120"/>
      <c r="M77565" s="120"/>
      <c r="N77565" s="120"/>
      <c r="U77565" s="121"/>
      <c r="V77565" s="122"/>
      <c r="W77565" s="123"/>
      <c r="AC77565" s="123"/>
    </row>
    <row r="77566" spans="5:29" s="2" customFormat="1">
      <c r="E77566" s="120"/>
      <c r="M77566" s="120"/>
      <c r="N77566" s="120"/>
      <c r="U77566" s="121"/>
      <c r="V77566" s="122"/>
      <c r="W77566" s="123"/>
      <c r="AC77566" s="123"/>
    </row>
    <row r="77567" spans="5:29" s="2" customFormat="1">
      <c r="E77567" s="120"/>
      <c r="M77567" s="120"/>
      <c r="N77567" s="120"/>
      <c r="U77567" s="121"/>
      <c r="V77567" s="122"/>
      <c r="W77567" s="123"/>
      <c r="AC77567" s="123"/>
    </row>
    <row r="77568" spans="5:29" s="2" customFormat="1">
      <c r="E77568" s="120"/>
      <c r="M77568" s="120"/>
      <c r="N77568" s="120"/>
      <c r="U77568" s="121"/>
      <c r="V77568" s="122"/>
      <c r="W77568" s="123"/>
      <c r="AC77568" s="123"/>
    </row>
    <row r="77569" spans="5:29" s="2" customFormat="1">
      <c r="E77569" s="120"/>
      <c r="M77569" s="120"/>
      <c r="N77569" s="120"/>
      <c r="U77569" s="121"/>
      <c r="V77569" s="122"/>
      <c r="W77569" s="123"/>
      <c r="AC77569" s="123"/>
    </row>
    <row r="77570" spans="5:29" s="2" customFormat="1">
      <c r="E77570" s="120"/>
      <c r="M77570" s="120"/>
      <c r="N77570" s="120"/>
      <c r="U77570" s="121"/>
      <c r="V77570" s="122"/>
      <c r="W77570" s="123"/>
      <c r="AC77570" s="123"/>
    </row>
    <row r="77571" spans="5:29" s="2" customFormat="1">
      <c r="E77571" s="120"/>
      <c r="M77571" s="120"/>
      <c r="N77571" s="120"/>
      <c r="U77571" s="121"/>
      <c r="V77571" s="122"/>
      <c r="W77571" s="123"/>
      <c r="AC77571" s="123"/>
    </row>
    <row r="77572" spans="5:29" s="2" customFormat="1">
      <c r="E77572" s="120"/>
      <c r="M77572" s="120"/>
      <c r="N77572" s="120"/>
      <c r="U77572" s="121"/>
      <c r="V77572" s="122"/>
      <c r="W77572" s="123"/>
      <c r="AC77572" s="123"/>
    </row>
    <row r="77573" spans="5:29" s="2" customFormat="1">
      <c r="E77573" s="120"/>
      <c r="M77573" s="120"/>
      <c r="N77573" s="120"/>
      <c r="U77573" s="121"/>
      <c r="V77573" s="122"/>
      <c r="W77573" s="123"/>
      <c r="AC77573" s="123"/>
    </row>
    <row r="77574" spans="5:29" s="2" customFormat="1">
      <c r="E77574" s="120"/>
      <c r="M77574" s="120"/>
      <c r="N77574" s="120"/>
      <c r="U77574" s="121"/>
      <c r="V77574" s="122"/>
      <c r="W77574" s="123"/>
      <c r="AC77574" s="123"/>
    </row>
    <row r="77575" spans="5:29" s="2" customFormat="1">
      <c r="E77575" s="120"/>
      <c r="M77575" s="120"/>
      <c r="N77575" s="120"/>
      <c r="U77575" s="121"/>
      <c r="V77575" s="122"/>
      <c r="W77575" s="123"/>
      <c r="AC77575" s="123"/>
    </row>
    <row r="77576" spans="5:29" s="2" customFormat="1">
      <c r="E77576" s="120"/>
      <c r="M77576" s="120"/>
      <c r="N77576" s="120"/>
      <c r="U77576" s="121"/>
      <c r="V77576" s="122"/>
      <c r="W77576" s="123"/>
      <c r="AC77576" s="123"/>
    </row>
    <row r="77577" spans="5:29" s="2" customFormat="1">
      <c r="E77577" s="120"/>
      <c r="M77577" s="120"/>
      <c r="N77577" s="120"/>
      <c r="U77577" s="121"/>
      <c r="V77577" s="122"/>
      <c r="W77577" s="123"/>
      <c r="AC77577" s="123"/>
    </row>
    <row r="77578" spans="5:29" s="2" customFormat="1">
      <c r="E77578" s="120"/>
      <c r="M77578" s="120"/>
      <c r="N77578" s="120"/>
      <c r="U77578" s="121"/>
      <c r="V77578" s="122"/>
      <c r="W77578" s="123"/>
      <c r="AC77578" s="123"/>
    </row>
    <row r="77579" spans="5:29" s="2" customFormat="1">
      <c r="E77579" s="120"/>
      <c r="M77579" s="120"/>
      <c r="N77579" s="120"/>
      <c r="U77579" s="121"/>
      <c r="V77579" s="122"/>
      <c r="W77579" s="123"/>
      <c r="AC77579" s="123"/>
    </row>
    <row r="77580" spans="5:29" s="2" customFormat="1">
      <c r="E77580" s="120"/>
      <c r="M77580" s="120"/>
      <c r="N77580" s="120"/>
      <c r="U77580" s="121"/>
      <c r="V77580" s="122"/>
      <c r="W77580" s="123"/>
      <c r="AC77580" s="123"/>
    </row>
    <row r="77581" spans="5:29" s="2" customFormat="1">
      <c r="E77581" s="120"/>
      <c r="M77581" s="120"/>
      <c r="N77581" s="120"/>
      <c r="U77581" s="121"/>
      <c r="V77581" s="122"/>
      <c r="W77581" s="123"/>
      <c r="AC77581" s="123"/>
    </row>
    <row r="77582" spans="5:29" s="2" customFormat="1">
      <c r="E77582" s="120"/>
      <c r="M77582" s="120"/>
      <c r="N77582" s="120"/>
      <c r="U77582" s="121"/>
      <c r="V77582" s="122"/>
      <c r="W77582" s="123"/>
      <c r="AC77582" s="123"/>
    </row>
    <row r="77583" spans="5:29" s="2" customFormat="1">
      <c r="E77583" s="120"/>
      <c r="M77583" s="120"/>
      <c r="N77583" s="120"/>
      <c r="U77583" s="121"/>
      <c r="V77583" s="122"/>
      <c r="W77583" s="123"/>
      <c r="AC77583" s="123"/>
    </row>
    <row r="77584" spans="5:29" s="2" customFormat="1">
      <c r="E77584" s="120"/>
      <c r="M77584" s="120"/>
      <c r="N77584" s="120"/>
      <c r="U77584" s="121"/>
      <c r="V77584" s="122"/>
      <c r="W77584" s="123"/>
      <c r="AC77584" s="123"/>
    </row>
    <row r="77585" spans="5:29" s="2" customFormat="1">
      <c r="E77585" s="120"/>
      <c r="M77585" s="120"/>
      <c r="N77585" s="120"/>
      <c r="U77585" s="121"/>
      <c r="V77585" s="122"/>
      <c r="W77585" s="123"/>
      <c r="AC77585" s="123"/>
    </row>
    <row r="77586" spans="5:29" s="2" customFormat="1">
      <c r="E77586" s="120"/>
      <c r="M77586" s="120"/>
      <c r="N77586" s="120"/>
      <c r="U77586" s="121"/>
      <c r="V77586" s="122"/>
      <c r="W77586" s="123"/>
      <c r="AC77586" s="123"/>
    </row>
    <row r="77587" spans="5:29" s="2" customFormat="1">
      <c r="E77587" s="120"/>
      <c r="M77587" s="120"/>
      <c r="N77587" s="120"/>
      <c r="U77587" s="121"/>
      <c r="V77587" s="122"/>
      <c r="W77587" s="123"/>
      <c r="AC77587" s="123"/>
    </row>
    <row r="77588" spans="5:29" s="2" customFormat="1">
      <c r="E77588" s="120"/>
      <c r="M77588" s="120"/>
      <c r="N77588" s="120"/>
      <c r="U77588" s="121"/>
      <c r="V77588" s="122"/>
      <c r="W77588" s="123"/>
      <c r="AC77588" s="123"/>
    </row>
    <row r="77589" spans="5:29" s="2" customFormat="1">
      <c r="E77589" s="120"/>
      <c r="M77589" s="120"/>
      <c r="N77589" s="120"/>
      <c r="U77589" s="121"/>
      <c r="V77589" s="122"/>
      <c r="W77589" s="123"/>
      <c r="AC77589" s="123"/>
    </row>
    <row r="77590" spans="5:29" s="2" customFormat="1">
      <c r="E77590" s="120"/>
      <c r="M77590" s="120"/>
      <c r="N77590" s="120"/>
      <c r="U77590" s="121"/>
      <c r="V77590" s="122"/>
      <c r="W77590" s="123"/>
      <c r="AC77590" s="123"/>
    </row>
    <row r="77591" spans="5:29" s="2" customFormat="1">
      <c r="E77591" s="120"/>
      <c r="M77591" s="120"/>
      <c r="N77591" s="120"/>
      <c r="U77591" s="121"/>
      <c r="V77591" s="122"/>
      <c r="W77591" s="123"/>
      <c r="AC77591" s="123"/>
    </row>
    <row r="77592" spans="5:29" s="2" customFormat="1">
      <c r="E77592" s="120"/>
      <c r="M77592" s="120"/>
      <c r="N77592" s="120"/>
      <c r="U77592" s="121"/>
      <c r="V77592" s="122"/>
      <c r="W77592" s="123"/>
      <c r="AC77592" s="123"/>
    </row>
    <row r="77593" spans="5:29" s="2" customFormat="1">
      <c r="E77593" s="120"/>
      <c r="M77593" s="120"/>
      <c r="N77593" s="120"/>
      <c r="U77593" s="121"/>
      <c r="V77593" s="122"/>
      <c r="W77593" s="123"/>
      <c r="AC77593" s="123"/>
    </row>
    <row r="77594" spans="5:29" s="2" customFormat="1">
      <c r="E77594" s="120"/>
      <c r="M77594" s="120"/>
      <c r="N77594" s="120"/>
      <c r="U77594" s="121"/>
      <c r="V77594" s="122"/>
      <c r="W77594" s="123"/>
      <c r="AC77594" s="123"/>
    </row>
    <row r="77595" spans="5:29" s="2" customFormat="1">
      <c r="E77595" s="120"/>
      <c r="M77595" s="120"/>
      <c r="N77595" s="120"/>
      <c r="U77595" s="121"/>
      <c r="V77595" s="122"/>
      <c r="W77595" s="123"/>
      <c r="AC77595" s="123"/>
    </row>
    <row r="77596" spans="5:29" s="2" customFormat="1">
      <c r="E77596" s="120"/>
      <c r="M77596" s="120"/>
      <c r="N77596" s="120"/>
      <c r="U77596" s="121"/>
      <c r="V77596" s="122"/>
      <c r="W77596" s="123"/>
      <c r="AC77596" s="123"/>
    </row>
    <row r="77597" spans="5:29" s="2" customFormat="1">
      <c r="E77597" s="120"/>
      <c r="M77597" s="120"/>
      <c r="N77597" s="120"/>
      <c r="U77597" s="121"/>
      <c r="V77597" s="122"/>
      <c r="W77597" s="123"/>
      <c r="AC77597" s="123"/>
    </row>
    <row r="77598" spans="5:29" s="2" customFormat="1">
      <c r="E77598" s="120"/>
      <c r="M77598" s="120"/>
      <c r="N77598" s="120"/>
      <c r="U77598" s="121"/>
      <c r="V77598" s="122"/>
      <c r="W77598" s="123"/>
      <c r="AC77598" s="123"/>
    </row>
    <row r="77599" spans="5:29" s="2" customFormat="1">
      <c r="E77599" s="120"/>
      <c r="M77599" s="120"/>
      <c r="N77599" s="120"/>
      <c r="U77599" s="121"/>
      <c r="V77599" s="122"/>
      <c r="W77599" s="123"/>
      <c r="AC77599" s="123"/>
    </row>
    <row r="77600" spans="5:29" s="2" customFormat="1">
      <c r="E77600" s="120"/>
      <c r="M77600" s="120"/>
      <c r="N77600" s="120"/>
      <c r="U77600" s="121"/>
      <c r="V77600" s="122"/>
      <c r="W77600" s="123"/>
      <c r="AC77600" s="123"/>
    </row>
    <row r="77601" spans="5:29" s="2" customFormat="1">
      <c r="E77601" s="120"/>
      <c r="M77601" s="120"/>
      <c r="N77601" s="120"/>
      <c r="U77601" s="121"/>
      <c r="V77601" s="122"/>
      <c r="W77601" s="123"/>
      <c r="AC77601" s="123"/>
    </row>
    <row r="77602" spans="5:29" s="2" customFormat="1">
      <c r="E77602" s="120"/>
      <c r="M77602" s="120"/>
      <c r="N77602" s="120"/>
      <c r="U77602" s="121"/>
      <c r="V77602" s="122"/>
      <c r="W77602" s="123"/>
      <c r="AC77602" s="123"/>
    </row>
    <row r="77603" spans="5:29" s="2" customFormat="1">
      <c r="E77603" s="120"/>
      <c r="M77603" s="120"/>
      <c r="N77603" s="120"/>
      <c r="U77603" s="121"/>
      <c r="V77603" s="122"/>
      <c r="W77603" s="123"/>
      <c r="AC77603" s="123"/>
    </row>
    <row r="77604" spans="5:29" s="2" customFormat="1">
      <c r="E77604" s="120"/>
      <c r="M77604" s="120"/>
      <c r="N77604" s="120"/>
      <c r="U77604" s="121"/>
      <c r="V77604" s="122"/>
      <c r="W77604" s="123"/>
      <c r="AC77604" s="123"/>
    </row>
    <row r="77605" spans="5:29" s="2" customFormat="1">
      <c r="E77605" s="120"/>
      <c r="M77605" s="120"/>
      <c r="N77605" s="120"/>
      <c r="U77605" s="121"/>
      <c r="V77605" s="122"/>
      <c r="W77605" s="123"/>
      <c r="AC77605" s="123"/>
    </row>
    <row r="77606" spans="5:29" s="2" customFormat="1">
      <c r="E77606" s="120"/>
      <c r="M77606" s="120"/>
      <c r="N77606" s="120"/>
      <c r="U77606" s="121"/>
      <c r="V77606" s="122"/>
      <c r="W77606" s="123"/>
      <c r="AC77606" s="123"/>
    </row>
    <row r="77607" spans="5:29" s="2" customFormat="1">
      <c r="E77607" s="120"/>
      <c r="M77607" s="120"/>
      <c r="N77607" s="120"/>
      <c r="U77607" s="121"/>
      <c r="V77607" s="122"/>
      <c r="W77607" s="123"/>
      <c r="AC77607" s="123"/>
    </row>
    <row r="77608" spans="5:29" s="2" customFormat="1">
      <c r="E77608" s="120"/>
      <c r="M77608" s="120"/>
      <c r="N77608" s="120"/>
      <c r="U77608" s="121"/>
      <c r="V77608" s="122"/>
      <c r="W77608" s="123"/>
      <c r="AC77608" s="123"/>
    </row>
    <row r="77609" spans="5:29" s="2" customFormat="1">
      <c r="E77609" s="120"/>
      <c r="M77609" s="120"/>
      <c r="N77609" s="120"/>
      <c r="U77609" s="121"/>
      <c r="V77609" s="122"/>
      <c r="W77609" s="123"/>
      <c r="AC77609" s="123"/>
    </row>
    <row r="77610" spans="5:29" s="2" customFormat="1">
      <c r="E77610" s="120"/>
      <c r="M77610" s="120"/>
      <c r="N77610" s="120"/>
      <c r="U77610" s="121"/>
      <c r="V77610" s="122"/>
      <c r="W77610" s="123"/>
      <c r="AC77610" s="123"/>
    </row>
    <row r="77611" spans="5:29" s="2" customFormat="1">
      <c r="E77611" s="120"/>
      <c r="M77611" s="120"/>
      <c r="N77611" s="120"/>
      <c r="U77611" s="121"/>
      <c r="V77611" s="122"/>
      <c r="W77611" s="123"/>
      <c r="AC77611" s="123"/>
    </row>
    <row r="77612" spans="5:29" s="2" customFormat="1">
      <c r="E77612" s="120"/>
      <c r="M77612" s="120"/>
      <c r="N77612" s="120"/>
      <c r="U77612" s="121"/>
      <c r="V77612" s="122"/>
      <c r="W77612" s="123"/>
      <c r="AC77612" s="123"/>
    </row>
    <row r="77613" spans="5:29" s="2" customFormat="1">
      <c r="E77613" s="120"/>
      <c r="M77613" s="120"/>
      <c r="N77613" s="120"/>
      <c r="U77613" s="121"/>
      <c r="V77613" s="122"/>
      <c r="W77613" s="123"/>
      <c r="AC77613" s="123"/>
    </row>
    <row r="77614" spans="5:29" s="2" customFormat="1">
      <c r="E77614" s="120"/>
      <c r="M77614" s="120"/>
      <c r="N77614" s="120"/>
      <c r="U77614" s="121"/>
      <c r="V77614" s="122"/>
      <c r="W77614" s="123"/>
      <c r="AC77614" s="123"/>
    </row>
    <row r="77615" spans="5:29" s="2" customFormat="1">
      <c r="E77615" s="120"/>
      <c r="M77615" s="120"/>
      <c r="N77615" s="120"/>
      <c r="U77615" s="121"/>
      <c r="V77615" s="122"/>
      <c r="W77615" s="123"/>
      <c r="AC77615" s="123"/>
    </row>
    <row r="77616" spans="5:29" s="2" customFormat="1">
      <c r="E77616" s="120"/>
      <c r="M77616" s="120"/>
      <c r="N77616" s="120"/>
      <c r="U77616" s="121"/>
      <c r="V77616" s="122"/>
      <c r="W77616" s="123"/>
      <c r="AC77616" s="123"/>
    </row>
    <row r="77617" spans="5:29" s="2" customFormat="1">
      <c r="E77617" s="120"/>
      <c r="M77617" s="120"/>
      <c r="N77617" s="120"/>
      <c r="U77617" s="121"/>
      <c r="V77617" s="122"/>
      <c r="W77617" s="123"/>
      <c r="AC77617" s="123"/>
    </row>
    <row r="77618" spans="5:29" s="2" customFormat="1">
      <c r="E77618" s="120"/>
      <c r="M77618" s="120"/>
      <c r="N77618" s="120"/>
      <c r="U77618" s="121"/>
      <c r="V77618" s="122"/>
      <c r="W77618" s="123"/>
      <c r="AC77618" s="123"/>
    </row>
    <row r="77619" spans="5:29" s="2" customFormat="1">
      <c r="E77619" s="120"/>
      <c r="M77619" s="120"/>
      <c r="N77619" s="120"/>
      <c r="U77619" s="121"/>
      <c r="V77619" s="122"/>
      <c r="W77619" s="123"/>
      <c r="AC77619" s="123"/>
    </row>
    <row r="77620" spans="5:29" s="2" customFormat="1">
      <c r="E77620" s="120"/>
      <c r="M77620" s="120"/>
      <c r="N77620" s="120"/>
      <c r="U77620" s="121"/>
      <c r="V77620" s="122"/>
      <c r="W77620" s="123"/>
      <c r="AC77620" s="123"/>
    </row>
    <row r="77621" spans="5:29" s="2" customFormat="1">
      <c r="E77621" s="120"/>
      <c r="M77621" s="120"/>
      <c r="N77621" s="120"/>
      <c r="U77621" s="121"/>
      <c r="V77621" s="122"/>
      <c r="W77621" s="123"/>
      <c r="AC77621" s="123"/>
    </row>
    <row r="77622" spans="5:29" s="2" customFormat="1">
      <c r="E77622" s="120"/>
      <c r="M77622" s="120"/>
      <c r="N77622" s="120"/>
      <c r="U77622" s="121"/>
      <c r="V77622" s="122"/>
      <c r="W77622" s="123"/>
      <c r="AC77622" s="123"/>
    </row>
    <row r="77623" spans="5:29" s="2" customFormat="1">
      <c r="E77623" s="120"/>
      <c r="M77623" s="120"/>
      <c r="N77623" s="120"/>
      <c r="U77623" s="121"/>
      <c r="V77623" s="122"/>
      <c r="W77623" s="123"/>
      <c r="AC77623" s="123"/>
    </row>
    <row r="77624" spans="5:29" s="2" customFormat="1">
      <c r="E77624" s="120"/>
      <c r="M77624" s="120"/>
      <c r="N77624" s="120"/>
      <c r="U77624" s="121"/>
      <c r="V77624" s="122"/>
      <c r="W77624" s="123"/>
      <c r="AC77624" s="123"/>
    </row>
    <row r="77625" spans="5:29" s="2" customFormat="1">
      <c r="E77625" s="120"/>
      <c r="M77625" s="120"/>
      <c r="N77625" s="120"/>
      <c r="U77625" s="121"/>
      <c r="V77625" s="122"/>
      <c r="W77625" s="123"/>
      <c r="AC77625" s="123"/>
    </row>
    <row r="77626" spans="5:29" s="2" customFormat="1">
      <c r="E77626" s="120"/>
      <c r="M77626" s="120"/>
      <c r="N77626" s="120"/>
      <c r="U77626" s="121"/>
      <c r="V77626" s="122"/>
      <c r="W77626" s="123"/>
      <c r="AC77626" s="123"/>
    </row>
    <row r="77627" spans="5:29" s="2" customFormat="1">
      <c r="E77627" s="120"/>
      <c r="M77627" s="120"/>
      <c r="N77627" s="120"/>
      <c r="U77627" s="121"/>
      <c r="V77627" s="122"/>
      <c r="W77627" s="123"/>
      <c r="AC77627" s="123"/>
    </row>
    <row r="77628" spans="5:29" s="2" customFormat="1">
      <c r="E77628" s="120"/>
      <c r="M77628" s="120"/>
      <c r="N77628" s="120"/>
      <c r="U77628" s="121"/>
      <c r="V77628" s="122"/>
      <c r="W77628" s="123"/>
      <c r="AC77628" s="123"/>
    </row>
    <row r="77629" spans="5:29" s="2" customFormat="1">
      <c r="E77629" s="120"/>
      <c r="M77629" s="120"/>
      <c r="N77629" s="120"/>
      <c r="U77629" s="121"/>
      <c r="V77629" s="122"/>
      <c r="W77629" s="123"/>
      <c r="AC77629" s="123"/>
    </row>
    <row r="77630" spans="5:29" s="2" customFormat="1">
      <c r="E77630" s="120"/>
      <c r="M77630" s="120"/>
      <c r="N77630" s="120"/>
      <c r="U77630" s="121"/>
      <c r="V77630" s="122"/>
      <c r="W77630" s="123"/>
      <c r="AC77630" s="123"/>
    </row>
    <row r="77631" spans="5:29" s="2" customFormat="1">
      <c r="E77631" s="120"/>
      <c r="M77631" s="120"/>
      <c r="N77631" s="120"/>
      <c r="U77631" s="121"/>
      <c r="V77631" s="122"/>
      <c r="W77631" s="123"/>
      <c r="AC77631" s="123"/>
    </row>
    <row r="77632" spans="5:29" s="2" customFormat="1">
      <c r="E77632" s="120"/>
      <c r="M77632" s="120"/>
      <c r="N77632" s="120"/>
      <c r="U77632" s="121"/>
      <c r="V77632" s="122"/>
      <c r="W77632" s="123"/>
      <c r="AC77632" s="123"/>
    </row>
    <row r="77633" spans="5:29" s="2" customFormat="1">
      <c r="E77633" s="120"/>
      <c r="M77633" s="120"/>
      <c r="N77633" s="120"/>
      <c r="U77633" s="121"/>
      <c r="V77633" s="122"/>
      <c r="W77633" s="123"/>
      <c r="AC77633" s="123"/>
    </row>
    <row r="77634" spans="5:29" s="2" customFormat="1">
      <c r="E77634" s="120"/>
      <c r="M77634" s="120"/>
      <c r="N77634" s="120"/>
      <c r="U77634" s="121"/>
      <c r="V77634" s="122"/>
      <c r="W77634" s="123"/>
      <c r="AC77634" s="123"/>
    </row>
    <row r="77635" spans="5:29" s="2" customFormat="1">
      <c r="E77635" s="120"/>
      <c r="M77635" s="120"/>
      <c r="N77635" s="120"/>
      <c r="U77635" s="121"/>
      <c r="V77635" s="122"/>
      <c r="W77635" s="123"/>
      <c r="AC77635" s="123"/>
    </row>
    <row r="77636" spans="5:29" s="2" customFormat="1">
      <c r="E77636" s="120"/>
      <c r="M77636" s="120"/>
      <c r="N77636" s="120"/>
      <c r="U77636" s="121"/>
      <c r="V77636" s="122"/>
      <c r="W77636" s="123"/>
      <c r="AC77636" s="123"/>
    </row>
    <row r="77637" spans="5:29" s="2" customFormat="1">
      <c r="E77637" s="120"/>
      <c r="M77637" s="120"/>
      <c r="N77637" s="120"/>
      <c r="U77637" s="121"/>
      <c r="V77637" s="122"/>
      <c r="W77637" s="123"/>
      <c r="AC77637" s="123"/>
    </row>
    <row r="77638" spans="5:29" s="2" customFormat="1">
      <c r="E77638" s="120"/>
      <c r="M77638" s="120"/>
      <c r="N77638" s="120"/>
      <c r="U77638" s="121"/>
      <c r="V77638" s="122"/>
      <c r="W77638" s="123"/>
      <c r="AC77638" s="123"/>
    </row>
    <row r="77639" spans="5:29" s="2" customFormat="1">
      <c r="E77639" s="120"/>
      <c r="M77639" s="120"/>
      <c r="N77639" s="120"/>
      <c r="U77639" s="121"/>
      <c r="V77639" s="122"/>
      <c r="W77639" s="123"/>
      <c r="AC77639" s="123"/>
    </row>
    <row r="77640" spans="5:29" s="2" customFormat="1">
      <c r="E77640" s="120"/>
      <c r="M77640" s="120"/>
      <c r="N77640" s="120"/>
      <c r="U77640" s="121"/>
      <c r="V77640" s="122"/>
      <c r="W77640" s="123"/>
      <c r="AC77640" s="123"/>
    </row>
    <row r="77641" spans="5:29" s="2" customFormat="1">
      <c r="E77641" s="120"/>
      <c r="M77641" s="120"/>
      <c r="N77641" s="120"/>
      <c r="U77641" s="121"/>
      <c r="V77641" s="122"/>
      <c r="W77641" s="123"/>
      <c r="AC77641" s="123"/>
    </row>
    <row r="77642" spans="5:29" s="2" customFormat="1">
      <c r="E77642" s="120"/>
      <c r="M77642" s="120"/>
      <c r="N77642" s="120"/>
      <c r="U77642" s="121"/>
      <c r="V77642" s="122"/>
      <c r="W77642" s="123"/>
      <c r="AC77642" s="123"/>
    </row>
    <row r="77643" spans="5:29" s="2" customFormat="1">
      <c r="E77643" s="120"/>
      <c r="M77643" s="120"/>
      <c r="N77643" s="120"/>
      <c r="U77643" s="121"/>
      <c r="V77643" s="122"/>
      <c r="W77643" s="123"/>
      <c r="AC77643" s="123"/>
    </row>
    <row r="77644" spans="5:29" s="2" customFormat="1">
      <c r="E77644" s="120"/>
      <c r="M77644" s="120"/>
      <c r="N77644" s="120"/>
      <c r="U77644" s="121"/>
      <c r="V77644" s="122"/>
      <c r="W77644" s="123"/>
      <c r="AC77644" s="123"/>
    </row>
    <row r="77645" spans="5:29" s="2" customFormat="1">
      <c r="E77645" s="120"/>
      <c r="M77645" s="120"/>
      <c r="N77645" s="120"/>
      <c r="U77645" s="121"/>
      <c r="V77645" s="122"/>
      <c r="W77645" s="123"/>
      <c r="AC77645" s="123"/>
    </row>
    <row r="77646" spans="5:29" s="2" customFormat="1">
      <c r="E77646" s="120"/>
      <c r="M77646" s="120"/>
      <c r="N77646" s="120"/>
      <c r="U77646" s="121"/>
      <c r="V77646" s="122"/>
      <c r="W77646" s="123"/>
      <c r="AC77646" s="123"/>
    </row>
    <row r="77647" spans="5:29" s="2" customFormat="1">
      <c r="E77647" s="120"/>
      <c r="M77647" s="120"/>
      <c r="N77647" s="120"/>
      <c r="U77647" s="121"/>
      <c r="V77647" s="122"/>
      <c r="W77647" s="123"/>
      <c r="AC77647" s="123"/>
    </row>
    <row r="77648" spans="5:29" s="2" customFormat="1">
      <c r="E77648" s="120"/>
      <c r="M77648" s="120"/>
      <c r="N77648" s="120"/>
      <c r="U77648" s="121"/>
      <c r="V77648" s="122"/>
      <c r="W77648" s="123"/>
      <c r="AC77648" s="123"/>
    </row>
    <row r="77649" spans="5:29" s="2" customFormat="1">
      <c r="E77649" s="120"/>
      <c r="M77649" s="120"/>
      <c r="N77649" s="120"/>
      <c r="U77649" s="121"/>
      <c r="V77649" s="122"/>
      <c r="W77649" s="123"/>
      <c r="AC77649" s="123"/>
    </row>
    <row r="77650" spans="5:29" s="2" customFormat="1">
      <c r="E77650" s="120"/>
      <c r="M77650" s="120"/>
      <c r="N77650" s="120"/>
      <c r="U77650" s="121"/>
      <c r="V77650" s="122"/>
      <c r="W77650" s="123"/>
      <c r="AC77650" s="123"/>
    </row>
    <row r="77651" spans="5:29" s="2" customFormat="1">
      <c r="E77651" s="120"/>
      <c r="M77651" s="120"/>
      <c r="N77651" s="120"/>
      <c r="U77651" s="121"/>
      <c r="V77651" s="122"/>
      <c r="W77651" s="123"/>
      <c r="AC77651" s="123"/>
    </row>
    <row r="77652" spans="5:29" s="2" customFormat="1">
      <c r="E77652" s="120"/>
      <c r="M77652" s="120"/>
      <c r="N77652" s="120"/>
      <c r="U77652" s="121"/>
      <c r="V77652" s="122"/>
      <c r="W77652" s="123"/>
      <c r="AC77652" s="123"/>
    </row>
    <row r="77653" spans="5:29" s="2" customFormat="1">
      <c r="E77653" s="120"/>
      <c r="M77653" s="120"/>
      <c r="N77653" s="120"/>
      <c r="U77653" s="121"/>
      <c r="V77653" s="122"/>
      <c r="W77653" s="123"/>
      <c r="AC77653" s="123"/>
    </row>
    <row r="77654" spans="5:29" s="2" customFormat="1">
      <c r="E77654" s="120"/>
      <c r="M77654" s="120"/>
      <c r="N77654" s="120"/>
      <c r="U77654" s="121"/>
      <c r="V77654" s="122"/>
      <c r="W77654" s="123"/>
      <c r="AC77654" s="123"/>
    </row>
    <row r="77655" spans="5:29" s="2" customFormat="1">
      <c r="E77655" s="120"/>
      <c r="M77655" s="120"/>
      <c r="N77655" s="120"/>
      <c r="U77655" s="121"/>
      <c r="V77655" s="122"/>
      <c r="W77655" s="123"/>
      <c r="AC77655" s="123"/>
    </row>
    <row r="77656" spans="5:29" s="2" customFormat="1">
      <c r="E77656" s="120"/>
      <c r="M77656" s="120"/>
      <c r="N77656" s="120"/>
      <c r="U77656" s="121"/>
      <c r="V77656" s="122"/>
      <c r="W77656" s="123"/>
      <c r="AC77656" s="123"/>
    </row>
    <row r="77657" spans="5:29" s="2" customFormat="1">
      <c r="E77657" s="120"/>
      <c r="M77657" s="120"/>
      <c r="N77657" s="120"/>
      <c r="U77657" s="121"/>
      <c r="V77657" s="122"/>
      <c r="W77657" s="123"/>
      <c r="AC77657" s="123"/>
    </row>
    <row r="77658" spans="5:29" s="2" customFormat="1">
      <c r="E77658" s="120"/>
      <c r="M77658" s="120"/>
      <c r="N77658" s="120"/>
      <c r="U77658" s="121"/>
      <c r="V77658" s="122"/>
      <c r="W77658" s="123"/>
      <c r="AC77658" s="123"/>
    </row>
    <row r="77659" spans="5:29" s="2" customFormat="1">
      <c r="E77659" s="120"/>
      <c r="M77659" s="120"/>
      <c r="N77659" s="120"/>
      <c r="U77659" s="121"/>
      <c r="V77659" s="122"/>
      <c r="W77659" s="123"/>
      <c r="AC77659" s="123"/>
    </row>
    <row r="77660" spans="5:29" s="2" customFormat="1">
      <c r="E77660" s="120"/>
      <c r="M77660" s="120"/>
      <c r="N77660" s="120"/>
      <c r="U77660" s="121"/>
      <c r="V77660" s="122"/>
      <c r="W77660" s="123"/>
      <c r="AC77660" s="123"/>
    </row>
    <row r="77661" spans="5:29" s="2" customFormat="1">
      <c r="E77661" s="120"/>
      <c r="M77661" s="120"/>
      <c r="N77661" s="120"/>
      <c r="U77661" s="121"/>
      <c r="V77661" s="122"/>
      <c r="W77661" s="123"/>
      <c r="AC77661" s="123"/>
    </row>
    <row r="77662" spans="5:29" s="2" customFormat="1">
      <c r="E77662" s="120"/>
      <c r="M77662" s="120"/>
      <c r="N77662" s="120"/>
      <c r="U77662" s="121"/>
      <c r="V77662" s="122"/>
      <c r="W77662" s="123"/>
      <c r="AC77662" s="123"/>
    </row>
    <row r="77663" spans="5:29" s="2" customFormat="1">
      <c r="E77663" s="120"/>
      <c r="M77663" s="120"/>
      <c r="N77663" s="120"/>
      <c r="U77663" s="121"/>
      <c r="V77663" s="122"/>
      <c r="W77663" s="123"/>
      <c r="AC77663" s="123"/>
    </row>
    <row r="77664" spans="5:29" s="2" customFormat="1">
      <c r="E77664" s="120"/>
      <c r="M77664" s="120"/>
      <c r="N77664" s="120"/>
      <c r="U77664" s="121"/>
      <c r="V77664" s="122"/>
      <c r="W77664" s="123"/>
      <c r="AC77664" s="123"/>
    </row>
    <row r="77665" spans="5:29" s="2" customFormat="1">
      <c r="E77665" s="120"/>
      <c r="M77665" s="120"/>
      <c r="N77665" s="120"/>
      <c r="U77665" s="121"/>
      <c r="V77665" s="122"/>
      <c r="W77665" s="123"/>
      <c r="AC77665" s="123"/>
    </row>
    <row r="77666" spans="5:29" s="2" customFormat="1">
      <c r="E77666" s="120"/>
      <c r="M77666" s="120"/>
      <c r="N77666" s="120"/>
      <c r="U77666" s="121"/>
      <c r="V77666" s="122"/>
      <c r="W77666" s="123"/>
      <c r="AC77666" s="123"/>
    </row>
    <row r="77667" spans="5:29" s="2" customFormat="1">
      <c r="E77667" s="120"/>
      <c r="M77667" s="120"/>
      <c r="N77667" s="120"/>
      <c r="U77667" s="121"/>
      <c r="V77667" s="122"/>
      <c r="W77667" s="123"/>
      <c r="AC77667" s="123"/>
    </row>
    <row r="77668" spans="5:29" s="2" customFormat="1">
      <c r="E77668" s="120"/>
      <c r="M77668" s="120"/>
      <c r="N77668" s="120"/>
      <c r="U77668" s="121"/>
      <c r="V77668" s="122"/>
      <c r="W77668" s="123"/>
      <c r="AC77668" s="123"/>
    </row>
    <row r="77669" spans="5:29" s="2" customFormat="1">
      <c r="E77669" s="120"/>
      <c r="M77669" s="120"/>
      <c r="N77669" s="120"/>
      <c r="U77669" s="121"/>
      <c r="V77669" s="122"/>
      <c r="W77669" s="123"/>
      <c r="AC77669" s="123"/>
    </row>
    <row r="77670" spans="5:29" s="2" customFormat="1">
      <c r="E77670" s="120"/>
      <c r="M77670" s="120"/>
      <c r="N77670" s="120"/>
      <c r="U77670" s="121"/>
      <c r="V77670" s="122"/>
      <c r="W77670" s="123"/>
      <c r="AC77670" s="123"/>
    </row>
    <row r="77671" spans="5:29" s="2" customFormat="1">
      <c r="E77671" s="120"/>
      <c r="M77671" s="120"/>
      <c r="N77671" s="120"/>
      <c r="U77671" s="121"/>
      <c r="V77671" s="122"/>
      <c r="W77671" s="123"/>
      <c r="AC77671" s="123"/>
    </row>
    <row r="77672" spans="5:29" s="2" customFormat="1">
      <c r="E77672" s="120"/>
      <c r="M77672" s="120"/>
      <c r="N77672" s="120"/>
      <c r="U77672" s="121"/>
      <c r="V77672" s="122"/>
      <c r="W77672" s="123"/>
      <c r="AC77672" s="123"/>
    </row>
    <row r="77673" spans="5:29" s="2" customFormat="1">
      <c r="E77673" s="120"/>
      <c r="M77673" s="120"/>
      <c r="N77673" s="120"/>
      <c r="U77673" s="121"/>
      <c r="V77673" s="122"/>
      <c r="W77673" s="123"/>
      <c r="AC77673" s="123"/>
    </row>
    <row r="77674" spans="5:29" s="2" customFormat="1">
      <c r="E77674" s="120"/>
      <c r="M77674" s="120"/>
      <c r="N77674" s="120"/>
      <c r="U77674" s="121"/>
      <c r="V77674" s="122"/>
      <c r="W77674" s="123"/>
      <c r="AC77674" s="123"/>
    </row>
    <row r="77675" spans="5:29" s="2" customFormat="1">
      <c r="E77675" s="120"/>
      <c r="M77675" s="120"/>
      <c r="N77675" s="120"/>
      <c r="U77675" s="121"/>
      <c r="V77675" s="122"/>
      <c r="W77675" s="123"/>
      <c r="AC77675" s="123"/>
    </row>
    <row r="77676" spans="5:29" s="2" customFormat="1">
      <c r="E77676" s="120"/>
      <c r="M77676" s="120"/>
      <c r="N77676" s="120"/>
      <c r="U77676" s="121"/>
      <c r="V77676" s="122"/>
      <c r="W77676" s="123"/>
      <c r="AC77676" s="123"/>
    </row>
    <row r="77677" spans="5:29" s="2" customFormat="1">
      <c r="E77677" s="120"/>
      <c r="M77677" s="120"/>
      <c r="N77677" s="120"/>
      <c r="U77677" s="121"/>
      <c r="V77677" s="122"/>
      <c r="W77677" s="123"/>
      <c r="AC77677" s="123"/>
    </row>
    <row r="77678" spans="5:29" s="2" customFormat="1">
      <c r="E77678" s="120"/>
      <c r="M77678" s="120"/>
      <c r="N77678" s="120"/>
      <c r="U77678" s="121"/>
      <c r="V77678" s="122"/>
      <c r="W77678" s="123"/>
      <c r="AC77678" s="123"/>
    </row>
    <row r="77679" spans="5:29" s="2" customFormat="1">
      <c r="E77679" s="120"/>
      <c r="M77679" s="120"/>
      <c r="N77679" s="120"/>
      <c r="U77679" s="121"/>
      <c r="V77679" s="122"/>
      <c r="W77679" s="123"/>
      <c r="AC77679" s="123"/>
    </row>
    <row r="77680" spans="5:29" s="2" customFormat="1">
      <c r="E77680" s="120"/>
      <c r="M77680" s="120"/>
      <c r="N77680" s="120"/>
      <c r="U77680" s="121"/>
      <c r="V77680" s="122"/>
      <c r="W77680" s="123"/>
      <c r="AC77680" s="123"/>
    </row>
    <row r="77681" spans="5:29" s="2" customFormat="1">
      <c r="E77681" s="120"/>
      <c r="M77681" s="120"/>
      <c r="N77681" s="120"/>
      <c r="U77681" s="121"/>
      <c r="V77681" s="122"/>
      <c r="W77681" s="123"/>
      <c r="AC77681" s="123"/>
    </row>
    <row r="77682" spans="5:29" s="2" customFormat="1">
      <c r="E77682" s="120"/>
      <c r="M77682" s="120"/>
      <c r="N77682" s="120"/>
      <c r="U77682" s="121"/>
      <c r="V77682" s="122"/>
      <c r="W77682" s="123"/>
      <c r="AC77682" s="123"/>
    </row>
    <row r="77683" spans="5:29" s="2" customFormat="1">
      <c r="E77683" s="120"/>
      <c r="M77683" s="120"/>
      <c r="N77683" s="120"/>
      <c r="U77683" s="121"/>
      <c r="V77683" s="122"/>
      <c r="W77683" s="123"/>
      <c r="AC77683" s="123"/>
    </row>
    <row r="77684" spans="5:29" s="2" customFormat="1">
      <c r="E77684" s="120"/>
      <c r="M77684" s="120"/>
      <c r="N77684" s="120"/>
      <c r="U77684" s="121"/>
      <c r="V77684" s="122"/>
      <c r="W77684" s="123"/>
      <c r="AC77684" s="123"/>
    </row>
    <row r="77685" spans="5:29" s="2" customFormat="1">
      <c r="E77685" s="120"/>
      <c r="M77685" s="120"/>
      <c r="N77685" s="120"/>
      <c r="U77685" s="121"/>
      <c r="V77685" s="122"/>
      <c r="W77685" s="123"/>
      <c r="AC77685" s="123"/>
    </row>
    <row r="77686" spans="5:29" s="2" customFormat="1">
      <c r="E77686" s="120"/>
      <c r="M77686" s="120"/>
      <c r="N77686" s="120"/>
      <c r="U77686" s="121"/>
      <c r="V77686" s="122"/>
      <c r="W77686" s="123"/>
      <c r="AC77686" s="123"/>
    </row>
    <row r="77687" spans="5:29" s="2" customFormat="1">
      <c r="E77687" s="120"/>
      <c r="M77687" s="120"/>
      <c r="N77687" s="120"/>
      <c r="U77687" s="121"/>
      <c r="V77687" s="122"/>
      <c r="W77687" s="123"/>
      <c r="AC77687" s="123"/>
    </row>
    <row r="77688" spans="5:29" s="2" customFormat="1">
      <c r="E77688" s="120"/>
      <c r="M77688" s="120"/>
      <c r="N77688" s="120"/>
      <c r="U77688" s="121"/>
      <c r="V77688" s="122"/>
      <c r="W77688" s="123"/>
      <c r="AC77688" s="123"/>
    </row>
    <row r="77689" spans="5:29" s="2" customFormat="1">
      <c r="E77689" s="120"/>
      <c r="M77689" s="120"/>
      <c r="N77689" s="120"/>
      <c r="U77689" s="121"/>
      <c r="V77689" s="122"/>
      <c r="W77689" s="123"/>
      <c r="AC77689" s="123"/>
    </row>
    <row r="77690" spans="5:29" s="2" customFormat="1">
      <c r="E77690" s="120"/>
      <c r="M77690" s="120"/>
      <c r="N77690" s="120"/>
      <c r="U77690" s="121"/>
      <c r="V77690" s="122"/>
      <c r="W77690" s="123"/>
      <c r="AC77690" s="123"/>
    </row>
    <row r="77691" spans="5:29" s="2" customFormat="1">
      <c r="E77691" s="120"/>
      <c r="M77691" s="120"/>
      <c r="N77691" s="120"/>
      <c r="U77691" s="121"/>
      <c r="V77691" s="122"/>
      <c r="W77691" s="123"/>
      <c r="AC77691" s="123"/>
    </row>
    <row r="77692" spans="5:29" s="2" customFormat="1">
      <c r="E77692" s="120"/>
      <c r="M77692" s="120"/>
      <c r="N77692" s="120"/>
      <c r="U77692" s="121"/>
      <c r="V77692" s="122"/>
      <c r="W77692" s="123"/>
      <c r="AC77692" s="123"/>
    </row>
    <row r="77693" spans="5:29" s="2" customFormat="1">
      <c r="E77693" s="120"/>
      <c r="M77693" s="120"/>
      <c r="N77693" s="120"/>
      <c r="U77693" s="121"/>
      <c r="V77693" s="122"/>
      <c r="W77693" s="123"/>
      <c r="AC77693" s="123"/>
    </row>
    <row r="77694" spans="5:29" s="2" customFormat="1">
      <c r="E77694" s="120"/>
      <c r="M77694" s="120"/>
      <c r="N77694" s="120"/>
      <c r="U77694" s="121"/>
      <c r="V77694" s="122"/>
      <c r="W77694" s="123"/>
      <c r="AC77694" s="123"/>
    </row>
    <row r="77695" spans="5:29" s="2" customFormat="1">
      <c r="E77695" s="120"/>
      <c r="M77695" s="120"/>
      <c r="N77695" s="120"/>
      <c r="U77695" s="121"/>
      <c r="V77695" s="122"/>
      <c r="W77695" s="123"/>
      <c r="AC77695" s="123"/>
    </row>
    <row r="77696" spans="5:29" s="2" customFormat="1">
      <c r="E77696" s="120"/>
      <c r="M77696" s="120"/>
      <c r="N77696" s="120"/>
      <c r="U77696" s="121"/>
      <c r="V77696" s="122"/>
      <c r="W77696" s="123"/>
      <c r="AC77696" s="123"/>
    </row>
    <row r="77697" spans="5:29" s="2" customFormat="1">
      <c r="E77697" s="120"/>
      <c r="M77697" s="120"/>
      <c r="N77697" s="120"/>
      <c r="U77697" s="121"/>
      <c r="V77697" s="122"/>
      <c r="W77697" s="123"/>
      <c r="AC77697" s="123"/>
    </row>
    <row r="77698" spans="5:29" s="2" customFormat="1">
      <c r="E77698" s="120"/>
      <c r="M77698" s="120"/>
      <c r="N77698" s="120"/>
      <c r="U77698" s="121"/>
      <c r="V77698" s="122"/>
      <c r="W77698" s="123"/>
      <c r="AC77698" s="123"/>
    </row>
    <row r="77699" spans="5:29" s="2" customFormat="1">
      <c r="E77699" s="120"/>
      <c r="M77699" s="120"/>
      <c r="N77699" s="120"/>
      <c r="U77699" s="121"/>
      <c r="V77699" s="122"/>
      <c r="W77699" s="123"/>
      <c r="AC77699" s="123"/>
    </row>
    <row r="77700" spans="5:29" s="2" customFormat="1">
      <c r="E77700" s="120"/>
      <c r="M77700" s="120"/>
      <c r="N77700" s="120"/>
      <c r="U77700" s="121"/>
      <c r="V77700" s="122"/>
      <c r="W77700" s="123"/>
      <c r="AC77700" s="123"/>
    </row>
    <row r="77701" spans="5:29" s="2" customFormat="1">
      <c r="E77701" s="120"/>
      <c r="M77701" s="120"/>
      <c r="N77701" s="120"/>
      <c r="U77701" s="121"/>
      <c r="V77701" s="122"/>
      <c r="W77701" s="123"/>
      <c r="AC77701" s="123"/>
    </row>
    <row r="77702" spans="5:29" s="2" customFormat="1">
      <c r="E77702" s="120"/>
      <c r="M77702" s="120"/>
      <c r="N77702" s="120"/>
      <c r="U77702" s="121"/>
      <c r="V77702" s="122"/>
      <c r="W77702" s="123"/>
      <c r="AC77702" s="123"/>
    </row>
    <row r="77703" spans="5:29" s="2" customFormat="1">
      <c r="E77703" s="120"/>
      <c r="M77703" s="120"/>
      <c r="N77703" s="120"/>
      <c r="U77703" s="121"/>
      <c r="V77703" s="122"/>
      <c r="W77703" s="123"/>
      <c r="AC77703" s="123"/>
    </row>
    <row r="77704" spans="5:29" s="2" customFormat="1">
      <c r="E77704" s="120"/>
      <c r="M77704" s="120"/>
      <c r="N77704" s="120"/>
      <c r="U77704" s="121"/>
      <c r="V77704" s="122"/>
      <c r="W77704" s="123"/>
      <c r="AC77704" s="123"/>
    </row>
    <row r="77705" spans="5:29" s="2" customFormat="1">
      <c r="E77705" s="120"/>
      <c r="M77705" s="120"/>
      <c r="N77705" s="120"/>
      <c r="U77705" s="121"/>
      <c r="V77705" s="122"/>
      <c r="W77705" s="123"/>
      <c r="AC77705" s="123"/>
    </row>
    <row r="77706" spans="5:29" s="2" customFormat="1">
      <c r="E77706" s="120"/>
      <c r="M77706" s="120"/>
      <c r="N77706" s="120"/>
      <c r="U77706" s="121"/>
      <c r="V77706" s="122"/>
      <c r="W77706" s="123"/>
      <c r="AC77706" s="123"/>
    </row>
    <row r="77707" spans="5:29" s="2" customFormat="1">
      <c r="E77707" s="120"/>
      <c r="M77707" s="120"/>
      <c r="N77707" s="120"/>
      <c r="U77707" s="121"/>
      <c r="V77707" s="122"/>
      <c r="W77707" s="123"/>
      <c r="AC77707" s="123"/>
    </row>
    <row r="77708" spans="5:29" s="2" customFormat="1">
      <c r="E77708" s="120"/>
      <c r="M77708" s="120"/>
      <c r="N77708" s="120"/>
      <c r="U77708" s="121"/>
      <c r="V77708" s="122"/>
      <c r="W77708" s="123"/>
      <c r="AC77708" s="123"/>
    </row>
    <row r="77709" spans="5:29" s="2" customFormat="1">
      <c r="E77709" s="120"/>
      <c r="M77709" s="120"/>
      <c r="N77709" s="120"/>
      <c r="U77709" s="121"/>
      <c r="V77709" s="122"/>
      <c r="W77709" s="123"/>
      <c r="AC77709" s="123"/>
    </row>
    <row r="77710" spans="5:29" s="2" customFormat="1">
      <c r="E77710" s="120"/>
      <c r="M77710" s="120"/>
      <c r="N77710" s="120"/>
      <c r="U77710" s="121"/>
      <c r="V77710" s="122"/>
      <c r="W77710" s="123"/>
      <c r="AC77710" s="123"/>
    </row>
    <row r="77711" spans="5:29" s="2" customFormat="1">
      <c r="E77711" s="120"/>
      <c r="M77711" s="120"/>
      <c r="N77711" s="120"/>
      <c r="U77711" s="121"/>
      <c r="V77711" s="122"/>
      <c r="W77711" s="123"/>
      <c r="AC77711" s="123"/>
    </row>
    <row r="77712" spans="5:29" s="2" customFormat="1">
      <c r="E77712" s="120"/>
      <c r="M77712" s="120"/>
      <c r="N77712" s="120"/>
      <c r="U77712" s="121"/>
      <c r="V77712" s="122"/>
      <c r="W77712" s="123"/>
      <c r="AC77712" s="123"/>
    </row>
    <row r="77713" spans="5:29" s="2" customFormat="1">
      <c r="E77713" s="120"/>
      <c r="M77713" s="120"/>
      <c r="N77713" s="120"/>
      <c r="U77713" s="121"/>
      <c r="V77713" s="122"/>
      <c r="W77713" s="123"/>
      <c r="AC77713" s="123"/>
    </row>
    <row r="77714" spans="5:29" s="2" customFormat="1">
      <c r="E77714" s="120"/>
      <c r="M77714" s="120"/>
      <c r="N77714" s="120"/>
      <c r="U77714" s="121"/>
      <c r="V77714" s="122"/>
      <c r="W77714" s="123"/>
      <c r="AC77714" s="123"/>
    </row>
    <row r="77715" spans="5:29" s="2" customFormat="1">
      <c r="E77715" s="120"/>
      <c r="M77715" s="120"/>
      <c r="N77715" s="120"/>
      <c r="U77715" s="121"/>
      <c r="V77715" s="122"/>
      <c r="W77715" s="123"/>
      <c r="AC77715" s="123"/>
    </row>
    <row r="77716" spans="5:29" s="2" customFormat="1">
      <c r="E77716" s="120"/>
      <c r="M77716" s="120"/>
      <c r="N77716" s="120"/>
      <c r="U77716" s="121"/>
      <c r="V77716" s="122"/>
      <c r="W77716" s="123"/>
      <c r="AC77716" s="123"/>
    </row>
    <row r="77717" spans="5:29" s="2" customFormat="1">
      <c r="E77717" s="120"/>
      <c r="M77717" s="120"/>
      <c r="N77717" s="120"/>
      <c r="U77717" s="121"/>
      <c r="V77717" s="122"/>
      <c r="W77717" s="123"/>
      <c r="AC77717" s="123"/>
    </row>
    <row r="77718" spans="5:29" s="2" customFormat="1">
      <c r="E77718" s="120"/>
      <c r="M77718" s="120"/>
      <c r="N77718" s="120"/>
      <c r="U77718" s="121"/>
      <c r="V77718" s="122"/>
      <c r="W77718" s="123"/>
      <c r="AC77718" s="123"/>
    </row>
    <row r="77719" spans="5:29" s="2" customFormat="1">
      <c r="E77719" s="120"/>
      <c r="M77719" s="120"/>
      <c r="N77719" s="120"/>
      <c r="U77719" s="121"/>
      <c r="V77719" s="122"/>
      <c r="W77719" s="123"/>
      <c r="AC77719" s="123"/>
    </row>
    <row r="77720" spans="5:29" s="2" customFormat="1">
      <c r="E77720" s="120"/>
      <c r="M77720" s="120"/>
      <c r="N77720" s="120"/>
      <c r="U77720" s="121"/>
      <c r="V77720" s="122"/>
      <c r="W77720" s="123"/>
      <c r="AC77720" s="123"/>
    </row>
    <row r="77721" spans="5:29" s="2" customFormat="1">
      <c r="E77721" s="120"/>
      <c r="M77721" s="120"/>
      <c r="N77721" s="120"/>
      <c r="U77721" s="121"/>
      <c r="V77721" s="122"/>
      <c r="W77721" s="123"/>
      <c r="AC77721" s="123"/>
    </row>
    <row r="77722" spans="5:29" s="2" customFormat="1">
      <c r="E77722" s="120"/>
      <c r="M77722" s="120"/>
      <c r="N77722" s="120"/>
      <c r="U77722" s="121"/>
      <c r="V77722" s="122"/>
      <c r="W77722" s="123"/>
      <c r="AC77722" s="123"/>
    </row>
    <row r="77723" spans="5:29" s="2" customFormat="1">
      <c r="E77723" s="120"/>
      <c r="M77723" s="120"/>
      <c r="N77723" s="120"/>
      <c r="U77723" s="121"/>
      <c r="V77723" s="122"/>
      <c r="W77723" s="123"/>
      <c r="AC77723" s="123"/>
    </row>
    <row r="77724" spans="5:29" s="2" customFormat="1">
      <c r="E77724" s="120"/>
      <c r="M77724" s="120"/>
      <c r="N77724" s="120"/>
      <c r="U77724" s="121"/>
      <c r="V77724" s="122"/>
      <c r="W77724" s="123"/>
      <c r="AC77724" s="123"/>
    </row>
    <row r="77725" spans="5:29" s="2" customFormat="1">
      <c r="E77725" s="120"/>
      <c r="M77725" s="120"/>
      <c r="N77725" s="120"/>
      <c r="U77725" s="121"/>
      <c r="V77725" s="122"/>
      <c r="W77725" s="123"/>
      <c r="AC77725" s="123"/>
    </row>
    <row r="77726" spans="5:29" s="2" customFormat="1">
      <c r="E77726" s="120"/>
      <c r="M77726" s="120"/>
      <c r="N77726" s="120"/>
      <c r="U77726" s="121"/>
      <c r="V77726" s="122"/>
      <c r="W77726" s="123"/>
      <c r="AC77726" s="123"/>
    </row>
    <row r="77727" spans="5:29" s="2" customFormat="1">
      <c r="E77727" s="120"/>
      <c r="M77727" s="120"/>
      <c r="N77727" s="120"/>
      <c r="U77727" s="121"/>
      <c r="V77727" s="122"/>
      <c r="W77727" s="123"/>
      <c r="AC77727" s="123"/>
    </row>
    <row r="77728" spans="5:29" s="2" customFormat="1">
      <c r="E77728" s="120"/>
      <c r="M77728" s="120"/>
      <c r="N77728" s="120"/>
      <c r="U77728" s="121"/>
      <c r="V77728" s="122"/>
      <c r="W77728" s="123"/>
      <c r="AC77728" s="123"/>
    </row>
    <row r="77729" spans="5:29" s="2" customFormat="1">
      <c r="E77729" s="120"/>
      <c r="M77729" s="120"/>
      <c r="N77729" s="120"/>
      <c r="U77729" s="121"/>
      <c r="V77729" s="122"/>
      <c r="W77729" s="123"/>
      <c r="AC77729" s="123"/>
    </row>
    <row r="77730" spans="5:29" s="2" customFormat="1">
      <c r="E77730" s="120"/>
      <c r="M77730" s="120"/>
      <c r="N77730" s="120"/>
      <c r="U77730" s="121"/>
      <c r="V77730" s="122"/>
      <c r="W77730" s="123"/>
      <c r="AC77730" s="123"/>
    </row>
    <row r="77731" spans="5:29" s="2" customFormat="1">
      <c r="E77731" s="120"/>
      <c r="M77731" s="120"/>
      <c r="N77731" s="120"/>
      <c r="U77731" s="121"/>
      <c r="V77731" s="122"/>
      <c r="W77731" s="123"/>
      <c r="AC77731" s="123"/>
    </row>
    <row r="77732" spans="5:29" s="2" customFormat="1">
      <c r="E77732" s="120"/>
      <c r="M77732" s="120"/>
      <c r="N77732" s="120"/>
      <c r="U77732" s="121"/>
      <c r="V77732" s="122"/>
      <c r="W77732" s="123"/>
      <c r="AC77732" s="123"/>
    </row>
    <row r="77733" spans="5:29" s="2" customFormat="1">
      <c r="E77733" s="120"/>
      <c r="M77733" s="120"/>
      <c r="N77733" s="120"/>
      <c r="U77733" s="121"/>
      <c r="V77733" s="122"/>
      <c r="W77733" s="123"/>
      <c r="AC77733" s="123"/>
    </row>
    <row r="77734" spans="5:29" s="2" customFormat="1">
      <c r="E77734" s="120"/>
      <c r="M77734" s="120"/>
      <c r="N77734" s="120"/>
      <c r="U77734" s="121"/>
      <c r="V77734" s="122"/>
      <c r="W77734" s="123"/>
      <c r="AC77734" s="123"/>
    </row>
    <row r="77735" spans="5:29" s="2" customFormat="1">
      <c r="E77735" s="120"/>
      <c r="M77735" s="120"/>
      <c r="N77735" s="120"/>
      <c r="U77735" s="121"/>
      <c r="V77735" s="122"/>
      <c r="W77735" s="123"/>
      <c r="AC77735" s="123"/>
    </row>
    <row r="77736" spans="5:29" s="2" customFormat="1">
      <c r="E77736" s="120"/>
      <c r="M77736" s="120"/>
      <c r="N77736" s="120"/>
      <c r="U77736" s="121"/>
      <c r="V77736" s="122"/>
      <c r="W77736" s="123"/>
      <c r="AC77736" s="123"/>
    </row>
    <row r="77737" spans="5:29" s="2" customFormat="1">
      <c r="E77737" s="120"/>
      <c r="M77737" s="120"/>
      <c r="N77737" s="120"/>
      <c r="U77737" s="121"/>
      <c r="V77737" s="122"/>
      <c r="W77737" s="123"/>
      <c r="AC77737" s="123"/>
    </row>
    <row r="77738" spans="5:29" s="2" customFormat="1">
      <c r="E77738" s="120"/>
      <c r="M77738" s="120"/>
      <c r="N77738" s="120"/>
      <c r="U77738" s="121"/>
      <c r="V77738" s="122"/>
      <c r="W77738" s="123"/>
      <c r="AC77738" s="123"/>
    </row>
    <row r="77739" spans="5:29" s="2" customFormat="1">
      <c r="E77739" s="120"/>
      <c r="M77739" s="120"/>
      <c r="N77739" s="120"/>
      <c r="U77739" s="121"/>
      <c r="V77739" s="122"/>
      <c r="W77739" s="123"/>
      <c r="AC77739" s="123"/>
    </row>
    <row r="77740" spans="5:29" s="2" customFormat="1">
      <c r="E77740" s="120"/>
      <c r="M77740" s="120"/>
      <c r="N77740" s="120"/>
      <c r="U77740" s="121"/>
      <c r="V77740" s="122"/>
      <c r="W77740" s="123"/>
      <c r="AC77740" s="123"/>
    </row>
    <row r="77741" spans="5:29" s="2" customFormat="1">
      <c r="E77741" s="120"/>
      <c r="M77741" s="120"/>
      <c r="N77741" s="120"/>
      <c r="U77741" s="121"/>
      <c r="V77741" s="122"/>
      <c r="W77741" s="123"/>
      <c r="AC77741" s="123"/>
    </row>
    <row r="77742" spans="5:29" s="2" customFormat="1">
      <c r="E77742" s="120"/>
      <c r="M77742" s="120"/>
      <c r="N77742" s="120"/>
      <c r="U77742" s="121"/>
      <c r="V77742" s="122"/>
      <c r="W77742" s="123"/>
      <c r="AC77742" s="123"/>
    </row>
    <row r="77743" spans="5:29" s="2" customFormat="1">
      <c r="E77743" s="120"/>
      <c r="M77743" s="120"/>
      <c r="N77743" s="120"/>
      <c r="U77743" s="121"/>
      <c r="V77743" s="122"/>
      <c r="W77743" s="123"/>
      <c r="AC77743" s="123"/>
    </row>
    <row r="77744" spans="5:29" s="2" customFormat="1">
      <c r="E77744" s="120"/>
      <c r="M77744" s="120"/>
      <c r="N77744" s="120"/>
      <c r="U77744" s="121"/>
      <c r="V77744" s="122"/>
      <c r="W77744" s="123"/>
      <c r="AC77744" s="123"/>
    </row>
    <row r="77745" spans="5:29" s="2" customFormat="1">
      <c r="E77745" s="120"/>
      <c r="M77745" s="120"/>
      <c r="N77745" s="120"/>
      <c r="U77745" s="121"/>
      <c r="V77745" s="122"/>
      <c r="W77745" s="123"/>
      <c r="AC77745" s="123"/>
    </row>
    <row r="77746" spans="5:29" s="2" customFormat="1">
      <c r="E77746" s="120"/>
      <c r="M77746" s="120"/>
      <c r="N77746" s="120"/>
      <c r="U77746" s="121"/>
      <c r="V77746" s="122"/>
      <c r="W77746" s="123"/>
      <c r="AC77746" s="123"/>
    </row>
    <row r="77747" spans="5:29" s="2" customFormat="1">
      <c r="E77747" s="120"/>
      <c r="M77747" s="120"/>
      <c r="N77747" s="120"/>
      <c r="U77747" s="121"/>
      <c r="V77747" s="122"/>
      <c r="W77747" s="123"/>
      <c r="AC77747" s="123"/>
    </row>
    <row r="77748" spans="5:29" s="2" customFormat="1">
      <c r="E77748" s="120"/>
      <c r="M77748" s="120"/>
      <c r="N77748" s="120"/>
      <c r="U77748" s="121"/>
      <c r="V77748" s="122"/>
      <c r="W77748" s="123"/>
      <c r="AC77748" s="123"/>
    </row>
    <row r="77749" spans="5:29" s="2" customFormat="1">
      <c r="E77749" s="120"/>
      <c r="M77749" s="120"/>
      <c r="N77749" s="120"/>
      <c r="U77749" s="121"/>
      <c r="V77749" s="122"/>
      <c r="W77749" s="123"/>
      <c r="AC77749" s="123"/>
    </row>
    <row r="77750" spans="5:29" s="2" customFormat="1">
      <c r="E77750" s="120"/>
      <c r="M77750" s="120"/>
      <c r="N77750" s="120"/>
      <c r="U77750" s="121"/>
      <c r="V77750" s="122"/>
      <c r="W77750" s="123"/>
      <c r="AC77750" s="123"/>
    </row>
    <row r="77751" spans="5:29" s="2" customFormat="1">
      <c r="E77751" s="120"/>
      <c r="M77751" s="120"/>
      <c r="N77751" s="120"/>
      <c r="U77751" s="121"/>
      <c r="V77751" s="122"/>
      <c r="W77751" s="123"/>
      <c r="AC77751" s="123"/>
    </row>
    <row r="77752" spans="5:29" s="2" customFormat="1">
      <c r="E77752" s="120"/>
      <c r="M77752" s="120"/>
      <c r="N77752" s="120"/>
      <c r="U77752" s="121"/>
      <c r="V77752" s="122"/>
      <c r="W77752" s="123"/>
      <c r="AC77752" s="123"/>
    </row>
    <row r="77753" spans="5:29" s="2" customFormat="1">
      <c r="E77753" s="120"/>
      <c r="M77753" s="120"/>
      <c r="N77753" s="120"/>
      <c r="U77753" s="121"/>
      <c r="V77753" s="122"/>
      <c r="W77753" s="123"/>
      <c r="AC77753" s="123"/>
    </row>
    <row r="77754" spans="5:29" s="2" customFormat="1">
      <c r="E77754" s="120"/>
      <c r="M77754" s="120"/>
      <c r="N77754" s="120"/>
      <c r="U77754" s="121"/>
      <c r="V77754" s="122"/>
      <c r="W77754" s="123"/>
      <c r="AC77754" s="123"/>
    </row>
    <row r="77755" spans="5:29" s="2" customFormat="1">
      <c r="E77755" s="120"/>
      <c r="M77755" s="120"/>
      <c r="N77755" s="120"/>
      <c r="U77755" s="121"/>
      <c r="V77755" s="122"/>
      <c r="W77755" s="123"/>
      <c r="AC77755" s="123"/>
    </row>
    <row r="77756" spans="5:29" s="2" customFormat="1">
      <c r="E77756" s="120"/>
      <c r="M77756" s="120"/>
      <c r="N77756" s="120"/>
      <c r="U77756" s="121"/>
      <c r="V77756" s="122"/>
      <c r="W77756" s="123"/>
      <c r="AC77756" s="123"/>
    </row>
    <row r="77757" spans="5:29" s="2" customFormat="1">
      <c r="E77757" s="120"/>
      <c r="M77757" s="120"/>
      <c r="N77757" s="120"/>
      <c r="U77757" s="121"/>
      <c r="V77757" s="122"/>
      <c r="W77757" s="123"/>
      <c r="AC77757" s="123"/>
    </row>
    <row r="77758" spans="5:29" s="2" customFormat="1">
      <c r="E77758" s="120"/>
      <c r="M77758" s="120"/>
      <c r="N77758" s="120"/>
      <c r="U77758" s="121"/>
      <c r="V77758" s="122"/>
      <c r="W77758" s="123"/>
      <c r="AC77758" s="123"/>
    </row>
    <row r="77759" spans="5:29" s="2" customFormat="1">
      <c r="E77759" s="120"/>
      <c r="M77759" s="120"/>
      <c r="N77759" s="120"/>
      <c r="U77759" s="121"/>
      <c r="V77759" s="122"/>
      <c r="W77759" s="123"/>
      <c r="AC77759" s="123"/>
    </row>
    <row r="77760" spans="5:29" s="2" customFormat="1">
      <c r="E77760" s="120"/>
      <c r="M77760" s="120"/>
      <c r="N77760" s="120"/>
      <c r="U77760" s="121"/>
      <c r="V77760" s="122"/>
      <c r="W77760" s="123"/>
      <c r="AC77760" s="123"/>
    </row>
    <row r="77761" spans="5:29" s="2" customFormat="1">
      <c r="E77761" s="120"/>
      <c r="M77761" s="120"/>
      <c r="N77761" s="120"/>
      <c r="U77761" s="121"/>
      <c r="V77761" s="122"/>
      <c r="W77761" s="123"/>
      <c r="AC77761" s="123"/>
    </row>
    <row r="77762" spans="5:29" s="2" customFormat="1">
      <c r="E77762" s="120"/>
      <c r="M77762" s="120"/>
      <c r="N77762" s="120"/>
      <c r="U77762" s="121"/>
      <c r="V77762" s="122"/>
      <c r="W77762" s="123"/>
      <c r="AC77762" s="123"/>
    </row>
    <row r="77763" spans="5:29" s="2" customFormat="1">
      <c r="E77763" s="120"/>
      <c r="M77763" s="120"/>
      <c r="N77763" s="120"/>
      <c r="U77763" s="121"/>
      <c r="V77763" s="122"/>
      <c r="W77763" s="123"/>
      <c r="AC77763" s="123"/>
    </row>
    <row r="77764" spans="5:29" s="2" customFormat="1">
      <c r="E77764" s="120"/>
      <c r="M77764" s="120"/>
      <c r="N77764" s="120"/>
      <c r="U77764" s="121"/>
      <c r="V77764" s="122"/>
      <c r="W77764" s="123"/>
      <c r="AC77764" s="123"/>
    </row>
    <row r="77765" spans="5:29" s="2" customFormat="1">
      <c r="E77765" s="120"/>
      <c r="M77765" s="120"/>
      <c r="N77765" s="120"/>
      <c r="U77765" s="121"/>
      <c r="V77765" s="122"/>
      <c r="W77765" s="123"/>
      <c r="AC77765" s="123"/>
    </row>
    <row r="77766" spans="5:29" s="2" customFormat="1">
      <c r="E77766" s="120"/>
      <c r="M77766" s="120"/>
      <c r="N77766" s="120"/>
      <c r="U77766" s="121"/>
      <c r="V77766" s="122"/>
      <c r="W77766" s="123"/>
      <c r="AC77766" s="123"/>
    </row>
    <row r="77767" spans="5:29" s="2" customFormat="1">
      <c r="E77767" s="120"/>
      <c r="M77767" s="120"/>
      <c r="N77767" s="120"/>
      <c r="U77767" s="121"/>
      <c r="V77767" s="122"/>
      <c r="W77767" s="123"/>
      <c r="AC77767" s="123"/>
    </row>
    <row r="77768" spans="5:29" s="2" customFormat="1">
      <c r="E77768" s="120"/>
      <c r="M77768" s="120"/>
      <c r="N77768" s="120"/>
      <c r="U77768" s="121"/>
      <c r="V77768" s="122"/>
      <c r="W77768" s="123"/>
      <c r="AC77768" s="123"/>
    </row>
    <row r="77769" spans="5:29" s="2" customFormat="1">
      <c r="E77769" s="120"/>
      <c r="M77769" s="120"/>
      <c r="N77769" s="120"/>
      <c r="U77769" s="121"/>
      <c r="V77769" s="122"/>
      <c r="W77769" s="123"/>
      <c r="AC77769" s="123"/>
    </row>
    <row r="77770" spans="5:29" s="2" customFormat="1">
      <c r="E77770" s="120"/>
      <c r="M77770" s="120"/>
      <c r="N77770" s="120"/>
      <c r="U77770" s="121"/>
      <c r="V77770" s="122"/>
      <c r="W77770" s="123"/>
      <c r="AC77770" s="123"/>
    </row>
    <row r="77771" spans="5:29" s="2" customFormat="1">
      <c r="E77771" s="120"/>
      <c r="M77771" s="120"/>
      <c r="N77771" s="120"/>
      <c r="U77771" s="121"/>
      <c r="V77771" s="122"/>
      <c r="W77771" s="123"/>
      <c r="AC77771" s="123"/>
    </row>
    <row r="77772" spans="5:29" s="2" customFormat="1">
      <c r="E77772" s="120"/>
      <c r="M77772" s="120"/>
      <c r="N77772" s="120"/>
      <c r="U77772" s="121"/>
      <c r="V77772" s="122"/>
      <c r="W77772" s="123"/>
      <c r="AC77772" s="123"/>
    </row>
    <row r="77773" spans="5:29" s="2" customFormat="1">
      <c r="E77773" s="120"/>
      <c r="M77773" s="120"/>
      <c r="N77773" s="120"/>
      <c r="U77773" s="121"/>
      <c r="V77773" s="122"/>
      <c r="W77773" s="123"/>
      <c r="AC77773" s="123"/>
    </row>
    <row r="77774" spans="5:29" s="2" customFormat="1">
      <c r="E77774" s="120"/>
      <c r="M77774" s="120"/>
      <c r="N77774" s="120"/>
      <c r="U77774" s="121"/>
      <c r="V77774" s="122"/>
      <c r="W77774" s="123"/>
      <c r="AC77774" s="123"/>
    </row>
    <row r="77775" spans="5:29" s="2" customFormat="1">
      <c r="E77775" s="120"/>
      <c r="M77775" s="120"/>
      <c r="N77775" s="120"/>
      <c r="U77775" s="121"/>
      <c r="V77775" s="122"/>
      <c r="W77775" s="123"/>
      <c r="AC77775" s="123"/>
    </row>
    <row r="77776" spans="5:29" s="2" customFormat="1">
      <c r="E77776" s="120"/>
      <c r="M77776" s="120"/>
      <c r="N77776" s="120"/>
      <c r="U77776" s="121"/>
      <c r="V77776" s="122"/>
      <c r="W77776" s="123"/>
      <c r="AC77776" s="123"/>
    </row>
    <row r="77777" spans="5:29" s="2" customFormat="1">
      <c r="E77777" s="120"/>
      <c r="M77777" s="120"/>
      <c r="N77777" s="120"/>
      <c r="U77777" s="121"/>
      <c r="V77777" s="122"/>
      <c r="W77777" s="123"/>
      <c r="AC77777" s="123"/>
    </row>
    <row r="77778" spans="5:29" s="2" customFormat="1">
      <c r="E77778" s="120"/>
      <c r="M77778" s="120"/>
      <c r="N77778" s="120"/>
      <c r="U77778" s="121"/>
      <c r="V77778" s="122"/>
      <c r="W77778" s="123"/>
      <c r="AC77778" s="123"/>
    </row>
    <row r="77779" spans="5:29" s="2" customFormat="1">
      <c r="E77779" s="120"/>
      <c r="M77779" s="120"/>
      <c r="N77779" s="120"/>
      <c r="U77779" s="121"/>
      <c r="V77779" s="122"/>
      <c r="W77779" s="123"/>
      <c r="AC77779" s="123"/>
    </row>
    <row r="77780" spans="5:29" s="2" customFormat="1">
      <c r="E77780" s="120"/>
      <c r="M77780" s="120"/>
      <c r="N77780" s="120"/>
      <c r="U77780" s="121"/>
      <c r="V77780" s="122"/>
      <c r="W77780" s="123"/>
      <c r="AC77780" s="123"/>
    </row>
    <row r="77781" spans="5:29" s="2" customFormat="1">
      <c r="E77781" s="120"/>
      <c r="M77781" s="120"/>
      <c r="N77781" s="120"/>
      <c r="U77781" s="121"/>
      <c r="V77781" s="122"/>
      <c r="W77781" s="123"/>
      <c r="AC77781" s="123"/>
    </row>
    <row r="77782" spans="5:29" s="2" customFormat="1">
      <c r="E77782" s="120"/>
      <c r="M77782" s="120"/>
      <c r="N77782" s="120"/>
      <c r="U77782" s="121"/>
      <c r="V77782" s="122"/>
      <c r="W77782" s="123"/>
      <c r="AC77782" s="123"/>
    </row>
    <row r="77783" spans="5:29" s="2" customFormat="1">
      <c r="E77783" s="120"/>
      <c r="M77783" s="120"/>
      <c r="N77783" s="120"/>
      <c r="U77783" s="121"/>
      <c r="V77783" s="122"/>
      <c r="W77783" s="123"/>
      <c r="AC77783" s="123"/>
    </row>
    <row r="77784" spans="5:29" s="2" customFormat="1">
      <c r="E77784" s="120"/>
      <c r="M77784" s="120"/>
      <c r="N77784" s="120"/>
      <c r="U77784" s="121"/>
      <c r="V77784" s="122"/>
      <c r="W77784" s="123"/>
      <c r="AC77784" s="123"/>
    </row>
    <row r="77785" spans="5:29" s="2" customFormat="1">
      <c r="E77785" s="120"/>
      <c r="M77785" s="120"/>
      <c r="N77785" s="120"/>
      <c r="U77785" s="121"/>
      <c r="V77785" s="122"/>
      <c r="W77785" s="123"/>
      <c r="AC77785" s="123"/>
    </row>
    <row r="77786" spans="5:29" s="2" customFormat="1">
      <c r="E77786" s="120"/>
      <c r="M77786" s="120"/>
      <c r="N77786" s="120"/>
      <c r="U77786" s="121"/>
      <c r="V77786" s="122"/>
      <c r="W77786" s="123"/>
      <c r="AC77786" s="123"/>
    </row>
    <row r="77787" spans="5:29" s="2" customFormat="1">
      <c r="E77787" s="120"/>
      <c r="M77787" s="120"/>
      <c r="N77787" s="120"/>
      <c r="U77787" s="121"/>
      <c r="V77787" s="122"/>
      <c r="W77787" s="123"/>
      <c r="AC77787" s="123"/>
    </row>
    <row r="77788" spans="5:29" s="2" customFormat="1">
      <c r="E77788" s="120"/>
      <c r="M77788" s="120"/>
      <c r="N77788" s="120"/>
      <c r="U77788" s="121"/>
      <c r="V77788" s="122"/>
      <c r="W77788" s="123"/>
      <c r="AC77788" s="123"/>
    </row>
    <row r="77789" spans="5:29" s="2" customFormat="1">
      <c r="E77789" s="120"/>
      <c r="M77789" s="120"/>
      <c r="N77789" s="120"/>
      <c r="U77789" s="121"/>
      <c r="V77789" s="122"/>
      <c r="W77789" s="123"/>
      <c r="AC77789" s="123"/>
    </row>
    <row r="77790" spans="5:29" s="2" customFormat="1">
      <c r="E77790" s="120"/>
      <c r="M77790" s="120"/>
      <c r="N77790" s="120"/>
      <c r="U77790" s="121"/>
      <c r="V77790" s="122"/>
      <c r="W77790" s="123"/>
      <c r="AC77790" s="123"/>
    </row>
    <row r="77791" spans="5:29" s="2" customFormat="1">
      <c r="E77791" s="120"/>
      <c r="M77791" s="120"/>
      <c r="N77791" s="120"/>
      <c r="U77791" s="121"/>
      <c r="V77791" s="122"/>
      <c r="W77791" s="123"/>
      <c r="AC77791" s="123"/>
    </row>
    <row r="77792" spans="5:29" s="2" customFormat="1">
      <c r="E77792" s="120"/>
      <c r="M77792" s="120"/>
      <c r="N77792" s="120"/>
      <c r="U77792" s="121"/>
      <c r="V77792" s="122"/>
      <c r="W77792" s="123"/>
      <c r="AC77792" s="123"/>
    </row>
    <row r="77793" spans="5:29" s="2" customFormat="1">
      <c r="E77793" s="120"/>
      <c r="M77793" s="120"/>
      <c r="N77793" s="120"/>
      <c r="U77793" s="121"/>
      <c r="V77793" s="122"/>
      <c r="W77793" s="123"/>
      <c r="AC77793" s="123"/>
    </row>
    <row r="77794" spans="5:29" s="2" customFormat="1">
      <c r="E77794" s="120"/>
      <c r="M77794" s="120"/>
      <c r="N77794" s="120"/>
      <c r="U77794" s="121"/>
      <c r="V77794" s="122"/>
      <c r="W77794" s="123"/>
      <c r="AC77794" s="123"/>
    </row>
    <row r="77795" spans="5:29" s="2" customFormat="1">
      <c r="E77795" s="120"/>
      <c r="M77795" s="120"/>
      <c r="N77795" s="120"/>
      <c r="U77795" s="121"/>
      <c r="V77795" s="122"/>
      <c r="W77795" s="123"/>
      <c r="AC77795" s="123"/>
    </row>
    <row r="77796" spans="5:29" s="2" customFormat="1">
      <c r="E77796" s="120"/>
      <c r="M77796" s="120"/>
      <c r="N77796" s="120"/>
      <c r="U77796" s="121"/>
      <c r="V77796" s="122"/>
      <c r="W77796" s="123"/>
      <c r="AC77796" s="123"/>
    </row>
    <row r="77797" spans="5:29" s="2" customFormat="1">
      <c r="E77797" s="120"/>
      <c r="M77797" s="120"/>
      <c r="N77797" s="120"/>
      <c r="U77797" s="121"/>
      <c r="V77797" s="122"/>
      <c r="W77797" s="123"/>
      <c r="AC77797" s="123"/>
    </row>
    <row r="77798" spans="5:29" s="2" customFormat="1">
      <c r="E77798" s="120"/>
      <c r="M77798" s="120"/>
      <c r="N77798" s="120"/>
      <c r="U77798" s="121"/>
      <c r="V77798" s="122"/>
      <c r="W77798" s="123"/>
      <c r="AC77798" s="123"/>
    </row>
    <row r="77799" spans="5:29" s="2" customFormat="1">
      <c r="E77799" s="120"/>
      <c r="M77799" s="120"/>
      <c r="N77799" s="120"/>
      <c r="U77799" s="121"/>
      <c r="V77799" s="122"/>
      <c r="W77799" s="123"/>
      <c r="AC77799" s="123"/>
    </row>
    <row r="77800" spans="5:29" s="2" customFormat="1">
      <c r="E77800" s="120"/>
      <c r="M77800" s="120"/>
      <c r="N77800" s="120"/>
      <c r="U77800" s="121"/>
      <c r="V77800" s="122"/>
      <c r="W77800" s="123"/>
      <c r="AC77800" s="123"/>
    </row>
    <row r="77801" spans="5:29" s="2" customFormat="1">
      <c r="E77801" s="120"/>
      <c r="M77801" s="120"/>
      <c r="N77801" s="120"/>
      <c r="U77801" s="121"/>
      <c r="V77801" s="122"/>
      <c r="W77801" s="123"/>
      <c r="AC77801" s="123"/>
    </row>
    <row r="77802" spans="5:29" s="2" customFormat="1">
      <c r="E77802" s="120"/>
      <c r="M77802" s="120"/>
      <c r="N77802" s="120"/>
      <c r="U77802" s="121"/>
      <c r="V77802" s="122"/>
      <c r="W77802" s="123"/>
      <c r="AC77802" s="123"/>
    </row>
    <row r="77803" spans="5:29" s="2" customFormat="1">
      <c r="E77803" s="120"/>
      <c r="M77803" s="120"/>
      <c r="N77803" s="120"/>
      <c r="U77803" s="121"/>
      <c r="V77803" s="122"/>
      <c r="W77803" s="123"/>
      <c r="AC77803" s="123"/>
    </row>
    <row r="77804" spans="5:29" s="2" customFormat="1">
      <c r="E77804" s="120"/>
      <c r="M77804" s="120"/>
      <c r="N77804" s="120"/>
      <c r="U77804" s="121"/>
      <c r="V77804" s="122"/>
      <c r="W77804" s="123"/>
      <c r="AC77804" s="123"/>
    </row>
    <row r="77805" spans="5:29" s="2" customFormat="1">
      <c r="E77805" s="120"/>
      <c r="M77805" s="120"/>
      <c r="N77805" s="120"/>
      <c r="U77805" s="121"/>
      <c r="V77805" s="122"/>
      <c r="W77805" s="123"/>
      <c r="AC77805" s="123"/>
    </row>
    <row r="77806" spans="5:29" s="2" customFormat="1">
      <c r="E77806" s="120"/>
      <c r="M77806" s="120"/>
      <c r="N77806" s="120"/>
      <c r="U77806" s="121"/>
      <c r="V77806" s="122"/>
      <c r="W77806" s="123"/>
      <c r="AC77806" s="123"/>
    </row>
    <row r="77807" spans="5:29" s="2" customFormat="1">
      <c r="E77807" s="120"/>
      <c r="M77807" s="120"/>
      <c r="N77807" s="120"/>
      <c r="U77807" s="121"/>
      <c r="V77807" s="122"/>
      <c r="W77807" s="123"/>
      <c r="AC77807" s="123"/>
    </row>
    <row r="77808" spans="5:29" s="2" customFormat="1">
      <c r="E77808" s="120"/>
      <c r="M77808" s="120"/>
      <c r="N77808" s="120"/>
      <c r="U77808" s="121"/>
      <c r="V77808" s="122"/>
      <c r="W77808" s="123"/>
      <c r="AC77808" s="123"/>
    </row>
    <row r="77809" spans="5:29" s="2" customFormat="1">
      <c r="E77809" s="120"/>
      <c r="M77809" s="120"/>
      <c r="N77809" s="120"/>
      <c r="U77809" s="121"/>
      <c r="V77809" s="122"/>
      <c r="W77809" s="123"/>
      <c r="AC77809" s="123"/>
    </row>
    <row r="77810" spans="5:29" s="2" customFormat="1">
      <c r="E77810" s="120"/>
      <c r="M77810" s="120"/>
      <c r="N77810" s="120"/>
      <c r="U77810" s="121"/>
      <c r="V77810" s="122"/>
      <c r="W77810" s="123"/>
      <c r="AC77810" s="123"/>
    </row>
    <row r="77811" spans="5:29" s="2" customFormat="1">
      <c r="E77811" s="120"/>
      <c r="M77811" s="120"/>
      <c r="N77811" s="120"/>
      <c r="U77811" s="121"/>
      <c r="V77811" s="122"/>
      <c r="W77811" s="123"/>
      <c r="AC77811" s="123"/>
    </row>
    <row r="77812" spans="5:29" s="2" customFormat="1">
      <c r="E77812" s="120"/>
      <c r="M77812" s="120"/>
      <c r="N77812" s="120"/>
      <c r="U77812" s="121"/>
      <c r="V77812" s="122"/>
      <c r="W77812" s="123"/>
      <c r="AC77812" s="123"/>
    </row>
    <row r="77813" spans="5:29" s="2" customFormat="1">
      <c r="E77813" s="120"/>
      <c r="M77813" s="120"/>
      <c r="N77813" s="120"/>
      <c r="U77813" s="121"/>
      <c r="V77813" s="122"/>
      <c r="W77813" s="123"/>
      <c r="AC77813" s="123"/>
    </row>
    <row r="77814" spans="5:29" s="2" customFormat="1">
      <c r="E77814" s="120"/>
      <c r="M77814" s="120"/>
      <c r="N77814" s="120"/>
      <c r="U77814" s="121"/>
      <c r="V77814" s="122"/>
      <c r="W77814" s="123"/>
      <c r="AC77814" s="123"/>
    </row>
    <row r="77815" spans="5:29" s="2" customFormat="1">
      <c r="E77815" s="120"/>
      <c r="M77815" s="120"/>
      <c r="N77815" s="120"/>
      <c r="U77815" s="121"/>
      <c r="V77815" s="122"/>
      <c r="W77815" s="123"/>
      <c r="AC77815" s="123"/>
    </row>
    <row r="77816" spans="5:29" s="2" customFormat="1">
      <c r="E77816" s="120"/>
      <c r="M77816" s="120"/>
      <c r="N77816" s="120"/>
      <c r="U77816" s="121"/>
      <c r="V77816" s="122"/>
      <c r="W77816" s="123"/>
      <c r="AC77816" s="123"/>
    </row>
    <row r="77817" spans="5:29" s="2" customFormat="1">
      <c r="E77817" s="120"/>
      <c r="M77817" s="120"/>
      <c r="N77817" s="120"/>
      <c r="U77817" s="121"/>
      <c r="V77817" s="122"/>
      <c r="W77817" s="123"/>
      <c r="AC77817" s="123"/>
    </row>
    <row r="77818" spans="5:29" s="2" customFormat="1">
      <c r="E77818" s="120"/>
      <c r="M77818" s="120"/>
      <c r="N77818" s="120"/>
      <c r="U77818" s="121"/>
      <c r="V77818" s="122"/>
      <c r="W77818" s="123"/>
      <c r="AC77818" s="123"/>
    </row>
    <row r="77819" spans="5:29" s="2" customFormat="1">
      <c r="E77819" s="120"/>
      <c r="M77819" s="120"/>
      <c r="N77819" s="120"/>
      <c r="U77819" s="121"/>
      <c r="V77819" s="122"/>
      <c r="W77819" s="123"/>
      <c r="AC77819" s="123"/>
    </row>
    <row r="77820" spans="5:29" s="2" customFormat="1">
      <c r="E77820" s="120"/>
      <c r="M77820" s="120"/>
      <c r="N77820" s="120"/>
      <c r="U77820" s="121"/>
      <c r="V77820" s="122"/>
      <c r="W77820" s="123"/>
      <c r="AC77820" s="123"/>
    </row>
    <row r="77821" spans="5:29" s="2" customFormat="1">
      <c r="E77821" s="120"/>
      <c r="M77821" s="120"/>
      <c r="N77821" s="120"/>
      <c r="U77821" s="121"/>
      <c r="V77821" s="122"/>
      <c r="W77821" s="123"/>
      <c r="AC77821" s="123"/>
    </row>
    <row r="77822" spans="5:29" s="2" customFormat="1">
      <c r="E77822" s="120"/>
      <c r="M77822" s="120"/>
      <c r="N77822" s="120"/>
      <c r="U77822" s="121"/>
      <c r="V77822" s="122"/>
      <c r="W77822" s="123"/>
      <c r="AC77822" s="123"/>
    </row>
    <row r="77823" spans="5:29" s="2" customFormat="1">
      <c r="E77823" s="120"/>
      <c r="M77823" s="120"/>
      <c r="N77823" s="120"/>
      <c r="U77823" s="121"/>
      <c r="V77823" s="122"/>
      <c r="W77823" s="123"/>
      <c r="AC77823" s="123"/>
    </row>
    <row r="77824" spans="5:29" s="2" customFormat="1">
      <c r="E77824" s="120"/>
      <c r="M77824" s="120"/>
      <c r="N77824" s="120"/>
      <c r="U77824" s="121"/>
      <c r="V77824" s="122"/>
      <c r="W77824" s="123"/>
      <c r="AC77824" s="123"/>
    </row>
    <row r="77825" spans="5:29" s="2" customFormat="1">
      <c r="E77825" s="120"/>
      <c r="M77825" s="120"/>
      <c r="N77825" s="120"/>
      <c r="U77825" s="121"/>
      <c r="V77825" s="122"/>
      <c r="W77825" s="123"/>
      <c r="AC77825" s="123"/>
    </row>
    <row r="77826" spans="5:29" s="2" customFormat="1">
      <c r="E77826" s="120"/>
      <c r="M77826" s="120"/>
      <c r="N77826" s="120"/>
      <c r="U77826" s="121"/>
      <c r="V77826" s="122"/>
      <c r="W77826" s="123"/>
      <c r="AC77826" s="123"/>
    </row>
    <row r="77827" spans="5:29" s="2" customFormat="1">
      <c r="E77827" s="120"/>
      <c r="M77827" s="120"/>
      <c r="N77827" s="120"/>
      <c r="U77827" s="121"/>
      <c r="V77827" s="122"/>
      <c r="W77827" s="123"/>
      <c r="AC77827" s="123"/>
    </row>
    <row r="77828" spans="5:29" s="2" customFormat="1">
      <c r="E77828" s="120"/>
      <c r="M77828" s="120"/>
      <c r="N77828" s="120"/>
      <c r="U77828" s="121"/>
      <c r="V77828" s="122"/>
      <c r="W77828" s="123"/>
      <c r="AC77828" s="123"/>
    </row>
    <row r="77829" spans="5:29" s="2" customFormat="1">
      <c r="E77829" s="120"/>
      <c r="M77829" s="120"/>
      <c r="N77829" s="120"/>
      <c r="U77829" s="121"/>
      <c r="V77829" s="122"/>
      <c r="W77829" s="123"/>
      <c r="AC77829" s="123"/>
    </row>
    <row r="77830" spans="5:29" s="2" customFormat="1">
      <c r="E77830" s="120"/>
      <c r="M77830" s="120"/>
      <c r="N77830" s="120"/>
      <c r="U77830" s="121"/>
      <c r="V77830" s="122"/>
      <c r="W77830" s="123"/>
      <c r="AC77830" s="123"/>
    </row>
    <row r="77831" spans="5:29" s="2" customFormat="1">
      <c r="E77831" s="120"/>
      <c r="M77831" s="120"/>
      <c r="N77831" s="120"/>
      <c r="U77831" s="121"/>
      <c r="V77831" s="122"/>
      <c r="W77831" s="123"/>
      <c r="AC77831" s="123"/>
    </row>
    <row r="77832" spans="5:29" s="2" customFormat="1">
      <c r="E77832" s="120"/>
      <c r="M77832" s="120"/>
      <c r="N77832" s="120"/>
      <c r="U77832" s="121"/>
      <c r="V77832" s="122"/>
      <c r="W77832" s="123"/>
      <c r="AC77832" s="123"/>
    </row>
    <row r="77833" spans="5:29" s="2" customFormat="1">
      <c r="E77833" s="120"/>
      <c r="M77833" s="120"/>
      <c r="N77833" s="120"/>
      <c r="U77833" s="121"/>
      <c r="V77833" s="122"/>
      <c r="W77833" s="123"/>
      <c r="AC77833" s="123"/>
    </row>
    <row r="77834" spans="5:29" s="2" customFormat="1">
      <c r="E77834" s="120"/>
      <c r="M77834" s="120"/>
      <c r="N77834" s="120"/>
      <c r="U77834" s="121"/>
      <c r="V77834" s="122"/>
      <c r="W77834" s="123"/>
      <c r="AC77834" s="123"/>
    </row>
    <row r="77835" spans="5:29" s="2" customFormat="1">
      <c r="E77835" s="120"/>
      <c r="M77835" s="120"/>
      <c r="N77835" s="120"/>
      <c r="U77835" s="121"/>
      <c r="V77835" s="122"/>
      <c r="W77835" s="123"/>
      <c r="AC77835" s="123"/>
    </row>
    <row r="77836" spans="5:29" s="2" customFormat="1">
      <c r="E77836" s="120"/>
      <c r="M77836" s="120"/>
      <c r="N77836" s="120"/>
      <c r="U77836" s="121"/>
      <c r="V77836" s="122"/>
      <c r="W77836" s="123"/>
      <c r="AC77836" s="123"/>
    </row>
    <row r="77837" spans="5:29" s="2" customFormat="1">
      <c r="E77837" s="120"/>
      <c r="M77837" s="120"/>
      <c r="N77837" s="120"/>
      <c r="U77837" s="121"/>
      <c r="V77837" s="122"/>
      <c r="W77837" s="123"/>
      <c r="AC77837" s="123"/>
    </row>
    <row r="77838" spans="5:29" s="2" customFormat="1">
      <c r="E77838" s="120"/>
      <c r="M77838" s="120"/>
      <c r="N77838" s="120"/>
      <c r="U77838" s="121"/>
      <c r="V77838" s="122"/>
      <c r="W77838" s="123"/>
      <c r="AC77838" s="123"/>
    </row>
    <row r="77839" spans="5:29" s="2" customFormat="1">
      <c r="E77839" s="120"/>
      <c r="M77839" s="120"/>
      <c r="N77839" s="120"/>
      <c r="U77839" s="121"/>
      <c r="V77839" s="122"/>
      <c r="W77839" s="123"/>
      <c r="AC77839" s="123"/>
    </row>
    <row r="77840" spans="5:29" s="2" customFormat="1">
      <c r="E77840" s="120"/>
      <c r="M77840" s="120"/>
      <c r="N77840" s="120"/>
      <c r="U77840" s="121"/>
      <c r="V77840" s="122"/>
      <c r="W77840" s="123"/>
      <c r="AC77840" s="123"/>
    </row>
    <row r="77841" spans="5:29" s="2" customFormat="1">
      <c r="E77841" s="120"/>
      <c r="M77841" s="120"/>
      <c r="N77841" s="120"/>
      <c r="U77841" s="121"/>
      <c r="V77841" s="122"/>
      <c r="W77841" s="123"/>
      <c r="AC77841" s="123"/>
    </row>
    <row r="77842" spans="5:29" s="2" customFormat="1">
      <c r="E77842" s="120"/>
      <c r="M77842" s="120"/>
      <c r="N77842" s="120"/>
      <c r="U77842" s="121"/>
      <c r="V77842" s="122"/>
      <c r="W77842" s="123"/>
      <c r="AC77842" s="123"/>
    </row>
    <row r="77843" spans="5:29" s="2" customFormat="1">
      <c r="E77843" s="120"/>
      <c r="M77843" s="120"/>
      <c r="N77843" s="120"/>
      <c r="U77843" s="121"/>
      <c r="V77843" s="122"/>
      <c r="W77843" s="123"/>
      <c r="AC77843" s="123"/>
    </row>
    <row r="77844" spans="5:29" s="2" customFormat="1">
      <c r="E77844" s="120"/>
      <c r="M77844" s="120"/>
      <c r="N77844" s="120"/>
      <c r="U77844" s="121"/>
      <c r="V77844" s="122"/>
      <c r="W77844" s="123"/>
      <c r="AC77844" s="123"/>
    </row>
    <row r="77845" spans="5:29" s="2" customFormat="1">
      <c r="E77845" s="120"/>
      <c r="M77845" s="120"/>
      <c r="N77845" s="120"/>
      <c r="U77845" s="121"/>
      <c r="V77845" s="122"/>
      <c r="W77845" s="123"/>
      <c r="AC77845" s="123"/>
    </row>
    <row r="77846" spans="5:29" s="2" customFormat="1">
      <c r="E77846" s="120"/>
      <c r="M77846" s="120"/>
      <c r="N77846" s="120"/>
      <c r="U77846" s="121"/>
      <c r="V77846" s="122"/>
      <c r="W77846" s="123"/>
      <c r="AC77846" s="123"/>
    </row>
    <row r="77847" spans="5:29" s="2" customFormat="1">
      <c r="E77847" s="120"/>
      <c r="M77847" s="120"/>
      <c r="N77847" s="120"/>
      <c r="U77847" s="121"/>
      <c r="V77847" s="122"/>
      <c r="W77847" s="123"/>
      <c r="AC77847" s="123"/>
    </row>
    <row r="77848" spans="5:29" s="2" customFormat="1">
      <c r="E77848" s="120"/>
      <c r="M77848" s="120"/>
      <c r="N77848" s="120"/>
      <c r="U77848" s="121"/>
      <c r="V77848" s="122"/>
      <c r="W77848" s="123"/>
      <c r="AC77848" s="123"/>
    </row>
    <row r="77849" spans="5:29" s="2" customFormat="1">
      <c r="E77849" s="120"/>
      <c r="M77849" s="120"/>
      <c r="N77849" s="120"/>
      <c r="U77849" s="121"/>
      <c r="V77849" s="122"/>
      <c r="W77849" s="123"/>
      <c r="AC77849" s="123"/>
    </row>
    <row r="77850" spans="5:29" s="2" customFormat="1">
      <c r="E77850" s="120"/>
      <c r="M77850" s="120"/>
      <c r="N77850" s="120"/>
      <c r="U77850" s="121"/>
      <c r="V77850" s="122"/>
      <c r="W77850" s="123"/>
      <c r="AC77850" s="123"/>
    </row>
    <row r="77851" spans="5:29" s="2" customFormat="1">
      <c r="E77851" s="120"/>
      <c r="M77851" s="120"/>
      <c r="N77851" s="120"/>
      <c r="U77851" s="121"/>
      <c r="V77851" s="122"/>
      <c r="W77851" s="123"/>
      <c r="AC77851" s="123"/>
    </row>
    <row r="77852" spans="5:29" s="2" customFormat="1">
      <c r="E77852" s="120"/>
      <c r="M77852" s="120"/>
      <c r="N77852" s="120"/>
      <c r="U77852" s="121"/>
      <c r="V77852" s="122"/>
      <c r="W77852" s="123"/>
      <c r="AC77852" s="123"/>
    </row>
    <row r="77853" spans="5:29" s="2" customFormat="1">
      <c r="E77853" s="120"/>
      <c r="M77853" s="120"/>
      <c r="N77853" s="120"/>
      <c r="U77853" s="121"/>
      <c r="V77853" s="122"/>
      <c r="W77853" s="123"/>
      <c r="AC77853" s="123"/>
    </row>
    <row r="77854" spans="5:29" s="2" customFormat="1">
      <c r="E77854" s="120"/>
      <c r="M77854" s="120"/>
      <c r="N77854" s="120"/>
      <c r="U77854" s="121"/>
      <c r="V77854" s="122"/>
      <c r="W77854" s="123"/>
      <c r="AC77854" s="123"/>
    </row>
    <row r="77855" spans="5:29" s="2" customFormat="1">
      <c r="E77855" s="120"/>
      <c r="M77855" s="120"/>
      <c r="N77855" s="120"/>
      <c r="U77855" s="121"/>
      <c r="V77855" s="122"/>
      <c r="W77855" s="123"/>
      <c r="AC77855" s="123"/>
    </row>
    <row r="77856" spans="5:29" s="2" customFormat="1">
      <c r="E77856" s="120"/>
      <c r="M77856" s="120"/>
      <c r="N77856" s="120"/>
      <c r="U77856" s="121"/>
      <c r="V77856" s="122"/>
      <c r="W77856" s="123"/>
      <c r="AC77856" s="123"/>
    </row>
    <row r="77857" spans="5:29" s="2" customFormat="1">
      <c r="E77857" s="120"/>
      <c r="M77857" s="120"/>
      <c r="N77857" s="120"/>
      <c r="U77857" s="121"/>
      <c r="V77857" s="122"/>
      <c r="W77857" s="123"/>
      <c r="AC77857" s="123"/>
    </row>
    <row r="77858" spans="5:29" s="2" customFormat="1">
      <c r="E77858" s="120"/>
      <c r="M77858" s="120"/>
      <c r="N77858" s="120"/>
      <c r="U77858" s="121"/>
      <c r="V77858" s="122"/>
      <c r="W77858" s="123"/>
      <c r="AC77858" s="123"/>
    </row>
    <row r="77859" spans="5:29" s="2" customFormat="1">
      <c r="E77859" s="120"/>
      <c r="M77859" s="120"/>
      <c r="N77859" s="120"/>
      <c r="U77859" s="121"/>
      <c r="V77859" s="122"/>
      <c r="W77859" s="123"/>
      <c r="AC77859" s="123"/>
    </row>
    <row r="77860" spans="5:29" s="2" customFormat="1">
      <c r="E77860" s="120"/>
      <c r="M77860" s="120"/>
      <c r="N77860" s="120"/>
      <c r="U77860" s="121"/>
      <c r="V77860" s="122"/>
      <c r="W77860" s="123"/>
      <c r="AC77860" s="123"/>
    </row>
    <row r="77861" spans="5:29" s="2" customFormat="1">
      <c r="E77861" s="120"/>
      <c r="M77861" s="120"/>
      <c r="N77861" s="120"/>
      <c r="U77861" s="121"/>
      <c r="V77861" s="122"/>
      <c r="W77861" s="123"/>
      <c r="AC77861" s="123"/>
    </row>
    <row r="77862" spans="5:29" s="2" customFormat="1">
      <c r="E77862" s="120"/>
      <c r="M77862" s="120"/>
      <c r="N77862" s="120"/>
      <c r="U77862" s="121"/>
      <c r="V77862" s="122"/>
      <c r="W77862" s="123"/>
      <c r="AC77862" s="123"/>
    </row>
    <row r="77863" spans="5:29" s="2" customFormat="1">
      <c r="E77863" s="120"/>
      <c r="M77863" s="120"/>
      <c r="N77863" s="120"/>
      <c r="U77863" s="121"/>
      <c r="V77863" s="122"/>
      <c r="W77863" s="123"/>
      <c r="AC77863" s="123"/>
    </row>
    <row r="77864" spans="5:29" s="2" customFormat="1">
      <c r="E77864" s="120"/>
      <c r="M77864" s="120"/>
      <c r="N77864" s="120"/>
      <c r="U77864" s="121"/>
      <c r="V77864" s="122"/>
      <c r="W77864" s="123"/>
      <c r="AC77864" s="123"/>
    </row>
    <row r="77865" spans="5:29" s="2" customFormat="1">
      <c r="E77865" s="120"/>
      <c r="M77865" s="120"/>
      <c r="N77865" s="120"/>
      <c r="U77865" s="121"/>
      <c r="V77865" s="122"/>
      <c r="W77865" s="123"/>
      <c r="AC77865" s="123"/>
    </row>
    <row r="77866" spans="5:29" s="2" customFormat="1">
      <c r="E77866" s="120"/>
      <c r="M77866" s="120"/>
      <c r="N77866" s="120"/>
      <c r="U77866" s="121"/>
      <c r="V77866" s="122"/>
      <c r="W77866" s="123"/>
      <c r="AC77866" s="123"/>
    </row>
    <row r="77867" spans="5:29" s="2" customFormat="1">
      <c r="E77867" s="120"/>
      <c r="M77867" s="120"/>
      <c r="N77867" s="120"/>
      <c r="U77867" s="121"/>
      <c r="V77867" s="122"/>
      <c r="W77867" s="123"/>
      <c r="AC77867" s="123"/>
    </row>
    <row r="77868" spans="5:29" s="2" customFormat="1">
      <c r="E77868" s="120"/>
      <c r="M77868" s="120"/>
      <c r="N77868" s="120"/>
      <c r="U77868" s="121"/>
      <c r="V77868" s="122"/>
      <c r="W77868" s="123"/>
      <c r="AC77868" s="123"/>
    </row>
    <row r="77869" spans="5:29" s="2" customFormat="1">
      <c r="E77869" s="120"/>
      <c r="M77869" s="120"/>
      <c r="N77869" s="120"/>
      <c r="U77869" s="121"/>
      <c r="V77869" s="122"/>
      <c r="W77869" s="123"/>
      <c r="AC77869" s="123"/>
    </row>
    <row r="77870" spans="5:29" s="2" customFormat="1">
      <c r="E77870" s="120"/>
      <c r="M77870" s="120"/>
      <c r="N77870" s="120"/>
      <c r="U77870" s="121"/>
      <c r="V77870" s="122"/>
      <c r="W77870" s="123"/>
      <c r="AC77870" s="123"/>
    </row>
    <row r="77871" spans="5:29" s="2" customFormat="1">
      <c r="E77871" s="120"/>
      <c r="M77871" s="120"/>
      <c r="N77871" s="120"/>
      <c r="U77871" s="121"/>
      <c r="V77871" s="122"/>
      <c r="W77871" s="123"/>
      <c r="AC77871" s="123"/>
    </row>
    <row r="77872" spans="5:29" s="2" customFormat="1">
      <c r="E77872" s="120"/>
      <c r="M77872" s="120"/>
      <c r="N77872" s="120"/>
      <c r="U77872" s="121"/>
      <c r="V77872" s="122"/>
      <c r="W77872" s="123"/>
      <c r="AC77872" s="123"/>
    </row>
    <row r="77873" spans="5:29" s="2" customFormat="1">
      <c r="E77873" s="120"/>
      <c r="M77873" s="120"/>
      <c r="N77873" s="120"/>
      <c r="U77873" s="121"/>
      <c r="V77873" s="122"/>
      <c r="W77873" s="123"/>
      <c r="AC77873" s="123"/>
    </row>
    <row r="77874" spans="5:29" s="2" customFormat="1">
      <c r="E77874" s="120"/>
      <c r="M77874" s="120"/>
      <c r="N77874" s="120"/>
      <c r="U77874" s="121"/>
      <c r="V77874" s="122"/>
      <c r="W77874" s="123"/>
      <c r="AC77874" s="123"/>
    </row>
    <row r="77875" spans="5:29" s="2" customFormat="1">
      <c r="E77875" s="120"/>
      <c r="M77875" s="120"/>
      <c r="N77875" s="120"/>
      <c r="U77875" s="121"/>
      <c r="V77875" s="122"/>
      <c r="W77875" s="123"/>
      <c r="AC77875" s="123"/>
    </row>
    <row r="77876" spans="5:29" s="2" customFormat="1">
      <c r="E77876" s="120"/>
      <c r="M77876" s="120"/>
      <c r="N77876" s="120"/>
      <c r="U77876" s="121"/>
      <c r="V77876" s="122"/>
      <c r="W77876" s="123"/>
      <c r="AC77876" s="123"/>
    </row>
    <row r="77877" spans="5:29" s="2" customFormat="1">
      <c r="E77877" s="120"/>
      <c r="M77877" s="120"/>
      <c r="N77877" s="120"/>
      <c r="U77877" s="121"/>
      <c r="V77877" s="122"/>
      <c r="W77877" s="123"/>
      <c r="AC77877" s="123"/>
    </row>
    <row r="77878" spans="5:29" s="2" customFormat="1">
      <c r="E77878" s="120"/>
      <c r="M77878" s="120"/>
      <c r="N77878" s="120"/>
      <c r="U77878" s="121"/>
      <c r="V77878" s="122"/>
      <c r="W77878" s="123"/>
      <c r="AC77878" s="123"/>
    </row>
    <row r="77879" spans="5:29" s="2" customFormat="1">
      <c r="E77879" s="120"/>
      <c r="M77879" s="120"/>
      <c r="N77879" s="120"/>
      <c r="U77879" s="121"/>
      <c r="V77879" s="122"/>
      <c r="W77879" s="123"/>
      <c r="AC77879" s="123"/>
    </row>
    <row r="77880" spans="5:29" s="2" customFormat="1">
      <c r="E77880" s="120"/>
      <c r="M77880" s="120"/>
      <c r="N77880" s="120"/>
      <c r="U77880" s="121"/>
      <c r="V77880" s="122"/>
      <c r="W77880" s="123"/>
      <c r="AC77880" s="123"/>
    </row>
    <row r="77881" spans="5:29" s="2" customFormat="1">
      <c r="E77881" s="120"/>
      <c r="M77881" s="120"/>
      <c r="N77881" s="120"/>
      <c r="U77881" s="121"/>
      <c r="V77881" s="122"/>
      <c r="W77881" s="123"/>
      <c r="AC77881" s="123"/>
    </row>
    <row r="77882" spans="5:29" s="2" customFormat="1">
      <c r="E77882" s="120"/>
      <c r="M77882" s="120"/>
      <c r="N77882" s="120"/>
      <c r="U77882" s="121"/>
      <c r="V77882" s="122"/>
      <c r="W77882" s="123"/>
      <c r="AC77882" s="123"/>
    </row>
    <row r="77883" spans="5:29" s="2" customFormat="1">
      <c r="E77883" s="120"/>
      <c r="M77883" s="120"/>
      <c r="N77883" s="120"/>
      <c r="U77883" s="121"/>
      <c r="V77883" s="122"/>
      <c r="W77883" s="123"/>
      <c r="AC77883" s="123"/>
    </row>
    <row r="77884" spans="5:29" s="2" customFormat="1">
      <c r="E77884" s="120"/>
      <c r="M77884" s="120"/>
      <c r="N77884" s="120"/>
      <c r="U77884" s="121"/>
      <c r="V77884" s="122"/>
      <c r="W77884" s="123"/>
      <c r="AC77884" s="123"/>
    </row>
    <row r="77885" spans="5:29" s="2" customFormat="1">
      <c r="E77885" s="120"/>
      <c r="M77885" s="120"/>
      <c r="N77885" s="120"/>
      <c r="U77885" s="121"/>
      <c r="V77885" s="122"/>
      <c r="W77885" s="123"/>
      <c r="AC77885" s="123"/>
    </row>
    <row r="77886" spans="5:29" s="2" customFormat="1">
      <c r="E77886" s="120"/>
      <c r="M77886" s="120"/>
      <c r="N77886" s="120"/>
      <c r="U77886" s="121"/>
      <c r="V77886" s="122"/>
      <c r="W77886" s="123"/>
      <c r="AC77886" s="123"/>
    </row>
    <row r="77887" spans="5:29" s="2" customFormat="1">
      <c r="E77887" s="120"/>
      <c r="M77887" s="120"/>
      <c r="N77887" s="120"/>
      <c r="U77887" s="121"/>
      <c r="V77887" s="122"/>
      <c r="W77887" s="123"/>
      <c r="AC77887" s="123"/>
    </row>
    <row r="77888" spans="5:29" s="2" customFormat="1">
      <c r="E77888" s="120"/>
      <c r="M77888" s="120"/>
      <c r="N77888" s="120"/>
      <c r="U77888" s="121"/>
      <c r="V77888" s="122"/>
      <c r="W77888" s="123"/>
      <c r="AC77888" s="123"/>
    </row>
    <row r="77889" spans="5:29" s="2" customFormat="1">
      <c r="E77889" s="120"/>
      <c r="M77889" s="120"/>
      <c r="N77889" s="120"/>
      <c r="U77889" s="121"/>
      <c r="V77889" s="122"/>
      <c r="W77889" s="123"/>
      <c r="AC77889" s="123"/>
    </row>
    <row r="77890" spans="5:29" s="2" customFormat="1">
      <c r="E77890" s="120"/>
      <c r="M77890" s="120"/>
      <c r="N77890" s="120"/>
      <c r="U77890" s="121"/>
      <c r="V77890" s="122"/>
      <c r="W77890" s="123"/>
      <c r="AC77890" s="123"/>
    </row>
    <row r="77891" spans="5:29" s="2" customFormat="1">
      <c r="E77891" s="120"/>
      <c r="M77891" s="120"/>
      <c r="N77891" s="120"/>
      <c r="U77891" s="121"/>
      <c r="V77891" s="122"/>
      <c r="W77891" s="123"/>
      <c r="AC77891" s="123"/>
    </row>
    <row r="77892" spans="5:29" s="2" customFormat="1">
      <c r="E77892" s="120"/>
      <c r="M77892" s="120"/>
      <c r="N77892" s="120"/>
      <c r="U77892" s="121"/>
      <c r="V77892" s="122"/>
      <c r="W77892" s="123"/>
      <c r="AC77892" s="123"/>
    </row>
    <row r="77893" spans="5:29" s="2" customFormat="1">
      <c r="E77893" s="120"/>
      <c r="M77893" s="120"/>
      <c r="N77893" s="120"/>
      <c r="U77893" s="121"/>
      <c r="V77893" s="122"/>
      <c r="W77893" s="123"/>
      <c r="AC77893" s="123"/>
    </row>
    <row r="77894" spans="5:29" s="2" customFormat="1">
      <c r="E77894" s="120"/>
      <c r="M77894" s="120"/>
      <c r="N77894" s="120"/>
      <c r="U77894" s="121"/>
      <c r="V77894" s="122"/>
      <c r="W77894" s="123"/>
      <c r="AC77894" s="123"/>
    </row>
    <row r="77895" spans="5:29" s="2" customFormat="1">
      <c r="E77895" s="120"/>
      <c r="M77895" s="120"/>
      <c r="N77895" s="120"/>
      <c r="U77895" s="121"/>
      <c r="V77895" s="122"/>
      <c r="W77895" s="123"/>
      <c r="AC77895" s="123"/>
    </row>
    <row r="77896" spans="5:29" s="2" customFormat="1">
      <c r="E77896" s="120"/>
      <c r="M77896" s="120"/>
      <c r="N77896" s="120"/>
      <c r="U77896" s="121"/>
      <c r="V77896" s="122"/>
      <c r="W77896" s="123"/>
      <c r="AC77896" s="123"/>
    </row>
    <row r="77897" spans="5:29" s="2" customFormat="1">
      <c r="E77897" s="120"/>
      <c r="M77897" s="120"/>
      <c r="N77897" s="120"/>
      <c r="U77897" s="121"/>
      <c r="V77897" s="122"/>
      <c r="W77897" s="123"/>
      <c r="AC77897" s="123"/>
    </row>
    <row r="77898" spans="5:29" s="2" customFormat="1">
      <c r="E77898" s="120"/>
      <c r="M77898" s="120"/>
      <c r="N77898" s="120"/>
      <c r="U77898" s="121"/>
      <c r="V77898" s="122"/>
      <c r="W77898" s="123"/>
      <c r="AC77898" s="123"/>
    </row>
    <row r="77899" spans="5:29" s="2" customFormat="1">
      <c r="E77899" s="120"/>
      <c r="M77899" s="120"/>
      <c r="N77899" s="120"/>
      <c r="U77899" s="121"/>
      <c r="V77899" s="122"/>
      <c r="W77899" s="123"/>
      <c r="AC77899" s="123"/>
    </row>
    <row r="77900" spans="5:29" s="2" customFormat="1">
      <c r="E77900" s="120"/>
      <c r="M77900" s="120"/>
      <c r="N77900" s="120"/>
      <c r="U77900" s="121"/>
      <c r="V77900" s="122"/>
      <c r="W77900" s="123"/>
      <c r="AC77900" s="123"/>
    </row>
    <row r="77901" spans="5:29" s="2" customFormat="1">
      <c r="E77901" s="120"/>
      <c r="M77901" s="120"/>
      <c r="N77901" s="120"/>
      <c r="U77901" s="121"/>
      <c r="V77901" s="122"/>
      <c r="W77901" s="123"/>
      <c r="AC77901" s="123"/>
    </row>
    <row r="77902" spans="5:29" s="2" customFormat="1">
      <c r="E77902" s="120"/>
      <c r="M77902" s="120"/>
      <c r="N77902" s="120"/>
      <c r="U77902" s="121"/>
      <c r="V77902" s="122"/>
      <c r="W77902" s="123"/>
      <c r="AC77902" s="123"/>
    </row>
    <row r="77903" spans="5:29" s="2" customFormat="1">
      <c r="E77903" s="120"/>
      <c r="M77903" s="120"/>
      <c r="N77903" s="120"/>
      <c r="U77903" s="121"/>
      <c r="V77903" s="122"/>
      <c r="W77903" s="123"/>
      <c r="AC77903" s="123"/>
    </row>
    <row r="77904" spans="5:29" s="2" customFormat="1">
      <c r="E77904" s="120"/>
      <c r="M77904" s="120"/>
      <c r="N77904" s="120"/>
      <c r="U77904" s="121"/>
      <c r="V77904" s="122"/>
      <c r="W77904" s="123"/>
      <c r="AC77904" s="123"/>
    </row>
    <row r="77905" spans="5:29" s="2" customFormat="1">
      <c r="E77905" s="120"/>
      <c r="M77905" s="120"/>
      <c r="N77905" s="120"/>
      <c r="U77905" s="121"/>
      <c r="V77905" s="122"/>
      <c r="W77905" s="123"/>
      <c r="AC77905" s="123"/>
    </row>
    <row r="77906" spans="5:29" s="2" customFormat="1">
      <c r="E77906" s="120"/>
      <c r="M77906" s="120"/>
      <c r="N77906" s="120"/>
      <c r="U77906" s="121"/>
      <c r="V77906" s="122"/>
      <c r="W77906" s="123"/>
      <c r="AC77906" s="123"/>
    </row>
    <row r="77907" spans="5:29" s="2" customFormat="1">
      <c r="E77907" s="120"/>
      <c r="M77907" s="120"/>
      <c r="N77907" s="120"/>
      <c r="U77907" s="121"/>
      <c r="V77907" s="122"/>
      <c r="W77907" s="123"/>
      <c r="AC77907" s="123"/>
    </row>
    <row r="77908" spans="5:29" s="2" customFormat="1">
      <c r="E77908" s="120"/>
      <c r="M77908" s="120"/>
      <c r="N77908" s="120"/>
      <c r="U77908" s="121"/>
      <c r="V77908" s="122"/>
      <c r="W77908" s="123"/>
      <c r="AC77908" s="123"/>
    </row>
    <row r="77909" spans="5:29" s="2" customFormat="1">
      <c r="E77909" s="120"/>
      <c r="M77909" s="120"/>
      <c r="N77909" s="120"/>
      <c r="U77909" s="121"/>
      <c r="V77909" s="122"/>
      <c r="W77909" s="123"/>
      <c r="AC77909" s="123"/>
    </row>
    <row r="77910" spans="5:29" s="2" customFormat="1">
      <c r="E77910" s="120"/>
      <c r="M77910" s="120"/>
      <c r="N77910" s="120"/>
      <c r="U77910" s="121"/>
      <c r="V77910" s="122"/>
      <c r="W77910" s="123"/>
      <c r="AC77910" s="123"/>
    </row>
    <row r="77911" spans="5:29" s="2" customFormat="1">
      <c r="E77911" s="120"/>
      <c r="M77911" s="120"/>
      <c r="N77911" s="120"/>
      <c r="U77911" s="121"/>
      <c r="V77911" s="122"/>
      <c r="W77911" s="123"/>
      <c r="AC77911" s="123"/>
    </row>
    <row r="77912" spans="5:29" s="2" customFormat="1">
      <c r="E77912" s="120"/>
      <c r="M77912" s="120"/>
      <c r="N77912" s="120"/>
      <c r="U77912" s="121"/>
      <c r="V77912" s="122"/>
      <c r="W77912" s="123"/>
      <c r="AC77912" s="123"/>
    </row>
    <row r="77913" spans="5:29" s="2" customFormat="1">
      <c r="E77913" s="120"/>
      <c r="M77913" s="120"/>
      <c r="N77913" s="120"/>
      <c r="U77913" s="121"/>
      <c r="V77913" s="122"/>
      <c r="W77913" s="123"/>
      <c r="AC77913" s="123"/>
    </row>
    <row r="77914" spans="5:29" s="2" customFormat="1">
      <c r="E77914" s="120"/>
      <c r="M77914" s="120"/>
      <c r="N77914" s="120"/>
      <c r="U77914" s="121"/>
      <c r="V77914" s="122"/>
      <c r="W77914" s="123"/>
      <c r="AC77914" s="123"/>
    </row>
    <row r="77915" spans="5:29" s="2" customFormat="1">
      <c r="E77915" s="120"/>
      <c r="M77915" s="120"/>
      <c r="N77915" s="120"/>
      <c r="U77915" s="121"/>
      <c r="V77915" s="122"/>
      <c r="W77915" s="123"/>
      <c r="AC77915" s="123"/>
    </row>
    <row r="77916" spans="5:29" s="2" customFormat="1">
      <c r="E77916" s="120"/>
      <c r="M77916" s="120"/>
      <c r="N77916" s="120"/>
      <c r="U77916" s="121"/>
      <c r="V77916" s="122"/>
      <c r="W77916" s="123"/>
      <c r="AC77916" s="123"/>
    </row>
    <row r="77917" spans="5:29" s="2" customFormat="1">
      <c r="E77917" s="120"/>
      <c r="M77917" s="120"/>
      <c r="N77917" s="120"/>
      <c r="U77917" s="121"/>
      <c r="V77917" s="122"/>
      <c r="W77917" s="123"/>
      <c r="AC77917" s="123"/>
    </row>
    <row r="77918" spans="5:29" s="2" customFormat="1">
      <c r="E77918" s="120"/>
      <c r="M77918" s="120"/>
      <c r="N77918" s="120"/>
      <c r="U77918" s="121"/>
      <c r="V77918" s="122"/>
      <c r="W77918" s="123"/>
      <c r="AC77918" s="123"/>
    </row>
    <row r="77919" spans="5:29" s="2" customFormat="1">
      <c r="E77919" s="120"/>
      <c r="M77919" s="120"/>
      <c r="N77919" s="120"/>
      <c r="U77919" s="121"/>
      <c r="V77919" s="122"/>
      <c r="W77919" s="123"/>
      <c r="AC77919" s="123"/>
    </row>
    <row r="77920" spans="5:29" s="2" customFormat="1">
      <c r="E77920" s="120"/>
      <c r="M77920" s="120"/>
      <c r="N77920" s="120"/>
      <c r="U77920" s="121"/>
      <c r="V77920" s="122"/>
      <c r="W77920" s="123"/>
      <c r="AC77920" s="123"/>
    </row>
    <row r="77921" spans="5:29" s="2" customFormat="1">
      <c r="E77921" s="120"/>
      <c r="M77921" s="120"/>
      <c r="N77921" s="120"/>
      <c r="U77921" s="121"/>
      <c r="V77921" s="122"/>
      <c r="W77921" s="123"/>
      <c r="AC77921" s="123"/>
    </row>
    <row r="77922" spans="5:29" s="2" customFormat="1">
      <c r="E77922" s="120"/>
      <c r="M77922" s="120"/>
      <c r="N77922" s="120"/>
      <c r="U77922" s="121"/>
      <c r="V77922" s="122"/>
      <c r="W77922" s="123"/>
      <c r="AC77922" s="123"/>
    </row>
    <row r="77923" spans="5:29" s="2" customFormat="1">
      <c r="E77923" s="120"/>
      <c r="M77923" s="120"/>
      <c r="N77923" s="120"/>
      <c r="U77923" s="121"/>
      <c r="V77923" s="122"/>
      <c r="W77923" s="123"/>
      <c r="AC77923" s="123"/>
    </row>
    <row r="77924" spans="5:29" s="2" customFormat="1">
      <c r="E77924" s="120"/>
      <c r="M77924" s="120"/>
      <c r="N77924" s="120"/>
      <c r="U77924" s="121"/>
      <c r="V77924" s="122"/>
      <c r="W77924" s="123"/>
      <c r="AC77924" s="123"/>
    </row>
    <row r="77925" spans="5:29" s="2" customFormat="1">
      <c r="E77925" s="120"/>
      <c r="M77925" s="120"/>
      <c r="N77925" s="120"/>
      <c r="U77925" s="121"/>
      <c r="V77925" s="122"/>
      <c r="W77925" s="123"/>
      <c r="AC77925" s="123"/>
    </row>
    <row r="77926" spans="5:29" s="2" customFormat="1">
      <c r="E77926" s="120"/>
      <c r="M77926" s="120"/>
      <c r="N77926" s="120"/>
      <c r="U77926" s="121"/>
      <c r="V77926" s="122"/>
      <c r="W77926" s="123"/>
      <c r="AC77926" s="123"/>
    </row>
    <row r="77927" spans="5:29" s="2" customFormat="1">
      <c r="E77927" s="120"/>
      <c r="M77927" s="120"/>
      <c r="N77927" s="120"/>
      <c r="U77927" s="121"/>
      <c r="V77927" s="122"/>
      <c r="W77927" s="123"/>
      <c r="AC77927" s="123"/>
    </row>
    <row r="77928" spans="5:29" s="2" customFormat="1">
      <c r="E77928" s="120"/>
      <c r="M77928" s="120"/>
      <c r="N77928" s="120"/>
      <c r="U77928" s="121"/>
      <c r="V77928" s="122"/>
      <c r="W77928" s="123"/>
      <c r="AC77928" s="123"/>
    </row>
    <row r="77929" spans="5:29" s="2" customFormat="1">
      <c r="E77929" s="120"/>
      <c r="M77929" s="120"/>
      <c r="N77929" s="120"/>
      <c r="U77929" s="121"/>
      <c r="V77929" s="122"/>
      <c r="W77929" s="123"/>
      <c r="AC77929" s="123"/>
    </row>
    <row r="77930" spans="5:29" s="2" customFormat="1">
      <c r="E77930" s="120"/>
      <c r="M77930" s="120"/>
      <c r="N77930" s="120"/>
      <c r="U77930" s="121"/>
      <c r="V77930" s="122"/>
      <c r="W77930" s="123"/>
      <c r="AC77930" s="123"/>
    </row>
    <row r="77931" spans="5:29" s="2" customFormat="1">
      <c r="E77931" s="120"/>
      <c r="M77931" s="120"/>
      <c r="N77931" s="120"/>
      <c r="U77931" s="121"/>
      <c r="V77931" s="122"/>
      <c r="W77931" s="123"/>
      <c r="AC77931" s="123"/>
    </row>
    <row r="77932" spans="5:29" s="2" customFormat="1">
      <c r="E77932" s="120"/>
      <c r="M77932" s="120"/>
      <c r="N77932" s="120"/>
      <c r="U77932" s="121"/>
      <c r="V77932" s="122"/>
      <c r="W77932" s="123"/>
      <c r="AC77932" s="123"/>
    </row>
    <row r="77933" spans="5:29" s="2" customFormat="1">
      <c r="E77933" s="120"/>
      <c r="M77933" s="120"/>
      <c r="N77933" s="120"/>
      <c r="U77933" s="121"/>
      <c r="V77933" s="122"/>
      <c r="W77933" s="123"/>
      <c r="AC77933" s="123"/>
    </row>
    <row r="77934" spans="5:29" s="2" customFormat="1">
      <c r="E77934" s="120"/>
      <c r="M77934" s="120"/>
      <c r="N77934" s="120"/>
      <c r="U77934" s="121"/>
      <c r="V77934" s="122"/>
      <c r="W77934" s="123"/>
      <c r="AC77934" s="123"/>
    </row>
    <row r="77935" spans="5:29" s="2" customFormat="1">
      <c r="E77935" s="120"/>
      <c r="M77935" s="120"/>
      <c r="N77935" s="120"/>
      <c r="U77935" s="121"/>
      <c r="V77935" s="122"/>
      <c r="W77935" s="123"/>
      <c r="AC77935" s="123"/>
    </row>
    <row r="77936" spans="5:29" s="2" customFormat="1">
      <c r="E77936" s="120"/>
      <c r="M77936" s="120"/>
      <c r="N77936" s="120"/>
      <c r="U77936" s="121"/>
      <c r="V77936" s="122"/>
      <c r="W77936" s="123"/>
      <c r="AC77936" s="123"/>
    </row>
    <row r="77937" spans="5:29" s="2" customFormat="1">
      <c r="E77937" s="120"/>
      <c r="M77937" s="120"/>
      <c r="N77937" s="120"/>
      <c r="U77937" s="121"/>
      <c r="V77937" s="122"/>
      <c r="W77937" s="123"/>
      <c r="AC77937" s="123"/>
    </row>
    <row r="77938" spans="5:29" s="2" customFormat="1">
      <c r="E77938" s="120"/>
      <c r="M77938" s="120"/>
      <c r="N77938" s="120"/>
      <c r="U77938" s="121"/>
      <c r="V77938" s="122"/>
      <c r="W77938" s="123"/>
      <c r="AC77938" s="123"/>
    </row>
    <row r="77939" spans="5:29" s="2" customFormat="1">
      <c r="E77939" s="120"/>
      <c r="M77939" s="120"/>
      <c r="N77939" s="120"/>
      <c r="U77939" s="121"/>
      <c r="V77939" s="122"/>
      <c r="W77939" s="123"/>
      <c r="AC77939" s="123"/>
    </row>
    <row r="77940" spans="5:29" s="2" customFormat="1">
      <c r="E77940" s="120"/>
      <c r="M77940" s="120"/>
      <c r="N77940" s="120"/>
      <c r="U77940" s="121"/>
      <c r="V77940" s="122"/>
      <c r="W77940" s="123"/>
      <c r="AC77940" s="123"/>
    </row>
    <row r="77941" spans="5:29" s="2" customFormat="1">
      <c r="E77941" s="120"/>
      <c r="M77941" s="120"/>
      <c r="N77941" s="120"/>
      <c r="U77941" s="121"/>
      <c r="V77941" s="122"/>
      <c r="W77941" s="123"/>
      <c r="AC77941" s="123"/>
    </row>
    <row r="77942" spans="5:29" s="2" customFormat="1">
      <c r="E77942" s="120"/>
      <c r="M77942" s="120"/>
      <c r="N77942" s="120"/>
      <c r="U77942" s="121"/>
      <c r="V77942" s="122"/>
      <c r="W77942" s="123"/>
      <c r="AC77942" s="123"/>
    </row>
    <row r="77943" spans="5:29" s="2" customFormat="1">
      <c r="E77943" s="120"/>
      <c r="M77943" s="120"/>
      <c r="N77943" s="120"/>
      <c r="U77943" s="121"/>
      <c r="V77943" s="122"/>
      <c r="W77943" s="123"/>
      <c r="AC77943" s="123"/>
    </row>
    <row r="77944" spans="5:29" s="2" customFormat="1">
      <c r="E77944" s="120"/>
      <c r="M77944" s="120"/>
      <c r="N77944" s="120"/>
      <c r="U77944" s="121"/>
      <c r="V77944" s="122"/>
      <c r="W77944" s="123"/>
      <c r="AC77944" s="123"/>
    </row>
    <row r="77945" spans="5:29" s="2" customFormat="1">
      <c r="E77945" s="120"/>
      <c r="M77945" s="120"/>
      <c r="N77945" s="120"/>
      <c r="U77945" s="121"/>
      <c r="V77945" s="122"/>
      <c r="W77945" s="123"/>
      <c r="AC77945" s="123"/>
    </row>
    <row r="77946" spans="5:29" s="2" customFormat="1">
      <c r="E77946" s="120"/>
      <c r="M77946" s="120"/>
      <c r="N77946" s="120"/>
      <c r="U77946" s="121"/>
      <c r="V77946" s="122"/>
      <c r="W77946" s="123"/>
      <c r="AC77946" s="123"/>
    </row>
    <row r="77947" spans="5:29" s="2" customFormat="1">
      <c r="E77947" s="120"/>
      <c r="M77947" s="120"/>
      <c r="N77947" s="120"/>
      <c r="U77947" s="121"/>
      <c r="V77947" s="122"/>
      <c r="W77947" s="123"/>
      <c r="AC77947" s="123"/>
    </row>
    <row r="77948" spans="5:29" s="2" customFormat="1">
      <c r="E77948" s="120"/>
      <c r="M77948" s="120"/>
      <c r="N77948" s="120"/>
      <c r="U77948" s="121"/>
      <c r="V77948" s="122"/>
      <c r="W77948" s="123"/>
      <c r="AC77948" s="123"/>
    </row>
    <row r="77949" spans="5:29" s="2" customFormat="1">
      <c r="E77949" s="120"/>
      <c r="M77949" s="120"/>
      <c r="N77949" s="120"/>
      <c r="U77949" s="121"/>
      <c r="V77949" s="122"/>
      <c r="W77949" s="123"/>
      <c r="AC77949" s="123"/>
    </row>
    <row r="77950" spans="5:29" s="2" customFormat="1">
      <c r="E77950" s="120"/>
      <c r="M77950" s="120"/>
      <c r="N77950" s="120"/>
      <c r="U77950" s="121"/>
      <c r="V77950" s="122"/>
      <c r="W77950" s="123"/>
      <c r="AC77950" s="123"/>
    </row>
    <row r="77951" spans="5:29" s="2" customFormat="1">
      <c r="E77951" s="120"/>
      <c r="M77951" s="120"/>
      <c r="N77951" s="120"/>
      <c r="U77951" s="121"/>
      <c r="V77951" s="122"/>
      <c r="W77951" s="123"/>
      <c r="AC77951" s="123"/>
    </row>
    <row r="77952" spans="5:29" s="2" customFormat="1">
      <c r="E77952" s="120"/>
      <c r="M77952" s="120"/>
      <c r="N77952" s="120"/>
      <c r="U77952" s="121"/>
      <c r="V77952" s="122"/>
      <c r="W77952" s="123"/>
      <c r="AC77952" s="123"/>
    </row>
    <row r="77953" spans="5:29" s="2" customFormat="1">
      <c r="E77953" s="120"/>
      <c r="M77953" s="120"/>
      <c r="N77953" s="120"/>
      <c r="U77953" s="121"/>
      <c r="V77953" s="122"/>
      <c r="W77953" s="123"/>
      <c r="AC77953" s="123"/>
    </row>
    <row r="77954" spans="5:29" s="2" customFormat="1">
      <c r="E77954" s="120"/>
      <c r="M77954" s="120"/>
      <c r="N77954" s="120"/>
      <c r="U77954" s="121"/>
      <c r="V77954" s="122"/>
      <c r="W77954" s="123"/>
      <c r="AC77954" s="123"/>
    </row>
    <row r="77955" spans="5:29" s="2" customFormat="1">
      <c r="E77955" s="120"/>
      <c r="M77955" s="120"/>
      <c r="N77955" s="120"/>
      <c r="U77955" s="121"/>
      <c r="V77955" s="122"/>
      <c r="W77955" s="123"/>
      <c r="AC77955" s="123"/>
    </row>
    <row r="77956" spans="5:29" s="2" customFormat="1">
      <c r="E77956" s="120"/>
      <c r="M77956" s="120"/>
      <c r="N77956" s="120"/>
      <c r="U77956" s="121"/>
      <c r="V77956" s="122"/>
      <c r="W77956" s="123"/>
      <c r="AC77956" s="123"/>
    </row>
    <row r="77957" spans="5:29" s="2" customFormat="1">
      <c r="E77957" s="120"/>
      <c r="M77957" s="120"/>
      <c r="N77957" s="120"/>
      <c r="U77957" s="121"/>
      <c r="V77957" s="122"/>
      <c r="W77957" s="123"/>
      <c r="AC77957" s="123"/>
    </row>
    <row r="77958" spans="5:29" s="2" customFormat="1">
      <c r="E77958" s="120"/>
      <c r="M77958" s="120"/>
      <c r="N77958" s="120"/>
      <c r="U77958" s="121"/>
      <c r="V77958" s="122"/>
      <c r="W77958" s="123"/>
      <c r="AC77958" s="123"/>
    </row>
    <row r="77959" spans="5:29" s="2" customFormat="1">
      <c r="E77959" s="120"/>
      <c r="M77959" s="120"/>
      <c r="N77959" s="120"/>
      <c r="U77959" s="121"/>
      <c r="V77959" s="122"/>
      <c r="W77959" s="123"/>
      <c r="AC77959" s="123"/>
    </row>
    <row r="77960" spans="5:29" s="2" customFormat="1">
      <c r="E77960" s="120"/>
      <c r="M77960" s="120"/>
      <c r="N77960" s="120"/>
      <c r="U77960" s="121"/>
      <c r="V77960" s="122"/>
      <c r="W77960" s="123"/>
      <c r="AC77960" s="123"/>
    </row>
    <row r="77961" spans="5:29" s="2" customFormat="1">
      <c r="E77961" s="120"/>
      <c r="M77961" s="120"/>
      <c r="N77961" s="120"/>
      <c r="U77961" s="121"/>
      <c r="V77961" s="122"/>
      <c r="W77961" s="123"/>
      <c r="AC77961" s="123"/>
    </row>
    <row r="77962" spans="5:29" s="2" customFormat="1">
      <c r="E77962" s="120"/>
      <c r="M77962" s="120"/>
      <c r="N77962" s="120"/>
      <c r="U77962" s="121"/>
      <c r="V77962" s="122"/>
      <c r="W77962" s="123"/>
      <c r="AC77962" s="123"/>
    </row>
    <row r="77963" spans="5:29" s="2" customFormat="1">
      <c r="E77963" s="120"/>
      <c r="M77963" s="120"/>
      <c r="N77963" s="120"/>
      <c r="U77963" s="121"/>
      <c r="V77963" s="122"/>
      <c r="W77963" s="123"/>
      <c r="AC77963" s="123"/>
    </row>
    <row r="77964" spans="5:29" s="2" customFormat="1">
      <c r="E77964" s="120"/>
      <c r="M77964" s="120"/>
      <c r="N77964" s="120"/>
      <c r="U77964" s="121"/>
      <c r="V77964" s="122"/>
      <c r="W77964" s="123"/>
      <c r="AC77964" s="123"/>
    </row>
    <row r="77965" spans="5:29" s="2" customFormat="1">
      <c r="E77965" s="120"/>
      <c r="M77965" s="120"/>
      <c r="N77965" s="120"/>
      <c r="U77965" s="121"/>
      <c r="V77965" s="122"/>
      <c r="W77965" s="123"/>
      <c r="AC77965" s="123"/>
    </row>
    <row r="77966" spans="5:29" s="2" customFormat="1">
      <c r="E77966" s="120"/>
      <c r="M77966" s="120"/>
      <c r="N77966" s="120"/>
      <c r="U77966" s="121"/>
      <c r="V77966" s="122"/>
      <c r="W77966" s="123"/>
      <c r="AC77966" s="123"/>
    </row>
    <row r="77967" spans="5:29" s="2" customFormat="1">
      <c r="E77967" s="120"/>
      <c r="M77967" s="120"/>
      <c r="N77967" s="120"/>
      <c r="U77967" s="121"/>
      <c r="V77967" s="122"/>
      <c r="W77967" s="123"/>
      <c r="AC77967" s="123"/>
    </row>
    <row r="77968" spans="5:29" s="2" customFormat="1">
      <c r="E77968" s="120"/>
      <c r="M77968" s="120"/>
      <c r="N77968" s="120"/>
      <c r="U77968" s="121"/>
      <c r="V77968" s="122"/>
      <c r="W77968" s="123"/>
      <c r="AC77968" s="123"/>
    </row>
    <row r="77969" spans="5:29" s="2" customFormat="1">
      <c r="E77969" s="120"/>
      <c r="M77969" s="120"/>
      <c r="N77969" s="120"/>
      <c r="U77969" s="121"/>
      <c r="V77969" s="122"/>
      <c r="W77969" s="123"/>
      <c r="AC77969" s="123"/>
    </row>
    <row r="77970" spans="5:29" s="2" customFormat="1">
      <c r="E77970" s="120"/>
      <c r="M77970" s="120"/>
      <c r="N77970" s="120"/>
      <c r="U77970" s="121"/>
      <c r="V77970" s="122"/>
      <c r="W77970" s="123"/>
      <c r="AC77970" s="123"/>
    </row>
    <row r="77971" spans="5:29" s="2" customFormat="1">
      <c r="E77971" s="120"/>
      <c r="M77971" s="120"/>
      <c r="N77971" s="120"/>
      <c r="U77971" s="121"/>
      <c r="V77971" s="122"/>
      <c r="W77971" s="123"/>
      <c r="AC77971" s="123"/>
    </row>
    <row r="77972" spans="5:29" s="2" customFormat="1">
      <c r="E77972" s="120"/>
      <c r="M77972" s="120"/>
      <c r="N77972" s="120"/>
      <c r="U77972" s="121"/>
      <c r="V77972" s="122"/>
      <c r="W77972" s="123"/>
      <c r="AC77972" s="123"/>
    </row>
    <row r="77973" spans="5:29" s="2" customFormat="1">
      <c r="E77973" s="120"/>
      <c r="M77973" s="120"/>
      <c r="N77973" s="120"/>
      <c r="U77973" s="121"/>
      <c r="V77973" s="122"/>
      <c r="W77973" s="123"/>
      <c r="AC77973" s="123"/>
    </row>
    <row r="77974" spans="5:29" s="2" customFormat="1">
      <c r="E77974" s="120"/>
      <c r="M77974" s="120"/>
      <c r="N77974" s="120"/>
      <c r="U77974" s="121"/>
      <c r="V77974" s="122"/>
      <c r="W77974" s="123"/>
      <c r="AC77974" s="123"/>
    </row>
    <row r="77975" spans="5:29" s="2" customFormat="1">
      <c r="E77975" s="120"/>
      <c r="M77975" s="120"/>
      <c r="N77975" s="120"/>
      <c r="U77975" s="121"/>
      <c r="V77975" s="122"/>
      <c r="W77975" s="123"/>
      <c r="AC77975" s="123"/>
    </row>
    <row r="77976" spans="5:29" s="2" customFormat="1">
      <c r="E77976" s="120"/>
      <c r="M77976" s="120"/>
      <c r="N77976" s="120"/>
      <c r="U77976" s="121"/>
      <c r="V77976" s="122"/>
      <c r="W77976" s="123"/>
      <c r="AC77976" s="123"/>
    </row>
    <row r="77977" spans="5:29" s="2" customFormat="1">
      <c r="E77977" s="120"/>
      <c r="M77977" s="120"/>
      <c r="N77977" s="120"/>
      <c r="U77977" s="121"/>
      <c r="V77977" s="122"/>
      <c r="W77977" s="123"/>
      <c r="AC77977" s="123"/>
    </row>
    <row r="77978" spans="5:29" s="2" customFormat="1">
      <c r="E77978" s="120"/>
      <c r="M77978" s="120"/>
      <c r="N77978" s="120"/>
      <c r="U77978" s="121"/>
      <c r="V77978" s="122"/>
      <c r="W77978" s="123"/>
      <c r="AC77978" s="123"/>
    </row>
    <row r="77979" spans="5:29" s="2" customFormat="1">
      <c r="E77979" s="120"/>
      <c r="M77979" s="120"/>
      <c r="N77979" s="120"/>
      <c r="U77979" s="121"/>
      <c r="V77979" s="122"/>
      <c r="W77979" s="123"/>
      <c r="AC77979" s="123"/>
    </row>
    <row r="77980" spans="5:29" s="2" customFormat="1">
      <c r="E77980" s="120"/>
      <c r="M77980" s="120"/>
      <c r="N77980" s="120"/>
      <c r="U77980" s="121"/>
      <c r="V77980" s="122"/>
      <c r="W77980" s="123"/>
      <c r="AC77980" s="123"/>
    </row>
    <row r="77981" spans="5:29" s="2" customFormat="1">
      <c r="E77981" s="120"/>
      <c r="M77981" s="120"/>
      <c r="N77981" s="120"/>
      <c r="U77981" s="121"/>
      <c r="V77981" s="122"/>
      <c r="W77981" s="123"/>
      <c r="AC77981" s="123"/>
    </row>
    <row r="77982" spans="5:29" s="2" customFormat="1">
      <c r="E77982" s="120"/>
      <c r="M77982" s="120"/>
      <c r="N77982" s="120"/>
      <c r="U77982" s="121"/>
      <c r="V77982" s="122"/>
      <c r="W77982" s="123"/>
      <c r="AC77982" s="123"/>
    </row>
    <row r="77983" spans="5:29" s="2" customFormat="1">
      <c r="E77983" s="120"/>
      <c r="M77983" s="120"/>
      <c r="N77983" s="120"/>
      <c r="U77983" s="121"/>
      <c r="V77983" s="122"/>
      <c r="W77983" s="123"/>
      <c r="AC77983" s="123"/>
    </row>
    <row r="77984" spans="5:29" s="2" customFormat="1">
      <c r="E77984" s="120"/>
      <c r="M77984" s="120"/>
      <c r="N77984" s="120"/>
      <c r="U77984" s="121"/>
      <c r="V77984" s="122"/>
      <c r="W77984" s="123"/>
      <c r="AC77984" s="123"/>
    </row>
    <row r="77985" spans="5:29" s="2" customFormat="1">
      <c r="E77985" s="120"/>
      <c r="M77985" s="120"/>
      <c r="N77985" s="120"/>
      <c r="U77985" s="121"/>
      <c r="V77985" s="122"/>
      <c r="W77985" s="123"/>
      <c r="AC77985" s="123"/>
    </row>
    <row r="77986" spans="5:29" s="2" customFormat="1">
      <c r="E77986" s="120"/>
      <c r="M77986" s="120"/>
      <c r="N77986" s="120"/>
      <c r="U77986" s="121"/>
      <c r="V77986" s="122"/>
      <c r="W77986" s="123"/>
      <c r="AC77986" s="123"/>
    </row>
    <row r="77987" spans="5:29" s="2" customFormat="1">
      <c r="E77987" s="120"/>
      <c r="M77987" s="120"/>
      <c r="N77987" s="120"/>
      <c r="U77987" s="121"/>
      <c r="V77987" s="122"/>
      <c r="W77987" s="123"/>
      <c r="AC77987" s="123"/>
    </row>
    <row r="77988" spans="5:29" s="2" customFormat="1">
      <c r="E77988" s="120"/>
      <c r="M77988" s="120"/>
      <c r="N77988" s="120"/>
      <c r="U77988" s="121"/>
      <c r="V77988" s="122"/>
      <c r="W77988" s="123"/>
      <c r="AC77988" s="123"/>
    </row>
    <row r="77989" spans="5:29" s="2" customFormat="1">
      <c r="E77989" s="120"/>
      <c r="M77989" s="120"/>
      <c r="N77989" s="120"/>
      <c r="U77989" s="121"/>
      <c r="V77989" s="122"/>
      <c r="W77989" s="123"/>
      <c r="AC77989" s="123"/>
    </row>
    <row r="77990" spans="5:29" s="2" customFormat="1">
      <c r="E77990" s="120"/>
      <c r="M77990" s="120"/>
      <c r="N77990" s="120"/>
      <c r="U77990" s="121"/>
      <c r="V77990" s="122"/>
      <c r="W77990" s="123"/>
      <c r="AC77990" s="123"/>
    </row>
    <row r="77991" spans="5:29" s="2" customFormat="1">
      <c r="E77991" s="120"/>
      <c r="M77991" s="120"/>
      <c r="N77991" s="120"/>
      <c r="U77991" s="121"/>
      <c r="V77991" s="122"/>
      <c r="W77991" s="123"/>
      <c r="AC77991" s="123"/>
    </row>
    <row r="77992" spans="5:29" s="2" customFormat="1">
      <c r="E77992" s="120"/>
      <c r="M77992" s="120"/>
      <c r="N77992" s="120"/>
      <c r="U77992" s="121"/>
      <c r="V77992" s="122"/>
      <c r="W77992" s="123"/>
      <c r="AC77992" s="123"/>
    </row>
    <row r="77993" spans="5:29" s="2" customFormat="1">
      <c r="E77993" s="120"/>
      <c r="M77993" s="120"/>
      <c r="N77993" s="120"/>
      <c r="U77993" s="121"/>
      <c r="V77993" s="122"/>
      <c r="W77993" s="123"/>
      <c r="AC77993" s="123"/>
    </row>
    <row r="77994" spans="5:29" s="2" customFormat="1">
      <c r="E77994" s="120"/>
      <c r="M77994" s="120"/>
      <c r="N77994" s="120"/>
      <c r="U77994" s="121"/>
      <c r="V77994" s="122"/>
      <c r="W77994" s="123"/>
      <c r="AC77994" s="123"/>
    </row>
    <row r="77995" spans="5:29" s="2" customFormat="1">
      <c r="E77995" s="120"/>
      <c r="M77995" s="120"/>
      <c r="N77995" s="120"/>
      <c r="U77995" s="121"/>
      <c r="V77995" s="122"/>
      <c r="W77995" s="123"/>
      <c r="AC77995" s="123"/>
    </row>
    <row r="77996" spans="5:29" s="2" customFormat="1">
      <c r="E77996" s="120"/>
      <c r="M77996" s="120"/>
      <c r="N77996" s="120"/>
      <c r="U77996" s="121"/>
      <c r="V77996" s="122"/>
      <c r="W77996" s="123"/>
      <c r="AC77996" s="123"/>
    </row>
    <row r="77997" spans="5:29" s="2" customFormat="1">
      <c r="E77997" s="120"/>
      <c r="M77997" s="120"/>
      <c r="N77997" s="120"/>
      <c r="U77997" s="121"/>
      <c r="V77997" s="122"/>
      <c r="W77997" s="123"/>
      <c r="AC77997" s="123"/>
    </row>
    <row r="77998" spans="5:29" s="2" customFormat="1">
      <c r="E77998" s="120"/>
      <c r="M77998" s="120"/>
      <c r="N77998" s="120"/>
      <c r="U77998" s="121"/>
      <c r="V77998" s="122"/>
      <c r="W77998" s="123"/>
      <c r="AC77998" s="123"/>
    </row>
    <row r="77999" spans="5:29" s="2" customFormat="1">
      <c r="E77999" s="120"/>
      <c r="M77999" s="120"/>
      <c r="N77999" s="120"/>
      <c r="U77999" s="121"/>
      <c r="V77999" s="122"/>
      <c r="W77999" s="123"/>
      <c r="AC77999" s="123"/>
    </row>
    <row r="78000" spans="5:29" s="2" customFormat="1">
      <c r="E78000" s="120"/>
      <c r="M78000" s="120"/>
      <c r="N78000" s="120"/>
      <c r="U78000" s="121"/>
      <c r="V78000" s="122"/>
      <c r="W78000" s="123"/>
      <c r="AC78000" s="123"/>
    </row>
    <row r="78001" spans="5:29" s="2" customFormat="1">
      <c r="E78001" s="120"/>
      <c r="M78001" s="120"/>
      <c r="N78001" s="120"/>
      <c r="U78001" s="121"/>
      <c r="V78001" s="122"/>
      <c r="W78001" s="123"/>
      <c r="AC78001" s="123"/>
    </row>
    <row r="78002" spans="5:29" s="2" customFormat="1">
      <c r="E78002" s="120"/>
      <c r="M78002" s="120"/>
      <c r="N78002" s="120"/>
      <c r="U78002" s="121"/>
      <c r="V78002" s="122"/>
      <c r="W78002" s="123"/>
      <c r="AC78002" s="123"/>
    </row>
    <row r="78003" spans="5:29" s="2" customFormat="1">
      <c r="E78003" s="120"/>
      <c r="M78003" s="120"/>
      <c r="N78003" s="120"/>
      <c r="U78003" s="121"/>
      <c r="V78003" s="122"/>
      <c r="W78003" s="123"/>
      <c r="AC78003" s="123"/>
    </row>
    <row r="78004" spans="5:29" s="2" customFormat="1">
      <c r="E78004" s="120"/>
      <c r="M78004" s="120"/>
      <c r="N78004" s="120"/>
      <c r="U78004" s="121"/>
      <c r="V78004" s="122"/>
      <c r="W78004" s="123"/>
      <c r="AC78004" s="123"/>
    </row>
    <row r="78005" spans="5:29" s="2" customFormat="1">
      <c r="E78005" s="120"/>
      <c r="M78005" s="120"/>
      <c r="N78005" s="120"/>
      <c r="U78005" s="121"/>
      <c r="V78005" s="122"/>
      <c r="W78005" s="123"/>
      <c r="AC78005" s="123"/>
    </row>
    <row r="78006" spans="5:29" s="2" customFormat="1">
      <c r="E78006" s="120"/>
      <c r="M78006" s="120"/>
      <c r="N78006" s="120"/>
      <c r="U78006" s="121"/>
      <c r="V78006" s="122"/>
      <c r="W78006" s="123"/>
      <c r="AC78006" s="123"/>
    </row>
    <row r="78007" spans="5:29" s="2" customFormat="1">
      <c r="E78007" s="120"/>
      <c r="M78007" s="120"/>
      <c r="N78007" s="120"/>
      <c r="U78007" s="121"/>
      <c r="V78007" s="122"/>
      <c r="W78007" s="123"/>
      <c r="AC78007" s="123"/>
    </row>
    <row r="78008" spans="5:29" s="2" customFormat="1">
      <c r="E78008" s="120"/>
      <c r="M78008" s="120"/>
      <c r="N78008" s="120"/>
      <c r="U78008" s="121"/>
      <c r="V78008" s="122"/>
      <c r="W78008" s="123"/>
      <c r="AC78008" s="123"/>
    </row>
    <row r="78009" spans="5:29" s="2" customFormat="1">
      <c r="E78009" s="120"/>
      <c r="M78009" s="120"/>
      <c r="N78009" s="120"/>
      <c r="U78009" s="121"/>
      <c r="V78009" s="122"/>
      <c r="W78009" s="123"/>
      <c r="AC78009" s="123"/>
    </row>
    <row r="78010" spans="5:29" s="2" customFormat="1">
      <c r="E78010" s="120"/>
      <c r="M78010" s="120"/>
      <c r="N78010" s="120"/>
      <c r="U78010" s="121"/>
      <c r="V78010" s="122"/>
      <c r="W78010" s="123"/>
      <c r="AC78010" s="123"/>
    </row>
    <row r="78011" spans="5:29" s="2" customFormat="1">
      <c r="E78011" s="120"/>
      <c r="M78011" s="120"/>
      <c r="N78011" s="120"/>
      <c r="U78011" s="121"/>
      <c r="V78011" s="122"/>
      <c r="W78011" s="123"/>
      <c r="AC78011" s="123"/>
    </row>
    <row r="78012" spans="5:29" s="2" customFormat="1">
      <c r="E78012" s="120"/>
      <c r="M78012" s="120"/>
      <c r="N78012" s="120"/>
      <c r="U78012" s="121"/>
      <c r="V78012" s="122"/>
      <c r="W78012" s="123"/>
      <c r="AC78012" s="123"/>
    </row>
    <row r="78013" spans="5:29" s="2" customFormat="1">
      <c r="E78013" s="120"/>
      <c r="M78013" s="120"/>
      <c r="N78013" s="120"/>
      <c r="U78013" s="121"/>
      <c r="V78013" s="122"/>
      <c r="W78013" s="123"/>
      <c r="AC78013" s="123"/>
    </row>
    <row r="78014" spans="5:29" s="2" customFormat="1">
      <c r="E78014" s="120"/>
      <c r="M78014" s="120"/>
      <c r="N78014" s="120"/>
      <c r="U78014" s="121"/>
      <c r="V78014" s="122"/>
      <c r="W78014" s="123"/>
      <c r="AC78014" s="123"/>
    </row>
    <row r="78015" spans="5:29" s="2" customFormat="1">
      <c r="E78015" s="120"/>
      <c r="M78015" s="120"/>
      <c r="N78015" s="120"/>
      <c r="U78015" s="121"/>
      <c r="V78015" s="122"/>
      <c r="W78015" s="123"/>
      <c r="AC78015" s="123"/>
    </row>
    <row r="78016" spans="5:29" s="2" customFormat="1">
      <c r="E78016" s="120"/>
      <c r="M78016" s="120"/>
      <c r="N78016" s="120"/>
      <c r="U78016" s="121"/>
      <c r="V78016" s="122"/>
      <c r="W78016" s="123"/>
      <c r="AC78016" s="123"/>
    </row>
    <row r="78017" spans="5:29" s="2" customFormat="1">
      <c r="E78017" s="120"/>
      <c r="M78017" s="120"/>
      <c r="N78017" s="120"/>
      <c r="U78017" s="121"/>
      <c r="V78017" s="122"/>
      <c r="W78017" s="123"/>
      <c r="AC78017" s="123"/>
    </row>
    <row r="78018" spans="5:29" s="2" customFormat="1">
      <c r="E78018" s="120"/>
      <c r="M78018" s="120"/>
      <c r="N78018" s="120"/>
      <c r="U78018" s="121"/>
      <c r="V78018" s="122"/>
      <c r="W78018" s="123"/>
      <c r="AC78018" s="123"/>
    </row>
    <row r="78019" spans="5:29" s="2" customFormat="1">
      <c r="E78019" s="120"/>
      <c r="M78019" s="120"/>
      <c r="N78019" s="120"/>
      <c r="U78019" s="121"/>
      <c r="V78019" s="122"/>
      <c r="W78019" s="123"/>
      <c r="AC78019" s="123"/>
    </row>
    <row r="78020" spans="5:29" s="2" customFormat="1">
      <c r="E78020" s="120"/>
      <c r="M78020" s="120"/>
      <c r="N78020" s="120"/>
      <c r="U78020" s="121"/>
      <c r="V78020" s="122"/>
      <c r="W78020" s="123"/>
      <c r="AC78020" s="123"/>
    </row>
    <row r="78021" spans="5:29" s="2" customFormat="1">
      <c r="E78021" s="120"/>
      <c r="M78021" s="120"/>
      <c r="N78021" s="120"/>
      <c r="U78021" s="121"/>
      <c r="V78021" s="122"/>
      <c r="W78021" s="123"/>
      <c r="AC78021" s="123"/>
    </row>
    <row r="78022" spans="5:29" s="2" customFormat="1">
      <c r="E78022" s="120"/>
      <c r="M78022" s="120"/>
      <c r="N78022" s="120"/>
      <c r="U78022" s="121"/>
      <c r="V78022" s="122"/>
      <c r="W78022" s="123"/>
      <c r="AC78022" s="123"/>
    </row>
    <row r="78023" spans="5:29" s="2" customFormat="1">
      <c r="E78023" s="120"/>
      <c r="M78023" s="120"/>
      <c r="N78023" s="120"/>
      <c r="U78023" s="121"/>
      <c r="V78023" s="122"/>
      <c r="W78023" s="123"/>
      <c r="AC78023" s="123"/>
    </row>
    <row r="78024" spans="5:29" s="2" customFormat="1">
      <c r="E78024" s="120"/>
      <c r="M78024" s="120"/>
      <c r="N78024" s="120"/>
      <c r="U78024" s="121"/>
      <c r="V78024" s="122"/>
      <c r="W78024" s="123"/>
      <c r="AC78024" s="123"/>
    </row>
    <row r="78025" spans="5:29" s="2" customFormat="1">
      <c r="E78025" s="120"/>
      <c r="M78025" s="120"/>
      <c r="N78025" s="120"/>
      <c r="U78025" s="121"/>
      <c r="V78025" s="122"/>
      <c r="W78025" s="123"/>
      <c r="AC78025" s="123"/>
    </row>
    <row r="78026" spans="5:29" s="2" customFormat="1">
      <c r="E78026" s="120"/>
      <c r="M78026" s="120"/>
      <c r="N78026" s="120"/>
      <c r="U78026" s="121"/>
      <c r="V78026" s="122"/>
      <c r="W78026" s="123"/>
      <c r="AC78026" s="123"/>
    </row>
    <row r="78027" spans="5:29" s="2" customFormat="1">
      <c r="E78027" s="120"/>
      <c r="M78027" s="120"/>
      <c r="N78027" s="120"/>
      <c r="U78027" s="121"/>
      <c r="V78027" s="122"/>
      <c r="W78027" s="123"/>
      <c r="AC78027" s="123"/>
    </row>
    <row r="78028" spans="5:29" s="2" customFormat="1">
      <c r="E78028" s="120"/>
      <c r="M78028" s="120"/>
      <c r="N78028" s="120"/>
      <c r="U78028" s="121"/>
      <c r="V78028" s="122"/>
      <c r="W78028" s="123"/>
      <c r="AC78028" s="123"/>
    </row>
    <row r="78029" spans="5:29" s="2" customFormat="1">
      <c r="E78029" s="120"/>
      <c r="M78029" s="120"/>
      <c r="N78029" s="120"/>
      <c r="U78029" s="121"/>
      <c r="V78029" s="122"/>
      <c r="W78029" s="123"/>
      <c r="AC78029" s="123"/>
    </row>
    <row r="78030" spans="5:29" s="2" customFormat="1">
      <c r="E78030" s="120"/>
      <c r="M78030" s="120"/>
      <c r="N78030" s="120"/>
      <c r="U78030" s="121"/>
      <c r="V78030" s="122"/>
      <c r="W78030" s="123"/>
      <c r="AC78030" s="123"/>
    </row>
    <row r="78031" spans="5:29" s="2" customFormat="1">
      <c r="E78031" s="120"/>
      <c r="M78031" s="120"/>
      <c r="N78031" s="120"/>
      <c r="U78031" s="121"/>
      <c r="V78031" s="122"/>
      <c r="W78031" s="123"/>
      <c r="AC78031" s="123"/>
    </row>
    <row r="78032" spans="5:29" s="2" customFormat="1">
      <c r="E78032" s="120"/>
      <c r="M78032" s="120"/>
      <c r="N78032" s="120"/>
      <c r="U78032" s="121"/>
      <c r="V78032" s="122"/>
      <c r="W78032" s="123"/>
      <c r="AC78032" s="123"/>
    </row>
    <row r="78033" spans="5:29" s="2" customFormat="1">
      <c r="E78033" s="120"/>
      <c r="M78033" s="120"/>
      <c r="N78033" s="120"/>
      <c r="U78033" s="121"/>
      <c r="V78033" s="122"/>
      <c r="W78033" s="123"/>
      <c r="AC78033" s="123"/>
    </row>
    <row r="78034" spans="5:29" s="2" customFormat="1">
      <c r="E78034" s="120"/>
      <c r="M78034" s="120"/>
      <c r="N78034" s="120"/>
      <c r="U78034" s="121"/>
      <c r="V78034" s="122"/>
      <c r="W78034" s="123"/>
      <c r="AC78034" s="123"/>
    </row>
    <row r="78035" spans="5:29" s="2" customFormat="1">
      <c r="E78035" s="120"/>
      <c r="M78035" s="120"/>
      <c r="N78035" s="120"/>
      <c r="U78035" s="121"/>
      <c r="V78035" s="122"/>
      <c r="W78035" s="123"/>
      <c r="AC78035" s="123"/>
    </row>
    <row r="78036" spans="5:29" s="2" customFormat="1">
      <c r="E78036" s="120"/>
      <c r="M78036" s="120"/>
      <c r="N78036" s="120"/>
      <c r="U78036" s="121"/>
      <c r="V78036" s="122"/>
      <c r="W78036" s="123"/>
      <c r="AC78036" s="123"/>
    </row>
    <row r="78037" spans="5:29" s="2" customFormat="1">
      <c r="E78037" s="120"/>
      <c r="M78037" s="120"/>
      <c r="N78037" s="120"/>
      <c r="U78037" s="121"/>
      <c r="V78037" s="122"/>
      <c r="W78037" s="123"/>
      <c r="AC78037" s="123"/>
    </row>
    <row r="78038" spans="5:29" s="2" customFormat="1">
      <c r="E78038" s="120"/>
      <c r="M78038" s="120"/>
      <c r="N78038" s="120"/>
      <c r="U78038" s="121"/>
      <c r="V78038" s="122"/>
      <c r="W78038" s="123"/>
      <c r="AC78038" s="123"/>
    </row>
    <row r="78039" spans="5:29" s="2" customFormat="1">
      <c r="E78039" s="120"/>
      <c r="M78039" s="120"/>
      <c r="N78039" s="120"/>
      <c r="U78039" s="121"/>
      <c r="V78039" s="122"/>
      <c r="W78039" s="123"/>
      <c r="AC78039" s="123"/>
    </row>
    <row r="78040" spans="5:29" s="2" customFormat="1">
      <c r="E78040" s="120"/>
      <c r="M78040" s="120"/>
      <c r="N78040" s="120"/>
      <c r="U78040" s="121"/>
      <c r="V78040" s="122"/>
      <c r="W78040" s="123"/>
      <c r="AC78040" s="123"/>
    </row>
    <row r="78041" spans="5:29" s="2" customFormat="1">
      <c r="E78041" s="120"/>
      <c r="M78041" s="120"/>
      <c r="N78041" s="120"/>
      <c r="U78041" s="121"/>
      <c r="V78041" s="122"/>
      <c r="W78041" s="123"/>
      <c r="AC78041" s="123"/>
    </row>
    <row r="78042" spans="5:29" s="2" customFormat="1">
      <c r="E78042" s="120"/>
      <c r="M78042" s="120"/>
      <c r="N78042" s="120"/>
      <c r="U78042" s="121"/>
      <c r="V78042" s="122"/>
      <c r="W78042" s="123"/>
      <c r="AC78042" s="123"/>
    </row>
    <row r="78043" spans="5:29" s="2" customFormat="1">
      <c r="E78043" s="120"/>
      <c r="M78043" s="120"/>
      <c r="N78043" s="120"/>
      <c r="U78043" s="121"/>
      <c r="V78043" s="122"/>
      <c r="W78043" s="123"/>
      <c r="AC78043" s="123"/>
    </row>
    <row r="78044" spans="5:29" s="2" customFormat="1">
      <c r="E78044" s="120"/>
      <c r="M78044" s="120"/>
      <c r="N78044" s="120"/>
      <c r="U78044" s="121"/>
      <c r="V78044" s="122"/>
      <c r="W78044" s="123"/>
      <c r="AC78044" s="123"/>
    </row>
    <row r="78045" spans="5:29" s="2" customFormat="1">
      <c r="E78045" s="120"/>
      <c r="M78045" s="120"/>
      <c r="N78045" s="120"/>
      <c r="U78045" s="121"/>
      <c r="V78045" s="122"/>
      <c r="W78045" s="123"/>
      <c r="AC78045" s="123"/>
    </row>
    <row r="78046" spans="5:29" s="2" customFormat="1">
      <c r="E78046" s="120"/>
      <c r="M78046" s="120"/>
      <c r="N78046" s="120"/>
      <c r="U78046" s="121"/>
      <c r="V78046" s="122"/>
      <c r="W78046" s="123"/>
      <c r="AC78046" s="123"/>
    </row>
    <row r="78047" spans="5:29" s="2" customFormat="1">
      <c r="E78047" s="120"/>
      <c r="M78047" s="120"/>
      <c r="N78047" s="120"/>
      <c r="U78047" s="121"/>
      <c r="V78047" s="122"/>
      <c r="W78047" s="123"/>
      <c r="AC78047" s="123"/>
    </row>
    <row r="78048" spans="5:29" s="2" customFormat="1">
      <c r="E78048" s="120"/>
      <c r="M78048" s="120"/>
      <c r="N78048" s="120"/>
      <c r="U78048" s="121"/>
      <c r="V78048" s="122"/>
      <c r="W78048" s="123"/>
      <c r="AC78048" s="123"/>
    </row>
    <row r="78049" spans="5:29" s="2" customFormat="1">
      <c r="E78049" s="120"/>
      <c r="M78049" s="120"/>
      <c r="N78049" s="120"/>
      <c r="U78049" s="121"/>
      <c r="V78049" s="122"/>
      <c r="W78049" s="123"/>
      <c r="AC78049" s="123"/>
    </row>
    <row r="78050" spans="5:29" s="2" customFormat="1">
      <c r="E78050" s="120"/>
      <c r="M78050" s="120"/>
      <c r="N78050" s="120"/>
      <c r="U78050" s="121"/>
      <c r="V78050" s="122"/>
      <c r="W78050" s="123"/>
      <c r="AC78050" s="123"/>
    </row>
    <row r="78051" spans="5:29" s="2" customFormat="1">
      <c r="E78051" s="120"/>
      <c r="M78051" s="120"/>
      <c r="N78051" s="120"/>
      <c r="U78051" s="121"/>
      <c r="V78051" s="122"/>
      <c r="W78051" s="123"/>
      <c r="AC78051" s="123"/>
    </row>
    <row r="78052" spans="5:29" s="2" customFormat="1">
      <c r="E78052" s="120"/>
      <c r="M78052" s="120"/>
      <c r="N78052" s="120"/>
      <c r="U78052" s="121"/>
      <c r="V78052" s="122"/>
      <c r="W78052" s="123"/>
      <c r="AC78052" s="123"/>
    </row>
    <row r="78053" spans="5:29" s="2" customFormat="1">
      <c r="E78053" s="120"/>
      <c r="M78053" s="120"/>
      <c r="N78053" s="120"/>
      <c r="U78053" s="121"/>
      <c r="V78053" s="122"/>
      <c r="W78053" s="123"/>
      <c r="AC78053" s="123"/>
    </row>
    <row r="78054" spans="5:29" s="2" customFormat="1">
      <c r="E78054" s="120"/>
      <c r="M78054" s="120"/>
      <c r="N78054" s="120"/>
      <c r="U78054" s="121"/>
      <c r="V78054" s="122"/>
      <c r="W78054" s="123"/>
      <c r="AC78054" s="123"/>
    </row>
    <row r="78055" spans="5:29" s="2" customFormat="1">
      <c r="E78055" s="120"/>
      <c r="M78055" s="120"/>
      <c r="N78055" s="120"/>
      <c r="U78055" s="121"/>
      <c r="V78055" s="122"/>
      <c r="W78055" s="123"/>
      <c r="AC78055" s="123"/>
    </row>
    <row r="78056" spans="5:29" s="2" customFormat="1">
      <c r="E78056" s="120"/>
      <c r="M78056" s="120"/>
      <c r="N78056" s="120"/>
      <c r="U78056" s="121"/>
      <c r="V78056" s="122"/>
      <c r="W78056" s="123"/>
      <c r="AC78056" s="123"/>
    </row>
    <row r="78057" spans="5:29" s="2" customFormat="1">
      <c r="E78057" s="120"/>
      <c r="M78057" s="120"/>
      <c r="N78057" s="120"/>
      <c r="U78057" s="121"/>
      <c r="V78057" s="122"/>
      <c r="W78057" s="123"/>
      <c r="AC78057" s="123"/>
    </row>
    <row r="78058" spans="5:29" s="2" customFormat="1">
      <c r="E78058" s="120"/>
      <c r="M78058" s="120"/>
      <c r="N78058" s="120"/>
      <c r="U78058" s="121"/>
      <c r="V78058" s="122"/>
      <c r="W78058" s="123"/>
      <c r="AC78058" s="123"/>
    </row>
    <row r="78059" spans="5:29" s="2" customFormat="1">
      <c r="E78059" s="120"/>
      <c r="M78059" s="120"/>
      <c r="N78059" s="120"/>
      <c r="U78059" s="121"/>
      <c r="V78059" s="122"/>
      <c r="W78059" s="123"/>
      <c r="AC78059" s="123"/>
    </row>
    <row r="78060" spans="5:29" s="2" customFormat="1">
      <c r="E78060" s="120"/>
      <c r="M78060" s="120"/>
      <c r="N78060" s="120"/>
      <c r="U78060" s="121"/>
      <c r="V78060" s="122"/>
      <c r="W78060" s="123"/>
      <c r="AC78060" s="123"/>
    </row>
    <row r="78061" spans="5:29" s="2" customFormat="1">
      <c r="E78061" s="120"/>
      <c r="M78061" s="120"/>
      <c r="N78061" s="120"/>
      <c r="U78061" s="121"/>
      <c r="V78061" s="122"/>
      <c r="W78061" s="123"/>
      <c r="AC78061" s="123"/>
    </row>
    <row r="78062" spans="5:29" s="2" customFormat="1">
      <c r="E78062" s="120"/>
      <c r="M78062" s="120"/>
      <c r="N78062" s="120"/>
      <c r="U78062" s="121"/>
      <c r="V78062" s="122"/>
      <c r="W78062" s="123"/>
      <c r="AC78062" s="123"/>
    </row>
    <row r="78063" spans="5:29" s="2" customFormat="1">
      <c r="E78063" s="120"/>
      <c r="M78063" s="120"/>
      <c r="N78063" s="120"/>
      <c r="U78063" s="121"/>
      <c r="V78063" s="122"/>
      <c r="W78063" s="123"/>
      <c r="AC78063" s="123"/>
    </row>
    <row r="78064" spans="5:29" s="2" customFormat="1">
      <c r="E78064" s="120"/>
      <c r="M78064" s="120"/>
      <c r="N78064" s="120"/>
      <c r="U78064" s="121"/>
      <c r="V78064" s="122"/>
      <c r="W78064" s="123"/>
      <c r="AC78064" s="123"/>
    </row>
    <row r="78065" spans="5:29" s="2" customFormat="1">
      <c r="E78065" s="120"/>
      <c r="M78065" s="120"/>
      <c r="N78065" s="120"/>
      <c r="U78065" s="121"/>
      <c r="V78065" s="122"/>
      <c r="W78065" s="123"/>
      <c r="AC78065" s="123"/>
    </row>
    <row r="78066" spans="5:29" s="2" customFormat="1">
      <c r="E78066" s="120"/>
      <c r="M78066" s="120"/>
      <c r="N78066" s="120"/>
      <c r="U78066" s="121"/>
      <c r="V78066" s="122"/>
      <c r="W78066" s="123"/>
      <c r="AC78066" s="123"/>
    </row>
    <row r="78067" spans="5:29" s="2" customFormat="1">
      <c r="E78067" s="120"/>
      <c r="M78067" s="120"/>
      <c r="N78067" s="120"/>
      <c r="U78067" s="121"/>
      <c r="V78067" s="122"/>
      <c r="W78067" s="123"/>
      <c r="AC78067" s="123"/>
    </row>
    <row r="78068" spans="5:29" s="2" customFormat="1">
      <c r="E78068" s="120"/>
      <c r="M78068" s="120"/>
      <c r="N78068" s="120"/>
      <c r="U78068" s="121"/>
      <c r="V78068" s="122"/>
      <c r="W78068" s="123"/>
      <c r="AC78068" s="123"/>
    </row>
    <row r="78069" spans="5:29" s="2" customFormat="1">
      <c r="E78069" s="120"/>
      <c r="M78069" s="120"/>
      <c r="N78069" s="120"/>
      <c r="U78069" s="121"/>
      <c r="V78069" s="122"/>
      <c r="W78069" s="123"/>
      <c r="AC78069" s="123"/>
    </row>
    <row r="78070" spans="5:29" s="2" customFormat="1">
      <c r="E78070" s="120"/>
      <c r="M78070" s="120"/>
      <c r="N78070" s="120"/>
      <c r="U78070" s="121"/>
      <c r="V78070" s="122"/>
      <c r="W78070" s="123"/>
      <c r="AC78070" s="123"/>
    </row>
    <row r="78071" spans="5:29" s="2" customFormat="1">
      <c r="E78071" s="120"/>
      <c r="M78071" s="120"/>
      <c r="N78071" s="120"/>
      <c r="U78071" s="121"/>
      <c r="V78071" s="122"/>
      <c r="W78071" s="123"/>
      <c r="AC78071" s="123"/>
    </row>
    <row r="78072" spans="5:29" s="2" customFormat="1">
      <c r="E78072" s="120"/>
      <c r="M78072" s="120"/>
      <c r="N78072" s="120"/>
      <c r="U78072" s="121"/>
      <c r="V78072" s="122"/>
      <c r="W78072" s="123"/>
      <c r="AC78072" s="123"/>
    </row>
    <row r="78073" spans="5:29" s="2" customFormat="1">
      <c r="E78073" s="120"/>
      <c r="M78073" s="120"/>
      <c r="N78073" s="120"/>
      <c r="U78073" s="121"/>
      <c r="V78073" s="122"/>
      <c r="W78073" s="123"/>
      <c r="AC78073" s="123"/>
    </row>
    <row r="78074" spans="5:29" s="2" customFormat="1">
      <c r="E78074" s="120"/>
      <c r="M78074" s="120"/>
      <c r="N78074" s="120"/>
      <c r="U78074" s="121"/>
      <c r="V78074" s="122"/>
      <c r="W78074" s="123"/>
      <c r="AC78074" s="123"/>
    </row>
    <row r="78075" spans="5:29" s="2" customFormat="1">
      <c r="E78075" s="120"/>
      <c r="M78075" s="120"/>
      <c r="N78075" s="120"/>
      <c r="U78075" s="121"/>
      <c r="V78075" s="122"/>
      <c r="W78075" s="123"/>
      <c r="AC78075" s="123"/>
    </row>
    <row r="78076" spans="5:29" s="2" customFormat="1">
      <c r="E78076" s="120"/>
      <c r="M78076" s="120"/>
      <c r="N78076" s="120"/>
      <c r="U78076" s="121"/>
      <c r="V78076" s="122"/>
      <c r="W78076" s="123"/>
      <c r="AC78076" s="123"/>
    </row>
    <row r="78077" spans="5:29" s="2" customFormat="1">
      <c r="E78077" s="120"/>
      <c r="M78077" s="120"/>
      <c r="N78077" s="120"/>
      <c r="U78077" s="121"/>
      <c r="V78077" s="122"/>
      <c r="W78077" s="123"/>
      <c r="AC78077" s="123"/>
    </row>
    <row r="78078" spans="5:29" s="2" customFormat="1">
      <c r="E78078" s="120"/>
      <c r="M78078" s="120"/>
      <c r="N78078" s="120"/>
      <c r="U78078" s="121"/>
      <c r="V78078" s="122"/>
      <c r="W78078" s="123"/>
      <c r="AC78078" s="123"/>
    </row>
    <row r="78079" spans="5:29" s="2" customFormat="1">
      <c r="E78079" s="120"/>
      <c r="M78079" s="120"/>
      <c r="N78079" s="120"/>
      <c r="U78079" s="121"/>
      <c r="V78079" s="122"/>
      <c r="W78079" s="123"/>
      <c r="AC78079" s="123"/>
    </row>
    <row r="78080" spans="5:29" s="2" customFormat="1">
      <c r="E78080" s="120"/>
      <c r="M78080" s="120"/>
      <c r="N78080" s="120"/>
      <c r="U78080" s="121"/>
      <c r="V78080" s="122"/>
      <c r="W78080" s="123"/>
      <c r="AC78080" s="123"/>
    </row>
    <row r="78081" spans="5:29" s="2" customFormat="1">
      <c r="E78081" s="120"/>
      <c r="M78081" s="120"/>
      <c r="N78081" s="120"/>
      <c r="U78081" s="121"/>
      <c r="V78081" s="122"/>
      <c r="W78081" s="123"/>
      <c r="AC78081" s="123"/>
    </row>
    <row r="78082" spans="5:29" s="2" customFormat="1">
      <c r="E78082" s="120"/>
      <c r="M78082" s="120"/>
      <c r="N78082" s="120"/>
      <c r="U78082" s="121"/>
      <c r="V78082" s="122"/>
      <c r="W78082" s="123"/>
      <c r="AC78082" s="123"/>
    </row>
    <row r="78083" spans="5:29" s="2" customFormat="1">
      <c r="E78083" s="120"/>
      <c r="M78083" s="120"/>
      <c r="N78083" s="120"/>
      <c r="U78083" s="121"/>
      <c r="V78083" s="122"/>
      <c r="W78083" s="123"/>
      <c r="AC78083" s="123"/>
    </row>
    <row r="78084" spans="5:29" s="2" customFormat="1">
      <c r="E78084" s="120"/>
      <c r="M78084" s="120"/>
      <c r="N78084" s="120"/>
      <c r="U78084" s="121"/>
      <c r="V78084" s="122"/>
      <c r="W78084" s="123"/>
      <c r="AC78084" s="123"/>
    </row>
    <row r="78085" spans="5:29" s="2" customFormat="1">
      <c r="E78085" s="120"/>
      <c r="M78085" s="120"/>
      <c r="N78085" s="120"/>
      <c r="U78085" s="121"/>
      <c r="V78085" s="122"/>
      <c r="W78085" s="123"/>
      <c r="AC78085" s="123"/>
    </row>
    <row r="78086" spans="5:29" s="2" customFormat="1">
      <c r="E78086" s="120"/>
      <c r="M78086" s="120"/>
      <c r="N78086" s="120"/>
      <c r="U78086" s="121"/>
      <c r="V78086" s="122"/>
      <c r="W78086" s="123"/>
      <c r="AC78086" s="123"/>
    </row>
    <row r="78087" spans="5:29" s="2" customFormat="1">
      <c r="E78087" s="120"/>
      <c r="M78087" s="120"/>
      <c r="N78087" s="120"/>
      <c r="U78087" s="121"/>
      <c r="V78087" s="122"/>
      <c r="W78087" s="123"/>
      <c r="AC78087" s="123"/>
    </row>
    <row r="78088" spans="5:29" s="2" customFormat="1">
      <c r="E78088" s="120"/>
      <c r="M78088" s="120"/>
      <c r="N78088" s="120"/>
      <c r="U78088" s="121"/>
      <c r="V78088" s="122"/>
      <c r="W78088" s="123"/>
      <c r="AC78088" s="123"/>
    </row>
    <row r="78089" spans="5:29" s="2" customFormat="1">
      <c r="E78089" s="120"/>
      <c r="M78089" s="120"/>
      <c r="N78089" s="120"/>
      <c r="U78089" s="121"/>
      <c r="V78089" s="122"/>
      <c r="W78089" s="123"/>
      <c r="AC78089" s="123"/>
    </row>
    <row r="78090" spans="5:29" s="2" customFormat="1">
      <c r="E78090" s="120"/>
      <c r="M78090" s="120"/>
      <c r="N78090" s="120"/>
      <c r="U78090" s="121"/>
      <c r="V78090" s="122"/>
      <c r="W78090" s="123"/>
      <c r="AC78090" s="123"/>
    </row>
    <row r="78091" spans="5:29" s="2" customFormat="1">
      <c r="E78091" s="120"/>
      <c r="M78091" s="120"/>
      <c r="N78091" s="120"/>
      <c r="U78091" s="121"/>
      <c r="V78091" s="122"/>
      <c r="W78091" s="123"/>
      <c r="AC78091" s="123"/>
    </row>
    <row r="78092" spans="5:29" s="2" customFormat="1">
      <c r="E78092" s="120"/>
      <c r="M78092" s="120"/>
      <c r="N78092" s="120"/>
      <c r="U78092" s="121"/>
      <c r="V78092" s="122"/>
      <c r="W78092" s="123"/>
      <c r="AC78092" s="123"/>
    </row>
    <row r="78093" spans="5:29" s="2" customFormat="1">
      <c r="E78093" s="120"/>
      <c r="M78093" s="120"/>
      <c r="N78093" s="120"/>
      <c r="U78093" s="121"/>
      <c r="V78093" s="122"/>
      <c r="W78093" s="123"/>
      <c r="AC78093" s="123"/>
    </row>
    <row r="78094" spans="5:29" s="2" customFormat="1">
      <c r="E78094" s="120"/>
      <c r="M78094" s="120"/>
      <c r="N78094" s="120"/>
      <c r="U78094" s="121"/>
      <c r="V78094" s="122"/>
      <c r="W78094" s="123"/>
      <c r="AC78094" s="123"/>
    </row>
    <row r="78095" spans="5:29" s="2" customFormat="1">
      <c r="E78095" s="120"/>
      <c r="M78095" s="120"/>
      <c r="N78095" s="120"/>
      <c r="U78095" s="121"/>
      <c r="V78095" s="122"/>
      <c r="W78095" s="123"/>
      <c r="AC78095" s="123"/>
    </row>
    <row r="78096" spans="5:29" s="2" customFormat="1">
      <c r="E78096" s="120"/>
      <c r="M78096" s="120"/>
      <c r="N78096" s="120"/>
      <c r="U78096" s="121"/>
      <c r="V78096" s="122"/>
      <c r="W78096" s="123"/>
      <c r="AC78096" s="123"/>
    </row>
    <row r="78097" spans="5:29" s="2" customFormat="1">
      <c r="E78097" s="120"/>
      <c r="M78097" s="120"/>
      <c r="N78097" s="120"/>
      <c r="U78097" s="121"/>
      <c r="V78097" s="122"/>
      <c r="W78097" s="123"/>
      <c r="AC78097" s="123"/>
    </row>
    <row r="78098" spans="5:29" s="2" customFormat="1">
      <c r="E78098" s="120"/>
      <c r="M78098" s="120"/>
      <c r="N78098" s="120"/>
      <c r="U78098" s="121"/>
      <c r="V78098" s="122"/>
      <c r="W78098" s="123"/>
      <c r="AC78098" s="123"/>
    </row>
    <row r="78099" spans="5:29" s="2" customFormat="1">
      <c r="E78099" s="120"/>
      <c r="M78099" s="120"/>
      <c r="N78099" s="120"/>
      <c r="U78099" s="121"/>
      <c r="V78099" s="122"/>
      <c r="W78099" s="123"/>
      <c r="AC78099" s="123"/>
    </row>
    <row r="78100" spans="5:29" s="2" customFormat="1">
      <c r="E78100" s="120"/>
      <c r="M78100" s="120"/>
      <c r="N78100" s="120"/>
      <c r="U78100" s="121"/>
      <c r="V78100" s="122"/>
      <c r="W78100" s="123"/>
      <c r="AC78100" s="123"/>
    </row>
    <row r="78101" spans="5:29" s="2" customFormat="1">
      <c r="E78101" s="120"/>
      <c r="M78101" s="120"/>
      <c r="N78101" s="120"/>
      <c r="U78101" s="121"/>
      <c r="V78101" s="122"/>
      <c r="W78101" s="123"/>
      <c r="AC78101" s="123"/>
    </row>
    <row r="78102" spans="5:29" s="2" customFormat="1">
      <c r="E78102" s="120"/>
      <c r="M78102" s="120"/>
      <c r="N78102" s="120"/>
      <c r="U78102" s="121"/>
      <c r="V78102" s="122"/>
      <c r="W78102" s="123"/>
      <c r="AC78102" s="123"/>
    </row>
    <row r="78103" spans="5:29" s="2" customFormat="1">
      <c r="E78103" s="120"/>
      <c r="M78103" s="120"/>
      <c r="N78103" s="120"/>
      <c r="U78103" s="121"/>
      <c r="V78103" s="122"/>
      <c r="W78103" s="123"/>
      <c r="AC78103" s="123"/>
    </row>
    <row r="78104" spans="5:29" s="2" customFormat="1">
      <c r="E78104" s="120"/>
      <c r="M78104" s="120"/>
      <c r="N78104" s="120"/>
      <c r="U78104" s="121"/>
      <c r="V78104" s="122"/>
      <c r="W78104" s="123"/>
      <c r="AC78104" s="123"/>
    </row>
    <row r="78105" spans="5:29" s="2" customFormat="1">
      <c r="E78105" s="120"/>
      <c r="M78105" s="120"/>
      <c r="N78105" s="120"/>
      <c r="U78105" s="121"/>
      <c r="V78105" s="122"/>
      <c r="W78105" s="123"/>
      <c r="AC78105" s="123"/>
    </row>
    <row r="78106" spans="5:29" s="2" customFormat="1">
      <c r="E78106" s="120"/>
      <c r="M78106" s="120"/>
      <c r="N78106" s="120"/>
      <c r="U78106" s="121"/>
      <c r="V78106" s="122"/>
      <c r="W78106" s="123"/>
      <c r="AC78106" s="123"/>
    </row>
    <row r="78107" spans="5:29" s="2" customFormat="1">
      <c r="E78107" s="120"/>
      <c r="M78107" s="120"/>
      <c r="N78107" s="120"/>
      <c r="U78107" s="121"/>
      <c r="V78107" s="122"/>
      <c r="W78107" s="123"/>
      <c r="AC78107" s="123"/>
    </row>
    <row r="78108" spans="5:29" s="2" customFormat="1">
      <c r="E78108" s="120"/>
      <c r="M78108" s="120"/>
      <c r="N78108" s="120"/>
      <c r="U78108" s="121"/>
      <c r="V78108" s="122"/>
      <c r="W78108" s="123"/>
      <c r="AC78108" s="123"/>
    </row>
    <row r="78109" spans="5:29" s="2" customFormat="1">
      <c r="E78109" s="120"/>
      <c r="M78109" s="120"/>
      <c r="N78109" s="120"/>
      <c r="U78109" s="121"/>
      <c r="V78109" s="122"/>
      <c r="W78109" s="123"/>
      <c r="AC78109" s="123"/>
    </row>
    <row r="78110" spans="5:29" s="2" customFormat="1">
      <c r="E78110" s="120"/>
      <c r="M78110" s="120"/>
      <c r="N78110" s="120"/>
      <c r="U78110" s="121"/>
      <c r="V78110" s="122"/>
      <c r="W78110" s="123"/>
      <c r="AC78110" s="123"/>
    </row>
    <row r="78111" spans="5:29" s="2" customFormat="1">
      <c r="E78111" s="120"/>
      <c r="M78111" s="120"/>
      <c r="N78111" s="120"/>
      <c r="U78111" s="121"/>
      <c r="V78111" s="122"/>
      <c r="W78111" s="123"/>
      <c r="AC78111" s="123"/>
    </row>
    <row r="78112" spans="5:29" s="2" customFormat="1">
      <c r="E78112" s="120"/>
      <c r="M78112" s="120"/>
      <c r="N78112" s="120"/>
      <c r="U78112" s="121"/>
      <c r="V78112" s="122"/>
      <c r="W78112" s="123"/>
      <c r="AC78112" s="123"/>
    </row>
    <row r="78113" spans="5:29" s="2" customFormat="1">
      <c r="E78113" s="120"/>
      <c r="M78113" s="120"/>
      <c r="N78113" s="120"/>
      <c r="U78113" s="121"/>
      <c r="V78113" s="122"/>
      <c r="W78113" s="123"/>
      <c r="AC78113" s="123"/>
    </row>
    <row r="78114" spans="5:29" s="2" customFormat="1">
      <c r="E78114" s="120"/>
      <c r="M78114" s="120"/>
      <c r="N78114" s="120"/>
      <c r="U78114" s="121"/>
      <c r="V78114" s="122"/>
      <c r="W78114" s="123"/>
      <c r="AC78114" s="123"/>
    </row>
    <row r="78115" spans="5:29" s="2" customFormat="1">
      <c r="E78115" s="120"/>
      <c r="M78115" s="120"/>
      <c r="N78115" s="120"/>
      <c r="U78115" s="121"/>
      <c r="V78115" s="122"/>
      <c r="W78115" s="123"/>
      <c r="AC78115" s="123"/>
    </row>
    <row r="78116" spans="5:29" s="2" customFormat="1">
      <c r="E78116" s="120"/>
      <c r="M78116" s="120"/>
      <c r="N78116" s="120"/>
      <c r="U78116" s="121"/>
      <c r="V78116" s="122"/>
      <c r="W78116" s="123"/>
      <c r="AC78116" s="123"/>
    </row>
    <row r="78117" spans="5:29" s="2" customFormat="1">
      <c r="E78117" s="120"/>
      <c r="M78117" s="120"/>
      <c r="N78117" s="120"/>
      <c r="U78117" s="121"/>
      <c r="V78117" s="122"/>
      <c r="W78117" s="123"/>
      <c r="AC78117" s="123"/>
    </row>
    <row r="78118" spans="5:29" s="2" customFormat="1">
      <c r="E78118" s="120"/>
      <c r="M78118" s="120"/>
      <c r="N78118" s="120"/>
      <c r="U78118" s="121"/>
      <c r="V78118" s="122"/>
      <c r="W78118" s="123"/>
      <c r="AC78118" s="123"/>
    </row>
    <row r="78119" spans="5:29" s="2" customFormat="1">
      <c r="E78119" s="120"/>
      <c r="M78119" s="120"/>
      <c r="N78119" s="120"/>
      <c r="U78119" s="121"/>
      <c r="V78119" s="122"/>
      <c r="W78119" s="123"/>
      <c r="AC78119" s="123"/>
    </row>
    <row r="78120" spans="5:29" s="2" customFormat="1">
      <c r="E78120" s="120"/>
      <c r="M78120" s="120"/>
      <c r="N78120" s="120"/>
      <c r="U78120" s="121"/>
      <c r="V78120" s="122"/>
      <c r="W78120" s="123"/>
      <c r="AC78120" s="123"/>
    </row>
    <row r="78121" spans="5:29" s="2" customFormat="1">
      <c r="E78121" s="120"/>
      <c r="M78121" s="120"/>
      <c r="N78121" s="120"/>
      <c r="U78121" s="121"/>
      <c r="V78121" s="122"/>
      <c r="W78121" s="123"/>
      <c r="AC78121" s="123"/>
    </row>
    <row r="78122" spans="5:29" s="2" customFormat="1">
      <c r="E78122" s="120"/>
      <c r="M78122" s="120"/>
      <c r="N78122" s="120"/>
      <c r="U78122" s="121"/>
      <c r="V78122" s="122"/>
      <c r="W78122" s="123"/>
      <c r="AC78122" s="123"/>
    </row>
    <row r="78123" spans="5:29" s="2" customFormat="1">
      <c r="E78123" s="120"/>
      <c r="M78123" s="120"/>
      <c r="N78123" s="120"/>
      <c r="U78123" s="121"/>
      <c r="V78123" s="122"/>
      <c r="W78123" s="123"/>
      <c r="AC78123" s="123"/>
    </row>
    <row r="78124" spans="5:29" s="2" customFormat="1">
      <c r="E78124" s="120"/>
      <c r="M78124" s="120"/>
      <c r="N78124" s="120"/>
      <c r="U78124" s="121"/>
      <c r="V78124" s="122"/>
      <c r="W78124" s="123"/>
      <c r="AC78124" s="123"/>
    </row>
    <row r="78125" spans="5:29" s="2" customFormat="1">
      <c r="E78125" s="120"/>
      <c r="M78125" s="120"/>
      <c r="N78125" s="120"/>
      <c r="U78125" s="121"/>
      <c r="V78125" s="122"/>
      <c r="W78125" s="123"/>
      <c r="AC78125" s="123"/>
    </row>
    <row r="78126" spans="5:29" s="2" customFormat="1">
      <c r="E78126" s="120"/>
      <c r="M78126" s="120"/>
      <c r="N78126" s="120"/>
      <c r="U78126" s="121"/>
      <c r="V78126" s="122"/>
      <c r="W78126" s="123"/>
      <c r="AC78126" s="123"/>
    </row>
    <row r="78127" spans="5:29" s="2" customFormat="1">
      <c r="E78127" s="120"/>
      <c r="M78127" s="120"/>
      <c r="N78127" s="120"/>
      <c r="U78127" s="121"/>
      <c r="V78127" s="122"/>
      <c r="W78127" s="123"/>
      <c r="AC78127" s="123"/>
    </row>
    <row r="78128" spans="5:29" s="2" customFormat="1">
      <c r="E78128" s="120"/>
      <c r="M78128" s="120"/>
      <c r="N78128" s="120"/>
      <c r="U78128" s="121"/>
      <c r="V78128" s="122"/>
      <c r="W78128" s="123"/>
      <c r="AC78128" s="123"/>
    </row>
    <row r="78129" spans="5:29" s="2" customFormat="1">
      <c r="E78129" s="120"/>
      <c r="M78129" s="120"/>
      <c r="N78129" s="120"/>
      <c r="U78129" s="121"/>
      <c r="V78129" s="122"/>
      <c r="W78129" s="123"/>
      <c r="AC78129" s="123"/>
    </row>
    <row r="78130" spans="5:29" s="2" customFormat="1">
      <c r="E78130" s="120"/>
      <c r="M78130" s="120"/>
      <c r="N78130" s="120"/>
      <c r="U78130" s="121"/>
      <c r="V78130" s="122"/>
      <c r="W78130" s="123"/>
      <c r="AC78130" s="123"/>
    </row>
    <row r="78131" spans="5:29" s="2" customFormat="1">
      <c r="E78131" s="120"/>
      <c r="M78131" s="120"/>
      <c r="N78131" s="120"/>
      <c r="U78131" s="121"/>
      <c r="V78131" s="122"/>
      <c r="W78131" s="123"/>
      <c r="AC78131" s="123"/>
    </row>
    <row r="78132" spans="5:29" s="2" customFormat="1">
      <c r="E78132" s="120"/>
      <c r="M78132" s="120"/>
      <c r="N78132" s="120"/>
      <c r="U78132" s="121"/>
      <c r="V78132" s="122"/>
      <c r="W78132" s="123"/>
      <c r="AC78132" s="123"/>
    </row>
    <row r="78133" spans="5:29" s="2" customFormat="1">
      <c r="E78133" s="120"/>
      <c r="M78133" s="120"/>
      <c r="N78133" s="120"/>
      <c r="U78133" s="121"/>
      <c r="V78133" s="122"/>
      <c r="W78133" s="123"/>
      <c r="AC78133" s="123"/>
    </row>
    <row r="78134" spans="5:29" s="2" customFormat="1">
      <c r="E78134" s="120"/>
      <c r="M78134" s="120"/>
      <c r="N78134" s="120"/>
      <c r="U78134" s="121"/>
      <c r="V78134" s="122"/>
      <c r="W78134" s="123"/>
      <c r="AC78134" s="123"/>
    </row>
    <row r="78135" spans="5:29" s="2" customFormat="1">
      <c r="E78135" s="120"/>
      <c r="M78135" s="120"/>
      <c r="N78135" s="120"/>
      <c r="U78135" s="121"/>
      <c r="V78135" s="122"/>
      <c r="W78135" s="123"/>
      <c r="AC78135" s="123"/>
    </row>
    <row r="78136" spans="5:29" s="2" customFormat="1">
      <c r="E78136" s="120"/>
      <c r="M78136" s="120"/>
      <c r="N78136" s="120"/>
      <c r="U78136" s="121"/>
      <c r="V78136" s="122"/>
      <c r="W78136" s="123"/>
      <c r="AC78136" s="123"/>
    </row>
    <row r="78137" spans="5:29" s="2" customFormat="1">
      <c r="E78137" s="120"/>
      <c r="M78137" s="120"/>
      <c r="N78137" s="120"/>
      <c r="U78137" s="121"/>
      <c r="V78137" s="122"/>
      <c r="W78137" s="123"/>
      <c r="AC78137" s="123"/>
    </row>
    <row r="78138" spans="5:29" s="2" customFormat="1">
      <c r="E78138" s="120"/>
      <c r="M78138" s="120"/>
      <c r="N78138" s="120"/>
      <c r="U78138" s="121"/>
      <c r="V78138" s="122"/>
      <c r="W78138" s="123"/>
      <c r="AC78138" s="123"/>
    </row>
    <row r="78139" spans="5:29" s="2" customFormat="1">
      <c r="E78139" s="120"/>
      <c r="M78139" s="120"/>
      <c r="N78139" s="120"/>
      <c r="U78139" s="121"/>
      <c r="V78139" s="122"/>
      <c r="W78139" s="123"/>
      <c r="AC78139" s="123"/>
    </row>
    <row r="78140" spans="5:29" s="2" customFormat="1">
      <c r="E78140" s="120"/>
      <c r="M78140" s="120"/>
      <c r="N78140" s="120"/>
      <c r="U78140" s="121"/>
      <c r="V78140" s="122"/>
      <c r="W78140" s="123"/>
      <c r="AC78140" s="123"/>
    </row>
    <row r="78141" spans="5:29" s="2" customFormat="1">
      <c r="E78141" s="120"/>
      <c r="M78141" s="120"/>
      <c r="N78141" s="120"/>
      <c r="U78141" s="121"/>
      <c r="V78141" s="122"/>
      <c r="W78141" s="123"/>
      <c r="AC78141" s="123"/>
    </row>
    <row r="78142" spans="5:29" s="2" customFormat="1">
      <c r="E78142" s="120"/>
      <c r="M78142" s="120"/>
      <c r="N78142" s="120"/>
      <c r="U78142" s="121"/>
      <c r="V78142" s="122"/>
      <c r="W78142" s="123"/>
      <c r="AC78142" s="123"/>
    </row>
    <row r="78143" spans="5:29" s="2" customFormat="1">
      <c r="E78143" s="120"/>
      <c r="M78143" s="120"/>
      <c r="N78143" s="120"/>
      <c r="U78143" s="121"/>
      <c r="V78143" s="122"/>
      <c r="W78143" s="123"/>
      <c r="AC78143" s="123"/>
    </row>
    <row r="78144" spans="5:29" s="2" customFormat="1">
      <c r="E78144" s="120"/>
      <c r="M78144" s="120"/>
      <c r="N78144" s="120"/>
      <c r="U78144" s="121"/>
      <c r="V78144" s="122"/>
      <c r="W78144" s="123"/>
      <c r="AC78144" s="123"/>
    </row>
    <row r="78145" spans="5:29" s="2" customFormat="1">
      <c r="E78145" s="120"/>
      <c r="M78145" s="120"/>
      <c r="N78145" s="120"/>
      <c r="U78145" s="121"/>
      <c r="V78145" s="122"/>
      <c r="W78145" s="123"/>
      <c r="AC78145" s="123"/>
    </row>
    <row r="78146" spans="5:29" s="2" customFormat="1">
      <c r="E78146" s="120"/>
      <c r="M78146" s="120"/>
      <c r="N78146" s="120"/>
      <c r="U78146" s="121"/>
      <c r="V78146" s="122"/>
      <c r="W78146" s="123"/>
      <c r="AC78146" s="123"/>
    </row>
    <row r="78147" spans="5:29" s="2" customFormat="1">
      <c r="E78147" s="120"/>
      <c r="M78147" s="120"/>
      <c r="N78147" s="120"/>
      <c r="U78147" s="121"/>
      <c r="V78147" s="122"/>
      <c r="W78147" s="123"/>
      <c r="AC78147" s="123"/>
    </row>
    <row r="78148" spans="5:29" s="2" customFormat="1">
      <c r="E78148" s="120"/>
      <c r="M78148" s="120"/>
      <c r="N78148" s="120"/>
      <c r="U78148" s="121"/>
      <c r="V78148" s="122"/>
      <c r="W78148" s="123"/>
      <c r="AC78148" s="123"/>
    </row>
    <row r="78149" spans="5:29" s="2" customFormat="1">
      <c r="E78149" s="120"/>
      <c r="M78149" s="120"/>
      <c r="N78149" s="120"/>
      <c r="U78149" s="121"/>
      <c r="V78149" s="122"/>
      <c r="W78149" s="123"/>
      <c r="AC78149" s="123"/>
    </row>
    <row r="78150" spans="5:29" s="2" customFormat="1">
      <c r="E78150" s="120"/>
      <c r="M78150" s="120"/>
      <c r="N78150" s="120"/>
      <c r="U78150" s="121"/>
      <c r="V78150" s="122"/>
      <c r="W78150" s="123"/>
      <c r="AC78150" s="123"/>
    </row>
    <row r="78151" spans="5:29" s="2" customFormat="1">
      <c r="E78151" s="120"/>
      <c r="M78151" s="120"/>
      <c r="N78151" s="120"/>
      <c r="U78151" s="121"/>
      <c r="V78151" s="122"/>
      <c r="W78151" s="123"/>
      <c r="AC78151" s="123"/>
    </row>
    <row r="78152" spans="5:29" s="2" customFormat="1">
      <c r="E78152" s="120"/>
      <c r="M78152" s="120"/>
      <c r="N78152" s="120"/>
      <c r="U78152" s="121"/>
      <c r="V78152" s="122"/>
      <c r="W78152" s="123"/>
      <c r="AC78152" s="123"/>
    </row>
    <row r="78153" spans="5:29" s="2" customFormat="1">
      <c r="E78153" s="120"/>
      <c r="M78153" s="120"/>
      <c r="N78153" s="120"/>
      <c r="U78153" s="121"/>
      <c r="V78153" s="122"/>
      <c r="W78153" s="123"/>
      <c r="AC78153" s="123"/>
    </row>
    <row r="78154" spans="5:29" s="2" customFormat="1">
      <c r="E78154" s="120"/>
      <c r="M78154" s="120"/>
      <c r="N78154" s="120"/>
      <c r="U78154" s="121"/>
      <c r="V78154" s="122"/>
      <c r="W78154" s="123"/>
      <c r="AC78154" s="123"/>
    </row>
    <row r="78155" spans="5:29" s="2" customFormat="1">
      <c r="E78155" s="120"/>
      <c r="M78155" s="120"/>
      <c r="N78155" s="120"/>
      <c r="U78155" s="121"/>
      <c r="V78155" s="122"/>
      <c r="W78155" s="123"/>
      <c r="AC78155" s="123"/>
    </row>
    <row r="78156" spans="5:29" s="2" customFormat="1">
      <c r="E78156" s="120"/>
      <c r="M78156" s="120"/>
      <c r="N78156" s="120"/>
      <c r="U78156" s="121"/>
      <c r="V78156" s="122"/>
      <c r="W78156" s="123"/>
      <c r="AC78156" s="123"/>
    </row>
    <row r="78157" spans="5:29" s="2" customFormat="1">
      <c r="E78157" s="120"/>
      <c r="M78157" s="120"/>
      <c r="N78157" s="120"/>
      <c r="U78157" s="121"/>
      <c r="V78157" s="122"/>
      <c r="W78157" s="123"/>
      <c r="AC78157" s="123"/>
    </row>
    <row r="78158" spans="5:29" s="2" customFormat="1">
      <c r="E78158" s="120"/>
      <c r="M78158" s="120"/>
      <c r="N78158" s="120"/>
      <c r="U78158" s="121"/>
      <c r="V78158" s="122"/>
      <c r="W78158" s="123"/>
      <c r="AC78158" s="123"/>
    </row>
    <row r="78159" spans="5:29" s="2" customFormat="1">
      <c r="E78159" s="120"/>
      <c r="M78159" s="120"/>
      <c r="N78159" s="120"/>
      <c r="U78159" s="121"/>
      <c r="V78159" s="122"/>
      <c r="W78159" s="123"/>
      <c r="AC78159" s="123"/>
    </row>
    <row r="78160" spans="5:29" s="2" customFormat="1">
      <c r="E78160" s="120"/>
      <c r="M78160" s="120"/>
      <c r="N78160" s="120"/>
      <c r="U78160" s="121"/>
      <c r="V78160" s="122"/>
      <c r="W78160" s="123"/>
      <c r="AC78160" s="123"/>
    </row>
    <row r="78161" spans="5:29" s="2" customFormat="1">
      <c r="E78161" s="120"/>
      <c r="M78161" s="120"/>
      <c r="N78161" s="120"/>
      <c r="U78161" s="121"/>
      <c r="V78161" s="122"/>
      <c r="W78161" s="123"/>
      <c r="AC78161" s="123"/>
    </row>
    <row r="78162" spans="5:29" s="2" customFormat="1">
      <c r="E78162" s="120"/>
      <c r="M78162" s="120"/>
      <c r="N78162" s="120"/>
      <c r="U78162" s="121"/>
      <c r="V78162" s="122"/>
      <c r="W78162" s="123"/>
      <c r="AC78162" s="123"/>
    </row>
    <row r="78163" spans="5:29" s="2" customFormat="1">
      <c r="E78163" s="120"/>
      <c r="M78163" s="120"/>
      <c r="N78163" s="120"/>
      <c r="U78163" s="121"/>
      <c r="V78163" s="122"/>
      <c r="W78163" s="123"/>
      <c r="AC78163" s="123"/>
    </row>
    <row r="78164" spans="5:29" s="2" customFormat="1">
      <c r="E78164" s="120"/>
      <c r="M78164" s="120"/>
      <c r="N78164" s="120"/>
      <c r="U78164" s="121"/>
      <c r="V78164" s="122"/>
      <c r="W78164" s="123"/>
      <c r="AC78164" s="123"/>
    </row>
    <row r="78165" spans="5:29" s="2" customFormat="1">
      <c r="E78165" s="120"/>
      <c r="M78165" s="120"/>
      <c r="N78165" s="120"/>
      <c r="U78165" s="121"/>
      <c r="V78165" s="122"/>
      <c r="W78165" s="123"/>
      <c r="AC78165" s="123"/>
    </row>
    <row r="78166" spans="5:29" s="2" customFormat="1">
      <c r="E78166" s="120"/>
      <c r="M78166" s="120"/>
      <c r="N78166" s="120"/>
      <c r="U78166" s="121"/>
      <c r="V78166" s="122"/>
      <c r="W78166" s="123"/>
      <c r="AC78166" s="123"/>
    </row>
    <row r="78167" spans="5:29" s="2" customFormat="1">
      <c r="E78167" s="120"/>
      <c r="M78167" s="120"/>
      <c r="N78167" s="120"/>
      <c r="U78167" s="121"/>
      <c r="V78167" s="122"/>
      <c r="W78167" s="123"/>
      <c r="AC78167" s="123"/>
    </row>
    <row r="78168" spans="5:29" s="2" customFormat="1">
      <c r="E78168" s="120"/>
      <c r="M78168" s="120"/>
      <c r="N78168" s="120"/>
      <c r="U78168" s="121"/>
      <c r="V78168" s="122"/>
      <c r="W78168" s="123"/>
      <c r="AC78168" s="123"/>
    </row>
    <row r="78169" spans="5:29" s="2" customFormat="1">
      <c r="E78169" s="120"/>
      <c r="M78169" s="120"/>
      <c r="N78169" s="120"/>
      <c r="U78169" s="121"/>
      <c r="V78169" s="122"/>
      <c r="W78169" s="123"/>
      <c r="AC78169" s="123"/>
    </row>
    <row r="78170" spans="5:29" s="2" customFormat="1">
      <c r="E78170" s="120"/>
      <c r="M78170" s="120"/>
      <c r="N78170" s="120"/>
      <c r="U78170" s="121"/>
      <c r="V78170" s="122"/>
      <c r="W78170" s="123"/>
      <c r="AC78170" s="123"/>
    </row>
    <row r="78171" spans="5:29" s="2" customFormat="1">
      <c r="E78171" s="120"/>
      <c r="M78171" s="120"/>
      <c r="N78171" s="120"/>
      <c r="U78171" s="121"/>
      <c r="V78171" s="122"/>
      <c r="W78171" s="123"/>
      <c r="AC78171" s="123"/>
    </row>
    <row r="78172" spans="5:29" s="2" customFormat="1">
      <c r="E78172" s="120"/>
      <c r="M78172" s="120"/>
      <c r="N78172" s="120"/>
      <c r="U78172" s="121"/>
      <c r="V78172" s="122"/>
      <c r="W78172" s="123"/>
      <c r="AC78172" s="123"/>
    </row>
    <row r="78173" spans="5:29" s="2" customFormat="1">
      <c r="E78173" s="120"/>
      <c r="M78173" s="120"/>
      <c r="N78173" s="120"/>
      <c r="U78173" s="121"/>
      <c r="V78173" s="122"/>
      <c r="W78173" s="123"/>
      <c r="AC78173" s="123"/>
    </row>
    <row r="78174" spans="5:29" s="2" customFormat="1">
      <c r="E78174" s="120"/>
      <c r="M78174" s="120"/>
      <c r="N78174" s="120"/>
      <c r="U78174" s="121"/>
      <c r="V78174" s="122"/>
      <c r="W78174" s="123"/>
      <c r="AC78174" s="123"/>
    </row>
    <row r="78175" spans="5:29" s="2" customFormat="1">
      <c r="E78175" s="120"/>
      <c r="M78175" s="120"/>
      <c r="N78175" s="120"/>
      <c r="U78175" s="121"/>
      <c r="V78175" s="122"/>
      <c r="W78175" s="123"/>
      <c r="AC78175" s="123"/>
    </row>
    <row r="78176" spans="5:29" s="2" customFormat="1">
      <c r="E78176" s="120"/>
      <c r="M78176" s="120"/>
      <c r="N78176" s="120"/>
      <c r="U78176" s="121"/>
      <c r="V78176" s="122"/>
      <c r="W78176" s="123"/>
      <c r="AC78176" s="123"/>
    </row>
    <row r="78177" spans="5:29" s="2" customFormat="1">
      <c r="E78177" s="120"/>
      <c r="M78177" s="120"/>
      <c r="N78177" s="120"/>
      <c r="U78177" s="121"/>
      <c r="V78177" s="122"/>
      <c r="W78177" s="123"/>
      <c r="AC78177" s="123"/>
    </row>
    <row r="78178" spans="5:29" s="2" customFormat="1">
      <c r="E78178" s="120"/>
      <c r="M78178" s="120"/>
      <c r="N78178" s="120"/>
      <c r="U78178" s="121"/>
      <c r="V78178" s="122"/>
      <c r="W78178" s="123"/>
      <c r="AC78178" s="123"/>
    </row>
    <row r="78179" spans="5:29" s="2" customFormat="1">
      <c r="E78179" s="120"/>
      <c r="M78179" s="120"/>
      <c r="N78179" s="120"/>
      <c r="U78179" s="121"/>
      <c r="V78179" s="122"/>
      <c r="W78179" s="123"/>
      <c r="AC78179" s="123"/>
    </row>
    <row r="78180" spans="5:29" s="2" customFormat="1">
      <c r="E78180" s="120"/>
      <c r="M78180" s="120"/>
      <c r="N78180" s="120"/>
      <c r="U78180" s="121"/>
      <c r="V78180" s="122"/>
      <c r="W78180" s="123"/>
      <c r="AC78180" s="123"/>
    </row>
    <row r="78181" spans="5:29" s="2" customFormat="1">
      <c r="E78181" s="120"/>
      <c r="M78181" s="120"/>
      <c r="N78181" s="120"/>
      <c r="U78181" s="121"/>
      <c r="V78181" s="122"/>
      <c r="W78181" s="123"/>
      <c r="AC78181" s="123"/>
    </row>
    <row r="78182" spans="5:29" s="2" customFormat="1">
      <c r="E78182" s="120"/>
      <c r="M78182" s="120"/>
      <c r="N78182" s="120"/>
      <c r="U78182" s="121"/>
      <c r="V78182" s="122"/>
      <c r="W78182" s="123"/>
      <c r="AC78182" s="123"/>
    </row>
    <row r="78183" spans="5:29" s="2" customFormat="1">
      <c r="E78183" s="120"/>
      <c r="M78183" s="120"/>
      <c r="N78183" s="120"/>
      <c r="U78183" s="121"/>
      <c r="V78183" s="122"/>
      <c r="W78183" s="123"/>
      <c r="AC78183" s="123"/>
    </row>
    <row r="78184" spans="5:29" s="2" customFormat="1">
      <c r="E78184" s="120"/>
      <c r="M78184" s="120"/>
      <c r="N78184" s="120"/>
      <c r="U78184" s="121"/>
      <c r="V78184" s="122"/>
      <c r="W78184" s="123"/>
      <c r="AC78184" s="123"/>
    </row>
    <row r="78185" spans="5:29" s="2" customFormat="1">
      <c r="E78185" s="120"/>
      <c r="M78185" s="120"/>
      <c r="N78185" s="120"/>
      <c r="U78185" s="121"/>
      <c r="V78185" s="122"/>
      <c r="W78185" s="123"/>
      <c r="AC78185" s="123"/>
    </row>
    <row r="78186" spans="5:29" s="2" customFormat="1">
      <c r="E78186" s="120"/>
      <c r="M78186" s="120"/>
      <c r="N78186" s="120"/>
      <c r="U78186" s="121"/>
      <c r="V78186" s="122"/>
      <c r="W78186" s="123"/>
      <c r="AC78186" s="123"/>
    </row>
    <row r="78187" spans="5:29" s="2" customFormat="1">
      <c r="E78187" s="120"/>
      <c r="M78187" s="120"/>
      <c r="N78187" s="120"/>
      <c r="U78187" s="121"/>
      <c r="V78187" s="122"/>
      <c r="W78187" s="123"/>
      <c r="AC78187" s="123"/>
    </row>
    <row r="78188" spans="5:29" s="2" customFormat="1">
      <c r="E78188" s="120"/>
      <c r="M78188" s="120"/>
      <c r="N78188" s="120"/>
      <c r="U78188" s="121"/>
      <c r="V78188" s="122"/>
      <c r="W78188" s="123"/>
      <c r="AC78188" s="123"/>
    </row>
    <row r="78189" spans="5:29" s="2" customFormat="1">
      <c r="E78189" s="120"/>
      <c r="M78189" s="120"/>
      <c r="N78189" s="120"/>
      <c r="U78189" s="121"/>
      <c r="V78189" s="122"/>
      <c r="W78189" s="123"/>
      <c r="AC78189" s="123"/>
    </row>
    <row r="78190" spans="5:29" s="2" customFormat="1">
      <c r="E78190" s="120"/>
      <c r="M78190" s="120"/>
      <c r="N78190" s="120"/>
      <c r="U78190" s="121"/>
      <c r="V78190" s="122"/>
      <c r="W78190" s="123"/>
      <c r="AC78190" s="123"/>
    </row>
    <row r="78191" spans="5:29" s="2" customFormat="1">
      <c r="E78191" s="120"/>
      <c r="M78191" s="120"/>
      <c r="N78191" s="120"/>
      <c r="U78191" s="121"/>
      <c r="V78191" s="122"/>
      <c r="W78191" s="123"/>
      <c r="AC78191" s="123"/>
    </row>
    <row r="78192" spans="5:29" s="2" customFormat="1">
      <c r="E78192" s="120"/>
      <c r="M78192" s="120"/>
      <c r="N78192" s="120"/>
      <c r="U78192" s="121"/>
      <c r="V78192" s="122"/>
      <c r="W78192" s="123"/>
      <c r="AC78192" s="123"/>
    </row>
    <row r="78193" spans="5:29" s="2" customFormat="1">
      <c r="E78193" s="120"/>
      <c r="M78193" s="120"/>
      <c r="N78193" s="120"/>
      <c r="U78193" s="121"/>
      <c r="V78193" s="122"/>
      <c r="W78193" s="123"/>
      <c r="AC78193" s="123"/>
    </row>
    <row r="78194" spans="5:29" s="2" customFormat="1">
      <c r="E78194" s="120"/>
      <c r="M78194" s="120"/>
      <c r="N78194" s="120"/>
      <c r="U78194" s="121"/>
      <c r="V78194" s="122"/>
      <c r="W78194" s="123"/>
      <c r="AC78194" s="123"/>
    </row>
    <row r="78195" spans="5:29" s="2" customFormat="1">
      <c r="E78195" s="120"/>
      <c r="M78195" s="120"/>
      <c r="N78195" s="120"/>
      <c r="U78195" s="121"/>
      <c r="V78195" s="122"/>
      <c r="W78195" s="123"/>
      <c r="AC78195" s="123"/>
    </row>
    <row r="78196" spans="5:29" s="2" customFormat="1">
      <c r="E78196" s="120"/>
      <c r="M78196" s="120"/>
      <c r="N78196" s="120"/>
      <c r="U78196" s="121"/>
      <c r="V78196" s="122"/>
      <c r="W78196" s="123"/>
      <c r="AC78196" s="123"/>
    </row>
    <row r="78197" spans="5:29" s="2" customFormat="1">
      <c r="E78197" s="120"/>
      <c r="M78197" s="120"/>
      <c r="N78197" s="120"/>
      <c r="U78197" s="121"/>
      <c r="V78197" s="122"/>
      <c r="W78197" s="123"/>
      <c r="AC78197" s="123"/>
    </row>
    <row r="78198" spans="5:29" s="2" customFormat="1">
      <c r="E78198" s="120"/>
      <c r="M78198" s="120"/>
      <c r="N78198" s="120"/>
      <c r="U78198" s="121"/>
      <c r="V78198" s="122"/>
      <c r="W78198" s="123"/>
      <c r="AC78198" s="123"/>
    </row>
    <row r="78199" spans="5:29" s="2" customFormat="1">
      <c r="E78199" s="120"/>
      <c r="M78199" s="120"/>
      <c r="N78199" s="120"/>
      <c r="U78199" s="121"/>
      <c r="V78199" s="122"/>
      <c r="W78199" s="123"/>
      <c r="AC78199" s="123"/>
    </row>
    <row r="78200" spans="5:29" s="2" customFormat="1">
      <c r="E78200" s="120"/>
      <c r="M78200" s="120"/>
      <c r="N78200" s="120"/>
      <c r="U78200" s="121"/>
      <c r="V78200" s="122"/>
      <c r="W78200" s="123"/>
      <c r="AC78200" s="123"/>
    </row>
    <row r="78201" spans="5:29" s="2" customFormat="1">
      <c r="E78201" s="120"/>
      <c r="M78201" s="120"/>
      <c r="N78201" s="120"/>
      <c r="U78201" s="121"/>
      <c r="V78201" s="122"/>
      <c r="W78201" s="123"/>
      <c r="AC78201" s="123"/>
    </row>
    <row r="78202" spans="5:29" s="2" customFormat="1">
      <c r="E78202" s="120"/>
      <c r="M78202" s="120"/>
      <c r="N78202" s="120"/>
      <c r="U78202" s="121"/>
      <c r="V78202" s="122"/>
      <c r="W78202" s="123"/>
      <c r="AC78202" s="123"/>
    </row>
    <row r="78203" spans="5:29" s="2" customFormat="1">
      <c r="E78203" s="120"/>
      <c r="M78203" s="120"/>
      <c r="N78203" s="120"/>
      <c r="U78203" s="121"/>
      <c r="V78203" s="122"/>
      <c r="W78203" s="123"/>
      <c r="AC78203" s="123"/>
    </row>
    <row r="78204" spans="5:29" s="2" customFormat="1">
      <c r="E78204" s="120"/>
      <c r="M78204" s="120"/>
      <c r="N78204" s="120"/>
      <c r="U78204" s="121"/>
      <c r="V78204" s="122"/>
      <c r="W78204" s="123"/>
      <c r="AC78204" s="123"/>
    </row>
    <row r="78205" spans="5:29" s="2" customFormat="1">
      <c r="E78205" s="120"/>
      <c r="M78205" s="120"/>
      <c r="N78205" s="120"/>
      <c r="U78205" s="121"/>
      <c r="V78205" s="122"/>
      <c r="W78205" s="123"/>
      <c r="AC78205" s="123"/>
    </row>
    <row r="78206" spans="5:29" s="2" customFormat="1">
      <c r="E78206" s="120"/>
      <c r="M78206" s="120"/>
      <c r="N78206" s="120"/>
      <c r="U78206" s="121"/>
      <c r="V78206" s="122"/>
      <c r="W78206" s="123"/>
      <c r="AC78206" s="123"/>
    </row>
    <row r="78207" spans="5:29" s="2" customFormat="1">
      <c r="E78207" s="120"/>
      <c r="M78207" s="120"/>
      <c r="N78207" s="120"/>
      <c r="U78207" s="121"/>
      <c r="V78207" s="122"/>
      <c r="W78207" s="123"/>
      <c r="AC78207" s="123"/>
    </row>
    <row r="78208" spans="5:29" s="2" customFormat="1">
      <c r="E78208" s="120"/>
      <c r="M78208" s="120"/>
      <c r="N78208" s="120"/>
      <c r="U78208" s="121"/>
      <c r="V78208" s="122"/>
      <c r="W78208" s="123"/>
      <c r="AC78208" s="123"/>
    </row>
    <row r="78209" spans="5:29" s="2" customFormat="1">
      <c r="E78209" s="120"/>
      <c r="M78209" s="120"/>
      <c r="N78209" s="120"/>
      <c r="U78209" s="121"/>
      <c r="V78209" s="122"/>
      <c r="W78209" s="123"/>
      <c r="AC78209" s="123"/>
    </row>
    <row r="78210" spans="5:29" s="2" customFormat="1">
      <c r="E78210" s="120"/>
      <c r="M78210" s="120"/>
      <c r="N78210" s="120"/>
      <c r="U78210" s="121"/>
      <c r="V78210" s="122"/>
      <c r="W78210" s="123"/>
      <c r="AC78210" s="123"/>
    </row>
    <row r="78211" spans="5:29" s="2" customFormat="1">
      <c r="E78211" s="120"/>
      <c r="M78211" s="120"/>
      <c r="N78211" s="120"/>
      <c r="U78211" s="121"/>
      <c r="V78211" s="122"/>
      <c r="W78211" s="123"/>
      <c r="AC78211" s="123"/>
    </row>
    <row r="78212" spans="5:29" s="2" customFormat="1">
      <c r="E78212" s="120"/>
      <c r="M78212" s="120"/>
      <c r="N78212" s="120"/>
      <c r="U78212" s="121"/>
      <c r="V78212" s="122"/>
      <c r="W78212" s="123"/>
      <c r="AC78212" s="123"/>
    </row>
    <row r="78213" spans="5:29" s="2" customFormat="1">
      <c r="E78213" s="120"/>
      <c r="M78213" s="120"/>
      <c r="N78213" s="120"/>
      <c r="U78213" s="121"/>
      <c r="V78213" s="122"/>
      <c r="W78213" s="123"/>
      <c r="AC78213" s="123"/>
    </row>
    <row r="78214" spans="5:29" s="2" customFormat="1">
      <c r="E78214" s="120"/>
      <c r="M78214" s="120"/>
      <c r="N78214" s="120"/>
      <c r="U78214" s="121"/>
      <c r="V78214" s="122"/>
      <c r="W78214" s="123"/>
      <c r="AC78214" s="123"/>
    </row>
    <row r="78215" spans="5:29" s="2" customFormat="1">
      <c r="E78215" s="120"/>
      <c r="M78215" s="120"/>
      <c r="N78215" s="120"/>
      <c r="U78215" s="121"/>
      <c r="V78215" s="122"/>
      <c r="W78215" s="123"/>
      <c r="AC78215" s="123"/>
    </row>
    <row r="78216" spans="5:29" s="2" customFormat="1">
      <c r="E78216" s="120"/>
      <c r="M78216" s="120"/>
      <c r="N78216" s="120"/>
      <c r="U78216" s="121"/>
      <c r="V78216" s="122"/>
      <c r="W78216" s="123"/>
      <c r="AC78216" s="123"/>
    </row>
    <row r="78217" spans="5:29" s="2" customFormat="1">
      <c r="E78217" s="120"/>
      <c r="M78217" s="120"/>
      <c r="N78217" s="120"/>
      <c r="U78217" s="121"/>
      <c r="V78217" s="122"/>
      <c r="W78217" s="123"/>
      <c r="AC78217" s="123"/>
    </row>
    <row r="78218" spans="5:29" s="2" customFormat="1">
      <c r="E78218" s="120"/>
      <c r="M78218" s="120"/>
      <c r="N78218" s="120"/>
      <c r="U78218" s="121"/>
      <c r="V78218" s="122"/>
      <c r="W78218" s="123"/>
      <c r="AC78218" s="123"/>
    </row>
    <row r="78219" spans="5:29" s="2" customFormat="1">
      <c r="E78219" s="120"/>
      <c r="M78219" s="120"/>
      <c r="N78219" s="120"/>
      <c r="U78219" s="121"/>
      <c r="V78219" s="122"/>
      <c r="W78219" s="123"/>
      <c r="AC78219" s="123"/>
    </row>
    <row r="78220" spans="5:29" s="2" customFormat="1">
      <c r="E78220" s="120"/>
      <c r="M78220" s="120"/>
      <c r="N78220" s="120"/>
      <c r="U78220" s="121"/>
      <c r="V78220" s="122"/>
      <c r="W78220" s="123"/>
      <c r="AC78220" s="123"/>
    </row>
    <row r="78221" spans="5:29" s="2" customFormat="1">
      <c r="E78221" s="120"/>
      <c r="M78221" s="120"/>
      <c r="N78221" s="120"/>
      <c r="U78221" s="121"/>
      <c r="V78221" s="122"/>
      <c r="W78221" s="123"/>
      <c r="AC78221" s="123"/>
    </row>
    <row r="78222" spans="5:29" s="2" customFormat="1">
      <c r="E78222" s="120"/>
      <c r="M78222" s="120"/>
      <c r="N78222" s="120"/>
      <c r="U78222" s="121"/>
      <c r="V78222" s="122"/>
      <c r="W78222" s="123"/>
      <c r="AC78222" s="123"/>
    </row>
    <row r="78223" spans="5:29" s="2" customFormat="1">
      <c r="E78223" s="120"/>
      <c r="M78223" s="120"/>
      <c r="N78223" s="120"/>
      <c r="U78223" s="121"/>
      <c r="V78223" s="122"/>
      <c r="W78223" s="123"/>
      <c r="AC78223" s="123"/>
    </row>
    <row r="78224" spans="5:29" s="2" customFormat="1">
      <c r="E78224" s="120"/>
      <c r="M78224" s="120"/>
      <c r="N78224" s="120"/>
      <c r="U78224" s="121"/>
      <c r="V78224" s="122"/>
      <c r="W78224" s="123"/>
      <c r="AC78224" s="123"/>
    </row>
    <row r="78225" spans="5:29" s="2" customFormat="1">
      <c r="E78225" s="120"/>
      <c r="M78225" s="120"/>
      <c r="N78225" s="120"/>
      <c r="U78225" s="121"/>
      <c r="V78225" s="122"/>
      <c r="W78225" s="123"/>
      <c r="AC78225" s="123"/>
    </row>
    <row r="78226" spans="5:29" s="2" customFormat="1">
      <c r="E78226" s="120"/>
      <c r="M78226" s="120"/>
      <c r="N78226" s="120"/>
      <c r="U78226" s="121"/>
      <c r="V78226" s="122"/>
      <c r="W78226" s="123"/>
      <c r="AC78226" s="123"/>
    </row>
    <row r="78227" spans="5:29" s="2" customFormat="1">
      <c r="E78227" s="120"/>
      <c r="M78227" s="120"/>
      <c r="N78227" s="120"/>
      <c r="U78227" s="121"/>
      <c r="V78227" s="122"/>
      <c r="W78227" s="123"/>
      <c r="AC78227" s="123"/>
    </row>
    <row r="78228" spans="5:29" s="2" customFormat="1">
      <c r="E78228" s="120"/>
      <c r="M78228" s="120"/>
      <c r="N78228" s="120"/>
      <c r="U78228" s="121"/>
      <c r="V78228" s="122"/>
      <c r="W78228" s="123"/>
      <c r="AC78228" s="123"/>
    </row>
    <row r="78229" spans="5:29" s="2" customFormat="1">
      <c r="E78229" s="120"/>
      <c r="M78229" s="120"/>
      <c r="N78229" s="120"/>
      <c r="U78229" s="121"/>
      <c r="V78229" s="122"/>
      <c r="W78229" s="123"/>
      <c r="AC78229" s="123"/>
    </row>
    <row r="78230" spans="5:29" s="2" customFormat="1">
      <c r="E78230" s="120"/>
      <c r="M78230" s="120"/>
      <c r="N78230" s="120"/>
      <c r="U78230" s="121"/>
      <c r="V78230" s="122"/>
      <c r="W78230" s="123"/>
      <c r="AC78230" s="123"/>
    </row>
    <row r="78231" spans="5:29" s="2" customFormat="1">
      <c r="E78231" s="120"/>
      <c r="M78231" s="120"/>
      <c r="N78231" s="120"/>
      <c r="U78231" s="121"/>
      <c r="V78231" s="122"/>
      <c r="W78231" s="123"/>
      <c r="AC78231" s="123"/>
    </row>
    <row r="78232" spans="5:29" s="2" customFormat="1">
      <c r="E78232" s="120"/>
      <c r="M78232" s="120"/>
      <c r="N78232" s="120"/>
      <c r="U78232" s="121"/>
      <c r="V78232" s="122"/>
      <c r="W78232" s="123"/>
      <c r="AC78232" s="123"/>
    </row>
    <row r="78233" spans="5:29" s="2" customFormat="1">
      <c r="E78233" s="120"/>
      <c r="M78233" s="120"/>
      <c r="N78233" s="120"/>
      <c r="U78233" s="121"/>
      <c r="V78233" s="122"/>
      <c r="W78233" s="123"/>
      <c r="AC78233" s="123"/>
    </row>
    <row r="78234" spans="5:29" s="2" customFormat="1">
      <c r="E78234" s="120"/>
      <c r="M78234" s="120"/>
      <c r="N78234" s="120"/>
      <c r="U78234" s="121"/>
      <c r="V78234" s="122"/>
      <c r="W78234" s="123"/>
      <c r="AC78234" s="123"/>
    </row>
    <row r="78235" spans="5:29" s="2" customFormat="1">
      <c r="E78235" s="120"/>
      <c r="M78235" s="120"/>
      <c r="N78235" s="120"/>
      <c r="U78235" s="121"/>
      <c r="V78235" s="122"/>
      <c r="W78235" s="123"/>
      <c r="AC78235" s="123"/>
    </row>
    <row r="78236" spans="5:29" s="2" customFormat="1">
      <c r="E78236" s="120"/>
      <c r="M78236" s="120"/>
      <c r="N78236" s="120"/>
      <c r="U78236" s="121"/>
      <c r="V78236" s="122"/>
      <c r="W78236" s="123"/>
      <c r="AC78236" s="123"/>
    </row>
    <row r="78237" spans="5:29" s="2" customFormat="1">
      <c r="E78237" s="120"/>
      <c r="M78237" s="120"/>
      <c r="N78237" s="120"/>
      <c r="U78237" s="121"/>
      <c r="V78237" s="122"/>
      <c r="W78237" s="123"/>
      <c r="AC78237" s="123"/>
    </row>
    <row r="78238" spans="5:29" s="2" customFormat="1">
      <c r="E78238" s="120"/>
      <c r="M78238" s="120"/>
      <c r="N78238" s="120"/>
      <c r="U78238" s="121"/>
      <c r="V78238" s="122"/>
      <c r="W78238" s="123"/>
      <c r="AC78238" s="123"/>
    </row>
    <row r="78239" spans="5:29" s="2" customFormat="1">
      <c r="E78239" s="120"/>
      <c r="M78239" s="120"/>
      <c r="N78239" s="120"/>
      <c r="U78239" s="121"/>
      <c r="V78239" s="122"/>
      <c r="W78239" s="123"/>
      <c r="AC78239" s="123"/>
    </row>
    <row r="78240" spans="5:29" s="2" customFormat="1">
      <c r="E78240" s="120"/>
      <c r="M78240" s="120"/>
      <c r="N78240" s="120"/>
      <c r="U78240" s="121"/>
      <c r="V78240" s="122"/>
      <c r="W78240" s="123"/>
      <c r="AC78240" s="123"/>
    </row>
    <row r="78241" spans="5:29" s="2" customFormat="1">
      <c r="E78241" s="120"/>
      <c r="M78241" s="120"/>
      <c r="N78241" s="120"/>
      <c r="U78241" s="121"/>
      <c r="V78241" s="122"/>
      <c r="W78241" s="123"/>
      <c r="AC78241" s="123"/>
    </row>
    <row r="78242" spans="5:29" s="2" customFormat="1">
      <c r="E78242" s="120"/>
      <c r="M78242" s="120"/>
      <c r="N78242" s="120"/>
      <c r="U78242" s="121"/>
      <c r="V78242" s="122"/>
      <c r="W78242" s="123"/>
      <c r="AC78242" s="123"/>
    </row>
    <row r="78243" spans="5:29" s="2" customFormat="1">
      <c r="E78243" s="120"/>
      <c r="M78243" s="120"/>
      <c r="N78243" s="120"/>
      <c r="U78243" s="121"/>
      <c r="V78243" s="122"/>
      <c r="W78243" s="123"/>
      <c r="AC78243" s="123"/>
    </row>
    <row r="78244" spans="5:29" s="2" customFormat="1">
      <c r="E78244" s="120"/>
      <c r="M78244" s="120"/>
      <c r="N78244" s="120"/>
      <c r="U78244" s="121"/>
      <c r="V78244" s="122"/>
      <c r="W78244" s="123"/>
      <c r="AC78244" s="123"/>
    </row>
    <row r="78245" spans="5:29" s="2" customFormat="1">
      <c r="E78245" s="120"/>
      <c r="M78245" s="120"/>
      <c r="N78245" s="120"/>
      <c r="U78245" s="121"/>
      <c r="V78245" s="122"/>
      <c r="W78245" s="123"/>
      <c r="AC78245" s="123"/>
    </row>
    <row r="78246" spans="5:29" s="2" customFormat="1">
      <c r="E78246" s="120"/>
      <c r="M78246" s="120"/>
      <c r="N78246" s="120"/>
      <c r="U78246" s="121"/>
      <c r="V78246" s="122"/>
      <c r="W78246" s="123"/>
      <c r="AC78246" s="123"/>
    </row>
    <row r="78247" spans="5:29" s="2" customFormat="1">
      <c r="E78247" s="120"/>
      <c r="M78247" s="120"/>
      <c r="N78247" s="120"/>
      <c r="U78247" s="121"/>
      <c r="V78247" s="122"/>
      <c r="W78247" s="123"/>
      <c r="AC78247" s="123"/>
    </row>
    <row r="78248" spans="5:29" s="2" customFormat="1">
      <c r="E78248" s="120"/>
      <c r="M78248" s="120"/>
      <c r="N78248" s="120"/>
      <c r="U78248" s="121"/>
      <c r="V78248" s="122"/>
      <c r="W78248" s="123"/>
      <c r="AC78248" s="123"/>
    </row>
    <row r="78249" spans="5:29" s="2" customFormat="1">
      <c r="E78249" s="120"/>
      <c r="M78249" s="120"/>
      <c r="N78249" s="120"/>
      <c r="U78249" s="121"/>
      <c r="V78249" s="122"/>
      <c r="W78249" s="123"/>
      <c r="AC78249" s="123"/>
    </row>
    <row r="78250" spans="5:29" s="2" customFormat="1">
      <c r="E78250" s="120"/>
      <c r="M78250" s="120"/>
      <c r="N78250" s="120"/>
      <c r="U78250" s="121"/>
      <c r="V78250" s="122"/>
      <c r="W78250" s="123"/>
      <c r="AC78250" s="123"/>
    </row>
    <row r="78251" spans="5:29" s="2" customFormat="1">
      <c r="E78251" s="120"/>
      <c r="M78251" s="120"/>
      <c r="N78251" s="120"/>
      <c r="U78251" s="121"/>
      <c r="V78251" s="122"/>
      <c r="W78251" s="123"/>
      <c r="AC78251" s="123"/>
    </row>
    <row r="78252" spans="5:29" s="2" customFormat="1">
      <c r="E78252" s="120"/>
      <c r="M78252" s="120"/>
      <c r="N78252" s="120"/>
      <c r="U78252" s="121"/>
      <c r="V78252" s="122"/>
      <c r="W78252" s="123"/>
      <c r="AC78252" s="123"/>
    </row>
    <row r="78253" spans="5:29" s="2" customFormat="1">
      <c r="E78253" s="120"/>
      <c r="M78253" s="120"/>
      <c r="N78253" s="120"/>
      <c r="U78253" s="121"/>
      <c r="V78253" s="122"/>
      <c r="W78253" s="123"/>
      <c r="AC78253" s="123"/>
    </row>
    <row r="78254" spans="5:29" s="2" customFormat="1">
      <c r="E78254" s="120"/>
      <c r="M78254" s="120"/>
      <c r="N78254" s="120"/>
      <c r="U78254" s="121"/>
      <c r="V78254" s="122"/>
      <c r="W78254" s="123"/>
      <c r="AC78254" s="123"/>
    </row>
    <row r="78255" spans="5:29" s="2" customFormat="1">
      <c r="E78255" s="120"/>
      <c r="M78255" s="120"/>
      <c r="N78255" s="120"/>
      <c r="U78255" s="121"/>
      <c r="V78255" s="122"/>
      <c r="W78255" s="123"/>
      <c r="AC78255" s="123"/>
    </row>
    <row r="78256" spans="5:29" s="2" customFormat="1">
      <c r="E78256" s="120"/>
      <c r="M78256" s="120"/>
      <c r="N78256" s="120"/>
      <c r="U78256" s="121"/>
      <c r="V78256" s="122"/>
      <c r="W78256" s="123"/>
      <c r="AC78256" s="123"/>
    </row>
    <row r="78257" spans="5:29" s="2" customFormat="1">
      <c r="E78257" s="120"/>
      <c r="M78257" s="120"/>
      <c r="N78257" s="120"/>
      <c r="U78257" s="121"/>
      <c r="V78257" s="122"/>
      <c r="W78257" s="123"/>
      <c r="AC78257" s="123"/>
    </row>
    <row r="78258" spans="5:29" s="2" customFormat="1">
      <c r="E78258" s="120"/>
      <c r="M78258" s="120"/>
      <c r="N78258" s="120"/>
      <c r="U78258" s="121"/>
      <c r="V78258" s="122"/>
      <c r="W78258" s="123"/>
      <c r="AC78258" s="123"/>
    </row>
    <row r="78259" spans="5:29" s="2" customFormat="1">
      <c r="E78259" s="120"/>
      <c r="M78259" s="120"/>
      <c r="N78259" s="120"/>
      <c r="U78259" s="121"/>
      <c r="V78259" s="122"/>
      <c r="W78259" s="123"/>
      <c r="AC78259" s="123"/>
    </row>
    <row r="78260" spans="5:29" s="2" customFormat="1">
      <c r="E78260" s="120"/>
      <c r="M78260" s="120"/>
      <c r="N78260" s="120"/>
      <c r="U78260" s="121"/>
      <c r="V78260" s="122"/>
      <c r="W78260" s="123"/>
      <c r="AC78260" s="123"/>
    </row>
    <row r="78261" spans="5:29" s="2" customFormat="1">
      <c r="E78261" s="120"/>
      <c r="M78261" s="120"/>
      <c r="N78261" s="120"/>
      <c r="U78261" s="121"/>
      <c r="V78261" s="122"/>
      <c r="W78261" s="123"/>
      <c r="AC78261" s="123"/>
    </row>
    <row r="78262" spans="5:29" s="2" customFormat="1">
      <c r="E78262" s="120"/>
      <c r="M78262" s="120"/>
      <c r="N78262" s="120"/>
      <c r="U78262" s="121"/>
      <c r="V78262" s="122"/>
      <c r="W78262" s="123"/>
      <c r="AC78262" s="123"/>
    </row>
    <row r="78263" spans="5:29" s="2" customFormat="1">
      <c r="E78263" s="120"/>
      <c r="M78263" s="120"/>
      <c r="N78263" s="120"/>
      <c r="U78263" s="121"/>
      <c r="V78263" s="122"/>
      <c r="W78263" s="123"/>
      <c r="AC78263" s="123"/>
    </row>
    <row r="78264" spans="5:29" s="2" customFormat="1">
      <c r="E78264" s="120"/>
      <c r="M78264" s="120"/>
      <c r="N78264" s="120"/>
      <c r="U78264" s="121"/>
      <c r="V78264" s="122"/>
      <c r="W78264" s="123"/>
      <c r="AC78264" s="123"/>
    </row>
    <row r="78265" spans="5:29" s="2" customFormat="1">
      <c r="E78265" s="120"/>
      <c r="M78265" s="120"/>
      <c r="N78265" s="120"/>
      <c r="U78265" s="121"/>
      <c r="V78265" s="122"/>
      <c r="W78265" s="123"/>
      <c r="AC78265" s="123"/>
    </row>
    <row r="78266" spans="5:29" s="2" customFormat="1">
      <c r="E78266" s="120"/>
      <c r="M78266" s="120"/>
      <c r="N78266" s="120"/>
      <c r="U78266" s="121"/>
      <c r="V78266" s="122"/>
      <c r="W78266" s="123"/>
      <c r="AC78266" s="123"/>
    </row>
    <row r="78267" spans="5:29" s="2" customFormat="1">
      <c r="E78267" s="120"/>
      <c r="M78267" s="120"/>
      <c r="N78267" s="120"/>
      <c r="U78267" s="121"/>
      <c r="V78267" s="122"/>
      <c r="W78267" s="123"/>
      <c r="AC78267" s="123"/>
    </row>
    <row r="78268" spans="5:29" s="2" customFormat="1">
      <c r="E78268" s="120"/>
      <c r="M78268" s="120"/>
      <c r="N78268" s="120"/>
      <c r="U78268" s="121"/>
      <c r="V78268" s="122"/>
      <c r="W78268" s="123"/>
      <c r="AC78268" s="123"/>
    </row>
    <row r="78269" spans="5:29" s="2" customFormat="1">
      <c r="E78269" s="120"/>
      <c r="M78269" s="120"/>
      <c r="N78269" s="120"/>
      <c r="U78269" s="121"/>
      <c r="V78269" s="122"/>
      <c r="W78269" s="123"/>
      <c r="AC78269" s="123"/>
    </row>
    <row r="78270" spans="5:29" s="2" customFormat="1">
      <c r="E78270" s="120"/>
      <c r="M78270" s="120"/>
      <c r="N78270" s="120"/>
      <c r="U78270" s="121"/>
      <c r="V78270" s="122"/>
      <c r="W78270" s="123"/>
      <c r="AC78270" s="123"/>
    </row>
    <row r="78271" spans="5:29" s="2" customFormat="1">
      <c r="E78271" s="120"/>
      <c r="M78271" s="120"/>
      <c r="N78271" s="120"/>
      <c r="U78271" s="121"/>
      <c r="V78271" s="122"/>
      <c r="W78271" s="123"/>
      <c r="AC78271" s="123"/>
    </row>
    <row r="78272" spans="5:29" s="2" customFormat="1">
      <c r="E78272" s="120"/>
      <c r="M78272" s="120"/>
      <c r="N78272" s="120"/>
      <c r="U78272" s="121"/>
      <c r="V78272" s="122"/>
      <c r="W78272" s="123"/>
      <c r="AC78272" s="123"/>
    </row>
    <row r="78273" spans="5:29" s="2" customFormat="1">
      <c r="E78273" s="120"/>
      <c r="M78273" s="120"/>
      <c r="N78273" s="120"/>
      <c r="U78273" s="121"/>
      <c r="V78273" s="122"/>
      <c r="W78273" s="123"/>
      <c r="AC78273" s="123"/>
    </row>
    <row r="78274" spans="5:29" s="2" customFormat="1">
      <c r="E78274" s="120"/>
      <c r="M78274" s="120"/>
      <c r="N78274" s="120"/>
      <c r="U78274" s="121"/>
      <c r="V78274" s="122"/>
      <c r="W78274" s="123"/>
      <c r="AC78274" s="123"/>
    </row>
    <row r="78275" spans="5:29" s="2" customFormat="1">
      <c r="E78275" s="120"/>
      <c r="M78275" s="120"/>
      <c r="N78275" s="120"/>
      <c r="U78275" s="121"/>
      <c r="V78275" s="122"/>
      <c r="W78275" s="123"/>
      <c r="AC78275" s="123"/>
    </row>
    <row r="78276" spans="5:29" s="2" customFormat="1">
      <c r="E78276" s="120"/>
      <c r="M78276" s="120"/>
      <c r="N78276" s="120"/>
      <c r="U78276" s="121"/>
      <c r="V78276" s="122"/>
      <c r="W78276" s="123"/>
      <c r="AC78276" s="123"/>
    </row>
    <row r="78277" spans="5:29" s="2" customFormat="1">
      <c r="E78277" s="120"/>
      <c r="M78277" s="120"/>
      <c r="N78277" s="120"/>
      <c r="U78277" s="121"/>
      <c r="V78277" s="122"/>
      <c r="W78277" s="123"/>
      <c r="AC78277" s="123"/>
    </row>
    <row r="78278" spans="5:29" s="2" customFormat="1">
      <c r="E78278" s="120"/>
      <c r="M78278" s="120"/>
      <c r="N78278" s="120"/>
      <c r="U78278" s="121"/>
      <c r="V78278" s="122"/>
      <c r="W78278" s="123"/>
      <c r="AC78278" s="123"/>
    </row>
    <row r="78279" spans="5:29" s="2" customFormat="1">
      <c r="E78279" s="120"/>
      <c r="M78279" s="120"/>
      <c r="N78279" s="120"/>
      <c r="U78279" s="121"/>
      <c r="V78279" s="122"/>
      <c r="W78279" s="123"/>
      <c r="AC78279" s="123"/>
    </row>
    <row r="78280" spans="5:29" s="2" customFormat="1">
      <c r="E78280" s="120"/>
      <c r="M78280" s="120"/>
      <c r="N78280" s="120"/>
      <c r="U78280" s="121"/>
      <c r="V78280" s="122"/>
      <c r="W78280" s="123"/>
      <c r="AC78280" s="123"/>
    </row>
    <row r="78281" spans="5:29" s="2" customFormat="1">
      <c r="E78281" s="120"/>
      <c r="M78281" s="120"/>
      <c r="N78281" s="120"/>
      <c r="U78281" s="121"/>
      <c r="V78281" s="122"/>
      <c r="W78281" s="123"/>
      <c r="AC78281" s="123"/>
    </row>
    <row r="78282" spans="5:29" s="2" customFormat="1">
      <c r="E78282" s="120"/>
      <c r="M78282" s="120"/>
      <c r="N78282" s="120"/>
      <c r="U78282" s="121"/>
      <c r="V78282" s="122"/>
      <c r="W78282" s="123"/>
      <c r="AC78282" s="123"/>
    </row>
    <row r="78283" spans="5:29" s="2" customFormat="1">
      <c r="E78283" s="120"/>
      <c r="M78283" s="120"/>
      <c r="N78283" s="120"/>
      <c r="U78283" s="121"/>
      <c r="V78283" s="122"/>
      <c r="W78283" s="123"/>
      <c r="AC78283" s="123"/>
    </row>
    <row r="78284" spans="5:29" s="2" customFormat="1">
      <c r="E78284" s="120"/>
      <c r="M78284" s="120"/>
      <c r="N78284" s="120"/>
      <c r="U78284" s="121"/>
      <c r="V78284" s="122"/>
      <c r="W78284" s="123"/>
      <c r="AC78284" s="123"/>
    </row>
    <row r="78285" spans="5:29" s="2" customFormat="1">
      <c r="E78285" s="120"/>
      <c r="M78285" s="120"/>
      <c r="N78285" s="120"/>
      <c r="U78285" s="121"/>
      <c r="V78285" s="122"/>
      <c r="W78285" s="123"/>
      <c r="AC78285" s="123"/>
    </row>
    <row r="78286" spans="5:29" s="2" customFormat="1">
      <c r="E78286" s="120"/>
      <c r="M78286" s="120"/>
      <c r="N78286" s="120"/>
      <c r="U78286" s="121"/>
      <c r="V78286" s="122"/>
      <c r="W78286" s="123"/>
      <c r="AC78286" s="123"/>
    </row>
    <row r="78287" spans="5:29" s="2" customFormat="1">
      <c r="E78287" s="120"/>
      <c r="M78287" s="120"/>
      <c r="N78287" s="120"/>
      <c r="U78287" s="121"/>
      <c r="V78287" s="122"/>
      <c r="W78287" s="123"/>
      <c r="AC78287" s="123"/>
    </row>
    <row r="78288" spans="5:29" s="2" customFormat="1">
      <c r="E78288" s="120"/>
      <c r="M78288" s="120"/>
      <c r="N78288" s="120"/>
      <c r="U78288" s="121"/>
      <c r="V78288" s="122"/>
      <c r="W78288" s="123"/>
      <c r="AC78288" s="123"/>
    </row>
    <row r="78289" spans="5:29" s="2" customFormat="1">
      <c r="E78289" s="120"/>
      <c r="M78289" s="120"/>
      <c r="N78289" s="120"/>
      <c r="U78289" s="121"/>
      <c r="V78289" s="122"/>
      <c r="W78289" s="123"/>
      <c r="AC78289" s="123"/>
    </row>
    <row r="78290" spans="5:29" s="2" customFormat="1">
      <c r="E78290" s="120"/>
      <c r="M78290" s="120"/>
      <c r="N78290" s="120"/>
      <c r="U78290" s="121"/>
      <c r="V78290" s="122"/>
      <c r="W78290" s="123"/>
      <c r="AC78290" s="123"/>
    </row>
    <row r="78291" spans="5:29" s="2" customFormat="1">
      <c r="E78291" s="120"/>
      <c r="M78291" s="120"/>
      <c r="N78291" s="120"/>
      <c r="U78291" s="121"/>
      <c r="V78291" s="122"/>
      <c r="W78291" s="123"/>
      <c r="AC78291" s="123"/>
    </row>
    <row r="78292" spans="5:29" s="2" customFormat="1">
      <c r="E78292" s="120"/>
      <c r="M78292" s="120"/>
      <c r="N78292" s="120"/>
      <c r="U78292" s="121"/>
      <c r="V78292" s="122"/>
      <c r="W78292" s="123"/>
      <c r="AC78292" s="123"/>
    </row>
    <row r="78293" spans="5:29" s="2" customFormat="1">
      <c r="E78293" s="120"/>
      <c r="M78293" s="120"/>
      <c r="N78293" s="120"/>
      <c r="U78293" s="121"/>
      <c r="V78293" s="122"/>
      <c r="W78293" s="123"/>
      <c r="AC78293" s="123"/>
    </row>
    <row r="78294" spans="5:29" s="2" customFormat="1">
      <c r="E78294" s="120"/>
      <c r="M78294" s="120"/>
      <c r="N78294" s="120"/>
      <c r="U78294" s="121"/>
      <c r="V78294" s="122"/>
      <c r="W78294" s="123"/>
      <c r="AC78294" s="123"/>
    </row>
    <row r="78295" spans="5:29" s="2" customFormat="1">
      <c r="E78295" s="120"/>
      <c r="M78295" s="120"/>
      <c r="N78295" s="120"/>
      <c r="U78295" s="121"/>
      <c r="V78295" s="122"/>
      <c r="W78295" s="123"/>
      <c r="AC78295" s="123"/>
    </row>
    <row r="78296" spans="5:29" s="2" customFormat="1">
      <c r="E78296" s="120"/>
      <c r="M78296" s="120"/>
      <c r="N78296" s="120"/>
      <c r="U78296" s="121"/>
      <c r="V78296" s="122"/>
      <c r="W78296" s="123"/>
      <c r="AC78296" s="123"/>
    </row>
    <row r="78297" spans="5:29" s="2" customFormat="1">
      <c r="E78297" s="120"/>
      <c r="M78297" s="120"/>
      <c r="N78297" s="120"/>
      <c r="U78297" s="121"/>
      <c r="V78297" s="122"/>
      <c r="W78297" s="123"/>
      <c r="AC78297" s="123"/>
    </row>
    <row r="78298" spans="5:29" s="2" customFormat="1">
      <c r="E78298" s="120"/>
      <c r="M78298" s="120"/>
      <c r="N78298" s="120"/>
      <c r="U78298" s="121"/>
      <c r="V78298" s="122"/>
      <c r="W78298" s="123"/>
      <c r="AC78298" s="123"/>
    </row>
    <row r="78299" spans="5:29" s="2" customFormat="1">
      <c r="E78299" s="120"/>
      <c r="M78299" s="120"/>
      <c r="N78299" s="120"/>
      <c r="U78299" s="121"/>
      <c r="V78299" s="122"/>
      <c r="W78299" s="123"/>
      <c r="AC78299" s="123"/>
    </row>
    <row r="78300" spans="5:29" s="2" customFormat="1">
      <c r="E78300" s="120"/>
      <c r="M78300" s="120"/>
      <c r="N78300" s="120"/>
      <c r="U78300" s="121"/>
      <c r="V78300" s="122"/>
      <c r="W78300" s="123"/>
      <c r="AC78300" s="123"/>
    </row>
    <row r="78301" spans="5:29" s="2" customFormat="1">
      <c r="E78301" s="120"/>
      <c r="M78301" s="120"/>
      <c r="N78301" s="120"/>
      <c r="U78301" s="121"/>
      <c r="V78301" s="122"/>
      <c r="W78301" s="123"/>
      <c r="AC78301" s="123"/>
    </row>
    <row r="78302" spans="5:29" s="2" customFormat="1">
      <c r="E78302" s="120"/>
      <c r="M78302" s="120"/>
      <c r="N78302" s="120"/>
      <c r="U78302" s="121"/>
      <c r="V78302" s="122"/>
      <c r="W78302" s="123"/>
      <c r="AC78302" s="123"/>
    </row>
    <row r="78303" spans="5:29" s="2" customFormat="1">
      <c r="E78303" s="120"/>
      <c r="M78303" s="120"/>
      <c r="N78303" s="120"/>
      <c r="U78303" s="121"/>
      <c r="V78303" s="122"/>
      <c r="W78303" s="123"/>
      <c r="AC78303" s="123"/>
    </row>
    <row r="78304" spans="5:29" s="2" customFormat="1">
      <c r="E78304" s="120"/>
      <c r="M78304" s="120"/>
      <c r="N78304" s="120"/>
      <c r="U78304" s="121"/>
      <c r="V78304" s="122"/>
      <c r="W78304" s="123"/>
      <c r="AC78304" s="123"/>
    </row>
    <row r="78305" spans="5:29" s="2" customFormat="1">
      <c r="E78305" s="120"/>
      <c r="M78305" s="120"/>
      <c r="N78305" s="120"/>
      <c r="U78305" s="121"/>
      <c r="V78305" s="122"/>
      <c r="W78305" s="123"/>
      <c r="AC78305" s="123"/>
    </row>
    <row r="78306" spans="5:29" s="2" customFormat="1">
      <c r="E78306" s="120"/>
      <c r="M78306" s="120"/>
      <c r="N78306" s="120"/>
      <c r="U78306" s="121"/>
      <c r="V78306" s="122"/>
      <c r="W78306" s="123"/>
      <c r="AC78306" s="123"/>
    </row>
    <row r="78307" spans="5:29" s="2" customFormat="1">
      <c r="E78307" s="120"/>
      <c r="M78307" s="120"/>
      <c r="N78307" s="120"/>
      <c r="U78307" s="121"/>
      <c r="V78307" s="122"/>
      <c r="W78307" s="123"/>
      <c r="AC78307" s="123"/>
    </row>
    <row r="78308" spans="5:29" s="2" customFormat="1">
      <c r="E78308" s="120"/>
      <c r="M78308" s="120"/>
      <c r="N78308" s="120"/>
      <c r="U78308" s="121"/>
      <c r="V78308" s="122"/>
      <c r="W78308" s="123"/>
      <c r="AC78308" s="123"/>
    </row>
    <row r="78309" spans="5:29" s="2" customFormat="1">
      <c r="E78309" s="120"/>
      <c r="M78309" s="120"/>
      <c r="N78309" s="120"/>
      <c r="U78309" s="121"/>
      <c r="V78309" s="122"/>
      <c r="W78309" s="123"/>
      <c r="AC78309" s="123"/>
    </row>
    <row r="78310" spans="5:29" s="2" customFormat="1">
      <c r="E78310" s="120"/>
      <c r="M78310" s="120"/>
      <c r="N78310" s="120"/>
      <c r="U78310" s="121"/>
      <c r="V78310" s="122"/>
      <c r="W78310" s="123"/>
      <c r="AC78310" s="123"/>
    </row>
    <row r="78311" spans="5:29" s="2" customFormat="1">
      <c r="E78311" s="120"/>
      <c r="M78311" s="120"/>
      <c r="N78311" s="120"/>
      <c r="U78311" s="121"/>
      <c r="V78311" s="122"/>
      <c r="W78311" s="123"/>
      <c r="AC78311" s="123"/>
    </row>
    <row r="78312" spans="5:29" s="2" customFormat="1">
      <c r="E78312" s="120"/>
      <c r="M78312" s="120"/>
      <c r="N78312" s="120"/>
      <c r="U78312" s="121"/>
      <c r="V78312" s="122"/>
      <c r="W78312" s="123"/>
      <c r="AC78312" s="123"/>
    </row>
    <row r="78313" spans="5:29" s="2" customFormat="1">
      <c r="E78313" s="120"/>
      <c r="M78313" s="120"/>
      <c r="N78313" s="120"/>
      <c r="U78313" s="121"/>
      <c r="V78313" s="122"/>
      <c r="W78313" s="123"/>
      <c r="AC78313" s="123"/>
    </row>
    <row r="78314" spans="5:29" s="2" customFormat="1">
      <c r="E78314" s="120"/>
      <c r="M78314" s="120"/>
      <c r="N78314" s="120"/>
      <c r="U78314" s="121"/>
      <c r="V78314" s="122"/>
      <c r="W78314" s="123"/>
      <c r="AC78314" s="123"/>
    </row>
    <row r="78315" spans="5:29" s="2" customFormat="1">
      <c r="E78315" s="120"/>
      <c r="M78315" s="120"/>
      <c r="N78315" s="120"/>
      <c r="U78315" s="121"/>
      <c r="V78315" s="122"/>
      <c r="W78315" s="123"/>
      <c r="AC78315" s="123"/>
    </row>
    <row r="78316" spans="5:29" s="2" customFormat="1">
      <c r="E78316" s="120"/>
      <c r="M78316" s="120"/>
      <c r="N78316" s="120"/>
      <c r="U78316" s="121"/>
      <c r="V78316" s="122"/>
      <c r="W78316" s="123"/>
      <c r="AC78316" s="123"/>
    </row>
    <row r="78317" spans="5:29" s="2" customFormat="1">
      <c r="E78317" s="120"/>
      <c r="M78317" s="120"/>
      <c r="N78317" s="120"/>
      <c r="U78317" s="121"/>
      <c r="V78317" s="122"/>
      <c r="W78317" s="123"/>
      <c r="AC78317" s="123"/>
    </row>
    <row r="78318" spans="5:29" s="2" customFormat="1">
      <c r="E78318" s="120"/>
      <c r="M78318" s="120"/>
      <c r="N78318" s="120"/>
      <c r="U78318" s="121"/>
      <c r="V78318" s="122"/>
      <c r="W78318" s="123"/>
      <c r="AC78318" s="123"/>
    </row>
    <row r="78319" spans="5:29" s="2" customFormat="1">
      <c r="E78319" s="120"/>
      <c r="M78319" s="120"/>
      <c r="N78319" s="120"/>
      <c r="U78319" s="121"/>
      <c r="V78319" s="122"/>
      <c r="W78319" s="123"/>
      <c r="AC78319" s="123"/>
    </row>
    <row r="78320" spans="5:29" s="2" customFormat="1">
      <c r="E78320" s="120"/>
      <c r="M78320" s="120"/>
      <c r="N78320" s="120"/>
      <c r="U78320" s="121"/>
      <c r="V78320" s="122"/>
      <c r="W78320" s="123"/>
      <c r="AC78320" s="123"/>
    </row>
    <row r="78321" spans="5:29" s="2" customFormat="1">
      <c r="E78321" s="120"/>
      <c r="M78321" s="120"/>
      <c r="N78321" s="120"/>
      <c r="U78321" s="121"/>
      <c r="V78321" s="122"/>
      <c r="W78321" s="123"/>
      <c r="AC78321" s="123"/>
    </row>
    <row r="78322" spans="5:29" s="2" customFormat="1">
      <c r="E78322" s="120"/>
      <c r="M78322" s="120"/>
      <c r="N78322" s="120"/>
      <c r="U78322" s="121"/>
      <c r="V78322" s="122"/>
      <c r="W78322" s="123"/>
      <c r="AC78322" s="123"/>
    </row>
    <row r="78323" spans="5:29" s="2" customFormat="1">
      <c r="E78323" s="120"/>
      <c r="M78323" s="120"/>
      <c r="N78323" s="120"/>
      <c r="U78323" s="121"/>
      <c r="V78323" s="122"/>
      <c r="W78323" s="123"/>
      <c r="AC78323" s="123"/>
    </row>
    <row r="78324" spans="5:29" s="2" customFormat="1">
      <c r="E78324" s="120"/>
      <c r="M78324" s="120"/>
      <c r="N78324" s="120"/>
      <c r="U78324" s="121"/>
      <c r="V78324" s="122"/>
      <c r="W78324" s="123"/>
      <c r="AC78324" s="123"/>
    </row>
    <row r="78325" spans="5:29" s="2" customFormat="1">
      <c r="E78325" s="120"/>
      <c r="M78325" s="120"/>
      <c r="N78325" s="120"/>
      <c r="U78325" s="121"/>
      <c r="V78325" s="122"/>
      <c r="W78325" s="123"/>
      <c r="AC78325" s="123"/>
    </row>
    <row r="78326" spans="5:29" s="2" customFormat="1">
      <c r="E78326" s="120"/>
      <c r="M78326" s="120"/>
      <c r="N78326" s="120"/>
      <c r="U78326" s="121"/>
      <c r="V78326" s="122"/>
      <c r="W78326" s="123"/>
      <c r="AC78326" s="123"/>
    </row>
    <row r="78327" spans="5:29" s="2" customFormat="1">
      <c r="E78327" s="120"/>
      <c r="M78327" s="120"/>
      <c r="N78327" s="120"/>
      <c r="U78327" s="121"/>
      <c r="V78327" s="122"/>
      <c r="W78327" s="123"/>
      <c r="AC78327" s="123"/>
    </row>
    <row r="78328" spans="5:29" s="2" customFormat="1">
      <c r="E78328" s="120"/>
      <c r="M78328" s="120"/>
      <c r="N78328" s="120"/>
      <c r="U78328" s="121"/>
      <c r="V78328" s="122"/>
      <c r="W78328" s="123"/>
      <c r="AC78328" s="123"/>
    </row>
    <row r="78329" spans="5:29" s="2" customFormat="1">
      <c r="E78329" s="120"/>
      <c r="M78329" s="120"/>
      <c r="N78329" s="120"/>
      <c r="U78329" s="121"/>
      <c r="V78329" s="122"/>
      <c r="W78329" s="123"/>
      <c r="AC78329" s="123"/>
    </row>
    <row r="78330" spans="5:29" s="2" customFormat="1">
      <c r="E78330" s="120"/>
      <c r="M78330" s="120"/>
      <c r="N78330" s="120"/>
      <c r="U78330" s="121"/>
      <c r="V78330" s="122"/>
      <c r="W78330" s="123"/>
      <c r="AC78330" s="123"/>
    </row>
    <row r="78331" spans="5:29" s="2" customFormat="1">
      <c r="E78331" s="120"/>
      <c r="M78331" s="120"/>
      <c r="N78331" s="120"/>
      <c r="U78331" s="121"/>
      <c r="V78331" s="122"/>
      <c r="W78331" s="123"/>
      <c r="AC78331" s="123"/>
    </row>
    <row r="78332" spans="5:29" s="2" customFormat="1">
      <c r="E78332" s="120"/>
      <c r="M78332" s="120"/>
      <c r="N78332" s="120"/>
      <c r="U78332" s="121"/>
      <c r="V78332" s="122"/>
      <c r="W78332" s="123"/>
      <c r="AC78332" s="123"/>
    </row>
    <row r="78333" spans="5:29" s="2" customFormat="1">
      <c r="E78333" s="120"/>
      <c r="M78333" s="120"/>
      <c r="N78333" s="120"/>
      <c r="U78333" s="121"/>
      <c r="V78333" s="122"/>
      <c r="W78333" s="123"/>
      <c r="AC78333" s="123"/>
    </row>
    <row r="78334" spans="5:29" s="2" customFormat="1">
      <c r="E78334" s="120"/>
      <c r="M78334" s="120"/>
      <c r="N78334" s="120"/>
      <c r="U78334" s="121"/>
      <c r="V78334" s="122"/>
      <c r="W78334" s="123"/>
      <c r="AC78334" s="123"/>
    </row>
    <row r="78335" spans="5:29" s="2" customFormat="1">
      <c r="E78335" s="120"/>
      <c r="M78335" s="120"/>
      <c r="N78335" s="120"/>
      <c r="U78335" s="121"/>
      <c r="V78335" s="122"/>
      <c r="W78335" s="123"/>
      <c r="AC78335" s="123"/>
    </row>
    <row r="78336" spans="5:29" s="2" customFormat="1">
      <c r="E78336" s="120"/>
      <c r="M78336" s="120"/>
      <c r="N78336" s="120"/>
      <c r="U78336" s="121"/>
      <c r="V78336" s="122"/>
      <c r="W78336" s="123"/>
      <c r="AC78336" s="123"/>
    </row>
    <row r="78337" spans="5:29" s="2" customFormat="1">
      <c r="E78337" s="120"/>
      <c r="M78337" s="120"/>
      <c r="N78337" s="120"/>
      <c r="U78337" s="121"/>
      <c r="V78337" s="122"/>
      <c r="W78337" s="123"/>
      <c r="AC78337" s="123"/>
    </row>
    <row r="78338" spans="5:29" s="2" customFormat="1">
      <c r="E78338" s="120"/>
      <c r="M78338" s="120"/>
      <c r="N78338" s="120"/>
      <c r="U78338" s="121"/>
      <c r="V78338" s="122"/>
      <c r="W78338" s="123"/>
      <c r="AC78338" s="123"/>
    </row>
    <row r="78339" spans="5:29" s="2" customFormat="1">
      <c r="E78339" s="120"/>
      <c r="M78339" s="120"/>
      <c r="N78339" s="120"/>
      <c r="U78339" s="121"/>
      <c r="V78339" s="122"/>
      <c r="W78339" s="123"/>
      <c r="AC78339" s="123"/>
    </row>
    <row r="78340" spans="5:29" s="2" customFormat="1">
      <c r="E78340" s="120"/>
      <c r="M78340" s="120"/>
      <c r="N78340" s="120"/>
      <c r="U78340" s="121"/>
      <c r="V78340" s="122"/>
      <c r="W78340" s="123"/>
      <c r="AC78340" s="123"/>
    </row>
    <row r="78341" spans="5:29" s="2" customFormat="1">
      <c r="E78341" s="120"/>
      <c r="M78341" s="120"/>
      <c r="N78341" s="120"/>
      <c r="U78341" s="121"/>
      <c r="V78341" s="122"/>
      <c r="W78341" s="123"/>
      <c r="AC78341" s="123"/>
    </row>
    <row r="78342" spans="5:29" s="2" customFormat="1">
      <c r="E78342" s="120"/>
      <c r="M78342" s="120"/>
      <c r="N78342" s="120"/>
      <c r="U78342" s="121"/>
      <c r="V78342" s="122"/>
      <c r="W78342" s="123"/>
      <c r="AC78342" s="123"/>
    </row>
    <row r="78343" spans="5:29" s="2" customFormat="1">
      <c r="E78343" s="120"/>
      <c r="M78343" s="120"/>
      <c r="N78343" s="120"/>
      <c r="U78343" s="121"/>
      <c r="V78343" s="122"/>
      <c r="W78343" s="123"/>
      <c r="AC78343" s="123"/>
    </row>
    <row r="78344" spans="5:29" s="2" customFormat="1">
      <c r="E78344" s="120"/>
      <c r="M78344" s="120"/>
      <c r="N78344" s="120"/>
      <c r="U78344" s="121"/>
      <c r="V78344" s="122"/>
      <c r="W78344" s="123"/>
      <c r="AC78344" s="123"/>
    </row>
    <row r="78345" spans="5:29" s="2" customFormat="1">
      <c r="E78345" s="120"/>
      <c r="M78345" s="120"/>
      <c r="N78345" s="120"/>
      <c r="U78345" s="121"/>
      <c r="V78345" s="122"/>
      <c r="W78345" s="123"/>
      <c r="AC78345" s="123"/>
    </row>
    <row r="78346" spans="5:29" s="2" customFormat="1">
      <c r="E78346" s="120"/>
      <c r="M78346" s="120"/>
      <c r="N78346" s="120"/>
      <c r="U78346" s="121"/>
      <c r="V78346" s="122"/>
      <c r="W78346" s="123"/>
      <c r="AC78346" s="123"/>
    </row>
    <row r="78347" spans="5:29" s="2" customFormat="1">
      <c r="E78347" s="120"/>
      <c r="M78347" s="120"/>
      <c r="N78347" s="120"/>
      <c r="U78347" s="121"/>
      <c r="V78347" s="122"/>
      <c r="W78347" s="123"/>
      <c r="AC78347" s="123"/>
    </row>
    <row r="78348" spans="5:29" s="2" customFormat="1">
      <c r="E78348" s="120"/>
      <c r="M78348" s="120"/>
      <c r="N78348" s="120"/>
      <c r="U78348" s="121"/>
      <c r="V78348" s="122"/>
      <c r="W78348" s="123"/>
      <c r="AC78348" s="123"/>
    </row>
    <row r="78349" spans="5:29" s="2" customFormat="1">
      <c r="E78349" s="120"/>
      <c r="M78349" s="120"/>
      <c r="N78349" s="120"/>
      <c r="U78349" s="121"/>
      <c r="V78349" s="122"/>
      <c r="W78349" s="123"/>
      <c r="AC78349" s="123"/>
    </row>
    <row r="78350" spans="5:29" s="2" customFormat="1">
      <c r="E78350" s="120"/>
      <c r="M78350" s="120"/>
      <c r="N78350" s="120"/>
      <c r="U78350" s="121"/>
      <c r="V78350" s="122"/>
      <c r="W78350" s="123"/>
      <c r="AC78350" s="123"/>
    </row>
    <row r="78351" spans="5:29" s="2" customFormat="1">
      <c r="E78351" s="120"/>
      <c r="M78351" s="120"/>
      <c r="N78351" s="120"/>
      <c r="U78351" s="121"/>
      <c r="V78351" s="122"/>
      <c r="W78351" s="123"/>
      <c r="AC78351" s="123"/>
    </row>
    <row r="78352" spans="5:29" s="2" customFormat="1">
      <c r="E78352" s="120"/>
      <c r="M78352" s="120"/>
      <c r="N78352" s="120"/>
      <c r="U78352" s="121"/>
      <c r="V78352" s="122"/>
      <c r="W78352" s="123"/>
      <c r="AC78352" s="123"/>
    </row>
    <row r="78353" spans="5:29" s="2" customFormat="1">
      <c r="E78353" s="120"/>
      <c r="M78353" s="120"/>
      <c r="N78353" s="120"/>
      <c r="U78353" s="121"/>
      <c r="V78353" s="122"/>
      <c r="W78353" s="123"/>
      <c r="AC78353" s="123"/>
    </row>
    <row r="78354" spans="5:29" s="2" customFormat="1">
      <c r="E78354" s="120"/>
      <c r="M78354" s="120"/>
      <c r="N78354" s="120"/>
      <c r="U78354" s="121"/>
      <c r="V78354" s="122"/>
      <c r="W78354" s="123"/>
      <c r="AC78354" s="123"/>
    </row>
    <row r="78355" spans="5:29" s="2" customFormat="1">
      <c r="E78355" s="120"/>
      <c r="M78355" s="120"/>
      <c r="N78355" s="120"/>
      <c r="U78355" s="121"/>
      <c r="V78355" s="122"/>
      <c r="W78355" s="123"/>
      <c r="AC78355" s="123"/>
    </row>
    <row r="78356" spans="5:29" s="2" customFormat="1">
      <c r="E78356" s="120"/>
      <c r="M78356" s="120"/>
      <c r="N78356" s="120"/>
      <c r="U78356" s="121"/>
      <c r="V78356" s="122"/>
      <c r="W78356" s="123"/>
      <c r="AC78356" s="123"/>
    </row>
    <row r="78357" spans="5:29" s="2" customFormat="1">
      <c r="E78357" s="120"/>
      <c r="M78357" s="120"/>
      <c r="N78357" s="120"/>
      <c r="U78357" s="121"/>
      <c r="V78357" s="122"/>
      <c r="W78357" s="123"/>
      <c r="AC78357" s="123"/>
    </row>
    <row r="78358" spans="5:29" s="2" customFormat="1">
      <c r="E78358" s="120"/>
      <c r="M78358" s="120"/>
      <c r="N78358" s="120"/>
      <c r="U78358" s="121"/>
      <c r="V78358" s="122"/>
      <c r="W78358" s="123"/>
      <c r="AC78358" s="123"/>
    </row>
    <row r="78359" spans="5:29" s="2" customFormat="1">
      <c r="E78359" s="120"/>
      <c r="M78359" s="120"/>
      <c r="N78359" s="120"/>
      <c r="U78359" s="121"/>
      <c r="V78359" s="122"/>
      <c r="W78359" s="123"/>
      <c r="AC78359" s="123"/>
    </row>
    <row r="78360" spans="5:29" s="2" customFormat="1">
      <c r="E78360" s="120"/>
      <c r="M78360" s="120"/>
      <c r="N78360" s="120"/>
      <c r="U78360" s="121"/>
      <c r="V78360" s="122"/>
      <c r="W78360" s="123"/>
      <c r="AC78360" s="123"/>
    </row>
    <row r="78361" spans="5:29" s="2" customFormat="1">
      <c r="E78361" s="120"/>
      <c r="M78361" s="120"/>
      <c r="N78361" s="120"/>
      <c r="U78361" s="121"/>
      <c r="V78361" s="122"/>
      <c r="W78361" s="123"/>
      <c r="AC78361" s="123"/>
    </row>
    <row r="78362" spans="5:29" s="2" customFormat="1">
      <c r="E78362" s="120"/>
      <c r="M78362" s="120"/>
      <c r="N78362" s="120"/>
      <c r="U78362" s="121"/>
      <c r="V78362" s="122"/>
      <c r="W78362" s="123"/>
      <c r="AC78362" s="123"/>
    </row>
    <row r="78363" spans="5:29" s="2" customFormat="1">
      <c r="E78363" s="120"/>
      <c r="M78363" s="120"/>
      <c r="N78363" s="120"/>
      <c r="U78363" s="121"/>
      <c r="V78363" s="122"/>
      <c r="W78363" s="123"/>
      <c r="AC78363" s="123"/>
    </row>
    <row r="78364" spans="5:29" s="2" customFormat="1">
      <c r="E78364" s="120"/>
      <c r="M78364" s="120"/>
      <c r="N78364" s="120"/>
      <c r="U78364" s="121"/>
      <c r="V78364" s="122"/>
      <c r="W78364" s="123"/>
      <c r="AC78364" s="123"/>
    </row>
    <row r="78365" spans="5:29" s="2" customFormat="1">
      <c r="E78365" s="120"/>
      <c r="M78365" s="120"/>
      <c r="N78365" s="120"/>
      <c r="U78365" s="121"/>
      <c r="V78365" s="122"/>
      <c r="W78365" s="123"/>
      <c r="AC78365" s="123"/>
    </row>
    <row r="78366" spans="5:29" s="2" customFormat="1">
      <c r="E78366" s="120"/>
      <c r="M78366" s="120"/>
      <c r="N78366" s="120"/>
      <c r="U78366" s="121"/>
      <c r="V78366" s="122"/>
      <c r="W78366" s="123"/>
      <c r="AC78366" s="123"/>
    </row>
    <row r="78367" spans="5:29" s="2" customFormat="1">
      <c r="E78367" s="120"/>
      <c r="M78367" s="120"/>
      <c r="N78367" s="120"/>
      <c r="U78367" s="121"/>
      <c r="V78367" s="122"/>
      <c r="W78367" s="123"/>
      <c r="AC78367" s="123"/>
    </row>
    <row r="78368" spans="5:29" s="2" customFormat="1">
      <c r="E78368" s="120"/>
      <c r="M78368" s="120"/>
      <c r="N78368" s="120"/>
      <c r="U78368" s="121"/>
      <c r="V78368" s="122"/>
      <c r="W78368" s="123"/>
      <c r="AC78368" s="123"/>
    </row>
    <row r="78369" spans="5:29" s="2" customFormat="1">
      <c r="E78369" s="120"/>
      <c r="M78369" s="120"/>
      <c r="N78369" s="120"/>
      <c r="U78369" s="121"/>
      <c r="V78369" s="122"/>
      <c r="W78369" s="123"/>
      <c r="AC78369" s="123"/>
    </row>
    <row r="78370" spans="5:29" s="2" customFormat="1">
      <c r="E78370" s="120"/>
      <c r="M78370" s="120"/>
      <c r="N78370" s="120"/>
      <c r="U78370" s="121"/>
      <c r="V78370" s="122"/>
      <c r="W78370" s="123"/>
      <c r="AC78370" s="123"/>
    </row>
    <row r="78371" spans="5:29" s="2" customFormat="1">
      <c r="E78371" s="120"/>
      <c r="M78371" s="120"/>
      <c r="N78371" s="120"/>
      <c r="U78371" s="121"/>
      <c r="V78371" s="122"/>
      <c r="W78371" s="123"/>
      <c r="AC78371" s="123"/>
    </row>
    <row r="78372" spans="5:29" s="2" customFormat="1">
      <c r="E78372" s="120"/>
      <c r="M78372" s="120"/>
      <c r="N78372" s="120"/>
      <c r="U78372" s="121"/>
      <c r="V78372" s="122"/>
      <c r="W78372" s="123"/>
      <c r="AC78372" s="123"/>
    </row>
    <row r="78373" spans="5:29" s="2" customFormat="1">
      <c r="E78373" s="120"/>
      <c r="M78373" s="120"/>
      <c r="N78373" s="120"/>
      <c r="U78373" s="121"/>
      <c r="V78373" s="122"/>
      <c r="W78373" s="123"/>
      <c r="AC78373" s="123"/>
    </row>
    <row r="78374" spans="5:29" s="2" customFormat="1">
      <c r="E78374" s="120"/>
      <c r="M78374" s="120"/>
      <c r="N78374" s="120"/>
      <c r="U78374" s="121"/>
      <c r="V78374" s="122"/>
      <c r="W78374" s="123"/>
      <c r="AC78374" s="123"/>
    </row>
    <row r="78375" spans="5:29" s="2" customFormat="1">
      <c r="E78375" s="120"/>
      <c r="M78375" s="120"/>
      <c r="N78375" s="120"/>
      <c r="U78375" s="121"/>
      <c r="V78375" s="122"/>
      <c r="W78375" s="123"/>
      <c r="AC78375" s="123"/>
    </row>
    <row r="78376" spans="5:29" s="2" customFormat="1">
      <c r="E78376" s="120"/>
      <c r="M78376" s="120"/>
      <c r="N78376" s="120"/>
      <c r="U78376" s="121"/>
      <c r="V78376" s="122"/>
      <c r="W78376" s="123"/>
      <c r="AC78376" s="123"/>
    </row>
    <row r="78377" spans="5:29" s="2" customFormat="1">
      <c r="E78377" s="120"/>
      <c r="M78377" s="120"/>
      <c r="N78377" s="120"/>
      <c r="U78377" s="121"/>
      <c r="V78377" s="122"/>
      <c r="W78377" s="123"/>
      <c r="AC78377" s="123"/>
    </row>
    <row r="78378" spans="5:29" s="2" customFormat="1">
      <c r="E78378" s="120"/>
      <c r="M78378" s="120"/>
      <c r="N78378" s="120"/>
      <c r="U78378" s="121"/>
      <c r="V78378" s="122"/>
      <c r="W78378" s="123"/>
      <c r="AC78378" s="123"/>
    </row>
    <row r="78379" spans="5:29" s="2" customFormat="1">
      <c r="E78379" s="120"/>
      <c r="M78379" s="120"/>
      <c r="N78379" s="120"/>
      <c r="U78379" s="121"/>
      <c r="V78379" s="122"/>
      <c r="W78379" s="123"/>
      <c r="AC78379" s="123"/>
    </row>
    <row r="78380" spans="5:29" s="2" customFormat="1">
      <c r="E78380" s="120"/>
      <c r="M78380" s="120"/>
      <c r="N78380" s="120"/>
      <c r="U78380" s="121"/>
      <c r="V78380" s="122"/>
      <c r="W78380" s="123"/>
      <c r="AC78380" s="123"/>
    </row>
    <row r="78381" spans="5:29" s="2" customFormat="1">
      <c r="E78381" s="120"/>
      <c r="M78381" s="120"/>
      <c r="N78381" s="120"/>
      <c r="U78381" s="121"/>
      <c r="V78381" s="122"/>
      <c r="W78381" s="123"/>
      <c r="AC78381" s="123"/>
    </row>
    <row r="78382" spans="5:29" s="2" customFormat="1">
      <c r="E78382" s="120"/>
      <c r="M78382" s="120"/>
      <c r="N78382" s="120"/>
      <c r="U78382" s="121"/>
      <c r="V78382" s="122"/>
      <c r="W78382" s="123"/>
      <c r="AC78382" s="123"/>
    </row>
    <row r="78383" spans="5:29" s="2" customFormat="1">
      <c r="E78383" s="120"/>
      <c r="M78383" s="120"/>
      <c r="N78383" s="120"/>
      <c r="U78383" s="121"/>
      <c r="V78383" s="122"/>
      <c r="W78383" s="123"/>
      <c r="AC78383" s="123"/>
    </row>
    <row r="78384" spans="5:29" s="2" customFormat="1">
      <c r="E78384" s="120"/>
      <c r="M78384" s="120"/>
      <c r="N78384" s="120"/>
      <c r="U78384" s="121"/>
      <c r="V78384" s="122"/>
      <c r="W78384" s="123"/>
      <c r="AC78384" s="123"/>
    </row>
    <row r="78385" spans="5:29" s="2" customFormat="1">
      <c r="E78385" s="120"/>
      <c r="M78385" s="120"/>
      <c r="N78385" s="120"/>
      <c r="U78385" s="121"/>
      <c r="V78385" s="122"/>
      <c r="W78385" s="123"/>
      <c r="AC78385" s="123"/>
    </row>
    <row r="78386" spans="5:29" s="2" customFormat="1">
      <c r="E78386" s="120"/>
      <c r="M78386" s="120"/>
      <c r="N78386" s="120"/>
      <c r="U78386" s="121"/>
      <c r="V78386" s="122"/>
      <c r="W78386" s="123"/>
      <c r="AC78386" s="123"/>
    </row>
    <row r="78387" spans="5:29" s="2" customFormat="1">
      <c r="E78387" s="120"/>
      <c r="M78387" s="120"/>
      <c r="N78387" s="120"/>
      <c r="U78387" s="121"/>
      <c r="V78387" s="122"/>
      <c r="W78387" s="123"/>
      <c r="AC78387" s="123"/>
    </row>
    <row r="78388" spans="5:29" s="2" customFormat="1">
      <c r="E78388" s="120"/>
      <c r="M78388" s="120"/>
      <c r="N78388" s="120"/>
      <c r="U78388" s="121"/>
      <c r="V78388" s="122"/>
      <c r="W78388" s="123"/>
      <c r="AC78388" s="123"/>
    </row>
    <row r="78389" spans="5:29" s="2" customFormat="1">
      <c r="E78389" s="120"/>
      <c r="M78389" s="120"/>
      <c r="N78389" s="120"/>
      <c r="U78389" s="121"/>
      <c r="V78389" s="122"/>
      <c r="W78389" s="123"/>
      <c r="AC78389" s="123"/>
    </row>
    <row r="78390" spans="5:29" s="2" customFormat="1">
      <c r="E78390" s="120"/>
      <c r="M78390" s="120"/>
      <c r="N78390" s="120"/>
      <c r="U78390" s="121"/>
      <c r="V78390" s="122"/>
      <c r="W78390" s="123"/>
      <c r="AC78390" s="123"/>
    </row>
    <row r="78391" spans="5:29" s="2" customFormat="1">
      <c r="E78391" s="120"/>
      <c r="M78391" s="120"/>
      <c r="N78391" s="120"/>
      <c r="U78391" s="121"/>
      <c r="V78391" s="122"/>
      <c r="W78391" s="123"/>
      <c r="AC78391" s="123"/>
    </row>
    <row r="78392" spans="5:29" s="2" customFormat="1">
      <c r="E78392" s="120"/>
      <c r="M78392" s="120"/>
      <c r="N78392" s="120"/>
      <c r="U78392" s="121"/>
      <c r="V78392" s="122"/>
      <c r="W78392" s="123"/>
      <c r="AC78392" s="123"/>
    </row>
    <row r="78393" spans="5:29" s="2" customFormat="1">
      <c r="E78393" s="120"/>
      <c r="M78393" s="120"/>
      <c r="N78393" s="120"/>
      <c r="U78393" s="121"/>
      <c r="V78393" s="122"/>
      <c r="W78393" s="123"/>
      <c r="AC78393" s="123"/>
    </row>
    <row r="78394" spans="5:29" s="2" customFormat="1">
      <c r="E78394" s="120"/>
      <c r="M78394" s="120"/>
      <c r="N78394" s="120"/>
      <c r="U78394" s="121"/>
      <c r="V78394" s="122"/>
      <c r="W78394" s="123"/>
      <c r="AC78394" s="123"/>
    </row>
    <row r="78395" spans="5:29" s="2" customFormat="1">
      <c r="E78395" s="120"/>
      <c r="M78395" s="120"/>
      <c r="N78395" s="120"/>
      <c r="U78395" s="121"/>
      <c r="V78395" s="122"/>
      <c r="W78395" s="123"/>
      <c r="AC78395" s="123"/>
    </row>
    <row r="78396" spans="5:29" s="2" customFormat="1">
      <c r="E78396" s="120"/>
      <c r="M78396" s="120"/>
      <c r="N78396" s="120"/>
      <c r="U78396" s="121"/>
      <c r="V78396" s="122"/>
      <c r="W78396" s="123"/>
      <c r="AC78396" s="123"/>
    </row>
    <row r="78397" spans="5:29" s="2" customFormat="1">
      <c r="E78397" s="120"/>
      <c r="M78397" s="120"/>
      <c r="N78397" s="120"/>
      <c r="U78397" s="121"/>
      <c r="V78397" s="122"/>
      <c r="W78397" s="123"/>
      <c r="AC78397" s="123"/>
    </row>
    <row r="78398" spans="5:29" s="2" customFormat="1">
      <c r="E78398" s="120"/>
      <c r="M78398" s="120"/>
      <c r="N78398" s="120"/>
      <c r="U78398" s="121"/>
      <c r="V78398" s="122"/>
      <c r="W78398" s="123"/>
      <c r="AC78398" s="123"/>
    </row>
    <row r="78399" spans="5:29" s="2" customFormat="1">
      <c r="E78399" s="120"/>
      <c r="M78399" s="120"/>
      <c r="N78399" s="120"/>
      <c r="U78399" s="121"/>
      <c r="V78399" s="122"/>
      <c r="W78399" s="123"/>
      <c r="AC78399" s="123"/>
    </row>
    <row r="78400" spans="5:29" s="2" customFormat="1">
      <c r="E78400" s="120"/>
      <c r="M78400" s="120"/>
      <c r="N78400" s="120"/>
      <c r="U78400" s="121"/>
      <c r="V78400" s="122"/>
      <c r="W78400" s="123"/>
      <c r="AC78400" s="123"/>
    </row>
    <row r="78401" spans="5:29" s="2" customFormat="1">
      <c r="E78401" s="120"/>
      <c r="M78401" s="120"/>
      <c r="N78401" s="120"/>
      <c r="U78401" s="121"/>
      <c r="V78401" s="122"/>
      <c r="W78401" s="123"/>
      <c r="AC78401" s="123"/>
    </row>
    <row r="78402" spans="5:29" s="2" customFormat="1">
      <c r="E78402" s="120"/>
      <c r="M78402" s="120"/>
      <c r="N78402" s="120"/>
      <c r="U78402" s="121"/>
      <c r="V78402" s="122"/>
      <c r="W78402" s="123"/>
      <c r="AC78402" s="123"/>
    </row>
    <row r="78403" spans="5:29" s="2" customFormat="1">
      <c r="E78403" s="120"/>
      <c r="M78403" s="120"/>
      <c r="N78403" s="120"/>
      <c r="U78403" s="121"/>
      <c r="V78403" s="122"/>
      <c r="W78403" s="123"/>
      <c r="AC78403" s="123"/>
    </row>
    <row r="78404" spans="5:29" s="2" customFormat="1">
      <c r="E78404" s="120"/>
      <c r="M78404" s="120"/>
      <c r="N78404" s="120"/>
      <c r="U78404" s="121"/>
      <c r="V78404" s="122"/>
      <c r="W78404" s="123"/>
      <c r="AC78404" s="123"/>
    </row>
    <row r="78405" spans="5:29" s="2" customFormat="1">
      <c r="E78405" s="120"/>
      <c r="M78405" s="120"/>
      <c r="N78405" s="120"/>
      <c r="U78405" s="121"/>
      <c r="V78405" s="122"/>
      <c r="W78405" s="123"/>
      <c r="AC78405" s="123"/>
    </row>
    <row r="78406" spans="5:29" s="2" customFormat="1">
      <c r="E78406" s="120"/>
      <c r="M78406" s="120"/>
      <c r="N78406" s="120"/>
      <c r="U78406" s="121"/>
      <c r="V78406" s="122"/>
      <c r="W78406" s="123"/>
      <c r="AC78406" s="123"/>
    </row>
    <row r="78407" spans="5:29" s="2" customFormat="1">
      <c r="E78407" s="120"/>
      <c r="M78407" s="120"/>
      <c r="N78407" s="120"/>
      <c r="U78407" s="121"/>
      <c r="V78407" s="122"/>
      <c r="W78407" s="123"/>
      <c r="AC78407" s="123"/>
    </row>
    <row r="78408" spans="5:29" s="2" customFormat="1">
      <c r="E78408" s="120"/>
      <c r="M78408" s="120"/>
      <c r="N78408" s="120"/>
      <c r="U78408" s="121"/>
      <c r="V78408" s="122"/>
      <c r="W78408" s="123"/>
      <c r="AC78408" s="123"/>
    </row>
    <row r="78409" spans="5:29" s="2" customFormat="1">
      <c r="E78409" s="120"/>
      <c r="M78409" s="120"/>
      <c r="N78409" s="120"/>
      <c r="U78409" s="121"/>
      <c r="V78409" s="122"/>
      <c r="W78409" s="123"/>
      <c r="AC78409" s="123"/>
    </row>
    <row r="78410" spans="5:29" s="2" customFormat="1">
      <c r="E78410" s="120"/>
      <c r="M78410" s="120"/>
      <c r="N78410" s="120"/>
      <c r="U78410" s="121"/>
      <c r="V78410" s="122"/>
      <c r="W78410" s="123"/>
      <c r="AC78410" s="123"/>
    </row>
    <row r="78411" spans="5:29" s="2" customFormat="1">
      <c r="E78411" s="120"/>
      <c r="M78411" s="120"/>
      <c r="N78411" s="120"/>
      <c r="U78411" s="121"/>
      <c r="V78411" s="122"/>
      <c r="W78411" s="123"/>
      <c r="AC78411" s="123"/>
    </row>
    <row r="78412" spans="5:29" s="2" customFormat="1">
      <c r="E78412" s="120"/>
      <c r="M78412" s="120"/>
      <c r="N78412" s="120"/>
      <c r="U78412" s="121"/>
      <c r="V78412" s="122"/>
      <c r="W78412" s="123"/>
      <c r="AC78412" s="123"/>
    </row>
    <row r="78413" spans="5:29" s="2" customFormat="1">
      <c r="E78413" s="120"/>
      <c r="M78413" s="120"/>
      <c r="N78413" s="120"/>
      <c r="U78413" s="121"/>
      <c r="V78413" s="122"/>
      <c r="W78413" s="123"/>
      <c r="AC78413" s="123"/>
    </row>
    <row r="78414" spans="5:29" s="2" customFormat="1">
      <c r="E78414" s="120"/>
      <c r="M78414" s="120"/>
      <c r="N78414" s="120"/>
      <c r="U78414" s="121"/>
      <c r="V78414" s="122"/>
      <c r="W78414" s="123"/>
      <c r="AC78414" s="123"/>
    </row>
    <row r="78415" spans="5:29" s="2" customFormat="1">
      <c r="E78415" s="120"/>
      <c r="M78415" s="120"/>
      <c r="N78415" s="120"/>
      <c r="U78415" s="121"/>
      <c r="V78415" s="122"/>
      <c r="W78415" s="123"/>
      <c r="AC78415" s="123"/>
    </row>
    <row r="78416" spans="5:29" s="2" customFormat="1">
      <c r="E78416" s="120"/>
      <c r="M78416" s="120"/>
      <c r="N78416" s="120"/>
      <c r="U78416" s="121"/>
      <c r="V78416" s="122"/>
      <c r="W78416" s="123"/>
      <c r="AC78416" s="123"/>
    </row>
    <row r="78417" spans="5:29" s="2" customFormat="1">
      <c r="E78417" s="120"/>
      <c r="M78417" s="120"/>
      <c r="N78417" s="120"/>
      <c r="U78417" s="121"/>
      <c r="V78417" s="122"/>
      <c r="W78417" s="123"/>
      <c r="AC78417" s="123"/>
    </row>
    <row r="78418" spans="5:29" s="2" customFormat="1">
      <c r="E78418" s="120"/>
      <c r="M78418" s="120"/>
      <c r="N78418" s="120"/>
      <c r="U78418" s="121"/>
      <c r="V78418" s="122"/>
      <c r="W78418" s="123"/>
      <c r="AC78418" s="123"/>
    </row>
    <row r="78419" spans="5:29" s="2" customFormat="1">
      <c r="E78419" s="120"/>
      <c r="M78419" s="120"/>
      <c r="N78419" s="120"/>
      <c r="U78419" s="121"/>
      <c r="V78419" s="122"/>
      <c r="W78419" s="123"/>
      <c r="AC78419" s="123"/>
    </row>
    <row r="78420" spans="5:29" s="2" customFormat="1">
      <c r="E78420" s="120"/>
      <c r="M78420" s="120"/>
      <c r="N78420" s="120"/>
      <c r="U78420" s="121"/>
      <c r="V78420" s="122"/>
      <c r="W78420" s="123"/>
      <c r="AC78420" s="123"/>
    </row>
    <row r="78421" spans="5:29" s="2" customFormat="1">
      <c r="E78421" s="120"/>
      <c r="M78421" s="120"/>
      <c r="N78421" s="120"/>
      <c r="U78421" s="121"/>
      <c r="V78421" s="122"/>
      <c r="W78421" s="123"/>
      <c r="AC78421" s="123"/>
    </row>
    <row r="78422" spans="5:29" s="2" customFormat="1">
      <c r="E78422" s="120"/>
      <c r="M78422" s="120"/>
      <c r="N78422" s="120"/>
      <c r="U78422" s="121"/>
      <c r="V78422" s="122"/>
      <c r="W78422" s="123"/>
      <c r="AC78422" s="123"/>
    </row>
    <row r="78423" spans="5:29" s="2" customFormat="1">
      <c r="E78423" s="120"/>
      <c r="M78423" s="120"/>
      <c r="N78423" s="120"/>
      <c r="U78423" s="121"/>
      <c r="V78423" s="122"/>
      <c r="W78423" s="123"/>
      <c r="AC78423" s="123"/>
    </row>
    <row r="78424" spans="5:29" s="2" customFormat="1">
      <c r="E78424" s="120"/>
      <c r="M78424" s="120"/>
      <c r="N78424" s="120"/>
      <c r="U78424" s="121"/>
      <c r="V78424" s="122"/>
      <c r="W78424" s="123"/>
      <c r="AC78424" s="123"/>
    </row>
    <row r="78425" spans="5:29" s="2" customFormat="1">
      <c r="E78425" s="120"/>
      <c r="M78425" s="120"/>
      <c r="N78425" s="120"/>
      <c r="U78425" s="121"/>
      <c r="V78425" s="122"/>
      <c r="W78425" s="123"/>
      <c r="AC78425" s="123"/>
    </row>
    <row r="78426" spans="5:29" s="2" customFormat="1">
      <c r="E78426" s="120"/>
      <c r="M78426" s="120"/>
      <c r="N78426" s="120"/>
      <c r="U78426" s="121"/>
      <c r="V78426" s="122"/>
      <c r="W78426" s="123"/>
      <c r="AC78426" s="123"/>
    </row>
    <row r="78427" spans="5:29" s="2" customFormat="1">
      <c r="E78427" s="120"/>
      <c r="M78427" s="120"/>
      <c r="N78427" s="120"/>
      <c r="U78427" s="121"/>
      <c r="V78427" s="122"/>
      <c r="W78427" s="123"/>
      <c r="AC78427" s="123"/>
    </row>
    <row r="78428" spans="5:29" s="2" customFormat="1">
      <c r="E78428" s="120"/>
      <c r="M78428" s="120"/>
      <c r="N78428" s="120"/>
      <c r="U78428" s="121"/>
      <c r="V78428" s="122"/>
      <c r="W78428" s="123"/>
      <c r="AC78428" s="123"/>
    </row>
    <row r="78429" spans="5:29" s="2" customFormat="1">
      <c r="E78429" s="120"/>
      <c r="M78429" s="120"/>
      <c r="N78429" s="120"/>
      <c r="U78429" s="121"/>
      <c r="V78429" s="122"/>
      <c r="W78429" s="123"/>
      <c r="AC78429" s="123"/>
    </row>
    <row r="78430" spans="5:29" s="2" customFormat="1">
      <c r="E78430" s="120"/>
      <c r="M78430" s="120"/>
      <c r="N78430" s="120"/>
      <c r="U78430" s="121"/>
      <c r="V78430" s="122"/>
      <c r="W78430" s="123"/>
      <c r="AC78430" s="123"/>
    </row>
    <row r="78431" spans="5:29" s="2" customFormat="1">
      <c r="E78431" s="120"/>
      <c r="M78431" s="120"/>
      <c r="N78431" s="120"/>
      <c r="U78431" s="121"/>
      <c r="V78431" s="122"/>
      <c r="W78431" s="123"/>
      <c r="AC78431" s="123"/>
    </row>
    <row r="78432" spans="5:29" s="2" customFormat="1">
      <c r="E78432" s="120"/>
      <c r="M78432" s="120"/>
      <c r="N78432" s="120"/>
      <c r="U78432" s="121"/>
      <c r="V78432" s="122"/>
      <c r="W78432" s="123"/>
      <c r="AC78432" s="123"/>
    </row>
    <row r="78433" spans="5:29" s="2" customFormat="1">
      <c r="E78433" s="120"/>
      <c r="M78433" s="120"/>
      <c r="N78433" s="120"/>
      <c r="U78433" s="121"/>
      <c r="V78433" s="122"/>
      <c r="W78433" s="123"/>
      <c r="AC78433" s="123"/>
    </row>
    <row r="78434" spans="5:29" s="2" customFormat="1">
      <c r="E78434" s="120"/>
      <c r="M78434" s="120"/>
      <c r="N78434" s="120"/>
      <c r="U78434" s="121"/>
      <c r="V78434" s="122"/>
      <c r="W78434" s="123"/>
      <c r="AC78434" s="123"/>
    </row>
    <row r="78435" spans="5:29" s="2" customFormat="1">
      <c r="E78435" s="120"/>
      <c r="M78435" s="120"/>
      <c r="N78435" s="120"/>
      <c r="U78435" s="121"/>
      <c r="V78435" s="122"/>
      <c r="W78435" s="123"/>
      <c r="AC78435" s="123"/>
    </row>
    <row r="78436" spans="5:29" s="2" customFormat="1">
      <c r="E78436" s="120"/>
      <c r="M78436" s="120"/>
      <c r="N78436" s="120"/>
      <c r="U78436" s="121"/>
      <c r="V78436" s="122"/>
      <c r="W78436" s="123"/>
      <c r="AC78436" s="123"/>
    </row>
    <row r="78437" spans="5:29" s="2" customFormat="1">
      <c r="E78437" s="120"/>
      <c r="M78437" s="120"/>
      <c r="N78437" s="120"/>
      <c r="U78437" s="121"/>
      <c r="V78437" s="122"/>
      <c r="W78437" s="123"/>
      <c r="AC78437" s="123"/>
    </row>
    <row r="78438" spans="5:29" s="2" customFormat="1">
      <c r="E78438" s="120"/>
      <c r="M78438" s="120"/>
      <c r="N78438" s="120"/>
      <c r="U78438" s="121"/>
      <c r="V78438" s="122"/>
      <c r="W78438" s="123"/>
      <c r="AC78438" s="123"/>
    </row>
    <row r="78439" spans="5:29" s="2" customFormat="1">
      <c r="E78439" s="120"/>
      <c r="M78439" s="120"/>
      <c r="N78439" s="120"/>
      <c r="U78439" s="121"/>
      <c r="V78439" s="122"/>
      <c r="W78439" s="123"/>
      <c r="AC78439" s="123"/>
    </row>
    <row r="78440" spans="5:29" s="2" customFormat="1">
      <c r="E78440" s="120"/>
      <c r="M78440" s="120"/>
      <c r="N78440" s="120"/>
      <c r="U78440" s="121"/>
      <c r="V78440" s="122"/>
      <c r="W78440" s="123"/>
      <c r="AC78440" s="123"/>
    </row>
    <row r="78441" spans="5:29" s="2" customFormat="1">
      <c r="E78441" s="120"/>
      <c r="M78441" s="120"/>
      <c r="N78441" s="120"/>
      <c r="U78441" s="121"/>
      <c r="V78441" s="122"/>
      <c r="W78441" s="123"/>
      <c r="AC78441" s="123"/>
    </row>
    <row r="78442" spans="5:29" s="2" customFormat="1">
      <c r="E78442" s="120"/>
      <c r="M78442" s="120"/>
      <c r="N78442" s="120"/>
      <c r="U78442" s="121"/>
      <c r="V78442" s="122"/>
      <c r="W78442" s="123"/>
      <c r="AC78442" s="123"/>
    </row>
    <row r="78443" spans="5:29" s="2" customFormat="1">
      <c r="E78443" s="120"/>
      <c r="M78443" s="120"/>
      <c r="N78443" s="120"/>
      <c r="U78443" s="121"/>
      <c r="V78443" s="122"/>
      <c r="W78443" s="123"/>
      <c r="AC78443" s="123"/>
    </row>
    <row r="78444" spans="5:29" s="2" customFormat="1">
      <c r="E78444" s="120"/>
      <c r="M78444" s="120"/>
      <c r="N78444" s="120"/>
      <c r="U78444" s="121"/>
      <c r="V78444" s="122"/>
      <c r="W78444" s="123"/>
      <c r="AC78444" s="123"/>
    </row>
    <row r="78445" spans="5:29" s="2" customFormat="1">
      <c r="E78445" s="120"/>
      <c r="M78445" s="120"/>
      <c r="N78445" s="120"/>
      <c r="U78445" s="121"/>
      <c r="V78445" s="122"/>
      <c r="W78445" s="123"/>
      <c r="AC78445" s="123"/>
    </row>
    <row r="78446" spans="5:29" s="2" customFormat="1">
      <c r="E78446" s="120"/>
      <c r="M78446" s="120"/>
      <c r="N78446" s="120"/>
      <c r="U78446" s="121"/>
      <c r="V78446" s="122"/>
      <c r="W78446" s="123"/>
      <c r="AC78446" s="123"/>
    </row>
    <row r="78447" spans="5:29" s="2" customFormat="1">
      <c r="E78447" s="120"/>
      <c r="M78447" s="120"/>
      <c r="N78447" s="120"/>
      <c r="U78447" s="121"/>
      <c r="V78447" s="122"/>
      <c r="W78447" s="123"/>
      <c r="AC78447" s="123"/>
    </row>
    <row r="78448" spans="5:29" s="2" customFormat="1">
      <c r="E78448" s="120"/>
      <c r="M78448" s="120"/>
      <c r="N78448" s="120"/>
      <c r="U78448" s="121"/>
      <c r="V78448" s="122"/>
      <c r="W78448" s="123"/>
      <c r="AC78448" s="123"/>
    </row>
    <row r="78449" spans="5:29" s="2" customFormat="1">
      <c r="E78449" s="120"/>
      <c r="M78449" s="120"/>
      <c r="N78449" s="120"/>
      <c r="U78449" s="121"/>
      <c r="V78449" s="122"/>
      <c r="W78449" s="123"/>
      <c r="AC78449" s="123"/>
    </row>
    <row r="78450" spans="5:29" s="2" customFormat="1">
      <c r="E78450" s="120"/>
      <c r="M78450" s="120"/>
      <c r="N78450" s="120"/>
      <c r="U78450" s="121"/>
      <c r="V78450" s="122"/>
      <c r="W78450" s="123"/>
      <c r="AC78450" s="123"/>
    </row>
    <row r="78451" spans="5:29" s="2" customFormat="1">
      <c r="E78451" s="120"/>
      <c r="M78451" s="120"/>
      <c r="N78451" s="120"/>
      <c r="U78451" s="121"/>
      <c r="V78451" s="122"/>
      <c r="W78451" s="123"/>
      <c r="AC78451" s="123"/>
    </row>
    <row r="78452" spans="5:29" s="2" customFormat="1">
      <c r="E78452" s="120"/>
      <c r="M78452" s="120"/>
      <c r="N78452" s="120"/>
      <c r="U78452" s="121"/>
      <c r="V78452" s="122"/>
      <c r="W78452" s="123"/>
      <c r="AC78452" s="123"/>
    </row>
    <row r="78453" spans="5:29" s="2" customFormat="1">
      <c r="E78453" s="120"/>
      <c r="M78453" s="120"/>
      <c r="N78453" s="120"/>
      <c r="U78453" s="121"/>
      <c r="V78453" s="122"/>
      <c r="W78453" s="123"/>
      <c r="AC78453" s="123"/>
    </row>
    <row r="78454" spans="5:29" s="2" customFormat="1">
      <c r="E78454" s="120"/>
      <c r="M78454" s="120"/>
      <c r="N78454" s="120"/>
      <c r="U78454" s="121"/>
      <c r="V78454" s="122"/>
      <c r="W78454" s="123"/>
      <c r="AC78454" s="123"/>
    </row>
    <row r="78455" spans="5:29" s="2" customFormat="1">
      <c r="E78455" s="120"/>
      <c r="M78455" s="120"/>
      <c r="N78455" s="120"/>
      <c r="U78455" s="121"/>
      <c r="V78455" s="122"/>
      <c r="W78455" s="123"/>
      <c r="AC78455" s="123"/>
    </row>
    <row r="78456" spans="5:29" s="2" customFormat="1">
      <c r="E78456" s="120"/>
      <c r="M78456" s="120"/>
      <c r="N78456" s="120"/>
      <c r="U78456" s="121"/>
      <c r="V78456" s="122"/>
      <c r="W78456" s="123"/>
      <c r="AC78456" s="123"/>
    </row>
    <row r="78457" spans="5:29" s="2" customFormat="1">
      <c r="E78457" s="120"/>
      <c r="M78457" s="120"/>
      <c r="N78457" s="120"/>
      <c r="U78457" s="121"/>
      <c r="V78457" s="122"/>
      <c r="W78457" s="123"/>
      <c r="AC78457" s="123"/>
    </row>
    <row r="78458" spans="5:29" s="2" customFormat="1">
      <c r="E78458" s="120"/>
      <c r="M78458" s="120"/>
      <c r="N78458" s="120"/>
      <c r="U78458" s="121"/>
      <c r="V78458" s="122"/>
      <c r="W78458" s="123"/>
      <c r="AC78458" s="123"/>
    </row>
    <row r="78459" spans="5:29" s="2" customFormat="1">
      <c r="E78459" s="120"/>
      <c r="M78459" s="120"/>
      <c r="N78459" s="120"/>
      <c r="U78459" s="121"/>
      <c r="V78459" s="122"/>
      <c r="W78459" s="123"/>
      <c r="AC78459" s="123"/>
    </row>
    <row r="78460" spans="5:29" s="2" customFormat="1">
      <c r="E78460" s="120"/>
      <c r="M78460" s="120"/>
      <c r="N78460" s="120"/>
      <c r="U78460" s="121"/>
      <c r="V78460" s="122"/>
      <c r="W78460" s="123"/>
      <c r="AC78460" s="123"/>
    </row>
    <row r="78461" spans="5:29" s="2" customFormat="1">
      <c r="E78461" s="120"/>
      <c r="M78461" s="120"/>
      <c r="N78461" s="120"/>
      <c r="U78461" s="121"/>
      <c r="V78461" s="122"/>
      <c r="W78461" s="123"/>
      <c r="AC78461" s="123"/>
    </row>
    <row r="78462" spans="5:29" s="2" customFormat="1">
      <c r="E78462" s="120"/>
      <c r="M78462" s="120"/>
      <c r="N78462" s="120"/>
      <c r="U78462" s="121"/>
      <c r="V78462" s="122"/>
      <c r="W78462" s="123"/>
      <c r="AC78462" s="123"/>
    </row>
    <row r="78463" spans="5:29" s="2" customFormat="1">
      <c r="E78463" s="120"/>
      <c r="M78463" s="120"/>
      <c r="N78463" s="120"/>
      <c r="U78463" s="121"/>
      <c r="V78463" s="122"/>
      <c r="W78463" s="123"/>
      <c r="AC78463" s="123"/>
    </row>
    <row r="78464" spans="5:29" s="2" customFormat="1">
      <c r="E78464" s="120"/>
      <c r="M78464" s="120"/>
      <c r="N78464" s="120"/>
      <c r="U78464" s="121"/>
      <c r="V78464" s="122"/>
      <c r="W78464" s="123"/>
      <c r="AC78464" s="123"/>
    </row>
    <row r="78465" spans="5:29" s="2" customFormat="1">
      <c r="E78465" s="120"/>
      <c r="M78465" s="120"/>
      <c r="N78465" s="120"/>
      <c r="U78465" s="121"/>
      <c r="V78465" s="122"/>
      <c r="W78465" s="123"/>
      <c r="AC78465" s="123"/>
    </row>
    <row r="78466" spans="5:29" s="2" customFormat="1">
      <c r="E78466" s="120"/>
      <c r="M78466" s="120"/>
      <c r="N78466" s="120"/>
      <c r="U78466" s="121"/>
      <c r="V78466" s="122"/>
      <c r="W78466" s="123"/>
      <c r="AC78466" s="123"/>
    </row>
    <row r="78467" spans="5:29" s="2" customFormat="1">
      <c r="E78467" s="120"/>
      <c r="M78467" s="120"/>
      <c r="N78467" s="120"/>
      <c r="U78467" s="121"/>
      <c r="V78467" s="122"/>
      <c r="W78467" s="123"/>
      <c r="AC78467" s="123"/>
    </row>
    <row r="78468" spans="5:29" s="2" customFormat="1">
      <c r="E78468" s="120"/>
      <c r="M78468" s="120"/>
      <c r="N78468" s="120"/>
      <c r="U78468" s="121"/>
      <c r="V78468" s="122"/>
      <c r="W78468" s="123"/>
      <c r="AC78468" s="123"/>
    </row>
    <row r="78469" spans="5:29" s="2" customFormat="1">
      <c r="E78469" s="120"/>
      <c r="M78469" s="120"/>
      <c r="N78469" s="120"/>
      <c r="U78469" s="121"/>
      <c r="V78469" s="122"/>
      <c r="W78469" s="123"/>
      <c r="AC78469" s="123"/>
    </row>
    <row r="78470" spans="5:29" s="2" customFormat="1">
      <c r="E78470" s="120"/>
      <c r="M78470" s="120"/>
      <c r="N78470" s="120"/>
      <c r="U78470" s="121"/>
      <c r="V78470" s="122"/>
      <c r="W78470" s="123"/>
      <c r="AC78470" s="123"/>
    </row>
    <row r="78471" spans="5:29" s="2" customFormat="1">
      <c r="E78471" s="120"/>
      <c r="M78471" s="120"/>
      <c r="N78471" s="120"/>
      <c r="U78471" s="121"/>
      <c r="V78471" s="122"/>
      <c r="W78471" s="123"/>
      <c r="AC78471" s="123"/>
    </row>
    <row r="78472" spans="5:29" s="2" customFormat="1">
      <c r="E78472" s="120"/>
      <c r="M78472" s="120"/>
      <c r="N78472" s="120"/>
      <c r="U78472" s="121"/>
      <c r="V78472" s="122"/>
      <c r="W78472" s="123"/>
      <c r="AC78472" s="123"/>
    </row>
    <row r="78473" spans="5:29" s="2" customFormat="1">
      <c r="E78473" s="120"/>
      <c r="M78473" s="120"/>
      <c r="N78473" s="120"/>
      <c r="U78473" s="121"/>
      <c r="V78473" s="122"/>
      <c r="W78473" s="123"/>
      <c r="AC78473" s="123"/>
    </row>
    <row r="78474" spans="5:29" s="2" customFormat="1">
      <c r="E78474" s="120"/>
      <c r="M78474" s="120"/>
      <c r="N78474" s="120"/>
      <c r="U78474" s="121"/>
      <c r="V78474" s="122"/>
      <c r="W78474" s="123"/>
      <c r="AC78474" s="123"/>
    </row>
    <row r="78475" spans="5:29" s="2" customFormat="1">
      <c r="E78475" s="120"/>
      <c r="M78475" s="120"/>
      <c r="N78475" s="120"/>
      <c r="U78475" s="121"/>
      <c r="V78475" s="122"/>
      <c r="W78475" s="123"/>
      <c r="AC78475" s="123"/>
    </row>
    <row r="78476" spans="5:29" s="2" customFormat="1">
      <c r="E78476" s="120"/>
      <c r="M78476" s="120"/>
      <c r="N78476" s="120"/>
      <c r="U78476" s="121"/>
      <c r="V78476" s="122"/>
      <c r="W78476" s="123"/>
      <c r="AC78476" s="123"/>
    </row>
    <row r="78477" spans="5:29" s="2" customFormat="1">
      <c r="E78477" s="120"/>
      <c r="M78477" s="120"/>
      <c r="N78477" s="120"/>
      <c r="U78477" s="121"/>
      <c r="V78477" s="122"/>
      <c r="W78477" s="123"/>
      <c r="AC78477" s="123"/>
    </row>
    <row r="78478" spans="5:29" s="2" customFormat="1">
      <c r="E78478" s="120"/>
      <c r="M78478" s="120"/>
      <c r="N78478" s="120"/>
      <c r="U78478" s="121"/>
      <c r="V78478" s="122"/>
      <c r="W78478" s="123"/>
      <c r="AC78478" s="123"/>
    </row>
    <row r="78479" spans="5:29" s="2" customFormat="1">
      <c r="E78479" s="120"/>
      <c r="M78479" s="120"/>
      <c r="N78479" s="120"/>
      <c r="U78479" s="121"/>
      <c r="V78479" s="122"/>
      <c r="W78479" s="123"/>
      <c r="AC78479" s="123"/>
    </row>
    <row r="78480" spans="5:29" s="2" customFormat="1">
      <c r="E78480" s="120"/>
      <c r="M78480" s="120"/>
      <c r="N78480" s="120"/>
      <c r="U78480" s="121"/>
      <c r="V78480" s="122"/>
      <c r="W78480" s="123"/>
      <c r="AC78480" s="123"/>
    </row>
    <row r="78481" spans="5:29" s="2" customFormat="1">
      <c r="E78481" s="120"/>
      <c r="M78481" s="120"/>
      <c r="N78481" s="120"/>
      <c r="U78481" s="121"/>
      <c r="V78481" s="122"/>
      <c r="W78481" s="123"/>
      <c r="AC78481" s="123"/>
    </row>
    <row r="78482" spans="5:29" s="2" customFormat="1">
      <c r="E78482" s="120"/>
      <c r="M78482" s="120"/>
      <c r="N78482" s="120"/>
      <c r="U78482" s="121"/>
      <c r="V78482" s="122"/>
      <c r="W78482" s="123"/>
      <c r="AC78482" s="123"/>
    </row>
    <row r="78483" spans="5:29" s="2" customFormat="1">
      <c r="E78483" s="120"/>
      <c r="M78483" s="120"/>
      <c r="N78483" s="120"/>
      <c r="U78483" s="121"/>
      <c r="V78483" s="122"/>
      <c r="W78483" s="123"/>
      <c r="AC78483" s="123"/>
    </row>
    <row r="78484" spans="5:29" s="2" customFormat="1">
      <c r="E78484" s="120"/>
      <c r="M78484" s="120"/>
      <c r="N78484" s="120"/>
      <c r="U78484" s="121"/>
      <c r="V78484" s="122"/>
      <c r="W78484" s="123"/>
      <c r="AC78484" s="123"/>
    </row>
    <row r="78485" spans="5:29" s="2" customFormat="1">
      <c r="E78485" s="120"/>
      <c r="M78485" s="120"/>
      <c r="N78485" s="120"/>
      <c r="U78485" s="121"/>
      <c r="V78485" s="122"/>
      <c r="W78485" s="123"/>
      <c r="AC78485" s="123"/>
    </row>
    <row r="78486" spans="5:29" s="2" customFormat="1">
      <c r="E78486" s="120"/>
      <c r="M78486" s="120"/>
      <c r="N78486" s="120"/>
      <c r="U78486" s="121"/>
      <c r="V78486" s="122"/>
      <c r="W78486" s="123"/>
      <c r="AC78486" s="123"/>
    </row>
    <row r="78487" spans="5:29" s="2" customFormat="1">
      <c r="E78487" s="120"/>
      <c r="M78487" s="120"/>
      <c r="N78487" s="120"/>
      <c r="U78487" s="121"/>
      <c r="V78487" s="122"/>
      <c r="W78487" s="123"/>
      <c r="AC78487" s="123"/>
    </row>
    <row r="78488" spans="5:29" s="2" customFormat="1">
      <c r="E78488" s="120"/>
      <c r="M78488" s="120"/>
      <c r="N78488" s="120"/>
      <c r="U78488" s="121"/>
      <c r="V78488" s="122"/>
      <c r="W78488" s="123"/>
      <c r="AC78488" s="123"/>
    </row>
    <row r="78489" spans="5:29" s="2" customFormat="1">
      <c r="E78489" s="120"/>
      <c r="M78489" s="120"/>
      <c r="N78489" s="120"/>
      <c r="U78489" s="121"/>
      <c r="V78489" s="122"/>
      <c r="W78489" s="123"/>
      <c r="AC78489" s="123"/>
    </row>
    <row r="78490" spans="5:29" s="2" customFormat="1">
      <c r="E78490" s="120"/>
      <c r="M78490" s="120"/>
      <c r="N78490" s="120"/>
      <c r="U78490" s="121"/>
      <c r="V78490" s="122"/>
      <c r="W78490" s="123"/>
      <c r="AC78490" s="123"/>
    </row>
    <row r="78491" spans="5:29" s="2" customFormat="1">
      <c r="E78491" s="120"/>
      <c r="M78491" s="120"/>
      <c r="N78491" s="120"/>
      <c r="U78491" s="121"/>
      <c r="V78491" s="122"/>
      <c r="W78491" s="123"/>
      <c r="AC78491" s="123"/>
    </row>
    <row r="78492" spans="5:29" s="2" customFormat="1">
      <c r="E78492" s="120"/>
      <c r="M78492" s="120"/>
      <c r="N78492" s="120"/>
      <c r="U78492" s="121"/>
      <c r="V78492" s="122"/>
      <c r="W78492" s="123"/>
      <c r="AC78492" s="123"/>
    </row>
    <row r="78493" spans="5:29" s="2" customFormat="1">
      <c r="E78493" s="120"/>
      <c r="M78493" s="120"/>
      <c r="N78493" s="120"/>
      <c r="U78493" s="121"/>
      <c r="V78493" s="122"/>
      <c r="W78493" s="123"/>
      <c r="AC78493" s="123"/>
    </row>
    <row r="78494" spans="5:29" s="2" customFormat="1">
      <c r="E78494" s="120"/>
      <c r="M78494" s="120"/>
      <c r="N78494" s="120"/>
      <c r="U78494" s="121"/>
      <c r="V78494" s="122"/>
      <c r="W78494" s="123"/>
      <c r="AC78494" s="123"/>
    </row>
    <row r="78495" spans="5:29" s="2" customFormat="1">
      <c r="E78495" s="120"/>
      <c r="M78495" s="120"/>
      <c r="N78495" s="120"/>
      <c r="U78495" s="121"/>
      <c r="V78495" s="122"/>
      <c r="W78495" s="123"/>
      <c r="AC78495" s="123"/>
    </row>
    <row r="78496" spans="5:29" s="2" customFormat="1">
      <c r="E78496" s="120"/>
      <c r="M78496" s="120"/>
      <c r="N78496" s="120"/>
      <c r="U78496" s="121"/>
      <c r="V78496" s="122"/>
      <c r="W78496" s="123"/>
      <c r="AC78496" s="123"/>
    </row>
    <row r="78497" spans="5:29" s="2" customFormat="1">
      <c r="E78497" s="120"/>
      <c r="M78497" s="120"/>
      <c r="N78497" s="120"/>
      <c r="U78497" s="121"/>
      <c r="V78497" s="122"/>
      <c r="W78497" s="123"/>
      <c r="AC78497" s="123"/>
    </row>
    <row r="78498" spans="5:29" s="2" customFormat="1">
      <c r="E78498" s="120"/>
      <c r="M78498" s="120"/>
      <c r="N78498" s="120"/>
      <c r="U78498" s="121"/>
      <c r="V78498" s="122"/>
      <c r="W78498" s="123"/>
      <c r="AC78498" s="123"/>
    </row>
    <row r="78499" spans="5:29" s="2" customFormat="1">
      <c r="E78499" s="120"/>
      <c r="M78499" s="120"/>
      <c r="N78499" s="120"/>
      <c r="U78499" s="121"/>
      <c r="V78499" s="122"/>
      <c r="W78499" s="123"/>
      <c r="AC78499" s="123"/>
    </row>
    <row r="78500" spans="5:29" s="2" customFormat="1">
      <c r="E78500" s="120"/>
      <c r="M78500" s="120"/>
      <c r="N78500" s="120"/>
      <c r="U78500" s="121"/>
      <c r="V78500" s="122"/>
      <c r="W78500" s="123"/>
      <c r="AC78500" s="123"/>
    </row>
    <row r="78501" spans="5:29" s="2" customFormat="1">
      <c r="E78501" s="120"/>
      <c r="M78501" s="120"/>
      <c r="N78501" s="120"/>
      <c r="U78501" s="121"/>
      <c r="V78501" s="122"/>
      <c r="W78501" s="123"/>
      <c r="AC78501" s="123"/>
    </row>
    <row r="78502" spans="5:29" s="2" customFormat="1">
      <c r="E78502" s="120"/>
      <c r="M78502" s="120"/>
      <c r="N78502" s="120"/>
      <c r="U78502" s="121"/>
      <c r="V78502" s="122"/>
      <c r="W78502" s="123"/>
      <c r="AC78502" s="123"/>
    </row>
    <row r="78503" spans="5:29" s="2" customFormat="1">
      <c r="E78503" s="120"/>
      <c r="M78503" s="120"/>
      <c r="N78503" s="120"/>
      <c r="U78503" s="121"/>
      <c r="V78503" s="122"/>
      <c r="W78503" s="123"/>
      <c r="AC78503" s="123"/>
    </row>
    <row r="78504" spans="5:29" s="2" customFormat="1">
      <c r="E78504" s="120"/>
      <c r="M78504" s="120"/>
      <c r="N78504" s="120"/>
      <c r="U78504" s="121"/>
      <c r="V78504" s="122"/>
      <c r="W78504" s="123"/>
      <c r="AC78504" s="123"/>
    </row>
    <row r="78505" spans="5:29" s="2" customFormat="1">
      <c r="E78505" s="120"/>
      <c r="M78505" s="120"/>
      <c r="N78505" s="120"/>
      <c r="U78505" s="121"/>
      <c r="V78505" s="122"/>
      <c r="W78505" s="123"/>
      <c r="AC78505" s="123"/>
    </row>
    <row r="78506" spans="5:29" s="2" customFormat="1">
      <c r="E78506" s="120"/>
      <c r="M78506" s="120"/>
      <c r="N78506" s="120"/>
      <c r="U78506" s="121"/>
      <c r="V78506" s="122"/>
      <c r="W78506" s="123"/>
      <c r="AC78506" s="123"/>
    </row>
    <row r="78507" spans="5:29" s="2" customFormat="1">
      <c r="E78507" s="120"/>
      <c r="M78507" s="120"/>
      <c r="N78507" s="120"/>
      <c r="U78507" s="121"/>
      <c r="V78507" s="122"/>
      <c r="W78507" s="123"/>
      <c r="AC78507" s="123"/>
    </row>
    <row r="78508" spans="5:29" s="2" customFormat="1">
      <c r="E78508" s="120"/>
      <c r="M78508" s="120"/>
      <c r="N78508" s="120"/>
      <c r="U78508" s="121"/>
      <c r="V78508" s="122"/>
      <c r="W78508" s="123"/>
      <c r="AC78508" s="123"/>
    </row>
    <row r="78509" spans="5:29" s="2" customFormat="1">
      <c r="E78509" s="120"/>
      <c r="M78509" s="120"/>
      <c r="N78509" s="120"/>
      <c r="U78509" s="121"/>
      <c r="V78509" s="122"/>
      <c r="W78509" s="123"/>
      <c r="AC78509" s="123"/>
    </row>
    <row r="78510" spans="5:29" s="2" customFormat="1">
      <c r="E78510" s="120"/>
      <c r="M78510" s="120"/>
      <c r="N78510" s="120"/>
      <c r="U78510" s="121"/>
      <c r="V78510" s="122"/>
      <c r="W78510" s="123"/>
      <c r="AC78510" s="123"/>
    </row>
    <row r="78511" spans="5:29" s="2" customFormat="1">
      <c r="E78511" s="120"/>
      <c r="M78511" s="120"/>
      <c r="N78511" s="120"/>
      <c r="U78511" s="121"/>
      <c r="V78511" s="122"/>
      <c r="W78511" s="123"/>
      <c r="AC78511" s="123"/>
    </row>
    <row r="78512" spans="5:29" s="2" customFormat="1">
      <c r="E78512" s="120"/>
      <c r="M78512" s="120"/>
      <c r="N78512" s="120"/>
      <c r="U78512" s="121"/>
      <c r="V78512" s="122"/>
      <c r="W78512" s="123"/>
      <c r="AC78512" s="123"/>
    </row>
    <row r="78513" spans="5:29" s="2" customFormat="1">
      <c r="E78513" s="120"/>
      <c r="M78513" s="120"/>
      <c r="N78513" s="120"/>
      <c r="U78513" s="121"/>
      <c r="V78513" s="122"/>
      <c r="W78513" s="123"/>
      <c r="AC78513" s="123"/>
    </row>
    <row r="78514" spans="5:29" s="2" customFormat="1">
      <c r="E78514" s="120"/>
      <c r="M78514" s="120"/>
      <c r="N78514" s="120"/>
      <c r="U78514" s="121"/>
      <c r="V78514" s="122"/>
      <c r="W78514" s="123"/>
      <c r="AC78514" s="123"/>
    </row>
    <row r="78515" spans="5:29" s="2" customFormat="1">
      <c r="E78515" s="120"/>
      <c r="M78515" s="120"/>
      <c r="N78515" s="120"/>
      <c r="U78515" s="121"/>
      <c r="V78515" s="122"/>
      <c r="W78515" s="123"/>
      <c r="AC78515" s="123"/>
    </row>
    <row r="78516" spans="5:29" s="2" customFormat="1">
      <c r="E78516" s="120"/>
      <c r="M78516" s="120"/>
      <c r="N78516" s="120"/>
      <c r="U78516" s="121"/>
      <c r="V78516" s="122"/>
      <c r="W78516" s="123"/>
      <c r="AC78516" s="123"/>
    </row>
    <row r="78517" spans="5:29" s="2" customFormat="1">
      <c r="E78517" s="120"/>
      <c r="M78517" s="120"/>
      <c r="N78517" s="120"/>
      <c r="U78517" s="121"/>
      <c r="V78517" s="122"/>
      <c r="W78517" s="123"/>
      <c r="AC78517" s="123"/>
    </row>
    <row r="78518" spans="5:29" s="2" customFormat="1">
      <c r="E78518" s="120"/>
      <c r="M78518" s="120"/>
      <c r="N78518" s="120"/>
      <c r="U78518" s="121"/>
      <c r="V78518" s="122"/>
      <c r="W78518" s="123"/>
      <c r="AC78518" s="123"/>
    </row>
    <row r="78519" spans="5:29" s="2" customFormat="1">
      <c r="E78519" s="120"/>
      <c r="M78519" s="120"/>
      <c r="N78519" s="120"/>
      <c r="U78519" s="121"/>
      <c r="V78519" s="122"/>
      <c r="W78519" s="123"/>
      <c r="AC78519" s="123"/>
    </row>
    <row r="78520" spans="5:29" s="2" customFormat="1">
      <c r="E78520" s="120"/>
      <c r="M78520" s="120"/>
      <c r="N78520" s="120"/>
      <c r="U78520" s="121"/>
      <c r="V78520" s="122"/>
      <c r="W78520" s="123"/>
      <c r="AC78520" s="123"/>
    </row>
    <row r="78521" spans="5:29" s="2" customFormat="1">
      <c r="E78521" s="120"/>
      <c r="M78521" s="120"/>
      <c r="N78521" s="120"/>
      <c r="U78521" s="121"/>
      <c r="V78521" s="122"/>
      <c r="W78521" s="123"/>
      <c r="AC78521" s="123"/>
    </row>
    <row r="78522" spans="5:29" s="2" customFormat="1">
      <c r="E78522" s="120"/>
      <c r="M78522" s="120"/>
      <c r="N78522" s="120"/>
      <c r="U78522" s="121"/>
      <c r="V78522" s="122"/>
      <c r="W78522" s="123"/>
      <c r="AC78522" s="123"/>
    </row>
    <row r="78523" spans="5:29" s="2" customFormat="1">
      <c r="E78523" s="120"/>
      <c r="M78523" s="120"/>
      <c r="N78523" s="120"/>
      <c r="U78523" s="121"/>
      <c r="V78523" s="122"/>
      <c r="W78523" s="123"/>
      <c r="AC78523" s="123"/>
    </row>
    <row r="78524" spans="5:29" s="2" customFormat="1">
      <c r="E78524" s="120"/>
      <c r="M78524" s="120"/>
      <c r="N78524" s="120"/>
      <c r="U78524" s="121"/>
      <c r="V78524" s="122"/>
      <c r="W78524" s="123"/>
      <c r="AC78524" s="123"/>
    </row>
    <row r="78525" spans="5:29" s="2" customFormat="1">
      <c r="E78525" s="120"/>
      <c r="M78525" s="120"/>
      <c r="N78525" s="120"/>
      <c r="U78525" s="121"/>
      <c r="V78525" s="122"/>
      <c r="W78525" s="123"/>
      <c r="AC78525" s="123"/>
    </row>
    <row r="78526" spans="5:29" s="2" customFormat="1">
      <c r="E78526" s="120"/>
      <c r="M78526" s="120"/>
      <c r="N78526" s="120"/>
      <c r="U78526" s="121"/>
      <c r="V78526" s="122"/>
      <c r="W78526" s="123"/>
      <c r="AC78526" s="123"/>
    </row>
    <row r="78527" spans="5:29" s="2" customFormat="1">
      <c r="E78527" s="120"/>
      <c r="M78527" s="120"/>
      <c r="N78527" s="120"/>
      <c r="U78527" s="121"/>
      <c r="V78527" s="122"/>
      <c r="W78527" s="123"/>
      <c r="AC78527" s="123"/>
    </row>
    <row r="78528" spans="5:29" s="2" customFormat="1">
      <c r="E78528" s="120"/>
      <c r="M78528" s="120"/>
      <c r="N78528" s="120"/>
      <c r="U78528" s="121"/>
      <c r="V78528" s="122"/>
      <c r="W78528" s="123"/>
      <c r="AC78528" s="123"/>
    </row>
    <row r="78529" spans="5:29" s="2" customFormat="1">
      <c r="E78529" s="120"/>
      <c r="M78529" s="120"/>
      <c r="N78529" s="120"/>
      <c r="U78529" s="121"/>
      <c r="V78529" s="122"/>
      <c r="W78529" s="123"/>
      <c r="AC78529" s="123"/>
    </row>
    <row r="78530" spans="5:29" s="2" customFormat="1">
      <c r="E78530" s="120"/>
      <c r="M78530" s="120"/>
      <c r="N78530" s="120"/>
      <c r="U78530" s="121"/>
      <c r="V78530" s="122"/>
      <c r="W78530" s="123"/>
      <c r="AC78530" s="123"/>
    </row>
    <row r="78531" spans="5:29" s="2" customFormat="1">
      <c r="E78531" s="120"/>
      <c r="M78531" s="120"/>
      <c r="N78531" s="120"/>
      <c r="U78531" s="121"/>
      <c r="V78531" s="122"/>
      <c r="W78531" s="123"/>
      <c r="AC78531" s="123"/>
    </row>
    <row r="78532" spans="5:29" s="2" customFormat="1">
      <c r="E78532" s="120"/>
      <c r="M78532" s="120"/>
      <c r="N78532" s="120"/>
      <c r="U78532" s="121"/>
      <c r="V78532" s="122"/>
      <c r="W78532" s="123"/>
      <c r="AC78532" s="123"/>
    </row>
    <row r="78533" spans="5:29" s="2" customFormat="1">
      <c r="E78533" s="120"/>
      <c r="M78533" s="120"/>
      <c r="N78533" s="120"/>
      <c r="U78533" s="121"/>
      <c r="V78533" s="122"/>
      <c r="W78533" s="123"/>
      <c r="AC78533" s="123"/>
    </row>
    <row r="78534" spans="5:29" s="2" customFormat="1">
      <c r="E78534" s="120"/>
      <c r="M78534" s="120"/>
      <c r="N78534" s="120"/>
      <c r="U78534" s="121"/>
      <c r="V78534" s="122"/>
      <c r="W78534" s="123"/>
      <c r="AC78534" s="123"/>
    </row>
    <row r="78535" spans="5:29" s="2" customFormat="1">
      <c r="E78535" s="120"/>
      <c r="M78535" s="120"/>
      <c r="N78535" s="120"/>
      <c r="U78535" s="121"/>
      <c r="V78535" s="122"/>
      <c r="W78535" s="123"/>
      <c r="AC78535" s="123"/>
    </row>
    <row r="78536" spans="5:29" s="2" customFormat="1">
      <c r="E78536" s="120"/>
      <c r="M78536" s="120"/>
      <c r="N78536" s="120"/>
      <c r="U78536" s="121"/>
      <c r="V78536" s="122"/>
      <c r="W78536" s="123"/>
      <c r="AC78536" s="123"/>
    </row>
    <row r="78537" spans="5:29" s="2" customFormat="1">
      <c r="E78537" s="120"/>
      <c r="M78537" s="120"/>
      <c r="N78537" s="120"/>
      <c r="U78537" s="121"/>
      <c r="V78537" s="122"/>
      <c r="W78537" s="123"/>
      <c r="AC78537" s="123"/>
    </row>
    <row r="78538" spans="5:29" s="2" customFormat="1">
      <c r="E78538" s="120"/>
      <c r="M78538" s="120"/>
      <c r="N78538" s="120"/>
      <c r="U78538" s="121"/>
      <c r="V78538" s="122"/>
      <c r="W78538" s="123"/>
      <c r="AC78538" s="123"/>
    </row>
    <row r="78539" spans="5:29" s="2" customFormat="1">
      <c r="E78539" s="120"/>
      <c r="M78539" s="120"/>
      <c r="N78539" s="120"/>
      <c r="U78539" s="121"/>
      <c r="V78539" s="122"/>
      <c r="W78539" s="123"/>
      <c r="AC78539" s="123"/>
    </row>
    <row r="78540" spans="5:29" s="2" customFormat="1">
      <c r="E78540" s="120"/>
      <c r="M78540" s="120"/>
      <c r="N78540" s="120"/>
      <c r="U78540" s="121"/>
      <c r="V78540" s="122"/>
      <c r="W78540" s="123"/>
      <c r="AC78540" s="123"/>
    </row>
    <row r="78541" spans="5:29" s="2" customFormat="1">
      <c r="E78541" s="120"/>
      <c r="M78541" s="120"/>
      <c r="N78541" s="120"/>
      <c r="U78541" s="121"/>
      <c r="V78541" s="122"/>
      <c r="W78541" s="123"/>
      <c r="AC78541" s="123"/>
    </row>
    <row r="78542" spans="5:29" s="2" customFormat="1">
      <c r="E78542" s="120"/>
      <c r="M78542" s="120"/>
      <c r="N78542" s="120"/>
      <c r="U78542" s="121"/>
      <c r="V78542" s="122"/>
      <c r="W78542" s="123"/>
      <c r="AC78542" s="123"/>
    </row>
    <row r="78543" spans="5:29" s="2" customFormat="1">
      <c r="E78543" s="120"/>
      <c r="M78543" s="120"/>
      <c r="N78543" s="120"/>
      <c r="U78543" s="121"/>
      <c r="V78543" s="122"/>
      <c r="W78543" s="123"/>
      <c r="AC78543" s="123"/>
    </row>
    <row r="78544" spans="5:29" s="2" customFormat="1">
      <c r="E78544" s="120"/>
      <c r="M78544" s="120"/>
      <c r="N78544" s="120"/>
      <c r="U78544" s="121"/>
      <c r="V78544" s="122"/>
      <c r="W78544" s="123"/>
      <c r="AC78544" s="123"/>
    </row>
    <row r="78545" spans="5:29" s="2" customFormat="1">
      <c r="E78545" s="120"/>
      <c r="M78545" s="120"/>
      <c r="N78545" s="120"/>
      <c r="U78545" s="121"/>
      <c r="V78545" s="122"/>
      <c r="W78545" s="123"/>
      <c r="AC78545" s="123"/>
    </row>
    <row r="78546" spans="5:29" s="2" customFormat="1">
      <c r="E78546" s="120"/>
      <c r="M78546" s="120"/>
      <c r="N78546" s="120"/>
      <c r="U78546" s="121"/>
      <c r="V78546" s="122"/>
      <c r="W78546" s="123"/>
      <c r="AC78546" s="123"/>
    </row>
    <row r="78547" spans="5:29" s="2" customFormat="1">
      <c r="E78547" s="120"/>
      <c r="M78547" s="120"/>
      <c r="N78547" s="120"/>
      <c r="U78547" s="121"/>
      <c r="V78547" s="122"/>
      <c r="W78547" s="123"/>
      <c r="AC78547" s="123"/>
    </row>
    <row r="78548" spans="5:29" s="2" customFormat="1">
      <c r="E78548" s="120"/>
      <c r="M78548" s="120"/>
      <c r="N78548" s="120"/>
      <c r="U78548" s="121"/>
      <c r="V78548" s="122"/>
      <c r="W78548" s="123"/>
      <c r="AC78548" s="123"/>
    </row>
    <row r="78549" spans="5:29" s="2" customFormat="1">
      <c r="E78549" s="120"/>
      <c r="M78549" s="120"/>
      <c r="N78549" s="120"/>
      <c r="U78549" s="121"/>
      <c r="V78549" s="122"/>
      <c r="W78549" s="123"/>
      <c r="AC78549" s="123"/>
    </row>
    <row r="78550" spans="5:29" s="2" customFormat="1">
      <c r="E78550" s="120"/>
      <c r="M78550" s="120"/>
      <c r="N78550" s="120"/>
      <c r="U78550" s="121"/>
      <c r="V78550" s="122"/>
      <c r="W78550" s="123"/>
      <c r="AC78550" s="123"/>
    </row>
    <row r="78551" spans="5:29" s="2" customFormat="1">
      <c r="E78551" s="120"/>
      <c r="M78551" s="120"/>
      <c r="N78551" s="120"/>
      <c r="U78551" s="121"/>
      <c r="V78551" s="122"/>
      <c r="W78551" s="123"/>
      <c r="AC78551" s="123"/>
    </row>
    <row r="78552" spans="5:29" s="2" customFormat="1">
      <c r="E78552" s="120"/>
      <c r="M78552" s="120"/>
      <c r="N78552" s="120"/>
      <c r="U78552" s="121"/>
      <c r="V78552" s="122"/>
      <c r="W78552" s="123"/>
      <c r="AC78552" s="123"/>
    </row>
    <row r="78553" spans="5:29" s="2" customFormat="1">
      <c r="E78553" s="120"/>
      <c r="M78553" s="120"/>
      <c r="N78553" s="120"/>
      <c r="U78553" s="121"/>
      <c r="V78553" s="122"/>
      <c r="W78553" s="123"/>
      <c r="AC78553" s="123"/>
    </row>
    <row r="78554" spans="5:29" s="2" customFormat="1">
      <c r="E78554" s="120"/>
      <c r="M78554" s="120"/>
      <c r="N78554" s="120"/>
      <c r="U78554" s="121"/>
      <c r="V78554" s="122"/>
      <c r="W78554" s="123"/>
      <c r="AC78554" s="123"/>
    </row>
    <row r="78555" spans="5:29" s="2" customFormat="1">
      <c r="E78555" s="120"/>
      <c r="M78555" s="120"/>
      <c r="N78555" s="120"/>
      <c r="U78555" s="121"/>
      <c r="V78555" s="122"/>
      <c r="W78555" s="123"/>
      <c r="AC78555" s="123"/>
    </row>
    <row r="78556" spans="5:29" s="2" customFormat="1">
      <c r="E78556" s="120"/>
      <c r="M78556" s="120"/>
      <c r="N78556" s="120"/>
      <c r="U78556" s="121"/>
      <c r="V78556" s="122"/>
      <c r="W78556" s="123"/>
      <c r="AC78556" s="123"/>
    </row>
    <row r="78557" spans="5:29" s="2" customFormat="1">
      <c r="E78557" s="120"/>
      <c r="M78557" s="120"/>
      <c r="N78557" s="120"/>
      <c r="U78557" s="121"/>
      <c r="V78557" s="122"/>
      <c r="W78557" s="123"/>
      <c r="AC78557" s="123"/>
    </row>
    <row r="78558" spans="5:29" s="2" customFormat="1">
      <c r="E78558" s="120"/>
      <c r="M78558" s="120"/>
      <c r="N78558" s="120"/>
      <c r="U78558" s="121"/>
      <c r="V78558" s="122"/>
      <c r="W78558" s="123"/>
      <c r="AC78558" s="123"/>
    </row>
    <row r="78559" spans="5:29" s="2" customFormat="1">
      <c r="E78559" s="120"/>
      <c r="M78559" s="120"/>
      <c r="N78559" s="120"/>
      <c r="U78559" s="121"/>
      <c r="V78559" s="122"/>
      <c r="W78559" s="123"/>
      <c r="AC78559" s="123"/>
    </row>
    <row r="78560" spans="5:29" s="2" customFormat="1">
      <c r="E78560" s="120"/>
      <c r="M78560" s="120"/>
      <c r="N78560" s="120"/>
      <c r="U78560" s="121"/>
      <c r="V78560" s="122"/>
      <c r="W78560" s="123"/>
      <c r="AC78560" s="123"/>
    </row>
    <row r="78561" spans="5:29" s="2" customFormat="1">
      <c r="E78561" s="120"/>
      <c r="M78561" s="120"/>
      <c r="N78561" s="120"/>
      <c r="U78561" s="121"/>
      <c r="V78561" s="122"/>
      <c r="W78561" s="123"/>
      <c r="AC78561" s="123"/>
    </row>
    <row r="78562" spans="5:29" s="2" customFormat="1">
      <c r="E78562" s="120"/>
      <c r="M78562" s="120"/>
      <c r="N78562" s="120"/>
      <c r="U78562" s="121"/>
      <c r="V78562" s="122"/>
      <c r="W78562" s="123"/>
      <c r="AC78562" s="123"/>
    </row>
    <row r="78563" spans="5:29" s="2" customFormat="1">
      <c r="E78563" s="120"/>
      <c r="M78563" s="120"/>
      <c r="N78563" s="120"/>
      <c r="U78563" s="121"/>
      <c r="V78563" s="122"/>
      <c r="W78563" s="123"/>
      <c r="AC78563" s="123"/>
    </row>
    <row r="78564" spans="5:29" s="2" customFormat="1">
      <c r="E78564" s="120"/>
      <c r="M78564" s="120"/>
      <c r="N78564" s="120"/>
      <c r="U78564" s="121"/>
      <c r="V78564" s="122"/>
      <c r="W78564" s="123"/>
      <c r="AC78564" s="123"/>
    </row>
    <row r="78565" spans="5:29" s="2" customFormat="1">
      <c r="E78565" s="120"/>
      <c r="M78565" s="120"/>
      <c r="N78565" s="120"/>
      <c r="U78565" s="121"/>
      <c r="V78565" s="122"/>
      <c r="W78565" s="123"/>
      <c r="AC78565" s="123"/>
    </row>
    <row r="78566" spans="5:29" s="2" customFormat="1">
      <c r="E78566" s="120"/>
      <c r="M78566" s="120"/>
      <c r="N78566" s="120"/>
      <c r="U78566" s="121"/>
      <c r="V78566" s="122"/>
      <c r="W78566" s="123"/>
      <c r="AC78566" s="123"/>
    </row>
    <row r="78567" spans="5:29" s="2" customFormat="1">
      <c r="E78567" s="120"/>
      <c r="M78567" s="120"/>
      <c r="N78567" s="120"/>
      <c r="U78567" s="121"/>
      <c r="V78567" s="122"/>
      <c r="W78567" s="123"/>
      <c r="AC78567" s="123"/>
    </row>
    <row r="78568" spans="5:29" s="2" customFormat="1">
      <c r="E78568" s="120"/>
      <c r="M78568" s="120"/>
      <c r="N78568" s="120"/>
      <c r="U78568" s="121"/>
      <c r="V78568" s="122"/>
      <c r="W78568" s="123"/>
      <c r="AC78568" s="123"/>
    </row>
    <row r="78569" spans="5:29" s="2" customFormat="1">
      <c r="E78569" s="120"/>
      <c r="M78569" s="120"/>
      <c r="N78569" s="120"/>
      <c r="U78569" s="121"/>
      <c r="V78569" s="122"/>
      <c r="W78569" s="123"/>
      <c r="AC78569" s="123"/>
    </row>
    <row r="78570" spans="5:29" s="2" customFormat="1">
      <c r="E78570" s="120"/>
      <c r="M78570" s="120"/>
      <c r="N78570" s="120"/>
      <c r="U78570" s="121"/>
      <c r="V78570" s="122"/>
      <c r="W78570" s="123"/>
      <c r="AC78570" s="123"/>
    </row>
    <row r="78571" spans="5:29" s="2" customFormat="1">
      <c r="E78571" s="120"/>
      <c r="M78571" s="120"/>
      <c r="N78571" s="120"/>
      <c r="U78571" s="121"/>
      <c r="V78571" s="122"/>
      <c r="W78571" s="123"/>
      <c r="AC78571" s="123"/>
    </row>
    <row r="78572" spans="5:29" s="2" customFormat="1">
      <c r="E78572" s="120"/>
      <c r="M78572" s="120"/>
      <c r="N78572" s="120"/>
      <c r="U78572" s="121"/>
      <c r="V78572" s="122"/>
      <c r="W78572" s="123"/>
      <c r="AC78572" s="123"/>
    </row>
    <row r="78573" spans="5:29" s="2" customFormat="1">
      <c r="E78573" s="120"/>
      <c r="M78573" s="120"/>
      <c r="N78573" s="120"/>
      <c r="U78573" s="121"/>
      <c r="V78573" s="122"/>
      <c r="W78573" s="123"/>
      <c r="AC78573" s="123"/>
    </row>
    <row r="78574" spans="5:29" s="2" customFormat="1">
      <c r="E78574" s="120"/>
      <c r="M78574" s="120"/>
      <c r="N78574" s="120"/>
      <c r="U78574" s="121"/>
      <c r="V78574" s="122"/>
      <c r="W78574" s="123"/>
      <c r="AC78574" s="123"/>
    </row>
    <row r="78575" spans="5:29" s="2" customFormat="1">
      <c r="E78575" s="120"/>
      <c r="M78575" s="120"/>
      <c r="N78575" s="120"/>
      <c r="U78575" s="121"/>
      <c r="V78575" s="122"/>
      <c r="W78575" s="123"/>
      <c r="AC78575" s="123"/>
    </row>
    <row r="78576" spans="5:29" s="2" customFormat="1">
      <c r="E78576" s="120"/>
      <c r="M78576" s="120"/>
      <c r="N78576" s="120"/>
      <c r="U78576" s="121"/>
      <c r="V78576" s="122"/>
      <c r="W78576" s="123"/>
      <c r="AC78576" s="123"/>
    </row>
    <row r="78577" spans="5:29" s="2" customFormat="1">
      <c r="E78577" s="120"/>
      <c r="M78577" s="120"/>
      <c r="N78577" s="120"/>
      <c r="U78577" s="121"/>
      <c r="V78577" s="122"/>
      <c r="W78577" s="123"/>
      <c r="AC78577" s="123"/>
    </row>
    <row r="78578" spans="5:29" s="2" customFormat="1">
      <c r="E78578" s="120"/>
      <c r="M78578" s="120"/>
      <c r="N78578" s="120"/>
      <c r="U78578" s="121"/>
      <c r="V78578" s="122"/>
      <c r="W78578" s="123"/>
      <c r="AC78578" s="123"/>
    </row>
    <row r="78579" spans="5:29" s="2" customFormat="1">
      <c r="E78579" s="120"/>
      <c r="M78579" s="120"/>
      <c r="N78579" s="120"/>
      <c r="U78579" s="121"/>
      <c r="V78579" s="122"/>
      <c r="W78579" s="123"/>
      <c r="AC78579" s="123"/>
    </row>
    <row r="78580" spans="5:29" s="2" customFormat="1">
      <c r="E78580" s="120"/>
      <c r="M78580" s="120"/>
      <c r="N78580" s="120"/>
      <c r="U78580" s="121"/>
      <c r="V78580" s="122"/>
      <c r="W78580" s="123"/>
      <c r="AC78580" s="123"/>
    </row>
    <row r="78581" spans="5:29" s="2" customFormat="1">
      <c r="E78581" s="120"/>
      <c r="M78581" s="120"/>
      <c r="N78581" s="120"/>
      <c r="U78581" s="121"/>
      <c r="V78581" s="122"/>
      <c r="W78581" s="123"/>
      <c r="AC78581" s="123"/>
    </row>
    <row r="78582" spans="5:29" s="2" customFormat="1">
      <c r="E78582" s="120"/>
      <c r="M78582" s="120"/>
      <c r="N78582" s="120"/>
      <c r="U78582" s="121"/>
      <c r="V78582" s="122"/>
      <c r="W78582" s="123"/>
      <c r="AC78582" s="123"/>
    </row>
    <row r="78583" spans="5:29" s="2" customFormat="1">
      <c r="E78583" s="120"/>
      <c r="M78583" s="120"/>
      <c r="N78583" s="120"/>
      <c r="U78583" s="121"/>
      <c r="V78583" s="122"/>
      <c r="W78583" s="123"/>
      <c r="AC78583" s="123"/>
    </row>
    <row r="78584" spans="5:29" s="2" customFormat="1">
      <c r="E78584" s="120"/>
      <c r="M78584" s="120"/>
      <c r="N78584" s="120"/>
      <c r="U78584" s="121"/>
      <c r="V78584" s="122"/>
      <c r="W78584" s="123"/>
      <c r="AC78584" s="123"/>
    </row>
    <row r="78585" spans="5:29" s="2" customFormat="1">
      <c r="E78585" s="120"/>
      <c r="M78585" s="120"/>
      <c r="N78585" s="120"/>
      <c r="U78585" s="121"/>
      <c r="V78585" s="122"/>
      <c r="W78585" s="123"/>
      <c r="AC78585" s="123"/>
    </row>
    <row r="78586" spans="5:29" s="2" customFormat="1">
      <c r="E78586" s="120"/>
      <c r="M78586" s="120"/>
      <c r="N78586" s="120"/>
      <c r="U78586" s="121"/>
      <c r="V78586" s="122"/>
      <c r="W78586" s="123"/>
      <c r="AC78586" s="123"/>
    </row>
    <row r="78587" spans="5:29" s="2" customFormat="1">
      <c r="E78587" s="120"/>
      <c r="M78587" s="120"/>
      <c r="N78587" s="120"/>
      <c r="U78587" s="121"/>
      <c r="V78587" s="122"/>
      <c r="W78587" s="123"/>
      <c r="AC78587" s="123"/>
    </row>
    <row r="78588" spans="5:29" s="2" customFormat="1">
      <c r="E78588" s="120"/>
      <c r="M78588" s="120"/>
      <c r="N78588" s="120"/>
      <c r="U78588" s="121"/>
      <c r="V78588" s="122"/>
      <c r="W78588" s="123"/>
      <c r="AC78588" s="123"/>
    </row>
    <row r="78589" spans="5:29" s="2" customFormat="1">
      <c r="E78589" s="120"/>
      <c r="M78589" s="120"/>
      <c r="N78589" s="120"/>
      <c r="U78589" s="121"/>
      <c r="V78589" s="122"/>
      <c r="W78589" s="123"/>
      <c r="AC78589" s="123"/>
    </row>
    <row r="78590" spans="5:29" s="2" customFormat="1">
      <c r="E78590" s="120"/>
      <c r="M78590" s="120"/>
      <c r="N78590" s="120"/>
      <c r="U78590" s="121"/>
      <c r="V78590" s="122"/>
      <c r="W78590" s="123"/>
      <c r="AC78590" s="123"/>
    </row>
    <row r="78591" spans="5:29" s="2" customFormat="1">
      <c r="E78591" s="120"/>
      <c r="M78591" s="120"/>
      <c r="N78591" s="120"/>
      <c r="U78591" s="121"/>
      <c r="V78591" s="122"/>
      <c r="W78591" s="123"/>
      <c r="AC78591" s="123"/>
    </row>
    <row r="78592" spans="5:29" s="2" customFormat="1">
      <c r="E78592" s="120"/>
      <c r="M78592" s="120"/>
      <c r="N78592" s="120"/>
      <c r="U78592" s="121"/>
      <c r="V78592" s="122"/>
      <c r="W78592" s="123"/>
      <c r="AC78592" s="123"/>
    </row>
    <row r="78593" spans="5:29" s="2" customFormat="1">
      <c r="E78593" s="120"/>
      <c r="M78593" s="120"/>
      <c r="N78593" s="120"/>
      <c r="U78593" s="121"/>
      <c r="V78593" s="122"/>
      <c r="W78593" s="123"/>
      <c r="AC78593" s="123"/>
    </row>
    <row r="78594" spans="5:29" s="2" customFormat="1">
      <c r="E78594" s="120"/>
      <c r="M78594" s="120"/>
      <c r="N78594" s="120"/>
      <c r="U78594" s="121"/>
      <c r="V78594" s="122"/>
      <c r="W78594" s="123"/>
      <c r="AC78594" s="123"/>
    </row>
    <row r="78595" spans="5:29" s="2" customFormat="1">
      <c r="E78595" s="120"/>
      <c r="M78595" s="120"/>
      <c r="N78595" s="120"/>
      <c r="U78595" s="121"/>
      <c r="V78595" s="122"/>
      <c r="W78595" s="123"/>
      <c r="AC78595" s="123"/>
    </row>
    <row r="78596" spans="5:29" s="2" customFormat="1">
      <c r="E78596" s="120"/>
      <c r="M78596" s="120"/>
      <c r="N78596" s="120"/>
      <c r="U78596" s="121"/>
      <c r="V78596" s="122"/>
      <c r="W78596" s="123"/>
      <c r="AC78596" s="123"/>
    </row>
    <row r="78597" spans="5:29" s="2" customFormat="1">
      <c r="E78597" s="120"/>
      <c r="M78597" s="120"/>
      <c r="N78597" s="120"/>
      <c r="U78597" s="121"/>
      <c r="V78597" s="122"/>
      <c r="W78597" s="123"/>
      <c r="AC78597" s="123"/>
    </row>
    <row r="78598" spans="5:29" s="2" customFormat="1">
      <c r="E78598" s="120"/>
      <c r="M78598" s="120"/>
      <c r="N78598" s="120"/>
      <c r="U78598" s="121"/>
      <c r="V78598" s="122"/>
      <c r="W78598" s="123"/>
      <c r="AC78598" s="123"/>
    </row>
    <row r="78599" spans="5:29" s="2" customFormat="1">
      <c r="E78599" s="120"/>
      <c r="M78599" s="120"/>
      <c r="N78599" s="120"/>
      <c r="U78599" s="121"/>
      <c r="V78599" s="122"/>
      <c r="W78599" s="123"/>
      <c r="AC78599" s="123"/>
    </row>
    <row r="78600" spans="5:29" s="2" customFormat="1">
      <c r="E78600" s="120"/>
      <c r="M78600" s="120"/>
      <c r="N78600" s="120"/>
      <c r="U78600" s="121"/>
      <c r="V78600" s="122"/>
      <c r="W78600" s="123"/>
      <c r="AC78600" s="123"/>
    </row>
    <row r="78601" spans="5:29" s="2" customFormat="1">
      <c r="E78601" s="120"/>
      <c r="M78601" s="120"/>
      <c r="N78601" s="120"/>
      <c r="U78601" s="121"/>
      <c r="V78601" s="122"/>
      <c r="W78601" s="123"/>
      <c r="AC78601" s="123"/>
    </row>
    <row r="78602" spans="5:29" s="2" customFormat="1">
      <c r="E78602" s="120"/>
      <c r="M78602" s="120"/>
      <c r="N78602" s="120"/>
      <c r="U78602" s="121"/>
      <c r="V78602" s="122"/>
      <c r="W78602" s="123"/>
      <c r="AC78602" s="123"/>
    </row>
    <row r="78603" spans="5:29" s="2" customFormat="1">
      <c r="E78603" s="120"/>
      <c r="M78603" s="120"/>
      <c r="N78603" s="120"/>
      <c r="U78603" s="121"/>
      <c r="V78603" s="122"/>
      <c r="W78603" s="123"/>
      <c r="AC78603" s="123"/>
    </row>
    <row r="78604" spans="5:29" s="2" customFormat="1">
      <c r="E78604" s="120"/>
      <c r="M78604" s="120"/>
      <c r="N78604" s="120"/>
      <c r="U78604" s="121"/>
      <c r="V78604" s="122"/>
      <c r="W78604" s="123"/>
      <c r="AC78604" s="123"/>
    </row>
    <row r="78605" spans="5:29" s="2" customFormat="1">
      <c r="E78605" s="120"/>
      <c r="M78605" s="120"/>
      <c r="N78605" s="120"/>
      <c r="U78605" s="121"/>
      <c r="V78605" s="122"/>
      <c r="W78605" s="123"/>
      <c r="AC78605" s="123"/>
    </row>
    <row r="78606" spans="5:29" s="2" customFormat="1">
      <c r="E78606" s="120"/>
      <c r="M78606" s="120"/>
      <c r="N78606" s="120"/>
      <c r="U78606" s="121"/>
      <c r="V78606" s="122"/>
      <c r="W78606" s="123"/>
      <c r="AC78606" s="123"/>
    </row>
    <row r="78607" spans="5:29" s="2" customFormat="1">
      <c r="E78607" s="120"/>
      <c r="M78607" s="120"/>
      <c r="N78607" s="120"/>
      <c r="U78607" s="121"/>
      <c r="V78607" s="122"/>
      <c r="W78607" s="123"/>
      <c r="AC78607" s="123"/>
    </row>
    <row r="78608" spans="5:29" s="2" customFormat="1">
      <c r="E78608" s="120"/>
      <c r="M78608" s="120"/>
      <c r="N78608" s="120"/>
      <c r="U78608" s="121"/>
      <c r="V78608" s="122"/>
      <c r="W78608" s="123"/>
      <c r="AC78608" s="123"/>
    </row>
    <row r="78609" spans="5:29" s="2" customFormat="1">
      <c r="E78609" s="120"/>
      <c r="M78609" s="120"/>
      <c r="N78609" s="120"/>
      <c r="U78609" s="121"/>
      <c r="V78609" s="122"/>
      <c r="W78609" s="123"/>
      <c r="AC78609" s="123"/>
    </row>
    <row r="78610" spans="5:29" s="2" customFormat="1">
      <c r="E78610" s="120"/>
      <c r="M78610" s="120"/>
      <c r="N78610" s="120"/>
      <c r="U78610" s="121"/>
      <c r="V78610" s="122"/>
      <c r="W78610" s="123"/>
      <c r="AC78610" s="123"/>
    </row>
    <row r="78611" spans="5:29" s="2" customFormat="1">
      <c r="E78611" s="120"/>
      <c r="M78611" s="120"/>
      <c r="N78611" s="120"/>
      <c r="U78611" s="121"/>
      <c r="V78611" s="122"/>
      <c r="W78611" s="123"/>
      <c r="AC78611" s="123"/>
    </row>
    <row r="78612" spans="5:29" s="2" customFormat="1">
      <c r="E78612" s="120"/>
      <c r="M78612" s="120"/>
      <c r="N78612" s="120"/>
      <c r="U78612" s="121"/>
      <c r="V78612" s="122"/>
      <c r="W78612" s="123"/>
      <c r="AC78612" s="123"/>
    </row>
    <row r="78613" spans="5:29" s="2" customFormat="1">
      <c r="E78613" s="120"/>
      <c r="M78613" s="120"/>
      <c r="N78613" s="120"/>
      <c r="U78613" s="121"/>
      <c r="V78613" s="122"/>
      <c r="W78613" s="123"/>
      <c r="AC78613" s="123"/>
    </row>
    <row r="78614" spans="5:29" s="2" customFormat="1">
      <c r="E78614" s="120"/>
      <c r="M78614" s="120"/>
      <c r="N78614" s="120"/>
      <c r="U78614" s="121"/>
      <c r="V78614" s="122"/>
      <c r="W78614" s="123"/>
      <c r="AC78614" s="123"/>
    </row>
    <row r="78615" spans="5:29" s="2" customFormat="1">
      <c r="E78615" s="120"/>
      <c r="M78615" s="120"/>
      <c r="N78615" s="120"/>
      <c r="U78615" s="121"/>
      <c r="V78615" s="122"/>
      <c r="W78615" s="123"/>
      <c r="AC78615" s="123"/>
    </row>
    <row r="78616" spans="5:29" s="2" customFormat="1">
      <c r="E78616" s="120"/>
      <c r="M78616" s="120"/>
      <c r="N78616" s="120"/>
      <c r="U78616" s="121"/>
      <c r="V78616" s="122"/>
      <c r="W78616" s="123"/>
      <c r="AC78616" s="123"/>
    </row>
    <row r="78617" spans="5:29" s="2" customFormat="1">
      <c r="E78617" s="120"/>
      <c r="M78617" s="120"/>
      <c r="N78617" s="120"/>
      <c r="U78617" s="121"/>
      <c r="V78617" s="122"/>
      <c r="W78617" s="123"/>
      <c r="AC78617" s="123"/>
    </row>
    <row r="78618" spans="5:29" s="2" customFormat="1">
      <c r="E78618" s="120"/>
      <c r="M78618" s="120"/>
      <c r="N78618" s="120"/>
      <c r="U78618" s="121"/>
      <c r="V78618" s="122"/>
      <c r="W78618" s="123"/>
      <c r="AC78618" s="123"/>
    </row>
    <row r="78619" spans="5:29" s="2" customFormat="1">
      <c r="E78619" s="120"/>
      <c r="M78619" s="120"/>
      <c r="N78619" s="120"/>
      <c r="U78619" s="121"/>
      <c r="V78619" s="122"/>
      <c r="W78619" s="123"/>
      <c r="AC78619" s="123"/>
    </row>
    <row r="78620" spans="5:29" s="2" customFormat="1">
      <c r="E78620" s="120"/>
      <c r="M78620" s="120"/>
      <c r="N78620" s="120"/>
      <c r="U78620" s="121"/>
      <c r="V78620" s="122"/>
      <c r="W78620" s="123"/>
      <c r="AC78620" s="123"/>
    </row>
    <row r="78621" spans="5:29" s="2" customFormat="1">
      <c r="E78621" s="120"/>
      <c r="M78621" s="120"/>
      <c r="N78621" s="120"/>
      <c r="U78621" s="121"/>
      <c r="V78621" s="122"/>
      <c r="W78621" s="123"/>
      <c r="AC78621" s="123"/>
    </row>
    <row r="78622" spans="5:29" s="2" customFormat="1">
      <c r="E78622" s="120"/>
      <c r="M78622" s="120"/>
      <c r="N78622" s="120"/>
      <c r="U78622" s="121"/>
      <c r="V78622" s="122"/>
      <c r="W78622" s="123"/>
      <c r="AC78622" s="123"/>
    </row>
    <row r="78623" spans="5:29" s="2" customFormat="1">
      <c r="E78623" s="120"/>
      <c r="M78623" s="120"/>
      <c r="N78623" s="120"/>
      <c r="U78623" s="121"/>
      <c r="V78623" s="122"/>
      <c r="W78623" s="123"/>
      <c r="AC78623" s="123"/>
    </row>
    <row r="78624" spans="5:29" s="2" customFormat="1">
      <c r="E78624" s="120"/>
      <c r="M78624" s="120"/>
      <c r="N78624" s="120"/>
      <c r="U78624" s="121"/>
      <c r="V78624" s="122"/>
      <c r="W78624" s="123"/>
      <c r="AC78624" s="123"/>
    </row>
    <row r="78625" spans="5:29" s="2" customFormat="1">
      <c r="E78625" s="120"/>
      <c r="M78625" s="120"/>
      <c r="N78625" s="120"/>
      <c r="U78625" s="121"/>
      <c r="V78625" s="122"/>
      <c r="W78625" s="123"/>
      <c r="AC78625" s="123"/>
    </row>
    <row r="78626" spans="5:29" s="2" customFormat="1">
      <c r="E78626" s="120"/>
      <c r="M78626" s="120"/>
      <c r="N78626" s="120"/>
      <c r="U78626" s="121"/>
      <c r="V78626" s="122"/>
      <c r="W78626" s="123"/>
      <c r="AC78626" s="123"/>
    </row>
    <row r="78627" spans="5:29" s="2" customFormat="1">
      <c r="E78627" s="120"/>
      <c r="M78627" s="120"/>
      <c r="N78627" s="120"/>
      <c r="U78627" s="121"/>
      <c r="V78627" s="122"/>
      <c r="W78627" s="123"/>
      <c r="AC78627" s="123"/>
    </row>
    <row r="78628" spans="5:29" s="2" customFormat="1">
      <c r="E78628" s="120"/>
      <c r="M78628" s="120"/>
      <c r="N78628" s="120"/>
      <c r="U78628" s="121"/>
      <c r="V78628" s="122"/>
      <c r="W78628" s="123"/>
      <c r="AC78628" s="123"/>
    </row>
    <row r="78629" spans="5:29" s="2" customFormat="1">
      <c r="E78629" s="120"/>
      <c r="M78629" s="120"/>
      <c r="N78629" s="120"/>
      <c r="U78629" s="121"/>
      <c r="V78629" s="122"/>
      <c r="W78629" s="123"/>
      <c r="AC78629" s="123"/>
    </row>
    <row r="78630" spans="5:29" s="2" customFormat="1">
      <c r="E78630" s="120"/>
      <c r="M78630" s="120"/>
      <c r="N78630" s="120"/>
      <c r="U78630" s="121"/>
      <c r="V78630" s="122"/>
      <c r="W78630" s="123"/>
      <c r="AC78630" s="123"/>
    </row>
    <row r="78631" spans="5:29" s="2" customFormat="1">
      <c r="E78631" s="120"/>
      <c r="M78631" s="120"/>
      <c r="N78631" s="120"/>
      <c r="U78631" s="121"/>
      <c r="V78631" s="122"/>
      <c r="W78631" s="123"/>
      <c r="AC78631" s="123"/>
    </row>
    <row r="78632" spans="5:29" s="2" customFormat="1">
      <c r="E78632" s="120"/>
      <c r="M78632" s="120"/>
      <c r="N78632" s="120"/>
      <c r="U78632" s="121"/>
      <c r="V78632" s="122"/>
      <c r="W78632" s="123"/>
      <c r="AC78632" s="123"/>
    </row>
    <row r="78633" spans="5:29" s="2" customFormat="1">
      <c r="E78633" s="120"/>
      <c r="M78633" s="120"/>
      <c r="N78633" s="120"/>
      <c r="U78633" s="121"/>
      <c r="V78633" s="122"/>
      <c r="W78633" s="123"/>
      <c r="AC78633" s="123"/>
    </row>
    <row r="78634" spans="5:29" s="2" customFormat="1">
      <c r="E78634" s="120"/>
      <c r="M78634" s="120"/>
      <c r="N78634" s="120"/>
      <c r="U78634" s="121"/>
      <c r="V78634" s="122"/>
      <c r="W78634" s="123"/>
      <c r="AC78634" s="123"/>
    </row>
    <row r="78635" spans="5:29" s="2" customFormat="1">
      <c r="E78635" s="120"/>
      <c r="M78635" s="120"/>
      <c r="N78635" s="120"/>
      <c r="U78635" s="121"/>
      <c r="V78635" s="122"/>
      <c r="W78635" s="123"/>
      <c r="AC78635" s="123"/>
    </row>
    <row r="78636" spans="5:29" s="2" customFormat="1">
      <c r="E78636" s="120"/>
      <c r="M78636" s="120"/>
      <c r="N78636" s="120"/>
      <c r="U78636" s="121"/>
      <c r="V78636" s="122"/>
      <c r="W78636" s="123"/>
      <c r="AC78636" s="123"/>
    </row>
    <row r="78637" spans="5:29" s="2" customFormat="1">
      <c r="E78637" s="120"/>
      <c r="M78637" s="120"/>
      <c r="N78637" s="120"/>
      <c r="U78637" s="121"/>
      <c r="V78637" s="122"/>
      <c r="W78637" s="123"/>
      <c r="AC78637" s="123"/>
    </row>
    <row r="78638" spans="5:29" s="2" customFormat="1">
      <c r="E78638" s="120"/>
      <c r="M78638" s="120"/>
      <c r="N78638" s="120"/>
      <c r="U78638" s="121"/>
      <c r="V78638" s="122"/>
      <c r="W78638" s="123"/>
      <c r="AC78638" s="123"/>
    </row>
    <row r="78639" spans="5:29" s="2" customFormat="1">
      <c r="E78639" s="120"/>
      <c r="M78639" s="120"/>
      <c r="N78639" s="120"/>
      <c r="U78639" s="121"/>
      <c r="V78639" s="122"/>
      <c r="W78639" s="123"/>
      <c r="AC78639" s="123"/>
    </row>
    <row r="78640" spans="5:29" s="2" customFormat="1">
      <c r="E78640" s="120"/>
      <c r="M78640" s="120"/>
      <c r="N78640" s="120"/>
      <c r="U78640" s="121"/>
      <c r="V78640" s="122"/>
      <c r="W78640" s="123"/>
      <c r="AC78640" s="123"/>
    </row>
    <row r="78641" spans="5:29" s="2" customFormat="1">
      <c r="E78641" s="120"/>
      <c r="M78641" s="120"/>
      <c r="N78641" s="120"/>
      <c r="U78641" s="121"/>
      <c r="V78641" s="122"/>
      <c r="W78641" s="123"/>
      <c r="AC78641" s="123"/>
    </row>
    <row r="78642" spans="5:29" s="2" customFormat="1">
      <c r="E78642" s="120"/>
      <c r="M78642" s="120"/>
      <c r="N78642" s="120"/>
      <c r="U78642" s="121"/>
      <c r="V78642" s="122"/>
      <c r="W78642" s="123"/>
      <c r="AC78642" s="123"/>
    </row>
    <row r="78643" spans="5:29" s="2" customFormat="1">
      <c r="E78643" s="120"/>
      <c r="M78643" s="120"/>
      <c r="N78643" s="120"/>
      <c r="U78643" s="121"/>
      <c r="V78643" s="122"/>
      <c r="W78643" s="123"/>
      <c r="AC78643" s="123"/>
    </row>
    <row r="78644" spans="5:29" s="2" customFormat="1">
      <c r="E78644" s="120"/>
      <c r="M78644" s="120"/>
      <c r="N78644" s="120"/>
      <c r="U78644" s="121"/>
      <c r="V78644" s="122"/>
      <c r="W78644" s="123"/>
      <c r="AC78644" s="123"/>
    </row>
    <row r="78645" spans="5:29" s="2" customFormat="1">
      <c r="E78645" s="120"/>
      <c r="M78645" s="120"/>
      <c r="N78645" s="120"/>
      <c r="U78645" s="121"/>
      <c r="V78645" s="122"/>
      <c r="W78645" s="123"/>
      <c r="AC78645" s="123"/>
    </row>
    <row r="78646" spans="5:29" s="2" customFormat="1">
      <c r="E78646" s="120"/>
      <c r="M78646" s="120"/>
      <c r="N78646" s="120"/>
      <c r="U78646" s="121"/>
      <c r="V78646" s="122"/>
      <c r="W78646" s="123"/>
      <c r="AC78646" s="123"/>
    </row>
    <row r="78647" spans="5:29" s="2" customFormat="1">
      <c r="E78647" s="120"/>
      <c r="M78647" s="120"/>
      <c r="N78647" s="120"/>
      <c r="U78647" s="121"/>
      <c r="V78647" s="122"/>
      <c r="W78647" s="123"/>
      <c r="AC78647" s="123"/>
    </row>
    <row r="78648" spans="5:29" s="2" customFormat="1">
      <c r="E78648" s="120"/>
      <c r="M78648" s="120"/>
      <c r="N78648" s="120"/>
      <c r="U78648" s="121"/>
      <c r="V78648" s="122"/>
      <c r="W78648" s="123"/>
      <c r="AC78648" s="123"/>
    </row>
    <row r="78649" spans="5:29" s="2" customFormat="1">
      <c r="E78649" s="120"/>
      <c r="M78649" s="120"/>
      <c r="N78649" s="120"/>
      <c r="U78649" s="121"/>
      <c r="V78649" s="122"/>
      <c r="W78649" s="123"/>
      <c r="AC78649" s="123"/>
    </row>
    <row r="78650" spans="5:29" s="2" customFormat="1">
      <c r="E78650" s="120"/>
      <c r="M78650" s="120"/>
      <c r="N78650" s="120"/>
      <c r="U78650" s="121"/>
      <c r="V78650" s="122"/>
      <c r="W78650" s="123"/>
      <c r="AC78650" s="123"/>
    </row>
    <row r="78651" spans="5:29" s="2" customFormat="1">
      <c r="E78651" s="120"/>
      <c r="M78651" s="120"/>
      <c r="N78651" s="120"/>
      <c r="U78651" s="121"/>
      <c r="V78651" s="122"/>
      <c r="W78651" s="123"/>
      <c r="AC78651" s="123"/>
    </row>
    <row r="78652" spans="5:29" s="2" customFormat="1">
      <c r="E78652" s="120"/>
      <c r="M78652" s="120"/>
      <c r="N78652" s="120"/>
      <c r="U78652" s="121"/>
      <c r="V78652" s="122"/>
      <c r="W78652" s="123"/>
      <c r="AC78652" s="123"/>
    </row>
    <row r="78653" spans="5:29" s="2" customFormat="1">
      <c r="E78653" s="120"/>
      <c r="M78653" s="120"/>
      <c r="N78653" s="120"/>
      <c r="U78653" s="121"/>
      <c r="V78653" s="122"/>
      <c r="W78653" s="123"/>
      <c r="AC78653" s="123"/>
    </row>
    <row r="78654" spans="5:29" s="2" customFormat="1">
      <c r="E78654" s="120"/>
      <c r="M78654" s="120"/>
      <c r="N78654" s="120"/>
      <c r="U78654" s="121"/>
      <c r="V78654" s="122"/>
      <c r="W78654" s="123"/>
      <c r="AC78654" s="123"/>
    </row>
    <row r="78655" spans="5:29" s="2" customFormat="1">
      <c r="E78655" s="120"/>
      <c r="M78655" s="120"/>
      <c r="N78655" s="120"/>
      <c r="U78655" s="121"/>
      <c r="V78655" s="122"/>
      <c r="W78655" s="123"/>
      <c r="AC78655" s="123"/>
    </row>
    <row r="78656" spans="5:29" s="2" customFormat="1">
      <c r="E78656" s="120"/>
      <c r="M78656" s="120"/>
      <c r="N78656" s="120"/>
      <c r="U78656" s="121"/>
      <c r="V78656" s="122"/>
      <c r="W78656" s="123"/>
      <c r="AC78656" s="123"/>
    </row>
    <row r="78657" spans="5:29" s="2" customFormat="1">
      <c r="E78657" s="120"/>
      <c r="M78657" s="120"/>
      <c r="N78657" s="120"/>
      <c r="U78657" s="121"/>
      <c r="V78657" s="122"/>
      <c r="W78657" s="123"/>
      <c r="AC78657" s="123"/>
    </row>
    <row r="78658" spans="5:29" s="2" customFormat="1">
      <c r="E78658" s="120"/>
      <c r="M78658" s="120"/>
      <c r="N78658" s="120"/>
      <c r="U78658" s="121"/>
      <c r="V78658" s="122"/>
      <c r="W78658" s="123"/>
      <c r="AC78658" s="123"/>
    </row>
    <row r="78659" spans="5:29" s="2" customFormat="1">
      <c r="E78659" s="120"/>
      <c r="M78659" s="120"/>
      <c r="N78659" s="120"/>
      <c r="U78659" s="121"/>
      <c r="V78659" s="122"/>
      <c r="W78659" s="123"/>
      <c r="AC78659" s="123"/>
    </row>
    <row r="78660" spans="5:29" s="2" customFormat="1">
      <c r="E78660" s="120"/>
      <c r="M78660" s="120"/>
      <c r="N78660" s="120"/>
      <c r="U78660" s="121"/>
      <c r="V78660" s="122"/>
      <c r="W78660" s="123"/>
      <c r="AC78660" s="123"/>
    </row>
    <row r="78661" spans="5:29" s="2" customFormat="1">
      <c r="E78661" s="120"/>
      <c r="M78661" s="120"/>
      <c r="N78661" s="120"/>
      <c r="U78661" s="121"/>
      <c r="V78661" s="122"/>
      <c r="W78661" s="123"/>
      <c r="AC78661" s="123"/>
    </row>
    <row r="78662" spans="5:29" s="2" customFormat="1">
      <c r="E78662" s="120"/>
      <c r="M78662" s="120"/>
      <c r="N78662" s="120"/>
      <c r="U78662" s="121"/>
      <c r="V78662" s="122"/>
      <c r="W78662" s="123"/>
      <c r="AC78662" s="123"/>
    </row>
    <row r="78663" spans="5:29" s="2" customFormat="1">
      <c r="E78663" s="120"/>
      <c r="M78663" s="120"/>
      <c r="N78663" s="120"/>
      <c r="U78663" s="121"/>
      <c r="V78663" s="122"/>
      <c r="W78663" s="123"/>
      <c r="AC78663" s="123"/>
    </row>
    <row r="78664" spans="5:29" s="2" customFormat="1">
      <c r="E78664" s="120"/>
      <c r="M78664" s="120"/>
      <c r="N78664" s="120"/>
      <c r="U78664" s="121"/>
      <c r="V78664" s="122"/>
      <c r="W78664" s="123"/>
      <c r="AC78664" s="123"/>
    </row>
    <row r="78665" spans="5:29" s="2" customFormat="1">
      <c r="E78665" s="120"/>
      <c r="M78665" s="120"/>
      <c r="N78665" s="120"/>
      <c r="U78665" s="121"/>
      <c r="V78665" s="122"/>
      <c r="W78665" s="123"/>
      <c r="AC78665" s="123"/>
    </row>
    <row r="78666" spans="5:29" s="2" customFormat="1">
      <c r="E78666" s="120"/>
      <c r="M78666" s="120"/>
      <c r="N78666" s="120"/>
      <c r="U78666" s="121"/>
      <c r="V78666" s="122"/>
      <c r="W78666" s="123"/>
      <c r="AC78666" s="123"/>
    </row>
    <row r="78667" spans="5:29" s="2" customFormat="1">
      <c r="E78667" s="120"/>
      <c r="M78667" s="120"/>
      <c r="N78667" s="120"/>
      <c r="U78667" s="121"/>
      <c r="V78667" s="122"/>
      <c r="W78667" s="123"/>
      <c r="AC78667" s="123"/>
    </row>
    <row r="78668" spans="5:29" s="2" customFormat="1">
      <c r="E78668" s="120"/>
      <c r="M78668" s="120"/>
      <c r="N78668" s="120"/>
      <c r="U78668" s="121"/>
      <c r="V78668" s="122"/>
      <c r="W78668" s="123"/>
      <c r="AC78668" s="123"/>
    </row>
    <row r="78669" spans="5:29" s="2" customFormat="1">
      <c r="E78669" s="120"/>
      <c r="M78669" s="120"/>
      <c r="N78669" s="120"/>
      <c r="U78669" s="121"/>
      <c r="V78669" s="122"/>
      <c r="W78669" s="123"/>
      <c r="AC78669" s="123"/>
    </row>
    <row r="78670" spans="5:29" s="2" customFormat="1">
      <c r="E78670" s="120"/>
      <c r="M78670" s="120"/>
      <c r="N78670" s="120"/>
      <c r="U78670" s="121"/>
      <c r="V78670" s="122"/>
      <c r="W78670" s="123"/>
      <c r="AC78670" s="123"/>
    </row>
    <row r="78671" spans="5:29" s="2" customFormat="1">
      <c r="E78671" s="120"/>
      <c r="M78671" s="120"/>
      <c r="N78671" s="120"/>
      <c r="U78671" s="121"/>
      <c r="V78671" s="122"/>
      <c r="W78671" s="123"/>
      <c r="AC78671" s="123"/>
    </row>
    <row r="78672" spans="5:29" s="2" customFormat="1">
      <c r="E78672" s="120"/>
      <c r="M78672" s="120"/>
      <c r="N78672" s="120"/>
      <c r="U78672" s="121"/>
      <c r="V78672" s="122"/>
      <c r="W78672" s="123"/>
      <c r="AC78672" s="123"/>
    </row>
    <row r="78673" spans="5:29" s="2" customFormat="1">
      <c r="E78673" s="120"/>
      <c r="M78673" s="120"/>
      <c r="N78673" s="120"/>
      <c r="U78673" s="121"/>
      <c r="V78673" s="122"/>
      <c r="W78673" s="123"/>
      <c r="AC78673" s="123"/>
    </row>
    <row r="78674" spans="5:29" s="2" customFormat="1">
      <c r="E78674" s="120"/>
      <c r="M78674" s="120"/>
      <c r="N78674" s="120"/>
      <c r="U78674" s="121"/>
      <c r="V78674" s="122"/>
      <c r="W78674" s="123"/>
      <c r="AC78674" s="123"/>
    </row>
    <row r="78675" spans="5:29" s="2" customFormat="1">
      <c r="E78675" s="120"/>
      <c r="M78675" s="120"/>
      <c r="N78675" s="120"/>
      <c r="U78675" s="121"/>
      <c r="V78675" s="122"/>
      <c r="W78675" s="123"/>
      <c r="AC78675" s="123"/>
    </row>
    <row r="78676" spans="5:29" s="2" customFormat="1">
      <c r="E78676" s="120"/>
      <c r="M78676" s="120"/>
      <c r="N78676" s="120"/>
      <c r="U78676" s="121"/>
      <c r="V78676" s="122"/>
      <c r="W78676" s="123"/>
      <c r="AC78676" s="123"/>
    </row>
    <row r="78677" spans="5:29" s="2" customFormat="1">
      <c r="E78677" s="120"/>
      <c r="M78677" s="120"/>
      <c r="N78677" s="120"/>
      <c r="U78677" s="121"/>
      <c r="V78677" s="122"/>
      <c r="W78677" s="123"/>
      <c r="AC78677" s="123"/>
    </row>
    <row r="78678" spans="5:29" s="2" customFormat="1">
      <c r="E78678" s="120"/>
      <c r="M78678" s="120"/>
      <c r="N78678" s="120"/>
      <c r="U78678" s="121"/>
      <c r="V78678" s="122"/>
      <c r="W78678" s="123"/>
      <c r="AC78678" s="123"/>
    </row>
    <row r="78679" spans="5:29" s="2" customFormat="1">
      <c r="E78679" s="120"/>
      <c r="M78679" s="120"/>
      <c r="N78679" s="120"/>
      <c r="U78679" s="121"/>
      <c r="V78679" s="122"/>
      <c r="W78679" s="123"/>
      <c r="AC78679" s="123"/>
    </row>
    <row r="78680" spans="5:29" s="2" customFormat="1">
      <c r="E78680" s="120"/>
      <c r="M78680" s="120"/>
      <c r="N78680" s="120"/>
      <c r="U78680" s="121"/>
      <c r="V78680" s="122"/>
      <c r="W78680" s="123"/>
      <c r="AC78680" s="123"/>
    </row>
    <row r="78681" spans="5:29" s="2" customFormat="1">
      <c r="E78681" s="120"/>
      <c r="M78681" s="120"/>
      <c r="N78681" s="120"/>
      <c r="U78681" s="121"/>
      <c r="V78681" s="122"/>
      <c r="W78681" s="123"/>
      <c r="AC78681" s="123"/>
    </row>
    <row r="78682" spans="5:29" s="2" customFormat="1">
      <c r="E78682" s="120"/>
      <c r="M78682" s="120"/>
      <c r="N78682" s="120"/>
      <c r="U78682" s="121"/>
      <c r="V78682" s="122"/>
      <c r="W78682" s="123"/>
      <c r="AC78682" s="123"/>
    </row>
    <row r="78683" spans="5:29" s="2" customFormat="1">
      <c r="E78683" s="120"/>
      <c r="M78683" s="120"/>
      <c r="N78683" s="120"/>
      <c r="U78683" s="121"/>
      <c r="V78683" s="122"/>
      <c r="W78683" s="123"/>
      <c r="AC78683" s="123"/>
    </row>
    <row r="78684" spans="5:29" s="2" customFormat="1">
      <c r="E78684" s="120"/>
      <c r="M78684" s="120"/>
      <c r="N78684" s="120"/>
      <c r="U78684" s="121"/>
      <c r="V78684" s="122"/>
      <c r="W78684" s="123"/>
      <c r="AC78684" s="123"/>
    </row>
    <row r="78685" spans="5:29" s="2" customFormat="1">
      <c r="E78685" s="120"/>
      <c r="M78685" s="120"/>
      <c r="N78685" s="120"/>
      <c r="U78685" s="121"/>
      <c r="V78685" s="122"/>
      <c r="W78685" s="123"/>
      <c r="AC78685" s="123"/>
    </row>
    <row r="78686" spans="5:29" s="2" customFormat="1">
      <c r="E78686" s="120"/>
      <c r="M78686" s="120"/>
      <c r="N78686" s="120"/>
      <c r="U78686" s="121"/>
      <c r="V78686" s="122"/>
      <c r="W78686" s="123"/>
      <c r="AC78686" s="123"/>
    </row>
    <row r="78687" spans="5:29" s="2" customFormat="1">
      <c r="E78687" s="120"/>
      <c r="M78687" s="120"/>
      <c r="N78687" s="120"/>
      <c r="U78687" s="121"/>
      <c r="V78687" s="122"/>
      <c r="W78687" s="123"/>
      <c r="AC78687" s="123"/>
    </row>
    <row r="78688" spans="5:29" s="2" customFormat="1">
      <c r="E78688" s="120"/>
      <c r="M78688" s="120"/>
      <c r="N78688" s="120"/>
      <c r="U78688" s="121"/>
      <c r="V78688" s="122"/>
      <c r="W78688" s="123"/>
      <c r="AC78688" s="123"/>
    </row>
    <row r="78689" spans="5:29" s="2" customFormat="1">
      <c r="E78689" s="120"/>
      <c r="M78689" s="120"/>
      <c r="N78689" s="120"/>
      <c r="U78689" s="121"/>
      <c r="V78689" s="122"/>
      <c r="W78689" s="123"/>
      <c r="AC78689" s="123"/>
    </row>
    <row r="78690" spans="5:29" s="2" customFormat="1">
      <c r="E78690" s="120"/>
      <c r="M78690" s="120"/>
      <c r="N78690" s="120"/>
      <c r="U78690" s="121"/>
      <c r="V78690" s="122"/>
      <c r="W78690" s="123"/>
      <c r="AC78690" s="123"/>
    </row>
    <row r="78691" spans="5:29" s="2" customFormat="1">
      <c r="E78691" s="120"/>
      <c r="M78691" s="120"/>
      <c r="N78691" s="120"/>
      <c r="U78691" s="121"/>
      <c r="V78691" s="122"/>
      <c r="W78691" s="123"/>
      <c r="AC78691" s="123"/>
    </row>
    <row r="78692" spans="5:29" s="2" customFormat="1">
      <c r="E78692" s="120"/>
      <c r="M78692" s="120"/>
      <c r="N78692" s="120"/>
      <c r="U78692" s="121"/>
      <c r="V78692" s="122"/>
      <c r="W78692" s="123"/>
      <c r="AC78692" s="123"/>
    </row>
    <row r="78693" spans="5:29" s="2" customFormat="1">
      <c r="E78693" s="120"/>
      <c r="M78693" s="120"/>
      <c r="N78693" s="120"/>
      <c r="U78693" s="121"/>
      <c r="V78693" s="122"/>
      <c r="W78693" s="123"/>
      <c r="AC78693" s="123"/>
    </row>
    <row r="78694" spans="5:29" s="2" customFormat="1">
      <c r="E78694" s="120"/>
      <c r="M78694" s="120"/>
      <c r="N78694" s="120"/>
      <c r="U78694" s="121"/>
      <c r="V78694" s="122"/>
      <c r="W78694" s="123"/>
      <c r="AC78694" s="123"/>
    </row>
    <row r="78695" spans="5:29" s="2" customFormat="1">
      <c r="E78695" s="120"/>
      <c r="M78695" s="120"/>
      <c r="N78695" s="120"/>
      <c r="U78695" s="121"/>
      <c r="V78695" s="122"/>
      <c r="W78695" s="123"/>
      <c r="AC78695" s="123"/>
    </row>
    <row r="78696" spans="5:29" s="2" customFormat="1">
      <c r="E78696" s="120"/>
      <c r="M78696" s="120"/>
      <c r="N78696" s="120"/>
      <c r="U78696" s="121"/>
      <c r="V78696" s="122"/>
      <c r="W78696" s="123"/>
      <c r="AC78696" s="123"/>
    </row>
    <row r="78697" spans="5:29" s="2" customFormat="1">
      <c r="E78697" s="120"/>
      <c r="M78697" s="120"/>
      <c r="N78697" s="120"/>
      <c r="U78697" s="121"/>
      <c r="V78697" s="122"/>
      <c r="W78697" s="123"/>
      <c r="AC78697" s="123"/>
    </row>
    <row r="78698" spans="5:29" s="2" customFormat="1">
      <c r="E78698" s="120"/>
      <c r="M78698" s="120"/>
      <c r="N78698" s="120"/>
      <c r="U78698" s="121"/>
      <c r="V78698" s="122"/>
      <c r="W78698" s="123"/>
      <c r="AC78698" s="123"/>
    </row>
    <row r="78699" spans="5:29" s="2" customFormat="1">
      <c r="E78699" s="120"/>
      <c r="M78699" s="120"/>
      <c r="N78699" s="120"/>
      <c r="U78699" s="121"/>
      <c r="V78699" s="122"/>
      <c r="W78699" s="123"/>
      <c r="AC78699" s="123"/>
    </row>
    <row r="78700" spans="5:29" s="2" customFormat="1">
      <c r="E78700" s="120"/>
      <c r="M78700" s="120"/>
      <c r="N78700" s="120"/>
      <c r="U78700" s="121"/>
      <c r="V78700" s="122"/>
      <c r="W78700" s="123"/>
      <c r="AC78700" s="123"/>
    </row>
    <row r="78701" spans="5:29" s="2" customFormat="1">
      <c r="E78701" s="120"/>
      <c r="M78701" s="120"/>
      <c r="N78701" s="120"/>
      <c r="U78701" s="121"/>
      <c r="V78701" s="122"/>
      <c r="W78701" s="123"/>
      <c r="AC78701" s="123"/>
    </row>
    <row r="78702" spans="5:29" s="2" customFormat="1">
      <c r="E78702" s="120"/>
      <c r="M78702" s="120"/>
      <c r="N78702" s="120"/>
      <c r="U78702" s="121"/>
      <c r="V78702" s="122"/>
      <c r="W78702" s="123"/>
      <c r="AC78702" s="123"/>
    </row>
    <row r="78703" spans="5:29" s="2" customFormat="1">
      <c r="E78703" s="120"/>
      <c r="M78703" s="120"/>
      <c r="N78703" s="120"/>
      <c r="U78703" s="121"/>
      <c r="V78703" s="122"/>
      <c r="W78703" s="123"/>
      <c r="AC78703" s="123"/>
    </row>
    <row r="78704" spans="5:29" s="2" customFormat="1">
      <c r="E78704" s="120"/>
      <c r="M78704" s="120"/>
      <c r="N78704" s="120"/>
      <c r="U78704" s="121"/>
      <c r="V78704" s="122"/>
      <c r="W78704" s="123"/>
      <c r="AC78704" s="123"/>
    </row>
    <row r="78705" spans="5:29" s="2" customFormat="1">
      <c r="E78705" s="120"/>
      <c r="M78705" s="120"/>
      <c r="N78705" s="120"/>
      <c r="U78705" s="121"/>
      <c r="V78705" s="122"/>
      <c r="W78705" s="123"/>
      <c r="AC78705" s="123"/>
    </row>
    <row r="78706" spans="5:29" s="2" customFormat="1">
      <c r="E78706" s="120"/>
      <c r="M78706" s="120"/>
      <c r="N78706" s="120"/>
      <c r="U78706" s="121"/>
      <c r="V78706" s="122"/>
      <c r="W78706" s="123"/>
      <c r="AC78706" s="123"/>
    </row>
    <row r="78707" spans="5:29" s="2" customFormat="1">
      <c r="E78707" s="120"/>
      <c r="M78707" s="120"/>
      <c r="N78707" s="120"/>
      <c r="U78707" s="121"/>
      <c r="V78707" s="122"/>
      <c r="W78707" s="123"/>
      <c r="AC78707" s="123"/>
    </row>
    <row r="78708" spans="5:29" s="2" customFormat="1">
      <c r="E78708" s="120"/>
      <c r="M78708" s="120"/>
      <c r="N78708" s="120"/>
      <c r="U78708" s="121"/>
      <c r="V78708" s="122"/>
      <c r="W78708" s="123"/>
      <c r="AC78708" s="123"/>
    </row>
    <row r="78709" spans="5:29" s="2" customFormat="1">
      <c r="E78709" s="120"/>
      <c r="M78709" s="120"/>
      <c r="N78709" s="120"/>
      <c r="U78709" s="121"/>
      <c r="V78709" s="122"/>
      <c r="W78709" s="123"/>
      <c r="AC78709" s="123"/>
    </row>
    <row r="78710" spans="5:29" s="2" customFormat="1">
      <c r="E78710" s="120"/>
      <c r="M78710" s="120"/>
      <c r="N78710" s="120"/>
      <c r="U78710" s="121"/>
      <c r="V78710" s="122"/>
      <c r="W78710" s="123"/>
      <c r="AC78710" s="123"/>
    </row>
    <row r="78711" spans="5:29" s="2" customFormat="1">
      <c r="E78711" s="120"/>
      <c r="M78711" s="120"/>
      <c r="N78711" s="120"/>
      <c r="U78711" s="121"/>
      <c r="V78711" s="122"/>
      <c r="W78711" s="123"/>
      <c r="AC78711" s="123"/>
    </row>
    <row r="78712" spans="5:29" s="2" customFormat="1">
      <c r="E78712" s="120"/>
      <c r="M78712" s="120"/>
      <c r="N78712" s="120"/>
      <c r="U78712" s="121"/>
      <c r="V78712" s="122"/>
      <c r="W78712" s="123"/>
      <c r="AC78712" s="123"/>
    </row>
    <row r="78713" spans="5:29" s="2" customFormat="1">
      <c r="E78713" s="120"/>
      <c r="M78713" s="120"/>
      <c r="N78713" s="120"/>
      <c r="U78713" s="121"/>
      <c r="V78713" s="122"/>
      <c r="W78713" s="123"/>
      <c r="AC78713" s="123"/>
    </row>
    <row r="78714" spans="5:29" s="2" customFormat="1">
      <c r="E78714" s="120"/>
      <c r="M78714" s="120"/>
      <c r="N78714" s="120"/>
      <c r="U78714" s="121"/>
      <c r="V78714" s="122"/>
      <c r="W78714" s="123"/>
      <c r="AC78714" s="123"/>
    </row>
    <row r="78715" spans="5:29" s="2" customFormat="1">
      <c r="E78715" s="120"/>
      <c r="M78715" s="120"/>
      <c r="N78715" s="120"/>
      <c r="U78715" s="121"/>
      <c r="V78715" s="122"/>
      <c r="W78715" s="123"/>
      <c r="AC78715" s="123"/>
    </row>
    <row r="78716" spans="5:29" s="2" customFormat="1">
      <c r="E78716" s="120"/>
      <c r="M78716" s="120"/>
      <c r="N78716" s="120"/>
      <c r="U78716" s="121"/>
      <c r="V78716" s="122"/>
      <c r="W78716" s="123"/>
      <c r="AC78716" s="123"/>
    </row>
    <row r="78717" spans="5:29" s="2" customFormat="1">
      <c r="E78717" s="120"/>
      <c r="M78717" s="120"/>
      <c r="N78717" s="120"/>
      <c r="U78717" s="121"/>
      <c r="V78717" s="122"/>
      <c r="W78717" s="123"/>
      <c r="AC78717" s="123"/>
    </row>
    <row r="78718" spans="5:29" s="2" customFormat="1">
      <c r="E78718" s="120"/>
      <c r="M78718" s="120"/>
      <c r="N78718" s="120"/>
      <c r="U78718" s="121"/>
      <c r="V78718" s="122"/>
      <c r="W78718" s="123"/>
      <c r="AC78718" s="123"/>
    </row>
    <row r="78719" spans="5:29" s="2" customFormat="1">
      <c r="E78719" s="120"/>
      <c r="M78719" s="120"/>
      <c r="N78719" s="120"/>
      <c r="U78719" s="121"/>
      <c r="V78719" s="122"/>
      <c r="W78719" s="123"/>
      <c r="AC78719" s="123"/>
    </row>
    <row r="78720" spans="5:29" s="2" customFormat="1">
      <c r="E78720" s="120"/>
      <c r="M78720" s="120"/>
      <c r="N78720" s="120"/>
      <c r="U78720" s="121"/>
      <c r="V78720" s="122"/>
      <c r="W78720" s="123"/>
      <c r="AC78720" s="123"/>
    </row>
    <row r="78721" spans="5:29" s="2" customFormat="1">
      <c r="E78721" s="120"/>
      <c r="M78721" s="120"/>
      <c r="N78721" s="120"/>
      <c r="U78721" s="121"/>
      <c r="V78721" s="122"/>
      <c r="W78721" s="123"/>
      <c r="AC78721" s="123"/>
    </row>
    <row r="78722" spans="5:29" s="2" customFormat="1">
      <c r="E78722" s="120"/>
      <c r="M78722" s="120"/>
      <c r="N78722" s="120"/>
      <c r="U78722" s="121"/>
      <c r="V78722" s="122"/>
      <c r="W78722" s="123"/>
      <c r="AC78722" s="123"/>
    </row>
    <row r="78723" spans="5:29" s="2" customFormat="1">
      <c r="E78723" s="120"/>
      <c r="M78723" s="120"/>
      <c r="N78723" s="120"/>
      <c r="U78723" s="121"/>
      <c r="V78723" s="122"/>
      <c r="W78723" s="123"/>
      <c r="AC78723" s="123"/>
    </row>
    <row r="78724" spans="5:29" s="2" customFormat="1">
      <c r="E78724" s="120"/>
      <c r="M78724" s="120"/>
      <c r="N78724" s="120"/>
      <c r="U78724" s="121"/>
      <c r="V78724" s="122"/>
      <c r="W78724" s="123"/>
      <c r="AC78724" s="123"/>
    </row>
    <row r="78725" spans="5:29" s="2" customFormat="1">
      <c r="E78725" s="120"/>
      <c r="M78725" s="120"/>
      <c r="N78725" s="120"/>
      <c r="U78725" s="121"/>
      <c r="V78725" s="122"/>
      <c r="W78725" s="123"/>
      <c r="AC78725" s="123"/>
    </row>
    <row r="78726" spans="5:29" s="2" customFormat="1">
      <c r="E78726" s="120"/>
      <c r="M78726" s="120"/>
      <c r="N78726" s="120"/>
      <c r="U78726" s="121"/>
      <c r="V78726" s="122"/>
      <c r="W78726" s="123"/>
      <c r="AC78726" s="123"/>
    </row>
    <row r="78727" spans="5:29" s="2" customFormat="1">
      <c r="E78727" s="120"/>
      <c r="M78727" s="120"/>
      <c r="N78727" s="120"/>
      <c r="U78727" s="121"/>
      <c r="V78727" s="122"/>
      <c r="W78727" s="123"/>
      <c r="AC78727" s="123"/>
    </row>
    <row r="78728" spans="5:29" s="2" customFormat="1">
      <c r="E78728" s="120"/>
      <c r="M78728" s="120"/>
      <c r="N78728" s="120"/>
      <c r="U78728" s="121"/>
      <c r="V78728" s="122"/>
      <c r="W78728" s="123"/>
      <c r="AC78728" s="123"/>
    </row>
    <row r="78729" spans="5:29" s="2" customFormat="1">
      <c r="E78729" s="120"/>
      <c r="M78729" s="120"/>
      <c r="N78729" s="120"/>
      <c r="U78729" s="121"/>
      <c r="V78729" s="122"/>
      <c r="W78729" s="123"/>
      <c r="AC78729" s="123"/>
    </row>
    <row r="78730" spans="5:29" s="2" customFormat="1">
      <c r="E78730" s="120"/>
      <c r="M78730" s="120"/>
      <c r="N78730" s="120"/>
      <c r="U78730" s="121"/>
      <c r="V78730" s="122"/>
      <c r="W78730" s="123"/>
      <c r="AC78730" s="123"/>
    </row>
    <row r="78731" spans="5:29" s="2" customFormat="1">
      <c r="E78731" s="120"/>
      <c r="M78731" s="120"/>
      <c r="N78731" s="120"/>
      <c r="U78731" s="121"/>
      <c r="V78731" s="122"/>
      <c r="W78731" s="123"/>
      <c r="AC78731" s="123"/>
    </row>
    <row r="78732" spans="5:29" s="2" customFormat="1">
      <c r="E78732" s="120"/>
      <c r="M78732" s="120"/>
      <c r="N78732" s="120"/>
      <c r="U78732" s="121"/>
      <c r="V78732" s="122"/>
      <c r="W78732" s="123"/>
      <c r="AC78732" s="123"/>
    </row>
    <row r="78733" spans="5:29" s="2" customFormat="1">
      <c r="E78733" s="120"/>
      <c r="M78733" s="120"/>
      <c r="N78733" s="120"/>
      <c r="U78733" s="121"/>
      <c r="V78733" s="122"/>
      <c r="W78733" s="123"/>
      <c r="AC78733" s="123"/>
    </row>
    <row r="78734" spans="5:29" s="2" customFormat="1">
      <c r="E78734" s="120"/>
      <c r="M78734" s="120"/>
      <c r="N78734" s="120"/>
      <c r="U78734" s="121"/>
      <c r="V78734" s="122"/>
      <c r="W78734" s="123"/>
      <c r="AC78734" s="123"/>
    </row>
    <row r="78735" spans="5:29" s="2" customFormat="1">
      <c r="E78735" s="120"/>
      <c r="M78735" s="120"/>
      <c r="N78735" s="120"/>
      <c r="U78735" s="121"/>
      <c r="V78735" s="122"/>
      <c r="W78735" s="123"/>
      <c r="AC78735" s="123"/>
    </row>
    <row r="78736" spans="5:29" s="2" customFormat="1">
      <c r="E78736" s="120"/>
      <c r="M78736" s="120"/>
      <c r="N78736" s="120"/>
      <c r="U78736" s="121"/>
      <c r="V78736" s="122"/>
      <c r="W78736" s="123"/>
      <c r="AC78736" s="123"/>
    </row>
    <row r="78737" spans="5:29" s="2" customFormat="1">
      <c r="E78737" s="120"/>
      <c r="M78737" s="120"/>
      <c r="N78737" s="120"/>
      <c r="U78737" s="121"/>
      <c r="V78737" s="122"/>
      <c r="W78737" s="123"/>
      <c r="AC78737" s="123"/>
    </row>
    <row r="78738" spans="5:29" s="2" customFormat="1">
      <c r="E78738" s="120"/>
      <c r="M78738" s="120"/>
      <c r="N78738" s="120"/>
      <c r="U78738" s="121"/>
      <c r="V78738" s="122"/>
      <c r="W78738" s="123"/>
      <c r="AC78738" s="123"/>
    </row>
    <row r="78739" spans="5:29" s="2" customFormat="1">
      <c r="E78739" s="120"/>
      <c r="M78739" s="120"/>
      <c r="N78739" s="120"/>
      <c r="U78739" s="121"/>
      <c r="V78739" s="122"/>
      <c r="W78739" s="123"/>
      <c r="AC78739" s="123"/>
    </row>
    <row r="78740" spans="5:29" s="2" customFormat="1">
      <c r="E78740" s="120"/>
      <c r="M78740" s="120"/>
      <c r="N78740" s="120"/>
      <c r="U78740" s="121"/>
      <c r="V78740" s="122"/>
      <c r="W78740" s="123"/>
      <c r="AC78740" s="123"/>
    </row>
    <row r="78741" spans="5:29" s="2" customFormat="1">
      <c r="E78741" s="120"/>
      <c r="M78741" s="120"/>
      <c r="N78741" s="120"/>
      <c r="U78741" s="121"/>
      <c r="V78741" s="122"/>
      <c r="W78741" s="123"/>
      <c r="AC78741" s="123"/>
    </row>
    <row r="78742" spans="5:29" s="2" customFormat="1">
      <c r="E78742" s="120"/>
      <c r="M78742" s="120"/>
      <c r="N78742" s="120"/>
      <c r="U78742" s="121"/>
      <c r="V78742" s="122"/>
      <c r="W78742" s="123"/>
      <c r="AC78742" s="123"/>
    </row>
    <row r="78743" spans="5:29" s="2" customFormat="1">
      <c r="E78743" s="120"/>
      <c r="M78743" s="120"/>
      <c r="N78743" s="120"/>
      <c r="U78743" s="121"/>
      <c r="V78743" s="122"/>
      <c r="W78743" s="123"/>
      <c r="AC78743" s="123"/>
    </row>
    <row r="78744" spans="5:29" s="2" customFormat="1">
      <c r="E78744" s="120"/>
      <c r="M78744" s="120"/>
      <c r="N78744" s="120"/>
      <c r="U78744" s="121"/>
      <c r="V78744" s="122"/>
      <c r="W78744" s="123"/>
      <c r="AC78744" s="123"/>
    </row>
    <row r="78745" spans="5:29" s="2" customFormat="1">
      <c r="E78745" s="120"/>
      <c r="M78745" s="120"/>
      <c r="N78745" s="120"/>
      <c r="U78745" s="121"/>
      <c r="V78745" s="122"/>
      <c r="W78745" s="123"/>
      <c r="AC78745" s="123"/>
    </row>
    <row r="78746" spans="5:29" s="2" customFormat="1">
      <c r="E78746" s="120"/>
      <c r="M78746" s="120"/>
      <c r="N78746" s="120"/>
      <c r="U78746" s="121"/>
      <c r="V78746" s="122"/>
      <c r="W78746" s="123"/>
      <c r="AC78746" s="123"/>
    </row>
    <row r="78747" spans="5:29" s="2" customFormat="1">
      <c r="E78747" s="120"/>
      <c r="M78747" s="120"/>
      <c r="N78747" s="120"/>
      <c r="U78747" s="121"/>
      <c r="V78747" s="122"/>
      <c r="W78747" s="123"/>
      <c r="AC78747" s="123"/>
    </row>
    <row r="78748" spans="5:29" s="2" customFormat="1">
      <c r="E78748" s="120"/>
      <c r="M78748" s="120"/>
      <c r="N78748" s="120"/>
      <c r="U78748" s="121"/>
      <c r="V78748" s="122"/>
      <c r="W78748" s="123"/>
      <c r="AC78748" s="123"/>
    </row>
    <row r="78749" spans="5:29" s="2" customFormat="1">
      <c r="E78749" s="120"/>
      <c r="M78749" s="120"/>
      <c r="N78749" s="120"/>
      <c r="U78749" s="121"/>
      <c r="V78749" s="122"/>
      <c r="W78749" s="123"/>
      <c r="AC78749" s="123"/>
    </row>
    <row r="78750" spans="5:29" s="2" customFormat="1">
      <c r="E78750" s="120"/>
      <c r="M78750" s="120"/>
      <c r="N78750" s="120"/>
      <c r="U78750" s="121"/>
      <c r="V78750" s="122"/>
      <c r="W78750" s="123"/>
      <c r="AC78750" s="123"/>
    </row>
    <row r="78751" spans="5:29" s="2" customFormat="1">
      <c r="E78751" s="120"/>
      <c r="M78751" s="120"/>
      <c r="N78751" s="120"/>
      <c r="U78751" s="121"/>
      <c r="V78751" s="122"/>
      <c r="W78751" s="123"/>
      <c r="AC78751" s="123"/>
    </row>
    <row r="78752" spans="5:29" s="2" customFormat="1">
      <c r="E78752" s="120"/>
      <c r="M78752" s="120"/>
      <c r="N78752" s="120"/>
      <c r="U78752" s="121"/>
      <c r="V78752" s="122"/>
      <c r="W78752" s="123"/>
      <c r="AC78752" s="123"/>
    </row>
    <row r="78753" spans="5:29" s="2" customFormat="1">
      <c r="E78753" s="120"/>
      <c r="M78753" s="120"/>
      <c r="N78753" s="120"/>
      <c r="U78753" s="121"/>
      <c r="V78753" s="122"/>
      <c r="W78753" s="123"/>
      <c r="AC78753" s="123"/>
    </row>
    <row r="78754" spans="5:29" s="2" customFormat="1">
      <c r="E78754" s="120"/>
      <c r="M78754" s="120"/>
      <c r="N78754" s="120"/>
      <c r="U78754" s="121"/>
      <c r="V78754" s="122"/>
      <c r="W78754" s="123"/>
      <c r="AC78754" s="123"/>
    </row>
    <row r="78755" spans="5:29" s="2" customFormat="1">
      <c r="E78755" s="120"/>
      <c r="M78755" s="120"/>
      <c r="N78755" s="120"/>
      <c r="U78755" s="121"/>
      <c r="V78755" s="122"/>
      <c r="W78755" s="123"/>
      <c r="AC78755" s="123"/>
    </row>
    <row r="78756" spans="5:29" s="2" customFormat="1">
      <c r="E78756" s="120"/>
      <c r="M78756" s="120"/>
      <c r="N78756" s="120"/>
      <c r="U78756" s="121"/>
      <c r="V78756" s="122"/>
      <c r="W78756" s="123"/>
      <c r="AC78756" s="123"/>
    </row>
    <row r="78757" spans="5:29" s="2" customFormat="1">
      <c r="E78757" s="120"/>
      <c r="M78757" s="120"/>
      <c r="N78757" s="120"/>
      <c r="U78757" s="121"/>
      <c r="V78757" s="122"/>
      <c r="W78757" s="123"/>
      <c r="AC78757" s="123"/>
    </row>
    <row r="78758" spans="5:29" s="2" customFormat="1">
      <c r="E78758" s="120"/>
      <c r="M78758" s="120"/>
      <c r="N78758" s="120"/>
      <c r="U78758" s="121"/>
      <c r="V78758" s="122"/>
      <c r="W78758" s="123"/>
      <c r="AC78758" s="123"/>
    </row>
    <row r="78759" spans="5:29" s="2" customFormat="1">
      <c r="E78759" s="120"/>
      <c r="M78759" s="120"/>
      <c r="N78759" s="120"/>
      <c r="U78759" s="121"/>
      <c r="V78759" s="122"/>
      <c r="W78759" s="123"/>
      <c r="AC78759" s="123"/>
    </row>
    <row r="78760" spans="5:29" s="2" customFormat="1">
      <c r="E78760" s="120"/>
      <c r="M78760" s="120"/>
      <c r="N78760" s="120"/>
      <c r="U78760" s="121"/>
      <c r="V78760" s="122"/>
      <c r="W78760" s="123"/>
      <c r="AC78760" s="123"/>
    </row>
    <row r="78761" spans="5:29" s="2" customFormat="1">
      <c r="E78761" s="120"/>
      <c r="M78761" s="120"/>
      <c r="N78761" s="120"/>
      <c r="U78761" s="121"/>
      <c r="V78761" s="122"/>
      <c r="W78761" s="123"/>
      <c r="AC78761" s="123"/>
    </row>
    <row r="78762" spans="5:29" s="2" customFormat="1">
      <c r="E78762" s="120"/>
      <c r="M78762" s="120"/>
      <c r="N78762" s="120"/>
      <c r="U78762" s="121"/>
      <c r="V78762" s="122"/>
      <c r="W78762" s="123"/>
      <c r="AC78762" s="123"/>
    </row>
    <row r="78763" spans="5:29" s="2" customFormat="1">
      <c r="E78763" s="120"/>
      <c r="M78763" s="120"/>
      <c r="N78763" s="120"/>
      <c r="U78763" s="121"/>
      <c r="V78763" s="122"/>
      <c r="W78763" s="123"/>
      <c r="AC78763" s="123"/>
    </row>
    <row r="78764" spans="5:29" s="2" customFormat="1">
      <c r="E78764" s="120"/>
      <c r="M78764" s="120"/>
      <c r="N78764" s="120"/>
      <c r="U78764" s="121"/>
      <c r="V78764" s="122"/>
      <c r="W78764" s="123"/>
      <c r="AC78764" s="123"/>
    </row>
    <row r="78765" spans="5:29" s="2" customFormat="1">
      <c r="E78765" s="120"/>
      <c r="M78765" s="120"/>
      <c r="N78765" s="120"/>
      <c r="U78765" s="121"/>
      <c r="V78765" s="122"/>
      <c r="W78765" s="123"/>
      <c r="AC78765" s="123"/>
    </row>
    <row r="78766" spans="5:29" s="2" customFormat="1">
      <c r="E78766" s="120"/>
      <c r="M78766" s="120"/>
      <c r="N78766" s="120"/>
      <c r="U78766" s="121"/>
      <c r="V78766" s="122"/>
      <c r="W78766" s="123"/>
      <c r="AC78766" s="123"/>
    </row>
    <row r="78767" spans="5:29" s="2" customFormat="1">
      <c r="E78767" s="120"/>
      <c r="M78767" s="120"/>
      <c r="N78767" s="120"/>
      <c r="U78767" s="121"/>
      <c r="V78767" s="122"/>
      <c r="W78767" s="123"/>
      <c r="AC78767" s="123"/>
    </row>
    <row r="78768" spans="5:29" s="2" customFormat="1">
      <c r="E78768" s="120"/>
      <c r="M78768" s="120"/>
      <c r="N78768" s="120"/>
      <c r="U78768" s="121"/>
      <c r="V78768" s="122"/>
      <c r="W78768" s="123"/>
      <c r="AC78768" s="123"/>
    </row>
    <row r="78769" spans="5:29" s="2" customFormat="1">
      <c r="E78769" s="120"/>
      <c r="M78769" s="120"/>
      <c r="N78769" s="120"/>
      <c r="U78769" s="121"/>
      <c r="V78769" s="122"/>
      <c r="W78769" s="123"/>
      <c r="AC78769" s="123"/>
    </row>
    <row r="78770" spans="5:29" s="2" customFormat="1">
      <c r="E78770" s="120"/>
      <c r="M78770" s="120"/>
      <c r="N78770" s="120"/>
      <c r="U78770" s="121"/>
      <c r="V78770" s="122"/>
      <c r="W78770" s="123"/>
      <c r="AC78770" s="123"/>
    </row>
    <row r="78771" spans="5:29" s="2" customFormat="1">
      <c r="E78771" s="120"/>
      <c r="M78771" s="120"/>
      <c r="N78771" s="120"/>
      <c r="U78771" s="121"/>
      <c r="V78771" s="122"/>
      <c r="W78771" s="123"/>
      <c r="AC78771" s="123"/>
    </row>
    <row r="78772" spans="5:29" s="2" customFormat="1">
      <c r="E78772" s="120"/>
      <c r="M78772" s="120"/>
      <c r="N78772" s="120"/>
      <c r="U78772" s="121"/>
      <c r="V78772" s="122"/>
      <c r="W78772" s="123"/>
      <c r="AC78772" s="123"/>
    </row>
    <row r="78773" spans="5:29" s="2" customFormat="1">
      <c r="E78773" s="120"/>
      <c r="M78773" s="120"/>
      <c r="N78773" s="120"/>
      <c r="U78773" s="121"/>
      <c r="V78773" s="122"/>
      <c r="W78773" s="123"/>
      <c r="AC78773" s="123"/>
    </row>
    <row r="78774" spans="5:29" s="2" customFormat="1">
      <c r="E78774" s="120"/>
      <c r="M78774" s="120"/>
      <c r="N78774" s="120"/>
      <c r="U78774" s="121"/>
      <c r="V78774" s="122"/>
      <c r="W78774" s="123"/>
      <c r="AC78774" s="123"/>
    </row>
    <row r="78775" spans="5:29" s="2" customFormat="1">
      <c r="E78775" s="120"/>
      <c r="M78775" s="120"/>
      <c r="N78775" s="120"/>
      <c r="U78775" s="121"/>
      <c r="V78775" s="122"/>
      <c r="W78775" s="123"/>
      <c r="AC78775" s="123"/>
    </row>
    <row r="78776" spans="5:29" s="2" customFormat="1">
      <c r="E78776" s="120"/>
      <c r="M78776" s="120"/>
      <c r="N78776" s="120"/>
      <c r="U78776" s="121"/>
      <c r="V78776" s="122"/>
      <c r="W78776" s="123"/>
      <c r="AC78776" s="123"/>
    </row>
    <row r="78777" spans="5:29" s="2" customFormat="1">
      <c r="E78777" s="120"/>
      <c r="M78777" s="120"/>
      <c r="N78777" s="120"/>
      <c r="U78777" s="121"/>
      <c r="V78777" s="122"/>
      <c r="W78777" s="123"/>
      <c r="AC78777" s="123"/>
    </row>
    <row r="78778" spans="5:29" s="2" customFormat="1">
      <c r="E78778" s="120"/>
      <c r="M78778" s="120"/>
      <c r="N78778" s="120"/>
      <c r="U78778" s="121"/>
      <c r="V78778" s="122"/>
      <c r="W78778" s="123"/>
      <c r="AC78778" s="123"/>
    </row>
    <row r="78779" spans="5:29" s="2" customFormat="1">
      <c r="E78779" s="120"/>
      <c r="M78779" s="120"/>
      <c r="N78779" s="120"/>
      <c r="U78779" s="121"/>
      <c r="V78779" s="122"/>
      <c r="W78779" s="123"/>
      <c r="AC78779" s="123"/>
    </row>
    <row r="78780" spans="5:29" s="2" customFormat="1">
      <c r="E78780" s="120"/>
      <c r="M78780" s="120"/>
      <c r="N78780" s="120"/>
      <c r="U78780" s="121"/>
      <c r="V78780" s="122"/>
      <c r="W78780" s="123"/>
      <c r="AC78780" s="123"/>
    </row>
    <row r="78781" spans="5:29" s="2" customFormat="1">
      <c r="E78781" s="120"/>
      <c r="M78781" s="120"/>
      <c r="N78781" s="120"/>
      <c r="U78781" s="121"/>
      <c r="V78781" s="122"/>
      <c r="W78781" s="123"/>
      <c r="AC78781" s="123"/>
    </row>
    <row r="78782" spans="5:29" s="2" customFormat="1">
      <c r="E78782" s="120"/>
      <c r="M78782" s="120"/>
      <c r="N78782" s="120"/>
      <c r="U78782" s="121"/>
      <c r="V78782" s="122"/>
      <c r="W78782" s="123"/>
      <c r="AC78782" s="123"/>
    </row>
    <row r="78783" spans="5:29" s="2" customFormat="1">
      <c r="E78783" s="120"/>
      <c r="M78783" s="120"/>
      <c r="N78783" s="120"/>
      <c r="U78783" s="121"/>
      <c r="V78783" s="122"/>
      <c r="W78783" s="123"/>
      <c r="AC78783" s="123"/>
    </row>
    <row r="78784" spans="5:29" s="2" customFormat="1">
      <c r="E78784" s="120"/>
      <c r="M78784" s="120"/>
      <c r="N78784" s="120"/>
      <c r="U78784" s="121"/>
      <c r="V78784" s="122"/>
      <c r="W78784" s="123"/>
      <c r="AC78784" s="123"/>
    </row>
    <row r="78785" spans="5:29" s="2" customFormat="1">
      <c r="E78785" s="120"/>
      <c r="M78785" s="120"/>
      <c r="N78785" s="120"/>
      <c r="U78785" s="121"/>
      <c r="V78785" s="122"/>
      <c r="W78785" s="123"/>
      <c r="AC78785" s="123"/>
    </row>
    <row r="78786" spans="5:29" s="2" customFormat="1">
      <c r="E78786" s="120"/>
      <c r="M78786" s="120"/>
      <c r="N78786" s="120"/>
      <c r="U78786" s="121"/>
      <c r="V78786" s="122"/>
      <c r="W78786" s="123"/>
      <c r="AC78786" s="123"/>
    </row>
    <row r="78787" spans="5:29" s="2" customFormat="1">
      <c r="E78787" s="120"/>
      <c r="M78787" s="120"/>
      <c r="N78787" s="120"/>
      <c r="U78787" s="121"/>
      <c r="V78787" s="122"/>
      <c r="W78787" s="123"/>
      <c r="AC78787" s="123"/>
    </row>
    <row r="78788" spans="5:29" s="2" customFormat="1">
      <c r="E78788" s="120"/>
      <c r="M78788" s="120"/>
      <c r="N78788" s="120"/>
      <c r="U78788" s="121"/>
      <c r="V78788" s="122"/>
      <c r="W78788" s="123"/>
      <c r="AC78788" s="123"/>
    </row>
    <row r="78789" spans="5:29" s="2" customFormat="1">
      <c r="E78789" s="120"/>
      <c r="M78789" s="120"/>
      <c r="N78789" s="120"/>
      <c r="U78789" s="121"/>
      <c r="V78789" s="122"/>
      <c r="W78789" s="123"/>
      <c r="AC78789" s="123"/>
    </row>
    <row r="78790" spans="5:29" s="2" customFormat="1">
      <c r="E78790" s="120"/>
      <c r="M78790" s="120"/>
      <c r="N78790" s="120"/>
      <c r="U78790" s="121"/>
      <c r="V78790" s="122"/>
      <c r="W78790" s="123"/>
      <c r="AC78790" s="123"/>
    </row>
    <row r="78791" spans="5:29" s="2" customFormat="1">
      <c r="E78791" s="120"/>
      <c r="M78791" s="120"/>
      <c r="N78791" s="120"/>
      <c r="U78791" s="121"/>
      <c r="V78791" s="122"/>
      <c r="W78791" s="123"/>
      <c r="AC78791" s="123"/>
    </row>
    <row r="78792" spans="5:29" s="2" customFormat="1">
      <c r="E78792" s="120"/>
      <c r="M78792" s="120"/>
      <c r="N78792" s="120"/>
      <c r="U78792" s="121"/>
      <c r="V78792" s="122"/>
      <c r="W78792" s="123"/>
      <c r="AC78792" s="123"/>
    </row>
    <row r="78793" spans="5:29" s="2" customFormat="1">
      <c r="E78793" s="120"/>
      <c r="M78793" s="120"/>
      <c r="N78793" s="120"/>
      <c r="U78793" s="121"/>
      <c r="V78793" s="122"/>
      <c r="W78793" s="123"/>
      <c r="AC78793" s="123"/>
    </row>
    <row r="78794" spans="5:29" s="2" customFormat="1">
      <c r="E78794" s="120"/>
      <c r="M78794" s="120"/>
      <c r="N78794" s="120"/>
      <c r="U78794" s="121"/>
      <c r="V78794" s="122"/>
      <c r="W78794" s="123"/>
      <c r="AC78794" s="123"/>
    </row>
    <row r="78795" spans="5:29" s="2" customFormat="1">
      <c r="E78795" s="120"/>
      <c r="M78795" s="120"/>
      <c r="N78795" s="120"/>
      <c r="U78795" s="121"/>
      <c r="V78795" s="122"/>
      <c r="W78795" s="123"/>
      <c r="AC78795" s="123"/>
    </row>
    <row r="78796" spans="5:29" s="2" customFormat="1">
      <c r="E78796" s="120"/>
      <c r="M78796" s="120"/>
      <c r="N78796" s="120"/>
      <c r="U78796" s="121"/>
      <c r="V78796" s="122"/>
      <c r="W78796" s="123"/>
      <c r="AC78796" s="123"/>
    </row>
    <row r="78797" spans="5:29" s="2" customFormat="1">
      <c r="E78797" s="120"/>
      <c r="M78797" s="120"/>
      <c r="N78797" s="120"/>
      <c r="U78797" s="121"/>
      <c r="V78797" s="122"/>
      <c r="W78797" s="123"/>
      <c r="AC78797" s="123"/>
    </row>
    <row r="78798" spans="5:29" s="2" customFormat="1">
      <c r="E78798" s="120"/>
      <c r="M78798" s="120"/>
      <c r="N78798" s="120"/>
      <c r="U78798" s="121"/>
      <c r="V78798" s="122"/>
      <c r="W78798" s="123"/>
      <c r="AC78798" s="123"/>
    </row>
    <row r="78799" spans="5:29" s="2" customFormat="1">
      <c r="E78799" s="120"/>
      <c r="M78799" s="120"/>
      <c r="N78799" s="120"/>
      <c r="U78799" s="121"/>
      <c r="V78799" s="122"/>
      <c r="W78799" s="123"/>
      <c r="AC78799" s="123"/>
    </row>
    <row r="78800" spans="5:29" s="2" customFormat="1">
      <c r="E78800" s="120"/>
      <c r="M78800" s="120"/>
      <c r="N78800" s="120"/>
      <c r="U78800" s="121"/>
      <c r="V78800" s="122"/>
      <c r="W78800" s="123"/>
      <c r="AC78800" s="123"/>
    </row>
    <row r="78801" spans="5:29" s="2" customFormat="1">
      <c r="E78801" s="120"/>
      <c r="M78801" s="120"/>
      <c r="N78801" s="120"/>
      <c r="U78801" s="121"/>
      <c r="V78801" s="122"/>
      <c r="W78801" s="123"/>
      <c r="AC78801" s="123"/>
    </row>
    <row r="78802" spans="5:29" s="2" customFormat="1">
      <c r="E78802" s="120"/>
      <c r="M78802" s="120"/>
      <c r="N78802" s="120"/>
      <c r="U78802" s="121"/>
      <c r="V78802" s="122"/>
      <c r="W78802" s="123"/>
      <c r="AC78802" s="123"/>
    </row>
    <row r="78803" spans="5:29" s="2" customFormat="1">
      <c r="E78803" s="120"/>
      <c r="M78803" s="120"/>
      <c r="N78803" s="120"/>
      <c r="U78803" s="121"/>
      <c r="V78803" s="122"/>
      <c r="W78803" s="123"/>
      <c r="AC78803" s="123"/>
    </row>
    <row r="78804" spans="5:29" s="2" customFormat="1">
      <c r="E78804" s="120"/>
      <c r="M78804" s="120"/>
      <c r="N78804" s="120"/>
      <c r="U78804" s="121"/>
      <c r="V78804" s="122"/>
      <c r="W78804" s="123"/>
      <c r="AC78804" s="123"/>
    </row>
    <row r="78805" spans="5:29" s="2" customFormat="1">
      <c r="E78805" s="120"/>
      <c r="M78805" s="120"/>
      <c r="N78805" s="120"/>
      <c r="U78805" s="121"/>
      <c r="V78805" s="122"/>
      <c r="W78805" s="123"/>
      <c r="AC78805" s="123"/>
    </row>
    <row r="78806" spans="5:29" s="2" customFormat="1">
      <c r="E78806" s="120"/>
      <c r="M78806" s="120"/>
      <c r="N78806" s="120"/>
      <c r="U78806" s="121"/>
      <c r="V78806" s="122"/>
      <c r="W78806" s="123"/>
      <c r="AC78806" s="123"/>
    </row>
    <row r="78807" spans="5:29" s="2" customFormat="1">
      <c r="E78807" s="120"/>
      <c r="M78807" s="120"/>
      <c r="N78807" s="120"/>
      <c r="U78807" s="121"/>
      <c r="V78807" s="122"/>
      <c r="W78807" s="123"/>
      <c r="AC78807" s="123"/>
    </row>
    <row r="78808" spans="5:29" s="2" customFormat="1">
      <c r="E78808" s="120"/>
      <c r="M78808" s="120"/>
      <c r="N78808" s="120"/>
      <c r="U78808" s="121"/>
      <c r="V78808" s="122"/>
      <c r="W78808" s="123"/>
      <c r="AC78808" s="123"/>
    </row>
    <row r="78809" spans="5:29" s="2" customFormat="1">
      <c r="E78809" s="120"/>
      <c r="M78809" s="120"/>
      <c r="N78809" s="120"/>
      <c r="U78809" s="121"/>
      <c r="V78809" s="122"/>
      <c r="W78809" s="123"/>
      <c r="AC78809" s="123"/>
    </row>
    <row r="78810" spans="5:29" s="2" customFormat="1">
      <c r="E78810" s="120"/>
      <c r="M78810" s="120"/>
      <c r="N78810" s="120"/>
      <c r="U78810" s="121"/>
      <c r="V78810" s="122"/>
      <c r="W78810" s="123"/>
      <c r="AC78810" s="123"/>
    </row>
    <row r="78811" spans="5:29" s="2" customFormat="1">
      <c r="E78811" s="120"/>
      <c r="M78811" s="120"/>
      <c r="N78811" s="120"/>
      <c r="U78811" s="121"/>
      <c r="V78811" s="122"/>
      <c r="W78811" s="123"/>
      <c r="AC78811" s="123"/>
    </row>
    <row r="78812" spans="5:29" s="2" customFormat="1">
      <c r="E78812" s="120"/>
      <c r="M78812" s="120"/>
      <c r="N78812" s="120"/>
      <c r="U78812" s="121"/>
      <c r="V78812" s="122"/>
      <c r="W78812" s="123"/>
      <c r="AC78812" s="123"/>
    </row>
    <row r="78813" spans="5:29" s="2" customFormat="1">
      <c r="E78813" s="120"/>
      <c r="M78813" s="120"/>
      <c r="N78813" s="120"/>
      <c r="U78813" s="121"/>
      <c r="V78813" s="122"/>
      <c r="W78813" s="123"/>
      <c r="AC78813" s="123"/>
    </row>
    <row r="78814" spans="5:29" s="2" customFormat="1">
      <c r="E78814" s="120"/>
      <c r="M78814" s="120"/>
      <c r="N78814" s="120"/>
      <c r="U78814" s="121"/>
      <c r="V78814" s="122"/>
      <c r="W78814" s="123"/>
      <c r="AC78814" s="123"/>
    </row>
    <row r="78815" spans="5:29" s="2" customFormat="1">
      <c r="E78815" s="120"/>
      <c r="M78815" s="120"/>
      <c r="N78815" s="120"/>
      <c r="U78815" s="121"/>
      <c r="V78815" s="122"/>
      <c r="W78815" s="123"/>
      <c r="AC78815" s="123"/>
    </row>
    <row r="78816" spans="5:29" s="2" customFormat="1">
      <c r="E78816" s="120"/>
      <c r="M78816" s="120"/>
      <c r="N78816" s="120"/>
      <c r="U78816" s="121"/>
      <c r="V78816" s="122"/>
      <c r="W78816" s="123"/>
      <c r="AC78816" s="123"/>
    </row>
    <row r="78817" spans="5:29" s="2" customFormat="1">
      <c r="E78817" s="120"/>
      <c r="M78817" s="120"/>
      <c r="N78817" s="120"/>
      <c r="U78817" s="121"/>
      <c r="V78817" s="122"/>
      <c r="W78817" s="123"/>
      <c r="AC78817" s="123"/>
    </row>
    <row r="78818" spans="5:29" s="2" customFormat="1">
      <c r="E78818" s="120"/>
      <c r="M78818" s="120"/>
      <c r="N78818" s="120"/>
      <c r="U78818" s="121"/>
      <c r="V78818" s="122"/>
      <c r="W78818" s="123"/>
      <c r="AC78818" s="123"/>
    </row>
    <row r="78819" spans="5:29" s="2" customFormat="1">
      <c r="E78819" s="120"/>
      <c r="M78819" s="120"/>
      <c r="N78819" s="120"/>
      <c r="U78819" s="121"/>
      <c r="V78819" s="122"/>
      <c r="W78819" s="123"/>
      <c r="AC78819" s="123"/>
    </row>
    <row r="78820" spans="5:29" s="2" customFormat="1">
      <c r="E78820" s="120"/>
      <c r="M78820" s="120"/>
      <c r="N78820" s="120"/>
      <c r="U78820" s="121"/>
      <c r="V78820" s="122"/>
      <c r="W78820" s="123"/>
      <c r="AC78820" s="123"/>
    </row>
    <row r="78821" spans="5:29" s="2" customFormat="1">
      <c r="E78821" s="120"/>
      <c r="M78821" s="120"/>
      <c r="N78821" s="120"/>
      <c r="U78821" s="121"/>
      <c r="V78821" s="122"/>
      <c r="W78821" s="123"/>
      <c r="AC78821" s="123"/>
    </row>
    <row r="78822" spans="5:29" s="2" customFormat="1">
      <c r="E78822" s="120"/>
      <c r="M78822" s="120"/>
      <c r="N78822" s="120"/>
      <c r="U78822" s="121"/>
      <c r="V78822" s="122"/>
      <c r="W78822" s="123"/>
      <c r="AC78822" s="123"/>
    </row>
    <row r="78823" spans="5:29" s="2" customFormat="1">
      <c r="E78823" s="120"/>
      <c r="M78823" s="120"/>
      <c r="N78823" s="120"/>
      <c r="U78823" s="121"/>
      <c r="V78823" s="122"/>
      <c r="W78823" s="123"/>
      <c r="AC78823" s="123"/>
    </row>
    <row r="78824" spans="5:29" s="2" customFormat="1">
      <c r="E78824" s="120"/>
      <c r="M78824" s="120"/>
      <c r="N78824" s="120"/>
      <c r="U78824" s="121"/>
      <c r="V78824" s="122"/>
      <c r="W78824" s="123"/>
      <c r="AC78824" s="123"/>
    </row>
    <row r="78825" spans="5:29" s="2" customFormat="1">
      <c r="E78825" s="120"/>
      <c r="M78825" s="120"/>
      <c r="N78825" s="120"/>
      <c r="U78825" s="121"/>
      <c r="V78825" s="122"/>
      <c r="W78825" s="123"/>
      <c r="AC78825" s="123"/>
    </row>
    <row r="78826" spans="5:29" s="2" customFormat="1">
      <c r="E78826" s="120"/>
      <c r="M78826" s="120"/>
      <c r="N78826" s="120"/>
      <c r="U78826" s="121"/>
      <c r="V78826" s="122"/>
      <c r="W78826" s="123"/>
      <c r="AC78826" s="123"/>
    </row>
    <row r="78827" spans="5:29" s="2" customFormat="1">
      <c r="E78827" s="120"/>
      <c r="M78827" s="120"/>
      <c r="N78827" s="120"/>
      <c r="U78827" s="121"/>
      <c r="V78827" s="122"/>
      <c r="W78827" s="123"/>
      <c r="AC78827" s="123"/>
    </row>
    <row r="78828" spans="5:29" s="2" customFormat="1">
      <c r="E78828" s="120"/>
      <c r="M78828" s="120"/>
      <c r="N78828" s="120"/>
      <c r="U78828" s="121"/>
      <c r="V78828" s="122"/>
      <c r="W78828" s="123"/>
      <c r="AC78828" s="123"/>
    </row>
    <row r="78829" spans="5:29" s="2" customFormat="1">
      <c r="E78829" s="120"/>
      <c r="M78829" s="120"/>
      <c r="N78829" s="120"/>
      <c r="U78829" s="121"/>
      <c r="V78829" s="122"/>
      <c r="W78829" s="123"/>
      <c r="AC78829" s="123"/>
    </row>
    <row r="78830" spans="5:29" s="2" customFormat="1">
      <c r="E78830" s="120"/>
      <c r="M78830" s="120"/>
      <c r="N78830" s="120"/>
      <c r="U78830" s="121"/>
      <c r="V78830" s="122"/>
      <c r="W78830" s="123"/>
      <c r="AC78830" s="123"/>
    </row>
    <row r="78831" spans="5:29" s="2" customFormat="1">
      <c r="E78831" s="120"/>
      <c r="M78831" s="120"/>
      <c r="N78831" s="120"/>
      <c r="U78831" s="121"/>
      <c r="V78831" s="122"/>
      <c r="W78831" s="123"/>
      <c r="AC78831" s="123"/>
    </row>
    <row r="78832" spans="5:29" s="2" customFormat="1">
      <c r="E78832" s="120"/>
      <c r="M78832" s="120"/>
      <c r="N78832" s="120"/>
      <c r="U78832" s="121"/>
      <c r="V78832" s="122"/>
      <c r="W78832" s="123"/>
      <c r="AC78832" s="123"/>
    </row>
    <row r="78833" spans="5:29" s="2" customFormat="1">
      <c r="E78833" s="120"/>
      <c r="M78833" s="120"/>
      <c r="N78833" s="120"/>
      <c r="U78833" s="121"/>
      <c r="V78833" s="122"/>
      <c r="W78833" s="123"/>
      <c r="AC78833" s="123"/>
    </row>
    <row r="78834" spans="5:29" s="2" customFormat="1">
      <c r="E78834" s="120"/>
      <c r="M78834" s="120"/>
      <c r="N78834" s="120"/>
      <c r="U78834" s="121"/>
      <c r="V78834" s="122"/>
      <c r="W78834" s="123"/>
      <c r="AC78834" s="123"/>
    </row>
    <row r="78835" spans="5:29" s="2" customFormat="1">
      <c r="E78835" s="120"/>
      <c r="M78835" s="120"/>
      <c r="N78835" s="120"/>
      <c r="U78835" s="121"/>
      <c r="V78835" s="122"/>
      <c r="W78835" s="123"/>
      <c r="AC78835" s="123"/>
    </row>
    <row r="78836" spans="5:29" s="2" customFormat="1">
      <c r="E78836" s="120"/>
      <c r="M78836" s="120"/>
      <c r="N78836" s="120"/>
      <c r="U78836" s="121"/>
      <c r="V78836" s="122"/>
      <c r="W78836" s="123"/>
      <c r="AC78836" s="123"/>
    </row>
    <row r="78837" spans="5:29" s="2" customFormat="1">
      <c r="E78837" s="120"/>
      <c r="M78837" s="120"/>
      <c r="N78837" s="120"/>
      <c r="U78837" s="121"/>
      <c r="V78837" s="122"/>
      <c r="W78837" s="123"/>
      <c r="AC78837" s="123"/>
    </row>
    <row r="78838" spans="5:29" s="2" customFormat="1">
      <c r="E78838" s="120"/>
      <c r="M78838" s="120"/>
      <c r="N78838" s="120"/>
      <c r="U78838" s="121"/>
      <c r="V78838" s="122"/>
      <c r="W78838" s="123"/>
      <c r="AC78838" s="123"/>
    </row>
    <row r="78839" spans="5:29" s="2" customFormat="1">
      <c r="E78839" s="120"/>
      <c r="M78839" s="120"/>
      <c r="N78839" s="120"/>
      <c r="U78839" s="121"/>
      <c r="V78839" s="122"/>
      <c r="W78839" s="123"/>
      <c r="AC78839" s="123"/>
    </row>
    <row r="78840" spans="5:29" s="2" customFormat="1">
      <c r="E78840" s="120"/>
      <c r="M78840" s="120"/>
      <c r="N78840" s="120"/>
      <c r="U78840" s="121"/>
      <c r="V78840" s="122"/>
      <c r="W78840" s="123"/>
      <c r="AC78840" s="123"/>
    </row>
    <row r="78841" spans="5:29" s="2" customFormat="1">
      <c r="E78841" s="120"/>
      <c r="M78841" s="120"/>
      <c r="N78841" s="120"/>
      <c r="U78841" s="121"/>
      <c r="V78841" s="122"/>
      <c r="W78841" s="123"/>
      <c r="AC78841" s="123"/>
    </row>
    <row r="78842" spans="5:29" s="2" customFormat="1">
      <c r="E78842" s="120"/>
      <c r="M78842" s="120"/>
      <c r="N78842" s="120"/>
      <c r="U78842" s="121"/>
      <c r="V78842" s="122"/>
      <c r="W78842" s="123"/>
      <c r="AC78842" s="123"/>
    </row>
    <row r="78843" spans="5:29" s="2" customFormat="1">
      <c r="E78843" s="120"/>
      <c r="M78843" s="120"/>
      <c r="N78843" s="120"/>
      <c r="U78843" s="121"/>
      <c r="V78843" s="122"/>
      <c r="W78843" s="123"/>
      <c r="AC78843" s="123"/>
    </row>
    <row r="78844" spans="5:29" s="2" customFormat="1">
      <c r="E78844" s="120"/>
      <c r="M78844" s="120"/>
      <c r="N78844" s="120"/>
      <c r="U78844" s="121"/>
      <c r="V78844" s="122"/>
      <c r="W78844" s="123"/>
      <c r="AC78844" s="123"/>
    </row>
    <row r="78845" spans="5:29" s="2" customFormat="1">
      <c r="E78845" s="120"/>
      <c r="M78845" s="120"/>
      <c r="N78845" s="120"/>
      <c r="U78845" s="121"/>
      <c r="V78845" s="122"/>
      <c r="W78845" s="123"/>
      <c r="AC78845" s="123"/>
    </row>
    <row r="78846" spans="5:29" s="2" customFormat="1">
      <c r="E78846" s="120"/>
      <c r="M78846" s="120"/>
      <c r="N78846" s="120"/>
      <c r="U78846" s="121"/>
      <c r="V78846" s="122"/>
      <c r="W78846" s="123"/>
      <c r="AC78846" s="123"/>
    </row>
    <row r="78847" spans="5:29" s="2" customFormat="1">
      <c r="E78847" s="120"/>
      <c r="M78847" s="120"/>
      <c r="N78847" s="120"/>
      <c r="U78847" s="121"/>
      <c r="V78847" s="122"/>
      <c r="W78847" s="123"/>
      <c r="AC78847" s="123"/>
    </row>
    <row r="78848" spans="5:29" s="2" customFormat="1">
      <c r="E78848" s="120"/>
      <c r="M78848" s="120"/>
      <c r="N78848" s="120"/>
      <c r="U78848" s="121"/>
      <c r="V78848" s="122"/>
      <c r="W78848" s="123"/>
      <c r="AC78848" s="123"/>
    </row>
    <row r="78849" spans="5:29" s="2" customFormat="1">
      <c r="E78849" s="120"/>
      <c r="M78849" s="120"/>
      <c r="N78849" s="120"/>
      <c r="U78849" s="121"/>
      <c r="V78849" s="122"/>
      <c r="W78849" s="123"/>
      <c r="AC78849" s="123"/>
    </row>
    <row r="78850" spans="5:29" s="2" customFormat="1">
      <c r="E78850" s="120"/>
      <c r="M78850" s="120"/>
      <c r="N78850" s="120"/>
      <c r="U78850" s="121"/>
      <c r="V78850" s="122"/>
      <c r="W78850" s="123"/>
      <c r="AC78850" s="123"/>
    </row>
    <row r="78851" spans="5:29" s="2" customFormat="1">
      <c r="E78851" s="120"/>
      <c r="M78851" s="120"/>
      <c r="N78851" s="120"/>
      <c r="U78851" s="121"/>
      <c r="V78851" s="122"/>
      <c r="W78851" s="123"/>
      <c r="AC78851" s="123"/>
    </row>
    <row r="78852" spans="5:29" s="2" customFormat="1">
      <c r="E78852" s="120"/>
      <c r="M78852" s="120"/>
      <c r="N78852" s="120"/>
      <c r="U78852" s="121"/>
      <c r="V78852" s="122"/>
      <c r="W78852" s="123"/>
      <c r="AC78852" s="123"/>
    </row>
    <row r="78853" spans="5:29" s="2" customFormat="1">
      <c r="E78853" s="120"/>
      <c r="M78853" s="120"/>
      <c r="N78853" s="120"/>
      <c r="U78853" s="121"/>
      <c r="V78853" s="122"/>
      <c r="W78853" s="123"/>
      <c r="AC78853" s="123"/>
    </row>
    <row r="78854" spans="5:29" s="2" customFormat="1">
      <c r="E78854" s="120"/>
      <c r="M78854" s="120"/>
      <c r="N78854" s="120"/>
      <c r="U78854" s="121"/>
      <c r="V78854" s="122"/>
      <c r="W78854" s="123"/>
      <c r="AC78854" s="123"/>
    </row>
    <row r="78855" spans="5:29" s="2" customFormat="1">
      <c r="E78855" s="120"/>
      <c r="M78855" s="120"/>
      <c r="N78855" s="120"/>
      <c r="U78855" s="121"/>
      <c r="V78855" s="122"/>
      <c r="W78855" s="123"/>
      <c r="AC78855" s="123"/>
    </row>
    <row r="78856" spans="5:29" s="2" customFormat="1">
      <c r="E78856" s="120"/>
      <c r="M78856" s="120"/>
      <c r="N78856" s="120"/>
      <c r="U78856" s="121"/>
      <c r="V78856" s="122"/>
      <c r="W78856" s="123"/>
      <c r="AC78856" s="123"/>
    </row>
    <row r="78857" spans="5:29" s="2" customFormat="1">
      <c r="E78857" s="120"/>
      <c r="M78857" s="120"/>
      <c r="N78857" s="120"/>
      <c r="U78857" s="121"/>
      <c r="V78857" s="122"/>
      <c r="W78857" s="123"/>
      <c r="AC78857" s="123"/>
    </row>
    <row r="78858" spans="5:29" s="2" customFormat="1">
      <c r="E78858" s="120"/>
      <c r="M78858" s="120"/>
      <c r="N78858" s="120"/>
      <c r="U78858" s="121"/>
      <c r="V78858" s="122"/>
      <c r="W78858" s="123"/>
      <c r="AC78858" s="123"/>
    </row>
    <row r="78859" spans="5:29" s="2" customFormat="1">
      <c r="E78859" s="120"/>
      <c r="M78859" s="120"/>
      <c r="N78859" s="120"/>
      <c r="U78859" s="121"/>
      <c r="V78859" s="122"/>
      <c r="W78859" s="123"/>
      <c r="AC78859" s="123"/>
    </row>
    <row r="78860" spans="5:29" s="2" customFormat="1">
      <c r="E78860" s="120"/>
      <c r="M78860" s="120"/>
      <c r="N78860" s="120"/>
      <c r="U78860" s="121"/>
      <c r="V78860" s="122"/>
      <c r="W78860" s="123"/>
      <c r="AC78860" s="123"/>
    </row>
    <row r="78861" spans="5:29" s="2" customFormat="1">
      <c r="E78861" s="120"/>
      <c r="M78861" s="120"/>
      <c r="N78861" s="120"/>
      <c r="U78861" s="121"/>
      <c r="V78861" s="122"/>
      <c r="W78861" s="123"/>
      <c r="AC78861" s="123"/>
    </row>
    <row r="78862" spans="5:29" s="2" customFormat="1">
      <c r="E78862" s="120"/>
      <c r="M78862" s="120"/>
      <c r="N78862" s="120"/>
      <c r="U78862" s="121"/>
      <c r="V78862" s="122"/>
      <c r="W78862" s="123"/>
      <c r="AC78862" s="123"/>
    </row>
    <row r="78863" spans="5:29" s="2" customFormat="1">
      <c r="E78863" s="120"/>
      <c r="M78863" s="120"/>
      <c r="N78863" s="120"/>
      <c r="U78863" s="121"/>
      <c r="V78863" s="122"/>
      <c r="W78863" s="123"/>
      <c r="AC78863" s="123"/>
    </row>
    <row r="78864" spans="5:29" s="2" customFormat="1">
      <c r="E78864" s="120"/>
      <c r="M78864" s="120"/>
      <c r="N78864" s="120"/>
      <c r="U78864" s="121"/>
      <c r="V78864" s="122"/>
      <c r="W78864" s="123"/>
      <c r="AC78864" s="123"/>
    </row>
    <row r="78865" spans="5:29" s="2" customFormat="1">
      <c r="E78865" s="120"/>
      <c r="M78865" s="120"/>
      <c r="N78865" s="120"/>
      <c r="U78865" s="121"/>
      <c r="V78865" s="122"/>
      <c r="W78865" s="123"/>
      <c r="AC78865" s="123"/>
    </row>
    <row r="78866" spans="5:29" s="2" customFormat="1">
      <c r="E78866" s="120"/>
      <c r="M78866" s="120"/>
      <c r="N78866" s="120"/>
      <c r="U78866" s="121"/>
      <c r="V78866" s="122"/>
      <c r="W78866" s="123"/>
      <c r="AC78866" s="123"/>
    </row>
    <row r="78867" spans="5:29" s="2" customFormat="1">
      <c r="E78867" s="120"/>
      <c r="M78867" s="120"/>
      <c r="N78867" s="120"/>
      <c r="U78867" s="121"/>
      <c r="V78867" s="122"/>
      <c r="W78867" s="123"/>
      <c r="AC78867" s="123"/>
    </row>
    <row r="78868" spans="5:29" s="2" customFormat="1">
      <c r="E78868" s="120"/>
      <c r="M78868" s="120"/>
      <c r="N78868" s="120"/>
      <c r="U78868" s="121"/>
      <c r="V78868" s="122"/>
      <c r="W78868" s="123"/>
      <c r="AC78868" s="123"/>
    </row>
    <row r="78869" spans="5:29" s="2" customFormat="1">
      <c r="E78869" s="120"/>
      <c r="M78869" s="120"/>
      <c r="N78869" s="120"/>
      <c r="U78869" s="121"/>
      <c r="V78869" s="122"/>
      <c r="W78869" s="123"/>
      <c r="AC78869" s="123"/>
    </row>
    <row r="78870" spans="5:29" s="2" customFormat="1">
      <c r="E78870" s="120"/>
      <c r="M78870" s="120"/>
      <c r="N78870" s="120"/>
      <c r="U78870" s="121"/>
      <c r="V78870" s="122"/>
      <c r="W78870" s="123"/>
      <c r="AC78870" s="123"/>
    </row>
    <row r="78871" spans="5:29" s="2" customFormat="1">
      <c r="E78871" s="120"/>
      <c r="M78871" s="120"/>
      <c r="N78871" s="120"/>
      <c r="U78871" s="121"/>
      <c r="V78871" s="122"/>
      <c r="W78871" s="123"/>
      <c r="AC78871" s="123"/>
    </row>
    <row r="78872" spans="5:29" s="2" customFormat="1">
      <c r="E78872" s="120"/>
      <c r="M78872" s="120"/>
      <c r="N78872" s="120"/>
      <c r="U78872" s="121"/>
      <c r="V78872" s="122"/>
      <c r="W78872" s="123"/>
      <c r="AC78872" s="123"/>
    </row>
    <row r="78873" spans="5:29" s="2" customFormat="1">
      <c r="E78873" s="120"/>
      <c r="M78873" s="120"/>
      <c r="N78873" s="120"/>
      <c r="U78873" s="121"/>
      <c r="V78873" s="122"/>
      <c r="W78873" s="123"/>
      <c r="AC78873" s="123"/>
    </row>
    <row r="78874" spans="5:29" s="2" customFormat="1">
      <c r="E78874" s="120"/>
      <c r="M78874" s="120"/>
      <c r="N78874" s="120"/>
      <c r="U78874" s="121"/>
      <c r="V78874" s="122"/>
      <c r="W78874" s="123"/>
      <c r="AC78874" s="123"/>
    </row>
    <row r="78875" spans="5:29" s="2" customFormat="1">
      <c r="E78875" s="120"/>
      <c r="M78875" s="120"/>
      <c r="N78875" s="120"/>
      <c r="U78875" s="121"/>
      <c r="V78875" s="122"/>
      <c r="W78875" s="123"/>
      <c r="AC78875" s="123"/>
    </row>
    <row r="78876" spans="5:29" s="2" customFormat="1">
      <c r="E78876" s="120"/>
      <c r="M78876" s="120"/>
      <c r="N78876" s="120"/>
      <c r="U78876" s="121"/>
      <c r="V78876" s="122"/>
      <c r="W78876" s="123"/>
      <c r="AC78876" s="123"/>
    </row>
    <row r="78877" spans="5:29" s="2" customFormat="1">
      <c r="E78877" s="120"/>
      <c r="M78877" s="120"/>
      <c r="N78877" s="120"/>
      <c r="U78877" s="121"/>
      <c r="V78877" s="122"/>
      <c r="W78877" s="123"/>
      <c r="AC78877" s="123"/>
    </row>
    <row r="78878" spans="5:29" s="2" customFormat="1">
      <c r="E78878" s="120"/>
      <c r="M78878" s="120"/>
      <c r="N78878" s="120"/>
      <c r="U78878" s="121"/>
      <c r="V78878" s="122"/>
      <c r="W78878" s="123"/>
      <c r="AC78878" s="123"/>
    </row>
    <row r="78879" spans="5:29" s="2" customFormat="1">
      <c r="E78879" s="120"/>
      <c r="M78879" s="120"/>
      <c r="N78879" s="120"/>
      <c r="U78879" s="121"/>
      <c r="V78879" s="122"/>
      <c r="W78879" s="123"/>
      <c r="AC78879" s="123"/>
    </row>
    <row r="78880" spans="5:29" s="2" customFormat="1">
      <c r="E78880" s="120"/>
      <c r="M78880" s="120"/>
      <c r="N78880" s="120"/>
      <c r="U78880" s="121"/>
      <c r="V78880" s="122"/>
      <c r="W78880" s="123"/>
      <c r="AC78880" s="123"/>
    </row>
    <row r="78881" spans="5:29" s="2" customFormat="1">
      <c r="E78881" s="120"/>
      <c r="M78881" s="120"/>
      <c r="N78881" s="120"/>
      <c r="U78881" s="121"/>
      <c r="V78881" s="122"/>
      <c r="W78881" s="123"/>
      <c r="AC78881" s="123"/>
    </row>
    <row r="78882" spans="5:29" s="2" customFormat="1">
      <c r="E78882" s="120"/>
      <c r="M78882" s="120"/>
      <c r="N78882" s="120"/>
      <c r="U78882" s="121"/>
      <c r="V78882" s="122"/>
      <c r="W78882" s="123"/>
      <c r="AC78882" s="123"/>
    </row>
    <row r="78883" spans="5:29" s="2" customFormat="1">
      <c r="E78883" s="120"/>
      <c r="M78883" s="120"/>
      <c r="N78883" s="120"/>
      <c r="U78883" s="121"/>
      <c r="V78883" s="122"/>
      <c r="W78883" s="123"/>
      <c r="AC78883" s="123"/>
    </row>
    <row r="78884" spans="5:29" s="2" customFormat="1">
      <c r="E78884" s="120"/>
      <c r="M78884" s="120"/>
      <c r="N78884" s="120"/>
      <c r="U78884" s="121"/>
      <c r="V78884" s="122"/>
      <c r="W78884" s="123"/>
      <c r="AC78884" s="123"/>
    </row>
    <row r="78885" spans="5:29" s="2" customFormat="1">
      <c r="E78885" s="120"/>
      <c r="M78885" s="120"/>
      <c r="N78885" s="120"/>
      <c r="U78885" s="121"/>
      <c r="V78885" s="122"/>
      <c r="W78885" s="123"/>
      <c r="AC78885" s="123"/>
    </row>
    <row r="78886" spans="5:29" s="2" customFormat="1">
      <c r="E78886" s="120"/>
      <c r="M78886" s="120"/>
      <c r="N78886" s="120"/>
      <c r="U78886" s="121"/>
      <c r="V78886" s="122"/>
      <c r="W78886" s="123"/>
      <c r="AC78886" s="123"/>
    </row>
    <row r="78887" spans="5:29" s="2" customFormat="1">
      <c r="E78887" s="120"/>
      <c r="M78887" s="120"/>
      <c r="N78887" s="120"/>
      <c r="U78887" s="121"/>
      <c r="V78887" s="122"/>
      <c r="W78887" s="123"/>
      <c r="AC78887" s="123"/>
    </row>
    <row r="78888" spans="5:29" s="2" customFormat="1">
      <c r="E78888" s="120"/>
      <c r="M78888" s="120"/>
      <c r="N78888" s="120"/>
      <c r="U78888" s="121"/>
      <c r="V78888" s="122"/>
      <c r="W78888" s="123"/>
      <c r="AC78888" s="123"/>
    </row>
    <row r="78889" spans="5:29" s="2" customFormat="1">
      <c r="E78889" s="120"/>
      <c r="M78889" s="120"/>
      <c r="N78889" s="120"/>
      <c r="U78889" s="121"/>
      <c r="V78889" s="122"/>
      <c r="W78889" s="123"/>
      <c r="AC78889" s="123"/>
    </row>
    <row r="78890" spans="5:29" s="2" customFormat="1">
      <c r="E78890" s="120"/>
      <c r="M78890" s="120"/>
      <c r="N78890" s="120"/>
      <c r="U78890" s="121"/>
      <c r="V78890" s="122"/>
      <c r="W78890" s="123"/>
      <c r="AC78890" s="123"/>
    </row>
    <row r="78891" spans="5:29" s="2" customFormat="1">
      <c r="E78891" s="120"/>
      <c r="M78891" s="120"/>
      <c r="N78891" s="120"/>
      <c r="U78891" s="121"/>
      <c r="V78891" s="122"/>
      <c r="W78891" s="123"/>
      <c r="AC78891" s="123"/>
    </row>
    <row r="78892" spans="5:29" s="2" customFormat="1">
      <c r="E78892" s="120"/>
      <c r="M78892" s="120"/>
      <c r="N78892" s="120"/>
      <c r="U78892" s="121"/>
      <c r="V78892" s="122"/>
      <c r="W78892" s="123"/>
      <c r="AC78892" s="123"/>
    </row>
    <row r="78893" spans="5:29" s="2" customFormat="1">
      <c r="E78893" s="120"/>
      <c r="M78893" s="120"/>
      <c r="N78893" s="120"/>
      <c r="U78893" s="121"/>
      <c r="V78893" s="122"/>
      <c r="W78893" s="123"/>
      <c r="AC78893" s="123"/>
    </row>
    <row r="78894" spans="5:29" s="2" customFormat="1">
      <c r="E78894" s="120"/>
      <c r="M78894" s="120"/>
      <c r="N78894" s="120"/>
      <c r="U78894" s="121"/>
      <c r="V78894" s="122"/>
      <c r="W78894" s="123"/>
      <c r="AC78894" s="123"/>
    </row>
    <row r="78895" spans="5:29" s="2" customFormat="1">
      <c r="E78895" s="120"/>
      <c r="M78895" s="120"/>
      <c r="N78895" s="120"/>
      <c r="U78895" s="121"/>
      <c r="V78895" s="122"/>
      <c r="W78895" s="123"/>
      <c r="AC78895" s="123"/>
    </row>
    <row r="78896" spans="5:29" s="2" customFormat="1">
      <c r="E78896" s="120"/>
      <c r="M78896" s="120"/>
      <c r="N78896" s="120"/>
      <c r="U78896" s="121"/>
      <c r="V78896" s="122"/>
      <c r="W78896" s="123"/>
      <c r="AC78896" s="123"/>
    </row>
    <row r="78897" spans="5:29" s="2" customFormat="1">
      <c r="E78897" s="120"/>
      <c r="M78897" s="120"/>
      <c r="N78897" s="120"/>
      <c r="U78897" s="121"/>
      <c r="V78897" s="122"/>
      <c r="W78897" s="123"/>
      <c r="AC78897" s="123"/>
    </row>
    <row r="78898" spans="5:29" s="2" customFormat="1">
      <c r="E78898" s="120"/>
      <c r="M78898" s="120"/>
      <c r="N78898" s="120"/>
      <c r="U78898" s="121"/>
      <c r="V78898" s="122"/>
      <c r="W78898" s="123"/>
      <c r="AC78898" s="123"/>
    </row>
    <row r="78899" spans="5:29" s="2" customFormat="1">
      <c r="E78899" s="120"/>
      <c r="M78899" s="120"/>
      <c r="N78899" s="120"/>
      <c r="U78899" s="121"/>
      <c r="V78899" s="122"/>
      <c r="W78899" s="123"/>
      <c r="AC78899" s="123"/>
    </row>
    <row r="78900" spans="5:29" s="2" customFormat="1">
      <c r="E78900" s="120"/>
      <c r="M78900" s="120"/>
      <c r="N78900" s="120"/>
      <c r="U78900" s="121"/>
      <c r="V78900" s="122"/>
      <c r="W78900" s="123"/>
      <c r="AC78900" s="123"/>
    </row>
    <row r="78901" spans="5:29" s="2" customFormat="1">
      <c r="E78901" s="120"/>
      <c r="M78901" s="120"/>
      <c r="N78901" s="120"/>
      <c r="U78901" s="121"/>
      <c r="V78901" s="122"/>
      <c r="W78901" s="123"/>
      <c r="AC78901" s="123"/>
    </row>
    <row r="78902" spans="5:29" s="2" customFormat="1">
      <c r="E78902" s="120"/>
      <c r="M78902" s="120"/>
      <c r="N78902" s="120"/>
      <c r="U78902" s="121"/>
      <c r="V78902" s="122"/>
      <c r="W78902" s="123"/>
      <c r="AC78902" s="123"/>
    </row>
    <row r="78903" spans="5:29" s="2" customFormat="1">
      <c r="E78903" s="120"/>
      <c r="M78903" s="120"/>
      <c r="N78903" s="120"/>
      <c r="U78903" s="121"/>
      <c r="V78903" s="122"/>
      <c r="W78903" s="123"/>
      <c r="AC78903" s="123"/>
    </row>
    <row r="78904" spans="5:29" s="2" customFormat="1">
      <c r="E78904" s="120"/>
      <c r="M78904" s="120"/>
      <c r="N78904" s="120"/>
      <c r="U78904" s="121"/>
      <c r="V78904" s="122"/>
      <c r="W78904" s="123"/>
      <c r="AC78904" s="123"/>
    </row>
    <row r="78905" spans="5:29" s="2" customFormat="1">
      <c r="E78905" s="120"/>
      <c r="M78905" s="120"/>
      <c r="N78905" s="120"/>
      <c r="U78905" s="121"/>
      <c r="V78905" s="122"/>
      <c r="W78905" s="123"/>
      <c r="AC78905" s="123"/>
    </row>
    <row r="78906" spans="5:29" s="2" customFormat="1">
      <c r="E78906" s="120"/>
      <c r="M78906" s="120"/>
      <c r="N78906" s="120"/>
      <c r="U78906" s="121"/>
      <c r="V78906" s="122"/>
      <c r="W78906" s="123"/>
      <c r="AC78906" s="123"/>
    </row>
    <row r="78907" spans="5:29" s="2" customFormat="1">
      <c r="E78907" s="120"/>
      <c r="M78907" s="120"/>
      <c r="N78907" s="120"/>
      <c r="U78907" s="121"/>
      <c r="V78907" s="122"/>
      <c r="W78907" s="123"/>
      <c r="AC78907" s="123"/>
    </row>
    <row r="78908" spans="5:29" s="2" customFormat="1">
      <c r="E78908" s="120"/>
      <c r="M78908" s="120"/>
      <c r="N78908" s="120"/>
      <c r="U78908" s="121"/>
      <c r="V78908" s="122"/>
      <c r="W78908" s="123"/>
      <c r="AC78908" s="123"/>
    </row>
    <row r="78909" spans="5:29" s="2" customFormat="1">
      <c r="E78909" s="120"/>
      <c r="M78909" s="120"/>
      <c r="N78909" s="120"/>
      <c r="U78909" s="121"/>
      <c r="V78909" s="122"/>
      <c r="W78909" s="123"/>
      <c r="AC78909" s="123"/>
    </row>
    <row r="78910" spans="5:29" s="2" customFormat="1">
      <c r="E78910" s="120"/>
      <c r="M78910" s="120"/>
      <c r="N78910" s="120"/>
      <c r="U78910" s="121"/>
      <c r="V78910" s="122"/>
      <c r="W78910" s="123"/>
      <c r="AC78910" s="123"/>
    </row>
    <row r="78911" spans="5:29" s="2" customFormat="1">
      <c r="E78911" s="120"/>
      <c r="M78911" s="120"/>
      <c r="N78911" s="120"/>
      <c r="U78911" s="121"/>
      <c r="V78911" s="122"/>
      <c r="W78911" s="123"/>
      <c r="AC78911" s="123"/>
    </row>
    <row r="78912" spans="5:29" s="2" customFormat="1">
      <c r="E78912" s="120"/>
      <c r="M78912" s="120"/>
      <c r="N78912" s="120"/>
      <c r="U78912" s="121"/>
      <c r="V78912" s="122"/>
      <c r="W78912" s="123"/>
      <c r="AC78912" s="123"/>
    </row>
    <row r="78913" spans="5:29" s="2" customFormat="1">
      <c r="E78913" s="120"/>
      <c r="M78913" s="120"/>
      <c r="N78913" s="120"/>
      <c r="U78913" s="121"/>
      <c r="V78913" s="122"/>
      <c r="W78913" s="123"/>
      <c r="AC78913" s="123"/>
    </row>
    <row r="78914" spans="5:29" s="2" customFormat="1">
      <c r="E78914" s="120"/>
      <c r="M78914" s="120"/>
      <c r="N78914" s="120"/>
      <c r="U78914" s="121"/>
      <c r="V78914" s="122"/>
      <c r="W78914" s="123"/>
      <c r="AC78914" s="123"/>
    </row>
    <row r="78915" spans="5:29" s="2" customFormat="1">
      <c r="E78915" s="120"/>
      <c r="M78915" s="120"/>
      <c r="N78915" s="120"/>
      <c r="U78915" s="121"/>
      <c r="V78915" s="122"/>
      <c r="W78915" s="123"/>
      <c r="AC78915" s="123"/>
    </row>
    <row r="78916" spans="5:29" s="2" customFormat="1">
      <c r="E78916" s="120"/>
      <c r="M78916" s="120"/>
      <c r="N78916" s="120"/>
      <c r="U78916" s="121"/>
      <c r="V78916" s="122"/>
      <c r="W78916" s="123"/>
      <c r="AC78916" s="123"/>
    </row>
    <row r="78917" spans="5:29" s="2" customFormat="1">
      <c r="E78917" s="120"/>
      <c r="M78917" s="120"/>
      <c r="N78917" s="120"/>
      <c r="U78917" s="121"/>
      <c r="V78917" s="122"/>
      <c r="W78917" s="123"/>
      <c r="AC78917" s="123"/>
    </row>
    <row r="78918" spans="5:29" s="2" customFormat="1">
      <c r="E78918" s="120"/>
      <c r="M78918" s="120"/>
      <c r="N78918" s="120"/>
      <c r="U78918" s="121"/>
      <c r="V78918" s="122"/>
      <c r="W78918" s="123"/>
      <c r="AC78918" s="123"/>
    </row>
    <row r="78919" spans="5:29" s="2" customFormat="1">
      <c r="E78919" s="120"/>
      <c r="M78919" s="120"/>
      <c r="N78919" s="120"/>
      <c r="U78919" s="121"/>
      <c r="V78919" s="122"/>
      <c r="W78919" s="123"/>
      <c r="AC78919" s="123"/>
    </row>
    <row r="78920" spans="5:29" s="2" customFormat="1">
      <c r="E78920" s="120"/>
      <c r="M78920" s="120"/>
      <c r="N78920" s="120"/>
      <c r="U78920" s="121"/>
      <c r="V78920" s="122"/>
      <c r="W78920" s="123"/>
      <c r="AC78920" s="123"/>
    </row>
    <row r="78921" spans="5:29" s="2" customFormat="1">
      <c r="E78921" s="120"/>
      <c r="M78921" s="120"/>
      <c r="N78921" s="120"/>
      <c r="U78921" s="121"/>
      <c r="V78921" s="122"/>
      <c r="W78921" s="123"/>
      <c r="AC78921" s="123"/>
    </row>
    <row r="78922" spans="5:29" s="2" customFormat="1">
      <c r="E78922" s="120"/>
      <c r="M78922" s="120"/>
      <c r="N78922" s="120"/>
      <c r="U78922" s="121"/>
      <c r="V78922" s="122"/>
      <c r="W78922" s="123"/>
      <c r="AC78922" s="123"/>
    </row>
    <row r="78923" spans="5:29" s="2" customFormat="1">
      <c r="E78923" s="120"/>
      <c r="M78923" s="120"/>
      <c r="N78923" s="120"/>
      <c r="U78923" s="121"/>
      <c r="V78923" s="122"/>
      <c r="W78923" s="123"/>
      <c r="AC78923" s="123"/>
    </row>
    <row r="78924" spans="5:29" s="2" customFormat="1">
      <c r="E78924" s="120"/>
      <c r="M78924" s="120"/>
      <c r="N78924" s="120"/>
      <c r="U78924" s="121"/>
      <c r="V78924" s="122"/>
      <c r="W78924" s="123"/>
      <c r="AC78924" s="123"/>
    </row>
    <row r="78925" spans="5:29" s="2" customFormat="1">
      <c r="E78925" s="120"/>
      <c r="M78925" s="120"/>
      <c r="N78925" s="120"/>
      <c r="U78925" s="121"/>
      <c r="V78925" s="122"/>
      <c r="W78925" s="123"/>
      <c r="AC78925" s="123"/>
    </row>
    <row r="78926" spans="5:29" s="2" customFormat="1">
      <c r="E78926" s="120"/>
      <c r="M78926" s="120"/>
      <c r="N78926" s="120"/>
      <c r="U78926" s="121"/>
      <c r="V78926" s="122"/>
      <c r="W78926" s="123"/>
      <c r="AC78926" s="123"/>
    </row>
    <row r="78927" spans="5:29" s="2" customFormat="1">
      <c r="E78927" s="120"/>
      <c r="M78927" s="120"/>
      <c r="N78927" s="120"/>
      <c r="U78927" s="121"/>
      <c r="V78927" s="122"/>
      <c r="W78927" s="123"/>
      <c r="AC78927" s="123"/>
    </row>
    <row r="78928" spans="5:29" s="2" customFormat="1">
      <c r="E78928" s="120"/>
      <c r="M78928" s="120"/>
      <c r="N78928" s="120"/>
      <c r="U78928" s="121"/>
      <c r="V78928" s="122"/>
      <c r="W78928" s="123"/>
      <c r="AC78928" s="123"/>
    </row>
    <row r="78929" spans="5:29" s="2" customFormat="1">
      <c r="E78929" s="120"/>
      <c r="M78929" s="120"/>
      <c r="N78929" s="120"/>
      <c r="U78929" s="121"/>
      <c r="V78929" s="122"/>
      <c r="W78929" s="123"/>
      <c r="AC78929" s="123"/>
    </row>
    <row r="78930" spans="5:29" s="2" customFormat="1">
      <c r="E78930" s="120"/>
      <c r="M78930" s="120"/>
      <c r="N78930" s="120"/>
      <c r="U78930" s="121"/>
      <c r="V78930" s="122"/>
      <c r="W78930" s="123"/>
      <c r="AC78930" s="123"/>
    </row>
    <row r="78931" spans="5:29" s="2" customFormat="1">
      <c r="E78931" s="120"/>
      <c r="M78931" s="120"/>
      <c r="N78931" s="120"/>
      <c r="U78931" s="121"/>
      <c r="V78931" s="122"/>
      <c r="W78931" s="123"/>
      <c r="AC78931" s="123"/>
    </row>
    <row r="78932" spans="5:29" s="2" customFormat="1">
      <c r="E78932" s="120"/>
      <c r="M78932" s="120"/>
      <c r="N78932" s="120"/>
      <c r="U78932" s="121"/>
      <c r="V78932" s="122"/>
      <c r="W78932" s="123"/>
      <c r="AC78932" s="123"/>
    </row>
    <row r="78933" spans="5:29" s="2" customFormat="1">
      <c r="E78933" s="120"/>
      <c r="M78933" s="120"/>
      <c r="N78933" s="120"/>
      <c r="U78933" s="121"/>
      <c r="V78933" s="122"/>
      <c r="W78933" s="123"/>
      <c r="AC78933" s="123"/>
    </row>
    <row r="78934" spans="5:29" s="2" customFormat="1">
      <c r="E78934" s="120"/>
      <c r="M78934" s="120"/>
      <c r="N78934" s="120"/>
      <c r="U78934" s="121"/>
      <c r="V78934" s="122"/>
      <c r="W78934" s="123"/>
      <c r="AC78934" s="123"/>
    </row>
    <row r="78935" spans="5:29" s="2" customFormat="1">
      <c r="E78935" s="120"/>
      <c r="M78935" s="120"/>
      <c r="N78935" s="120"/>
      <c r="U78935" s="121"/>
      <c r="V78935" s="122"/>
      <c r="W78935" s="123"/>
      <c r="AC78935" s="123"/>
    </row>
    <row r="78936" spans="5:29" s="2" customFormat="1">
      <c r="E78936" s="120"/>
      <c r="M78936" s="120"/>
      <c r="N78936" s="120"/>
      <c r="U78936" s="121"/>
      <c r="V78936" s="122"/>
      <c r="W78936" s="123"/>
      <c r="AC78936" s="123"/>
    </row>
    <row r="78937" spans="5:29" s="2" customFormat="1">
      <c r="E78937" s="120"/>
      <c r="M78937" s="120"/>
      <c r="N78937" s="120"/>
      <c r="U78937" s="121"/>
      <c r="V78937" s="122"/>
      <c r="W78937" s="123"/>
      <c r="AC78937" s="123"/>
    </row>
    <row r="78938" spans="5:29" s="2" customFormat="1">
      <c r="E78938" s="120"/>
      <c r="M78938" s="120"/>
      <c r="N78938" s="120"/>
      <c r="U78938" s="121"/>
      <c r="V78938" s="122"/>
      <c r="W78938" s="123"/>
      <c r="AC78938" s="123"/>
    </row>
    <row r="78939" spans="5:29" s="2" customFormat="1">
      <c r="E78939" s="120"/>
      <c r="M78939" s="120"/>
      <c r="N78939" s="120"/>
      <c r="U78939" s="121"/>
      <c r="V78939" s="122"/>
      <c r="W78939" s="123"/>
      <c r="AC78939" s="123"/>
    </row>
    <row r="78940" spans="5:29" s="2" customFormat="1">
      <c r="E78940" s="120"/>
      <c r="M78940" s="120"/>
      <c r="N78940" s="120"/>
      <c r="U78940" s="121"/>
      <c r="V78940" s="122"/>
      <c r="W78940" s="123"/>
      <c r="AC78940" s="123"/>
    </row>
    <row r="78941" spans="5:29" s="2" customFormat="1">
      <c r="E78941" s="120"/>
      <c r="M78941" s="120"/>
      <c r="N78941" s="120"/>
      <c r="U78941" s="121"/>
      <c r="V78941" s="122"/>
      <c r="W78941" s="123"/>
      <c r="AC78941" s="123"/>
    </row>
    <row r="78942" spans="5:29" s="2" customFormat="1">
      <c r="E78942" s="120"/>
      <c r="M78942" s="120"/>
      <c r="N78942" s="120"/>
      <c r="U78942" s="121"/>
      <c r="V78942" s="122"/>
      <c r="W78942" s="123"/>
      <c r="AC78942" s="123"/>
    </row>
    <row r="78943" spans="5:29" s="2" customFormat="1">
      <c r="E78943" s="120"/>
      <c r="M78943" s="120"/>
      <c r="N78943" s="120"/>
      <c r="U78943" s="121"/>
      <c r="V78943" s="122"/>
      <c r="W78943" s="123"/>
      <c r="AC78943" s="123"/>
    </row>
    <row r="78944" spans="5:29" s="2" customFormat="1">
      <c r="E78944" s="120"/>
      <c r="M78944" s="120"/>
      <c r="N78944" s="120"/>
      <c r="U78944" s="121"/>
      <c r="V78944" s="122"/>
      <c r="W78944" s="123"/>
      <c r="AC78944" s="123"/>
    </row>
    <row r="78945" spans="5:29" s="2" customFormat="1">
      <c r="E78945" s="120"/>
      <c r="M78945" s="120"/>
      <c r="N78945" s="120"/>
      <c r="U78945" s="121"/>
      <c r="V78945" s="122"/>
      <c r="W78945" s="123"/>
      <c r="AC78945" s="123"/>
    </row>
    <row r="78946" spans="5:29" s="2" customFormat="1">
      <c r="E78946" s="120"/>
      <c r="M78946" s="120"/>
      <c r="N78946" s="120"/>
      <c r="U78946" s="121"/>
      <c r="V78946" s="122"/>
      <c r="W78946" s="123"/>
      <c r="AC78946" s="123"/>
    </row>
    <row r="78947" spans="5:29" s="2" customFormat="1">
      <c r="E78947" s="120"/>
      <c r="M78947" s="120"/>
      <c r="N78947" s="120"/>
      <c r="U78947" s="121"/>
      <c r="V78947" s="122"/>
      <c r="W78947" s="123"/>
      <c r="AC78947" s="123"/>
    </row>
    <row r="78948" spans="5:29" s="2" customFormat="1">
      <c r="E78948" s="120"/>
      <c r="M78948" s="120"/>
      <c r="N78948" s="120"/>
      <c r="U78948" s="121"/>
      <c r="V78948" s="122"/>
      <c r="W78948" s="123"/>
      <c r="AC78948" s="123"/>
    </row>
    <row r="78949" spans="5:29" s="2" customFormat="1">
      <c r="E78949" s="120"/>
      <c r="M78949" s="120"/>
      <c r="N78949" s="120"/>
      <c r="U78949" s="121"/>
      <c r="V78949" s="122"/>
      <c r="W78949" s="123"/>
      <c r="AC78949" s="123"/>
    </row>
    <row r="78950" spans="5:29" s="2" customFormat="1">
      <c r="E78950" s="120"/>
      <c r="M78950" s="120"/>
      <c r="N78950" s="120"/>
      <c r="U78950" s="121"/>
      <c r="V78950" s="122"/>
      <c r="W78950" s="123"/>
      <c r="AC78950" s="123"/>
    </row>
    <row r="78951" spans="5:29" s="2" customFormat="1">
      <c r="E78951" s="120"/>
      <c r="M78951" s="120"/>
      <c r="N78951" s="120"/>
      <c r="U78951" s="121"/>
      <c r="V78951" s="122"/>
      <c r="W78951" s="123"/>
      <c r="AC78951" s="123"/>
    </row>
    <row r="78952" spans="5:29" s="2" customFormat="1">
      <c r="E78952" s="120"/>
      <c r="M78952" s="120"/>
      <c r="N78952" s="120"/>
      <c r="U78952" s="121"/>
      <c r="V78952" s="122"/>
      <c r="W78952" s="123"/>
      <c r="AC78952" s="123"/>
    </row>
    <row r="78953" spans="5:29" s="2" customFormat="1">
      <c r="E78953" s="120"/>
      <c r="M78953" s="120"/>
      <c r="N78953" s="120"/>
      <c r="U78953" s="121"/>
      <c r="V78953" s="122"/>
      <c r="W78953" s="123"/>
      <c r="AC78953" s="123"/>
    </row>
    <row r="78954" spans="5:29" s="2" customFormat="1">
      <c r="E78954" s="120"/>
      <c r="M78954" s="120"/>
      <c r="N78954" s="120"/>
      <c r="U78954" s="121"/>
      <c r="V78954" s="122"/>
      <c r="W78954" s="123"/>
      <c r="AC78954" s="123"/>
    </row>
    <row r="78955" spans="5:29" s="2" customFormat="1">
      <c r="E78955" s="120"/>
      <c r="M78955" s="120"/>
      <c r="N78955" s="120"/>
      <c r="U78955" s="121"/>
      <c r="V78955" s="122"/>
      <c r="W78955" s="123"/>
      <c r="AC78955" s="123"/>
    </row>
    <row r="78956" spans="5:29" s="2" customFormat="1">
      <c r="E78956" s="120"/>
      <c r="M78956" s="120"/>
      <c r="N78956" s="120"/>
      <c r="U78956" s="121"/>
      <c r="V78956" s="122"/>
      <c r="W78956" s="123"/>
      <c r="AC78956" s="123"/>
    </row>
    <row r="78957" spans="5:29" s="2" customFormat="1">
      <c r="E78957" s="120"/>
      <c r="M78957" s="120"/>
      <c r="N78957" s="120"/>
      <c r="U78957" s="121"/>
      <c r="V78957" s="122"/>
      <c r="W78957" s="123"/>
      <c r="AC78957" s="123"/>
    </row>
    <row r="78958" spans="5:29" s="2" customFormat="1">
      <c r="E78958" s="120"/>
      <c r="M78958" s="120"/>
      <c r="N78958" s="120"/>
      <c r="U78958" s="121"/>
      <c r="V78958" s="122"/>
      <c r="W78958" s="123"/>
      <c r="AC78958" s="123"/>
    </row>
    <row r="78959" spans="5:29" s="2" customFormat="1">
      <c r="E78959" s="120"/>
      <c r="M78959" s="120"/>
      <c r="N78959" s="120"/>
      <c r="U78959" s="121"/>
      <c r="V78959" s="122"/>
      <c r="W78959" s="123"/>
      <c r="AC78959" s="123"/>
    </row>
    <row r="78960" spans="5:29" s="2" customFormat="1">
      <c r="E78960" s="120"/>
      <c r="M78960" s="120"/>
      <c r="N78960" s="120"/>
      <c r="U78960" s="121"/>
      <c r="V78960" s="122"/>
      <c r="W78960" s="123"/>
      <c r="AC78960" s="123"/>
    </row>
    <row r="78961" spans="5:29" s="2" customFormat="1">
      <c r="E78961" s="120"/>
      <c r="M78961" s="120"/>
      <c r="N78961" s="120"/>
      <c r="U78961" s="121"/>
      <c r="V78961" s="122"/>
      <c r="W78961" s="123"/>
      <c r="AC78961" s="123"/>
    </row>
    <row r="78962" spans="5:29" s="2" customFormat="1">
      <c r="E78962" s="120"/>
      <c r="M78962" s="120"/>
      <c r="N78962" s="120"/>
      <c r="U78962" s="121"/>
      <c r="V78962" s="122"/>
      <c r="W78962" s="123"/>
      <c r="AC78962" s="123"/>
    </row>
    <row r="78963" spans="5:29" s="2" customFormat="1">
      <c r="E78963" s="120"/>
      <c r="M78963" s="120"/>
      <c r="N78963" s="120"/>
      <c r="U78963" s="121"/>
      <c r="V78963" s="122"/>
      <c r="W78963" s="123"/>
      <c r="AC78963" s="123"/>
    </row>
    <row r="78964" spans="5:29" s="2" customFormat="1">
      <c r="E78964" s="120"/>
      <c r="M78964" s="120"/>
      <c r="N78964" s="120"/>
      <c r="U78964" s="121"/>
      <c r="V78964" s="122"/>
      <c r="W78964" s="123"/>
      <c r="AC78964" s="123"/>
    </row>
    <row r="78965" spans="5:29" s="2" customFormat="1">
      <c r="E78965" s="120"/>
      <c r="M78965" s="120"/>
      <c r="N78965" s="120"/>
      <c r="U78965" s="121"/>
      <c r="V78965" s="122"/>
      <c r="W78965" s="123"/>
      <c r="AC78965" s="123"/>
    </row>
    <row r="78966" spans="5:29" s="2" customFormat="1">
      <c r="E78966" s="120"/>
      <c r="M78966" s="120"/>
      <c r="N78966" s="120"/>
      <c r="U78966" s="121"/>
      <c r="V78966" s="122"/>
      <c r="W78966" s="123"/>
      <c r="AC78966" s="123"/>
    </row>
    <row r="78967" spans="5:29" s="2" customFormat="1">
      <c r="E78967" s="120"/>
      <c r="M78967" s="120"/>
      <c r="N78967" s="120"/>
      <c r="U78967" s="121"/>
      <c r="V78967" s="122"/>
      <c r="W78967" s="123"/>
      <c r="AC78967" s="123"/>
    </row>
    <row r="78968" spans="5:29" s="2" customFormat="1">
      <c r="E78968" s="120"/>
      <c r="M78968" s="120"/>
      <c r="N78968" s="120"/>
      <c r="U78968" s="121"/>
      <c r="V78968" s="122"/>
      <c r="W78968" s="123"/>
      <c r="AC78968" s="123"/>
    </row>
    <row r="78969" spans="5:29" s="2" customFormat="1">
      <c r="E78969" s="120"/>
      <c r="M78969" s="120"/>
      <c r="N78969" s="120"/>
      <c r="U78969" s="121"/>
      <c r="V78969" s="122"/>
      <c r="W78969" s="123"/>
      <c r="AC78969" s="123"/>
    </row>
    <row r="78970" spans="5:29" s="2" customFormat="1">
      <c r="E78970" s="120"/>
      <c r="M78970" s="120"/>
      <c r="N78970" s="120"/>
      <c r="U78970" s="121"/>
      <c r="V78970" s="122"/>
      <c r="W78970" s="123"/>
      <c r="AC78970" s="123"/>
    </row>
    <row r="78971" spans="5:29" s="2" customFormat="1">
      <c r="E78971" s="120"/>
      <c r="M78971" s="120"/>
      <c r="N78971" s="120"/>
      <c r="U78971" s="121"/>
      <c r="V78971" s="122"/>
      <c r="W78971" s="123"/>
      <c r="AC78971" s="123"/>
    </row>
    <row r="78972" spans="5:29" s="2" customFormat="1">
      <c r="E78972" s="120"/>
      <c r="M78972" s="120"/>
      <c r="N78972" s="120"/>
      <c r="U78972" s="121"/>
      <c r="V78972" s="122"/>
      <c r="W78972" s="123"/>
      <c r="AC78972" s="123"/>
    </row>
    <row r="78973" spans="5:29" s="2" customFormat="1">
      <c r="E78973" s="120"/>
      <c r="M78973" s="120"/>
      <c r="N78973" s="120"/>
      <c r="U78973" s="121"/>
      <c r="V78973" s="122"/>
      <c r="W78973" s="123"/>
      <c r="AC78973" s="123"/>
    </row>
    <row r="78974" spans="5:29" s="2" customFormat="1">
      <c r="E78974" s="120"/>
      <c r="M78974" s="120"/>
      <c r="N78974" s="120"/>
      <c r="U78974" s="121"/>
      <c r="V78974" s="122"/>
      <c r="W78974" s="123"/>
      <c r="AC78974" s="123"/>
    </row>
    <row r="78975" spans="5:29" s="2" customFormat="1">
      <c r="E78975" s="120"/>
      <c r="M78975" s="120"/>
      <c r="N78975" s="120"/>
      <c r="U78975" s="121"/>
      <c r="V78975" s="122"/>
      <c r="W78975" s="123"/>
      <c r="AC78975" s="123"/>
    </row>
    <row r="78976" spans="5:29" s="2" customFormat="1">
      <c r="E78976" s="120"/>
      <c r="M78976" s="120"/>
      <c r="N78976" s="120"/>
      <c r="U78976" s="121"/>
      <c r="V78976" s="122"/>
      <c r="W78976" s="123"/>
      <c r="AC78976" s="123"/>
    </row>
    <row r="78977" spans="5:29" s="2" customFormat="1">
      <c r="E78977" s="120"/>
      <c r="M78977" s="120"/>
      <c r="N78977" s="120"/>
      <c r="U78977" s="121"/>
      <c r="V78977" s="122"/>
      <c r="W78977" s="123"/>
      <c r="AC78977" s="123"/>
    </row>
    <row r="78978" spans="5:29" s="2" customFormat="1">
      <c r="E78978" s="120"/>
      <c r="M78978" s="120"/>
      <c r="N78978" s="120"/>
      <c r="U78978" s="121"/>
      <c r="V78978" s="122"/>
      <c r="W78978" s="123"/>
      <c r="AC78978" s="123"/>
    </row>
    <row r="78979" spans="5:29" s="2" customFormat="1">
      <c r="E78979" s="120"/>
      <c r="M78979" s="120"/>
      <c r="N78979" s="120"/>
      <c r="U78979" s="121"/>
      <c r="V78979" s="122"/>
      <c r="W78979" s="123"/>
      <c r="AC78979" s="123"/>
    </row>
    <row r="78980" spans="5:29" s="2" customFormat="1">
      <c r="E78980" s="120"/>
      <c r="M78980" s="120"/>
      <c r="N78980" s="120"/>
      <c r="U78980" s="121"/>
      <c r="V78980" s="122"/>
      <c r="W78980" s="123"/>
      <c r="AC78980" s="123"/>
    </row>
    <row r="78981" spans="5:29" s="2" customFormat="1">
      <c r="E78981" s="120"/>
      <c r="M78981" s="120"/>
      <c r="N78981" s="120"/>
      <c r="U78981" s="121"/>
      <c r="V78981" s="122"/>
      <c r="W78981" s="123"/>
      <c r="AC78981" s="123"/>
    </row>
    <row r="78982" spans="5:29" s="2" customFormat="1">
      <c r="E78982" s="120"/>
      <c r="M78982" s="120"/>
      <c r="N78982" s="120"/>
      <c r="U78982" s="121"/>
      <c r="V78982" s="122"/>
      <c r="W78982" s="123"/>
      <c r="AC78982" s="123"/>
    </row>
    <row r="78983" spans="5:29" s="2" customFormat="1">
      <c r="E78983" s="120"/>
      <c r="M78983" s="120"/>
      <c r="N78983" s="120"/>
      <c r="U78983" s="121"/>
      <c r="V78983" s="122"/>
      <c r="W78983" s="123"/>
      <c r="AC78983" s="123"/>
    </row>
    <row r="78984" spans="5:29" s="2" customFormat="1">
      <c r="E78984" s="120"/>
      <c r="M78984" s="120"/>
      <c r="N78984" s="120"/>
      <c r="U78984" s="121"/>
      <c r="V78984" s="122"/>
      <c r="W78984" s="123"/>
      <c r="AC78984" s="123"/>
    </row>
    <row r="78985" spans="5:29" s="2" customFormat="1">
      <c r="E78985" s="120"/>
      <c r="M78985" s="120"/>
      <c r="N78985" s="120"/>
      <c r="U78985" s="121"/>
      <c r="V78985" s="122"/>
      <c r="W78985" s="123"/>
      <c r="AC78985" s="123"/>
    </row>
    <row r="78986" spans="5:29" s="2" customFormat="1">
      <c r="E78986" s="120"/>
      <c r="M78986" s="120"/>
      <c r="N78986" s="120"/>
      <c r="U78986" s="121"/>
      <c r="V78986" s="122"/>
      <c r="W78986" s="123"/>
      <c r="AC78986" s="123"/>
    </row>
    <row r="78987" spans="5:29" s="2" customFormat="1">
      <c r="E78987" s="120"/>
      <c r="M78987" s="120"/>
      <c r="N78987" s="120"/>
      <c r="U78987" s="121"/>
      <c r="V78987" s="122"/>
      <c r="W78987" s="123"/>
      <c r="AC78987" s="123"/>
    </row>
    <row r="78988" spans="5:29" s="2" customFormat="1">
      <c r="E78988" s="120"/>
      <c r="M78988" s="120"/>
      <c r="N78988" s="120"/>
      <c r="U78988" s="121"/>
      <c r="V78988" s="122"/>
      <c r="W78988" s="123"/>
      <c r="AC78988" s="123"/>
    </row>
    <row r="78989" spans="5:29" s="2" customFormat="1">
      <c r="E78989" s="120"/>
      <c r="M78989" s="120"/>
      <c r="N78989" s="120"/>
      <c r="U78989" s="121"/>
      <c r="V78989" s="122"/>
      <c r="W78989" s="123"/>
      <c r="AC78989" s="123"/>
    </row>
    <row r="78990" spans="5:29" s="2" customFormat="1">
      <c r="E78990" s="120"/>
      <c r="M78990" s="120"/>
      <c r="N78990" s="120"/>
      <c r="U78990" s="121"/>
      <c r="V78990" s="122"/>
      <c r="W78990" s="123"/>
      <c r="AC78990" s="123"/>
    </row>
    <row r="78991" spans="5:29" s="2" customFormat="1">
      <c r="E78991" s="120"/>
      <c r="M78991" s="120"/>
      <c r="N78991" s="120"/>
      <c r="U78991" s="121"/>
      <c r="V78991" s="122"/>
      <c r="W78991" s="123"/>
      <c r="AC78991" s="123"/>
    </row>
    <row r="78992" spans="5:29" s="2" customFormat="1">
      <c r="E78992" s="120"/>
      <c r="M78992" s="120"/>
      <c r="N78992" s="120"/>
      <c r="U78992" s="121"/>
      <c r="V78992" s="122"/>
      <c r="W78992" s="123"/>
      <c r="AC78992" s="123"/>
    </row>
    <row r="78993" spans="5:29" s="2" customFormat="1">
      <c r="E78993" s="120"/>
      <c r="M78993" s="120"/>
      <c r="N78993" s="120"/>
      <c r="U78993" s="121"/>
      <c r="V78993" s="122"/>
      <c r="W78993" s="123"/>
      <c r="AC78993" s="123"/>
    </row>
    <row r="78994" spans="5:29" s="2" customFormat="1">
      <c r="E78994" s="120"/>
      <c r="M78994" s="120"/>
      <c r="N78994" s="120"/>
      <c r="U78994" s="121"/>
      <c r="V78994" s="122"/>
      <c r="W78994" s="123"/>
      <c r="AC78994" s="123"/>
    </row>
    <row r="78995" spans="5:29" s="2" customFormat="1">
      <c r="E78995" s="120"/>
      <c r="M78995" s="120"/>
      <c r="N78995" s="120"/>
      <c r="U78995" s="121"/>
      <c r="V78995" s="122"/>
      <c r="W78995" s="123"/>
      <c r="AC78995" s="123"/>
    </row>
    <row r="78996" spans="5:29" s="2" customFormat="1">
      <c r="E78996" s="120"/>
      <c r="M78996" s="120"/>
      <c r="N78996" s="120"/>
      <c r="U78996" s="121"/>
      <c r="V78996" s="122"/>
      <c r="W78996" s="123"/>
      <c r="AC78996" s="123"/>
    </row>
    <row r="78997" spans="5:29" s="2" customFormat="1">
      <c r="E78997" s="120"/>
      <c r="M78997" s="120"/>
      <c r="N78997" s="120"/>
      <c r="U78997" s="121"/>
      <c r="V78997" s="122"/>
      <c r="W78997" s="123"/>
      <c r="AC78997" s="123"/>
    </row>
    <row r="78998" spans="5:29" s="2" customFormat="1">
      <c r="E78998" s="120"/>
      <c r="M78998" s="120"/>
      <c r="N78998" s="120"/>
      <c r="U78998" s="121"/>
      <c r="V78998" s="122"/>
      <c r="W78998" s="123"/>
      <c r="AC78998" s="123"/>
    </row>
    <row r="78999" spans="5:29" s="2" customFormat="1">
      <c r="E78999" s="120"/>
      <c r="M78999" s="120"/>
      <c r="N78999" s="120"/>
      <c r="U78999" s="121"/>
      <c r="V78999" s="122"/>
      <c r="W78999" s="123"/>
      <c r="AC78999" s="123"/>
    </row>
    <row r="79000" spans="5:29" s="2" customFormat="1">
      <c r="E79000" s="120"/>
      <c r="M79000" s="120"/>
      <c r="N79000" s="120"/>
      <c r="U79000" s="121"/>
      <c r="V79000" s="122"/>
      <c r="W79000" s="123"/>
      <c r="AC79000" s="123"/>
    </row>
    <row r="79001" spans="5:29" s="2" customFormat="1">
      <c r="E79001" s="120"/>
      <c r="M79001" s="120"/>
      <c r="N79001" s="120"/>
      <c r="U79001" s="121"/>
      <c r="V79001" s="122"/>
      <c r="W79001" s="123"/>
      <c r="AC79001" s="123"/>
    </row>
    <row r="79002" spans="5:29" s="2" customFormat="1">
      <c r="E79002" s="120"/>
      <c r="M79002" s="120"/>
      <c r="N79002" s="120"/>
      <c r="U79002" s="121"/>
      <c r="V79002" s="122"/>
      <c r="W79002" s="123"/>
      <c r="AC79002" s="123"/>
    </row>
    <row r="79003" spans="5:29" s="2" customFormat="1">
      <c r="E79003" s="120"/>
      <c r="M79003" s="120"/>
      <c r="N79003" s="120"/>
      <c r="U79003" s="121"/>
      <c r="V79003" s="122"/>
      <c r="W79003" s="123"/>
      <c r="AC79003" s="123"/>
    </row>
    <row r="79004" spans="5:29" s="2" customFormat="1">
      <c r="E79004" s="120"/>
      <c r="M79004" s="120"/>
      <c r="N79004" s="120"/>
      <c r="U79004" s="121"/>
      <c r="V79004" s="122"/>
      <c r="W79004" s="123"/>
      <c r="AC79004" s="123"/>
    </row>
    <row r="79005" spans="5:29" s="2" customFormat="1">
      <c r="E79005" s="120"/>
      <c r="M79005" s="120"/>
      <c r="N79005" s="120"/>
      <c r="U79005" s="121"/>
      <c r="V79005" s="122"/>
      <c r="W79005" s="123"/>
      <c r="AC79005" s="123"/>
    </row>
    <row r="79006" spans="5:29" s="2" customFormat="1">
      <c r="E79006" s="120"/>
      <c r="M79006" s="120"/>
      <c r="N79006" s="120"/>
      <c r="U79006" s="121"/>
      <c r="V79006" s="122"/>
      <c r="W79006" s="123"/>
      <c r="AC79006" s="123"/>
    </row>
    <row r="79007" spans="5:29" s="2" customFormat="1">
      <c r="E79007" s="120"/>
      <c r="M79007" s="120"/>
      <c r="N79007" s="120"/>
      <c r="U79007" s="121"/>
      <c r="V79007" s="122"/>
      <c r="W79007" s="123"/>
      <c r="AC79007" s="123"/>
    </row>
    <row r="79008" spans="5:29" s="2" customFormat="1">
      <c r="E79008" s="120"/>
      <c r="M79008" s="120"/>
      <c r="N79008" s="120"/>
      <c r="U79008" s="121"/>
      <c r="V79008" s="122"/>
      <c r="W79008" s="123"/>
      <c r="AC79008" s="123"/>
    </row>
    <row r="79009" spans="5:29" s="2" customFormat="1">
      <c r="E79009" s="120"/>
      <c r="M79009" s="120"/>
      <c r="N79009" s="120"/>
      <c r="U79009" s="121"/>
      <c r="V79009" s="122"/>
      <c r="W79009" s="123"/>
      <c r="AC79009" s="123"/>
    </row>
    <row r="79010" spans="5:29" s="2" customFormat="1">
      <c r="E79010" s="120"/>
      <c r="M79010" s="120"/>
      <c r="N79010" s="120"/>
      <c r="U79010" s="121"/>
      <c r="V79010" s="122"/>
      <c r="W79010" s="123"/>
      <c r="AC79010" s="123"/>
    </row>
    <row r="79011" spans="5:29" s="2" customFormat="1">
      <c r="E79011" s="120"/>
      <c r="M79011" s="120"/>
      <c r="N79011" s="120"/>
      <c r="U79011" s="121"/>
      <c r="V79011" s="122"/>
      <c r="W79011" s="123"/>
      <c r="AC79011" s="123"/>
    </row>
    <row r="79012" spans="5:29" s="2" customFormat="1">
      <c r="E79012" s="120"/>
      <c r="M79012" s="120"/>
      <c r="N79012" s="120"/>
      <c r="U79012" s="121"/>
      <c r="V79012" s="122"/>
      <c r="W79012" s="123"/>
      <c r="AC79012" s="123"/>
    </row>
    <row r="79013" spans="5:29" s="2" customFormat="1">
      <c r="E79013" s="120"/>
      <c r="M79013" s="120"/>
      <c r="N79013" s="120"/>
      <c r="U79013" s="121"/>
      <c r="V79013" s="122"/>
      <c r="W79013" s="123"/>
      <c r="AC79013" s="123"/>
    </row>
    <row r="79014" spans="5:29" s="2" customFormat="1">
      <c r="E79014" s="120"/>
      <c r="M79014" s="120"/>
      <c r="N79014" s="120"/>
      <c r="U79014" s="121"/>
      <c r="V79014" s="122"/>
      <c r="W79014" s="123"/>
      <c r="AC79014" s="123"/>
    </row>
    <row r="79015" spans="5:29" s="2" customFormat="1">
      <c r="E79015" s="120"/>
      <c r="M79015" s="120"/>
      <c r="N79015" s="120"/>
      <c r="U79015" s="121"/>
      <c r="V79015" s="122"/>
      <c r="W79015" s="123"/>
      <c r="AC79015" s="123"/>
    </row>
    <row r="79016" spans="5:29" s="2" customFormat="1">
      <c r="E79016" s="120"/>
      <c r="M79016" s="120"/>
      <c r="N79016" s="120"/>
      <c r="U79016" s="121"/>
      <c r="V79016" s="122"/>
      <c r="W79016" s="123"/>
      <c r="AC79016" s="123"/>
    </row>
    <row r="79017" spans="5:29" s="2" customFormat="1">
      <c r="E79017" s="120"/>
      <c r="M79017" s="120"/>
      <c r="N79017" s="120"/>
      <c r="U79017" s="121"/>
      <c r="V79017" s="122"/>
      <c r="W79017" s="123"/>
      <c r="AC79017" s="123"/>
    </row>
    <row r="79018" spans="5:29" s="2" customFormat="1">
      <c r="E79018" s="120"/>
      <c r="M79018" s="120"/>
      <c r="N79018" s="120"/>
      <c r="U79018" s="121"/>
      <c r="V79018" s="122"/>
      <c r="W79018" s="123"/>
      <c r="AC79018" s="123"/>
    </row>
    <row r="79019" spans="5:29" s="2" customFormat="1">
      <c r="E79019" s="120"/>
      <c r="M79019" s="120"/>
      <c r="N79019" s="120"/>
      <c r="U79019" s="121"/>
      <c r="V79019" s="122"/>
      <c r="W79019" s="123"/>
      <c r="AC79019" s="123"/>
    </row>
    <row r="79020" spans="5:29" s="2" customFormat="1">
      <c r="E79020" s="120"/>
      <c r="M79020" s="120"/>
      <c r="N79020" s="120"/>
      <c r="U79020" s="121"/>
      <c r="V79020" s="122"/>
      <c r="W79020" s="123"/>
      <c r="AC79020" s="123"/>
    </row>
    <row r="79021" spans="5:29" s="2" customFormat="1">
      <c r="E79021" s="120"/>
      <c r="M79021" s="120"/>
      <c r="N79021" s="120"/>
      <c r="U79021" s="121"/>
      <c r="V79021" s="122"/>
      <c r="W79021" s="123"/>
      <c r="AC79021" s="123"/>
    </row>
    <row r="79022" spans="5:29" s="2" customFormat="1">
      <c r="E79022" s="120"/>
      <c r="M79022" s="120"/>
      <c r="N79022" s="120"/>
      <c r="U79022" s="121"/>
      <c r="V79022" s="122"/>
      <c r="W79022" s="123"/>
      <c r="AC79022" s="123"/>
    </row>
    <row r="79023" spans="5:29" s="2" customFormat="1">
      <c r="E79023" s="120"/>
      <c r="M79023" s="120"/>
      <c r="N79023" s="120"/>
      <c r="U79023" s="121"/>
      <c r="V79023" s="122"/>
      <c r="W79023" s="123"/>
      <c r="AC79023" s="123"/>
    </row>
    <row r="79024" spans="5:29" s="2" customFormat="1">
      <c r="E79024" s="120"/>
      <c r="M79024" s="120"/>
      <c r="N79024" s="120"/>
      <c r="U79024" s="121"/>
      <c r="V79024" s="122"/>
      <c r="W79024" s="123"/>
      <c r="AC79024" s="123"/>
    </row>
    <row r="79025" spans="5:29" s="2" customFormat="1">
      <c r="E79025" s="120"/>
      <c r="M79025" s="120"/>
      <c r="N79025" s="120"/>
      <c r="U79025" s="121"/>
      <c r="V79025" s="122"/>
      <c r="W79025" s="123"/>
      <c r="AC79025" s="123"/>
    </row>
    <row r="79026" spans="5:29" s="2" customFormat="1">
      <c r="E79026" s="120"/>
      <c r="M79026" s="120"/>
      <c r="N79026" s="120"/>
      <c r="U79026" s="121"/>
      <c r="V79026" s="122"/>
      <c r="W79026" s="123"/>
      <c r="AC79026" s="123"/>
    </row>
    <row r="79027" spans="5:29" s="2" customFormat="1">
      <c r="E79027" s="120"/>
      <c r="M79027" s="120"/>
      <c r="N79027" s="120"/>
      <c r="U79027" s="121"/>
      <c r="V79027" s="122"/>
      <c r="W79027" s="123"/>
      <c r="AC79027" s="123"/>
    </row>
    <row r="79028" spans="5:29" s="2" customFormat="1">
      <c r="E79028" s="120"/>
      <c r="M79028" s="120"/>
      <c r="N79028" s="120"/>
      <c r="U79028" s="121"/>
      <c r="V79028" s="122"/>
      <c r="W79028" s="123"/>
      <c r="AC79028" s="123"/>
    </row>
    <row r="79029" spans="5:29" s="2" customFormat="1">
      <c r="E79029" s="120"/>
      <c r="M79029" s="120"/>
      <c r="N79029" s="120"/>
      <c r="U79029" s="121"/>
      <c r="V79029" s="122"/>
      <c r="W79029" s="123"/>
      <c r="AC79029" s="123"/>
    </row>
    <row r="79030" spans="5:29" s="2" customFormat="1">
      <c r="E79030" s="120"/>
      <c r="M79030" s="120"/>
      <c r="N79030" s="120"/>
      <c r="U79030" s="121"/>
      <c r="V79030" s="122"/>
      <c r="W79030" s="123"/>
      <c r="AC79030" s="123"/>
    </row>
    <row r="79031" spans="5:29" s="2" customFormat="1">
      <c r="E79031" s="120"/>
      <c r="M79031" s="120"/>
      <c r="N79031" s="120"/>
      <c r="U79031" s="121"/>
      <c r="V79031" s="122"/>
      <c r="W79031" s="123"/>
      <c r="AC79031" s="123"/>
    </row>
    <row r="79032" spans="5:29" s="2" customFormat="1">
      <c r="E79032" s="120"/>
      <c r="M79032" s="120"/>
      <c r="N79032" s="120"/>
      <c r="U79032" s="121"/>
      <c r="V79032" s="122"/>
      <c r="W79032" s="123"/>
      <c r="AC79032" s="123"/>
    </row>
    <row r="79033" spans="5:29" s="2" customFormat="1">
      <c r="E79033" s="120"/>
      <c r="M79033" s="120"/>
      <c r="N79033" s="120"/>
      <c r="U79033" s="121"/>
      <c r="V79033" s="122"/>
      <c r="W79033" s="123"/>
      <c r="AC79033" s="123"/>
    </row>
    <row r="79034" spans="5:29" s="2" customFormat="1">
      <c r="E79034" s="120"/>
      <c r="M79034" s="120"/>
      <c r="N79034" s="120"/>
      <c r="U79034" s="121"/>
      <c r="V79034" s="122"/>
      <c r="W79034" s="123"/>
      <c r="AC79034" s="123"/>
    </row>
    <row r="79035" spans="5:29" s="2" customFormat="1">
      <c r="E79035" s="120"/>
      <c r="M79035" s="120"/>
      <c r="N79035" s="120"/>
      <c r="U79035" s="121"/>
      <c r="V79035" s="122"/>
      <c r="W79035" s="123"/>
      <c r="AC79035" s="123"/>
    </row>
    <row r="79036" spans="5:29" s="2" customFormat="1">
      <c r="E79036" s="120"/>
      <c r="M79036" s="120"/>
      <c r="N79036" s="120"/>
      <c r="U79036" s="121"/>
      <c r="V79036" s="122"/>
      <c r="W79036" s="123"/>
      <c r="AC79036" s="123"/>
    </row>
    <row r="79037" spans="5:29" s="2" customFormat="1">
      <c r="E79037" s="120"/>
      <c r="M79037" s="120"/>
      <c r="N79037" s="120"/>
      <c r="U79037" s="121"/>
      <c r="V79037" s="122"/>
      <c r="W79037" s="123"/>
      <c r="AC79037" s="123"/>
    </row>
    <row r="79038" spans="5:29" s="2" customFormat="1">
      <c r="E79038" s="120"/>
      <c r="M79038" s="120"/>
      <c r="N79038" s="120"/>
      <c r="U79038" s="121"/>
      <c r="V79038" s="122"/>
      <c r="W79038" s="123"/>
      <c r="AC79038" s="123"/>
    </row>
    <row r="79039" spans="5:29" s="2" customFormat="1">
      <c r="E79039" s="120"/>
      <c r="M79039" s="120"/>
      <c r="N79039" s="120"/>
      <c r="U79039" s="121"/>
      <c r="V79039" s="122"/>
      <c r="W79039" s="123"/>
      <c r="AC79039" s="123"/>
    </row>
    <row r="79040" spans="5:29" s="2" customFormat="1">
      <c r="E79040" s="120"/>
      <c r="M79040" s="120"/>
      <c r="N79040" s="120"/>
      <c r="U79040" s="121"/>
      <c r="V79040" s="122"/>
      <c r="W79040" s="123"/>
      <c r="AC79040" s="123"/>
    </row>
    <row r="79041" spans="5:29" s="2" customFormat="1">
      <c r="E79041" s="120"/>
      <c r="M79041" s="120"/>
      <c r="N79041" s="120"/>
      <c r="U79041" s="121"/>
      <c r="V79041" s="122"/>
      <c r="W79041" s="123"/>
      <c r="AC79041" s="123"/>
    </row>
    <row r="79042" spans="5:29" s="2" customFormat="1">
      <c r="E79042" s="120"/>
      <c r="M79042" s="120"/>
      <c r="N79042" s="120"/>
      <c r="U79042" s="121"/>
      <c r="V79042" s="122"/>
      <c r="W79042" s="123"/>
      <c r="AC79042" s="123"/>
    </row>
    <row r="79043" spans="5:29" s="2" customFormat="1">
      <c r="E79043" s="120"/>
      <c r="M79043" s="120"/>
      <c r="N79043" s="120"/>
      <c r="U79043" s="121"/>
      <c r="V79043" s="122"/>
      <c r="W79043" s="123"/>
      <c r="AC79043" s="123"/>
    </row>
    <row r="79044" spans="5:29" s="2" customFormat="1">
      <c r="E79044" s="120"/>
      <c r="M79044" s="120"/>
      <c r="N79044" s="120"/>
      <c r="U79044" s="121"/>
      <c r="V79044" s="122"/>
      <c r="W79044" s="123"/>
      <c r="AC79044" s="123"/>
    </row>
    <row r="79045" spans="5:29" s="2" customFormat="1">
      <c r="E79045" s="120"/>
      <c r="M79045" s="120"/>
      <c r="N79045" s="120"/>
      <c r="U79045" s="121"/>
      <c r="V79045" s="122"/>
      <c r="W79045" s="123"/>
      <c r="AC79045" s="123"/>
    </row>
    <row r="79046" spans="5:29" s="2" customFormat="1">
      <c r="E79046" s="120"/>
      <c r="M79046" s="120"/>
      <c r="N79046" s="120"/>
      <c r="U79046" s="121"/>
      <c r="V79046" s="122"/>
      <c r="W79046" s="123"/>
      <c r="AC79046" s="123"/>
    </row>
    <row r="79047" spans="5:29" s="2" customFormat="1">
      <c r="E79047" s="120"/>
      <c r="M79047" s="120"/>
      <c r="N79047" s="120"/>
      <c r="U79047" s="121"/>
      <c r="V79047" s="122"/>
      <c r="W79047" s="123"/>
      <c r="AC79047" s="123"/>
    </row>
    <row r="79048" spans="5:29" s="2" customFormat="1">
      <c r="E79048" s="120"/>
      <c r="M79048" s="120"/>
      <c r="N79048" s="120"/>
      <c r="U79048" s="121"/>
      <c r="V79048" s="122"/>
      <c r="W79048" s="123"/>
      <c r="AC79048" s="123"/>
    </row>
    <row r="79049" spans="5:29" s="2" customFormat="1">
      <c r="E79049" s="120"/>
      <c r="M79049" s="120"/>
      <c r="N79049" s="120"/>
      <c r="U79049" s="121"/>
      <c r="V79049" s="122"/>
      <c r="W79049" s="123"/>
      <c r="AC79049" s="123"/>
    </row>
    <row r="79050" spans="5:29" s="2" customFormat="1">
      <c r="E79050" s="120"/>
      <c r="M79050" s="120"/>
      <c r="N79050" s="120"/>
      <c r="U79050" s="121"/>
      <c r="V79050" s="122"/>
      <c r="W79050" s="123"/>
      <c r="AC79050" s="123"/>
    </row>
    <row r="79051" spans="5:29" s="2" customFormat="1">
      <c r="E79051" s="120"/>
      <c r="M79051" s="120"/>
      <c r="N79051" s="120"/>
      <c r="U79051" s="121"/>
      <c r="V79051" s="122"/>
      <c r="W79051" s="123"/>
      <c r="AC79051" s="123"/>
    </row>
    <row r="79052" spans="5:29" s="2" customFormat="1">
      <c r="E79052" s="120"/>
      <c r="M79052" s="120"/>
      <c r="N79052" s="120"/>
      <c r="U79052" s="121"/>
      <c r="V79052" s="122"/>
      <c r="W79052" s="123"/>
      <c r="AC79052" s="123"/>
    </row>
    <row r="79053" spans="5:29" s="2" customFormat="1">
      <c r="E79053" s="120"/>
      <c r="M79053" s="120"/>
      <c r="N79053" s="120"/>
      <c r="U79053" s="121"/>
      <c r="V79053" s="122"/>
      <c r="W79053" s="123"/>
      <c r="AC79053" s="123"/>
    </row>
    <row r="79054" spans="5:29" s="2" customFormat="1">
      <c r="E79054" s="120"/>
      <c r="M79054" s="120"/>
      <c r="N79054" s="120"/>
      <c r="U79054" s="121"/>
      <c r="V79054" s="122"/>
      <c r="W79054" s="123"/>
      <c r="AC79054" s="123"/>
    </row>
    <row r="79055" spans="5:29" s="2" customFormat="1">
      <c r="E79055" s="120"/>
      <c r="M79055" s="120"/>
      <c r="N79055" s="120"/>
      <c r="U79055" s="121"/>
      <c r="V79055" s="122"/>
      <c r="W79055" s="123"/>
      <c r="AC79055" s="123"/>
    </row>
    <row r="79056" spans="5:29" s="2" customFormat="1">
      <c r="E79056" s="120"/>
      <c r="M79056" s="120"/>
      <c r="N79056" s="120"/>
      <c r="U79056" s="121"/>
      <c r="V79056" s="122"/>
      <c r="W79056" s="123"/>
      <c r="AC79056" s="123"/>
    </row>
    <row r="79057" spans="5:29" s="2" customFormat="1">
      <c r="E79057" s="120"/>
      <c r="M79057" s="120"/>
      <c r="N79057" s="120"/>
      <c r="U79057" s="121"/>
      <c r="V79057" s="122"/>
      <c r="W79057" s="123"/>
      <c r="AC79057" s="123"/>
    </row>
    <row r="79058" spans="5:29" s="2" customFormat="1">
      <c r="E79058" s="120"/>
      <c r="M79058" s="120"/>
      <c r="N79058" s="120"/>
      <c r="U79058" s="121"/>
      <c r="V79058" s="122"/>
      <c r="W79058" s="123"/>
      <c r="AC79058" s="123"/>
    </row>
    <row r="79059" spans="5:29" s="2" customFormat="1">
      <c r="E79059" s="120"/>
      <c r="M79059" s="120"/>
      <c r="N79059" s="120"/>
      <c r="U79059" s="121"/>
      <c r="V79059" s="122"/>
      <c r="W79059" s="123"/>
      <c r="AC79059" s="123"/>
    </row>
    <row r="79060" spans="5:29" s="2" customFormat="1">
      <c r="E79060" s="120"/>
      <c r="M79060" s="120"/>
      <c r="N79060" s="120"/>
      <c r="U79060" s="121"/>
      <c r="V79060" s="122"/>
      <c r="W79060" s="123"/>
      <c r="AC79060" s="123"/>
    </row>
    <row r="79061" spans="5:29" s="2" customFormat="1">
      <c r="E79061" s="120"/>
      <c r="M79061" s="120"/>
      <c r="N79061" s="120"/>
      <c r="U79061" s="121"/>
      <c r="V79061" s="122"/>
      <c r="W79061" s="123"/>
      <c r="AC79061" s="123"/>
    </row>
    <row r="79062" spans="5:29" s="2" customFormat="1">
      <c r="E79062" s="120"/>
      <c r="M79062" s="120"/>
      <c r="N79062" s="120"/>
      <c r="U79062" s="121"/>
      <c r="V79062" s="122"/>
      <c r="W79062" s="123"/>
      <c r="AC79062" s="123"/>
    </row>
    <row r="79063" spans="5:29" s="2" customFormat="1">
      <c r="E79063" s="120"/>
      <c r="M79063" s="120"/>
      <c r="N79063" s="120"/>
      <c r="U79063" s="121"/>
      <c r="V79063" s="122"/>
      <c r="W79063" s="123"/>
      <c r="AC79063" s="123"/>
    </row>
    <row r="79064" spans="5:29" s="2" customFormat="1">
      <c r="E79064" s="120"/>
      <c r="M79064" s="120"/>
      <c r="N79064" s="120"/>
      <c r="U79064" s="121"/>
      <c r="V79064" s="122"/>
      <c r="W79064" s="123"/>
      <c r="AC79064" s="123"/>
    </row>
    <row r="79065" spans="5:29" s="2" customFormat="1">
      <c r="E79065" s="120"/>
      <c r="M79065" s="120"/>
      <c r="N79065" s="120"/>
      <c r="U79065" s="121"/>
      <c r="V79065" s="122"/>
      <c r="W79065" s="123"/>
      <c r="AC79065" s="123"/>
    </row>
    <row r="79066" spans="5:29" s="2" customFormat="1">
      <c r="E79066" s="120"/>
      <c r="M79066" s="120"/>
      <c r="N79066" s="120"/>
      <c r="U79066" s="121"/>
      <c r="V79066" s="122"/>
      <c r="W79066" s="123"/>
      <c r="AC79066" s="123"/>
    </row>
    <row r="79067" spans="5:29" s="2" customFormat="1">
      <c r="E79067" s="120"/>
      <c r="M79067" s="120"/>
      <c r="N79067" s="120"/>
      <c r="U79067" s="121"/>
      <c r="V79067" s="122"/>
      <c r="W79067" s="123"/>
      <c r="AC79067" s="123"/>
    </row>
    <row r="79068" spans="5:29" s="2" customFormat="1">
      <c r="E79068" s="120"/>
      <c r="M79068" s="120"/>
      <c r="N79068" s="120"/>
      <c r="U79068" s="121"/>
      <c r="V79068" s="122"/>
      <c r="W79068" s="123"/>
      <c r="AC79068" s="123"/>
    </row>
    <row r="79069" spans="5:29" s="2" customFormat="1">
      <c r="E79069" s="120"/>
      <c r="M79069" s="120"/>
      <c r="N79069" s="120"/>
      <c r="U79069" s="121"/>
      <c r="V79069" s="122"/>
      <c r="W79069" s="123"/>
      <c r="AC79069" s="123"/>
    </row>
    <row r="79070" spans="5:29" s="2" customFormat="1">
      <c r="E79070" s="120"/>
      <c r="M79070" s="120"/>
      <c r="N79070" s="120"/>
      <c r="U79070" s="121"/>
      <c r="V79070" s="122"/>
      <c r="W79070" s="123"/>
      <c r="AC79070" s="123"/>
    </row>
    <row r="79071" spans="5:29" s="2" customFormat="1">
      <c r="E79071" s="120"/>
      <c r="M79071" s="120"/>
      <c r="N79071" s="120"/>
      <c r="U79071" s="121"/>
      <c r="V79071" s="122"/>
      <c r="W79071" s="123"/>
      <c r="AC79071" s="123"/>
    </row>
    <row r="79072" spans="5:29" s="2" customFormat="1">
      <c r="E79072" s="120"/>
      <c r="M79072" s="120"/>
      <c r="N79072" s="120"/>
      <c r="U79072" s="121"/>
      <c r="V79072" s="122"/>
      <c r="W79072" s="123"/>
      <c r="AC79072" s="123"/>
    </row>
    <row r="79073" spans="5:29" s="2" customFormat="1">
      <c r="E79073" s="120"/>
      <c r="M79073" s="120"/>
      <c r="N79073" s="120"/>
      <c r="U79073" s="121"/>
      <c r="V79073" s="122"/>
      <c r="W79073" s="123"/>
      <c r="AC79073" s="123"/>
    </row>
    <row r="79074" spans="5:29" s="2" customFormat="1">
      <c r="E79074" s="120"/>
      <c r="M79074" s="120"/>
      <c r="N79074" s="120"/>
      <c r="U79074" s="121"/>
      <c r="V79074" s="122"/>
      <c r="W79074" s="123"/>
      <c r="AC79074" s="123"/>
    </row>
    <row r="79075" spans="5:29" s="2" customFormat="1">
      <c r="E79075" s="120"/>
      <c r="M79075" s="120"/>
      <c r="N79075" s="120"/>
      <c r="U79075" s="121"/>
      <c r="V79075" s="122"/>
      <c r="W79075" s="123"/>
      <c r="AC79075" s="123"/>
    </row>
    <row r="79076" spans="5:29" s="2" customFormat="1">
      <c r="E79076" s="120"/>
      <c r="M79076" s="120"/>
      <c r="N79076" s="120"/>
      <c r="U79076" s="121"/>
      <c r="V79076" s="122"/>
      <c r="W79076" s="123"/>
      <c r="AC79076" s="123"/>
    </row>
    <row r="79077" spans="5:29" s="2" customFormat="1">
      <c r="E79077" s="120"/>
      <c r="M79077" s="120"/>
      <c r="N79077" s="120"/>
      <c r="U79077" s="121"/>
      <c r="V79077" s="122"/>
      <c r="W79077" s="123"/>
      <c r="AC79077" s="123"/>
    </row>
    <row r="79078" spans="5:29" s="2" customFormat="1">
      <c r="E79078" s="120"/>
      <c r="M79078" s="120"/>
      <c r="N79078" s="120"/>
      <c r="U79078" s="121"/>
      <c r="V79078" s="122"/>
      <c r="W79078" s="123"/>
      <c r="AC79078" s="123"/>
    </row>
    <row r="79079" spans="5:29" s="2" customFormat="1">
      <c r="E79079" s="120"/>
      <c r="M79079" s="120"/>
      <c r="N79079" s="120"/>
      <c r="U79079" s="121"/>
      <c r="V79079" s="122"/>
      <c r="W79079" s="123"/>
      <c r="AC79079" s="123"/>
    </row>
    <row r="79080" spans="5:29" s="2" customFormat="1">
      <c r="E79080" s="120"/>
      <c r="M79080" s="120"/>
      <c r="N79080" s="120"/>
      <c r="U79080" s="121"/>
      <c r="V79080" s="122"/>
      <c r="W79080" s="123"/>
      <c r="AC79080" s="123"/>
    </row>
    <row r="79081" spans="5:29" s="2" customFormat="1">
      <c r="E79081" s="120"/>
      <c r="M79081" s="120"/>
      <c r="N79081" s="120"/>
      <c r="U79081" s="121"/>
      <c r="V79081" s="122"/>
      <c r="W79081" s="123"/>
      <c r="AC79081" s="123"/>
    </row>
    <row r="79082" spans="5:29" s="2" customFormat="1">
      <c r="E79082" s="120"/>
      <c r="M79082" s="120"/>
      <c r="N79082" s="120"/>
      <c r="U79082" s="121"/>
      <c r="V79082" s="122"/>
      <c r="W79082" s="123"/>
      <c r="AC79082" s="123"/>
    </row>
    <row r="79083" spans="5:29" s="2" customFormat="1">
      <c r="E79083" s="120"/>
      <c r="M79083" s="120"/>
      <c r="N79083" s="120"/>
      <c r="U79083" s="121"/>
      <c r="V79083" s="122"/>
      <c r="W79083" s="123"/>
      <c r="AC79083" s="123"/>
    </row>
    <row r="79084" spans="5:29" s="2" customFormat="1">
      <c r="E79084" s="120"/>
      <c r="M79084" s="120"/>
      <c r="N79084" s="120"/>
      <c r="U79084" s="121"/>
      <c r="V79084" s="122"/>
      <c r="W79084" s="123"/>
      <c r="AC79084" s="123"/>
    </row>
    <row r="79085" spans="5:29" s="2" customFormat="1">
      <c r="E79085" s="120"/>
      <c r="M79085" s="120"/>
      <c r="N79085" s="120"/>
      <c r="U79085" s="121"/>
      <c r="V79085" s="122"/>
      <c r="W79085" s="123"/>
      <c r="AC79085" s="123"/>
    </row>
    <row r="79086" spans="5:29" s="2" customFormat="1">
      <c r="E79086" s="120"/>
      <c r="M79086" s="120"/>
      <c r="N79086" s="120"/>
      <c r="U79086" s="121"/>
      <c r="V79086" s="122"/>
      <c r="W79086" s="123"/>
      <c r="AC79086" s="123"/>
    </row>
    <row r="79087" spans="5:29" s="2" customFormat="1">
      <c r="E79087" s="120"/>
      <c r="M79087" s="120"/>
      <c r="N79087" s="120"/>
      <c r="U79087" s="121"/>
      <c r="V79087" s="122"/>
      <c r="W79087" s="123"/>
      <c r="AC79087" s="123"/>
    </row>
    <row r="79088" spans="5:29" s="2" customFormat="1">
      <c r="E79088" s="120"/>
      <c r="M79088" s="120"/>
      <c r="N79088" s="120"/>
      <c r="U79088" s="121"/>
      <c r="V79088" s="122"/>
      <c r="W79088" s="123"/>
      <c r="AC79088" s="123"/>
    </row>
    <row r="79089" spans="5:29" s="2" customFormat="1">
      <c r="E79089" s="120"/>
      <c r="M79089" s="120"/>
      <c r="N79089" s="120"/>
      <c r="U79089" s="121"/>
      <c r="V79089" s="122"/>
      <c r="W79089" s="123"/>
      <c r="AC79089" s="123"/>
    </row>
    <row r="79090" spans="5:29" s="2" customFormat="1">
      <c r="E79090" s="120"/>
      <c r="M79090" s="120"/>
      <c r="N79090" s="120"/>
      <c r="U79090" s="121"/>
      <c r="V79090" s="122"/>
      <c r="W79090" s="123"/>
      <c r="AC79090" s="123"/>
    </row>
    <row r="79091" spans="5:29" s="2" customFormat="1">
      <c r="E79091" s="120"/>
      <c r="M79091" s="120"/>
      <c r="N79091" s="120"/>
      <c r="U79091" s="121"/>
      <c r="V79091" s="122"/>
      <c r="W79091" s="123"/>
      <c r="AC79091" s="123"/>
    </row>
    <row r="79092" spans="5:29" s="2" customFormat="1">
      <c r="E79092" s="120"/>
      <c r="M79092" s="120"/>
      <c r="N79092" s="120"/>
      <c r="U79092" s="121"/>
      <c r="V79092" s="122"/>
      <c r="W79092" s="123"/>
      <c r="AC79092" s="123"/>
    </row>
    <row r="79093" spans="5:29" s="2" customFormat="1">
      <c r="E79093" s="120"/>
      <c r="M79093" s="120"/>
      <c r="N79093" s="120"/>
      <c r="U79093" s="121"/>
      <c r="V79093" s="122"/>
      <c r="W79093" s="123"/>
      <c r="AC79093" s="123"/>
    </row>
    <row r="79094" spans="5:29" s="2" customFormat="1">
      <c r="E79094" s="120"/>
      <c r="M79094" s="120"/>
      <c r="N79094" s="120"/>
      <c r="U79094" s="121"/>
      <c r="V79094" s="122"/>
      <c r="W79094" s="123"/>
      <c r="AC79094" s="123"/>
    </row>
    <row r="79095" spans="5:29" s="2" customFormat="1">
      <c r="E79095" s="120"/>
      <c r="M79095" s="120"/>
      <c r="N79095" s="120"/>
      <c r="U79095" s="121"/>
      <c r="V79095" s="122"/>
      <c r="W79095" s="123"/>
      <c r="AC79095" s="123"/>
    </row>
    <row r="79096" spans="5:29" s="2" customFormat="1">
      <c r="E79096" s="120"/>
      <c r="M79096" s="120"/>
      <c r="N79096" s="120"/>
      <c r="U79096" s="121"/>
      <c r="V79096" s="122"/>
      <c r="W79096" s="123"/>
      <c r="AC79096" s="123"/>
    </row>
    <row r="79097" spans="5:29" s="2" customFormat="1">
      <c r="E79097" s="120"/>
      <c r="M79097" s="120"/>
      <c r="N79097" s="120"/>
      <c r="U79097" s="121"/>
      <c r="V79097" s="122"/>
      <c r="W79097" s="123"/>
      <c r="AC79097" s="123"/>
    </row>
    <row r="79098" spans="5:29" s="2" customFormat="1">
      <c r="E79098" s="120"/>
      <c r="M79098" s="120"/>
      <c r="N79098" s="120"/>
      <c r="U79098" s="121"/>
      <c r="V79098" s="122"/>
      <c r="W79098" s="123"/>
      <c r="AC79098" s="123"/>
    </row>
    <row r="79099" spans="5:29" s="2" customFormat="1">
      <c r="E79099" s="120"/>
      <c r="M79099" s="120"/>
      <c r="N79099" s="120"/>
      <c r="U79099" s="121"/>
      <c r="V79099" s="122"/>
      <c r="W79099" s="123"/>
      <c r="AC79099" s="123"/>
    </row>
    <row r="79100" spans="5:29" s="2" customFormat="1">
      <c r="E79100" s="120"/>
      <c r="M79100" s="120"/>
      <c r="N79100" s="120"/>
      <c r="U79100" s="121"/>
      <c r="V79100" s="122"/>
      <c r="W79100" s="123"/>
      <c r="AC79100" s="123"/>
    </row>
    <row r="79101" spans="5:29" s="2" customFormat="1">
      <c r="E79101" s="120"/>
      <c r="M79101" s="120"/>
      <c r="N79101" s="120"/>
      <c r="U79101" s="121"/>
      <c r="V79101" s="122"/>
      <c r="W79101" s="123"/>
      <c r="AC79101" s="123"/>
    </row>
    <row r="79102" spans="5:29" s="2" customFormat="1">
      <c r="E79102" s="120"/>
      <c r="M79102" s="120"/>
      <c r="N79102" s="120"/>
      <c r="U79102" s="121"/>
      <c r="V79102" s="122"/>
      <c r="W79102" s="123"/>
      <c r="AC79102" s="123"/>
    </row>
    <row r="79103" spans="5:29" s="2" customFormat="1">
      <c r="E79103" s="120"/>
      <c r="M79103" s="120"/>
      <c r="N79103" s="120"/>
      <c r="U79103" s="121"/>
      <c r="V79103" s="122"/>
      <c r="W79103" s="123"/>
      <c r="AC79103" s="123"/>
    </row>
    <row r="79104" spans="5:29" s="2" customFormat="1">
      <c r="E79104" s="120"/>
      <c r="M79104" s="120"/>
      <c r="N79104" s="120"/>
      <c r="U79104" s="121"/>
      <c r="V79104" s="122"/>
      <c r="W79104" s="123"/>
      <c r="AC79104" s="123"/>
    </row>
    <row r="79105" spans="5:29" s="2" customFormat="1">
      <c r="E79105" s="120"/>
      <c r="M79105" s="120"/>
      <c r="N79105" s="120"/>
      <c r="U79105" s="121"/>
      <c r="V79105" s="122"/>
      <c r="W79105" s="123"/>
      <c r="AC79105" s="123"/>
    </row>
    <row r="79106" spans="5:29" s="2" customFormat="1">
      <c r="E79106" s="120"/>
      <c r="M79106" s="120"/>
      <c r="N79106" s="120"/>
      <c r="U79106" s="121"/>
      <c r="V79106" s="122"/>
      <c r="W79106" s="123"/>
      <c r="AC79106" s="123"/>
    </row>
    <row r="79107" spans="5:29" s="2" customFormat="1">
      <c r="E79107" s="120"/>
      <c r="M79107" s="120"/>
      <c r="N79107" s="120"/>
      <c r="U79107" s="121"/>
      <c r="V79107" s="122"/>
      <c r="W79107" s="123"/>
      <c r="AC79107" s="123"/>
    </row>
    <row r="79108" spans="5:29" s="2" customFormat="1">
      <c r="E79108" s="120"/>
      <c r="M79108" s="120"/>
      <c r="N79108" s="120"/>
      <c r="U79108" s="121"/>
      <c r="V79108" s="122"/>
      <c r="W79108" s="123"/>
      <c r="AC79108" s="123"/>
    </row>
    <row r="79109" spans="5:29" s="2" customFormat="1">
      <c r="E79109" s="120"/>
      <c r="M79109" s="120"/>
      <c r="N79109" s="120"/>
      <c r="U79109" s="121"/>
      <c r="V79109" s="122"/>
      <c r="W79109" s="123"/>
      <c r="AC79109" s="123"/>
    </row>
    <row r="79110" spans="5:29" s="2" customFormat="1">
      <c r="E79110" s="120"/>
      <c r="M79110" s="120"/>
      <c r="N79110" s="120"/>
      <c r="U79110" s="121"/>
      <c r="V79110" s="122"/>
      <c r="W79110" s="123"/>
      <c r="AC79110" s="123"/>
    </row>
    <row r="79111" spans="5:29" s="2" customFormat="1">
      <c r="E79111" s="120"/>
      <c r="M79111" s="120"/>
      <c r="N79111" s="120"/>
      <c r="U79111" s="121"/>
      <c r="V79111" s="122"/>
      <c r="W79111" s="123"/>
      <c r="AC79111" s="123"/>
    </row>
    <row r="79112" spans="5:29" s="2" customFormat="1">
      <c r="E79112" s="120"/>
      <c r="M79112" s="120"/>
      <c r="N79112" s="120"/>
      <c r="U79112" s="121"/>
      <c r="V79112" s="122"/>
      <c r="W79112" s="123"/>
      <c r="AC79112" s="123"/>
    </row>
    <row r="79113" spans="5:29" s="2" customFormat="1">
      <c r="E79113" s="120"/>
      <c r="M79113" s="120"/>
      <c r="N79113" s="120"/>
      <c r="U79113" s="121"/>
      <c r="V79113" s="122"/>
      <c r="W79113" s="123"/>
      <c r="AC79113" s="123"/>
    </row>
    <row r="79114" spans="5:29" s="2" customFormat="1">
      <c r="E79114" s="120"/>
      <c r="M79114" s="120"/>
      <c r="N79114" s="120"/>
      <c r="U79114" s="121"/>
      <c r="V79114" s="122"/>
      <c r="W79114" s="123"/>
      <c r="AC79114" s="123"/>
    </row>
    <row r="79115" spans="5:29" s="2" customFormat="1">
      <c r="E79115" s="120"/>
      <c r="M79115" s="120"/>
      <c r="N79115" s="120"/>
      <c r="U79115" s="121"/>
      <c r="V79115" s="122"/>
      <c r="W79115" s="123"/>
      <c r="AC79115" s="123"/>
    </row>
    <row r="79116" spans="5:29" s="2" customFormat="1">
      <c r="E79116" s="120"/>
      <c r="M79116" s="120"/>
      <c r="N79116" s="120"/>
      <c r="U79116" s="121"/>
      <c r="V79116" s="122"/>
      <c r="W79116" s="123"/>
      <c r="AC79116" s="123"/>
    </row>
    <row r="79117" spans="5:29" s="2" customFormat="1">
      <c r="E79117" s="120"/>
      <c r="M79117" s="120"/>
      <c r="N79117" s="120"/>
      <c r="U79117" s="121"/>
      <c r="V79117" s="122"/>
      <c r="W79117" s="123"/>
      <c r="AC79117" s="123"/>
    </row>
    <row r="79118" spans="5:29" s="2" customFormat="1">
      <c r="E79118" s="120"/>
      <c r="M79118" s="120"/>
      <c r="N79118" s="120"/>
      <c r="U79118" s="121"/>
      <c r="V79118" s="122"/>
      <c r="W79118" s="123"/>
      <c r="AC79118" s="123"/>
    </row>
    <row r="79119" spans="5:29" s="2" customFormat="1">
      <c r="E79119" s="120"/>
      <c r="M79119" s="120"/>
      <c r="N79119" s="120"/>
      <c r="U79119" s="121"/>
      <c r="V79119" s="122"/>
      <c r="W79119" s="123"/>
      <c r="AC79119" s="123"/>
    </row>
    <row r="79120" spans="5:29" s="2" customFormat="1">
      <c r="E79120" s="120"/>
      <c r="M79120" s="120"/>
      <c r="N79120" s="120"/>
      <c r="U79120" s="121"/>
      <c r="V79120" s="122"/>
      <c r="W79120" s="123"/>
      <c r="AC79120" s="123"/>
    </row>
    <row r="79121" spans="5:29" s="2" customFormat="1">
      <c r="E79121" s="120"/>
      <c r="M79121" s="120"/>
      <c r="N79121" s="120"/>
      <c r="U79121" s="121"/>
      <c r="V79121" s="122"/>
      <c r="W79121" s="123"/>
      <c r="AC79121" s="123"/>
    </row>
    <row r="79122" spans="5:29" s="2" customFormat="1">
      <c r="E79122" s="120"/>
      <c r="M79122" s="120"/>
      <c r="N79122" s="120"/>
      <c r="U79122" s="121"/>
      <c r="V79122" s="122"/>
      <c r="W79122" s="123"/>
      <c r="AC79122" s="123"/>
    </row>
    <row r="79123" spans="5:29" s="2" customFormat="1">
      <c r="E79123" s="120"/>
      <c r="M79123" s="120"/>
      <c r="N79123" s="120"/>
      <c r="U79123" s="121"/>
      <c r="V79123" s="122"/>
      <c r="W79123" s="123"/>
      <c r="AC79123" s="123"/>
    </row>
    <row r="79124" spans="5:29" s="2" customFormat="1">
      <c r="E79124" s="120"/>
      <c r="M79124" s="120"/>
      <c r="N79124" s="120"/>
      <c r="U79124" s="121"/>
      <c r="V79124" s="122"/>
      <c r="W79124" s="123"/>
      <c r="AC79124" s="123"/>
    </row>
    <row r="79125" spans="5:29" s="2" customFormat="1">
      <c r="E79125" s="120"/>
      <c r="M79125" s="120"/>
      <c r="N79125" s="120"/>
      <c r="U79125" s="121"/>
      <c r="V79125" s="122"/>
      <c r="W79125" s="123"/>
      <c r="AC79125" s="123"/>
    </row>
    <row r="79126" spans="5:29" s="2" customFormat="1">
      <c r="E79126" s="120"/>
      <c r="M79126" s="120"/>
      <c r="N79126" s="120"/>
      <c r="U79126" s="121"/>
      <c r="V79126" s="122"/>
      <c r="W79126" s="123"/>
      <c r="AC79126" s="123"/>
    </row>
    <row r="79127" spans="5:29" s="2" customFormat="1">
      <c r="E79127" s="120"/>
      <c r="M79127" s="120"/>
      <c r="N79127" s="120"/>
      <c r="U79127" s="121"/>
      <c r="V79127" s="122"/>
      <c r="W79127" s="123"/>
      <c r="AC79127" s="123"/>
    </row>
    <row r="79128" spans="5:29" s="2" customFormat="1">
      <c r="E79128" s="120"/>
      <c r="M79128" s="120"/>
      <c r="N79128" s="120"/>
      <c r="U79128" s="121"/>
      <c r="V79128" s="122"/>
      <c r="W79128" s="123"/>
      <c r="AC79128" s="123"/>
    </row>
    <row r="79129" spans="5:29" s="2" customFormat="1">
      <c r="E79129" s="120"/>
      <c r="M79129" s="120"/>
      <c r="N79129" s="120"/>
      <c r="U79129" s="121"/>
      <c r="V79129" s="122"/>
      <c r="W79129" s="123"/>
      <c r="AC79129" s="123"/>
    </row>
    <row r="79130" spans="5:29" s="2" customFormat="1">
      <c r="E79130" s="120"/>
      <c r="M79130" s="120"/>
      <c r="N79130" s="120"/>
      <c r="U79130" s="121"/>
      <c r="V79130" s="122"/>
      <c r="W79130" s="123"/>
      <c r="AC79130" s="123"/>
    </row>
    <row r="79131" spans="5:29" s="2" customFormat="1">
      <c r="E79131" s="120"/>
      <c r="M79131" s="120"/>
      <c r="N79131" s="120"/>
      <c r="U79131" s="121"/>
      <c r="V79131" s="122"/>
      <c r="W79131" s="123"/>
      <c r="AC79131" s="123"/>
    </row>
    <row r="79132" spans="5:29" s="2" customFormat="1">
      <c r="E79132" s="120"/>
      <c r="M79132" s="120"/>
      <c r="N79132" s="120"/>
      <c r="U79132" s="121"/>
      <c r="V79132" s="122"/>
      <c r="W79132" s="123"/>
      <c r="AC79132" s="123"/>
    </row>
    <row r="79133" spans="5:29" s="2" customFormat="1">
      <c r="E79133" s="120"/>
      <c r="M79133" s="120"/>
      <c r="N79133" s="120"/>
      <c r="U79133" s="121"/>
      <c r="V79133" s="122"/>
      <c r="W79133" s="123"/>
      <c r="AC79133" s="123"/>
    </row>
    <row r="79134" spans="5:29" s="2" customFormat="1">
      <c r="E79134" s="120"/>
      <c r="M79134" s="120"/>
      <c r="N79134" s="120"/>
      <c r="U79134" s="121"/>
      <c r="V79134" s="122"/>
      <c r="W79134" s="123"/>
      <c r="AC79134" s="123"/>
    </row>
    <row r="79135" spans="5:29" s="2" customFormat="1">
      <c r="E79135" s="120"/>
      <c r="M79135" s="120"/>
      <c r="N79135" s="120"/>
      <c r="U79135" s="121"/>
      <c r="V79135" s="122"/>
      <c r="W79135" s="123"/>
      <c r="AC79135" s="123"/>
    </row>
    <row r="79136" spans="5:29" s="2" customFormat="1">
      <c r="E79136" s="120"/>
      <c r="M79136" s="120"/>
      <c r="N79136" s="120"/>
      <c r="U79136" s="121"/>
      <c r="V79136" s="122"/>
      <c r="W79136" s="123"/>
      <c r="AC79136" s="123"/>
    </row>
    <row r="79137" spans="5:29" s="2" customFormat="1">
      <c r="E79137" s="120"/>
      <c r="M79137" s="120"/>
      <c r="N79137" s="120"/>
      <c r="U79137" s="121"/>
      <c r="V79137" s="122"/>
      <c r="W79137" s="123"/>
      <c r="AC79137" s="123"/>
    </row>
    <row r="79138" spans="5:29" s="2" customFormat="1">
      <c r="E79138" s="120"/>
      <c r="M79138" s="120"/>
      <c r="N79138" s="120"/>
      <c r="U79138" s="121"/>
      <c r="V79138" s="122"/>
      <c r="W79138" s="123"/>
      <c r="AC79138" s="123"/>
    </row>
    <row r="79139" spans="5:29" s="2" customFormat="1">
      <c r="E79139" s="120"/>
      <c r="M79139" s="120"/>
      <c r="N79139" s="120"/>
      <c r="U79139" s="121"/>
      <c r="V79139" s="122"/>
      <c r="W79139" s="123"/>
      <c r="AC79139" s="123"/>
    </row>
    <row r="79140" spans="5:29" s="2" customFormat="1">
      <c r="E79140" s="120"/>
      <c r="M79140" s="120"/>
      <c r="N79140" s="120"/>
      <c r="U79140" s="121"/>
      <c r="V79140" s="122"/>
      <c r="W79140" s="123"/>
      <c r="AC79140" s="123"/>
    </row>
    <row r="79141" spans="5:29" s="2" customFormat="1">
      <c r="E79141" s="120"/>
      <c r="M79141" s="120"/>
      <c r="N79141" s="120"/>
      <c r="U79141" s="121"/>
      <c r="V79141" s="122"/>
      <c r="W79141" s="123"/>
      <c r="AC79141" s="123"/>
    </row>
    <row r="79142" spans="5:29" s="2" customFormat="1">
      <c r="E79142" s="120"/>
      <c r="M79142" s="120"/>
      <c r="N79142" s="120"/>
      <c r="U79142" s="121"/>
      <c r="V79142" s="122"/>
      <c r="W79142" s="123"/>
      <c r="AC79142" s="123"/>
    </row>
    <row r="79143" spans="5:29" s="2" customFormat="1">
      <c r="E79143" s="120"/>
      <c r="M79143" s="120"/>
      <c r="N79143" s="120"/>
      <c r="U79143" s="121"/>
      <c r="V79143" s="122"/>
      <c r="W79143" s="123"/>
      <c r="AC79143" s="123"/>
    </row>
    <row r="79144" spans="5:29" s="2" customFormat="1">
      <c r="E79144" s="120"/>
      <c r="M79144" s="120"/>
      <c r="N79144" s="120"/>
      <c r="U79144" s="121"/>
      <c r="V79144" s="122"/>
      <c r="W79144" s="123"/>
      <c r="AC79144" s="123"/>
    </row>
    <row r="79145" spans="5:29" s="2" customFormat="1">
      <c r="E79145" s="120"/>
      <c r="M79145" s="120"/>
      <c r="N79145" s="120"/>
      <c r="U79145" s="121"/>
      <c r="V79145" s="122"/>
      <c r="W79145" s="123"/>
      <c r="AC79145" s="123"/>
    </row>
    <row r="79146" spans="5:29" s="2" customFormat="1">
      <c r="E79146" s="120"/>
      <c r="M79146" s="120"/>
      <c r="N79146" s="120"/>
      <c r="U79146" s="121"/>
      <c r="V79146" s="122"/>
      <c r="W79146" s="123"/>
      <c r="AC79146" s="123"/>
    </row>
    <row r="79147" spans="5:29" s="2" customFormat="1">
      <c r="E79147" s="120"/>
      <c r="M79147" s="120"/>
      <c r="N79147" s="120"/>
      <c r="U79147" s="121"/>
      <c r="V79147" s="122"/>
      <c r="W79147" s="123"/>
      <c r="AC79147" s="123"/>
    </row>
    <row r="79148" spans="5:29" s="2" customFormat="1">
      <c r="E79148" s="120"/>
      <c r="M79148" s="120"/>
      <c r="N79148" s="120"/>
      <c r="U79148" s="121"/>
      <c r="V79148" s="122"/>
      <c r="W79148" s="123"/>
      <c r="AC79148" s="123"/>
    </row>
    <row r="79149" spans="5:29" s="2" customFormat="1">
      <c r="E79149" s="120"/>
      <c r="M79149" s="120"/>
      <c r="N79149" s="120"/>
      <c r="U79149" s="121"/>
      <c r="V79149" s="122"/>
      <c r="W79149" s="123"/>
      <c r="AC79149" s="123"/>
    </row>
    <row r="79150" spans="5:29" s="2" customFormat="1">
      <c r="E79150" s="120"/>
      <c r="M79150" s="120"/>
      <c r="N79150" s="120"/>
      <c r="U79150" s="121"/>
      <c r="V79150" s="122"/>
      <c r="W79150" s="123"/>
      <c r="AC79150" s="123"/>
    </row>
    <row r="79151" spans="5:29" s="2" customFormat="1">
      <c r="E79151" s="120"/>
      <c r="M79151" s="120"/>
      <c r="N79151" s="120"/>
      <c r="U79151" s="121"/>
      <c r="V79151" s="122"/>
      <c r="W79151" s="123"/>
      <c r="AC79151" s="123"/>
    </row>
    <row r="79152" spans="5:29" s="2" customFormat="1">
      <c r="E79152" s="120"/>
      <c r="M79152" s="120"/>
      <c r="N79152" s="120"/>
      <c r="U79152" s="121"/>
      <c r="V79152" s="122"/>
      <c r="W79152" s="123"/>
      <c r="AC79152" s="123"/>
    </row>
    <row r="79153" spans="5:29" s="2" customFormat="1">
      <c r="E79153" s="120"/>
      <c r="M79153" s="120"/>
      <c r="N79153" s="120"/>
      <c r="U79153" s="121"/>
      <c r="V79153" s="122"/>
      <c r="W79153" s="123"/>
      <c r="AC79153" s="123"/>
    </row>
    <row r="79154" spans="5:29" s="2" customFormat="1">
      <c r="E79154" s="120"/>
      <c r="M79154" s="120"/>
      <c r="N79154" s="120"/>
      <c r="U79154" s="121"/>
      <c r="V79154" s="122"/>
      <c r="W79154" s="123"/>
      <c r="AC79154" s="123"/>
    </row>
    <row r="79155" spans="5:29" s="2" customFormat="1">
      <c r="E79155" s="120"/>
      <c r="M79155" s="120"/>
      <c r="N79155" s="120"/>
      <c r="U79155" s="121"/>
      <c r="V79155" s="122"/>
      <c r="W79155" s="123"/>
      <c r="AC79155" s="123"/>
    </row>
    <row r="79156" spans="5:29" s="2" customFormat="1">
      <c r="E79156" s="120"/>
      <c r="M79156" s="120"/>
      <c r="N79156" s="120"/>
      <c r="U79156" s="121"/>
      <c r="V79156" s="122"/>
      <c r="W79156" s="123"/>
      <c r="AC79156" s="123"/>
    </row>
    <row r="79157" spans="5:29" s="2" customFormat="1">
      <c r="E79157" s="120"/>
      <c r="M79157" s="120"/>
      <c r="N79157" s="120"/>
      <c r="U79157" s="121"/>
      <c r="V79157" s="122"/>
      <c r="W79157" s="123"/>
      <c r="AC79157" s="123"/>
    </row>
    <row r="79158" spans="5:29" s="2" customFormat="1">
      <c r="E79158" s="120"/>
      <c r="M79158" s="120"/>
      <c r="N79158" s="120"/>
      <c r="U79158" s="121"/>
      <c r="V79158" s="122"/>
      <c r="W79158" s="123"/>
      <c r="AC79158" s="123"/>
    </row>
    <row r="79159" spans="5:29" s="2" customFormat="1">
      <c r="E79159" s="120"/>
      <c r="M79159" s="120"/>
      <c r="N79159" s="120"/>
      <c r="U79159" s="121"/>
      <c r="V79159" s="122"/>
      <c r="W79159" s="123"/>
      <c r="AC79159" s="123"/>
    </row>
    <row r="79160" spans="5:29" s="2" customFormat="1">
      <c r="E79160" s="120"/>
      <c r="M79160" s="120"/>
      <c r="N79160" s="120"/>
      <c r="U79160" s="121"/>
      <c r="V79160" s="122"/>
      <c r="W79160" s="123"/>
      <c r="AC79160" s="123"/>
    </row>
    <row r="79161" spans="5:29" s="2" customFormat="1">
      <c r="E79161" s="120"/>
      <c r="M79161" s="120"/>
      <c r="N79161" s="120"/>
      <c r="U79161" s="121"/>
      <c r="V79161" s="122"/>
      <c r="W79161" s="123"/>
      <c r="AC79161" s="123"/>
    </row>
    <row r="79162" spans="5:29" s="2" customFormat="1">
      <c r="E79162" s="120"/>
      <c r="M79162" s="120"/>
      <c r="N79162" s="120"/>
      <c r="U79162" s="121"/>
      <c r="V79162" s="122"/>
      <c r="W79162" s="123"/>
      <c r="AC79162" s="123"/>
    </row>
    <row r="79163" spans="5:29" s="2" customFormat="1">
      <c r="E79163" s="120"/>
      <c r="M79163" s="120"/>
      <c r="N79163" s="120"/>
      <c r="U79163" s="121"/>
      <c r="V79163" s="122"/>
      <c r="W79163" s="123"/>
      <c r="AC79163" s="123"/>
    </row>
    <row r="79164" spans="5:29" s="2" customFormat="1">
      <c r="E79164" s="120"/>
      <c r="M79164" s="120"/>
      <c r="N79164" s="120"/>
      <c r="U79164" s="121"/>
      <c r="V79164" s="122"/>
      <c r="W79164" s="123"/>
      <c r="AC79164" s="123"/>
    </row>
    <row r="79165" spans="5:29" s="2" customFormat="1">
      <c r="E79165" s="120"/>
      <c r="M79165" s="120"/>
      <c r="N79165" s="120"/>
      <c r="U79165" s="121"/>
      <c r="V79165" s="122"/>
      <c r="W79165" s="123"/>
      <c r="AC79165" s="123"/>
    </row>
    <row r="79166" spans="5:29" s="2" customFormat="1">
      <c r="E79166" s="120"/>
      <c r="M79166" s="120"/>
      <c r="N79166" s="120"/>
      <c r="U79166" s="121"/>
      <c r="V79166" s="122"/>
      <c r="W79166" s="123"/>
      <c r="AC79166" s="123"/>
    </row>
    <row r="79167" spans="5:29" s="2" customFormat="1">
      <c r="E79167" s="120"/>
      <c r="M79167" s="120"/>
      <c r="N79167" s="120"/>
      <c r="U79167" s="121"/>
      <c r="V79167" s="122"/>
      <c r="W79167" s="123"/>
      <c r="AC79167" s="123"/>
    </row>
    <row r="79168" spans="5:29" s="2" customFormat="1">
      <c r="E79168" s="120"/>
      <c r="M79168" s="120"/>
      <c r="N79168" s="120"/>
      <c r="U79168" s="121"/>
      <c r="V79168" s="122"/>
      <c r="W79168" s="123"/>
      <c r="AC79168" s="123"/>
    </row>
    <row r="79169" spans="5:29" s="2" customFormat="1">
      <c r="E79169" s="120"/>
      <c r="M79169" s="120"/>
      <c r="N79169" s="120"/>
      <c r="U79169" s="121"/>
      <c r="V79169" s="122"/>
      <c r="W79169" s="123"/>
      <c r="AC79169" s="123"/>
    </row>
    <row r="79170" spans="5:29" s="2" customFormat="1">
      <c r="E79170" s="120"/>
      <c r="M79170" s="120"/>
      <c r="N79170" s="120"/>
      <c r="U79170" s="121"/>
      <c r="V79170" s="122"/>
      <c r="W79170" s="123"/>
      <c r="AC79170" s="123"/>
    </row>
    <row r="79171" spans="5:29" s="2" customFormat="1">
      <c r="E79171" s="120"/>
      <c r="M79171" s="120"/>
      <c r="N79171" s="120"/>
      <c r="U79171" s="121"/>
      <c r="V79171" s="122"/>
      <c r="W79171" s="123"/>
      <c r="AC79171" s="123"/>
    </row>
    <row r="79172" spans="5:29" s="2" customFormat="1">
      <c r="E79172" s="120"/>
      <c r="M79172" s="120"/>
      <c r="N79172" s="120"/>
      <c r="U79172" s="121"/>
      <c r="V79172" s="122"/>
      <c r="W79172" s="123"/>
      <c r="AC79172" s="123"/>
    </row>
    <row r="79173" spans="5:29" s="2" customFormat="1">
      <c r="E79173" s="120"/>
      <c r="M79173" s="120"/>
      <c r="N79173" s="120"/>
      <c r="U79173" s="121"/>
      <c r="V79173" s="122"/>
      <c r="W79173" s="123"/>
      <c r="AC79173" s="123"/>
    </row>
    <row r="79174" spans="5:29" s="2" customFormat="1">
      <c r="E79174" s="120"/>
      <c r="M79174" s="120"/>
      <c r="N79174" s="120"/>
      <c r="U79174" s="121"/>
      <c r="V79174" s="122"/>
      <c r="W79174" s="123"/>
      <c r="AC79174" s="123"/>
    </row>
    <row r="79175" spans="5:29" s="2" customFormat="1">
      <c r="E79175" s="120"/>
      <c r="M79175" s="120"/>
      <c r="N79175" s="120"/>
      <c r="U79175" s="121"/>
      <c r="V79175" s="122"/>
      <c r="W79175" s="123"/>
      <c r="AC79175" s="123"/>
    </row>
    <row r="79176" spans="5:29" s="2" customFormat="1">
      <c r="E79176" s="120"/>
      <c r="M79176" s="120"/>
      <c r="N79176" s="120"/>
      <c r="U79176" s="121"/>
      <c r="V79176" s="122"/>
      <c r="W79176" s="123"/>
      <c r="AC79176" s="123"/>
    </row>
    <row r="79177" spans="5:29" s="2" customFormat="1">
      <c r="E79177" s="120"/>
      <c r="M79177" s="120"/>
      <c r="N79177" s="120"/>
      <c r="U79177" s="121"/>
      <c r="V79177" s="122"/>
      <c r="W79177" s="123"/>
      <c r="AC79177" s="123"/>
    </row>
    <row r="79178" spans="5:29" s="2" customFormat="1">
      <c r="E79178" s="120"/>
      <c r="M79178" s="120"/>
      <c r="N79178" s="120"/>
      <c r="U79178" s="121"/>
      <c r="V79178" s="122"/>
      <c r="W79178" s="123"/>
      <c r="AC79178" s="123"/>
    </row>
    <row r="79179" spans="5:29" s="2" customFormat="1">
      <c r="E79179" s="120"/>
      <c r="M79179" s="120"/>
      <c r="N79179" s="120"/>
      <c r="U79179" s="121"/>
      <c r="V79179" s="122"/>
      <c r="W79179" s="123"/>
      <c r="AC79179" s="123"/>
    </row>
    <row r="79180" spans="5:29" s="2" customFormat="1">
      <c r="E79180" s="120"/>
      <c r="M79180" s="120"/>
      <c r="N79180" s="120"/>
      <c r="U79180" s="121"/>
      <c r="V79180" s="122"/>
      <c r="W79180" s="123"/>
      <c r="AC79180" s="123"/>
    </row>
    <row r="79181" spans="5:29" s="2" customFormat="1">
      <c r="E79181" s="120"/>
      <c r="M79181" s="120"/>
      <c r="N79181" s="120"/>
      <c r="U79181" s="121"/>
      <c r="V79181" s="122"/>
      <c r="W79181" s="123"/>
      <c r="AC79181" s="123"/>
    </row>
    <row r="79182" spans="5:29" s="2" customFormat="1">
      <c r="E79182" s="120"/>
      <c r="M79182" s="120"/>
      <c r="N79182" s="120"/>
      <c r="U79182" s="121"/>
      <c r="V79182" s="122"/>
      <c r="W79182" s="123"/>
      <c r="AC79182" s="123"/>
    </row>
    <row r="79183" spans="5:29" s="2" customFormat="1">
      <c r="E79183" s="120"/>
      <c r="M79183" s="120"/>
      <c r="N79183" s="120"/>
      <c r="U79183" s="121"/>
      <c r="V79183" s="122"/>
      <c r="W79183" s="123"/>
      <c r="AC79183" s="123"/>
    </row>
    <row r="79184" spans="5:29" s="2" customFormat="1">
      <c r="E79184" s="120"/>
      <c r="M79184" s="120"/>
      <c r="N79184" s="120"/>
      <c r="U79184" s="121"/>
      <c r="V79184" s="122"/>
      <c r="W79184" s="123"/>
      <c r="AC79184" s="123"/>
    </row>
    <row r="79185" spans="5:29" s="2" customFormat="1">
      <c r="E79185" s="120"/>
      <c r="M79185" s="120"/>
      <c r="N79185" s="120"/>
      <c r="U79185" s="121"/>
      <c r="V79185" s="122"/>
      <c r="W79185" s="123"/>
      <c r="AC79185" s="123"/>
    </row>
    <row r="79186" spans="5:29" s="2" customFormat="1">
      <c r="E79186" s="120"/>
      <c r="M79186" s="120"/>
      <c r="N79186" s="120"/>
      <c r="U79186" s="121"/>
      <c r="V79186" s="122"/>
      <c r="W79186" s="123"/>
      <c r="AC79186" s="123"/>
    </row>
    <row r="79187" spans="5:29" s="2" customFormat="1">
      <c r="E79187" s="120"/>
      <c r="M79187" s="120"/>
      <c r="N79187" s="120"/>
      <c r="U79187" s="121"/>
      <c r="V79187" s="122"/>
      <c r="W79187" s="123"/>
      <c r="AC79187" s="123"/>
    </row>
    <row r="79188" spans="5:29" s="2" customFormat="1">
      <c r="E79188" s="120"/>
      <c r="M79188" s="120"/>
      <c r="N79188" s="120"/>
      <c r="U79188" s="121"/>
      <c r="V79188" s="122"/>
      <c r="W79188" s="123"/>
      <c r="AC79188" s="123"/>
    </row>
    <row r="79189" spans="5:29" s="2" customFormat="1">
      <c r="E79189" s="120"/>
      <c r="M79189" s="120"/>
      <c r="N79189" s="120"/>
      <c r="U79189" s="121"/>
      <c r="V79189" s="122"/>
      <c r="W79189" s="123"/>
      <c r="AC79189" s="123"/>
    </row>
    <row r="79190" spans="5:29" s="2" customFormat="1">
      <c r="E79190" s="120"/>
      <c r="M79190" s="120"/>
      <c r="N79190" s="120"/>
      <c r="U79190" s="121"/>
      <c r="V79190" s="122"/>
      <c r="W79190" s="123"/>
      <c r="AC79190" s="123"/>
    </row>
    <row r="79191" spans="5:29" s="2" customFormat="1">
      <c r="E79191" s="120"/>
      <c r="M79191" s="120"/>
      <c r="N79191" s="120"/>
      <c r="U79191" s="121"/>
      <c r="V79191" s="122"/>
      <c r="W79191" s="123"/>
      <c r="AC79191" s="123"/>
    </row>
    <row r="79192" spans="5:29" s="2" customFormat="1">
      <c r="E79192" s="120"/>
      <c r="M79192" s="120"/>
      <c r="N79192" s="120"/>
      <c r="U79192" s="121"/>
      <c r="V79192" s="122"/>
      <c r="W79192" s="123"/>
      <c r="AC79192" s="123"/>
    </row>
    <row r="79193" spans="5:29" s="2" customFormat="1">
      <c r="E79193" s="120"/>
      <c r="M79193" s="120"/>
      <c r="N79193" s="120"/>
      <c r="U79193" s="121"/>
      <c r="V79193" s="122"/>
      <c r="W79193" s="123"/>
      <c r="AC79193" s="123"/>
    </row>
    <row r="79194" spans="5:29" s="2" customFormat="1">
      <c r="E79194" s="120"/>
      <c r="M79194" s="120"/>
      <c r="N79194" s="120"/>
      <c r="U79194" s="121"/>
      <c r="V79194" s="122"/>
      <c r="W79194" s="123"/>
      <c r="AC79194" s="123"/>
    </row>
    <row r="79195" spans="5:29" s="2" customFormat="1">
      <c r="E79195" s="120"/>
      <c r="M79195" s="120"/>
      <c r="N79195" s="120"/>
      <c r="U79195" s="121"/>
      <c r="V79195" s="122"/>
      <c r="W79195" s="123"/>
      <c r="AC79195" s="123"/>
    </row>
    <row r="79196" spans="5:29" s="2" customFormat="1">
      <c r="E79196" s="120"/>
      <c r="M79196" s="120"/>
      <c r="N79196" s="120"/>
      <c r="U79196" s="121"/>
      <c r="V79196" s="122"/>
      <c r="W79196" s="123"/>
      <c r="AC79196" s="123"/>
    </row>
    <row r="79197" spans="5:29" s="2" customFormat="1">
      <c r="E79197" s="120"/>
      <c r="M79197" s="120"/>
      <c r="N79197" s="120"/>
      <c r="U79197" s="121"/>
      <c r="V79197" s="122"/>
      <c r="W79197" s="123"/>
      <c r="AC79197" s="123"/>
    </row>
    <row r="79198" spans="5:29" s="2" customFormat="1">
      <c r="E79198" s="120"/>
      <c r="M79198" s="120"/>
      <c r="N79198" s="120"/>
      <c r="U79198" s="121"/>
      <c r="V79198" s="122"/>
      <c r="W79198" s="123"/>
      <c r="AC79198" s="123"/>
    </row>
    <row r="79199" spans="5:29" s="2" customFormat="1">
      <c r="E79199" s="120"/>
      <c r="M79199" s="120"/>
      <c r="N79199" s="120"/>
      <c r="U79199" s="121"/>
      <c r="V79199" s="122"/>
      <c r="W79199" s="123"/>
      <c r="AC79199" s="123"/>
    </row>
    <row r="79200" spans="5:29" s="2" customFormat="1">
      <c r="E79200" s="120"/>
      <c r="M79200" s="120"/>
      <c r="N79200" s="120"/>
      <c r="U79200" s="121"/>
      <c r="V79200" s="122"/>
      <c r="W79200" s="123"/>
      <c r="AC79200" s="123"/>
    </row>
    <row r="79201" spans="5:29" s="2" customFormat="1">
      <c r="E79201" s="120"/>
      <c r="M79201" s="120"/>
      <c r="N79201" s="120"/>
      <c r="U79201" s="121"/>
      <c r="V79201" s="122"/>
      <c r="W79201" s="123"/>
      <c r="AC79201" s="123"/>
    </row>
    <row r="79202" spans="5:29" s="2" customFormat="1">
      <c r="E79202" s="120"/>
      <c r="M79202" s="120"/>
      <c r="N79202" s="120"/>
      <c r="U79202" s="121"/>
      <c r="V79202" s="122"/>
      <c r="W79202" s="123"/>
      <c r="AC79202" s="123"/>
    </row>
    <row r="79203" spans="5:29" s="2" customFormat="1">
      <c r="E79203" s="120"/>
      <c r="M79203" s="120"/>
      <c r="N79203" s="120"/>
      <c r="U79203" s="121"/>
      <c r="V79203" s="122"/>
      <c r="W79203" s="123"/>
      <c r="AC79203" s="123"/>
    </row>
    <row r="79204" spans="5:29" s="2" customFormat="1">
      <c r="E79204" s="120"/>
      <c r="M79204" s="120"/>
      <c r="N79204" s="120"/>
      <c r="U79204" s="121"/>
      <c r="V79204" s="122"/>
      <c r="W79204" s="123"/>
      <c r="AC79204" s="123"/>
    </row>
    <row r="79205" spans="5:29" s="2" customFormat="1">
      <c r="E79205" s="120"/>
      <c r="M79205" s="120"/>
      <c r="N79205" s="120"/>
      <c r="U79205" s="121"/>
      <c r="V79205" s="122"/>
      <c r="W79205" s="123"/>
      <c r="AC79205" s="123"/>
    </row>
    <row r="79206" spans="5:29" s="2" customFormat="1">
      <c r="E79206" s="120"/>
      <c r="M79206" s="120"/>
      <c r="N79206" s="120"/>
      <c r="U79206" s="121"/>
      <c r="V79206" s="122"/>
      <c r="W79206" s="123"/>
      <c r="AC79206" s="123"/>
    </row>
    <row r="79207" spans="5:29" s="2" customFormat="1">
      <c r="E79207" s="120"/>
      <c r="M79207" s="120"/>
      <c r="N79207" s="120"/>
      <c r="U79207" s="121"/>
      <c r="V79207" s="122"/>
      <c r="W79207" s="123"/>
      <c r="AC79207" s="123"/>
    </row>
    <row r="79208" spans="5:29" s="2" customFormat="1">
      <c r="E79208" s="120"/>
      <c r="M79208" s="120"/>
      <c r="N79208" s="120"/>
      <c r="U79208" s="121"/>
      <c r="V79208" s="122"/>
      <c r="W79208" s="123"/>
      <c r="AC79208" s="123"/>
    </row>
    <row r="79209" spans="5:29" s="2" customFormat="1">
      <c r="E79209" s="120"/>
      <c r="M79209" s="120"/>
      <c r="N79209" s="120"/>
      <c r="U79209" s="121"/>
      <c r="V79209" s="122"/>
      <c r="W79209" s="123"/>
      <c r="AC79209" s="123"/>
    </row>
    <row r="79210" spans="5:29" s="2" customFormat="1">
      <c r="E79210" s="120"/>
      <c r="M79210" s="120"/>
      <c r="N79210" s="120"/>
      <c r="U79210" s="121"/>
      <c r="V79210" s="122"/>
      <c r="W79210" s="123"/>
      <c r="AC79210" s="123"/>
    </row>
    <row r="79211" spans="5:29" s="2" customFormat="1">
      <c r="E79211" s="120"/>
      <c r="M79211" s="120"/>
      <c r="N79211" s="120"/>
      <c r="U79211" s="121"/>
      <c r="V79211" s="122"/>
      <c r="W79211" s="123"/>
      <c r="AC79211" s="123"/>
    </row>
    <row r="79212" spans="5:29" s="2" customFormat="1">
      <c r="E79212" s="120"/>
      <c r="M79212" s="120"/>
      <c r="N79212" s="120"/>
      <c r="U79212" s="121"/>
      <c r="V79212" s="122"/>
      <c r="W79212" s="123"/>
      <c r="AC79212" s="123"/>
    </row>
    <row r="79213" spans="5:29" s="2" customFormat="1">
      <c r="E79213" s="120"/>
      <c r="M79213" s="120"/>
      <c r="N79213" s="120"/>
      <c r="U79213" s="121"/>
      <c r="V79213" s="122"/>
      <c r="W79213" s="123"/>
      <c r="AC79213" s="123"/>
    </row>
    <row r="79214" spans="5:29" s="2" customFormat="1">
      <c r="E79214" s="120"/>
      <c r="M79214" s="120"/>
      <c r="N79214" s="120"/>
      <c r="U79214" s="121"/>
      <c r="V79214" s="122"/>
      <c r="W79214" s="123"/>
      <c r="AC79214" s="123"/>
    </row>
    <row r="79215" spans="5:29" s="2" customFormat="1">
      <c r="E79215" s="120"/>
      <c r="M79215" s="120"/>
      <c r="N79215" s="120"/>
      <c r="U79215" s="121"/>
      <c r="V79215" s="122"/>
      <c r="W79215" s="123"/>
      <c r="AC79215" s="123"/>
    </row>
    <row r="79216" spans="5:29" s="2" customFormat="1">
      <c r="E79216" s="120"/>
      <c r="M79216" s="120"/>
      <c r="N79216" s="120"/>
      <c r="U79216" s="121"/>
      <c r="V79216" s="122"/>
      <c r="W79216" s="123"/>
      <c r="AC79216" s="123"/>
    </row>
    <row r="79217" spans="5:29" s="2" customFormat="1">
      <c r="E79217" s="120"/>
      <c r="M79217" s="120"/>
      <c r="N79217" s="120"/>
      <c r="U79217" s="121"/>
      <c r="V79217" s="122"/>
      <c r="W79217" s="123"/>
      <c r="AC79217" s="123"/>
    </row>
    <row r="79218" spans="5:29" s="2" customFormat="1">
      <c r="E79218" s="120"/>
      <c r="M79218" s="120"/>
      <c r="N79218" s="120"/>
      <c r="U79218" s="121"/>
      <c r="V79218" s="122"/>
      <c r="W79218" s="123"/>
      <c r="AC79218" s="123"/>
    </row>
    <row r="79219" spans="5:29" s="2" customFormat="1">
      <c r="E79219" s="120"/>
      <c r="M79219" s="120"/>
      <c r="N79219" s="120"/>
      <c r="U79219" s="121"/>
      <c r="V79219" s="122"/>
      <c r="W79219" s="123"/>
      <c r="AC79219" s="123"/>
    </row>
    <row r="79220" spans="5:29" s="2" customFormat="1">
      <c r="E79220" s="120"/>
      <c r="M79220" s="120"/>
      <c r="N79220" s="120"/>
      <c r="U79220" s="121"/>
      <c r="V79220" s="122"/>
      <c r="W79220" s="123"/>
      <c r="AC79220" s="123"/>
    </row>
    <row r="79221" spans="5:29" s="2" customFormat="1">
      <c r="E79221" s="120"/>
      <c r="M79221" s="120"/>
      <c r="N79221" s="120"/>
      <c r="U79221" s="121"/>
      <c r="V79221" s="122"/>
      <c r="W79221" s="123"/>
      <c r="AC79221" s="123"/>
    </row>
    <row r="79222" spans="5:29" s="2" customFormat="1">
      <c r="E79222" s="120"/>
      <c r="M79222" s="120"/>
      <c r="N79222" s="120"/>
      <c r="U79222" s="121"/>
      <c r="V79222" s="122"/>
      <c r="W79222" s="123"/>
      <c r="AC79222" s="123"/>
    </row>
    <row r="79223" spans="5:29" s="2" customFormat="1">
      <c r="E79223" s="120"/>
      <c r="M79223" s="120"/>
      <c r="N79223" s="120"/>
      <c r="U79223" s="121"/>
      <c r="V79223" s="122"/>
      <c r="W79223" s="123"/>
      <c r="AC79223" s="123"/>
    </row>
    <row r="79224" spans="5:29" s="2" customFormat="1">
      <c r="E79224" s="120"/>
      <c r="M79224" s="120"/>
      <c r="N79224" s="120"/>
      <c r="U79224" s="121"/>
      <c r="V79224" s="122"/>
      <c r="W79224" s="123"/>
      <c r="AC79224" s="123"/>
    </row>
    <row r="79225" spans="5:29" s="2" customFormat="1">
      <c r="E79225" s="120"/>
      <c r="M79225" s="120"/>
      <c r="N79225" s="120"/>
      <c r="U79225" s="121"/>
      <c r="V79225" s="122"/>
      <c r="W79225" s="123"/>
      <c r="AC79225" s="123"/>
    </row>
    <row r="79226" spans="5:29" s="2" customFormat="1">
      <c r="E79226" s="120"/>
      <c r="M79226" s="120"/>
      <c r="N79226" s="120"/>
      <c r="U79226" s="121"/>
      <c r="V79226" s="122"/>
      <c r="W79226" s="123"/>
      <c r="AC79226" s="123"/>
    </row>
    <row r="79227" spans="5:29" s="2" customFormat="1">
      <c r="E79227" s="120"/>
      <c r="M79227" s="120"/>
      <c r="N79227" s="120"/>
      <c r="U79227" s="121"/>
      <c r="V79227" s="122"/>
      <c r="W79227" s="123"/>
      <c r="AC79227" s="123"/>
    </row>
    <row r="79228" spans="5:29" s="2" customFormat="1">
      <c r="E79228" s="120"/>
      <c r="M79228" s="120"/>
      <c r="N79228" s="120"/>
      <c r="U79228" s="121"/>
      <c r="V79228" s="122"/>
      <c r="W79228" s="123"/>
      <c r="AC79228" s="123"/>
    </row>
    <row r="79229" spans="5:29" s="2" customFormat="1">
      <c r="E79229" s="120"/>
      <c r="M79229" s="120"/>
      <c r="N79229" s="120"/>
      <c r="U79229" s="121"/>
      <c r="V79229" s="122"/>
      <c r="W79229" s="123"/>
      <c r="AC79229" s="123"/>
    </row>
    <row r="79230" spans="5:29" s="2" customFormat="1">
      <c r="E79230" s="120"/>
      <c r="M79230" s="120"/>
      <c r="N79230" s="120"/>
      <c r="U79230" s="121"/>
      <c r="V79230" s="122"/>
      <c r="W79230" s="123"/>
      <c r="AC79230" s="123"/>
    </row>
    <row r="79231" spans="5:29" s="2" customFormat="1">
      <c r="E79231" s="120"/>
      <c r="M79231" s="120"/>
      <c r="N79231" s="120"/>
      <c r="U79231" s="121"/>
      <c r="V79231" s="122"/>
      <c r="W79231" s="123"/>
      <c r="AC79231" s="123"/>
    </row>
    <row r="79232" spans="5:29" s="2" customFormat="1">
      <c r="E79232" s="120"/>
      <c r="M79232" s="120"/>
      <c r="N79232" s="120"/>
      <c r="U79232" s="121"/>
      <c r="V79232" s="122"/>
      <c r="W79232" s="123"/>
      <c r="AC79232" s="123"/>
    </row>
    <row r="79233" spans="5:29" s="2" customFormat="1">
      <c r="E79233" s="120"/>
      <c r="M79233" s="120"/>
      <c r="N79233" s="120"/>
      <c r="U79233" s="121"/>
      <c r="V79233" s="122"/>
      <c r="W79233" s="123"/>
      <c r="AC79233" s="123"/>
    </row>
    <row r="79234" spans="5:29" s="2" customFormat="1">
      <c r="E79234" s="120"/>
      <c r="M79234" s="120"/>
      <c r="N79234" s="120"/>
      <c r="U79234" s="121"/>
      <c r="V79234" s="122"/>
      <c r="W79234" s="123"/>
      <c r="AC79234" s="123"/>
    </row>
    <row r="79235" spans="5:29" s="2" customFormat="1">
      <c r="E79235" s="120"/>
      <c r="M79235" s="120"/>
      <c r="N79235" s="120"/>
      <c r="U79235" s="121"/>
      <c r="V79235" s="122"/>
      <c r="W79235" s="123"/>
      <c r="AC79235" s="123"/>
    </row>
    <row r="79236" spans="5:29" s="2" customFormat="1">
      <c r="E79236" s="120"/>
      <c r="M79236" s="120"/>
      <c r="N79236" s="120"/>
      <c r="U79236" s="121"/>
      <c r="V79236" s="122"/>
      <c r="W79236" s="123"/>
      <c r="AC79236" s="123"/>
    </row>
    <row r="79237" spans="5:29" s="2" customFormat="1">
      <c r="E79237" s="120"/>
      <c r="M79237" s="120"/>
      <c r="N79237" s="120"/>
      <c r="U79237" s="121"/>
      <c r="V79237" s="122"/>
      <c r="W79237" s="123"/>
      <c r="AC79237" s="123"/>
    </row>
    <row r="79238" spans="5:29" s="2" customFormat="1">
      <c r="E79238" s="120"/>
      <c r="M79238" s="120"/>
      <c r="N79238" s="120"/>
      <c r="U79238" s="121"/>
      <c r="V79238" s="122"/>
      <c r="W79238" s="123"/>
      <c r="AC79238" s="123"/>
    </row>
    <row r="79239" spans="5:29" s="2" customFormat="1">
      <c r="E79239" s="120"/>
      <c r="M79239" s="120"/>
      <c r="N79239" s="120"/>
      <c r="U79239" s="121"/>
      <c r="V79239" s="122"/>
      <c r="W79239" s="123"/>
      <c r="AC79239" s="123"/>
    </row>
    <row r="79240" spans="5:29" s="2" customFormat="1">
      <c r="E79240" s="120"/>
      <c r="M79240" s="120"/>
      <c r="N79240" s="120"/>
      <c r="U79240" s="121"/>
      <c r="V79240" s="122"/>
      <c r="W79240" s="123"/>
      <c r="AC79240" s="123"/>
    </row>
    <row r="79241" spans="5:29" s="2" customFormat="1">
      <c r="E79241" s="120"/>
      <c r="M79241" s="120"/>
      <c r="N79241" s="120"/>
      <c r="U79241" s="121"/>
      <c r="V79241" s="122"/>
      <c r="W79241" s="123"/>
      <c r="AC79241" s="123"/>
    </row>
    <row r="79242" spans="5:29" s="2" customFormat="1">
      <c r="E79242" s="120"/>
      <c r="M79242" s="120"/>
      <c r="N79242" s="120"/>
      <c r="U79242" s="121"/>
      <c r="V79242" s="122"/>
      <c r="W79242" s="123"/>
      <c r="AC79242" s="123"/>
    </row>
    <row r="79243" spans="5:29" s="2" customFormat="1">
      <c r="E79243" s="120"/>
      <c r="M79243" s="120"/>
      <c r="N79243" s="120"/>
      <c r="U79243" s="121"/>
      <c r="V79243" s="122"/>
      <c r="W79243" s="123"/>
      <c r="AC79243" s="123"/>
    </row>
    <row r="79244" spans="5:29" s="2" customFormat="1">
      <c r="E79244" s="120"/>
      <c r="M79244" s="120"/>
      <c r="N79244" s="120"/>
      <c r="U79244" s="121"/>
      <c r="V79244" s="122"/>
      <c r="W79244" s="123"/>
      <c r="AC79244" s="123"/>
    </row>
    <row r="79245" spans="5:29" s="2" customFormat="1">
      <c r="E79245" s="120"/>
      <c r="M79245" s="120"/>
      <c r="N79245" s="120"/>
      <c r="U79245" s="121"/>
      <c r="V79245" s="122"/>
      <c r="W79245" s="123"/>
      <c r="AC79245" s="123"/>
    </row>
    <row r="79246" spans="5:29" s="2" customFormat="1">
      <c r="E79246" s="120"/>
      <c r="M79246" s="120"/>
      <c r="N79246" s="120"/>
      <c r="U79246" s="121"/>
      <c r="V79246" s="122"/>
      <c r="W79246" s="123"/>
      <c r="AC79246" s="123"/>
    </row>
    <row r="79247" spans="5:29" s="2" customFormat="1">
      <c r="E79247" s="120"/>
      <c r="M79247" s="120"/>
      <c r="N79247" s="120"/>
      <c r="U79247" s="121"/>
      <c r="V79247" s="122"/>
      <c r="W79247" s="123"/>
      <c r="AC79247" s="123"/>
    </row>
    <row r="79248" spans="5:29" s="2" customFormat="1">
      <c r="E79248" s="120"/>
      <c r="M79248" s="120"/>
      <c r="N79248" s="120"/>
      <c r="U79248" s="121"/>
      <c r="V79248" s="122"/>
      <c r="W79248" s="123"/>
      <c r="AC79248" s="123"/>
    </row>
    <row r="79249" spans="5:29" s="2" customFormat="1">
      <c r="E79249" s="120"/>
      <c r="M79249" s="120"/>
      <c r="N79249" s="120"/>
      <c r="U79249" s="121"/>
      <c r="V79249" s="122"/>
      <c r="W79249" s="123"/>
      <c r="AC79249" s="123"/>
    </row>
    <row r="79250" spans="5:29" s="2" customFormat="1">
      <c r="E79250" s="120"/>
      <c r="M79250" s="120"/>
      <c r="N79250" s="120"/>
      <c r="U79250" s="121"/>
      <c r="V79250" s="122"/>
      <c r="W79250" s="123"/>
      <c r="AC79250" s="123"/>
    </row>
    <row r="79251" spans="5:29" s="2" customFormat="1">
      <c r="E79251" s="120"/>
      <c r="M79251" s="120"/>
      <c r="N79251" s="120"/>
      <c r="U79251" s="121"/>
      <c r="V79251" s="122"/>
      <c r="W79251" s="123"/>
      <c r="AC79251" s="123"/>
    </row>
    <row r="79252" spans="5:29" s="2" customFormat="1">
      <c r="E79252" s="120"/>
      <c r="M79252" s="120"/>
      <c r="N79252" s="120"/>
      <c r="U79252" s="121"/>
      <c r="V79252" s="122"/>
      <c r="W79252" s="123"/>
      <c r="AC79252" s="123"/>
    </row>
    <row r="79253" spans="5:29" s="2" customFormat="1">
      <c r="E79253" s="120"/>
      <c r="M79253" s="120"/>
      <c r="N79253" s="120"/>
      <c r="U79253" s="121"/>
      <c r="V79253" s="122"/>
      <c r="W79253" s="123"/>
      <c r="AC79253" s="123"/>
    </row>
    <row r="79254" spans="5:29" s="2" customFormat="1">
      <c r="E79254" s="120"/>
      <c r="M79254" s="120"/>
      <c r="N79254" s="120"/>
      <c r="U79254" s="121"/>
      <c r="V79254" s="122"/>
      <c r="W79254" s="123"/>
      <c r="AC79254" s="123"/>
    </row>
    <row r="79255" spans="5:29" s="2" customFormat="1">
      <c r="E79255" s="120"/>
      <c r="M79255" s="120"/>
      <c r="N79255" s="120"/>
      <c r="U79255" s="121"/>
      <c r="V79255" s="122"/>
      <c r="W79255" s="123"/>
      <c r="AC79255" s="123"/>
    </row>
    <row r="79256" spans="5:29" s="2" customFormat="1">
      <c r="E79256" s="120"/>
      <c r="M79256" s="120"/>
      <c r="N79256" s="120"/>
      <c r="U79256" s="121"/>
      <c r="V79256" s="122"/>
      <c r="W79256" s="123"/>
      <c r="AC79256" s="123"/>
    </row>
    <row r="79257" spans="5:29" s="2" customFormat="1">
      <c r="E79257" s="120"/>
      <c r="M79257" s="120"/>
      <c r="N79257" s="120"/>
      <c r="U79257" s="121"/>
      <c r="V79257" s="122"/>
      <c r="W79257" s="123"/>
      <c r="AC79257" s="123"/>
    </row>
    <row r="79258" spans="5:29" s="2" customFormat="1">
      <c r="E79258" s="120"/>
      <c r="M79258" s="120"/>
      <c r="N79258" s="120"/>
      <c r="U79258" s="121"/>
      <c r="V79258" s="122"/>
      <c r="W79258" s="123"/>
      <c r="AC79258" s="123"/>
    </row>
    <row r="79259" spans="5:29" s="2" customFormat="1">
      <c r="E79259" s="120"/>
      <c r="M79259" s="120"/>
      <c r="N79259" s="120"/>
      <c r="U79259" s="121"/>
      <c r="V79259" s="122"/>
      <c r="W79259" s="123"/>
      <c r="AC79259" s="123"/>
    </row>
    <row r="79260" spans="5:29" s="2" customFormat="1">
      <c r="E79260" s="120"/>
      <c r="M79260" s="120"/>
      <c r="N79260" s="120"/>
      <c r="U79260" s="121"/>
      <c r="V79260" s="122"/>
      <c r="W79260" s="123"/>
      <c r="AC79260" s="123"/>
    </row>
    <row r="79261" spans="5:29" s="2" customFormat="1">
      <c r="E79261" s="120"/>
      <c r="M79261" s="120"/>
      <c r="N79261" s="120"/>
      <c r="U79261" s="121"/>
      <c r="V79261" s="122"/>
      <c r="W79261" s="123"/>
      <c r="AC79261" s="123"/>
    </row>
    <row r="79262" spans="5:29" s="2" customFormat="1">
      <c r="E79262" s="120"/>
      <c r="M79262" s="120"/>
      <c r="N79262" s="120"/>
      <c r="U79262" s="121"/>
      <c r="V79262" s="122"/>
      <c r="W79262" s="123"/>
      <c r="AC79262" s="123"/>
    </row>
    <row r="79263" spans="5:29" s="2" customFormat="1">
      <c r="E79263" s="120"/>
      <c r="M79263" s="120"/>
      <c r="N79263" s="120"/>
      <c r="U79263" s="121"/>
      <c r="V79263" s="122"/>
      <c r="W79263" s="123"/>
      <c r="AC79263" s="123"/>
    </row>
    <row r="79264" spans="5:29" s="2" customFormat="1">
      <c r="E79264" s="120"/>
      <c r="M79264" s="120"/>
      <c r="N79264" s="120"/>
      <c r="U79264" s="121"/>
      <c r="V79264" s="122"/>
      <c r="W79264" s="123"/>
      <c r="AC79264" s="123"/>
    </row>
    <row r="79265" spans="5:29" s="2" customFormat="1">
      <c r="E79265" s="120"/>
      <c r="M79265" s="120"/>
      <c r="N79265" s="120"/>
      <c r="U79265" s="121"/>
      <c r="V79265" s="122"/>
      <c r="W79265" s="123"/>
      <c r="AC79265" s="123"/>
    </row>
    <row r="79266" spans="5:29" s="2" customFormat="1">
      <c r="E79266" s="120"/>
      <c r="M79266" s="120"/>
      <c r="N79266" s="120"/>
      <c r="U79266" s="121"/>
      <c r="V79266" s="122"/>
      <c r="W79266" s="123"/>
      <c r="AC79266" s="123"/>
    </row>
    <row r="79267" spans="5:29" s="2" customFormat="1">
      <c r="E79267" s="120"/>
      <c r="M79267" s="120"/>
      <c r="N79267" s="120"/>
      <c r="U79267" s="121"/>
      <c r="V79267" s="122"/>
      <c r="W79267" s="123"/>
      <c r="AC79267" s="123"/>
    </row>
    <row r="79268" spans="5:29" s="2" customFormat="1">
      <c r="E79268" s="120"/>
      <c r="M79268" s="120"/>
      <c r="N79268" s="120"/>
      <c r="U79268" s="121"/>
      <c r="V79268" s="122"/>
      <c r="W79268" s="123"/>
      <c r="AC79268" s="123"/>
    </row>
    <row r="79269" spans="5:29" s="2" customFormat="1">
      <c r="E79269" s="120"/>
      <c r="M79269" s="120"/>
      <c r="N79269" s="120"/>
      <c r="U79269" s="121"/>
      <c r="V79269" s="122"/>
      <c r="W79269" s="123"/>
      <c r="AC79269" s="123"/>
    </row>
    <row r="79270" spans="5:29" s="2" customFormat="1">
      <c r="E79270" s="120"/>
      <c r="M79270" s="120"/>
      <c r="N79270" s="120"/>
      <c r="U79270" s="121"/>
      <c r="V79270" s="122"/>
      <c r="W79270" s="123"/>
      <c r="AC79270" s="123"/>
    </row>
    <row r="79271" spans="5:29" s="2" customFormat="1">
      <c r="E79271" s="120"/>
      <c r="M79271" s="120"/>
      <c r="N79271" s="120"/>
      <c r="U79271" s="121"/>
      <c r="V79271" s="122"/>
      <c r="W79271" s="123"/>
      <c r="AC79271" s="123"/>
    </row>
    <row r="79272" spans="5:29" s="2" customFormat="1">
      <c r="E79272" s="120"/>
      <c r="M79272" s="120"/>
      <c r="N79272" s="120"/>
      <c r="U79272" s="121"/>
      <c r="V79272" s="122"/>
      <c r="W79272" s="123"/>
      <c r="AC79272" s="123"/>
    </row>
    <row r="79273" spans="5:29" s="2" customFormat="1">
      <c r="E79273" s="120"/>
      <c r="M79273" s="120"/>
      <c r="N79273" s="120"/>
      <c r="U79273" s="121"/>
      <c r="V79273" s="122"/>
      <c r="W79273" s="123"/>
      <c r="AC79273" s="123"/>
    </row>
    <row r="79274" spans="5:29" s="2" customFormat="1">
      <c r="E79274" s="120"/>
      <c r="M79274" s="120"/>
      <c r="N79274" s="120"/>
      <c r="U79274" s="121"/>
      <c r="V79274" s="122"/>
      <c r="W79274" s="123"/>
      <c r="AC79274" s="123"/>
    </row>
    <row r="79275" spans="5:29" s="2" customFormat="1">
      <c r="E79275" s="120"/>
      <c r="M79275" s="120"/>
      <c r="N79275" s="120"/>
      <c r="U79275" s="121"/>
      <c r="V79275" s="122"/>
      <c r="W79275" s="123"/>
      <c r="AC79275" s="123"/>
    </row>
    <row r="79276" spans="5:29" s="2" customFormat="1">
      <c r="E79276" s="120"/>
      <c r="M79276" s="120"/>
      <c r="N79276" s="120"/>
      <c r="U79276" s="121"/>
      <c r="V79276" s="122"/>
      <c r="W79276" s="123"/>
      <c r="AC79276" s="123"/>
    </row>
    <row r="79277" spans="5:29" s="2" customFormat="1">
      <c r="E79277" s="120"/>
      <c r="M79277" s="120"/>
      <c r="N79277" s="120"/>
      <c r="U79277" s="121"/>
      <c r="V79277" s="122"/>
      <c r="W79277" s="123"/>
      <c r="AC79277" s="123"/>
    </row>
    <row r="79278" spans="5:29" s="2" customFormat="1">
      <c r="E79278" s="120"/>
      <c r="M79278" s="120"/>
      <c r="N79278" s="120"/>
      <c r="U79278" s="121"/>
      <c r="V79278" s="122"/>
      <c r="W79278" s="123"/>
      <c r="AC79278" s="123"/>
    </row>
    <row r="79279" spans="5:29" s="2" customFormat="1">
      <c r="E79279" s="120"/>
      <c r="M79279" s="120"/>
      <c r="N79279" s="120"/>
      <c r="U79279" s="121"/>
      <c r="V79279" s="122"/>
      <c r="W79279" s="123"/>
      <c r="AC79279" s="123"/>
    </row>
    <row r="79280" spans="5:29" s="2" customFormat="1">
      <c r="E79280" s="120"/>
      <c r="M79280" s="120"/>
      <c r="N79280" s="120"/>
      <c r="U79280" s="121"/>
      <c r="V79280" s="122"/>
      <c r="W79280" s="123"/>
      <c r="AC79280" s="123"/>
    </row>
    <row r="79281" spans="5:29" s="2" customFormat="1">
      <c r="E79281" s="120"/>
      <c r="M79281" s="120"/>
      <c r="N79281" s="120"/>
      <c r="U79281" s="121"/>
      <c r="V79281" s="122"/>
      <c r="W79281" s="123"/>
      <c r="AC79281" s="123"/>
    </row>
    <row r="79282" spans="5:29" s="2" customFormat="1">
      <c r="E79282" s="120"/>
      <c r="M79282" s="120"/>
      <c r="N79282" s="120"/>
      <c r="U79282" s="121"/>
      <c r="V79282" s="122"/>
      <c r="W79282" s="123"/>
      <c r="AC79282" s="123"/>
    </row>
    <row r="79283" spans="5:29" s="2" customFormat="1">
      <c r="E79283" s="120"/>
      <c r="M79283" s="120"/>
      <c r="N79283" s="120"/>
      <c r="U79283" s="121"/>
      <c r="V79283" s="122"/>
      <c r="W79283" s="123"/>
      <c r="AC79283" s="123"/>
    </row>
    <row r="79284" spans="5:29" s="2" customFormat="1">
      <c r="E79284" s="120"/>
      <c r="M79284" s="120"/>
      <c r="N79284" s="120"/>
      <c r="U79284" s="121"/>
      <c r="V79284" s="122"/>
      <c r="W79284" s="123"/>
      <c r="AC79284" s="123"/>
    </row>
    <row r="79285" spans="5:29" s="2" customFormat="1">
      <c r="E79285" s="120"/>
      <c r="M79285" s="120"/>
      <c r="N79285" s="120"/>
      <c r="U79285" s="121"/>
      <c r="V79285" s="122"/>
      <c r="W79285" s="123"/>
      <c r="AC79285" s="123"/>
    </row>
    <row r="79286" spans="5:29" s="2" customFormat="1">
      <c r="E79286" s="120"/>
      <c r="M79286" s="120"/>
      <c r="N79286" s="120"/>
      <c r="U79286" s="121"/>
      <c r="V79286" s="122"/>
      <c r="W79286" s="123"/>
      <c r="AC79286" s="123"/>
    </row>
    <row r="79287" spans="5:29" s="2" customFormat="1">
      <c r="E79287" s="120"/>
      <c r="M79287" s="120"/>
      <c r="N79287" s="120"/>
      <c r="U79287" s="121"/>
      <c r="V79287" s="122"/>
      <c r="W79287" s="123"/>
      <c r="AC79287" s="123"/>
    </row>
    <row r="79288" spans="5:29" s="2" customFormat="1">
      <c r="E79288" s="120"/>
      <c r="M79288" s="120"/>
      <c r="N79288" s="120"/>
      <c r="U79288" s="121"/>
      <c r="V79288" s="122"/>
      <c r="W79288" s="123"/>
      <c r="AC79288" s="123"/>
    </row>
    <row r="79289" spans="5:29" s="2" customFormat="1">
      <c r="E79289" s="120"/>
      <c r="M79289" s="120"/>
      <c r="N79289" s="120"/>
      <c r="U79289" s="121"/>
      <c r="V79289" s="122"/>
      <c r="W79289" s="123"/>
      <c r="AC79289" s="123"/>
    </row>
    <row r="79290" spans="5:29" s="2" customFormat="1">
      <c r="E79290" s="120"/>
      <c r="M79290" s="120"/>
      <c r="N79290" s="120"/>
      <c r="U79290" s="121"/>
      <c r="V79290" s="122"/>
      <c r="W79290" s="123"/>
      <c r="AC79290" s="123"/>
    </row>
    <row r="79291" spans="5:29" s="2" customFormat="1">
      <c r="E79291" s="120"/>
      <c r="M79291" s="120"/>
      <c r="N79291" s="120"/>
      <c r="U79291" s="121"/>
      <c r="V79291" s="122"/>
      <c r="W79291" s="123"/>
      <c r="AC79291" s="123"/>
    </row>
    <row r="79292" spans="5:29" s="2" customFormat="1">
      <c r="E79292" s="120"/>
      <c r="M79292" s="120"/>
      <c r="N79292" s="120"/>
      <c r="U79292" s="121"/>
      <c r="V79292" s="122"/>
      <c r="W79292" s="123"/>
      <c r="AC79292" s="123"/>
    </row>
    <row r="79293" spans="5:29" s="2" customFormat="1">
      <c r="E79293" s="120"/>
      <c r="M79293" s="120"/>
      <c r="N79293" s="120"/>
      <c r="U79293" s="121"/>
      <c r="V79293" s="122"/>
      <c r="W79293" s="123"/>
      <c r="AC79293" s="123"/>
    </row>
    <row r="79294" spans="5:29" s="2" customFormat="1">
      <c r="E79294" s="120"/>
      <c r="M79294" s="120"/>
      <c r="N79294" s="120"/>
      <c r="U79294" s="121"/>
      <c r="V79294" s="122"/>
      <c r="W79294" s="123"/>
      <c r="AC79294" s="123"/>
    </row>
    <row r="79295" spans="5:29" s="2" customFormat="1">
      <c r="E79295" s="120"/>
      <c r="M79295" s="120"/>
      <c r="N79295" s="120"/>
      <c r="U79295" s="121"/>
      <c r="V79295" s="122"/>
      <c r="W79295" s="123"/>
      <c r="AC79295" s="123"/>
    </row>
    <row r="79296" spans="5:29" s="2" customFormat="1">
      <c r="E79296" s="120"/>
      <c r="M79296" s="120"/>
      <c r="N79296" s="120"/>
      <c r="U79296" s="121"/>
      <c r="V79296" s="122"/>
      <c r="W79296" s="123"/>
      <c r="AC79296" s="123"/>
    </row>
    <row r="79297" spans="5:29" s="2" customFormat="1">
      <c r="E79297" s="120"/>
      <c r="M79297" s="120"/>
      <c r="N79297" s="120"/>
      <c r="U79297" s="121"/>
      <c r="V79297" s="122"/>
      <c r="W79297" s="123"/>
      <c r="AC79297" s="123"/>
    </row>
    <row r="79298" spans="5:29" s="2" customFormat="1">
      <c r="E79298" s="120"/>
      <c r="M79298" s="120"/>
      <c r="N79298" s="120"/>
      <c r="U79298" s="121"/>
      <c r="V79298" s="122"/>
      <c r="W79298" s="123"/>
      <c r="AC79298" s="123"/>
    </row>
    <row r="79299" spans="5:29" s="2" customFormat="1">
      <c r="E79299" s="120"/>
      <c r="M79299" s="120"/>
      <c r="N79299" s="120"/>
      <c r="U79299" s="121"/>
      <c r="V79299" s="122"/>
      <c r="W79299" s="123"/>
      <c r="AC79299" s="123"/>
    </row>
    <row r="79300" spans="5:29" s="2" customFormat="1">
      <c r="E79300" s="120"/>
      <c r="M79300" s="120"/>
      <c r="N79300" s="120"/>
      <c r="U79300" s="121"/>
      <c r="V79300" s="122"/>
      <c r="W79300" s="123"/>
      <c r="AC79300" s="123"/>
    </row>
    <row r="79301" spans="5:29" s="2" customFormat="1">
      <c r="E79301" s="120"/>
      <c r="M79301" s="120"/>
      <c r="N79301" s="120"/>
      <c r="U79301" s="121"/>
      <c r="V79301" s="122"/>
      <c r="W79301" s="123"/>
      <c r="AC79301" s="123"/>
    </row>
    <row r="79302" spans="5:29" s="2" customFormat="1">
      <c r="E79302" s="120"/>
      <c r="M79302" s="120"/>
      <c r="N79302" s="120"/>
      <c r="U79302" s="121"/>
      <c r="V79302" s="122"/>
      <c r="W79302" s="123"/>
      <c r="AC79302" s="123"/>
    </row>
    <row r="79303" spans="5:29" s="2" customFormat="1">
      <c r="E79303" s="120"/>
      <c r="M79303" s="120"/>
      <c r="N79303" s="120"/>
      <c r="U79303" s="121"/>
      <c r="V79303" s="122"/>
      <c r="W79303" s="123"/>
      <c r="AC79303" s="123"/>
    </row>
    <row r="79304" spans="5:29" s="2" customFormat="1">
      <c r="E79304" s="120"/>
      <c r="M79304" s="120"/>
      <c r="N79304" s="120"/>
      <c r="U79304" s="121"/>
      <c r="V79304" s="122"/>
      <c r="W79304" s="123"/>
      <c r="AC79304" s="123"/>
    </row>
    <row r="79305" spans="5:29" s="2" customFormat="1">
      <c r="E79305" s="120"/>
      <c r="M79305" s="120"/>
      <c r="N79305" s="120"/>
      <c r="U79305" s="121"/>
      <c r="V79305" s="122"/>
      <c r="W79305" s="123"/>
      <c r="AC79305" s="123"/>
    </row>
    <row r="79306" spans="5:29" s="2" customFormat="1">
      <c r="E79306" s="120"/>
      <c r="M79306" s="120"/>
      <c r="N79306" s="120"/>
      <c r="U79306" s="121"/>
      <c r="V79306" s="122"/>
      <c r="W79306" s="123"/>
      <c r="AC79306" s="123"/>
    </row>
    <row r="79307" spans="5:29" s="2" customFormat="1">
      <c r="E79307" s="120"/>
      <c r="M79307" s="120"/>
      <c r="N79307" s="120"/>
      <c r="U79307" s="121"/>
      <c r="V79307" s="122"/>
      <c r="W79307" s="123"/>
      <c r="AC79307" s="123"/>
    </row>
    <row r="79308" spans="5:29" s="2" customFormat="1">
      <c r="E79308" s="120"/>
      <c r="M79308" s="120"/>
      <c r="N79308" s="120"/>
      <c r="U79308" s="121"/>
      <c r="V79308" s="122"/>
      <c r="W79308" s="123"/>
      <c r="AC79308" s="123"/>
    </row>
    <row r="79309" spans="5:29" s="2" customFormat="1">
      <c r="E79309" s="120"/>
      <c r="M79309" s="120"/>
      <c r="N79309" s="120"/>
      <c r="U79309" s="121"/>
      <c r="V79309" s="122"/>
      <c r="W79309" s="123"/>
      <c r="AC79309" s="123"/>
    </row>
    <row r="79310" spans="5:29" s="2" customFormat="1">
      <c r="E79310" s="120"/>
      <c r="M79310" s="120"/>
      <c r="N79310" s="120"/>
      <c r="U79310" s="121"/>
      <c r="V79310" s="122"/>
      <c r="W79310" s="123"/>
      <c r="AC79310" s="123"/>
    </row>
    <row r="79311" spans="5:29" s="2" customFormat="1">
      <c r="E79311" s="120"/>
      <c r="M79311" s="120"/>
      <c r="N79311" s="120"/>
      <c r="U79311" s="121"/>
      <c r="V79311" s="122"/>
      <c r="W79311" s="123"/>
      <c r="AC79311" s="123"/>
    </row>
    <row r="79312" spans="5:29" s="2" customFormat="1">
      <c r="E79312" s="120"/>
      <c r="M79312" s="120"/>
      <c r="N79312" s="120"/>
      <c r="U79312" s="121"/>
      <c r="V79312" s="122"/>
      <c r="W79312" s="123"/>
      <c r="AC79312" s="123"/>
    </row>
    <row r="79313" spans="5:29" s="2" customFormat="1">
      <c r="E79313" s="120"/>
      <c r="M79313" s="120"/>
      <c r="N79313" s="120"/>
      <c r="U79313" s="121"/>
      <c r="V79313" s="122"/>
      <c r="W79313" s="123"/>
      <c r="AC79313" s="123"/>
    </row>
    <row r="79314" spans="5:29" s="2" customFormat="1">
      <c r="E79314" s="120"/>
      <c r="M79314" s="120"/>
      <c r="N79314" s="120"/>
      <c r="U79314" s="121"/>
      <c r="V79314" s="122"/>
      <c r="W79314" s="123"/>
      <c r="AC79314" s="123"/>
    </row>
    <row r="79315" spans="5:29" s="2" customFormat="1">
      <c r="E79315" s="120"/>
      <c r="M79315" s="120"/>
      <c r="N79315" s="120"/>
      <c r="U79315" s="121"/>
      <c r="V79315" s="122"/>
      <c r="W79315" s="123"/>
      <c r="AC79315" s="123"/>
    </row>
    <row r="79316" spans="5:29" s="2" customFormat="1">
      <c r="E79316" s="120"/>
      <c r="M79316" s="120"/>
      <c r="N79316" s="120"/>
      <c r="U79316" s="121"/>
      <c r="V79316" s="122"/>
      <c r="W79316" s="123"/>
      <c r="AC79316" s="123"/>
    </row>
    <row r="79317" spans="5:29" s="2" customFormat="1">
      <c r="E79317" s="120"/>
      <c r="M79317" s="120"/>
      <c r="N79317" s="120"/>
      <c r="U79317" s="121"/>
      <c r="V79317" s="122"/>
      <c r="W79317" s="123"/>
      <c r="AC79317" s="123"/>
    </row>
    <row r="79318" spans="5:29" s="2" customFormat="1">
      <c r="E79318" s="120"/>
      <c r="M79318" s="120"/>
      <c r="N79318" s="120"/>
      <c r="U79318" s="121"/>
      <c r="V79318" s="122"/>
      <c r="W79318" s="123"/>
      <c r="AC79318" s="123"/>
    </row>
    <row r="79319" spans="5:29" s="2" customFormat="1">
      <c r="E79319" s="120"/>
      <c r="M79319" s="120"/>
      <c r="N79319" s="120"/>
      <c r="U79319" s="121"/>
      <c r="V79319" s="122"/>
      <c r="W79319" s="123"/>
      <c r="AC79319" s="123"/>
    </row>
    <row r="79320" spans="5:29" s="2" customFormat="1">
      <c r="E79320" s="120"/>
      <c r="M79320" s="120"/>
      <c r="N79320" s="120"/>
      <c r="U79320" s="121"/>
      <c r="V79320" s="122"/>
      <c r="W79320" s="123"/>
      <c r="AC79320" s="123"/>
    </row>
    <row r="79321" spans="5:29" s="2" customFormat="1">
      <c r="E79321" s="120"/>
      <c r="M79321" s="120"/>
      <c r="N79321" s="120"/>
      <c r="U79321" s="121"/>
      <c r="V79321" s="122"/>
      <c r="W79321" s="123"/>
      <c r="AC79321" s="123"/>
    </row>
    <row r="79322" spans="5:29" s="2" customFormat="1">
      <c r="E79322" s="120"/>
      <c r="M79322" s="120"/>
      <c r="N79322" s="120"/>
      <c r="U79322" s="121"/>
      <c r="V79322" s="122"/>
      <c r="W79322" s="123"/>
      <c r="AC79322" s="123"/>
    </row>
    <row r="79323" spans="5:29" s="2" customFormat="1">
      <c r="E79323" s="120"/>
      <c r="M79323" s="120"/>
      <c r="N79323" s="120"/>
      <c r="U79323" s="121"/>
      <c r="V79323" s="122"/>
      <c r="W79323" s="123"/>
      <c r="AC79323" s="123"/>
    </row>
    <row r="79324" spans="5:29" s="2" customFormat="1">
      <c r="E79324" s="120"/>
      <c r="M79324" s="120"/>
      <c r="N79324" s="120"/>
      <c r="U79324" s="121"/>
      <c r="V79324" s="122"/>
      <c r="W79324" s="123"/>
      <c r="AC79324" s="123"/>
    </row>
    <row r="79325" spans="5:29" s="2" customFormat="1">
      <c r="E79325" s="120"/>
      <c r="M79325" s="120"/>
      <c r="N79325" s="120"/>
      <c r="U79325" s="121"/>
      <c r="V79325" s="122"/>
      <c r="W79325" s="123"/>
      <c r="AC79325" s="123"/>
    </row>
    <row r="79326" spans="5:29" s="2" customFormat="1">
      <c r="E79326" s="120"/>
      <c r="M79326" s="120"/>
      <c r="N79326" s="120"/>
      <c r="U79326" s="121"/>
      <c r="V79326" s="122"/>
      <c r="W79326" s="123"/>
      <c r="AC79326" s="123"/>
    </row>
    <row r="79327" spans="5:29" s="2" customFormat="1">
      <c r="E79327" s="120"/>
      <c r="M79327" s="120"/>
      <c r="N79327" s="120"/>
      <c r="U79327" s="121"/>
      <c r="V79327" s="122"/>
      <c r="W79327" s="123"/>
      <c r="AC79327" s="123"/>
    </row>
    <row r="79328" spans="5:29" s="2" customFormat="1">
      <c r="E79328" s="120"/>
      <c r="M79328" s="120"/>
      <c r="N79328" s="120"/>
      <c r="U79328" s="121"/>
      <c r="V79328" s="122"/>
      <c r="W79328" s="123"/>
      <c r="AC79328" s="123"/>
    </row>
    <row r="79329" spans="5:29" s="2" customFormat="1">
      <c r="E79329" s="120"/>
      <c r="M79329" s="120"/>
      <c r="N79329" s="120"/>
      <c r="U79329" s="121"/>
      <c r="V79329" s="122"/>
      <c r="W79329" s="123"/>
      <c r="AC79329" s="123"/>
    </row>
    <row r="79330" spans="5:29" s="2" customFormat="1">
      <c r="E79330" s="120"/>
      <c r="M79330" s="120"/>
      <c r="N79330" s="120"/>
      <c r="U79330" s="121"/>
      <c r="V79330" s="122"/>
      <c r="W79330" s="123"/>
      <c r="AC79330" s="123"/>
    </row>
    <row r="79331" spans="5:29" s="2" customFormat="1">
      <c r="E79331" s="120"/>
      <c r="M79331" s="120"/>
      <c r="N79331" s="120"/>
      <c r="U79331" s="121"/>
      <c r="V79331" s="122"/>
      <c r="W79331" s="123"/>
      <c r="AC79331" s="123"/>
    </row>
    <row r="79332" spans="5:29" s="2" customFormat="1">
      <c r="E79332" s="120"/>
      <c r="M79332" s="120"/>
      <c r="N79332" s="120"/>
      <c r="U79332" s="121"/>
      <c r="V79332" s="122"/>
      <c r="W79332" s="123"/>
      <c r="AC79332" s="123"/>
    </row>
    <row r="79333" spans="5:29" s="2" customFormat="1">
      <c r="E79333" s="120"/>
      <c r="M79333" s="120"/>
      <c r="N79333" s="120"/>
      <c r="U79333" s="121"/>
      <c r="V79333" s="122"/>
      <c r="W79333" s="123"/>
      <c r="AC79333" s="123"/>
    </row>
    <row r="79334" spans="5:29" s="2" customFormat="1">
      <c r="E79334" s="120"/>
      <c r="M79334" s="120"/>
      <c r="N79334" s="120"/>
      <c r="U79334" s="121"/>
      <c r="V79334" s="122"/>
      <c r="W79334" s="123"/>
      <c r="AC79334" s="123"/>
    </row>
    <row r="79335" spans="5:29" s="2" customFormat="1">
      <c r="E79335" s="120"/>
      <c r="M79335" s="120"/>
      <c r="N79335" s="120"/>
      <c r="U79335" s="121"/>
      <c r="V79335" s="122"/>
      <c r="W79335" s="123"/>
      <c r="AC79335" s="123"/>
    </row>
    <row r="79336" spans="5:29" s="2" customFormat="1">
      <c r="E79336" s="120"/>
      <c r="M79336" s="120"/>
      <c r="N79336" s="120"/>
      <c r="U79336" s="121"/>
      <c r="V79336" s="122"/>
      <c r="W79336" s="123"/>
      <c r="AC79336" s="123"/>
    </row>
    <row r="79337" spans="5:29" s="2" customFormat="1">
      <c r="E79337" s="120"/>
      <c r="M79337" s="120"/>
      <c r="N79337" s="120"/>
      <c r="U79337" s="121"/>
      <c r="V79337" s="122"/>
      <c r="W79337" s="123"/>
      <c r="AC79337" s="123"/>
    </row>
    <row r="79338" spans="5:29" s="2" customFormat="1">
      <c r="E79338" s="120"/>
      <c r="M79338" s="120"/>
      <c r="N79338" s="120"/>
      <c r="U79338" s="121"/>
      <c r="V79338" s="122"/>
      <c r="W79338" s="123"/>
      <c r="AC79338" s="123"/>
    </row>
    <row r="79339" spans="5:29" s="2" customFormat="1">
      <c r="E79339" s="120"/>
      <c r="M79339" s="120"/>
      <c r="N79339" s="120"/>
      <c r="U79339" s="121"/>
      <c r="V79339" s="122"/>
      <c r="W79339" s="123"/>
      <c r="AC79339" s="123"/>
    </row>
    <row r="79340" spans="5:29" s="2" customFormat="1">
      <c r="E79340" s="120"/>
      <c r="M79340" s="120"/>
      <c r="N79340" s="120"/>
      <c r="U79340" s="121"/>
      <c r="V79340" s="122"/>
      <c r="W79340" s="123"/>
      <c r="AC79340" s="123"/>
    </row>
    <row r="79341" spans="5:29" s="2" customFormat="1">
      <c r="E79341" s="120"/>
      <c r="M79341" s="120"/>
      <c r="N79341" s="120"/>
      <c r="U79341" s="121"/>
      <c r="V79341" s="122"/>
      <c r="W79341" s="123"/>
      <c r="AC79341" s="123"/>
    </row>
    <row r="79342" spans="5:29" s="2" customFormat="1">
      <c r="E79342" s="120"/>
      <c r="M79342" s="120"/>
      <c r="N79342" s="120"/>
      <c r="U79342" s="121"/>
      <c r="V79342" s="122"/>
      <c r="W79342" s="123"/>
      <c r="AC79342" s="123"/>
    </row>
    <row r="79343" spans="5:29" s="2" customFormat="1">
      <c r="E79343" s="120"/>
      <c r="M79343" s="120"/>
      <c r="N79343" s="120"/>
      <c r="U79343" s="121"/>
      <c r="V79343" s="122"/>
      <c r="W79343" s="123"/>
      <c r="AC79343" s="123"/>
    </row>
    <row r="79344" spans="5:29" s="2" customFormat="1">
      <c r="E79344" s="120"/>
      <c r="M79344" s="120"/>
      <c r="N79344" s="120"/>
      <c r="U79344" s="121"/>
      <c r="V79344" s="122"/>
      <c r="W79344" s="123"/>
      <c r="AC79344" s="123"/>
    </row>
    <row r="79345" spans="5:29" s="2" customFormat="1">
      <c r="E79345" s="120"/>
      <c r="M79345" s="120"/>
      <c r="N79345" s="120"/>
      <c r="U79345" s="121"/>
      <c r="V79345" s="122"/>
      <c r="W79345" s="123"/>
      <c r="AC79345" s="123"/>
    </row>
    <row r="79346" spans="5:29" s="2" customFormat="1">
      <c r="E79346" s="120"/>
      <c r="M79346" s="120"/>
      <c r="N79346" s="120"/>
      <c r="U79346" s="121"/>
      <c r="V79346" s="122"/>
      <c r="W79346" s="123"/>
      <c r="AC79346" s="123"/>
    </row>
    <row r="79347" spans="5:29" s="2" customFormat="1">
      <c r="E79347" s="120"/>
      <c r="M79347" s="120"/>
      <c r="N79347" s="120"/>
      <c r="U79347" s="121"/>
      <c r="V79347" s="122"/>
      <c r="W79347" s="123"/>
      <c r="AC79347" s="123"/>
    </row>
    <row r="79348" spans="5:29" s="2" customFormat="1">
      <c r="E79348" s="120"/>
      <c r="M79348" s="120"/>
      <c r="N79348" s="120"/>
      <c r="U79348" s="121"/>
      <c r="V79348" s="122"/>
      <c r="W79348" s="123"/>
      <c r="AC79348" s="123"/>
    </row>
    <row r="79349" spans="5:29" s="2" customFormat="1">
      <c r="E79349" s="120"/>
      <c r="M79349" s="120"/>
      <c r="N79349" s="120"/>
      <c r="U79349" s="121"/>
      <c r="V79349" s="122"/>
      <c r="W79349" s="123"/>
      <c r="AC79349" s="123"/>
    </row>
    <row r="79350" spans="5:29" s="2" customFormat="1">
      <c r="E79350" s="120"/>
      <c r="M79350" s="120"/>
      <c r="N79350" s="120"/>
      <c r="U79350" s="121"/>
      <c r="V79350" s="122"/>
      <c r="W79350" s="123"/>
      <c r="AC79350" s="123"/>
    </row>
    <row r="79351" spans="5:29" s="2" customFormat="1">
      <c r="E79351" s="120"/>
      <c r="M79351" s="120"/>
      <c r="N79351" s="120"/>
      <c r="U79351" s="121"/>
      <c r="V79351" s="122"/>
      <c r="W79351" s="123"/>
      <c r="AC79351" s="123"/>
    </row>
    <row r="79352" spans="5:29" s="2" customFormat="1">
      <c r="E79352" s="120"/>
      <c r="M79352" s="120"/>
      <c r="N79352" s="120"/>
      <c r="U79352" s="121"/>
      <c r="V79352" s="122"/>
      <c r="W79352" s="123"/>
      <c r="AC79352" s="123"/>
    </row>
    <row r="79353" spans="5:29" s="2" customFormat="1">
      <c r="E79353" s="120"/>
      <c r="M79353" s="120"/>
      <c r="N79353" s="120"/>
      <c r="U79353" s="121"/>
      <c r="V79353" s="122"/>
      <c r="W79353" s="123"/>
      <c r="AC79353" s="123"/>
    </row>
    <row r="79354" spans="5:29" s="2" customFormat="1">
      <c r="E79354" s="120"/>
      <c r="M79354" s="120"/>
      <c r="N79354" s="120"/>
      <c r="U79354" s="121"/>
      <c r="V79354" s="122"/>
      <c r="W79354" s="123"/>
      <c r="AC79354" s="123"/>
    </row>
    <row r="79355" spans="5:29" s="2" customFormat="1">
      <c r="E79355" s="120"/>
      <c r="M79355" s="120"/>
      <c r="N79355" s="120"/>
      <c r="U79355" s="121"/>
      <c r="V79355" s="122"/>
      <c r="W79355" s="123"/>
      <c r="AC79355" s="123"/>
    </row>
    <row r="79356" spans="5:29" s="2" customFormat="1">
      <c r="E79356" s="120"/>
      <c r="M79356" s="120"/>
      <c r="N79356" s="120"/>
      <c r="U79356" s="121"/>
      <c r="V79356" s="122"/>
      <c r="W79356" s="123"/>
      <c r="AC79356" s="123"/>
    </row>
    <row r="79357" spans="5:29" s="2" customFormat="1">
      <c r="E79357" s="120"/>
      <c r="M79357" s="120"/>
      <c r="N79357" s="120"/>
      <c r="U79357" s="121"/>
      <c r="V79357" s="122"/>
      <c r="W79357" s="123"/>
      <c r="AC79357" s="123"/>
    </row>
    <row r="79358" spans="5:29" s="2" customFormat="1">
      <c r="E79358" s="120"/>
      <c r="M79358" s="120"/>
      <c r="N79358" s="120"/>
      <c r="U79358" s="121"/>
      <c r="V79358" s="122"/>
      <c r="W79358" s="123"/>
      <c r="AC79358" s="123"/>
    </row>
    <row r="79359" spans="5:29" s="2" customFormat="1">
      <c r="E79359" s="120"/>
      <c r="M79359" s="120"/>
      <c r="N79359" s="120"/>
      <c r="U79359" s="121"/>
      <c r="V79359" s="122"/>
      <c r="W79359" s="123"/>
      <c r="AC79359" s="123"/>
    </row>
    <row r="79360" spans="5:29" s="2" customFormat="1">
      <c r="E79360" s="120"/>
      <c r="M79360" s="120"/>
      <c r="N79360" s="120"/>
      <c r="U79360" s="121"/>
      <c r="V79360" s="122"/>
      <c r="W79360" s="123"/>
      <c r="AC79360" s="123"/>
    </row>
    <row r="79361" spans="5:29" s="2" customFormat="1">
      <c r="E79361" s="120"/>
      <c r="M79361" s="120"/>
      <c r="N79361" s="120"/>
      <c r="U79361" s="121"/>
      <c r="V79361" s="122"/>
      <c r="W79361" s="123"/>
      <c r="AC79361" s="123"/>
    </row>
    <row r="79362" spans="5:29" s="2" customFormat="1">
      <c r="E79362" s="120"/>
      <c r="M79362" s="120"/>
      <c r="N79362" s="120"/>
      <c r="U79362" s="121"/>
      <c r="V79362" s="122"/>
      <c r="W79362" s="123"/>
      <c r="AC79362" s="123"/>
    </row>
    <row r="79363" spans="5:29" s="2" customFormat="1">
      <c r="E79363" s="120"/>
      <c r="M79363" s="120"/>
      <c r="N79363" s="120"/>
      <c r="U79363" s="121"/>
      <c r="V79363" s="122"/>
      <c r="W79363" s="123"/>
      <c r="AC79363" s="123"/>
    </row>
    <row r="79364" spans="5:29" s="2" customFormat="1">
      <c r="E79364" s="120"/>
      <c r="M79364" s="120"/>
      <c r="N79364" s="120"/>
      <c r="U79364" s="121"/>
      <c r="V79364" s="122"/>
      <c r="W79364" s="123"/>
      <c r="AC79364" s="123"/>
    </row>
    <row r="79365" spans="5:29" s="2" customFormat="1">
      <c r="E79365" s="120"/>
      <c r="M79365" s="120"/>
      <c r="N79365" s="120"/>
      <c r="U79365" s="121"/>
      <c r="V79365" s="122"/>
      <c r="W79365" s="123"/>
      <c r="AC79365" s="123"/>
    </row>
    <row r="79366" spans="5:29" s="2" customFormat="1">
      <c r="E79366" s="120"/>
      <c r="M79366" s="120"/>
      <c r="N79366" s="120"/>
      <c r="U79366" s="121"/>
      <c r="V79366" s="122"/>
      <c r="W79366" s="123"/>
      <c r="AC79366" s="123"/>
    </row>
    <row r="79367" spans="5:29" s="2" customFormat="1">
      <c r="E79367" s="120"/>
      <c r="M79367" s="120"/>
      <c r="N79367" s="120"/>
      <c r="U79367" s="121"/>
      <c r="V79367" s="122"/>
      <c r="W79367" s="123"/>
      <c r="AC79367" s="123"/>
    </row>
    <row r="79368" spans="5:29" s="2" customFormat="1">
      <c r="E79368" s="120"/>
      <c r="M79368" s="120"/>
      <c r="N79368" s="120"/>
      <c r="U79368" s="121"/>
      <c r="V79368" s="122"/>
      <c r="W79368" s="123"/>
      <c r="AC79368" s="123"/>
    </row>
    <row r="79369" spans="5:29" s="2" customFormat="1">
      <c r="E79369" s="120"/>
      <c r="M79369" s="120"/>
      <c r="N79369" s="120"/>
      <c r="U79369" s="121"/>
      <c r="V79369" s="122"/>
      <c r="W79369" s="123"/>
      <c r="AC79369" s="123"/>
    </row>
    <row r="79370" spans="5:29" s="2" customFormat="1">
      <c r="E79370" s="120"/>
      <c r="M79370" s="120"/>
      <c r="N79370" s="120"/>
      <c r="U79370" s="121"/>
      <c r="V79370" s="122"/>
      <c r="W79370" s="123"/>
      <c r="AC79370" s="123"/>
    </row>
    <row r="79371" spans="5:29" s="2" customFormat="1">
      <c r="E79371" s="120"/>
      <c r="M79371" s="120"/>
      <c r="N79371" s="120"/>
      <c r="U79371" s="121"/>
      <c r="V79371" s="122"/>
      <c r="W79371" s="123"/>
      <c r="AC79371" s="123"/>
    </row>
    <row r="79372" spans="5:29" s="2" customFormat="1">
      <c r="E79372" s="120"/>
      <c r="M79372" s="120"/>
      <c r="N79372" s="120"/>
      <c r="U79372" s="121"/>
      <c r="V79372" s="122"/>
      <c r="W79372" s="123"/>
      <c r="AC79372" s="123"/>
    </row>
    <row r="79373" spans="5:29" s="2" customFormat="1">
      <c r="E79373" s="120"/>
      <c r="M79373" s="120"/>
      <c r="N79373" s="120"/>
      <c r="U79373" s="121"/>
      <c r="V79373" s="122"/>
      <c r="W79373" s="123"/>
      <c r="AC79373" s="123"/>
    </row>
    <row r="79374" spans="5:29" s="2" customFormat="1">
      <c r="E79374" s="120"/>
      <c r="M79374" s="120"/>
      <c r="N79374" s="120"/>
      <c r="U79374" s="121"/>
      <c r="V79374" s="122"/>
      <c r="W79374" s="123"/>
      <c r="AC79374" s="123"/>
    </row>
    <row r="79375" spans="5:29" s="2" customFormat="1">
      <c r="E79375" s="120"/>
      <c r="M79375" s="120"/>
      <c r="N79375" s="120"/>
      <c r="U79375" s="121"/>
      <c r="V79375" s="122"/>
      <c r="W79375" s="123"/>
      <c r="AC79375" s="123"/>
    </row>
    <row r="79376" spans="5:29" s="2" customFormat="1">
      <c r="E79376" s="120"/>
      <c r="M79376" s="120"/>
      <c r="N79376" s="120"/>
      <c r="U79376" s="121"/>
      <c r="V79376" s="122"/>
      <c r="W79376" s="123"/>
      <c r="AC79376" s="123"/>
    </row>
    <row r="79377" spans="5:29" s="2" customFormat="1">
      <c r="E79377" s="120"/>
      <c r="M79377" s="120"/>
      <c r="N79377" s="120"/>
      <c r="U79377" s="121"/>
      <c r="V79377" s="122"/>
      <c r="W79377" s="123"/>
      <c r="AC79377" s="123"/>
    </row>
    <row r="79378" spans="5:29" s="2" customFormat="1">
      <c r="E79378" s="120"/>
      <c r="M79378" s="120"/>
      <c r="N79378" s="120"/>
      <c r="U79378" s="121"/>
      <c r="V79378" s="122"/>
      <c r="W79378" s="123"/>
      <c r="AC79378" s="123"/>
    </row>
    <row r="79379" spans="5:29" s="2" customFormat="1">
      <c r="E79379" s="120"/>
      <c r="M79379" s="120"/>
      <c r="N79379" s="120"/>
      <c r="U79379" s="121"/>
      <c r="V79379" s="122"/>
      <c r="W79379" s="123"/>
      <c r="AC79379" s="123"/>
    </row>
    <row r="79380" spans="5:29" s="2" customFormat="1">
      <c r="E79380" s="120"/>
      <c r="M79380" s="120"/>
      <c r="N79380" s="120"/>
      <c r="U79380" s="121"/>
      <c r="V79380" s="122"/>
      <c r="W79380" s="123"/>
      <c r="AC79380" s="123"/>
    </row>
    <row r="79381" spans="5:29" s="2" customFormat="1">
      <c r="E79381" s="120"/>
      <c r="M79381" s="120"/>
      <c r="N79381" s="120"/>
      <c r="U79381" s="121"/>
      <c r="V79381" s="122"/>
      <c r="W79381" s="123"/>
      <c r="AC79381" s="123"/>
    </row>
    <row r="79382" spans="5:29" s="2" customFormat="1">
      <c r="E79382" s="120"/>
      <c r="M79382" s="120"/>
      <c r="N79382" s="120"/>
      <c r="U79382" s="121"/>
      <c r="V79382" s="122"/>
      <c r="W79382" s="123"/>
      <c r="AC79382" s="123"/>
    </row>
    <row r="79383" spans="5:29" s="2" customFormat="1">
      <c r="E79383" s="120"/>
      <c r="M79383" s="120"/>
      <c r="N79383" s="120"/>
      <c r="U79383" s="121"/>
      <c r="V79383" s="122"/>
      <c r="W79383" s="123"/>
      <c r="AC79383" s="123"/>
    </row>
    <row r="79384" spans="5:29" s="2" customFormat="1">
      <c r="E79384" s="120"/>
      <c r="M79384" s="120"/>
      <c r="N79384" s="120"/>
      <c r="U79384" s="121"/>
      <c r="V79384" s="122"/>
      <c r="W79384" s="123"/>
      <c r="AC79384" s="123"/>
    </row>
    <row r="79385" spans="5:29" s="2" customFormat="1">
      <c r="E79385" s="120"/>
      <c r="M79385" s="120"/>
      <c r="N79385" s="120"/>
      <c r="U79385" s="121"/>
      <c r="V79385" s="122"/>
      <c r="W79385" s="123"/>
      <c r="AC79385" s="123"/>
    </row>
    <row r="79386" spans="5:29" s="2" customFormat="1">
      <c r="E79386" s="120"/>
      <c r="M79386" s="120"/>
      <c r="N79386" s="120"/>
      <c r="U79386" s="121"/>
      <c r="V79386" s="122"/>
      <c r="W79386" s="123"/>
      <c r="AC79386" s="123"/>
    </row>
    <row r="79387" spans="5:29" s="2" customFormat="1">
      <c r="E79387" s="120"/>
      <c r="M79387" s="120"/>
      <c r="N79387" s="120"/>
      <c r="U79387" s="121"/>
      <c r="V79387" s="122"/>
      <c r="W79387" s="123"/>
      <c r="AC79387" s="123"/>
    </row>
    <row r="79388" spans="5:29" s="2" customFormat="1">
      <c r="E79388" s="120"/>
      <c r="M79388" s="120"/>
      <c r="N79388" s="120"/>
      <c r="U79388" s="121"/>
      <c r="V79388" s="122"/>
      <c r="W79388" s="123"/>
      <c r="AC79388" s="123"/>
    </row>
    <row r="79389" spans="5:29" s="2" customFormat="1">
      <c r="E79389" s="120"/>
      <c r="M79389" s="120"/>
      <c r="N79389" s="120"/>
      <c r="U79389" s="121"/>
      <c r="V79389" s="122"/>
      <c r="W79389" s="123"/>
      <c r="AC79389" s="123"/>
    </row>
    <row r="79390" spans="5:29" s="2" customFormat="1">
      <c r="E79390" s="120"/>
      <c r="M79390" s="120"/>
      <c r="N79390" s="120"/>
      <c r="U79390" s="121"/>
      <c r="V79390" s="122"/>
      <c r="W79390" s="123"/>
      <c r="AC79390" s="123"/>
    </row>
    <row r="79391" spans="5:29" s="2" customFormat="1">
      <c r="E79391" s="120"/>
      <c r="M79391" s="120"/>
      <c r="N79391" s="120"/>
      <c r="U79391" s="121"/>
      <c r="V79391" s="122"/>
      <c r="W79391" s="123"/>
      <c r="AC79391" s="123"/>
    </row>
    <row r="79392" spans="5:29" s="2" customFormat="1">
      <c r="E79392" s="120"/>
      <c r="M79392" s="120"/>
      <c r="N79392" s="120"/>
      <c r="U79392" s="121"/>
      <c r="V79392" s="122"/>
      <c r="W79392" s="123"/>
      <c r="AC79392" s="123"/>
    </row>
    <row r="79393" spans="5:29" s="2" customFormat="1">
      <c r="E79393" s="120"/>
      <c r="M79393" s="120"/>
      <c r="N79393" s="120"/>
      <c r="U79393" s="121"/>
      <c r="V79393" s="122"/>
      <c r="W79393" s="123"/>
      <c r="AC79393" s="123"/>
    </row>
    <row r="79394" spans="5:29" s="2" customFormat="1">
      <c r="E79394" s="120"/>
      <c r="M79394" s="120"/>
      <c r="N79394" s="120"/>
      <c r="U79394" s="121"/>
      <c r="V79394" s="122"/>
      <c r="W79394" s="123"/>
      <c r="AC79394" s="123"/>
    </row>
    <row r="79395" spans="5:29" s="2" customFormat="1">
      <c r="E79395" s="120"/>
      <c r="M79395" s="120"/>
      <c r="N79395" s="120"/>
      <c r="U79395" s="121"/>
      <c r="V79395" s="122"/>
      <c r="W79395" s="123"/>
      <c r="AC79395" s="123"/>
    </row>
    <row r="79396" spans="5:29" s="2" customFormat="1">
      <c r="E79396" s="120"/>
      <c r="M79396" s="120"/>
      <c r="N79396" s="120"/>
      <c r="U79396" s="121"/>
      <c r="V79396" s="122"/>
      <c r="W79396" s="123"/>
      <c r="AC79396" s="123"/>
    </row>
    <row r="79397" spans="5:29" s="2" customFormat="1">
      <c r="E79397" s="120"/>
      <c r="M79397" s="120"/>
      <c r="N79397" s="120"/>
      <c r="U79397" s="121"/>
      <c r="V79397" s="122"/>
      <c r="W79397" s="123"/>
      <c r="AC79397" s="123"/>
    </row>
    <row r="79398" spans="5:29" s="2" customFormat="1">
      <c r="E79398" s="120"/>
      <c r="M79398" s="120"/>
      <c r="N79398" s="120"/>
      <c r="U79398" s="121"/>
      <c r="V79398" s="122"/>
      <c r="W79398" s="123"/>
      <c r="AC79398" s="123"/>
    </row>
    <row r="79399" spans="5:29" s="2" customFormat="1">
      <c r="E79399" s="120"/>
      <c r="M79399" s="120"/>
      <c r="N79399" s="120"/>
      <c r="U79399" s="121"/>
      <c r="V79399" s="122"/>
      <c r="W79399" s="123"/>
      <c r="AC79399" s="123"/>
    </row>
    <row r="79400" spans="5:29" s="2" customFormat="1">
      <c r="E79400" s="120"/>
      <c r="M79400" s="120"/>
      <c r="N79400" s="120"/>
      <c r="U79400" s="121"/>
      <c r="V79400" s="122"/>
      <c r="W79400" s="123"/>
      <c r="AC79400" s="123"/>
    </row>
    <row r="79401" spans="5:29" s="2" customFormat="1">
      <c r="E79401" s="120"/>
      <c r="M79401" s="120"/>
      <c r="N79401" s="120"/>
      <c r="U79401" s="121"/>
      <c r="V79401" s="122"/>
      <c r="W79401" s="123"/>
      <c r="AC79401" s="123"/>
    </row>
    <row r="79402" spans="5:29" s="2" customFormat="1">
      <c r="E79402" s="120"/>
      <c r="M79402" s="120"/>
      <c r="N79402" s="120"/>
      <c r="U79402" s="121"/>
      <c r="V79402" s="122"/>
      <c r="W79402" s="123"/>
      <c r="AC79402" s="123"/>
    </row>
    <row r="79403" spans="5:29" s="2" customFormat="1">
      <c r="E79403" s="120"/>
      <c r="M79403" s="120"/>
      <c r="N79403" s="120"/>
      <c r="U79403" s="121"/>
      <c r="V79403" s="122"/>
      <c r="W79403" s="123"/>
      <c r="AC79403" s="123"/>
    </row>
    <row r="79404" spans="5:29" s="2" customFormat="1">
      <c r="E79404" s="120"/>
      <c r="M79404" s="120"/>
      <c r="N79404" s="120"/>
      <c r="U79404" s="121"/>
      <c r="V79404" s="122"/>
      <c r="W79404" s="123"/>
      <c r="AC79404" s="123"/>
    </row>
    <row r="79405" spans="5:29" s="2" customFormat="1">
      <c r="E79405" s="120"/>
      <c r="M79405" s="120"/>
      <c r="N79405" s="120"/>
      <c r="U79405" s="121"/>
      <c r="V79405" s="122"/>
      <c r="W79405" s="123"/>
      <c r="AC79405" s="123"/>
    </row>
    <row r="79406" spans="5:29" s="2" customFormat="1">
      <c r="E79406" s="120"/>
      <c r="M79406" s="120"/>
      <c r="N79406" s="120"/>
      <c r="U79406" s="121"/>
      <c r="V79406" s="122"/>
      <c r="W79406" s="123"/>
      <c r="AC79406" s="123"/>
    </row>
    <row r="79407" spans="5:29" s="2" customFormat="1">
      <c r="E79407" s="120"/>
      <c r="M79407" s="120"/>
      <c r="N79407" s="120"/>
      <c r="U79407" s="121"/>
      <c r="V79407" s="122"/>
      <c r="W79407" s="123"/>
      <c r="AC79407" s="123"/>
    </row>
    <row r="79408" spans="5:29" s="2" customFormat="1">
      <c r="E79408" s="120"/>
      <c r="M79408" s="120"/>
      <c r="N79408" s="120"/>
      <c r="U79408" s="121"/>
      <c r="V79408" s="122"/>
      <c r="W79408" s="123"/>
      <c r="AC79408" s="123"/>
    </row>
    <row r="79409" spans="5:29" s="2" customFormat="1">
      <c r="E79409" s="120"/>
      <c r="M79409" s="120"/>
      <c r="N79409" s="120"/>
      <c r="U79409" s="121"/>
      <c r="V79409" s="122"/>
      <c r="W79409" s="123"/>
      <c r="AC79409" s="123"/>
    </row>
    <row r="79410" spans="5:29" s="2" customFormat="1">
      <c r="E79410" s="120"/>
      <c r="M79410" s="120"/>
      <c r="N79410" s="120"/>
      <c r="U79410" s="121"/>
      <c r="V79410" s="122"/>
      <c r="W79410" s="123"/>
      <c r="AC79410" s="123"/>
    </row>
    <row r="79411" spans="5:29" s="2" customFormat="1">
      <c r="E79411" s="120"/>
      <c r="M79411" s="120"/>
      <c r="N79411" s="120"/>
      <c r="U79411" s="121"/>
      <c r="V79411" s="122"/>
      <c r="W79411" s="123"/>
      <c r="AC79411" s="123"/>
    </row>
    <row r="79412" spans="5:29" s="2" customFormat="1">
      <c r="E79412" s="120"/>
      <c r="M79412" s="120"/>
      <c r="N79412" s="120"/>
      <c r="U79412" s="121"/>
      <c r="V79412" s="122"/>
      <c r="W79412" s="123"/>
      <c r="AC79412" s="123"/>
    </row>
    <row r="79413" spans="5:29" s="2" customFormat="1">
      <c r="E79413" s="120"/>
      <c r="M79413" s="120"/>
      <c r="N79413" s="120"/>
      <c r="U79413" s="121"/>
      <c r="V79413" s="122"/>
      <c r="W79413" s="123"/>
      <c r="AC79413" s="123"/>
    </row>
    <row r="79414" spans="5:29" s="2" customFormat="1">
      <c r="E79414" s="120"/>
      <c r="M79414" s="120"/>
      <c r="N79414" s="120"/>
      <c r="U79414" s="121"/>
      <c r="V79414" s="122"/>
      <c r="W79414" s="123"/>
      <c r="AC79414" s="123"/>
    </row>
    <row r="79415" spans="5:29" s="2" customFormat="1">
      <c r="E79415" s="120"/>
      <c r="M79415" s="120"/>
      <c r="N79415" s="120"/>
      <c r="U79415" s="121"/>
      <c r="V79415" s="122"/>
      <c r="W79415" s="123"/>
      <c r="AC79415" s="123"/>
    </row>
    <row r="79416" spans="5:29" s="2" customFormat="1">
      <c r="E79416" s="120"/>
      <c r="M79416" s="120"/>
      <c r="N79416" s="120"/>
      <c r="U79416" s="121"/>
      <c r="V79416" s="122"/>
      <c r="W79416" s="123"/>
      <c r="AC79416" s="123"/>
    </row>
    <row r="79417" spans="5:29" s="2" customFormat="1">
      <c r="E79417" s="120"/>
      <c r="M79417" s="120"/>
      <c r="N79417" s="120"/>
      <c r="U79417" s="121"/>
      <c r="V79417" s="122"/>
      <c r="W79417" s="123"/>
      <c r="AC79417" s="123"/>
    </row>
    <row r="79418" spans="5:29" s="2" customFormat="1">
      <c r="E79418" s="120"/>
      <c r="M79418" s="120"/>
      <c r="N79418" s="120"/>
      <c r="U79418" s="121"/>
      <c r="V79418" s="122"/>
      <c r="W79418" s="123"/>
      <c r="AC79418" s="123"/>
    </row>
    <row r="79419" spans="5:29" s="2" customFormat="1">
      <c r="E79419" s="120"/>
      <c r="M79419" s="120"/>
      <c r="N79419" s="120"/>
      <c r="U79419" s="121"/>
      <c r="V79419" s="122"/>
      <c r="W79419" s="123"/>
      <c r="AC79419" s="123"/>
    </row>
    <row r="79420" spans="5:29" s="2" customFormat="1">
      <c r="E79420" s="120"/>
      <c r="M79420" s="120"/>
      <c r="N79420" s="120"/>
      <c r="U79420" s="121"/>
      <c r="V79420" s="122"/>
      <c r="W79420" s="123"/>
      <c r="AC79420" s="123"/>
    </row>
    <row r="79421" spans="5:29" s="2" customFormat="1">
      <c r="E79421" s="120"/>
      <c r="M79421" s="120"/>
      <c r="N79421" s="120"/>
      <c r="U79421" s="121"/>
      <c r="V79421" s="122"/>
      <c r="W79421" s="123"/>
      <c r="AC79421" s="123"/>
    </row>
    <row r="79422" spans="5:29" s="2" customFormat="1">
      <c r="E79422" s="120"/>
      <c r="M79422" s="120"/>
      <c r="N79422" s="120"/>
      <c r="U79422" s="121"/>
      <c r="V79422" s="122"/>
      <c r="W79422" s="123"/>
      <c r="AC79422" s="123"/>
    </row>
    <row r="79423" spans="5:29" s="2" customFormat="1">
      <c r="E79423" s="120"/>
      <c r="M79423" s="120"/>
      <c r="N79423" s="120"/>
      <c r="U79423" s="121"/>
      <c r="V79423" s="122"/>
      <c r="W79423" s="123"/>
      <c r="AC79423" s="123"/>
    </row>
    <row r="79424" spans="5:29" s="2" customFormat="1">
      <c r="E79424" s="120"/>
      <c r="M79424" s="120"/>
      <c r="N79424" s="120"/>
      <c r="U79424" s="121"/>
      <c r="V79424" s="122"/>
      <c r="W79424" s="123"/>
      <c r="AC79424" s="123"/>
    </row>
    <row r="79425" spans="5:29" s="2" customFormat="1">
      <c r="E79425" s="120"/>
      <c r="M79425" s="120"/>
      <c r="N79425" s="120"/>
      <c r="U79425" s="121"/>
      <c r="V79425" s="122"/>
      <c r="W79425" s="123"/>
      <c r="AC79425" s="123"/>
    </row>
    <row r="79426" spans="5:29" s="2" customFormat="1">
      <c r="E79426" s="120"/>
      <c r="M79426" s="120"/>
      <c r="N79426" s="120"/>
      <c r="U79426" s="121"/>
      <c r="V79426" s="122"/>
      <c r="W79426" s="123"/>
      <c r="AC79426" s="123"/>
    </row>
    <row r="79427" spans="5:29" s="2" customFormat="1">
      <c r="E79427" s="120"/>
      <c r="M79427" s="120"/>
      <c r="N79427" s="120"/>
      <c r="U79427" s="121"/>
      <c r="V79427" s="122"/>
      <c r="W79427" s="123"/>
      <c r="AC79427" s="123"/>
    </row>
    <row r="79428" spans="5:29" s="2" customFormat="1">
      <c r="E79428" s="120"/>
      <c r="M79428" s="120"/>
      <c r="N79428" s="120"/>
      <c r="U79428" s="121"/>
      <c r="V79428" s="122"/>
      <c r="W79428" s="123"/>
      <c r="AC79428" s="123"/>
    </row>
    <row r="79429" spans="5:29" s="2" customFormat="1">
      <c r="E79429" s="120"/>
      <c r="M79429" s="120"/>
      <c r="N79429" s="120"/>
      <c r="U79429" s="121"/>
      <c r="V79429" s="122"/>
      <c r="W79429" s="123"/>
      <c r="AC79429" s="123"/>
    </row>
    <row r="79430" spans="5:29" s="2" customFormat="1">
      <c r="E79430" s="120"/>
      <c r="M79430" s="120"/>
      <c r="N79430" s="120"/>
      <c r="U79430" s="121"/>
      <c r="V79430" s="122"/>
      <c r="W79430" s="123"/>
      <c r="AC79430" s="123"/>
    </row>
    <row r="79431" spans="5:29" s="2" customFormat="1">
      <c r="E79431" s="120"/>
      <c r="M79431" s="120"/>
      <c r="N79431" s="120"/>
      <c r="U79431" s="121"/>
      <c r="V79431" s="122"/>
      <c r="W79431" s="123"/>
      <c r="AC79431" s="123"/>
    </row>
    <row r="79432" spans="5:29" s="2" customFormat="1">
      <c r="E79432" s="120"/>
      <c r="M79432" s="120"/>
      <c r="N79432" s="120"/>
      <c r="U79432" s="121"/>
      <c r="V79432" s="122"/>
      <c r="W79432" s="123"/>
      <c r="AC79432" s="123"/>
    </row>
    <row r="79433" spans="5:29" s="2" customFormat="1">
      <c r="E79433" s="120"/>
      <c r="M79433" s="120"/>
      <c r="N79433" s="120"/>
      <c r="U79433" s="121"/>
      <c r="V79433" s="122"/>
      <c r="W79433" s="123"/>
      <c r="AC79433" s="123"/>
    </row>
    <row r="79434" spans="5:29" s="2" customFormat="1">
      <c r="E79434" s="120"/>
      <c r="M79434" s="120"/>
      <c r="N79434" s="120"/>
      <c r="U79434" s="121"/>
      <c r="V79434" s="122"/>
      <c r="W79434" s="123"/>
      <c r="AC79434" s="123"/>
    </row>
    <row r="79435" spans="5:29" s="2" customFormat="1">
      <c r="E79435" s="120"/>
      <c r="M79435" s="120"/>
      <c r="N79435" s="120"/>
      <c r="U79435" s="121"/>
      <c r="V79435" s="122"/>
      <c r="W79435" s="123"/>
      <c r="AC79435" s="123"/>
    </row>
    <row r="79436" spans="5:29" s="2" customFormat="1">
      <c r="E79436" s="120"/>
      <c r="M79436" s="120"/>
      <c r="N79436" s="120"/>
      <c r="U79436" s="121"/>
      <c r="V79436" s="122"/>
      <c r="W79436" s="123"/>
      <c r="AC79436" s="123"/>
    </row>
    <row r="79437" spans="5:29" s="2" customFormat="1">
      <c r="E79437" s="120"/>
      <c r="M79437" s="120"/>
      <c r="N79437" s="120"/>
      <c r="U79437" s="121"/>
      <c r="V79437" s="122"/>
      <c r="W79437" s="123"/>
      <c r="AC79437" s="123"/>
    </row>
    <row r="79438" spans="5:29" s="2" customFormat="1">
      <c r="E79438" s="120"/>
      <c r="M79438" s="120"/>
      <c r="N79438" s="120"/>
      <c r="U79438" s="121"/>
      <c r="V79438" s="122"/>
      <c r="W79438" s="123"/>
      <c r="AC79438" s="123"/>
    </row>
    <row r="79439" spans="5:29" s="2" customFormat="1">
      <c r="E79439" s="120"/>
      <c r="M79439" s="120"/>
      <c r="N79439" s="120"/>
      <c r="U79439" s="121"/>
      <c r="V79439" s="122"/>
      <c r="W79439" s="123"/>
      <c r="AC79439" s="123"/>
    </row>
    <row r="79440" spans="5:29" s="2" customFormat="1">
      <c r="E79440" s="120"/>
      <c r="M79440" s="120"/>
      <c r="N79440" s="120"/>
      <c r="U79440" s="121"/>
      <c r="V79440" s="122"/>
      <c r="W79440" s="123"/>
      <c r="AC79440" s="123"/>
    </row>
    <row r="79441" spans="5:29" s="2" customFormat="1">
      <c r="E79441" s="120"/>
      <c r="M79441" s="120"/>
      <c r="N79441" s="120"/>
      <c r="U79441" s="121"/>
      <c r="V79441" s="122"/>
      <c r="W79441" s="123"/>
      <c r="AC79441" s="123"/>
    </row>
    <row r="79442" spans="5:29" s="2" customFormat="1">
      <c r="E79442" s="120"/>
      <c r="M79442" s="120"/>
      <c r="N79442" s="120"/>
      <c r="U79442" s="121"/>
      <c r="V79442" s="122"/>
      <c r="W79442" s="123"/>
      <c r="AC79442" s="123"/>
    </row>
    <row r="79443" spans="5:29" s="2" customFormat="1">
      <c r="E79443" s="120"/>
      <c r="M79443" s="120"/>
      <c r="N79443" s="120"/>
      <c r="U79443" s="121"/>
      <c r="V79443" s="122"/>
      <c r="W79443" s="123"/>
      <c r="AC79443" s="123"/>
    </row>
    <row r="79444" spans="5:29" s="2" customFormat="1">
      <c r="E79444" s="120"/>
      <c r="M79444" s="120"/>
      <c r="N79444" s="120"/>
      <c r="U79444" s="121"/>
      <c r="V79444" s="122"/>
      <c r="W79444" s="123"/>
      <c r="AC79444" s="123"/>
    </row>
    <row r="79445" spans="5:29" s="2" customFormat="1">
      <c r="E79445" s="120"/>
      <c r="M79445" s="120"/>
      <c r="N79445" s="120"/>
      <c r="U79445" s="121"/>
      <c r="V79445" s="122"/>
      <c r="W79445" s="123"/>
      <c r="AC79445" s="123"/>
    </row>
    <row r="79446" spans="5:29" s="2" customFormat="1">
      <c r="E79446" s="120"/>
      <c r="M79446" s="120"/>
      <c r="N79446" s="120"/>
      <c r="U79446" s="121"/>
      <c r="V79446" s="122"/>
      <c r="W79446" s="123"/>
      <c r="AC79446" s="123"/>
    </row>
    <row r="79447" spans="5:29" s="2" customFormat="1">
      <c r="E79447" s="120"/>
      <c r="M79447" s="120"/>
      <c r="N79447" s="120"/>
      <c r="U79447" s="121"/>
      <c r="V79447" s="122"/>
      <c r="W79447" s="123"/>
      <c r="AC79447" s="123"/>
    </row>
    <row r="79448" spans="5:29" s="2" customFormat="1">
      <c r="E79448" s="120"/>
      <c r="M79448" s="120"/>
      <c r="N79448" s="120"/>
      <c r="U79448" s="121"/>
      <c r="V79448" s="122"/>
      <c r="W79448" s="123"/>
      <c r="AC79448" s="123"/>
    </row>
    <row r="79449" spans="5:29" s="2" customFormat="1">
      <c r="E79449" s="120"/>
      <c r="M79449" s="120"/>
      <c r="N79449" s="120"/>
      <c r="U79449" s="121"/>
      <c r="V79449" s="122"/>
      <c r="W79449" s="123"/>
      <c r="AC79449" s="123"/>
    </row>
    <row r="79450" spans="5:29" s="2" customFormat="1">
      <c r="E79450" s="120"/>
      <c r="M79450" s="120"/>
      <c r="N79450" s="120"/>
      <c r="U79450" s="121"/>
      <c r="V79450" s="122"/>
      <c r="W79450" s="123"/>
      <c r="AC79450" s="123"/>
    </row>
    <row r="79451" spans="5:29" s="2" customFormat="1">
      <c r="E79451" s="120"/>
      <c r="M79451" s="120"/>
      <c r="N79451" s="120"/>
      <c r="U79451" s="121"/>
      <c r="V79451" s="122"/>
      <c r="W79451" s="123"/>
      <c r="AC79451" s="123"/>
    </row>
    <row r="79452" spans="5:29" s="2" customFormat="1">
      <c r="E79452" s="120"/>
      <c r="M79452" s="120"/>
      <c r="N79452" s="120"/>
      <c r="U79452" s="121"/>
      <c r="V79452" s="122"/>
      <c r="W79452" s="123"/>
      <c r="AC79452" s="123"/>
    </row>
    <row r="79453" spans="5:29" s="2" customFormat="1">
      <c r="E79453" s="120"/>
      <c r="M79453" s="120"/>
      <c r="N79453" s="120"/>
      <c r="U79453" s="121"/>
      <c r="V79453" s="122"/>
      <c r="W79453" s="123"/>
      <c r="AC79453" s="123"/>
    </row>
    <row r="79454" spans="5:29" s="2" customFormat="1">
      <c r="E79454" s="120"/>
      <c r="M79454" s="120"/>
      <c r="N79454" s="120"/>
      <c r="U79454" s="121"/>
      <c r="V79454" s="122"/>
      <c r="W79454" s="123"/>
      <c r="AC79454" s="123"/>
    </row>
    <row r="79455" spans="5:29" s="2" customFormat="1">
      <c r="E79455" s="120"/>
      <c r="M79455" s="120"/>
      <c r="N79455" s="120"/>
      <c r="U79455" s="121"/>
      <c r="V79455" s="122"/>
      <c r="W79455" s="123"/>
      <c r="AC79455" s="123"/>
    </row>
    <row r="79456" spans="5:29" s="2" customFormat="1">
      <c r="E79456" s="120"/>
      <c r="M79456" s="120"/>
      <c r="N79456" s="120"/>
      <c r="U79456" s="121"/>
      <c r="V79456" s="122"/>
      <c r="W79456" s="123"/>
      <c r="AC79456" s="123"/>
    </row>
    <row r="79457" spans="5:29" s="2" customFormat="1">
      <c r="E79457" s="120"/>
      <c r="M79457" s="120"/>
      <c r="N79457" s="120"/>
      <c r="U79457" s="121"/>
      <c r="V79457" s="122"/>
      <c r="W79457" s="123"/>
      <c r="AC79457" s="123"/>
    </row>
    <row r="79458" spans="5:29" s="2" customFormat="1">
      <c r="E79458" s="120"/>
      <c r="M79458" s="120"/>
      <c r="N79458" s="120"/>
      <c r="U79458" s="121"/>
      <c r="V79458" s="122"/>
      <c r="W79458" s="123"/>
      <c r="AC79458" s="123"/>
    </row>
    <row r="79459" spans="5:29" s="2" customFormat="1">
      <c r="E79459" s="120"/>
      <c r="M79459" s="120"/>
      <c r="N79459" s="120"/>
      <c r="U79459" s="121"/>
      <c r="V79459" s="122"/>
      <c r="W79459" s="123"/>
      <c r="AC79459" s="123"/>
    </row>
    <row r="79460" spans="5:29" s="2" customFormat="1">
      <c r="E79460" s="120"/>
      <c r="M79460" s="120"/>
      <c r="N79460" s="120"/>
      <c r="U79460" s="121"/>
      <c r="V79460" s="122"/>
      <c r="W79460" s="123"/>
      <c r="AC79460" s="123"/>
    </row>
    <row r="79461" spans="5:29" s="2" customFormat="1">
      <c r="E79461" s="120"/>
      <c r="M79461" s="120"/>
      <c r="N79461" s="120"/>
      <c r="U79461" s="121"/>
      <c r="V79461" s="122"/>
      <c r="W79461" s="123"/>
      <c r="AC79461" s="123"/>
    </row>
    <row r="79462" spans="5:29" s="2" customFormat="1">
      <c r="E79462" s="120"/>
      <c r="M79462" s="120"/>
      <c r="N79462" s="120"/>
      <c r="U79462" s="121"/>
      <c r="V79462" s="122"/>
      <c r="W79462" s="123"/>
      <c r="AC79462" s="123"/>
    </row>
    <row r="79463" spans="5:29" s="2" customFormat="1">
      <c r="E79463" s="120"/>
      <c r="M79463" s="120"/>
      <c r="N79463" s="120"/>
      <c r="U79463" s="121"/>
      <c r="V79463" s="122"/>
      <c r="W79463" s="123"/>
      <c r="AC79463" s="123"/>
    </row>
    <row r="79464" spans="5:29" s="2" customFormat="1">
      <c r="E79464" s="120"/>
      <c r="M79464" s="120"/>
      <c r="N79464" s="120"/>
      <c r="U79464" s="121"/>
      <c r="V79464" s="122"/>
      <c r="W79464" s="123"/>
      <c r="AC79464" s="123"/>
    </row>
    <row r="79465" spans="5:29" s="2" customFormat="1">
      <c r="E79465" s="120"/>
      <c r="M79465" s="120"/>
      <c r="N79465" s="120"/>
      <c r="U79465" s="121"/>
      <c r="V79465" s="122"/>
      <c r="W79465" s="123"/>
      <c r="AC79465" s="123"/>
    </row>
    <row r="79466" spans="5:29" s="2" customFormat="1">
      <c r="E79466" s="120"/>
      <c r="M79466" s="120"/>
      <c r="N79466" s="120"/>
      <c r="U79466" s="121"/>
      <c r="V79466" s="122"/>
      <c r="W79466" s="123"/>
      <c r="AC79466" s="123"/>
    </row>
    <row r="79467" spans="5:29" s="2" customFormat="1">
      <c r="E79467" s="120"/>
      <c r="M79467" s="120"/>
      <c r="N79467" s="120"/>
      <c r="U79467" s="121"/>
      <c r="V79467" s="122"/>
      <c r="W79467" s="123"/>
      <c r="AC79467" s="123"/>
    </row>
    <row r="79468" spans="5:29" s="2" customFormat="1">
      <c r="E79468" s="120"/>
      <c r="M79468" s="120"/>
      <c r="N79468" s="120"/>
      <c r="U79468" s="121"/>
      <c r="V79468" s="122"/>
      <c r="W79468" s="123"/>
      <c r="AC79468" s="123"/>
    </row>
    <row r="79469" spans="5:29" s="2" customFormat="1">
      <c r="E79469" s="120"/>
      <c r="M79469" s="120"/>
      <c r="N79469" s="120"/>
      <c r="U79469" s="121"/>
      <c r="V79469" s="122"/>
      <c r="W79469" s="123"/>
      <c r="AC79469" s="123"/>
    </row>
    <row r="79470" spans="5:29" s="2" customFormat="1">
      <c r="E79470" s="120"/>
      <c r="M79470" s="120"/>
      <c r="N79470" s="120"/>
      <c r="U79470" s="121"/>
      <c r="V79470" s="122"/>
      <c r="W79470" s="123"/>
      <c r="AC79470" s="123"/>
    </row>
    <row r="79471" spans="5:29" s="2" customFormat="1">
      <c r="E79471" s="120"/>
      <c r="M79471" s="120"/>
      <c r="N79471" s="120"/>
      <c r="U79471" s="121"/>
      <c r="V79471" s="122"/>
      <c r="W79471" s="123"/>
      <c r="AC79471" s="123"/>
    </row>
    <row r="79472" spans="5:29" s="2" customFormat="1">
      <c r="E79472" s="120"/>
      <c r="M79472" s="120"/>
      <c r="N79472" s="120"/>
      <c r="U79472" s="121"/>
      <c r="V79472" s="122"/>
      <c r="W79472" s="123"/>
      <c r="AC79472" s="123"/>
    </row>
    <row r="79473" spans="5:29" s="2" customFormat="1">
      <c r="E79473" s="120"/>
      <c r="M79473" s="120"/>
      <c r="N79473" s="120"/>
      <c r="U79473" s="121"/>
      <c r="V79473" s="122"/>
      <c r="W79473" s="123"/>
      <c r="AC79473" s="123"/>
    </row>
    <row r="79474" spans="5:29" s="2" customFormat="1">
      <c r="E79474" s="120"/>
      <c r="M79474" s="120"/>
      <c r="N79474" s="120"/>
      <c r="U79474" s="121"/>
      <c r="V79474" s="122"/>
      <c r="W79474" s="123"/>
      <c r="AC79474" s="123"/>
    </row>
    <row r="79475" spans="5:29" s="2" customFormat="1">
      <c r="E79475" s="120"/>
      <c r="M79475" s="120"/>
      <c r="N79475" s="120"/>
      <c r="U79475" s="121"/>
      <c r="V79475" s="122"/>
      <c r="W79475" s="123"/>
      <c r="AC79475" s="123"/>
    </row>
    <row r="79476" spans="5:29" s="2" customFormat="1">
      <c r="E79476" s="120"/>
      <c r="M79476" s="120"/>
      <c r="N79476" s="120"/>
      <c r="U79476" s="121"/>
      <c r="V79476" s="122"/>
      <c r="W79476" s="123"/>
      <c r="AC79476" s="123"/>
    </row>
    <row r="79477" spans="5:29" s="2" customFormat="1">
      <c r="E79477" s="120"/>
      <c r="M79477" s="120"/>
      <c r="N79477" s="120"/>
      <c r="U79477" s="121"/>
      <c r="V79477" s="122"/>
      <c r="W79477" s="123"/>
      <c r="AC79477" s="123"/>
    </row>
    <row r="79478" spans="5:29" s="2" customFormat="1">
      <c r="E79478" s="120"/>
      <c r="M79478" s="120"/>
      <c r="N79478" s="120"/>
      <c r="U79478" s="121"/>
      <c r="V79478" s="122"/>
      <c r="W79478" s="123"/>
      <c r="AC79478" s="123"/>
    </row>
    <row r="79479" spans="5:29" s="2" customFormat="1">
      <c r="E79479" s="120"/>
      <c r="M79479" s="120"/>
      <c r="N79479" s="120"/>
      <c r="U79479" s="121"/>
      <c r="V79479" s="122"/>
      <c r="W79479" s="123"/>
      <c r="AC79479" s="123"/>
    </row>
    <row r="79480" spans="5:29" s="2" customFormat="1">
      <c r="E79480" s="120"/>
      <c r="M79480" s="120"/>
      <c r="N79480" s="120"/>
      <c r="U79480" s="121"/>
      <c r="V79480" s="122"/>
      <c r="W79480" s="123"/>
      <c r="AC79480" s="123"/>
    </row>
    <row r="79481" spans="5:29" s="2" customFormat="1">
      <c r="E79481" s="120"/>
      <c r="M79481" s="120"/>
      <c r="N79481" s="120"/>
      <c r="U79481" s="121"/>
      <c r="V79481" s="122"/>
      <c r="W79481" s="123"/>
      <c r="AC79481" s="123"/>
    </row>
    <row r="79482" spans="5:29" s="2" customFormat="1">
      <c r="E79482" s="120"/>
      <c r="M79482" s="120"/>
      <c r="N79482" s="120"/>
      <c r="U79482" s="121"/>
      <c r="V79482" s="122"/>
      <c r="W79482" s="123"/>
      <c r="AC79482" s="123"/>
    </row>
    <row r="79483" spans="5:29" s="2" customFormat="1">
      <c r="E79483" s="120"/>
      <c r="M79483" s="120"/>
      <c r="N79483" s="120"/>
      <c r="U79483" s="121"/>
      <c r="V79483" s="122"/>
      <c r="W79483" s="123"/>
      <c r="AC79483" s="123"/>
    </row>
    <row r="79484" spans="5:29" s="2" customFormat="1">
      <c r="E79484" s="120"/>
      <c r="M79484" s="120"/>
      <c r="N79484" s="120"/>
      <c r="U79484" s="121"/>
      <c r="V79484" s="122"/>
      <c r="W79484" s="123"/>
      <c r="AC79484" s="123"/>
    </row>
    <row r="79485" spans="5:29" s="2" customFormat="1">
      <c r="E79485" s="120"/>
      <c r="M79485" s="120"/>
      <c r="N79485" s="120"/>
      <c r="U79485" s="121"/>
      <c r="V79485" s="122"/>
      <c r="W79485" s="123"/>
      <c r="AC79485" s="123"/>
    </row>
    <row r="79486" spans="5:29" s="2" customFormat="1">
      <c r="E79486" s="120"/>
      <c r="M79486" s="120"/>
      <c r="N79486" s="120"/>
      <c r="U79486" s="121"/>
      <c r="V79486" s="122"/>
      <c r="W79486" s="123"/>
      <c r="AC79486" s="123"/>
    </row>
    <row r="79487" spans="5:29" s="2" customFormat="1">
      <c r="E79487" s="120"/>
      <c r="M79487" s="120"/>
      <c r="N79487" s="120"/>
      <c r="U79487" s="121"/>
      <c r="V79487" s="122"/>
      <c r="W79487" s="123"/>
      <c r="AC79487" s="123"/>
    </row>
    <row r="79488" spans="5:29" s="2" customFormat="1">
      <c r="E79488" s="120"/>
      <c r="M79488" s="120"/>
      <c r="N79488" s="120"/>
      <c r="U79488" s="121"/>
      <c r="V79488" s="122"/>
      <c r="W79488" s="123"/>
      <c r="AC79488" s="123"/>
    </row>
    <row r="79489" spans="5:29" s="2" customFormat="1">
      <c r="E79489" s="120"/>
      <c r="M79489" s="120"/>
      <c r="N79489" s="120"/>
      <c r="U79489" s="121"/>
      <c r="V79489" s="122"/>
      <c r="W79489" s="123"/>
      <c r="AC79489" s="123"/>
    </row>
    <row r="79490" spans="5:29" s="2" customFormat="1">
      <c r="E79490" s="120"/>
      <c r="M79490" s="120"/>
      <c r="N79490" s="120"/>
      <c r="U79490" s="121"/>
      <c r="V79490" s="122"/>
      <c r="W79490" s="123"/>
      <c r="AC79490" s="123"/>
    </row>
    <row r="79491" spans="5:29" s="2" customFormat="1">
      <c r="E79491" s="120"/>
      <c r="M79491" s="120"/>
      <c r="N79491" s="120"/>
      <c r="U79491" s="121"/>
      <c r="V79491" s="122"/>
      <c r="W79491" s="123"/>
      <c r="AC79491" s="123"/>
    </row>
    <row r="79492" spans="5:29" s="2" customFormat="1">
      <c r="E79492" s="120"/>
      <c r="M79492" s="120"/>
      <c r="N79492" s="120"/>
      <c r="U79492" s="121"/>
      <c r="V79492" s="122"/>
      <c r="W79492" s="123"/>
      <c r="AC79492" s="123"/>
    </row>
    <row r="79493" spans="5:29" s="2" customFormat="1">
      <c r="E79493" s="120"/>
      <c r="M79493" s="120"/>
      <c r="N79493" s="120"/>
      <c r="U79493" s="121"/>
      <c r="V79493" s="122"/>
      <c r="W79493" s="123"/>
      <c r="AC79493" s="123"/>
    </row>
    <row r="79494" spans="5:29" s="2" customFormat="1">
      <c r="E79494" s="120"/>
      <c r="M79494" s="120"/>
      <c r="N79494" s="120"/>
      <c r="U79494" s="121"/>
      <c r="V79494" s="122"/>
      <c r="W79494" s="123"/>
      <c r="AC79494" s="123"/>
    </row>
    <row r="79495" spans="5:29" s="2" customFormat="1">
      <c r="E79495" s="120"/>
      <c r="M79495" s="120"/>
      <c r="N79495" s="120"/>
      <c r="U79495" s="121"/>
      <c r="V79495" s="122"/>
      <c r="W79495" s="123"/>
      <c r="AC79495" s="123"/>
    </row>
    <row r="79496" spans="5:29" s="2" customFormat="1">
      <c r="E79496" s="120"/>
      <c r="M79496" s="120"/>
      <c r="N79496" s="120"/>
      <c r="U79496" s="121"/>
      <c r="V79496" s="122"/>
      <c r="W79496" s="123"/>
      <c r="AC79496" s="123"/>
    </row>
    <row r="79497" spans="5:29" s="2" customFormat="1">
      <c r="E79497" s="120"/>
      <c r="M79497" s="120"/>
      <c r="N79497" s="120"/>
      <c r="U79497" s="121"/>
      <c r="V79497" s="122"/>
      <c r="W79497" s="123"/>
      <c r="AC79497" s="123"/>
    </row>
    <row r="79498" spans="5:29" s="2" customFormat="1">
      <c r="E79498" s="120"/>
      <c r="M79498" s="120"/>
      <c r="N79498" s="120"/>
      <c r="U79498" s="121"/>
      <c r="V79498" s="122"/>
      <c r="W79498" s="123"/>
      <c r="AC79498" s="123"/>
    </row>
    <row r="79499" spans="5:29" s="2" customFormat="1">
      <c r="E79499" s="120"/>
      <c r="M79499" s="120"/>
      <c r="N79499" s="120"/>
      <c r="U79499" s="121"/>
      <c r="V79499" s="122"/>
      <c r="W79499" s="123"/>
      <c r="AC79499" s="123"/>
    </row>
    <row r="79500" spans="5:29" s="2" customFormat="1">
      <c r="E79500" s="120"/>
      <c r="M79500" s="120"/>
      <c r="N79500" s="120"/>
      <c r="U79500" s="121"/>
      <c r="V79500" s="122"/>
      <c r="W79500" s="123"/>
      <c r="AC79500" s="123"/>
    </row>
    <row r="79501" spans="5:29" s="2" customFormat="1">
      <c r="E79501" s="120"/>
      <c r="M79501" s="120"/>
      <c r="N79501" s="120"/>
      <c r="U79501" s="121"/>
      <c r="V79501" s="122"/>
      <c r="W79501" s="123"/>
      <c r="AC79501" s="123"/>
    </row>
    <row r="79502" spans="5:29" s="2" customFormat="1">
      <c r="E79502" s="120"/>
      <c r="M79502" s="120"/>
      <c r="N79502" s="120"/>
      <c r="U79502" s="121"/>
      <c r="V79502" s="122"/>
      <c r="W79502" s="123"/>
      <c r="AC79502" s="123"/>
    </row>
    <row r="79503" spans="5:29" s="2" customFormat="1">
      <c r="E79503" s="120"/>
      <c r="M79503" s="120"/>
      <c r="N79503" s="120"/>
      <c r="U79503" s="121"/>
      <c r="V79503" s="122"/>
      <c r="W79503" s="123"/>
      <c r="AC79503" s="123"/>
    </row>
    <row r="79504" spans="5:29" s="2" customFormat="1">
      <c r="E79504" s="120"/>
      <c r="M79504" s="120"/>
      <c r="N79504" s="120"/>
      <c r="U79504" s="121"/>
      <c r="V79504" s="122"/>
      <c r="W79504" s="123"/>
      <c r="AC79504" s="123"/>
    </row>
    <row r="79505" spans="5:29" s="2" customFormat="1">
      <c r="E79505" s="120"/>
      <c r="M79505" s="120"/>
      <c r="N79505" s="120"/>
      <c r="U79505" s="121"/>
      <c r="V79505" s="122"/>
      <c r="W79505" s="123"/>
      <c r="AC79505" s="123"/>
    </row>
    <row r="79506" spans="5:29" s="2" customFormat="1">
      <c r="E79506" s="120"/>
      <c r="M79506" s="120"/>
      <c r="N79506" s="120"/>
      <c r="U79506" s="121"/>
      <c r="V79506" s="122"/>
      <c r="W79506" s="123"/>
      <c r="AC79506" s="123"/>
    </row>
    <row r="79507" spans="5:29" s="2" customFormat="1">
      <c r="E79507" s="120"/>
      <c r="M79507" s="120"/>
      <c r="N79507" s="120"/>
      <c r="U79507" s="121"/>
      <c r="V79507" s="122"/>
      <c r="W79507" s="123"/>
      <c r="AC79507" s="123"/>
    </row>
    <row r="79508" spans="5:29" s="2" customFormat="1">
      <c r="E79508" s="120"/>
      <c r="M79508" s="120"/>
      <c r="N79508" s="120"/>
      <c r="U79508" s="121"/>
      <c r="V79508" s="122"/>
      <c r="W79508" s="123"/>
      <c r="AC79508" s="123"/>
    </row>
    <row r="79509" spans="5:29" s="2" customFormat="1">
      <c r="E79509" s="120"/>
      <c r="M79509" s="120"/>
      <c r="N79509" s="120"/>
      <c r="U79509" s="121"/>
      <c r="V79509" s="122"/>
      <c r="W79509" s="123"/>
      <c r="AC79509" s="123"/>
    </row>
    <row r="79510" spans="5:29" s="2" customFormat="1">
      <c r="E79510" s="120"/>
      <c r="M79510" s="120"/>
      <c r="N79510" s="120"/>
      <c r="U79510" s="121"/>
      <c r="V79510" s="122"/>
      <c r="W79510" s="123"/>
      <c r="AC79510" s="123"/>
    </row>
    <row r="79511" spans="5:29" s="2" customFormat="1">
      <c r="E79511" s="120"/>
      <c r="M79511" s="120"/>
      <c r="N79511" s="120"/>
      <c r="U79511" s="121"/>
      <c r="V79511" s="122"/>
      <c r="W79511" s="123"/>
      <c r="AC79511" s="123"/>
    </row>
    <row r="79512" spans="5:29" s="2" customFormat="1">
      <c r="E79512" s="120"/>
      <c r="M79512" s="120"/>
      <c r="N79512" s="120"/>
      <c r="U79512" s="121"/>
      <c r="V79512" s="122"/>
      <c r="W79512" s="123"/>
      <c r="AC79512" s="123"/>
    </row>
    <row r="79513" spans="5:29" s="2" customFormat="1">
      <c r="E79513" s="120"/>
      <c r="M79513" s="120"/>
      <c r="N79513" s="120"/>
      <c r="U79513" s="121"/>
      <c r="V79513" s="122"/>
      <c r="W79513" s="123"/>
      <c r="AC79513" s="123"/>
    </row>
    <row r="79514" spans="5:29" s="2" customFormat="1">
      <c r="E79514" s="120"/>
      <c r="M79514" s="120"/>
      <c r="N79514" s="120"/>
      <c r="U79514" s="121"/>
      <c r="V79514" s="122"/>
      <c r="W79514" s="123"/>
      <c r="AC79514" s="123"/>
    </row>
    <row r="79515" spans="5:29" s="2" customFormat="1">
      <c r="E79515" s="120"/>
      <c r="M79515" s="120"/>
      <c r="N79515" s="120"/>
      <c r="U79515" s="121"/>
      <c r="V79515" s="122"/>
      <c r="W79515" s="123"/>
      <c r="AC79515" s="123"/>
    </row>
    <row r="79516" spans="5:29" s="2" customFormat="1">
      <c r="E79516" s="120"/>
      <c r="M79516" s="120"/>
      <c r="N79516" s="120"/>
      <c r="U79516" s="121"/>
      <c r="V79516" s="122"/>
      <c r="W79516" s="123"/>
      <c r="AC79516" s="123"/>
    </row>
    <row r="79517" spans="5:29" s="2" customFormat="1">
      <c r="E79517" s="120"/>
      <c r="M79517" s="120"/>
      <c r="N79517" s="120"/>
      <c r="U79517" s="121"/>
      <c r="V79517" s="122"/>
      <c r="W79517" s="123"/>
      <c r="AC79517" s="123"/>
    </row>
    <row r="79518" spans="5:29" s="2" customFormat="1">
      <c r="E79518" s="120"/>
      <c r="M79518" s="120"/>
      <c r="N79518" s="120"/>
      <c r="U79518" s="121"/>
      <c r="V79518" s="122"/>
      <c r="W79518" s="123"/>
      <c r="AC79518" s="123"/>
    </row>
    <row r="79519" spans="5:29" s="2" customFormat="1">
      <c r="E79519" s="120"/>
      <c r="M79519" s="120"/>
      <c r="N79519" s="120"/>
      <c r="U79519" s="121"/>
      <c r="V79519" s="122"/>
      <c r="W79519" s="123"/>
      <c r="AC79519" s="123"/>
    </row>
    <row r="79520" spans="5:29" s="2" customFormat="1">
      <c r="E79520" s="120"/>
      <c r="M79520" s="120"/>
      <c r="N79520" s="120"/>
      <c r="U79520" s="121"/>
      <c r="V79520" s="122"/>
      <c r="W79520" s="123"/>
      <c r="AC79520" s="123"/>
    </row>
    <row r="79521" spans="5:29" s="2" customFormat="1">
      <c r="E79521" s="120"/>
      <c r="M79521" s="120"/>
      <c r="N79521" s="120"/>
      <c r="U79521" s="121"/>
      <c r="V79521" s="122"/>
      <c r="W79521" s="123"/>
      <c r="AC79521" s="123"/>
    </row>
    <row r="79522" spans="5:29" s="2" customFormat="1">
      <c r="E79522" s="120"/>
      <c r="M79522" s="120"/>
      <c r="N79522" s="120"/>
      <c r="U79522" s="121"/>
      <c r="V79522" s="122"/>
      <c r="W79522" s="123"/>
      <c r="AC79522" s="123"/>
    </row>
    <row r="79523" spans="5:29" s="2" customFormat="1">
      <c r="E79523" s="120"/>
      <c r="M79523" s="120"/>
      <c r="N79523" s="120"/>
      <c r="U79523" s="121"/>
      <c r="V79523" s="122"/>
      <c r="W79523" s="123"/>
      <c r="AC79523" s="123"/>
    </row>
    <row r="79524" spans="5:29" s="2" customFormat="1">
      <c r="E79524" s="120"/>
      <c r="M79524" s="120"/>
      <c r="N79524" s="120"/>
      <c r="U79524" s="121"/>
      <c r="V79524" s="122"/>
      <c r="W79524" s="123"/>
      <c r="AC79524" s="123"/>
    </row>
    <row r="79525" spans="5:29" s="2" customFormat="1">
      <c r="E79525" s="120"/>
      <c r="M79525" s="120"/>
      <c r="N79525" s="120"/>
      <c r="U79525" s="121"/>
      <c r="V79525" s="122"/>
      <c r="W79525" s="123"/>
      <c r="AC79525" s="123"/>
    </row>
    <row r="79526" spans="5:29" s="2" customFormat="1">
      <c r="E79526" s="120"/>
      <c r="M79526" s="120"/>
      <c r="N79526" s="120"/>
      <c r="U79526" s="121"/>
      <c r="V79526" s="122"/>
      <c r="W79526" s="123"/>
      <c r="AC79526" s="123"/>
    </row>
    <row r="79527" spans="5:29" s="2" customFormat="1">
      <c r="E79527" s="120"/>
      <c r="M79527" s="120"/>
      <c r="N79527" s="120"/>
      <c r="U79527" s="121"/>
      <c r="V79527" s="122"/>
      <c r="W79527" s="123"/>
      <c r="AC79527" s="123"/>
    </row>
    <row r="79528" spans="5:29" s="2" customFormat="1">
      <c r="E79528" s="120"/>
      <c r="M79528" s="120"/>
      <c r="N79528" s="120"/>
      <c r="U79528" s="121"/>
      <c r="V79528" s="122"/>
      <c r="W79528" s="123"/>
      <c r="AC79528" s="123"/>
    </row>
    <row r="79529" spans="5:29" s="2" customFormat="1">
      <c r="E79529" s="120"/>
      <c r="M79529" s="120"/>
      <c r="N79529" s="120"/>
      <c r="U79529" s="121"/>
      <c r="V79529" s="122"/>
      <c r="W79529" s="123"/>
      <c r="AC79529" s="123"/>
    </row>
    <row r="79530" spans="5:29" s="2" customFormat="1">
      <c r="E79530" s="120"/>
      <c r="M79530" s="120"/>
      <c r="N79530" s="120"/>
      <c r="U79530" s="121"/>
      <c r="V79530" s="122"/>
      <c r="W79530" s="123"/>
      <c r="AC79530" s="123"/>
    </row>
    <row r="79531" spans="5:29" s="2" customFormat="1">
      <c r="E79531" s="120"/>
      <c r="M79531" s="120"/>
      <c r="N79531" s="120"/>
      <c r="U79531" s="121"/>
      <c r="V79531" s="122"/>
      <c r="W79531" s="123"/>
      <c r="AC79531" s="123"/>
    </row>
    <row r="79532" spans="5:29" s="2" customFormat="1">
      <c r="E79532" s="120"/>
      <c r="M79532" s="120"/>
      <c r="N79532" s="120"/>
      <c r="U79532" s="121"/>
      <c r="V79532" s="122"/>
      <c r="W79532" s="123"/>
      <c r="AC79532" s="123"/>
    </row>
    <row r="79533" spans="5:29" s="2" customFormat="1">
      <c r="E79533" s="120"/>
      <c r="M79533" s="120"/>
      <c r="N79533" s="120"/>
      <c r="U79533" s="121"/>
      <c r="V79533" s="122"/>
      <c r="W79533" s="123"/>
      <c r="AC79533" s="123"/>
    </row>
    <row r="79534" spans="5:29" s="2" customFormat="1">
      <c r="E79534" s="120"/>
      <c r="M79534" s="120"/>
      <c r="N79534" s="120"/>
      <c r="U79534" s="121"/>
      <c r="V79534" s="122"/>
      <c r="W79534" s="123"/>
      <c r="AC79534" s="123"/>
    </row>
    <row r="79535" spans="5:29" s="2" customFormat="1">
      <c r="E79535" s="120"/>
      <c r="M79535" s="120"/>
      <c r="N79535" s="120"/>
      <c r="U79535" s="121"/>
      <c r="V79535" s="122"/>
      <c r="W79535" s="123"/>
      <c r="AC79535" s="123"/>
    </row>
    <row r="79536" spans="5:29" s="2" customFormat="1">
      <c r="E79536" s="120"/>
      <c r="M79536" s="120"/>
      <c r="N79536" s="120"/>
      <c r="U79536" s="121"/>
      <c r="V79536" s="122"/>
      <c r="W79536" s="123"/>
      <c r="AC79536" s="123"/>
    </row>
    <row r="79537" spans="5:29" s="2" customFormat="1">
      <c r="E79537" s="120"/>
      <c r="M79537" s="120"/>
      <c r="N79537" s="120"/>
      <c r="U79537" s="121"/>
      <c r="V79537" s="122"/>
      <c r="W79537" s="123"/>
      <c r="AC79537" s="123"/>
    </row>
    <row r="79538" spans="5:29" s="2" customFormat="1">
      <c r="E79538" s="120"/>
      <c r="M79538" s="120"/>
      <c r="N79538" s="120"/>
      <c r="U79538" s="121"/>
      <c r="V79538" s="122"/>
      <c r="W79538" s="123"/>
      <c r="AC79538" s="123"/>
    </row>
    <row r="79539" spans="5:29" s="2" customFormat="1">
      <c r="E79539" s="120"/>
      <c r="M79539" s="120"/>
      <c r="N79539" s="120"/>
      <c r="U79539" s="121"/>
      <c r="V79539" s="122"/>
      <c r="W79539" s="123"/>
      <c r="AC79539" s="123"/>
    </row>
    <row r="79540" spans="5:29" s="2" customFormat="1">
      <c r="E79540" s="120"/>
      <c r="M79540" s="120"/>
      <c r="N79540" s="120"/>
      <c r="U79540" s="121"/>
      <c r="V79540" s="122"/>
      <c r="W79540" s="123"/>
      <c r="AC79540" s="123"/>
    </row>
    <row r="79541" spans="5:29" s="2" customFormat="1">
      <c r="E79541" s="120"/>
      <c r="M79541" s="120"/>
      <c r="N79541" s="120"/>
      <c r="U79541" s="121"/>
      <c r="V79541" s="122"/>
      <c r="W79541" s="123"/>
      <c r="AC79541" s="123"/>
    </row>
    <row r="79542" spans="5:29" s="2" customFormat="1">
      <c r="E79542" s="120"/>
      <c r="M79542" s="120"/>
      <c r="N79542" s="120"/>
      <c r="U79542" s="121"/>
      <c r="V79542" s="122"/>
      <c r="W79542" s="123"/>
      <c r="AC79542" s="123"/>
    </row>
    <row r="79543" spans="5:29" s="2" customFormat="1">
      <c r="E79543" s="120"/>
      <c r="M79543" s="120"/>
      <c r="N79543" s="120"/>
      <c r="U79543" s="121"/>
      <c r="V79543" s="122"/>
      <c r="W79543" s="123"/>
      <c r="AC79543" s="123"/>
    </row>
    <row r="79544" spans="5:29" s="2" customFormat="1">
      <c r="E79544" s="120"/>
      <c r="M79544" s="120"/>
      <c r="N79544" s="120"/>
      <c r="U79544" s="121"/>
      <c r="V79544" s="122"/>
      <c r="W79544" s="123"/>
      <c r="AC79544" s="123"/>
    </row>
    <row r="79545" spans="5:29" s="2" customFormat="1">
      <c r="E79545" s="120"/>
      <c r="M79545" s="120"/>
      <c r="N79545" s="120"/>
      <c r="U79545" s="121"/>
      <c r="V79545" s="122"/>
      <c r="W79545" s="123"/>
      <c r="AC79545" s="123"/>
    </row>
    <row r="79546" spans="5:29" s="2" customFormat="1">
      <c r="E79546" s="120"/>
      <c r="M79546" s="120"/>
      <c r="N79546" s="120"/>
      <c r="U79546" s="121"/>
      <c r="V79546" s="122"/>
      <c r="W79546" s="123"/>
      <c r="AC79546" s="123"/>
    </row>
    <row r="79547" spans="5:29" s="2" customFormat="1">
      <c r="E79547" s="120"/>
      <c r="M79547" s="120"/>
      <c r="N79547" s="120"/>
      <c r="U79547" s="121"/>
      <c r="V79547" s="122"/>
      <c r="W79547" s="123"/>
      <c r="AC79547" s="123"/>
    </row>
    <row r="79548" spans="5:29" s="2" customFormat="1">
      <c r="E79548" s="120"/>
      <c r="M79548" s="120"/>
      <c r="N79548" s="120"/>
      <c r="U79548" s="121"/>
      <c r="V79548" s="122"/>
      <c r="W79548" s="123"/>
      <c r="AC79548" s="123"/>
    </row>
    <row r="79549" spans="5:29" s="2" customFormat="1">
      <c r="E79549" s="120"/>
      <c r="M79549" s="120"/>
      <c r="N79549" s="120"/>
      <c r="U79549" s="121"/>
      <c r="V79549" s="122"/>
      <c r="W79549" s="123"/>
      <c r="AC79549" s="123"/>
    </row>
    <row r="79550" spans="5:29" s="2" customFormat="1">
      <c r="E79550" s="120"/>
      <c r="M79550" s="120"/>
      <c r="N79550" s="120"/>
      <c r="U79550" s="121"/>
      <c r="V79550" s="122"/>
      <c r="W79550" s="123"/>
      <c r="AC79550" s="123"/>
    </row>
    <row r="79551" spans="5:29" s="2" customFormat="1">
      <c r="E79551" s="120"/>
      <c r="M79551" s="120"/>
      <c r="N79551" s="120"/>
      <c r="U79551" s="121"/>
      <c r="V79551" s="122"/>
      <c r="W79551" s="123"/>
      <c r="AC79551" s="123"/>
    </row>
    <row r="79552" spans="5:29" s="2" customFormat="1">
      <c r="E79552" s="120"/>
      <c r="M79552" s="120"/>
      <c r="N79552" s="120"/>
      <c r="U79552" s="121"/>
      <c r="V79552" s="122"/>
      <c r="W79552" s="123"/>
      <c r="AC79552" s="123"/>
    </row>
    <row r="79553" spans="5:29" s="2" customFormat="1">
      <c r="E79553" s="120"/>
      <c r="M79553" s="120"/>
      <c r="N79553" s="120"/>
      <c r="U79553" s="121"/>
      <c r="V79553" s="122"/>
      <c r="W79553" s="123"/>
      <c r="AC79553" s="123"/>
    </row>
    <row r="79554" spans="5:29" s="2" customFormat="1">
      <c r="E79554" s="120"/>
      <c r="M79554" s="120"/>
      <c r="N79554" s="120"/>
      <c r="U79554" s="121"/>
      <c r="V79554" s="122"/>
      <c r="W79554" s="123"/>
      <c r="AC79554" s="123"/>
    </row>
    <row r="79555" spans="5:29" s="2" customFormat="1">
      <c r="E79555" s="120"/>
      <c r="M79555" s="120"/>
      <c r="N79555" s="120"/>
      <c r="U79555" s="121"/>
      <c r="V79555" s="122"/>
      <c r="W79555" s="123"/>
      <c r="AC79555" s="123"/>
    </row>
    <row r="79556" spans="5:29" s="2" customFormat="1">
      <c r="E79556" s="120"/>
      <c r="M79556" s="120"/>
      <c r="N79556" s="120"/>
      <c r="U79556" s="121"/>
      <c r="V79556" s="122"/>
      <c r="W79556" s="123"/>
      <c r="AC79556" s="123"/>
    </row>
    <row r="79557" spans="5:29" s="2" customFormat="1">
      <c r="E79557" s="120"/>
      <c r="M79557" s="120"/>
      <c r="N79557" s="120"/>
      <c r="U79557" s="121"/>
      <c r="V79557" s="122"/>
      <c r="W79557" s="123"/>
      <c r="AC79557" s="123"/>
    </row>
    <row r="79558" spans="5:29" s="2" customFormat="1">
      <c r="E79558" s="120"/>
      <c r="M79558" s="120"/>
      <c r="N79558" s="120"/>
      <c r="U79558" s="121"/>
      <c r="V79558" s="122"/>
      <c r="W79558" s="123"/>
      <c r="AC79558" s="123"/>
    </row>
    <row r="79559" spans="5:29" s="2" customFormat="1">
      <c r="E79559" s="120"/>
      <c r="M79559" s="120"/>
      <c r="N79559" s="120"/>
      <c r="U79559" s="121"/>
      <c r="V79559" s="122"/>
      <c r="W79559" s="123"/>
      <c r="AC79559" s="123"/>
    </row>
    <row r="79560" spans="5:29" s="2" customFormat="1">
      <c r="E79560" s="120"/>
      <c r="M79560" s="120"/>
      <c r="N79560" s="120"/>
      <c r="U79560" s="121"/>
      <c r="V79560" s="122"/>
      <c r="W79560" s="123"/>
      <c r="AC79560" s="123"/>
    </row>
    <row r="79561" spans="5:29" s="2" customFormat="1">
      <c r="E79561" s="120"/>
      <c r="M79561" s="120"/>
      <c r="N79561" s="120"/>
      <c r="U79561" s="121"/>
      <c r="V79561" s="122"/>
      <c r="W79561" s="123"/>
      <c r="AC79561" s="123"/>
    </row>
    <row r="79562" spans="5:29" s="2" customFormat="1">
      <c r="E79562" s="120"/>
      <c r="M79562" s="120"/>
      <c r="N79562" s="120"/>
      <c r="U79562" s="121"/>
      <c r="V79562" s="122"/>
      <c r="W79562" s="123"/>
      <c r="AC79562" s="123"/>
    </row>
    <row r="79563" spans="5:29" s="2" customFormat="1">
      <c r="E79563" s="120"/>
      <c r="M79563" s="120"/>
      <c r="N79563" s="120"/>
      <c r="U79563" s="121"/>
      <c r="V79563" s="122"/>
      <c r="W79563" s="123"/>
      <c r="AC79563" s="123"/>
    </row>
    <row r="79564" spans="5:29" s="2" customFormat="1">
      <c r="E79564" s="120"/>
      <c r="M79564" s="120"/>
      <c r="N79564" s="120"/>
      <c r="U79564" s="121"/>
      <c r="V79564" s="122"/>
      <c r="W79564" s="123"/>
      <c r="AC79564" s="123"/>
    </row>
    <row r="79565" spans="5:29" s="2" customFormat="1">
      <c r="E79565" s="120"/>
      <c r="M79565" s="120"/>
      <c r="N79565" s="120"/>
      <c r="U79565" s="121"/>
      <c r="V79565" s="122"/>
      <c r="W79565" s="123"/>
      <c r="AC79565" s="123"/>
    </row>
    <row r="79566" spans="5:29" s="2" customFormat="1">
      <c r="E79566" s="120"/>
      <c r="M79566" s="120"/>
      <c r="N79566" s="120"/>
      <c r="U79566" s="121"/>
      <c r="V79566" s="122"/>
      <c r="W79566" s="123"/>
      <c r="AC79566" s="123"/>
    </row>
    <row r="79567" spans="5:29" s="2" customFormat="1">
      <c r="E79567" s="120"/>
      <c r="M79567" s="120"/>
      <c r="N79567" s="120"/>
      <c r="U79567" s="121"/>
      <c r="V79567" s="122"/>
      <c r="W79567" s="123"/>
      <c r="AC79567" s="123"/>
    </row>
    <row r="79568" spans="5:29" s="2" customFormat="1">
      <c r="E79568" s="120"/>
      <c r="M79568" s="120"/>
      <c r="N79568" s="120"/>
      <c r="U79568" s="121"/>
      <c r="V79568" s="122"/>
      <c r="W79568" s="123"/>
      <c r="AC79568" s="123"/>
    </row>
    <row r="79569" spans="5:29" s="2" customFormat="1">
      <c r="E79569" s="120"/>
      <c r="M79569" s="120"/>
      <c r="N79569" s="120"/>
      <c r="U79569" s="121"/>
      <c r="V79569" s="122"/>
      <c r="W79569" s="123"/>
      <c r="AC79569" s="123"/>
    </row>
    <row r="79570" spans="5:29" s="2" customFormat="1">
      <c r="E79570" s="120"/>
      <c r="M79570" s="120"/>
      <c r="N79570" s="120"/>
      <c r="U79570" s="121"/>
      <c r="V79570" s="122"/>
      <c r="W79570" s="123"/>
      <c r="AC79570" s="123"/>
    </row>
    <row r="79571" spans="5:29" s="2" customFormat="1">
      <c r="E79571" s="120"/>
      <c r="M79571" s="120"/>
      <c r="N79571" s="120"/>
      <c r="U79571" s="121"/>
      <c r="V79571" s="122"/>
      <c r="W79571" s="123"/>
      <c r="AC79571" s="123"/>
    </row>
    <row r="79572" spans="5:29" s="2" customFormat="1">
      <c r="E79572" s="120"/>
      <c r="M79572" s="120"/>
      <c r="N79572" s="120"/>
      <c r="U79572" s="121"/>
      <c r="V79572" s="122"/>
      <c r="W79572" s="123"/>
      <c r="AC79572" s="123"/>
    </row>
    <row r="79573" spans="5:29" s="2" customFormat="1">
      <c r="E79573" s="120"/>
      <c r="M79573" s="120"/>
      <c r="N79573" s="120"/>
      <c r="U79573" s="121"/>
      <c r="V79573" s="122"/>
      <c r="W79573" s="123"/>
      <c r="AC79573" s="123"/>
    </row>
    <row r="79574" spans="5:29" s="2" customFormat="1">
      <c r="E79574" s="120"/>
      <c r="M79574" s="120"/>
      <c r="N79574" s="120"/>
      <c r="U79574" s="121"/>
      <c r="V79574" s="122"/>
      <c r="W79574" s="123"/>
      <c r="AC79574" s="123"/>
    </row>
    <row r="79575" spans="5:29" s="2" customFormat="1">
      <c r="E79575" s="120"/>
      <c r="M79575" s="120"/>
      <c r="N79575" s="120"/>
      <c r="U79575" s="121"/>
      <c r="V79575" s="122"/>
      <c r="W79575" s="123"/>
      <c r="AC79575" s="123"/>
    </row>
    <row r="79576" spans="5:29" s="2" customFormat="1">
      <c r="E79576" s="120"/>
      <c r="M79576" s="120"/>
      <c r="N79576" s="120"/>
      <c r="U79576" s="121"/>
      <c r="V79576" s="122"/>
      <c r="W79576" s="123"/>
      <c r="AC79576" s="123"/>
    </row>
    <row r="79577" spans="5:29" s="2" customFormat="1">
      <c r="E79577" s="120"/>
      <c r="M79577" s="120"/>
      <c r="N79577" s="120"/>
      <c r="U79577" s="121"/>
      <c r="V79577" s="122"/>
      <c r="W79577" s="123"/>
      <c r="AC79577" s="123"/>
    </row>
    <row r="79578" spans="5:29" s="2" customFormat="1">
      <c r="E79578" s="120"/>
      <c r="M79578" s="120"/>
      <c r="N79578" s="120"/>
      <c r="U79578" s="121"/>
      <c r="V79578" s="122"/>
      <c r="W79578" s="123"/>
      <c r="AC79578" s="123"/>
    </row>
    <row r="79579" spans="5:29" s="2" customFormat="1">
      <c r="E79579" s="120"/>
      <c r="M79579" s="120"/>
      <c r="N79579" s="120"/>
      <c r="U79579" s="121"/>
      <c r="V79579" s="122"/>
      <c r="W79579" s="123"/>
      <c r="AC79579" s="123"/>
    </row>
    <row r="79580" spans="5:29" s="2" customFormat="1">
      <c r="E79580" s="120"/>
      <c r="M79580" s="120"/>
      <c r="N79580" s="120"/>
      <c r="U79580" s="121"/>
      <c r="V79580" s="122"/>
      <c r="W79580" s="123"/>
      <c r="AC79580" s="123"/>
    </row>
    <row r="79581" spans="5:29" s="2" customFormat="1">
      <c r="E79581" s="120"/>
      <c r="M79581" s="120"/>
      <c r="N79581" s="120"/>
      <c r="U79581" s="121"/>
      <c r="V79581" s="122"/>
      <c r="W79581" s="123"/>
      <c r="AC79581" s="123"/>
    </row>
    <row r="79582" spans="5:29" s="2" customFormat="1">
      <c r="E79582" s="120"/>
      <c r="M79582" s="120"/>
      <c r="N79582" s="120"/>
      <c r="U79582" s="121"/>
      <c r="V79582" s="122"/>
      <c r="W79582" s="123"/>
      <c r="AC79582" s="123"/>
    </row>
    <row r="79583" spans="5:29" s="2" customFormat="1">
      <c r="E79583" s="120"/>
      <c r="M79583" s="120"/>
      <c r="N79583" s="120"/>
      <c r="U79583" s="121"/>
      <c r="V79583" s="122"/>
      <c r="W79583" s="123"/>
      <c r="AC79583" s="123"/>
    </row>
    <row r="79584" spans="5:29" s="2" customFormat="1">
      <c r="E79584" s="120"/>
      <c r="M79584" s="120"/>
      <c r="N79584" s="120"/>
      <c r="U79584" s="121"/>
      <c r="V79584" s="122"/>
      <c r="W79584" s="123"/>
      <c r="AC79584" s="123"/>
    </row>
    <row r="79585" spans="5:29" s="2" customFormat="1">
      <c r="E79585" s="120"/>
      <c r="M79585" s="120"/>
      <c r="N79585" s="120"/>
      <c r="U79585" s="121"/>
      <c r="V79585" s="122"/>
      <c r="W79585" s="123"/>
      <c r="AC79585" s="123"/>
    </row>
    <row r="79586" spans="5:29" s="2" customFormat="1">
      <c r="E79586" s="120"/>
      <c r="M79586" s="120"/>
      <c r="N79586" s="120"/>
      <c r="U79586" s="121"/>
      <c r="V79586" s="122"/>
      <c r="W79586" s="123"/>
      <c r="AC79586" s="123"/>
    </row>
    <row r="79587" spans="5:29" s="2" customFormat="1">
      <c r="E79587" s="120"/>
      <c r="M79587" s="120"/>
      <c r="N79587" s="120"/>
      <c r="U79587" s="121"/>
      <c r="V79587" s="122"/>
      <c r="W79587" s="123"/>
      <c r="AC79587" s="123"/>
    </row>
    <row r="79588" spans="5:29" s="2" customFormat="1">
      <c r="E79588" s="120"/>
      <c r="M79588" s="120"/>
      <c r="N79588" s="120"/>
      <c r="U79588" s="121"/>
      <c r="V79588" s="122"/>
      <c r="W79588" s="123"/>
      <c r="AC79588" s="123"/>
    </row>
    <row r="79589" spans="5:29" s="2" customFormat="1">
      <c r="E79589" s="120"/>
      <c r="M79589" s="120"/>
      <c r="N79589" s="120"/>
      <c r="U79589" s="121"/>
      <c r="V79589" s="122"/>
      <c r="W79589" s="123"/>
      <c r="AC79589" s="123"/>
    </row>
    <row r="79590" spans="5:29" s="2" customFormat="1">
      <c r="E79590" s="120"/>
      <c r="M79590" s="120"/>
      <c r="N79590" s="120"/>
      <c r="U79590" s="121"/>
      <c r="V79590" s="122"/>
      <c r="W79590" s="123"/>
      <c r="AC79590" s="123"/>
    </row>
    <row r="79591" spans="5:29" s="2" customFormat="1">
      <c r="E79591" s="120"/>
      <c r="M79591" s="120"/>
      <c r="N79591" s="120"/>
      <c r="U79591" s="121"/>
      <c r="V79591" s="122"/>
      <c r="W79591" s="123"/>
      <c r="AC79591" s="123"/>
    </row>
    <row r="79592" spans="5:29" s="2" customFormat="1">
      <c r="E79592" s="120"/>
      <c r="M79592" s="120"/>
      <c r="N79592" s="120"/>
      <c r="U79592" s="121"/>
      <c r="V79592" s="122"/>
      <c r="W79592" s="123"/>
      <c r="AC79592" s="123"/>
    </row>
    <row r="79593" spans="5:29" s="2" customFormat="1">
      <c r="E79593" s="120"/>
      <c r="M79593" s="120"/>
      <c r="N79593" s="120"/>
      <c r="U79593" s="121"/>
      <c r="V79593" s="122"/>
      <c r="W79593" s="123"/>
      <c r="AC79593" s="123"/>
    </row>
    <row r="79594" spans="5:29" s="2" customFormat="1">
      <c r="E79594" s="120"/>
      <c r="M79594" s="120"/>
      <c r="N79594" s="120"/>
      <c r="U79594" s="121"/>
      <c r="V79594" s="122"/>
      <c r="W79594" s="123"/>
      <c r="AC79594" s="123"/>
    </row>
    <row r="79595" spans="5:29" s="2" customFormat="1">
      <c r="E79595" s="120"/>
      <c r="M79595" s="120"/>
      <c r="N79595" s="120"/>
      <c r="U79595" s="121"/>
      <c r="V79595" s="122"/>
      <c r="W79595" s="123"/>
      <c r="AC79595" s="123"/>
    </row>
    <row r="79596" spans="5:29" s="2" customFormat="1">
      <c r="E79596" s="120"/>
      <c r="M79596" s="120"/>
      <c r="N79596" s="120"/>
      <c r="U79596" s="121"/>
      <c r="V79596" s="122"/>
      <c r="W79596" s="123"/>
      <c r="AC79596" s="123"/>
    </row>
    <row r="79597" spans="5:29" s="2" customFormat="1">
      <c r="E79597" s="120"/>
      <c r="M79597" s="120"/>
      <c r="N79597" s="120"/>
      <c r="U79597" s="121"/>
      <c r="V79597" s="122"/>
      <c r="W79597" s="123"/>
      <c r="AC79597" s="123"/>
    </row>
    <row r="79598" spans="5:29" s="2" customFormat="1">
      <c r="E79598" s="120"/>
      <c r="M79598" s="120"/>
      <c r="N79598" s="120"/>
      <c r="U79598" s="121"/>
      <c r="V79598" s="122"/>
      <c r="W79598" s="123"/>
      <c r="AC79598" s="123"/>
    </row>
    <row r="79599" spans="5:29" s="2" customFormat="1">
      <c r="E79599" s="120"/>
      <c r="M79599" s="120"/>
      <c r="N79599" s="120"/>
      <c r="U79599" s="121"/>
      <c r="V79599" s="122"/>
      <c r="W79599" s="123"/>
      <c r="AC79599" s="123"/>
    </row>
    <row r="79600" spans="5:29" s="2" customFormat="1">
      <c r="E79600" s="120"/>
      <c r="M79600" s="120"/>
      <c r="N79600" s="120"/>
      <c r="U79600" s="121"/>
      <c r="V79600" s="122"/>
      <c r="W79600" s="123"/>
      <c r="AC79600" s="123"/>
    </row>
    <row r="79601" spans="5:29" s="2" customFormat="1">
      <c r="E79601" s="120"/>
      <c r="M79601" s="120"/>
      <c r="N79601" s="120"/>
      <c r="U79601" s="121"/>
      <c r="V79601" s="122"/>
      <c r="W79601" s="123"/>
      <c r="AC79601" s="123"/>
    </row>
    <row r="79602" spans="5:29" s="2" customFormat="1">
      <c r="E79602" s="120"/>
      <c r="M79602" s="120"/>
      <c r="N79602" s="120"/>
      <c r="U79602" s="121"/>
      <c r="V79602" s="122"/>
      <c r="W79602" s="123"/>
      <c r="AC79602" s="123"/>
    </row>
    <row r="79603" spans="5:29" s="2" customFormat="1">
      <c r="E79603" s="120"/>
      <c r="M79603" s="120"/>
      <c r="N79603" s="120"/>
      <c r="U79603" s="121"/>
      <c r="V79603" s="122"/>
      <c r="W79603" s="123"/>
      <c r="AC79603" s="123"/>
    </row>
    <row r="79604" spans="5:29" s="2" customFormat="1">
      <c r="E79604" s="120"/>
      <c r="M79604" s="120"/>
      <c r="N79604" s="120"/>
      <c r="U79604" s="121"/>
      <c r="V79604" s="122"/>
      <c r="W79604" s="123"/>
      <c r="AC79604" s="123"/>
    </row>
    <row r="79605" spans="5:29" s="2" customFormat="1">
      <c r="E79605" s="120"/>
      <c r="M79605" s="120"/>
      <c r="N79605" s="120"/>
      <c r="U79605" s="121"/>
      <c r="V79605" s="122"/>
      <c r="W79605" s="123"/>
      <c r="AC79605" s="123"/>
    </row>
    <row r="79606" spans="5:29" s="2" customFormat="1">
      <c r="E79606" s="120"/>
      <c r="M79606" s="120"/>
      <c r="N79606" s="120"/>
      <c r="U79606" s="121"/>
      <c r="V79606" s="122"/>
      <c r="W79606" s="123"/>
      <c r="AC79606" s="123"/>
    </row>
    <row r="79607" spans="5:29" s="2" customFormat="1">
      <c r="E79607" s="120"/>
      <c r="M79607" s="120"/>
      <c r="N79607" s="120"/>
      <c r="U79607" s="121"/>
      <c r="V79607" s="122"/>
      <c r="W79607" s="123"/>
      <c r="AC79607" s="123"/>
    </row>
    <row r="79608" spans="5:29" s="2" customFormat="1">
      <c r="E79608" s="120"/>
      <c r="M79608" s="120"/>
      <c r="N79608" s="120"/>
      <c r="U79608" s="121"/>
      <c r="V79608" s="122"/>
      <c r="W79608" s="123"/>
      <c r="AC79608" s="123"/>
    </row>
    <row r="79609" spans="5:29" s="2" customFormat="1">
      <c r="E79609" s="120"/>
      <c r="M79609" s="120"/>
      <c r="N79609" s="120"/>
      <c r="U79609" s="121"/>
      <c r="V79609" s="122"/>
      <c r="W79609" s="123"/>
      <c r="AC79609" s="123"/>
    </row>
    <row r="79610" spans="5:29" s="2" customFormat="1">
      <c r="E79610" s="120"/>
      <c r="M79610" s="120"/>
      <c r="N79610" s="120"/>
      <c r="U79610" s="121"/>
      <c r="V79610" s="122"/>
      <c r="W79610" s="123"/>
      <c r="AC79610" s="123"/>
    </row>
    <row r="79611" spans="5:29" s="2" customFormat="1">
      <c r="E79611" s="120"/>
      <c r="M79611" s="120"/>
      <c r="N79611" s="120"/>
      <c r="U79611" s="121"/>
      <c r="V79611" s="122"/>
      <c r="W79611" s="123"/>
      <c r="AC79611" s="123"/>
    </row>
    <row r="79612" spans="5:29" s="2" customFormat="1">
      <c r="E79612" s="120"/>
      <c r="M79612" s="120"/>
      <c r="N79612" s="120"/>
      <c r="U79612" s="121"/>
      <c r="V79612" s="122"/>
      <c r="W79612" s="123"/>
      <c r="AC79612" s="123"/>
    </row>
    <row r="79613" spans="5:29" s="2" customFormat="1">
      <c r="E79613" s="120"/>
      <c r="M79613" s="120"/>
      <c r="N79613" s="120"/>
      <c r="U79613" s="121"/>
      <c r="V79613" s="122"/>
      <c r="W79613" s="123"/>
      <c r="AC79613" s="123"/>
    </row>
    <row r="79614" spans="5:29" s="2" customFormat="1">
      <c r="E79614" s="120"/>
      <c r="M79614" s="120"/>
      <c r="N79614" s="120"/>
      <c r="U79614" s="121"/>
      <c r="V79614" s="122"/>
      <c r="W79614" s="123"/>
      <c r="AC79614" s="123"/>
    </row>
    <row r="79615" spans="5:29" s="2" customFormat="1">
      <c r="E79615" s="120"/>
      <c r="M79615" s="120"/>
      <c r="N79615" s="120"/>
      <c r="U79615" s="121"/>
      <c r="V79615" s="122"/>
      <c r="W79615" s="123"/>
      <c r="AC79615" s="123"/>
    </row>
    <row r="79616" spans="5:29" s="2" customFormat="1">
      <c r="E79616" s="120"/>
      <c r="M79616" s="120"/>
      <c r="N79616" s="120"/>
      <c r="U79616" s="121"/>
      <c r="V79616" s="122"/>
      <c r="W79616" s="123"/>
      <c r="AC79616" s="123"/>
    </row>
    <row r="79617" spans="5:29" s="2" customFormat="1">
      <c r="E79617" s="120"/>
      <c r="M79617" s="120"/>
      <c r="N79617" s="120"/>
      <c r="U79617" s="121"/>
      <c r="V79617" s="122"/>
      <c r="W79617" s="123"/>
      <c r="AC79617" s="123"/>
    </row>
    <row r="79618" spans="5:29" s="2" customFormat="1">
      <c r="E79618" s="120"/>
      <c r="M79618" s="120"/>
      <c r="N79618" s="120"/>
      <c r="U79618" s="121"/>
      <c r="V79618" s="122"/>
      <c r="W79618" s="123"/>
      <c r="AC79618" s="123"/>
    </row>
    <row r="79619" spans="5:29" s="2" customFormat="1">
      <c r="E79619" s="120"/>
      <c r="M79619" s="120"/>
      <c r="N79619" s="120"/>
      <c r="U79619" s="121"/>
      <c r="V79619" s="122"/>
      <c r="W79619" s="123"/>
      <c r="AC79619" s="123"/>
    </row>
    <row r="79620" spans="5:29" s="2" customFormat="1">
      <c r="E79620" s="120"/>
      <c r="M79620" s="120"/>
      <c r="N79620" s="120"/>
      <c r="U79620" s="121"/>
      <c r="V79620" s="122"/>
      <c r="W79620" s="123"/>
      <c r="AC79620" s="123"/>
    </row>
    <row r="79621" spans="5:29" s="2" customFormat="1">
      <c r="E79621" s="120"/>
      <c r="M79621" s="120"/>
      <c r="N79621" s="120"/>
      <c r="U79621" s="121"/>
      <c r="V79621" s="122"/>
      <c r="W79621" s="123"/>
      <c r="AC79621" s="123"/>
    </row>
    <row r="79622" spans="5:29" s="2" customFormat="1">
      <c r="E79622" s="120"/>
      <c r="M79622" s="120"/>
      <c r="N79622" s="120"/>
      <c r="U79622" s="121"/>
      <c r="V79622" s="122"/>
      <c r="W79622" s="123"/>
      <c r="AC79622" s="123"/>
    </row>
    <row r="79623" spans="5:29" s="2" customFormat="1">
      <c r="E79623" s="120"/>
      <c r="M79623" s="120"/>
      <c r="N79623" s="120"/>
      <c r="U79623" s="121"/>
      <c r="V79623" s="122"/>
      <c r="W79623" s="123"/>
      <c r="AC79623" s="123"/>
    </row>
    <row r="79624" spans="5:29" s="2" customFormat="1">
      <c r="E79624" s="120"/>
      <c r="M79624" s="120"/>
      <c r="N79624" s="120"/>
      <c r="U79624" s="121"/>
      <c r="V79624" s="122"/>
      <c r="W79624" s="123"/>
      <c r="AC79624" s="123"/>
    </row>
    <row r="79625" spans="5:29" s="2" customFormat="1">
      <c r="E79625" s="120"/>
      <c r="M79625" s="120"/>
      <c r="N79625" s="120"/>
      <c r="U79625" s="121"/>
      <c r="V79625" s="122"/>
      <c r="W79625" s="123"/>
      <c r="AC79625" s="123"/>
    </row>
    <row r="79626" spans="5:29" s="2" customFormat="1">
      <c r="E79626" s="120"/>
      <c r="M79626" s="120"/>
      <c r="N79626" s="120"/>
      <c r="U79626" s="121"/>
      <c r="V79626" s="122"/>
      <c r="W79626" s="123"/>
      <c r="AC79626" s="123"/>
    </row>
    <row r="79627" spans="5:29" s="2" customFormat="1">
      <c r="E79627" s="120"/>
      <c r="M79627" s="120"/>
      <c r="N79627" s="120"/>
      <c r="U79627" s="121"/>
      <c r="V79627" s="122"/>
      <c r="W79627" s="123"/>
      <c r="AC79627" s="123"/>
    </row>
    <row r="79628" spans="5:29" s="2" customFormat="1">
      <c r="E79628" s="120"/>
      <c r="M79628" s="120"/>
      <c r="N79628" s="120"/>
      <c r="U79628" s="121"/>
      <c r="V79628" s="122"/>
      <c r="W79628" s="123"/>
      <c r="AC79628" s="123"/>
    </row>
    <row r="79629" spans="5:29" s="2" customFormat="1">
      <c r="E79629" s="120"/>
      <c r="M79629" s="120"/>
      <c r="N79629" s="120"/>
      <c r="U79629" s="121"/>
      <c r="V79629" s="122"/>
      <c r="W79629" s="123"/>
      <c r="AC79629" s="123"/>
    </row>
    <row r="79630" spans="5:29" s="2" customFormat="1">
      <c r="E79630" s="120"/>
      <c r="M79630" s="120"/>
      <c r="N79630" s="120"/>
      <c r="U79630" s="121"/>
      <c r="V79630" s="122"/>
      <c r="W79630" s="123"/>
      <c r="AC79630" s="123"/>
    </row>
    <row r="79631" spans="5:29" s="2" customFormat="1">
      <c r="E79631" s="120"/>
      <c r="M79631" s="120"/>
      <c r="N79631" s="120"/>
      <c r="U79631" s="121"/>
      <c r="V79631" s="122"/>
      <c r="W79631" s="123"/>
      <c r="AC79631" s="123"/>
    </row>
    <row r="79632" spans="5:29" s="2" customFormat="1">
      <c r="E79632" s="120"/>
      <c r="M79632" s="120"/>
      <c r="N79632" s="120"/>
      <c r="U79632" s="121"/>
      <c r="V79632" s="122"/>
      <c r="W79632" s="123"/>
      <c r="AC79632" s="123"/>
    </row>
    <row r="79633" spans="5:29" s="2" customFormat="1">
      <c r="E79633" s="120"/>
      <c r="M79633" s="120"/>
      <c r="N79633" s="120"/>
      <c r="U79633" s="121"/>
      <c r="V79633" s="122"/>
      <c r="W79633" s="123"/>
      <c r="AC79633" s="123"/>
    </row>
    <row r="79634" spans="5:29" s="2" customFormat="1">
      <c r="E79634" s="120"/>
      <c r="M79634" s="120"/>
      <c r="N79634" s="120"/>
      <c r="U79634" s="121"/>
      <c r="V79634" s="122"/>
      <c r="W79634" s="123"/>
      <c r="AC79634" s="123"/>
    </row>
    <row r="79635" spans="5:29" s="2" customFormat="1">
      <c r="E79635" s="120"/>
      <c r="M79635" s="120"/>
      <c r="N79635" s="120"/>
      <c r="U79635" s="121"/>
      <c r="V79635" s="122"/>
      <c r="W79635" s="123"/>
      <c r="AC79635" s="123"/>
    </row>
    <row r="79636" spans="5:29" s="2" customFormat="1">
      <c r="E79636" s="120"/>
      <c r="M79636" s="120"/>
      <c r="N79636" s="120"/>
      <c r="U79636" s="121"/>
      <c r="V79636" s="122"/>
      <c r="W79636" s="123"/>
      <c r="AC79636" s="123"/>
    </row>
    <row r="79637" spans="5:29" s="2" customFormat="1">
      <c r="E79637" s="120"/>
      <c r="M79637" s="120"/>
      <c r="N79637" s="120"/>
      <c r="U79637" s="121"/>
      <c r="V79637" s="122"/>
      <c r="W79637" s="123"/>
      <c r="AC79637" s="123"/>
    </row>
    <row r="79638" spans="5:29" s="2" customFormat="1">
      <c r="E79638" s="120"/>
      <c r="M79638" s="120"/>
      <c r="N79638" s="120"/>
      <c r="U79638" s="121"/>
      <c r="V79638" s="122"/>
      <c r="W79638" s="123"/>
      <c r="AC79638" s="123"/>
    </row>
    <row r="79639" spans="5:29" s="2" customFormat="1">
      <c r="E79639" s="120"/>
      <c r="M79639" s="120"/>
      <c r="N79639" s="120"/>
      <c r="U79639" s="121"/>
      <c r="V79639" s="122"/>
      <c r="W79639" s="123"/>
      <c r="AC79639" s="123"/>
    </row>
    <row r="79640" spans="5:29" s="2" customFormat="1">
      <c r="E79640" s="120"/>
      <c r="M79640" s="120"/>
      <c r="N79640" s="120"/>
      <c r="U79640" s="121"/>
      <c r="V79640" s="122"/>
      <c r="W79640" s="123"/>
      <c r="AC79640" s="123"/>
    </row>
    <row r="79641" spans="5:29" s="2" customFormat="1">
      <c r="E79641" s="120"/>
      <c r="M79641" s="120"/>
      <c r="N79641" s="120"/>
      <c r="U79641" s="121"/>
      <c r="V79641" s="122"/>
      <c r="W79641" s="123"/>
      <c r="AC79641" s="123"/>
    </row>
    <row r="79642" spans="5:29" s="2" customFormat="1">
      <c r="E79642" s="120"/>
      <c r="M79642" s="120"/>
      <c r="N79642" s="120"/>
      <c r="U79642" s="121"/>
      <c r="V79642" s="122"/>
      <c r="W79642" s="123"/>
      <c r="AC79642" s="123"/>
    </row>
    <row r="79643" spans="5:29" s="2" customFormat="1">
      <c r="E79643" s="120"/>
      <c r="M79643" s="120"/>
      <c r="N79643" s="120"/>
      <c r="U79643" s="121"/>
      <c r="V79643" s="122"/>
      <c r="W79643" s="123"/>
      <c r="AC79643" s="123"/>
    </row>
    <row r="79644" spans="5:29" s="2" customFormat="1">
      <c r="E79644" s="120"/>
      <c r="M79644" s="120"/>
      <c r="N79644" s="120"/>
      <c r="U79644" s="121"/>
      <c r="V79644" s="122"/>
      <c r="W79644" s="123"/>
      <c r="AC79644" s="123"/>
    </row>
    <row r="79645" spans="5:29" s="2" customFormat="1">
      <c r="E79645" s="120"/>
      <c r="M79645" s="120"/>
      <c r="N79645" s="120"/>
      <c r="U79645" s="121"/>
      <c r="V79645" s="122"/>
      <c r="W79645" s="123"/>
      <c r="AC79645" s="123"/>
    </row>
    <row r="79646" spans="5:29" s="2" customFormat="1">
      <c r="E79646" s="120"/>
      <c r="M79646" s="120"/>
      <c r="N79646" s="120"/>
      <c r="U79646" s="121"/>
      <c r="V79646" s="122"/>
      <c r="W79646" s="123"/>
      <c r="AC79646" s="123"/>
    </row>
    <row r="79647" spans="5:29" s="2" customFormat="1">
      <c r="E79647" s="120"/>
      <c r="M79647" s="120"/>
      <c r="N79647" s="120"/>
      <c r="U79647" s="121"/>
      <c r="V79647" s="122"/>
      <c r="W79647" s="123"/>
      <c r="AC79647" s="123"/>
    </row>
    <row r="79648" spans="5:29" s="2" customFormat="1">
      <c r="E79648" s="120"/>
      <c r="M79648" s="120"/>
      <c r="N79648" s="120"/>
      <c r="U79648" s="121"/>
      <c r="V79648" s="122"/>
      <c r="W79648" s="123"/>
      <c r="AC79648" s="123"/>
    </row>
    <row r="79649" spans="5:29" s="2" customFormat="1">
      <c r="E79649" s="120"/>
      <c r="M79649" s="120"/>
      <c r="N79649" s="120"/>
      <c r="U79649" s="121"/>
      <c r="V79649" s="122"/>
      <c r="W79649" s="123"/>
      <c r="AC79649" s="123"/>
    </row>
    <row r="79650" spans="5:29" s="2" customFormat="1">
      <c r="E79650" s="120"/>
      <c r="M79650" s="120"/>
      <c r="N79650" s="120"/>
      <c r="U79650" s="121"/>
      <c r="V79650" s="122"/>
      <c r="W79650" s="123"/>
      <c r="AC79650" s="123"/>
    </row>
    <row r="79651" spans="5:29" s="2" customFormat="1">
      <c r="E79651" s="120"/>
      <c r="M79651" s="120"/>
      <c r="N79651" s="120"/>
      <c r="U79651" s="121"/>
      <c r="V79651" s="122"/>
      <c r="W79651" s="123"/>
      <c r="AC79651" s="123"/>
    </row>
    <row r="79652" spans="5:29" s="2" customFormat="1">
      <c r="E79652" s="120"/>
      <c r="M79652" s="120"/>
      <c r="N79652" s="120"/>
      <c r="U79652" s="121"/>
      <c r="V79652" s="122"/>
      <c r="W79652" s="123"/>
      <c r="AC79652" s="123"/>
    </row>
    <row r="79653" spans="5:29" s="2" customFormat="1">
      <c r="E79653" s="120"/>
      <c r="M79653" s="120"/>
      <c r="N79653" s="120"/>
      <c r="U79653" s="121"/>
      <c r="V79653" s="122"/>
      <c r="W79653" s="123"/>
      <c r="AC79653" s="123"/>
    </row>
    <row r="79654" spans="5:29" s="2" customFormat="1">
      <c r="E79654" s="120"/>
      <c r="M79654" s="120"/>
      <c r="N79654" s="120"/>
      <c r="U79654" s="121"/>
      <c r="V79654" s="122"/>
      <c r="W79654" s="123"/>
      <c r="AC79654" s="123"/>
    </row>
    <row r="79655" spans="5:29" s="2" customFormat="1">
      <c r="E79655" s="120"/>
      <c r="M79655" s="120"/>
      <c r="N79655" s="120"/>
      <c r="U79655" s="121"/>
      <c r="V79655" s="122"/>
      <c r="W79655" s="123"/>
      <c r="AC79655" s="123"/>
    </row>
    <row r="79656" spans="5:29" s="2" customFormat="1">
      <c r="E79656" s="120"/>
      <c r="M79656" s="120"/>
      <c r="N79656" s="120"/>
      <c r="U79656" s="121"/>
      <c r="V79656" s="122"/>
      <c r="W79656" s="123"/>
      <c r="AC79656" s="123"/>
    </row>
    <row r="79657" spans="5:29" s="2" customFormat="1">
      <c r="E79657" s="120"/>
      <c r="M79657" s="120"/>
      <c r="N79657" s="120"/>
      <c r="U79657" s="121"/>
      <c r="V79657" s="122"/>
      <c r="W79657" s="123"/>
      <c r="AC79657" s="123"/>
    </row>
    <row r="79658" spans="5:29" s="2" customFormat="1">
      <c r="E79658" s="120"/>
      <c r="M79658" s="120"/>
      <c r="N79658" s="120"/>
      <c r="U79658" s="121"/>
      <c r="V79658" s="122"/>
      <c r="W79658" s="123"/>
      <c r="AC79658" s="123"/>
    </row>
    <row r="79659" spans="5:29" s="2" customFormat="1">
      <c r="E79659" s="120"/>
      <c r="M79659" s="120"/>
      <c r="N79659" s="120"/>
      <c r="U79659" s="121"/>
      <c r="V79659" s="122"/>
      <c r="W79659" s="123"/>
      <c r="AC79659" s="123"/>
    </row>
    <row r="79660" spans="5:29" s="2" customFormat="1">
      <c r="E79660" s="120"/>
      <c r="M79660" s="120"/>
      <c r="N79660" s="120"/>
      <c r="U79660" s="121"/>
      <c r="V79660" s="122"/>
      <c r="W79660" s="123"/>
      <c r="AC79660" s="123"/>
    </row>
    <row r="79661" spans="5:29" s="2" customFormat="1">
      <c r="E79661" s="120"/>
      <c r="M79661" s="120"/>
      <c r="N79661" s="120"/>
      <c r="U79661" s="121"/>
      <c r="V79661" s="122"/>
      <c r="W79661" s="123"/>
      <c r="AC79661" s="123"/>
    </row>
    <row r="79662" spans="5:29" s="2" customFormat="1">
      <c r="E79662" s="120"/>
      <c r="M79662" s="120"/>
      <c r="N79662" s="120"/>
      <c r="U79662" s="121"/>
      <c r="V79662" s="122"/>
      <c r="W79662" s="123"/>
      <c r="AC79662" s="123"/>
    </row>
    <row r="79663" spans="5:29" s="2" customFormat="1">
      <c r="E79663" s="120"/>
      <c r="M79663" s="120"/>
      <c r="N79663" s="120"/>
      <c r="U79663" s="121"/>
      <c r="V79663" s="122"/>
      <c r="W79663" s="123"/>
      <c r="AC79663" s="123"/>
    </row>
    <row r="79664" spans="5:29" s="2" customFormat="1">
      <c r="E79664" s="120"/>
      <c r="M79664" s="120"/>
      <c r="N79664" s="120"/>
      <c r="U79664" s="121"/>
      <c r="V79664" s="122"/>
      <c r="W79664" s="123"/>
      <c r="AC79664" s="123"/>
    </row>
    <row r="79665" spans="5:29" s="2" customFormat="1">
      <c r="E79665" s="120"/>
      <c r="M79665" s="120"/>
      <c r="N79665" s="120"/>
      <c r="U79665" s="121"/>
      <c r="V79665" s="122"/>
      <c r="W79665" s="123"/>
      <c r="AC79665" s="123"/>
    </row>
    <row r="79666" spans="5:29" s="2" customFormat="1">
      <c r="E79666" s="120"/>
      <c r="M79666" s="120"/>
      <c r="N79666" s="120"/>
      <c r="U79666" s="121"/>
      <c r="V79666" s="122"/>
      <c r="W79666" s="123"/>
      <c r="AC79666" s="123"/>
    </row>
    <row r="79667" spans="5:29" s="2" customFormat="1">
      <c r="E79667" s="120"/>
      <c r="M79667" s="120"/>
      <c r="N79667" s="120"/>
      <c r="U79667" s="121"/>
      <c r="V79667" s="122"/>
      <c r="W79667" s="123"/>
      <c r="AC79667" s="123"/>
    </row>
    <row r="79668" spans="5:29" s="2" customFormat="1">
      <c r="E79668" s="120"/>
      <c r="M79668" s="120"/>
      <c r="N79668" s="120"/>
      <c r="U79668" s="121"/>
      <c r="V79668" s="122"/>
      <c r="W79668" s="123"/>
      <c r="AC79668" s="123"/>
    </row>
    <row r="79669" spans="5:29" s="2" customFormat="1">
      <c r="E79669" s="120"/>
      <c r="M79669" s="120"/>
      <c r="N79669" s="120"/>
      <c r="U79669" s="121"/>
      <c r="V79669" s="122"/>
      <c r="W79669" s="123"/>
      <c r="AC79669" s="123"/>
    </row>
    <row r="79670" spans="5:29" s="2" customFormat="1">
      <c r="E79670" s="120"/>
      <c r="M79670" s="120"/>
      <c r="N79670" s="120"/>
      <c r="U79670" s="121"/>
      <c r="V79670" s="122"/>
      <c r="W79670" s="123"/>
      <c r="AC79670" s="123"/>
    </row>
    <row r="79671" spans="5:29" s="2" customFormat="1">
      <c r="E79671" s="120"/>
      <c r="M79671" s="120"/>
      <c r="N79671" s="120"/>
      <c r="U79671" s="121"/>
      <c r="V79671" s="122"/>
      <c r="W79671" s="123"/>
      <c r="AC79671" s="123"/>
    </row>
    <row r="79672" spans="5:29" s="2" customFormat="1">
      <c r="E79672" s="120"/>
      <c r="M79672" s="120"/>
      <c r="N79672" s="120"/>
      <c r="U79672" s="121"/>
      <c r="V79672" s="122"/>
      <c r="W79672" s="123"/>
      <c r="AC79672" s="123"/>
    </row>
    <row r="79673" spans="5:29" s="2" customFormat="1">
      <c r="E79673" s="120"/>
      <c r="M79673" s="120"/>
      <c r="N79673" s="120"/>
      <c r="U79673" s="121"/>
      <c r="V79673" s="122"/>
      <c r="W79673" s="123"/>
      <c r="AC79673" s="123"/>
    </row>
    <row r="79674" spans="5:29" s="2" customFormat="1">
      <c r="E79674" s="120"/>
      <c r="M79674" s="120"/>
      <c r="N79674" s="120"/>
      <c r="U79674" s="121"/>
      <c r="V79674" s="122"/>
      <c r="W79674" s="123"/>
      <c r="AC79674" s="123"/>
    </row>
    <row r="79675" spans="5:29" s="2" customFormat="1">
      <c r="E79675" s="120"/>
      <c r="M79675" s="120"/>
      <c r="N79675" s="120"/>
      <c r="U79675" s="121"/>
      <c r="V79675" s="122"/>
      <c r="W79675" s="123"/>
      <c r="AC79675" s="123"/>
    </row>
    <row r="79676" spans="5:29" s="2" customFormat="1">
      <c r="E79676" s="120"/>
      <c r="M79676" s="120"/>
      <c r="N79676" s="120"/>
      <c r="U79676" s="121"/>
      <c r="V79676" s="122"/>
      <c r="W79676" s="123"/>
      <c r="AC79676" s="123"/>
    </row>
    <row r="79677" spans="5:29" s="2" customFormat="1">
      <c r="E79677" s="120"/>
      <c r="M79677" s="120"/>
      <c r="N79677" s="120"/>
      <c r="U79677" s="121"/>
      <c r="V79677" s="122"/>
      <c r="W79677" s="123"/>
      <c r="AC79677" s="123"/>
    </row>
    <row r="79678" spans="5:29" s="2" customFormat="1">
      <c r="E79678" s="120"/>
      <c r="M79678" s="120"/>
      <c r="N79678" s="120"/>
      <c r="U79678" s="121"/>
      <c r="V79678" s="122"/>
      <c r="W79678" s="123"/>
      <c r="AC79678" s="123"/>
    </row>
    <row r="79679" spans="5:29" s="2" customFormat="1">
      <c r="E79679" s="120"/>
      <c r="M79679" s="120"/>
      <c r="N79679" s="120"/>
      <c r="U79679" s="121"/>
      <c r="V79679" s="122"/>
      <c r="W79679" s="123"/>
      <c r="AC79679" s="123"/>
    </row>
    <row r="79680" spans="5:29" s="2" customFormat="1">
      <c r="E79680" s="120"/>
      <c r="M79680" s="120"/>
      <c r="N79680" s="120"/>
      <c r="U79680" s="121"/>
      <c r="V79680" s="122"/>
      <c r="W79680" s="123"/>
      <c r="AC79680" s="123"/>
    </row>
    <row r="79681" spans="5:29" s="2" customFormat="1">
      <c r="E79681" s="120"/>
      <c r="M79681" s="120"/>
      <c r="N79681" s="120"/>
      <c r="U79681" s="121"/>
      <c r="V79681" s="122"/>
      <c r="W79681" s="123"/>
      <c r="AC79681" s="123"/>
    </row>
    <row r="79682" spans="5:29" s="2" customFormat="1">
      <c r="E79682" s="120"/>
      <c r="M79682" s="120"/>
      <c r="N79682" s="120"/>
      <c r="U79682" s="121"/>
      <c r="V79682" s="122"/>
      <c r="W79682" s="123"/>
      <c r="AC79682" s="123"/>
    </row>
    <row r="79683" spans="5:29" s="2" customFormat="1">
      <c r="E79683" s="120"/>
      <c r="M79683" s="120"/>
      <c r="N79683" s="120"/>
      <c r="U79683" s="121"/>
      <c r="V79683" s="122"/>
      <c r="W79683" s="123"/>
      <c r="AC79683" s="123"/>
    </row>
    <row r="79684" spans="5:29" s="2" customFormat="1">
      <c r="E79684" s="120"/>
      <c r="M79684" s="120"/>
      <c r="N79684" s="120"/>
      <c r="U79684" s="121"/>
      <c r="V79684" s="122"/>
      <c r="W79684" s="123"/>
      <c r="AC79684" s="123"/>
    </row>
    <row r="79685" spans="5:29" s="2" customFormat="1">
      <c r="E79685" s="120"/>
      <c r="M79685" s="120"/>
      <c r="N79685" s="120"/>
      <c r="U79685" s="121"/>
      <c r="V79685" s="122"/>
      <c r="W79685" s="123"/>
      <c r="AC79685" s="123"/>
    </row>
    <row r="79686" spans="5:29" s="2" customFormat="1">
      <c r="E79686" s="120"/>
      <c r="M79686" s="120"/>
      <c r="N79686" s="120"/>
      <c r="U79686" s="121"/>
      <c r="V79686" s="122"/>
      <c r="W79686" s="123"/>
      <c r="AC79686" s="123"/>
    </row>
    <row r="79687" spans="5:29" s="2" customFormat="1">
      <c r="E79687" s="120"/>
      <c r="M79687" s="120"/>
      <c r="N79687" s="120"/>
      <c r="U79687" s="121"/>
      <c r="V79687" s="122"/>
      <c r="W79687" s="123"/>
      <c r="AC79687" s="123"/>
    </row>
    <row r="79688" spans="5:29" s="2" customFormat="1">
      <c r="E79688" s="120"/>
      <c r="M79688" s="120"/>
      <c r="N79688" s="120"/>
      <c r="U79688" s="121"/>
      <c r="V79688" s="122"/>
      <c r="W79688" s="123"/>
      <c r="AC79688" s="123"/>
    </row>
    <row r="79689" spans="5:29" s="2" customFormat="1">
      <c r="E79689" s="120"/>
      <c r="M79689" s="120"/>
      <c r="N79689" s="120"/>
      <c r="U79689" s="121"/>
      <c r="V79689" s="122"/>
      <c r="W79689" s="123"/>
      <c r="AC79689" s="123"/>
    </row>
    <row r="79690" spans="5:29" s="2" customFormat="1">
      <c r="E79690" s="120"/>
      <c r="M79690" s="120"/>
      <c r="N79690" s="120"/>
      <c r="U79690" s="121"/>
      <c r="V79690" s="122"/>
      <c r="W79690" s="123"/>
      <c r="AC79690" s="123"/>
    </row>
    <row r="79691" spans="5:29" s="2" customFormat="1">
      <c r="E79691" s="120"/>
      <c r="M79691" s="120"/>
      <c r="N79691" s="120"/>
      <c r="U79691" s="121"/>
      <c r="V79691" s="122"/>
      <c r="W79691" s="123"/>
      <c r="AC79691" s="123"/>
    </row>
    <row r="79692" spans="5:29" s="2" customFormat="1">
      <c r="E79692" s="120"/>
      <c r="M79692" s="120"/>
      <c r="N79692" s="120"/>
      <c r="U79692" s="121"/>
      <c r="V79692" s="122"/>
      <c r="W79692" s="123"/>
      <c r="AC79692" s="123"/>
    </row>
    <row r="79693" spans="5:29" s="2" customFormat="1">
      <c r="E79693" s="120"/>
      <c r="M79693" s="120"/>
      <c r="N79693" s="120"/>
      <c r="U79693" s="121"/>
      <c r="V79693" s="122"/>
      <c r="W79693" s="123"/>
      <c r="AC79693" s="123"/>
    </row>
    <row r="79694" spans="5:29" s="2" customFormat="1">
      <c r="E79694" s="120"/>
      <c r="M79694" s="120"/>
      <c r="N79694" s="120"/>
      <c r="U79694" s="121"/>
      <c r="V79694" s="122"/>
      <c r="W79694" s="123"/>
      <c r="AC79694" s="123"/>
    </row>
    <row r="79695" spans="5:29" s="2" customFormat="1">
      <c r="E79695" s="120"/>
      <c r="M79695" s="120"/>
      <c r="N79695" s="120"/>
      <c r="U79695" s="121"/>
      <c r="V79695" s="122"/>
      <c r="W79695" s="123"/>
      <c r="AC79695" s="123"/>
    </row>
    <row r="79696" spans="5:29" s="2" customFormat="1">
      <c r="E79696" s="120"/>
      <c r="M79696" s="120"/>
      <c r="N79696" s="120"/>
      <c r="U79696" s="121"/>
      <c r="V79696" s="122"/>
      <c r="W79696" s="123"/>
      <c r="AC79696" s="123"/>
    </row>
    <row r="79697" spans="5:29" s="2" customFormat="1">
      <c r="E79697" s="120"/>
      <c r="M79697" s="120"/>
      <c r="N79697" s="120"/>
      <c r="U79697" s="121"/>
      <c r="V79697" s="122"/>
      <c r="W79697" s="123"/>
      <c r="AC79697" s="123"/>
    </row>
    <row r="79698" spans="5:29" s="2" customFormat="1">
      <c r="E79698" s="120"/>
      <c r="M79698" s="120"/>
      <c r="N79698" s="120"/>
      <c r="U79698" s="121"/>
      <c r="V79698" s="122"/>
      <c r="W79698" s="123"/>
      <c r="AC79698" s="123"/>
    </row>
    <row r="79699" spans="5:29" s="2" customFormat="1">
      <c r="E79699" s="120"/>
      <c r="M79699" s="120"/>
      <c r="N79699" s="120"/>
      <c r="U79699" s="121"/>
      <c r="V79699" s="122"/>
      <c r="W79699" s="123"/>
      <c r="AC79699" s="123"/>
    </row>
    <row r="79700" spans="5:29" s="2" customFormat="1">
      <c r="E79700" s="120"/>
      <c r="M79700" s="120"/>
      <c r="N79700" s="120"/>
      <c r="U79700" s="121"/>
      <c r="V79700" s="122"/>
      <c r="W79700" s="123"/>
      <c r="AC79700" s="123"/>
    </row>
    <row r="79701" spans="5:29" s="2" customFormat="1">
      <c r="E79701" s="120"/>
      <c r="M79701" s="120"/>
      <c r="N79701" s="120"/>
      <c r="U79701" s="121"/>
      <c r="V79701" s="122"/>
      <c r="W79701" s="123"/>
      <c r="AC79701" s="123"/>
    </row>
    <row r="79702" spans="5:29" s="2" customFormat="1">
      <c r="E79702" s="120"/>
      <c r="M79702" s="120"/>
      <c r="N79702" s="120"/>
      <c r="U79702" s="121"/>
      <c r="V79702" s="122"/>
      <c r="W79702" s="123"/>
      <c r="AC79702" s="123"/>
    </row>
    <row r="79703" spans="5:29" s="2" customFormat="1">
      <c r="E79703" s="120"/>
      <c r="M79703" s="120"/>
      <c r="N79703" s="120"/>
      <c r="U79703" s="121"/>
      <c r="V79703" s="122"/>
      <c r="W79703" s="123"/>
      <c r="AC79703" s="123"/>
    </row>
    <row r="79704" spans="5:29" s="2" customFormat="1">
      <c r="E79704" s="120"/>
      <c r="M79704" s="120"/>
      <c r="N79704" s="120"/>
      <c r="U79704" s="121"/>
      <c r="V79704" s="122"/>
      <c r="W79704" s="123"/>
      <c r="AC79704" s="123"/>
    </row>
    <row r="79705" spans="5:29" s="2" customFormat="1">
      <c r="E79705" s="120"/>
      <c r="M79705" s="120"/>
      <c r="N79705" s="120"/>
      <c r="U79705" s="121"/>
      <c r="V79705" s="122"/>
      <c r="W79705" s="123"/>
      <c r="AC79705" s="123"/>
    </row>
    <row r="79706" spans="5:29" s="2" customFormat="1">
      <c r="E79706" s="120"/>
      <c r="M79706" s="120"/>
      <c r="N79706" s="120"/>
      <c r="U79706" s="121"/>
      <c r="V79706" s="122"/>
      <c r="W79706" s="123"/>
      <c r="AC79706" s="123"/>
    </row>
    <row r="79707" spans="5:29" s="2" customFormat="1">
      <c r="E79707" s="120"/>
      <c r="M79707" s="120"/>
      <c r="N79707" s="120"/>
      <c r="U79707" s="121"/>
      <c r="V79707" s="122"/>
      <c r="W79707" s="123"/>
      <c r="AC79707" s="123"/>
    </row>
    <row r="79708" spans="5:29" s="2" customFormat="1">
      <c r="E79708" s="120"/>
      <c r="M79708" s="120"/>
      <c r="N79708" s="120"/>
      <c r="U79708" s="121"/>
      <c r="V79708" s="122"/>
      <c r="W79708" s="123"/>
      <c r="AC79708" s="123"/>
    </row>
    <row r="79709" spans="5:29" s="2" customFormat="1">
      <c r="E79709" s="120"/>
      <c r="M79709" s="120"/>
      <c r="N79709" s="120"/>
      <c r="U79709" s="121"/>
      <c r="V79709" s="122"/>
      <c r="W79709" s="123"/>
      <c r="AC79709" s="123"/>
    </row>
    <row r="79710" spans="5:29" s="2" customFormat="1">
      <c r="E79710" s="120"/>
      <c r="M79710" s="120"/>
      <c r="N79710" s="120"/>
      <c r="U79710" s="121"/>
      <c r="V79710" s="122"/>
      <c r="W79710" s="123"/>
      <c r="AC79710" s="123"/>
    </row>
    <row r="79711" spans="5:29" s="2" customFormat="1">
      <c r="E79711" s="120"/>
      <c r="M79711" s="120"/>
      <c r="N79711" s="120"/>
      <c r="U79711" s="121"/>
      <c r="V79711" s="122"/>
      <c r="W79711" s="123"/>
      <c r="AC79711" s="123"/>
    </row>
    <row r="79712" spans="5:29" s="2" customFormat="1">
      <c r="E79712" s="120"/>
      <c r="M79712" s="120"/>
      <c r="N79712" s="120"/>
      <c r="U79712" s="121"/>
      <c r="V79712" s="122"/>
      <c r="W79712" s="123"/>
      <c r="AC79712" s="123"/>
    </row>
    <row r="79713" spans="5:29" s="2" customFormat="1">
      <c r="E79713" s="120"/>
      <c r="M79713" s="120"/>
      <c r="N79713" s="120"/>
      <c r="U79713" s="121"/>
      <c r="V79713" s="122"/>
      <c r="W79713" s="123"/>
      <c r="AC79713" s="123"/>
    </row>
    <row r="79714" spans="5:29" s="2" customFormat="1">
      <c r="E79714" s="120"/>
      <c r="M79714" s="120"/>
      <c r="N79714" s="120"/>
      <c r="U79714" s="121"/>
      <c r="V79714" s="122"/>
      <c r="W79714" s="123"/>
      <c r="AC79714" s="123"/>
    </row>
    <row r="79715" spans="5:29" s="2" customFormat="1">
      <c r="E79715" s="120"/>
      <c r="M79715" s="120"/>
      <c r="N79715" s="120"/>
      <c r="U79715" s="121"/>
      <c r="V79715" s="122"/>
      <c r="W79715" s="123"/>
      <c r="AC79715" s="123"/>
    </row>
    <row r="79716" spans="5:29" s="2" customFormat="1">
      <c r="E79716" s="120"/>
      <c r="M79716" s="120"/>
      <c r="N79716" s="120"/>
      <c r="U79716" s="121"/>
      <c r="V79716" s="122"/>
      <c r="W79716" s="123"/>
      <c r="AC79716" s="123"/>
    </row>
    <row r="79717" spans="5:29" s="2" customFormat="1">
      <c r="E79717" s="120"/>
      <c r="M79717" s="120"/>
      <c r="N79717" s="120"/>
      <c r="U79717" s="121"/>
      <c r="V79717" s="122"/>
      <c r="W79717" s="123"/>
      <c r="AC79717" s="123"/>
    </row>
    <row r="79718" spans="5:29" s="2" customFormat="1">
      <c r="E79718" s="120"/>
      <c r="M79718" s="120"/>
      <c r="N79718" s="120"/>
      <c r="U79718" s="121"/>
      <c r="V79718" s="122"/>
      <c r="W79718" s="123"/>
      <c r="AC79718" s="123"/>
    </row>
    <row r="79719" spans="5:29" s="2" customFormat="1">
      <c r="E79719" s="120"/>
      <c r="M79719" s="120"/>
      <c r="N79719" s="120"/>
      <c r="U79719" s="121"/>
      <c r="V79719" s="122"/>
      <c r="W79719" s="123"/>
      <c r="AC79719" s="123"/>
    </row>
    <row r="79720" spans="5:29" s="2" customFormat="1">
      <c r="E79720" s="120"/>
      <c r="M79720" s="120"/>
      <c r="N79720" s="120"/>
      <c r="U79720" s="121"/>
      <c r="V79720" s="122"/>
      <c r="W79720" s="123"/>
      <c r="AC79720" s="123"/>
    </row>
    <row r="79721" spans="5:29" s="2" customFormat="1">
      <c r="E79721" s="120"/>
      <c r="M79721" s="120"/>
      <c r="N79721" s="120"/>
      <c r="U79721" s="121"/>
      <c r="V79721" s="122"/>
      <c r="W79721" s="123"/>
      <c r="AC79721" s="123"/>
    </row>
    <row r="79722" spans="5:29" s="2" customFormat="1">
      <c r="E79722" s="120"/>
      <c r="M79722" s="120"/>
      <c r="N79722" s="120"/>
      <c r="U79722" s="121"/>
      <c r="V79722" s="122"/>
      <c r="W79722" s="123"/>
      <c r="AC79722" s="123"/>
    </row>
    <row r="79723" spans="5:29" s="2" customFormat="1">
      <c r="E79723" s="120"/>
      <c r="M79723" s="120"/>
      <c r="N79723" s="120"/>
      <c r="U79723" s="121"/>
      <c r="V79723" s="122"/>
      <c r="W79723" s="123"/>
      <c r="AC79723" s="123"/>
    </row>
    <row r="79724" spans="5:29" s="2" customFormat="1">
      <c r="E79724" s="120"/>
      <c r="M79724" s="120"/>
      <c r="N79724" s="120"/>
      <c r="U79724" s="121"/>
      <c r="V79724" s="122"/>
      <c r="W79724" s="123"/>
      <c r="AC79724" s="123"/>
    </row>
    <row r="79725" spans="5:29" s="2" customFormat="1">
      <c r="E79725" s="120"/>
      <c r="M79725" s="120"/>
      <c r="N79725" s="120"/>
      <c r="U79725" s="121"/>
      <c r="V79725" s="122"/>
      <c r="W79725" s="123"/>
      <c r="AC79725" s="123"/>
    </row>
    <row r="79726" spans="5:29" s="2" customFormat="1">
      <c r="E79726" s="120"/>
      <c r="M79726" s="120"/>
      <c r="N79726" s="120"/>
      <c r="U79726" s="121"/>
      <c r="V79726" s="122"/>
      <c r="W79726" s="123"/>
      <c r="AC79726" s="123"/>
    </row>
    <row r="79727" spans="5:29" s="2" customFormat="1">
      <c r="E79727" s="120"/>
      <c r="M79727" s="120"/>
      <c r="N79727" s="120"/>
      <c r="U79727" s="121"/>
      <c r="V79727" s="122"/>
      <c r="W79727" s="123"/>
      <c r="AC79727" s="123"/>
    </row>
    <row r="79728" spans="5:29" s="2" customFormat="1">
      <c r="E79728" s="120"/>
      <c r="M79728" s="120"/>
      <c r="N79728" s="120"/>
      <c r="U79728" s="121"/>
      <c r="V79728" s="122"/>
      <c r="W79728" s="123"/>
      <c r="AC79728" s="123"/>
    </row>
    <row r="79729" spans="5:29" s="2" customFormat="1">
      <c r="E79729" s="120"/>
      <c r="M79729" s="120"/>
      <c r="N79729" s="120"/>
      <c r="U79729" s="121"/>
      <c r="V79729" s="122"/>
      <c r="W79729" s="123"/>
      <c r="AC79729" s="123"/>
    </row>
    <row r="79730" spans="5:29" s="2" customFormat="1">
      <c r="E79730" s="120"/>
      <c r="M79730" s="120"/>
      <c r="N79730" s="120"/>
      <c r="U79730" s="121"/>
      <c r="V79730" s="122"/>
      <c r="W79730" s="123"/>
      <c r="AC79730" s="123"/>
    </row>
    <row r="79731" spans="5:29" s="2" customFormat="1">
      <c r="E79731" s="120"/>
      <c r="M79731" s="120"/>
      <c r="N79731" s="120"/>
      <c r="U79731" s="121"/>
      <c r="V79731" s="122"/>
      <c r="W79731" s="123"/>
      <c r="AC79731" s="123"/>
    </row>
    <row r="79732" spans="5:29" s="2" customFormat="1">
      <c r="E79732" s="120"/>
      <c r="M79732" s="120"/>
      <c r="N79732" s="120"/>
      <c r="U79732" s="121"/>
      <c r="V79732" s="122"/>
      <c r="W79732" s="123"/>
      <c r="AC79732" s="123"/>
    </row>
    <row r="79733" spans="5:29" s="2" customFormat="1">
      <c r="E79733" s="120"/>
      <c r="M79733" s="120"/>
      <c r="N79733" s="120"/>
      <c r="U79733" s="121"/>
      <c r="V79733" s="122"/>
      <c r="W79733" s="123"/>
      <c r="AC79733" s="123"/>
    </row>
    <row r="79734" spans="5:29" s="2" customFormat="1">
      <c r="E79734" s="120"/>
      <c r="M79734" s="120"/>
      <c r="N79734" s="120"/>
      <c r="U79734" s="121"/>
      <c r="V79734" s="122"/>
      <c r="W79734" s="123"/>
      <c r="AC79734" s="123"/>
    </row>
    <row r="79735" spans="5:29" s="2" customFormat="1">
      <c r="E79735" s="120"/>
      <c r="M79735" s="120"/>
      <c r="N79735" s="120"/>
      <c r="U79735" s="121"/>
      <c r="V79735" s="122"/>
      <c r="W79735" s="123"/>
      <c r="AC79735" s="123"/>
    </row>
    <row r="79736" spans="5:29" s="2" customFormat="1">
      <c r="E79736" s="120"/>
      <c r="M79736" s="120"/>
      <c r="N79736" s="120"/>
      <c r="U79736" s="121"/>
      <c r="V79736" s="122"/>
      <c r="W79736" s="123"/>
      <c r="AC79736" s="123"/>
    </row>
    <row r="79737" spans="5:29" s="2" customFormat="1">
      <c r="E79737" s="120"/>
      <c r="M79737" s="120"/>
      <c r="N79737" s="120"/>
      <c r="U79737" s="121"/>
      <c r="V79737" s="122"/>
      <c r="W79737" s="123"/>
      <c r="AC79737" s="123"/>
    </row>
    <row r="79738" spans="5:29" s="2" customFormat="1">
      <c r="E79738" s="120"/>
      <c r="M79738" s="120"/>
      <c r="N79738" s="120"/>
      <c r="U79738" s="121"/>
      <c r="V79738" s="122"/>
      <c r="W79738" s="123"/>
      <c r="AC79738" s="123"/>
    </row>
    <row r="79739" spans="5:29" s="2" customFormat="1">
      <c r="E79739" s="120"/>
      <c r="M79739" s="120"/>
      <c r="N79739" s="120"/>
      <c r="U79739" s="121"/>
      <c r="V79739" s="122"/>
      <c r="W79739" s="123"/>
      <c r="AC79739" s="123"/>
    </row>
    <row r="79740" spans="5:29" s="2" customFormat="1">
      <c r="E79740" s="120"/>
      <c r="M79740" s="120"/>
      <c r="N79740" s="120"/>
      <c r="U79740" s="121"/>
      <c r="V79740" s="122"/>
      <c r="W79740" s="123"/>
      <c r="AC79740" s="123"/>
    </row>
    <row r="79741" spans="5:29" s="2" customFormat="1">
      <c r="E79741" s="120"/>
      <c r="M79741" s="120"/>
      <c r="N79741" s="120"/>
      <c r="U79741" s="121"/>
      <c r="V79741" s="122"/>
      <c r="W79741" s="123"/>
      <c r="AC79741" s="123"/>
    </row>
    <row r="79742" spans="5:29" s="2" customFormat="1">
      <c r="E79742" s="120"/>
      <c r="M79742" s="120"/>
      <c r="N79742" s="120"/>
      <c r="U79742" s="121"/>
      <c r="V79742" s="122"/>
      <c r="W79742" s="123"/>
      <c r="AC79742" s="123"/>
    </row>
    <row r="79743" spans="5:29" s="2" customFormat="1">
      <c r="E79743" s="120"/>
      <c r="M79743" s="120"/>
      <c r="N79743" s="120"/>
      <c r="U79743" s="121"/>
      <c r="V79743" s="122"/>
      <c r="W79743" s="123"/>
      <c r="AC79743" s="123"/>
    </row>
    <row r="79744" spans="5:29" s="2" customFormat="1">
      <c r="E79744" s="120"/>
      <c r="M79744" s="120"/>
      <c r="N79744" s="120"/>
      <c r="U79744" s="121"/>
      <c r="V79744" s="122"/>
      <c r="W79744" s="123"/>
      <c r="AC79744" s="123"/>
    </row>
    <row r="79745" spans="5:29" s="2" customFormat="1">
      <c r="E79745" s="120"/>
      <c r="M79745" s="120"/>
      <c r="N79745" s="120"/>
      <c r="U79745" s="121"/>
      <c r="V79745" s="122"/>
      <c r="W79745" s="123"/>
      <c r="AC79745" s="123"/>
    </row>
    <row r="79746" spans="5:29" s="2" customFormat="1">
      <c r="E79746" s="120"/>
      <c r="M79746" s="120"/>
      <c r="N79746" s="120"/>
      <c r="U79746" s="121"/>
      <c r="V79746" s="122"/>
      <c r="W79746" s="123"/>
      <c r="AC79746" s="123"/>
    </row>
    <row r="79747" spans="5:29" s="2" customFormat="1">
      <c r="E79747" s="120"/>
      <c r="M79747" s="120"/>
      <c r="N79747" s="120"/>
      <c r="U79747" s="121"/>
      <c r="V79747" s="122"/>
      <c r="W79747" s="123"/>
      <c r="AC79747" s="123"/>
    </row>
    <row r="79748" spans="5:29" s="2" customFormat="1">
      <c r="E79748" s="120"/>
      <c r="M79748" s="120"/>
      <c r="N79748" s="120"/>
      <c r="U79748" s="121"/>
      <c r="V79748" s="122"/>
      <c r="W79748" s="123"/>
      <c r="AC79748" s="123"/>
    </row>
    <row r="79749" spans="5:29" s="2" customFormat="1">
      <c r="E79749" s="120"/>
      <c r="M79749" s="120"/>
      <c r="N79749" s="120"/>
      <c r="U79749" s="121"/>
      <c r="V79749" s="122"/>
      <c r="W79749" s="123"/>
      <c r="AC79749" s="123"/>
    </row>
    <row r="79750" spans="5:29" s="2" customFormat="1">
      <c r="E79750" s="120"/>
      <c r="M79750" s="120"/>
      <c r="N79750" s="120"/>
      <c r="U79750" s="121"/>
      <c r="V79750" s="122"/>
      <c r="W79750" s="123"/>
      <c r="AC79750" s="123"/>
    </row>
    <row r="79751" spans="5:29" s="2" customFormat="1">
      <c r="E79751" s="120"/>
      <c r="M79751" s="120"/>
      <c r="N79751" s="120"/>
      <c r="U79751" s="121"/>
      <c r="V79751" s="122"/>
      <c r="W79751" s="123"/>
      <c r="AC79751" s="123"/>
    </row>
    <row r="79752" spans="5:29" s="2" customFormat="1">
      <c r="E79752" s="120"/>
      <c r="M79752" s="120"/>
      <c r="N79752" s="120"/>
      <c r="U79752" s="121"/>
      <c r="V79752" s="122"/>
      <c r="W79752" s="123"/>
      <c r="AC79752" s="123"/>
    </row>
    <row r="79753" spans="5:29" s="2" customFormat="1">
      <c r="E79753" s="120"/>
      <c r="M79753" s="120"/>
      <c r="N79753" s="120"/>
      <c r="U79753" s="121"/>
      <c r="V79753" s="122"/>
      <c r="W79753" s="123"/>
      <c r="AC79753" s="123"/>
    </row>
    <row r="79754" spans="5:29" s="2" customFormat="1">
      <c r="E79754" s="120"/>
      <c r="M79754" s="120"/>
      <c r="N79754" s="120"/>
      <c r="U79754" s="121"/>
      <c r="V79754" s="122"/>
      <c r="W79754" s="123"/>
      <c r="AC79754" s="123"/>
    </row>
    <row r="79755" spans="5:29" s="2" customFormat="1">
      <c r="E79755" s="120"/>
      <c r="M79755" s="120"/>
      <c r="N79755" s="120"/>
      <c r="U79755" s="121"/>
      <c r="V79755" s="122"/>
      <c r="W79755" s="123"/>
      <c r="AC79755" s="123"/>
    </row>
    <row r="79756" spans="5:29" s="2" customFormat="1">
      <c r="E79756" s="120"/>
      <c r="M79756" s="120"/>
      <c r="N79756" s="120"/>
      <c r="U79756" s="121"/>
      <c r="V79756" s="122"/>
      <c r="W79756" s="123"/>
      <c r="AC79756" s="123"/>
    </row>
    <row r="79757" spans="5:29" s="2" customFormat="1">
      <c r="E79757" s="120"/>
      <c r="M79757" s="120"/>
      <c r="N79757" s="120"/>
      <c r="U79757" s="121"/>
      <c r="V79757" s="122"/>
      <c r="W79757" s="123"/>
      <c r="AC79757" s="123"/>
    </row>
    <row r="79758" spans="5:29" s="2" customFormat="1">
      <c r="E79758" s="120"/>
      <c r="M79758" s="120"/>
      <c r="N79758" s="120"/>
      <c r="U79758" s="121"/>
      <c r="V79758" s="122"/>
      <c r="W79758" s="123"/>
      <c r="AC79758" s="123"/>
    </row>
    <row r="79759" spans="5:29" s="2" customFormat="1">
      <c r="E79759" s="120"/>
      <c r="M79759" s="120"/>
      <c r="N79759" s="120"/>
      <c r="U79759" s="121"/>
      <c r="V79759" s="122"/>
      <c r="W79759" s="123"/>
      <c r="AC79759" s="123"/>
    </row>
    <row r="79760" spans="5:29" s="2" customFormat="1">
      <c r="E79760" s="120"/>
      <c r="M79760" s="120"/>
      <c r="N79760" s="120"/>
      <c r="U79760" s="121"/>
      <c r="V79760" s="122"/>
      <c r="W79760" s="123"/>
      <c r="AC79760" s="123"/>
    </row>
    <row r="79761" spans="5:29" s="2" customFormat="1">
      <c r="E79761" s="120"/>
      <c r="M79761" s="120"/>
      <c r="N79761" s="120"/>
      <c r="U79761" s="121"/>
      <c r="V79761" s="122"/>
      <c r="W79761" s="123"/>
      <c r="AC79761" s="123"/>
    </row>
    <row r="79762" spans="5:29" s="2" customFormat="1">
      <c r="E79762" s="120"/>
      <c r="M79762" s="120"/>
      <c r="N79762" s="120"/>
      <c r="U79762" s="121"/>
      <c r="V79762" s="122"/>
      <c r="W79762" s="123"/>
      <c r="AC79762" s="123"/>
    </row>
    <row r="79763" spans="5:29" s="2" customFormat="1">
      <c r="E79763" s="120"/>
      <c r="M79763" s="120"/>
      <c r="N79763" s="120"/>
      <c r="U79763" s="121"/>
      <c r="V79763" s="122"/>
      <c r="W79763" s="123"/>
      <c r="AC79763" s="123"/>
    </row>
    <row r="79764" spans="5:29" s="2" customFormat="1">
      <c r="E79764" s="120"/>
      <c r="M79764" s="120"/>
      <c r="N79764" s="120"/>
      <c r="U79764" s="121"/>
      <c r="V79764" s="122"/>
      <c r="W79764" s="123"/>
      <c r="AC79764" s="123"/>
    </row>
    <row r="79765" spans="5:29" s="2" customFormat="1">
      <c r="E79765" s="120"/>
      <c r="M79765" s="120"/>
      <c r="N79765" s="120"/>
      <c r="U79765" s="121"/>
      <c r="V79765" s="122"/>
      <c r="W79765" s="123"/>
      <c r="AC79765" s="123"/>
    </row>
    <row r="79766" spans="5:29" s="2" customFormat="1">
      <c r="E79766" s="120"/>
      <c r="M79766" s="120"/>
      <c r="N79766" s="120"/>
      <c r="U79766" s="121"/>
      <c r="V79766" s="122"/>
      <c r="W79766" s="123"/>
      <c r="AC79766" s="123"/>
    </row>
    <row r="79767" spans="5:29" s="2" customFormat="1">
      <c r="E79767" s="120"/>
      <c r="M79767" s="120"/>
      <c r="N79767" s="120"/>
      <c r="U79767" s="121"/>
      <c r="V79767" s="122"/>
      <c r="W79767" s="123"/>
      <c r="AC79767" s="123"/>
    </row>
    <row r="79768" spans="5:29" s="2" customFormat="1">
      <c r="E79768" s="120"/>
      <c r="M79768" s="120"/>
      <c r="N79768" s="120"/>
      <c r="U79768" s="121"/>
      <c r="V79768" s="122"/>
      <c r="W79768" s="123"/>
      <c r="AC79768" s="123"/>
    </row>
    <row r="79769" spans="5:29" s="2" customFormat="1">
      <c r="E79769" s="120"/>
      <c r="M79769" s="120"/>
      <c r="N79769" s="120"/>
      <c r="U79769" s="121"/>
      <c r="V79769" s="122"/>
      <c r="W79769" s="123"/>
      <c r="AC79769" s="123"/>
    </row>
    <row r="79770" spans="5:29" s="2" customFormat="1">
      <c r="E79770" s="120"/>
      <c r="M79770" s="120"/>
      <c r="N79770" s="120"/>
      <c r="U79770" s="121"/>
      <c r="V79770" s="122"/>
      <c r="W79770" s="123"/>
      <c r="AC79770" s="123"/>
    </row>
    <row r="79771" spans="5:29" s="2" customFormat="1">
      <c r="E79771" s="120"/>
      <c r="M79771" s="120"/>
      <c r="N79771" s="120"/>
      <c r="U79771" s="121"/>
      <c r="V79771" s="122"/>
      <c r="W79771" s="123"/>
      <c r="AC79771" s="123"/>
    </row>
    <row r="79772" spans="5:29" s="2" customFormat="1">
      <c r="E79772" s="120"/>
      <c r="M79772" s="120"/>
      <c r="N79772" s="120"/>
      <c r="U79772" s="121"/>
      <c r="V79772" s="122"/>
      <c r="W79772" s="123"/>
      <c r="AC79772" s="123"/>
    </row>
    <row r="79773" spans="5:29" s="2" customFormat="1">
      <c r="E79773" s="120"/>
      <c r="M79773" s="120"/>
      <c r="N79773" s="120"/>
      <c r="U79773" s="121"/>
      <c r="V79773" s="122"/>
      <c r="W79773" s="123"/>
      <c r="AC79773" s="123"/>
    </row>
    <row r="79774" spans="5:29" s="2" customFormat="1">
      <c r="E79774" s="120"/>
      <c r="M79774" s="120"/>
      <c r="N79774" s="120"/>
      <c r="U79774" s="121"/>
      <c r="V79774" s="122"/>
      <c r="W79774" s="123"/>
      <c r="AC79774" s="123"/>
    </row>
    <row r="79775" spans="5:29" s="2" customFormat="1">
      <c r="E79775" s="120"/>
      <c r="M79775" s="120"/>
      <c r="N79775" s="120"/>
      <c r="U79775" s="121"/>
      <c r="V79775" s="122"/>
      <c r="W79775" s="123"/>
      <c r="AC79775" s="123"/>
    </row>
    <row r="79776" spans="5:29" s="2" customFormat="1">
      <c r="E79776" s="120"/>
      <c r="M79776" s="120"/>
      <c r="N79776" s="120"/>
      <c r="U79776" s="121"/>
      <c r="V79776" s="122"/>
      <c r="W79776" s="123"/>
      <c r="AC79776" s="123"/>
    </row>
    <row r="79777" spans="5:29" s="2" customFormat="1">
      <c r="E79777" s="120"/>
      <c r="M79777" s="120"/>
      <c r="N79777" s="120"/>
      <c r="U79777" s="121"/>
      <c r="V79777" s="122"/>
      <c r="W79777" s="123"/>
      <c r="AC79777" s="123"/>
    </row>
    <row r="79778" spans="5:29" s="2" customFormat="1">
      <c r="E79778" s="120"/>
      <c r="M79778" s="120"/>
      <c r="N79778" s="120"/>
      <c r="U79778" s="121"/>
      <c r="V79778" s="122"/>
      <c r="W79778" s="123"/>
      <c r="AC79778" s="123"/>
    </row>
    <row r="79779" spans="5:29" s="2" customFormat="1">
      <c r="E79779" s="120"/>
      <c r="M79779" s="120"/>
      <c r="N79779" s="120"/>
      <c r="U79779" s="121"/>
      <c r="V79779" s="122"/>
      <c r="W79779" s="123"/>
      <c r="AC79779" s="123"/>
    </row>
    <row r="79780" spans="5:29" s="2" customFormat="1">
      <c r="E79780" s="120"/>
      <c r="M79780" s="120"/>
      <c r="N79780" s="120"/>
      <c r="U79780" s="121"/>
      <c r="V79780" s="122"/>
      <c r="W79780" s="123"/>
      <c r="AC79780" s="123"/>
    </row>
    <row r="79781" spans="5:29" s="2" customFormat="1">
      <c r="E79781" s="120"/>
      <c r="M79781" s="120"/>
      <c r="N79781" s="120"/>
      <c r="U79781" s="121"/>
      <c r="V79781" s="122"/>
      <c r="W79781" s="123"/>
      <c r="AC79781" s="123"/>
    </row>
    <row r="79782" spans="5:29" s="2" customFormat="1">
      <c r="E79782" s="120"/>
      <c r="M79782" s="120"/>
      <c r="N79782" s="120"/>
      <c r="U79782" s="121"/>
      <c r="V79782" s="122"/>
      <c r="W79782" s="123"/>
      <c r="AC79782" s="123"/>
    </row>
    <row r="79783" spans="5:29" s="2" customFormat="1">
      <c r="E79783" s="120"/>
      <c r="M79783" s="120"/>
      <c r="N79783" s="120"/>
      <c r="U79783" s="121"/>
      <c r="V79783" s="122"/>
      <c r="W79783" s="123"/>
      <c r="AC79783" s="123"/>
    </row>
    <row r="79784" spans="5:29" s="2" customFormat="1">
      <c r="E79784" s="120"/>
      <c r="M79784" s="120"/>
      <c r="N79784" s="120"/>
      <c r="U79784" s="121"/>
      <c r="V79784" s="122"/>
      <c r="W79784" s="123"/>
      <c r="AC79784" s="123"/>
    </row>
    <row r="79785" spans="5:29" s="2" customFormat="1">
      <c r="E79785" s="120"/>
      <c r="M79785" s="120"/>
      <c r="N79785" s="120"/>
      <c r="U79785" s="121"/>
      <c r="V79785" s="122"/>
      <c r="W79785" s="123"/>
      <c r="AC79785" s="123"/>
    </row>
    <row r="79786" spans="5:29" s="2" customFormat="1">
      <c r="E79786" s="120"/>
      <c r="M79786" s="120"/>
      <c r="N79786" s="120"/>
      <c r="U79786" s="121"/>
      <c r="V79786" s="122"/>
      <c r="W79786" s="123"/>
      <c r="AC79786" s="123"/>
    </row>
    <row r="79787" spans="5:29" s="2" customFormat="1">
      <c r="E79787" s="120"/>
      <c r="M79787" s="120"/>
      <c r="N79787" s="120"/>
      <c r="U79787" s="121"/>
      <c r="V79787" s="122"/>
      <c r="W79787" s="123"/>
      <c r="AC79787" s="123"/>
    </row>
    <row r="79788" spans="5:29" s="2" customFormat="1">
      <c r="E79788" s="120"/>
      <c r="M79788" s="120"/>
      <c r="N79788" s="120"/>
      <c r="U79788" s="121"/>
      <c r="V79788" s="122"/>
      <c r="W79788" s="123"/>
      <c r="AC79788" s="123"/>
    </row>
    <row r="79789" spans="5:29" s="2" customFormat="1">
      <c r="E79789" s="120"/>
      <c r="M79789" s="120"/>
      <c r="N79789" s="120"/>
      <c r="U79789" s="121"/>
      <c r="V79789" s="122"/>
      <c r="W79789" s="123"/>
      <c r="AC79789" s="123"/>
    </row>
    <row r="79790" spans="5:29" s="2" customFormat="1">
      <c r="E79790" s="120"/>
      <c r="M79790" s="120"/>
      <c r="N79790" s="120"/>
      <c r="U79790" s="121"/>
      <c r="V79790" s="122"/>
      <c r="W79790" s="123"/>
      <c r="AC79790" s="123"/>
    </row>
    <row r="79791" spans="5:29" s="2" customFormat="1">
      <c r="E79791" s="120"/>
      <c r="M79791" s="120"/>
      <c r="N79791" s="120"/>
      <c r="U79791" s="121"/>
      <c r="V79791" s="122"/>
      <c r="W79791" s="123"/>
      <c r="AC79791" s="123"/>
    </row>
    <row r="79792" spans="5:29" s="2" customFormat="1">
      <c r="E79792" s="120"/>
      <c r="M79792" s="120"/>
      <c r="N79792" s="120"/>
      <c r="U79792" s="121"/>
      <c r="V79792" s="122"/>
      <c r="W79792" s="123"/>
      <c r="AC79792" s="123"/>
    </row>
    <row r="79793" spans="5:29" s="2" customFormat="1">
      <c r="E79793" s="120"/>
      <c r="M79793" s="120"/>
      <c r="N79793" s="120"/>
      <c r="U79793" s="121"/>
      <c r="V79793" s="122"/>
      <c r="W79793" s="123"/>
      <c r="AC79793" s="123"/>
    </row>
    <row r="79794" spans="5:29" s="2" customFormat="1">
      <c r="E79794" s="120"/>
      <c r="M79794" s="120"/>
      <c r="N79794" s="120"/>
      <c r="U79794" s="121"/>
      <c r="V79794" s="122"/>
      <c r="W79794" s="123"/>
      <c r="AC79794" s="123"/>
    </row>
    <row r="79795" spans="5:29" s="2" customFormat="1">
      <c r="E79795" s="120"/>
      <c r="M79795" s="120"/>
      <c r="N79795" s="120"/>
      <c r="U79795" s="121"/>
      <c r="V79795" s="122"/>
      <c r="W79795" s="123"/>
      <c r="AC79795" s="123"/>
    </row>
    <row r="79796" spans="5:29" s="2" customFormat="1">
      <c r="E79796" s="120"/>
      <c r="M79796" s="120"/>
      <c r="N79796" s="120"/>
      <c r="U79796" s="121"/>
      <c r="V79796" s="122"/>
      <c r="W79796" s="123"/>
      <c r="AC79796" s="123"/>
    </row>
    <row r="79797" spans="5:29" s="2" customFormat="1">
      <c r="E79797" s="120"/>
      <c r="M79797" s="120"/>
      <c r="N79797" s="120"/>
      <c r="U79797" s="121"/>
      <c r="V79797" s="122"/>
      <c r="W79797" s="123"/>
      <c r="AC79797" s="123"/>
    </row>
    <row r="79798" spans="5:29" s="2" customFormat="1">
      <c r="E79798" s="120"/>
      <c r="M79798" s="120"/>
      <c r="N79798" s="120"/>
      <c r="U79798" s="121"/>
      <c r="V79798" s="122"/>
      <c r="W79798" s="123"/>
      <c r="AC79798" s="123"/>
    </row>
    <row r="79799" spans="5:29" s="2" customFormat="1">
      <c r="E79799" s="120"/>
      <c r="M79799" s="120"/>
      <c r="N79799" s="120"/>
      <c r="U79799" s="121"/>
      <c r="V79799" s="122"/>
      <c r="W79799" s="123"/>
      <c r="AC79799" s="123"/>
    </row>
    <row r="79800" spans="5:29" s="2" customFormat="1">
      <c r="E79800" s="120"/>
      <c r="M79800" s="120"/>
      <c r="N79800" s="120"/>
      <c r="U79800" s="121"/>
      <c r="V79800" s="122"/>
      <c r="W79800" s="123"/>
      <c r="AC79800" s="123"/>
    </row>
    <row r="79801" spans="5:29" s="2" customFormat="1">
      <c r="E79801" s="120"/>
      <c r="M79801" s="120"/>
      <c r="N79801" s="120"/>
      <c r="U79801" s="121"/>
      <c r="V79801" s="122"/>
      <c r="W79801" s="123"/>
      <c r="AC79801" s="123"/>
    </row>
    <row r="79802" spans="5:29" s="2" customFormat="1">
      <c r="E79802" s="120"/>
      <c r="M79802" s="120"/>
      <c r="N79802" s="120"/>
      <c r="U79802" s="121"/>
      <c r="V79802" s="122"/>
      <c r="W79802" s="123"/>
      <c r="AC79802" s="123"/>
    </row>
    <row r="79803" spans="5:29" s="2" customFormat="1">
      <c r="E79803" s="120"/>
      <c r="M79803" s="120"/>
      <c r="N79803" s="120"/>
      <c r="U79803" s="121"/>
      <c r="V79803" s="122"/>
      <c r="W79803" s="123"/>
      <c r="AC79803" s="123"/>
    </row>
    <row r="79804" spans="5:29" s="2" customFormat="1">
      <c r="E79804" s="120"/>
      <c r="M79804" s="120"/>
      <c r="N79804" s="120"/>
      <c r="U79804" s="121"/>
      <c r="V79804" s="122"/>
      <c r="W79804" s="123"/>
      <c r="AC79804" s="123"/>
    </row>
    <row r="79805" spans="5:29" s="2" customFormat="1">
      <c r="E79805" s="120"/>
      <c r="M79805" s="120"/>
      <c r="N79805" s="120"/>
      <c r="U79805" s="121"/>
      <c r="V79805" s="122"/>
      <c r="W79805" s="123"/>
      <c r="AC79805" s="123"/>
    </row>
    <row r="79806" spans="5:29" s="2" customFormat="1">
      <c r="E79806" s="120"/>
      <c r="M79806" s="120"/>
      <c r="N79806" s="120"/>
      <c r="U79806" s="121"/>
      <c r="V79806" s="122"/>
      <c r="W79806" s="123"/>
      <c r="AC79806" s="123"/>
    </row>
    <row r="79807" spans="5:29" s="2" customFormat="1">
      <c r="E79807" s="120"/>
      <c r="M79807" s="120"/>
      <c r="N79807" s="120"/>
      <c r="U79807" s="121"/>
      <c r="V79807" s="122"/>
      <c r="W79807" s="123"/>
      <c r="AC79807" s="123"/>
    </row>
    <row r="79808" spans="5:29" s="2" customFormat="1">
      <c r="E79808" s="120"/>
      <c r="M79808" s="120"/>
      <c r="N79808" s="120"/>
      <c r="U79808" s="121"/>
      <c r="V79808" s="122"/>
      <c r="W79808" s="123"/>
      <c r="AC79808" s="123"/>
    </row>
    <row r="79809" spans="5:29" s="2" customFormat="1">
      <c r="E79809" s="120"/>
      <c r="M79809" s="120"/>
      <c r="N79809" s="120"/>
      <c r="U79809" s="121"/>
      <c r="V79809" s="122"/>
      <c r="W79809" s="123"/>
      <c r="AC79809" s="123"/>
    </row>
    <row r="79810" spans="5:29" s="2" customFormat="1">
      <c r="E79810" s="120"/>
      <c r="M79810" s="120"/>
      <c r="N79810" s="120"/>
      <c r="U79810" s="121"/>
      <c r="V79810" s="122"/>
      <c r="W79810" s="123"/>
      <c r="AC79810" s="123"/>
    </row>
    <row r="79811" spans="5:29" s="2" customFormat="1">
      <c r="E79811" s="120"/>
      <c r="M79811" s="120"/>
      <c r="N79811" s="120"/>
      <c r="U79811" s="121"/>
      <c r="V79811" s="122"/>
      <c r="W79811" s="123"/>
      <c r="AC79811" s="123"/>
    </row>
    <row r="79812" spans="5:29" s="2" customFormat="1">
      <c r="E79812" s="120"/>
      <c r="M79812" s="120"/>
      <c r="N79812" s="120"/>
      <c r="U79812" s="121"/>
      <c r="V79812" s="122"/>
      <c r="W79812" s="123"/>
      <c r="AC79812" s="123"/>
    </row>
    <row r="79813" spans="5:29" s="2" customFormat="1">
      <c r="E79813" s="120"/>
      <c r="M79813" s="120"/>
      <c r="N79813" s="120"/>
      <c r="U79813" s="121"/>
      <c r="V79813" s="122"/>
      <c r="W79813" s="123"/>
      <c r="AC79813" s="123"/>
    </row>
    <row r="79814" spans="5:29" s="2" customFormat="1">
      <c r="E79814" s="120"/>
      <c r="M79814" s="120"/>
      <c r="N79814" s="120"/>
      <c r="U79814" s="121"/>
      <c r="V79814" s="122"/>
      <c r="W79814" s="123"/>
      <c r="AC79814" s="123"/>
    </row>
    <row r="79815" spans="5:29" s="2" customFormat="1">
      <c r="E79815" s="120"/>
      <c r="M79815" s="120"/>
      <c r="N79815" s="120"/>
      <c r="U79815" s="121"/>
      <c r="V79815" s="122"/>
      <c r="W79815" s="123"/>
      <c r="AC79815" s="123"/>
    </row>
    <row r="79816" spans="5:29" s="2" customFormat="1">
      <c r="E79816" s="120"/>
      <c r="M79816" s="120"/>
      <c r="N79816" s="120"/>
      <c r="U79816" s="121"/>
      <c r="V79816" s="122"/>
      <c r="W79816" s="123"/>
      <c r="AC79816" s="123"/>
    </row>
    <row r="79817" spans="5:29" s="2" customFormat="1">
      <c r="E79817" s="120"/>
      <c r="M79817" s="120"/>
      <c r="N79817" s="120"/>
      <c r="U79817" s="121"/>
      <c r="V79817" s="122"/>
      <c r="W79817" s="123"/>
      <c r="AC79817" s="123"/>
    </row>
    <row r="79818" spans="5:29" s="2" customFormat="1">
      <c r="E79818" s="120"/>
      <c r="M79818" s="120"/>
      <c r="N79818" s="120"/>
      <c r="U79818" s="121"/>
      <c r="V79818" s="122"/>
      <c r="W79818" s="123"/>
      <c r="AC79818" s="123"/>
    </row>
    <row r="79819" spans="5:29" s="2" customFormat="1">
      <c r="E79819" s="120"/>
      <c r="M79819" s="120"/>
      <c r="N79819" s="120"/>
      <c r="U79819" s="121"/>
      <c r="V79819" s="122"/>
      <c r="W79819" s="123"/>
      <c r="AC79819" s="123"/>
    </row>
    <row r="79820" spans="5:29" s="2" customFormat="1">
      <c r="E79820" s="120"/>
      <c r="M79820" s="120"/>
      <c r="N79820" s="120"/>
      <c r="U79820" s="121"/>
      <c r="V79820" s="122"/>
      <c r="W79820" s="123"/>
      <c r="AC79820" s="123"/>
    </row>
    <row r="79821" spans="5:29" s="2" customFormat="1">
      <c r="E79821" s="120"/>
      <c r="M79821" s="120"/>
      <c r="N79821" s="120"/>
      <c r="U79821" s="121"/>
      <c r="V79821" s="122"/>
      <c r="W79821" s="123"/>
      <c r="AC79821" s="123"/>
    </row>
    <row r="79822" spans="5:29" s="2" customFormat="1">
      <c r="E79822" s="120"/>
      <c r="M79822" s="120"/>
      <c r="N79822" s="120"/>
      <c r="U79822" s="121"/>
      <c r="V79822" s="122"/>
      <c r="W79822" s="123"/>
      <c r="AC79822" s="123"/>
    </row>
    <row r="79823" spans="5:29" s="2" customFormat="1">
      <c r="E79823" s="120"/>
      <c r="M79823" s="120"/>
      <c r="N79823" s="120"/>
      <c r="U79823" s="121"/>
      <c r="V79823" s="122"/>
      <c r="W79823" s="123"/>
      <c r="AC79823" s="123"/>
    </row>
    <row r="79824" spans="5:29" s="2" customFormat="1">
      <c r="E79824" s="120"/>
      <c r="M79824" s="120"/>
      <c r="N79824" s="120"/>
      <c r="U79824" s="121"/>
      <c r="V79824" s="122"/>
      <c r="W79824" s="123"/>
      <c r="AC79824" s="123"/>
    </row>
    <row r="79825" spans="5:29" s="2" customFormat="1">
      <c r="E79825" s="120"/>
      <c r="M79825" s="120"/>
      <c r="N79825" s="120"/>
      <c r="U79825" s="121"/>
      <c r="V79825" s="122"/>
      <c r="W79825" s="123"/>
      <c r="AC79825" s="123"/>
    </row>
    <row r="79826" spans="5:29" s="2" customFormat="1">
      <c r="E79826" s="120"/>
      <c r="M79826" s="120"/>
      <c r="N79826" s="120"/>
      <c r="U79826" s="121"/>
      <c r="V79826" s="122"/>
      <c r="W79826" s="123"/>
      <c r="AC79826" s="123"/>
    </row>
    <row r="79827" spans="5:29" s="2" customFormat="1">
      <c r="E79827" s="120"/>
      <c r="M79827" s="120"/>
      <c r="N79827" s="120"/>
      <c r="U79827" s="121"/>
      <c r="V79827" s="122"/>
      <c r="W79827" s="123"/>
      <c r="AC79827" s="123"/>
    </row>
    <row r="79828" spans="5:29" s="2" customFormat="1">
      <c r="E79828" s="120"/>
      <c r="M79828" s="120"/>
      <c r="N79828" s="120"/>
      <c r="U79828" s="121"/>
      <c r="V79828" s="122"/>
      <c r="W79828" s="123"/>
      <c r="AC79828" s="123"/>
    </row>
    <row r="79829" spans="5:29" s="2" customFormat="1">
      <c r="E79829" s="120"/>
      <c r="M79829" s="120"/>
      <c r="N79829" s="120"/>
      <c r="U79829" s="121"/>
      <c r="V79829" s="122"/>
      <c r="W79829" s="123"/>
      <c r="AC79829" s="123"/>
    </row>
    <row r="79830" spans="5:29" s="2" customFormat="1">
      <c r="E79830" s="120"/>
      <c r="M79830" s="120"/>
      <c r="N79830" s="120"/>
      <c r="U79830" s="121"/>
      <c r="V79830" s="122"/>
      <c r="W79830" s="123"/>
      <c r="AC79830" s="123"/>
    </row>
    <row r="79831" spans="5:29" s="2" customFormat="1">
      <c r="E79831" s="120"/>
      <c r="M79831" s="120"/>
      <c r="N79831" s="120"/>
      <c r="U79831" s="121"/>
      <c r="V79831" s="122"/>
      <c r="W79831" s="123"/>
      <c r="AC79831" s="123"/>
    </row>
    <row r="79832" spans="5:29" s="2" customFormat="1">
      <c r="E79832" s="120"/>
      <c r="M79832" s="120"/>
      <c r="N79832" s="120"/>
      <c r="U79832" s="121"/>
      <c r="V79832" s="122"/>
      <c r="W79832" s="123"/>
      <c r="AC79832" s="123"/>
    </row>
    <row r="79833" spans="5:29" s="2" customFormat="1">
      <c r="E79833" s="120"/>
      <c r="M79833" s="120"/>
      <c r="N79833" s="120"/>
      <c r="U79833" s="121"/>
      <c r="V79833" s="122"/>
      <c r="W79833" s="123"/>
      <c r="AC79833" s="123"/>
    </row>
    <row r="79834" spans="5:29" s="2" customFormat="1">
      <c r="E79834" s="120"/>
      <c r="M79834" s="120"/>
      <c r="N79834" s="120"/>
      <c r="U79834" s="121"/>
      <c r="V79834" s="122"/>
      <c r="W79834" s="123"/>
      <c r="AC79834" s="123"/>
    </row>
    <row r="79835" spans="5:29" s="2" customFormat="1">
      <c r="E79835" s="120"/>
      <c r="M79835" s="120"/>
      <c r="N79835" s="120"/>
      <c r="U79835" s="121"/>
      <c r="V79835" s="122"/>
      <c r="W79835" s="123"/>
      <c r="AC79835" s="123"/>
    </row>
    <row r="79836" spans="5:29" s="2" customFormat="1">
      <c r="E79836" s="120"/>
      <c r="M79836" s="120"/>
      <c r="N79836" s="120"/>
      <c r="U79836" s="121"/>
      <c r="V79836" s="122"/>
      <c r="W79836" s="123"/>
      <c r="AC79836" s="123"/>
    </row>
    <row r="79837" spans="5:29" s="2" customFormat="1">
      <c r="E79837" s="120"/>
      <c r="M79837" s="120"/>
      <c r="N79837" s="120"/>
      <c r="U79837" s="121"/>
      <c r="V79837" s="122"/>
      <c r="W79837" s="123"/>
      <c r="AC79837" s="123"/>
    </row>
    <row r="79838" spans="5:29" s="2" customFormat="1">
      <c r="E79838" s="120"/>
      <c r="M79838" s="120"/>
      <c r="N79838" s="120"/>
      <c r="U79838" s="121"/>
      <c r="V79838" s="122"/>
      <c r="W79838" s="123"/>
      <c r="AC79838" s="123"/>
    </row>
    <row r="79839" spans="5:29" s="2" customFormat="1">
      <c r="E79839" s="120"/>
      <c r="M79839" s="120"/>
      <c r="N79839" s="120"/>
      <c r="U79839" s="121"/>
      <c r="V79839" s="122"/>
      <c r="W79839" s="123"/>
      <c r="AC79839" s="123"/>
    </row>
    <row r="79840" spans="5:29" s="2" customFormat="1">
      <c r="E79840" s="120"/>
      <c r="M79840" s="120"/>
      <c r="N79840" s="120"/>
      <c r="U79840" s="121"/>
      <c r="V79840" s="122"/>
      <c r="W79840" s="123"/>
      <c r="AC79840" s="123"/>
    </row>
    <row r="79841" spans="5:29" s="2" customFormat="1">
      <c r="E79841" s="120"/>
      <c r="M79841" s="120"/>
      <c r="N79841" s="120"/>
      <c r="U79841" s="121"/>
      <c r="V79841" s="122"/>
      <c r="W79841" s="123"/>
      <c r="AC79841" s="123"/>
    </row>
    <row r="79842" spans="5:29" s="2" customFormat="1">
      <c r="E79842" s="120"/>
      <c r="M79842" s="120"/>
      <c r="N79842" s="120"/>
      <c r="U79842" s="121"/>
      <c r="V79842" s="122"/>
      <c r="W79842" s="123"/>
      <c r="AC79842" s="123"/>
    </row>
    <row r="79843" spans="5:29" s="2" customFormat="1">
      <c r="E79843" s="120"/>
      <c r="M79843" s="120"/>
      <c r="N79843" s="120"/>
      <c r="U79843" s="121"/>
      <c r="V79843" s="122"/>
      <c r="W79843" s="123"/>
      <c r="AC79843" s="123"/>
    </row>
    <row r="79844" spans="5:29" s="2" customFormat="1">
      <c r="E79844" s="120"/>
      <c r="M79844" s="120"/>
      <c r="N79844" s="120"/>
      <c r="U79844" s="121"/>
      <c r="V79844" s="122"/>
      <c r="W79844" s="123"/>
      <c r="AC79844" s="123"/>
    </row>
    <row r="79845" spans="5:29" s="2" customFormat="1">
      <c r="E79845" s="120"/>
      <c r="M79845" s="120"/>
      <c r="N79845" s="120"/>
      <c r="U79845" s="121"/>
      <c r="V79845" s="122"/>
      <c r="W79845" s="123"/>
      <c r="AC79845" s="123"/>
    </row>
    <row r="79846" spans="5:29" s="2" customFormat="1">
      <c r="E79846" s="120"/>
      <c r="M79846" s="120"/>
      <c r="N79846" s="120"/>
      <c r="U79846" s="121"/>
      <c r="V79846" s="122"/>
      <c r="W79846" s="123"/>
      <c r="AC79846" s="123"/>
    </row>
    <row r="79847" spans="5:29" s="2" customFormat="1">
      <c r="E79847" s="120"/>
      <c r="M79847" s="120"/>
      <c r="N79847" s="120"/>
      <c r="U79847" s="121"/>
      <c r="V79847" s="122"/>
      <c r="W79847" s="123"/>
      <c r="AC79847" s="123"/>
    </row>
    <row r="79848" spans="5:29" s="2" customFormat="1">
      <c r="E79848" s="120"/>
      <c r="M79848" s="120"/>
      <c r="N79848" s="120"/>
      <c r="U79848" s="121"/>
      <c r="V79848" s="122"/>
      <c r="W79848" s="123"/>
      <c r="AC79848" s="123"/>
    </row>
    <row r="79849" spans="5:29" s="2" customFormat="1">
      <c r="E79849" s="120"/>
      <c r="M79849" s="120"/>
      <c r="N79849" s="120"/>
      <c r="U79849" s="121"/>
      <c r="V79849" s="122"/>
      <c r="W79849" s="123"/>
      <c r="AC79849" s="123"/>
    </row>
    <row r="79850" spans="5:29" s="2" customFormat="1">
      <c r="E79850" s="120"/>
      <c r="M79850" s="120"/>
      <c r="N79850" s="120"/>
      <c r="U79850" s="121"/>
      <c r="V79850" s="122"/>
      <c r="W79850" s="123"/>
      <c r="AC79850" s="123"/>
    </row>
    <row r="79851" spans="5:29" s="2" customFormat="1">
      <c r="E79851" s="120"/>
      <c r="M79851" s="120"/>
      <c r="N79851" s="120"/>
      <c r="U79851" s="121"/>
      <c r="V79851" s="122"/>
      <c r="W79851" s="123"/>
      <c r="AC79851" s="123"/>
    </row>
    <row r="79852" spans="5:29" s="2" customFormat="1">
      <c r="E79852" s="120"/>
      <c r="M79852" s="120"/>
      <c r="N79852" s="120"/>
      <c r="U79852" s="121"/>
      <c r="V79852" s="122"/>
      <c r="W79852" s="123"/>
      <c r="AC79852" s="123"/>
    </row>
    <row r="79853" spans="5:29" s="2" customFormat="1">
      <c r="E79853" s="120"/>
      <c r="M79853" s="120"/>
      <c r="N79853" s="120"/>
      <c r="U79853" s="121"/>
      <c r="V79853" s="122"/>
      <c r="W79853" s="123"/>
      <c r="AC79853" s="123"/>
    </row>
    <row r="79854" spans="5:29" s="2" customFormat="1">
      <c r="E79854" s="120"/>
      <c r="M79854" s="120"/>
      <c r="N79854" s="120"/>
      <c r="U79854" s="121"/>
      <c r="V79854" s="122"/>
      <c r="W79854" s="123"/>
      <c r="AC79854" s="123"/>
    </row>
    <row r="79855" spans="5:29" s="2" customFormat="1">
      <c r="E79855" s="120"/>
      <c r="M79855" s="120"/>
      <c r="N79855" s="120"/>
      <c r="U79855" s="121"/>
      <c r="V79855" s="122"/>
      <c r="W79855" s="123"/>
      <c r="AC79855" s="123"/>
    </row>
    <row r="79856" spans="5:29" s="2" customFormat="1">
      <c r="E79856" s="120"/>
      <c r="M79856" s="120"/>
      <c r="N79856" s="120"/>
      <c r="U79856" s="121"/>
      <c r="V79856" s="122"/>
      <c r="W79856" s="123"/>
      <c r="AC79856" s="123"/>
    </row>
    <row r="79857" spans="5:29" s="2" customFormat="1">
      <c r="E79857" s="120"/>
      <c r="M79857" s="120"/>
      <c r="N79857" s="120"/>
      <c r="U79857" s="121"/>
      <c r="V79857" s="122"/>
      <c r="W79857" s="123"/>
      <c r="AC79857" s="123"/>
    </row>
    <row r="79858" spans="5:29" s="2" customFormat="1">
      <c r="E79858" s="120"/>
      <c r="M79858" s="120"/>
      <c r="N79858" s="120"/>
      <c r="U79858" s="121"/>
      <c r="V79858" s="122"/>
      <c r="W79858" s="123"/>
      <c r="AC79858" s="123"/>
    </row>
    <row r="79859" spans="5:29" s="2" customFormat="1">
      <c r="E79859" s="120"/>
      <c r="M79859" s="120"/>
      <c r="N79859" s="120"/>
      <c r="U79859" s="121"/>
      <c r="V79859" s="122"/>
      <c r="W79859" s="123"/>
      <c r="AC79859" s="123"/>
    </row>
    <row r="79860" spans="5:29" s="2" customFormat="1">
      <c r="E79860" s="120"/>
      <c r="M79860" s="120"/>
      <c r="N79860" s="120"/>
      <c r="U79860" s="121"/>
      <c r="V79860" s="122"/>
      <c r="W79860" s="123"/>
      <c r="AC79860" s="123"/>
    </row>
    <row r="79861" spans="5:29" s="2" customFormat="1">
      <c r="E79861" s="120"/>
      <c r="M79861" s="120"/>
      <c r="N79861" s="120"/>
      <c r="U79861" s="121"/>
      <c r="V79861" s="122"/>
      <c r="W79861" s="123"/>
      <c r="AC79861" s="123"/>
    </row>
    <row r="79862" spans="5:29" s="2" customFormat="1">
      <c r="E79862" s="120"/>
      <c r="M79862" s="120"/>
      <c r="N79862" s="120"/>
      <c r="U79862" s="121"/>
      <c r="V79862" s="122"/>
      <c r="W79862" s="123"/>
      <c r="AC79862" s="123"/>
    </row>
    <row r="79863" spans="5:29" s="2" customFormat="1">
      <c r="E79863" s="120"/>
      <c r="M79863" s="120"/>
      <c r="N79863" s="120"/>
      <c r="U79863" s="121"/>
      <c r="V79863" s="122"/>
      <c r="W79863" s="123"/>
      <c r="AC79863" s="123"/>
    </row>
    <row r="79864" spans="5:29" s="2" customFormat="1">
      <c r="E79864" s="120"/>
      <c r="M79864" s="120"/>
      <c r="N79864" s="120"/>
      <c r="U79864" s="121"/>
      <c r="V79864" s="122"/>
      <c r="W79864" s="123"/>
      <c r="AC79864" s="123"/>
    </row>
    <row r="79865" spans="5:29" s="2" customFormat="1">
      <c r="E79865" s="120"/>
      <c r="M79865" s="120"/>
      <c r="N79865" s="120"/>
      <c r="U79865" s="121"/>
      <c r="V79865" s="122"/>
      <c r="W79865" s="123"/>
      <c r="AC79865" s="123"/>
    </row>
    <row r="79866" spans="5:29" s="2" customFormat="1">
      <c r="E79866" s="120"/>
      <c r="M79866" s="120"/>
      <c r="N79866" s="120"/>
      <c r="U79866" s="121"/>
      <c r="V79866" s="122"/>
      <c r="W79866" s="123"/>
      <c r="AC79866" s="123"/>
    </row>
    <row r="79867" spans="5:29" s="2" customFormat="1">
      <c r="E79867" s="120"/>
      <c r="M79867" s="120"/>
      <c r="N79867" s="120"/>
      <c r="U79867" s="121"/>
      <c r="V79867" s="122"/>
      <c r="W79867" s="123"/>
      <c r="AC79867" s="123"/>
    </row>
    <row r="79868" spans="5:29" s="2" customFormat="1">
      <c r="E79868" s="120"/>
      <c r="M79868" s="120"/>
      <c r="N79868" s="120"/>
      <c r="U79868" s="121"/>
      <c r="V79868" s="122"/>
      <c r="W79868" s="123"/>
      <c r="AC79868" s="123"/>
    </row>
    <row r="79869" spans="5:29" s="2" customFormat="1">
      <c r="E79869" s="120"/>
      <c r="M79869" s="120"/>
      <c r="N79869" s="120"/>
      <c r="U79869" s="121"/>
      <c r="V79869" s="122"/>
      <c r="W79869" s="123"/>
      <c r="AC79869" s="123"/>
    </row>
    <row r="79870" spans="5:29" s="2" customFormat="1">
      <c r="E79870" s="120"/>
      <c r="M79870" s="120"/>
      <c r="N79870" s="120"/>
      <c r="U79870" s="121"/>
      <c r="V79870" s="122"/>
      <c r="W79870" s="123"/>
      <c r="AC79870" s="123"/>
    </row>
    <row r="79871" spans="5:29" s="2" customFormat="1">
      <c r="E79871" s="120"/>
      <c r="M79871" s="120"/>
      <c r="N79871" s="120"/>
      <c r="U79871" s="121"/>
      <c r="V79871" s="122"/>
      <c r="W79871" s="123"/>
      <c r="AC79871" s="123"/>
    </row>
    <row r="79872" spans="5:29" s="2" customFormat="1">
      <c r="E79872" s="120"/>
      <c r="M79872" s="120"/>
      <c r="N79872" s="120"/>
      <c r="U79872" s="121"/>
      <c r="V79872" s="122"/>
      <c r="W79872" s="123"/>
      <c r="AC79872" s="123"/>
    </row>
    <row r="79873" spans="5:29" s="2" customFormat="1">
      <c r="E79873" s="120"/>
      <c r="M79873" s="120"/>
      <c r="N79873" s="120"/>
      <c r="U79873" s="121"/>
      <c r="V79873" s="122"/>
      <c r="W79873" s="123"/>
      <c r="AC79873" s="123"/>
    </row>
    <row r="79874" spans="5:29" s="2" customFormat="1">
      <c r="E79874" s="120"/>
      <c r="M79874" s="120"/>
      <c r="N79874" s="120"/>
      <c r="U79874" s="121"/>
      <c r="V79874" s="122"/>
      <c r="W79874" s="123"/>
      <c r="AC79874" s="123"/>
    </row>
    <row r="79875" spans="5:29" s="2" customFormat="1">
      <c r="E79875" s="120"/>
      <c r="M79875" s="120"/>
      <c r="N79875" s="120"/>
      <c r="U79875" s="121"/>
      <c r="V79875" s="122"/>
      <c r="W79875" s="123"/>
      <c r="AC79875" s="123"/>
    </row>
    <row r="79876" spans="5:29" s="2" customFormat="1">
      <c r="E79876" s="120"/>
      <c r="M79876" s="120"/>
      <c r="N79876" s="120"/>
      <c r="U79876" s="121"/>
      <c r="V79876" s="122"/>
      <c r="W79876" s="123"/>
      <c r="AC79876" s="123"/>
    </row>
    <row r="79877" spans="5:29" s="2" customFormat="1">
      <c r="E79877" s="120"/>
      <c r="M79877" s="120"/>
      <c r="N79877" s="120"/>
      <c r="U79877" s="121"/>
      <c r="V79877" s="122"/>
      <c r="W79877" s="123"/>
      <c r="AC79877" s="123"/>
    </row>
    <row r="79878" spans="5:29" s="2" customFormat="1">
      <c r="E79878" s="120"/>
      <c r="M79878" s="120"/>
      <c r="N79878" s="120"/>
      <c r="U79878" s="121"/>
      <c r="V79878" s="122"/>
      <c r="W79878" s="123"/>
      <c r="AC79878" s="123"/>
    </row>
    <row r="79879" spans="5:29" s="2" customFormat="1">
      <c r="E79879" s="120"/>
      <c r="M79879" s="120"/>
      <c r="N79879" s="120"/>
      <c r="U79879" s="121"/>
      <c r="V79879" s="122"/>
      <c r="W79879" s="123"/>
      <c r="AC79879" s="123"/>
    </row>
    <row r="79880" spans="5:29" s="2" customFormat="1">
      <c r="E79880" s="120"/>
      <c r="M79880" s="120"/>
      <c r="N79880" s="120"/>
      <c r="U79880" s="121"/>
      <c r="V79880" s="122"/>
      <c r="W79880" s="123"/>
      <c r="AC79880" s="123"/>
    </row>
    <row r="79881" spans="5:29" s="2" customFormat="1">
      <c r="E79881" s="120"/>
      <c r="M79881" s="120"/>
      <c r="N79881" s="120"/>
      <c r="U79881" s="121"/>
      <c r="V79881" s="122"/>
      <c r="W79881" s="123"/>
      <c r="AC79881" s="123"/>
    </row>
    <row r="79882" spans="5:29" s="2" customFormat="1">
      <c r="E79882" s="120"/>
      <c r="M79882" s="120"/>
      <c r="N79882" s="120"/>
      <c r="U79882" s="121"/>
      <c r="V79882" s="122"/>
      <c r="W79882" s="123"/>
      <c r="AC79882" s="123"/>
    </row>
    <row r="79883" spans="5:29" s="2" customFormat="1">
      <c r="E79883" s="120"/>
      <c r="M79883" s="120"/>
      <c r="N79883" s="120"/>
      <c r="U79883" s="121"/>
      <c r="V79883" s="122"/>
      <c r="W79883" s="123"/>
      <c r="AC79883" s="123"/>
    </row>
    <row r="79884" spans="5:29" s="2" customFormat="1">
      <c r="E79884" s="120"/>
      <c r="M79884" s="120"/>
      <c r="N79884" s="120"/>
      <c r="U79884" s="121"/>
      <c r="V79884" s="122"/>
      <c r="W79884" s="123"/>
      <c r="AC79884" s="123"/>
    </row>
    <row r="79885" spans="5:29" s="2" customFormat="1">
      <c r="E79885" s="120"/>
      <c r="M79885" s="120"/>
      <c r="N79885" s="120"/>
      <c r="U79885" s="121"/>
      <c r="V79885" s="122"/>
      <c r="W79885" s="123"/>
      <c r="AC79885" s="123"/>
    </row>
    <row r="79886" spans="5:29" s="2" customFormat="1">
      <c r="E79886" s="120"/>
      <c r="M79886" s="120"/>
      <c r="N79886" s="120"/>
      <c r="U79886" s="121"/>
      <c r="V79886" s="122"/>
      <c r="W79886" s="123"/>
      <c r="AC79886" s="123"/>
    </row>
    <row r="79887" spans="5:29" s="2" customFormat="1">
      <c r="E79887" s="120"/>
      <c r="M79887" s="120"/>
      <c r="N79887" s="120"/>
      <c r="U79887" s="121"/>
      <c r="V79887" s="122"/>
      <c r="W79887" s="123"/>
      <c r="AC79887" s="123"/>
    </row>
    <row r="79888" spans="5:29" s="2" customFormat="1">
      <c r="E79888" s="120"/>
      <c r="M79888" s="120"/>
      <c r="N79888" s="120"/>
      <c r="U79888" s="121"/>
      <c r="V79888" s="122"/>
      <c r="W79888" s="123"/>
      <c r="AC79888" s="123"/>
    </row>
    <row r="79889" spans="5:29" s="2" customFormat="1">
      <c r="E79889" s="120"/>
      <c r="M79889" s="120"/>
      <c r="N79889" s="120"/>
      <c r="U79889" s="121"/>
      <c r="V79889" s="122"/>
      <c r="W79889" s="123"/>
      <c r="AC79889" s="123"/>
    </row>
    <row r="79890" spans="5:29" s="2" customFormat="1">
      <c r="E79890" s="120"/>
      <c r="M79890" s="120"/>
      <c r="N79890" s="120"/>
      <c r="U79890" s="121"/>
      <c r="V79890" s="122"/>
      <c r="W79890" s="123"/>
      <c r="AC79890" s="123"/>
    </row>
    <row r="79891" spans="5:29" s="2" customFormat="1">
      <c r="E79891" s="120"/>
      <c r="M79891" s="120"/>
      <c r="N79891" s="120"/>
      <c r="U79891" s="121"/>
      <c r="V79891" s="122"/>
      <c r="W79891" s="123"/>
      <c r="AC79891" s="123"/>
    </row>
    <row r="79892" spans="5:29" s="2" customFormat="1">
      <c r="E79892" s="120"/>
      <c r="M79892" s="120"/>
      <c r="N79892" s="120"/>
      <c r="U79892" s="121"/>
      <c r="V79892" s="122"/>
      <c r="W79892" s="123"/>
      <c r="AC79892" s="123"/>
    </row>
    <row r="79893" spans="5:29" s="2" customFormat="1">
      <c r="E79893" s="120"/>
      <c r="M79893" s="120"/>
      <c r="N79893" s="120"/>
      <c r="U79893" s="121"/>
      <c r="V79893" s="122"/>
      <c r="W79893" s="123"/>
      <c r="AC79893" s="123"/>
    </row>
    <row r="79894" spans="5:29" s="2" customFormat="1">
      <c r="E79894" s="120"/>
      <c r="M79894" s="120"/>
      <c r="N79894" s="120"/>
      <c r="U79894" s="121"/>
      <c r="V79894" s="122"/>
      <c r="W79894" s="123"/>
      <c r="AC79894" s="123"/>
    </row>
    <row r="79895" spans="5:29" s="2" customFormat="1">
      <c r="E79895" s="120"/>
      <c r="M79895" s="120"/>
      <c r="N79895" s="120"/>
      <c r="U79895" s="121"/>
      <c r="V79895" s="122"/>
      <c r="W79895" s="123"/>
      <c r="AC79895" s="123"/>
    </row>
    <row r="79896" spans="5:29" s="2" customFormat="1">
      <c r="E79896" s="120"/>
      <c r="M79896" s="120"/>
      <c r="N79896" s="120"/>
      <c r="U79896" s="121"/>
      <c r="V79896" s="122"/>
      <c r="W79896" s="123"/>
      <c r="AC79896" s="123"/>
    </row>
    <row r="79897" spans="5:29" s="2" customFormat="1">
      <c r="E79897" s="120"/>
      <c r="M79897" s="120"/>
      <c r="N79897" s="120"/>
      <c r="U79897" s="121"/>
      <c r="V79897" s="122"/>
      <c r="W79897" s="123"/>
      <c r="AC79897" s="123"/>
    </row>
    <row r="79898" spans="5:29" s="2" customFormat="1">
      <c r="E79898" s="120"/>
      <c r="M79898" s="120"/>
      <c r="N79898" s="120"/>
      <c r="U79898" s="121"/>
      <c r="V79898" s="122"/>
      <c r="W79898" s="123"/>
      <c r="AC79898" s="123"/>
    </row>
    <row r="79899" spans="5:29" s="2" customFormat="1">
      <c r="E79899" s="120"/>
      <c r="M79899" s="120"/>
      <c r="N79899" s="120"/>
      <c r="U79899" s="121"/>
      <c r="V79899" s="122"/>
      <c r="W79899" s="123"/>
      <c r="AC79899" s="123"/>
    </row>
    <row r="79900" spans="5:29" s="2" customFormat="1">
      <c r="E79900" s="120"/>
      <c r="M79900" s="120"/>
      <c r="N79900" s="120"/>
      <c r="U79900" s="121"/>
      <c r="V79900" s="122"/>
      <c r="W79900" s="123"/>
      <c r="AC79900" s="123"/>
    </row>
    <row r="79901" spans="5:29" s="2" customFormat="1">
      <c r="E79901" s="120"/>
      <c r="M79901" s="120"/>
      <c r="N79901" s="120"/>
      <c r="U79901" s="121"/>
      <c r="V79901" s="122"/>
      <c r="W79901" s="123"/>
      <c r="AC79901" s="123"/>
    </row>
    <row r="79902" spans="5:29" s="2" customFormat="1">
      <c r="E79902" s="120"/>
      <c r="M79902" s="120"/>
      <c r="N79902" s="120"/>
      <c r="U79902" s="121"/>
      <c r="V79902" s="122"/>
      <c r="W79902" s="123"/>
      <c r="AC79902" s="123"/>
    </row>
    <row r="79903" spans="5:29" s="2" customFormat="1">
      <c r="E79903" s="120"/>
      <c r="M79903" s="120"/>
      <c r="N79903" s="120"/>
      <c r="U79903" s="121"/>
      <c r="V79903" s="122"/>
      <c r="W79903" s="123"/>
      <c r="AC79903" s="123"/>
    </row>
    <row r="79904" spans="5:29" s="2" customFormat="1">
      <c r="E79904" s="120"/>
      <c r="M79904" s="120"/>
      <c r="N79904" s="120"/>
      <c r="U79904" s="121"/>
      <c r="V79904" s="122"/>
      <c r="W79904" s="123"/>
      <c r="AC79904" s="123"/>
    </row>
    <row r="79905" spans="5:29" s="2" customFormat="1">
      <c r="E79905" s="120"/>
      <c r="M79905" s="120"/>
      <c r="N79905" s="120"/>
      <c r="U79905" s="121"/>
      <c r="V79905" s="122"/>
      <c r="W79905" s="123"/>
      <c r="AC79905" s="123"/>
    </row>
    <row r="79906" spans="5:29" s="2" customFormat="1">
      <c r="E79906" s="120"/>
      <c r="M79906" s="120"/>
      <c r="N79906" s="120"/>
      <c r="U79906" s="121"/>
      <c r="V79906" s="122"/>
      <c r="W79906" s="123"/>
      <c r="AC79906" s="123"/>
    </row>
    <row r="79907" spans="5:29" s="2" customFormat="1">
      <c r="E79907" s="120"/>
      <c r="M79907" s="120"/>
      <c r="N79907" s="120"/>
      <c r="U79907" s="121"/>
      <c r="V79907" s="122"/>
      <c r="W79907" s="123"/>
      <c r="AC79907" s="123"/>
    </row>
    <row r="79908" spans="5:29" s="2" customFormat="1">
      <c r="E79908" s="120"/>
      <c r="M79908" s="120"/>
      <c r="N79908" s="120"/>
      <c r="U79908" s="121"/>
      <c r="V79908" s="122"/>
      <c r="W79908" s="123"/>
      <c r="AC79908" s="123"/>
    </row>
    <row r="79909" spans="5:29" s="2" customFormat="1">
      <c r="E79909" s="120"/>
      <c r="M79909" s="120"/>
      <c r="N79909" s="120"/>
      <c r="U79909" s="121"/>
      <c r="V79909" s="122"/>
      <c r="W79909" s="123"/>
      <c r="AC79909" s="123"/>
    </row>
    <row r="79910" spans="5:29" s="2" customFormat="1">
      <c r="E79910" s="120"/>
      <c r="M79910" s="120"/>
      <c r="N79910" s="120"/>
      <c r="U79910" s="121"/>
      <c r="V79910" s="122"/>
      <c r="W79910" s="123"/>
      <c r="AC79910" s="123"/>
    </row>
    <row r="79911" spans="5:29" s="2" customFormat="1">
      <c r="E79911" s="120"/>
      <c r="M79911" s="120"/>
      <c r="N79911" s="120"/>
      <c r="U79911" s="121"/>
      <c r="V79911" s="122"/>
      <c r="W79911" s="123"/>
      <c r="AC79911" s="123"/>
    </row>
    <row r="79912" spans="5:29" s="2" customFormat="1">
      <c r="E79912" s="120"/>
      <c r="M79912" s="120"/>
      <c r="N79912" s="120"/>
      <c r="U79912" s="121"/>
      <c r="V79912" s="122"/>
      <c r="W79912" s="123"/>
      <c r="AC79912" s="123"/>
    </row>
    <row r="79913" spans="5:29" s="2" customFormat="1">
      <c r="E79913" s="120"/>
      <c r="M79913" s="120"/>
      <c r="N79913" s="120"/>
      <c r="U79913" s="121"/>
      <c r="V79913" s="122"/>
      <c r="W79913" s="123"/>
      <c r="AC79913" s="123"/>
    </row>
    <row r="79914" spans="5:29" s="2" customFormat="1">
      <c r="E79914" s="120"/>
      <c r="M79914" s="120"/>
      <c r="N79914" s="120"/>
      <c r="U79914" s="121"/>
      <c r="V79914" s="122"/>
      <c r="W79914" s="123"/>
      <c r="AC79914" s="123"/>
    </row>
    <row r="79915" spans="5:29" s="2" customFormat="1">
      <c r="E79915" s="120"/>
      <c r="M79915" s="120"/>
      <c r="N79915" s="120"/>
      <c r="U79915" s="121"/>
      <c r="V79915" s="122"/>
      <c r="W79915" s="123"/>
      <c r="AC79915" s="123"/>
    </row>
    <row r="79916" spans="5:29" s="2" customFormat="1">
      <c r="E79916" s="120"/>
      <c r="M79916" s="120"/>
      <c r="N79916" s="120"/>
      <c r="U79916" s="121"/>
      <c r="V79916" s="122"/>
      <c r="W79916" s="123"/>
      <c r="AC79916" s="123"/>
    </row>
    <row r="79917" spans="5:29" s="2" customFormat="1">
      <c r="E79917" s="120"/>
      <c r="M79917" s="120"/>
      <c r="N79917" s="120"/>
      <c r="U79917" s="121"/>
      <c r="V79917" s="122"/>
      <c r="W79917" s="123"/>
      <c r="AC79917" s="123"/>
    </row>
    <row r="79918" spans="5:29" s="2" customFormat="1">
      <c r="E79918" s="120"/>
      <c r="M79918" s="120"/>
      <c r="N79918" s="120"/>
      <c r="U79918" s="121"/>
      <c r="V79918" s="122"/>
      <c r="W79918" s="123"/>
      <c r="AC79918" s="123"/>
    </row>
    <row r="79919" spans="5:29" s="2" customFormat="1">
      <c r="E79919" s="120"/>
      <c r="M79919" s="120"/>
      <c r="N79919" s="120"/>
      <c r="U79919" s="121"/>
      <c r="V79919" s="122"/>
      <c r="W79919" s="123"/>
      <c r="AC79919" s="123"/>
    </row>
    <row r="79920" spans="5:29" s="2" customFormat="1">
      <c r="E79920" s="120"/>
      <c r="M79920" s="120"/>
      <c r="N79920" s="120"/>
      <c r="U79920" s="121"/>
      <c r="V79920" s="122"/>
      <c r="W79920" s="123"/>
      <c r="AC79920" s="123"/>
    </row>
    <row r="79921" spans="5:29" s="2" customFormat="1">
      <c r="E79921" s="120"/>
      <c r="M79921" s="120"/>
      <c r="N79921" s="120"/>
      <c r="U79921" s="121"/>
      <c r="V79921" s="122"/>
      <c r="W79921" s="123"/>
      <c r="AC79921" s="123"/>
    </row>
    <row r="79922" spans="5:29" s="2" customFormat="1">
      <c r="E79922" s="120"/>
      <c r="M79922" s="120"/>
      <c r="N79922" s="120"/>
      <c r="U79922" s="121"/>
      <c r="V79922" s="122"/>
      <c r="W79922" s="123"/>
      <c r="AC79922" s="123"/>
    </row>
    <row r="79923" spans="5:29" s="2" customFormat="1">
      <c r="E79923" s="120"/>
      <c r="M79923" s="120"/>
      <c r="N79923" s="120"/>
      <c r="U79923" s="121"/>
      <c r="V79923" s="122"/>
      <c r="W79923" s="123"/>
      <c r="AC79923" s="123"/>
    </row>
    <row r="79924" spans="5:29" s="2" customFormat="1">
      <c r="E79924" s="120"/>
      <c r="M79924" s="120"/>
      <c r="N79924" s="120"/>
      <c r="U79924" s="121"/>
      <c r="V79924" s="122"/>
      <c r="W79924" s="123"/>
      <c r="AC79924" s="123"/>
    </row>
    <row r="79925" spans="5:29" s="2" customFormat="1">
      <c r="E79925" s="120"/>
      <c r="M79925" s="120"/>
      <c r="N79925" s="120"/>
      <c r="U79925" s="121"/>
      <c r="V79925" s="122"/>
      <c r="W79925" s="123"/>
      <c r="AC79925" s="123"/>
    </row>
    <row r="79926" spans="5:29" s="2" customFormat="1">
      <c r="E79926" s="120"/>
      <c r="M79926" s="120"/>
      <c r="N79926" s="120"/>
      <c r="U79926" s="121"/>
      <c r="V79926" s="122"/>
      <c r="W79926" s="123"/>
      <c r="AC79926" s="123"/>
    </row>
    <row r="79927" spans="5:29" s="2" customFormat="1">
      <c r="E79927" s="120"/>
      <c r="M79927" s="120"/>
      <c r="N79927" s="120"/>
      <c r="U79927" s="121"/>
      <c r="V79927" s="122"/>
      <c r="W79927" s="123"/>
      <c r="AC79927" s="123"/>
    </row>
    <row r="79928" spans="5:29" s="2" customFormat="1">
      <c r="E79928" s="120"/>
      <c r="M79928" s="120"/>
      <c r="N79928" s="120"/>
      <c r="U79928" s="121"/>
      <c r="V79928" s="122"/>
      <c r="W79928" s="123"/>
      <c r="AC79928" s="123"/>
    </row>
    <row r="79929" spans="5:29" s="2" customFormat="1">
      <c r="E79929" s="120"/>
      <c r="M79929" s="120"/>
      <c r="N79929" s="120"/>
      <c r="U79929" s="121"/>
      <c r="V79929" s="122"/>
      <c r="W79929" s="123"/>
      <c r="AC79929" s="123"/>
    </row>
    <row r="79930" spans="5:29" s="2" customFormat="1">
      <c r="E79930" s="120"/>
      <c r="M79930" s="120"/>
      <c r="N79930" s="120"/>
      <c r="U79930" s="121"/>
      <c r="V79930" s="122"/>
      <c r="W79930" s="123"/>
      <c r="AC79930" s="123"/>
    </row>
    <row r="79931" spans="5:29" s="2" customFormat="1">
      <c r="E79931" s="120"/>
      <c r="M79931" s="120"/>
      <c r="N79931" s="120"/>
      <c r="U79931" s="121"/>
      <c r="V79931" s="122"/>
      <c r="W79931" s="123"/>
      <c r="AC79931" s="123"/>
    </row>
    <row r="79932" spans="5:29" s="2" customFormat="1">
      <c r="E79932" s="120"/>
      <c r="M79932" s="120"/>
      <c r="N79932" s="120"/>
      <c r="U79932" s="121"/>
      <c r="V79932" s="122"/>
      <c r="W79932" s="123"/>
      <c r="AC79932" s="123"/>
    </row>
    <row r="79933" spans="5:29" s="2" customFormat="1">
      <c r="E79933" s="120"/>
      <c r="M79933" s="120"/>
      <c r="N79933" s="120"/>
      <c r="U79933" s="121"/>
      <c r="V79933" s="122"/>
      <c r="W79933" s="123"/>
      <c r="AC79933" s="123"/>
    </row>
    <row r="79934" spans="5:29" s="2" customFormat="1">
      <c r="E79934" s="120"/>
      <c r="M79934" s="120"/>
      <c r="N79934" s="120"/>
      <c r="U79934" s="121"/>
      <c r="V79934" s="122"/>
      <c r="W79934" s="123"/>
      <c r="AC79934" s="123"/>
    </row>
    <row r="79935" spans="5:29" s="2" customFormat="1">
      <c r="E79935" s="120"/>
      <c r="M79935" s="120"/>
      <c r="N79935" s="120"/>
      <c r="U79935" s="121"/>
      <c r="V79935" s="122"/>
      <c r="W79935" s="123"/>
      <c r="AC79935" s="123"/>
    </row>
    <row r="79936" spans="5:29" s="2" customFormat="1">
      <c r="E79936" s="120"/>
      <c r="M79936" s="120"/>
      <c r="N79936" s="120"/>
      <c r="U79936" s="121"/>
      <c r="V79936" s="122"/>
      <c r="W79936" s="123"/>
      <c r="AC79936" s="123"/>
    </row>
    <row r="79937" spans="5:29" s="2" customFormat="1">
      <c r="E79937" s="120"/>
      <c r="M79937" s="120"/>
      <c r="N79937" s="120"/>
      <c r="U79937" s="121"/>
      <c r="V79937" s="122"/>
      <c r="W79937" s="123"/>
      <c r="AC79937" s="123"/>
    </row>
    <row r="79938" spans="5:29" s="2" customFormat="1">
      <c r="E79938" s="120"/>
      <c r="M79938" s="120"/>
      <c r="N79938" s="120"/>
      <c r="U79938" s="121"/>
      <c r="V79938" s="122"/>
      <c r="W79938" s="123"/>
      <c r="AC79938" s="123"/>
    </row>
    <row r="79939" spans="5:29" s="2" customFormat="1">
      <c r="E79939" s="120"/>
      <c r="M79939" s="120"/>
      <c r="N79939" s="120"/>
      <c r="U79939" s="121"/>
      <c r="V79939" s="122"/>
      <c r="W79939" s="123"/>
      <c r="AC79939" s="123"/>
    </row>
    <row r="79940" spans="5:29" s="2" customFormat="1">
      <c r="E79940" s="120"/>
      <c r="M79940" s="120"/>
      <c r="N79940" s="120"/>
      <c r="U79940" s="121"/>
      <c r="V79940" s="122"/>
      <c r="W79940" s="123"/>
      <c r="AC79940" s="123"/>
    </row>
    <row r="79941" spans="5:29" s="2" customFormat="1">
      <c r="E79941" s="120"/>
      <c r="M79941" s="120"/>
      <c r="N79941" s="120"/>
      <c r="U79941" s="121"/>
      <c r="V79941" s="122"/>
      <c r="W79941" s="123"/>
      <c r="AC79941" s="123"/>
    </row>
    <row r="79942" spans="5:29" s="2" customFormat="1">
      <c r="E79942" s="120"/>
      <c r="M79942" s="120"/>
      <c r="N79942" s="120"/>
      <c r="U79942" s="121"/>
      <c r="V79942" s="122"/>
      <c r="W79942" s="123"/>
      <c r="AC79942" s="123"/>
    </row>
    <row r="79943" spans="5:29" s="2" customFormat="1">
      <c r="E79943" s="120"/>
      <c r="M79943" s="120"/>
      <c r="N79943" s="120"/>
      <c r="U79943" s="121"/>
      <c r="V79943" s="122"/>
      <c r="W79943" s="123"/>
      <c r="AC79943" s="123"/>
    </row>
    <row r="79944" spans="5:29" s="2" customFormat="1">
      <c r="E79944" s="120"/>
      <c r="M79944" s="120"/>
      <c r="N79944" s="120"/>
      <c r="U79944" s="121"/>
      <c r="V79944" s="122"/>
      <c r="W79944" s="123"/>
      <c r="AC79944" s="123"/>
    </row>
    <row r="79945" spans="5:29" s="2" customFormat="1">
      <c r="E79945" s="120"/>
      <c r="M79945" s="120"/>
      <c r="N79945" s="120"/>
      <c r="U79945" s="121"/>
      <c r="V79945" s="122"/>
      <c r="W79945" s="123"/>
      <c r="AC79945" s="123"/>
    </row>
    <row r="79946" spans="5:29" s="2" customFormat="1">
      <c r="E79946" s="120"/>
      <c r="M79946" s="120"/>
      <c r="N79946" s="120"/>
      <c r="U79946" s="121"/>
      <c r="V79946" s="122"/>
      <c r="W79946" s="123"/>
      <c r="AC79946" s="123"/>
    </row>
    <row r="79947" spans="5:29" s="2" customFormat="1">
      <c r="E79947" s="120"/>
      <c r="M79947" s="120"/>
      <c r="N79947" s="120"/>
      <c r="U79947" s="121"/>
      <c r="V79947" s="122"/>
      <c r="W79947" s="123"/>
      <c r="AC79947" s="123"/>
    </row>
    <row r="79948" spans="5:29" s="2" customFormat="1">
      <c r="E79948" s="120"/>
      <c r="M79948" s="120"/>
      <c r="N79948" s="120"/>
      <c r="U79948" s="121"/>
      <c r="V79948" s="122"/>
      <c r="W79948" s="123"/>
      <c r="AC79948" s="123"/>
    </row>
    <row r="79949" spans="5:29" s="2" customFormat="1">
      <c r="E79949" s="120"/>
      <c r="M79949" s="120"/>
      <c r="N79949" s="120"/>
      <c r="U79949" s="121"/>
      <c r="V79949" s="122"/>
      <c r="W79949" s="123"/>
      <c r="AC79949" s="123"/>
    </row>
    <row r="79950" spans="5:29" s="2" customFormat="1">
      <c r="E79950" s="120"/>
      <c r="M79950" s="120"/>
      <c r="N79950" s="120"/>
      <c r="U79950" s="121"/>
      <c r="V79950" s="122"/>
      <c r="W79950" s="123"/>
      <c r="AC79950" s="123"/>
    </row>
    <row r="79951" spans="5:29" s="2" customFormat="1">
      <c r="E79951" s="120"/>
      <c r="M79951" s="120"/>
      <c r="N79951" s="120"/>
      <c r="U79951" s="121"/>
      <c r="V79951" s="122"/>
      <c r="W79951" s="123"/>
      <c r="AC79951" s="123"/>
    </row>
    <row r="79952" spans="5:29" s="2" customFormat="1">
      <c r="E79952" s="120"/>
      <c r="M79952" s="120"/>
      <c r="N79952" s="120"/>
      <c r="U79952" s="121"/>
      <c r="V79952" s="122"/>
      <c r="W79952" s="123"/>
      <c r="AC79952" s="123"/>
    </row>
    <row r="79953" spans="5:29" s="2" customFormat="1">
      <c r="E79953" s="120"/>
      <c r="M79953" s="120"/>
      <c r="N79953" s="120"/>
      <c r="U79953" s="121"/>
      <c r="V79953" s="122"/>
      <c r="W79953" s="123"/>
      <c r="AC79953" s="123"/>
    </row>
    <row r="79954" spans="5:29" s="2" customFormat="1">
      <c r="E79954" s="120"/>
      <c r="M79954" s="120"/>
      <c r="N79954" s="120"/>
      <c r="U79954" s="121"/>
      <c r="V79954" s="122"/>
      <c r="W79954" s="123"/>
      <c r="AC79954" s="123"/>
    </row>
    <row r="79955" spans="5:29" s="2" customFormat="1">
      <c r="E79955" s="120"/>
      <c r="M79955" s="120"/>
      <c r="N79955" s="120"/>
      <c r="U79955" s="121"/>
      <c r="V79955" s="122"/>
      <c r="W79955" s="123"/>
      <c r="AC79955" s="123"/>
    </row>
    <row r="79956" spans="5:29" s="2" customFormat="1">
      <c r="E79956" s="120"/>
      <c r="M79956" s="120"/>
      <c r="N79956" s="120"/>
      <c r="U79956" s="121"/>
      <c r="V79956" s="122"/>
      <c r="W79956" s="123"/>
      <c r="AC79956" s="123"/>
    </row>
    <row r="79957" spans="5:29" s="2" customFormat="1">
      <c r="E79957" s="120"/>
      <c r="M79957" s="120"/>
      <c r="N79957" s="120"/>
      <c r="U79957" s="121"/>
      <c r="V79957" s="122"/>
      <c r="W79957" s="123"/>
      <c r="AC79957" s="123"/>
    </row>
    <row r="79958" spans="5:29" s="2" customFormat="1">
      <c r="E79958" s="120"/>
      <c r="M79958" s="120"/>
      <c r="N79958" s="120"/>
      <c r="U79958" s="121"/>
      <c r="V79958" s="122"/>
      <c r="W79958" s="123"/>
      <c r="AC79958" s="123"/>
    </row>
    <row r="79959" spans="5:29" s="2" customFormat="1">
      <c r="E79959" s="120"/>
      <c r="M79959" s="120"/>
      <c r="N79959" s="120"/>
      <c r="U79959" s="121"/>
      <c r="V79959" s="122"/>
      <c r="W79959" s="123"/>
      <c r="AC79959" s="123"/>
    </row>
    <row r="79960" spans="5:29" s="2" customFormat="1">
      <c r="E79960" s="120"/>
      <c r="M79960" s="120"/>
      <c r="N79960" s="120"/>
      <c r="U79960" s="121"/>
      <c r="V79960" s="122"/>
      <c r="W79960" s="123"/>
      <c r="AC79960" s="123"/>
    </row>
    <row r="79961" spans="5:29" s="2" customFormat="1">
      <c r="E79961" s="120"/>
      <c r="M79961" s="120"/>
      <c r="N79961" s="120"/>
      <c r="U79961" s="121"/>
      <c r="V79961" s="122"/>
      <c r="W79961" s="123"/>
      <c r="AC79961" s="123"/>
    </row>
    <row r="79962" spans="5:29" s="2" customFormat="1">
      <c r="E79962" s="120"/>
      <c r="M79962" s="120"/>
      <c r="N79962" s="120"/>
      <c r="U79962" s="121"/>
      <c r="V79962" s="122"/>
      <c r="W79962" s="123"/>
      <c r="AC79962" s="123"/>
    </row>
    <row r="79963" spans="5:29" s="2" customFormat="1">
      <c r="E79963" s="120"/>
      <c r="M79963" s="120"/>
      <c r="N79963" s="120"/>
      <c r="U79963" s="121"/>
      <c r="V79963" s="122"/>
      <c r="W79963" s="123"/>
      <c r="AC79963" s="123"/>
    </row>
    <row r="79964" spans="5:29" s="2" customFormat="1">
      <c r="E79964" s="120"/>
      <c r="M79964" s="120"/>
      <c r="N79964" s="120"/>
      <c r="U79964" s="121"/>
      <c r="V79964" s="122"/>
      <c r="W79964" s="123"/>
      <c r="AC79964" s="123"/>
    </row>
    <row r="79965" spans="5:29" s="2" customFormat="1">
      <c r="E79965" s="120"/>
      <c r="M79965" s="120"/>
      <c r="N79965" s="120"/>
      <c r="U79965" s="121"/>
      <c r="V79965" s="122"/>
      <c r="W79965" s="123"/>
      <c r="AC79965" s="123"/>
    </row>
    <row r="79966" spans="5:29" s="2" customFormat="1">
      <c r="E79966" s="120"/>
      <c r="M79966" s="120"/>
      <c r="N79966" s="120"/>
      <c r="U79966" s="121"/>
      <c r="V79966" s="122"/>
      <c r="W79966" s="123"/>
      <c r="AC79966" s="123"/>
    </row>
    <row r="79967" spans="5:29" s="2" customFormat="1">
      <c r="E79967" s="120"/>
      <c r="M79967" s="120"/>
      <c r="N79967" s="120"/>
      <c r="U79967" s="121"/>
      <c r="V79967" s="122"/>
      <c r="W79967" s="123"/>
      <c r="AC79967" s="123"/>
    </row>
    <row r="79968" spans="5:29" s="2" customFormat="1">
      <c r="E79968" s="120"/>
      <c r="M79968" s="120"/>
      <c r="N79968" s="120"/>
      <c r="U79968" s="121"/>
      <c r="V79968" s="122"/>
      <c r="W79968" s="123"/>
      <c r="AC79968" s="123"/>
    </row>
    <row r="79969" spans="5:29" s="2" customFormat="1">
      <c r="E79969" s="120"/>
      <c r="M79969" s="120"/>
      <c r="N79969" s="120"/>
      <c r="U79969" s="121"/>
      <c r="V79969" s="122"/>
      <c r="W79969" s="123"/>
      <c r="AC79969" s="123"/>
    </row>
    <row r="79970" spans="5:29" s="2" customFormat="1">
      <c r="E79970" s="120"/>
      <c r="M79970" s="120"/>
      <c r="N79970" s="120"/>
      <c r="U79970" s="121"/>
      <c r="V79970" s="122"/>
      <c r="W79970" s="123"/>
      <c r="AC79970" s="123"/>
    </row>
    <row r="79971" spans="5:29" s="2" customFormat="1">
      <c r="E79971" s="120"/>
      <c r="M79971" s="120"/>
      <c r="N79971" s="120"/>
      <c r="U79971" s="121"/>
      <c r="V79971" s="122"/>
      <c r="W79971" s="123"/>
      <c r="AC79971" s="123"/>
    </row>
    <row r="79972" spans="5:29" s="2" customFormat="1">
      <c r="E79972" s="120"/>
      <c r="M79972" s="120"/>
      <c r="N79972" s="120"/>
      <c r="U79972" s="121"/>
      <c r="V79972" s="122"/>
      <c r="W79972" s="123"/>
      <c r="AC79972" s="123"/>
    </row>
    <row r="79973" spans="5:29" s="2" customFormat="1">
      <c r="E79973" s="120"/>
      <c r="M79973" s="120"/>
      <c r="N79973" s="120"/>
      <c r="U79973" s="121"/>
      <c r="V79973" s="122"/>
      <c r="W79973" s="123"/>
      <c r="AC79973" s="123"/>
    </row>
    <row r="79974" spans="5:29" s="2" customFormat="1">
      <c r="E79974" s="120"/>
      <c r="M79974" s="120"/>
      <c r="N79974" s="120"/>
      <c r="U79974" s="121"/>
      <c r="V79974" s="122"/>
      <c r="W79974" s="123"/>
      <c r="AC79974" s="123"/>
    </row>
    <row r="79975" spans="5:29" s="2" customFormat="1">
      <c r="E79975" s="120"/>
      <c r="M79975" s="120"/>
      <c r="N79975" s="120"/>
      <c r="U79975" s="121"/>
      <c r="V79975" s="122"/>
      <c r="W79975" s="123"/>
      <c r="AC79975" s="123"/>
    </row>
    <row r="79976" spans="5:29" s="2" customFormat="1">
      <c r="E79976" s="120"/>
      <c r="M79976" s="120"/>
      <c r="N79976" s="120"/>
      <c r="U79976" s="121"/>
      <c r="V79976" s="122"/>
      <c r="W79976" s="123"/>
      <c r="AC79976" s="123"/>
    </row>
    <row r="79977" spans="5:29" s="2" customFormat="1">
      <c r="E79977" s="120"/>
      <c r="M79977" s="120"/>
      <c r="N79977" s="120"/>
      <c r="U79977" s="121"/>
      <c r="V79977" s="122"/>
      <c r="W79977" s="123"/>
      <c r="AC79977" s="123"/>
    </row>
    <row r="79978" spans="5:29" s="2" customFormat="1">
      <c r="E79978" s="120"/>
      <c r="M79978" s="120"/>
      <c r="N79978" s="120"/>
      <c r="U79978" s="121"/>
      <c r="V79978" s="122"/>
      <c r="W79978" s="123"/>
      <c r="AC79978" s="123"/>
    </row>
    <row r="79979" spans="5:29" s="2" customFormat="1">
      <c r="E79979" s="120"/>
      <c r="M79979" s="120"/>
      <c r="N79979" s="120"/>
      <c r="U79979" s="121"/>
      <c r="V79979" s="122"/>
      <c r="W79979" s="123"/>
      <c r="AC79979" s="123"/>
    </row>
    <row r="79980" spans="5:29" s="2" customFormat="1">
      <c r="E79980" s="120"/>
      <c r="M79980" s="120"/>
      <c r="N79980" s="120"/>
      <c r="U79980" s="121"/>
      <c r="V79980" s="122"/>
      <c r="W79980" s="123"/>
      <c r="AC79980" s="123"/>
    </row>
    <row r="79981" spans="5:29" s="2" customFormat="1">
      <c r="E79981" s="120"/>
      <c r="M79981" s="120"/>
      <c r="N79981" s="120"/>
      <c r="U79981" s="121"/>
      <c r="V79981" s="122"/>
      <c r="W79981" s="123"/>
      <c r="AC79981" s="123"/>
    </row>
    <row r="79982" spans="5:29" s="2" customFormat="1">
      <c r="E79982" s="120"/>
      <c r="M79982" s="120"/>
      <c r="N79982" s="120"/>
      <c r="U79982" s="121"/>
      <c r="V79982" s="122"/>
      <c r="W79982" s="123"/>
      <c r="AC79982" s="123"/>
    </row>
    <row r="79983" spans="5:29" s="2" customFormat="1">
      <c r="E79983" s="120"/>
      <c r="M79983" s="120"/>
      <c r="N79983" s="120"/>
      <c r="U79983" s="121"/>
      <c r="V79983" s="122"/>
      <c r="W79983" s="123"/>
      <c r="AC79983" s="123"/>
    </row>
    <row r="79984" spans="5:29" s="2" customFormat="1">
      <c r="E79984" s="120"/>
      <c r="M79984" s="120"/>
      <c r="N79984" s="120"/>
      <c r="U79984" s="121"/>
      <c r="V79984" s="122"/>
      <c r="W79984" s="123"/>
      <c r="AC79984" s="123"/>
    </row>
    <row r="79985" spans="5:29" s="2" customFormat="1">
      <c r="E79985" s="120"/>
      <c r="M79985" s="120"/>
      <c r="N79985" s="120"/>
      <c r="U79985" s="121"/>
      <c r="V79985" s="122"/>
      <c r="W79985" s="123"/>
      <c r="AC79985" s="123"/>
    </row>
    <row r="79986" spans="5:29" s="2" customFormat="1">
      <c r="E79986" s="120"/>
      <c r="M79986" s="120"/>
      <c r="N79986" s="120"/>
      <c r="U79986" s="121"/>
      <c r="V79986" s="122"/>
      <c r="W79986" s="123"/>
      <c r="AC79986" s="123"/>
    </row>
    <row r="79987" spans="5:29" s="2" customFormat="1">
      <c r="E79987" s="120"/>
      <c r="M79987" s="120"/>
      <c r="N79987" s="120"/>
      <c r="U79987" s="121"/>
      <c r="V79987" s="122"/>
      <c r="W79987" s="123"/>
      <c r="AC79987" s="123"/>
    </row>
    <row r="79988" spans="5:29" s="2" customFormat="1">
      <c r="E79988" s="120"/>
      <c r="M79988" s="120"/>
      <c r="N79988" s="120"/>
      <c r="U79988" s="121"/>
      <c r="V79988" s="122"/>
      <c r="W79988" s="123"/>
      <c r="AC79988" s="123"/>
    </row>
    <row r="79989" spans="5:29" s="2" customFormat="1">
      <c r="E79989" s="120"/>
      <c r="M79989" s="120"/>
      <c r="N79989" s="120"/>
      <c r="U79989" s="121"/>
      <c r="V79989" s="122"/>
      <c r="W79989" s="123"/>
      <c r="AC79989" s="123"/>
    </row>
    <row r="79990" spans="5:29" s="2" customFormat="1">
      <c r="E79990" s="120"/>
      <c r="M79990" s="120"/>
      <c r="N79990" s="120"/>
      <c r="U79990" s="121"/>
      <c r="V79990" s="122"/>
      <c r="W79990" s="123"/>
      <c r="AC79990" s="123"/>
    </row>
    <row r="79991" spans="5:29" s="2" customFormat="1">
      <c r="E79991" s="120"/>
      <c r="M79991" s="120"/>
      <c r="N79991" s="120"/>
      <c r="U79991" s="121"/>
      <c r="V79991" s="122"/>
      <c r="W79991" s="123"/>
      <c r="AC79991" s="123"/>
    </row>
    <row r="79992" spans="5:29" s="2" customFormat="1">
      <c r="E79992" s="120"/>
      <c r="M79992" s="120"/>
      <c r="N79992" s="120"/>
      <c r="U79992" s="121"/>
      <c r="V79992" s="122"/>
      <c r="W79992" s="123"/>
      <c r="AC79992" s="123"/>
    </row>
    <row r="79993" spans="5:29" s="2" customFormat="1">
      <c r="E79993" s="120"/>
      <c r="M79993" s="120"/>
      <c r="N79993" s="120"/>
      <c r="U79993" s="121"/>
      <c r="V79993" s="122"/>
      <c r="W79993" s="123"/>
      <c r="AC79993" s="123"/>
    </row>
    <row r="79994" spans="5:29" s="2" customFormat="1">
      <c r="E79994" s="120"/>
      <c r="M79994" s="120"/>
      <c r="N79994" s="120"/>
      <c r="U79994" s="121"/>
      <c r="V79994" s="122"/>
      <c r="W79994" s="123"/>
      <c r="AC79994" s="123"/>
    </row>
    <row r="79995" spans="5:29" s="2" customFormat="1">
      <c r="E79995" s="120"/>
      <c r="M79995" s="120"/>
      <c r="N79995" s="120"/>
      <c r="U79995" s="121"/>
      <c r="V79995" s="122"/>
      <c r="W79995" s="123"/>
      <c r="AC79995" s="123"/>
    </row>
    <row r="79996" spans="5:29" s="2" customFormat="1">
      <c r="E79996" s="120"/>
      <c r="M79996" s="120"/>
      <c r="N79996" s="120"/>
      <c r="U79996" s="121"/>
      <c r="V79996" s="122"/>
      <c r="W79996" s="123"/>
      <c r="AC79996" s="123"/>
    </row>
    <row r="79997" spans="5:29" s="2" customFormat="1">
      <c r="E79997" s="120"/>
      <c r="M79997" s="120"/>
      <c r="N79997" s="120"/>
      <c r="U79997" s="121"/>
      <c r="V79997" s="122"/>
      <c r="W79997" s="123"/>
      <c r="AC79997" s="123"/>
    </row>
    <row r="79998" spans="5:29" s="2" customFormat="1">
      <c r="E79998" s="120"/>
      <c r="M79998" s="120"/>
      <c r="N79998" s="120"/>
      <c r="U79998" s="121"/>
      <c r="V79998" s="122"/>
      <c r="W79998" s="123"/>
      <c r="AC79998" s="123"/>
    </row>
    <row r="79999" spans="5:29" s="2" customFormat="1">
      <c r="E79999" s="120"/>
      <c r="M79999" s="120"/>
      <c r="N79999" s="120"/>
      <c r="U79999" s="121"/>
      <c r="V79999" s="122"/>
      <c r="W79999" s="123"/>
      <c r="AC79999" s="123"/>
    </row>
    <row r="80000" spans="5:29" s="2" customFormat="1">
      <c r="E80000" s="120"/>
      <c r="M80000" s="120"/>
      <c r="N80000" s="120"/>
      <c r="U80000" s="121"/>
      <c r="V80000" s="122"/>
      <c r="W80000" s="123"/>
      <c r="AC80000" s="123"/>
    </row>
    <row r="80001" spans="5:29" s="2" customFormat="1">
      <c r="E80001" s="120"/>
      <c r="M80001" s="120"/>
      <c r="N80001" s="120"/>
      <c r="U80001" s="121"/>
      <c r="V80001" s="122"/>
      <c r="W80001" s="123"/>
      <c r="AC80001" s="123"/>
    </row>
    <row r="80002" spans="5:29" s="2" customFormat="1">
      <c r="E80002" s="120"/>
      <c r="M80002" s="120"/>
      <c r="N80002" s="120"/>
      <c r="U80002" s="121"/>
      <c r="V80002" s="122"/>
      <c r="W80002" s="123"/>
      <c r="AC80002" s="123"/>
    </row>
    <row r="80003" spans="5:29" s="2" customFormat="1">
      <c r="E80003" s="120"/>
      <c r="M80003" s="120"/>
      <c r="N80003" s="120"/>
      <c r="U80003" s="121"/>
      <c r="V80003" s="122"/>
      <c r="W80003" s="123"/>
      <c r="AC80003" s="123"/>
    </row>
    <row r="80004" spans="5:29" s="2" customFormat="1">
      <c r="E80004" s="120"/>
      <c r="M80004" s="120"/>
      <c r="N80004" s="120"/>
      <c r="U80004" s="121"/>
      <c r="V80004" s="122"/>
      <c r="W80004" s="123"/>
      <c r="AC80004" s="123"/>
    </row>
    <row r="80005" spans="5:29" s="2" customFormat="1">
      <c r="E80005" s="120"/>
      <c r="M80005" s="120"/>
      <c r="N80005" s="120"/>
      <c r="U80005" s="121"/>
      <c r="V80005" s="122"/>
      <c r="W80005" s="123"/>
      <c r="AC80005" s="123"/>
    </row>
    <row r="80006" spans="5:29" s="2" customFormat="1">
      <c r="E80006" s="120"/>
      <c r="M80006" s="120"/>
      <c r="N80006" s="120"/>
      <c r="U80006" s="121"/>
      <c r="V80006" s="122"/>
      <c r="W80006" s="123"/>
      <c r="AC80006" s="123"/>
    </row>
    <row r="80007" spans="5:29" s="2" customFormat="1">
      <c r="E80007" s="120"/>
      <c r="M80007" s="120"/>
      <c r="N80007" s="120"/>
      <c r="U80007" s="121"/>
      <c r="V80007" s="122"/>
      <c r="W80007" s="123"/>
      <c r="AC80007" s="123"/>
    </row>
    <row r="80008" spans="5:29" s="2" customFormat="1">
      <c r="E80008" s="120"/>
      <c r="M80008" s="120"/>
      <c r="N80008" s="120"/>
      <c r="U80008" s="121"/>
      <c r="V80008" s="122"/>
      <c r="W80008" s="123"/>
      <c r="AC80008" s="123"/>
    </row>
    <row r="80009" spans="5:29" s="2" customFormat="1">
      <c r="E80009" s="120"/>
      <c r="M80009" s="120"/>
      <c r="N80009" s="120"/>
      <c r="U80009" s="121"/>
      <c r="V80009" s="122"/>
      <c r="W80009" s="123"/>
      <c r="AC80009" s="123"/>
    </row>
    <row r="80010" spans="5:29" s="2" customFormat="1">
      <c r="E80010" s="120"/>
      <c r="M80010" s="120"/>
      <c r="N80010" s="120"/>
      <c r="U80010" s="121"/>
      <c r="V80010" s="122"/>
      <c r="W80010" s="123"/>
      <c r="AC80010" s="123"/>
    </row>
    <row r="80011" spans="5:29" s="2" customFormat="1">
      <c r="E80011" s="120"/>
      <c r="M80011" s="120"/>
      <c r="N80011" s="120"/>
      <c r="U80011" s="121"/>
      <c r="V80011" s="122"/>
      <c r="W80011" s="123"/>
      <c r="AC80011" s="123"/>
    </row>
    <row r="80012" spans="5:29" s="2" customFormat="1">
      <c r="E80012" s="120"/>
      <c r="M80012" s="120"/>
      <c r="N80012" s="120"/>
      <c r="U80012" s="121"/>
      <c r="V80012" s="122"/>
      <c r="W80012" s="123"/>
      <c r="AC80012" s="123"/>
    </row>
    <row r="80013" spans="5:29" s="2" customFormat="1">
      <c r="E80013" s="120"/>
      <c r="M80013" s="120"/>
      <c r="N80013" s="120"/>
      <c r="U80013" s="121"/>
      <c r="V80013" s="122"/>
      <c r="W80013" s="123"/>
      <c r="AC80013" s="123"/>
    </row>
    <row r="80014" spans="5:29" s="2" customFormat="1">
      <c r="E80014" s="120"/>
      <c r="M80014" s="120"/>
      <c r="N80014" s="120"/>
      <c r="U80014" s="121"/>
      <c r="V80014" s="122"/>
      <c r="W80014" s="123"/>
      <c r="AC80014" s="123"/>
    </row>
    <row r="80015" spans="5:29" s="2" customFormat="1">
      <c r="E80015" s="120"/>
      <c r="M80015" s="120"/>
      <c r="N80015" s="120"/>
      <c r="U80015" s="121"/>
      <c r="V80015" s="122"/>
      <c r="W80015" s="123"/>
      <c r="AC80015" s="123"/>
    </row>
    <row r="80016" spans="5:29" s="2" customFormat="1">
      <c r="E80016" s="120"/>
      <c r="M80016" s="120"/>
      <c r="N80016" s="120"/>
      <c r="U80016" s="121"/>
      <c r="V80016" s="122"/>
      <c r="W80016" s="123"/>
      <c r="AC80016" s="123"/>
    </row>
    <row r="80017" spans="5:29" s="2" customFormat="1">
      <c r="E80017" s="120"/>
      <c r="M80017" s="120"/>
      <c r="N80017" s="120"/>
      <c r="U80017" s="121"/>
      <c r="V80017" s="122"/>
      <c r="W80017" s="123"/>
      <c r="AC80017" s="123"/>
    </row>
    <row r="80018" spans="5:29" s="2" customFormat="1">
      <c r="E80018" s="120"/>
      <c r="M80018" s="120"/>
      <c r="N80018" s="120"/>
      <c r="U80018" s="121"/>
      <c r="V80018" s="122"/>
      <c r="W80018" s="123"/>
      <c r="AC80018" s="123"/>
    </row>
    <row r="80019" spans="5:29" s="2" customFormat="1">
      <c r="E80019" s="120"/>
      <c r="M80019" s="120"/>
      <c r="N80019" s="120"/>
      <c r="U80019" s="121"/>
      <c r="V80019" s="122"/>
      <c r="W80019" s="123"/>
      <c r="AC80019" s="123"/>
    </row>
    <row r="80020" spans="5:29" s="2" customFormat="1">
      <c r="E80020" s="120"/>
      <c r="M80020" s="120"/>
      <c r="N80020" s="120"/>
      <c r="U80020" s="121"/>
      <c r="V80020" s="122"/>
      <c r="W80020" s="123"/>
      <c r="AC80020" s="123"/>
    </row>
    <row r="80021" spans="5:29" s="2" customFormat="1">
      <c r="E80021" s="120"/>
      <c r="M80021" s="120"/>
      <c r="N80021" s="120"/>
      <c r="U80021" s="121"/>
      <c r="V80021" s="122"/>
      <c r="W80021" s="123"/>
      <c r="AC80021" s="123"/>
    </row>
    <row r="80022" spans="5:29" s="2" customFormat="1">
      <c r="E80022" s="120"/>
      <c r="M80022" s="120"/>
      <c r="N80022" s="120"/>
      <c r="U80022" s="121"/>
      <c r="V80022" s="122"/>
      <c r="W80022" s="123"/>
      <c r="AC80022" s="123"/>
    </row>
    <row r="80023" spans="5:29" s="2" customFormat="1">
      <c r="E80023" s="120"/>
      <c r="M80023" s="120"/>
      <c r="N80023" s="120"/>
      <c r="U80023" s="121"/>
      <c r="V80023" s="122"/>
      <c r="W80023" s="123"/>
      <c r="AC80023" s="123"/>
    </row>
    <row r="80024" spans="5:29" s="2" customFormat="1">
      <c r="E80024" s="120"/>
      <c r="M80024" s="120"/>
      <c r="N80024" s="120"/>
      <c r="U80024" s="121"/>
      <c r="V80024" s="122"/>
      <c r="W80024" s="123"/>
      <c r="AC80024" s="123"/>
    </row>
    <row r="80025" spans="5:29" s="2" customFormat="1">
      <c r="E80025" s="120"/>
      <c r="M80025" s="120"/>
      <c r="N80025" s="120"/>
      <c r="U80025" s="121"/>
      <c r="V80025" s="122"/>
      <c r="W80025" s="123"/>
      <c r="AC80025" s="123"/>
    </row>
    <row r="80026" spans="5:29" s="2" customFormat="1">
      <c r="E80026" s="120"/>
      <c r="M80026" s="120"/>
      <c r="N80026" s="120"/>
      <c r="U80026" s="121"/>
      <c r="V80026" s="122"/>
      <c r="W80026" s="123"/>
      <c r="AC80026" s="123"/>
    </row>
    <row r="80027" spans="5:29" s="2" customFormat="1">
      <c r="E80027" s="120"/>
      <c r="M80027" s="120"/>
      <c r="N80027" s="120"/>
      <c r="U80027" s="121"/>
      <c r="V80027" s="122"/>
      <c r="W80027" s="123"/>
      <c r="AC80027" s="123"/>
    </row>
    <row r="80028" spans="5:29" s="2" customFormat="1">
      <c r="E80028" s="120"/>
      <c r="M80028" s="120"/>
      <c r="N80028" s="120"/>
      <c r="U80028" s="121"/>
      <c r="V80028" s="122"/>
      <c r="W80028" s="123"/>
      <c r="AC80028" s="123"/>
    </row>
    <row r="80029" spans="5:29" s="2" customFormat="1">
      <c r="E80029" s="120"/>
      <c r="M80029" s="120"/>
      <c r="N80029" s="120"/>
      <c r="U80029" s="121"/>
      <c r="V80029" s="122"/>
      <c r="W80029" s="123"/>
      <c r="AC80029" s="123"/>
    </row>
    <row r="80030" spans="5:29" s="2" customFormat="1">
      <c r="E80030" s="120"/>
      <c r="M80030" s="120"/>
      <c r="N80030" s="120"/>
      <c r="U80030" s="121"/>
      <c r="V80030" s="122"/>
      <c r="W80030" s="123"/>
      <c r="AC80030" s="123"/>
    </row>
    <row r="80031" spans="5:29" s="2" customFormat="1">
      <c r="E80031" s="120"/>
      <c r="M80031" s="120"/>
      <c r="N80031" s="120"/>
      <c r="U80031" s="121"/>
      <c r="V80031" s="122"/>
      <c r="W80031" s="123"/>
      <c r="AC80031" s="123"/>
    </row>
    <row r="80032" spans="5:29" s="2" customFormat="1">
      <c r="E80032" s="120"/>
      <c r="M80032" s="120"/>
      <c r="N80032" s="120"/>
      <c r="U80032" s="121"/>
      <c r="V80032" s="122"/>
      <c r="W80032" s="123"/>
      <c r="AC80032" s="123"/>
    </row>
    <row r="80033" spans="5:29" s="2" customFormat="1">
      <c r="E80033" s="120"/>
      <c r="M80033" s="120"/>
      <c r="N80033" s="120"/>
      <c r="U80033" s="121"/>
      <c r="V80033" s="122"/>
      <c r="W80033" s="123"/>
      <c r="AC80033" s="123"/>
    </row>
    <row r="80034" spans="5:29" s="2" customFormat="1">
      <c r="E80034" s="120"/>
      <c r="M80034" s="120"/>
      <c r="N80034" s="120"/>
      <c r="U80034" s="121"/>
      <c r="V80034" s="122"/>
      <c r="W80034" s="123"/>
      <c r="AC80034" s="123"/>
    </row>
    <row r="80035" spans="5:29" s="2" customFormat="1">
      <c r="E80035" s="120"/>
      <c r="M80035" s="120"/>
      <c r="N80035" s="120"/>
      <c r="U80035" s="121"/>
      <c r="V80035" s="122"/>
      <c r="W80035" s="123"/>
      <c r="AC80035" s="123"/>
    </row>
    <row r="80036" spans="5:29" s="2" customFormat="1">
      <c r="E80036" s="120"/>
      <c r="M80036" s="120"/>
      <c r="N80036" s="120"/>
      <c r="U80036" s="121"/>
      <c r="V80036" s="122"/>
      <c r="W80036" s="123"/>
      <c r="AC80036" s="123"/>
    </row>
    <row r="80037" spans="5:29" s="2" customFormat="1">
      <c r="E80037" s="120"/>
      <c r="M80037" s="120"/>
      <c r="N80037" s="120"/>
      <c r="U80037" s="121"/>
      <c r="V80037" s="122"/>
      <c r="W80037" s="123"/>
      <c r="AC80037" s="123"/>
    </row>
    <row r="80038" spans="5:29" s="2" customFormat="1">
      <c r="E80038" s="120"/>
      <c r="M80038" s="120"/>
      <c r="N80038" s="120"/>
      <c r="U80038" s="121"/>
      <c r="V80038" s="122"/>
      <c r="W80038" s="123"/>
      <c r="AC80038" s="123"/>
    </row>
    <row r="80039" spans="5:29" s="2" customFormat="1">
      <c r="E80039" s="120"/>
      <c r="M80039" s="120"/>
      <c r="N80039" s="120"/>
      <c r="U80039" s="121"/>
      <c r="V80039" s="122"/>
      <c r="W80039" s="123"/>
      <c r="AC80039" s="123"/>
    </row>
    <row r="80040" spans="5:29" s="2" customFormat="1">
      <c r="E80040" s="120"/>
      <c r="M80040" s="120"/>
      <c r="N80040" s="120"/>
      <c r="U80040" s="121"/>
      <c r="V80040" s="122"/>
      <c r="W80040" s="123"/>
      <c r="AC80040" s="123"/>
    </row>
    <row r="80041" spans="5:29" s="2" customFormat="1">
      <c r="E80041" s="120"/>
      <c r="M80041" s="120"/>
      <c r="N80041" s="120"/>
      <c r="U80041" s="121"/>
      <c r="V80041" s="122"/>
      <c r="W80041" s="123"/>
      <c r="AC80041" s="123"/>
    </row>
    <row r="80042" spans="5:29" s="2" customFormat="1">
      <c r="E80042" s="120"/>
      <c r="M80042" s="120"/>
      <c r="N80042" s="120"/>
      <c r="U80042" s="121"/>
      <c r="V80042" s="122"/>
      <c r="W80042" s="123"/>
      <c r="AC80042" s="123"/>
    </row>
    <row r="80043" spans="5:29" s="2" customFormat="1">
      <c r="E80043" s="120"/>
      <c r="M80043" s="120"/>
      <c r="N80043" s="120"/>
      <c r="U80043" s="121"/>
      <c r="V80043" s="122"/>
      <c r="W80043" s="123"/>
      <c r="AC80043" s="123"/>
    </row>
    <row r="80044" spans="5:29" s="2" customFormat="1">
      <c r="E80044" s="120"/>
      <c r="M80044" s="120"/>
      <c r="N80044" s="120"/>
      <c r="U80044" s="121"/>
      <c r="V80044" s="122"/>
      <c r="W80044" s="123"/>
      <c r="AC80044" s="123"/>
    </row>
    <row r="80045" spans="5:29" s="2" customFormat="1">
      <c r="E80045" s="120"/>
      <c r="M80045" s="120"/>
      <c r="N80045" s="120"/>
      <c r="U80045" s="121"/>
      <c r="V80045" s="122"/>
      <c r="W80045" s="123"/>
      <c r="AC80045" s="123"/>
    </row>
    <row r="80046" spans="5:29" s="2" customFormat="1">
      <c r="E80046" s="120"/>
      <c r="M80046" s="120"/>
      <c r="N80046" s="120"/>
      <c r="U80046" s="121"/>
      <c r="V80046" s="122"/>
      <c r="W80046" s="123"/>
      <c r="AC80046" s="123"/>
    </row>
    <row r="80047" spans="5:29" s="2" customFormat="1">
      <c r="E80047" s="120"/>
      <c r="M80047" s="120"/>
      <c r="N80047" s="120"/>
      <c r="U80047" s="121"/>
      <c r="V80047" s="122"/>
      <c r="W80047" s="123"/>
      <c r="AC80047" s="123"/>
    </row>
    <row r="80048" spans="5:29" s="2" customFormat="1">
      <c r="E80048" s="120"/>
      <c r="M80048" s="120"/>
      <c r="N80048" s="120"/>
      <c r="U80048" s="121"/>
      <c r="V80048" s="122"/>
      <c r="W80048" s="123"/>
      <c r="AC80048" s="123"/>
    </row>
    <row r="80049" spans="5:29" s="2" customFormat="1">
      <c r="E80049" s="120"/>
      <c r="M80049" s="120"/>
      <c r="N80049" s="120"/>
      <c r="U80049" s="121"/>
      <c r="V80049" s="122"/>
      <c r="W80049" s="123"/>
      <c r="AC80049" s="123"/>
    </row>
    <row r="80050" spans="5:29" s="2" customFormat="1">
      <c r="E80050" s="120"/>
      <c r="M80050" s="120"/>
      <c r="N80050" s="120"/>
      <c r="U80050" s="121"/>
      <c r="V80050" s="122"/>
      <c r="W80050" s="123"/>
      <c r="AC80050" s="123"/>
    </row>
    <row r="80051" spans="5:29" s="2" customFormat="1">
      <c r="E80051" s="120"/>
      <c r="M80051" s="120"/>
      <c r="N80051" s="120"/>
      <c r="U80051" s="121"/>
      <c r="V80051" s="122"/>
      <c r="W80051" s="123"/>
      <c r="AC80051" s="123"/>
    </row>
    <row r="80052" spans="5:29" s="2" customFormat="1">
      <c r="E80052" s="120"/>
      <c r="M80052" s="120"/>
      <c r="N80052" s="120"/>
      <c r="U80052" s="121"/>
      <c r="V80052" s="122"/>
      <c r="W80052" s="123"/>
      <c r="AC80052" s="123"/>
    </row>
    <row r="80053" spans="5:29" s="2" customFormat="1">
      <c r="E80053" s="120"/>
      <c r="M80053" s="120"/>
      <c r="N80053" s="120"/>
      <c r="U80053" s="121"/>
      <c r="V80053" s="122"/>
      <c r="W80053" s="123"/>
      <c r="AC80053" s="123"/>
    </row>
    <row r="80054" spans="5:29" s="2" customFormat="1">
      <c r="E80054" s="120"/>
      <c r="M80054" s="120"/>
      <c r="N80054" s="120"/>
      <c r="U80054" s="121"/>
      <c r="V80054" s="122"/>
      <c r="W80054" s="123"/>
      <c r="AC80054" s="123"/>
    </row>
    <row r="80055" spans="5:29" s="2" customFormat="1">
      <c r="E80055" s="120"/>
      <c r="M80055" s="120"/>
      <c r="N80055" s="120"/>
      <c r="U80055" s="121"/>
      <c r="V80055" s="122"/>
      <c r="W80055" s="123"/>
      <c r="AC80055" s="123"/>
    </row>
    <row r="80056" spans="5:29" s="2" customFormat="1">
      <c r="E80056" s="120"/>
      <c r="M80056" s="120"/>
      <c r="N80056" s="120"/>
      <c r="U80056" s="121"/>
      <c r="V80056" s="122"/>
      <c r="W80056" s="123"/>
      <c r="AC80056" s="123"/>
    </row>
    <row r="80057" spans="5:29" s="2" customFormat="1">
      <c r="E80057" s="120"/>
      <c r="M80057" s="120"/>
      <c r="N80057" s="120"/>
      <c r="U80057" s="121"/>
      <c r="V80057" s="122"/>
      <c r="W80057" s="123"/>
      <c r="AC80057" s="123"/>
    </row>
    <row r="80058" spans="5:29" s="2" customFormat="1">
      <c r="E80058" s="120"/>
      <c r="M80058" s="120"/>
      <c r="N80058" s="120"/>
      <c r="U80058" s="121"/>
      <c r="V80058" s="122"/>
      <c r="W80058" s="123"/>
      <c r="AC80058" s="123"/>
    </row>
    <row r="80059" spans="5:29" s="2" customFormat="1">
      <c r="E80059" s="120"/>
      <c r="M80059" s="120"/>
      <c r="N80059" s="120"/>
      <c r="U80059" s="121"/>
      <c r="V80059" s="122"/>
      <c r="W80059" s="123"/>
      <c r="AC80059" s="123"/>
    </row>
    <row r="80060" spans="5:29" s="2" customFormat="1">
      <c r="E80060" s="120"/>
      <c r="M80060" s="120"/>
      <c r="N80060" s="120"/>
      <c r="U80060" s="121"/>
      <c r="V80060" s="122"/>
      <c r="W80060" s="123"/>
      <c r="AC80060" s="123"/>
    </row>
    <row r="80061" spans="5:29" s="2" customFormat="1">
      <c r="E80061" s="120"/>
      <c r="M80061" s="120"/>
      <c r="N80061" s="120"/>
      <c r="U80061" s="121"/>
      <c r="V80061" s="122"/>
      <c r="W80061" s="123"/>
      <c r="AC80061" s="123"/>
    </row>
    <row r="80062" spans="5:29" s="2" customFormat="1">
      <c r="E80062" s="120"/>
      <c r="M80062" s="120"/>
      <c r="N80062" s="120"/>
      <c r="U80062" s="121"/>
      <c r="V80062" s="122"/>
      <c r="W80062" s="123"/>
      <c r="AC80062" s="123"/>
    </row>
    <row r="80063" spans="5:29" s="2" customFormat="1">
      <c r="E80063" s="120"/>
      <c r="M80063" s="120"/>
      <c r="N80063" s="120"/>
      <c r="U80063" s="121"/>
      <c r="V80063" s="122"/>
      <c r="W80063" s="123"/>
      <c r="AC80063" s="123"/>
    </row>
    <row r="80064" spans="5:29" s="2" customFormat="1">
      <c r="E80064" s="120"/>
      <c r="M80064" s="120"/>
      <c r="N80064" s="120"/>
      <c r="U80064" s="121"/>
      <c r="V80064" s="122"/>
      <c r="W80064" s="123"/>
      <c r="AC80064" s="123"/>
    </row>
    <row r="80065" spans="5:29" s="2" customFormat="1">
      <c r="E80065" s="120"/>
      <c r="M80065" s="120"/>
      <c r="N80065" s="120"/>
      <c r="U80065" s="121"/>
      <c r="V80065" s="122"/>
      <c r="W80065" s="123"/>
      <c r="AC80065" s="123"/>
    </row>
    <row r="80066" spans="5:29" s="2" customFormat="1">
      <c r="E80066" s="120"/>
      <c r="M80066" s="120"/>
      <c r="N80066" s="120"/>
      <c r="U80066" s="121"/>
      <c r="V80066" s="122"/>
      <c r="W80066" s="123"/>
      <c r="AC80066" s="123"/>
    </row>
    <row r="80067" spans="5:29" s="2" customFormat="1">
      <c r="E80067" s="120"/>
      <c r="M80067" s="120"/>
      <c r="N80067" s="120"/>
      <c r="U80067" s="121"/>
      <c r="V80067" s="122"/>
      <c r="W80067" s="123"/>
      <c r="AC80067" s="123"/>
    </row>
    <row r="80068" spans="5:29" s="2" customFormat="1">
      <c r="E80068" s="120"/>
      <c r="M80068" s="120"/>
      <c r="N80068" s="120"/>
      <c r="U80068" s="121"/>
      <c r="V80068" s="122"/>
      <c r="W80068" s="123"/>
      <c r="AC80068" s="123"/>
    </row>
    <row r="80069" spans="5:29" s="2" customFormat="1">
      <c r="E80069" s="120"/>
      <c r="M80069" s="120"/>
      <c r="N80069" s="120"/>
      <c r="U80069" s="121"/>
      <c r="V80069" s="122"/>
      <c r="W80069" s="123"/>
      <c r="AC80069" s="123"/>
    </row>
    <row r="80070" spans="5:29" s="2" customFormat="1">
      <c r="E80070" s="120"/>
      <c r="M80070" s="120"/>
      <c r="N80070" s="120"/>
      <c r="U80070" s="121"/>
      <c r="V80070" s="122"/>
      <c r="W80070" s="123"/>
      <c r="AC80070" s="123"/>
    </row>
    <row r="80071" spans="5:29" s="2" customFormat="1">
      <c r="E80071" s="120"/>
      <c r="M80071" s="120"/>
      <c r="N80071" s="120"/>
      <c r="U80071" s="121"/>
      <c r="V80071" s="122"/>
      <c r="W80071" s="123"/>
      <c r="AC80071" s="123"/>
    </row>
    <row r="80072" spans="5:29" s="2" customFormat="1">
      <c r="E80072" s="120"/>
      <c r="M80072" s="120"/>
      <c r="N80072" s="120"/>
      <c r="U80072" s="121"/>
      <c r="V80072" s="122"/>
      <c r="W80072" s="123"/>
      <c r="AC80072" s="123"/>
    </row>
    <row r="80073" spans="5:29" s="2" customFormat="1">
      <c r="E80073" s="120"/>
      <c r="M80073" s="120"/>
      <c r="N80073" s="120"/>
      <c r="U80073" s="121"/>
      <c r="V80073" s="122"/>
      <c r="W80073" s="123"/>
      <c r="AC80073" s="123"/>
    </row>
    <row r="80074" spans="5:29" s="2" customFormat="1">
      <c r="E80074" s="120"/>
      <c r="M80074" s="120"/>
      <c r="N80074" s="120"/>
      <c r="U80074" s="121"/>
      <c r="V80074" s="122"/>
      <c r="W80074" s="123"/>
      <c r="AC80074" s="123"/>
    </row>
    <row r="80075" spans="5:29" s="2" customFormat="1">
      <c r="E80075" s="120"/>
      <c r="M80075" s="120"/>
      <c r="N80075" s="120"/>
      <c r="U80075" s="121"/>
      <c r="V80075" s="122"/>
      <c r="W80075" s="123"/>
      <c r="AC80075" s="123"/>
    </row>
    <row r="80076" spans="5:29" s="2" customFormat="1">
      <c r="E80076" s="120"/>
      <c r="M80076" s="120"/>
      <c r="N80076" s="120"/>
      <c r="U80076" s="121"/>
      <c r="V80076" s="122"/>
      <c r="W80076" s="123"/>
      <c r="AC80076" s="123"/>
    </row>
    <row r="80077" spans="5:29" s="2" customFormat="1">
      <c r="E80077" s="120"/>
      <c r="M80077" s="120"/>
      <c r="N80077" s="120"/>
      <c r="U80077" s="121"/>
      <c r="V80077" s="122"/>
      <c r="W80077" s="123"/>
      <c r="AC80077" s="123"/>
    </row>
    <row r="80078" spans="5:29" s="2" customFormat="1">
      <c r="E80078" s="120"/>
      <c r="M80078" s="120"/>
      <c r="N80078" s="120"/>
      <c r="U80078" s="121"/>
      <c r="V80078" s="122"/>
      <c r="W80078" s="123"/>
      <c r="AC80078" s="123"/>
    </row>
    <row r="80079" spans="5:29" s="2" customFormat="1">
      <c r="E80079" s="120"/>
      <c r="M80079" s="120"/>
      <c r="N80079" s="120"/>
      <c r="U80079" s="121"/>
      <c r="V80079" s="122"/>
      <c r="W80079" s="123"/>
      <c r="AC80079" s="123"/>
    </row>
    <row r="80080" spans="5:29" s="2" customFormat="1">
      <c r="E80080" s="120"/>
      <c r="M80080" s="120"/>
      <c r="N80080" s="120"/>
      <c r="U80080" s="121"/>
      <c r="V80080" s="122"/>
      <c r="W80080" s="123"/>
      <c r="AC80080" s="123"/>
    </row>
    <row r="80081" spans="5:29" s="2" customFormat="1">
      <c r="E80081" s="120"/>
      <c r="M80081" s="120"/>
      <c r="N80081" s="120"/>
      <c r="U80081" s="121"/>
      <c r="V80081" s="122"/>
      <c r="W80081" s="123"/>
      <c r="AC80081" s="123"/>
    </row>
    <row r="80082" spans="5:29" s="2" customFormat="1">
      <c r="E80082" s="120"/>
      <c r="M80082" s="120"/>
      <c r="N80082" s="120"/>
      <c r="U80082" s="121"/>
      <c r="V80082" s="122"/>
      <c r="W80082" s="123"/>
      <c r="AC80082" s="123"/>
    </row>
    <row r="80083" spans="5:29" s="2" customFormat="1">
      <c r="E80083" s="120"/>
      <c r="M80083" s="120"/>
      <c r="N80083" s="120"/>
      <c r="U80083" s="121"/>
      <c r="V80083" s="122"/>
      <c r="W80083" s="123"/>
      <c r="AC80083" s="123"/>
    </row>
    <row r="80084" spans="5:29" s="2" customFormat="1">
      <c r="E80084" s="120"/>
      <c r="M80084" s="120"/>
      <c r="N80084" s="120"/>
      <c r="U80084" s="121"/>
      <c r="V80084" s="122"/>
      <c r="W80084" s="123"/>
      <c r="AC80084" s="123"/>
    </row>
    <row r="80085" spans="5:29" s="2" customFormat="1">
      <c r="E80085" s="120"/>
      <c r="M80085" s="120"/>
      <c r="N80085" s="120"/>
      <c r="U80085" s="121"/>
      <c r="V80085" s="122"/>
      <c r="W80085" s="123"/>
      <c r="AC80085" s="123"/>
    </row>
    <row r="80086" spans="5:29" s="2" customFormat="1">
      <c r="E80086" s="120"/>
      <c r="M80086" s="120"/>
      <c r="N80086" s="120"/>
      <c r="U80086" s="121"/>
      <c r="V80086" s="122"/>
      <c r="W80086" s="123"/>
      <c r="AC80086" s="123"/>
    </row>
    <row r="80087" spans="5:29" s="2" customFormat="1">
      <c r="E80087" s="120"/>
      <c r="M80087" s="120"/>
      <c r="N80087" s="120"/>
      <c r="U80087" s="121"/>
      <c r="V80087" s="122"/>
      <c r="W80087" s="123"/>
      <c r="AC80087" s="123"/>
    </row>
    <row r="80088" spans="5:29" s="2" customFormat="1">
      <c r="E80088" s="120"/>
      <c r="M80088" s="120"/>
      <c r="N80088" s="120"/>
      <c r="U80088" s="121"/>
      <c r="V80088" s="122"/>
      <c r="W80088" s="123"/>
      <c r="AC80088" s="123"/>
    </row>
    <row r="80089" spans="5:29" s="2" customFormat="1">
      <c r="E80089" s="120"/>
      <c r="M80089" s="120"/>
      <c r="N80089" s="120"/>
      <c r="U80089" s="121"/>
      <c r="V80089" s="122"/>
      <c r="W80089" s="123"/>
      <c r="AC80089" s="123"/>
    </row>
    <row r="80090" spans="5:29" s="2" customFormat="1">
      <c r="E80090" s="120"/>
      <c r="M80090" s="120"/>
      <c r="N80090" s="120"/>
      <c r="U80090" s="121"/>
      <c r="V80090" s="122"/>
      <c r="W80090" s="123"/>
      <c r="AC80090" s="123"/>
    </row>
    <row r="80091" spans="5:29" s="2" customFormat="1">
      <c r="E80091" s="120"/>
      <c r="M80091" s="120"/>
      <c r="N80091" s="120"/>
      <c r="U80091" s="121"/>
      <c r="V80091" s="122"/>
      <c r="W80091" s="123"/>
      <c r="AC80091" s="123"/>
    </row>
    <row r="80092" spans="5:29" s="2" customFormat="1">
      <c r="E80092" s="120"/>
      <c r="M80092" s="120"/>
      <c r="N80092" s="120"/>
      <c r="U80092" s="121"/>
      <c r="V80092" s="122"/>
      <c r="W80092" s="123"/>
      <c r="AC80092" s="123"/>
    </row>
    <row r="80093" spans="5:29" s="2" customFormat="1">
      <c r="E80093" s="120"/>
      <c r="M80093" s="120"/>
      <c r="N80093" s="120"/>
      <c r="U80093" s="121"/>
      <c r="V80093" s="122"/>
      <c r="W80093" s="123"/>
      <c r="AC80093" s="123"/>
    </row>
    <row r="80094" spans="5:29" s="2" customFormat="1">
      <c r="E80094" s="120"/>
      <c r="M80094" s="120"/>
      <c r="N80094" s="120"/>
      <c r="U80094" s="121"/>
      <c r="V80094" s="122"/>
      <c r="W80094" s="123"/>
      <c r="AC80094" s="123"/>
    </row>
    <row r="80095" spans="5:29" s="2" customFormat="1">
      <c r="E80095" s="120"/>
      <c r="M80095" s="120"/>
      <c r="N80095" s="120"/>
      <c r="U80095" s="121"/>
      <c r="V80095" s="122"/>
      <c r="W80095" s="123"/>
      <c r="AC80095" s="123"/>
    </row>
    <row r="80096" spans="5:29" s="2" customFormat="1">
      <c r="E80096" s="120"/>
      <c r="M80096" s="120"/>
      <c r="N80096" s="120"/>
      <c r="U80096" s="121"/>
      <c r="V80096" s="122"/>
      <c r="W80096" s="123"/>
      <c r="AC80096" s="123"/>
    </row>
    <row r="80097" spans="5:29" s="2" customFormat="1">
      <c r="E80097" s="120"/>
      <c r="M80097" s="120"/>
      <c r="N80097" s="120"/>
      <c r="U80097" s="121"/>
      <c r="V80097" s="122"/>
      <c r="W80097" s="123"/>
      <c r="AC80097" s="123"/>
    </row>
    <row r="80098" spans="5:29" s="2" customFormat="1">
      <c r="E80098" s="120"/>
      <c r="M80098" s="120"/>
      <c r="N80098" s="120"/>
      <c r="U80098" s="121"/>
      <c r="V80098" s="122"/>
      <c r="W80098" s="123"/>
      <c r="AC80098" s="123"/>
    </row>
    <row r="80099" spans="5:29" s="2" customFormat="1">
      <c r="E80099" s="120"/>
      <c r="M80099" s="120"/>
      <c r="N80099" s="120"/>
      <c r="U80099" s="121"/>
      <c r="V80099" s="122"/>
      <c r="W80099" s="123"/>
      <c r="AC80099" s="123"/>
    </row>
    <row r="80100" spans="5:29" s="2" customFormat="1">
      <c r="E80100" s="120"/>
      <c r="M80100" s="120"/>
      <c r="N80100" s="120"/>
      <c r="U80100" s="121"/>
      <c r="V80100" s="122"/>
      <c r="W80100" s="123"/>
      <c r="AC80100" s="123"/>
    </row>
    <row r="80101" spans="5:29" s="2" customFormat="1">
      <c r="E80101" s="120"/>
      <c r="M80101" s="120"/>
      <c r="N80101" s="120"/>
      <c r="U80101" s="121"/>
      <c r="V80101" s="122"/>
      <c r="W80101" s="123"/>
      <c r="AC80101" s="123"/>
    </row>
    <row r="80102" spans="5:29" s="2" customFormat="1">
      <c r="E80102" s="120"/>
      <c r="M80102" s="120"/>
      <c r="N80102" s="120"/>
      <c r="U80102" s="121"/>
      <c r="V80102" s="122"/>
      <c r="W80102" s="123"/>
      <c r="AC80102" s="123"/>
    </row>
    <row r="80103" spans="5:29" s="2" customFormat="1">
      <c r="E80103" s="120"/>
      <c r="M80103" s="120"/>
      <c r="N80103" s="120"/>
      <c r="U80103" s="121"/>
      <c r="V80103" s="122"/>
      <c r="W80103" s="123"/>
      <c r="AC80103" s="123"/>
    </row>
    <row r="80104" spans="5:29" s="2" customFormat="1">
      <c r="E80104" s="120"/>
      <c r="M80104" s="120"/>
      <c r="N80104" s="120"/>
      <c r="U80104" s="121"/>
      <c r="V80104" s="122"/>
      <c r="W80104" s="123"/>
      <c r="AC80104" s="123"/>
    </row>
    <row r="80105" spans="5:29" s="2" customFormat="1">
      <c r="E80105" s="120"/>
      <c r="M80105" s="120"/>
      <c r="N80105" s="120"/>
      <c r="U80105" s="121"/>
      <c r="V80105" s="122"/>
      <c r="W80105" s="123"/>
      <c r="AC80105" s="123"/>
    </row>
    <row r="80106" spans="5:29" s="2" customFormat="1">
      <c r="E80106" s="120"/>
      <c r="M80106" s="120"/>
      <c r="N80106" s="120"/>
      <c r="U80106" s="121"/>
      <c r="V80106" s="122"/>
      <c r="W80106" s="123"/>
      <c r="AC80106" s="123"/>
    </row>
    <row r="80107" spans="5:29" s="2" customFormat="1">
      <c r="E80107" s="120"/>
      <c r="M80107" s="120"/>
      <c r="N80107" s="120"/>
      <c r="U80107" s="121"/>
      <c r="V80107" s="122"/>
      <c r="W80107" s="123"/>
      <c r="AC80107" s="123"/>
    </row>
    <row r="80108" spans="5:29" s="2" customFormat="1">
      <c r="E80108" s="120"/>
      <c r="M80108" s="120"/>
      <c r="N80108" s="120"/>
      <c r="U80108" s="121"/>
      <c r="V80108" s="122"/>
      <c r="W80108" s="123"/>
      <c r="AC80108" s="123"/>
    </row>
    <row r="80109" spans="5:29" s="2" customFormat="1">
      <c r="E80109" s="120"/>
      <c r="M80109" s="120"/>
      <c r="N80109" s="120"/>
      <c r="U80109" s="121"/>
      <c r="V80109" s="122"/>
      <c r="W80109" s="123"/>
      <c r="AC80109" s="123"/>
    </row>
    <row r="80110" spans="5:29" s="2" customFormat="1">
      <c r="E80110" s="120"/>
      <c r="M80110" s="120"/>
      <c r="N80110" s="120"/>
      <c r="U80110" s="121"/>
      <c r="V80110" s="122"/>
      <c r="W80110" s="123"/>
      <c r="AC80110" s="123"/>
    </row>
    <row r="80111" spans="5:29" s="2" customFormat="1">
      <c r="E80111" s="120"/>
      <c r="M80111" s="120"/>
      <c r="N80111" s="120"/>
      <c r="U80111" s="121"/>
      <c r="V80111" s="122"/>
      <c r="W80111" s="123"/>
      <c r="AC80111" s="123"/>
    </row>
    <row r="80112" spans="5:29" s="2" customFormat="1">
      <c r="E80112" s="120"/>
      <c r="M80112" s="120"/>
      <c r="N80112" s="120"/>
      <c r="U80112" s="121"/>
      <c r="V80112" s="122"/>
      <c r="W80112" s="123"/>
      <c r="AC80112" s="123"/>
    </row>
    <row r="80113" spans="5:29" s="2" customFormat="1">
      <c r="E80113" s="120"/>
      <c r="M80113" s="120"/>
      <c r="N80113" s="120"/>
      <c r="U80113" s="121"/>
      <c r="V80113" s="122"/>
      <c r="W80113" s="123"/>
      <c r="AC80113" s="123"/>
    </row>
    <row r="80114" spans="5:29" s="2" customFormat="1">
      <c r="E80114" s="120"/>
      <c r="M80114" s="120"/>
      <c r="N80114" s="120"/>
      <c r="U80114" s="121"/>
      <c r="V80114" s="122"/>
      <c r="W80114" s="123"/>
      <c r="AC80114" s="123"/>
    </row>
    <row r="80115" spans="5:29" s="2" customFormat="1">
      <c r="E80115" s="120"/>
      <c r="M80115" s="120"/>
      <c r="N80115" s="120"/>
      <c r="U80115" s="121"/>
      <c r="V80115" s="122"/>
      <c r="W80115" s="123"/>
      <c r="AC80115" s="123"/>
    </row>
    <row r="80116" spans="5:29" s="2" customFormat="1">
      <c r="E80116" s="120"/>
      <c r="M80116" s="120"/>
      <c r="N80116" s="120"/>
      <c r="U80116" s="121"/>
      <c r="V80116" s="122"/>
      <c r="W80116" s="123"/>
      <c r="AC80116" s="123"/>
    </row>
    <row r="80117" spans="5:29" s="2" customFormat="1">
      <c r="E80117" s="120"/>
      <c r="M80117" s="120"/>
      <c r="N80117" s="120"/>
      <c r="U80117" s="121"/>
      <c r="V80117" s="122"/>
      <c r="W80117" s="123"/>
      <c r="AC80117" s="123"/>
    </row>
    <row r="80118" spans="5:29" s="2" customFormat="1">
      <c r="E80118" s="120"/>
      <c r="M80118" s="120"/>
      <c r="N80118" s="120"/>
      <c r="U80118" s="121"/>
      <c r="V80118" s="122"/>
      <c r="W80118" s="123"/>
      <c r="AC80118" s="123"/>
    </row>
    <row r="80119" spans="5:29" s="2" customFormat="1">
      <c r="E80119" s="120"/>
      <c r="M80119" s="120"/>
      <c r="N80119" s="120"/>
      <c r="U80119" s="121"/>
      <c r="V80119" s="122"/>
      <c r="W80119" s="123"/>
      <c r="AC80119" s="123"/>
    </row>
    <row r="80120" spans="5:29" s="2" customFormat="1">
      <c r="E80120" s="120"/>
      <c r="M80120" s="120"/>
      <c r="N80120" s="120"/>
      <c r="U80120" s="121"/>
      <c r="V80120" s="122"/>
      <c r="W80120" s="123"/>
      <c r="AC80120" s="123"/>
    </row>
    <row r="80121" spans="5:29" s="2" customFormat="1">
      <c r="E80121" s="120"/>
      <c r="M80121" s="120"/>
      <c r="N80121" s="120"/>
      <c r="U80121" s="121"/>
      <c r="V80121" s="122"/>
      <c r="W80121" s="123"/>
      <c r="AC80121" s="123"/>
    </row>
    <row r="80122" spans="5:29" s="2" customFormat="1">
      <c r="E80122" s="120"/>
      <c r="M80122" s="120"/>
      <c r="N80122" s="120"/>
      <c r="U80122" s="121"/>
      <c r="V80122" s="122"/>
      <c r="W80122" s="123"/>
      <c r="AC80122" s="123"/>
    </row>
    <row r="80123" spans="5:29" s="2" customFormat="1">
      <c r="E80123" s="120"/>
      <c r="M80123" s="120"/>
      <c r="N80123" s="120"/>
      <c r="U80123" s="121"/>
      <c r="V80123" s="122"/>
      <c r="W80123" s="123"/>
      <c r="AC80123" s="123"/>
    </row>
    <row r="80124" spans="5:29" s="2" customFormat="1">
      <c r="E80124" s="120"/>
      <c r="M80124" s="120"/>
      <c r="N80124" s="120"/>
      <c r="U80124" s="121"/>
      <c r="V80124" s="122"/>
      <c r="W80124" s="123"/>
      <c r="AC80124" s="123"/>
    </row>
    <row r="80125" spans="5:29" s="2" customFormat="1">
      <c r="E80125" s="120"/>
      <c r="M80125" s="120"/>
      <c r="N80125" s="120"/>
      <c r="U80125" s="121"/>
      <c r="V80125" s="122"/>
      <c r="W80125" s="123"/>
      <c r="AC80125" s="123"/>
    </row>
    <row r="80126" spans="5:29" s="2" customFormat="1">
      <c r="E80126" s="120"/>
      <c r="M80126" s="120"/>
      <c r="N80126" s="120"/>
      <c r="U80126" s="121"/>
      <c r="V80126" s="122"/>
      <c r="W80126" s="123"/>
      <c r="AC80126" s="123"/>
    </row>
    <row r="80127" spans="5:29" s="2" customFormat="1">
      <c r="E80127" s="120"/>
      <c r="M80127" s="120"/>
      <c r="N80127" s="120"/>
      <c r="U80127" s="121"/>
      <c r="V80127" s="122"/>
      <c r="W80127" s="123"/>
      <c r="AC80127" s="123"/>
    </row>
    <row r="80128" spans="5:29" s="2" customFormat="1">
      <c r="E80128" s="120"/>
      <c r="M80128" s="120"/>
      <c r="N80128" s="120"/>
      <c r="U80128" s="121"/>
      <c r="V80128" s="122"/>
      <c r="W80128" s="123"/>
      <c r="AC80128" s="123"/>
    </row>
    <row r="80129" spans="5:29" s="2" customFormat="1">
      <c r="E80129" s="120"/>
      <c r="M80129" s="120"/>
      <c r="N80129" s="120"/>
      <c r="U80129" s="121"/>
      <c r="V80129" s="122"/>
      <c r="W80129" s="123"/>
      <c r="AC80129" s="123"/>
    </row>
    <row r="80130" spans="5:29" s="2" customFormat="1">
      <c r="E80130" s="120"/>
      <c r="M80130" s="120"/>
      <c r="N80130" s="120"/>
      <c r="U80130" s="121"/>
      <c r="V80130" s="122"/>
      <c r="W80130" s="123"/>
      <c r="AC80130" s="123"/>
    </row>
    <row r="80131" spans="5:29" s="2" customFormat="1">
      <c r="E80131" s="120"/>
      <c r="M80131" s="120"/>
      <c r="N80131" s="120"/>
      <c r="U80131" s="121"/>
      <c r="V80131" s="122"/>
      <c r="W80131" s="123"/>
      <c r="AC80131" s="123"/>
    </row>
    <row r="80132" spans="5:29" s="2" customFormat="1">
      <c r="E80132" s="120"/>
      <c r="M80132" s="120"/>
      <c r="N80132" s="120"/>
      <c r="U80132" s="121"/>
      <c r="V80132" s="122"/>
      <c r="W80132" s="123"/>
      <c r="AC80132" s="123"/>
    </row>
    <row r="80133" spans="5:29" s="2" customFormat="1">
      <c r="E80133" s="120"/>
      <c r="M80133" s="120"/>
      <c r="N80133" s="120"/>
      <c r="U80133" s="121"/>
      <c r="V80133" s="122"/>
      <c r="W80133" s="123"/>
      <c r="AC80133" s="123"/>
    </row>
    <row r="80134" spans="5:29" s="2" customFormat="1">
      <c r="E80134" s="120"/>
      <c r="M80134" s="120"/>
      <c r="N80134" s="120"/>
      <c r="U80134" s="121"/>
      <c r="V80134" s="122"/>
      <c r="W80134" s="123"/>
      <c r="AC80134" s="123"/>
    </row>
    <row r="80135" spans="5:29" s="2" customFormat="1">
      <c r="E80135" s="120"/>
      <c r="M80135" s="120"/>
      <c r="N80135" s="120"/>
      <c r="U80135" s="121"/>
      <c r="V80135" s="122"/>
      <c r="W80135" s="123"/>
      <c r="AC80135" s="123"/>
    </row>
    <row r="80136" spans="5:29" s="2" customFormat="1">
      <c r="E80136" s="120"/>
      <c r="M80136" s="120"/>
      <c r="N80136" s="120"/>
      <c r="U80136" s="121"/>
      <c r="V80136" s="122"/>
      <c r="W80136" s="123"/>
      <c r="AC80136" s="123"/>
    </row>
    <row r="80137" spans="5:29" s="2" customFormat="1">
      <c r="E80137" s="120"/>
      <c r="M80137" s="120"/>
      <c r="N80137" s="120"/>
      <c r="U80137" s="121"/>
      <c r="V80137" s="122"/>
      <c r="W80137" s="123"/>
      <c r="AC80137" s="123"/>
    </row>
    <row r="80138" spans="5:29" s="2" customFormat="1">
      <c r="E80138" s="120"/>
      <c r="M80138" s="120"/>
      <c r="N80138" s="120"/>
      <c r="U80138" s="121"/>
      <c r="V80138" s="122"/>
      <c r="W80138" s="123"/>
      <c r="AC80138" s="123"/>
    </row>
    <row r="80139" spans="5:29" s="2" customFormat="1">
      <c r="E80139" s="120"/>
      <c r="M80139" s="120"/>
      <c r="N80139" s="120"/>
      <c r="U80139" s="121"/>
      <c r="V80139" s="122"/>
      <c r="W80139" s="123"/>
      <c r="AC80139" s="123"/>
    </row>
    <row r="80140" spans="5:29" s="2" customFormat="1">
      <c r="E80140" s="120"/>
      <c r="M80140" s="120"/>
      <c r="N80140" s="120"/>
      <c r="U80140" s="121"/>
      <c r="V80140" s="122"/>
      <c r="W80140" s="123"/>
      <c r="AC80140" s="123"/>
    </row>
    <row r="80141" spans="5:29" s="2" customFormat="1">
      <c r="E80141" s="120"/>
      <c r="M80141" s="120"/>
      <c r="N80141" s="120"/>
      <c r="U80141" s="121"/>
      <c r="V80141" s="122"/>
      <c r="W80141" s="123"/>
      <c r="AC80141" s="123"/>
    </row>
    <row r="80142" spans="5:29" s="2" customFormat="1">
      <c r="E80142" s="120"/>
      <c r="M80142" s="120"/>
      <c r="N80142" s="120"/>
      <c r="U80142" s="121"/>
      <c r="V80142" s="122"/>
      <c r="W80142" s="123"/>
      <c r="AC80142" s="123"/>
    </row>
    <row r="80143" spans="5:29" s="2" customFormat="1">
      <c r="E80143" s="120"/>
      <c r="M80143" s="120"/>
      <c r="N80143" s="120"/>
      <c r="U80143" s="121"/>
      <c r="V80143" s="122"/>
      <c r="W80143" s="123"/>
      <c r="AC80143" s="123"/>
    </row>
    <row r="80144" spans="5:29" s="2" customFormat="1">
      <c r="E80144" s="120"/>
      <c r="M80144" s="120"/>
      <c r="N80144" s="120"/>
      <c r="U80144" s="121"/>
      <c r="V80144" s="122"/>
      <c r="W80144" s="123"/>
      <c r="AC80144" s="123"/>
    </row>
    <row r="80145" spans="5:29" s="2" customFormat="1">
      <c r="E80145" s="120"/>
      <c r="M80145" s="120"/>
      <c r="N80145" s="120"/>
      <c r="U80145" s="121"/>
      <c r="V80145" s="122"/>
      <c r="W80145" s="123"/>
      <c r="AC80145" s="123"/>
    </row>
    <row r="80146" spans="5:29" s="2" customFormat="1">
      <c r="E80146" s="120"/>
      <c r="M80146" s="120"/>
      <c r="N80146" s="120"/>
      <c r="U80146" s="121"/>
      <c r="V80146" s="122"/>
      <c r="W80146" s="123"/>
      <c r="AC80146" s="123"/>
    </row>
    <row r="80147" spans="5:29" s="2" customFormat="1">
      <c r="E80147" s="120"/>
      <c r="M80147" s="120"/>
      <c r="N80147" s="120"/>
      <c r="U80147" s="121"/>
      <c r="V80147" s="122"/>
      <c r="W80147" s="123"/>
      <c r="AC80147" s="123"/>
    </row>
    <row r="80148" spans="5:29" s="2" customFormat="1">
      <c r="E80148" s="120"/>
      <c r="M80148" s="120"/>
      <c r="N80148" s="120"/>
      <c r="U80148" s="121"/>
      <c r="V80148" s="122"/>
      <c r="W80148" s="123"/>
      <c r="AC80148" s="123"/>
    </row>
    <row r="80149" spans="5:29" s="2" customFormat="1">
      <c r="E80149" s="120"/>
      <c r="M80149" s="120"/>
      <c r="N80149" s="120"/>
      <c r="U80149" s="121"/>
      <c r="V80149" s="122"/>
      <c r="W80149" s="123"/>
      <c r="AC80149" s="123"/>
    </row>
    <row r="80150" spans="5:29" s="2" customFormat="1">
      <c r="E80150" s="120"/>
      <c r="M80150" s="120"/>
      <c r="N80150" s="120"/>
      <c r="U80150" s="121"/>
      <c r="V80150" s="122"/>
      <c r="W80150" s="123"/>
      <c r="AC80150" s="123"/>
    </row>
    <row r="80151" spans="5:29" s="2" customFormat="1">
      <c r="E80151" s="120"/>
      <c r="M80151" s="120"/>
      <c r="N80151" s="120"/>
      <c r="U80151" s="121"/>
      <c r="V80151" s="122"/>
      <c r="W80151" s="123"/>
      <c r="AC80151" s="123"/>
    </row>
    <row r="80152" spans="5:29" s="2" customFormat="1">
      <c r="E80152" s="120"/>
      <c r="M80152" s="120"/>
      <c r="N80152" s="120"/>
      <c r="U80152" s="121"/>
      <c r="V80152" s="122"/>
      <c r="W80152" s="123"/>
      <c r="AC80152" s="123"/>
    </row>
    <row r="80153" spans="5:29" s="2" customFormat="1">
      <c r="E80153" s="120"/>
      <c r="M80153" s="120"/>
      <c r="N80153" s="120"/>
      <c r="U80153" s="121"/>
      <c r="V80153" s="122"/>
      <c r="W80153" s="123"/>
      <c r="AC80153" s="123"/>
    </row>
    <row r="80154" spans="5:29" s="2" customFormat="1">
      <c r="E80154" s="120"/>
      <c r="M80154" s="120"/>
      <c r="N80154" s="120"/>
      <c r="U80154" s="121"/>
      <c r="V80154" s="122"/>
      <c r="W80154" s="123"/>
      <c r="AC80154" s="123"/>
    </row>
    <row r="80155" spans="5:29" s="2" customFormat="1">
      <c r="E80155" s="120"/>
      <c r="M80155" s="120"/>
      <c r="N80155" s="120"/>
      <c r="U80155" s="121"/>
      <c r="V80155" s="122"/>
      <c r="W80155" s="123"/>
      <c r="AC80155" s="123"/>
    </row>
    <row r="80156" spans="5:29" s="2" customFormat="1">
      <c r="E80156" s="120"/>
      <c r="M80156" s="120"/>
      <c r="N80156" s="120"/>
      <c r="U80156" s="121"/>
      <c r="V80156" s="122"/>
      <c r="W80156" s="123"/>
      <c r="AC80156" s="123"/>
    </row>
    <row r="80157" spans="5:29" s="2" customFormat="1">
      <c r="E80157" s="120"/>
      <c r="M80157" s="120"/>
      <c r="N80157" s="120"/>
      <c r="U80157" s="121"/>
      <c r="V80157" s="122"/>
      <c r="W80157" s="123"/>
      <c r="AC80157" s="123"/>
    </row>
    <row r="80158" spans="5:29" s="2" customFormat="1">
      <c r="E80158" s="120"/>
      <c r="M80158" s="120"/>
      <c r="N80158" s="120"/>
      <c r="U80158" s="121"/>
      <c r="V80158" s="122"/>
      <c r="W80158" s="123"/>
      <c r="AC80158" s="123"/>
    </row>
    <row r="80159" spans="5:29" s="2" customFormat="1">
      <c r="E80159" s="120"/>
      <c r="M80159" s="120"/>
      <c r="N80159" s="120"/>
      <c r="U80159" s="121"/>
      <c r="V80159" s="122"/>
      <c r="W80159" s="123"/>
      <c r="AC80159" s="123"/>
    </row>
    <row r="80160" spans="5:29" s="2" customFormat="1">
      <c r="E80160" s="120"/>
      <c r="M80160" s="120"/>
      <c r="N80160" s="120"/>
      <c r="U80160" s="121"/>
      <c r="V80160" s="122"/>
      <c r="W80160" s="123"/>
      <c r="AC80160" s="123"/>
    </row>
    <row r="80161" spans="5:29" s="2" customFormat="1">
      <c r="E80161" s="120"/>
      <c r="M80161" s="120"/>
      <c r="N80161" s="120"/>
      <c r="U80161" s="121"/>
      <c r="V80161" s="122"/>
      <c r="W80161" s="123"/>
      <c r="AC80161" s="123"/>
    </row>
    <row r="80162" spans="5:29" s="2" customFormat="1">
      <c r="E80162" s="120"/>
      <c r="M80162" s="120"/>
      <c r="N80162" s="120"/>
      <c r="U80162" s="121"/>
      <c r="V80162" s="122"/>
      <c r="W80162" s="123"/>
      <c r="AC80162" s="123"/>
    </row>
    <row r="80163" spans="5:29" s="2" customFormat="1">
      <c r="E80163" s="120"/>
      <c r="M80163" s="120"/>
      <c r="N80163" s="120"/>
      <c r="U80163" s="121"/>
      <c r="V80163" s="122"/>
      <c r="W80163" s="123"/>
      <c r="AC80163" s="123"/>
    </row>
    <row r="80164" spans="5:29" s="2" customFormat="1">
      <c r="E80164" s="120"/>
      <c r="M80164" s="120"/>
      <c r="N80164" s="120"/>
      <c r="U80164" s="121"/>
      <c r="V80164" s="122"/>
      <c r="W80164" s="123"/>
      <c r="AC80164" s="123"/>
    </row>
    <row r="80165" spans="5:29" s="2" customFormat="1">
      <c r="E80165" s="120"/>
      <c r="M80165" s="120"/>
      <c r="N80165" s="120"/>
      <c r="U80165" s="121"/>
      <c r="V80165" s="122"/>
      <c r="W80165" s="123"/>
      <c r="AC80165" s="123"/>
    </row>
    <row r="80166" spans="5:29" s="2" customFormat="1">
      <c r="E80166" s="120"/>
      <c r="M80166" s="120"/>
      <c r="N80166" s="120"/>
      <c r="U80166" s="121"/>
      <c r="V80166" s="122"/>
      <c r="W80166" s="123"/>
      <c r="AC80166" s="123"/>
    </row>
    <row r="80167" spans="5:29" s="2" customFormat="1">
      <c r="E80167" s="120"/>
      <c r="M80167" s="120"/>
      <c r="N80167" s="120"/>
      <c r="U80167" s="121"/>
      <c r="V80167" s="122"/>
      <c r="W80167" s="123"/>
      <c r="AC80167" s="123"/>
    </row>
    <row r="80168" spans="5:29" s="2" customFormat="1">
      <c r="E80168" s="120"/>
      <c r="M80168" s="120"/>
      <c r="N80168" s="120"/>
      <c r="U80168" s="121"/>
      <c r="V80168" s="122"/>
      <c r="W80168" s="123"/>
      <c r="AC80168" s="123"/>
    </row>
    <row r="80169" spans="5:29" s="2" customFormat="1">
      <c r="E80169" s="120"/>
      <c r="M80169" s="120"/>
      <c r="N80169" s="120"/>
      <c r="U80169" s="121"/>
      <c r="V80169" s="122"/>
      <c r="W80169" s="123"/>
      <c r="AC80169" s="123"/>
    </row>
    <row r="80170" spans="5:29" s="2" customFormat="1">
      <c r="E80170" s="120"/>
      <c r="M80170" s="120"/>
      <c r="N80170" s="120"/>
      <c r="U80170" s="121"/>
      <c r="V80170" s="122"/>
      <c r="W80170" s="123"/>
      <c r="AC80170" s="123"/>
    </row>
    <row r="80171" spans="5:29" s="2" customFormat="1">
      <c r="E80171" s="120"/>
      <c r="M80171" s="120"/>
      <c r="N80171" s="120"/>
      <c r="U80171" s="121"/>
      <c r="V80171" s="122"/>
      <c r="W80171" s="123"/>
      <c r="AC80171" s="123"/>
    </row>
    <row r="80172" spans="5:29" s="2" customFormat="1">
      <c r="E80172" s="120"/>
      <c r="M80172" s="120"/>
      <c r="N80172" s="120"/>
      <c r="U80172" s="121"/>
      <c r="V80172" s="122"/>
      <c r="W80172" s="123"/>
      <c r="AC80172" s="123"/>
    </row>
    <row r="80173" spans="5:29" s="2" customFormat="1">
      <c r="E80173" s="120"/>
      <c r="M80173" s="120"/>
      <c r="N80173" s="120"/>
      <c r="U80173" s="121"/>
      <c r="V80173" s="122"/>
      <c r="W80173" s="123"/>
      <c r="AC80173" s="123"/>
    </row>
    <row r="80174" spans="5:29" s="2" customFormat="1">
      <c r="E80174" s="120"/>
      <c r="M80174" s="120"/>
      <c r="N80174" s="120"/>
      <c r="U80174" s="121"/>
      <c r="V80174" s="122"/>
      <c r="W80174" s="123"/>
      <c r="AC80174" s="123"/>
    </row>
    <row r="80175" spans="5:29" s="2" customFormat="1">
      <c r="E80175" s="120"/>
      <c r="M80175" s="120"/>
      <c r="N80175" s="120"/>
      <c r="U80175" s="121"/>
      <c r="V80175" s="122"/>
      <c r="W80175" s="123"/>
      <c r="AC80175" s="123"/>
    </row>
    <row r="80176" spans="5:29" s="2" customFormat="1">
      <c r="E80176" s="120"/>
      <c r="M80176" s="120"/>
      <c r="N80176" s="120"/>
      <c r="U80176" s="121"/>
      <c r="V80176" s="122"/>
      <c r="W80176" s="123"/>
      <c r="AC80176" s="123"/>
    </row>
    <row r="80177" spans="5:29" s="2" customFormat="1">
      <c r="E80177" s="120"/>
      <c r="M80177" s="120"/>
      <c r="N80177" s="120"/>
      <c r="U80177" s="121"/>
      <c r="V80177" s="122"/>
      <c r="W80177" s="123"/>
      <c r="AC80177" s="123"/>
    </row>
    <row r="80178" spans="5:29" s="2" customFormat="1">
      <c r="E80178" s="120"/>
      <c r="M80178" s="120"/>
      <c r="N80178" s="120"/>
      <c r="U80178" s="121"/>
      <c r="V80178" s="122"/>
      <c r="W80178" s="123"/>
      <c r="AC80178" s="123"/>
    </row>
    <row r="80179" spans="5:29" s="2" customFormat="1">
      <c r="E80179" s="120"/>
      <c r="M80179" s="120"/>
      <c r="N80179" s="120"/>
      <c r="U80179" s="121"/>
      <c r="V80179" s="122"/>
      <c r="W80179" s="123"/>
      <c r="AC80179" s="123"/>
    </row>
    <row r="80180" spans="5:29" s="2" customFormat="1">
      <c r="E80180" s="120"/>
      <c r="M80180" s="120"/>
      <c r="N80180" s="120"/>
      <c r="U80180" s="121"/>
      <c r="V80180" s="122"/>
      <c r="W80180" s="123"/>
      <c r="AC80180" s="123"/>
    </row>
    <row r="80181" spans="5:29" s="2" customFormat="1">
      <c r="E80181" s="120"/>
      <c r="M80181" s="120"/>
      <c r="N80181" s="120"/>
      <c r="U80181" s="121"/>
      <c r="V80181" s="122"/>
      <c r="W80181" s="123"/>
      <c r="AC80181" s="123"/>
    </row>
    <row r="80182" spans="5:29" s="2" customFormat="1">
      <c r="E80182" s="120"/>
      <c r="M80182" s="120"/>
      <c r="N80182" s="120"/>
      <c r="U80182" s="121"/>
      <c r="V80182" s="122"/>
      <c r="W80182" s="123"/>
      <c r="AC80182" s="123"/>
    </row>
    <row r="80183" spans="5:29" s="2" customFormat="1">
      <c r="E80183" s="120"/>
      <c r="M80183" s="120"/>
      <c r="N80183" s="120"/>
      <c r="U80183" s="121"/>
      <c r="V80183" s="122"/>
      <c r="W80183" s="123"/>
      <c r="AC80183" s="123"/>
    </row>
    <row r="80184" spans="5:29" s="2" customFormat="1">
      <c r="E80184" s="120"/>
      <c r="M80184" s="120"/>
      <c r="N80184" s="120"/>
      <c r="U80184" s="121"/>
      <c r="V80184" s="122"/>
      <c r="W80184" s="123"/>
      <c r="AC80184" s="123"/>
    </row>
    <row r="80185" spans="5:29" s="2" customFormat="1">
      <c r="E80185" s="120"/>
      <c r="M80185" s="120"/>
      <c r="N80185" s="120"/>
      <c r="U80185" s="121"/>
      <c r="V80185" s="122"/>
      <c r="W80185" s="123"/>
      <c r="AC80185" s="123"/>
    </row>
    <row r="80186" spans="5:29" s="2" customFormat="1">
      <c r="E80186" s="120"/>
      <c r="M80186" s="120"/>
      <c r="N80186" s="120"/>
      <c r="U80186" s="121"/>
      <c r="V80186" s="122"/>
      <c r="W80186" s="123"/>
      <c r="AC80186" s="123"/>
    </row>
    <row r="80187" spans="5:29" s="2" customFormat="1">
      <c r="E80187" s="120"/>
      <c r="M80187" s="120"/>
      <c r="N80187" s="120"/>
      <c r="U80187" s="121"/>
      <c r="V80187" s="122"/>
      <c r="W80187" s="123"/>
      <c r="AC80187" s="123"/>
    </row>
    <row r="80188" spans="5:29" s="2" customFormat="1">
      <c r="E80188" s="120"/>
      <c r="M80188" s="120"/>
      <c r="N80188" s="120"/>
      <c r="U80188" s="121"/>
      <c r="V80188" s="122"/>
      <c r="W80188" s="123"/>
      <c r="AC80188" s="123"/>
    </row>
    <row r="80189" spans="5:29" s="2" customFormat="1">
      <c r="E80189" s="120"/>
      <c r="M80189" s="120"/>
      <c r="N80189" s="120"/>
      <c r="U80189" s="121"/>
      <c r="V80189" s="122"/>
      <c r="W80189" s="123"/>
      <c r="AC80189" s="123"/>
    </row>
    <row r="80190" spans="5:29" s="2" customFormat="1">
      <c r="E80190" s="120"/>
      <c r="M80190" s="120"/>
      <c r="N80190" s="120"/>
      <c r="U80190" s="121"/>
      <c r="V80190" s="122"/>
      <c r="W80190" s="123"/>
      <c r="AC80190" s="123"/>
    </row>
    <row r="80191" spans="5:29" s="2" customFormat="1">
      <c r="E80191" s="120"/>
      <c r="M80191" s="120"/>
      <c r="N80191" s="120"/>
      <c r="U80191" s="121"/>
      <c r="V80191" s="122"/>
      <c r="W80191" s="123"/>
      <c r="AC80191" s="123"/>
    </row>
    <row r="80192" spans="5:29" s="2" customFormat="1">
      <c r="E80192" s="120"/>
      <c r="M80192" s="120"/>
      <c r="N80192" s="120"/>
      <c r="U80192" s="121"/>
      <c r="V80192" s="122"/>
      <c r="W80192" s="123"/>
      <c r="AC80192" s="123"/>
    </row>
    <row r="80193" spans="5:29" s="2" customFormat="1">
      <c r="E80193" s="120"/>
      <c r="M80193" s="120"/>
      <c r="N80193" s="120"/>
      <c r="U80193" s="121"/>
      <c r="V80193" s="122"/>
      <c r="W80193" s="123"/>
      <c r="AC80193" s="123"/>
    </row>
    <row r="80194" spans="5:29" s="2" customFormat="1">
      <c r="E80194" s="120"/>
      <c r="M80194" s="120"/>
      <c r="N80194" s="120"/>
      <c r="U80194" s="121"/>
      <c r="V80194" s="122"/>
      <c r="W80194" s="123"/>
      <c r="AC80194" s="123"/>
    </row>
    <row r="80195" spans="5:29" s="2" customFormat="1">
      <c r="E80195" s="120"/>
      <c r="M80195" s="120"/>
      <c r="N80195" s="120"/>
      <c r="U80195" s="121"/>
      <c r="V80195" s="122"/>
      <c r="W80195" s="123"/>
      <c r="AC80195" s="123"/>
    </row>
    <row r="80196" spans="5:29" s="2" customFormat="1">
      <c r="E80196" s="120"/>
      <c r="M80196" s="120"/>
      <c r="N80196" s="120"/>
      <c r="U80196" s="121"/>
      <c r="V80196" s="122"/>
      <c r="W80196" s="123"/>
      <c r="AC80196" s="123"/>
    </row>
    <row r="80197" spans="5:29" s="2" customFormat="1">
      <c r="E80197" s="120"/>
      <c r="M80197" s="120"/>
      <c r="N80197" s="120"/>
      <c r="U80197" s="121"/>
      <c r="V80197" s="122"/>
      <c r="W80197" s="123"/>
      <c r="AC80197" s="123"/>
    </row>
    <row r="80198" spans="5:29" s="2" customFormat="1">
      <c r="E80198" s="120"/>
      <c r="M80198" s="120"/>
      <c r="N80198" s="120"/>
      <c r="U80198" s="121"/>
      <c r="V80198" s="122"/>
      <c r="W80198" s="123"/>
      <c r="AC80198" s="123"/>
    </row>
    <row r="80199" spans="5:29" s="2" customFormat="1">
      <c r="E80199" s="120"/>
      <c r="M80199" s="120"/>
      <c r="N80199" s="120"/>
      <c r="U80199" s="121"/>
      <c r="V80199" s="122"/>
      <c r="W80199" s="123"/>
      <c r="AC80199" s="123"/>
    </row>
    <row r="80200" spans="5:29" s="2" customFormat="1">
      <c r="E80200" s="120"/>
      <c r="M80200" s="120"/>
      <c r="N80200" s="120"/>
      <c r="U80200" s="121"/>
      <c r="V80200" s="122"/>
      <c r="W80200" s="123"/>
      <c r="AC80200" s="123"/>
    </row>
    <row r="80201" spans="5:29" s="2" customFormat="1">
      <c r="E80201" s="120"/>
      <c r="M80201" s="120"/>
      <c r="N80201" s="120"/>
      <c r="U80201" s="121"/>
      <c r="V80201" s="122"/>
      <c r="W80201" s="123"/>
      <c r="AC80201" s="123"/>
    </row>
    <row r="80202" spans="5:29" s="2" customFormat="1">
      <c r="E80202" s="120"/>
      <c r="M80202" s="120"/>
      <c r="N80202" s="120"/>
      <c r="U80202" s="121"/>
      <c r="V80202" s="122"/>
      <c r="W80202" s="123"/>
      <c r="AC80202" s="123"/>
    </row>
    <row r="80203" spans="5:29" s="2" customFormat="1">
      <c r="E80203" s="120"/>
      <c r="M80203" s="120"/>
      <c r="N80203" s="120"/>
      <c r="U80203" s="121"/>
      <c r="V80203" s="122"/>
      <c r="W80203" s="123"/>
      <c r="AC80203" s="123"/>
    </row>
    <row r="80204" spans="5:29" s="2" customFormat="1">
      <c r="E80204" s="120"/>
      <c r="M80204" s="120"/>
      <c r="N80204" s="120"/>
      <c r="U80204" s="121"/>
      <c r="V80204" s="122"/>
      <c r="W80204" s="123"/>
      <c r="AC80204" s="123"/>
    </row>
    <row r="80205" spans="5:29" s="2" customFormat="1">
      <c r="E80205" s="120"/>
      <c r="M80205" s="120"/>
      <c r="N80205" s="120"/>
      <c r="U80205" s="121"/>
      <c r="V80205" s="122"/>
      <c r="W80205" s="123"/>
      <c r="AC80205" s="123"/>
    </row>
    <row r="80206" spans="5:29" s="2" customFormat="1">
      <c r="E80206" s="120"/>
      <c r="M80206" s="120"/>
      <c r="N80206" s="120"/>
      <c r="U80206" s="121"/>
      <c r="V80206" s="122"/>
      <c r="W80206" s="123"/>
      <c r="AC80206" s="123"/>
    </row>
    <row r="80207" spans="5:29" s="2" customFormat="1">
      <c r="E80207" s="120"/>
      <c r="M80207" s="120"/>
      <c r="N80207" s="120"/>
      <c r="U80207" s="121"/>
      <c r="V80207" s="122"/>
      <c r="W80207" s="123"/>
      <c r="AC80207" s="123"/>
    </row>
    <row r="80208" spans="5:29" s="2" customFormat="1">
      <c r="E80208" s="120"/>
      <c r="M80208" s="120"/>
      <c r="N80208" s="120"/>
      <c r="U80208" s="121"/>
      <c r="V80208" s="122"/>
      <c r="W80208" s="123"/>
      <c r="AC80208" s="123"/>
    </row>
    <row r="80209" spans="5:29" s="2" customFormat="1">
      <c r="E80209" s="120"/>
      <c r="M80209" s="120"/>
      <c r="N80209" s="120"/>
      <c r="U80209" s="121"/>
      <c r="V80209" s="122"/>
      <c r="W80209" s="123"/>
      <c r="AC80209" s="123"/>
    </row>
    <row r="80210" spans="5:29" s="2" customFormat="1">
      <c r="E80210" s="120"/>
      <c r="M80210" s="120"/>
      <c r="N80210" s="120"/>
      <c r="U80210" s="121"/>
      <c r="V80210" s="122"/>
      <c r="W80210" s="123"/>
      <c r="AC80210" s="123"/>
    </row>
    <row r="80211" spans="5:29" s="2" customFormat="1">
      <c r="E80211" s="120"/>
      <c r="M80211" s="120"/>
      <c r="N80211" s="120"/>
      <c r="U80211" s="121"/>
      <c r="V80211" s="122"/>
      <c r="W80211" s="123"/>
      <c r="AC80211" s="123"/>
    </row>
    <row r="80212" spans="5:29" s="2" customFormat="1">
      <c r="E80212" s="120"/>
      <c r="M80212" s="120"/>
      <c r="N80212" s="120"/>
      <c r="U80212" s="121"/>
      <c r="V80212" s="122"/>
      <c r="W80212" s="123"/>
      <c r="AC80212" s="123"/>
    </row>
    <row r="80213" spans="5:29" s="2" customFormat="1">
      <c r="E80213" s="120"/>
      <c r="M80213" s="120"/>
      <c r="N80213" s="120"/>
      <c r="U80213" s="121"/>
      <c r="V80213" s="122"/>
      <c r="W80213" s="123"/>
      <c r="AC80213" s="123"/>
    </row>
    <row r="80214" spans="5:29" s="2" customFormat="1">
      <c r="E80214" s="120"/>
      <c r="M80214" s="120"/>
      <c r="N80214" s="120"/>
      <c r="U80214" s="121"/>
      <c r="V80214" s="122"/>
      <c r="W80214" s="123"/>
      <c r="AC80214" s="123"/>
    </row>
    <row r="80215" spans="5:29" s="2" customFormat="1">
      <c r="E80215" s="120"/>
      <c r="M80215" s="120"/>
      <c r="N80215" s="120"/>
      <c r="U80215" s="121"/>
      <c r="V80215" s="122"/>
      <c r="W80215" s="123"/>
      <c r="AC80215" s="123"/>
    </row>
    <row r="80216" spans="5:29" s="2" customFormat="1">
      <c r="E80216" s="120"/>
      <c r="M80216" s="120"/>
      <c r="N80216" s="120"/>
      <c r="U80216" s="121"/>
      <c r="V80216" s="122"/>
      <c r="W80216" s="123"/>
      <c r="AC80216" s="123"/>
    </row>
    <row r="80217" spans="5:29" s="2" customFormat="1">
      <c r="E80217" s="120"/>
      <c r="M80217" s="120"/>
      <c r="N80217" s="120"/>
      <c r="U80217" s="121"/>
      <c r="V80217" s="122"/>
      <c r="W80217" s="123"/>
      <c r="AC80217" s="123"/>
    </row>
    <row r="80218" spans="5:29" s="2" customFormat="1">
      <c r="E80218" s="120"/>
      <c r="M80218" s="120"/>
      <c r="N80218" s="120"/>
      <c r="U80218" s="121"/>
      <c r="V80218" s="122"/>
      <c r="W80218" s="123"/>
      <c r="AC80218" s="123"/>
    </row>
    <row r="80219" spans="5:29" s="2" customFormat="1">
      <c r="E80219" s="120"/>
      <c r="M80219" s="120"/>
      <c r="N80219" s="120"/>
      <c r="U80219" s="121"/>
      <c r="V80219" s="122"/>
      <c r="W80219" s="123"/>
      <c r="AC80219" s="123"/>
    </row>
    <row r="80220" spans="5:29" s="2" customFormat="1">
      <c r="E80220" s="120"/>
      <c r="M80220" s="120"/>
      <c r="N80220" s="120"/>
      <c r="U80220" s="121"/>
      <c r="V80220" s="122"/>
      <c r="W80220" s="123"/>
      <c r="AC80220" s="123"/>
    </row>
    <row r="80221" spans="5:29" s="2" customFormat="1">
      <c r="E80221" s="120"/>
      <c r="M80221" s="120"/>
      <c r="N80221" s="120"/>
      <c r="U80221" s="121"/>
      <c r="V80221" s="122"/>
      <c r="W80221" s="123"/>
      <c r="AC80221" s="123"/>
    </row>
    <row r="80222" spans="5:29" s="2" customFormat="1">
      <c r="E80222" s="120"/>
      <c r="M80222" s="120"/>
      <c r="N80222" s="120"/>
      <c r="U80222" s="121"/>
      <c r="V80222" s="122"/>
      <c r="W80222" s="123"/>
      <c r="AC80222" s="123"/>
    </row>
    <row r="80223" spans="5:29" s="2" customFormat="1">
      <c r="E80223" s="120"/>
      <c r="M80223" s="120"/>
      <c r="N80223" s="120"/>
      <c r="U80223" s="121"/>
      <c r="V80223" s="122"/>
      <c r="W80223" s="123"/>
      <c r="AC80223" s="123"/>
    </row>
    <row r="80224" spans="5:29" s="2" customFormat="1">
      <c r="E80224" s="120"/>
      <c r="M80224" s="120"/>
      <c r="N80224" s="120"/>
      <c r="U80224" s="121"/>
      <c r="V80224" s="122"/>
      <c r="W80224" s="123"/>
      <c r="AC80224" s="123"/>
    </row>
    <row r="80225" spans="5:29" s="2" customFormat="1">
      <c r="E80225" s="120"/>
      <c r="M80225" s="120"/>
      <c r="N80225" s="120"/>
      <c r="U80225" s="121"/>
      <c r="V80225" s="122"/>
      <c r="W80225" s="123"/>
      <c r="AC80225" s="123"/>
    </row>
    <row r="80226" spans="5:29" s="2" customFormat="1">
      <c r="E80226" s="120"/>
      <c r="M80226" s="120"/>
      <c r="N80226" s="120"/>
      <c r="U80226" s="121"/>
      <c r="V80226" s="122"/>
      <c r="W80226" s="123"/>
      <c r="AC80226" s="123"/>
    </row>
    <row r="80227" spans="5:29" s="2" customFormat="1">
      <c r="E80227" s="120"/>
      <c r="M80227" s="120"/>
      <c r="N80227" s="120"/>
      <c r="U80227" s="121"/>
      <c r="V80227" s="122"/>
      <c r="W80227" s="123"/>
      <c r="AC80227" s="123"/>
    </row>
    <row r="80228" spans="5:29" s="2" customFormat="1">
      <c r="E80228" s="120"/>
      <c r="M80228" s="120"/>
      <c r="N80228" s="120"/>
      <c r="U80228" s="121"/>
      <c r="V80228" s="122"/>
      <c r="W80228" s="123"/>
      <c r="AC80228" s="123"/>
    </row>
    <row r="80229" spans="5:29" s="2" customFormat="1">
      <c r="E80229" s="120"/>
      <c r="M80229" s="120"/>
      <c r="N80229" s="120"/>
      <c r="U80229" s="121"/>
      <c r="V80229" s="122"/>
      <c r="W80229" s="123"/>
      <c r="AC80229" s="123"/>
    </row>
    <row r="80230" spans="5:29" s="2" customFormat="1">
      <c r="E80230" s="120"/>
      <c r="M80230" s="120"/>
      <c r="N80230" s="120"/>
      <c r="U80230" s="121"/>
      <c r="V80230" s="122"/>
      <c r="W80230" s="123"/>
      <c r="AC80230" s="123"/>
    </row>
    <row r="80231" spans="5:29" s="2" customFormat="1">
      <c r="E80231" s="120"/>
      <c r="M80231" s="120"/>
      <c r="N80231" s="120"/>
      <c r="U80231" s="121"/>
      <c r="V80231" s="122"/>
      <c r="W80231" s="123"/>
      <c r="AC80231" s="123"/>
    </row>
    <row r="80232" spans="5:29" s="2" customFormat="1">
      <c r="E80232" s="120"/>
      <c r="M80232" s="120"/>
      <c r="N80232" s="120"/>
      <c r="U80232" s="121"/>
      <c r="V80232" s="122"/>
      <c r="W80232" s="123"/>
      <c r="AC80232" s="123"/>
    </row>
    <row r="80233" spans="5:29" s="2" customFormat="1">
      <c r="E80233" s="120"/>
      <c r="M80233" s="120"/>
      <c r="N80233" s="120"/>
      <c r="U80233" s="121"/>
      <c r="V80233" s="122"/>
      <c r="W80233" s="123"/>
      <c r="AC80233" s="123"/>
    </row>
    <row r="80234" spans="5:29" s="2" customFormat="1">
      <c r="E80234" s="120"/>
      <c r="M80234" s="120"/>
      <c r="N80234" s="120"/>
      <c r="U80234" s="121"/>
      <c r="V80234" s="122"/>
      <c r="W80234" s="123"/>
      <c r="AC80234" s="123"/>
    </row>
    <row r="80235" spans="5:29" s="2" customFormat="1">
      <c r="E80235" s="120"/>
      <c r="M80235" s="120"/>
      <c r="N80235" s="120"/>
      <c r="U80235" s="121"/>
      <c r="V80235" s="122"/>
      <c r="W80235" s="123"/>
      <c r="AC80235" s="123"/>
    </row>
    <row r="80236" spans="5:29" s="2" customFormat="1">
      <c r="E80236" s="120"/>
      <c r="M80236" s="120"/>
      <c r="N80236" s="120"/>
      <c r="U80236" s="121"/>
      <c r="V80236" s="122"/>
      <c r="W80236" s="123"/>
      <c r="AC80236" s="123"/>
    </row>
    <row r="80237" spans="5:29" s="2" customFormat="1">
      <c r="E80237" s="120"/>
      <c r="M80237" s="120"/>
      <c r="N80237" s="120"/>
      <c r="U80237" s="121"/>
      <c r="V80237" s="122"/>
      <c r="W80237" s="123"/>
      <c r="AC80237" s="123"/>
    </row>
    <row r="80238" spans="5:29" s="2" customFormat="1">
      <c r="E80238" s="120"/>
      <c r="M80238" s="120"/>
      <c r="N80238" s="120"/>
      <c r="U80238" s="121"/>
      <c r="V80238" s="122"/>
      <c r="W80238" s="123"/>
      <c r="AC80238" s="123"/>
    </row>
    <row r="80239" spans="5:29" s="2" customFormat="1">
      <c r="E80239" s="120"/>
      <c r="M80239" s="120"/>
      <c r="N80239" s="120"/>
      <c r="U80239" s="121"/>
      <c r="V80239" s="122"/>
      <c r="W80239" s="123"/>
      <c r="AC80239" s="123"/>
    </row>
    <row r="80240" spans="5:29" s="2" customFormat="1">
      <c r="E80240" s="120"/>
      <c r="M80240" s="120"/>
      <c r="N80240" s="120"/>
      <c r="U80240" s="121"/>
      <c r="V80240" s="122"/>
      <c r="W80240" s="123"/>
      <c r="AC80240" s="123"/>
    </row>
    <row r="80241" spans="5:29" s="2" customFormat="1">
      <c r="E80241" s="120"/>
      <c r="M80241" s="120"/>
      <c r="N80241" s="120"/>
      <c r="U80241" s="121"/>
      <c r="V80241" s="122"/>
      <c r="W80241" s="123"/>
      <c r="AC80241" s="123"/>
    </row>
    <row r="80242" spans="5:29" s="2" customFormat="1">
      <c r="E80242" s="120"/>
      <c r="M80242" s="120"/>
      <c r="N80242" s="120"/>
      <c r="U80242" s="121"/>
      <c r="V80242" s="122"/>
      <c r="W80242" s="123"/>
      <c r="AC80242" s="123"/>
    </row>
    <row r="80243" spans="5:29" s="2" customFormat="1">
      <c r="E80243" s="120"/>
      <c r="M80243" s="120"/>
      <c r="N80243" s="120"/>
      <c r="U80243" s="121"/>
      <c r="V80243" s="122"/>
      <c r="W80243" s="123"/>
      <c r="AC80243" s="123"/>
    </row>
    <row r="80244" spans="5:29" s="2" customFormat="1">
      <c r="E80244" s="120"/>
      <c r="M80244" s="120"/>
      <c r="N80244" s="120"/>
      <c r="U80244" s="121"/>
      <c r="V80244" s="122"/>
      <c r="W80244" s="123"/>
      <c r="AC80244" s="123"/>
    </row>
    <row r="80245" spans="5:29" s="2" customFormat="1">
      <c r="E80245" s="120"/>
      <c r="M80245" s="120"/>
      <c r="N80245" s="120"/>
      <c r="U80245" s="121"/>
      <c r="V80245" s="122"/>
      <c r="W80245" s="123"/>
      <c r="AC80245" s="123"/>
    </row>
    <row r="80246" spans="5:29" s="2" customFormat="1">
      <c r="E80246" s="120"/>
      <c r="M80246" s="120"/>
      <c r="N80246" s="120"/>
      <c r="U80246" s="121"/>
      <c r="V80246" s="122"/>
      <c r="W80246" s="123"/>
      <c r="AC80246" s="123"/>
    </row>
    <row r="80247" spans="5:29" s="2" customFormat="1">
      <c r="E80247" s="120"/>
      <c r="M80247" s="120"/>
      <c r="N80247" s="120"/>
      <c r="U80247" s="121"/>
      <c r="V80247" s="122"/>
      <c r="W80247" s="123"/>
      <c r="AC80247" s="123"/>
    </row>
    <row r="80248" spans="5:29" s="2" customFormat="1">
      <c r="E80248" s="120"/>
      <c r="M80248" s="120"/>
      <c r="N80248" s="120"/>
      <c r="U80248" s="121"/>
      <c r="V80248" s="122"/>
      <c r="W80248" s="123"/>
      <c r="AC80248" s="123"/>
    </row>
    <row r="80249" spans="5:29" s="2" customFormat="1">
      <c r="E80249" s="120"/>
      <c r="M80249" s="120"/>
      <c r="N80249" s="120"/>
      <c r="U80249" s="121"/>
      <c r="V80249" s="122"/>
      <c r="W80249" s="123"/>
      <c r="AC80249" s="123"/>
    </row>
    <row r="80250" spans="5:29" s="2" customFormat="1">
      <c r="E80250" s="120"/>
      <c r="M80250" s="120"/>
      <c r="N80250" s="120"/>
      <c r="U80250" s="121"/>
      <c r="V80250" s="122"/>
      <c r="W80250" s="123"/>
      <c r="AC80250" s="123"/>
    </row>
    <row r="80251" spans="5:29" s="2" customFormat="1">
      <c r="E80251" s="120"/>
      <c r="M80251" s="120"/>
      <c r="N80251" s="120"/>
      <c r="U80251" s="121"/>
      <c r="V80251" s="122"/>
      <c r="W80251" s="123"/>
      <c r="AC80251" s="123"/>
    </row>
    <row r="80252" spans="5:29" s="2" customFormat="1">
      <c r="E80252" s="120"/>
      <c r="M80252" s="120"/>
      <c r="N80252" s="120"/>
      <c r="U80252" s="121"/>
      <c r="V80252" s="122"/>
      <c r="W80252" s="123"/>
      <c r="AC80252" s="123"/>
    </row>
    <row r="80253" spans="5:29" s="2" customFormat="1">
      <c r="E80253" s="120"/>
      <c r="M80253" s="120"/>
      <c r="N80253" s="120"/>
      <c r="U80253" s="121"/>
      <c r="V80253" s="122"/>
      <c r="W80253" s="123"/>
      <c r="AC80253" s="123"/>
    </row>
    <row r="80254" spans="5:29" s="2" customFormat="1">
      <c r="E80254" s="120"/>
      <c r="M80254" s="120"/>
      <c r="N80254" s="120"/>
      <c r="U80254" s="121"/>
      <c r="V80254" s="122"/>
      <c r="W80254" s="123"/>
      <c r="AC80254" s="123"/>
    </row>
    <row r="80255" spans="5:29" s="2" customFormat="1">
      <c r="E80255" s="120"/>
      <c r="M80255" s="120"/>
      <c r="N80255" s="120"/>
      <c r="U80255" s="121"/>
      <c r="V80255" s="122"/>
      <c r="W80255" s="123"/>
      <c r="AC80255" s="123"/>
    </row>
    <row r="80256" spans="5:29" s="2" customFormat="1">
      <c r="E80256" s="120"/>
      <c r="M80256" s="120"/>
      <c r="N80256" s="120"/>
      <c r="U80256" s="121"/>
      <c r="V80256" s="122"/>
      <c r="W80256" s="123"/>
      <c r="AC80256" s="123"/>
    </row>
    <row r="80257" spans="5:29" s="2" customFormat="1">
      <c r="E80257" s="120"/>
      <c r="M80257" s="120"/>
      <c r="N80257" s="120"/>
      <c r="U80257" s="121"/>
      <c r="V80257" s="122"/>
      <c r="W80257" s="123"/>
      <c r="AC80257" s="123"/>
    </row>
    <row r="80258" spans="5:29" s="2" customFormat="1">
      <c r="E80258" s="120"/>
      <c r="M80258" s="120"/>
      <c r="N80258" s="120"/>
      <c r="U80258" s="121"/>
      <c r="V80258" s="122"/>
      <c r="W80258" s="123"/>
      <c r="AC80258" s="123"/>
    </row>
    <row r="80259" spans="5:29" s="2" customFormat="1">
      <c r="E80259" s="120"/>
      <c r="M80259" s="120"/>
      <c r="N80259" s="120"/>
      <c r="U80259" s="121"/>
      <c r="V80259" s="122"/>
      <c r="W80259" s="123"/>
      <c r="AC80259" s="123"/>
    </row>
    <row r="80260" spans="5:29" s="2" customFormat="1">
      <c r="E80260" s="120"/>
      <c r="M80260" s="120"/>
      <c r="N80260" s="120"/>
      <c r="U80260" s="121"/>
      <c r="V80260" s="122"/>
      <c r="W80260" s="123"/>
      <c r="AC80260" s="123"/>
    </row>
    <row r="80261" spans="5:29" s="2" customFormat="1">
      <c r="E80261" s="120"/>
      <c r="M80261" s="120"/>
      <c r="N80261" s="120"/>
      <c r="U80261" s="121"/>
      <c r="V80261" s="122"/>
      <c r="W80261" s="123"/>
      <c r="AC80261" s="123"/>
    </row>
    <row r="80262" spans="5:29" s="2" customFormat="1">
      <c r="E80262" s="120"/>
      <c r="M80262" s="120"/>
      <c r="N80262" s="120"/>
      <c r="U80262" s="121"/>
      <c r="V80262" s="122"/>
      <c r="W80262" s="123"/>
      <c r="AC80262" s="123"/>
    </row>
    <row r="80263" spans="5:29" s="2" customFormat="1">
      <c r="E80263" s="120"/>
      <c r="M80263" s="120"/>
      <c r="N80263" s="120"/>
      <c r="U80263" s="121"/>
      <c r="V80263" s="122"/>
      <c r="W80263" s="123"/>
      <c r="AC80263" s="123"/>
    </row>
    <row r="80264" spans="5:29" s="2" customFormat="1">
      <c r="E80264" s="120"/>
      <c r="M80264" s="120"/>
      <c r="N80264" s="120"/>
      <c r="U80264" s="121"/>
      <c r="V80264" s="122"/>
      <c r="W80264" s="123"/>
      <c r="AC80264" s="123"/>
    </row>
    <row r="80265" spans="5:29" s="2" customFormat="1">
      <c r="E80265" s="120"/>
      <c r="M80265" s="120"/>
      <c r="N80265" s="120"/>
      <c r="U80265" s="121"/>
      <c r="V80265" s="122"/>
      <c r="W80265" s="123"/>
      <c r="AC80265" s="123"/>
    </row>
    <row r="80266" spans="5:29" s="2" customFormat="1">
      <c r="E80266" s="120"/>
      <c r="M80266" s="120"/>
      <c r="N80266" s="120"/>
      <c r="U80266" s="121"/>
      <c r="V80266" s="122"/>
      <c r="W80266" s="123"/>
      <c r="AC80266" s="123"/>
    </row>
    <row r="80267" spans="5:29" s="2" customFormat="1">
      <c r="E80267" s="120"/>
      <c r="M80267" s="120"/>
      <c r="N80267" s="120"/>
      <c r="U80267" s="121"/>
      <c r="V80267" s="122"/>
      <c r="W80267" s="123"/>
      <c r="AC80267" s="123"/>
    </row>
    <row r="80268" spans="5:29" s="2" customFormat="1">
      <c r="E80268" s="120"/>
      <c r="M80268" s="120"/>
      <c r="N80268" s="120"/>
      <c r="U80268" s="121"/>
      <c r="V80268" s="122"/>
      <c r="W80268" s="123"/>
      <c r="AC80268" s="123"/>
    </row>
    <row r="80269" spans="5:29" s="2" customFormat="1">
      <c r="E80269" s="120"/>
      <c r="M80269" s="120"/>
      <c r="N80269" s="120"/>
      <c r="U80269" s="121"/>
      <c r="V80269" s="122"/>
      <c r="W80269" s="123"/>
      <c r="AC80269" s="123"/>
    </row>
    <row r="80270" spans="5:29" s="2" customFormat="1">
      <c r="E80270" s="120"/>
      <c r="M80270" s="120"/>
      <c r="N80270" s="120"/>
      <c r="U80270" s="121"/>
      <c r="V80270" s="122"/>
      <c r="W80270" s="123"/>
      <c r="AC80270" s="123"/>
    </row>
    <row r="80271" spans="5:29" s="2" customFormat="1">
      <c r="E80271" s="120"/>
      <c r="M80271" s="120"/>
      <c r="N80271" s="120"/>
      <c r="U80271" s="121"/>
      <c r="V80271" s="122"/>
      <c r="W80271" s="123"/>
      <c r="AC80271" s="123"/>
    </row>
    <row r="80272" spans="5:29" s="2" customFormat="1">
      <c r="E80272" s="120"/>
      <c r="M80272" s="120"/>
      <c r="N80272" s="120"/>
      <c r="U80272" s="121"/>
      <c r="V80272" s="122"/>
      <c r="W80272" s="123"/>
      <c r="AC80272" s="123"/>
    </row>
    <row r="80273" spans="5:29" s="2" customFormat="1">
      <c r="E80273" s="120"/>
      <c r="M80273" s="120"/>
      <c r="N80273" s="120"/>
      <c r="U80273" s="121"/>
      <c r="V80273" s="122"/>
      <c r="W80273" s="123"/>
      <c r="AC80273" s="123"/>
    </row>
    <row r="80274" spans="5:29" s="2" customFormat="1">
      <c r="E80274" s="120"/>
      <c r="M80274" s="120"/>
      <c r="N80274" s="120"/>
      <c r="U80274" s="121"/>
      <c r="V80274" s="122"/>
      <c r="W80274" s="123"/>
      <c r="AC80274" s="123"/>
    </row>
    <row r="80275" spans="5:29" s="2" customFormat="1">
      <c r="E80275" s="120"/>
      <c r="M80275" s="120"/>
      <c r="N80275" s="120"/>
      <c r="U80275" s="121"/>
      <c r="V80275" s="122"/>
      <c r="W80275" s="123"/>
      <c r="AC80275" s="123"/>
    </row>
    <row r="80276" spans="5:29" s="2" customFormat="1">
      <c r="E80276" s="120"/>
      <c r="M80276" s="120"/>
      <c r="N80276" s="120"/>
      <c r="U80276" s="121"/>
      <c r="V80276" s="122"/>
      <c r="W80276" s="123"/>
      <c r="AC80276" s="123"/>
    </row>
    <row r="80277" spans="5:29" s="2" customFormat="1">
      <c r="E80277" s="120"/>
      <c r="M80277" s="120"/>
      <c r="N80277" s="120"/>
      <c r="U80277" s="121"/>
      <c r="V80277" s="122"/>
      <c r="W80277" s="123"/>
      <c r="AC80277" s="123"/>
    </row>
    <row r="80278" spans="5:29" s="2" customFormat="1">
      <c r="E80278" s="120"/>
      <c r="M80278" s="120"/>
      <c r="N80278" s="120"/>
      <c r="U80278" s="121"/>
      <c r="V80278" s="122"/>
      <c r="W80278" s="123"/>
      <c r="AC80278" s="123"/>
    </row>
    <row r="80279" spans="5:29" s="2" customFormat="1">
      <c r="E80279" s="120"/>
      <c r="M80279" s="120"/>
      <c r="N80279" s="120"/>
      <c r="U80279" s="121"/>
      <c r="V80279" s="122"/>
      <c r="W80279" s="123"/>
      <c r="AC80279" s="123"/>
    </row>
    <row r="80280" spans="5:29" s="2" customFormat="1">
      <c r="E80280" s="120"/>
      <c r="M80280" s="120"/>
      <c r="N80280" s="120"/>
      <c r="U80280" s="121"/>
      <c r="V80280" s="122"/>
      <c r="W80280" s="123"/>
      <c r="AC80280" s="123"/>
    </row>
    <row r="80281" spans="5:29" s="2" customFormat="1">
      <c r="E80281" s="120"/>
      <c r="M80281" s="120"/>
      <c r="N80281" s="120"/>
      <c r="U80281" s="121"/>
      <c r="V80281" s="122"/>
      <c r="W80281" s="123"/>
      <c r="AC80281" s="123"/>
    </row>
    <row r="80282" spans="5:29" s="2" customFormat="1">
      <c r="E80282" s="120"/>
      <c r="M80282" s="120"/>
      <c r="N80282" s="120"/>
      <c r="U80282" s="121"/>
      <c r="V80282" s="122"/>
      <c r="W80282" s="123"/>
      <c r="AC80282" s="123"/>
    </row>
    <row r="80283" spans="5:29" s="2" customFormat="1">
      <c r="E80283" s="120"/>
      <c r="M80283" s="120"/>
      <c r="N80283" s="120"/>
      <c r="U80283" s="121"/>
      <c r="V80283" s="122"/>
      <c r="W80283" s="123"/>
      <c r="AC80283" s="123"/>
    </row>
    <row r="80284" spans="5:29" s="2" customFormat="1">
      <c r="E80284" s="120"/>
      <c r="M80284" s="120"/>
      <c r="N80284" s="120"/>
      <c r="U80284" s="121"/>
      <c r="V80284" s="122"/>
      <c r="W80284" s="123"/>
      <c r="AC80284" s="123"/>
    </row>
    <row r="80285" spans="5:29" s="2" customFormat="1">
      <c r="E80285" s="120"/>
      <c r="M80285" s="120"/>
      <c r="N80285" s="120"/>
      <c r="U80285" s="121"/>
      <c r="V80285" s="122"/>
      <c r="W80285" s="123"/>
      <c r="AC80285" s="123"/>
    </row>
    <row r="80286" spans="5:29" s="2" customFormat="1">
      <c r="E80286" s="120"/>
      <c r="M80286" s="120"/>
      <c r="N80286" s="120"/>
      <c r="U80286" s="121"/>
      <c r="V80286" s="122"/>
      <c r="W80286" s="123"/>
      <c r="AC80286" s="123"/>
    </row>
    <row r="80287" spans="5:29" s="2" customFormat="1">
      <c r="E80287" s="120"/>
      <c r="M80287" s="120"/>
      <c r="N80287" s="120"/>
      <c r="U80287" s="121"/>
      <c r="V80287" s="122"/>
      <c r="W80287" s="123"/>
      <c r="AC80287" s="123"/>
    </row>
    <row r="80288" spans="5:29" s="2" customFormat="1">
      <c r="E80288" s="120"/>
      <c r="M80288" s="120"/>
      <c r="N80288" s="120"/>
      <c r="U80288" s="121"/>
      <c r="V80288" s="122"/>
      <c r="W80288" s="123"/>
      <c r="AC80288" s="123"/>
    </row>
    <row r="80289" spans="5:29" s="2" customFormat="1">
      <c r="E80289" s="120"/>
      <c r="M80289" s="120"/>
      <c r="N80289" s="120"/>
      <c r="U80289" s="121"/>
      <c r="V80289" s="122"/>
      <c r="W80289" s="123"/>
      <c r="AC80289" s="123"/>
    </row>
    <row r="80290" spans="5:29" s="2" customFormat="1">
      <c r="E80290" s="120"/>
      <c r="M80290" s="120"/>
      <c r="N80290" s="120"/>
      <c r="U80290" s="121"/>
      <c r="V80290" s="122"/>
      <c r="W80290" s="123"/>
      <c r="AC80290" s="123"/>
    </row>
    <row r="80291" spans="5:29" s="2" customFormat="1">
      <c r="E80291" s="120"/>
      <c r="M80291" s="120"/>
      <c r="N80291" s="120"/>
      <c r="U80291" s="121"/>
      <c r="V80291" s="122"/>
      <c r="W80291" s="123"/>
      <c r="AC80291" s="123"/>
    </row>
    <row r="80292" spans="5:29" s="2" customFormat="1">
      <c r="E80292" s="120"/>
      <c r="M80292" s="120"/>
      <c r="N80292" s="120"/>
      <c r="U80292" s="121"/>
      <c r="V80292" s="122"/>
      <c r="W80292" s="123"/>
      <c r="AC80292" s="123"/>
    </row>
    <row r="80293" spans="5:29" s="2" customFormat="1">
      <c r="E80293" s="120"/>
      <c r="M80293" s="120"/>
      <c r="N80293" s="120"/>
      <c r="U80293" s="121"/>
      <c r="V80293" s="122"/>
      <c r="W80293" s="123"/>
      <c r="AC80293" s="123"/>
    </row>
    <row r="80294" spans="5:29" s="2" customFormat="1">
      <c r="E80294" s="120"/>
      <c r="M80294" s="120"/>
      <c r="N80294" s="120"/>
      <c r="U80294" s="121"/>
      <c r="V80294" s="122"/>
      <c r="W80294" s="123"/>
      <c r="AC80294" s="123"/>
    </row>
    <row r="80295" spans="5:29" s="2" customFormat="1">
      <c r="E80295" s="120"/>
      <c r="M80295" s="120"/>
      <c r="N80295" s="120"/>
      <c r="U80295" s="121"/>
      <c r="V80295" s="122"/>
      <c r="W80295" s="123"/>
      <c r="AC80295" s="123"/>
    </row>
    <row r="80296" spans="5:29" s="2" customFormat="1">
      <c r="E80296" s="120"/>
      <c r="M80296" s="120"/>
      <c r="N80296" s="120"/>
      <c r="U80296" s="121"/>
      <c r="V80296" s="122"/>
      <c r="W80296" s="123"/>
      <c r="AC80296" s="123"/>
    </row>
    <row r="80297" spans="5:29" s="2" customFormat="1">
      <c r="E80297" s="120"/>
      <c r="M80297" s="120"/>
      <c r="N80297" s="120"/>
      <c r="U80297" s="121"/>
      <c r="V80297" s="122"/>
      <c r="W80297" s="123"/>
      <c r="AC80297" s="123"/>
    </row>
    <row r="80298" spans="5:29" s="2" customFormat="1">
      <c r="E80298" s="120"/>
      <c r="M80298" s="120"/>
      <c r="N80298" s="120"/>
      <c r="U80298" s="121"/>
      <c r="V80298" s="122"/>
      <c r="W80298" s="123"/>
      <c r="AC80298" s="123"/>
    </row>
    <row r="80299" spans="5:29" s="2" customFormat="1">
      <c r="E80299" s="120"/>
      <c r="M80299" s="120"/>
      <c r="N80299" s="120"/>
      <c r="U80299" s="121"/>
      <c r="V80299" s="122"/>
      <c r="W80299" s="123"/>
      <c r="AC80299" s="123"/>
    </row>
    <row r="80300" spans="5:29" s="2" customFormat="1">
      <c r="E80300" s="120"/>
      <c r="M80300" s="120"/>
      <c r="N80300" s="120"/>
      <c r="U80300" s="121"/>
      <c r="V80300" s="122"/>
      <c r="W80300" s="123"/>
      <c r="AC80300" s="123"/>
    </row>
    <row r="80301" spans="5:29" s="2" customFormat="1">
      <c r="E80301" s="120"/>
      <c r="M80301" s="120"/>
      <c r="N80301" s="120"/>
      <c r="U80301" s="121"/>
      <c r="V80301" s="122"/>
      <c r="W80301" s="123"/>
      <c r="AC80301" s="123"/>
    </row>
    <row r="80302" spans="5:29" s="2" customFormat="1">
      <c r="E80302" s="120"/>
      <c r="M80302" s="120"/>
      <c r="N80302" s="120"/>
      <c r="U80302" s="121"/>
      <c r="V80302" s="122"/>
      <c r="W80302" s="123"/>
      <c r="AC80302" s="123"/>
    </row>
    <row r="80303" spans="5:29" s="2" customFormat="1">
      <c r="E80303" s="120"/>
      <c r="M80303" s="120"/>
      <c r="N80303" s="120"/>
      <c r="U80303" s="121"/>
      <c r="V80303" s="122"/>
      <c r="W80303" s="123"/>
      <c r="AC80303" s="123"/>
    </row>
    <row r="80304" spans="5:29" s="2" customFormat="1">
      <c r="E80304" s="120"/>
      <c r="M80304" s="120"/>
      <c r="N80304" s="120"/>
      <c r="U80304" s="121"/>
      <c r="V80304" s="122"/>
      <c r="W80304" s="123"/>
      <c r="AC80304" s="123"/>
    </row>
    <row r="80305" spans="5:29" s="2" customFormat="1">
      <c r="E80305" s="120"/>
      <c r="M80305" s="120"/>
      <c r="N80305" s="120"/>
      <c r="U80305" s="121"/>
      <c r="V80305" s="122"/>
      <c r="W80305" s="123"/>
      <c r="AC80305" s="123"/>
    </row>
    <row r="80306" spans="5:29" s="2" customFormat="1">
      <c r="E80306" s="120"/>
      <c r="M80306" s="120"/>
      <c r="N80306" s="120"/>
      <c r="U80306" s="121"/>
      <c r="V80306" s="122"/>
      <c r="W80306" s="123"/>
      <c r="AC80306" s="123"/>
    </row>
    <row r="80307" spans="5:29" s="2" customFormat="1">
      <c r="E80307" s="120"/>
      <c r="M80307" s="120"/>
      <c r="N80307" s="120"/>
      <c r="U80307" s="121"/>
      <c r="V80307" s="122"/>
      <c r="W80307" s="123"/>
      <c r="AC80307" s="123"/>
    </row>
    <row r="80308" spans="5:29" s="2" customFormat="1">
      <c r="E80308" s="120"/>
      <c r="M80308" s="120"/>
      <c r="N80308" s="120"/>
      <c r="U80308" s="121"/>
      <c r="V80308" s="122"/>
      <c r="W80308" s="123"/>
      <c r="AC80308" s="123"/>
    </row>
    <row r="80309" spans="5:29" s="2" customFormat="1">
      <c r="E80309" s="120"/>
      <c r="M80309" s="120"/>
      <c r="N80309" s="120"/>
      <c r="U80309" s="121"/>
      <c r="V80309" s="122"/>
      <c r="W80309" s="123"/>
      <c r="AC80309" s="123"/>
    </row>
    <row r="80310" spans="5:29" s="2" customFormat="1">
      <c r="E80310" s="120"/>
      <c r="M80310" s="120"/>
      <c r="N80310" s="120"/>
      <c r="U80310" s="121"/>
      <c r="V80310" s="122"/>
      <c r="W80310" s="123"/>
      <c r="AC80310" s="123"/>
    </row>
    <row r="80311" spans="5:29" s="2" customFormat="1">
      <c r="E80311" s="120"/>
      <c r="M80311" s="120"/>
      <c r="N80311" s="120"/>
      <c r="U80311" s="121"/>
      <c r="V80311" s="122"/>
      <c r="W80311" s="123"/>
      <c r="AC80311" s="123"/>
    </row>
    <row r="80312" spans="5:29" s="2" customFormat="1">
      <c r="E80312" s="120"/>
      <c r="M80312" s="120"/>
      <c r="N80312" s="120"/>
      <c r="U80312" s="121"/>
      <c r="V80312" s="122"/>
      <c r="W80312" s="123"/>
      <c r="AC80312" s="123"/>
    </row>
    <row r="80313" spans="5:29" s="2" customFormat="1">
      <c r="E80313" s="120"/>
      <c r="M80313" s="120"/>
      <c r="N80313" s="120"/>
      <c r="U80313" s="121"/>
      <c r="V80313" s="122"/>
      <c r="W80313" s="123"/>
      <c r="AC80313" s="123"/>
    </row>
    <row r="80314" spans="5:29" s="2" customFormat="1">
      <c r="E80314" s="120"/>
      <c r="M80314" s="120"/>
      <c r="N80314" s="120"/>
      <c r="U80314" s="121"/>
      <c r="V80314" s="122"/>
      <c r="W80314" s="123"/>
      <c r="AC80314" s="123"/>
    </row>
    <row r="80315" spans="5:29" s="2" customFormat="1">
      <c r="E80315" s="120"/>
      <c r="M80315" s="120"/>
      <c r="N80315" s="120"/>
      <c r="U80315" s="121"/>
      <c r="V80315" s="122"/>
      <c r="W80315" s="123"/>
      <c r="AC80315" s="123"/>
    </row>
    <row r="80316" spans="5:29" s="2" customFormat="1">
      <c r="E80316" s="120"/>
      <c r="M80316" s="120"/>
      <c r="N80316" s="120"/>
      <c r="U80316" s="121"/>
      <c r="V80316" s="122"/>
      <c r="W80316" s="123"/>
      <c r="AC80316" s="123"/>
    </row>
    <row r="80317" spans="5:29" s="2" customFormat="1">
      <c r="E80317" s="120"/>
      <c r="M80317" s="120"/>
      <c r="N80317" s="120"/>
      <c r="U80317" s="121"/>
      <c r="V80317" s="122"/>
      <c r="W80317" s="123"/>
      <c r="AC80317" s="123"/>
    </row>
    <row r="80318" spans="5:29" s="2" customFormat="1">
      <c r="E80318" s="120"/>
      <c r="M80318" s="120"/>
      <c r="N80318" s="120"/>
      <c r="U80318" s="121"/>
      <c r="V80318" s="122"/>
      <c r="W80318" s="123"/>
      <c r="AC80318" s="123"/>
    </row>
    <row r="80319" spans="5:29" s="2" customFormat="1">
      <c r="E80319" s="120"/>
      <c r="M80319" s="120"/>
      <c r="N80319" s="120"/>
      <c r="U80319" s="121"/>
      <c r="V80319" s="122"/>
      <c r="W80319" s="123"/>
      <c r="AC80319" s="123"/>
    </row>
    <row r="80320" spans="5:29" s="2" customFormat="1">
      <c r="E80320" s="120"/>
      <c r="M80320" s="120"/>
      <c r="N80320" s="120"/>
      <c r="U80320" s="121"/>
      <c r="V80320" s="122"/>
      <c r="W80320" s="123"/>
      <c r="AC80320" s="123"/>
    </row>
    <row r="80321" spans="5:29" s="2" customFormat="1">
      <c r="E80321" s="120"/>
      <c r="M80321" s="120"/>
      <c r="N80321" s="120"/>
      <c r="U80321" s="121"/>
      <c r="V80321" s="122"/>
      <c r="W80321" s="123"/>
      <c r="AC80321" s="123"/>
    </row>
    <row r="80322" spans="5:29" s="2" customFormat="1">
      <c r="E80322" s="120"/>
      <c r="M80322" s="120"/>
      <c r="N80322" s="120"/>
      <c r="U80322" s="121"/>
      <c r="V80322" s="122"/>
      <c r="W80322" s="123"/>
      <c r="AC80322" s="123"/>
    </row>
    <row r="80323" spans="5:29" s="2" customFormat="1">
      <c r="E80323" s="120"/>
      <c r="M80323" s="120"/>
      <c r="N80323" s="120"/>
      <c r="U80323" s="121"/>
      <c r="V80323" s="122"/>
      <c r="W80323" s="123"/>
      <c r="AC80323" s="123"/>
    </row>
    <row r="80324" spans="5:29" s="2" customFormat="1">
      <c r="E80324" s="120"/>
      <c r="M80324" s="120"/>
      <c r="N80324" s="120"/>
      <c r="U80324" s="121"/>
      <c r="V80324" s="122"/>
      <c r="W80324" s="123"/>
      <c r="AC80324" s="123"/>
    </row>
    <row r="80325" spans="5:29" s="2" customFormat="1">
      <c r="E80325" s="120"/>
      <c r="M80325" s="120"/>
      <c r="N80325" s="120"/>
      <c r="U80325" s="121"/>
      <c r="V80325" s="122"/>
      <c r="W80325" s="123"/>
      <c r="AC80325" s="123"/>
    </row>
    <row r="80326" spans="5:29" s="2" customFormat="1">
      <c r="E80326" s="120"/>
      <c r="M80326" s="120"/>
      <c r="N80326" s="120"/>
      <c r="U80326" s="121"/>
      <c r="V80326" s="122"/>
      <c r="W80326" s="123"/>
      <c r="AC80326" s="123"/>
    </row>
    <row r="80327" spans="5:29" s="2" customFormat="1">
      <c r="E80327" s="120"/>
      <c r="M80327" s="120"/>
      <c r="N80327" s="120"/>
      <c r="U80327" s="121"/>
      <c r="V80327" s="122"/>
      <c r="W80327" s="123"/>
      <c r="AC80327" s="123"/>
    </row>
    <row r="80328" spans="5:29" s="2" customFormat="1">
      <c r="E80328" s="120"/>
      <c r="M80328" s="120"/>
      <c r="N80328" s="120"/>
      <c r="U80328" s="121"/>
      <c r="V80328" s="122"/>
      <c r="W80328" s="123"/>
      <c r="AC80328" s="123"/>
    </row>
    <row r="80329" spans="5:29" s="2" customFormat="1">
      <c r="E80329" s="120"/>
      <c r="M80329" s="120"/>
      <c r="N80329" s="120"/>
      <c r="U80329" s="121"/>
      <c r="V80329" s="122"/>
      <c r="W80329" s="123"/>
      <c r="AC80329" s="123"/>
    </row>
    <row r="80330" spans="5:29" s="2" customFormat="1">
      <c r="E80330" s="120"/>
      <c r="M80330" s="120"/>
      <c r="N80330" s="120"/>
      <c r="U80330" s="121"/>
      <c r="V80330" s="122"/>
      <c r="W80330" s="123"/>
      <c r="AC80330" s="123"/>
    </row>
    <row r="80331" spans="5:29" s="2" customFormat="1">
      <c r="E80331" s="120"/>
      <c r="M80331" s="120"/>
      <c r="N80331" s="120"/>
      <c r="U80331" s="121"/>
      <c r="V80331" s="122"/>
      <c r="W80331" s="123"/>
      <c r="AC80331" s="123"/>
    </row>
    <row r="80332" spans="5:29" s="2" customFormat="1">
      <c r="E80332" s="120"/>
      <c r="M80332" s="120"/>
      <c r="N80332" s="120"/>
      <c r="U80332" s="121"/>
      <c r="V80332" s="122"/>
      <c r="W80332" s="123"/>
      <c r="AC80332" s="123"/>
    </row>
    <row r="80333" spans="5:29" s="2" customFormat="1">
      <c r="E80333" s="120"/>
      <c r="M80333" s="120"/>
      <c r="N80333" s="120"/>
      <c r="U80333" s="121"/>
      <c r="V80333" s="122"/>
      <c r="W80333" s="123"/>
      <c r="AC80333" s="123"/>
    </row>
    <row r="80334" spans="5:29" s="2" customFormat="1">
      <c r="E80334" s="120"/>
      <c r="M80334" s="120"/>
      <c r="N80334" s="120"/>
      <c r="U80334" s="121"/>
      <c r="V80334" s="122"/>
      <c r="W80334" s="123"/>
      <c r="AC80334" s="123"/>
    </row>
    <row r="80335" spans="5:29" s="2" customFormat="1">
      <c r="E80335" s="120"/>
      <c r="M80335" s="120"/>
      <c r="N80335" s="120"/>
      <c r="U80335" s="121"/>
      <c r="V80335" s="122"/>
      <c r="W80335" s="123"/>
      <c r="AC80335" s="123"/>
    </row>
    <row r="80336" spans="5:29" s="2" customFormat="1">
      <c r="E80336" s="120"/>
      <c r="M80336" s="120"/>
      <c r="N80336" s="120"/>
      <c r="U80336" s="121"/>
      <c r="V80336" s="122"/>
      <c r="W80336" s="123"/>
      <c r="AC80336" s="123"/>
    </row>
    <row r="80337" spans="5:29" s="2" customFormat="1">
      <c r="E80337" s="120"/>
      <c r="M80337" s="120"/>
      <c r="N80337" s="120"/>
      <c r="U80337" s="121"/>
      <c r="V80337" s="122"/>
      <c r="W80337" s="123"/>
      <c r="AC80337" s="123"/>
    </row>
    <row r="80338" spans="5:29" s="2" customFormat="1">
      <c r="E80338" s="120"/>
      <c r="M80338" s="120"/>
      <c r="N80338" s="120"/>
      <c r="U80338" s="121"/>
      <c r="V80338" s="122"/>
      <c r="W80338" s="123"/>
      <c r="AC80338" s="123"/>
    </row>
    <row r="80339" spans="5:29" s="2" customFormat="1">
      <c r="E80339" s="120"/>
      <c r="M80339" s="120"/>
      <c r="N80339" s="120"/>
      <c r="U80339" s="121"/>
      <c r="V80339" s="122"/>
      <c r="W80339" s="123"/>
      <c r="AC80339" s="123"/>
    </row>
    <row r="80340" spans="5:29" s="2" customFormat="1">
      <c r="E80340" s="120"/>
      <c r="M80340" s="120"/>
      <c r="N80340" s="120"/>
      <c r="U80340" s="121"/>
      <c r="V80340" s="122"/>
      <c r="W80340" s="123"/>
      <c r="AC80340" s="123"/>
    </row>
    <row r="80341" spans="5:29" s="2" customFormat="1">
      <c r="E80341" s="120"/>
      <c r="M80341" s="120"/>
      <c r="N80341" s="120"/>
      <c r="U80341" s="121"/>
      <c r="V80341" s="122"/>
      <c r="W80341" s="123"/>
      <c r="AC80341" s="123"/>
    </row>
    <row r="80342" spans="5:29" s="2" customFormat="1">
      <c r="E80342" s="120"/>
      <c r="M80342" s="120"/>
      <c r="N80342" s="120"/>
      <c r="U80342" s="121"/>
      <c r="V80342" s="122"/>
      <c r="W80342" s="123"/>
      <c r="AC80342" s="123"/>
    </row>
    <row r="80343" spans="5:29" s="2" customFormat="1">
      <c r="E80343" s="120"/>
      <c r="M80343" s="120"/>
      <c r="N80343" s="120"/>
      <c r="U80343" s="121"/>
      <c r="V80343" s="122"/>
      <c r="W80343" s="123"/>
      <c r="AC80343" s="123"/>
    </row>
    <row r="80344" spans="5:29" s="2" customFormat="1">
      <c r="E80344" s="120"/>
      <c r="M80344" s="120"/>
      <c r="N80344" s="120"/>
      <c r="U80344" s="121"/>
      <c r="V80344" s="122"/>
      <c r="W80344" s="123"/>
      <c r="AC80344" s="123"/>
    </row>
    <row r="80345" spans="5:29" s="2" customFormat="1">
      <c r="E80345" s="120"/>
      <c r="M80345" s="120"/>
      <c r="N80345" s="120"/>
      <c r="U80345" s="121"/>
      <c r="V80345" s="122"/>
      <c r="W80345" s="123"/>
      <c r="AC80345" s="123"/>
    </row>
    <row r="80346" spans="5:29" s="2" customFormat="1">
      <c r="E80346" s="120"/>
      <c r="M80346" s="120"/>
      <c r="N80346" s="120"/>
      <c r="U80346" s="121"/>
      <c r="V80346" s="122"/>
      <c r="W80346" s="123"/>
      <c r="AC80346" s="123"/>
    </row>
    <row r="80347" spans="5:29" s="2" customFormat="1">
      <c r="E80347" s="120"/>
      <c r="M80347" s="120"/>
      <c r="N80347" s="120"/>
      <c r="U80347" s="121"/>
      <c r="V80347" s="122"/>
      <c r="W80347" s="123"/>
      <c r="AC80347" s="123"/>
    </row>
    <row r="80348" spans="5:29" s="2" customFormat="1">
      <c r="E80348" s="120"/>
      <c r="M80348" s="120"/>
      <c r="N80348" s="120"/>
      <c r="U80348" s="121"/>
      <c r="V80348" s="122"/>
      <c r="W80348" s="123"/>
      <c r="AC80348" s="123"/>
    </row>
    <row r="80349" spans="5:29" s="2" customFormat="1">
      <c r="E80349" s="120"/>
      <c r="M80349" s="120"/>
      <c r="N80349" s="120"/>
      <c r="U80349" s="121"/>
      <c r="V80349" s="122"/>
      <c r="W80349" s="123"/>
      <c r="AC80349" s="123"/>
    </row>
    <row r="80350" spans="5:29" s="2" customFormat="1">
      <c r="E80350" s="120"/>
      <c r="M80350" s="120"/>
      <c r="N80350" s="120"/>
      <c r="U80350" s="121"/>
      <c r="V80350" s="122"/>
      <c r="W80350" s="123"/>
      <c r="AC80350" s="123"/>
    </row>
    <row r="80351" spans="5:29" s="2" customFormat="1">
      <c r="E80351" s="120"/>
      <c r="M80351" s="120"/>
      <c r="N80351" s="120"/>
      <c r="U80351" s="121"/>
      <c r="V80351" s="122"/>
      <c r="W80351" s="123"/>
      <c r="AC80351" s="123"/>
    </row>
    <row r="80352" spans="5:29" s="2" customFormat="1">
      <c r="E80352" s="120"/>
      <c r="M80352" s="120"/>
      <c r="N80352" s="120"/>
      <c r="U80352" s="121"/>
      <c r="V80352" s="122"/>
      <c r="W80352" s="123"/>
      <c r="AC80352" s="123"/>
    </row>
    <row r="80353" spans="5:29" s="2" customFormat="1">
      <c r="E80353" s="120"/>
      <c r="M80353" s="120"/>
      <c r="N80353" s="120"/>
      <c r="U80353" s="121"/>
      <c r="V80353" s="122"/>
      <c r="W80353" s="123"/>
      <c r="AC80353" s="123"/>
    </row>
    <row r="80354" spans="5:29" s="2" customFormat="1">
      <c r="E80354" s="120"/>
      <c r="M80354" s="120"/>
      <c r="N80354" s="120"/>
      <c r="U80354" s="121"/>
      <c r="V80354" s="122"/>
      <c r="W80354" s="123"/>
      <c r="AC80354" s="123"/>
    </row>
    <row r="80355" spans="5:29" s="2" customFormat="1">
      <c r="E80355" s="120"/>
      <c r="M80355" s="120"/>
      <c r="N80355" s="120"/>
      <c r="U80355" s="121"/>
      <c r="V80355" s="122"/>
      <c r="W80355" s="123"/>
      <c r="AC80355" s="123"/>
    </row>
    <row r="80356" spans="5:29" s="2" customFormat="1">
      <c r="E80356" s="120"/>
      <c r="M80356" s="120"/>
      <c r="N80356" s="120"/>
      <c r="U80356" s="121"/>
      <c r="V80356" s="122"/>
      <c r="W80356" s="123"/>
      <c r="AC80356" s="123"/>
    </row>
    <row r="80357" spans="5:29" s="2" customFormat="1">
      <c r="E80357" s="120"/>
      <c r="M80357" s="120"/>
      <c r="N80357" s="120"/>
      <c r="U80357" s="121"/>
      <c r="V80357" s="122"/>
      <c r="W80357" s="123"/>
      <c r="AC80357" s="123"/>
    </row>
    <row r="80358" spans="5:29" s="2" customFormat="1">
      <c r="E80358" s="120"/>
      <c r="M80358" s="120"/>
      <c r="N80358" s="120"/>
      <c r="U80358" s="121"/>
      <c r="V80358" s="122"/>
      <c r="W80358" s="123"/>
      <c r="AC80358" s="123"/>
    </row>
    <row r="80359" spans="5:29" s="2" customFormat="1">
      <c r="E80359" s="120"/>
      <c r="M80359" s="120"/>
      <c r="N80359" s="120"/>
      <c r="U80359" s="121"/>
      <c r="V80359" s="122"/>
      <c r="W80359" s="123"/>
      <c r="AC80359" s="123"/>
    </row>
    <row r="80360" spans="5:29" s="2" customFormat="1">
      <c r="E80360" s="120"/>
      <c r="M80360" s="120"/>
      <c r="N80360" s="120"/>
      <c r="U80360" s="121"/>
      <c r="V80360" s="122"/>
      <c r="W80360" s="123"/>
      <c r="AC80360" s="123"/>
    </row>
    <row r="80361" spans="5:29" s="2" customFormat="1">
      <c r="E80361" s="120"/>
      <c r="M80361" s="120"/>
      <c r="N80361" s="120"/>
      <c r="U80361" s="121"/>
      <c r="V80361" s="122"/>
      <c r="W80361" s="123"/>
      <c r="AC80361" s="123"/>
    </row>
    <row r="80362" spans="5:29" s="2" customFormat="1">
      <c r="E80362" s="120"/>
      <c r="M80362" s="120"/>
      <c r="N80362" s="120"/>
      <c r="U80362" s="121"/>
      <c r="V80362" s="122"/>
      <c r="W80362" s="123"/>
      <c r="AC80362" s="123"/>
    </row>
    <row r="80363" spans="5:29" s="2" customFormat="1">
      <c r="E80363" s="120"/>
      <c r="M80363" s="120"/>
      <c r="N80363" s="120"/>
      <c r="U80363" s="121"/>
      <c r="V80363" s="122"/>
      <c r="W80363" s="123"/>
      <c r="AC80363" s="123"/>
    </row>
    <row r="80364" spans="5:29" s="2" customFormat="1">
      <c r="E80364" s="120"/>
      <c r="M80364" s="120"/>
      <c r="N80364" s="120"/>
      <c r="U80364" s="121"/>
      <c r="V80364" s="122"/>
      <c r="W80364" s="123"/>
      <c r="AC80364" s="123"/>
    </row>
    <row r="80365" spans="5:29" s="2" customFormat="1">
      <c r="E80365" s="120"/>
      <c r="M80365" s="120"/>
      <c r="N80365" s="120"/>
      <c r="U80365" s="121"/>
      <c r="V80365" s="122"/>
      <c r="W80365" s="123"/>
      <c r="AC80365" s="123"/>
    </row>
    <row r="80366" spans="5:29" s="2" customFormat="1">
      <c r="E80366" s="120"/>
      <c r="M80366" s="120"/>
      <c r="N80366" s="120"/>
      <c r="U80366" s="121"/>
      <c r="V80366" s="122"/>
      <c r="W80366" s="123"/>
      <c r="AC80366" s="123"/>
    </row>
    <row r="80367" spans="5:29" s="2" customFormat="1">
      <c r="E80367" s="120"/>
      <c r="M80367" s="120"/>
      <c r="N80367" s="120"/>
      <c r="U80367" s="121"/>
      <c r="V80367" s="122"/>
      <c r="W80367" s="123"/>
      <c r="AC80367" s="123"/>
    </row>
    <row r="80368" spans="5:29" s="2" customFormat="1">
      <c r="E80368" s="120"/>
      <c r="M80368" s="120"/>
      <c r="N80368" s="120"/>
      <c r="U80368" s="121"/>
      <c r="V80368" s="122"/>
      <c r="W80368" s="123"/>
      <c r="AC80368" s="123"/>
    </row>
    <row r="80369" spans="5:29" s="2" customFormat="1">
      <c r="E80369" s="120"/>
      <c r="M80369" s="120"/>
      <c r="N80369" s="120"/>
      <c r="U80369" s="121"/>
      <c r="V80369" s="122"/>
      <c r="W80369" s="123"/>
      <c r="AC80369" s="123"/>
    </row>
    <row r="80370" spans="5:29" s="2" customFormat="1">
      <c r="E80370" s="120"/>
      <c r="M80370" s="120"/>
      <c r="N80370" s="120"/>
      <c r="U80370" s="121"/>
      <c r="V80370" s="122"/>
      <c r="W80370" s="123"/>
      <c r="AC80370" s="123"/>
    </row>
    <row r="80371" spans="5:29" s="2" customFormat="1">
      <c r="E80371" s="120"/>
      <c r="M80371" s="120"/>
      <c r="N80371" s="120"/>
      <c r="U80371" s="121"/>
      <c r="V80371" s="122"/>
      <c r="W80371" s="123"/>
      <c r="AC80371" s="123"/>
    </row>
    <row r="80372" spans="5:29" s="2" customFormat="1">
      <c r="E80372" s="120"/>
      <c r="M80372" s="120"/>
      <c r="N80372" s="120"/>
      <c r="U80372" s="121"/>
      <c r="V80372" s="122"/>
      <c r="W80372" s="123"/>
      <c r="AC80372" s="123"/>
    </row>
    <row r="80373" spans="5:29" s="2" customFormat="1">
      <c r="E80373" s="120"/>
      <c r="M80373" s="120"/>
      <c r="N80373" s="120"/>
      <c r="U80373" s="121"/>
      <c r="V80373" s="122"/>
      <c r="W80373" s="123"/>
      <c r="AC80373" s="123"/>
    </row>
    <row r="80374" spans="5:29" s="2" customFormat="1">
      <c r="E80374" s="120"/>
      <c r="M80374" s="120"/>
      <c r="N80374" s="120"/>
      <c r="U80374" s="121"/>
      <c r="V80374" s="122"/>
      <c r="W80374" s="123"/>
      <c r="AC80374" s="123"/>
    </row>
    <row r="80375" spans="5:29" s="2" customFormat="1">
      <c r="E80375" s="120"/>
      <c r="M80375" s="120"/>
      <c r="N80375" s="120"/>
      <c r="U80375" s="121"/>
      <c r="V80375" s="122"/>
      <c r="W80375" s="123"/>
      <c r="AC80375" s="123"/>
    </row>
    <row r="80376" spans="5:29" s="2" customFormat="1">
      <c r="E80376" s="120"/>
      <c r="M80376" s="120"/>
      <c r="N80376" s="120"/>
      <c r="U80376" s="121"/>
      <c r="V80376" s="122"/>
      <c r="W80376" s="123"/>
      <c r="AC80376" s="123"/>
    </row>
    <row r="80377" spans="5:29" s="2" customFormat="1">
      <c r="E80377" s="120"/>
      <c r="M80377" s="120"/>
      <c r="N80377" s="120"/>
      <c r="U80377" s="121"/>
      <c r="V80377" s="122"/>
      <c r="W80377" s="123"/>
      <c r="AC80377" s="123"/>
    </row>
    <row r="80378" spans="5:29" s="2" customFormat="1">
      <c r="E80378" s="120"/>
      <c r="M80378" s="120"/>
      <c r="N80378" s="120"/>
      <c r="U80378" s="121"/>
      <c r="V80378" s="122"/>
      <c r="W80378" s="123"/>
      <c r="AC80378" s="123"/>
    </row>
    <row r="80379" spans="5:29" s="2" customFormat="1">
      <c r="E80379" s="120"/>
      <c r="M80379" s="120"/>
      <c r="N80379" s="120"/>
      <c r="U80379" s="121"/>
      <c r="V80379" s="122"/>
      <c r="W80379" s="123"/>
      <c r="AC80379" s="123"/>
    </row>
    <row r="80380" spans="5:29" s="2" customFormat="1">
      <c r="E80380" s="120"/>
      <c r="M80380" s="120"/>
      <c r="N80380" s="120"/>
      <c r="U80380" s="121"/>
      <c r="V80380" s="122"/>
      <c r="W80380" s="123"/>
      <c r="AC80380" s="123"/>
    </row>
    <row r="80381" spans="5:29" s="2" customFormat="1">
      <c r="E80381" s="120"/>
      <c r="M80381" s="120"/>
      <c r="N80381" s="120"/>
      <c r="U80381" s="121"/>
      <c r="V80381" s="122"/>
      <c r="W80381" s="123"/>
      <c r="AC80381" s="123"/>
    </row>
    <row r="80382" spans="5:29" s="2" customFormat="1">
      <c r="E80382" s="120"/>
      <c r="M80382" s="120"/>
      <c r="N80382" s="120"/>
      <c r="U80382" s="121"/>
      <c r="V80382" s="122"/>
      <c r="W80382" s="123"/>
      <c r="AC80382" s="123"/>
    </row>
    <row r="80383" spans="5:29" s="2" customFormat="1">
      <c r="E80383" s="120"/>
      <c r="M80383" s="120"/>
      <c r="N80383" s="120"/>
      <c r="U80383" s="121"/>
      <c r="V80383" s="122"/>
      <c r="W80383" s="123"/>
      <c r="AC80383" s="123"/>
    </row>
    <row r="80384" spans="5:29" s="2" customFormat="1">
      <c r="E80384" s="120"/>
      <c r="M80384" s="120"/>
      <c r="N80384" s="120"/>
      <c r="U80384" s="121"/>
      <c r="V80384" s="122"/>
      <c r="W80384" s="123"/>
      <c r="AC80384" s="123"/>
    </row>
    <row r="80385" spans="5:29" s="2" customFormat="1">
      <c r="E80385" s="120"/>
      <c r="M80385" s="120"/>
      <c r="N80385" s="120"/>
      <c r="U80385" s="121"/>
      <c r="V80385" s="122"/>
      <c r="W80385" s="123"/>
      <c r="AC80385" s="123"/>
    </row>
    <row r="80386" spans="5:29" s="2" customFormat="1">
      <c r="E80386" s="120"/>
      <c r="M80386" s="120"/>
      <c r="N80386" s="120"/>
      <c r="U80386" s="121"/>
      <c r="V80386" s="122"/>
      <c r="W80386" s="123"/>
      <c r="AC80386" s="123"/>
    </row>
    <row r="80387" spans="5:29" s="2" customFormat="1">
      <c r="E80387" s="120"/>
      <c r="M80387" s="120"/>
      <c r="N80387" s="120"/>
      <c r="U80387" s="121"/>
      <c r="V80387" s="122"/>
      <c r="W80387" s="123"/>
      <c r="AC80387" s="123"/>
    </row>
    <row r="80388" spans="5:29" s="2" customFormat="1">
      <c r="E80388" s="120"/>
      <c r="M80388" s="120"/>
      <c r="N80388" s="120"/>
      <c r="U80388" s="121"/>
      <c r="V80388" s="122"/>
      <c r="W80388" s="123"/>
      <c r="AC80388" s="123"/>
    </row>
    <row r="80389" spans="5:29" s="2" customFormat="1">
      <c r="E80389" s="120"/>
      <c r="M80389" s="120"/>
      <c r="N80389" s="120"/>
      <c r="U80389" s="121"/>
      <c r="V80389" s="122"/>
      <c r="W80389" s="123"/>
      <c r="AC80389" s="123"/>
    </row>
    <row r="80390" spans="5:29" s="2" customFormat="1">
      <c r="E80390" s="120"/>
      <c r="M80390" s="120"/>
      <c r="N80390" s="120"/>
      <c r="U80390" s="121"/>
      <c r="V80390" s="122"/>
      <c r="W80390" s="123"/>
      <c r="AC80390" s="123"/>
    </row>
    <row r="80391" spans="5:29" s="2" customFormat="1">
      <c r="E80391" s="120"/>
      <c r="M80391" s="120"/>
      <c r="N80391" s="120"/>
      <c r="U80391" s="121"/>
      <c r="V80391" s="122"/>
      <c r="W80391" s="123"/>
      <c r="AC80391" s="123"/>
    </row>
    <row r="80392" spans="5:29" s="2" customFormat="1">
      <c r="E80392" s="120"/>
      <c r="M80392" s="120"/>
      <c r="N80392" s="120"/>
      <c r="U80392" s="121"/>
      <c r="V80392" s="122"/>
      <c r="W80392" s="123"/>
      <c r="AC80392" s="123"/>
    </row>
    <row r="80393" spans="5:29" s="2" customFormat="1">
      <c r="E80393" s="120"/>
      <c r="M80393" s="120"/>
      <c r="N80393" s="120"/>
      <c r="U80393" s="121"/>
      <c r="V80393" s="122"/>
      <c r="W80393" s="123"/>
      <c r="AC80393" s="123"/>
    </row>
    <row r="80394" spans="5:29" s="2" customFormat="1">
      <c r="E80394" s="120"/>
      <c r="M80394" s="120"/>
      <c r="N80394" s="120"/>
      <c r="U80394" s="121"/>
      <c r="V80394" s="122"/>
      <c r="W80394" s="123"/>
      <c r="AC80394" s="123"/>
    </row>
    <row r="80395" spans="5:29" s="2" customFormat="1">
      <c r="E80395" s="120"/>
      <c r="M80395" s="120"/>
      <c r="N80395" s="120"/>
      <c r="U80395" s="121"/>
      <c r="V80395" s="122"/>
      <c r="W80395" s="123"/>
      <c r="AC80395" s="123"/>
    </row>
    <row r="80396" spans="5:29" s="2" customFormat="1">
      <c r="E80396" s="120"/>
      <c r="M80396" s="120"/>
      <c r="N80396" s="120"/>
      <c r="U80396" s="121"/>
      <c r="V80396" s="122"/>
      <c r="W80396" s="123"/>
      <c r="AC80396" s="123"/>
    </row>
    <row r="80397" spans="5:29" s="2" customFormat="1">
      <c r="E80397" s="120"/>
      <c r="M80397" s="120"/>
      <c r="N80397" s="120"/>
      <c r="U80397" s="121"/>
      <c r="V80397" s="122"/>
      <c r="W80397" s="123"/>
      <c r="AC80397" s="123"/>
    </row>
    <row r="80398" spans="5:29" s="2" customFormat="1">
      <c r="E80398" s="120"/>
      <c r="M80398" s="120"/>
      <c r="N80398" s="120"/>
      <c r="U80398" s="121"/>
      <c r="V80398" s="122"/>
      <c r="W80398" s="123"/>
      <c r="AC80398" s="123"/>
    </row>
    <row r="80399" spans="5:29" s="2" customFormat="1">
      <c r="E80399" s="120"/>
      <c r="M80399" s="120"/>
      <c r="N80399" s="120"/>
      <c r="U80399" s="121"/>
      <c r="V80399" s="122"/>
      <c r="W80399" s="123"/>
      <c r="AC80399" s="123"/>
    </row>
    <row r="80400" spans="5:29" s="2" customFormat="1">
      <c r="E80400" s="120"/>
      <c r="M80400" s="120"/>
      <c r="N80400" s="120"/>
      <c r="U80400" s="121"/>
      <c r="V80400" s="122"/>
      <c r="W80400" s="123"/>
      <c r="AC80400" s="123"/>
    </row>
    <row r="80401" spans="5:29" s="2" customFormat="1">
      <c r="E80401" s="120"/>
      <c r="M80401" s="120"/>
      <c r="N80401" s="120"/>
      <c r="U80401" s="121"/>
      <c r="V80401" s="122"/>
      <c r="W80401" s="123"/>
      <c r="AC80401" s="123"/>
    </row>
    <row r="80402" spans="5:29" s="2" customFormat="1">
      <c r="E80402" s="120"/>
      <c r="M80402" s="120"/>
      <c r="N80402" s="120"/>
      <c r="U80402" s="121"/>
      <c r="V80402" s="122"/>
      <c r="W80402" s="123"/>
      <c r="AC80402" s="123"/>
    </row>
    <row r="80403" spans="5:29" s="2" customFormat="1">
      <c r="E80403" s="120"/>
      <c r="M80403" s="120"/>
      <c r="N80403" s="120"/>
      <c r="U80403" s="121"/>
      <c r="V80403" s="122"/>
      <c r="W80403" s="123"/>
      <c r="AC80403" s="123"/>
    </row>
    <row r="80404" spans="5:29" s="2" customFormat="1">
      <c r="E80404" s="120"/>
      <c r="M80404" s="120"/>
      <c r="N80404" s="120"/>
      <c r="U80404" s="121"/>
      <c r="V80404" s="122"/>
      <c r="W80404" s="123"/>
      <c r="AC80404" s="123"/>
    </row>
    <row r="80405" spans="5:29" s="2" customFormat="1">
      <c r="E80405" s="120"/>
      <c r="M80405" s="120"/>
      <c r="N80405" s="120"/>
      <c r="U80405" s="121"/>
      <c r="V80405" s="122"/>
      <c r="W80405" s="123"/>
      <c r="AC80405" s="123"/>
    </row>
    <row r="80406" spans="5:29" s="2" customFormat="1">
      <c r="E80406" s="120"/>
      <c r="M80406" s="120"/>
      <c r="N80406" s="120"/>
      <c r="U80406" s="121"/>
      <c r="V80406" s="122"/>
      <c r="W80406" s="123"/>
      <c r="AC80406" s="123"/>
    </row>
    <row r="80407" spans="5:29" s="2" customFormat="1">
      <c r="E80407" s="120"/>
      <c r="M80407" s="120"/>
      <c r="N80407" s="120"/>
      <c r="U80407" s="121"/>
      <c r="V80407" s="122"/>
      <c r="W80407" s="123"/>
      <c r="AC80407" s="123"/>
    </row>
    <row r="80408" spans="5:29" s="2" customFormat="1">
      <c r="E80408" s="120"/>
      <c r="M80408" s="120"/>
      <c r="N80408" s="120"/>
      <c r="U80408" s="121"/>
      <c r="V80408" s="122"/>
      <c r="W80408" s="123"/>
      <c r="AC80408" s="123"/>
    </row>
    <row r="80409" spans="5:29" s="2" customFormat="1">
      <c r="E80409" s="120"/>
      <c r="M80409" s="120"/>
      <c r="N80409" s="120"/>
      <c r="U80409" s="121"/>
      <c r="V80409" s="122"/>
      <c r="W80409" s="123"/>
      <c r="AC80409" s="123"/>
    </row>
    <row r="80410" spans="5:29" s="2" customFormat="1">
      <c r="E80410" s="120"/>
      <c r="M80410" s="120"/>
      <c r="N80410" s="120"/>
      <c r="U80410" s="121"/>
      <c r="V80410" s="122"/>
      <c r="W80410" s="123"/>
      <c r="AC80410" s="123"/>
    </row>
    <row r="80411" spans="5:29" s="2" customFormat="1">
      <c r="E80411" s="120"/>
      <c r="M80411" s="120"/>
      <c r="N80411" s="120"/>
      <c r="U80411" s="121"/>
      <c r="V80411" s="122"/>
      <c r="W80411" s="123"/>
      <c r="AC80411" s="123"/>
    </row>
    <row r="80412" spans="5:29" s="2" customFormat="1">
      <c r="E80412" s="120"/>
      <c r="M80412" s="120"/>
      <c r="N80412" s="120"/>
      <c r="U80412" s="121"/>
      <c r="V80412" s="122"/>
      <c r="W80412" s="123"/>
      <c r="AC80412" s="123"/>
    </row>
    <row r="80413" spans="5:29" s="2" customFormat="1">
      <c r="E80413" s="120"/>
      <c r="M80413" s="120"/>
      <c r="N80413" s="120"/>
      <c r="U80413" s="121"/>
      <c r="V80413" s="122"/>
      <c r="W80413" s="123"/>
      <c r="AC80413" s="123"/>
    </row>
    <row r="80414" spans="5:29" s="2" customFormat="1">
      <c r="E80414" s="120"/>
      <c r="M80414" s="120"/>
      <c r="N80414" s="120"/>
      <c r="U80414" s="121"/>
      <c r="V80414" s="122"/>
      <c r="W80414" s="123"/>
      <c r="AC80414" s="123"/>
    </row>
    <row r="80415" spans="5:29" s="2" customFormat="1">
      <c r="E80415" s="120"/>
      <c r="M80415" s="120"/>
      <c r="N80415" s="120"/>
      <c r="U80415" s="121"/>
      <c r="V80415" s="122"/>
      <c r="W80415" s="123"/>
      <c r="AC80415" s="123"/>
    </row>
    <row r="80416" spans="5:29" s="2" customFormat="1">
      <c r="E80416" s="120"/>
      <c r="M80416" s="120"/>
      <c r="N80416" s="120"/>
      <c r="U80416" s="121"/>
      <c r="V80416" s="122"/>
      <c r="W80416" s="123"/>
      <c r="AC80416" s="123"/>
    </row>
    <row r="80417" spans="5:29" s="2" customFormat="1">
      <c r="E80417" s="120"/>
      <c r="M80417" s="120"/>
      <c r="N80417" s="120"/>
      <c r="U80417" s="121"/>
      <c r="V80417" s="122"/>
      <c r="W80417" s="123"/>
      <c r="AC80417" s="123"/>
    </row>
    <row r="80418" spans="5:29" s="2" customFormat="1">
      <c r="E80418" s="120"/>
      <c r="M80418" s="120"/>
      <c r="N80418" s="120"/>
      <c r="U80418" s="121"/>
      <c r="V80418" s="122"/>
      <c r="W80418" s="123"/>
      <c r="AC80418" s="123"/>
    </row>
    <row r="80419" spans="5:29" s="2" customFormat="1">
      <c r="E80419" s="120"/>
      <c r="M80419" s="120"/>
      <c r="N80419" s="120"/>
      <c r="U80419" s="121"/>
      <c r="V80419" s="122"/>
      <c r="W80419" s="123"/>
      <c r="AC80419" s="123"/>
    </row>
    <row r="80420" spans="5:29" s="2" customFormat="1">
      <c r="E80420" s="120"/>
      <c r="M80420" s="120"/>
      <c r="N80420" s="120"/>
      <c r="U80420" s="121"/>
      <c r="V80420" s="122"/>
      <c r="W80420" s="123"/>
      <c r="AC80420" s="123"/>
    </row>
    <row r="80421" spans="5:29" s="2" customFormat="1">
      <c r="E80421" s="120"/>
      <c r="M80421" s="120"/>
      <c r="N80421" s="120"/>
      <c r="U80421" s="121"/>
      <c r="V80421" s="122"/>
      <c r="W80421" s="123"/>
      <c r="AC80421" s="123"/>
    </row>
    <row r="80422" spans="5:29" s="2" customFormat="1">
      <c r="E80422" s="120"/>
      <c r="M80422" s="120"/>
      <c r="N80422" s="120"/>
      <c r="U80422" s="121"/>
      <c r="V80422" s="122"/>
      <c r="W80422" s="123"/>
      <c r="AC80422" s="123"/>
    </row>
    <row r="80423" spans="5:29" s="2" customFormat="1">
      <c r="E80423" s="120"/>
      <c r="M80423" s="120"/>
      <c r="N80423" s="120"/>
      <c r="U80423" s="121"/>
      <c r="V80423" s="122"/>
      <c r="W80423" s="123"/>
      <c r="AC80423" s="123"/>
    </row>
    <row r="80424" spans="5:29" s="2" customFormat="1">
      <c r="E80424" s="120"/>
      <c r="M80424" s="120"/>
      <c r="N80424" s="120"/>
      <c r="U80424" s="121"/>
      <c r="V80424" s="122"/>
      <c r="W80424" s="123"/>
      <c r="AC80424" s="123"/>
    </row>
    <row r="80425" spans="5:29" s="2" customFormat="1">
      <c r="E80425" s="120"/>
      <c r="M80425" s="120"/>
      <c r="N80425" s="120"/>
      <c r="U80425" s="121"/>
      <c r="V80425" s="122"/>
      <c r="W80425" s="123"/>
      <c r="AC80425" s="123"/>
    </row>
    <row r="80426" spans="5:29" s="2" customFormat="1">
      <c r="E80426" s="120"/>
      <c r="M80426" s="120"/>
      <c r="N80426" s="120"/>
      <c r="U80426" s="121"/>
      <c r="V80426" s="122"/>
      <c r="W80426" s="123"/>
      <c r="AC80426" s="123"/>
    </row>
    <row r="80427" spans="5:29" s="2" customFormat="1">
      <c r="E80427" s="120"/>
      <c r="M80427" s="120"/>
      <c r="N80427" s="120"/>
      <c r="U80427" s="121"/>
      <c r="V80427" s="122"/>
      <c r="W80427" s="123"/>
      <c r="AC80427" s="123"/>
    </row>
    <row r="80428" spans="5:29" s="2" customFormat="1">
      <c r="E80428" s="120"/>
      <c r="M80428" s="120"/>
      <c r="N80428" s="120"/>
      <c r="U80428" s="121"/>
      <c r="V80428" s="122"/>
      <c r="W80428" s="123"/>
      <c r="AC80428" s="123"/>
    </row>
    <row r="80429" spans="5:29" s="2" customFormat="1">
      <c r="E80429" s="120"/>
      <c r="M80429" s="120"/>
      <c r="N80429" s="120"/>
      <c r="U80429" s="121"/>
      <c r="V80429" s="122"/>
      <c r="W80429" s="123"/>
      <c r="AC80429" s="123"/>
    </row>
    <row r="80430" spans="5:29" s="2" customFormat="1">
      <c r="E80430" s="120"/>
      <c r="M80430" s="120"/>
      <c r="N80430" s="120"/>
      <c r="U80430" s="121"/>
      <c r="V80430" s="122"/>
      <c r="W80430" s="123"/>
      <c r="AC80430" s="123"/>
    </row>
    <row r="80431" spans="5:29" s="2" customFormat="1">
      <c r="E80431" s="120"/>
      <c r="M80431" s="120"/>
      <c r="N80431" s="120"/>
      <c r="U80431" s="121"/>
      <c r="V80431" s="122"/>
      <c r="W80431" s="123"/>
      <c r="AC80431" s="123"/>
    </row>
    <row r="80432" spans="5:29" s="2" customFormat="1">
      <c r="E80432" s="120"/>
      <c r="M80432" s="120"/>
      <c r="N80432" s="120"/>
      <c r="U80432" s="121"/>
      <c r="V80432" s="122"/>
      <c r="W80432" s="123"/>
      <c r="AC80432" s="123"/>
    </row>
    <row r="80433" spans="5:29" s="2" customFormat="1">
      <c r="E80433" s="120"/>
      <c r="M80433" s="120"/>
      <c r="N80433" s="120"/>
      <c r="U80433" s="121"/>
      <c r="V80433" s="122"/>
      <c r="W80433" s="123"/>
      <c r="AC80433" s="123"/>
    </row>
    <row r="80434" spans="5:29" s="2" customFormat="1">
      <c r="E80434" s="120"/>
      <c r="M80434" s="120"/>
      <c r="N80434" s="120"/>
      <c r="U80434" s="121"/>
      <c r="V80434" s="122"/>
      <c r="W80434" s="123"/>
      <c r="AC80434" s="123"/>
    </row>
    <row r="80435" spans="5:29" s="2" customFormat="1">
      <c r="E80435" s="120"/>
      <c r="M80435" s="120"/>
      <c r="N80435" s="120"/>
      <c r="U80435" s="121"/>
      <c r="V80435" s="122"/>
      <c r="W80435" s="123"/>
      <c r="AC80435" s="123"/>
    </row>
    <row r="80436" spans="5:29" s="2" customFormat="1">
      <c r="E80436" s="120"/>
      <c r="M80436" s="120"/>
      <c r="N80436" s="120"/>
      <c r="U80436" s="121"/>
      <c r="V80436" s="122"/>
      <c r="W80436" s="123"/>
      <c r="AC80436" s="123"/>
    </row>
    <row r="80437" spans="5:29" s="2" customFormat="1">
      <c r="E80437" s="120"/>
      <c r="M80437" s="120"/>
      <c r="N80437" s="120"/>
      <c r="U80437" s="121"/>
      <c r="V80437" s="122"/>
      <c r="W80437" s="123"/>
      <c r="AC80437" s="123"/>
    </row>
    <row r="80438" spans="5:29" s="2" customFormat="1">
      <c r="E80438" s="120"/>
      <c r="M80438" s="120"/>
      <c r="N80438" s="120"/>
      <c r="U80438" s="121"/>
      <c r="V80438" s="122"/>
      <c r="W80438" s="123"/>
      <c r="AC80438" s="123"/>
    </row>
    <row r="80439" spans="5:29" s="2" customFormat="1">
      <c r="E80439" s="120"/>
      <c r="M80439" s="120"/>
      <c r="N80439" s="120"/>
      <c r="U80439" s="121"/>
      <c r="V80439" s="122"/>
      <c r="W80439" s="123"/>
      <c r="AC80439" s="123"/>
    </row>
    <row r="80440" spans="5:29" s="2" customFormat="1">
      <c r="E80440" s="120"/>
      <c r="M80440" s="120"/>
      <c r="N80440" s="120"/>
      <c r="U80440" s="121"/>
      <c r="V80440" s="122"/>
      <c r="W80440" s="123"/>
      <c r="AC80440" s="123"/>
    </row>
    <row r="80441" spans="5:29" s="2" customFormat="1">
      <c r="E80441" s="120"/>
      <c r="M80441" s="120"/>
      <c r="N80441" s="120"/>
      <c r="U80441" s="121"/>
      <c r="V80441" s="122"/>
      <c r="W80441" s="123"/>
      <c r="AC80441" s="123"/>
    </row>
    <row r="80442" spans="5:29" s="2" customFormat="1">
      <c r="E80442" s="120"/>
      <c r="M80442" s="120"/>
      <c r="N80442" s="120"/>
      <c r="U80442" s="121"/>
      <c r="V80442" s="122"/>
      <c r="W80442" s="123"/>
      <c r="AC80442" s="123"/>
    </row>
    <row r="80443" spans="5:29" s="2" customFormat="1">
      <c r="E80443" s="120"/>
      <c r="M80443" s="120"/>
      <c r="N80443" s="120"/>
      <c r="U80443" s="121"/>
      <c r="V80443" s="122"/>
      <c r="W80443" s="123"/>
      <c r="AC80443" s="123"/>
    </row>
    <row r="80444" spans="5:29" s="2" customFormat="1">
      <c r="E80444" s="120"/>
      <c r="M80444" s="120"/>
      <c r="N80444" s="120"/>
      <c r="U80444" s="121"/>
      <c r="V80444" s="122"/>
      <c r="W80444" s="123"/>
      <c r="AC80444" s="123"/>
    </row>
    <row r="80445" spans="5:29" s="2" customFormat="1">
      <c r="E80445" s="120"/>
      <c r="M80445" s="120"/>
      <c r="N80445" s="120"/>
      <c r="U80445" s="121"/>
      <c r="V80445" s="122"/>
      <c r="W80445" s="123"/>
      <c r="AC80445" s="123"/>
    </row>
    <row r="80446" spans="5:29" s="2" customFormat="1">
      <c r="E80446" s="120"/>
      <c r="M80446" s="120"/>
      <c r="N80446" s="120"/>
      <c r="U80446" s="121"/>
      <c r="V80446" s="122"/>
      <c r="W80446" s="123"/>
      <c r="AC80446" s="123"/>
    </row>
    <row r="80447" spans="5:29" s="2" customFormat="1">
      <c r="E80447" s="120"/>
      <c r="M80447" s="120"/>
      <c r="N80447" s="120"/>
      <c r="U80447" s="121"/>
      <c r="V80447" s="122"/>
      <c r="W80447" s="123"/>
      <c r="AC80447" s="123"/>
    </row>
    <row r="80448" spans="5:29" s="2" customFormat="1">
      <c r="E80448" s="120"/>
      <c r="M80448" s="120"/>
      <c r="N80448" s="120"/>
      <c r="U80448" s="121"/>
      <c r="V80448" s="122"/>
      <c r="W80448" s="123"/>
      <c r="AC80448" s="123"/>
    </row>
    <row r="80449" spans="5:29" s="2" customFormat="1">
      <c r="E80449" s="120"/>
      <c r="M80449" s="120"/>
      <c r="N80449" s="120"/>
      <c r="U80449" s="121"/>
      <c r="V80449" s="122"/>
      <c r="W80449" s="123"/>
      <c r="AC80449" s="123"/>
    </row>
    <row r="80450" spans="5:29" s="2" customFormat="1">
      <c r="E80450" s="120"/>
      <c r="M80450" s="120"/>
      <c r="N80450" s="120"/>
      <c r="U80450" s="121"/>
      <c r="V80450" s="122"/>
      <c r="W80450" s="123"/>
      <c r="AC80450" s="123"/>
    </row>
    <row r="80451" spans="5:29" s="2" customFormat="1">
      <c r="E80451" s="120"/>
      <c r="M80451" s="120"/>
      <c r="N80451" s="120"/>
      <c r="U80451" s="121"/>
      <c r="V80451" s="122"/>
      <c r="W80451" s="123"/>
      <c r="AC80451" s="123"/>
    </row>
    <row r="80452" spans="5:29" s="2" customFormat="1">
      <c r="E80452" s="120"/>
      <c r="M80452" s="120"/>
      <c r="N80452" s="120"/>
      <c r="U80452" s="121"/>
      <c r="V80452" s="122"/>
      <c r="W80452" s="123"/>
      <c r="AC80452" s="123"/>
    </row>
    <row r="80453" spans="5:29" s="2" customFormat="1">
      <c r="E80453" s="120"/>
      <c r="M80453" s="120"/>
      <c r="N80453" s="120"/>
      <c r="U80453" s="121"/>
      <c r="V80453" s="122"/>
      <c r="W80453" s="123"/>
      <c r="AC80453" s="123"/>
    </row>
    <row r="80454" spans="5:29" s="2" customFormat="1">
      <c r="E80454" s="120"/>
      <c r="M80454" s="120"/>
      <c r="N80454" s="120"/>
      <c r="U80454" s="121"/>
      <c r="V80454" s="122"/>
      <c r="W80454" s="123"/>
      <c r="AC80454" s="123"/>
    </row>
    <row r="80455" spans="5:29" s="2" customFormat="1">
      <c r="E80455" s="120"/>
      <c r="M80455" s="120"/>
      <c r="N80455" s="120"/>
      <c r="U80455" s="121"/>
      <c r="V80455" s="122"/>
      <c r="W80455" s="123"/>
      <c r="AC80455" s="123"/>
    </row>
    <row r="80456" spans="5:29" s="2" customFormat="1">
      <c r="E80456" s="120"/>
      <c r="M80456" s="120"/>
      <c r="N80456" s="120"/>
      <c r="U80456" s="121"/>
      <c r="V80456" s="122"/>
      <c r="W80456" s="123"/>
      <c r="AC80456" s="123"/>
    </row>
    <row r="80457" spans="5:29" s="2" customFormat="1">
      <c r="E80457" s="120"/>
      <c r="M80457" s="120"/>
      <c r="N80457" s="120"/>
      <c r="U80457" s="121"/>
      <c r="V80457" s="122"/>
      <c r="W80457" s="123"/>
      <c r="AC80457" s="123"/>
    </row>
    <row r="80458" spans="5:29" s="2" customFormat="1">
      <c r="E80458" s="120"/>
      <c r="M80458" s="120"/>
      <c r="N80458" s="120"/>
      <c r="U80458" s="121"/>
      <c r="V80458" s="122"/>
      <c r="W80458" s="123"/>
      <c r="AC80458" s="123"/>
    </row>
    <row r="80459" spans="5:29" s="2" customFormat="1">
      <c r="E80459" s="120"/>
      <c r="M80459" s="120"/>
      <c r="N80459" s="120"/>
      <c r="U80459" s="121"/>
      <c r="V80459" s="122"/>
      <c r="W80459" s="123"/>
      <c r="AC80459" s="123"/>
    </row>
    <row r="80460" spans="5:29" s="2" customFormat="1">
      <c r="E80460" s="120"/>
      <c r="M80460" s="120"/>
      <c r="N80460" s="120"/>
      <c r="U80460" s="121"/>
      <c r="V80460" s="122"/>
      <c r="W80460" s="123"/>
      <c r="AC80460" s="123"/>
    </row>
    <row r="80461" spans="5:29" s="2" customFormat="1">
      <c r="E80461" s="120"/>
      <c r="M80461" s="120"/>
      <c r="N80461" s="120"/>
      <c r="U80461" s="121"/>
      <c r="V80461" s="122"/>
      <c r="W80461" s="123"/>
      <c r="AC80461" s="123"/>
    </row>
    <row r="80462" spans="5:29" s="2" customFormat="1">
      <c r="E80462" s="120"/>
      <c r="M80462" s="120"/>
      <c r="N80462" s="120"/>
      <c r="U80462" s="121"/>
      <c r="V80462" s="122"/>
      <c r="W80462" s="123"/>
      <c r="AC80462" s="123"/>
    </row>
    <row r="80463" spans="5:29" s="2" customFormat="1">
      <c r="E80463" s="120"/>
      <c r="M80463" s="120"/>
      <c r="N80463" s="120"/>
      <c r="U80463" s="121"/>
      <c r="V80463" s="122"/>
      <c r="W80463" s="123"/>
      <c r="AC80463" s="123"/>
    </row>
    <row r="80464" spans="5:29" s="2" customFormat="1">
      <c r="E80464" s="120"/>
      <c r="M80464" s="120"/>
      <c r="N80464" s="120"/>
      <c r="U80464" s="121"/>
      <c r="V80464" s="122"/>
      <c r="W80464" s="123"/>
      <c r="AC80464" s="123"/>
    </row>
    <row r="80465" spans="5:29" s="2" customFormat="1">
      <c r="E80465" s="120"/>
      <c r="M80465" s="120"/>
      <c r="N80465" s="120"/>
      <c r="U80465" s="121"/>
      <c r="V80465" s="122"/>
      <c r="W80465" s="123"/>
      <c r="AC80465" s="123"/>
    </row>
    <row r="80466" spans="5:29" s="2" customFormat="1">
      <c r="E80466" s="120"/>
      <c r="M80466" s="120"/>
      <c r="N80466" s="120"/>
      <c r="U80466" s="121"/>
      <c r="V80466" s="122"/>
      <c r="W80466" s="123"/>
      <c r="AC80466" s="123"/>
    </row>
    <row r="80467" spans="5:29" s="2" customFormat="1">
      <c r="E80467" s="120"/>
      <c r="M80467" s="120"/>
      <c r="N80467" s="120"/>
      <c r="U80467" s="121"/>
      <c r="V80467" s="122"/>
      <c r="W80467" s="123"/>
      <c r="AC80467" s="123"/>
    </row>
    <row r="80468" spans="5:29" s="2" customFormat="1">
      <c r="E80468" s="120"/>
      <c r="M80468" s="120"/>
      <c r="N80468" s="120"/>
      <c r="U80468" s="121"/>
      <c r="V80468" s="122"/>
      <c r="W80468" s="123"/>
      <c r="AC80468" s="123"/>
    </row>
    <row r="80469" spans="5:29" s="2" customFormat="1">
      <c r="E80469" s="120"/>
      <c r="M80469" s="120"/>
      <c r="N80469" s="120"/>
      <c r="U80469" s="121"/>
      <c r="V80469" s="122"/>
      <c r="W80469" s="123"/>
      <c r="AC80469" s="123"/>
    </row>
    <row r="80470" spans="5:29" s="2" customFormat="1">
      <c r="E80470" s="120"/>
      <c r="M80470" s="120"/>
      <c r="N80470" s="120"/>
      <c r="U80470" s="121"/>
      <c r="V80470" s="122"/>
      <c r="W80470" s="123"/>
      <c r="AC80470" s="123"/>
    </row>
    <row r="80471" spans="5:29" s="2" customFormat="1">
      <c r="E80471" s="120"/>
      <c r="M80471" s="120"/>
      <c r="N80471" s="120"/>
      <c r="U80471" s="121"/>
      <c r="V80471" s="122"/>
      <c r="W80471" s="123"/>
      <c r="AC80471" s="123"/>
    </row>
    <row r="80472" spans="5:29" s="2" customFormat="1">
      <c r="E80472" s="120"/>
      <c r="M80472" s="120"/>
      <c r="N80472" s="120"/>
      <c r="U80472" s="121"/>
      <c r="V80472" s="122"/>
      <c r="W80472" s="123"/>
      <c r="AC80472" s="123"/>
    </row>
    <row r="80473" spans="5:29" s="2" customFormat="1">
      <c r="E80473" s="120"/>
      <c r="M80473" s="120"/>
      <c r="N80473" s="120"/>
      <c r="U80473" s="121"/>
      <c r="V80473" s="122"/>
      <c r="W80473" s="123"/>
      <c r="AC80473" s="123"/>
    </row>
    <row r="80474" spans="5:29" s="2" customFormat="1">
      <c r="E80474" s="120"/>
      <c r="M80474" s="120"/>
      <c r="N80474" s="120"/>
      <c r="U80474" s="121"/>
      <c r="V80474" s="122"/>
      <c r="W80474" s="123"/>
      <c r="AC80474" s="123"/>
    </row>
    <row r="80475" spans="5:29" s="2" customFormat="1">
      <c r="E80475" s="120"/>
      <c r="M80475" s="120"/>
      <c r="N80475" s="120"/>
      <c r="U80475" s="121"/>
      <c r="V80475" s="122"/>
      <c r="W80475" s="123"/>
      <c r="AC80475" s="123"/>
    </row>
    <row r="80476" spans="5:29" s="2" customFormat="1">
      <c r="E80476" s="120"/>
      <c r="M80476" s="120"/>
      <c r="N80476" s="120"/>
      <c r="U80476" s="121"/>
      <c r="V80476" s="122"/>
      <c r="W80476" s="123"/>
      <c r="AC80476" s="123"/>
    </row>
    <row r="80477" spans="5:29" s="2" customFormat="1">
      <c r="E80477" s="120"/>
      <c r="M80477" s="120"/>
      <c r="N80477" s="120"/>
      <c r="U80477" s="121"/>
      <c r="V80477" s="122"/>
      <c r="W80477" s="123"/>
      <c r="AC80477" s="123"/>
    </row>
    <row r="80478" spans="5:29" s="2" customFormat="1">
      <c r="E80478" s="120"/>
      <c r="M80478" s="120"/>
      <c r="N80478" s="120"/>
      <c r="U80478" s="121"/>
      <c r="V80478" s="122"/>
      <c r="W80478" s="123"/>
      <c r="AC80478" s="123"/>
    </row>
    <row r="80479" spans="5:29" s="2" customFormat="1">
      <c r="E80479" s="120"/>
      <c r="M80479" s="120"/>
      <c r="N80479" s="120"/>
      <c r="U80479" s="121"/>
      <c r="V80479" s="122"/>
      <c r="W80479" s="123"/>
      <c r="AC80479" s="123"/>
    </row>
    <row r="80480" spans="5:29" s="2" customFormat="1">
      <c r="E80480" s="120"/>
      <c r="M80480" s="120"/>
      <c r="N80480" s="120"/>
      <c r="U80480" s="121"/>
      <c r="V80480" s="122"/>
      <c r="W80480" s="123"/>
      <c r="AC80480" s="123"/>
    </row>
    <row r="80481" spans="5:29" s="2" customFormat="1">
      <c r="E80481" s="120"/>
      <c r="M80481" s="120"/>
      <c r="N80481" s="120"/>
      <c r="U80481" s="121"/>
      <c r="V80481" s="122"/>
      <c r="W80481" s="123"/>
      <c r="AC80481" s="123"/>
    </row>
    <row r="80482" spans="5:29" s="2" customFormat="1">
      <c r="E80482" s="120"/>
      <c r="M80482" s="120"/>
      <c r="N80482" s="120"/>
      <c r="U80482" s="121"/>
      <c r="V80482" s="122"/>
      <c r="W80482" s="123"/>
      <c r="AC80482" s="123"/>
    </row>
    <row r="80483" spans="5:29" s="2" customFormat="1">
      <c r="E80483" s="120"/>
      <c r="M80483" s="120"/>
      <c r="N80483" s="120"/>
      <c r="U80483" s="121"/>
      <c r="V80483" s="122"/>
      <c r="W80483" s="123"/>
      <c r="AC80483" s="123"/>
    </row>
    <row r="80484" spans="5:29" s="2" customFormat="1">
      <c r="E80484" s="120"/>
      <c r="M80484" s="120"/>
      <c r="N80484" s="120"/>
      <c r="U80484" s="121"/>
      <c r="V80484" s="122"/>
      <c r="W80484" s="123"/>
      <c r="AC80484" s="123"/>
    </row>
    <row r="80485" spans="5:29" s="2" customFormat="1">
      <c r="E80485" s="120"/>
      <c r="M80485" s="120"/>
      <c r="N80485" s="120"/>
      <c r="U80485" s="121"/>
      <c r="V80485" s="122"/>
      <c r="W80485" s="123"/>
      <c r="AC80485" s="123"/>
    </row>
    <row r="80486" spans="5:29" s="2" customFormat="1">
      <c r="E80486" s="120"/>
      <c r="M80486" s="120"/>
      <c r="N80486" s="120"/>
      <c r="U80486" s="121"/>
      <c r="V80486" s="122"/>
      <c r="W80486" s="123"/>
      <c r="AC80486" s="123"/>
    </row>
    <row r="80487" spans="5:29" s="2" customFormat="1">
      <c r="E80487" s="120"/>
      <c r="M80487" s="120"/>
      <c r="N80487" s="120"/>
      <c r="U80487" s="121"/>
      <c r="V80487" s="122"/>
      <c r="W80487" s="123"/>
      <c r="AC80487" s="123"/>
    </row>
    <row r="80488" spans="5:29" s="2" customFormat="1">
      <c r="E80488" s="120"/>
      <c r="M80488" s="120"/>
      <c r="N80488" s="120"/>
      <c r="U80488" s="121"/>
      <c r="V80488" s="122"/>
      <c r="W80488" s="123"/>
      <c r="AC80488" s="123"/>
    </row>
    <row r="80489" spans="5:29" s="2" customFormat="1">
      <c r="E80489" s="120"/>
      <c r="M80489" s="120"/>
      <c r="N80489" s="120"/>
      <c r="U80489" s="121"/>
      <c r="V80489" s="122"/>
      <c r="W80489" s="123"/>
      <c r="AC80489" s="123"/>
    </row>
    <row r="80490" spans="5:29" s="2" customFormat="1">
      <c r="E80490" s="120"/>
      <c r="M80490" s="120"/>
      <c r="N80490" s="120"/>
      <c r="U80490" s="121"/>
      <c r="V80490" s="122"/>
      <c r="W80490" s="123"/>
      <c r="AC80490" s="123"/>
    </row>
    <row r="80491" spans="5:29" s="2" customFormat="1">
      <c r="E80491" s="120"/>
      <c r="M80491" s="120"/>
      <c r="N80491" s="120"/>
      <c r="U80491" s="121"/>
      <c r="V80491" s="122"/>
      <c r="W80491" s="123"/>
      <c r="AC80491" s="123"/>
    </row>
    <row r="80492" spans="5:29" s="2" customFormat="1">
      <c r="E80492" s="120"/>
      <c r="M80492" s="120"/>
      <c r="N80492" s="120"/>
      <c r="U80492" s="121"/>
      <c r="V80492" s="122"/>
      <c r="W80492" s="123"/>
      <c r="AC80492" s="123"/>
    </row>
    <row r="80493" spans="5:29" s="2" customFormat="1">
      <c r="E80493" s="120"/>
      <c r="M80493" s="120"/>
      <c r="N80493" s="120"/>
      <c r="U80493" s="121"/>
      <c r="V80493" s="122"/>
      <c r="W80493" s="123"/>
      <c r="AC80493" s="123"/>
    </row>
    <row r="80494" spans="5:29" s="2" customFormat="1">
      <c r="E80494" s="120"/>
      <c r="M80494" s="120"/>
      <c r="N80494" s="120"/>
      <c r="U80494" s="121"/>
      <c r="V80494" s="122"/>
      <c r="W80494" s="123"/>
      <c r="AC80494" s="123"/>
    </row>
    <row r="80495" spans="5:29" s="2" customFormat="1">
      <c r="E80495" s="120"/>
      <c r="M80495" s="120"/>
      <c r="N80495" s="120"/>
      <c r="U80495" s="121"/>
      <c r="V80495" s="122"/>
      <c r="W80495" s="123"/>
      <c r="AC80495" s="123"/>
    </row>
    <row r="80496" spans="5:29" s="2" customFormat="1">
      <c r="E80496" s="120"/>
      <c r="M80496" s="120"/>
      <c r="N80496" s="120"/>
      <c r="U80496" s="121"/>
      <c r="V80496" s="122"/>
      <c r="W80496" s="123"/>
      <c r="AC80496" s="123"/>
    </row>
    <row r="80497" spans="5:29" s="2" customFormat="1">
      <c r="E80497" s="120"/>
      <c r="M80497" s="120"/>
      <c r="N80497" s="120"/>
      <c r="U80497" s="121"/>
      <c r="V80497" s="122"/>
      <c r="W80497" s="123"/>
      <c r="AC80497" s="123"/>
    </row>
    <row r="80498" spans="5:29" s="2" customFormat="1">
      <c r="E80498" s="120"/>
      <c r="M80498" s="120"/>
      <c r="N80498" s="120"/>
      <c r="U80498" s="121"/>
      <c r="V80498" s="122"/>
      <c r="W80498" s="123"/>
      <c r="AC80498" s="123"/>
    </row>
    <row r="80499" spans="5:29" s="2" customFormat="1">
      <c r="E80499" s="120"/>
      <c r="M80499" s="120"/>
      <c r="N80499" s="120"/>
      <c r="U80499" s="121"/>
      <c r="V80499" s="122"/>
      <c r="W80499" s="123"/>
      <c r="AC80499" s="123"/>
    </row>
    <row r="80500" spans="5:29" s="2" customFormat="1">
      <c r="E80500" s="120"/>
      <c r="M80500" s="120"/>
      <c r="N80500" s="120"/>
      <c r="U80500" s="121"/>
      <c r="V80500" s="122"/>
      <c r="W80500" s="123"/>
      <c r="AC80500" s="123"/>
    </row>
    <row r="80501" spans="5:29" s="2" customFormat="1">
      <c r="E80501" s="120"/>
      <c r="M80501" s="120"/>
      <c r="N80501" s="120"/>
      <c r="U80501" s="121"/>
      <c r="V80501" s="122"/>
      <c r="W80501" s="123"/>
      <c r="AC80501" s="123"/>
    </row>
    <row r="80502" spans="5:29" s="2" customFormat="1">
      <c r="E80502" s="120"/>
      <c r="M80502" s="120"/>
      <c r="N80502" s="120"/>
      <c r="U80502" s="121"/>
      <c r="V80502" s="122"/>
      <c r="W80502" s="123"/>
      <c r="AC80502" s="123"/>
    </row>
    <row r="80503" spans="5:29" s="2" customFormat="1">
      <c r="E80503" s="120"/>
      <c r="M80503" s="120"/>
      <c r="N80503" s="120"/>
      <c r="U80503" s="121"/>
      <c r="V80503" s="122"/>
      <c r="W80503" s="123"/>
      <c r="AC80503" s="123"/>
    </row>
    <row r="80504" spans="5:29" s="2" customFormat="1">
      <c r="E80504" s="120"/>
      <c r="M80504" s="120"/>
      <c r="N80504" s="120"/>
      <c r="U80504" s="121"/>
      <c r="V80504" s="122"/>
      <c r="W80504" s="123"/>
      <c r="AC80504" s="123"/>
    </row>
    <row r="80505" spans="5:29" s="2" customFormat="1">
      <c r="E80505" s="120"/>
      <c r="M80505" s="120"/>
      <c r="N80505" s="120"/>
      <c r="U80505" s="121"/>
      <c r="V80505" s="122"/>
      <c r="W80505" s="123"/>
      <c r="AC80505" s="123"/>
    </row>
    <row r="80506" spans="5:29" s="2" customFormat="1">
      <c r="E80506" s="120"/>
      <c r="M80506" s="120"/>
      <c r="N80506" s="120"/>
      <c r="U80506" s="121"/>
      <c r="V80506" s="122"/>
      <c r="W80506" s="123"/>
      <c r="AC80506" s="123"/>
    </row>
    <row r="80507" spans="5:29" s="2" customFormat="1">
      <c r="E80507" s="120"/>
      <c r="M80507" s="120"/>
      <c r="N80507" s="120"/>
      <c r="U80507" s="121"/>
      <c r="V80507" s="122"/>
      <c r="W80507" s="123"/>
      <c r="AC80507" s="123"/>
    </row>
    <row r="80508" spans="5:29" s="2" customFormat="1">
      <c r="E80508" s="120"/>
      <c r="M80508" s="120"/>
      <c r="N80508" s="120"/>
      <c r="U80508" s="121"/>
      <c r="V80508" s="122"/>
      <c r="W80508" s="123"/>
      <c r="AC80508" s="123"/>
    </row>
    <row r="80509" spans="5:29" s="2" customFormat="1">
      <c r="E80509" s="120"/>
      <c r="M80509" s="120"/>
      <c r="N80509" s="120"/>
      <c r="U80509" s="121"/>
      <c r="V80509" s="122"/>
      <c r="W80509" s="123"/>
      <c r="AC80509" s="123"/>
    </row>
    <row r="80510" spans="5:29" s="2" customFormat="1">
      <c r="E80510" s="120"/>
      <c r="M80510" s="120"/>
      <c r="N80510" s="120"/>
      <c r="U80510" s="121"/>
      <c r="V80510" s="122"/>
      <c r="W80510" s="123"/>
      <c r="AC80510" s="123"/>
    </row>
    <row r="80511" spans="5:29" s="2" customFormat="1">
      <c r="E80511" s="120"/>
      <c r="M80511" s="120"/>
      <c r="N80511" s="120"/>
      <c r="U80511" s="121"/>
      <c r="V80511" s="122"/>
      <c r="W80511" s="123"/>
      <c r="AC80511" s="123"/>
    </row>
    <row r="80512" spans="5:29" s="2" customFormat="1">
      <c r="E80512" s="120"/>
      <c r="M80512" s="120"/>
      <c r="N80512" s="120"/>
      <c r="U80512" s="121"/>
      <c r="V80512" s="122"/>
      <c r="W80512" s="123"/>
      <c r="AC80512" s="123"/>
    </row>
    <row r="80513" spans="5:29" s="2" customFormat="1">
      <c r="E80513" s="120"/>
      <c r="M80513" s="120"/>
      <c r="N80513" s="120"/>
      <c r="U80513" s="121"/>
      <c r="V80513" s="122"/>
      <c r="W80513" s="123"/>
      <c r="AC80513" s="123"/>
    </row>
    <row r="80514" spans="5:29" s="2" customFormat="1">
      <c r="E80514" s="120"/>
      <c r="M80514" s="120"/>
      <c r="N80514" s="120"/>
      <c r="U80514" s="121"/>
      <c r="V80514" s="122"/>
      <c r="W80514" s="123"/>
      <c r="AC80514" s="123"/>
    </row>
    <row r="80515" spans="5:29" s="2" customFormat="1">
      <c r="E80515" s="120"/>
      <c r="M80515" s="120"/>
      <c r="N80515" s="120"/>
      <c r="U80515" s="121"/>
      <c r="V80515" s="122"/>
      <c r="W80515" s="123"/>
      <c r="AC80515" s="123"/>
    </row>
    <row r="80516" spans="5:29" s="2" customFormat="1">
      <c r="E80516" s="120"/>
      <c r="M80516" s="120"/>
      <c r="N80516" s="120"/>
      <c r="U80516" s="121"/>
      <c r="V80516" s="122"/>
      <c r="W80516" s="123"/>
      <c r="AC80516" s="123"/>
    </row>
    <row r="80517" spans="5:29" s="2" customFormat="1">
      <c r="E80517" s="120"/>
      <c r="M80517" s="120"/>
      <c r="N80517" s="120"/>
      <c r="U80517" s="121"/>
      <c r="V80517" s="122"/>
      <c r="W80517" s="123"/>
      <c r="AC80517" s="123"/>
    </row>
    <row r="80518" spans="5:29" s="2" customFormat="1">
      <c r="E80518" s="120"/>
      <c r="M80518" s="120"/>
      <c r="N80518" s="120"/>
      <c r="U80518" s="121"/>
      <c r="V80518" s="122"/>
      <c r="W80518" s="123"/>
      <c r="AC80518" s="123"/>
    </row>
    <row r="80519" spans="5:29" s="2" customFormat="1">
      <c r="E80519" s="120"/>
      <c r="M80519" s="120"/>
      <c r="N80519" s="120"/>
      <c r="U80519" s="121"/>
      <c r="V80519" s="122"/>
      <c r="W80519" s="123"/>
      <c r="AC80519" s="123"/>
    </row>
    <row r="80520" spans="5:29" s="2" customFormat="1">
      <c r="E80520" s="120"/>
      <c r="M80520" s="120"/>
      <c r="N80520" s="120"/>
      <c r="U80520" s="121"/>
      <c r="V80520" s="122"/>
      <c r="W80520" s="123"/>
      <c r="AC80520" s="123"/>
    </row>
    <row r="80521" spans="5:29" s="2" customFormat="1">
      <c r="E80521" s="120"/>
      <c r="M80521" s="120"/>
      <c r="N80521" s="120"/>
      <c r="U80521" s="121"/>
      <c r="V80521" s="122"/>
      <c r="W80521" s="123"/>
      <c r="AC80521" s="123"/>
    </row>
    <row r="80522" spans="5:29" s="2" customFormat="1">
      <c r="E80522" s="120"/>
      <c r="M80522" s="120"/>
      <c r="N80522" s="120"/>
      <c r="U80522" s="121"/>
      <c r="V80522" s="122"/>
      <c r="W80522" s="123"/>
      <c r="AC80522" s="123"/>
    </row>
    <row r="80523" spans="5:29" s="2" customFormat="1">
      <c r="E80523" s="120"/>
      <c r="M80523" s="120"/>
      <c r="N80523" s="120"/>
      <c r="U80523" s="121"/>
      <c r="V80523" s="122"/>
      <c r="W80523" s="123"/>
      <c r="AC80523" s="123"/>
    </row>
    <row r="80524" spans="5:29" s="2" customFormat="1">
      <c r="E80524" s="120"/>
      <c r="M80524" s="120"/>
      <c r="N80524" s="120"/>
      <c r="U80524" s="121"/>
      <c r="V80524" s="122"/>
      <c r="W80524" s="123"/>
      <c r="AC80524" s="123"/>
    </row>
    <row r="80525" spans="5:29" s="2" customFormat="1">
      <c r="E80525" s="120"/>
      <c r="M80525" s="120"/>
      <c r="N80525" s="120"/>
      <c r="U80525" s="121"/>
      <c r="V80525" s="122"/>
      <c r="W80525" s="123"/>
      <c r="AC80525" s="123"/>
    </row>
    <row r="80526" spans="5:29" s="2" customFormat="1">
      <c r="E80526" s="120"/>
      <c r="M80526" s="120"/>
      <c r="N80526" s="120"/>
      <c r="U80526" s="121"/>
      <c r="V80526" s="122"/>
      <c r="W80526" s="123"/>
      <c r="AC80526" s="123"/>
    </row>
    <row r="80527" spans="5:29" s="2" customFormat="1">
      <c r="E80527" s="120"/>
      <c r="M80527" s="120"/>
      <c r="N80527" s="120"/>
      <c r="U80527" s="121"/>
      <c r="V80527" s="122"/>
      <c r="W80527" s="123"/>
      <c r="AC80527" s="123"/>
    </row>
    <row r="80528" spans="5:29" s="2" customFormat="1">
      <c r="E80528" s="120"/>
      <c r="M80528" s="120"/>
      <c r="N80528" s="120"/>
      <c r="U80528" s="121"/>
      <c r="V80528" s="122"/>
      <c r="W80528" s="123"/>
      <c r="AC80528" s="123"/>
    </row>
    <row r="80529" spans="5:29" s="2" customFormat="1">
      <c r="E80529" s="120"/>
      <c r="M80529" s="120"/>
      <c r="N80529" s="120"/>
      <c r="U80529" s="121"/>
      <c r="V80529" s="122"/>
      <c r="W80529" s="123"/>
      <c r="AC80529" s="123"/>
    </row>
    <row r="80530" spans="5:29" s="2" customFormat="1">
      <c r="E80530" s="120"/>
      <c r="M80530" s="120"/>
      <c r="N80530" s="120"/>
      <c r="U80530" s="121"/>
      <c r="V80530" s="122"/>
      <c r="W80530" s="123"/>
      <c r="AC80530" s="123"/>
    </row>
    <row r="80531" spans="5:29" s="2" customFormat="1">
      <c r="E80531" s="120"/>
      <c r="M80531" s="120"/>
      <c r="N80531" s="120"/>
      <c r="U80531" s="121"/>
      <c r="V80531" s="122"/>
      <c r="W80531" s="123"/>
      <c r="AC80531" s="123"/>
    </row>
    <row r="80532" spans="5:29" s="2" customFormat="1">
      <c r="E80532" s="120"/>
      <c r="M80532" s="120"/>
      <c r="N80532" s="120"/>
      <c r="U80532" s="121"/>
      <c r="V80532" s="122"/>
      <c r="W80532" s="123"/>
      <c r="AC80532" s="123"/>
    </row>
    <row r="80533" spans="5:29" s="2" customFormat="1">
      <c r="E80533" s="120"/>
      <c r="M80533" s="120"/>
      <c r="N80533" s="120"/>
      <c r="U80533" s="121"/>
      <c r="V80533" s="122"/>
      <c r="W80533" s="123"/>
      <c r="AC80533" s="123"/>
    </row>
    <row r="80534" spans="5:29" s="2" customFormat="1">
      <c r="E80534" s="120"/>
      <c r="M80534" s="120"/>
      <c r="N80534" s="120"/>
      <c r="U80534" s="121"/>
      <c r="V80534" s="122"/>
      <c r="W80534" s="123"/>
      <c r="AC80534" s="123"/>
    </row>
    <row r="80535" spans="5:29" s="2" customFormat="1">
      <c r="E80535" s="120"/>
      <c r="M80535" s="120"/>
      <c r="N80535" s="120"/>
      <c r="U80535" s="121"/>
      <c r="V80535" s="122"/>
      <c r="W80535" s="123"/>
      <c r="AC80535" s="123"/>
    </row>
    <row r="80536" spans="5:29" s="2" customFormat="1">
      <c r="E80536" s="120"/>
      <c r="M80536" s="120"/>
      <c r="N80536" s="120"/>
      <c r="U80536" s="121"/>
      <c r="V80536" s="122"/>
      <c r="W80536" s="123"/>
      <c r="AC80536" s="123"/>
    </row>
    <row r="80537" spans="5:29" s="2" customFormat="1">
      <c r="E80537" s="120"/>
      <c r="M80537" s="120"/>
      <c r="N80537" s="120"/>
      <c r="U80537" s="121"/>
      <c r="V80537" s="122"/>
      <c r="W80537" s="123"/>
      <c r="AC80537" s="123"/>
    </row>
    <row r="80538" spans="5:29" s="2" customFormat="1">
      <c r="E80538" s="120"/>
      <c r="M80538" s="120"/>
      <c r="N80538" s="120"/>
      <c r="U80538" s="121"/>
      <c r="V80538" s="122"/>
      <c r="W80538" s="123"/>
      <c r="AC80538" s="123"/>
    </row>
    <row r="80539" spans="5:29" s="2" customFormat="1">
      <c r="E80539" s="120"/>
      <c r="M80539" s="120"/>
      <c r="N80539" s="120"/>
      <c r="U80539" s="121"/>
      <c r="V80539" s="122"/>
      <c r="W80539" s="123"/>
      <c r="AC80539" s="123"/>
    </row>
    <row r="80540" spans="5:29" s="2" customFormat="1">
      <c r="E80540" s="120"/>
      <c r="M80540" s="120"/>
      <c r="N80540" s="120"/>
      <c r="U80540" s="121"/>
      <c r="V80540" s="122"/>
      <c r="W80540" s="123"/>
      <c r="AC80540" s="123"/>
    </row>
    <row r="80541" spans="5:29" s="2" customFormat="1">
      <c r="E80541" s="120"/>
      <c r="M80541" s="120"/>
      <c r="N80541" s="120"/>
      <c r="U80541" s="121"/>
      <c r="V80541" s="122"/>
      <c r="W80541" s="123"/>
      <c r="AC80541" s="123"/>
    </row>
    <row r="80542" spans="5:29" s="2" customFormat="1">
      <c r="E80542" s="120"/>
      <c r="M80542" s="120"/>
      <c r="N80542" s="120"/>
      <c r="U80542" s="121"/>
      <c r="V80542" s="122"/>
      <c r="W80542" s="123"/>
      <c r="AC80542" s="123"/>
    </row>
    <row r="80543" spans="5:29" s="2" customFormat="1">
      <c r="E80543" s="120"/>
      <c r="M80543" s="120"/>
      <c r="N80543" s="120"/>
      <c r="U80543" s="121"/>
      <c r="V80543" s="122"/>
      <c r="W80543" s="123"/>
      <c r="AC80543" s="123"/>
    </row>
    <row r="80544" spans="5:29" s="2" customFormat="1">
      <c r="E80544" s="120"/>
      <c r="M80544" s="120"/>
      <c r="N80544" s="120"/>
      <c r="U80544" s="121"/>
      <c r="V80544" s="122"/>
      <c r="W80544" s="123"/>
      <c r="AC80544" s="123"/>
    </row>
    <row r="80545" spans="5:29" s="2" customFormat="1">
      <c r="E80545" s="120"/>
      <c r="M80545" s="120"/>
      <c r="N80545" s="120"/>
      <c r="U80545" s="121"/>
      <c r="V80545" s="122"/>
      <c r="W80545" s="123"/>
      <c r="AC80545" s="123"/>
    </row>
    <row r="80546" spans="5:29" s="2" customFormat="1">
      <c r="E80546" s="120"/>
      <c r="M80546" s="120"/>
      <c r="N80546" s="120"/>
      <c r="U80546" s="121"/>
      <c r="V80546" s="122"/>
      <c r="W80546" s="123"/>
      <c r="AC80546" s="123"/>
    </row>
    <row r="80547" spans="5:29" s="2" customFormat="1">
      <c r="E80547" s="120"/>
      <c r="M80547" s="120"/>
      <c r="N80547" s="120"/>
      <c r="U80547" s="121"/>
      <c r="V80547" s="122"/>
      <c r="W80547" s="123"/>
      <c r="AC80547" s="123"/>
    </row>
    <row r="80548" spans="5:29" s="2" customFormat="1">
      <c r="E80548" s="120"/>
      <c r="M80548" s="120"/>
      <c r="N80548" s="120"/>
      <c r="U80548" s="121"/>
      <c r="V80548" s="122"/>
      <c r="W80548" s="123"/>
      <c r="AC80548" s="123"/>
    </row>
    <row r="80549" spans="5:29" s="2" customFormat="1">
      <c r="E80549" s="120"/>
      <c r="M80549" s="120"/>
      <c r="N80549" s="120"/>
      <c r="U80549" s="121"/>
      <c r="V80549" s="122"/>
      <c r="W80549" s="123"/>
      <c r="AC80549" s="123"/>
    </row>
    <row r="80550" spans="5:29" s="2" customFormat="1">
      <c r="E80550" s="120"/>
      <c r="M80550" s="120"/>
      <c r="N80550" s="120"/>
      <c r="U80550" s="121"/>
      <c r="V80550" s="122"/>
      <c r="W80550" s="123"/>
      <c r="AC80550" s="123"/>
    </row>
    <row r="80551" spans="5:29" s="2" customFormat="1">
      <c r="E80551" s="120"/>
      <c r="M80551" s="120"/>
      <c r="N80551" s="120"/>
      <c r="U80551" s="121"/>
      <c r="V80551" s="122"/>
      <c r="W80551" s="123"/>
      <c r="AC80551" s="123"/>
    </row>
    <row r="80552" spans="5:29" s="2" customFormat="1">
      <c r="E80552" s="120"/>
      <c r="M80552" s="120"/>
      <c r="N80552" s="120"/>
      <c r="U80552" s="121"/>
      <c r="V80552" s="122"/>
      <c r="W80552" s="123"/>
      <c r="AC80552" s="123"/>
    </row>
    <row r="80553" spans="5:29" s="2" customFormat="1">
      <c r="E80553" s="120"/>
      <c r="M80553" s="120"/>
      <c r="N80553" s="120"/>
      <c r="U80553" s="121"/>
      <c r="V80553" s="122"/>
      <c r="W80553" s="123"/>
      <c r="AC80553" s="123"/>
    </row>
    <row r="80554" spans="5:29" s="2" customFormat="1">
      <c r="E80554" s="120"/>
      <c r="M80554" s="120"/>
      <c r="N80554" s="120"/>
      <c r="U80554" s="121"/>
      <c r="V80554" s="122"/>
      <c r="W80554" s="123"/>
      <c r="AC80554" s="123"/>
    </row>
    <row r="80555" spans="5:29" s="2" customFormat="1">
      <c r="E80555" s="120"/>
      <c r="M80555" s="120"/>
      <c r="N80555" s="120"/>
      <c r="U80555" s="121"/>
      <c r="V80555" s="122"/>
      <c r="W80555" s="123"/>
      <c r="AC80555" s="123"/>
    </row>
    <row r="80556" spans="5:29" s="2" customFormat="1">
      <c r="E80556" s="120"/>
      <c r="M80556" s="120"/>
      <c r="N80556" s="120"/>
      <c r="U80556" s="121"/>
      <c r="V80556" s="122"/>
      <c r="W80556" s="123"/>
      <c r="AC80556" s="123"/>
    </row>
    <row r="80557" spans="5:29" s="2" customFormat="1">
      <c r="E80557" s="120"/>
      <c r="M80557" s="120"/>
      <c r="N80557" s="120"/>
      <c r="U80557" s="121"/>
      <c r="V80557" s="122"/>
      <c r="W80557" s="123"/>
      <c r="AC80557" s="123"/>
    </row>
    <row r="80558" spans="5:29" s="2" customFormat="1">
      <c r="E80558" s="120"/>
      <c r="M80558" s="120"/>
      <c r="N80558" s="120"/>
      <c r="U80558" s="121"/>
      <c r="V80558" s="122"/>
      <c r="W80558" s="123"/>
      <c r="AC80558" s="123"/>
    </row>
    <row r="80559" spans="5:29" s="2" customFormat="1">
      <c r="E80559" s="120"/>
      <c r="M80559" s="120"/>
      <c r="N80559" s="120"/>
      <c r="U80559" s="121"/>
      <c r="V80559" s="122"/>
      <c r="W80559" s="123"/>
      <c r="AC80559" s="123"/>
    </row>
    <row r="80560" spans="5:29" s="2" customFormat="1">
      <c r="E80560" s="120"/>
      <c r="M80560" s="120"/>
      <c r="N80560" s="120"/>
      <c r="U80560" s="121"/>
      <c r="V80560" s="122"/>
      <c r="W80560" s="123"/>
      <c r="AC80560" s="123"/>
    </row>
    <row r="80561" spans="5:29" s="2" customFormat="1">
      <c r="E80561" s="120"/>
      <c r="M80561" s="120"/>
      <c r="N80561" s="120"/>
      <c r="U80561" s="121"/>
      <c r="V80561" s="122"/>
      <c r="W80561" s="123"/>
      <c r="AC80561" s="123"/>
    </row>
    <row r="80562" spans="5:29" s="2" customFormat="1">
      <c r="E80562" s="120"/>
      <c r="M80562" s="120"/>
      <c r="N80562" s="120"/>
      <c r="U80562" s="121"/>
      <c r="V80562" s="122"/>
      <c r="W80562" s="123"/>
      <c r="AC80562" s="123"/>
    </row>
    <row r="80563" spans="5:29" s="2" customFormat="1">
      <c r="E80563" s="120"/>
      <c r="M80563" s="120"/>
      <c r="N80563" s="120"/>
      <c r="U80563" s="121"/>
      <c r="V80563" s="122"/>
      <c r="W80563" s="123"/>
      <c r="AC80563" s="123"/>
    </row>
    <row r="80564" spans="5:29" s="2" customFormat="1">
      <c r="E80564" s="120"/>
      <c r="M80564" s="120"/>
      <c r="N80564" s="120"/>
      <c r="U80564" s="121"/>
      <c r="V80564" s="122"/>
      <c r="W80564" s="123"/>
      <c r="AC80564" s="123"/>
    </row>
    <row r="80565" spans="5:29" s="2" customFormat="1">
      <c r="E80565" s="120"/>
      <c r="M80565" s="120"/>
      <c r="N80565" s="120"/>
      <c r="U80565" s="121"/>
      <c r="V80565" s="122"/>
      <c r="W80565" s="123"/>
      <c r="AC80565" s="123"/>
    </row>
    <row r="80566" spans="5:29" s="2" customFormat="1">
      <c r="E80566" s="120"/>
      <c r="M80566" s="120"/>
      <c r="N80566" s="120"/>
      <c r="U80566" s="121"/>
      <c r="V80566" s="122"/>
      <c r="W80566" s="123"/>
      <c r="AC80566" s="123"/>
    </row>
    <row r="80567" spans="5:29" s="2" customFormat="1">
      <c r="E80567" s="120"/>
      <c r="M80567" s="120"/>
      <c r="N80567" s="120"/>
      <c r="U80567" s="121"/>
      <c r="V80567" s="122"/>
      <c r="W80567" s="123"/>
      <c r="AC80567" s="123"/>
    </row>
    <row r="80568" spans="5:29" s="2" customFormat="1">
      <c r="E80568" s="120"/>
      <c r="M80568" s="120"/>
      <c r="N80568" s="120"/>
      <c r="U80568" s="121"/>
      <c r="V80568" s="122"/>
      <c r="W80568" s="123"/>
      <c r="AC80568" s="123"/>
    </row>
    <row r="80569" spans="5:29" s="2" customFormat="1">
      <c r="E80569" s="120"/>
      <c r="M80569" s="120"/>
      <c r="N80569" s="120"/>
      <c r="U80569" s="121"/>
      <c r="V80569" s="122"/>
      <c r="W80569" s="123"/>
      <c r="AC80569" s="123"/>
    </row>
    <row r="80570" spans="5:29" s="2" customFormat="1">
      <c r="E80570" s="120"/>
      <c r="M80570" s="120"/>
      <c r="N80570" s="120"/>
      <c r="U80570" s="121"/>
      <c r="V80570" s="122"/>
      <c r="W80570" s="123"/>
      <c r="AC80570" s="123"/>
    </row>
    <row r="80571" spans="5:29" s="2" customFormat="1">
      <c r="E80571" s="120"/>
      <c r="M80571" s="120"/>
      <c r="N80571" s="120"/>
      <c r="U80571" s="121"/>
      <c r="V80571" s="122"/>
      <c r="W80571" s="123"/>
      <c r="AC80571" s="123"/>
    </row>
    <row r="80572" spans="5:29" s="2" customFormat="1">
      <c r="E80572" s="120"/>
      <c r="M80572" s="120"/>
      <c r="N80572" s="120"/>
      <c r="U80572" s="121"/>
      <c r="V80572" s="122"/>
      <c r="W80572" s="123"/>
      <c r="AC80572" s="123"/>
    </row>
    <row r="80573" spans="5:29" s="2" customFormat="1">
      <c r="E80573" s="120"/>
      <c r="M80573" s="120"/>
      <c r="N80573" s="120"/>
      <c r="U80573" s="121"/>
      <c r="V80573" s="122"/>
      <c r="W80573" s="123"/>
      <c r="AC80573" s="123"/>
    </row>
    <row r="80574" spans="5:29" s="2" customFormat="1">
      <c r="E80574" s="120"/>
      <c r="M80574" s="120"/>
      <c r="N80574" s="120"/>
      <c r="U80574" s="121"/>
      <c r="V80574" s="122"/>
      <c r="W80574" s="123"/>
      <c r="AC80574" s="123"/>
    </row>
    <row r="80575" spans="5:29" s="2" customFormat="1">
      <c r="E80575" s="120"/>
      <c r="M80575" s="120"/>
      <c r="N80575" s="120"/>
      <c r="U80575" s="121"/>
      <c r="V80575" s="122"/>
      <c r="W80575" s="123"/>
      <c r="AC80575" s="123"/>
    </row>
    <row r="80576" spans="5:29" s="2" customFormat="1">
      <c r="E80576" s="120"/>
      <c r="M80576" s="120"/>
      <c r="N80576" s="120"/>
      <c r="U80576" s="121"/>
      <c r="V80576" s="122"/>
      <c r="W80576" s="123"/>
      <c r="AC80576" s="123"/>
    </row>
    <row r="80577" spans="5:29" s="2" customFormat="1">
      <c r="E80577" s="120"/>
      <c r="M80577" s="120"/>
      <c r="N80577" s="120"/>
      <c r="U80577" s="121"/>
      <c r="V80577" s="122"/>
      <c r="W80577" s="123"/>
      <c r="AC80577" s="123"/>
    </row>
    <row r="80578" spans="5:29" s="2" customFormat="1">
      <c r="E80578" s="120"/>
      <c r="M80578" s="120"/>
      <c r="N80578" s="120"/>
      <c r="U80578" s="121"/>
      <c r="V80578" s="122"/>
      <c r="W80578" s="123"/>
      <c r="AC80578" s="123"/>
    </row>
    <row r="80579" spans="5:29" s="2" customFormat="1">
      <c r="E80579" s="120"/>
      <c r="M80579" s="120"/>
      <c r="N80579" s="120"/>
      <c r="U80579" s="121"/>
      <c r="V80579" s="122"/>
      <c r="W80579" s="123"/>
      <c r="AC80579" s="123"/>
    </row>
    <row r="80580" spans="5:29" s="2" customFormat="1">
      <c r="E80580" s="120"/>
      <c r="M80580" s="120"/>
      <c r="N80580" s="120"/>
      <c r="U80580" s="121"/>
      <c r="V80580" s="122"/>
      <c r="W80580" s="123"/>
      <c r="AC80580" s="123"/>
    </row>
    <row r="80581" spans="5:29" s="2" customFormat="1">
      <c r="E80581" s="120"/>
      <c r="M80581" s="120"/>
      <c r="N80581" s="120"/>
      <c r="U80581" s="121"/>
      <c r="V80581" s="122"/>
      <c r="W80581" s="123"/>
      <c r="AC80581" s="123"/>
    </row>
    <row r="80582" spans="5:29" s="2" customFormat="1">
      <c r="E80582" s="120"/>
      <c r="M80582" s="120"/>
      <c r="N80582" s="120"/>
      <c r="U80582" s="121"/>
      <c r="V80582" s="122"/>
      <c r="W80582" s="123"/>
      <c r="AC80582" s="123"/>
    </row>
    <row r="80583" spans="5:29" s="2" customFormat="1">
      <c r="E80583" s="120"/>
      <c r="M80583" s="120"/>
      <c r="N80583" s="120"/>
      <c r="U80583" s="121"/>
      <c r="V80583" s="122"/>
      <c r="W80583" s="123"/>
      <c r="AC80583" s="123"/>
    </row>
    <row r="80584" spans="5:29" s="2" customFormat="1">
      <c r="E80584" s="120"/>
      <c r="M80584" s="120"/>
      <c r="N80584" s="120"/>
      <c r="U80584" s="121"/>
      <c r="V80584" s="122"/>
      <c r="W80584" s="123"/>
      <c r="AC80584" s="123"/>
    </row>
    <row r="80585" spans="5:29" s="2" customFormat="1">
      <c r="E80585" s="120"/>
      <c r="M80585" s="120"/>
      <c r="N80585" s="120"/>
      <c r="U80585" s="121"/>
      <c r="V80585" s="122"/>
      <c r="W80585" s="123"/>
      <c r="AC80585" s="123"/>
    </row>
    <row r="80586" spans="5:29" s="2" customFormat="1">
      <c r="E80586" s="120"/>
      <c r="M80586" s="120"/>
      <c r="N80586" s="120"/>
      <c r="U80586" s="121"/>
      <c r="V80586" s="122"/>
      <c r="W80586" s="123"/>
      <c r="AC80586" s="123"/>
    </row>
    <row r="80587" spans="5:29" s="2" customFormat="1">
      <c r="E80587" s="120"/>
      <c r="M80587" s="120"/>
      <c r="N80587" s="120"/>
      <c r="U80587" s="121"/>
      <c r="V80587" s="122"/>
      <c r="W80587" s="123"/>
      <c r="AC80587" s="123"/>
    </row>
    <row r="80588" spans="5:29" s="2" customFormat="1">
      <c r="E80588" s="120"/>
      <c r="M80588" s="120"/>
      <c r="N80588" s="120"/>
      <c r="U80588" s="121"/>
      <c r="V80588" s="122"/>
      <c r="W80588" s="123"/>
      <c r="AC80588" s="123"/>
    </row>
    <row r="80589" spans="5:29" s="2" customFormat="1">
      <c r="E80589" s="120"/>
      <c r="M80589" s="120"/>
      <c r="N80589" s="120"/>
      <c r="U80589" s="121"/>
      <c r="V80589" s="122"/>
      <c r="W80589" s="123"/>
      <c r="AC80589" s="123"/>
    </row>
    <row r="80590" spans="5:29" s="2" customFormat="1">
      <c r="E80590" s="120"/>
      <c r="M80590" s="120"/>
      <c r="N80590" s="120"/>
      <c r="U80590" s="121"/>
      <c r="V80590" s="122"/>
      <c r="W80590" s="123"/>
      <c r="AC80590" s="123"/>
    </row>
    <row r="80591" spans="5:29" s="2" customFormat="1">
      <c r="E80591" s="120"/>
      <c r="M80591" s="120"/>
      <c r="N80591" s="120"/>
      <c r="U80591" s="121"/>
      <c r="V80591" s="122"/>
      <c r="W80591" s="123"/>
      <c r="AC80591" s="123"/>
    </row>
    <row r="80592" spans="5:29" s="2" customFormat="1">
      <c r="E80592" s="120"/>
      <c r="M80592" s="120"/>
      <c r="N80592" s="120"/>
      <c r="U80592" s="121"/>
      <c r="V80592" s="122"/>
      <c r="W80592" s="123"/>
      <c r="AC80592" s="123"/>
    </row>
    <row r="80593" spans="5:29" s="2" customFormat="1">
      <c r="E80593" s="120"/>
      <c r="M80593" s="120"/>
      <c r="N80593" s="120"/>
      <c r="U80593" s="121"/>
      <c r="V80593" s="122"/>
      <c r="W80593" s="123"/>
      <c r="AC80593" s="123"/>
    </row>
    <row r="80594" spans="5:29" s="2" customFormat="1">
      <c r="E80594" s="120"/>
      <c r="M80594" s="120"/>
      <c r="N80594" s="120"/>
      <c r="U80594" s="121"/>
      <c r="V80594" s="122"/>
      <c r="W80594" s="123"/>
      <c r="AC80594" s="123"/>
    </row>
    <row r="80595" spans="5:29" s="2" customFormat="1">
      <c r="E80595" s="120"/>
      <c r="M80595" s="120"/>
      <c r="N80595" s="120"/>
      <c r="U80595" s="121"/>
      <c r="V80595" s="122"/>
      <c r="W80595" s="123"/>
      <c r="AC80595" s="123"/>
    </row>
    <row r="80596" spans="5:29" s="2" customFormat="1">
      <c r="E80596" s="120"/>
      <c r="M80596" s="120"/>
      <c r="N80596" s="120"/>
      <c r="U80596" s="121"/>
      <c r="V80596" s="122"/>
      <c r="W80596" s="123"/>
      <c r="AC80596" s="123"/>
    </row>
    <row r="80597" spans="5:29" s="2" customFormat="1">
      <c r="E80597" s="120"/>
      <c r="M80597" s="120"/>
      <c r="N80597" s="120"/>
      <c r="U80597" s="121"/>
      <c r="V80597" s="122"/>
      <c r="W80597" s="123"/>
      <c r="AC80597" s="123"/>
    </row>
    <row r="80598" spans="5:29" s="2" customFormat="1">
      <c r="E80598" s="120"/>
      <c r="M80598" s="120"/>
      <c r="N80598" s="120"/>
      <c r="U80598" s="121"/>
      <c r="V80598" s="122"/>
      <c r="W80598" s="123"/>
      <c r="AC80598" s="123"/>
    </row>
    <row r="80599" spans="5:29" s="2" customFormat="1">
      <c r="E80599" s="120"/>
      <c r="M80599" s="120"/>
      <c r="N80599" s="120"/>
      <c r="U80599" s="121"/>
      <c r="V80599" s="122"/>
      <c r="W80599" s="123"/>
      <c r="AC80599" s="123"/>
    </row>
    <row r="80600" spans="5:29" s="2" customFormat="1">
      <c r="E80600" s="120"/>
      <c r="M80600" s="120"/>
      <c r="N80600" s="120"/>
      <c r="U80600" s="121"/>
      <c r="V80600" s="122"/>
      <c r="W80600" s="123"/>
      <c r="AC80600" s="123"/>
    </row>
    <row r="80601" spans="5:29" s="2" customFormat="1">
      <c r="E80601" s="120"/>
      <c r="M80601" s="120"/>
      <c r="N80601" s="120"/>
      <c r="U80601" s="121"/>
      <c r="V80601" s="122"/>
      <c r="W80601" s="123"/>
      <c r="AC80601" s="123"/>
    </row>
    <row r="80602" spans="5:29" s="2" customFormat="1">
      <c r="E80602" s="120"/>
      <c r="M80602" s="120"/>
      <c r="N80602" s="120"/>
      <c r="U80602" s="121"/>
      <c r="V80602" s="122"/>
      <c r="W80602" s="123"/>
      <c r="AC80602" s="123"/>
    </row>
    <row r="80603" spans="5:29" s="2" customFormat="1">
      <c r="E80603" s="120"/>
      <c r="M80603" s="120"/>
      <c r="N80603" s="120"/>
      <c r="U80603" s="121"/>
      <c r="V80603" s="122"/>
      <c r="W80603" s="123"/>
      <c r="AC80603" s="123"/>
    </row>
    <row r="80604" spans="5:29" s="2" customFormat="1">
      <c r="E80604" s="120"/>
      <c r="M80604" s="120"/>
      <c r="N80604" s="120"/>
      <c r="U80604" s="121"/>
      <c r="V80604" s="122"/>
      <c r="W80604" s="123"/>
      <c r="AC80604" s="123"/>
    </row>
    <row r="80605" spans="5:29" s="2" customFormat="1">
      <c r="E80605" s="120"/>
      <c r="M80605" s="120"/>
      <c r="N80605" s="120"/>
      <c r="U80605" s="121"/>
      <c r="V80605" s="122"/>
      <c r="W80605" s="123"/>
      <c r="AC80605" s="123"/>
    </row>
    <row r="80606" spans="5:29" s="2" customFormat="1">
      <c r="E80606" s="120"/>
      <c r="M80606" s="120"/>
      <c r="N80606" s="120"/>
      <c r="U80606" s="121"/>
      <c r="V80606" s="122"/>
      <c r="W80606" s="123"/>
      <c r="AC80606" s="123"/>
    </row>
    <row r="80607" spans="5:29" s="2" customFormat="1">
      <c r="E80607" s="120"/>
      <c r="M80607" s="120"/>
      <c r="N80607" s="120"/>
      <c r="U80607" s="121"/>
      <c r="V80607" s="122"/>
      <c r="W80607" s="123"/>
      <c r="AC80607" s="123"/>
    </row>
    <row r="80608" spans="5:29" s="2" customFormat="1">
      <c r="E80608" s="120"/>
      <c r="M80608" s="120"/>
      <c r="N80608" s="120"/>
      <c r="U80608" s="121"/>
      <c r="V80608" s="122"/>
      <c r="W80608" s="123"/>
      <c r="AC80608" s="123"/>
    </row>
    <row r="80609" spans="5:29" s="2" customFormat="1">
      <c r="E80609" s="120"/>
      <c r="M80609" s="120"/>
      <c r="N80609" s="120"/>
      <c r="U80609" s="121"/>
      <c r="V80609" s="122"/>
      <c r="W80609" s="123"/>
      <c r="AC80609" s="123"/>
    </row>
    <row r="80610" spans="5:29" s="2" customFormat="1">
      <c r="E80610" s="120"/>
      <c r="M80610" s="120"/>
      <c r="N80610" s="120"/>
      <c r="U80610" s="121"/>
      <c r="V80610" s="122"/>
      <c r="W80610" s="123"/>
      <c r="AC80610" s="123"/>
    </row>
    <row r="80611" spans="5:29" s="2" customFormat="1">
      <c r="E80611" s="120"/>
      <c r="M80611" s="120"/>
      <c r="N80611" s="120"/>
      <c r="U80611" s="121"/>
      <c r="V80611" s="122"/>
      <c r="W80611" s="123"/>
      <c r="AC80611" s="123"/>
    </row>
    <row r="80612" spans="5:29" s="2" customFormat="1">
      <c r="E80612" s="120"/>
      <c r="M80612" s="120"/>
      <c r="N80612" s="120"/>
      <c r="U80612" s="121"/>
      <c r="V80612" s="122"/>
      <c r="W80612" s="123"/>
      <c r="AC80612" s="123"/>
    </row>
    <row r="80613" spans="5:29" s="2" customFormat="1">
      <c r="E80613" s="120"/>
      <c r="M80613" s="120"/>
      <c r="N80613" s="120"/>
      <c r="U80613" s="121"/>
      <c r="V80613" s="122"/>
      <c r="W80613" s="123"/>
      <c r="AC80613" s="123"/>
    </row>
    <row r="80614" spans="5:29" s="2" customFormat="1">
      <c r="E80614" s="120"/>
      <c r="M80614" s="120"/>
      <c r="N80614" s="120"/>
      <c r="U80614" s="121"/>
      <c r="V80614" s="122"/>
      <c r="W80614" s="123"/>
      <c r="AC80614" s="123"/>
    </row>
    <row r="80615" spans="5:29" s="2" customFormat="1">
      <c r="E80615" s="120"/>
      <c r="M80615" s="120"/>
      <c r="N80615" s="120"/>
      <c r="U80615" s="121"/>
      <c r="V80615" s="122"/>
      <c r="W80615" s="123"/>
      <c r="AC80615" s="123"/>
    </row>
    <row r="80616" spans="5:29" s="2" customFormat="1">
      <c r="E80616" s="120"/>
      <c r="M80616" s="120"/>
      <c r="N80616" s="120"/>
      <c r="U80616" s="121"/>
      <c r="V80616" s="122"/>
      <c r="W80616" s="123"/>
      <c r="AC80616" s="123"/>
    </row>
    <row r="80617" spans="5:29" s="2" customFormat="1">
      <c r="E80617" s="120"/>
      <c r="M80617" s="120"/>
      <c r="N80617" s="120"/>
      <c r="U80617" s="121"/>
      <c r="V80617" s="122"/>
      <c r="W80617" s="123"/>
      <c r="AC80617" s="123"/>
    </row>
    <row r="80618" spans="5:29" s="2" customFormat="1">
      <c r="E80618" s="120"/>
      <c r="M80618" s="120"/>
      <c r="N80618" s="120"/>
      <c r="U80618" s="121"/>
      <c r="V80618" s="122"/>
      <c r="W80618" s="123"/>
      <c r="AC80618" s="123"/>
    </row>
    <row r="80619" spans="5:29" s="2" customFormat="1">
      <c r="E80619" s="120"/>
      <c r="M80619" s="120"/>
      <c r="N80619" s="120"/>
      <c r="U80619" s="121"/>
      <c r="V80619" s="122"/>
      <c r="W80619" s="123"/>
      <c r="AC80619" s="123"/>
    </row>
    <row r="80620" spans="5:29" s="2" customFormat="1">
      <c r="E80620" s="120"/>
      <c r="M80620" s="120"/>
      <c r="N80620" s="120"/>
      <c r="U80620" s="121"/>
      <c r="V80620" s="122"/>
      <c r="W80620" s="123"/>
      <c r="AC80620" s="123"/>
    </row>
    <row r="80621" spans="5:29" s="2" customFormat="1">
      <c r="E80621" s="120"/>
      <c r="M80621" s="120"/>
      <c r="N80621" s="120"/>
      <c r="U80621" s="121"/>
      <c r="V80621" s="122"/>
      <c r="W80621" s="123"/>
      <c r="AC80621" s="123"/>
    </row>
    <row r="80622" spans="5:29" s="2" customFormat="1">
      <c r="E80622" s="120"/>
      <c r="M80622" s="120"/>
      <c r="N80622" s="120"/>
      <c r="U80622" s="121"/>
      <c r="V80622" s="122"/>
      <c r="W80622" s="123"/>
      <c r="AC80622" s="123"/>
    </row>
    <row r="80623" spans="5:29" s="2" customFormat="1">
      <c r="E80623" s="120"/>
      <c r="M80623" s="120"/>
      <c r="N80623" s="120"/>
      <c r="U80623" s="121"/>
      <c r="V80623" s="122"/>
      <c r="W80623" s="123"/>
      <c r="AC80623" s="123"/>
    </row>
    <row r="80624" spans="5:29" s="2" customFormat="1">
      <c r="E80624" s="120"/>
      <c r="M80624" s="120"/>
      <c r="N80624" s="120"/>
      <c r="U80624" s="121"/>
      <c r="V80624" s="122"/>
      <c r="W80624" s="123"/>
      <c r="AC80624" s="123"/>
    </row>
    <row r="80625" spans="5:29" s="2" customFormat="1">
      <c r="E80625" s="120"/>
      <c r="M80625" s="120"/>
      <c r="N80625" s="120"/>
      <c r="U80625" s="121"/>
      <c r="V80625" s="122"/>
      <c r="W80625" s="123"/>
      <c r="AC80625" s="123"/>
    </row>
    <row r="80626" spans="5:29" s="2" customFormat="1">
      <c r="E80626" s="120"/>
      <c r="M80626" s="120"/>
      <c r="N80626" s="120"/>
      <c r="U80626" s="121"/>
      <c r="V80626" s="122"/>
      <c r="W80626" s="123"/>
      <c r="AC80626" s="123"/>
    </row>
    <row r="80627" spans="5:29" s="2" customFormat="1">
      <c r="E80627" s="120"/>
      <c r="M80627" s="120"/>
      <c r="N80627" s="120"/>
      <c r="U80627" s="121"/>
      <c r="V80627" s="122"/>
      <c r="W80627" s="123"/>
      <c r="AC80627" s="123"/>
    </row>
    <row r="80628" spans="5:29" s="2" customFormat="1">
      <c r="E80628" s="120"/>
      <c r="M80628" s="120"/>
      <c r="N80628" s="120"/>
      <c r="U80628" s="121"/>
      <c r="V80628" s="122"/>
      <c r="W80628" s="123"/>
      <c r="AC80628" s="123"/>
    </row>
    <row r="80629" spans="5:29" s="2" customFormat="1">
      <c r="E80629" s="120"/>
      <c r="M80629" s="120"/>
      <c r="N80629" s="120"/>
      <c r="U80629" s="121"/>
      <c r="V80629" s="122"/>
      <c r="W80629" s="123"/>
      <c r="AC80629" s="123"/>
    </row>
    <row r="80630" spans="5:29" s="2" customFormat="1">
      <c r="E80630" s="120"/>
      <c r="M80630" s="120"/>
      <c r="N80630" s="120"/>
      <c r="U80630" s="121"/>
      <c r="V80630" s="122"/>
      <c r="W80630" s="123"/>
      <c r="AC80630" s="123"/>
    </row>
    <row r="80631" spans="5:29" s="2" customFormat="1">
      <c r="E80631" s="120"/>
      <c r="M80631" s="120"/>
      <c r="N80631" s="120"/>
      <c r="U80631" s="121"/>
      <c r="V80631" s="122"/>
      <c r="W80631" s="123"/>
      <c r="AC80631" s="123"/>
    </row>
    <row r="80632" spans="5:29" s="2" customFormat="1">
      <c r="E80632" s="120"/>
      <c r="M80632" s="120"/>
      <c r="N80632" s="120"/>
      <c r="U80632" s="121"/>
      <c r="V80632" s="122"/>
      <c r="W80632" s="123"/>
      <c r="AC80632" s="123"/>
    </row>
    <row r="80633" spans="5:29" s="2" customFormat="1">
      <c r="E80633" s="120"/>
      <c r="M80633" s="120"/>
      <c r="N80633" s="120"/>
      <c r="U80633" s="121"/>
      <c r="V80633" s="122"/>
      <c r="W80633" s="123"/>
      <c r="AC80633" s="123"/>
    </row>
    <row r="80634" spans="5:29" s="2" customFormat="1">
      <c r="E80634" s="120"/>
      <c r="M80634" s="120"/>
      <c r="N80634" s="120"/>
      <c r="U80634" s="121"/>
      <c r="V80634" s="122"/>
      <c r="W80634" s="123"/>
      <c r="AC80634" s="123"/>
    </row>
    <row r="80635" spans="5:29" s="2" customFormat="1">
      <c r="E80635" s="120"/>
      <c r="M80635" s="120"/>
      <c r="N80635" s="120"/>
      <c r="U80635" s="121"/>
      <c r="V80635" s="122"/>
      <c r="W80635" s="123"/>
      <c r="AC80635" s="123"/>
    </row>
    <row r="80636" spans="5:29" s="2" customFormat="1">
      <c r="E80636" s="120"/>
      <c r="M80636" s="120"/>
      <c r="N80636" s="120"/>
      <c r="U80636" s="121"/>
      <c r="V80636" s="122"/>
      <c r="W80636" s="123"/>
      <c r="AC80636" s="123"/>
    </row>
    <row r="80637" spans="5:29" s="2" customFormat="1">
      <c r="E80637" s="120"/>
      <c r="M80637" s="120"/>
      <c r="N80637" s="120"/>
      <c r="U80637" s="121"/>
      <c r="V80637" s="122"/>
      <c r="W80637" s="123"/>
      <c r="AC80637" s="123"/>
    </row>
    <row r="80638" spans="5:29" s="2" customFormat="1">
      <c r="E80638" s="120"/>
      <c r="M80638" s="120"/>
      <c r="N80638" s="120"/>
      <c r="U80638" s="121"/>
      <c r="V80638" s="122"/>
      <c r="W80638" s="123"/>
      <c r="AC80638" s="123"/>
    </row>
    <row r="80639" spans="5:29" s="2" customFormat="1">
      <c r="E80639" s="120"/>
      <c r="M80639" s="120"/>
      <c r="N80639" s="120"/>
      <c r="U80639" s="121"/>
      <c r="V80639" s="122"/>
      <c r="W80639" s="123"/>
      <c r="AC80639" s="123"/>
    </row>
    <row r="80640" spans="5:29" s="2" customFormat="1">
      <c r="E80640" s="120"/>
      <c r="M80640" s="120"/>
      <c r="N80640" s="120"/>
      <c r="U80640" s="121"/>
      <c r="V80640" s="122"/>
      <c r="W80640" s="123"/>
      <c r="AC80640" s="123"/>
    </row>
    <row r="80641" spans="5:29" s="2" customFormat="1">
      <c r="E80641" s="120"/>
      <c r="M80641" s="120"/>
      <c r="N80641" s="120"/>
      <c r="U80641" s="121"/>
      <c r="V80641" s="122"/>
      <c r="W80641" s="123"/>
      <c r="AC80641" s="123"/>
    </row>
    <row r="80642" spans="5:29" s="2" customFormat="1">
      <c r="E80642" s="120"/>
      <c r="M80642" s="120"/>
      <c r="N80642" s="120"/>
      <c r="U80642" s="121"/>
      <c r="V80642" s="122"/>
      <c r="W80642" s="123"/>
      <c r="AC80642" s="123"/>
    </row>
    <row r="80643" spans="5:29" s="2" customFormat="1">
      <c r="E80643" s="120"/>
      <c r="M80643" s="120"/>
      <c r="N80643" s="120"/>
      <c r="U80643" s="121"/>
      <c r="V80643" s="122"/>
      <c r="W80643" s="123"/>
      <c r="AC80643" s="123"/>
    </row>
    <row r="80644" spans="5:29" s="2" customFormat="1">
      <c r="E80644" s="120"/>
      <c r="M80644" s="120"/>
      <c r="N80644" s="120"/>
      <c r="U80644" s="121"/>
      <c r="V80644" s="122"/>
      <c r="W80644" s="123"/>
      <c r="AC80644" s="123"/>
    </row>
    <row r="80645" spans="5:29" s="2" customFormat="1">
      <c r="E80645" s="120"/>
      <c r="M80645" s="120"/>
      <c r="N80645" s="120"/>
      <c r="U80645" s="121"/>
      <c r="V80645" s="122"/>
      <c r="W80645" s="123"/>
      <c r="AC80645" s="123"/>
    </row>
    <row r="80646" spans="5:29" s="2" customFormat="1">
      <c r="E80646" s="120"/>
      <c r="M80646" s="120"/>
      <c r="N80646" s="120"/>
      <c r="U80646" s="121"/>
      <c r="V80646" s="122"/>
      <c r="W80646" s="123"/>
      <c r="AC80646" s="123"/>
    </row>
    <row r="80647" spans="5:29" s="2" customFormat="1">
      <c r="E80647" s="120"/>
      <c r="M80647" s="120"/>
      <c r="N80647" s="120"/>
      <c r="U80647" s="121"/>
      <c r="V80647" s="122"/>
      <c r="W80647" s="123"/>
      <c r="AC80647" s="123"/>
    </row>
    <row r="80648" spans="5:29" s="2" customFormat="1">
      <c r="E80648" s="120"/>
      <c r="M80648" s="120"/>
      <c r="N80648" s="120"/>
      <c r="U80648" s="121"/>
      <c r="V80648" s="122"/>
      <c r="W80648" s="123"/>
      <c r="AC80648" s="123"/>
    </row>
    <row r="80649" spans="5:29" s="2" customFormat="1">
      <c r="E80649" s="120"/>
      <c r="M80649" s="120"/>
      <c r="N80649" s="120"/>
      <c r="U80649" s="121"/>
      <c r="V80649" s="122"/>
      <c r="W80649" s="123"/>
      <c r="AC80649" s="123"/>
    </row>
    <row r="80650" spans="5:29" s="2" customFormat="1">
      <c r="E80650" s="120"/>
      <c r="M80650" s="120"/>
      <c r="N80650" s="120"/>
      <c r="U80650" s="121"/>
      <c r="V80650" s="122"/>
      <c r="W80650" s="123"/>
      <c r="AC80650" s="123"/>
    </row>
    <row r="80651" spans="5:29" s="2" customFormat="1">
      <c r="E80651" s="120"/>
      <c r="M80651" s="120"/>
      <c r="N80651" s="120"/>
      <c r="U80651" s="121"/>
      <c r="V80651" s="122"/>
      <c r="W80651" s="123"/>
      <c r="AC80651" s="123"/>
    </row>
    <row r="80652" spans="5:29" s="2" customFormat="1">
      <c r="E80652" s="120"/>
      <c r="M80652" s="120"/>
      <c r="N80652" s="120"/>
      <c r="U80652" s="121"/>
      <c r="V80652" s="122"/>
      <c r="W80652" s="123"/>
      <c r="AC80652" s="123"/>
    </row>
    <row r="80653" spans="5:29" s="2" customFormat="1">
      <c r="E80653" s="120"/>
      <c r="M80653" s="120"/>
      <c r="N80653" s="120"/>
      <c r="U80653" s="121"/>
      <c r="V80653" s="122"/>
      <c r="W80653" s="123"/>
      <c r="AC80653" s="123"/>
    </row>
    <row r="80654" spans="5:29" s="2" customFormat="1">
      <c r="E80654" s="120"/>
      <c r="M80654" s="120"/>
      <c r="N80654" s="120"/>
      <c r="U80654" s="121"/>
      <c r="V80654" s="122"/>
      <c r="W80654" s="123"/>
      <c r="AC80654" s="123"/>
    </row>
    <row r="80655" spans="5:29" s="2" customFormat="1">
      <c r="E80655" s="120"/>
      <c r="M80655" s="120"/>
      <c r="N80655" s="120"/>
      <c r="U80655" s="121"/>
      <c r="V80655" s="122"/>
      <c r="W80655" s="123"/>
      <c r="AC80655" s="123"/>
    </row>
    <row r="80656" spans="5:29" s="2" customFormat="1">
      <c r="E80656" s="120"/>
      <c r="M80656" s="120"/>
      <c r="N80656" s="120"/>
      <c r="U80656" s="121"/>
      <c r="V80656" s="122"/>
      <c r="W80656" s="123"/>
      <c r="AC80656" s="123"/>
    </row>
    <row r="80657" spans="5:29" s="2" customFormat="1">
      <c r="E80657" s="120"/>
      <c r="M80657" s="120"/>
      <c r="N80657" s="120"/>
      <c r="U80657" s="121"/>
      <c r="V80657" s="122"/>
      <c r="W80657" s="123"/>
      <c r="AC80657" s="123"/>
    </row>
    <row r="80658" spans="5:29" s="2" customFormat="1">
      <c r="E80658" s="120"/>
      <c r="M80658" s="120"/>
      <c r="N80658" s="120"/>
      <c r="U80658" s="121"/>
      <c r="V80658" s="122"/>
      <c r="W80658" s="123"/>
      <c r="AC80658" s="123"/>
    </row>
    <row r="80659" spans="5:29" s="2" customFormat="1">
      <c r="E80659" s="120"/>
      <c r="M80659" s="120"/>
      <c r="N80659" s="120"/>
      <c r="U80659" s="121"/>
      <c r="V80659" s="122"/>
      <c r="W80659" s="123"/>
      <c r="AC80659" s="123"/>
    </row>
    <row r="80660" spans="5:29" s="2" customFormat="1">
      <c r="E80660" s="120"/>
      <c r="M80660" s="120"/>
      <c r="N80660" s="120"/>
      <c r="U80660" s="121"/>
      <c r="V80660" s="122"/>
      <c r="W80660" s="123"/>
      <c r="AC80660" s="123"/>
    </row>
    <row r="80661" spans="5:29" s="2" customFormat="1">
      <c r="E80661" s="120"/>
      <c r="M80661" s="120"/>
      <c r="N80661" s="120"/>
      <c r="U80661" s="121"/>
      <c r="V80661" s="122"/>
      <c r="W80661" s="123"/>
      <c r="AC80661" s="123"/>
    </row>
    <row r="80662" spans="5:29" s="2" customFormat="1">
      <c r="E80662" s="120"/>
      <c r="M80662" s="120"/>
      <c r="N80662" s="120"/>
      <c r="U80662" s="121"/>
      <c r="V80662" s="122"/>
      <c r="W80662" s="123"/>
      <c r="AC80662" s="123"/>
    </row>
    <row r="80663" spans="5:29" s="2" customFormat="1">
      <c r="E80663" s="120"/>
      <c r="M80663" s="120"/>
      <c r="N80663" s="120"/>
      <c r="U80663" s="121"/>
      <c r="V80663" s="122"/>
      <c r="W80663" s="123"/>
      <c r="AC80663" s="123"/>
    </row>
    <row r="80664" spans="5:29" s="2" customFormat="1">
      <c r="E80664" s="120"/>
      <c r="M80664" s="120"/>
      <c r="N80664" s="120"/>
      <c r="U80664" s="121"/>
      <c r="V80664" s="122"/>
      <c r="W80664" s="123"/>
      <c r="AC80664" s="123"/>
    </row>
    <row r="80665" spans="5:29" s="2" customFormat="1">
      <c r="E80665" s="120"/>
      <c r="M80665" s="120"/>
      <c r="N80665" s="120"/>
      <c r="U80665" s="121"/>
      <c r="V80665" s="122"/>
      <c r="W80665" s="123"/>
      <c r="AC80665" s="123"/>
    </row>
    <row r="80666" spans="5:29" s="2" customFormat="1">
      <c r="E80666" s="120"/>
      <c r="M80666" s="120"/>
      <c r="N80666" s="120"/>
      <c r="U80666" s="121"/>
      <c r="V80666" s="122"/>
      <c r="W80666" s="123"/>
      <c r="AC80666" s="123"/>
    </row>
    <row r="80667" spans="5:29" s="2" customFormat="1">
      <c r="E80667" s="120"/>
      <c r="M80667" s="120"/>
      <c r="N80667" s="120"/>
      <c r="U80667" s="121"/>
      <c r="V80667" s="122"/>
      <c r="W80667" s="123"/>
      <c r="AC80667" s="123"/>
    </row>
    <row r="80668" spans="5:29" s="2" customFormat="1">
      <c r="E80668" s="120"/>
      <c r="M80668" s="120"/>
      <c r="N80668" s="120"/>
      <c r="U80668" s="121"/>
      <c r="V80668" s="122"/>
      <c r="W80668" s="123"/>
      <c r="AC80668" s="123"/>
    </row>
    <row r="80669" spans="5:29" s="2" customFormat="1">
      <c r="E80669" s="120"/>
      <c r="M80669" s="120"/>
      <c r="N80669" s="120"/>
      <c r="U80669" s="121"/>
      <c r="V80669" s="122"/>
      <c r="W80669" s="123"/>
      <c r="AC80669" s="123"/>
    </row>
    <row r="80670" spans="5:29" s="2" customFormat="1">
      <c r="E80670" s="120"/>
      <c r="M80670" s="120"/>
      <c r="N80670" s="120"/>
      <c r="U80670" s="121"/>
      <c r="V80670" s="122"/>
      <c r="W80670" s="123"/>
      <c r="AC80670" s="123"/>
    </row>
    <row r="80671" spans="5:29" s="2" customFormat="1">
      <c r="E80671" s="120"/>
      <c r="M80671" s="120"/>
      <c r="N80671" s="120"/>
      <c r="U80671" s="121"/>
      <c r="V80671" s="122"/>
      <c r="W80671" s="123"/>
      <c r="AC80671" s="123"/>
    </row>
    <row r="80672" spans="5:29" s="2" customFormat="1">
      <c r="E80672" s="120"/>
      <c r="M80672" s="120"/>
      <c r="N80672" s="120"/>
      <c r="U80672" s="121"/>
      <c r="V80672" s="122"/>
      <c r="W80672" s="123"/>
      <c r="AC80672" s="123"/>
    </row>
    <row r="80673" spans="5:29" s="2" customFormat="1">
      <c r="E80673" s="120"/>
      <c r="M80673" s="120"/>
      <c r="N80673" s="120"/>
      <c r="U80673" s="121"/>
      <c r="V80673" s="122"/>
      <c r="W80673" s="123"/>
      <c r="AC80673" s="123"/>
    </row>
    <row r="80674" spans="5:29" s="2" customFormat="1">
      <c r="E80674" s="120"/>
      <c r="M80674" s="120"/>
      <c r="N80674" s="120"/>
      <c r="U80674" s="121"/>
      <c r="V80674" s="122"/>
      <c r="W80674" s="123"/>
      <c r="AC80674" s="123"/>
    </row>
    <row r="80675" spans="5:29" s="2" customFormat="1">
      <c r="E80675" s="120"/>
      <c r="M80675" s="120"/>
      <c r="N80675" s="120"/>
      <c r="U80675" s="121"/>
      <c r="V80675" s="122"/>
      <c r="W80675" s="123"/>
      <c r="AC80675" s="123"/>
    </row>
    <row r="80676" spans="5:29" s="2" customFormat="1">
      <c r="E80676" s="120"/>
      <c r="M80676" s="120"/>
      <c r="N80676" s="120"/>
      <c r="U80676" s="121"/>
      <c r="V80676" s="122"/>
      <c r="W80676" s="123"/>
      <c r="AC80676" s="123"/>
    </row>
    <row r="80677" spans="5:29" s="2" customFormat="1">
      <c r="E80677" s="120"/>
      <c r="M80677" s="120"/>
      <c r="N80677" s="120"/>
      <c r="U80677" s="121"/>
      <c r="V80677" s="122"/>
      <c r="W80677" s="123"/>
      <c r="AC80677" s="123"/>
    </row>
    <row r="80678" spans="5:29" s="2" customFormat="1">
      <c r="E80678" s="120"/>
      <c r="M80678" s="120"/>
      <c r="N80678" s="120"/>
      <c r="U80678" s="121"/>
      <c r="V80678" s="122"/>
      <c r="W80678" s="123"/>
      <c r="AC80678" s="123"/>
    </row>
    <row r="80679" spans="5:29" s="2" customFormat="1">
      <c r="E80679" s="120"/>
      <c r="M80679" s="120"/>
      <c r="N80679" s="120"/>
      <c r="U80679" s="121"/>
      <c r="V80679" s="122"/>
      <c r="W80679" s="123"/>
      <c r="AC80679" s="123"/>
    </row>
    <row r="80680" spans="5:29" s="2" customFormat="1">
      <c r="E80680" s="120"/>
      <c r="M80680" s="120"/>
      <c r="N80680" s="120"/>
      <c r="U80680" s="121"/>
      <c r="V80680" s="122"/>
      <c r="W80680" s="123"/>
      <c r="AC80680" s="123"/>
    </row>
    <row r="80681" spans="5:29" s="2" customFormat="1">
      <c r="E80681" s="120"/>
      <c r="M80681" s="120"/>
      <c r="N80681" s="120"/>
      <c r="U80681" s="121"/>
      <c r="V80681" s="122"/>
      <c r="W80681" s="123"/>
      <c r="AC80681" s="123"/>
    </row>
    <row r="80682" spans="5:29" s="2" customFormat="1">
      <c r="E80682" s="120"/>
      <c r="M80682" s="120"/>
      <c r="N80682" s="120"/>
      <c r="U80682" s="121"/>
      <c r="V80682" s="122"/>
      <c r="W80682" s="123"/>
      <c r="AC80682" s="123"/>
    </row>
    <row r="80683" spans="5:29" s="2" customFormat="1">
      <c r="E80683" s="120"/>
      <c r="M80683" s="120"/>
      <c r="N80683" s="120"/>
      <c r="U80683" s="121"/>
      <c r="V80683" s="122"/>
      <c r="W80683" s="123"/>
      <c r="AC80683" s="123"/>
    </row>
    <row r="80684" spans="5:29" s="2" customFormat="1">
      <c r="E80684" s="120"/>
      <c r="M80684" s="120"/>
      <c r="N80684" s="120"/>
      <c r="U80684" s="121"/>
      <c r="V80684" s="122"/>
      <c r="W80684" s="123"/>
      <c r="AC80684" s="123"/>
    </row>
    <row r="80685" spans="5:29" s="2" customFormat="1">
      <c r="E80685" s="120"/>
      <c r="M80685" s="120"/>
      <c r="N80685" s="120"/>
      <c r="U80685" s="121"/>
      <c r="V80685" s="122"/>
      <c r="W80685" s="123"/>
      <c r="AC80685" s="123"/>
    </row>
    <row r="80686" spans="5:29" s="2" customFormat="1">
      <c r="E80686" s="120"/>
      <c r="M80686" s="120"/>
      <c r="N80686" s="120"/>
      <c r="U80686" s="121"/>
      <c r="V80686" s="122"/>
      <c r="W80686" s="123"/>
      <c r="AC80686" s="123"/>
    </row>
    <row r="80687" spans="5:29" s="2" customFormat="1">
      <c r="E80687" s="120"/>
      <c r="M80687" s="120"/>
      <c r="N80687" s="120"/>
      <c r="U80687" s="121"/>
      <c r="V80687" s="122"/>
      <c r="W80687" s="123"/>
      <c r="AC80687" s="123"/>
    </row>
    <row r="80688" spans="5:29" s="2" customFormat="1">
      <c r="E80688" s="120"/>
      <c r="M80688" s="120"/>
      <c r="N80688" s="120"/>
      <c r="U80688" s="121"/>
      <c r="V80688" s="122"/>
      <c r="W80688" s="123"/>
      <c r="AC80688" s="123"/>
    </row>
    <row r="80689" spans="5:29" s="2" customFormat="1">
      <c r="E80689" s="120"/>
      <c r="M80689" s="120"/>
      <c r="N80689" s="120"/>
      <c r="U80689" s="121"/>
      <c r="V80689" s="122"/>
      <c r="W80689" s="123"/>
      <c r="AC80689" s="123"/>
    </row>
    <row r="80690" spans="5:29" s="2" customFormat="1">
      <c r="E80690" s="120"/>
      <c r="M80690" s="120"/>
      <c r="N80690" s="120"/>
      <c r="U80690" s="121"/>
      <c r="V80690" s="122"/>
      <c r="W80690" s="123"/>
      <c r="AC80690" s="123"/>
    </row>
    <row r="80691" spans="5:29" s="2" customFormat="1">
      <c r="E80691" s="120"/>
      <c r="M80691" s="120"/>
      <c r="N80691" s="120"/>
      <c r="U80691" s="121"/>
      <c r="V80691" s="122"/>
      <c r="W80691" s="123"/>
      <c r="AC80691" s="123"/>
    </row>
    <row r="80692" spans="5:29" s="2" customFormat="1">
      <c r="E80692" s="120"/>
      <c r="M80692" s="120"/>
      <c r="N80692" s="120"/>
      <c r="U80692" s="121"/>
      <c r="V80692" s="122"/>
      <c r="W80692" s="123"/>
      <c r="AC80692" s="123"/>
    </row>
    <row r="80693" spans="5:29" s="2" customFormat="1">
      <c r="E80693" s="120"/>
      <c r="M80693" s="120"/>
      <c r="N80693" s="120"/>
      <c r="U80693" s="121"/>
      <c r="V80693" s="122"/>
      <c r="W80693" s="123"/>
      <c r="AC80693" s="123"/>
    </row>
    <row r="80694" spans="5:29" s="2" customFormat="1">
      <c r="E80694" s="120"/>
      <c r="M80694" s="120"/>
      <c r="N80694" s="120"/>
      <c r="U80694" s="121"/>
      <c r="V80694" s="122"/>
      <c r="W80694" s="123"/>
      <c r="AC80694" s="123"/>
    </row>
    <row r="80695" spans="5:29" s="2" customFormat="1">
      <c r="E80695" s="120"/>
      <c r="M80695" s="120"/>
      <c r="N80695" s="120"/>
      <c r="U80695" s="121"/>
      <c r="V80695" s="122"/>
      <c r="W80695" s="123"/>
      <c r="AC80695" s="123"/>
    </row>
    <row r="80696" spans="5:29" s="2" customFormat="1">
      <c r="E80696" s="120"/>
      <c r="M80696" s="120"/>
      <c r="N80696" s="120"/>
      <c r="U80696" s="121"/>
      <c r="V80696" s="122"/>
      <c r="W80696" s="123"/>
      <c r="AC80696" s="123"/>
    </row>
    <row r="80697" spans="5:29" s="2" customFormat="1">
      <c r="E80697" s="120"/>
      <c r="M80697" s="120"/>
      <c r="N80697" s="120"/>
      <c r="U80697" s="121"/>
      <c r="V80697" s="122"/>
      <c r="W80697" s="123"/>
      <c r="AC80697" s="123"/>
    </row>
    <row r="80698" spans="5:29" s="2" customFormat="1">
      <c r="E80698" s="120"/>
      <c r="M80698" s="120"/>
      <c r="N80698" s="120"/>
      <c r="U80698" s="121"/>
      <c r="V80698" s="122"/>
      <c r="W80698" s="123"/>
      <c r="AC80698" s="123"/>
    </row>
    <row r="80699" spans="5:29" s="2" customFormat="1">
      <c r="E80699" s="120"/>
      <c r="M80699" s="120"/>
      <c r="N80699" s="120"/>
      <c r="U80699" s="121"/>
      <c r="V80699" s="122"/>
      <c r="W80699" s="123"/>
      <c r="AC80699" s="123"/>
    </row>
    <row r="80700" spans="5:29" s="2" customFormat="1">
      <c r="E80700" s="120"/>
      <c r="M80700" s="120"/>
      <c r="N80700" s="120"/>
      <c r="U80700" s="121"/>
      <c r="V80700" s="122"/>
      <c r="W80700" s="123"/>
      <c r="AC80700" s="123"/>
    </row>
    <row r="80701" spans="5:29" s="2" customFormat="1">
      <c r="E80701" s="120"/>
      <c r="M80701" s="120"/>
      <c r="N80701" s="120"/>
      <c r="U80701" s="121"/>
      <c r="V80701" s="122"/>
      <c r="W80701" s="123"/>
      <c r="AC80701" s="123"/>
    </row>
    <row r="80702" spans="5:29" s="2" customFormat="1">
      <c r="E80702" s="120"/>
      <c r="M80702" s="120"/>
      <c r="N80702" s="120"/>
      <c r="U80702" s="121"/>
      <c r="V80702" s="122"/>
      <c r="W80702" s="123"/>
      <c r="AC80702" s="123"/>
    </row>
    <row r="80703" spans="5:29" s="2" customFormat="1">
      <c r="E80703" s="120"/>
      <c r="M80703" s="120"/>
      <c r="N80703" s="120"/>
      <c r="U80703" s="121"/>
      <c r="V80703" s="122"/>
      <c r="W80703" s="123"/>
      <c r="AC80703" s="123"/>
    </row>
    <row r="80704" spans="5:29" s="2" customFormat="1">
      <c r="E80704" s="120"/>
      <c r="M80704" s="120"/>
      <c r="N80704" s="120"/>
      <c r="U80704" s="121"/>
      <c r="V80704" s="122"/>
      <c r="W80704" s="123"/>
      <c r="AC80704" s="123"/>
    </row>
    <row r="80705" spans="5:29" s="2" customFormat="1">
      <c r="E80705" s="120"/>
      <c r="M80705" s="120"/>
      <c r="N80705" s="120"/>
      <c r="U80705" s="121"/>
      <c r="V80705" s="122"/>
      <c r="W80705" s="123"/>
      <c r="AC80705" s="123"/>
    </row>
    <row r="80706" spans="5:29" s="2" customFormat="1">
      <c r="E80706" s="120"/>
      <c r="M80706" s="120"/>
      <c r="N80706" s="120"/>
      <c r="U80706" s="121"/>
      <c r="V80706" s="122"/>
      <c r="W80706" s="123"/>
      <c r="AC80706" s="123"/>
    </row>
    <row r="80707" spans="5:29" s="2" customFormat="1">
      <c r="E80707" s="120"/>
      <c r="M80707" s="120"/>
      <c r="N80707" s="120"/>
      <c r="U80707" s="121"/>
      <c r="V80707" s="122"/>
      <c r="W80707" s="123"/>
      <c r="AC80707" s="123"/>
    </row>
    <row r="80708" spans="5:29" s="2" customFormat="1">
      <c r="E80708" s="120"/>
      <c r="M80708" s="120"/>
      <c r="N80708" s="120"/>
      <c r="U80708" s="121"/>
      <c r="V80708" s="122"/>
      <c r="W80708" s="123"/>
      <c r="AC80708" s="123"/>
    </row>
    <row r="80709" spans="5:29" s="2" customFormat="1">
      <c r="E80709" s="120"/>
      <c r="M80709" s="120"/>
      <c r="N80709" s="120"/>
      <c r="U80709" s="121"/>
      <c r="V80709" s="122"/>
      <c r="W80709" s="123"/>
      <c r="AC80709" s="123"/>
    </row>
    <row r="80710" spans="5:29" s="2" customFormat="1">
      <c r="E80710" s="120"/>
      <c r="M80710" s="120"/>
      <c r="N80710" s="120"/>
      <c r="U80710" s="121"/>
      <c r="V80710" s="122"/>
      <c r="W80710" s="123"/>
      <c r="AC80710" s="123"/>
    </row>
    <row r="80711" spans="5:29" s="2" customFormat="1">
      <c r="E80711" s="120"/>
      <c r="M80711" s="120"/>
      <c r="N80711" s="120"/>
      <c r="U80711" s="121"/>
      <c r="V80711" s="122"/>
      <c r="W80711" s="123"/>
      <c r="AC80711" s="123"/>
    </row>
    <row r="80712" spans="5:29" s="2" customFormat="1">
      <c r="E80712" s="120"/>
      <c r="M80712" s="120"/>
      <c r="N80712" s="120"/>
      <c r="U80712" s="121"/>
      <c r="V80712" s="122"/>
      <c r="W80712" s="123"/>
      <c r="AC80712" s="123"/>
    </row>
    <row r="80713" spans="5:29" s="2" customFormat="1">
      <c r="E80713" s="120"/>
      <c r="M80713" s="120"/>
      <c r="N80713" s="120"/>
      <c r="U80713" s="121"/>
      <c r="V80713" s="122"/>
      <c r="W80713" s="123"/>
      <c r="AC80713" s="123"/>
    </row>
    <row r="80714" spans="5:29" s="2" customFormat="1">
      <c r="E80714" s="120"/>
      <c r="M80714" s="120"/>
      <c r="N80714" s="120"/>
      <c r="U80714" s="121"/>
      <c r="V80714" s="122"/>
      <c r="W80714" s="123"/>
      <c r="AC80714" s="123"/>
    </row>
    <row r="80715" spans="5:29" s="2" customFormat="1">
      <c r="E80715" s="120"/>
      <c r="M80715" s="120"/>
      <c r="N80715" s="120"/>
      <c r="U80715" s="121"/>
      <c r="V80715" s="122"/>
      <c r="W80715" s="123"/>
      <c r="AC80715" s="123"/>
    </row>
    <row r="80716" spans="5:29" s="2" customFormat="1">
      <c r="E80716" s="120"/>
      <c r="M80716" s="120"/>
      <c r="N80716" s="120"/>
      <c r="U80716" s="121"/>
      <c r="V80716" s="122"/>
      <c r="W80716" s="123"/>
      <c r="AC80716" s="123"/>
    </row>
    <row r="80717" spans="5:29" s="2" customFormat="1">
      <c r="E80717" s="120"/>
      <c r="M80717" s="120"/>
      <c r="N80717" s="120"/>
      <c r="U80717" s="121"/>
      <c r="V80717" s="122"/>
      <c r="W80717" s="123"/>
      <c r="AC80717" s="123"/>
    </row>
    <row r="80718" spans="5:29" s="2" customFormat="1">
      <c r="E80718" s="120"/>
      <c r="M80718" s="120"/>
      <c r="N80718" s="120"/>
      <c r="U80718" s="121"/>
      <c r="V80718" s="122"/>
      <c r="W80718" s="123"/>
      <c r="AC80718" s="123"/>
    </row>
    <row r="80719" spans="5:29" s="2" customFormat="1">
      <c r="E80719" s="120"/>
      <c r="M80719" s="120"/>
      <c r="N80719" s="120"/>
      <c r="U80719" s="121"/>
      <c r="V80719" s="122"/>
      <c r="W80719" s="123"/>
      <c r="AC80719" s="123"/>
    </row>
    <row r="80720" spans="5:29" s="2" customFormat="1">
      <c r="E80720" s="120"/>
      <c r="M80720" s="120"/>
      <c r="N80720" s="120"/>
      <c r="U80720" s="121"/>
      <c r="V80720" s="122"/>
      <c r="W80720" s="123"/>
      <c r="AC80720" s="123"/>
    </row>
    <row r="80721" spans="5:29" s="2" customFormat="1">
      <c r="E80721" s="120"/>
      <c r="M80721" s="120"/>
      <c r="N80721" s="120"/>
      <c r="U80721" s="121"/>
      <c r="V80721" s="122"/>
      <c r="W80721" s="123"/>
      <c r="AC80721" s="123"/>
    </row>
    <row r="80722" spans="5:29" s="2" customFormat="1">
      <c r="E80722" s="120"/>
      <c r="M80722" s="120"/>
      <c r="N80722" s="120"/>
      <c r="U80722" s="121"/>
      <c r="V80722" s="122"/>
      <c r="W80722" s="123"/>
      <c r="AC80722" s="123"/>
    </row>
    <row r="80723" spans="5:29" s="2" customFormat="1">
      <c r="E80723" s="120"/>
      <c r="M80723" s="120"/>
      <c r="N80723" s="120"/>
      <c r="U80723" s="121"/>
      <c r="V80723" s="122"/>
      <c r="W80723" s="123"/>
      <c r="AC80723" s="123"/>
    </row>
    <row r="80724" spans="5:29" s="2" customFormat="1">
      <c r="E80724" s="120"/>
      <c r="M80724" s="120"/>
      <c r="N80724" s="120"/>
      <c r="U80724" s="121"/>
      <c r="V80724" s="122"/>
      <c r="W80724" s="123"/>
      <c r="AC80724" s="123"/>
    </row>
    <row r="80725" spans="5:29" s="2" customFormat="1">
      <c r="E80725" s="120"/>
      <c r="M80725" s="120"/>
      <c r="N80725" s="120"/>
      <c r="U80725" s="121"/>
      <c r="V80725" s="122"/>
      <c r="W80725" s="123"/>
      <c r="AC80725" s="123"/>
    </row>
    <row r="80726" spans="5:29" s="2" customFormat="1">
      <c r="E80726" s="120"/>
      <c r="M80726" s="120"/>
      <c r="N80726" s="120"/>
      <c r="U80726" s="121"/>
      <c r="V80726" s="122"/>
      <c r="W80726" s="123"/>
      <c r="AC80726" s="123"/>
    </row>
    <row r="80727" spans="5:29" s="2" customFormat="1">
      <c r="E80727" s="120"/>
      <c r="M80727" s="120"/>
      <c r="N80727" s="120"/>
      <c r="U80727" s="121"/>
      <c r="V80727" s="122"/>
      <c r="W80727" s="123"/>
      <c r="AC80727" s="123"/>
    </row>
    <row r="80728" spans="5:29" s="2" customFormat="1">
      <c r="E80728" s="120"/>
      <c r="M80728" s="120"/>
      <c r="N80728" s="120"/>
      <c r="U80728" s="121"/>
      <c r="V80728" s="122"/>
      <c r="W80728" s="123"/>
      <c r="AC80728" s="123"/>
    </row>
    <row r="80729" spans="5:29" s="2" customFormat="1">
      <c r="E80729" s="120"/>
      <c r="M80729" s="120"/>
      <c r="N80729" s="120"/>
      <c r="U80729" s="121"/>
      <c r="V80729" s="122"/>
      <c r="W80729" s="123"/>
      <c r="AC80729" s="123"/>
    </row>
    <row r="80730" spans="5:29" s="2" customFormat="1">
      <c r="E80730" s="120"/>
      <c r="M80730" s="120"/>
      <c r="N80730" s="120"/>
      <c r="U80730" s="121"/>
      <c r="V80730" s="122"/>
      <c r="W80730" s="123"/>
      <c r="AC80730" s="123"/>
    </row>
    <row r="80731" spans="5:29" s="2" customFormat="1">
      <c r="E80731" s="120"/>
      <c r="M80731" s="120"/>
      <c r="N80731" s="120"/>
      <c r="U80731" s="121"/>
      <c r="V80731" s="122"/>
      <c r="W80731" s="123"/>
      <c r="AC80731" s="123"/>
    </row>
    <row r="80732" spans="5:29" s="2" customFormat="1">
      <c r="E80732" s="120"/>
      <c r="M80732" s="120"/>
      <c r="N80732" s="120"/>
      <c r="U80732" s="121"/>
      <c r="V80732" s="122"/>
      <c r="W80732" s="123"/>
      <c r="AC80732" s="123"/>
    </row>
    <row r="80733" spans="5:29" s="2" customFormat="1">
      <c r="E80733" s="120"/>
      <c r="M80733" s="120"/>
      <c r="N80733" s="120"/>
      <c r="U80733" s="121"/>
      <c r="V80733" s="122"/>
      <c r="W80733" s="123"/>
      <c r="AC80733" s="123"/>
    </row>
    <row r="80734" spans="5:29" s="2" customFormat="1">
      <c r="E80734" s="120"/>
      <c r="M80734" s="120"/>
      <c r="N80734" s="120"/>
      <c r="U80734" s="121"/>
      <c r="V80734" s="122"/>
      <c r="W80734" s="123"/>
      <c r="AC80734" s="123"/>
    </row>
    <row r="80735" spans="5:29" s="2" customFormat="1">
      <c r="E80735" s="120"/>
      <c r="M80735" s="120"/>
      <c r="N80735" s="120"/>
      <c r="U80735" s="121"/>
      <c r="V80735" s="122"/>
      <c r="W80735" s="123"/>
      <c r="AC80735" s="123"/>
    </row>
    <row r="80736" spans="5:29" s="2" customFormat="1">
      <c r="E80736" s="120"/>
      <c r="M80736" s="120"/>
      <c r="N80736" s="120"/>
      <c r="U80736" s="121"/>
      <c r="V80736" s="122"/>
      <c r="W80736" s="123"/>
      <c r="AC80736" s="123"/>
    </row>
    <row r="80737" spans="5:29" s="2" customFormat="1">
      <c r="E80737" s="120"/>
      <c r="M80737" s="120"/>
      <c r="N80737" s="120"/>
      <c r="U80737" s="121"/>
      <c r="V80737" s="122"/>
      <c r="W80737" s="123"/>
      <c r="AC80737" s="123"/>
    </row>
    <row r="80738" spans="5:29" s="2" customFormat="1">
      <c r="E80738" s="120"/>
      <c r="M80738" s="120"/>
      <c r="N80738" s="120"/>
      <c r="U80738" s="121"/>
      <c r="V80738" s="122"/>
      <c r="W80738" s="123"/>
      <c r="AC80738" s="123"/>
    </row>
    <row r="80739" spans="5:29" s="2" customFormat="1">
      <c r="E80739" s="120"/>
      <c r="M80739" s="120"/>
      <c r="N80739" s="120"/>
      <c r="U80739" s="121"/>
      <c r="V80739" s="122"/>
      <c r="W80739" s="123"/>
      <c r="AC80739" s="123"/>
    </row>
    <row r="80740" spans="5:29" s="2" customFormat="1">
      <c r="E80740" s="120"/>
      <c r="M80740" s="120"/>
      <c r="N80740" s="120"/>
      <c r="U80740" s="121"/>
      <c r="V80740" s="122"/>
      <c r="W80740" s="123"/>
      <c r="AC80740" s="123"/>
    </row>
    <row r="80741" spans="5:29" s="2" customFormat="1">
      <c r="E80741" s="120"/>
      <c r="M80741" s="120"/>
      <c r="N80741" s="120"/>
      <c r="U80741" s="121"/>
      <c r="V80741" s="122"/>
      <c r="W80741" s="123"/>
      <c r="AC80741" s="123"/>
    </row>
    <row r="80742" spans="5:29" s="2" customFormat="1">
      <c r="E80742" s="120"/>
      <c r="M80742" s="120"/>
      <c r="N80742" s="120"/>
      <c r="U80742" s="121"/>
      <c r="V80742" s="122"/>
      <c r="W80742" s="123"/>
      <c r="AC80742" s="123"/>
    </row>
    <row r="80743" spans="5:29" s="2" customFormat="1">
      <c r="E80743" s="120"/>
      <c r="M80743" s="120"/>
      <c r="N80743" s="120"/>
      <c r="U80743" s="121"/>
      <c r="V80743" s="122"/>
      <c r="W80743" s="123"/>
      <c r="AC80743" s="123"/>
    </row>
    <row r="80744" spans="5:29" s="2" customFormat="1">
      <c r="E80744" s="120"/>
      <c r="M80744" s="120"/>
      <c r="N80744" s="120"/>
      <c r="U80744" s="121"/>
      <c r="V80744" s="122"/>
      <c r="W80744" s="123"/>
      <c r="AC80744" s="123"/>
    </row>
    <row r="80745" spans="5:29" s="2" customFormat="1">
      <c r="E80745" s="120"/>
      <c r="M80745" s="120"/>
      <c r="N80745" s="120"/>
      <c r="U80745" s="121"/>
      <c r="V80745" s="122"/>
      <c r="W80745" s="123"/>
      <c r="AC80745" s="123"/>
    </row>
    <row r="80746" spans="5:29" s="2" customFormat="1">
      <c r="E80746" s="120"/>
      <c r="M80746" s="120"/>
      <c r="N80746" s="120"/>
      <c r="U80746" s="121"/>
      <c r="V80746" s="122"/>
      <c r="W80746" s="123"/>
      <c r="AC80746" s="123"/>
    </row>
    <row r="80747" spans="5:29" s="2" customFormat="1">
      <c r="E80747" s="120"/>
      <c r="M80747" s="120"/>
      <c r="N80747" s="120"/>
      <c r="U80747" s="121"/>
      <c r="V80747" s="122"/>
      <c r="W80747" s="123"/>
      <c r="AC80747" s="123"/>
    </row>
    <row r="80748" spans="5:29" s="2" customFormat="1">
      <c r="E80748" s="120"/>
      <c r="M80748" s="120"/>
      <c r="N80748" s="120"/>
      <c r="U80748" s="121"/>
      <c r="V80748" s="122"/>
      <c r="W80748" s="123"/>
      <c r="AC80748" s="123"/>
    </row>
    <row r="80749" spans="5:29" s="2" customFormat="1">
      <c r="E80749" s="120"/>
      <c r="M80749" s="120"/>
      <c r="N80749" s="120"/>
      <c r="U80749" s="121"/>
      <c r="V80749" s="122"/>
      <c r="W80749" s="123"/>
      <c r="AC80749" s="123"/>
    </row>
    <row r="80750" spans="5:29" s="2" customFormat="1">
      <c r="E80750" s="120"/>
      <c r="M80750" s="120"/>
      <c r="N80750" s="120"/>
      <c r="U80750" s="121"/>
      <c r="V80750" s="122"/>
      <c r="W80750" s="123"/>
      <c r="AC80750" s="123"/>
    </row>
    <row r="80751" spans="5:29" s="2" customFormat="1">
      <c r="E80751" s="120"/>
      <c r="M80751" s="120"/>
      <c r="N80751" s="120"/>
      <c r="U80751" s="121"/>
      <c r="V80751" s="122"/>
      <c r="W80751" s="123"/>
      <c r="AC80751" s="123"/>
    </row>
    <row r="80752" spans="5:29" s="2" customFormat="1">
      <c r="E80752" s="120"/>
      <c r="M80752" s="120"/>
      <c r="N80752" s="120"/>
      <c r="U80752" s="121"/>
      <c r="V80752" s="122"/>
      <c r="W80752" s="123"/>
      <c r="AC80752" s="123"/>
    </row>
    <row r="80753" spans="5:29" s="2" customFormat="1">
      <c r="E80753" s="120"/>
      <c r="M80753" s="120"/>
      <c r="N80753" s="120"/>
      <c r="U80753" s="121"/>
      <c r="V80753" s="122"/>
      <c r="W80753" s="123"/>
      <c r="AC80753" s="123"/>
    </row>
    <row r="80754" spans="5:29" s="2" customFormat="1">
      <c r="E80754" s="120"/>
      <c r="M80754" s="120"/>
      <c r="N80754" s="120"/>
      <c r="U80754" s="121"/>
      <c r="V80754" s="122"/>
      <c r="W80754" s="123"/>
      <c r="AC80754" s="123"/>
    </row>
    <row r="80755" spans="5:29" s="2" customFormat="1">
      <c r="E80755" s="120"/>
      <c r="M80755" s="120"/>
      <c r="N80755" s="120"/>
      <c r="U80755" s="121"/>
      <c r="V80755" s="122"/>
      <c r="W80755" s="123"/>
      <c r="AC80755" s="123"/>
    </row>
    <row r="80756" spans="5:29" s="2" customFormat="1">
      <c r="E80756" s="120"/>
      <c r="M80756" s="120"/>
      <c r="N80756" s="120"/>
      <c r="U80756" s="121"/>
      <c r="V80756" s="122"/>
      <c r="W80756" s="123"/>
      <c r="AC80756" s="123"/>
    </row>
    <row r="80757" spans="5:29" s="2" customFormat="1">
      <c r="E80757" s="120"/>
      <c r="M80757" s="120"/>
      <c r="N80757" s="120"/>
      <c r="U80757" s="121"/>
      <c r="V80757" s="122"/>
      <c r="W80757" s="123"/>
      <c r="AC80757" s="123"/>
    </row>
    <row r="80758" spans="5:29" s="2" customFormat="1">
      <c r="E80758" s="120"/>
      <c r="M80758" s="120"/>
      <c r="N80758" s="120"/>
      <c r="U80758" s="121"/>
      <c r="V80758" s="122"/>
      <c r="W80758" s="123"/>
      <c r="AC80758" s="123"/>
    </row>
    <row r="80759" spans="5:29" s="2" customFormat="1">
      <c r="E80759" s="120"/>
      <c r="M80759" s="120"/>
      <c r="N80759" s="120"/>
      <c r="U80759" s="121"/>
      <c r="V80759" s="122"/>
      <c r="W80759" s="123"/>
      <c r="AC80759" s="123"/>
    </row>
    <row r="80760" spans="5:29" s="2" customFormat="1">
      <c r="E80760" s="120"/>
      <c r="M80760" s="120"/>
      <c r="N80760" s="120"/>
      <c r="U80760" s="121"/>
      <c r="V80760" s="122"/>
      <c r="W80760" s="123"/>
      <c r="AC80760" s="123"/>
    </row>
    <row r="80761" spans="5:29" s="2" customFormat="1">
      <c r="E80761" s="120"/>
      <c r="M80761" s="120"/>
      <c r="N80761" s="120"/>
      <c r="U80761" s="121"/>
      <c r="V80761" s="122"/>
      <c r="W80761" s="123"/>
      <c r="AC80761" s="123"/>
    </row>
    <row r="80762" spans="5:29" s="2" customFormat="1">
      <c r="E80762" s="120"/>
      <c r="M80762" s="120"/>
      <c r="N80762" s="120"/>
      <c r="U80762" s="121"/>
      <c r="V80762" s="122"/>
      <c r="W80762" s="123"/>
      <c r="AC80762" s="123"/>
    </row>
    <row r="80763" spans="5:29" s="2" customFormat="1">
      <c r="E80763" s="120"/>
      <c r="M80763" s="120"/>
      <c r="N80763" s="120"/>
      <c r="U80763" s="121"/>
      <c r="V80763" s="122"/>
      <c r="W80763" s="123"/>
      <c r="AC80763" s="123"/>
    </row>
    <row r="80764" spans="5:29" s="2" customFormat="1">
      <c r="E80764" s="120"/>
      <c r="M80764" s="120"/>
      <c r="N80764" s="120"/>
      <c r="U80764" s="121"/>
      <c r="V80764" s="122"/>
      <c r="W80764" s="123"/>
      <c r="AC80764" s="123"/>
    </row>
    <row r="80765" spans="5:29" s="2" customFormat="1">
      <c r="E80765" s="120"/>
      <c r="M80765" s="120"/>
      <c r="N80765" s="120"/>
      <c r="U80765" s="121"/>
      <c r="V80765" s="122"/>
      <c r="W80765" s="123"/>
      <c r="AC80765" s="123"/>
    </row>
    <row r="80766" spans="5:29" s="2" customFormat="1">
      <c r="E80766" s="120"/>
      <c r="M80766" s="120"/>
      <c r="N80766" s="120"/>
      <c r="U80766" s="121"/>
      <c r="V80766" s="122"/>
      <c r="W80766" s="123"/>
      <c r="AC80766" s="123"/>
    </row>
    <row r="80767" spans="5:29" s="2" customFormat="1">
      <c r="E80767" s="120"/>
      <c r="M80767" s="120"/>
      <c r="N80767" s="120"/>
      <c r="U80767" s="121"/>
      <c r="V80767" s="122"/>
      <c r="W80767" s="123"/>
      <c r="AC80767" s="123"/>
    </row>
    <row r="80768" spans="5:29" s="2" customFormat="1">
      <c r="E80768" s="120"/>
      <c r="M80768" s="120"/>
      <c r="N80768" s="120"/>
      <c r="U80768" s="121"/>
      <c r="V80768" s="122"/>
      <c r="W80768" s="123"/>
      <c r="AC80768" s="123"/>
    </row>
    <row r="80769" spans="5:29" s="2" customFormat="1">
      <c r="E80769" s="120"/>
      <c r="M80769" s="120"/>
      <c r="N80769" s="120"/>
      <c r="U80769" s="121"/>
      <c r="V80769" s="122"/>
      <c r="W80769" s="123"/>
      <c r="AC80769" s="123"/>
    </row>
    <row r="80770" spans="5:29" s="2" customFormat="1">
      <c r="E80770" s="120"/>
      <c r="M80770" s="120"/>
      <c r="N80770" s="120"/>
      <c r="U80770" s="121"/>
      <c r="V80770" s="122"/>
      <c r="W80770" s="123"/>
      <c r="AC80770" s="123"/>
    </row>
    <row r="80771" spans="5:29" s="2" customFormat="1">
      <c r="E80771" s="120"/>
      <c r="M80771" s="120"/>
      <c r="N80771" s="120"/>
      <c r="U80771" s="121"/>
      <c r="V80771" s="122"/>
      <c r="W80771" s="123"/>
      <c r="AC80771" s="123"/>
    </row>
    <row r="80772" spans="5:29" s="2" customFormat="1">
      <c r="E80772" s="120"/>
      <c r="M80772" s="120"/>
      <c r="N80772" s="120"/>
      <c r="U80772" s="121"/>
      <c r="V80772" s="122"/>
      <c r="W80772" s="123"/>
      <c r="AC80772" s="123"/>
    </row>
    <row r="80773" spans="5:29" s="2" customFormat="1">
      <c r="E80773" s="120"/>
      <c r="M80773" s="120"/>
      <c r="N80773" s="120"/>
      <c r="U80773" s="121"/>
      <c r="V80773" s="122"/>
      <c r="W80773" s="123"/>
      <c r="AC80773" s="123"/>
    </row>
    <row r="80774" spans="5:29" s="2" customFormat="1">
      <c r="E80774" s="120"/>
      <c r="M80774" s="120"/>
      <c r="N80774" s="120"/>
      <c r="U80774" s="121"/>
      <c r="V80774" s="122"/>
      <c r="W80774" s="123"/>
      <c r="AC80774" s="123"/>
    </row>
    <row r="80775" spans="5:29" s="2" customFormat="1">
      <c r="E80775" s="120"/>
      <c r="M80775" s="120"/>
      <c r="N80775" s="120"/>
      <c r="U80775" s="121"/>
      <c r="V80775" s="122"/>
      <c r="W80775" s="123"/>
      <c r="AC80775" s="123"/>
    </row>
    <row r="80776" spans="5:29" s="2" customFormat="1">
      <c r="E80776" s="120"/>
      <c r="M80776" s="120"/>
      <c r="N80776" s="120"/>
      <c r="U80776" s="121"/>
      <c r="V80776" s="122"/>
      <c r="W80776" s="123"/>
      <c r="AC80776" s="123"/>
    </row>
    <row r="80777" spans="5:29" s="2" customFormat="1">
      <c r="E80777" s="120"/>
      <c r="M80777" s="120"/>
      <c r="N80777" s="120"/>
      <c r="U80777" s="121"/>
      <c r="V80777" s="122"/>
      <c r="W80777" s="123"/>
      <c r="AC80777" s="123"/>
    </row>
    <row r="80778" spans="5:29" s="2" customFormat="1">
      <c r="E80778" s="120"/>
      <c r="M80778" s="120"/>
      <c r="N80778" s="120"/>
      <c r="U80778" s="121"/>
      <c r="V80778" s="122"/>
      <c r="W80778" s="123"/>
      <c r="AC80778" s="123"/>
    </row>
    <row r="80779" spans="5:29" s="2" customFormat="1">
      <c r="E80779" s="120"/>
      <c r="M80779" s="120"/>
      <c r="N80779" s="120"/>
      <c r="U80779" s="121"/>
      <c r="V80779" s="122"/>
      <c r="W80779" s="123"/>
      <c r="AC80779" s="123"/>
    </row>
    <row r="80780" spans="5:29" s="2" customFormat="1">
      <c r="E80780" s="120"/>
      <c r="M80780" s="120"/>
      <c r="N80780" s="120"/>
      <c r="U80780" s="121"/>
      <c r="V80780" s="122"/>
      <c r="W80780" s="123"/>
      <c r="AC80780" s="123"/>
    </row>
    <row r="80781" spans="5:29" s="2" customFormat="1">
      <c r="E80781" s="120"/>
      <c r="M80781" s="120"/>
      <c r="N80781" s="120"/>
      <c r="U80781" s="121"/>
      <c r="V80781" s="122"/>
      <c r="W80781" s="123"/>
      <c r="AC80781" s="123"/>
    </row>
    <row r="80782" spans="5:29" s="2" customFormat="1">
      <c r="E80782" s="120"/>
      <c r="M80782" s="120"/>
      <c r="N80782" s="120"/>
      <c r="U80782" s="121"/>
      <c r="V80782" s="122"/>
      <c r="W80782" s="123"/>
      <c r="AC80782" s="123"/>
    </row>
    <row r="80783" spans="5:29" s="2" customFormat="1">
      <c r="E80783" s="120"/>
      <c r="M80783" s="120"/>
      <c r="N80783" s="120"/>
      <c r="U80783" s="121"/>
      <c r="V80783" s="122"/>
      <c r="W80783" s="123"/>
      <c r="AC80783" s="123"/>
    </row>
    <row r="80784" spans="5:29" s="2" customFormat="1">
      <c r="E80784" s="120"/>
      <c r="M80784" s="120"/>
      <c r="N80784" s="120"/>
      <c r="U80784" s="121"/>
      <c r="V80784" s="122"/>
      <c r="W80784" s="123"/>
      <c r="AC80784" s="123"/>
    </row>
    <row r="80785" spans="5:29" s="2" customFormat="1">
      <c r="E80785" s="120"/>
      <c r="M80785" s="120"/>
      <c r="N80785" s="120"/>
      <c r="U80785" s="121"/>
      <c r="V80785" s="122"/>
      <c r="W80785" s="123"/>
      <c r="AC80785" s="123"/>
    </row>
    <row r="80786" spans="5:29" s="2" customFormat="1">
      <c r="E80786" s="120"/>
      <c r="M80786" s="120"/>
      <c r="N80786" s="120"/>
      <c r="U80786" s="121"/>
      <c r="V80786" s="122"/>
      <c r="W80786" s="123"/>
      <c r="AC80786" s="123"/>
    </row>
    <row r="80787" spans="5:29" s="2" customFormat="1">
      <c r="E80787" s="120"/>
      <c r="M80787" s="120"/>
      <c r="N80787" s="120"/>
      <c r="U80787" s="121"/>
      <c r="V80787" s="122"/>
      <c r="W80787" s="123"/>
      <c r="AC80787" s="123"/>
    </row>
    <row r="80788" spans="5:29" s="2" customFormat="1">
      <c r="E80788" s="120"/>
      <c r="M80788" s="120"/>
      <c r="N80788" s="120"/>
      <c r="U80788" s="121"/>
      <c r="V80788" s="122"/>
      <c r="W80788" s="123"/>
      <c r="AC80788" s="123"/>
    </row>
    <row r="80789" spans="5:29" s="2" customFormat="1">
      <c r="E80789" s="120"/>
      <c r="M80789" s="120"/>
      <c r="N80789" s="120"/>
      <c r="U80789" s="121"/>
      <c r="V80789" s="122"/>
      <c r="W80789" s="123"/>
      <c r="AC80789" s="123"/>
    </row>
    <row r="80790" spans="5:29" s="2" customFormat="1">
      <c r="E80790" s="120"/>
      <c r="M80790" s="120"/>
      <c r="N80790" s="120"/>
      <c r="U80790" s="121"/>
      <c r="V80790" s="122"/>
      <c r="W80790" s="123"/>
      <c r="AC80790" s="123"/>
    </row>
    <row r="80791" spans="5:29" s="2" customFormat="1">
      <c r="E80791" s="120"/>
      <c r="M80791" s="120"/>
      <c r="N80791" s="120"/>
      <c r="U80791" s="121"/>
      <c r="V80791" s="122"/>
      <c r="W80791" s="123"/>
      <c r="AC80791" s="123"/>
    </row>
    <row r="80792" spans="5:29" s="2" customFormat="1">
      <c r="E80792" s="120"/>
      <c r="M80792" s="120"/>
      <c r="N80792" s="120"/>
      <c r="U80792" s="121"/>
      <c r="V80792" s="122"/>
      <c r="W80792" s="123"/>
      <c r="AC80792" s="123"/>
    </row>
    <row r="80793" spans="5:29" s="2" customFormat="1">
      <c r="E80793" s="120"/>
      <c r="M80793" s="120"/>
      <c r="N80793" s="120"/>
      <c r="U80793" s="121"/>
      <c r="V80793" s="122"/>
      <c r="W80793" s="123"/>
      <c r="AC80793" s="123"/>
    </row>
    <row r="80794" spans="5:29" s="2" customFormat="1">
      <c r="E80794" s="120"/>
      <c r="M80794" s="120"/>
      <c r="N80794" s="120"/>
      <c r="U80794" s="121"/>
      <c r="V80794" s="122"/>
      <c r="W80794" s="123"/>
      <c r="AC80794" s="123"/>
    </row>
    <row r="80795" spans="5:29" s="2" customFormat="1">
      <c r="E80795" s="120"/>
      <c r="M80795" s="120"/>
      <c r="N80795" s="120"/>
      <c r="U80795" s="121"/>
      <c r="V80795" s="122"/>
      <c r="W80795" s="123"/>
      <c r="AC80795" s="123"/>
    </row>
    <row r="80796" spans="5:29" s="2" customFormat="1">
      <c r="E80796" s="120"/>
      <c r="M80796" s="120"/>
      <c r="N80796" s="120"/>
      <c r="U80796" s="121"/>
      <c r="V80796" s="122"/>
      <c r="W80796" s="123"/>
      <c r="AC80796" s="123"/>
    </row>
    <row r="80797" spans="5:29" s="2" customFormat="1">
      <c r="E80797" s="120"/>
      <c r="M80797" s="120"/>
      <c r="N80797" s="120"/>
      <c r="U80797" s="121"/>
      <c r="V80797" s="122"/>
      <c r="W80797" s="123"/>
      <c r="AC80797" s="123"/>
    </row>
    <row r="80798" spans="5:29" s="2" customFormat="1">
      <c r="E80798" s="120"/>
      <c r="M80798" s="120"/>
      <c r="N80798" s="120"/>
      <c r="U80798" s="121"/>
      <c r="V80798" s="122"/>
      <c r="W80798" s="123"/>
      <c r="AC80798" s="123"/>
    </row>
    <row r="80799" spans="5:29" s="2" customFormat="1">
      <c r="E80799" s="120"/>
      <c r="M80799" s="120"/>
      <c r="N80799" s="120"/>
      <c r="U80799" s="121"/>
      <c r="V80799" s="122"/>
      <c r="W80799" s="123"/>
      <c r="AC80799" s="123"/>
    </row>
    <row r="80800" spans="5:29" s="2" customFormat="1">
      <c r="E80800" s="120"/>
      <c r="M80800" s="120"/>
      <c r="N80800" s="120"/>
      <c r="U80800" s="121"/>
      <c r="V80800" s="122"/>
      <c r="W80800" s="123"/>
      <c r="AC80800" s="123"/>
    </row>
    <row r="80801" spans="5:29" s="2" customFormat="1">
      <c r="E80801" s="120"/>
      <c r="M80801" s="120"/>
      <c r="N80801" s="120"/>
      <c r="U80801" s="121"/>
      <c r="V80801" s="122"/>
      <c r="W80801" s="123"/>
      <c r="AC80801" s="123"/>
    </row>
    <row r="80802" spans="5:29" s="2" customFormat="1">
      <c r="E80802" s="120"/>
      <c r="M80802" s="120"/>
      <c r="N80802" s="120"/>
      <c r="U80802" s="121"/>
      <c r="V80802" s="122"/>
      <c r="W80802" s="123"/>
      <c r="AC80802" s="123"/>
    </row>
    <row r="80803" spans="5:29" s="2" customFormat="1">
      <c r="E80803" s="120"/>
      <c r="M80803" s="120"/>
      <c r="N80803" s="120"/>
      <c r="U80803" s="121"/>
      <c r="V80803" s="122"/>
      <c r="W80803" s="123"/>
      <c r="AC80803" s="123"/>
    </row>
    <row r="80804" spans="5:29" s="2" customFormat="1">
      <c r="E80804" s="120"/>
      <c r="M80804" s="120"/>
      <c r="N80804" s="120"/>
      <c r="U80804" s="121"/>
      <c r="V80804" s="122"/>
      <c r="W80804" s="123"/>
      <c r="AC80804" s="123"/>
    </row>
    <row r="80805" spans="5:29" s="2" customFormat="1">
      <c r="E80805" s="120"/>
      <c r="M80805" s="120"/>
      <c r="N80805" s="120"/>
      <c r="U80805" s="121"/>
      <c r="V80805" s="122"/>
      <c r="W80805" s="123"/>
      <c r="AC80805" s="123"/>
    </row>
    <row r="80806" spans="5:29" s="2" customFormat="1">
      <c r="E80806" s="120"/>
      <c r="M80806" s="120"/>
      <c r="N80806" s="120"/>
      <c r="U80806" s="121"/>
      <c r="V80806" s="122"/>
      <c r="W80806" s="123"/>
      <c r="AC80806" s="123"/>
    </row>
    <row r="80807" spans="5:29" s="2" customFormat="1">
      <c r="E80807" s="120"/>
      <c r="M80807" s="120"/>
      <c r="N80807" s="120"/>
      <c r="U80807" s="121"/>
      <c r="V80807" s="122"/>
      <c r="W80807" s="123"/>
      <c r="AC80807" s="123"/>
    </row>
    <row r="80808" spans="5:29" s="2" customFormat="1">
      <c r="E80808" s="120"/>
      <c r="M80808" s="120"/>
      <c r="N80808" s="120"/>
      <c r="U80808" s="121"/>
      <c r="V80808" s="122"/>
      <c r="W80808" s="123"/>
      <c r="AC80808" s="123"/>
    </row>
    <row r="80809" spans="5:29" s="2" customFormat="1">
      <c r="E80809" s="120"/>
      <c r="M80809" s="120"/>
      <c r="N80809" s="120"/>
      <c r="U80809" s="121"/>
      <c r="V80809" s="122"/>
      <c r="W80809" s="123"/>
      <c r="AC80809" s="123"/>
    </row>
    <row r="80810" spans="5:29" s="2" customFormat="1">
      <c r="E80810" s="120"/>
      <c r="M80810" s="120"/>
      <c r="N80810" s="120"/>
      <c r="U80810" s="121"/>
      <c r="V80810" s="122"/>
      <c r="W80810" s="123"/>
      <c r="AC80810" s="123"/>
    </row>
    <row r="80811" spans="5:29" s="2" customFormat="1">
      <c r="E80811" s="120"/>
      <c r="M80811" s="120"/>
      <c r="N80811" s="120"/>
      <c r="U80811" s="121"/>
      <c r="V80811" s="122"/>
      <c r="W80811" s="123"/>
      <c r="AC80811" s="123"/>
    </row>
    <row r="80812" spans="5:29" s="2" customFormat="1">
      <c r="E80812" s="120"/>
      <c r="M80812" s="120"/>
      <c r="N80812" s="120"/>
      <c r="U80812" s="121"/>
      <c r="V80812" s="122"/>
      <c r="W80812" s="123"/>
      <c r="AC80812" s="123"/>
    </row>
    <row r="80813" spans="5:29" s="2" customFormat="1">
      <c r="E80813" s="120"/>
      <c r="M80813" s="120"/>
      <c r="N80813" s="120"/>
      <c r="U80813" s="121"/>
      <c r="V80813" s="122"/>
      <c r="W80813" s="123"/>
      <c r="AC80813" s="123"/>
    </row>
    <row r="80814" spans="5:29" s="2" customFormat="1">
      <c r="E80814" s="120"/>
      <c r="M80814" s="120"/>
      <c r="N80814" s="120"/>
      <c r="U80814" s="121"/>
      <c r="V80814" s="122"/>
      <c r="W80814" s="123"/>
      <c r="AC80814" s="123"/>
    </row>
    <row r="80815" spans="5:29" s="2" customFormat="1">
      <c r="E80815" s="120"/>
      <c r="M80815" s="120"/>
      <c r="N80815" s="120"/>
      <c r="U80815" s="121"/>
      <c r="V80815" s="122"/>
      <c r="W80815" s="123"/>
      <c r="AC80815" s="123"/>
    </row>
    <row r="80816" spans="5:29" s="2" customFormat="1">
      <c r="E80816" s="120"/>
      <c r="M80816" s="120"/>
      <c r="N80816" s="120"/>
      <c r="U80816" s="121"/>
      <c r="V80816" s="122"/>
      <c r="W80816" s="123"/>
      <c r="AC80816" s="123"/>
    </row>
    <row r="80817" spans="5:29" s="2" customFormat="1">
      <c r="E80817" s="120"/>
      <c r="M80817" s="120"/>
      <c r="N80817" s="120"/>
      <c r="U80817" s="121"/>
      <c r="V80817" s="122"/>
      <c r="W80817" s="123"/>
      <c r="AC80817" s="123"/>
    </row>
    <row r="80818" spans="5:29" s="2" customFormat="1">
      <c r="E80818" s="120"/>
      <c r="M80818" s="120"/>
      <c r="N80818" s="120"/>
      <c r="U80818" s="121"/>
      <c r="V80818" s="122"/>
      <c r="W80818" s="123"/>
      <c r="AC80818" s="123"/>
    </row>
    <row r="80819" spans="5:29" s="2" customFormat="1">
      <c r="E80819" s="120"/>
      <c r="M80819" s="120"/>
      <c r="N80819" s="120"/>
      <c r="U80819" s="121"/>
      <c r="V80819" s="122"/>
      <c r="W80819" s="123"/>
      <c r="AC80819" s="123"/>
    </row>
    <row r="80820" spans="5:29" s="2" customFormat="1">
      <c r="E80820" s="120"/>
      <c r="M80820" s="120"/>
      <c r="N80820" s="120"/>
      <c r="U80820" s="121"/>
      <c r="V80820" s="122"/>
      <c r="W80820" s="123"/>
      <c r="AC80820" s="123"/>
    </row>
    <row r="80821" spans="5:29" s="2" customFormat="1">
      <c r="E80821" s="120"/>
      <c r="M80821" s="120"/>
      <c r="N80821" s="120"/>
      <c r="U80821" s="121"/>
      <c r="V80821" s="122"/>
      <c r="W80821" s="123"/>
      <c r="AC80821" s="123"/>
    </row>
    <row r="80822" spans="5:29" s="2" customFormat="1">
      <c r="E80822" s="120"/>
      <c r="M80822" s="120"/>
      <c r="N80822" s="120"/>
      <c r="U80822" s="121"/>
      <c r="V80822" s="122"/>
      <c r="W80822" s="123"/>
      <c r="AC80822" s="123"/>
    </row>
    <row r="80823" spans="5:29" s="2" customFormat="1">
      <c r="E80823" s="120"/>
      <c r="M80823" s="120"/>
      <c r="N80823" s="120"/>
      <c r="U80823" s="121"/>
      <c r="V80823" s="122"/>
      <c r="W80823" s="123"/>
      <c r="AC80823" s="123"/>
    </row>
    <row r="80824" spans="5:29" s="2" customFormat="1">
      <c r="E80824" s="120"/>
      <c r="M80824" s="120"/>
      <c r="N80824" s="120"/>
      <c r="U80824" s="121"/>
      <c r="V80824" s="122"/>
      <c r="W80824" s="123"/>
      <c r="AC80824" s="123"/>
    </row>
    <row r="80825" spans="5:29" s="2" customFormat="1">
      <c r="E80825" s="120"/>
      <c r="M80825" s="120"/>
      <c r="N80825" s="120"/>
      <c r="U80825" s="121"/>
      <c r="V80825" s="122"/>
      <c r="W80825" s="123"/>
      <c r="AC80825" s="123"/>
    </row>
    <row r="80826" spans="5:29" s="2" customFormat="1">
      <c r="E80826" s="120"/>
      <c r="M80826" s="120"/>
      <c r="N80826" s="120"/>
      <c r="U80826" s="121"/>
      <c r="V80826" s="122"/>
      <c r="W80826" s="123"/>
      <c r="AC80826" s="123"/>
    </row>
    <row r="80827" spans="5:29" s="2" customFormat="1">
      <c r="E80827" s="120"/>
      <c r="M80827" s="120"/>
      <c r="N80827" s="120"/>
      <c r="U80827" s="121"/>
      <c r="V80827" s="122"/>
      <c r="W80827" s="123"/>
      <c r="AC80827" s="123"/>
    </row>
    <row r="80828" spans="5:29" s="2" customFormat="1">
      <c r="E80828" s="120"/>
      <c r="M80828" s="120"/>
      <c r="N80828" s="120"/>
      <c r="U80828" s="121"/>
      <c r="V80828" s="122"/>
      <c r="W80828" s="123"/>
      <c r="AC80828" s="123"/>
    </row>
    <row r="80829" spans="5:29" s="2" customFormat="1">
      <c r="E80829" s="120"/>
      <c r="M80829" s="120"/>
      <c r="N80829" s="120"/>
      <c r="U80829" s="121"/>
      <c r="V80829" s="122"/>
      <c r="W80829" s="123"/>
      <c r="AC80829" s="123"/>
    </row>
    <row r="80830" spans="5:29" s="2" customFormat="1">
      <c r="E80830" s="120"/>
      <c r="M80830" s="120"/>
      <c r="N80830" s="120"/>
      <c r="U80830" s="121"/>
      <c r="V80830" s="122"/>
      <c r="W80830" s="123"/>
      <c r="AC80830" s="123"/>
    </row>
    <row r="80831" spans="5:29" s="2" customFormat="1">
      <c r="E80831" s="120"/>
      <c r="M80831" s="120"/>
      <c r="N80831" s="120"/>
      <c r="U80831" s="121"/>
      <c r="V80831" s="122"/>
      <c r="W80831" s="123"/>
      <c r="AC80831" s="123"/>
    </row>
    <row r="80832" spans="5:29" s="2" customFormat="1">
      <c r="E80832" s="120"/>
      <c r="M80832" s="120"/>
      <c r="N80832" s="120"/>
      <c r="U80832" s="121"/>
      <c r="V80832" s="122"/>
      <c r="W80832" s="123"/>
      <c r="AC80832" s="123"/>
    </row>
    <row r="80833" spans="5:29" s="2" customFormat="1">
      <c r="E80833" s="120"/>
      <c r="M80833" s="120"/>
      <c r="N80833" s="120"/>
      <c r="U80833" s="121"/>
      <c r="V80833" s="122"/>
      <c r="W80833" s="123"/>
      <c r="AC80833" s="123"/>
    </row>
    <row r="80834" spans="5:29" s="2" customFormat="1">
      <c r="E80834" s="120"/>
      <c r="M80834" s="120"/>
      <c r="N80834" s="120"/>
      <c r="U80834" s="121"/>
      <c r="V80834" s="122"/>
      <c r="W80834" s="123"/>
      <c r="AC80834" s="123"/>
    </row>
    <row r="80835" spans="5:29" s="2" customFormat="1">
      <c r="E80835" s="120"/>
      <c r="M80835" s="120"/>
      <c r="N80835" s="120"/>
      <c r="U80835" s="121"/>
      <c r="V80835" s="122"/>
      <c r="W80835" s="123"/>
      <c r="AC80835" s="123"/>
    </row>
    <row r="80836" spans="5:29" s="2" customFormat="1">
      <c r="E80836" s="120"/>
      <c r="M80836" s="120"/>
      <c r="N80836" s="120"/>
      <c r="U80836" s="121"/>
      <c r="V80836" s="122"/>
      <c r="W80836" s="123"/>
      <c r="AC80836" s="123"/>
    </row>
    <row r="80837" spans="5:29" s="2" customFormat="1">
      <c r="E80837" s="120"/>
      <c r="M80837" s="120"/>
      <c r="N80837" s="120"/>
      <c r="U80837" s="121"/>
      <c r="V80837" s="122"/>
      <c r="W80837" s="123"/>
      <c r="AC80837" s="123"/>
    </row>
    <row r="80838" spans="5:29" s="2" customFormat="1">
      <c r="E80838" s="120"/>
      <c r="M80838" s="120"/>
      <c r="N80838" s="120"/>
      <c r="U80838" s="121"/>
      <c r="V80838" s="122"/>
      <c r="W80838" s="123"/>
      <c r="AC80838" s="123"/>
    </row>
    <row r="80839" spans="5:29" s="2" customFormat="1">
      <c r="E80839" s="120"/>
      <c r="M80839" s="120"/>
      <c r="N80839" s="120"/>
      <c r="U80839" s="121"/>
      <c r="V80839" s="122"/>
      <c r="W80839" s="123"/>
      <c r="AC80839" s="123"/>
    </row>
    <row r="80840" spans="5:29" s="2" customFormat="1">
      <c r="E80840" s="120"/>
      <c r="M80840" s="120"/>
      <c r="N80840" s="120"/>
      <c r="U80840" s="121"/>
      <c r="V80840" s="122"/>
      <c r="W80840" s="123"/>
      <c r="AC80840" s="123"/>
    </row>
    <row r="80841" spans="5:29" s="2" customFormat="1">
      <c r="E80841" s="120"/>
      <c r="M80841" s="120"/>
      <c r="N80841" s="120"/>
      <c r="U80841" s="121"/>
      <c r="V80841" s="122"/>
      <c r="W80841" s="123"/>
      <c r="AC80841" s="123"/>
    </row>
    <row r="80842" spans="5:29" s="2" customFormat="1">
      <c r="E80842" s="120"/>
      <c r="M80842" s="120"/>
      <c r="N80842" s="120"/>
      <c r="U80842" s="121"/>
      <c r="V80842" s="122"/>
      <c r="W80842" s="123"/>
      <c r="AC80842" s="123"/>
    </row>
    <row r="80843" spans="5:29" s="2" customFormat="1">
      <c r="E80843" s="120"/>
      <c r="M80843" s="120"/>
      <c r="N80843" s="120"/>
      <c r="U80843" s="121"/>
      <c r="V80843" s="122"/>
      <c r="W80843" s="123"/>
      <c r="AC80843" s="123"/>
    </row>
    <row r="80844" spans="5:29" s="2" customFormat="1">
      <c r="E80844" s="120"/>
      <c r="M80844" s="120"/>
      <c r="N80844" s="120"/>
      <c r="U80844" s="121"/>
      <c r="V80844" s="122"/>
      <c r="W80844" s="123"/>
      <c r="AC80844" s="123"/>
    </row>
    <row r="80845" spans="5:29" s="2" customFormat="1">
      <c r="E80845" s="120"/>
      <c r="M80845" s="120"/>
      <c r="N80845" s="120"/>
      <c r="U80845" s="121"/>
      <c r="V80845" s="122"/>
      <c r="W80845" s="123"/>
      <c r="AC80845" s="123"/>
    </row>
    <row r="80846" spans="5:29" s="2" customFormat="1">
      <c r="E80846" s="120"/>
      <c r="M80846" s="120"/>
      <c r="N80846" s="120"/>
      <c r="U80846" s="121"/>
      <c r="V80846" s="122"/>
      <c r="W80846" s="123"/>
      <c r="AC80846" s="123"/>
    </row>
    <row r="80847" spans="5:29" s="2" customFormat="1">
      <c r="E80847" s="120"/>
      <c r="M80847" s="120"/>
      <c r="N80847" s="120"/>
      <c r="U80847" s="121"/>
      <c r="V80847" s="122"/>
      <c r="W80847" s="123"/>
      <c r="AC80847" s="123"/>
    </row>
    <row r="80848" spans="5:29" s="2" customFormat="1">
      <c r="E80848" s="120"/>
      <c r="M80848" s="120"/>
      <c r="N80848" s="120"/>
      <c r="U80848" s="121"/>
      <c r="V80848" s="122"/>
      <c r="W80848" s="123"/>
      <c r="AC80848" s="123"/>
    </row>
    <row r="80849" spans="5:29" s="2" customFormat="1">
      <c r="E80849" s="120"/>
      <c r="M80849" s="120"/>
      <c r="N80849" s="120"/>
      <c r="U80849" s="121"/>
      <c r="V80849" s="122"/>
      <c r="W80849" s="123"/>
      <c r="AC80849" s="123"/>
    </row>
    <row r="80850" spans="5:29" s="2" customFormat="1">
      <c r="E80850" s="120"/>
      <c r="M80850" s="120"/>
      <c r="N80850" s="120"/>
      <c r="U80850" s="121"/>
      <c r="V80850" s="122"/>
      <c r="W80850" s="123"/>
      <c r="AC80850" s="123"/>
    </row>
    <row r="80851" spans="5:29" s="2" customFormat="1">
      <c r="E80851" s="120"/>
      <c r="M80851" s="120"/>
      <c r="N80851" s="120"/>
      <c r="U80851" s="121"/>
      <c r="V80851" s="122"/>
      <c r="W80851" s="123"/>
      <c r="AC80851" s="123"/>
    </row>
    <row r="80852" spans="5:29" s="2" customFormat="1">
      <c r="E80852" s="120"/>
      <c r="M80852" s="120"/>
      <c r="N80852" s="120"/>
      <c r="U80852" s="121"/>
      <c r="V80852" s="122"/>
      <c r="W80852" s="123"/>
      <c r="AC80852" s="123"/>
    </row>
    <row r="80853" spans="5:29" s="2" customFormat="1">
      <c r="E80853" s="120"/>
      <c r="M80853" s="120"/>
      <c r="N80853" s="120"/>
      <c r="U80853" s="121"/>
      <c r="V80853" s="122"/>
      <c r="W80853" s="123"/>
      <c r="AC80853" s="123"/>
    </row>
    <row r="80854" spans="5:29" s="2" customFormat="1">
      <c r="E80854" s="120"/>
      <c r="M80854" s="120"/>
      <c r="N80854" s="120"/>
      <c r="U80854" s="121"/>
      <c r="V80854" s="122"/>
      <c r="W80854" s="123"/>
      <c r="AC80854" s="123"/>
    </row>
    <row r="80855" spans="5:29" s="2" customFormat="1">
      <c r="E80855" s="120"/>
      <c r="M80855" s="120"/>
      <c r="N80855" s="120"/>
      <c r="U80855" s="121"/>
      <c r="V80855" s="122"/>
      <c r="W80855" s="123"/>
      <c r="AC80855" s="123"/>
    </row>
    <row r="80856" spans="5:29" s="2" customFormat="1">
      <c r="E80856" s="120"/>
      <c r="M80856" s="120"/>
      <c r="N80856" s="120"/>
      <c r="U80856" s="121"/>
      <c r="V80856" s="122"/>
      <c r="W80856" s="123"/>
      <c r="AC80856" s="123"/>
    </row>
    <row r="80857" spans="5:29" s="2" customFormat="1">
      <c r="E80857" s="120"/>
      <c r="M80857" s="120"/>
      <c r="N80857" s="120"/>
      <c r="U80857" s="121"/>
      <c r="V80857" s="122"/>
      <c r="W80857" s="123"/>
      <c r="AC80857" s="123"/>
    </row>
    <row r="80858" spans="5:29" s="2" customFormat="1">
      <c r="E80858" s="120"/>
      <c r="M80858" s="120"/>
      <c r="N80858" s="120"/>
      <c r="U80858" s="121"/>
      <c r="V80858" s="122"/>
      <c r="W80858" s="123"/>
      <c r="AC80858" s="123"/>
    </row>
    <row r="80859" spans="5:29" s="2" customFormat="1">
      <c r="E80859" s="120"/>
      <c r="M80859" s="120"/>
      <c r="N80859" s="120"/>
      <c r="U80859" s="121"/>
      <c r="V80859" s="122"/>
      <c r="W80859" s="123"/>
      <c r="AC80859" s="123"/>
    </row>
    <row r="80860" spans="5:29" s="2" customFormat="1">
      <c r="E80860" s="120"/>
      <c r="M80860" s="120"/>
      <c r="N80860" s="120"/>
      <c r="U80860" s="121"/>
      <c r="V80860" s="122"/>
      <c r="W80860" s="123"/>
      <c r="AC80860" s="123"/>
    </row>
    <row r="80861" spans="5:29" s="2" customFormat="1">
      <c r="E80861" s="120"/>
      <c r="M80861" s="120"/>
      <c r="N80861" s="120"/>
      <c r="U80861" s="121"/>
      <c r="V80861" s="122"/>
      <c r="W80861" s="123"/>
      <c r="AC80861" s="123"/>
    </row>
    <row r="80862" spans="5:29" s="2" customFormat="1">
      <c r="E80862" s="120"/>
      <c r="M80862" s="120"/>
      <c r="N80862" s="120"/>
      <c r="U80862" s="121"/>
      <c r="V80862" s="122"/>
      <c r="W80862" s="123"/>
      <c r="AC80862" s="123"/>
    </row>
    <row r="80863" spans="5:29" s="2" customFormat="1">
      <c r="E80863" s="120"/>
      <c r="M80863" s="120"/>
      <c r="N80863" s="120"/>
      <c r="U80863" s="121"/>
      <c r="V80863" s="122"/>
      <c r="W80863" s="123"/>
      <c r="AC80863" s="123"/>
    </row>
    <row r="80864" spans="5:29" s="2" customFormat="1">
      <c r="E80864" s="120"/>
      <c r="M80864" s="120"/>
      <c r="N80864" s="120"/>
      <c r="U80864" s="121"/>
      <c r="V80864" s="122"/>
      <c r="W80864" s="123"/>
      <c r="AC80864" s="123"/>
    </row>
    <row r="80865" spans="5:29" s="2" customFormat="1">
      <c r="E80865" s="120"/>
      <c r="M80865" s="120"/>
      <c r="N80865" s="120"/>
      <c r="U80865" s="121"/>
      <c r="V80865" s="122"/>
      <c r="W80865" s="123"/>
      <c r="AC80865" s="123"/>
    </row>
    <row r="80866" spans="5:29" s="2" customFormat="1">
      <c r="E80866" s="120"/>
      <c r="M80866" s="120"/>
      <c r="N80866" s="120"/>
      <c r="U80866" s="121"/>
      <c r="V80866" s="122"/>
      <c r="W80866" s="123"/>
      <c r="AC80866" s="123"/>
    </row>
    <row r="80867" spans="5:29" s="2" customFormat="1">
      <c r="E80867" s="120"/>
      <c r="M80867" s="120"/>
      <c r="N80867" s="120"/>
      <c r="U80867" s="121"/>
      <c r="V80867" s="122"/>
      <c r="W80867" s="123"/>
      <c r="AC80867" s="123"/>
    </row>
    <row r="80868" spans="5:29" s="2" customFormat="1">
      <c r="E80868" s="120"/>
      <c r="M80868" s="120"/>
      <c r="N80868" s="120"/>
      <c r="U80868" s="121"/>
      <c r="V80868" s="122"/>
      <c r="W80868" s="123"/>
      <c r="AC80868" s="123"/>
    </row>
    <row r="80869" spans="5:29" s="2" customFormat="1">
      <c r="E80869" s="120"/>
      <c r="M80869" s="120"/>
      <c r="N80869" s="120"/>
      <c r="U80869" s="121"/>
      <c r="V80869" s="122"/>
      <c r="W80869" s="123"/>
      <c r="AC80869" s="123"/>
    </row>
    <row r="80870" spans="5:29" s="2" customFormat="1">
      <c r="E80870" s="120"/>
      <c r="M80870" s="120"/>
      <c r="N80870" s="120"/>
      <c r="U80870" s="121"/>
      <c r="V80870" s="122"/>
      <c r="W80870" s="123"/>
      <c r="AC80870" s="123"/>
    </row>
    <row r="80871" spans="5:29" s="2" customFormat="1">
      <c r="E80871" s="120"/>
      <c r="M80871" s="120"/>
      <c r="N80871" s="120"/>
      <c r="U80871" s="121"/>
      <c r="V80871" s="122"/>
      <c r="W80871" s="123"/>
      <c r="AC80871" s="123"/>
    </row>
    <row r="80872" spans="5:29" s="2" customFormat="1">
      <c r="E80872" s="120"/>
      <c r="M80872" s="120"/>
      <c r="N80872" s="120"/>
      <c r="U80872" s="121"/>
      <c r="V80872" s="122"/>
      <c r="W80872" s="123"/>
      <c r="AC80872" s="123"/>
    </row>
    <row r="80873" spans="5:29" s="2" customFormat="1">
      <c r="E80873" s="120"/>
      <c r="M80873" s="120"/>
      <c r="N80873" s="120"/>
      <c r="U80873" s="121"/>
      <c r="V80873" s="122"/>
      <c r="W80873" s="123"/>
      <c r="AC80873" s="123"/>
    </row>
    <row r="80874" spans="5:29" s="2" customFormat="1">
      <c r="E80874" s="120"/>
      <c r="M80874" s="120"/>
      <c r="N80874" s="120"/>
      <c r="U80874" s="121"/>
      <c r="V80874" s="122"/>
      <c r="W80874" s="123"/>
      <c r="AC80874" s="123"/>
    </row>
    <row r="80875" spans="5:29" s="2" customFormat="1">
      <c r="E80875" s="120"/>
      <c r="M80875" s="120"/>
      <c r="N80875" s="120"/>
      <c r="U80875" s="121"/>
      <c r="V80875" s="122"/>
      <c r="W80875" s="123"/>
      <c r="AC80875" s="123"/>
    </row>
    <row r="80876" spans="5:29" s="2" customFormat="1">
      <c r="E80876" s="120"/>
      <c r="M80876" s="120"/>
      <c r="N80876" s="120"/>
      <c r="U80876" s="121"/>
      <c r="V80876" s="122"/>
      <c r="W80876" s="123"/>
      <c r="AC80876" s="123"/>
    </row>
    <row r="80877" spans="5:29" s="2" customFormat="1">
      <c r="E80877" s="120"/>
      <c r="M80877" s="120"/>
      <c r="N80877" s="120"/>
      <c r="U80877" s="121"/>
      <c r="V80877" s="122"/>
      <c r="W80877" s="123"/>
      <c r="AC80877" s="123"/>
    </row>
    <row r="80878" spans="5:29" s="2" customFormat="1">
      <c r="E80878" s="120"/>
      <c r="M80878" s="120"/>
      <c r="N80878" s="120"/>
      <c r="U80878" s="121"/>
      <c r="V80878" s="122"/>
      <c r="W80878" s="123"/>
      <c r="AC80878" s="123"/>
    </row>
    <row r="80879" spans="5:29" s="2" customFormat="1">
      <c r="E80879" s="120"/>
      <c r="M80879" s="120"/>
      <c r="N80879" s="120"/>
      <c r="U80879" s="121"/>
      <c r="V80879" s="122"/>
      <c r="W80879" s="123"/>
      <c r="AC80879" s="123"/>
    </row>
    <row r="80880" spans="5:29" s="2" customFormat="1">
      <c r="E80880" s="120"/>
      <c r="M80880" s="120"/>
      <c r="N80880" s="120"/>
      <c r="U80880" s="121"/>
      <c r="V80880" s="122"/>
      <c r="W80880" s="123"/>
      <c r="AC80880" s="123"/>
    </row>
    <row r="80881" spans="5:29" s="2" customFormat="1">
      <c r="E80881" s="120"/>
      <c r="M80881" s="120"/>
      <c r="N80881" s="120"/>
      <c r="U80881" s="121"/>
      <c r="V80881" s="122"/>
      <c r="W80881" s="123"/>
      <c r="AC80881" s="123"/>
    </row>
    <row r="80882" spans="5:29" s="2" customFormat="1">
      <c r="E80882" s="120"/>
      <c r="M80882" s="120"/>
      <c r="N80882" s="120"/>
      <c r="U80882" s="121"/>
      <c r="V80882" s="122"/>
      <c r="W80882" s="123"/>
      <c r="AC80882" s="123"/>
    </row>
    <row r="80883" spans="5:29" s="2" customFormat="1">
      <c r="E80883" s="120"/>
      <c r="M80883" s="120"/>
      <c r="N80883" s="120"/>
      <c r="U80883" s="121"/>
      <c r="V80883" s="122"/>
      <c r="W80883" s="123"/>
      <c r="AC80883" s="123"/>
    </row>
    <row r="80884" spans="5:29" s="2" customFormat="1">
      <c r="E80884" s="120"/>
      <c r="M80884" s="120"/>
      <c r="N80884" s="120"/>
      <c r="U80884" s="121"/>
      <c r="V80884" s="122"/>
      <c r="W80884" s="123"/>
      <c r="AC80884" s="123"/>
    </row>
    <row r="80885" spans="5:29" s="2" customFormat="1">
      <c r="E80885" s="120"/>
      <c r="M80885" s="120"/>
      <c r="N80885" s="120"/>
      <c r="U80885" s="121"/>
      <c r="V80885" s="122"/>
      <c r="W80885" s="123"/>
      <c r="AC80885" s="123"/>
    </row>
    <row r="80886" spans="5:29" s="2" customFormat="1">
      <c r="E80886" s="120"/>
      <c r="M80886" s="120"/>
      <c r="N80886" s="120"/>
      <c r="U80886" s="121"/>
      <c r="V80886" s="122"/>
      <c r="W80886" s="123"/>
      <c r="AC80886" s="123"/>
    </row>
    <row r="80887" spans="5:29" s="2" customFormat="1">
      <c r="E80887" s="120"/>
      <c r="M80887" s="120"/>
      <c r="N80887" s="120"/>
      <c r="U80887" s="121"/>
      <c r="V80887" s="122"/>
      <c r="W80887" s="123"/>
      <c r="AC80887" s="123"/>
    </row>
    <row r="80888" spans="5:29" s="2" customFormat="1">
      <c r="E80888" s="120"/>
      <c r="M80888" s="120"/>
      <c r="N80888" s="120"/>
      <c r="U80888" s="121"/>
      <c r="V80888" s="122"/>
      <c r="W80888" s="123"/>
      <c r="AC80888" s="123"/>
    </row>
    <row r="80889" spans="5:29" s="2" customFormat="1">
      <c r="E80889" s="120"/>
      <c r="M80889" s="120"/>
      <c r="N80889" s="120"/>
      <c r="U80889" s="121"/>
      <c r="V80889" s="122"/>
      <c r="W80889" s="123"/>
      <c r="AC80889" s="123"/>
    </row>
    <row r="80890" spans="5:29" s="2" customFormat="1">
      <c r="E80890" s="120"/>
      <c r="M80890" s="120"/>
      <c r="N80890" s="120"/>
      <c r="U80890" s="121"/>
      <c r="V80890" s="122"/>
      <c r="W80890" s="123"/>
      <c r="AC80890" s="123"/>
    </row>
    <row r="80891" spans="5:29" s="2" customFormat="1">
      <c r="E80891" s="120"/>
      <c r="M80891" s="120"/>
      <c r="N80891" s="120"/>
      <c r="U80891" s="121"/>
      <c r="V80891" s="122"/>
      <c r="W80891" s="123"/>
      <c r="AC80891" s="123"/>
    </row>
    <row r="80892" spans="5:29" s="2" customFormat="1">
      <c r="E80892" s="120"/>
      <c r="M80892" s="120"/>
      <c r="N80892" s="120"/>
      <c r="U80892" s="121"/>
      <c r="V80892" s="122"/>
      <c r="W80892" s="123"/>
      <c r="AC80892" s="123"/>
    </row>
    <row r="80893" spans="5:29" s="2" customFormat="1">
      <c r="E80893" s="120"/>
      <c r="M80893" s="120"/>
      <c r="N80893" s="120"/>
      <c r="U80893" s="121"/>
      <c r="V80893" s="122"/>
      <c r="W80893" s="123"/>
      <c r="AC80893" s="123"/>
    </row>
    <row r="80894" spans="5:29" s="2" customFormat="1">
      <c r="E80894" s="120"/>
      <c r="M80894" s="120"/>
      <c r="N80894" s="120"/>
      <c r="U80894" s="121"/>
      <c r="V80894" s="122"/>
      <c r="W80894" s="123"/>
      <c r="AC80894" s="123"/>
    </row>
    <row r="80895" spans="5:29" s="2" customFormat="1">
      <c r="E80895" s="120"/>
      <c r="M80895" s="120"/>
      <c r="N80895" s="120"/>
      <c r="U80895" s="121"/>
      <c r="V80895" s="122"/>
      <c r="W80895" s="123"/>
      <c r="AC80895" s="123"/>
    </row>
    <row r="80896" spans="5:29" s="2" customFormat="1">
      <c r="E80896" s="120"/>
      <c r="M80896" s="120"/>
      <c r="N80896" s="120"/>
      <c r="U80896" s="121"/>
      <c r="V80896" s="122"/>
      <c r="W80896" s="123"/>
      <c r="AC80896" s="123"/>
    </row>
    <row r="80897" spans="5:29" s="2" customFormat="1">
      <c r="E80897" s="120"/>
      <c r="M80897" s="120"/>
      <c r="N80897" s="120"/>
      <c r="U80897" s="121"/>
      <c r="V80897" s="122"/>
      <c r="W80897" s="123"/>
      <c r="AC80897" s="123"/>
    </row>
    <row r="80898" spans="5:29" s="2" customFormat="1">
      <c r="E80898" s="120"/>
      <c r="M80898" s="120"/>
      <c r="N80898" s="120"/>
      <c r="U80898" s="121"/>
      <c r="V80898" s="122"/>
      <c r="W80898" s="123"/>
      <c r="AC80898" s="123"/>
    </row>
    <row r="80899" spans="5:29" s="2" customFormat="1">
      <c r="E80899" s="120"/>
      <c r="M80899" s="120"/>
      <c r="N80899" s="120"/>
      <c r="U80899" s="121"/>
      <c r="V80899" s="122"/>
      <c r="W80899" s="123"/>
      <c r="AC80899" s="123"/>
    </row>
    <row r="80900" spans="5:29" s="2" customFormat="1">
      <c r="E80900" s="120"/>
      <c r="M80900" s="120"/>
      <c r="N80900" s="120"/>
      <c r="U80900" s="121"/>
      <c r="V80900" s="122"/>
      <c r="W80900" s="123"/>
      <c r="AC80900" s="123"/>
    </row>
    <row r="80901" spans="5:29" s="2" customFormat="1">
      <c r="E80901" s="120"/>
      <c r="M80901" s="120"/>
      <c r="N80901" s="120"/>
      <c r="U80901" s="121"/>
      <c r="V80901" s="122"/>
      <c r="W80901" s="123"/>
      <c r="AC80901" s="123"/>
    </row>
    <row r="80902" spans="5:29" s="2" customFormat="1">
      <c r="E80902" s="120"/>
      <c r="M80902" s="120"/>
      <c r="N80902" s="120"/>
      <c r="U80902" s="121"/>
      <c r="V80902" s="122"/>
      <c r="W80902" s="123"/>
      <c r="AC80902" s="123"/>
    </row>
    <row r="80903" spans="5:29" s="2" customFormat="1">
      <c r="E80903" s="120"/>
      <c r="M80903" s="120"/>
      <c r="N80903" s="120"/>
      <c r="U80903" s="121"/>
      <c r="V80903" s="122"/>
      <c r="W80903" s="123"/>
      <c r="AC80903" s="123"/>
    </row>
    <row r="80904" spans="5:29" s="2" customFormat="1">
      <c r="E80904" s="120"/>
      <c r="M80904" s="120"/>
      <c r="N80904" s="120"/>
      <c r="U80904" s="121"/>
      <c r="V80904" s="122"/>
      <c r="W80904" s="123"/>
      <c r="AC80904" s="123"/>
    </row>
    <row r="80905" spans="5:29" s="2" customFormat="1">
      <c r="E80905" s="120"/>
      <c r="M80905" s="120"/>
      <c r="N80905" s="120"/>
      <c r="U80905" s="121"/>
      <c r="V80905" s="122"/>
      <c r="W80905" s="123"/>
      <c r="AC80905" s="123"/>
    </row>
    <row r="80906" spans="5:29" s="2" customFormat="1">
      <c r="E80906" s="120"/>
      <c r="M80906" s="120"/>
      <c r="N80906" s="120"/>
      <c r="U80906" s="121"/>
      <c r="V80906" s="122"/>
      <c r="W80906" s="123"/>
      <c r="AC80906" s="123"/>
    </row>
    <row r="80907" spans="5:29" s="2" customFormat="1">
      <c r="E80907" s="120"/>
      <c r="M80907" s="120"/>
      <c r="N80907" s="120"/>
      <c r="U80907" s="121"/>
      <c r="V80907" s="122"/>
      <c r="W80907" s="123"/>
      <c r="AC80907" s="123"/>
    </row>
    <row r="80908" spans="5:29" s="2" customFormat="1">
      <c r="E80908" s="120"/>
      <c r="M80908" s="120"/>
      <c r="N80908" s="120"/>
      <c r="U80908" s="121"/>
      <c r="V80908" s="122"/>
      <c r="W80908" s="123"/>
      <c r="AC80908" s="123"/>
    </row>
    <row r="80909" spans="5:29" s="2" customFormat="1">
      <c r="E80909" s="120"/>
      <c r="M80909" s="120"/>
      <c r="N80909" s="120"/>
      <c r="U80909" s="121"/>
      <c r="V80909" s="122"/>
      <c r="W80909" s="123"/>
      <c r="AC80909" s="123"/>
    </row>
    <row r="80910" spans="5:29" s="2" customFormat="1">
      <c r="E80910" s="120"/>
      <c r="M80910" s="120"/>
      <c r="N80910" s="120"/>
      <c r="U80910" s="121"/>
      <c r="V80910" s="122"/>
      <c r="W80910" s="123"/>
      <c r="AC80910" s="123"/>
    </row>
    <row r="80911" spans="5:29" s="2" customFormat="1">
      <c r="E80911" s="120"/>
      <c r="M80911" s="120"/>
      <c r="N80911" s="120"/>
      <c r="U80911" s="121"/>
      <c r="V80911" s="122"/>
      <c r="W80911" s="123"/>
      <c r="AC80911" s="123"/>
    </row>
    <row r="80912" spans="5:29" s="2" customFormat="1">
      <c r="E80912" s="120"/>
      <c r="M80912" s="120"/>
      <c r="N80912" s="120"/>
      <c r="U80912" s="121"/>
      <c r="V80912" s="122"/>
      <c r="W80912" s="123"/>
      <c r="AC80912" s="123"/>
    </row>
    <row r="80913" spans="5:29" s="2" customFormat="1">
      <c r="E80913" s="120"/>
      <c r="M80913" s="120"/>
      <c r="N80913" s="120"/>
      <c r="U80913" s="121"/>
      <c r="V80913" s="122"/>
      <c r="W80913" s="123"/>
      <c r="AC80913" s="123"/>
    </row>
    <row r="80914" spans="5:29" s="2" customFormat="1">
      <c r="E80914" s="120"/>
      <c r="M80914" s="120"/>
      <c r="N80914" s="120"/>
      <c r="U80914" s="121"/>
      <c r="V80914" s="122"/>
      <c r="W80914" s="123"/>
      <c r="AC80914" s="123"/>
    </row>
    <row r="80915" spans="5:29" s="2" customFormat="1">
      <c r="E80915" s="120"/>
      <c r="M80915" s="120"/>
      <c r="N80915" s="120"/>
      <c r="U80915" s="121"/>
      <c r="V80915" s="122"/>
      <c r="W80915" s="123"/>
      <c r="AC80915" s="123"/>
    </row>
    <row r="80916" spans="5:29" s="2" customFormat="1">
      <c r="E80916" s="120"/>
      <c r="M80916" s="120"/>
      <c r="N80916" s="120"/>
      <c r="U80916" s="121"/>
      <c r="V80916" s="122"/>
      <c r="W80916" s="123"/>
      <c r="AC80916" s="123"/>
    </row>
    <row r="80917" spans="5:29" s="2" customFormat="1">
      <c r="E80917" s="120"/>
      <c r="M80917" s="120"/>
      <c r="N80917" s="120"/>
      <c r="U80917" s="121"/>
      <c r="V80917" s="122"/>
      <c r="W80917" s="123"/>
      <c r="AC80917" s="123"/>
    </row>
    <row r="80918" spans="5:29" s="2" customFormat="1">
      <c r="E80918" s="120"/>
      <c r="M80918" s="120"/>
      <c r="N80918" s="120"/>
      <c r="U80918" s="121"/>
      <c r="V80918" s="122"/>
      <c r="W80918" s="123"/>
      <c r="AC80918" s="123"/>
    </row>
    <row r="80919" spans="5:29" s="2" customFormat="1">
      <c r="E80919" s="120"/>
      <c r="M80919" s="120"/>
      <c r="N80919" s="120"/>
      <c r="U80919" s="121"/>
      <c r="V80919" s="122"/>
      <c r="W80919" s="123"/>
      <c r="AC80919" s="123"/>
    </row>
    <row r="80920" spans="5:29" s="2" customFormat="1">
      <c r="E80920" s="120"/>
      <c r="M80920" s="120"/>
      <c r="N80920" s="120"/>
      <c r="U80920" s="121"/>
      <c r="V80920" s="122"/>
      <c r="W80920" s="123"/>
      <c r="AC80920" s="123"/>
    </row>
    <row r="80921" spans="5:29" s="2" customFormat="1">
      <c r="E80921" s="120"/>
      <c r="M80921" s="120"/>
      <c r="N80921" s="120"/>
      <c r="U80921" s="121"/>
      <c r="V80921" s="122"/>
      <c r="W80921" s="123"/>
      <c r="AC80921" s="123"/>
    </row>
    <row r="80922" spans="5:29" s="2" customFormat="1">
      <c r="E80922" s="120"/>
      <c r="M80922" s="120"/>
      <c r="N80922" s="120"/>
      <c r="U80922" s="121"/>
      <c r="V80922" s="122"/>
      <c r="W80922" s="123"/>
      <c r="AC80922" s="123"/>
    </row>
    <row r="80923" spans="5:29" s="2" customFormat="1">
      <c r="E80923" s="120"/>
      <c r="M80923" s="120"/>
      <c r="N80923" s="120"/>
      <c r="U80923" s="121"/>
      <c r="V80923" s="122"/>
      <c r="W80923" s="123"/>
      <c r="AC80923" s="123"/>
    </row>
    <row r="80924" spans="5:29" s="2" customFormat="1">
      <c r="E80924" s="120"/>
      <c r="M80924" s="120"/>
      <c r="N80924" s="120"/>
      <c r="U80924" s="121"/>
      <c r="V80924" s="122"/>
      <c r="W80924" s="123"/>
      <c r="AC80924" s="123"/>
    </row>
    <row r="80925" spans="5:29" s="2" customFormat="1">
      <c r="E80925" s="120"/>
      <c r="M80925" s="120"/>
      <c r="N80925" s="120"/>
      <c r="U80925" s="121"/>
      <c r="V80925" s="122"/>
      <c r="W80925" s="123"/>
      <c r="AC80925" s="123"/>
    </row>
    <row r="80926" spans="5:29" s="2" customFormat="1">
      <c r="E80926" s="120"/>
      <c r="M80926" s="120"/>
      <c r="N80926" s="120"/>
      <c r="U80926" s="121"/>
      <c r="V80926" s="122"/>
      <c r="W80926" s="123"/>
      <c r="AC80926" s="123"/>
    </row>
    <row r="80927" spans="5:29" s="2" customFormat="1">
      <c r="E80927" s="120"/>
      <c r="M80927" s="120"/>
      <c r="N80927" s="120"/>
      <c r="U80927" s="121"/>
      <c r="V80927" s="122"/>
      <c r="W80927" s="123"/>
      <c r="AC80927" s="123"/>
    </row>
    <row r="80928" spans="5:29" s="2" customFormat="1">
      <c r="E80928" s="120"/>
      <c r="M80928" s="120"/>
      <c r="N80928" s="120"/>
      <c r="U80928" s="121"/>
      <c r="V80928" s="122"/>
      <c r="W80928" s="123"/>
      <c r="AC80928" s="123"/>
    </row>
    <row r="80929" spans="5:29" s="2" customFormat="1">
      <c r="E80929" s="120"/>
      <c r="M80929" s="120"/>
      <c r="N80929" s="120"/>
      <c r="U80929" s="121"/>
      <c r="V80929" s="122"/>
      <c r="W80929" s="123"/>
      <c r="AC80929" s="123"/>
    </row>
    <row r="80930" spans="5:29" s="2" customFormat="1">
      <c r="E80930" s="120"/>
      <c r="M80930" s="120"/>
      <c r="N80930" s="120"/>
      <c r="U80930" s="121"/>
      <c r="V80930" s="122"/>
      <c r="W80930" s="123"/>
      <c r="AC80930" s="123"/>
    </row>
    <row r="80931" spans="5:29" s="2" customFormat="1">
      <c r="E80931" s="120"/>
      <c r="M80931" s="120"/>
      <c r="N80931" s="120"/>
      <c r="U80931" s="121"/>
      <c r="V80931" s="122"/>
      <c r="W80931" s="123"/>
      <c r="AC80931" s="123"/>
    </row>
    <row r="80932" spans="5:29" s="2" customFormat="1">
      <c r="E80932" s="120"/>
      <c r="M80932" s="120"/>
      <c r="N80932" s="120"/>
      <c r="U80932" s="121"/>
      <c r="V80932" s="122"/>
      <c r="W80932" s="123"/>
      <c r="AC80932" s="123"/>
    </row>
    <row r="80933" spans="5:29" s="2" customFormat="1">
      <c r="E80933" s="120"/>
      <c r="M80933" s="120"/>
      <c r="N80933" s="120"/>
      <c r="U80933" s="121"/>
      <c r="V80933" s="122"/>
      <c r="W80933" s="123"/>
      <c r="AC80933" s="123"/>
    </row>
    <row r="80934" spans="5:29" s="2" customFormat="1">
      <c r="E80934" s="120"/>
      <c r="M80934" s="120"/>
      <c r="N80934" s="120"/>
      <c r="U80934" s="121"/>
      <c r="V80934" s="122"/>
      <c r="W80934" s="123"/>
      <c r="AC80934" s="123"/>
    </row>
    <row r="80935" spans="5:29" s="2" customFormat="1">
      <c r="E80935" s="120"/>
      <c r="M80935" s="120"/>
      <c r="N80935" s="120"/>
      <c r="U80935" s="121"/>
      <c r="V80935" s="122"/>
      <c r="W80935" s="123"/>
      <c r="AC80935" s="123"/>
    </row>
    <row r="80936" spans="5:29" s="2" customFormat="1">
      <c r="E80936" s="120"/>
      <c r="M80936" s="120"/>
      <c r="N80936" s="120"/>
      <c r="U80936" s="121"/>
      <c r="V80936" s="122"/>
      <c r="W80936" s="123"/>
      <c r="AC80936" s="123"/>
    </row>
    <row r="80937" spans="5:29" s="2" customFormat="1">
      <c r="E80937" s="120"/>
      <c r="M80937" s="120"/>
      <c r="N80937" s="120"/>
      <c r="U80937" s="121"/>
      <c r="V80937" s="122"/>
      <c r="W80937" s="123"/>
      <c r="AC80937" s="123"/>
    </row>
    <row r="80938" spans="5:29" s="2" customFormat="1">
      <c r="E80938" s="120"/>
      <c r="M80938" s="120"/>
      <c r="N80938" s="120"/>
      <c r="U80938" s="121"/>
      <c r="V80938" s="122"/>
      <c r="W80938" s="123"/>
      <c r="AC80938" s="123"/>
    </row>
    <row r="80939" spans="5:29" s="2" customFormat="1">
      <c r="E80939" s="120"/>
      <c r="M80939" s="120"/>
      <c r="N80939" s="120"/>
      <c r="U80939" s="121"/>
      <c r="V80939" s="122"/>
      <c r="W80939" s="123"/>
      <c r="AC80939" s="123"/>
    </row>
    <row r="80940" spans="5:29" s="2" customFormat="1">
      <c r="E80940" s="120"/>
      <c r="M80940" s="120"/>
      <c r="N80940" s="120"/>
      <c r="U80940" s="121"/>
      <c r="V80940" s="122"/>
      <c r="W80940" s="123"/>
      <c r="AC80940" s="123"/>
    </row>
    <row r="80941" spans="5:29" s="2" customFormat="1">
      <c r="E80941" s="120"/>
      <c r="M80941" s="120"/>
      <c r="N80941" s="120"/>
      <c r="U80941" s="121"/>
      <c r="V80941" s="122"/>
      <c r="W80941" s="123"/>
      <c r="AC80941" s="123"/>
    </row>
    <row r="80942" spans="5:29" s="2" customFormat="1">
      <c r="E80942" s="120"/>
      <c r="M80942" s="120"/>
      <c r="N80942" s="120"/>
      <c r="U80942" s="121"/>
      <c r="V80942" s="122"/>
      <c r="W80942" s="123"/>
      <c r="AC80942" s="123"/>
    </row>
    <row r="80943" spans="5:29" s="2" customFormat="1">
      <c r="E80943" s="120"/>
      <c r="M80943" s="120"/>
      <c r="N80943" s="120"/>
      <c r="U80943" s="121"/>
      <c r="V80943" s="122"/>
      <c r="W80943" s="123"/>
      <c r="AC80943" s="123"/>
    </row>
    <row r="80944" spans="5:29" s="2" customFormat="1">
      <c r="E80944" s="120"/>
      <c r="M80944" s="120"/>
      <c r="N80944" s="120"/>
      <c r="U80944" s="121"/>
      <c r="V80944" s="122"/>
      <c r="W80944" s="123"/>
      <c r="AC80944" s="123"/>
    </row>
    <row r="80945" spans="5:29" s="2" customFormat="1">
      <c r="E80945" s="120"/>
      <c r="M80945" s="120"/>
      <c r="N80945" s="120"/>
      <c r="U80945" s="121"/>
      <c r="V80945" s="122"/>
      <c r="W80945" s="123"/>
      <c r="AC80945" s="123"/>
    </row>
    <row r="80946" spans="5:29" s="2" customFormat="1">
      <c r="E80946" s="120"/>
      <c r="M80946" s="120"/>
      <c r="N80946" s="120"/>
      <c r="U80946" s="121"/>
      <c r="V80946" s="122"/>
      <c r="W80946" s="123"/>
      <c r="AC80946" s="123"/>
    </row>
    <row r="80947" spans="5:29" s="2" customFormat="1">
      <c r="E80947" s="120"/>
      <c r="M80947" s="120"/>
      <c r="N80947" s="120"/>
      <c r="U80947" s="121"/>
      <c r="V80947" s="122"/>
      <c r="W80947" s="123"/>
      <c r="AC80947" s="123"/>
    </row>
    <row r="80948" spans="5:29" s="2" customFormat="1">
      <c r="E80948" s="120"/>
      <c r="M80948" s="120"/>
      <c r="N80948" s="120"/>
      <c r="U80948" s="121"/>
      <c r="V80948" s="122"/>
      <c r="W80948" s="123"/>
      <c r="AC80948" s="123"/>
    </row>
    <row r="80949" spans="5:29" s="2" customFormat="1">
      <c r="E80949" s="120"/>
      <c r="M80949" s="120"/>
      <c r="N80949" s="120"/>
      <c r="U80949" s="121"/>
      <c r="V80949" s="122"/>
      <c r="W80949" s="123"/>
      <c r="AC80949" s="123"/>
    </row>
    <row r="80950" spans="5:29" s="2" customFormat="1">
      <c r="E80950" s="120"/>
      <c r="M80950" s="120"/>
      <c r="N80950" s="120"/>
      <c r="U80950" s="121"/>
      <c r="V80950" s="122"/>
      <c r="W80950" s="123"/>
      <c r="AC80950" s="123"/>
    </row>
    <row r="80951" spans="5:29" s="2" customFormat="1">
      <c r="E80951" s="120"/>
      <c r="M80951" s="120"/>
      <c r="N80951" s="120"/>
      <c r="U80951" s="121"/>
      <c r="V80951" s="122"/>
      <c r="W80951" s="123"/>
      <c r="AC80951" s="123"/>
    </row>
    <row r="80952" spans="5:29" s="2" customFormat="1">
      <c r="E80952" s="120"/>
      <c r="M80952" s="120"/>
      <c r="N80952" s="120"/>
      <c r="U80952" s="121"/>
      <c r="V80952" s="122"/>
      <c r="W80952" s="123"/>
      <c r="AC80952" s="123"/>
    </row>
    <row r="80953" spans="5:29" s="2" customFormat="1">
      <c r="E80953" s="120"/>
      <c r="M80953" s="120"/>
      <c r="N80953" s="120"/>
      <c r="U80953" s="121"/>
      <c r="V80953" s="122"/>
      <c r="W80953" s="123"/>
      <c r="AC80953" s="123"/>
    </row>
    <row r="80954" spans="5:29" s="2" customFormat="1">
      <c r="E80954" s="120"/>
      <c r="M80954" s="120"/>
      <c r="N80954" s="120"/>
      <c r="U80954" s="121"/>
      <c r="V80954" s="122"/>
      <c r="W80954" s="123"/>
      <c r="AC80954" s="123"/>
    </row>
    <row r="80955" spans="5:29" s="2" customFormat="1">
      <c r="E80955" s="120"/>
      <c r="M80955" s="120"/>
      <c r="N80955" s="120"/>
      <c r="U80955" s="121"/>
      <c r="V80955" s="122"/>
      <c r="W80955" s="123"/>
      <c r="AC80955" s="123"/>
    </row>
    <row r="80956" spans="5:29" s="2" customFormat="1">
      <c r="E80956" s="120"/>
      <c r="M80956" s="120"/>
      <c r="N80956" s="120"/>
      <c r="U80956" s="121"/>
      <c r="V80956" s="122"/>
      <c r="W80956" s="123"/>
      <c r="AC80956" s="123"/>
    </row>
    <row r="80957" spans="5:29" s="2" customFormat="1">
      <c r="E80957" s="120"/>
      <c r="M80957" s="120"/>
      <c r="N80957" s="120"/>
      <c r="U80957" s="121"/>
      <c r="V80957" s="122"/>
      <c r="W80957" s="123"/>
      <c r="AC80957" s="123"/>
    </row>
    <row r="80958" spans="5:29" s="2" customFormat="1">
      <c r="E80958" s="120"/>
      <c r="M80958" s="120"/>
      <c r="N80958" s="120"/>
      <c r="U80958" s="121"/>
      <c r="V80958" s="122"/>
      <c r="W80958" s="123"/>
      <c r="AC80958" s="123"/>
    </row>
    <row r="80959" spans="5:29" s="2" customFormat="1">
      <c r="E80959" s="120"/>
      <c r="M80959" s="120"/>
      <c r="N80959" s="120"/>
      <c r="U80959" s="121"/>
      <c r="V80959" s="122"/>
      <c r="W80959" s="123"/>
      <c r="AC80959" s="123"/>
    </row>
    <row r="80960" spans="5:29" s="2" customFormat="1">
      <c r="E80960" s="120"/>
      <c r="M80960" s="120"/>
      <c r="N80960" s="120"/>
      <c r="U80960" s="121"/>
      <c r="V80960" s="122"/>
      <c r="W80960" s="123"/>
      <c r="AC80960" s="123"/>
    </row>
    <row r="80961" spans="5:29" s="2" customFormat="1">
      <c r="E80961" s="120"/>
      <c r="M80961" s="120"/>
      <c r="N80961" s="120"/>
      <c r="U80961" s="121"/>
      <c r="V80961" s="122"/>
      <c r="W80961" s="123"/>
      <c r="AC80961" s="123"/>
    </row>
    <row r="80962" spans="5:29" s="2" customFormat="1">
      <c r="E80962" s="120"/>
      <c r="M80962" s="120"/>
      <c r="N80962" s="120"/>
      <c r="U80962" s="121"/>
      <c r="V80962" s="122"/>
      <c r="W80962" s="123"/>
      <c r="AC80962" s="123"/>
    </row>
    <row r="80963" spans="5:29" s="2" customFormat="1">
      <c r="E80963" s="120"/>
      <c r="M80963" s="120"/>
      <c r="N80963" s="120"/>
      <c r="U80963" s="121"/>
      <c r="V80963" s="122"/>
      <c r="W80963" s="123"/>
      <c r="AC80963" s="123"/>
    </row>
    <row r="80964" spans="5:29" s="2" customFormat="1">
      <c r="E80964" s="120"/>
      <c r="M80964" s="120"/>
      <c r="N80964" s="120"/>
      <c r="U80964" s="121"/>
      <c r="V80964" s="122"/>
      <c r="W80964" s="123"/>
      <c r="AC80964" s="123"/>
    </row>
    <row r="80965" spans="5:29" s="2" customFormat="1">
      <c r="E80965" s="120"/>
      <c r="M80965" s="120"/>
      <c r="N80965" s="120"/>
      <c r="U80965" s="121"/>
      <c r="V80965" s="122"/>
      <c r="W80965" s="123"/>
      <c r="AC80965" s="123"/>
    </row>
    <row r="80966" spans="5:29" s="2" customFormat="1">
      <c r="E80966" s="120"/>
      <c r="M80966" s="120"/>
      <c r="N80966" s="120"/>
      <c r="U80966" s="121"/>
      <c r="V80966" s="122"/>
      <c r="W80966" s="123"/>
      <c r="AC80966" s="123"/>
    </row>
    <row r="80967" spans="5:29" s="2" customFormat="1">
      <c r="E80967" s="120"/>
      <c r="M80967" s="120"/>
      <c r="N80967" s="120"/>
      <c r="U80967" s="121"/>
      <c r="V80967" s="122"/>
      <c r="W80967" s="123"/>
      <c r="AC80967" s="123"/>
    </row>
    <row r="80968" spans="5:29" s="2" customFormat="1">
      <c r="E80968" s="120"/>
      <c r="M80968" s="120"/>
      <c r="N80968" s="120"/>
      <c r="U80968" s="121"/>
      <c r="V80968" s="122"/>
      <c r="W80968" s="123"/>
      <c r="AC80968" s="123"/>
    </row>
    <row r="80969" spans="5:29" s="2" customFormat="1">
      <c r="E80969" s="120"/>
      <c r="M80969" s="120"/>
      <c r="N80969" s="120"/>
      <c r="U80969" s="121"/>
      <c r="V80969" s="122"/>
      <c r="W80969" s="123"/>
      <c r="AC80969" s="123"/>
    </row>
    <row r="80970" spans="5:29" s="2" customFormat="1">
      <c r="E80970" s="120"/>
      <c r="M80970" s="120"/>
      <c r="N80970" s="120"/>
      <c r="U80970" s="121"/>
      <c r="V80970" s="122"/>
      <c r="W80970" s="123"/>
      <c r="AC80970" s="123"/>
    </row>
    <row r="80971" spans="5:29" s="2" customFormat="1">
      <c r="E80971" s="120"/>
      <c r="M80971" s="120"/>
      <c r="N80971" s="120"/>
      <c r="U80971" s="121"/>
      <c r="V80971" s="122"/>
      <c r="W80971" s="123"/>
      <c r="AC80971" s="123"/>
    </row>
    <row r="80972" spans="5:29" s="2" customFormat="1">
      <c r="E80972" s="120"/>
      <c r="M80972" s="120"/>
      <c r="N80972" s="120"/>
      <c r="U80972" s="121"/>
      <c r="V80972" s="122"/>
      <c r="W80972" s="123"/>
      <c r="AC80972" s="123"/>
    </row>
    <row r="80973" spans="5:29" s="2" customFormat="1">
      <c r="E80973" s="120"/>
      <c r="M80973" s="120"/>
      <c r="N80973" s="120"/>
      <c r="U80973" s="121"/>
      <c r="V80973" s="122"/>
      <c r="W80973" s="123"/>
      <c r="AC80973" s="123"/>
    </row>
    <row r="80974" spans="5:29" s="2" customFormat="1">
      <c r="E80974" s="120"/>
      <c r="M80974" s="120"/>
      <c r="N80974" s="120"/>
      <c r="U80974" s="121"/>
      <c r="V80974" s="122"/>
      <c r="W80974" s="123"/>
      <c r="AC80974" s="123"/>
    </row>
    <row r="80975" spans="5:29" s="2" customFormat="1">
      <c r="E80975" s="120"/>
      <c r="M80975" s="120"/>
      <c r="N80975" s="120"/>
      <c r="U80975" s="121"/>
      <c r="V80975" s="122"/>
      <c r="W80975" s="123"/>
      <c r="AC80975" s="123"/>
    </row>
    <row r="80976" spans="5:29" s="2" customFormat="1">
      <c r="E80976" s="120"/>
      <c r="M80976" s="120"/>
      <c r="N80976" s="120"/>
      <c r="U80976" s="121"/>
      <c r="V80976" s="122"/>
      <c r="W80976" s="123"/>
      <c r="AC80976" s="123"/>
    </row>
    <row r="80977" spans="5:29" s="2" customFormat="1">
      <c r="E80977" s="120"/>
      <c r="M80977" s="120"/>
      <c r="N80977" s="120"/>
      <c r="U80977" s="121"/>
      <c r="V80977" s="122"/>
      <c r="W80977" s="123"/>
      <c r="AC80977" s="123"/>
    </row>
    <row r="80978" spans="5:29" s="2" customFormat="1">
      <c r="E80978" s="120"/>
      <c r="M80978" s="120"/>
      <c r="N80978" s="120"/>
      <c r="U80978" s="121"/>
      <c r="V80978" s="122"/>
      <c r="W80978" s="123"/>
      <c r="AC80978" s="123"/>
    </row>
    <row r="80979" spans="5:29" s="2" customFormat="1">
      <c r="E80979" s="120"/>
      <c r="M80979" s="120"/>
      <c r="N80979" s="120"/>
      <c r="U80979" s="121"/>
      <c r="V80979" s="122"/>
      <c r="W80979" s="123"/>
      <c r="AC80979" s="123"/>
    </row>
    <row r="80980" spans="5:29" s="2" customFormat="1">
      <c r="E80980" s="120"/>
      <c r="M80980" s="120"/>
      <c r="N80980" s="120"/>
      <c r="U80980" s="121"/>
      <c r="V80980" s="122"/>
      <c r="W80980" s="123"/>
      <c r="AC80980" s="123"/>
    </row>
    <row r="80981" spans="5:29" s="2" customFormat="1">
      <c r="E80981" s="120"/>
      <c r="M80981" s="120"/>
      <c r="N80981" s="120"/>
      <c r="U80981" s="121"/>
      <c r="V80981" s="122"/>
      <c r="W80981" s="123"/>
      <c r="AC80981" s="123"/>
    </row>
    <row r="80982" spans="5:29" s="2" customFormat="1">
      <c r="E80982" s="120"/>
      <c r="M80982" s="120"/>
      <c r="N80982" s="120"/>
      <c r="U80982" s="121"/>
      <c r="V80982" s="122"/>
      <c r="W80982" s="123"/>
      <c r="AC80982" s="123"/>
    </row>
    <row r="80983" spans="5:29" s="2" customFormat="1">
      <c r="E80983" s="120"/>
      <c r="M80983" s="120"/>
      <c r="N80983" s="120"/>
      <c r="U80983" s="121"/>
      <c r="V80983" s="122"/>
      <c r="W80983" s="123"/>
      <c r="AC80983" s="123"/>
    </row>
    <row r="80984" spans="5:29" s="2" customFormat="1">
      <c r="E80984" s="120"/>
      <c r="M80984" s="120"/>
      <c r="N80984" s="120"/>
      <c r="U80984" s="121"/>
      <c r="V80984" s="122"/>
      <c r="W80984" s="123"/>
      <c r="AC80984" s="123"/>
    </row>
    <row r="80985" spans="5:29" s="2" customFormat="1">
      <c r="E80985" s="120"/>
      <c r="M80985" s="120"/>
      <c r="N80985" s="120"/>
      <c r="U80985" s="121"/>
      <c r="V80985" s="122"/>
      <c r="W80985" s="123"/>
      <c r="AC80985" s="123"/>
    </row>
    <row r="80986" spans="5:29" s="2" customFormat="1">
      <c r="E80986" s="120"/>
      <c r="M80986" s="120"/>
      <c r="N80986" s="120"/>
      <c r="U80986" s="121"/>
      <c r="V80986" s="122"/>
      <c r="W80986" s="123"/>
      <c r="AC80986" s="123"/>
    </row>
    <row r="80987" spans="5:29" s="2" customFormat="1">
      <c r="E80987" s="120"/>
      <c r="M80987" s="120"/>
      <c r="N80987" s="120"/>
      <c r="U80987" s="121"/>
      <c r="V80987" s="122"/>
      <c r="W80987" s="123"/>
      <c r="AC80987" s="123"/>
    </row>
    <row r="80988" spans="5:29" s="2" customFormat="1">
      <c r="E80988" s="120"/>
      <c r="M80988" s="120"/>
      <c r="N80988" s="120"/>
      <c r="U80988" s="121"/>
      <c r="V80988" s="122"/>
      <c r="W80988" s="123"/>
      <c r="AC80988" s="123"/>
    </row>
    <row r="80989" spans="5:29" s="2" customFormat="1">
      <c r="E80989" s="120"/>
      <c r="M80989" s="120"/>
      <c r="N80989" s="120"/>
      <c r="U80989" s="121"/>
      <c r="V80989" s="122"/>
      <c r="W80989" s="123"/>
      <c r="AC80989" s="123"/>
    </row>
    <row r="80990" spans="5:29" s="2" customFormat="1">
      <c r="E80990" s="120"/>
      <c r="M80990" s="120"/>
      <c r="N80990" s="120"/>
      <c r="U80990" s="121"/>
      <c r="V80990" s="122"/>
      <c r="W80990" s="123"/>
      <c r="AC80990" s="123"/>
    </row>
    <row r="80991" spans="5:29" s="2" customFormat="1">
      <c r="E80991" s="120"/>
      <c r="M80991" s="120"/>
      <c r="N80991" s="120"/>
      <c r="U80991" s="121"/>
      <c r="V80991" s="122"/>
      <c r="W80991" s="123"/>
      <c r="AC80991" s="123"/>
    </row>
    <row r="80992" spans="5:29" s="2" customFormat="1">
      <c r="E80992" s="120"/>
      <c r="M80992" s="120"/>
      <c r="N80992" s="120"/>
      <c r="U80992" s="121"/>
      <c r="V80992" s="122"/>
      <c r="W80992" s="123"/>
      <c r="AC80992" s="123"/>
    </row>
    <row r="80993" spans="5:29" s="2" customFormat="1">
      <c r="E80993" s="120"/>
      <c r="M80993" s="120"/>
      <c r="N80993" s="120"/>
      <c r="U80993" s="121"/>
      <c r="V80993" s="122"/>
      <c r="W80993" s="123"/>
      <c r="AC80993" s="123"/>
    </row>
    <row r="80994" spans="5:29" s="2" customFormat="1">
      <c r="E80994" s="120"/>
      <c r="M80994" s="120"/>
      <c r="N80994" s="120"/>
      <c r="U80994" s="121"/>
      <c r="V80994" s="122"/>
      <c r="W80994" s="123"/>
      <c r="AC80994" s="123"/>
    </row>
    <row r="80995" spans="5:29" s="2" customFormat="1">
      <c r="E80995" s="120"/>
      <c r="M80995" s="120"/>
      <c r="N80995" s="120"/>
      <c r="U80995" s="121"/>
      <c r="V80995" s="122"/>
      <c r="W80995" s="123"/>
      <c r="AC80995" s="123"/>
    </row>
    <row r="80996" spans="5:29" s="2" customFormat="1">
      <c r="E80996" s="120"/>
      <c r="M80996" s="120"/>
      <c r="N80996" s="120"/>
      <c r="U80996" s="121"/>
      <c r="V80996" s="122"/>
      <c r="W80996" s="123"/>
      <c r="AC80996" s="123"/>
    </row>
    <row r="80997" spans="5:29" s="2" customFormat="1">
      <c r="E80997" s="120"/>
      <c r="M80997" s="120"/>
      <c r="N80997" s="120"/>
      <c r="U80997" s="121"/>
      <c r="V80997" s="122"/>
      <c r="W80997" s="123"/>
      <c r="AC80997" s="123"/>
    </row>
    <row r="80998" spans="5:29" s="2" customFormat="1">
      <c r="E80998" s="120"/>
      <c r="M80998" s="120"/>
      <c r="N80998" s="120"/>
      <c r="U80998" s="121"/>
      <c r="V80998" s="122"/>
      <c r="W80998" s="123"/>
      <c r="AC80998" s="123"/>
    </row>
    <row r="80999" spans="5:29" s="2" customFormat="1">
      <c r="E80999" s="120"/>
      <c r="M80999" s="120"/>
      <c r="N80999" s="120"/>
      <c r="U80999" s="121"/>
      <c r="V80999" s="122"/>
      <c r="W80999" s="123"/>
      <c r="AC80999" s="123"/>
    </row>
    <row r="81000" spans="5:29" s="2" customFormat="1">
      <c r="E81000" s="120"/>
      <c r="M81000" s="120"/>
      <c r="N81000" s="120"/>
      <c r="U81000" s="121"/>
      <c r="V81000" s="122"/>
      <c r="W81000" s="123"/>
      <c r="AC81000" s="123"/>
    </row>
    <row r="81001" spans="5:29" s="2" customFormat="1">
      <c r="E81001" s="120"/>
      <c r="M81001" s="120"/>
      <c r="N81001" s="120"/>
      <c r="U81001" s="121"/>
      <c r="V81001" s="122"/>
      <c r="W81001" s="123"/>
      <c r="AC81001" s="123"/>
    </row>
    <row r="81002" spans="5:29" s="2" customFormat="1">
      <c r="E81002" s="120"/>
      <c r="M81002" s="120"/>
      <c r="N81002" s="120"/>
      <c r="U81002" s="121"/>
      <c r="V81002" s="122"/>
      <c r="W81002" s="123"/>
      <c r="AC81002" s="123"/>
    </row>
    <row r="81003" spans="5:29" s="2" customFormat="1">
      <c r="E81003" s="120"/>
      <c r="M81003" s="120"/>
      <c r="N81003" s="120"/>
      <c r="U81003" s="121"/>
      <c r="V81003" s="122"/>
      <c r="W81003" s="123"/>
      <c r="AC81003" s="123"/>
    </row>
    <row r="81004" spans="5:29" s="2" customFormat="1">
      <c r="E81004" s="120"/>
      <c r="M81004" s="120"/>
      <c r="N81004" s="120"/>
      <c r="U81004" s="121"/>
      <c r="V81004" s="122"/>
      <c r="W81004" s="123"/>
      <c r="AC81004" s="123"/>
    </row>
    <row r="81005" spans="5:29" s="2" customFormat="1">
      <c r="E81005" s="120"/>
      <c r="M81005" s="120"/>
      <c r="N81005" s="120"/>
      <c r="U81005" s="121"/>
      <c r="V81005" s="122"/>
      <c r="W81005" s="123"/>
      <c r="AC81005" s="123"/>
    </row>
    <row r="81006" spans="5:29" s="2" customFormat="1">
      <c r="E81006" s="120"/>
      <c r="M81006" s="120"/>
      <c r="N81006" s="120"/>
      <c r="U81006" s="121"/>
      <c r="V81006" s="122"/>
      <c r="W81006" s="123"/>
      <c r="AC81006" s="123"/>
    </row>
    <row r="81007" spans="5:29" s="2" customFormat="1">
      <c r="E81007" s="120"/>
      <c r="M81007" s="120"/>
      <c r="N81007" s="120"/>
      <c r="U81007" s="121"/>
      <c r="V81007" s="122"/>
      <c r="W81007" s="123"/>
      <c r="AC81007" s="123"/>
    </row>
    <row r="81008" spans="5:29" s="2" customFormat="1">
      <c r="E81008" s="120"/>
      <c r="M81008" s="120"/>
      <c r="N81008" s="120"/>
      <c r="U81008" s="121"/>
      <c r="V81008" s="122"/>
      <c r="W81008" s="123"/>
      <c r="AC81008" s="123"/>
    </row>
    <row r="81009" spans="5:29" s="2" customFormat="1">
      <c r="E81009" s="120"/>
      <c r="M81009" s="120"/>
      <c r="N81009" s="120"/>
      <c r="U81009" s="121"/>
      <c r="V81009" s="122"/>
      <c r="W81009" s="123"/>
      <c r="AC81009" s="123"/>
    </row>
    <row r="81010" spans="5:29" s="2" customFormat="1">
      <c r="E81010" s="120"/>
      <c r="M81010" s="120"/>
      <c r="N81010" s="120"/>
      <c r="U81010" s="121"/>
      <c r="V81010" s="122"/>
      <c r="W81010" s="123"/>
      <c r="AC81010" s="123"/>
    </row>
    <row r="81011" spans="5:29" s="2" customFormat="1">
      <c r="E81011" s="120"/>
      <c r="M81011" s="120"/>
      <c r="N81011" s="120"/>
      <c r="U81011" s="121"/>
      <c r="V81011" s="122"/>
      <c r="W81011" s="123"/>
      <c r="AC81011" s="123"/>
    </row>
    <row r="81012" spans="5:29" s="2" customFormat="1">
      <c r="E81012" s="120"/>
      <c r="M81012" s="120"/>
      <c r="N81012" s="120"/>
      <c r="U81012" s="121"/>
      <c r="V81012" s="122"/>
      <c r="W81012" s="123"/>
      <c r="AC81012" s="123"/>
    </row>
    <row r="81013" spans="5:29" s="2" customFormat="1">
      <c r="E81013" s="120"/>
      <c r="M81013" s="120"/>
      <c r="N81013" s="120"/>
      <c r="U81013" s="121"/>
      <c r="V81013" s="122"/>
      <c r="W81013" s="123"/>
      <c r="AC81013" s="123"/>
    </row>
    <row r="81014" spans="5:29" s="2" customFormat="1">
      <c r="E81014" s="120"/>
      <c r="M81014" s="120"/>
      <c r="N81014" s="120"/>
      <c r="U81014" s="121"/>
      <c r="V81014" s="122"/>
      <c r="W81014" s="123"/>
      <c r="AC81014" s="123"/>
    </row>
    <row r="81015" spans="5:29" s="2" customFormat="1">
      <c r="E81015" s="120"/>
      <c r="M81015" s="120"/>
      <c r="N81015" s="120"/>
      <c r="U81015" s="121"/>
      <c r="V81015" s="122"/>
      <c r="W81015" s="123"/>
      <c r="AC81015" s="123"/>
    </row>
    <row r="81016" spans="5:29" s="2" customFormat="1">
      <c r="E81016" s="120"/>
      <c r="M81016" s="120"/>
      <c r="N81016" s="120"/>
      <c r="U81016" s="121"/>
      <c r="V81016" s="122"/>
      <c r="W81016" s="123"/>
      <c r="AC81016" s="123"/>
    </row>
    <row r="81017" spans="5:29" s="2" customFormat="1">
      <c r="E81017" s="120"/>
      <c r="M81017" s="120"/>
      <c r="N81017" s="120"/>
      <c r="U81017" s="121"/>
      <c r="V81017" s="122"/>
      <c r="W81017" s="123"/>
      <c r="AC81017" s="123"/>
    </row>
    <row r="81018" spans="5:29" s="2" customFormat="1">
      <c r="E81018" s="120"/>
      <c r="M81018" s="120"/>
      <c r="N81018" s="120"/>
      <c r="U81018" s="121"/>
      <c r="V81018" s="122"/>
      <c r="W81018" s="123"/>
      <c r="AC81018" s="123"/>
    </row>
    <row r="81019" spans="5:29" s="2" customFormat="1">
      <c r="E81019" s="120"/>
      <c r="M81019" s="120"/>
      <c r="N81019" s="120"/>
      <c r="U81019" s="121"/>
      <c r="V81019" s="122"/>
      <c r="W81019" s="123"/>
      <c r="AC81019" s="123"/>
    </row>
    <row r="81020" spans="5:29" s="2" customFormat="1">
      <c r="E81020" s="120"/>
      <c r="M81020" s="120"/>
      <c r="N81020" s="120"/>
      <c r="U81020" s="121"/>
      <c r="V81020" s="122"/>
      <c r="W81020" s="123"/>
      <c r="AC81020" s="123"/>
    </row>
    <row r="81021" spans="5:29" s="2" customFormat="1">
      <c r="E81021" s="120"/>
      <c r="M81021" s="120"/>
      <c r="N81021" s="120"/>
      <c r="U81021" s="121"/>
      <c r="V81021" s="122"/>
      <c r="W81021" s="123"/>
      <c r="AC81021" s="123"/>
    </row>
    <row r="81022" spans="5:29" s="2" customFormat="1">
      <c r="E81022" s="120"/>
      <c r="M81022" s="120"/>
      <c r="N81022" s="120"/>
      <c r="U81022" s="121"/>
      <c r="V81022" s="122"/>
      <c r="W81022" s="123"/>
      <c r="AC81022" s="123"/>
    </row>
    <row r="81023" spans="5:29" s="2" customFormat="1">
      <c r="E81023" s="120"/>
      <c r="M81023" s="120"/>
      <c r="N81023" s="120"/>
      <c r="U81023" s="121"/>
      <c r="V81023" s="122"/>
      <c r="W81023" s="123"/>
      <c r="AC81023" s="123"/>
    </row>
    <row r="81024" spans="5:29" s="2" customFormat="1">
      <c r="E81024" s="120"/>
      <c r="M81024" s="120"/>
      <c r="N81024" s="120"/>
      <c r="U81024" s="121"/>
      <c r="V81024" s="122"/>
      <c r="W81024" s="123"/>
      <c r="AC81024" s="123"/>
    </row>
    <row r="81025" spans="5:29" s="2" customFormat="1">
      <c r="E81025" s="120"/>
      <c r="M81025" s="120"/>
      <c r="N81025" s="120"/>
      <c r="U81025" s="121"/>
      <c r="V81025" s="122"/>
      <c r="W81025" s="123"/>
      <c r="AC81025" s="123"/>
    </row>
    <row r="81026" spans="5:29" s="2" customFormat="1">
      <c r="E81026" s="120"/>
      <c r="M81026" s="120"/>
      <c r="N81026" s="120"/>
      <c r="U81026" s="121"/>
      <c r="V81026" s="122"/>
      <c r="W81026" s="123"/>
      <c r="AC81026" s="123"/>
    </row>
    <row r="81027" spans="5:29" s="2" customFormat="1">
      <c r="E81027" s="120"/>
      <c r="M81027" s="120"/>
      <c r="N81027" s="120"/>
      <c r="U81027" s="121"/>
      <c r="V81027" s="122"/>
      <c r="W81027" s="123"/>
      <c r="AC81027" s="123"/>
    </row>
    <row r="81028" spans="5:29" s="2" customFormat="1">
      <c r="E81028" s="120"/>
      <c r="M81028" s="120"/>
      <c r="N81028" s="120"/>
      <c r="U81028" s="121"/>
      <c r="V81028" s="122"/>
      <c r="W81028" s="123"/>
      <c r="AC81028" s="123"/>
    </row>
    <row r="81029" spans="5:29" s="2" customFormat="1">
      <c r="E81029" s="120"/>
      <c r="M81029" s="120"/>
      <c r="N81029" s="120"/>
      <c r="U81029" s="121"/>
      <c r="V81029" s="122"/>
      <c r="W81029" s="123"/>
      <c r="AC81029" s="123"/>
    </row>
    <row r="81030" spans="5:29" s="2" customFormat="1">
      <c r="E81030" s="120"/>
      <c r="M81030" s="120"/>
      <c r="N81030" s="120"/>
      <c r="U81030" s="121"/>
      <c r="V81030" s="122"/>
      <c r="W81030" s="123"/>
      <c r="AC81030" s="123"/>
    </row>
    <row r="81031" spans="5:29" s="2" customFormat="1">
      <c r="E81031" s="120"/>
      <c r="M81031" s="120"/>
      <c r="N81031" s="120"/>
      <c r="U81031" s="121"/>
      <c r="V81031" s="122"/>
      <c r="W81031" s="123"/>
      <c r="AC81031" s="123"/>
    </row>
    <row r="81032" spans="5:29" s="2" customFormat="1">
      <c r="E81032" s="120"/>
      <c r="M81032" s="120"/>
      <c r="N81032" s="120"/>
      <c r="U81032" s="121"/>
      <c r="V81032" s="122"/>
      <c r="W81032" s="123"/>
      <c r="AC81032" s="123"/>
    </row>
    <row r="81033" spans="5:29" s="2" customFormat="1">
      <c r="E81033" s="120"/>
      <c r="M81033" s="120"/>
      <c r="N81033" s="120"/>
      <c r="U81033" s="121"/>
      <c r="V81033" s="122"/>
      <c r="W81033" s="123"/>
      <c r="AC81033" s="123"/>
    </row>
    <row r="81034" spans="5:29" s="2" customFormat="1">
      <c r="E81034" s="120"/>
      <c r="M81034" s="120"/>
      <c r="N81034" s="120"/>
      <c r="U81034" s="121"/>
      <c r="V81034" s="122"/>
      <c r="W81034" s="123"/>
      <c r="AC81034" s="123"/>
    </row>
    <row r="81035" spans="5:29" s="2" customFormat="1">
      <c r="E81035" s="120"/>
      <c r="M81035" s="120"/>
      <c r="N81035" s="120"/>
      <c r="U81035" s="121"/>
      <c r="V81035" s="122"/>
      <c r="W81035" s="123"/>
      <c r="AC81035" s="123"/>
    </row>
    <row r="81036" spans="5:29" s="2" customFormat="1">
      <c r="E81036" s="120"/>
      <c r="M81036" s="120"/>
      <c r="N81036" s="120"/>
      <c r="U81036" s="121"/>
      <c r="V81036" s="122"/>
      <c r="W81036" s="123"/>
      <c r="AC81036" s="123"/>
    </row>
    <row r="81037" spans="5:29" s="2" customFormat="1">
      <c r="E81037" s="120"/>
      <c r="M81037" s="120"/>
      <c r="N81037" s="120"/>
      <c r="U81037" s="121"/>
      <c r="V81037" s="122"/>
      <c r="W81037" s="123"/>
      <c r="AC81037" s="123"/>
    </row>
    <row r="81038" spans="5:29" s="2" customFormat="1">
      <c r="E81038" s="120"/>
      <c r="M81038" s="120"/>
      <c r="N81038" s="120"/>
      <c r="U81038" s="121"/>
      <c r="V81038" s="122"/>
      <c r="W81038" s="123"/>
      <c r="AC81038" s="123"/>
    </row>
    <row r="81039" spans="5:29" s="2" customFormat="1">
      <c r="E81039" s="120"/>
      <c r="M81039" s="120"/>
      <c r="N81039" s="120"/>
      <c r="U81039" s="121"/>
      <c r="V81039" s="122"/>
      <c r="W81039" s="123"/>
      <c r="AC81039" s="123"/>
    </row>
    <row r="81040" spans="5:29" s="2" customFormat="1">
      <c r="E81040" s="120"/>
      <c r="M81040" s="120"/>
      <c r="N81040" s="120"/>
      <c r="U81040" s="121"/>
      <c r="V81040" s="122"/>
      <c r="W81040" s="123"/>
      <c r="AC81040" s="123"/>
    </row>
    <row r="81041" spans="5:29" s="2" customFormat="1">
      <c r="E81041" s="120"/>
      <c r="M81041" s="120"/>
      <c r="N81041" s="120"/>
      <c r="U81041" s="121"/>
      <c r="V81041" s="122"/>
      <c r="W81041" s="123"/>
      <c r="AC81041" s="123"/>
    </row>
    <row r="81042" spans="5:29" s="2" customFormat="1">
      <c r="E81042" s="120"/>
      <c r="M81042" s="120"/>
      <c r="N81042" s="120"/>
      <c r="U81042" s="121"/>
      <c r="V81042" s="122"/>
      <c r="W81042" s="123"/>
      <c r="AC81042" s="123"/>
    </row>
    <row r="81043" spans="5:29" s="2" customFormat="1">
      <c r="E81043" s="120"/>
      <c r="M81043" s="120"/>
      <c r="N81043" s="120"/>
      <c r="U81043" s="121"/>
      <c r="V81043" s="122"/>
      <c r="W81043" s="123"/>
      <c r="AC81043" s="123"/>
    </row>
    <row r="81044" spans="5:29" s="2" customFormat="1">
      <c r="E81044" s="120"/>
      <c r="M81044" s="120"/>
      <c r="N81044" s="120"/>
      <c r="U81044" s="121"/>
      <c r="V81044" s="122"/>
      <c r="W81044" s="123"/>
      <c r="AC81044" s="123"/>
    </row>
    <row r="81045" spans="5:29" s="2" customFormat="1">
      <c r="E81045" s="120"/>
      <c r="M81045" s="120"/>
      <c r="N81045" s="120"/>
      <c r="U81045" s="121"/>
      <c r="V81045" s="122"/>
      <c r="W81045" s="123"/>
      <c r="AC81045" s="123"/>
    </row>
    <row r="81046" spans="5:29" s="2" customFormat="1">
      <c r="E81046" s="120"/>
      <c r="M81046" s="120"/>
      <c r="N81046" s="120"/>
      <c r="U81046" s="121"/>
      <c r="V81046" s="122"/>
      <c r="W81046" s="123"/>
      <c r="AC81046" s="123"/>
    </row>
    <row r="81047" spans="5:29" s="2" customFormat="1">
      <c r="E81047" s="120"/>
      <c r="M81047" s="120"/>
      <c r="N81047" s="120"/>
      <c r="U81047" s="121"/>
      <c r="V81047" s="122"/>
      <c r="W81047" s="123"/>
      <c r="AC81047" s="123"/>
    </row>
    <row r="81048" spans="5:29" s="2" customFormat="1">
      <c r="E81048" s="120"/>
      <c r="M81048" s="120"/>
      <c r="N81048" s="120"/>
      <c r="U81048" s="121"/>
      <c r="V81048" s="122"/>
      <c r="W81048" s="123"/>
      <c r="AC81048" s="123"/>
    </row>
    <row r="81049" spans="5:29" s="2" customFormat="1">
      <c r="E81049" s="120"/>
      <c r="M81049" s="120"/>
      <c r="N81049" s="120"/>
      <c r="U81049" s="121"/>
      <c r="V81049" s="122"/>
      <c r="W81049" s="123"/>
      <c r="AC81049" s="123"/>
    </row>
    <row r="81050" spans="5:29" s="2" customFormat="1">
      <c r="E81050" s="120"/>
      <c r="M81050" s="120"/>
      <c r="N81050" s="120"/>
      <c r="U81050" s="121"/>
      <c r="V81050" s="122"/>
      <c r="W81050" s="123"/>
      <c r="AC81050" s="123"/>
    </row>
    <row r="81051" spans="5:29" s="2" customFormat="1">
      <c r="E81051" s="120"/>
      <c r="M81051" s="120"/>
      <c r="N81051" s="120"/>
      <c r="U81051" s="121"/>
      <c r="V81051" s="122"/>
      <c r="W81051" s="123"/>
      <c r="AC81051" s="123"/>
    </row>
    <row r="81052" spans="5:29" s="2" customFormat="1">
      <c r="E81052" s="120"/>
      <c r="M81052" s="120"/>
      <c r="N81052" s="120"/>
      <c r="U81052" s="121"/>
      <c r="V81052" s="122"/>
      <c r="W81052" s="123"/>
      <c r="AC81052" s="123"/>
    </row>
    <row r="81053" spans="5:29" s="2" customFormat="1">
      <c r="E81053" s="120"/>
      <c r="M81053" s="120"/>
      <c r="N81053" s="120"/>
      <c r="U81053" s="121"/>
      <c r="V81053" s="122"/>
      <c r="W81053" s="123"/>
      <c r="AC81053" s="123"/>
    </row>
    <row r="81054" spans="5:29" s="2" customFormat="1">
      <c r="E81054" s="120"/>
      <c r="M81054" s="120"/>
      <c r="N81054" s="120"/>
      <c r="U81054" s="121"/>
      <c r="V81054" s="122"/>
      <c r="W81054" s="123"/>
      <c r="AC81054" s="123"/>
    </row>
    <row r="81055" spans="5:29" s="2" customFormat="1">
      <c r="E81055" s="120"/>
      <c r="M81055" s="120"/>
      <c r="N81055" s="120"/>
      <c r="U81055" s="121"/>
      <c r="V81055" s="122"/>
      <c r="W81055" s="123"/>
      <c r="AC81055" s="123"/>
    </row>
    <row r="81056" spans="5:29" s="2" customFormat="1">
      <c r="E81056" s="120"/>
      <c r="M81056" s="120"/>
      <c r="N81056" s="120"/>
      <c r="U81056" s="121"/>
      <c r="V81056" s="122"/>
      <c r="W81056" s="123"/>
      <c r="AC81056" s="123"/>
    </row>
    <row r="81057" spans="5:29" s="2" customFormat="1">
      <c r="E81057" s="120"/>
      <c r="M81057" s="120"/>
      <c r="N81057" s="120"/>
      <c r="U81057" s="121"/>
      <c r="V81057" s="122"/>
      <c r="W81057" s="123"/>
      <c r="AC81057" s="123"/>
    </row>
    <row r="81058" spans="5:29" s="2" customFormat="1">
      <c r="E81058" s="120"/>
      <c r="M81058" s="120"/>
      <c r="N81058" s="120"/>
      <c r="U81058" s="121"/>
      <c r="V81058" s="122"/>
      <c r="W81058" s="123"/>
      <c r="AC81058" s="123"/>
    </row>
    <row r="81059" spans="5:29" s="2" customFormat="1">
      <c r="E81059" s="120"/>
      <c r="M81059" s="120"/>
      <c r="N81059" s="120"/>
      <c r="U81059" s="121"/>
      <c r="V81059" s="122"/>
      <c r="W81059" s="123"/>
      <c r="AC81059" s="123"/>
    </row>
    <row r="81060" spans="5:29" s="2" customFormat="1">
      <c r="E81060" s="120"/>
      <c r="M81060" s="120"/>
      <c r="N81060" s="120"/>
      <c r="U81060" s="121"/>
      <c r="V81060" s="122"/>
      <c r="W81060" s="123"/>
      <c r="AC81060" s="123"/>
    </row>
    <row r="81061" spans="5:29" s="2" customFormat="1">
      <c r="E81061" s="120"/>
      <c r="M81061" s="120"/>
      <c r="N81061" s="120"/>
      <c r="U81061" s="121"/>
      <c r="V81061" s="122"/>
      <c r="W81061" s="123"/>
      <c r="AC81061" s="123"/>
    </row>
    <row r="81062" spans="5:29" s="2" customFormat="1">
      <c r="E81062" s="120"/>
      <c r="M81062" s="120"/>
      <c r="N81062" s="120"/>
      <c r="U81062" s="121"/>
      <c r="V81062" s="122"/>
      <c r="W81062" s="123"/>
      <c r="AC81062" s="123"/>
    </row>
    <row r="81063" spans="5:29" s="2" customFormat="1">
      <c r="E81063" s="120"/>
      <c r="M81063" s="120"/>
      <c r="N81063" s="120"/>
      <c r="U81063" s="121"/>
      <c r="V81063" s="122"/>
      <c r="W81063" s="123"/>
      <c r="AC81063" s="123"/>
    </row>
    <row r="81064" spans="5:29" s="2" customFormat="1">
      <c r="E81064" s="120"/>
      <c r="M81064" s="120"/>
      <c r="N81064" s="120"/>
      <c r="U81064" s="121"/>
      <c r="V81064" s="122"/>
      <c r="W81064" s="123"/>
      <c r="AC81064" s="123"/>
    </row>
    <row r="81065" spans="5:29" s="2" customFormat="1">
      <c r="E81065" s="120"/>
      <c r="M81065" s="120"/>
      <c r="N81065" s="120"/>
      <c r="U81065" s="121"/>
      <c r="V81065" s="122"/>
      <c r="W81065" s="123"/>
      <c r="AC81065" s="123"/>
    </row>
    <row r="81066" spans="5:29" s="2" customFormat="1">
      <c r="E81066" s="120"/>
      <c r="M81066" s="120"/>
      <c r="N81066" s="120"/>
      <c r="U81066" s="121"/>
      <c r="V81066" s="122"/>
      <c r="W81066" s="123"/>
      <c r="AC81066" s="123"/>
    </row>
    <row r="81067" spans="5:29" s="2" customFormat="1">
      <c r="E81067" s="120"/>
      <c r="M81067" s="120"/>
      <c r="N81067" s="120"/>
      <c r="U81067" s="121"/>
      <c r="V81067" s="122"/>
      <c r="W81067" s="123"/>
      <c r="AC81067" s="123"/>
    </row>
    <row r="81068" spans="5:29" s="2" customFormat="1">
      <c r="E81068" s="120"/>
      <c r="M81068" s="120"/>
      <c r="N81068" s="120"/>
      <c r="U81068" s="121"/>
      <c r="V81068" s="122"/>
      <c r="W81068" s="123"/>
      <c r="AC81068" s="123"/>
    </row>
    <row r="81069" spans="5:29" s="2" customFormat="1">
      <c r="E81069" s="120"/>
      <c r="M81069" s="120"/>
      <c r="N81069" s="120"/>
      <c r="U81069" s="121"/>
      <c r="V81069" s="122"/>
      <c r="W81069" s="123"/>
      <c r="AC81069" s="123"/>
    </row>
    <row r="81070" spans="5:29" s="2" customFormat="1">
      <c r="E81070" s="120"/>
      <c r="M81070" s="120"/>
      <c r="N81070" s="120"/>
      <c r="U81070" s="121"/>
      <c r="V81070" s="122"/>
      <c r="W81070" s="123"/>
      <c r="AC81070" s="123"/>
    </row>
    <row r="81071" spans="5:29" s="2" customFormat="1">
      <c r="E81071" s="120"/>
      <c r="M81071" s="120"/>
      <c r="N81071" s="120"/>
      <c r="U81071" s="121"/>
      <c r="V81071" s="122"/>
      <c r="W81071" s="123"/>
      <c r="AC81071" s="123"/>
    </row>
    <row r="81072" spans="5:29" s="2" customFormat="1">
      <c r="E81072" s="120"/>
      <c r="M81072" s="120"/>
      <c r="N81072" s="120"/>
      <c r="U81072" s="121"/>
      <c r="V81072" s="122"/>
      <c r="W81072" s="123"/>
      <c r="AC81072" s="123"/>
    </row>
    <row r="81073" spans="5:29" s="2" customFormat="1">
      <c r="E81073" s="120"/>
      <c r="M81073" s="120"/>
      <c r="N81073" s="120"/>
      <c r="U81073" s="121"/>
      <c r="V81073" s="122"/>
      <c r="W81073" s="123"/>
      <c r="AC81073" s="123"/>
    </row>
    <row r="81074" spans="5:29" s="2" customFormat="1">
      <c r="E81074" s="120"/>
      <c r="M81074" s="120"/>
      <c r="N81074" s="120"/>
      <c r="U81074" s="121"/>
      <c r="V81074" s="122"/>
      <c r="W81074" s="123"/>
      <c r="AC81074" s="123"/>
    </row>
    <row r="81075" spans="5:29" s="2" customFormat="1">
      <c r="E81075" s="120"/>
      <c r="M81075" s="120"/>
      <c r="N81075" s="120"/>
      <c r="U81075" s="121"/>
      <c r="V81075" s="122"/>
      <c r="W81075" s="123"/>
      <c r="AC81075" s="123"/>
    </row>
    <row r="81076" spans="5:29" s="2" customFormat="1">
      <c r="E81076" s="120"/>
      <c r="M81076" s="120"/>
      <c r="N81076" s="120"/>
      <c r="U81076" s="121"/>
      <c r="V81076" s="122"/>
      <c r="W81076" s="123"/>
      <c r="AC81076" s="123"/>
    </row>
    <row r="81077" spans="5:29" s="2" customFormat="1">
      <c r="E81077" s="120"/>
      <c r="M81077" s="120"/>
      <c r="N81077" s="120"/>
      <c r="U81077" s="121"/>
      <c r="V81077" s="122"/>
      <c r="W81077" s="123"/>
      <c r="AC81077" s="123"/>
    </row>
    <row r="81078" spans="5:29" s="2" customFormat="1">
      <c r="E81078" s="120"/>
      <c r="M81078" s="120"/>
      <c r="N81078" s="120"/>
      <c r="U81078" s="121"/>
      <c r="V81078" s="122"/>
      <c r="W81078" s="123"/>
      <c r="AC81078" s="123"/>
    </row>
    <row r="81079" spans="5:29" s="2" customFormat="1">
      <c r="E81079" s="120"/>
      <c r="M81079" s="120"/>
      <c r="N81079" s="120"/>
      <c r="U81079" s="121"/>
      <c r="V81079" s="122"/>
      <c r="W81079" s="123"/>
      <c r="AC81079" s="123"/>
    </row>
    <row r="81080" spans="5:29" s="2" customFormat="1">
      <c r="E81080" s="120"/>
      <c r="M81080" s="120"/>
      <c r="N81080" s="120"/>
      <c r="U81080" s="121"/>
      <c r="V81080" s="122"/>
      <c r="W81080" s="123"/>
      <c r="AC81080" s="123"/>
    </row>
    <row r="81081" spans="5:29" s="2" customFormat="1">
      <c r="E81081" s="120"/>
      <c r="M81081" s="120"/>
      <c r="N81081" s="120"/>
      <c r="U81081" s="121"/>
      <c r="V81081" s="122"/>
      <c r="W81081" s="123"/>
      <c r="AC81081" s="123"/>
    </row>
    <row r="81082" spans="5:29" s="2" customFormat="1">
      <c r="E81082" s="120"/>
      <c r="M81082" s="120"/>
      <c r="N81082" s="120"/>
      <c r="U81082" s="121"/>
      <c r="V81082" s="122"/>
      <c r="W81082" s="123"/>
      <c r="AC81082" s="123"/>
    </row>
    <row r="81083" spans="5:29" s="2" customFormat="1">
      <c r="E81083" s="120"/>
      <c r="M81083" s="120"/>
      <c r="N81083" s="120"/>
      <c r="U81083" s="121"/>
      <c r="V81083" s="122"/>
      <c r="W81083" s="123"/>
      <c r="AC81083" s="123"/>
    </row>
    <row r="81084" spans="5:29" s="2" customFormat="1">
      <c r="E81084" s="120"/>
      <c r="M81084" s="120"/>
      <c r="N81084" s="120"/>
      <c r="U81084" s="121"/>
      <c r="V81084" s="122"/>
      <c r="W81084" s="123"/>
      <c r="AC81084" s="123"/>
    </row>
    <row r="81085" spans="5:29" s="2" customFormat="1">
      <c r="E81085" s="120"/>
      <c r="M81085" s="120"/>
      <c r="N81085" s="120"/>
      <c r="U81085" s="121"/>
      <c r="V81085" s="122"/>
      <c r="W81085" s="123"/>
      <c r="AC81085" s="123"/>
    </row>
    <row r="81086" spans="5:29" s="2" customFormat="1">
      <c r="E81086" s="120"/>
      <c r="M81086" s="120"/>
      <c r="N81086" s="120"/>
      <c r="U81086" s="121"/>
      <c r="V81086" s="122"/>
      <c r="W81086" s="123"/>
      <c r="AC81086" s="123"/>
    </row>
    <row r="81087" spans="5:29" s="2" customFormat="1">
      <c r="E81087" s="120"/>
      <c r="M81087" s="120"/>
      <c r="N81087" s="120"/>
      <c r="U81087" s="121"/>
      <c r="V81087" s="122"/>
      <c r="W81087" s="123"/>
      <c r="AC81087" s="123"/>
    </row>
    <row r="81088" spans="5:29" s="2" customFormat="1">
      <c r="E81088" s="120"/>
      <c r="M81088" s="120"/>
      <c r="N81088" s="120"/>
      <c r="U81088" s="121"/>
      <c r="V81088" s="122"/>
      <c r="W81088" s="123"/>
      <c r="AC81088" s="123"/>
    </row>
    <row r="81089" spans="5:29" s="2" customFormat="1">
      <c r="E81089" s="120"/>
      <c r="M81089" s="120"/>
      <c r="N81089" s="120"/>
      <c r="U81089" s="121"/>
      <c r="V81089" s="122"/>
      <c r="W81089" s="123"/>
      <c r="AC81089" s="123"/>
    </row>
    <row r="81090" spans="5:29" s="2" customFormat="1">
      <c r="E81090" s="120"/>
      <c r="M81090" s="120"/>
      <c r="N81090" s="120"/>
      <c r="U81090" s="121"/>
      <c r="V81090" s="122"/>
      <c r="W81090" s="123"/>
      <c r="AC81090" s="123"/>
    </row>
    <row r="81091" spans="5:29" s="2" customFormat="1">
      <c r="E81091" s="120"/>
      <c r="M81091" s="120"/>
      <c r="N81091" s="120"/>
      <c r="U81091" s="121"/>
      <c r="V81091" s="122"/>
      <c r="W81091" s="123"/>
      <c r="AC81091" s="123"/>
    </row>
    <row r="81092" spans="5:29" s="2" customFormat="1">
      <c r="E81092" s="120"/>
      <c r="M81092" s="120"/>
      <c r="N81092" s="120"/>
      <c r="U81092" s="121"/>
      <c r="V81092" s="122"/>
      <c r="W81092" s="123"/>
      <c r="AC81092" s="123"/>
    </row>
    <row r="81093" spans="5:29" s="2" customFormat="1">
      <c r="E81093" s="120"/>
      <c r="M81093" s="120"/>
      <c r="N81093" s="120"/>
      <c r="U81093" s="121"/>
      <c r="V81093" s="122"/>
      <c r="W81093" s="123"/>
      <c r="AC81093" s="123"/>
    </row>
    <row r="81094" spans="5:29" s="2" customFormat="1">
      <c r="E81094" s="120"/>
      <c r="M81094" s="120"/>
      <c r="N81094" s="120"/>
      <c r="U81094" s="121"/>
      <c r="V81094" s="122"/>
      <c r="W81094" s="123"/>
      <c r="AC81094" s="123"/>
    </row>
    <row r="81095" spans="5:29" s="2" customFormat="1">
      <c r="E81095" s="120"/>
      <c r="M81095" s="120"/>
      <c r="N81095" s="120"/>
      <c r="U81095" s="121"/>
      <c r="V81095" s="122"/>
      <c r="W81095" s="123"/>
      <c r="AC81095" s="123"/>
    </row>
    <row r="81096" spans="5:29" s="2" customFormat="1">
      <c r="E81096" s="120"/>
      <c r="M81096" s="120"/>
      <c r="N81096" s="120"/>
      <c r="U81096" s="121"/>
      <c r="V81096" s="122"/>
      <c r="W81096" s="123"/>
      <c r="AC81096" s="123"/>
    </row>
    <row r="81097" spans="5:29" s="2" customFormat="1">
      <c r="E81097" s="120"/>
      <c r="M81097" s="120"/>
      <c r="N81097" s="120"/>
      <c r="U81097" s="121"/>
      <c r="V81097" s="122"/>
      <c r="W81097" s="123"/>
      <c r="AC81097" s="123"/>
    </row>
    <row r="81098" spans="5:29" s="2" customFormat="1">
      <c r="E81098" s="120"/>
      <c r="M81098" s="120"/>
      <c r="N81098" s="120"/>
      <c r="U81098" s="121"/>
      <c r="V81098" s="122"/>
      <c r="W81098" s="123"/>
      <c r="AC81098" s="123"/>
    </row>
    <row r="81099" spans="5:29" s="2" customFormat="1">
      <c r="E81099" s="120"/>
      <c r="M81099" s="120"/>
      <c r="N81099" s="120"/>
      <c r="U81099" s="121"/>
      <c r="V81099" s="122"/>
      <c r="W81099" s="123"/>
      <c r="AC81099" s="123"/>
    </row>
    <row r="81100" spans="5:29" s="2" customFormat="1">
      <c r="E81100" s="120"/>
      <c r="M81100" s="120"/>
      <c r="N81100" s="120"/>
      <c r="U81100" s="121"/>
      <c r="V81100" s="122"/>
      <c r="W81100" s="123"/>
      <c r="AC81100" s="123"/>
    </row>
    <row r="81101" spans="5:29" s="2" customFormat="1">
      <c r="E81101" s="120"/>
      <c r="M81101" s="120"/>
      <c r="N81101" s="120"/>
      <c r="U81101" s="121"/>
      <c r="V81101" s="122"/>
      <c r="W81101" s="123"/>
      <c r="AC81101" s="123"/>
    </row>
    <row r="81102" spans="5:29" s="2" customFormat="1">
      <c r="E81102" s="120"/>
      <c r="M81102" s="120"/>
      <c r="N81102" s="120"/>
      <c r="U81102" s="121"/>
      <c r="V81102" s="122"/>
      <c r="W81102" s="123"/>
      <c r="AC81102" s="123"/>
    </row>
    <row r="81103" spans="5:29" s="2" customFormat="1">
      <c r="E81103" s="120"/>
      <c r="M81103" s="120"/>
      <c r="N81103" s="120"/>
      <c r="U81103" s="121"/>
      <c r="V81103" s="122"/>
      <c r="W81103" s="123"/>
      <c r="AC81103" s="123"/>
    </row>
    <row r="81104" spans="5:29" s="2" customFormat="1">
      <c r="E81104" s="120"/>
      <c r="M81104" s="120"/>
      <c r="N81104" s="120"/>
      <c r="U81104" s="121"/>
      <c r="V81104" s="122"/>
      <c r="W81104" s="123"/>
      <c r="AC81104" s="123"/>
    </row>
    <row r="81105" spans="5:29" s="2" customFormat="1">
      <c r="E81105" s="120"/>
      <c r="M81105" s="120"/>
      <c r="N81105" s="120"/>
      <c r="U81105" s="121"/>
      <c r="V81105" s="122"/>
      <c r="W81105" s="123"/>
      <c r="AC81105" s="123"/>
    </row>
    <row r="81106" spans="5:29" s="2" customFormat="1">
      <c r="E81106" s="120"/>
      <c r="M81106" s="120"/>
      <c r="N81106" s="120"/>
      <c r="U81106" s="121"/>
      <c r="V81106" s="122"/>
      <c r="W81106" s="123"/>
      <c r="AC81106" s="123"/>
    </row>
    <row r="81107" spans="5:29" s="2" customFormat="1">
      <c r="E81107" s="120"/>
      <c r="M81107" s="120"/>
      <c r="N81107" s="120"/>
      <c r="U81107" s="121"/>
      <c r="V81107" s="122"/>
      <c r="W81107" s="123"/>
      <c r="AC81107" s="123"/>
    </row>
    <row r="81108" spans="5:29" s="2" customFormat="1">
      <c r="E81108" s="120"/>
      <c r="M81108" s="120"/>
      <c r="N81108" s="120"/>
      <c r="U81108" s="121"/>
      <c r="V81108" s="122"/>
      <c r="W81108" s="123"/>
      <c r="AC81108" s="123"/>
    </row>
    <row r="81109" spans="5:29" s="2" customFormat="1">
      <c r="E81109" s="120"/>
      <c r="M81109" s="120"/>
      <c r="N81109" s="120"/>
      <c r="U81109" s="121"/>
      <c r="V81109" s="122"/>
      <c r="W81109" s="123"/>
      <c r="AC81109" s="123"/>
    </row>
    <row r="81110" spans="5:29" s="2" customFormat="1">
      <c r="E81110" s="120"/>
      <c r="M81110" s="120"/>
      <c r="N81110" s="120"/>
      <c r="U81110" s="121"/>
      <c r="V81110" s="122"/>
      <c r="W81110" s="123"/>
      <c r="AC81110" s="123"/>
    </row>
    <row r="81111" spans="5:29" s="2" customFormat="1">
      <c r="E81111" s="120"/>
      <c r="M81111" s="120"/>
      <c r="N81111" s="120"/>
      <c r="U81111" s="121"/>
      <c r="V81111" s="122"/>
      <c r="W81111" s="123"/>
      <c r="AC81111" s="123"/>
    </row>
    <row r="81112" spans="5:29" s="2" customFormat="1">
      <c r="E81112" s="120"/>
      <c r="M81112" s="120"/>
      <c r="N81112" s="120"/>
      <c r="U81112" s="121"/>
      <c r="V81112" s="122"/>
      <c r="W81112" s="123"/>
      <c r="AC81112" s="123"/>
    </row>
    <row r="81113" spans="5:29" s="2" customFormat="1">
      <c r="E81113" s="120"/>
      <c r="M81113" s="120"/>
      <c r="N81113" s="120"/>
      <c r="U81113" s="121"/>
      <c r="V81113" s="122"/>
      <c r="W81113" s="123"/>
      <c r="AC81113" s="123"/>
    </row>
    <row r="81114" spans="5:29" s="2" customFormat="1">
      <c r="E81114" s="120"/>
      <c r="M81114" s="120"/>
      <c r="N81114" s="120"/>
      <c r="U81114" s="121"/>
      <c r="V81114" s="122"/>
      <c r="W81114" s="123"/>
      <c r="AC81114" s="123"/>
    </row>
    <row r="81115" spans="5:29" s="2" customFormat="1">
      <c r="E81115" s="120"/>
      <c r="M81115" s="120"/>
      <c r="N81115" s="120"/>
      <c r="U81115" s="121"/>
      <c r="V81115" s="122"/>
      <c r="W81115" s="123"/>
      <c r="AC81115" s="123"/>
    </row>
    <row r="81116" spans="5:29" s="2" customFormat="1">
      <c r="E81116" s="120"/>
      <c r="M81116" s="120"/>
      <c r="N81116" s="120"/>
      <c r="U81116" s="121"/>
      <c r="V81116" s="122"/>
      <c r="W81116" s="123"/>
      <c r="AC81116" s="123"/>
    </row>
    <row r="81117" spans="5:29" s="2" customFormat="1">
      <c r="E81117" s="120"/>
      <c r="M81117" s="120"/>
      <c r="N81117" s="120"/>
      <c r="U81117" s="121"/>
      <c r="V81117" s="122"/>
      <c r="W81117" s="123"/>
      <c r="AC81117" s="123"/>
    </row>
    <row r="81118" spans="5:29" s="2" customFormat="1">
      <c r="E81118" s="120"/>
      <c r="M81118" s="120"/>
      <c r="N81118" s="120"/>
      <c r="U81118" s="121"/>
      <c r="V81118" s="122"/>
      <c r="W81118" s="123"/>
      <c r="AC81118" s="123"/>
    </row>
    <row r="81119" spans="5:29" s="2" customFormat="1">
      <c r="E81119" s="120"/>
      <c r="M81119" s="120"/>
      <c r="N81119" s="120"/>
      <c r="U81119" s="121"/>
      <c r="V81119" s="122"/>
      <c r="W81119" s="123"/>
      <c r="AC81119" s="123"/>
    </row>
    <row r="81120" spans="5:29" s="2" customFormat="1">
      <c r="E81120" s="120"/>
      <c r="M81120" s="120"/>
      <c r="N81120" s="120"/>
      <c r="U81120" s="121"/>
      <c r="V81120" s="122"/>
      <c r="W81120" s="123"/>
      <c r="AC81120" s="123"/>
    </row>
    <row r="81121" spans="5:29" s="2" customFormat="1">
      <c r="E81121" s="120"/>
      <c r="M81121" s="120"/>
      <c r="N81121" s="120"/>
      <c r="U81121" s="121"/>
      <c r="V81121" s="122"/>
      <c r="W81121" s="123"/>
      <c r="AC81121" s="123"/>
    </row>
    <row r="81122" spans="5:29" s="2" customFormat="1">
      <c r="E81122" s="120"/>
      <c r="M81122" s="120"/>
      <c r="N81122" s="120"/>
      <c r="U81122" s="121"/>
      <c r="V81122" s="122"/>
      <c r="W81122" s="123"/>
      <c r="AC81122" s="123"/>
    </row>
    <row r="81123" spans="5:29" s="2" customFormat="1">
      <c r="E81123" s="120"/>
      <c r="M81123" s="120"/>
      <c r="N81123" s="120"/>
      <c r="U81123" s="121"/>
      <c r="V81123" s="122"/>
      <c r="W81123" s="123"/>
      <c r="AC81123" s="123"/>
    </row>
    <row r="81124" spans="5:29" s="2" customFormat="1">
      <c r="E81124" s="120"/>
      <c r="M81124" s="120"/>
      <c r="N81124" s="120"/>
      <c r="U81124" s="121"/>
      <c r="V81124" s="122"/>
      <c r="W81124" s="123"/>
      <c r="AC81124" s="123"/>
    </row>
    <row r="81125" spans="5:29" s="2" customFormat="1">
      <c r="E81125" s="120"/>
      <c r="M81125" s="120"/>
      <c r="N81125" s="120"/>
      <c r="U81125" s="121"/>
      <c r="V81125" s="122"/>
      <c r="W81125" s="123"/>
      <c r="AC81125" s="123"/>
    </row>
    <row r="81126" spans="5:29" s="2" customFormat="1">
      <c r="E81126" s="120"/>
      <c r="M81126" s="120"/>
      <c r="N81126" s="120"/>
      <c r="U81126" s="121"/>
      <c r="V81126" s="122"/>
      <c r="W81126" s="123"/>
      <c r="AC81126" s="123"/>
    </row>
    <row r="81127" spans="5:29" s="2" customFormat="1">
      <c r="E81127" s="120"/>
      <c r="M81127" s="120"/>
      <c r="N81127" s="120"/>
      <c r="U81127" s="121"/>
      <c r="V81127" s="122"/>
      <c r="W81127" s="123"/>
      <c r="AC81127" s="123"/>
    </row>
    <row r="81128" spans="5:29" s="2" customFormat="1">
      <c r="E81128" s="120"/>
      <c r="M81128" s="120"/>
      <c r="N81128" s="120"/>
      <c r="U81128" s="121"/>
      <c r="V81128" s="122"/>
      <c r="W81128" s="123"/>
      <c r="AC81128" s="123"/>
    </row>
    <row r="81129" spans="5:29" s="2" customFormat="1">
      <c r="E81129" s="120"/>
      <c r="M81129" s="120"/>
      <c r="N81129" s="120"/>
      <c r="U81129" s="121"/>
      <c r="V81129" s="122"/>
      <c r="W81129" s="123"/>
      <c r="AC81129" s="123"/>
    </row>
    <row r="81130" spans="5:29" s="2" customFormat="1">
      <c r="E81130" s="120"/>
      <c r="M81130" s="120"/>
      <c r="N81130" s="120"/>
      <c r="U81130" s="121"/>
      <c r="V81130" s="122"/>
      <c r="W81130" s="123"/>
      <c r="AC81130" s="123"/>
    </row>
    <row r="81131" spans="5:29" s="2" customFormat="1">
      <c r="E81131" s="120"/>
      <c r="M81131" s="120"/>
      <c r="N81131" s="120"/>
      <c r="U81131" s="121"/>
      <c r="V81131" s="122"/>
      <c r="W81131" s="123"/>
      <c r="AC81131" s="123"/>
    </row>
    <row r="81132" spans="5:29" s="2" customFormat="1">
      <c r="E81132" s="120"/>
      <c r="M81132" s="120"/>
      <c r="N81132" s="120"/>
      <c r="U81132" s="121"/>
      <c r="V81132" s="122"/>
      <c r="W81132" s="123"/>
      <c r="AC81132" s="123"/>
    </row>
    <row r="81133" spans="5:29" s="2" customFormat="1">
      <c r="E81133" s="120"/>
      <c r="M81133" s="120"/>
      <c r="N81133" s="120"/>
      <c r="U81133" s="121"/>
      <c r="V81133" s="122"/>
      <c r="W81133" s="123"/>
      <c r="AC81133" s="123"/>
    </row>
    <row r="81134" spans="5:29" s="2" customFormat="1">
      <c r="E81134" s="120"/>
      <c r="M81134" s="120"/>
      <c r="N81134" s="120"/>
      <c r="U81134" s="121"/>
      <c r="V81134" s="122"/>
      <c r="W81134" s="123"/>
      <c r="AC81134" s="123"/>
    </row>
    <row r="81135" spans="5:29" s="2" customFormat="1">
      <c r="E81135" s="120"/>
      <c r="M81135" s="120"/>
      <c r="N81135" s="120"/>
      <c r="U81135" s="121"/>
      <c r="V81135" s="122"/>
      <c r="W81135" s="123"/>
      <c r="AC81135" s="123"/>
    </row>
    <row r="81136" spans="5:29" s="2" customFormat="1">
      <c r="E81136" s="120"/>
      <c r="M81136" s="120"/>
      <c r="N81136" s="120"/>
      <c r="U81136" s="121"/>
      <c r="V81136" s="122"/>
      <c r="W81136" s="123"/>
      <c r="AC81136" s="123"/>
    </row>
    <row r="81137" spans="5:29" s="2" customFormat="1">
      <c r="E81137" s="120"/>
      <c r="M81137" s="120"/>
      <c r="N81137" s="120"/>
      <c r="U81137" s="121"/>
      <c r="V81137" s="122"/>
      <c r="W81137" s="123"/>
      <c r="AC81137" s="123"/>
    </row>
    <row r="81138" spans="5:29" s="2" customFormat="1">
      <c r="E81138" s="120"/>
      <c r="M81138" s="120"/>
      <c r="N81138" s="120"/>
      <c r="U81138" s="121"/>
      <c r="V81138" s="122"/>
      <c r="W81138" s="123"/>
      <c r="AC81138" s="123"/>
    </row>
    <row r="81139" spans="5:29" s="2" customFormat="1">
      <c r="E81139" s="120"/>
      <c r="M81139" s="120"/>
      <c r="N81139" s="120"/>
      <c r="U81139" s="121"/>
      <c r="V81139" s="122"/>
      <c r="W81139" s="123"/>
      <c r="AC81139" s="123"/>
    </row>
    <row r="81140" spans="5:29" s="2" customFormat="1">
      <c r="E81140" s="120"/>
      <c r="M81140" s="120"/>
      <c r="N81140" s="120"/>
      <c r="U81140" s="121"/>
      <c r="V81140" s="122"/>
      <c r="W81140" s="123"/>
      <c r="AC81140" s="123"/>
    </row>
    <row r="81141" spans="5:29" s="2" customFormat="1">
      <c r="E81141" s="120"/>
      <c r="M81141" s="120"/>
      <c r="N81141" s="120"/>
      <c r="U81141" s="121"/>
      <c r="V81141" s="122"/>
      <c r="W81141" s="123"/>
      <c r="AC81141" s="123"/>
    </row>
    <row r="81142" spans="5:29" s="2" customFormat="1">
      <c r="E81142" s="120"/>
      <c r="M81142" s="120"/>
      <c r="N81142" s="120"/>
      <c r="U81142" s="121"/>
      <c r="V81142" s="122"/>
      <c r="W81142" s="123"/>
      <c r="AC81142" s="123"/>
    </row>
    <row r="81143" spans="5:29" s="2" customFormat="1">
      <c r="E81143" s="120"/>
      <c r="M81143" s="120"/>
      <c r="N81143" s="120"/>
      <c r="U81143" s="121"/>
      <c r="V81143" s="122"/>
      <c r="W81143" s="123"/>
      <c r="AC81143" s="123"/>
    </row>
    <row r="81144" spans="5:29" s="2" customFormat="1">
      <c r="E81144" s="120"/>
      <c r="M81144" s="120"/>
      <c r="N81144" s="120"/>
      <c r="U81144" s="121"/>
      <c r="V81144" s="122"/>
      <c r="W81144" s="123"/>
      <c r="AC81144" s="123"/>
    </row>
    <row r="81145" spans="5:29" s="2" customFormat="1">
      <c r="E81145" s="120"/>
      <c r="M81145" s="120"/>
      <c r="N81145" s="120"/>
      <c r="U81145" s="121"/>
      <c r="V81145" s="122"/>
      <c r="W81145" s="123"/>
      <c r="AC81145" s="123"/>
    </row>
    <row r="81146" spans="5:29" s="2" customFormat="1">
      <c r="E81146" s="120"/>
      <c r="M81146" s="120"/>
      <c r="N81146" s="120"/>
      <c r="U81146" s="121"/>
      <c r="V81146" s="122"/>
      <c r="W81146" s="123"/>
      <c r="AC81146" s="123"/>
    </row>
    <row r="81147" spans="5:29" s="2" customFormat="1">
      <c r="E81147" s="120"/>
      <c r="M81147" s="120"/>
      <c r="N81147" s="120"/>
      <c r="U81147" s="121"/>
      <c r="V81147" s="122"/>
      <c r="W81147" s="123"/>
      <c r="AC81147" s="123"/>
    </row>
    <row r="81148" spans="5:29" s="2" customFormat="1">
      <c r="E81148" s="120"/>
      <c r="M81148" s="120"/>
      <c r="N81148" s="120"/>
      <c r="U81148" s="121"/>
      <c r="V81148" s="122"/>
      <c r="W81148" s="123"/>
      <c r="AC81148" s="123"/>
    </row>
    <row r="81149" spans="5:29" s="2" customFormat="1">
      <c r="E81149" s="120"/>
      <c r="M81149" s="120"/>
      <c r="N81149" s="120"/>
      <c r="U81149" s="121"/>
      <c r="V81149" s="122"/>
      <c r="W81149" s="123"/>
      <c r="AC81149" s="123"/>
    </row>
    <row r="81150" spans="5:29" s="2" customFormat="1">
      <c r="E81150" s="120"/>
      <c r="M81150" s="120"/>
      <c r="N81150" s="120"/>
      <c r="U81150" s="121"/>
      <c r="V81150" s="122"/>
      <c r="W81150" s="123"/>
      <c r="AC81150" s="123"/>
    </row>
    <row r="81151" spans="5:29" s="2" customFormat="1">
      <c r="E81151" s="120"/>
      <c r="M81151" s="120"/>
      <c r="N81151" s="120"/>
      <c r="U81151" s="121"/>
      <c r="V81151" s="122"/>
      <c r="W81151" s="123"/>
      <c r="AC81151" s="123"/>
    </row>
    <row r="81152" spans="5:29" s="2" customFormat="1">
      <c r="E81152" s="120"/>
      <c r="M81152" s="120"/>
      <c r="N81152" s="120"/>
      <c r="U81152" s="121"/>
      <c r="V81152" s="122"/>
      <c r="W81152" s="123"/>
      <c r="AC81152" s="123"/>
    </row>
    <row r="81153" spans="5:29" s="2" customFormat="1">
      <c r="E81153" s="120"/>
      <c r="M81153" s="120"/>
      <c r="N81153" s="120"/>
      <c r="U81153" s="121"/>
      <c r="V81153" s="122"/>
      <c r="W81153" s="123"/>
      <c r="AC81153" s="123"/>
    </row>
    <row r="81154" spans="5:29" s="2" customFormat="1">
      <c r="E81154" s="120"/>
      <c r="M81154" s="120"/>
      <c r="N81154" s="120"/>
      <c r="U81154" s="121"/>
      <c r="V81154" s="122"/>
      <c r="W81154" s="123"/>
      <c r="AC81154" s="123"/>
    </row>
    <row r="81155" spans="5:29" s="2" customFormat="1">
      <c r="E81155" s="120"/>
      <c r="M81155" s="120"/>
      <c r="N81155" s="120"/>
      <c r="U81155" s="121"/>
      <c r="V81155" s="122"/>
      <c r="W81155" s="123"/>
      <c r="AC81155" s="123"/>
    </row>
    <row r="81156" spans="5:29" s="2" customFormat="1">
      <c r="E81156" s="120"/>
      <c r="M81156" s="120"/>
      <c r="N81156" s="120"/>
      <c r="U81156" s="121"/>
      <c r="V81156" s="122"/>
      <c r="W81156" s="123"/>
      <c r="AC81156" s="123"/>
    </row>
    <row r="81157" spans="5:29" s="2" customFormat="1">
      <c r="E81157" s="120"/>
      <c r="M81157" s="120"/>
      <c r="N81157" s="120"/>
      <c r="U81157" s="121"/>
      <c r="V81157" s="122"/>
      <c r="W81157" s="123"/>
      <c r="AC81157" s="123"/>
    </row>
    <row r="81158" spans="5:29" s="2" customFormat="1">
      <c r="E81158" s="120"/>
      <c r="M81158" s="120"/>
      <c r="N81158" s="120"/>
      <c r="U81158" s="121"/>
      <c r="V81158" s="122"/>
      <c r="W81158" s="123"/>
      <c r="AC81158" s="123"/>
    </row>
    <row r="81159" spans="5:29" s="2" customFormat="1">
      <c r="E81159" s="120"/>
      <c r="M81159" s="120"/>
      <c r="N81159" s="120"/>
      <c r="U81159" s="121"/>
      <c r="V81159" s="122"/>
      <c r="W81159" s="123"/>
      <c r="AC81159" s="123"/>
    </row>
    <row r="81160" spans="5:29" s="2" customFormat="1">
      <c r="E81160" s="120"/>
      <c r="M81160" s="120"/>
      <c r="N81160" s="120"/>
      <c r="U81160" s="121"/>
      <c r="V81160" s="122"/>
      <c r="W81160" s="123"/>
      <c r="AC81160" s="123"/>
    </row>
    <row r="81161" spans="5:29" s="2" customFormat="1">
      <c r="E81161" s="120"/>
      <c r="M81161" s="120"/>
      <c r="N81161" s="120"/>
      <c r="U81161" s="121"/>
      <c r="V81161" s="122"/>
      <c r="W81161" s="123"/>
      <c r="AC81161" s="123"/>
    </row>
    <row r="81162" spans="5:29" s="2" customFormat="1">
      <c r="E81162" s="120"/>
      <c r="M81162" s="120"/>
      <c r="N81162" s="120"/>
      <c r="U81162" s="121"/>
      <c r="V81162" s="122"/>
      <c r="W81162" s="123"/>
      <c r="AC81162" s="123"/>
    </row>
    <row r="81163" spans="5:29" s="2" customFormat="1">
      <c r="E81163" s="120"/>
      <c r="M81163" s="120"/>
      <c r="N81163" s="120"/>
      <c r="U81163" s="121"/>
      <c r="V81163" s="122"/>
      <c r="W81163" s="123"/>
      <c r="AC81163" s="123"/>
    </row>
    <row r="81164" spans="5:29" s="2" customFormat="1">
      <c r="E81164" s="120"/>
      <c r="M81164" s="120"/>
      <c r="N81164" s="120"/>
      <c r="U81164" s="121"/>
      <c r="V81164" s="122"/>
      <c r="W81164" s="123"/>
      <c r="AC81164" s="123"/>
    </row>
    <row r="81165" spans="5:29" s="2" customFormat="1">
      <c r="E81165" s="120"/>
      <c r="M81165" s="120"/>
      <c r="N81165" s="120"/>
      <c r="U81165" s="121"/>
      <c r="V81165" s="122"/>
      <c r="W81165" s="123"/>
      <c r="AC81165" s="123"/>
    </row>
    <row r="81166" spans="5:29" s="2" customFormat="1">
      <c r="E81166" s="120"/>
      <c r="M81166" s="120"/>
      <c r="N81166" s="120"/>
      <c r="U81166" s="121"/>
      <c r="V81166" s="122"/>
      <c r="W81166" s="123"/>
      <c r="AC81166" s="123"/>
    </row>
    <row r="81167" spans="5:29" s="2" customFormat="1">
      <c r="E81167" s="120"/>
      <c r="M81167" s="120"/>
      <c r="N81167" s="120"/>
      <c r="U81167" s="121"/>
      <c r="V81167" s="122"/>
      <c r="W81167" s="123"/>
      <c r="AC81167" s="123"/>
    </row>
    <row r="81168" spans="5:29" s="2" customFormat="1">
      <c r="E81168" s="120"/>
      <c r="M81168" s="120"/>
      <c r="N81168" s="120"/>
      <c r="U81168" s="121"/>
      <c r="V81168" s="122"/>
      <c r="W81168" s="123"/>
      <c r="AC81168" s="123"/>
    </row>
    <row r="81169" spans="5:29" s="2" customFormat="1">
      <c r="E81169" s="120"/>
      <c r="M81169" s="120"/>
      <c r="N81169" s="120"/>
      <c r="U81169" s="121"/>
      <c r="V81169" s="122"/>
      <c r="W81169" s="123"/>
      <c r="AC81169" s="123"/>
    </row>
    <row r="81170" spans="5:29" s="2" customFormat="1">
      <c r="E81170" s="120"/>
      <c r="M81170" s="120"/>
      <c r="N81170" s="120"/>
      <c r="U81170" s="121"/>
      <c r="V81170" s="122"/>
      <c r="W81170" s="123"/>
      <c r="AC81170" s="123"/>
    </row>
    <row r="81171" spans="5:29" s="2" customFormat="1">
      <c r="E81171" s="120"/>
      <c r="M81171" s="120"/>
      <c r="N81171" s="120"/>
      <c r="U81171" s="121"/>
      <c r="V81171" s="122"/>
      <c r="W81171" s="123"/>
      <c r="AC81171" s="123"/>
    </row>
    <row r="81172" spans="5:29" s="2" customFormat="1">
      <c r="E81172" s="120"/>
      <c r="M81172" s="120"/>
      <c r="N81172" s="120"/>
      <c r="U81172" s="121"/>
      <c r="V81172" s="122"/>
      <c r="W81172" s="123"/>
      <c r="AC81172" s="123"/>
    </row>
    <row r="81173" spans="5:29" s="2" customFormat="1">
      <c r="E81173" s="120"/>
      <c r="M81173" s="120"/>
      <c r="N81173" s="120"/>
      <c r="U81173" s="121"/>
      <c r="V81173" s="122"/>
      <c r="W81173" s="123"/>
      <c r="AC81173" s="123"/>
    </row>
    <row r="81174" spans="5:29" s="2" customFormat="1">
      <c r="E81174" s="120"/>
      <c r="M81174" s="120"/>
      <c r="N81174" s="120"/>
      <c r="U81174" s="121"/>
      <c r="V81174" s="122"/>
      <c r="W81174" s="123"/>
      <c r="AC81174" s="123"/>
    </row>
    <row r="81175" spans="5:29" s="2" customFormat="1">
      <c r="E81175" s="120"/>
      <c r="M81175" s="120"/>
      <c r="N81175" s="120"/>
      <c r="U81175" s="121"/>
      <c r="V81175" s="122"/>
      <c r="W81175" s="123"/>
      <c r="AC81175" s="123"/>
    </row>
    <row r="81176" spans="5:29" s="2" customFormat="1">
      <c r="E81176" s="120"/>
      <c r="M81176" s="120"/>
      <c r="N81176" s="120"/>
      <c r="U81176" s="121"/>
      <c r="V81176" s="122"/>
      <c r="W81176" s="123"/>
      <c r="AC81176" s="123"/>
    </row>
    <row r="81177" spans="5:29" s="2" customFormat="1">
      <c r="E81177" s="120"/>
      <c r="M81177" s="120"/>
      <c r="N81177" s="120"/>
      <c r="U81177" s="121"/>
      <c r="V81177" s="122"/>
      <c r="W81177" s="123"/>
      <c r="AC81177" s="123"/>
    </row>
    <row r="81178" spans="5:29" s="2" customFormat="1">
      <c r="E81178" s="120"/>
      <c r="M81178" s="120"/>
      <c r="N81178" s="120"/>
      <c r="U81178" s="121"/>
      <c r="V81178" s="122"/>
      <c r="W81178" s="123"/>
      <c r="AC81178" s="123"/>
    </row>
    <row r="81179" spans="5:29" s="2" customFormat="1">
      <c r="E81179" s="120"/>
      <c r="M81179" s="120"/>
      <c r="N81179" s="120"/>
      <c r="U81179" s="121"/>
      <c r="V81179" s="122"/>
      <c r="W81179" s="123"/>
      <c r="AC81179" s="123"/>
    </row>
    <row r="81180" spans="5:29" s="2" customFormat="1">
      <c r="E81180" s="120"/>
      <c r="M81180" s="120"/>
      <c r="N81180" s="120"/>
      <c r="U81180" s="121"/>
      <c r="V81180" s="122"/>
      <c r="W81180" s="123"/>
      <c r="AC81180" s="123"/>
    </row>
    <row r="81181" spans="5:29" s="2" customFormat="1">
      <c r="E81181" s="120"/>
      <c r="M81181" s="120"/>
      <c r="N81181" s="120"/>
      <c r="U81181" s="121"/>
      <c r="V81181" s="122"/>
      <c r="W81181" s="123"/>
      <c r="AC81181" s="123"/>
    </row>
    <row r="81182" spans="5:29" s="2" customFormat="1">
      <c r="E81182" s="120"/>
      <c r="M81182" s="120"/>
      <c r="N81182" s="120"/>
      <c r="U81182" s="121"/>
      <c r="V81182" s="122"/>
      <c r="W81182" s="123"/>
      <c r="AC81182" s="123"/>
    </row>
    <row r="81183" spans="5:29" s="2" customFormat="1">
      <c r="E81183" s="120"/>
      <c r="M81183" s="120"/>
      <c r="N81183" s="120"/>
      <c r="U81183" s="121"/>
      <c r="V81183" s="122"/>
      <c r="W81183" s="123"/>
      <c r="AC81183" s="123"/>
    </row>
    <row r="81184" spans="5:29" s="2" customFormat="1">
      <c r="E81184" s="120"/>
      <c r="M81184" s="120"/>
      <c r="N81184" s="120"/>
      <c r="U81184" s="121"/>
      <c r="V81184" s="122"/>
      <c r="W81184" s="123"/>
      <c r="AC81184" s="123"/>
    </row>
    <row r="81185" spans="5:29" s="2" customFormat="1">
      <c r="E81185" s="120"/>
      <c r="M81185" s="120"/>
      <c r="N81185" s="120"/>
      <c r="U81185" s="121"/>
      <c r="V81185" s="122"/>
      <c r="W81185" s="123"/>
      <c r="AC81185" s="123"/>
    </row>
    <row r="81186" spans="5:29" s="2" customFormat="1">
      <c r="E81186" s="120"/>
      <c r="M81186" s="120"/>
      <c r="N81186" s="120"/>
      <c r="U81186" s="121"/>
      <c r="V81186" s="122"/>
      <c r="W81186" s="123"/>
      <c r="AC81186" s="123"/>
    </row>
    <row r="81187" spans="5:29" s="2" customFormat="1">
      <c r="E81187" s="120"/>
      <c r="M81187" s="120"/>
      <c r="N81187" s="120"/>
      <c r="U81187" s="121"/>
      <c r="V81187" s="122"/>
      <c r="W81187" s="123"/>
      <c r="AC81187" s="123"/>
    </row>
    <row r="81188" spans="5:29" s="2" customFormat="1">
      <c r="E81188" s="120"/>
      <c r="M81188" s="120"/>
      <c r="N81188" s="120"/>
      <c r="U81188" s="121"/>
      <c r="V81188" s="122"/>
      <c r="W81188" s="123"/>
      <c r="AC81188" s="123"/>
    </row>
    <row r="81189" spans="5:29" s="2" customFormat="1">
      <c r="E81189" s="120"/>
      <c r="M81189" s="120"/>
      <c r="N81189" s="120"/>
      <c r="U81189" s="121"/>
      <c r="V81189" s="122"/>
      <c r="W81189" s="123"/>
      <c r="AC81189" s="123"/>
    </row>
    <row r="81190" spans="5:29" s="2" customFormat="1">
      <c r="E81190" s="120"/>
      <c r="M81190" s="120"/>
      <c r="N81190" s="120"/>
      <c r="U81190" s="121"/>
      <c r="V81190" s="122"/>
      <c r="W81190" s="123"/>
      <c r="AC81190" s="123"/>
    </row>
    <row r="81191" spans="5:29" s="2" customFormat="1">
      <c r="E81191" s="120"/>
      <c r="M81191" s="120"/>
      <c r="N81191" s="120"/>
      <c r="U81191" s="121"/>
      <c r="V81191" s="122"/>
      <c r="W81191" s="123"/>
      <c r="AC81191" s="123"/>
    </row>
    <row r="81192" spans="5:29" s="2" customFormat="1">
      <c r="E81192" s="120"/>
      <c r="M81192" s="120"/>
      <c r="N81192" s="120"/>
      <c r="U81192" s="121"/>
      <c r="V81192" s="122"/>
      <c r="W81192" s="123"/>
      <c r="AC81192" s="123"/>
    </row>
    <row r="81193" spans="5:29" s="2" customFormat="1">
      <c r="E81193" s="120"/>
      <c r="M81193" s="120"/>
      <c r="N81193" s="120"/>
      <c r="U81193" s="121"/>
      <c r="V81193" s="122"/>
      <c r="W81193" s="123"/>
      <c r="AC81193" s="123"/>
    </row>
    <row r="81194" spans="5:29" s="2" customFormat="1">
      <c r="E81194" s="120"/>
      <c r="M81194" s="120"/>
      <c r="N81194" s="120"/>
      <c r="U81194" s="121"/>
      <c r="V81194" s="122"/>
      <c r="W81194" s="123"/>
      <c r="AC81194" s="123"/>
    </row>
    <row r="81195" spans="5:29" s="2" customFormat="1">
      <c r="E81195" s="120"/>
      <c r="M81195" s="120"/>
      <c r="N81195" s="120"/>
      <c r="U81195" s="121"/>
      <c r="V81195" s="122"/>
      <c r="W81195" s="123"/>
      <c r="AC81195" s="123"/>
    </row>
    <row r="81196" spans="5:29" s="2" customFormat="1">
      <c r="E81196" s="120"/>
      <c r="M81196" s="120"/>
      <c r="N81196" s="120"/>
      <c r="U81196" s="121"/>
      <c r="V81196" s="122"/>
      <c r="W81196" s="123"/>
      <c r="AC81196" s="123"/>
    </row>
    <row r="81197" spans="5:29" s="2" customFormat="1">
      <c r="E81197" s="120"/>
      <c r="M81197" s="120"/>
      <c r="N81197" s="120"/>
      <c r="U81197" s="121"/>
      <c r="V81197" s="122"/>
      <c r="W81197" s="123"/>
      <c r="AC81197" s="123"/>
    </row>
    <row r="81198" spans="5:29" s="2" customFormat="1">
      <c r="E81198" s="120"/>
      <c r="M81198" s="120"/>
      <c r="N81198" s="120"/>
      <c r="U81198" s="121"/>
      <c r="V81198" s="122"/>
      <c r="W81198" s="123"/>
      <c r="AC81198" s="123"/>
    </row>
    <row r="81199" spans="5:29" s="2" customFormat="1">
      <c r="E81199" s="120"/>
      <c r="M81199" s="120"/>
      <c r="N81199" s="120"/>
      <c r="U81199" s="121"/>
      <c r="V81199" s="122"/>
      <c r="W81199" s="123"/>
      <c r="AC81199" s="123"/>
    </row>
    <row r="81200" spans="5:29" s="2" customFormat="1">
      <c r="E81200" s="120"/>
      <c r="M81200" s="120"/>
      <c r="N81200" s="120"/>
      <c r="U81200" s="121"/>
      <c r="V81200" s="122"/>
      <c r="W81200" s="123"/>
      <c r="AC81200" s="123"/>
    </row>
    <row r="81201" spans="5:29" s="2" customFormat="1">
      <c r="E81201" s="120"/>
      <c r="M81201" s="120"/>
      <c r="N81201" s="120"/>
      <c r="U81201" s="121"/>
      <c r="V81201" s="122"/>
      <c r="W81201" s="123"/>
      <c r="AC81201" s="123"/>
    </row>
    <row r="81202" spans="5:29" s="2" customFormat="1">
      <c r="E81202" s="120"/>
      <c r="M81202" s="120"/>
      <c r="N81202" s="120"/>
      <c r="U81202" s="121"/>
      <c r="V81202" s="122"/>
      <c r="W81202" s="123"/>
      <c r="AC81202" s="123"/>
    </row>
    <row r="81203" spans="5:29" s="2" customFormat="1">
      <c r="E81203" s="120"/>
      <c r="M81203" s="120"/>
      <c r="N81203" s="120"/>
      <c r="U81203" s="121"/>
      <c r="V81203" s="122"/>
      <c r="W81203" s="123"/>
      <c r="AC81203" s="123"/>
    </row>
    <row r="81204" spans="5:29" s="2" customFormat="1">
      <c r="E81204" s="120"/>
      <c r="M81204" s="120"/>
      <c r="N81204" s="120"/>
      <c r="U81204" s="121"/>
      <c r="V81204" s="122"/>
      <c r="W81204" s="123"/>
      <c r="AC81204" s="123"/>
    </row>
    <row r="81205" spans="5:29" s="2" customFormat="1">
      <c r="E81205" s="120"/>
      <c r="M81205" s="120"/>
      <c r="N81205" s="120"/>
      <c r="U81205" s="121"/>
      <c r="V81205" s="122"/>
      <c r="W81205" s="123"/>
      <c r="AC81205" s="123"/>
    </row>
    <row r="81206" spans="5:29" s="2" customFormat="1">
      <c r="E81206" s="120"/>
      <c r="M81206" s="120"/>
      <c r="N81206" s="120"/>
      <c r="U81206" s="121"/>
      <c r="V81206" s="122"/>
      <c r="W81206" s="123"/>
      <c r="AC81206" s="123"/>
    </row>
    <row r="81207" spans="5:29" s="2" customFormat="1">
      <c r="E81207" s="120"/>
      <c r="M81207" s="120"/>
      <c r="N81207" s="120"/>
      <c r="U81207" s="121"/>
      <c r="V81207" s="122"/>
      <c r="W81207" s="123"/>
      <c r="AC81207" s="123"/>
    </row>
    <row r="81208" spans="5:29" s="2" customFormat="1">
      <c r="E81208" s="120"/>
      <c r="M81208" s="120"/>
      <c r="N81208" s="120"/>
      <c r="U81208" s="121"/>
      <c r="V81208" s="122"/>
      <c r="W81208" s="123"/>
      <c r="AC81208" s="123"/>
    </row>
    <row r="81209" spans="5:29" s="2" customFormat="1">
      <c r="E81209" s="120"/>
      <c r="M81209" s="120"/>
      <c r="N81209" s="120"/>
      <c r="U81209" s="121"/>
      <c r="V81209" s="122"/>
      <c r="W81209" s="123"/>
      <c r="AC81209" s="123"/>
    </row>
    <row r="81210" spans="5:29" s="2" customFormat="1">
      <c r="E81210" s="120"/>
      <c r="M81210" s="120"/>
      <c r="N81210" s="120"/>
      <c r="U81210" s="121"/>
      <c r="V81210" s="122"/>
      <c r="W81210" s="123"/>
      <c r="AC81210" s="123"/>
    </row>
    <row r="81211" spans="5:29" s="2" customFormat="1">
      <c r="E81211" s="120"/>
      <c r="M81211" s="120"/>
      <c r="N81211" s="120"/>
      <c r="U81211" s="121"/>
      <c r="V81211" s="122"/>
      <c r="W81211" s="123"/>
      <c r="AC81211" s="123"/>
    </row>
    <row r="81212" spans="5:29" s="2" customFormat="1">
      <c r="E81212" s="120"/>
      <c r="M81212" s="120"/>
      <c r="N81212" s="120"/>
      <c r="U81212" s="121"/>
      <c r="V81212" s="122"/>
      <c r="W81212" s="123"/>
      <c r="AC81212" s="123"/>
    </row>
    <row r="81213" spans="5:29" s="2" customFormat="1">
      <c r="E81213" s="120"/>
      <c r="M81213" s="120"/>
      <c r="N81213" s="120"/>
      <c r="U81213" s="121"/>
      <c r="V81213" s="122"/>
      <c r="W81213" s="123"/>
      <c r="AC81213" s="123"/>
    </row>
    <row r="81214" spans="5:29" s="2" customFormat="1">
      <c r="E81214" s="120"/>
      <c r="M81214" s="120"/>
      <c r="N81214" s="120"/>
      <c r="U81214" s="121"/>
      <c r="V81214" s="122"/>
      <c r="W81214" s="123"/>
      <c r="AC81214" s="123"/>
    </row>
    <row r="81215" spans="5:29" s="2" customFormat="1">
      <c r="E81215" s="120"/>
      <c r="M81215" s="120"/>
      <c r="N81215" s="120"/>
      <c r="U81215" s="121"/>
      <c r="V81215" s="122"/>
      <c r="W81215" s="123"/>
      <c r="AC81215" s="123"/>
    </row>
    <row r="81216" spans="5:29" s="2" customFormat="1">
      <c r="E81216" s="120"/>
      <c r="M81216" s="120"/>
      <c r="N81216" s="120"/>
      <c r="U81216" s="121"/>
      <c r="V81216" s="122"/>
      <c r="W81216" s="123"/>
      <c r="AC81216" s="123"/>
    </row>
    <row r="81217" spans="5:29" s="2" customFormat="1">
      <c r="E81217" s="120"/>
      <c r="M81217" s="120"/>
      <c r="N81217" s="120"/>
      <c r="U81217" s="121"/>
      <c r="V81217" s="122"/>
      <c r="W81217" s="123"/>
      <c r="AC81217" s="123"/>
    </row>
    <row r="81218" spans="5:29" s="2" customFormat="1">
      <c r="E81218" s="120"/>
      <c r="M81218" s="120"/>
      <c r="N81218" s="120"/>
      <c r="U81218" s="121"/>
      <c r="V81218" s="122"/>
      <c r="W81218" s="123"/>
      <c r="AC81218" s="123"/>
    </row>
    <row r="81219" spans="5:29" s="2" customFormat="1">
      <c r="E81219" s="120"/>
      <c r="M81219" s="120"/>
      <c r="N81219" s="120"/>
      <c r="U81219" s="121"/>
      <c r="V81219" s="122"/>
      <c r="W81219" s="123"/>
      <c r="AC81219" s="123"/>
    </row>
    <row r="81220" spans="5:29" s="2" customFormat="1">
      <c r="E81220" s="120"/>
      <c r="M81220" s="120"/>
      <c r="N81220" s="120"/>
      <c r="U81220" s="121"/>
      <c r="V81220" s="122"/>
      <c r="W81220" s="123"/>
      <c r="AC81220" s="123"/>
    </row>
    <row r="81221" spans="5:29" s="2" customFormat="1">
      <c r="E81221" s="120"/>
      <c r="M81221" s="120"/>
      <c r="N81221" s="120"/>
      <c r="U81221" s="121"/>
      <c r="V81221" s="122"/>
      <c r="W81221" s="123"/>
      <c r="AC81221" s="123"/>
    </row>
    <row r="81222" spans="5:29" s="2" customFormat="1">
      <c r="E81222" s="120"/>
      <c r="M81222" s="120"/>
      <c r="N81222" s="120"/>
      <c r="U81222" s="121"/>
      <c r="V81222" s="122"/>
      <c r="W81222" s="123"/>
      <c r="AC81222" s="123"/>
    </row>
    <row r="81223" spans="5:29" s="2" customFormat="1">
      <c r="E81223" s="120"/>
      <c r="M81223" s="120"/>
      <c r="N81223" s="120"/>
      <c r="U81223" s="121"/>
      <c r="V81223" s="122"/>
      <c r="W81223" s="123"/>
      <c r="AC81223" s="123"/>
    </row>
    <row r="81224" spans="5:29" s="2" customFormat="1">
      <c r="E81224" s="120"/>
      <c r="M81224" s="120"/>
      <c r="N81224" s="120"/>
      <c r="U81224" s="121"/>
      <c r="V81224" s="122"/>
      <c r="W81224" s="123"/>
      <c r="AC81224" s="123"/>
    </row>
    <row r="81225" spans="5:29" s="2" customFormat="1">
      <c r="E81225" s="120"/>
      <c r="M81225" s="120"/>
      <c r="N81225" s="120"/>
      <c r="U81225" s="121"/>
      <c r="V81225" s="122"/>
      <c r="W81225" s="123"/>
      <c r="AC81225" s="123"/>
    </row>
    <row r="81226" spans="5:29" s="2" customFormat="1">
      <c r="E81226" s="120"/>
      <c r="M81226" s="120"/>
      <c r="N81226" s="120"/>
      <c r="U81226" s="121"/>
      <c r="V81226" s="122"/>
      <c r="W81226" s="123"/>
      <c r="AC81226" s="123"/>
    </row>
    <row r="81227" spans="5:29" s="2" customFormat="1">
      <c r="E81227" s="120"/>
      <c r="M81227" s="120"/>
      <c r="N81227" s="120"/>
      <c r="U81227" s="121"/>
      <c r="V81227" s="122"/>
      <c r="W81227" s="123"/>
      <c r="AC81227" s="123"/>
    </row>
    <row r="81228" spans="5:29" s="2" customFormat="1">
      <c r="E81228" s="120"/>
      <c r="M81228" s="120"/>
      <c r="N81228" s="120"/>
      <c r="U81228" s="121"/>
      <c r="V81228" s="122"/>
      <c r="W81228" s="123"/>
      <c r="AC81228" s="123"/>
    </row>
    <row r="81229" spans="5:29" s="2" customFormat="1">
      <c r="E81229" s="120"/>
      <c r="M81229" s="120"/>
      <c r="N81229" s="120"/>
      <c r="U81229" s="121"/>
      <c r="V81229" s="122"/>
      <c r="W81229" s="123"/>
      <c r="AC81229" s="123"/>
    </row>
    <row r="81230" spans="5:29" s="2" customFormat="1">
      <c r="E81230" s="120"/>
      <c r="M81230" s="120"/>
      <c r="N81230" s="120"/>
      <c r="U81230" s="121"/>
      <c r="V81230" s="122"/>
      <c r="W81230" s="123"/>
      <c r="AC81230" s="123"/>
    </row>
    <row r="81231" spans="5:29" s="2" customFormat="1">
      <c r="E81231" s="120"/>
      <c r="M81231" s="120"/>
      <c r="N81231" s="120"/>
      <c r="U81231" s="121"/>
      <c r="V81231" s="122"/>
      <c r="W81231" s="123"/>
      <c r="AC81231" s="123"/>
    </row>
    <row r="81232" spans="5:29" s="2" customFormat="1">
      <c r="E81232" s="120"/>
      <c r="M81232" s="120"/>
      <c r="N81232" s="120"/>
      <c r="U81232" s="121"/>
      <c r="V81232" s="122"/>
      <c r="W81232" s="123"/>
      <c r="AC81232" s="123"/>
    </row>
    <row r="81233" spans="5:29" s="2" customFormat="1">
      <c r="E81233" s="120"/>
      <c r="M81233" s="120"/>
      <c r="N81233" s="120"/>
      <c r="U81233" s="121"/>
      <c r="V81233" s="122"/>
      <c r="W81233" s="123"/>
      <c r="AC81233" s="123"/>
    </row>
    <row r="81234" spans="5:29" s="2" customFormat="1">
      <c r="E81234" s="120"/>
      <c r="M81234" s="120"/>
      <c r="N81234" s="120"/>
      <c r="U81234" s="121"/>
      <c r="V81234" s="122"/>
      <c r="W81234" s="123"/>
      <c r="AC81234" s="123"/>
    </row>
    <row r="81235" spans="5:29" s="2" customFormat="1">
      <c r="E81235" s="120"/>
      <c r="M81235" s="120"/>
      <c r="N81235" s="120"/>
      <c r="U81235" s="121"/>
      <c r="V81235" s="122"/>
      <c r="W81235" s="123"/>
      <c r="AC81235" s="123"/>
    </row>
    <row r="81236" spans="5:29" s="2" customFormat="1">
      <c r="E81236" s="120"/>
      <c r="M81236" s="120"/>
      <c r="N81236" s="120"/>
      <c r="U81236" s="121"/>
      <c r="V81236" s="122"/>
      <c r="W81236" s="123"/>
      <c r="AC81236" s="123"/>
    </row>
    <row r="81237" spans="5:29" s="2" customFormat="1">
      <c r="E81237" s="120"/>
      <c r="M81237" s="120"/>
      <c r="N81237" s="120"/>
      <c r="U81237" s="121"/>
      <c r="V81237" s="122"/>
      <c r="W81237" s="123"/>
      <c r="AC81237" s="123"/>
    </row>
    <row r="81238" spans="5:29" s="2" customFormat="1">
      <c r="E81238" s="120"/>
      <c r="M81238" s="120"/>
      <c r="N81238" s="120"/>
      <c r="U81238" s="121"/>
      <c r="V81238" s="122"/>
      <c r="W81238" s="123"/>
      <c r="AC81238" s="123"/>
    </row>
    <row r="81239" spans="5:29" s="2" customFormat="1">
      <c r="E81239" s="120"/>
      <c r="M81239" s="120"/>
      <c r="N81239" s="120"/>
      <c r="U81239" s="121"/>
      <c r="V81239" s="122"/>
      <c r="W81239" s="123"/>
      <c r="AC81239" s="123"/>
    </row>
    <row r="81240" spans="5:29" s="2" customFormat="1">
      <c r="E81240" s="120"/>
      <c r="M81240" s="120"/>
      <c r="N81240" s="120"/>
      <c r="U81240" s="121"/>
      <c r="V81240" s="122"/>
      <c r="W81240" s="123"/>
      <c r="AC81240" s="123"/>
    </row>
    <row r="81241" spans="5:29" s="2" customFormat="1">
      <c r="E81241" s="120"/>
      <c r="M81241" s="120"/>
      <c r="N81241" s="120"/>
      <c r="U81241" s="121"/>
      <c r="V81241" s="122"/>
      <c r="W81241" s="123"/>
      <c r="AC81241" s="123"/>
    </row>
    <row r="81242" spans="5:29" s="2" customFormat="1">
      <c r="E81242" s="120"/>
      <c r="M81242" s="120"/>
      <c r="N81242" s="120"/>
      <c r="U81242" s="121"/>
      <c r="V81242" s="122"/>
      <c r="W81242" s="123"/>
      <c r="AC81242" s="123"/>
    </row>
    <row r="81243" spans="5:29" s="2" customFormat="1">
      <c r="E81243" s="120"/>
      <c r="M81243" s="120"/>
      <c r="N81243" s="120"/>
      <c r="U81243" s="121"/>
      <c r="V81243" s="122"/>
      <c r="W81243" s="123"/>
      <c r="AC81243" s="123"/>
    </row>
    <row r="81244" spans="5:29" s="2" customFormat="1">
      <c r="E81244" s="120"/>
      <c r="M81244" s="120"/>
      <c r="N81244" s="120"/>
      <c r="U81244" s="121"/>
      <c r="V81244" s="122"/>
      <c r="W81244" s="123"/>
      <c r="AC81244" s="123"/>
    </row>
    <row r="81245" spans="5:29" s="2" customFormat="1">
      <c r="E81245" s="120"/>
      <c r="M81245" s="120"/>
      <c r="N81245" s="120"/>
      <c r="U81245" s="121"/>
      <c r="V81245" s="122"/>
      <c r="W81245" s="123"/>
      <c r="AC81245" s="123"/>
    </row>
    <row r="81246" spans="5:29" s="2" customFormat="1">
      <c r="E81246" s="120"/>
      <c r="M81246" s="120"/>
      <c r="N81246" s="120"/>
      <c r="U81246" s="121"/>
      <c r="V81246" s="122"/>
      <c r="W81246" s="123"/>
      <c r="AC81246" s="123"/>
    </row>
    <row r="81247" spans="5:29" s="2" customFormat="1">
      <c r="E81247" s="120"/>
      <c r="M81247" s="120"/>
      <c r="N81247" s="120"/>
      <c r="U81247" s="121"/>
      <c r="V81247" s="122"/>
      <c r="W81247" s="123"/>
      <c r="AC81247" s="123"/>
    </row>
    <row r="81248" spans="5:29" s="2" customFormat="1">
      <c r="E81248" s="120"/>
      <c r="M81248" s="120"/>
      <c r="N81248" s="120"/>
      <c r="U81248" s="121"/>
      <c r="V81248" s="122"/>
      <c r="W81248" s="123"/>
      <c r="AC81248" s="123"/>
    </row>
    <row r="81249" spans="5:29" s="2" customFormat="1">
      <c r="E81249" s="120"/>
      <c r="M81249" s="120"/>
      <c r="N81249" s="120"/>
      <c r="U81249" s="121"/>
      <c r="V81249" s="122"/>
      <c r="W81249" s="123"/>
      <c r="AC81249" s="123"/>
    </row>
    <row r="81250" spans="5:29" s="2" customFormat="1">
      <c r="E81250" s="120"/>
      <c r="M81250" s="120"/>
      <c r="N81250" s="120"/>
      <c r="U81250" s="121"/>
      <c r="V81250" s="122"/>
      <c r="W81250" s="123"/>
      <c r="AC81250" s="123"/>
    </row>
    <row r="81251" spans="5:29" s="2" customFormat="1">
      <c r="E81251" s="120"/>
      <c r="M81251" s="120"/>
      <c r="N81251" s="120"/>
      <c r="U81251" s="121"/>
      <c r="V81251" s="122"/>
      <c r="W81251" s="123"/>
      <c r="AC81251" s="123"/>
    </row>
    <row r="81252" spans="5:29" s="2" customFormat="1">
      <c r="E81252" s="120"/>
      <c r="M81252" s="120"/>
      <c r="N81252" s="120"/>
      <c r="U81252" s="121"/>
      <c r="V81252" s="122"/>
      <c r="W81252" s="123"/>
      <c r="AC81252" s="123"/>
    </row>
    <row r="81253" spans="5:29" s="2" customFormat="1">
      <c r="E81253" s="120"/>
      <c r="M81253" s="120"/>
      <c r="N81253" s="120"/>
      <c r="U81253" s="121"/>
      <c r="V81253" s="122"/>
      <c r="W81253" s="123"/>
      <c r="AC81253" s="123"/>
    </row>
    <row r="81254" spans="5:29" s="2" customFormat="1">
      <c r="E81254" s="120"/>
      <c r="M81254" s="120"/>
      <c r="N81254" s="120"/>
      <c r="U81254" s="121"/>
      <c r="V81254" s="122"/>
      <c r="W81254" s="123"/>
      <c r="AC81254" s="123"/>
    </row>
    <row r="81255" spans="5:29" s="2" customFormat="1">
      <c r="E81255" s="120"/>
      <c r="M81255" s="120"/>
      <c r="N81255" s="120"/>
      <c r="U81255" s="121"/>
      <c r="V81255" s="122"/>
      <c r="W81255" s="123"/>
      <c r="AC81255" s="123"/>
    </row>
    <row r="81256" spans="5:29" s="2" customFormat="1">
      <c r="E81256" s="120"/>
      <c r="M81256" s="120"/>
      <c r="N81256" s="120"/>
      <c r="U81256" s="121"/>
      <c r="V81256" s="122"/>
      <c r="W81256" s="123"/>
      <c r="AC81256" s="123"/>
    </row>
    <row r="81257" spans="5:29" s="2" customFormat="1">
      <c r="E81257" s="120"/>
      <c r="M81257" s="120"/>
      <c r="N81257" s="120"/>
      <c r="U81257" s="121"/>
      <c r="V81257" s="122"/>
      <c r="W81257" s="123"/>
      <c r="AC81257" s="123"/>
    </row>
    <row r="81258" spans="5:29" s="2" customFormat="1">
      <c r="E81258" s="120"/>
      <c r="M81258" s="120"/>
      <c r="N81258" s="120"/>
      <c r="U81258" s="121"/>
      <c r="V81258" s="122"/>
      <c r="W81258" s="123"/>
      <c r="AC81258" s="123"/>
    </row>
    <row r="81259" spans="5:29" s="2" customFormat="1">
      <c r="E81259" s="120"/>
      <c r="M81259" s="120"/>
      <c r="N81259" s="120"/>
      <c r="U81259" s="121"/>
      <c r="V81259" s="122"/>
      <c r="W81259" s="123"/>
      <c r="AC81259" s="123"/>
    </row>
    <row r="81260" spans="5:29" s="2" customFormat="1">
      <c r="E81260" s="120"/>
      <c r="M81260" s="120"/>
      <c r="N81260" s="120"/>
      <c r="U81260" s="121"/>
      <c r="V81260" s="122"/>
      <c r="W81260" s="123"/>
      <c r="AC81260" s="123"/>
    </row>
    <row r="81261" spans="5:29" s="2" customFormat="1">
      <c r="E81261" s="120"/>
      <c r="M81261" s="120"/>
      <c r="N81261" s="120"/>
      <c r="U81261" s="121"/>
      <c r="V81261" s="122"/>
      <c r="W81261" s="123"/>
      <c r="AC81261" s="123"/>
    </row>
    <row r="81262" spans="5:29" s="2" customFormat="1">
      <c r="E81262" s="120"/>
      <c r="M81262" s="120"/>
      <c r="N81262" s="120"/>
      <c r="U81262" s="121"/>
      <c r="V81262" s="122"/>
      <c r="W81262" s="123"/>
      <c r="AC81262" s="123"/>
    </row>
    <row r="81263" spans="5:29" s="2" customFormat="1">
      <c r="E81263" s="120"/>
      <c r="M81263" s="120"/>
      <c r="N81263" s="120"/>
      <c r="U81263" s="121"/>
      <c r="V81263" s="122"/>
      <c r="W81263" s="123"/>
      <c r="AC81263" s="123"/>
    </row>
    <row r="81264" spans="5:29" s="2" customFormat="1">
      <c r="E81264" s="120"/>
      <c r="M81264" s="120"/>
      <c r="N81264" s="120"/>
      <c r="U81264" s="121"/>
      <c r="V81264" s="122"/>
      <c r="W81264" s="123"/>
      <c r="AC81264" s="123"/>
    </row>
    <row r="81265" spans="5:29" s="2" customFormat="1">
      <c r="E81265" s="120"/>
      <c r="M81265" s="120"/>
      <c r="N81265" s="120"/>
      <c r="U81265" s="121"/>
      <c r="V81265" s="122"/>
      <c r="W81265" s="123"/>
      <c r="AC81265" s="123"/>
    </row>
    <row r="81266" spans="5:29" s="2" customFormat="1">
      <c r="E81266" s="120"/>
      <c r="M81266" s="120"/>
      <c r="N81266" s="120"/>
      <c r="U81266" s="121"/>
      <c r="V81266" s="122"/>
      <c r="W81266" s="123"/>
      <c r="AC81266" s="123"/>
    </row>
    <row r="81267" spans="5:29" s="2" customFormat="1">
      <c r="E81267" s="120"/>
      <c r="M81267" s="120"/>
      <c r="N81267" s="120"/>
      <c r="U81267" s="121"/>
      <c r="V81267" s="122"/>
      <c r="W81267" s="123"/>
      <c r="AC81267" s="123"/>
    </row>
    <row r="81268" spans="5:29" s="2" customFormat="1">
      <c r="E81268" s="120"/>
      <c r="M81268" s="120"/>
      <c r="N81268" s="120"/>
      <c r="U81268" s="121"/>
      <c r="V81268" s="122"/>
      <c r="W81268" s="123"/>
      <c r="AC81268" s="123"/>
    </row>
    <row r="81269" spans="5:29" s="2" customFormat="1">
      <c r="E81269" s="120"/>
      <c r="M81269" s="120"/>
      <c r="N81269" s="120"/>
      <c r="U81269" s="121"/>
      <c r="V81269" s="122"/>
      <c r="W81269" s="123"/>
      <c r="AC81269" s="123"/>
    </row>
    <row r="81270" spans="5:29" s="2" customFormat="1">
      <c r="E81270" s="120"/>
      <c r="M81270" s="120"/>
      <c r="N81270" s="120"/>
      <c r="U81270" s="121"/>
      <c r="V81270" s="122"/>
      <c r="W81270" s="123"/>
      <c r="AC81270" s="123"/>
    </row>
    <row r="81271" spans="5:29" s="2" customFormat="1">
      <c r="E81271" s="120"/>
      <c r="M81271" s="120"/>
      <c r="N81271" s="120"/>
      <c r="U81271" s="121"/>
      <c r="V81271" s="122"/>
      <c r="W81271" s="123"/>
      <c r="AC81271" s="123"/>
    </row>
    <row r="81272" spans="5:29" s="2" customFormat="1">
      <c r="E81272" s="120"/>
      <c r="M81272" s="120"/>
      <c r="N81272" s="120"/>
      <c r="U81272" s="121"/>
      <c r="V81272" s="122"/>
      <c r="W81272" s="123"/>
      <c r="AC81272" s="123"/>
    </row>
    <row r="81273" spans="5:29" s="2" customFormat="1">
      <c r="E81273" s="120"/>
      <c r="M81273" s="120"/>
      <c r="N81273" s="120"/>
      <c r="U81273" s="121"/>
      <c r="V81273" s="122"/>
      <c r="W81273" s="123"/>
      <c r="AC81273" s="123"/>
    </row>
    <row r="81274" spans="5:29" s="2" customFormat="1">
      <c r="E81274" s="120"/>
      <c r="M81274" s="120"/>
      <c r="N81274" s="120"/>
      <c r="U81274" s="121"/>
      <c r="V81274" s="122"/>
      <c r="W81274" s="123"/>
      <c r="AC81274" s="123"/>
    </row>
    <row r="81275" spans="5:29" s="2" customFormat="1">
      <c r="E81275" s="120"/>
      <c r="M81275" s="120"/>
      <c r="N81275" s="120"/>
      <c r="U81275" s="121"/>
      <c r="V81275" s="122"/>
      <c r="W81275" s="123"/>
      <c r="AC81275" s="123"/>
    </row>
    <row r="81276" spans="5:29" s="2" customFormat="1">
      <c r="E81276" s="120"/>
      <c r="M81276" s="120"/>
      <c r="N81276" s="120"/>
      <c r="U81276" s="121"/>
      <c r="V81276" s="122"/>
      <c r="W81276" s="123"/>
      <c r="AC81276" s="123"/>
    </row>
    <row r="81277" spans="5:29" s="2" customFormat="1">
      <c r="E81277" s="120"/>
      <c r="M81277" s="120"/>
      <c r="N81277" s="120"/>
      <c r="U81277" s="121"/>
      <c r="V81277" s="122"/>
      <c r="W81277" s="123"/>
      <c r="AC81277" s="123"/>
    </row>
    <row r="81278" spans="5:29" s="2" customFormat="1">
      <c r="E81278" s="120"/>
      <c r="M81278" s="120"/>
      <c r="N81278" s="120"/>
      <c r="U81278" s="121"/>
      <c r="V81278" s="122"/>
      <c r="W81278" s="123"/>
      <c r="AC81278" s="123"/>
    </row>
    <row r="81279" spans="5:29" s="2" customFormat="1">
      <c r="E81279" s="120"/>
      <c r="M81279" s="120"/>
      <c r="N81279" s="120"/>
      <c r="U81279" s="121"/>
      <c r="V81279" s="122"/>
      <c r="W81279" s="123"/>
      <c r="AC81279" s="123"/>
    </row>
    <row r="81280" spans="5:29" s="2" customFormat="1">
      <c r="E81280" s="120"/>
      <c r="M81280" s="120"/>
      <c r="N81280" s="120"/>
      <c r="U81280" s="121"/>
      <c r="V81280" s="122"/>
      <c r="W81280" s="123"/>
      <c r="AC81280" s="123"/>
    </row>
    <row r="81281" spans="5:29" s="2" customFormat="1">
      <c r="E81281" s="120"/>
      <c r="M81281" s="120"/>
      <c r="N81281" s="120"/>
      <c r="U81281" s="121"/>
      <c r="V81281" s="122"/>
      <c r="W81281" s="123"/>
      <c r="AC81281" s="123"/>
    </row>
    <row r="81282" spans="5:29" s="2" customFormat="1">
      <c r="E81282" s="120"/>
      <c r="M81282" s="120"/>
      <c r="N81282" s="120"/>
      <c r="U81282" s="121"/>
      <c r="V81282" s="122"/>
      <c r="W81282" s="123"/>
      <c r="AC81282" s="123"/>
    </row>
    <row r="81283" spans="5:29" s="2" customFormat="1">
      <c r="E81283" s="120"/>
      <c r="M81283" s="120"/>
      <c r="N81283" s="120"/>
      <c r="U81283" s="121"/>
      <c r="V81283" s="122"/>
      <c r="W81283" s="123"/>
      <c r="AC81283" s="123"/>
    </row>
    <row r="81284" spans="5:29" s="2" customFormat="1">
      <c r="E81284" s="120"/>
      <c r="M81284" s="120"/>
      <c r="N81284" s="120"/>
      <c r="U81284" s="121"/>
      <c r="V81284" s="122"/>
      <c r="W81284" s="123"/>
      <c r="AC81284" s="123"/>
    </row>
    <row r="81285" spans="5:29" s="2" customFormat="1">
      <c r="E81285" s="120"/>
      <c r="M81285" s="120"/>
      <c r="N81285" s="120"/>
      <c r="U81285" s="121"/>
      <c r="V81285" s="122"/>
      <c r="W81285" s="123"/>
      <c r="AC81285" s="123"/>
    </row>
    <row r="81286" spans="5:29" s="2" customFormat="1">
      <c r="E81286" s="120"/>
      <c r="M81286" s="120"/>
      <c r="N81286" s="120"/>
      <c r="U81286" s="121"/>
      <c r="V81286" s="122"/>
      <c r="W81286" s="123"/>
      <c r="AC81286" s="123"/>
    </row>
    <row r="81287" spans="5:29" s="2" customFormat="1">
      <c r="E81287" s="120"/>
      <c r="M81287" s="120"/>
      <c r="N81287" s="120"/>
      <c r="U81287" s="121"/>
      <c r="V81287" s="122"/>
      <c r="W81287" s="123"/>
      <c r="AC81287" s="123"/>
    </row>
    <row r="81288" spans="5:29" s="2" customFormat="1">
      <c r="E81288" s="120"/>
      <c r="M81288" s="120"/>
      <c r="N81288" s="120"/>
      <c r="U81288" s="121"/>
      <c r="V81288" s="122"/>
      <c r="W81288" s="123"/>
      <c r="AC81288" s="123"/>
    </row>
    <row r="81289" spans="5:29" s="2" customFormat="1">
      <c r="E81289" s="120"/>
      <c r="M81289" s="120"/>
      <c r="N81289" s="120"/>
      <c r="U81289" s="121"/>
      <c r="V81289" s="122"/>
      <c r="W81289" s="123"/>
      <c r="AC81289" s="123"/>
    </row>
    <row r="81290" spans="5:29" s="2" customFormat="1">
      <c r="E81290" s="120"/>
      <c r="M81290" s="120"/>
      <c r="N81290" s="120"/>
      <c r="U81290" s="121"/>
      <c r="V81290" s="122"/>
      <c r="W81290" s="123"/>
      <c r="AC81290" s="123"/>
    </row>
    <row r="81291" spans="5:29" s="2" customFormat="1">
      <c r="E81291" s="120"/>
      <c r="M81291" s="120"/>
      <c r="N81291" s="120"/>
      <c r="U81291" s="121"/>
      <c r="V81291" s="122"/>
      <c r="W81291" s="123"/>
      <c r="AC81291" s="123"/>
    </row>
    <row r="81292" spans="5:29" s="2" customFormat="1">
      <c r="E81292" s="120"/>
      <c r="M81292" s="120"/>
      <c r="N81292" s="120"/>
      <c r="U81292" s="121"/>
      <c r="V81292" s="122"/>
      <c r="W81292" s="123"/>
      <c r="AC81292" s="123"/>
    </row>
    <row r="81293" spans="5:29" s="2" customFormat="1">
      <c r="E81293" s="120"/>
      <c r="M81293" s="120"/>
      <c r="N81293" s="120"/>
      <c r="U81293" s="121"/>
      <c r="V81293" s="122"/>
      <c r="W81293" s="123"/>
      <c r="AC81293" s="123"/>
    </row>
    <row r="81294" spans="5:29" s="2" customFormat="1">
      <c r="E81294" s="120"/>
      <c r="M81294" s="120"/>
      <c r="N81294" s="120"/>
      <c r="U81294" s="121"/>
      <c r="V81294" s="122"/>
      <c r="W81294" s="123"/>
      <c r="AC81294" s="123"/>
    </row>
    <row r="81295" spans="5:29" s="2" customFormat="1">
      <c r="E81295" s="120"/>
      <c r="M81295" s="120"/>
      <c r="N81295" s="120"/>
      <c r="U81295" s="121"/>
      <c r="V81295" s="122"/>
      <c r="W81295" s="123"/>
      <c r="AC81295" s="123"/>
    </row>
    <row r="81296" spans="5:29" s="2" customFormat="1">
      <c r="E81296" s="120"/>
      <c r="M81296" s="120"/>
      <c r="N81296" s="120"/>
      <c r="U81296" s="121"/>
      <c r="V81296" s="122"/>
      <c r="W81296" s="123"/>
      <c r="AC81296" s="123"/>
    </row>
    <row r="81297" spans="5:29" s="2" customFormat="1">
      <c r="E81297" s="120"/>
      <c r="M81297" s="120"/>
      <c r="N81297" s="120"/>
      <c r="U81297" s="121"/>
      <c r="V81297" s="122"/>
      <c r="W81297" s="123"/>
      <c r="AC81297" s="123"/>
    </row>
    <row r="81298" spans="5:29" s="2" customFormat="1">
      <c r="E81298" s="120"/>
      <c r="M81298" s="120"/>
      <c r="N81298" s="120"/>
      <c r="U81298" s="121"/>
      <c r="V81298" s="122"/>
      <c r="W81298" s="123"/>
      <c r="AC81298" s="123"/>
    </row>
    <row r="81299" spans="5:29" s="2" customFormat="1">
      <c r="E81299" s="120"/>
      <c r="M81299" s="120"/>
      <c r="N81299" s="120"/>
      <c r="U81299" s="121"/>
      <c r="V81299" s="122"/>
      <c r="W81299" s="123"/>
      <c r="AC81299" s="123"/>
    </row>
    <row r="81300" spans="5:29" s="2" customFormat="1">
      <c r="E81300" s="120"/>
      <c r="M81300" s="120"/>
      <c r="N81300" s="120"/>
      <c r="U81300" s="121"/>
      <c r="V81300" s="122"/>
      <c r="W81300" s="123"/>
      <c r="AC81300" s="123"/>
    </row>
    <row r="81301" spans="5:29" s="2" customFormat="1">
      <c r="E81301" s="120"/>
      <c r="M81301" s="120"/>
      <c r="N81301" s="120"/>
      <c r="U81301" s="121"/>
      <c r="V81301" s="122"/>
      <c r="W81301" s="123"/>
      <c r="AC81301" s="123"/>
    </row>
    <row r="81302" spans="5:29" s="2" customFormat="1">
      <c r="E81302" s="120"/>
      <c r="M81302" s="120"/>
      <c r="N81302" s="120"/>
      <c r="U81302" s="121"/>
      <c r="V81302" s="122"/>
      <c r="W81302" s="123"/>
      <c r="AC81302" s="123"/>
    </row>
    <row r="81303" spans="5:29" s="2" customFormat="1">
      <c r="E81303" s="120"/>
      <c r="M81303" s="120"/>
      <c r="N81303" s="120"/>
      <c r="U81303" s="121"/>
      <c r="V81303" s="122"/>
      <c r="W81303" s="123"/>
      <c r="AC81303" s="123"/>
    </row>
    <row r="81304" spans="5:29" s="2" customFormat="1">
      <c r="E81304" s="120"/>
      <c r="M81304" s="120"/>
      <c r="N81304" s="120"/>
      <c r="U81304" s="121"/>
      <c r="V81304" s="122"/>
      <c r="W81304" s="123"/>
      <c r="AC81304" s="123"/>
    </row>
    <row r="81305" spans="5:29" s="2" customFormat="1">
      <c r="E81305" s="120"/>
      <c r="M81305" s="120"/>
      <c r="N81305" s="120"/>
      <c r="U81305" s="121"/>
      <c r="V81305" s="122"/>
      <c r="W81305" s="123"/>
      <c r="AC81305" s="123"/>
    </row>
    <row r="81306" spans="5:29" s="2" customFormat="1">
      <c r="E81306" s="120"/>
      <c r="M81306" s="120"/>
      <c r="N81306" s="120"/>
      <c r="U81306" s="121"/>
      <c r="V81306" s="122"/>
      <c r="W81306" s="123"/>
      <c r="AC81306" s="123"/>
    </row>
    <row r="81307" spans="5:29" s="2" customFormat="1">
      <c r="E81307" s="120"/>
      <c r="M81307" s="120"/>
      <c r="N81307" s="120"/>
      <c r="U81307" s="121"/>
      <c r="V81307" s="122"/>
      <c r="W81307" s="123"/>
      <c r="AC81307" s="123"/>
    </row>
    <row r="81308" spans="5:29" s="2" customFormat="1">
      <c r="E81308" s="120"/>
      <c r="M81308" s="120"/>
      <c r="N81308" s="120"/>
      <c r="U81308" s="121"/>
      <c r="V81308" s="122"/>
      <c r="W81308" s="123"/>
      <c r="AC81308" s="123"/>
    </row>
    <row r="81309" spans="5:29" s="2" customFormat="1">
      <c r="E81309" s="120"/>
      <c r="M81309" s="120"/>
      <c r="N81309" s="120"/>
      <c r="U81309" s="121"/>
      <c r="V81309" s="122"/>
      <c r="W81309" s="123"/>
      <c r="AC81309" s="123"/>
    </row>
    <row r="81310" spans="5:29" s="2" customFormat="1">
      <c r="E81310" s="120"/>
      <c r="M81310" s="120"/>
      <c r="N81310" s="120"/>
      <c r="U81310" s="121"/>
      <c r="V81310" s="122"/>
      <c r="W81310" s="123"/>
      <c r="AC81310" s="123"/>
    </row>
    <row r="81311" spans="5:29" s="2" customFormat="1">
      <c r="E81311" s="120"/>
      <c r="M81311" s="120"/>
      <c r="N81311" s="120"/>
      <c r="U81311" s="121"/>
      <c r="V81311" s="122"/>
      <c r="W81311" s="123"/>
      <c r="AC81311" s="123"/>
    </row>
    <row r="81312" spans="5:29" s="2" customFormat="1">
      <c r="E81312" s="120"/>
      <c r="M81312" s="120"/>
      <c r="N81312" s="120"/>
      <c r="U81312" s="121"/>
      <c r="V81312" s="122"/>
      <c r="W81312" s="123"/>
      <c r="AC81312" s="123"/>
    </row>
    <row r="81313" spans="5:29" s="2" customFormat="1">
      <c r="E81313" s="120"/>
      <c r="M81313" s="120"/>
      <c r="N81313" s="120"/>
      <c r="U81313" s="121"/>
      <c r="V81313" s="122"/>
      <c r="W81313" s="123"/>
      <c r="AC81313" s="123"/>
    </row>
    <row r="81314" spans="5:29" s="2" customFormat="1">
      <c r="E81314" s="120"/>
      <c r="M81314" s="120"/>
      <c r="N81314" s="120"/>
      <c r="U81314" s="121"/>
      <c r="V81314" s="122"/>
      <c r="W81314" s="123"/>
      <c r="AC81314" s="123"/>
    </row>
    <row r="81315" spans="5:29" s="2" customFormat="1">
      <c r="E81315" s="120"/>
      <c r="M81315" s="120"/>
      <c r="N81315" s="120"/>
      <c r="U81315" s="121"/>
      <c r="V81315" s="122"/>
      <c r="W81315" s="123"/>
      <c r="AC81315" s="123"/>
    </row>
    <row r="81316" spans="5:29" s="2" customFormat="1">
      <c r="E81316" s="120"/>
      <c r="M81316" s="120"/>
      <c r="N81316" s="120"/>
      <c r="U81316" s="121"/>
      <c r="V81316" s="122"/>
      <c r="W81316" s="123"/>
      <c r="AC81316" s="123"/>
    </row>
    <row r="81317" spans="5:29" s="2" customFormat="1">
      <c r="E81317" s="120"/>
      <c r="M81317" s="120"/>
      <c r="N81317" s="120"/>
      <c r="U81317" s="121"/>
      <c r="V81317" s="122"/>
      <c r="W81317" s="123"/>
      <c r="AC81317" s="123"/>
    </row>
    <row r="81318" spans="5:29" s="2" customFormat="1">
      <c r="E81318" s="120"/>
      <c r="M81318" s="120"/>
      <c r="N81318" s="120"/>
      <c r="U81318" s="121"/>
      <c r="V81318" s="122"/>
      <c r="W81318" s="123"/>
      <c r="AC81318" s="123"/>
    </row>
    <row r="81319" spans="5:29" s="2" customFormat="1">
      <c r="E81319" s="120"/>
      <c r="M81319" s="120"/>
      <c r="N81319" s="120"/>
      <c r="U81319" s="121"/>
      <c r="V81319" s="122"/>
      <c r="W81319" s="123"/>
      <c r="AC81319" s="123"/>
    </row>
    <row r="81320" spans="5:29" s="2" customFormat="1">
      <c r="E81320" s="120"/>
      <c r="M81320" s="120"/>
      <c r="N81320" s="120"/>
      <c r="U81320" s="121"/>
      <c r="V81320" s="122"/>
      <c r="W81320" s="123"/>
      <c r="AC81320" s="123"/>
    </row>
    <row r="81321" spans="5:29" s="2" customFormat="1">
      <c r="E81321" s="120"/>
      <c r="M81321" s="120"/>
      <c r="N81321" s="120"/>
      <c r="U81321" s="121"/>
      <c r="V81321" s="122"/>
      <c r="W81321" s="123"/>
      <c r="AC81321" s="123"/>
    </row>
    <row r="81322" spans="5:29" s="2" customFormat="1">
      <c r="E81322" s="120"/>
      <c r="M81322" s="120"/>
      <c r="N81322" s="120"/>
      <c r="U81322" s="121"/>
      <c r="V81322" s="122"/>
      <c r="W81322" s="123"/>
      <c r="AC81322" s="123"/>
    </row>
    <row r="81323" spans="5:29" s="2" customFormat="1">
      <c r="E81323" s="120"/>
      <c r="M81323" s="120"/>
      <c r="N81323" s="120"/>
      <c r="U81323" s="121"/>
      <c r="V81323" s="122"/>
      <c r="W81323" s="123"/>
      <c r="AC81323" s="123"/>
    </row>
    <row r="81324" spans="5:29" s="2" customFormat="1">
      <c r="E81324" s="120"/>
      <c r="M81324" s="120"/>
      <c r="N81324" s="120"/>
      <c r="U81324" s="121"/>
      <c r="V81324" s="122"/>
      <c r="W81324" s="123"/>
      <c r="AC81324" s="123"/>
    </row>
    <row r="81325" spans="5:29" s="2" customFormat="1">
      <c r="E81325" s="120"/>
      <c r="M81325" s="120"/>
      <c r="N81325" s="120"/>
      <c r="U81325" s="121"/>
      <c r="V81325" s="122"/>
      <c r="W81325" s="123"/>
      <c r="AC81325" s="123"/>
    </row>
    <row r="81326" spans="5:29" s="2" customFormat="1">
      <c r="E81326" s="120"/>
      <c r="M81326" s="120"/>
      <c r="N81326" s="120"/>
      <c r="U81326" s="121"/>
      <c r="V81326" s="122"/>
      <c r="W81326" s="123"/>
      <c r="AC81326" s="123"/>
    </row>
    <row r="81327" spans="5:29" s="2" customFormat="1">
      <c r="E81327" s="120"/>
      <c r="M81327" s="120"/>
      <c r="N81327" s="120"/>
      <c r="U81327" s="121"/>
      <c r="V81327" s="122"/>
      <c r="W81327" s="123"/>
      <c r="AC81327" s="123"/>
    </row>
    <row r="81328" spans="5:29" s="2" customFormat="1">
      <c r="E81328" s="120"/>
      <c r="M81328" s="120"/>
      <c r="N81328" s="120"/>
      <c r="U81328" s="121"/>
      <c r="V81328" s="122"/>
      <c r="W81328" s="123"/>
      <c r="AC81328" s="123"/>
    </row>
    <row r="81329" spans="5:29" s="2" customFormat="1">
      <c r="E81329" s="120"/>
      <c r="M81329" s="120"/>
      <c r="N81329" s="120"/>
      <c r="U81329" s="121"/>
      <c r="V81329" s="122"/>
      <c r="W81329" s="123"/>
      <c r="AC81329" s="123"/>
    </row>
    <row r="81330" spans="5:29" s="2" customFormat="1">
      <c r="E81330" s="120"/>
      <c r="M81330" s="120"/>
      <c r="N81330" s="120"/>
      <c r="U81330" s="121"/>
      <c r="V81330" s="122"/>
      <c r="W81330" s="123"/>
      <c r="AC81330" s="123"/>
    </row>
    <row r="81331" spans="5:29" s="2" customFormat="1">
      <c r="E81331" s="120"/>
      <c r="M81331" s="120"/>
      <c r="N81331" s="120"/>
      <c r="U81331" s="121"/>
      <c r="V81331" s="122"/>
      <c r="W81331" s="123"/>
      <c r="AC81331" s="123"/>
    </row>
    <row r="81332" spans="5:29" s="2" customFormat="1">
      <c r="E81332" s="120"/>
      <c r="M81332" s="120"/>
      <c r="N81332" s="120"/>
      <c r="U81332" s="121"/>
      <c r="V81332" s="122"/>
      <c r="W81332" s="123"/>
      <c r="AC81332" s="123"/>
    </row>
    <row r="81333" spans="5:29" s="2" customFormat="1">
      <c r="E81333" s="120"/>
      <c r="M81333" s="120"/>
      <c r="N81333" s="120"/>
      <c r="U81333" s="121"/>
      <c r="V81333" s="122"/>
      <c r="W81333" s="123"/>
      <c r="AC81333" s="123"/>
    </row>
    <row r="81334" spans="5:29" s="2" customFormat="1">
      <c r="E81334" s="120"/>
      <c r="M81334" s="120"/>
      <c r="N81334" s="120"/>
      <c r="U81334" s="121"/>
      <c r="V81334" s="122"/>
      <c r="W81334" s="123"/>
      <c r="AC81334" s="123"/>
    </row>
    <row r="81335" spans="5:29" s="2" customFormat="1">
      <c r="E81335" s="120"/>
      <c r="M81335" s="120"/>
      <c r="N81335" s="120"/>
      <c r="U81335" s="121"/>
      <c r="V81335" s="122"/>
      <c r="W81335" s="123"/>
      <c r="AC81335" s="123"/>
    </row>
    <row r="81336" spans="5:29" s="2" customFormat="1">
      <c r="E81336" s="120"/>
      <c r="M81336" s="120"/>
      <c r="N81336" s="120"/>
      <c r="U81336" s="121"/>
      <c r="V81336" s="122"/>
      <c r="W81336" s="123"/>
      <c r="AC81336" s="123"/>
    </row>
    <row r="81337" spans="5:29" s="2" customFormat="1">
      <c r="E81337" s="120"/>
      <c r="M81337" s="120"/>
      <c r="N81337" s="120"/>
      <c r="U81337" s="121"/>
      <c r="V81337" s="122"/>
      <c r="W81337" s="123"/>
      <c r="AC81337" s="123"/>
    </row>
    <row r="81338" spans="5:29" s="2" customFormat="1">
      <c r="E81338" s="120"/>
      <c r="M81338" s="120"/>
      <c r="N81338" s="120"/>
      <c r="U81338" s="121"/>
      <c r="V81338" s="122"/>
      <c r="W81338" s="123"/>
      <c r="AC81338" s="123"/>
    </row>
    <row r="81339" spans="5:29" s="2" customFormat="1">
      <c r="E81339" s="120"/>
      <c r="M81339" s="120"/>
      <c r="N81339" s="120"/>
      <c r="U81339" s="121"/>
      <c r="V81339" s="122"/>
      <c r="W81339" s="123"/>
      <c r="AC81339" s="123"/>
    </row>
    <row r="81340" spans="5:29" s="2" customFormat="1">
      <c r="E81340" s="120"/>
      <c r="M81340" s="120"/>
      <c r="N81340" s="120"/>
      <c r="U81340" s="121"/>
      <c r="V81340" s="122"/>
      <c r="W81340" s="123"/>
      <c r="AC81340" s="123"/>
    </row>
    <row r="81341" spans="5:29" s="2" customFormat="1">
      <c r="E81341" s="120"/>
      <c r="M81341" s="120"/>
      <c r="N81341" s="120"/>
      <c r="U81341" s="121"/>
      <c r="V81341" s="122"/>
      <c r="W81341" s="123"/>
      <c r="AC81341" s="123"/>
    </row>
    <row r="81342" spans="5:29" s="2" customFormat="1">
      <c r="E81342" s="120"/>
      <c r="M81342" s="120"/>
      <c r="N81342" s="120"/>
      <c r="U81342" s="121"/>
      <c r="V81342" s="122"/>
      <c r="W81342" s="123"/>
      <c r="AC81342" s="123"/>
    </row>
    <row r="81343" spans="5:29" s="2" customFormat="1">
      <c r="E81343" s="120"/>
      <c r="M81343" s="120"/>
      <c r="N81343" s="120"/>
      <c r="U81343" s="121"/>
      <c r="V81343" s="122"/>
      <c r="W81343" s="123"/>
      <c r="AC81343" s="123"/>
    </row>
    <row r="81344" spans="5:29" s="2" customFormat="1">
      <c r="E81344" s="120"/>
      <c r="M81344" s="120"/>
      <c r="N81344" s="120"/>
      <c r="U81344" s="121"/>
      <c r="V81344" s="122"/>
      <c r="W81344" s="123"/>
      <c r="AC81344" s="123"/>
    </row>
    <row r="81345" spans="5:29" s="2" customFormat="1">
      <c r="E81345" s="120"/>
      <c r="M81345" s="120"/>
      <c r="N81345" s="120"/>
      <c r="U81345" s="121"/>
      <c r="V81345" s="122"/>
      <c r="W81345" s="123"/>
      <c r="AC81345" s="123"/>
    </row>
    <row r="81346" spans="5:29" s="2" customFormat="1">
      <c r="E81346" s="120"/>
      <c r="M81346" s="120"/>
      <c r="N81346" s="120"/>
      <c r="U81346" s="121"/>
      <c r="V81346" s="122"/>
      <c r="W81346" s="123"/>
      <c r="AC81346" s="123"/>
    </row>
    <row r="81347" spans="5:29" s="2" customFormat="1">
      <c r="E81347" s="120"/>
      <c r="M81347" s="120"/>
      <c r="N81347" s="120"/>
      <c r="U81347" s="121"/>
      <c r="V81347" s="122"/>
      <c r="W81347" s="123"/>
      <c r="AC81347" s="123"/>
    </row>
    <row r="81348" spans="5:29" s="2" customFormat="1">
      <c r="E81348" s="120"/>
      <c r="M81348" s="120"/>
      <c r="N81348" s="120"/>
      <c r="U81348" s="121"/>
      <c r="V81348" s="122"/>
      <c r="W81348" s="123"/>
      <c r="AC81348" s="123"/>
    </row>
    <row r="81349" spans="5:29" s="2" customFormat="1">
      <c r="E81349" s="120"/>
      <c r="M81349" s="120"/>
      <c r="N81349" s="120"/>
      <c r="U81349" s="121"/>
      <c r="V81349" s="122"/>
      <c r="W81349" s="123"/>
      <c r="AC81349" s="123"/>
    </row>
    <row r="81350" spans="5:29" s="2" customFormat="1">
      <c r="E81350" s="120"/>
      <c r="M81350" s="120"/>
      <c r="N81350" s="120"/>
      <c r="U81350" s="121"/>
      <c r="V81350" s="122"/>
      <c r="W81350" s="123"/>
      <c r="AC81350" s="123"/>
    </row>
    <row r="81351" spans="5:29" s="2" customFormat="1">
      <c r="E81351" s="120"/>
      <c r="M81351" s="120"/>
      <c r="N81351" s="120"/>
      <c r="U81351" s="121"/>
      <c r="V81351" s="122"/>
      <c r="W81351" s="123"/>
      <c r="AC81351" s="123"/>
    </row>
    <row r="81352" spans="5:29" s="2" customFormat="1">
      <c r="E81352" s="120"/>
      <c r="M81352" s="120"/>
      <c r="N81352" s="120"/>
      <c r="U81352" s="121"/>
      <c r="V81352" s="122"/>
      <c r="W81352" s="123"/>
      <c r="AC81352" s="123"/>
    </row>
    <row r="81353" spans="5:29" s="2" customFormat="1">
      <c r="E81353" s="120"/>
      <c r="M81353" s="120"/>
      <c r="N81353" s="120"/>
      <c r="U81353" s="121"/>
      <c r="V81353" s="122"/>
      <c r="W81353" s="123"/>
      <c r="AC81353" s="123"/>
    </row>
    <row r="81354" spans="5:29" s="2" customFormat="1">
      <c r="E81354" s="120"/>
      <c r="M81354" s="120"/>
      <c r="N81354" s="120"/>
      <c r="U81354" s="121"/>
      <c r="V81354" s="122"/>
      <c r="W81354" s="123"/>
      <c r="AC81354" s="123"/>
    </row>
    <row r="81355" spans="5:29" s="2" customFormat="1">
      <c r="E81355" s="120"/>
      <c r="M81355" s="120"/>
      <c r="N81355" s="120"/>
      <c r="U81355" s="121"/>
      <c r="V81355" s="122"/>
      <c r="W81355" s="123"/>
      <c r="AC81355" s="123"/>
    </row>
    <row r="81356" spans="5:29" s="2" customFormat="1">
      <c r="E81356" s="120"/>
      <c r="M81356" s="120"/>
      <c r="N81356" s="120"/>
      <c r="U81356" s="121"/>
      <c r="V81356" s="122"/>
      <c r="W81356" s="123"/>
      <c r="AC81356" s="123"/>
    </row>
    <row r="81357" spans="5:29" s="2" customFormat="1">
      <c r="E81357" s="120"/>
      <c r="M81357" s="120"/>
      <c r="N81357" s="120"/>
      <c r="U81357" s="121"/>
      <c r="V81357" s="122"/>
      <c r="W81357" s="123"/>
      <c r="AC81357" s="123"/>
    </row>
    <row r="81358" spans="5:29" s="2" customFormat="1">
      <c r="E81358" s="120"/>
      <c r="M81358" s="120"/>
      <c r="N81358" s="120"/>
      <c r="U81358" s="121"/>
      <c r="V81358" s="122"/>
      <c r="W81358" s="123"/>
      <c r="AC81358" s="123"/>
    </row>
    <row r="81359" spans="5:29" s="2" customFormat="1">
      <c r="E81359" s="120"/>
      <c r="M81359" s="120"/>
      <c r="N81359" s="120"/>
      <c r="U81359" s="121"/>
      <c r="V81359" s="122"/>
      <c r="W81359" s="123"/>
      <c r="AC81359" s="123"/>
    </row>
    <row r="81360" spans="5:29" s="2" customFormat="1">
      <c r="E81360" s="120"/>
      <c r="M81360" s="120"/>
      <c r="N81360" s="120"/>
      <c r="U81360" s="121"/>
      <c r="V81360" s="122"/>
      <c r="W81360" s="123"/>
      <c r="AC81360" s="123"/>
    </row>
    <row r="81361" spans="5:29" s="2" customFormat="1">
      <c r="E81361" s="120"/>
      <c r="M81361" s="120"/>
      <c r="N81361" s="120"/>
      <c r="U81361" s="121"/>
      <c r="V81361" s="122"/>
      <c r="W81361" s="123"/>
      <c r="AC81361" s="123"/>
    </row>
    <row r="81362" spans="5:29" s="2" customFormat="1">
      <c r="E81362" s="120"/>
      <c r="M81362" s="120"/>
      <c r="N81362" s="120"/>
      <c r="U81362" s="121"/>
      <c r="V81362" s="122"/>
      <c r="W81362" s="123"/>
      <c r="AC81362" s="123"/>
    </row>
    <row r="81363" spans="5:29" s="2" customFormat="1">
      <c r="E81363" s="120"/>
      <c r="M81363" s="120"/>
      <c r="N81363" s="120"/>
      <c r="U81363" s="121"/>
      <c r="V81363" s="122"/>
      <c r="W81363" s="123"/>
      <c r="AC81363" s="123"/>
    </row>
    <row r="81364" spans="5:29" s="2" customFormat="1">
      <c r="E81364" s="120"/>
      <c r="M81364" s="120"/>
      <c r="N81364" s="120"/>
      <c r="U81364" s="121"/>
      <c r="V81364" s="122"/>
      <c r="W81364" s="123"/>
      <c r="AC81364" s="123"/>
    </row>
    <row r="81365" spans="5:29" s="2" customFormat="1">
      <c r="E81365" s="120"/>
      <c r="M81365" s="120"/>
      <c r="N81365" s="120"/>
      <c r="U81365" s="121"/>
      <c r="V81365" s="122"/>
      <c r="W81365" s="123"/>
      <c r="AC81365" s="123"/>
    </row>
    <row r="81366" spans="5:29" s="2" customFormat="1">
      <c r="E81366" s="120"/>
      <c r="M81366" s="120"/>
      <c r="N81366" s="120"/>
      <c r="U81366" s="121"/>
      <c r="V81366" s="122"/>
      <c r="W81366" s="123"/>
      <c r="AC81366" s="123"/>
    </row>
    <row r="81367" spans="5:29" s="2" customFormat="1">
      <c r="E81367" s="120"/>
      <c r="M81367" s="120"/>
      <c r="N81367" s="120"/>
      <c r="U81367" s="121"/>
      <c r="V81367" s="122"/>
      <c r="W81367" s="123"/>
      <c r="AC81367" s="123"/>
    </row>
    <row r="81368" spans="5:29" s="2" customFormat="1">
      <c r="E81368" s="120"/>
      <c r="M81368" s="120"/>
      <c r="N81368" s="120"/>
      <c r="U81368" s="121"/>
      <c r="V81368" s="122"/>
      <c r="W81368" s="123"/>
      <c r="AC81368" s="123"/>
    </row>
    <row r="81369" spans="5:29" s="2" customFormat="1">
      <c r="E81369" s="120"/>
      <c r="M81369" s="120"/>
      <c r="N81369" s="120"/>
      <c r="U81369" s="121"/>
      <c r="V81369" s="122"/>
      <c r="W81369" s="123"/>
      <c r="AC81369" s="123"/>
    </row>
    <row r="81370" spans="5:29" s="2" customFormat="1">
      <c r="E81370" s="120"/>
      <c r="M81370" s="120"/>
      <c r="N81370" s="120"/>
      <c r="U81370" s="121"/>
      <c r="V81370" s="122"/>
      <c r="W81370" s="123"/>
      <c r="AC81370" s="123"/>
    </row>
    <row r="81371" spans="5:29" s="2" customFormat="1">
      <c r="E81371" s="120"/>
      <c r="M81371" s="120"/>
      <c r="N81371" s="120"/>
      <c r="U81371" s="121"/>
      <c r="V81371" s="122"/>
      <c r="W81371" s="123"/>
      <c r="AC81371" s="123"/>
    </row>
    <row r="81372" spans="5:29" s="2" customFormat="1">
      <c r="E81372" s="120"/>
      <c r="M81372" s="120"/>
      <c r="N81372" s="120"/>
      <c r="U81372" s="121"/>
      <c r="V81372" s="122"/>
      <c r="W81372" s="123"/>
      <c r="AC81372" s="123"/>
    </row>
    <row r="81373" spans="5:29" s="2" customFormat="1">
      <c r="E81373" s="120"/>
      <c r="M81373" s="120"/>
      <c r="N81373" s="120"/>
      <c r="U81373" s="121"/>
      <c r="V81373" s="122"/>
      <c r="W81373" s="123"/>
      <c r="AC81373" s="123"/>
    </row>
    <row r="81374" spans="5:29" s="2" customFormat="1">
      <c r="E81374" s="120"/>
      <c r="M81374" s="120"/>
      <c r="N81374" s="120"/>
      <c r="U81374" s="121"/>
      <c r="V81374" s="122"/>
      <c r="W81374" s="123"/>
      <c r="AC81374" s="123"/>
    </row>
    <row r="81375" spans="5:29" s="2" customFormat="1">
      <c r="E81375" s="120"/>
      <c r="M81375" s="120"/>
      <c r="N81375" s="120"/>
      <c r="U81375" s="121"/>
      <c r="V81375" s="122"/>
      <c r="W81375" s="123"/>
      <c r="AC81375" s="123"/>
    </row>
    <row r="81376" spans="5:29" s="2" customFormat="1">
      <c r="E81376" s="120"/>
      <c r="M81376" s="120"/>
      <c r="N81376" s="120"/>
      <c r="U81376" s="121"/>
      <c r="V81376" s="122"/>
      <c r="W81376" s="123"/>
      <c r="AC81376" s="123"/>
    </row>
    <row r="81377" spans="5:29" s="2" customFormat="1">
      <c r="E81377" s="120"/>
      <c r="M81377" s="120"/>
      <c r="N81377" s="120"/>
      <c r="U81377" s="121"/>
      <c r="V81377" s="122"/>
      <c r="W81377" s="123"/>
      <c r="AC81377" s="123"/>
    </row>
    <row r="81378" spans="5:29" s="2" customFormat="1">
      <c r="E81378" s="120"/>
      <c r="M81378" s="120"/>
      <c r="N81378" s="120"/>
      <c r="U81378" s="121"/>
      <c r="V81378" s="122"/>
      <c r="W81378" s="123"/>
      <c r="AC81378" s="123"/>
    </row>
    <row r="81379" spans="5:29" s="2" customFormat="1">
      <c r="E81379" s="120"/>
      <c r="M81379" s="120"/>
      <c r="N81379" s="120"/>
      <c r="U81379" s="121"/>
      <c r="V81379" s="122"/>
      <c r="W81379" s="123"/>
      <c r="AC81379" s="123"/>
    </row>
    <row r="81380" spans="5:29" s="2" customFormat="1">
      <c r="E81380" s="120"/>
      <c r="M81380" s="120"/>
      <c r="N81380" s="120"/>
      <c r="U81380" s="121"/>
      <c r="V81380" s="122"/>
      <c r="W81380" s="123"/>
      <c r="AC81380" s="123"/>
    </row>
    <row r="81381" spans="5:29" s="2" customFormat="1">
      <c r="E81381" s="120"/>
      <c r="M81381" s="120"/>
      <c r="N81381" s="120"/>
      <c r="U81381" s="121"/>
      <c r="V81381" s="122"/>
      <c r="W81381" s="123"/>
      <c r="AC81381" s="123"/>
    </row>
    <row r="81382" spans="5:29" s="2" customFormat="1">
      <c r="E81382" s="120"/>
      <c r="M81382" s="120"/>
      <c r="N81382" s="120"/>
      <c r="U81382" s="121"/>
      <c r="V81382" s="122"/>
      <c r="W81382" s="123"/>
      <c r="AC81382" s="123"/>
    </row>
    <row r="81383" spans="5:29" s="2" customFormat="1">
      <c r="E81383" s="120"/>
      <c r="M81383" s="120"/>
      <c r="N81383" s="120"/>
      <c r="U81383" s="121"/>
      <c r="V81383" s="122"/>
      <c r="W81383" s="123"/>
      <c r="AC81383" s="123"/>
    </row>
    <row r="81384" spans="5:29" s="2" customFormat="1">
      <c r="E81384" s="120"/>
      <c r="M81384" s="120"/>
      <c r="N81384" s="120"/>
      <c r="U81384" s="121"/>
      <c r="V81384" s="122"/>
      <c r="W81384" s="123"/>
      <c r="AC81384" s="123"/>
    </row>
    <row r="81385" spans="5:29" s="2" customFormat="1">
      <c r="E81385" s="120"/>
      <c r="M81385" s="120"/>
      <c r="N81385" s="120"/>
      <c r="U81385" s="121"/>
      <c r="V81385" s="122"/>
      <c r="W81385" s="123"/>
      <c r="AC81385" s="123"/>
    </row>
    <row r="81386" spans="5:29" s="2" customFormat="1">
      <c r="E81386" s="120"/>
      <c r="M81386" s="120"/>
      <c r="N81386" s="120"/>
      <c r="U81386" s="121"/>
      <c r="V81386" s="122"/>
      <c r="W81386" s="123"/>
      <c r="AC81386" s="123"/>
    </row>
    <row r="81387" spans="5:29" s="2" customFormat="1">
      <c r="E81387" s="120"/>
      <c r="M81387" s="120"/>
      <c r="N81387" s="120"/>
      <c r="U81387" s="121"/>
      <c r="V81387" s="122"/>
      <c r="W81387" s="123"/>
      <c r="AC81387" s="123"/>
    </row>
    <row r="81388" spans="5:29" s="2" customFormat="1">
      <c r="E81388" s="120"/>
      <c r="M81388" s="120"/>
      <c r="N81388" s="120"/>
      <c r="U81388" s="121"/>
      <c r="V81388" s="122"/>
      <c r="W81388" s="123"/>
      <c r="AC81388" s="123"/>
    </row>
    <row r="81389" spans="5:29" s="2" customFormat="1">
      <c r="E81389" s="120"/>
      <c r="M81389" s="120"/>
      <c r="N81389" s="120"/>
      <c r="U81389" s="121"/>
      <c r="V81389" s="122"/>
      <c r="W81389" s="123"/>
      <c r="AC81389" s="123"/>
    </row>
    <row r="81390" spans="5:29" s="2" customFormat="1">
      <c r="E81390" s="120"/>
      <c r="M81390" s="120"/>
      <c r="N81390" s="120"/>
      <c r="U81390" s="121"/>
      <c r="V81390" s="122"/>
      <c r="W81390" s="123"/>
      <c r="AC81390" s="123"/>
    </row>
    <row r="81391" spans="5:29" s="2" customFormat="1">
      <c r="E81391" s="120"/>
      <c r="M81391" s="120"/>
      <c r="N81391" s="120"/>
      <c r="U81391" s="121"/>
      <c r="V81391" s="122"/>
      <c r="W81391" s="123"/>
      <c r="AC81391" s="123"/>
    </row>
    <row r="81392" spans="5:29" s="2" customFormat="1">
      <c r="E81392" s="120"/>
      <c r="M81392" s="120"/>
      <c r="N81392" s="120"/>
      <c r="U81392" s="121"/>
      <c r="V81392" s="122"/>
      <c r="W81392" s="123"/>
      <c r="AC81392" s="123"/>
    </row>
    <row r="81393" spans="5:29" s="2" customFormat="1">
      <c r="E81393" s="120"/>
      <c r="M81393" s="120"/>
      <c r="N81393" s="120"/>
      <c r="U81393" s="121"/>
      <c r="V81393" s="122"/>
      <c r="W81393" s="123"/>
      <c r="AC81393" s="123"/>
    </row>
    <row r="81394" spans="5:29" s="2" customFormat="1">
      <c r="E81394" s="120"/>
      <c r="M81394" s="120"/>
      <c r="N81394" s="120"/>
      <c r="U81394" s="121"/>
      <c r="V81394" s="122"/>
      <c r="W81394" s="123"/>
      <c r="AC81394" s="123"/>
    </row>
    <row r="81395" spans="5:29" s="2" customFormat="1">
      <c r="E81395" s="120"/>
      <c r="M81395" s="120"/>
      <c r="N81395" s="120"/>
      <c r="U81395" s="121"/>
      <c r="V81395" s="122"/>
      <c r="W81395" s="123"/>
      <c r="AC81395" s="123"/>
    </row>
    <row r="81396" spans="5:29" s="2" customFormat="1">
      <c r="E81396" s="120"/>
      <c r="M81396" s="120"/>
      <c r="N81396" s="120"/>
      <c r="U81396" s="121"/>
      <c r="V81396" s="122"/>
      <c r="W81396" s="123"/>
      <c r="AC81396" s="123"/>
    </row>
    <row r="81397" spans="5:29" s="2" customFormat="1">
      <c r="E81397" s="120"/>
      <c r="M81397" s="120"/>
      <c r="N81397" s="120"/>
      <c r="U81397" s="121"/>
      <c r="V81397" s="122"/>
      <c r="W81397" s="123"/>
      <c r="AC81397" s="123"/>
    </row>
    <row r="81398" spans="5:29" s="2" customFormat="1">
      <c r="E81398" s="120"/>
      <c r="M81398" s="120"/>
      <c r="N81398" s="120"/>
      <c r="U81398" s="121"/>
      <c r="V81398" s="122"/>
      <c r="W81398" s="123"/>
      <c r="AC81398" s="123"/>
    </row>
    <row r="81399" spans="5:29" s="2" customFormat="1">
      <c r="E81399" s="120"/>
      <c r="M81399" s="120"/>
      <c r="N81399" s="120"/>
      <c r="U81399" s="121"/>
      <c r="V81399" s="122"/>
      <c r="W81399" s="123"/>
      <c r="AC81399" s="123"/>
    </row>
    <row r="81400" spans="5:29" s="2" customFormat="1">
      <c r="E81400" s="120"/>
      <c r="M81400" s="120"/>
      <c r="N81400" s="120"/>
      <c r="U81400" s="121"/>
      <c r="V81400" s="122"/>
      <c r="W81400" s="123"/>
      <c r="AC81400" s="123"/>
    </row>
    <row r="81401" spans="5:29" s="2" customFormat="1">
      <c r="E81401" s="120"/>
      <c r="M81401" s="120"/>
      <c r="N81401" s="120"/>
      <c r="U81401" s="121"/>
      <c r="V81401" s="122"/>
      <c r="W81401" s="123"/>
      <c r="AC81401" s="123"/>
    </row>
    <row r="81402" spans="5:29" s="2" customFormat="1">
      <c r="E81402" s="120"/>
      <c r="M81402" s="120"/>
      <c r="N81402" s="120"/>
      <c r="U81402" s="121"/>
      <c r="V81402" s="122"/>
      <c r="W81402" s="123"/>
      <c r="AC81402" s="123"/>
    </row>
    <row r="81403" spans="5:29" s="2" customFormat="1">
      <c r="E81403" s="120"/>
      <c r="M81403" s="120"/>
      <c r="N81403" s="120"/>
      <c r="U81403" s="121"/>
      <c r="V81403" s="122"/>
      <c r="W81403" s="123"/>
      <c r="AC81403" s="123"/>
    </row>
    <row r="81404" spans="5:29" s="2" customFormat="1">
      <c r="E81404" s="120"/>
      <c r="M81404" s="120"/>
      <c r="N81404" s="120"/>
      <c r="U81404" s="121"/>
      <c r="V81404" s="122"/>
      <c r="W81404" s="123"/>
      <c r="AC81404" s="123"/>
    </row>
    <row r="81405" spans="5:29" s="2" customFormat="1">
      <c r="E81405" s="120"/>
      <c r="M81405" s="120"/>
      <c r="N81405" s="120"/>
      <c r="U81405" s="121"/>
      <c r="V81405" s="122"/>
      <c r="W81405" s="123"/>
      <c r="AC81405" s="123"/>
    </row>
    <row r="81406" spans="5:29" s="2" customFormat="1">
      <c r="E81406" s="120"/>
      <c r="M81406" s="120"/>
      <c r="N81406" s="120"/>
      <c r="U81406" s="121"/>
      <c r="V81406" s="122"/>
      <c r="W81406" s="123"/>
      <c r="AC81406" s="123"/>
    </row>
    <row r="81407" spans="5:29" s="2" customFormat="1">
      <c r="E81407" s="120"/>
      <c r="M81407" s="120"/>
      <c r="N81407" s="120"/>
      <c r="U81407" s="121"/>
      <c r="V81407" s="122"/>
      <c r="W81407" s="123"/>
      <c r="AC81407" s="123"/>
    </row>
    <row r="81408" spans="5:29" s="2" customFormat="1">
      <c r="E81408" s="120"/>
      <c r="M81408" s="120"/>
      <c r="N81408" s="120"/>
      <c r="U81408" s="121"/>
      <c r="V81408" s="122"/>
      <c r="W81408" s="123"/>
      <c r="AC81408" s="123"/>
    </row>
    <row r="81409" spans="5:29" s="2" customFormat="1">
      <c r="E81409" s="120"/>
      <c r="M81409" s="120"/>
      <c r="N81409" s="120"/>
      <c r="U81409" s="121"/>
      <c r="V81409" s="122"/>
      <c r="W81409" s="123"/>
      <c r="AC81409" s="123"/>
    </row>
    <row r="81410" spans="5:29" s="2" customFormat="1">
      <c r="E81410" s="120"/>
      <c r="M81410" s="120"/>
      <c r="N81410" s="120"/>
      <c r="U81410" s="121"/>
      <c r="V81410" s="122"/>
      <c r="W81410" s="123"/>
      <c r="AC81410" s="123"/>
    </row>
    <row r="81411" spans="5:29" s="2" customFormat="1">
      <c r="E81411" s="120"/>
      <c r="M81411" s="120"/>
      <c r="N81411" s="120"/>
      <c r="U81411" s="121"/>
      <c r="V81411" s="122"/>
      <c r="W81411" s="123"/>
      <c r="AC81411" s="123"/>
    </row>
    <row r="81412" spans="5:29" s="2" customFormat="1">
      <c r="E81412" s="120"/>
      <c r="M81412" s="120"/>
      <c r="N81412" s="120"/>
      <c r="U81412" s="121"/>
      <c r="V81412" s="122"/>
      <c r="W81412" s="123"/>
      <c r="AC81412" s="123"/>
    </row>
    <row r="81413" spans="5:29" s="2" customFormat="1">
      <c r="E81413" s="120"/>
      <c r="M81413" s="120"/>
      <c r="N81413" s="120"/>
      <c r="U81413" s="121"/>
      <c r="V81413" s="122"/>
      <c r="W81413" s="123"/>
      <c r="AC81413" s="123"/>
    </row>
    <row r="81414" spans="5:29" s="2" customFormat="1">
      <c r="E81414" s="120"/>
      <c r="M81414" s="120"/>
      <c r="N81414" s="120"/>
      <c r="U81414" s="121"/>
      <c r="V81414" s="122"/>
      <c r="W81414" s="123"/>
      <c r="AC81414" s="123"/>
    </row>
    <row r="81415" spans="5:29" s="2" customFormat="1">
      <c r="E81415" s="120"/>
      <c r="M81415" s="120"/>
      <c r="N81415" s="120"/>
      <c r="U81415" s="121"/>
      <c r="V81415" s="122"/>
      <c r="W81415" s="123"/>
      <c r="AC81415" s="123"/>
    </row>
    <row r="81416" spans="5:29" s="2" customFormat="1">
      <c r="E81416" s="120"/>
      <c r="M81416" s="120"/>
      <c r="N81416" s="120"/>
      <c r="U81416" s="121"/>
      <c r="V81416" s="122"/>
      <c r="W81416" s="123"/>
      <c r="AC81416" s="123"/>
    </row>
    <row r="81417" spans="5:29" s="2" customFormat="1">
      <c r="E81417" s="120"/>
      <c r="M81417" s="120"/>
      <c r="N81417" s="120"/>
      <c r="U81417" s="121"/>
      <c r="V81417" s="122"/>
      <c r="W81417" s="123"/>
      <c r="AC81417" s="123"/>
    </row>
    <row r="81418" spans="5:29" s="2" customFormat="1">
      <c r="E81418" s="120"/>
      <c r="M81418" s="120"/>
      <c r="N81418" s="120"/>
      <c r="U81418" s="121"/>
      <c r="V81418" s="122"/>
      <c r="W81418" s="123"/>
      <c r="AC81418" s="123"/>
    </row>
    <row r="81419" spans="5:29" s="2" customFormat="1">
      <c r="E81419" s="120"/>
      <c r="M81419" s="120"/>
      <c r="N81419" s="120"/>
      <c r="U81419" s="121"/>
      <c r="V81419" s="122"/>
      <c r="W81419" s="123"/>
      <c r="AC81419" s="123"/>
    </row>
    <row r="81420" spans="5:29" s="2" customFormat="1">
      <c r="E81420" s="120"/>
      <c r="M81420" s="120"/>
      <c r="N81420" s="120"/>
      <c r="U81420" s="121"/>
      <c r="V81420" s="122"/>
      <c r="W81420" s="123"/>
      <c r="AC81420" s="123"/>
    </row>
    <row r="81421" spans="5:29" s="2" customFormat="1">
      <c r="E81421" s="120"/>
      <c r="M81421" s="120"/>
      <c r="N81421" s="120"/>
      <c r="U81421" s="121"/>
      <c r="V81421" s="122"/>
      <c r="W81421" s="123"/>
      <c r="AC81421" s="123"/>
    </row>
    <row r="81422" spans="5:29" s="2" customFormat="1">
      <c r="E81422" s="120"/>
      <c r="M81422" s="120"/>
      <c r="N81422" s="120"/>
      <c r="U81422" s="121"/>
      <c r="V81422" s="122"/>
      <c r="W81422" s="123"/>
      <c r="AC81422" s="123"/>
    </row>
    <row r="81423" spans="5:29" s="2" customFormat="1">
      <c r="E81423" s="120"/>
      <c r="M81423" s="120"/>
      <c r="N81423" s="120"/>
      <c r="U81423" s="121"/>
      <c r="V81423" s="122"/>
      <c r="W81423" s="123"/>
      <c r="AC81423" s="123"/>
    </row>
    <row r="81424" spans="5:29" s="2" customFormat="1">
      <c r="E81424" s="120"/>
      <c r="M81424" s="120"/>
      <c r="N81424" s="120"/>
      <c r="U81424" s="121"/>
      <c r="V81424" s="122"/>
      <c r="W81424" s="123"/>
      <c r="AC81424" s="123"/>
    </row>
    <row r="81425" spans="5:29" s="2" customFormat="1">
      <c r="E81425" s="120"/>
      <c r="M81425" s="120"/>
      <c r="N81425" s="120"/>
      <c r="U81425" s="121"/>
      <c r="V81425" s="122"/>
      <c r="W81425" s="123"/>
      <c r="AC81425" s="123"/>
    </row>
    <row r="81426" spans="5:29" s="2" customFormat="1">
      <c r="E81426" s="120"/>
      <c r="M81426" s="120"/>
      <c r="N81426" s="120"/>
      <c r="U81426" s="121"/>
      <c r="V81426" s="122"/>
      <c r="W81426" s="123"/>
      <c r="AC81426" s="123"/>
    </row>
    <row r="81427" spans="5:29" s="2" customFormat="1">
      <c r="E81427" s="120"/>
      <c r="M81427" s="120"/>
      <c r="N81427" s="120"/>
      <c r="U81427" s="121"/>
      <c r="V81427" s="122"/>
      <c r="W81427" s="123"/>
      <c r="AC81427" s="123"/>
    </row>
    <row r="81428" spans="5:29" s="2" customFormat="1">
      <c r="E81428" s="120"/>
      <c r="M81428" s="120"/>
      <c r="N81428" s="120"/>
      <c r="U81428" s="121"/>
      <c r="V81428" s="122"/>
      <c r="W81428" s="123"/>
      <c r="AC81428" s="123"/>
    </row>
    <row r="81429" spans="5:29" s="2" customFormat="1">
      <c r="E81429" s="120"/>
      <c r="M81429" s="120"/>
      <c r="N81429" s="120"/>
      <c r="U81429" s="121"/>
      <c r="V81429" s="122"/>
      <c r="W81429" s="123"/>
      <c r="AC81429" s="123"/>
    </row>
    <row r="81430" spans="5:29" s="2" customFormat="1">
      <c r="E81430" s="120"/>
      <c r="M81430" s="120"/>
      <c r="N81430" s="120"/>
      <c r="U81430" s="121"/>
      <c r="V81430" s="122"/>
      <c r="W81430" s="123"/>
      <c r="AC81430" s="123"/>
    </row>
    <row r="81431" spans="5:29" s="2" customFormat="1">
      <c r="E81431" s="120"/>
      <c r="M81431" s="120"/>
      <c r="N81431" s="120"/>
      <c r="U81431" s="121"/>
      <c r="V81431" s="122"/>
      <c r="W81431" s="123"/>
      <c r="AC81431" s="123"/>
    </row>
    <row r="81432" spans="5:29" s="2" customFormat="1">
      <c r="E81432" s="120"/>
      <c r="M81432" s="120"/>
      <c r="N81432" s="120"/>
      <c r="U81432" s="121"/>
      <c r="V81432" s="122"/>
      <c r="W81432" s="123"/>
      <c r="AC81432" s="123"/>
    </row>
    <row r="81433" spans="5:29" s="2" customFormat="1">
      <c r="E81433" s="120"/>
      <c r="M81433" s="120"/>
      <c r="N81433" s="120"/>
      <c r="U81433" s="121"/>
      <c r="V81433" s="122"/>
      <c r="W81433" s="123"/>
      <c r="AC81433" s="123"/>
    </row>
    <row r="81434" spans="5:29" s="2" customFormat="1">
      <c r="E81434" s="120"/>
      <c r="M81434" s="120"/>
      <c r="N81434" s="120"/>
      <c r="U81434" s="121"/>
      <c r="V81434" s="122"/>
      <c r="W81434" s="123"/>
      <c r="AC81434" s="123"/>
    </row>
    <row r="81435" spans="5:29" s="2" customFormat="1">
      <c r="E81435" s="120"/>
      <c r="M81435" s="120"/>
      <c r="N81435" s="120"/>
      <c r="U81435" s="121"/>
      <c r="V81435" s="122"/>
      <c r="W81435" s="123"/>
      <c r="AC81435" s="123"/>
    </row>
    <row r="81436" spans="5:29" s="2" customFormat="1">
      <c r="E81436" s="120"/>
      <c r="M81436" s="120"/>
      <c r="N81436" s="120"/>
      <c r="U81436" s="121"/>
      <c r="V81436" s="122"/>
      <c r="W81436" s="123"/>
      <c r="AC81436" s="123"/>
    </row>
    <row r="81437" spans="5:29" s="2" customFormat="1">
      <c r="E81437" s="120"/>
      <c r="M81437" s="120"/>
      <c r="N81437" s="120"/>
      <c r="U81437" s="121"/>
      <c r="V81437" s="122"/>
      <c r="W81437" s="123"/>
      <c r="AC81437" s="123"/>
    </row>
    <row r="81438" spans="5:29" s="2" customFormat="1">
      <c r="E81438" s="120"/>
      <c r="M81438" s="120"/>
      <c r="N81438" s="120"/>
      <c r="U81438" s="121"/>
      <c r="V81438" s="122"/>
      <c r="W81438" s="123"/>
      <c r="AC81438" s="123"/>
    </row>
    <row r="81439" spans="5:29" s="2" customFormat="1">
      <c r="E81439" s="120"/>
      <c r="M81439" s="120"/>
      <c r="N81439" s="120"/>
      <c r="U81439" s="121"/>
      <c r="V81439" s="122"/>
      <c r="W81439" s="123"/>
      <c r="AC81439" s="123"/>
    </row>
    <row r="81440" spans="5:29" s="2" customFormat="1">
      <c r="E81440" s="120"/>
      <c r="M81440" s="120"/>
      <c r="N81440" s="120"/>
      <c r="U81440" s="121"/>
      <c r="V81440" s="122"/>
      <c r="W81440" s="123"/>
      <c r="AC81440" s="123"/>
    </row>
    <row r="81441" spans="5:29" s="2" customFormat="1">
      <c r="E81441" s="120"/>
      <c r="M81441" s="120"/>
      <c r="N81441" s="120"/>
      <c r="U81441" s="121"/>
      <c r="V81441" s="122"/>
      <c r="W81441" s="123"/>
      <c r="AC81441" s="123"/>
    </row>
    <row r="81442" spans="5:29" s="2" customFormat="1">
      <c r="E81442" s="120"/>
      <c r="M81442" s="120"/>
      <c r="N81442" s="120"/>
      <c r="U81442" s="121"/>
      <c r="V81442" s="122"/>
      <c r="W81442" s="123"/>
      <c r="AC81442" s="123"/>
    </row>
    <row r="81443" spans="5:29" s="2" customFormat="1">
      <c r="E81443" s="120"/>
      <c r="M81443" s="120"/>
      <c r="N81443" s="120"/>
      <c r="U81443" s="121"/>
      <c r="V81443" s="122"/>
      <c r="W81443" s="123"/>
      <c r="AC81443" s="123"/>
    </row>
    <row r="81444" spans="5:29" s="2" customFormat="1">
      <c r="E81444" s="120"/>
      <c r="M81444" s="120"/>
      <c r="N81444" s="120"/>
      <c r="U81444" s="121"/>
      <c r="V81444" s="122"/>
      <c r="W81444" s="123"/>
      <c r="AC81444" s="123"/>
    </row>
    <row r="81445" spans="5:29" s="2" customFormat="1">
      <c r="E81445" s="120"/>
      <c r="M81445" s="120"/>
      <c r="N81445" s="120"/>
      <c r="U81445" s="121"/>
      <c r="V81445" s="122"/>
      <c r="W81445" s="123"/>
      <c r="AC81445" s="123"/>
    </row>
    <row r="81446" spans="5:29" s="2" customFormat="1">
      <c r="E81446" s="120"/>
      <c r="M81446" s="120"/>
      <c r="N81446" s="120"/>
      <c r="U81446" s="121"/>
      <c r="V81446" s="122"/>
      <c r="W81446" s="123"/>
      <c r="AC81446" s="123"/>
    </row>
    <row r="81447" spans="5:29" s="2" customFormat="1">
      <c r="E81447" s="120"/>
      <c r="M81447" s="120"/>
      <c r="N81447" s="120"/>
      <c r="U81447" s="121"/>
      <c r="V81447" s="122"/>
      <c r="W81447" s="123"/>
      <c r="AC81447" s="123"/>
    </row>
    <row r="81448" spans="5:29" s="2" customFormat="1">
      <c r="E81448" s="120"/>
      <c r="M81448" s="120"/>
      <c r="N81448" s="120"/>
      <c r="U81448" s="121"/>
      <c r="V81448" s="122"/>
      <c r="W81448" s="123"/>
      <c r="AC81448" s="123"/>
    </row>
    <row r="81449" spans="5:29" s="2" customFormat="1">
      <c r="E81449" s="120"/>
      <c r="M81449" s="120"/>
      <c r="N81449" s="120"/>
      <c r="U81449" s="121"/>
      <c r="V81449" s="122"/>
      <c r="W81449" s="123"/>
      <c r="AC81449" s="123"/>
    </row>
    <row r="81450" spans="5:29" s="2" customFormat="1">
      <c r="E81450" s="120"/>
      <c r="M81450" s="120"/>
      <c r="N81450" s="120"/>
      <c r="U81450" s="121"/>
      <c r="V81450" s="122"/>
      <c r="W81450" s="123"/>
      <c r="AC81450" s="123"/>
    </row>
    <row r="81451" spans="5:29" s="2" customFormat="1">
      <c r="E81451" s="120"/>
      <c r="M81451" s="120"/>
      <c r="N81451" s="120"/>
      <c r="U81451" s="121"/>
      <c r="V81451" s="122"/>
      <c r="W81451" s="123"/>
      <c r="AC81451" s="123"/>
    </row>
    <row r="81452" spans="5:29" s="2" customFormat="1">
      <c r="E81452" s="120"/>
      <c r="M81452" s="120"/>
      <c r="N81452" s="120"/>
      <c r="U81452" s="121"/>
      <c r="V81452" s="122"/>
      <c r="W81452" s="123"/>
      <c r="AC81452" s="123"/>
    </row>
    <row r="81453" spans="5:29" s="2" customFormat="1">
      <c r="E81453" s="120"/>
      <c r="M81453" s="120"/>
      <c r="N81453" s="120"/>
      <c r="U81453" s="121"/>
      <c r="V81453" s="122"/>
      <c r="W81453" s="123"/>
      <c r="AC81453" s="123"/>
    </row>
    <row r="81454" spans="5:29" s="2" customFormat="1">
      <c r="E81454" s="120"/>
      <c r="M81454" s="120"/>
      <c r="N81454" s="120"/>
      <c r="U81454" s="121"/>
      <c r="V81454" s="122"/>
      <c r="W81454" s="123"/>
      <c r="AC81454" s="123"/>
    </row>
    <row r="81455" spans="5:29" s="2" customFormat="1">
      <c r="E81455" s="120"/>
      <c r="M81455" s="120"/>
      <c r="N81455" s="120"/>
      <c r="U81455" s="121"/>
      <c r="V81455" s="122"/>
      <c r="W81455" s="123"/>
      <c r="AC81455" s="123"/>
    </row>
    <row r="81456" spans="5:29" s="2" customFormat="1">
      <c r="E81456" s="120"/>
      <c r="M81456" s="120"/>
      <c r="N81456" s="120"/>
      <c r="U81456" s="121"/>
      <c r="V81456" s="122"/>
      <c r="W81456" s="123"/>
      <c r="AC81456" s="123"/>
    </row>
    <row r="81457" spans="5:29" s="2" customFormat="1">
      <c r="E81457" s="120"/>
      <c r="M81457" s="120"/>
      <c r="N81457" s="120"/>
      <c r="U81457" s="121"/>
      <c r="V81457" s="122"/>
      <c r="W81457" s="123"/>
      <c r="AC81457" s="123"/>
    </row>
    <row r="81458" spans="5:29" s="2" customFormat="1">
      <c r="E81458" s="120"/>
      <c r="M81458" s="120"/>
      <c r="N81458" s="120"/>
      <c r="U81458" s="121"/>
      <c r="V81458" s="122"/>
      <c r="W81458" s="123"/>
      <c r="AC81458" s="123"/>
    </row>
    <row r="81459" spans="5:29" s="2" customFormat="1">
      <c r="E81459" s="120"/>
      <c r="M81459" s="120"/>
      <c r="N81459" s="120"/>
      <c r="U81459" s="121"/>
      <c r="V81459" s="122"/>
      <c r="W81459" s="123"/>
      <c r="AC81459" s="123"/>
    </row>
    <row r="81460" spans="5:29" s="2" customFormat="1">
      <c r="E81460" s="120"/>
      <c r="M81460" s="120"/>
      <c r="N81460" s="120"/>
      <c r="U81460" s="121"/>
      <c r="V81460" s="122"/>
      <c r="W81460" s="123"/>
      <c r="AC81460" s="123"/>
    </row>
    <row r="81461" spans="5:29" s="2" customFormat="1">
      <c r="E81461" s="120"/>
      <c r="M81461" s="120"/>
      <c r="N81461" s="120"/>
      <c r="U81461" s="121"/>
      <c r="V81461" s="122"/>
      <c r="W81461" s="123"/>
      <c r="AC81461" s="123"/>
    </row>
    <row r="81462" spans="5:29" s="2" customFormat="1">
      <c r="E81462" s="120"/>
      <c r="M81462" s="120"/>
      <c r="N81462" s="120"/>
      <c r="U81462" s="121"/>
      <c r="V81462" s="122"/>
      <c r="W81462" s="123"/>
      <c r="AC81462" s="123"/>
    </row>
    <row r="81463" spans="5:29" s="2" customFormat="1">
      <c r="E81463" s="120"/>
      <c r="M81463" s="120"/>
      <c r="N81463" s="120"/>
      <c r="U81463" s="121"/>
      <c r="V81463" s="122"/>
      <c r="W81463" s="123"/>
      <c r="AC81463" s="123"/>
    </row>
    <row r="81464" spans="5:29" s="2" customFormat="1">
      <c r="E81464" s="120"/>
      <c r="M81464" s="120"/>
      <c r="N81464" s="120"/>
      <c r="U81464" s="121"/>
      <c r="V81464" s="122"/>
      <c r="W81464" s="123"/>
      <c r="AC81464" s="123"/>
    </row>
    <row r="81465" spans="5:29" s="2" customFormat="1">
      <c r="E81465" s="120"/>
      <c r="M81465" s="120"/>
      <c r="N81465" s="120"/>
      <c r="U81465" s="121"/>
      <c r="V81465" s="122"/>
      <c r="W81465" s="123"/>
      <c r="AC81465" s="123"/>
    </row>
    <row r="81466" spans="5:29" s="2" customFormat="1">
      <c r="E81466" s="120"/>
      <c r="M81466" s="120"/>
      <c r="N81466" s="120"/>
      <c r="U81466" s="121"/>
      <c r="V81466" s="122"/>
      <c r="W81466" s="123"/>
      <c r="AC81466" s="123"/>
    </row>
    <row r="81467" spans="5:29" s="2" customFormat="1">
      <c r="E81467" s="120"/>
      <c r="M81467" s="120"/>
      <c r="N81467" s="120"/>
      <c r="U81467" s="121"/>
      <c r="V81467" s="122"/>
      <c r="W81467" s="123"/>
      <c r="AC81467" s="123"/>
    </row>
    <row r="81468" spans="5:29" s="2" customFormat="1">
      <c r="E81468" s="120"/>
      <c r="M81468" s="120"/>
      <c r="N81468" s="120"/>
      <c r="U81468" s="121"/>
      <c r="V81468" s="122"/>
      <c r="W81468" s="123"/>
      <c r="AC81468" s="123"/>
    </row>
    <row r="81469" spans="5:29" s="2" customFormat="1">
      <c r="E81469" s="120"/>
      <c r="M81469" s="120"/>
      <c r="N81469" s="120"/>
      <c r="U81469" s="121"/>
      <c r="V81469" s="122"/>
      <c r="W81469" s="123"/>
      <c r="AC81469" s="123"/>
    </row>
    <row r="81470" spans="5:29" s="2" customFormat="1">
      <c r="E81470" s="120"/>
      <c r="M81470" s="120"/>
      <c r="N81470" s="120"/>
      <c r="U81470" s="121"/>
      <c r="V81470" s="122"/>
      <c r="W81470" s="123"/>
      <c r="AC81470" s="123"/>
    </row>
    <row r="81471" spans="5:29" s="2" customFormat="1">
      <c r="E81471" s="120"/>
      <c r="M81471" s="120"/>
      <c r="N81471" s="120"/>
      <c r="U81471" s="121"/>
      <c r="V81471" s="122"/>
      <c r="W81471" s="123"/>
      <c r="AC81471" s="123"/>
    </row>
    <row r="81472" spans="5:29" s="2" customFormat="1">
      <c r="E81472" s="120"/>
      <c r="M81472" s="120"/>
      <c r="N81472" s="120"/>
      <c r="U81472" s="121"/>
      <c r="V81472" s="122"/>
      <c r="W81472" s="123"/>
      <c r="AC81472" s="123"/>
    </row>
    <row r="81473" spans="5:29" s="2" customFormat="1">
      <c r="E81473" s="120"/>
      <c r="M81473" s="120"/>
      <c r="N81473" s="120"/>
      <c r="U81473" s="121"/>
      <c r="V81473" s="122"/>
      <c r="W81473" s="123"/>
      <c r="AC81473" s="123"/>
    </row>
    <row r="81474" spans="5:29" s="2" customFormat="1">
      <c r="E81474" s="120"/>
      <c r="M81474" s="120"/>
      <c r="N81474" s="120"/>
      <c r="U81474" s="121"/>
      <c r="V81474" s="122"/>
      <c r="W81474" s="123"/>
      <c r="AC81474" s="123"/>
    </row>
    <row r="81475" spans="5:29" s="2" customFormat="1">
      <c r="E81475" s="120"/>
      <c r="M81475" s="120"/>
      <c r="N81475" s="120"/>
      <c r="U81475" s="121"/>
      <c r="V81475" s="122"/>
      <c r="W81475" s="123"/>
      <c r="AC81475" s="123"/>
    </row>
    <row r="81476" spans="5:29" s="2" customFormat="1">
      <c r="E81476" s="120"/>
      <c r="M81476" s="120"/>
      <c r="N81476" s="120"/>
      <c r="U81476" s="121"/>
      <c r="V81476" s="122"/>
      <c r="W81476" s="123"/>
      <c r="AC81476" s="123"/>
    </row>
    <row r="81477" spans="5:29" s="2" customFormat="1">
      <c r="E81477" s="120"/>
      <c r="M81477" s="120"/>
      <c r="N81477" s="120"/>
      <c r="U81477" s="121"/>
      <c r="V81477" s="122"/>
      <c r="W81477" s="123"/>
      <c r="AC81477" s="123"/>
    </row>
    <row r="81478" spans="5:29" s="2" customFormat="1">
      <c r="E81478" s="120"/>
      <c r="M81478" s="120"/>
      <c r="N81478" s="120"/>
      <c r="U81478" s="121"/>
      <c r="V81478" s="122"/>
      <c r="W81478" s="123"/>
      <c r="AC81478" s="123"/>
    </row>
    <row r="81479" spans="5:29" s="2" customFormat="1">
      <c r="E81479" s="120"/>
      <c r="M81479" s="120"/>
      <c r="N81479" s="120"/>
      <c r="U81479" s="121"/>
      <c r="V81479" s="122"/>
      <c r="W81479" s="123"/>
      <c r="AC81479" s="123"/>
    </row>
    <row r="81480" spans="5:29" s="2" customFormat="1">
      <c r="E81480" s="120"/>
      <c r="M81480" s="120"/>
      <c r="N81480" s="120"/>
      <c r="U81480" s="121"/>
      <c r="V81480" s="122"/>
      <c r="W81480" s="123"/>
      <c r="AC81480" s="123"/>
    </row>
    <row r="81481" spans="5:29" s="2" customFormat="1">
      <c r="E81481" s="120"/>
      <c r="M81481" s="120"/>
      <c r="N81481" s="120"/>
      <c r="U81481" s="121"/>
      <c r="V81481" s="122"/>
      <c r="W81481" s="123"/>
      <c r="AC81481" s="123"/>
    </row>
    <row r="81482" spans="5:29" s="2" customFormat="1">
      <c r="E81482" s="120"/>
      <c r="M81482" s="120"/>
      <c r="N81482" s="120"/>
      <c r="U81482" s="121"/>
      <c r="V81482" s="122"/>
      <c r="W81482" s="123"/>
      <c r="AC81482" s="123"/>
    </row>
    <row r="81483" spans="5:29" s="2" customFormat="1">
      <c r="E81483" s="120"/>
      <c r="M81483" s="120"/>
      <c r="N81483" s="120"/>
      <c r="U81483" s="121"/>
      <c r="V81483" s="122"/>
      <c r="W81483" s="123"/>
      <c r="AC81483" s="123"/>
    </row>
    <row r="81484" spans="5:29" s="2" customFormat="1">
      <c r="E81484" s="120"/>
      <c r="M81484" s="120"/>
      <c r="N81484" s="120"/>
      <c r="U81484" s="121"/>
      <c r="V81484" s="122"/>
      <c r="W81484" s="123"/>
      <c r="AC81484" s="123"/>
    </row>
    <row r="81485" spans="5:29" s="2" customFormat="1">
      <c r="E81485" s="120"/>
      <c r="M81485" s="120"/>
      <c r="N81485" s="120"/>
      <c r="U81485" s="121"/>
      <c r="V81485" s="122"/>
      <c r="W81485" s="123"/>
      <c r="AC81485" s="123"/>
    </row>
    <row r="81486" spans="5:29" s="2" customFormat="1">
      <c r="E81486" s="120"/>
      <c r="M81486" s="120"/>
      <c r="N81486" s="120"/>
      <c r="U81486" s="121"/>
      <c r="V81486" s="122"/>
      <c r="W81486" s="123"/>
      <c r="AC81486" s="123"/>
    </row>
    <row r="81487" spans="5:29" s="2" customFormat="1">
      <c r="E81487" s="120"/>
      <c r="M81487" s="120"/>
      <c r="N81487" s="120"/>
      <c r="U81487" s="121"/>
      <c r="V81487" s="122"/>
      <c r="W81487" s="123"/>
      <c r="AC81487" s="123"/>
    </row>
    <row r="81488" spans="5:29" s="2" customFormat="1">
      <c r="E81488" s="120"/>
      <c r="M81488" s="120"/>
      <c r="N81488" s="120"/>
      <c r="U81488" s="121"/>
      <c r="V81488" s="122"/>
      <c r="W81488" s="123"/>
      <c r="AC81488" s="123"/>
    </row>
    <row r="81489" spans="5:29" s="2" customFormat="1">
      <c r="E81489" s="120"/>
      <c r="M81489" s="120"/>
      <c r="N81489" s="120"/>
      <c r="U81489" s="121"/>
      <c r="V81489" s="122"/>
      <c r="W81489" s="123"/>
      <c r="AC81489" s="123"/>
    </row>
    <row r="81490" spans="5:29" s="2" customFormat="1">
      <c r="E81490" s="120"/>
      <c r="M81490" s="120"/>
      <c r="N81490" s="120"/>
      <c r="U81490" s="121"/>
      <c r="V81490" s="122"/>
      <c r="W81490" s="123"/>
      <c r="AC81490" s="123"/>
    </row>
    <row r="81491" spans="5:29" s="2" customFormat="1">
      <c r="E81491" s="120"/>
      <c r="M81491" s="120"/>
      <c r="N81491" s="120"/>
      <c r="U81491" s="121"/>
      <c r="V81491" s="122"/>
      <c r="W81491" s="123"/>
      <c r="AC81491" s="123"/>
    </row>
    <row r="81492" spans="5:29" s="2" customFormat="1">
      <c r="E81492" s="120"/>
      <c r="M81492" s="120"/>
      <c r="N81492" s="120"/>
      <c r="U81492" s="121"/>
      <c r="V81492" s="122"/>
      <c r="W81492" s="123"/>
      <c r="AC81492" s="123"/>
    </row>
    <row r="81493" spans="5:29" s="2" customFormat="1">
      <c r="E81493" s="120"/>
      <c r="M81493" s="120"/>
      <c r="N81493" s="120"/>
      <c r="U81493" s="121"/>
      <c r="V81493" s="122"/>
      <c r="W81493" s="123"/>
      <c r="AC81493" s="123"/>
    </row>
    <row r="81494" spans="5:29" s="2" customFormat="1">
      <c r="E81494" s="120"/>
      <c r="M81494" s="120"/>
      <c r="N81494" s="120"/>
      <c r="U81494" s="121"/>
      <c r="V81494" s="122"/>
      <c r="W81494" s="123"/>
      <c r="AC81494" s="123"/>
    </row>
    <row r="81495" spans="5:29" s="2" customFormat="1">
      <c r="E81495" s="120"/>
      <c r="M81495" s="120"/>
      <c r="N81495" s="120"/>
      <c r="U81495" s="121"/>
      <c r="V81495" s="122"/>
      <c r="W81495" s="123"/>
      <c r="AC81495" s="123"/>
    </row>
    <row r="81496" spans="5:29" s="2" customFormat="1">
      <c r="E81496" s="120"/>
      <c r="M81496" s="120"/>
      <c r="N81496" s="120"/>
      <c r="U81496" s="121"/>
      <c r="V81496" s="122"/>
      <c r="W81496" s="123"/>
      <c r="AC81496" s="123"/>
    </row>
    <row r="81497" spans="5:29" s="2" customFormat="1">
      <c r="E81497" s="120"/>
      <c r="M81497" s="120"/>
      <c r="N81497" s="120"/>
      <c r="U81497" s="121"/>
      <c r="V81497" s="122"/>
      <c r="W81497" s="123"/>
      <c r="AC81497" s="123"/>
    </row>
    <row r="81498" spans="5:29" s="2" customFormat="1">
      <c r="E81498" s="120"/>
      <c r="M81498" s="120"/>
      <c r="N81498" s="120"/>
      <c r="U81498" s="121"/>
      <c r="V81498" s="122"/>
      <c r="W81498" s="123"/>
      <c r="AC81498" s="123"/>
    </row>
    <row r="81499" spans="5:29" s="2" customFormat="1">
      <c r="E81499" s="120"/>
      <c r="M81499" s="120"/>
      <c r="N81499" s="120"/>
      <c r="U81499" s="121"/>
      <c r="V81499" s="122"/>
      <c r="W81499" s="123"/>
      <c r="AC81499" s="123"/>
    </row>
    <row r="81500" spans="5:29" s="2" customFormat="1">
      <c r="E81500" s="120"/>
      <c r="M81500" s="120"/>
      <c r="N81500" s="120"/>
      <c r="U81500" s="121"/>
      <c r="V81500" s="122"/>
      <c r="W81500" s="123"/>
      <c r="AC81500" s="123"/>
    </row>
    <row r="81501" spans="5:29" s="2" customFormat="1">
      <c r="E81501" s="120"/>
      <c r="M81501" s="120"/>
      <c r="N81501" s="120"/>
      <c r="U81501" s="121"/>
      <c r="V81501" s="122"/>
      <c r="W81501" s="123"/>
      <c r="AC81501" s="123"/>
    </row>
    <row r="81502" spans="5:29" s="2" customFormat="1">
      <c r="E81502" s="120"/>
      <c r="M81502" s="120"/>
      <c r="N81502" s="120"/>
      <c r="U81502" s="121"/>
      <c r="V81502" s="122"/>
      <c r="W81502" s="123"/>
      <c r="AC81502" s="123"/>
    </row>
    <row r="81503" spans="5:29" s="2" customFormat="1">
      <c r="E81503" s="120"/>
      <c r="M81503" s="120"/>
      <c r="N81503" s="120"/>
      <c r="U81503" s="121"/>
      <c r="V81503" s="122"/>
      <c r="W81503" s="123"/>
      <c r="AC81503" s="123"/>
    </row>
    <row r="81504" spans="5:29" s="2" customFormat="1">
      <c r="E81504" s="120"/>
      <c r="M81504" s="120"/>
      <c r="N81504" s="120"/>
      <c r="U81504" s="121"/>
      <c r="V81504" s="122"/>
      <c r="W81504" s="123"/>
      <c r="AC81504" s="123"/>
    </row>
    <row r="81505" spans="5:29" s="2" customFormat="1">
      <c r="E81505" s="120"/>
      <c r="M81505" s="120"/>
      <c r="N81505" s="120"/>
      <c r="U81505" s="121"/>
      <c r="V81505" s="122"/>
      <c r="W81505" s="123"/>
      <c r="AC81505" s="123"/>
    </row>
    <row r="81506" spans="5:29" s="2" customFormat="1">
      <c r="E81506" s="120"/>
      <c r="M81506" s="120"/>
      <c r="N81506" s="120"/>
      <c r="U81506" s="121"/>
      <c r="V81506" s="122"/>
      <c r="W81506" s="123"/>
      <c r="AC81506" s="123"/>
    </row>
    <row r="81507" spans="5:29" s="2" customFormat="1">
      <c r="E81507" s="120"/>
      <c r="M81507" s="120"/>
      <c r="N81507" s="120"/>
      <c r="U81507" s="121"/>
      <c r="V81507" s="122"/>
      <c r="W81507" s="123"/>
      <c r="AC81507" s="123"/>
    </row>
    <row r="81508" spans="5:29" s="2" customFormat="1">
      <c r="E81508" s="120"/>
      <c r="M81508" s="120"/>
      <c r="N81508" s="120"/>
      <c r="U81508" s="121"/>
      <c r="V81508" s="122"/>
      <c r="W81508" s="123"/>
      <c r="AC81508" s="123"/>
    </row>
    <row r="81509" spans="5:29" s="2" customFormat="1">
      <c r="E81509" s="120"/>
      <c r="M81509" s="120"/>
      <c r="N81509" s="120"/>
      <c r="U81509" s="121"/>
      <c r="V81509" s="122"/>
      <c r="W81509" s="123"/>
      <c r="AC81509" s="123"/>
    </row>
    <row r="81510" spans="5:29" s="2" customFormat="1">
      <c r="E81510" s="120"/>
      <c r="M81510" s="120"/>
      <c r="N81510" s="120"/>
      <c r="U81510" s="121"/>
      <c r="V81510" s="122"/>
      <c r="W81510" s="123"/>
      <c r="AC81510" s="123"/>
    </row>
    <row r="81511" spans="5:29" s="2" customFormat="1">
      <c r="E81511" s="120"/>
      <c r="M81511" s="120"/>
      <c r="N81511" s="120"/>
      <c r="U81511" s="121"/>
      <c r="V81511" s="122"/>
      <c r="W81511" s="123"/>
      <c r="AC81511" s="123"/>
    </row>
    <row r="81512" spans="5:29" s="2" customFormat="1">
      <c r="E81512" s="120"/>
      <c r="M81512" s="120"/>
      <c r="N81512" s="120"/>
      <c r="U81512" s="121"/>
      <c r="V81512" s="122"/>
      <c r="W81512" s="123"/>
      <c r="AC81512" s="123"/>
    </row>
    <row r="81513" spans="5:29" s="2" customFormat="1">
      <c r="E81513" s="120"/>
      <c r="M81513" s="120"/>
      <c r="N81513" s="120"/>
      <c r="U81513" s="121"/>
      <c r="V81513" s="122"/>
      <c r="W81513" s="123"/>
      <c r="AC81513" s="123"/>
    </row>
    <row r="81514" spans="5:29" s="2" customFormat="1">
      <c r="E81514" s="120"/>
      <c r="M81514" s="120"/>
      <c r="N81514" s="120"/>
      <c r="U81514" s="121"/>
      <c r="V81514" s="122"/>
      <c r="W81514" s="123"/>
      <c r="AC81514" s="123"/>
    </row>
    <row r="81515" spans="5:29" s="2" customFormat="1">
      <c r="E81515" s="120"/>
      <c r="M81515" s="120"/>
      <c r="N81515" s="120"/>
      <c r="U81515" s="121"/>
      <c r="V81515" s="122"/>
      <c r="W81515" s="123"/>
      <c r="AC81515" s="123"/>
    </row>
    <row r="81516" spans="5:29" s="2" customFormat="1">
      <c r="E81516" s="120"/>
      <c r="M81516" s="120"/>
      <c r="N81516" s="120"/>
      <c r="U81516" s="121"/>
      <c r="V81516" s="122"/>
      <c r="W81516" s="123"/>
      <c r="AC81516" s="123"/>
    </row>
    <row r="81517" spans="5:29" s="2" customFormat="1">
      <c r="E81517" s="120"/>
      <c r="M81517" s="120"/>
      <c r="N81517" s="120"/>
      <c r="U81517" s="121"/>
      <c r="V81517" s="122"/>
      <c r="W81517" s="123"/>
      <c r="AC81517" s="123"/>
    </row>
    <row r="81518" spans="5:29" s="2" customFormat="1">
      <c r="E81518" s="120"/>
      <c r="M81518" s="120"/>
      <c r="N81518" s="120"/>
      <c r="U81518" s="121"/>
      <c r="V81518" s="122"/>
      <c r="W81518" s="123"/>
      <c r="AC81518" s="123"/>
    </row>
    <row r="81519" spans="5:29" s="2" customFormat="1">
      <c r="E81519" s="120"/>
      <c r="M81519" s="120"/>
      <c r="N81519" s="120"/>
      <c r="U81519" s="121"/>
      <c r="V81519" s="122"/>
      <c r="W81519" s="123"/>
      <c r="AC81519" s="123"/>
    </row>
    <row r="81520" spans="5:29" s="2" customFormat="1">
      <c r="E81520" s="120"/>
      <c r="M81520" s="120"/>
      <c r="N81520" s="120"/>
      <c r="U81520" s="121"/>
      <c r="V81520" s="122"/>
      <c r="W81520" s="123"/>
      <c r="AC81520" s="123"/>
    </row>
    <row r="81521" spans="5:29" s="2" customFormat="1">
      <c r="E81521" s="120"/>
      <c r="M81521" s="120"/>
      <c r="N81521" s="120"/>
      <c r="U81521" s="121"/>
      <c r="V81521" s="122"/>
      <c r="W81521" s="123"/>
      <c r="AC81521" s="123"/>
    </row>
    <row r="81522" spans="5:29" s="2" customFormat="1">
      <c r="E81522" s="120"/>
      <c r="M81522" s="120"/>
      <c r="N81522" s="120"/>
      <c r="U81522" s="121"/>
      <c r="V81522" s="122"/>
      <c r="W81522" s="123"/>
      <c r="AC81522" s="123"/>
    </row>
    <row r="81523" spans="5:29" s="2" customFormat="1">
      <c r="E81523" s="120"/>
      <c r="M81523" s="120"/>
      <c r="N81523" s="120"/>
      <c r="U81523" s="121"/>
      <c r="V81523" s="122"/>
      <c r="W81523" s="123"/>
      <c r="AC81523" s="123"/>
    </row>
    <row r="81524" spans="5:29" s="2" customFormat="1">
      <c r="E81524" s="120"/>
      <c r="M81524" s="120"/>
      <c r="N81524" s="120"/>
      <c r="U81524" s="121"/>
      <c r="V81524" s="122"/>
      <c r="W81524" s="123"/>
      <c r="AC81524" s="123"/>
    </row>
    <row r="81525" spans="5:29" s="2" customFormat="1">
      <c r="E81525" s="120"/>
      <c r="M81525" s="120"/>
      <c r="N81525" s="120"/>
      <c r="U81525" s="121"/>
      <c r="V81525" s="122"/>
      <c r="W81525" s="123"/>
      <c r="AC81525" s="123"/>
    </row>
    <row r="81526" spans="5:29" s="2" customFormat="1">
      <c r="E81526" s="120"/>
      <c r="M81526" s="120"/>
      <c r="N81526" s="120"/>
      <c r="U81526" s="121"/>
      <c r="V81526" s="122"/>
      <c r="W81526" s="123"/>
      <c r="AC81526" s="123"/>
    </row>
    <row r="81527" spans="5:29" s="2" customFormat="1">
      <c r="E81527" s="120"/>
      <c r="M81527" s="120"/>
      <c r="N81527" s="120"/>
      <c r="U81527" s="121"/>
      <c r="V81527" s="122"/>
      <c r="W81527" s="123"/>
      <c r="AC81527" s="123"/>
    </row>
    <row r="81528" spans="5:29" s="2" customFormat="1">
      <c r="E81528" s="120"/>
      <c r="M81528" s="120"/>
      <c r="N81528" s="120"/>
      <c r="U81528" s="121"/>
      <c r="V81528" s="122"/>
      <c r="W81528" s="123"/>
      <c r="AC81528" s="123"/>
    </row>
    <row r="81529" spans="5:29" s="2" customFormat="1">
      <c r="E81529" s="120"/>
      <c r="M81529" s="120"/>
      <c r="N81529" s="120"/>
      <c r="U81529" s="121"/>
      <c r="V81529" s="122"/>
      <c r="W81529" s="123"/>
      <c r="AC81529" s="123"/>
    </row>
    <row r="81530" spans="5:29" s="2" customFormat="1">
      <c r="E81530" s="120"/>
      <c r="M81530" s="120"/>
      <c r="N81530" s="120"/>
      <c r="U81530" s="121"/>
      <c r="V81530" s="122"/>
      <c r="W81530" s="123"/>
      <c r="AC81530" s="123"/>
    </row>
    <row r="81531" spans="5:29" s="2" customFormat="1">
      <c r="E81531" s="120"/>
      <c r="M81531" s="120"/>
      <c r="N81531" s="120"/>
      <c r="U81531" s="121"/>
      <c r="V81531" s="122"/>
      <c r="W81531" s="123"/>
      <c r="AC81531" s="123"/>
    </row>
    <row r="81532" spans="5:29" s="2" customFormat="1">
      <c r="E81532" s="120"/>
      <c r="M81532" s="120"/>
      <c r="N81532" s="120"/>
      <c r="U81532" s="121"/>
      <c r="V81532" s="122"/>
      <c r="W81532" s="123"/>
      <c r="AC81532" s="123"/>
    </row>
    <row r="81533" spans="5:29" s="2" customFormat="1">
      <c r="E81533" s="120"/>
      <c r="M81533" s="120"/>
      <c r="N81533" s="120"/>
      <c r="U81533" s="121"/>
      <c r="V81533" s="122"/>
      <c r="W81533" s="123"/>
      <c r="AC81533" s="123"/>
    </row>
    <row r="81534" spans="5:29" s="2" customFormat="1">
      <c r="E81534" s="120"/>
      <c r="M81534" s="120"/>
      <c r="N81534" s="120"/>
      <c r="U81534" s="121"/>
      <c r="V81534" s="122"/>
      <c r="W81534" s="123"/>
      <c r="AC81534" s="123"/>
    </row>
    <row r="81535" spans="5:29" s="2" customFormat="1">
      <c r="E81535" s="120"/>
      <c r="M81535" s="120"/>
      <c r="N81535" s="120"/>
      <c r="U81535" s="121"/>
      <c r="V81535" s="122"/>
      <c r="W81535" s="123"/>
      <c r="AC81535" s="123"/>
    </row>
    <row r="81536" spans="5:29" s="2" customFormat="1">
      <c r="E81536" s="120"/>
      <c r="M81536" s="120"/>
      <c r="N81536" s="120"/>
      <c r="U81536" s="121"/>
      <c r="V81536" s="122"/>
      <c r="W81536" s="123"/>
      <c r="AC81536" s="123"/>
    </row>
    <row r="81537" spans="5:29" s="2" customFormat="1">
      <c r="E81537" s="120"/>
      <c r="M81537" s="120"/>
      <c r="N81537" s="120"/>
      <c r="U81537" s="121"/>
      <c r="V81537" s="122"/>
      <c r="W81537" s="123"/>
      <c r="AC81537" s="123"/>
    </row>
    <row r="81538" spans="5:29" s="2" customFormat="1">
      <c r="E81538" s="120"/>
      <c r="M81538" s="120"/>
      <c r="N81538" s="120"/>
      <c r="U81538" s="121"/>
      <c r="V81538" s="122"/>
      <c r="W81538" s="123"/>
      <c r="AC81538" s="123"/>
    </row>
    <row r="81539" spans="5:29" s="2" customFormat="1">
      <c r="E81539" s="120"/>
      <c r="M81539" s="120"/>
      <c r="N81539" s="120"/>
      <c r="U81539" s="121"/>
      <c r="V81539" s="122"/>
      <c r="W81539" s="123"/>
      <c r="AC81539" s="123"/>
    </row>
    <row r="81540" spans="5:29" s="2" customFormat="1">
      <c r="E81540" s="120"/>
      <c r="M81540" s="120"/>
      <c r="N81540" s="120"/>
      <c r="U81540" s="121"/>
      <c r="V81540" s="122"/>
      <c r="W81540" s="123"/>
      <c r="AC81540" s="123"/>
    </row>
    <row r="81541" spans="5:29" s="2" customFormat="1">
      <c r="E81541" s="120"/>
      <c r="M81541" s="120"/>
      <c r="N81541" s="120"/>
      <c r="U81541" s="121"/>
      <c r="V81541" s="122"/>
      <c r="W81541" s="123"/>
      <c r="AC81541" s="123"/>
    </row>
    <row r="81542" spans="5:29" s="2" customFormat="1">
      <c r="E81542" s="120"/>
      <c r="M81542" s="120"/>
      <c r="N81542" s="120"/>
      <c r="U81542" s="121"/>
      <c r="V81542" s="122"/>
      <c r="W81542" s="123"/>
      <c r="AC81542" s="123"/>
    </row>
    <row r="81543" spans="5:29" s="2" customFormat="1">
      <c r="E81543" s="120"/>
      <c r="M81543" s="120"/>
      <c r="N81543" s="120"/>
      <c r="U81543" s="121"/>
      <c r="V81543" s="122"/>
      <c r="W81543" s="123"/>
      <c r="AC81543" s="123"/>
    </row>
    <row r="81544" spans="5:29" s="2" customFormat="1">
      <c r="E81544" s="120"/>
      <c r="M81544" s="120"/>
      <c r="N81544" s="120"/>
      <c r="U81544" s="121"/>
      <c r="V81544" s="122"/>
      <c r="W81544" s="123"/>
      <c r="AC81544" s="123"/>
    </row>
    <row r="81545" spans="5:29" s="2" customFormat="1">
      <c r="E81545" s="120"/>
      <c r="M81545" s="120"/>
      <c r="N81545" s="120"/>
      <c r="U81545" s="121"/>
      <c r="V81545" s="122"/>
      <c r="W81545" s="123"/>
      <c r="AC81545" s="123"/>
    </row>
    <row r="81546" spans="5:29" s="2" customFormat="1">
      <c r="E81546" s="120"/>
      <c r="M81546" s="120"/>
      <c r="N81546" s="120"/>
      <c r="U81546" s="121"/>
      <c r="V81546" s="122"/>
      <c r="W81546" s="123"/>
      <c r="AC81546" s="123"/>
    </row>
    <row r="81547" spans="5:29" s="2" customFormat="1">
      <c r="E81547" s="120"/>
      <c r="M81547" s="120"/>
      <c r="N81547" s="120"/>
      <c r="U81547" s="121"/>
      <c r="V81547" s="122"/>
      <c r="W81547" s="123"/>
      <c r="AC81547" s="123"/>
    </row>
    <row r="81548" spans="5:29" s="2" customFormat="1">
      <c r="E81548" s="120"/>
      <c r="M81548" s="120"/>
      <c r="N81548" s="120"/>
      <c r="U81548" s="121"/>
      <c r="V81548" s="122"/>
      <c r="W81548" s="123"/>
      <c r="AC81548" s="123"/>
    </row>
    <row r="81549" spans="5:29" s="2" customFormat="1">
      <c r="E81549" s="120"/>
      <c r="M81549" s="120"/>
      <c r="N81549" s="120"/>
      <c r="U81549" s="121"/>
      <c r="V81549" s="122"/>
      <c r="W81549" s="123"/>
      <c r="AC81549" s="123"/>
    </row>
    <row r="81550" spans="5:29" s="2" customFormat="1">
      <c r="E81550" s="120"/>
      <c r="M81550" s="120"/>
      <c r="N81550" s="120"/>
      <c r="U81550" s="121"/>
      <c r="V81550" s="122"/>
      <c r="W81550" s="123"/>
      <c r="AC81550" s="123"/>
    </row>
    <row r="81551" spans="5:29" s="2" customFormat="1">
      <c r="E81551" s="120"/>
      <c r="M81551" s="120"/>
      <c r="N81551" s="120"/>
      <c r="U81551" s="121"/>
      <c r="V81551" s="122"/>
      <c r="W81551" s="123"/>
      <c r="AC81551" s="123"/>
    </row>
    <row r="81552" spans="5:29" s="2" customFormat="1">
      <c r="E81552" s="120"/>
      <c r="M81552" s="120"/>
      <c r="N81552" s="120"/>
      <c r="U81552" s="121"/>
      <c r="V81552" s="122"/>
      <c r="W81552" s="123"/>
      <c r="AC81552" s="123"/>
    </row>
    <row r="81553" spans="5:29" s="2" customFormat="1">
      <c r="E81553" s="120"/>
      <c r="M81553" s="120"/>
      <c r="N81553" s="120"/>
      <c r="U81553" s="121"/>
      <c r="V81553" s="122"/>
      <c r="W81553" s="123"/>
      <c r="AC81553" s="123"/>
    </row>
    <row r="81554" spans="5:29" s="2" customFormat="1">
      <c r="E81554" s="120"/>
      <c r="M81554" s="120"/>
      <c r="N81554" s="120"/>
      <c r="U81554" s="121"/>
      <c r="V81554" s="122"/>
      <c r="W81554" s="123"/>
      <c r="AC81554" s="123"/>
    </row>
    <row r="81555" spans="5:29" s="2" customFormat="1">
      <c r="E81555" s="120"/>
      <c r="M81555" s="120"/>
      <c r="N81555" s="120"/>
      <c r="U81555" s="121"/>
      <c r="V81555" s="122"/>
      <c r="W81555" s="123"/>
      <c r="AC81555" s="123"/>
    </row>
    <row r="81556" spans="5:29" s="2" customFormat="1">
      <c r="E81556" s="120"/>
      <c r="M81556" s="120"/>
      <c r="N81556" s="120"/>
      <c r="U81556" s="121"/>
      <c r="V81556" s="122"/>
      <c r="W81556" s="123"/>
      <c r="AC81556" s="123"/>
    </row>
    <row r="81557" spans="5:29" s="2" customFormat="1">
      <c r="E81557" s="120"/>
      <c r="M81557" s="120"/>
      <c r="N81557" s="120"/>
      <c r="U81557" s="121"/>
      <c r="V81557" s="122"/>
      <c r="W81557" s="123"/>
      <c r="AC81557" s="123"/>
    </row>
    <row r="81558" spans="5:29" s="2" customFormat="1">
      <c r="E81558" s="120"/>
      <c r="M81558" s="120"/>
      <c r="N81558" s="120"/>
      <c r="U81558" s="121"/>
      <c r="V81558" s="122"/>
      <c r="W81558" s="123"/>
      <c r="AC81558" s="123"/>
    </row>
    <row r="81559" spans="5:29" s="2" customFormat="1">
      <c r="E81559" s="120"/>
      <c r="M81559" s="120"/>
      <c r="N81559" s="120"/>
      <c r="U81559" s="121"/>
      <c r="V81559" s="122"/>
      <c r="W81559" s="123"/>
      <c r="AC81559" s="123"/>
    </row>
    <row r="81560" spans="5:29" s="2" customFormat="1">
      <c r="E81560" s="120"/>
      <c r="M81560" s="120"/>
      <c r="N81560" s="120"/>
      <c r="U81560" s="121"/>
      <c r="V81560" s="122"/>
      <c r="W81560" s="123"/>
      <c r="AC81560" s="123"/>
    </row>
    <row r="81561" spans="5:29" s="2" customFormat="1">
      <c r="E81561" s="120"/>
      <c r="M81561" s="120"/>
      <c r="N81561" s="120"/>
      <c r="U81561" s="121"/>
      <c r="V81561" s="122"/>
      <c r="W81561" s="123"/>
      <c r="AC81561" s="123"/>
    </row>
    <row r="81562" spans="5:29" s="2" customFormat="1">
      <c r="E81562" s="120"/>
      <c r="M81562" s="120"/>
      <c r="N81562" s="120"/>
      <c r="U81562" s="121"/>
      <c r="V81562" s="122"/>
      <c r="W81562" s="123"/>
      <c r="AC81562" s="123"/>
    </row>
    <row r="81563" spans="5:29" s="2" customFormat="1">
      <c r="E81563" s="120"/>
      <c r="M81563" s="120"/>
      <c r="N81563" s="120"/>
      <c r="U81563" s="121"/>
      <c r="V81563" s="122"/>
      <c r="W81563" s="123"/>
      <c r="AC81563" s="123"/>
    </row>
    <row r="81564" spans="5:29" s="2" customFormat="1">
      <c r="E81564" s="120"/>
      <c r="M81564" s="120"/>
      <c r="N81564" s="120"/>
      <c r="U81564" s="121"/>
      <c r="V81564" s="122"/>
      <c r="W81564" s="123"/>
      <c r="AC81564" s="123"/>
    </row>
    <row r="81565" spans="5:29" s="2" customFormat="1">
      <c r="E81565" s="120"/>
      <c r="M81565" s="120"/>
      <c r="N81565" s="120"/>
      <c r="U81565" s="121"/>
      <c r="V81565" s="122"/>
      <c r="W81565" s="123"/>
      <c r="AC81565" s="123"/>
    </row>
    <row r="81566" spans="5:29" s="2" customFormat="1">
      <c r="E81566" s="120"/>
      <c r="M81566" s="120"/>
      <c r="N81566" s="120"/>
      <c r="U81566" s="121"/>
      <c r="V81566" s="122"/>
      <c r="W81566" s="123"/>
      <c r="AC81566" s="123"/>
    </row>
    <row r="81567" spans="5:29" s="2" customFormat="1">
      <c r="E81567" s="120"/>
      <c r="M81567" s="120"/>
      <c r="N81567" s="120"/>
      <c r="U81567" s="121"/>
      <c r="V81567" s="122"/>
      <c r="W81567" s="123"/>
      <c r="AC81567" s="123"/>
    </row>
    <row r="81568" spans="5:29" s="2" customFormat="1">
      <c r="E81568" s="120"/>
      <c r="M81568" s="120"/>
      <c r="N81568" s="120"/>
      <c r="U81568" s="121"/>
      <c r="V81568" s="122"/>
      <c r="W81568" s="123"/>
      <c r="AC81568" s="123"/>
    </row>
    <row r="81569" spans="5:29" s="2" customFormat="1">
      <c r="E81569" s="120"/>
      <c r="M81569" s="120"/>
      <c r="N81569" s="120"/>
      <c r="U81569" s="121"/>
      <c r="V81569" s="122"/>
      <c r="W81569" s="123"/>
      <c r="AC81569" s="123"/>
    </row>
    <row r="81570" spans="5:29" s="2" customFormat="1">
      <c r="E81570" s="120"/>
      <c r="M81570" s="120"/>
      <c r="N81570" s="120"/>
      <c r="U81570" s="121"/>
      <c r="V81570" s="122"/>
      <c r="W81570" s="123"/>
      <c r="AC81570" s="123"/>
    </row>
    <row r="81571" spans="5:29" s="2" customFormat="1">
      <c r="E81571" s="120"/>
      <c r="M81571" s="120"/>
      <c r="N81571" s="120"/>
      <c r="U81571" s="121"/>
      <c r="V81571" s="122"/>
      <c r="W81571" s="123"/>
      <c r="AC81571" s="123"/>
    </row>
    <row r="81572" spans="5:29" s="2" customFormat="1">
      <c r="E81572" s="120"/>
      <c r="M81572" s="120"/>
      <c r="N81572" s="120"/>
      <c r="U81572" s="121"/>
      <c r="V81572" s="122"/>
      <c r="W81572" s="123"/>
      <c r="AC81572" s="123"/>
    </row>
    <row r="81573" spans="5:29" s="2" customFormat="1">
      <c r="E81573" s="120"/>
      <c r="M81573" s="120"/>
      <c r="N81573" s="120"/>
      <c r="U81573" s="121"/>
      <c r="V81573" s="122"/>
      <c r="W81573" s="123"/>
      <c r="AC81573" s="123"/>
    </row>
    <row r="81574" spans="5:29" s="2" customFormat="1">
      <c r="E81574" s="120"/>
      <c r="M81574" s="120"/>
      <c r="N81574" s="120"/>
      <c r="U81574" s="121"/>
      <c r="V81574" s="122"/>
      <c r="W81574" s="123"/>
      <c r="AC81574" s="123"/>
    </row>
    <row r="81575" spans="5:29" s="2" customFormat="1">
      <c r="E81575" s="120"/>
      <c r="M81575" s="120"/>
      <c r="N81575" s="120"/>
      <c r="U81575" s="121"/>
      <c r="V81575" s="122"/>
      <c r="W81575" s="123"/>
      <c r="AC81575" s="123"/>
    </row>
    <row r="81576" spans="5:29" s="2" customFormat="1">
      <c r="E81576" s="120"/>
      <c r="M81576" s="120"/>
      <c r="N81576" s="120"/>
      <c r="U81576" s="121"/>
      <c r="V81576" s="122"/>
      <c r="W81576" s="123"/>
      <c r="AC81576" s="123"/>
    </row>
    <row r="81577" spans="5:29" s="2" customFormat="1">
      <c r="E81577" s="120"/>
      <c r="M81577" s="120"/>
      <c r="N81577" s="120"/>
      <c r="U81577" s="121"/>
      <c r="V81577" s="122"/>
      <c r="W81577" s="123"/>
      <c r="AC81577" s="123"/>
    </row>
    <row r="81578" spans="5:29" s="2" customFormat="1">
      <c r="E81578" s="120"/>
      <c r="M81578" s="120"/>
      <c r="N81578" s="120"/>
      <c r="U81578" s="121"/>
      <c r="V81578" s="122"/>
      <c r="W81578" s="123"/>
      <c r="AC81578" s="123"/>
    </row>
    <row r="81579" spans="5:29" s="2" customFormat="1">
      <c r="E81579" s="120"/>
      <c r="M81579" s="120"/>
      <c r="N81579" s="120"/>
      <c r="U81579" s="121"/>
      <c r="V81579" s="122"/>
      <c r="W81579" s="123"/>
      <c r="AC81579" s="123"/>
    </row>
    <row r="81580" spans="5:29" s="2" customFormat="1">
      <c r="E81580" s="120"/>
      <c r="M81580" s="120"/>
      <c r="N81580" s="120"/>
      <c r="U81580" s="121"/>
      <c r="V81580" s="122"/>
      <c r="W81580" s="123"/>
      <c r="AC81580" s="123"/>
    </row>
    <row r="81581" spans="5:29" s="2" customFormat="1">
      <c r="E81581" s="120"/>
      <c r="M81581" s="120"/>
      <c r="N81581" s="120"/>
      <c r="U81581" s="121"/>
      <c r="V81581" s="122"/>
      <c r="W81581" s="123"/>
      <c r="AC81581" s="123"/>
    </row>
    <row r="81582" spans="5:29" s="2" customFormat="1">
      <c r="E81582" s="120"/>
      <c r="M81582" s="120"/>
      <c r="N81582" s="120"/>
      <c r="U81582" s="121"/>
      <c r="V81582" s="122"/>
      <c r="W81582" s="123"/>
      <c r="AC81582" s="123"/>
    </row>
    <row r="81583" spans="5:29" s="2" customFormat="1">
      <c r="E81583" s="120"/>
      <c r="M81583" s="120"/>
      <c r="N81583" s="120"/>
      <c r="U81583" s="121"/>
      <c r="V81583" s="122"/>
      <c r="W81583" s="123"/>
      <c r="AC81583" s="123"/>
    </row>
    <row r="81584" spans="5:29" s="2" customFormat="1">
      <c r="E81584" s="120"/>
      <c r="M81584" s="120"/>
      <c r="N81584" s="120"/>
      <c r="U81584" s="121"/>
      <c r="V81584" s="122"/>
      <c r="W81584" s="123"/>
      <c r="AC81584" s="123"/>
    </row>
    <row r="81585" spans="5:29" s="2" customFormat="1">
      <c r="E81585" s="120"/>
      <c r="M81585" s="120"/>
      <c r="N81585" s="120"/>
      <c r="U81585" s="121"/>
      <c r="V81585" s="122"/>
      <c r="W81585" s="123"/>
      <c r="AC81585" s="123"/>
    </row>
    <row r="81586" spans="5:29" s="2" customFormat="1">
      <c r="E81586" s="120"/>
      <c r="M81586" s="120"/>
      <c r="N81586" s="120"/>
      <c r="U81586" s="121"/>
      <c r="V81586" s="122"/>
      <c r="W81586" s="123"/>
      <c r="AC81586" s="123"/>
    </row>
    <row r="81587" spans="5:29" s="2" customFormat="1">
      <c r="E81587" s="120"/>
      <c r="M81587" s="120"/>
      <c r="N81587" s="120"/>
      <c r="U81587" s="121"/>
      <c r="V81587" s="122"/>
      <c r="W81587" s="123"/>
      <c r="AC81587" s="123"/>
    </row>
    <row r="81588" spans="5:29" s="2" customFormat="1">
      <c r="E81588" s="120"/>
      <c r="M81588" s="120"/>
      <c r="N81588" s="120"/>
      <c r="U81588" s="121"/>
      <c r="V81588" s="122"/>
      <c r="W81588" s="123"/>
      <c r="AC81588" s="123"/>
    </row>
    <row r="81589" spans="5:29" s="2" customFormat="1">
      <c r="E81589" s="120"/>
      <c r="M81589" s="120"/>
      <c r="N81589" s="120"/>
      <c r="U81589" s="121"/>
      <c r="V81589" s="122"/>
      <c r="W81589" s="123"/>
      <c r="AC81589" s="123"/>
    </row>
    <row r="81590" spans="5:29" s="2" customFormat="1">
      <c r="E81590" s="120"/>
      <c r="M81590" s="120"/>
      <c r="N81590" s="120"/>
      <c r="U81590" s="121"/>
      <c r="V81590" s="122"/>
      <c r="W81590" s="123"/>
      <c r="AC81590" s="123"/>
    </row>
    <row r="81591" spans="5:29" s="2" customFormat="1">
      <c r="E81591" s="120"/>
      <c r="M81591" s="120"/>
      <c r="N81591" s="120"/>
      <c r="U81591" s="121"/>
      <c r="V81591" s="122"/>
      <c r="W81591" s="123"/>
      <c r="AC81591" s="123"/>
    </row>
    <row r="81592" spans="5:29" s="2" customFormat="1">
      <c r="E81592" s="120"/>
      <c r="M81592" s="120"/>
      <c r="N81592" s="120"/>
      <c r="U81592" s="121"/>
      <c r="V81592" s="122"/>
      <c r="W81592" s="123"/>
      <c r="AC81592" s="123"/>
    </row>
    <row r="81593" spans="5:29" s="2" customFormat="1">
      <c r="E81593" s="120"/>
      <c r="M81593" s="120"/>
      <c r="N81593" s="120"/>
      <c r="U81593" s="121"/>
      <c r="V81593" s="122"/>
      <c r="W81593" s="123"/>
      <c r="AC81593" s="123"/>
    </row>
    <row r="81594" spans="5:29" s="2" customFormat="1">
      <c r="E81594" s="120"/>
      <c r="M81594" s="120"/>
      <c r="N81594" s="120"/>
      <c r="U81594" s="121"/>
      <c r="V81594" s="122"/>
      <c r="W81594" s="123"/>
      <c r="AC81594" s="123"/>
    </row>
    <row r="81595" spans="5:29" s="2" customFormat="1">
      <c r="E81595" s="120"/>
      <c r="M81595" s="120"/>
      <c r="N81595" s="120"/>
      <c r="U81595" s="121"/>
      <c r="V81595" s="122"/>
      <c r="W81595" s="123"/>
      <c r="AC81595" s="123"/>
    </row>
    <row r="81596" spans="5:29" s="2" customFormat="1">
      <c r="E81596" s="120"/>
      <c r="M81596" s="120"/>
      <c r="N81596" s="120"/>
      <c r="U81596" s="121"/>
      <c r="V81596" s="122"/>
      <c r="W81596" s="123"/>
      <c r="AC81596" s="123"/>
    </row>
    <row r="81597" spans="5:29" s="2" customFormat="1">
      <c r="E81597" s="120"/>
      <c r="M81597" s="120"/>
      <c r="N81597" s="120"/>
      <c r="U81597" s="121"/>
      <c r="V81597" s="122"/>
      <c r="W81597" s="123"/>
      <c r="AC81597" s="123"/>
    </row>
    <row r="81598" spans="5:29" s="2" customFormat="1">
      <c r="E81598" s="120"/>
      <c r="M81598" s="120"/>
      <c r="N81598" s="120"/>
      <c r="U81598" s="121"/>
      <c r="V81598" s="122"/>
      <c r="W81598" s="123"/>
      <c r="AC81598" s="123"/>
    </row>
    <row r="81599" spans="5:29" s="2" customFormat="1">
      <c r="E81599" s="120"/>
      <c r="M81599" s="120"/>
      <c r="N81599" s="120"/>
      <c r="U81599" s="121"/>
      <c r="V81599" s="122"/>
      <c r="W81599" s="123"/>
      <c r="AC81599" s="123"/>
    </row>
    <row r="81600" spans="5:29" s="2" customFormat="1">
      <c r="E81600" s="120"/>
      <c r="M81600" s="120"/>
      <c r="N81600" s="120"/>
      <c r="U81600" s="121"/>
      <c r="V81600" s="122"/>
      <c r="W81600" s="123"/>
      <c r="AC81600" s="123"/>
    </row>
    <row r="81601" spans="5:29" s="2" customFormat="1">
      <c r="E81601" s="120"/>
      <c r="M81601" s="120"/>
      <c r="N81601" s="120"/>
      <c r="U81601" s="121"/>
      <c r="V81601" s="122"/>
      <c r="W81601" s="123"/>
      <c r="AC81601" s="123"/>
    </row>
    <row r="81602" spans="5:29" s="2" customFormat="1">
      <c r="E81602" s="120"/>
      <c r="M81602" s="120"/>
      <c r="N81602" s="120"/>
      <c r="U81602" s="121"/>
      <c r="V81602" s="122"/>
      <c r="W81602" s="123"/>
      <c r="AC81602" s="123"/>
    </row>
    <row r="81603" spans="5:29" s="2" customFormat="1">
      <c r="E81603" s="120"/>
      <c r="M81603" s="120"/>
      <c r="N81603" s="120"/>
      <c r="U81603" s="121"/>
      <c r="V81603" s="122"/>
      <c r="W81603" s="123"/>
      <c r="AC81603" s="123"/>
    </row>
    <row r="81604" spans="5:29" s="2" customFormat="1">
      <c r="E81604" s="120"/>
      <c r="M81604" s="120"/>
      <c r="N81604" s="120"/>
      <c r="U81604" s="121"/>
      <c r="V81604" s="122"/>
      <c r="W81604" s="123"/>
      <c r="AC81604" s="123"/>
    </row>
    <row r="81605" spans="5:29" s="2" customFormat="1">
      <c r="E81605" s="120"/>
      <c r="M81605" s="120"/>
      <c r="N81605" s="120"/>
      <c r="U81605" s="121"/>
      <c r="V81605" s="122"/>
      <c r="W81605" s="123"/>
      <c r="AC81605" s="123"/>
    </row>
    <row r="81606" spans="5:29" s="2" customFormat="1">
      <c r="E81606" s="120"/>
      <c r="M81606" s="120"/>
      <c r="N81606" s="120"/>
      <c r="U81606" s="121"/>
      <c r="V81606" s="122"/>
      <c r="W81606" s="123"/>
      <c r="AC81606" s="123"/>
    </row>
    <row r="81607" spans="5:29" s="2" customFormat="1">
      <c r="E81607" s="120"/>
      <c r="M81607" s="120"/>
      <c r="N81607" s="120"/>
      <c r="U81607" s="121"/>
      <c r="V81607" s="122"/>
      <c r="W81607" s="123"/>
      <c r="AC81607" s="123"/>
    </row>
    <row r="81608" spans="5:29" s="2" customFormat="1">
      <c r="E81608" s="120"/>
      <c r="M81608" s="120"/>
      <c r="N81608" s="120"/>
      <c r="U81608" s="121"/>
      <c r="V81608" s="122"/>
      <c r="W81608" s="123"/>
      <c r="AC81608" s="123"/>
    </row>
    <row r="81609" spans="5:29" s="2" customFormat="1">
      <c r="E81609" s="120"/>
      <c r="M81609" s="120"/>
      <c r="N81609" s="120"/>
      <c r="U81609" s="121"/>
      <c r="V81609" s="122"/>
      <c r="W81609" s="123"/>
      <c r="AC81609" s="123"/>
    </row>
    <row r="81610" spans="5:29" s="2" customFormat="1">
      <c r="E81610" s="120"/>
      <c r="M81610" s="120"/>
      <c r="N81610" s="120"/>
      <c r="U81610" s="121"/>
      <c r="V81610" s="122"/>
      <c r="W81610" s="123"/>
      <c r="AC81610" s="123"/>
    </row>
    <row r="81611" spans="5:29" s="2" customFormat="1">
      <c r="E81611" s="120"/>
      <c r="M81611" s="120"/>
      <c r="N81611" s="120"/>
      <c r="U81611" s="121"/>
      <c r="V81611" s="122"/>
      <c r="W81611" s="123"/>
      <c r="AC81611" s="123"/>
    </row>
    <row r="81612" spans="5:29" s="2" customFormat="1">
      <c r="E81612" s="120"/>
      <c r="M81612" s="120"/>
      <c r="N81612" s="120"/>
      <c r="U81612" s="121"/>
      <c r="V81612" s="122"/>
      <c r="W81612" s="123"/>
      <c r="AC81612" s="123"/>
    </row>
    <row r="81613" spans="5:29" s="2" customFormat="1">
      <c r="E81613" s="120"/>
      <c r="M81613" s="120"/>
      <c r="N81613" s="120"/>
      <c r="U81613" s="121"/>
      <c r="V81613" s="122"/>
      <c r="W81613" s="123"/>
      <c r="AC81613" s="123"/>
    </row>
    <row r="81614" spans="5:29" s="2" customFormat="1">
      <c r="E81614" s="120"/>
      <c r="M81614" s="120"/>
      <c r="N81614" s="120"/>
      <c r="U81614" s="121"/>
      <c r="V81614" s="122"/>
      <c r="W81614" s="123"/>
      <c r="AC81614" s="123"/>
    </row>
    <row r="81615" spans="5:29" s="2" customFormat="1">
      <c r="E81615" s="120"/>
      <c r="M81615" s="120"/>
      <c r="N81615" s="120"/>
      <c r="U81615" s="121"/>
      <c r="V81615" s="122"/>
      <c r="W81615" s="123"/>
      <c r="AC81615" s="123"/>
    </row>
    <row r="81616" spans="5:29" s="2" customFormat="1">
      <c r="E81616" s="120"/>
      <c r="M81616" s="120"/>
      <c r="N81616" s="120"/>
      <c r="U81616" s="121"/>
      <c r="V81616" s="122"/>
      <c r="W81616" s="123"/>
      <c r="AC81616" s="123"/>
    </row>
    <row r="81617" spans="5:29" s="2" customFormat="1">
      <c r="E81617" s="120"/>
      <c r="M81617" s="120"/>
      <c r="N81617" s="120"/>
      <c r="U81617" s="121"/>
      <c r="V81617" s="122"/>
      <c r="W81617" s="123"/>
      <c r="AC81617" s="123"/>
    </row>
    <row r="81618" spans="5:29" s="2" customFormat="1">
      <c r="E81618" s="120"/>
      <c r="M81618" s="120"/>
      <c r="N81618" s="120"/>
      <c r="U81618" s="121"/>
      <c r="V81618" s="122"/>
      <c r="W81618" s="123"/>
      <c r="AC81618" s="123"/>
    </row>
    <row r="81619" spans="5:29" s="2" customFormat="1">
      <c r="E81619" s="120"/>
      <c r="M81619" s="120"/>
      <c r="N81619" s="120"/>
      <c r="U81619" s="121"/>
      <c r="V81619" s="122"/>
      <c r="W81619" s="123"/>
      <c r="AC81619" s="123"/>
    </row>
    <row r="81620" spans="5:29" s="2" customFormat="1">
      <c r="E81620" s="120"/>
      <c r="M81620" s="120"/>
      <c r="N81620" s="120"/>
      <c r="U81620" s="121"/>
      <c r="V81620" s="122"/>
      <c r="W81620" s="123"/>
      <c r="AC81620" s="123"/>
    </row>
    <row r="81621" spans="5:29" s="2" customFormat="1">
      <c r="E81621" s="120"/>
      <c r="M81621" s="120"/>
      <c r="N81621" s="120"/>
      <c r="U81621" s="121"/>
      <c r="V81621" s="122"/>
      <c r="W81621" s="123"/>
      <c r="AC81621" s="123"/>
    </row>
    <row r="81622" spans="5:29" s="2" customFormat="1">
      <c r="E81622" s="120"/>
      <c r="M81622" s="120"/>
      <c r="N81622" s="120"/>
      <c r="U81622" s="121"/>
      <c r="V81622" s="122"/>
      <c r="W81622" s="123"/>
      <c r="AC81622" s="123"/>
    </row>
    <row r="81623" spans="5:29" s="2" customFormat="1">
      <c r="E81623" s="120"/>
      <c r="M81623" s="120"/>
      <c r="N81623" s="120"/>
      <c r="U81623" s="121"/>
      <c r="V81623" s="122"/>
      <c r="W81623" s="123"/>
      <c r="AC81623" s="123"/>
    </row>
    <row r="81624" spans="5:29" s="2" customFormat="1">
      <c r="E81624" s="120"/>
      <c r="M81624" s="120"/>
      <c r="N81624" s="120"/>
      <c r="U81624" s="121"/>
      <c r="V81624" s="122"/>
      <c r="W81624" s="123"/>
      <c r="AC81624" s="123"/>
    </row>
    <row r="81625" spans="5:29" s="2" customFormat="1">
      <c r="E81625" s="120"/>
      <c r="M81625" s="120"/>
      <c r="N81625" s="120"/>
      <c r="U81625" s="121"/>
      <c r="V81625" s="122"/>
      <c r="W81625" s="123"/>
      <c r="AC81625" s="123"/>
    </row>
    <row r="81626" spans="5:29" s="2" customFormat="1">
      <c r="E81626" s="120"/>
      <c r="M81626" s="120"/>
      <c r="N81626" s="120"/>
      <c r="U81626" s="121"/>
      <c r="V81626" s="122"/>
      <c r="W81626" s="123"/>
      <c r="AC81626" s="123"/>
    </row>
    <row r="81627" spans="5:29" s="2" customFormat="1">
      <c r="E81627" s="120"/>
      <c r="M81627" s="120"/>
      <c r="N81627" s="120"/>
      <c r="U81627" s="121"/>
      <c r="V81627" s="122"/>
      <c r="W81627" s="123"/>
      <c r="AC81627" s="123"/>
    </row>
    <row r="81628" spans="5:29" s="2" customFormat="1">
      <c r="E81628" s="120"/>
      <c r="M81628" s="120"/>
      <c r="N81628" s="120"/>
      <c r="U81628" s="121"/>
      <c r="V81628" s="122"/>
      <c r="W81628" s="123"/>
      <c r="AC81628" s="123"/>
    </row>
    <row r="81629" spans="5:29" s="2" customFormat="1">
      <c r="E81629" s="120"/>
      <c r="M81629" s="120"/>
      <c r="N81629" s="120"/>
      <c r="U81629" s="121"/>
      <c r="V81629" s="122"/>
      <c r="W81629" s="123"/>
      <c r="AC81629" s="123"/>
    </row>
    <row r="81630" spans="5:29" s="2" customFormat="1">
      <c r="E81630" s="120"/>
      <c r="M81630" s="120"/>
      <c r="N81630" s="120"/>
      <c r="U81630" s="121"/>
      <c r="V81630" s="122"/>
      <c r="W81630" s="123"/>
      <c r="AC81630" s="123"/>
    </row>
    <row r="81631" spans="5:29" s="2" customFormat="1">
      <c r="E81631" s="120"/>
      <c r="M81631" s="120"/>
      <c r="N81631" s="120"/>
      <c r="U81631" s="121"/>
      <c r="V81631" s="122"/>
      <c r="W81631" s="123"/>
      <c r="AC81631" s="123"/>
    </row>
    <row r="81632" spans="5:29" s="2" customFormat="1">
      <c r="E81632" s="120"/>
      <c r="M81632" s="120"/>
      <c r="N81632" s="120"/>
      <c r="U81632" s="121"/>
      <c r="V81632" s="122"/>
      <c r="W81632" s="123"/>
      <c r="AC81632" s="123"/>
    </row>
    <row r="81633" spans="5:29" s="2" customFormat="1">
      <c r="E81633" s="120"/>
      <c r="M81633" s="120"/>
      <c r="N81633" s="120"/>
      <c r="U81633" s="121"/>
      <c r="V81633" s="122"/>
      <c r="W81633" s="123"/>
      <c r="AC81633" s="123"/>
    </row>
    <row r="81634" spans="5:29" s="2" customFormat="1">
      <c r="E81634" s="120"/>
      <c r="M81634" s="120"/>
      <c r="N81634" s="120"/>
      <c r="U81634" s="121"/>
      <c r="V81634" s="122"/>
      <c r="W81634" s="123"/>
      <c r="AC81634" s="123"/>
    </row>
    <row r="81635" spans="5:29" s="2" customFormat="1">
      <c r="E81635" s="120"/>
      <c r="M81635" s="120"/>
      <c r="N81635" s="120"/>
      <c r="U81635" s="121"/>
      <c r="V81635" s="122"/>
      <c r="W81635" s="123"/>
      <c r="AC81635" s="123"/>
    </row>
    <row r="81636" spans="5:29" s="2" customFormat="1">
      <c r="E81636" s="120"/>
      <c r="M81636" s="120"/>
      <c r="N81636" s="120"/>
      <c r="U81636" s="121"/>
      <c r="V81636" s="122"/>
      <c r="W81636" s="123"/>
      <c r="AC81636" s="123"/>
    </row>
    <row r="81637" spans="5:29" s="2" customFormat="1">
      <c r="E81637" s="120"/>
      <c r="M81637" s="120"/>
      <c r="N81637" s="120"/>
      <c r="U81637" s="121"/>
      <c r="V81637" s="122"/>
      <c r="W81637" s="123"/>
      <c r="AC81637" s="123"/>
    </row>
    <row r="81638" spans="5:29" s="2" customFormat="1">
      <c r="E81638" s="120"/>
      <c r="M81638" s="120"/>
      <c r="N81638" s="120"/>
      <c r="U81638" s="121"/>
      <c r="V81638" s="122"/>
      <c r="W81638" s="123"/>
      <c r="AC81638" s="123"/>
    </row>
    <row r="81639" spans="5:29" s="2" customFormat="1">
      <c r="E81639" s="120"/>
      <c r="M81639" s="120"/>
      <c r="N81639" s="120"/>
      <c r="U81639" s="121"/>
      <c r="V81639" s="122"/>
      <c r="W81639" s="123"/>
      <c r="AC81639" s="123"/>
    </row>
    <row r="81640" spans="5:29" s="2" customFormat="1">
      <c r="E81640" s="120"/>
      <c r="M81640" s="120"/>
      <c r="N81640" s="120"/>
      <c r="U81640" s="121"/>
      <c r="V81640" s="122"/>
      <c r="W81640" s="123"/>
      <c r="AC81640" s="123"/>
    </row>
    <row r="81641" spans="5:29" s="2" customFormat="1">
      <c r="E81641" s="120"/>
      <c r="M81641" s="120"/>
      <c r="N81641" s="120"/>
      <c r="U81641" s="121"/>
      <c r="V81641" s="122"/>
      <c r="W81641" s="123"/>
      <c r="AC81641" s="123"/>
    </row>
    <row r="81642" spans="5:29" s="2" customFormat="1">
      <c r="E81642" s="120"/>
      <c r="M81642" s="120"/>
      <c r="N81642" s="120"/>
      <c r="U81642" s="121"/>
      <c r="V81642" s="122"/>
      <c r="W81642" s="123"/>
      <c r="AC81642" s="123"/>
    </row>
    <row r="81643" spans="5:29" s="2" customFormat="1">
      <c r="E81643" s="120"/>
      <c r="M81643" s="120"/>
      <c r="N81643" s="120"/>
      <c r="U81643" s="121"/>
      <c r="V81643" s="122"/>
      <c r="W81643" s="123"/>
      <c r="AC81643" s="123"/>
    </row>
    <row r="81644" spans="5:29" s="2" customFormat="1">
      <c r="E81644" s="120"/>
      <c r="M81644" s="120"/>
      <c r="N81644" s="120"/>
      <c r="U81644" s="121"/>
      <c r="V81644" s="122"/>
      <c r="W81644" s="123"/>
      <c r="AC81644" s="123"/>
    </row>
    <row r="81645" spans="5:29" s="2" customFormat="1">
      <c r="E81645" s="120"/>
      <c r="M81645" s="120"/>
      <c r="N81645" s="120"/>
      <c r="U81645" s="121"/>
      <c r="V81645" s="122"/>
      <c r="W81645" s="123"/>
      <c r="AC81645" s="123"/>
    </row>
    <row r="81646" spans="5:29" s="2" customFormat="1">
      <c r="E81646" s="120"/>
      <c r="M81646" s="120"/>
      <c r="N81646" s="120"/>
      <c r="U81646" s="121"/>
      <c r="V81646" s="122"/>
      <c r="W81646" s="123"/>
      <c r="AC81646" s="123"/>
    </row>
    <row r="81647" spans="5:29" s="2" customFormat="1">
      <c r="E81647" s="120"/>
      <c r="M81647" s="120"/>
      <c r="N81647" s="120"/>
      <c r="U81647" s="121"/>
      <c r="V81647" s="122"/>
      <c r="W81647" s="123"/>
      <c r="AC81647" s="123"/>
    </row>
    <row r="81648" spans="5:29" s="2" customFormat="1">
      <c r="E81648" s="120"/>
      <c r="M81648" s="120"/>
      <c r="N81648" s="120"/>
      <c r="U81648" s="121"/>
      <c r="V81648" s="122"/>
      <c r="W81648" s="123"/>
      <c r="AC81648" s="123"/>
    </row>
    <row r="81649" spans="5:29" s="2" customFormat="1">
      <c r="E81649" s="120"/>
      <c r="M81649" s="120"/>
      <c r="N81649" s="120"/>
      <c r="U81649" s="121"/>
      <c r="V81649" s="122"/>
      <c r="W81649" s="123"/>
      <c r="AC81649" s="123"/>
    </row>
    <row r="81650" spans="5:29" s="2" customFormat="1">
      <c r="E81650" s="120"/>
      <c r="M81650" s="120"/>
      <c r="N81650" s="120"/>
      <c r="U81650" s="121"/>
      <c r="V81650" s="122"/>
      <c r="W81650" s="123"/>
      <c r="AC81650" s="123"/>
    </row>
    <row r="81651" spans="5:29" s="2" customFormat="1">
      <c r="E81651" s="120"/>
      <c r="M81651" s="120"/>
      <c r="N81651" s="120"/>
      <c r="U81651" s="121"/>
      <c r="V81651" s="122"/>
      <c r="W81651" s="123"/>
      <c r="AC81651" s="123"/>
    </row>
    <row r="81652" spans="5:29" s="2" customFormat="1">
      <c r="E81652" s="120"/>
      <c r="M81652" s="120"/>
      <c r="N81652" s="120"/>
      <c r="U81652" s="121"/>
      <c r="V81652" s="122"/>
      <c r="W81652" s="123"/>
      <c r="AC81652" s="123"/>
    </row>
    <row r="81653" spans="5:29" s="2" customFormat="1">
      <c r="E81653" s="120"/>
      <c r="M81653" s="120"/>
      <c r="N81653" s="120"/>
      <c r="U81653" s="121"/>
      <c r="V81653" s="122"/>
      <c r="W81653" s="123"/>
      <c r="AC81653" s="123"/>
    </row>
    <row r="81654" spans="5:29" s="2" customFormat="1">
      <c r="E81654" s="120"/>
      <c r="M81654" s="120"/>
      <c r="N81654" s="120"/>
      <c r="U81654" s="121"/>
      <c r="V81654" s="122"/>
      <c r="W81654" s="123"/>
      <c r="AC81654" s="123"/>
    </row>
    <row r="81655" spans="5:29" s="2" customFormat="1">
      <c r="E81655" s="120"/>
      <c r="M81655" s="120"/>
      <c r="N81655" s="120"/>
      <c r="U81655" s="121"/>
      <c r="V81655" s="122"/>
      <c r="W81655" s="123"/>
      <c r="AC81655" s="123"/>
    </row>
    <row r="81656" spans="5:29" s="2" customFormat="1">
      <c r="E81656" s="120"/>
      <c r="M81656" s="120"/>
      <c r="N81656" s="120"/>
      <c r="U81656" s="121"/>
      <c r="V81656" s="122"/>
      <c r="W81656" s="123"/>
      <c r="AC81656" s="123"/>
    </row>
    <row r="81657" spans="5:29" s="2" customFormat="1">
      <c r="E81657" s="120"/>
      <c r="M81657" s="120"/>
      <c r="N81657" s="120"/>
      <c r="U81657" s="121"/>
      <c r="V81657" s="122"/>
      <c r="W81657" s="123"/>
      <c r="AC81657" s="123"/>
    </row>
    <row r="81658" spans="5:29" s="2" customFormat="1">
      <c r="E81658" s="120"/>
      <c r="M81658" s="120"/>
      <c r="N81658" s="120"/>
      <c r="U81658" s="121"/>
      <c r="V81658" s="122"/>
      <c r="W81658" s="123"/>
      <c r="AC81658" s="123"/>
    </row>
    <row r="81659" spans="5:29" s="2" customFormat="1">
      <c r="E81659" s="120"/>
      <c r="M81659" s="120"/>
      <c r="N81659" s="120"/>
      <c r="U81659" s="121"/>
      <c r="V81659" s="122"/>
      <c r="W81659" s="123"/>
      <c r="AC81659" s="123"/>
    </row>
    <row r="81660" spans="5:29" s="2" customFormat="1">
      <c r="E81660" s="120"/>
      <c r="M81660" s="120"/>
      <c r="N81660" s="120"/>
      <c r="U81660" s="121"/>
      <c r="V81660" s="122"/>
      <c r="W81660" s="123"/>
      <c r="AC81660" s="123"/>
    </row>
    <row r="81661" spans="5:29" s="2" customFormat="1">
      <c r="E81661" s="120"/>
      <c r="M81661" s="120"/>
      <c r="N81661" s="120"/>
      <c r="U81661" s="121"/>
      <c r="V81661" s="122"/>
      <c r="W81661" s="123"/>
      <c r="AC81661" s="123"/>
    </row>
    <row r="81662" spans="5:29" s="2" customFormat="1">
      <c r="E81662" s="120"/>
      <c r="M81662" s="120"/>
      <c r="N81662" s="120"/>
      <c r="U81662" s="121"/>
      <c r="V81662" s="122"/>
      <c r="W81662" s="123"/>
      <c r="AC81662" s="123"/>
    </row>
    <row r="81663" spans="5:29" s="2" customFormat="1">
      <c r="E81663" s="120"/>
      <c r="M81663" s="120"/>
      <c r="N81663" s="120"/>
      <c r="U81663" s="121"/>
      <c r="V81663" s="122"/>
      <c r="W81663" s="123"/>
      <c r="AC81663" s="123"/>
    </row>
    <row r="81664" spans="5:29" s="2" customFormat="1">
      <c r="E81664" s="120"/>
      <c r="M81664" s="120"/>
      <c r="N81664" s="120"/>
      <c r="U81664" s="121"/>
      <c r="V81664" s="122"/>
      <c r="W81664" s="123"/>
      <c r="AC81664" s="123"/>
    </row>
    <row r="81665" spans="5:29" s="2" customFormat="1">
      <c r="E81665" s="120"/>
      <c r="M81665" s="120"/>
      <c r="N81665" s="120"/>
      <c r="U81665" s="121"/>
      <c r="V81665" s="122"/>
      <c r="W81665" s="123"/>
      <c r="AC81665" s="123"/>
    </row>
    <row r="81666" spans="5:29" s="2" customFormat="1">
      <c r="E81666" s="120"/>
      <c r="M81666" s="120"/>
      <c r="N81666" s="120"/>
      <c r="U81666" s="121"/>
      <c r="V81666" s="122"/>
      <c r="W81666" s="123"/>
      <c r="AC81666" s="123"/>
    </row>
    <row r="81667" spans="5:29" s="2" customFormat="1">
      <c r="E81667" s="120"/>
      <c r="M81667" s="120"/>
      <c r="N81667" s="120"/>
      <c r="U81667" s="121"/>
      <c r="V81667" s="122"/>
      <c r="W81667" s="123"/>
      <c r="AC81667" s="123"/>
    </row>
    <row r="81668" spans="5:29" s="2" customFormat="1">
      <c r="E81668" s="120"/>
      <c r="M81668" s="120"/>
      <c r="N81668" s="120"/>
      <c r="U81668" s="121"/>
      <c r="V81668" s="122"/>
      <c r="W81668" s="123"/>
      <c r="AC81668" s="123"/>
    </row>
    <row r="81669" spans="5:29" s="2" customFormat="1">
      <c r="E81669" s="120"/>
      <c r="M81669" s="120"/>
      <c r="N81669" s="120"/>
      <c r="U81669" s="121"/>
      <c r="V81669" s="122"/>
      <c r="W81669" s="123"/>
      <c r="AC81669" s="123"/>
    </row>
    <row r="81670" spans="5:29" s="2" customFormat="1">
      <c r="E81670" s="120"/>
      <c r="M81670" s="120"/>
      <c r="N81670" s="120"/>
      <c r="U81670" s="121"/>
      <c r="V81670" s="122"/>
      <c r="W81670" s="123"/>
      <c r="AC81670" s="123"/>
    </row>
    <row r="81671" spans="5:29" s="2" customFormat="1">
      <c r="E81671" s="120"/>
      <c r="M81671" s="120"/>
      <c r="N81671" s="120"/>
      <c r="U81671" s="121"/>
      <c r="V81671" s="122"/>
      <c r="W81671" s="123"/>
      <c r="AC81671" s="123"/>
    </row>
    <row r="81672" spans="5:29" s="2" customFormat="1">
      <c r="E81672" s="120"/>
      <c r="M81672" s="120"/>
      <c r="N81672" s="120"/>
      <c r="U81672" s="121"/>
      <c r="V81672" s="122"/>
      <c r="W81672" s="123"/>
      <c r="AC81672" s="123"/>
    </row>
    <row r="81673" spans="5:29" s="2" customFormat="1">
      <c r="E81673" s="120"/>
      <c r="M81673" s="120"/>
      <c r="N81673" s="120"/>
      <c r="U81673" s="121"/>
      <c r="V81673" s="122"/>
      <c r="W81673" s="123"/>
      <c r="AC81673" s="123"/>
    </row>
    <row r="81674" spans="5:29" s="2" customFormat="1">
      <c r="E81674" s="120"/>
      <c r="M81674" s="120"/>
      <c r="N81674" s="120"/>
      <c r="U81674" s="121"/>
      <c r="V81674" s="122"/>
      <c r="W81674" s="123"/>
      <c r="AC81674" s="123"/>
    </row>
    <row r="81675" spans="5:29" s="2" customFormat="1">
      <c r="E81675" s="120"/>
      <c r="M81675" s="120"/>
      <c r="N81675" s="120"/>
      <c r="U81675" s="121"/>
      <c r="V81675" s="122"/>
      <c r="W81675" s="123"/>
      <c r="AC81675" s="123"/>
    </row>
    <row r="81676" spans="5:29" s="2" customFormat="1">
      <c r="E81676" s="120"/>
      <c r="M81676" s="120"/>
      <c r="N81676" s="120"/>
      <c r="U81676" s="121"/>
      <c r="V81676" s="122"/>
      <c r="W81676" s="123"/>
      <c r="AC81676" s="123"/>
    </row>
    <row r="81677" spans="5:29" s="2" customFormat="1">
      <c r="E81677" s="120"/>
      <c r="M81677" s="120"/>
      <c r="N81677" s="120"/>
      <c r="U81677" s="121"/>
      <c r="V81677" s="122"/>
      <c r="W81677" s="123"/>
      <c r="AC81677" s="123"/>
    </row>
    <row r="81678" spans="5:29" s="2" customFormat="1">
      <c r="E81678" s="120"/>
      <c r="M81678" s="120"/>
      <c r="N81678" s="120"/>
      <c r="U81678" s="121"/>
      <c r="V81678" s="122"/>
      <c r="W81678" s="123"/>
      <c r="AC81678" s="123"/>
    </row>
    <row r="81679" spans="5:29" s="2" customFormat="1">
      <c r="E81679" s="120"/>
      <c r="M81679" s="120"/>
      <c r="N81679" s="120"/>
      <c r="U81679" s="121"/>
      <c r="V81679" s="122"/>
      <c r="W81679" s="123"/>
      <c r="AC81679" s="123"/>
    </row>
    <row r="81680" spans="5:29" s="2" customFormat="1">
      <c r="E81680" s="120"/>
      <c r="M81680" s="120"/>
      <c r="N81680" s="120"/>
      <c r="U81680" s="121"/>
      <c r="V81680" s="122"/>
      <c r="W81680" s="123"/>
      <c r="AC81680" s="123"/>
    </row>
    <row r="81681" spans="5:29" s="2" customFormat="1">
      <c r="E81681" s="120"/>
      <c r="M81681" s="120"/>
      <c r="N81681" s="120"/>
      <c r="U81681" s="121"/>
      <c r="V81681" s="122"/>
      <c r="W81681" s="123"/>
      <c r="AC81681" s="123"/>
    </row>
    <row r="81682" spans="5:29" s="2" customFormat="1">
      <c r="E81682" s="120"/>
      <c r="M81682" s="120"/>
      <c r="N81682" s="120"/>
      <c r="U81682" s="121"/>
      <c r="V81682" s="122"/>
      <c r="W81682" s="123"/>
      <c r="AC81682" s="123"/>
    </row>
    <row r="81683" spans="5:29" s="2" customFormat="1">
      <c r="E81683" s="120"/>
      <c r="M81683" s="120"/>
      <c r="N81683" s="120"/>
      <c r="U81683" s="121"/>
      <c r="V81683" s="122"/>
      <c r="W81683" s="123"/>
      <c r="AC81683" s="123"/>
    </row>
    <row r="81684" spans="5:29" s="2" customFormat="1">
      <c r="E81684" s="120"/>
      <c r="M81684" s="120"/>
      <c r="N81684" s="120"/>
      <c r="U81684" s="121"/>
      <c r="V81684" s="122"/>
      <c r="W81684" s="123"/>
      <c r="AC81684" s="123"/>
    </row>
    <row r="81685" spans="5:29" s="2" customFormat="1">
      <c r="E81685" s="120"/>
      <c r="M81685" s="120"/>
      <c r="N81685" s="120"/>
      <c r="U81685" s="121"/>
      <c r="V81685" s="122"/>
      <c r="W81685" s="123"/>
      <c r="AC81685" s="123"/>
    </row>
    <row r="81686" spans="5:29" s="2" customFormat="1">
      <c r="E81686" s="120"/>
      <c r="M81686" s="120"/>
      <c r="N81686" s="120"/>
      <c r="U81686" s="121"/>
      <c r="V81686" s="122"/>
      <c r="W81686" s="123"/>
      <c r="AC81686" s="123"/>
    </row>
    <row r="81687" spans="5:29" s="2" customFormat="1">
      <c r="E81687" s="120"/>
      <c r="M81687" s="120"/>
      <c r="N81687" s="120"/>
      <c r="U81687" s="121"/>
      <c r="V81687" s="122"/>
      <c r="W81687" s="123"/>
      <c r="AC81687" s="123"/>
    </row>
    <row r="81688" spans="5:29" s="2" customFormat="1">
      <c r="E81688" s="120"/>
      <c r="M81688" s="120"/>
      <c r="N81688" s="120"/>
      <c r="U81688" s="121"/>
      <c r="V81688" s="122"/>
      <c r="W81688" s="123"/>
      <c r="AC81688" s="123"/>
    </row>
    <row r="81689" spans="5:29" s="2" customFormat="1">
      <c r="E81689" s="120"/>
      <c r="M81689" s="120"/>
      <c r="N81689" s="120"/>
      <c r="U81689" s="121"/>
      <c r="V81689" s="122"/>
      <c r="W81689" s="123"/>
      <c r="AC81689" s="123"/>
    </row>
    <row r="81690" spans="5:29" s="2" customFormat="1">
      <c r="E81690" s="120"/>
      <c r="M81690" s="120"/>
      <c r="N81690" s="120"/>
      <c r="U81690" s="121"/>
      <c r="V81690" s="122"/>
      <c r="W81690" s="123"/>
      <c r="AC81690" s="123"/>
    </row>
    <row r="81691" spans="5:29" s="2" customFormat="1">
      <c r="E81691" s="120"/>
      <c r="M81691" s="120"/>
      <c r="N81691" s="120"/>
      <c r="U81691" s="121"/>
      <c r="V81691" s="122"/>
      <c r="W81691" s="123"/>
      <c r="AC81691" s="123"/>
    </row>
    <row r="81692" spans="5:29" s="2" customFormat="1">
      <c r="E81692" s="120"/>
      <c r="M81692" s="120"/>
      <c r="N81692" s="120"/>
      <c r="U81692" s="121"/>
      <c r="V81692" s="122"/>
      <c r="W81692" s="123"/>
      <c r="AC81692" s="123"/>
    </row>
    <row r="81693" spans="5:29" s="2" customFormat="1">
      <c r="E81693" s="120"/>
      <c r="M81693" s="120"/>
      <c r="N81693" s="120"/>
      <c r="U81693" s="121"/>
      <c r="V81693" s="122"/>
      <c r="W81693" s="123"/>
      <c r="AC81693" s="123"/>
    </row>
    <row r="81694" spans="5:29" s="2" customFormat="1">
      <c r="E81694" s="120"/>
      <c r="M81694" s="120"/>
      <c r="N81694" s="120"/>
      <c r="U81694" s="121"/>
      <c r="V81694" s="122"/>
      <c r="W81694" s="123"/>
      <c r="AC81694" s="123"/>
    </row>
    <row r="81695" spans="5:29" s="2" customFormat="1">
      <c r="E81695" s="120"/>
      <c r="M81695" s="120"/>
      <c r="N81695" s="120"/>
      <c r="U81695" s="121"/>
      <c r="V81695" s="122"/>
      <c r="W81695" s="123"/>
      <c r="AC81695" s="123"/>
    </row>
    <row r="81696" spans="5:29" s="2" customFormat="1">
      <c r="E81696" s="120"/>
      <c r="M81696" s="120"/>
      <c r="N81696" s="120"/>
      <c r="U81696" s="121"/>
      <c r="V81696" s="122"/>
      <c r="W81696" s="123"/>
      <c r="AC81696" s="123"/>
    </row>
    <row r="81697" spans="5:29" s="2" customFormat="1">
      <c r="E81697" s="120"/>
      <c r="M81697" s="120"/>
      <c r="N81697" s="120"/>
      <c r="U81697" s="121"/>
      <c r="V81697" s="122"/>
      <c r="W81697" s="123"/>
      <c r="AC81697" s="123"/>
    </row>
    <row r="81698" spans="5:29" s="2" customFormat="1">
      <c r="E81698" s="120"/>
      <c r="M81698" s="120"/>
      <c r="N81698" s="120"/>
      <c r="U81698" s="121"/>
      <c r="V81698" s="122"/>
      <c r="W81698" s="123"/>
      <c r="AC81698" s="123"/>
    </row>
    <row r="81699" spans="5:29" s="2" customFormat="1">
      <c r="E81699" s="120"/>
      <c r="M81699" s="120"/>
      <c r="N81699" s="120"/>
      <c r="U81699" s="121"/>
      <c r="V81699" s="122"/>
      <c r="W81699" s="123"/>
      <c r="AC81699" s="123"/>
    </row>
    <row r="81700" spans="5:29" s="2" customFormat="1">
      <c r="E81700" s="120"/>
      <c r="M81700" s="120"/>
      <c r="N81700" s="120"/>
      <c r="U81700" s="121"/>
      <c r="V81700" s="122"/>
      <c r="W81700" s="123"/>
      <c r="AC81700" s="123"/>
    </row>
    <row r="81701" spans="5:29" s="2" customFormat="1">
      <c r="E81701" s="120"/>
      <c r="M81701" s="120"/>
      <c r="N81701" s="120"/>
      <c r="U81701" s="121"/>
      <c r="V81701" s="122"/>
      <c r="W81701" s="123"/>
      <c r="AC81701" s="123"/>
    </row>
    <row r="81702" spans="5:29" s="2" customFormat="1">
      <c r="E81702" s="120"/>
      <c r="M81702" s="120"/>
      <c r="N81702" s="120"/>
      <c r="U81702" s="121"/>
      <c r="V81702" s="122"/>
      <c r="W81702" s="123"/>
      <c r="AC81702" s="123"/>
    </row>
    <row r="81703" spans="5:29" s="2" customFormat="1">
      <c r="E81703" s="120"/>
      <c r="M81703" s="120"/>
      <c r="N81703" s="120"/>
      <c r="U81703" s="121"/>
      <c r="V81703" s="122"/>
      <c r="W81703" s="123"/>
      <c r="AC81703" s="123"/>
    </row>
    <row r="81704" spans="5:29" s="2" customFormat="1">
      <c r="E81704" s="120"/>
      <c r="M81704" s="120"/>
      <c r="N81704" s="120"/>
      <c r="U81704" s="121"/>
      <c r="V81704" s="122"/>
      <c r="W81704" s="123"/>
      <c r="AC81704" s="123"/>
    </row>
    <row r="81705" spans="5:29" s="2" customFormat="1">
      <c r="E81705" s="120"/>
      <c r="M81705" s="120"/>
      <c r="N81705" s="120"/>
      <c r="U81705" s="121"/>
      <c r="V81705" s="122"/>
      <c r="W81705" s="123"/>
      <c r="AC81705" s="123"/>
    </row>
    <row r="81706" spans="5:29" s="2" customFormat="1">
      <c r="E81706" s="120"/>
      <c r="M81706" s="120"/>
      <c r="N81706" s="120"/>
      <c r="U81706" s="121"/>
      <c r="V81706" s="122"/>
      <c r="W81706" s="123"/>
      <c r="AC81706" s="123"/>
    </row>
    <row r="81707" spans="5:29" s="2" customFormat="1">
      <c r="E81707" s="120"/>
      <c r="M81707" s="120"/>
      <c r="N81707" s="120"/>
      <c r="U81707" s="121"/>
      <c r="V81707" s="122"/>
      <c r="W81707" s="123"/>
      <c r="AC81707" s="123"/>
    </row>
    <row r="81708" spans="5:29" s="2" customFormat="1">
      <c r="E81708" s="120"/>
      <c r="M81708" s="120"/>
      <c r="N81708" s="120"/>
      <c r="U81708" s="121"/>
      <c r="V81708" s="122"/>
      <c r="W81708" s="123"/>
      <c r="AC81708" s="123"/>
    </row>
    <row r="81709" spans="5:29" s="2" customFormat="1">
      <c r="E81709" s="120"/>
      <c r="M81709" s="120"/>
      <c r="N81709" s="120"/>
      <c r="U81709" s="121"/>
      <c r="V81709" s="122"/>
      <c r="W81709" s="123"/>
      <c r="AC81709" s="123"/>
    </row>
    <row r="81710" spans="5:29" s="2" customFormat="1">
      <c r="E81710" s="120"/>
      <c r="M81710" s="120"/>
      <c r="N81710" s="120"/>
      <c r="U81710" s="121"/>
      <c r="V81710" s="122"/>
      <c r="W81710" s="123"/>
      <c r="AC81710" s="123"/>
    </row>
    <row r="81711" spans="5:29" s="2" customFormat="1">
      <c r="E81711" s="120"/>
      <c r="M81711" s="120"/>
      <c r="N81711" s="120"/>
      <c r="U81711" s="121"/>
      <c r="V81711" s="122"/>
      <c r="W81711" s="123"/>
      <c r="AC81711" s="123"/>
    </row>
    <row r="81712" spans="5:29" s="2" customFormat="1">
      <c r="E81712" s="120"/>
      <c r="M81712" s="120"/>
      <c r="N81712" s="120"/>
      <c r="U81712" s="121"/>
      <c r="V81712" s="122"/>
      <c r="W81712" s="123"/>
      <c r="AC81712" s="123"/>
    </row>
    <row r="81713" spans="5:29" s="2" customFormat="1">
      <c r="E81713" s="120"/>
      <c r="M81713" s="120"/>
      <c r="N81713" s="120"/>
      <c r="U81713" s="121"/>
      <c r="V81713" s="122"/>
      <c r="W81713" s="123"/>
      <c r="AC81713" s="123"/>
    </row>
    <row r="81714" spans="5:29" s="2" customFormat="1">
      <c r="E81714" s="120"/>
      <c r="M81714" s="120"/>
      <c r="N81714" s="120"/>
      <c r="U81714" s="121"/>
      <c r="V81714" s="122"/>
      <c r="W81714" s="123"/>
      <c r="AC81714" s="123"/>
    </row>
    <row r="81715" spans="5:29" s="2" customFormat="1">
      <c r="E81715" s="120"/>
      <c r="M81715" s="120"/>
      <c r="N81715" s="120"/>
      <c r="U81715" s="121"/>
      <c r="V81715" s="122"/>
      <c r="W81715" s="123"/>
      <c r="AC81715" s="123"/>
    </row>
    <row r="81716" spans="5:29" s="2" customFormat="1">
      <c r="E81716" s="120"/>
      <c r="M81716" s="120"/>
      <c r="N81716" s="120"/>
      <c r="U81716" s="121"/>
      <c r="V81716" s="122"/>
      <c r="W81716" s="123"/>
      <c r="AC81716" s="123"/>
    </row>
    <row r="81717" spans="5:29" s="2" customFormat="1">
      <c r="E81717" s="120"/>
      <c r="M81717" s="120"/>
      <c r="N81717" s="120"/>
      <c r="U81717" s="121"/>
      <c r="V81717" s="122"/>
      <c r="W81717" s="123"/>
      <c r="AC81717" s="123"/>
    </row>
    <row r="81718" spans="5:29" s="2" customFormat="1">
      <c r="E81718" s="120"/>
      <c r="M81718" s="120"/>
      <c r="N81718" s="120"/>
      <c r="U81718" s="121"/>
      <c r="V81718" s="122"/>
      <c r="W81718" s="123"/>
      <c r="AC81718" s="123"/>
    </row>
    <row r="81719" spans="5:29" s="2" customFormat="1">
      <c r="E81719" s="120"/>
      <c r="M81719" s="120"/>
      <c r="N81719" s="120"/>
      <c r="U81719" s="121"/>
      <c r="V81719" s="122"/>
      <c r="W81719" s="123"/>
      <c r="AC81719" s="123"/>
    </row>
    <row r="81720" spans="5:29" s="2" customFormat="1">
      <c r="E81720" s="120"/>
      <c r="M81720" s="120"/>
      <c r="N81720" s="120"/>
      <c r="U81720" s="121"/>
      <c r="V81720" s="122"/>
      <c r="W81720" s="123"/>
      <c r="AC81720" s="123"/>
    </row>
    <row r="81721" spans="5:29" s="2" customFormat="1">
      <c r="E81721" s="120"/>
      <c r="M81721" s="120"/>
      <c r="N81721" s="120"/>
      <c r="U81721" s="121"/>
      <c r="V81721" s="122"/>
      <c r="W81721" s="123"/>
      <c r="AC81721" s="123"/>
    </row>
    <row r="81722" spans="5:29" s="2" customFormat="1">
      <c r="E81722" s="120"/>
      <c r="M81722" s="120"/>
      <c r="N81722" s="120"/>
      <c r="U81722" s="121"/>
      <c r="V81722" s="122"/>
      <c r="W81722" s="123"/>
      <c r="AC81722" s="123"/>
    </row>
    <row r="81723" spans="5:29" s="2" customFormat="1">
      <c r="E81723" s="120"/>
      <c r="M81723" s="120"/>
      <c r="N81723" s="120"/>
      <c r="U81723" s="121"/>
      <c r="V81723" s="122"/>
      <c r="W81723" s="123"/>
      <c r="AC81723" s="123"/>
    </row>
    <row r="81724" spans="5:29" s="2" customFormat="1">
      <c r="E81724" s="120"/>
      <c r="M81724" s="120"/>
      <c r="N81724" s="120"/>
      <c r="U81724" s="121"/>
      <c r="V81724" s="122"/>
      <c r="W81724" s="123"/>
      <c r="AC81724" s="123"/>
    </row>
    <row r="81725" spans="5:29" s="2" customFormat="1">
      <c r="E81725" s="120"/>
      <c r="M81725" s="120"/>
      <c r="N81725" s="120"/>
      <c r="U81725" s="121"/>
      <c r="V81725" s="122"/>
      <c r="W81725" s="123"/>
      <c r="AC81725" s="123"/>
    </row>
    <row r="81726" spans="5:29" s="2" customFormat="1">
      <c r="E81726" s="120"/>
      <c r="M81726" s="120"/>
      <c r="N81726" s="120"/>
      <c r="U81726" s="121"/>
      <c r="V81726" s="122"/>
      <c r="W81726" s="123"/>
      <c r="AC81726" s="123"/>
    </row>
    <row r="81727" spans="5:29" s="2" customFormat="1">
      <c r="E81727" s="120"/>
      <c r="M81727" s="120"/>
      <c r="N81727" s="120"/>
      <c r="U81727" s="121"/>
      <c r="V81727" s="122"/>
      <c r="W81727" s="123"/>
      <c r="AC81727" s="123"/>
    </row>
    <row r="81728" spans="5:29" s="2" customFormat="1">
      <c r="E81728" s="120"/>
      <c r="M81728" s="120"/>
      <c r="N81728" s="120"/>
      <c r="U81728" s="121"/>
      <c r="V81728" s="122"/>
      <c r="W81728" s="123"/>
      <c r="AC81728" s="123"/>
    </row>
    <row r="81729" spans="5:29" s="2" customFormat="1">
      <c r="E81729" s="120"/>
      <c r="M81729" s="120"/>
      <c r="N81729" s="120"/>
      <c r="U81729" s="121"/>
      <c r="V81729" s="122"/>
      <c r="W81729" s="123"/>
      <c r="AC81729" s="123"/>
    </row>
    <row r="81730" spans="5:29" s="2" customFormat="1">
      <c r="E81730" s="120"/>
      <c r="M81730" s="120"/>
      <c r="N81730" s="120"/>
      <c r="U81730" s="121"/>
      <c r="V81730" s="122"/>
      <c r="W81730" s="123"/>
      <c r="AC81730" s="123"/>
    </row>
    <row r="81731" spans="5:29" s="2" customFormat="1">
      <c r="E81731" s="120"/>
      <c r="M81731" s="120"/>
      <c r="N81731" s="120"/>
      <c r="U81731" s="121"/>
      <c r="V81731" s="122"/>
      <c r="W81731" s="123"/>
      <c r="AC81731" s="123"/>
    </row>
    <row r="81732" spans="5:29" s="2" customFormat="1">
      <c r="E81732" s="120"/>
      <c r="M81732" s="120"/>
      <c r="N81732" s="120"/>
      <c r="U81732" s="121"/>
      <c r="V81732" s="122"/>
      <c r="W81732" s="123"/>
      <c r="AC81732" s="123"/>
    </row>
    <row r="81733" spans="5:29" s="2" customFormat="1">
      <c r="E81733" s="120"/>
      <c r="M81733" s="120"/>
      <c r="N81733" s="120"/>
      <c r="U81733" s="121"/>
      <c r="V81733" s="122"/>
      <c r="W81733" s="123"/>
      <c r="AC81733" s="123"/>
    </row>
    <row r="81734" spans="5:29" s="2" customFormat="1">
      <c r="E81734" s="120"/>
      <c r="M81734" s="120"/>
      <c r="N81734" s="120"/>
      <c r="U81734" s="121"/>
      <c r="V81734" s="122"/>
      <c r="W81734" s="123"/>
      <c r="AC81734" s="123"/>
    </row>
    <row r="81735" spans="5:29" s="2" customFormat="1">
      <c r="E81735" s="120"/>
      <c r="M81735" s="120"/>
      <c r="N81735" s="120"/>
      <c r="U81735" s="121"/>
      <c r="V81735" s="122"/>
      <c r="W81735" s="123"/>
      <c r="AC81735" s="123"/>
    </row>
    <row r="81736" spans="5:29" s="2" customFormat="1">
      <c r="E81736" s="120"/>
      <c r="M81736" s="120"/>
      <c r="N81736" s="120"/>
      <c r="U81736" s="121"/>
      <c r="V81736" s="122"/>
      <c r="W81736" s="123"/>
      <c r="AC81736" s="123"/>
    </row>
    <row r="81737" spans="5:29" s="2" customFormat="1">
      <c r="E81737" s="120"/>
      <c r="M81737" s="120"/>
      <c r="N81737" s="120"/>
      <c r="U81737" s="121"/>
      <c r="V81737" s="122"/>
      <c r="W81737" s="123"/>
      <c r="AC81737" s="123"/>
    </row>
    <row r="81738" spans="5:29" s="2" customFormat="1">
      <c r="E81738" s="120"/>
      <c r="M81738" s="120"/>
      <c r="N81738" s="120"/>
      <c r="U81738" s="121"/>
      <c r="V81738" s="122"/>
      <c r="W81738" s="123"/>
      <c r="AC81738" s="123"/>
    </row>
    <row r="81739" spans="5:29" s="2" customFormat="1">
      <c r="E81739" s="120"/>
      <c r="M81739" s="120"/>
      <c r="N81739" s="120"/>
      <c r="U81739" s="121"/>
      <c r="V81739" s="122"/>
      <c r="W81739" s="123"/>
      <c r="AC81739" s="123"/>
    </row>
    <row r="81740" spans="5:29" s="2" customFormat="1">
      <c r="E81740" s="120"/>
      <c r="M81740" s="120"/>
      <c r="N81740" s="120"/>
      <c r="U81740" s="121"/>
      <c r="V81740" s="122"/>
      <c r="W81740" s="123"/>
      <c r="AC81740" s="123"/>
    </row>
    <row r="81741" spans="5:29" s="2" customFormat="1">
      <c r="E81741" s="120"/>
      <c r="M81741" s="120"/>
      <c r="N81741" s="120"/>
      <c r="U81741" s="121"/>
      <c r="V81741" s="122"/>
      <c r="W81741" s="123"/>
      <c r="AC81741" s="123"/>
    </row>
    <row r="81742" spans="5:29" s="2" customFormat="1">
      <c r="E81742" s="120"/>
      <c r="M81742" s="120"/>
      <c r="N81742" s="120"/>
      <c r="U81742" s="121"/>
      <c r="V81742" s="122"/>
      <c r="W81742" s="123"/>
      <c r="AC81742" s="123"/>
    </row>
    <row r="81743" spans="5:29" s="2" customFormat="1">
      <c r="E81743" s="120"/>
      <c r="M81743" s="120"/>
      <c r="N81743" s="120"/>
      <c r="U81743" s="121"/>
      <c r="V81743" s="122"/>
      <c r="W81743" s="123"/>
      <c r="AC81743" s="123"/>
    </row>
    <row r="81744" spans="5:29" s="2" customFormat="1">
      <c r="E81744" s="120"/>
      <c r="M81744" s="120"/>
      <c r="N81744" s="120"/>
      <c r="U81744" s="121"/>
      <c r="V81744" s="122"/>
      <c r="W81744" s="123"/>
      <c r="AC81744" s="123"/>
    </row>
    <row r="81745" spans="5:29" s="2" customFormat="1">
      <c r="E81745" s="120"/>
      <c r="M81745" s="120"/>
      <c r="N81745" s="120"/>
      <c r="U81745" s="121"/>
      <c r="V81745" s="122"/>
      <c r="W81745" s="123"/>
      <c r="AC81745" s="123"/>
    </row>
    <row r="81746" spans="5:29" s="2" customFormat="1">
      <c r="E81746" s="120"/>
      <c r="M81746" s="120"/>
      <c r="N81746" s="120"/>
      <c r="U81746" s="121"/>
      <c r="V81746" s="122"/>
      <c r="W81746" s="123"/>
      <c r="AC81746" s="123"/>
    </row>
    <row r="81747" spans="5:29" s="2" customFormat="1">
      <c r="E81747" s="120"/>
      <c r="M81747" s="120"/>
      <c r="N81747" s="120"/>
      <c r="U81747" s="121"/>
      <c r="V81747" s="122"/>
      <c r="W81747" s="123"/>
      <c r="AC81747" s="123"/>
    </row>
    <row r="81748" spans="5:29" s="2" customFormat="1">
      <c r="E81748" s="120"/>
      <c r="M81748" s="120"/>
      <c r="N81748" s="120"/>
      <c r="U81748" s="121"/>
      <c r="V81748" s="122"/>
      <c r="W81748" s="123"/>
      <c r="AC81748" s="123"/>
    </row>
    <row r="81749" spans="5:29" s="2" customFormat="1">
      <c r="E81749" s="120"/>
      <c r="M81749" s="120"/>
      <c r="N81749" s="120"/>
      <c r="U81749" s="121"/>
      <c r="V81749" s="122"/>
      <c r="W81749" s="123"/>
      <c r="AC81749" s="123"/>
    </row>
    <row r="81750" spans="5:29" s="2" customFormat="1">
      <c r="E81750" s="120"/>
      <c r="M81750" s="120"/>
      <c r="N81750" s="120"/>
      <c r="U81750" s="121"/>
      <c r="V81750" s="122"/>
      <c r="W81750" s="123"/>
      <c r="AC81750" s="123"/>
    </row>
    <row r="81751" spans="5:29" s="2" customFormat="1">
      <c r="E81751" s="120"/>
      <c r="M81751" s="120"/>
      <c r="N81751" s="120"/>
      <c r="U81751" s="121"/>
      <c r="V81751" s="122"/>
      <c r="W81751" s="123"/>
      <c r="AC81751" s="123"/>
    </row>
    <row r="81752" spans="5:29" s="2" customFormat="1">
      <c r="E81752" s="120"/>
      <c r="M81752" s="120"/>
      <c r="N81752" s="120"/>
      <c r="U81752" s="121"/>
      <c r="V81752" s="122"/>
      <c r="W81752" s="123"/>
      <c r="AC81752" s="123"/>
    </row>
    <row r="81753" spans="5:29" s="2" customFormat="1">
      <c r="E81753" s="120"/>
      <c r="M81753" s="120"/>
      <c r="N81753" s="120"/>
      <c r="U81753" s="121"/>
      <c r="V81753" s="122"/>
      <c r="W81753" s="123"/>
      <c r="AC81753" s="123"/>
    </row>
    <row r="81754" spans="5:29" s="2" customFormat="1">
      <c r="E81754" s="120"/>
      <c r="M81754" s="120"/>
      <c r="N81754" s="120"/>
      <c r="U81754" s="121"/>
      <c r="V81754" s="122"/>
      <c r="W81754" s="123"/>
      <c r="AC81754" s="123"/>
    </row>
    <row r="81755" spans="5:29" s="2" customFormat="1">
      <c r="E81755" s="120"/>
      <c r="M81755" s="120"/>
      <c r="N81755" s="120"/>
      <c r="U81755" s="121"/>
      <c r="V81755" s="122"/>
      <c r="W81755" s="123"/>
      <c r="AC81755" s="123"/>
    </row>
    <row r="81756" spans="5:29" s="2" customFormat="1">
      <c r="E81756" s="120"/>
      <c r="M81756" s="120"/>
      <c r="N81756" s="120"/>
      <c r="U81756" s="121"/>
      <c r="V81756" s="122"/>
      <c r="W81756" s="123"/>
      <c r="AC81756" s="123"/>
    </row>
    <row r="81757" spans="5:29" s="2" customFormat="1">
      <c r="E81757" s="120"/>
      <c r="M81757" s="120"/>
      <c r="N81757" s="120"/>
      <c r="U81757" s="121"/>
      <c r="V81757" s="122"/>
      <c r="W81757" s="123"/>
      <c r="AC81757" s="123"/>
    </row>
    <row r="81758" spans="5:29" s="2" customFormat="1">
      <c r="E81758" s="120"/>
      <c r="M81758" s="120"/>
      <c r="N81758" s="120"/>
      <c r="U81758" s="121"/>
      <c r="V81758" s="122"/>
      <c r="W81758" s="123"/>
      <c r="AC81758" s="123"/>
    </row>
    <row r="81759" spans="5:29" s="2" customFormat="1">
      <c r="E81759" s="120"/>
      <c r="M81759" s="120"/>
      <c r="N81759" s="120"/>
      <c r="U81759" s="121"/>
      <c r="V81759" s="122"/>
      <c r="W81759" s="123"/>
      <c r="AC81759" s="123"/>
    </row>
    <row r="81760" spans="5:29" s="2" customFormat="1">
      <c r="E81760" s="120"/>
      <c r="M81760" s="120"/>
      <c r="N81760" s="120"/>
      <c r="U81760" s="121"/>
      <c r="V81760" s="122"/>
      <c r="W81760" s="123"/>
      <c r="AC81760" s="123"/>
    </row>
    <row r="81761" spans="5:29" s="2" customFormat="1">
      <c r="E81761" s="120"/>
      <c r="M81761" s="120"/>
      <c r="N81761" s="120"/>
      <c r="U81761" s="121"/>
      <c r="V81761" s="122"/>
      <c r="W81761" s="123"/>
      <c r="AC81761" s="123"/>
    </row>
    <row r="81762" spans="5:29" s="2" customFormat="1">
      <c r="E81762" s="120"/>
      <c r="M81762" s="120"/>
      <c r="N81762" s="120"/>
      <c r="U81762" s="121"/>
      <c r="V81762" s="122"/>
      <c r="W81762" s="123"/>
      <c r="AC81762" s="123"/>
    </row>
    <row r="81763" spans="5:29" s="2" customFormat="1">
      <c r="E81763" s="120"/>
      <c r="M81763" s="120"/>
      <c r="N81763" s="120"/>
      <c r="U81763" s="121"/>
      <c r="V81763" s="122"/>
      <c r="W81763" s="123"/>
      <c r="AC81763" s="123"/>
    </row>
    <row r="81764" spans="5:29" s="2" customFormat="1">
      <c r="E81764" s="120"/>
      <c r="M81764" s="120"/>
      <c r="N81764" s="120"/>
      <c r="U81764" s="121"/>
      <c r="V81764" s="122"/>
      <c r="W81764" s="123"/>
      <c r="AC81764" s="123"/>
    </row>
    <row r="81765" spans="5:29" s="2" customFormat="1">
      <c r="E81765" s="120"/>
      <c r="M81765" s="120"/>
      <c r="N81765" s="120"/>
      <c r="U81765" s="121"/>
      <c r="V81765" s="122"/>
      <c r="W81765" s="123"/>
      <c r="AC81765" s="123"/>
    </row>
    <row r="81766" spans="5:29" s="2" customFormat="1">
      <c r="E81766" s="120"/>
      <c r="M81766" s="120"/>
      <c r="N81766" s="120"/>
      <c r="U81766" s="121"/>
      <c r="V81766" s="122"/>
      <c r="W81766" s="123"/>
      <c r="AC81766" s="123"/>
    </row>
    <row r="81767" spans="5:29" s="2" customFormat="1">
      <c r="E81767" s="120"/>
      <c r="M81767" s="120"/>
      <c r="N81767" s="120"/>
      <c r="U81767" s="121"/>
      <c r="V81767" s="122"/>
      <c r="W81767" s="123"/>
      <c r="AC81767" s="123"/>
    </row>
    <row r="81768" spans="5:29" s="2" customFormat="1">
      <c r="E81768" s="120"/>
      <c r="M81768" s="120"/>
      <c r="N81768" s="120"/>
      <c r="U81768" s="121"/>
      <c r="V81768" s="122"/>
      <c r="W81768" s="123"/>
      <c r="AC81768" s="123"/>
    </row>
    <row r="81769" spans="5:29" s="2" customFormat="1">
      <c r="E81769" s="120"/>
      <c r="M81769" s="120"/>
      <c r="N81769" s="120"/>
      <c r="U81769" s="121"/>
      <c r="V81769" s="122"/>
      <c r="W81769" s="123"/>
      <c r="AC81769" s="123"/>
    </row>
    <row r="81770" spans="5:29" s="2" customFormat="1">
      <c r="E81770" s="120"/>
      <c r="M81770" s="120"/>
      <c r="N81770" s="120"/>
      <c r="U81770" s="121"/>
      <c r="V81770" s="122"/>
      <c r="W81770" s="123"/>
      <c r="AC81770" s="123"/>
    </row>
    <row r="81771" spans="5:29" s="2" customFormat="1">
      <c r="E81771" s="120"/>
      <c r="M81771" s="120"/>
      <c r="N81771" s="120"/>
      <c r="U81771" s="121"/>
      <c r="V81771" s="122"/>
      <c r="W81771" s="123"/>
      <c r="AC81771" s="123"/>
    </row>
    <row r="81772" spans="5:29" s="2" customFormat="1">
      <c r="E81772" s="120"/>
      <c r="M81772" s="120"/>
      <c r="N81772" s="120"/>
      <c r="U81772" s="121"/>
      <c r="V81772" s="122"/>
      <c r="W81772" s="123"/>
      <c r="AC81772" s="123"/>
    </row>
    <row r="81773" spans="5:29" s="2" customFormat="1">
      <c r="E81773" s="120"/>
      <c r="M81773" s="120"/>
      <c r="N81773" s="120"/>
      <c r="U81773" s="121"/>
      <c r="V81773" s="122"/>
      <c r="W81773" s="123"/>
      <c r="AC81773" s="123"/>
    </row>
    <row r="81774" spans="5:29" s="2" customFormat="1">
      <c r="E81774" s="120"/>
      <c r="M81774" s="120"/>
      <c r="N81774" s="120"/>
      <c r="U81774" s="121"/>
      <c r="V81774" s="122"/>
      <c r="W81774" s="123"/>
      <c r="AC81774" s="123"/>
    </row>
    <row r="81775" spans="5:29" s="2" customFormat="1">
      <c r="E81775" s="120"/>
      <c r="M81775" s="120"/>
      <c r="N81775" s="120"/>
      <c r="U81775" s="121"/>
      <c r="V81775" s="122"/>
      <c r="W81775" s="123"/>
      <c r="AC81775" s="123"/>
    </row>
    <row r="81776" spans="5:29" s="2" customFormat="1">
      <c r="E81776" s="120"/>
      <c r="M81776" s="120"/>
      <c r="N81776" s="120"/>
      <c r="U81776" s="121"/>
      <c r="V81776" s="122"/>
      <c r="W81776" s="123"/>
      <c r="AC81776" s="123"/>
    </row>
    <row r="81777" spans="5:29" s="2" customFormat="1">
      <c r="E81777" s="120"/>
      <c r="M81777" s="120"/>
      <c r="N81777" s="120"/>
      <c r="U81777" s="121"/>
      <c r="V81777" s="122"/>
      <c r="W81777" s="123"/>
      <c r="AC81777" s="123"/>
    </row>
    <row r="81778" spans="5:29" s="2" customFormat="1">
      <c r="E81778" s="120"/>
      <c r="M81778" s="120"/>
      <c r="N81778" s="120"/>
      <c r="U81778" s="121"/>
      <c r="V81778" s="122"/>
      <c r="W81778" s="123"/>
      <c r="AC81778" s="123"/>
    </row>
    <row r="81779" spans="5:29" s="2" customFormat="1">
      <c r="E81779" s="120"/>
      <c r="M81779" s="120"/>
      <c r="N81779" s="120"/>
      <c r="U81779" s="121"/>
      <c r="V81779" s="122"/>
      <c r="W81779" s="123"/>
      <c r="AC81779" s="123"/>
    </row>
    <row r="81780" spans="5:29" s="2" customFormat="1">
      <c r="E81780" s="120"/>
      <c r="M81780" s="120"/>
      <c r="N81780" s="120"/>
      <c r="U81780" s="121"/>
      <c r="V81780" s="122"/>
      <c r="W81780" s="123"/>
      <c r="AC81780" s="123"/>
    </row>
    <row r="81781" spans="5:29" s="2" customFormat="1">
      <c r="E81781" s="120"/>
      <c r="M81781" s="120"/>
      <c r="N81781" s="120"/>
      <c r="U81781" s="121"/>
      <c r="V81781" s="122"/>
      <c r="W81781" s="123"/>
      <c r="AC81781" s="123"/>
    </row>
    <row r="81782" spans="5:29" s="2" customFormat="1">
      <c r="E81782" s="120"/>
      <c r="M81782" s="120"/>
      <c r="N81782" s="120"/>
      <c r="U81782" s="121"/>
      <c r="V81782" s="122"/>
      <c r="W81782" s="123"/>
      <c r="AC81782" s="123"/>
    </row>
    <row r="81783" spans="5:29" s="2" customFormat="1">
      <c r="E81783" s="120"/>
      <c r="M81783" s="120"/>
      <c r="N81783" s="120"/>
      <c r="U81783" s="121"/>
      <c r="V81783" s="122"/>
      <c r="W81783" s="123"/>
      <c r="AC81783" s="123"/>
    </row>
    <row r="81784" spans="5:29" s="2" customFormat="1">
      <c r="E81784" s="120"/>
      <c r="M81784" s="120"/>
      <c r="N81784" s="120"/>
      <c r="U81784" s="121"/>
      <c r="V81784" s="122"/>
      <c r="W81784" s="123"/>
      <c r="AC81784" s="123"/>
    </row>
    <row r="81785" spans="5:29" s="2" customFormat="1">
      <c r="E81785" s="120"/>
      <c r="M81785" s="120"/>
      <c r="N81785" s="120"/>
      <c r="U81785" s="121"/>
      <c r="V81785" s="122"/>
      <c r="W81785" s="123"/>
      <c r="AC81785" s="123"/>
    </row>
    <row r="81786" spans="5:29" s="2" customFormat="1">
      <c r="E81786" s="120"/>
      <c r="M81786" s="120"/>
      <c r="N81786" s="120"/>
      <c r="U81786" s="121"/>
      <c r="V81786" s="122"/>
      <c r="W81786" s="123"/>
      <c r="AC81786" s="123"/>
    </row>
    <row r="81787" spans="5:29" s="2" customFormat="1">
      <c r="E81787" s="120"/>
      <c r="M81787" s="120"/>
      <c r="N81787" s="120"/>
      <c r="U81787" s="121"/>
      <c r="V81787" s="122"/>
      <c r="W81787" s="123"/>
      <c r="AC81787" s="123"/>
    </row>
    <row r="81788" spans="5:29" s="2" customFormat="1">
      <c r="E81788" s="120"/>
      <c r="M81788" s="120"/>
      <c r="N81788" s="120"/>
      <c r="U81788" s="121"/>
      <c r="V81788" s="122"/>
      <c r="W81788" s="123"/>
      <c r="AC81788" s="123"/>
    </row>
    <row r="81789" spans="5:29" s="2" customFormat="1">
      <c r="E81789" s="120"/>
      <c r="M81789" s="120"/>
      <c r="N81789" s="120"/>
      <c r="U81789" s="121"/>
      <c r="V81789" s="122"/>
      <c r="W81789" s="123"/>
      <c r="AC81789" s="123"/>
    </row>
    <row r="81790" spans="5:29" s="2" customFormat="1">
      <c r="E81790" s="120"/>
      <c r="M81790" s="120"/>
      <c r="N81790" s="120"/>
      <c r="U81790" s="121"/>
      <c r="V81790" s="122"/>
      <c r="W81790" s="123"/>
      <c r="AC81790" s="123"/>
    </row>
    <row r="81791" spans="5:29" s="2" customFormat="1">
      <c r="E81791" s="120"/>
      <c r="M81791" s="120"/>
      <c r="N81791" s="120"/>
      <c r="U81791" s="121"/>
      <c r="V81791" s="122"/>
      <c r="W81791" s="123"/>
      <c r="AC81791" s="123"/>
    </row>
    <row r="81792" spans="5:29" s="2" customFormat="1">
      <c r="E81792" s="120"/>
      <c r="M81792" s="120"/>
      <c r="N81792" s="120"/>
      <c r="U81792" s="121"/>
      <c r="V81792" s="122"/>
      <c r="W81792" s="123"/>
      <c r="AC81792" s="123"/>
    </row>
    <row r="81793" spans="5:29" s="2" customFormat="1">
      <c r="E81793" s="120"/>
      <c r="M81793" s="120"/>
      <c r="N81793" s="120"/>
      <c r="U81793" s="121"/>
      <c r="V81793" s="122"/>
      <c r="W81793" s="123"/>
      <c r="AC81793" s="123"/>
    </row>
    <row r="81794" spans="5:29" s="2" customFormat="1">
      <c r="E81794" s="120"/>
      <c r="M81794" s="120"/>
      <c r="N81794" s="120"/>
      <c r="U81794" s="121"/>
      <c r="V81794" s="122"/>
      <c r="W81794" s="123"/>
      <c r="AC81794" s="123"/>
    </row>
    <row r="81795" spans="5:29" s="2" customFormat="1">
      <c r="E81795" s="120"/>
      <c r="M81795" s="120"/>
      <c r="N81795" s="120"/>
      <c r="U81795" s="121"/>
      <c r="V81795" s="122"/>
      <c r="W81795" s="123"/>
      <c r="AC81795" s="123"/>
    </row>
    <row r="81796" spans="5:29" s="2" customFormat="1">
      <c r="E81796" s="120"/>
      <c r="M81796" s="120"/>
      <c r="N81796" s="120"/>
      <c r="U81796" s="121"/>
      <c r="V81796" s="122"/>
      <c r="W81796" s="123"/>
      <c r="AC81796" s="123"/>
    </row>
    <row r="81797" spans="5:29" s="2" customFormat="1">
      <c r="E81797" s="120"/>
      <c r="M81797" s="120"/>
      <c r="N81797" s="120"/>
      <c r="U81797" s="121"/>
      <c r="V81797" s="122"/>
      <c r="W81797" s="123"/>
      <c r="AC81797" s="123"/>
    </row>
    <row r="81798" spans="5:29" s="2" customFormat="1">
      <c r="E81798" s="120"/>
      <c r="M81798" s="120"/>
      <c r="N81798" s="120"/>
      <c r="U81798" s="121"/>
      <c r="V81798" s="122"/>
      <c r="W81798" s="123"/>
      <c r="AC81798" s="123"/>
    </row>
    <row r="81799" spans="5:29" s="2" customFormat="1">
      <c r="E81799" s="120"/>
      <c r="M81799" s="120"/>
      <c r="N81799" s="120"/>
      <c r="U81799" s="121"/>
      <c r="V81799" s="122"/>
      <c r="W81799" s="123"/>
      <c r="AC81799" s="123"/>
    </row>
    <row r="81800" spans="5:29" s="2" customFormat="1">
      <c r="E81800" s="120"/>
      <c r="M81800" s="120"/>
      <c r="N81800" s="120"/>
      <c r="U81800" s="121"/>
      <c r="V81800" s="122"/>
      <c r="W81800" s="123"/>
      <c r="AC81800" s="123"/>
    </row>
    <row r="81801" spans="5:29" s="2" customFormat="1">
      <c r="E81801" s="120"/>
      <c r="M81801" s="120"/>
      <c r="N81801" s="120"/>
      <c r="U81801" s="121"/>
      <c r="V81801" s="122"/>
      <c r="W81801" s="123"/>
      <c r="AC81801" s="123"/>
    </row>
    <row r="81802" spans="5:29" s="2" customFormat="1">
      <c r="E81802" s="120"/>
      <c r="M81802" s="120"/>
      <c r="N81802" s="120"/>
      <c r="U81802" s="121"/>
      <c r="V81802" s="122"/>
      <c r="W81802" s="123"/>
      <c r="AC81802" s="123"/>
    </row>
    <row r="81803" spans="5:29" s="2" customFormat="1">
      <c r="E81803" s="120"/>
      <c r="M81803" s="120"/>
      <c r="N81803" s="120"/>
      <c r="U81803" s="121"/>
      <c r="V81803" s="122"/>
      <c r="W81803" s="123"/>
      <c r="AC81803" s="123"/>
    </row>
    <row r="81804" spans="5:29" s="2" customFormat="1">
      <c r="E81804" s="120"/>
      <c r="M81804" s="120"/>
      <c r="N81804" s="120"/>
      <c r="U81804" s="121"/>
      <c r="V81804" s="122"/>
      <c r="W81804" s="123"/>
      <c r="AC81804" s="123"/>
    </row>
    <row r="81805" spans="5:29" s="2" customFormat="1">
      <c r="E81805" s="120"/>
      <c r="M81805" s="120"/>
      <c r="N81805" s="120"/>
      <c r="U81805" s="121"/>
      <c r="V81805" s="122"/>
      <c r="W81805" s="123"/>
      <c r="AC81805" s="123"/>
    </row>
    <row r="81806" spans="5:29" s="2" customFormat="1">
      <c r="E81806" s="120"/>
      <c r="M81806" s="120"/>
      <c r="N81806" s="120"/>
      <c r="U81806" s="121"/>
      <c r="V81806" s="122"/>
      <c r="W81806" s="123"/>
      <c r="AC81806" s="123"/>
    </row>
    <row r="81807" spans="5:29" s="2" customFormat="1">
      <c r="E81807" s="120"/>
      <c r="M81807" s="120"/>
      <c r="N81807" s="120"/>
      <c r="U81807" s="121"/>
      <c r="V81807" s="122"/>
      <c r="W81807" s="123"/>
      <c r="AC81807" s="123"/>
    </row>
    <row r="81808" spans="5:29" s="2" customFormat="1">
      <c r="E81808" s="120"/>
      <c r="M81808" s="120"/>
      <c r="N81808" s="120"/>
      <c r="U81808" s="121"/>
      <c r="V81808" s="122"/>
      <c r="W81808" s="123"/>
      <c r="AC81808" s="123"/>
    </row>
    <row r="81809" spans="5:29" s="2" customFormat="1">
      <c r="E81809" s="120"/>
      <c r="M81809" s="120"/>
      <c r="N81809" s="120"/>
      <c r="U81809" s="121"/>
      <c r="V81809" s="122"/>
      <c r="W81809" s="123"/>
      <c r="AC81809" s="123"/>
    </row>
    <row r="81810" spans="5:29" s="2" customFormat="1">
      <c r="E81810" s="120"/>
      <c r="M81810" s="120"/>
      <c r="N81810" s="120"/>
      <c r="U81810" s="121"/>
      <c r="V81810" s="122"/>
      <c r="W81810" s="123"/>
      <c r="AC81810" s="123"/>
    </row>
    <row r="81811" spans="5:29" s="2" customFormat="1">
      <c r="E81811" s="120"/>
      <c r="M81811" s="120"/>
      <c r="N81811" s="120"/>
      <c r="U81811" s="121"/>
      <c r="V81811" s="122"/>
      <c r="W81811" s="123"/>
      <c r="AC81811" s="123"/>
    </row>
    <row r="81812" spans="5:29" s="2" customFormat="1">
      <c r="E81812" s="120"/>
      <c r="M81812" s="120"/>
      <c r="N81812" s="120"/>
      <c r="U81812" s="121"/>
      <c r="V81812" s="122"/>
      <c r="W81812" s="123"/>
      <c r="AC81812" s="123"/>
    </row>
    <row r="81813" spans="5:29" s="2" customFormat="1">
      <c r="E81813" s="120"/>
      <c r="M81813" s="120"/>
      <c r="N81813" s="120"/>
      <c r="U81813" s="121"/>
      <c r="V81813" s="122"/>
      <c r="W81813" s="123"/>
      <c r="AC81813" s="123"/>
    </row>
    <row r="81814" spans="5:29" s="2" customFormat="1">
      <c r="E81814" s="120"/>
      <c r="M81814" s="120"/>
      <c r="N81814" s="120"/>
      <c r="U81814" s="121"/>
      <c r="V81814" s="122"/>
      <c r="W81814" s="123"/>
      <c r="AC81814" s="123"/>
    </row>
    <row r="81815" spans="5:29" s="2" customFormat="1">
      <c r="E81815" s="120"/>
      <c r="M81815" s="120"/>
      <c r="N81815" s="120"/>
      <c r="U81815" s="121"/>
      <c r="V81815" s="122"/>
      <c r="W81815" s="123"/>
      <c r="AC81815" s="123"/>
    </row>
    <row r="81816" spans="5:29" s="2" customFormat="1">
      <c r="E81816" s="120"/>
      <c r="M81816" s="120"/>
      <c r="N81816" s="120"/>
      <c r="U81816" s="121"/>
      <c r="V81816" s="122"/>
      <c r="W81816" s="123"/>
      <c r="AC81816" s="123"/>
    </row>
    <row r="81817" spans="5:29" s="2" customFormat="1">
      <c r="E81817" s="120"/>
      <c r="M81817" s="120"/>
      <c r="N81817" s="120"/>
      <c r="U81817" s="121"/>
      <c r="V81817" s="122"/>
      <c r="W81817" s="123"/>
      <c r="AC81817" s="123"/>
    </row>
    <row r="81818" spans="5:29" s="2" customFormat="1">
      <c r="E81818" s="120"/>
      <c r="M81818" s="120"/>
      <c r="N81818" s="120"/>
      <c r="U81818" s="121"/>
      <c r="V81818" s="122"/>
      <c r="W81818" s="123"/>
      <c r="AC81818" s="123"/>
    </row>
    <row r="81819" spans="5:29" s="2" customFormat="1">
      <c r="E81819" s="120"/>
      <c r="M81819" s="120"/>
      <c r="N81819" s="120"/>
      <c r="U81819" s="121"/>
      <c r="V81819" s="122"/>
      <c r="W81819" s="123"/>
      <c r="AC81819" s="123"/>
    </row>
    <row r="81820" spans="5:29" s="2" customFormat="1">
      <c r="E81820" s="120"/>
      <c r="M81820" s="120"/>
      <c r="N81820" s="120"/>
      <c r="U81820" s="121"/>
      <c r="V81820" s="122"/>
      <c r="W81820" s="123"/>
      <c r="AC81820" s="123"/>
    </row>
    <row r="81821" spans="5:29" s="2" customFormat="1">
      <c r="E81821" s="120"/>
      <c r="M81821" s="120"/>
      <c r="N81821" s="120"/>
      <c r="U81821" s="121"/>
      <c r="V81821" s="122"/>
      <c r="W81821" s="123"/>
      <c r="AC81821" s="123"/>
    </row>
    <row r="81822" spans="5:29" s="2" customFormat="1">
      <c r="E81822" s="120"/>
      <c r="M81822" s="120"/>
      <c r="N81822" s="120"/>
      <c r="U81822" s="121"/>
      <c r="V81822" s="122"/>
      <c r="W81822" s="123"/>
      <c r="AC81822" s="123"/>
    </row>
    <row r="81823" spans="5:29" s="2" customFormat="1">
      <c r="E81823" s="120"/>
      <c r="M81823" s="120"/>
      <c r="N81823" s="120"/>
      <c r="U81823" s="121"/>
      <c r="V81823" s="122"/>
      <c r="W81823" s="123"/>
      <c r="AC81823" s="123"/>
    </row>
    <row r="81824" spans="5:29" s="2" customFormat="1">
      <c r="E81824" s="120"/>
      <c r="M81824" s="120"/>
      <c r="N81824" s="120"/>
      <c r="U81824" s="121"/>
      <c r="V81824" s="122"/>
      <c r="W81824" s="123"/>
      <c r="AC81824" s="123"/>
    </row>
    <row r="81825" spans="5:29" s="2" customFormat="1">
      <c r="E81825" s="120"/>
      <c r="M81825" s="120"/>
      <c r="N81825" s="120"/>
      <c r="U81825" s="121"/>
      <c r="V81825" s="122"/>
      <c r="W81825" s="123"/>
      <c r="AC81825" s="123"/>
    </row>
    <row r="81826" spans="5:29" s="2" customFormat="1">
      <c r="E81826" s="120"/>
      <c r="M81826" s="120"/>
      <c r="N81826" s="120"/>
      <c r="U81826" s="121"/>
      <c r="V81826" s="122"/>
      <c r="W81826" s="123"/>
      <c r="AC81826" s="123"/>
    </row>
    <row r="81827" spans="5:29" s="2" customFormat="1">
      <c r="E81827" s="120"/>
      <c r="M81827" s="120"/>
      <c r="N81827" s="120"/>
      <c r="U81827" s="121"/>
      <c r="V81827" s="122"/>
      <c r="W81827" s="123"/>
      <c r="AC81827" s="123"/>
    </row>
    <row r="81828" spans="5:29" s="2" customFormat="1">
      <c r="E81828" s="120"/>
      <c r="M81828" s="120"/>
      <c r="N81828" s="120"/>
      <c r="U81828" s="121"/>
      <c r="V81828" s="122"/>
      <c r="W81828" s="123"/>
      <c r="AC81828" s="123"/>
    </row>
    <row r="81829" spans="5:29" s="2" customFormat="1">
      <c r="E81829" s="120"/>
      <c r="M81829" s="120"/>
      <c r="N81829" s="120"/>
      <c r="U81829" s="121"/>
      <c r="V81829" s="122"/>
      <c r="W81829" s="123"/>
      <c r="AC81829" s="123"/>
    </row>
    <row r="81830" spans="5:29" s="2" customFormat="1">
      <c r="E81830" s="120"/>
      <c r="M81830" s="120"/>
      <c r="N81830" s="120"/>
      <c r="U81830" s="121"/>
      <c r="V81830" s="122"/>
      <c r="W81830" s="123"/>
      <c r="AC81830" s="123"/>
    </row>
    <row r="81831" spans="5:29" s="2" customFormat="1">
      <c r="E81831" s="120"/>
      <c r="M81831" s="120"/>
      <c r="N81831" s="120"/>
      <c r="U81831" s="121"/>
      <c r="V81831" s="122"/>
      <c r="W81831" s="123"/>
      <c r="AC81831" s="123"/>
    </row>
    <row r="81832" spans="5:29" s="2" customFormat="1">
      <c r="E81832" s="120"/>
      <c r="M81832" s="120"/>
      <c r="N81832" s="120"/>
      <c r="U81832" s="121"/>
      <c r="V81832" s="122"/>
      <c r="W81832" s="123"/>
      <c r="AC81832" s="123"/>
    </row>
    <row r="81833" spans="5:29" s="2" customFormat="1">
      <c r="E81833" s="120"/>
      <c r="M81833" s="120"/>
      <c r="N81833" s="120"/>
      <c r="U81833" s="121"/>
      <c r="V81833" s="122"/>
      <c r="W81833" s="123"/>
      <c r="AC81833" s="123"/>
    </row>
    <row r="81834" spans="5:29" s="2" customFormat="1">
      <c r="E81834" s="120"/>
      <c r="M81834" s="120"/>
      <c r="N81834" s="120"/>
      <c r="U81834" s="121"/>
      <c r="V81834" s="122"/>
      <c r="W81834" s="123"/>
      <c r="AC81834" s="123"/>
    </row>
    <row r="81835" spans="5:29" s="2" customFormat="1">
      <c r="E81835" s="120"/>
      <c r="M81835" s="120"/>
      <c r="N81835" s="120"/>
      <c r="U81835" s="121"/>
      <c r="V81835" s="122"/>
      <c r="W81835" s="123"/>
      <c r="AC81835" s="123"/>
    </row>
    <row r="81836" spans="5:29" s="2" customFormat="1">
      <c r="E81836" s="120"/>
      <c r="M81836" s="120"/>
      <c r="N81836" s="120"/>
      <c r="U81836" s="121"/>
      <c r="V81836" s="122"/>
      <c r="W81836" s="123"/>
      <c r="AC81836" s="123"/>
    </row>
    <row r="81837" spans="5:29" s="2" customFormat="1">
      <c r="E81837" s="120"/>
      <c r="M81837" s="120"/>
      <c r="N81837" s="120"/>
      <c r="U81837" s="121"/>
      <c r="V81837" s="122"/>
      <c r="W81837" s="123"/>
      <c r="AC81837" s="123"/>
    </row>
    <row r="81838" spans="5:29" s="2" customFormat="1">
      <c r="E81838" s="120"/>
      <c r="M81838" s="120"/>
      <c r="N81838" s="120"/>
      <c r="U81838" s="121"/>
      <c r="V81838" s="122"/>
      <c r="W81838" s="123"/>
      <c r="AC81838" s="123"/>
    </row>
    <row r="81839" spans="5:29" s="2" customFormat="1">
      <c r="E81839" s="120"/>
      <c r="M81839" s="120"/>
      <c r="N81839" s="120"/>
      <c r="U81839" s="121"/>
      <c r="V81839" s="122"/>
      <c r="W81839" s="123"/>
      <c r="AC81839" s="123"/>
    </row>
    <row r="81840" spans="5:29" s="2" customFormat="1">
      <c r="E81840" s="120"/>
      <c r="M81840" s="120"/>
      <c r="N81840" s="120"/>
      <c r="U81840" s="121"/>
      <c r="V81840" s="122"/>
      <c r="W81840" s="123"/>
      <c r="AC81840" s="123"/>
    </row>
    <row r="81841" spans="5:29" s="2" customFormat="1">
      <c r="E81841" s="120"/>
      <c r="M81841" s="120"/>
      <c r="N81841" s="120"/>
      <c r="U81841" s="121"/>
      <c r="V81841" s="122"/>
      <c r="W81841" s="123"/>
      <c r="AC81841" s="123"/>
    </row>
    <row r="81842" spans="5:29" s="2" customFormat="1">
      <c r="E81842" s="120"/>
      <c r="M81842" s="120"/>
      <c r="N81842" s="120"/>
      <c r="U81842" s="121"/>
      <c r="V81842" s="122"/>
      <c r="W81842" s="123"/>
      <c r="AC81842" s="123"/>
    </row>
    <row r="81843" spans="5:29" s="2" customFormat="1">
      <c r="E81843" s="120"/>
      <c r="M81843" s="120"/>
      <c r="N81843" s="120"/>
      <c r="U81843" s="121"/>
      <c r="V81843" s="122"/>
      <c r="W81843" s="123"/>
      <c r="AC81843" s="123"/>
    </row>
    <row r="81844" spans="5:29" s="2" customFormat="1">
      <c r="E81844" s="120"/>
      <c r="M81844" s="120"/>
      <c r="N81844" s="120"/>
      <c r="U81844" s="121"/>
      <c r="V81844" s="122"/>
      <c r="W81844" s="123"/>
      <c r="AC81844" s="123"/>
    </row>
    <row r="81845" spans="5:29" s="2" customFormat="1">
      <c r="E81845" s="120"/>
      <c r="M81845" s="120"/>
      <c r="N81845" s="120"/>
      <c r="U81845" s="121"/>
      <c r="V81845" s="122"/>
      <c r="W81845" s="123"/>
      <c r="AC81845" s="123"/>
    </row>
    <row r="81846" spans="5:29" s="2" customFormat="1">
      <c r="E81846" s="120"/>
      <c r="M81846" s="120"/>
      <c r="N81846" s="120"/>
      <c r="U81846" s="121"/>
      <c r="V81846" s="122"/>
      <c r="W81846" s="123"/>
      <c r="AC81846" s="123"/>
    </row>
    <row r="81847" spans="5:29" s="2" customFormat="1">
      <c r="E81847" s="120"/>
      <c r="M81847" s="120"/>
      <c r="N81847" s="120"/>
      <c r="U81847" s="121"/>
      <c r="V81847" s="122"/>
      <c r="W81847" s="123"/>
      <c r="AC81847" s="123"/>
    </row>
    <row r="81848" spans="5:29" s="2" customFormat="1">
      <c r="E81848" s="120"/>
      <c r="M81848" s="120"/>
      <c r="N81848" s="120"/>
      <c r="U81848" s="121"/>
      <c r="V81848" s="122"/>
      <c r="W81848" s="123"/>
      <c r="AC81848" s="123"/>
    </row>
    <row r="81849" spans="5:29" s="2" customFormat="1">
      <c r="E81849" s="120"/>
      <c r="M81849" s="120"/>
      <c r="N81849" s="120"/>
      <c r="U81849" s="121"/>
      <c r="V81849" s="122"/>
      <c r="W81849" s="123"/>
      <c r="AC81849" s="123"/>
    </row>
    <row r="81850" spans="5:29" s="2" customFormat="1">
      <c r="E81850" s="120"/>
      <c r="M81850" s="120"/>
      <c r="N81850" s="120"/>
      <c r="U81850" s="121"/>
      <c r="V81850" s="122"/>
      <c r="W81850" s="123"/>
      <c r="AC81850" s="123"/>
    </row>
    <row r="81851" spans="5:29" s="2" customFormat="1">
      <c r="E81851" s="120"/>
      <c r="M81851" s="120"/>
      <c r="N81851" s="120"/>
      <c r="U81851" s="121"/>
      <c r="V81851" s="122"/>
      <c r="W81851" s="123"/>
      <c r="AC81851" s="123"/>
    </row>
    <row r="81852" spans="5:29" s="2" customFormat="1">
      <c r="E81852" s="120"/>
      <c r="M81852" s="120"/>
      <c r="N81852" s="120"/>
      <c r="U81852" s="121"/>
      <c r="V81852" s="122"/>
      <c r="W81852" s="123"/>
      <c r="AC81852" s="123"/>
    </row>
    <row r="81853" spans="5:29" s="2" customFormat="1">
      <c r="E81853" s="120"/>
      <c r="M81853" s="120"/>
      <c r="N81853" s="120"/>
      <c r="U81853" s="121"/>
      <c r="V81853" s="122"/>
      <c r="W81853" s="123"/>
      <c r="AC81853" s="123"/>
    </row>
    <row r="81854" spans="5:29" s="2" customFormat="1">
      <c r="E81854" s="120"/>
      <c r="M81854" s="120"/>
      <c r="N81854" s="120"/>
      <c r="U81854" s="121"/>
      <c r="V81854" s="122"/>
      <c r="W81854" s="123"/>
      <c r="AC81854" s="123"/>
    </row>
    <row r="81855" spans="5:29" s="2" customFormat="1">
      <c r="E81855" s="120"/>
      <c r="M81855" s="120"/>
      <c r="N81855" s="120"/>
      <c r="U81855" s="121"/>
      <c r="V81855" s="122"/>
      <c r="W81855" s="123"/>
      <c r="AC81855" s="123"/>
    </row>
    <row r="81856" spans="5:29" s="2" customFormat="1">
      <c r="E81856" s="120"/>
      <c r="M81856" s="120"/>
      <c r="N81856" s="120"/>
      <c r="U81856" s="121"/>
      <c r="V81856" s="122"/>
      <c r="W81856" s="123"/>
      <c r="AC81856" s="123"/>
    </row>
    <row r="81857" spans="5:29" s="2" customFormat="1">
      <c r="E81857" s="120"/>
      <c r="M81857" s="120"/>
      <c r="N81857" s="120"/>
      <c r="U81857" s="121"/>
      <c r="V81857" s="122"/>
      <c r="W81857" s="123"/>
      <c r="AC81857" s="123"/>
    </row>
    <row r="81858" spans="5:29" s="2" customFormat="1">
      <c r="E81858" s="120"/>
      <c r="M81858" s="120"/>
      <c r="N81858" s="120"/>
      <c r="U81858" s="121"/>
      <c r="V81858" s="122"/>
      <c r="W81858" s="123"/>
      <c r="AC81858" s="123"/>
    </row>
    <row r="81859" spans="5:29" s="2" customFormat="1">
      <c r="E81859" s="120"/>
      <c r="M81859" s="120"/>
      <c r="N81859" s="120"/>
      <c r="U81859" s="121"/>
      <c r="V81859" s="122"/>
      <c r="W81859" s="123"/>
      <c r="AC81859" s="123"/>
    </row>
    <row r="81860" spans="5:29" s="2" customFormat="1">
      <c r="E81860" s="120"/>
      <c r="M81860" s="120"/>
      <c r="N81860" s="120"/>
      <c r="U81860" s="121"/>
      <c r="V81860" s="122"/>
      <c r="W81860" s="123"/>
      <c r="AC81860" s="123"/>
    </row>
    <row r="81861" spans="5:29" s="2" customFormat="1">
      <c r="E81861" s="120"/>
      <c r="M81861" s="120"/>
      <c r="N81861" s="120"/>
      <c r="U81861" s="121"/>
      <c r="V81861" s="122"/>
      <c r="W81861" s="123"/>
      <c r="AC81861" s="123"/>
    </row>
    <row r="81862" spans="5:29" s="2" customFormat="1">
      <c r="E81862" s="120"/>
      <c r="M81862" s="120"/>
      <c r="N81862" s="120"/>
      <c r="U81862" s="121"/>
      <c r="V81862" s="122"/>
      <c r="W81862" s="123"/>
      <c r="AC81862" s="123"/>
    </row>
    <row r="81863" spans="5:29" s="2" customFormat="1">
      <c r="E81863" s="120"/>
      <c r="M81863" s="120"/>
      <c r="N81863" s="120"/>
      <c r="U81863" s="121"/>
      <c r="V81863" s="122"/>
      <c r="W81863" s="123"/>
      <c r="AC81863" s="123"/>
    </row>
    <row r="81864" spans="5:29" s="2" customFormat="1">
      <c r="E81864" s="120"/>
      <c r="M81864" s="120"/>
      <c r="N81864" s="120"/>
      <c r="U81864" s="121"/>
      <c r="V81864" s="122"/>
      <c r="W81864" s="123"/>
      <c r="AC81864" s="123"/>
    </row>
    <row r="81865" spans="5:29" s="2" customFormat="1">
      <c r="E81865" s="120"/>
      <c r="M81865" s="120"/>
      <c r="N81865" s="120"/>
      <c r="U81865" s="121"/>
      <c r="V81865" s="122"/>
      <c r="W81865" s="123"/>
      <c r="AC81865" s="123"/>
    </row>
    <row r="81866" spans="5:29" s="2" customFormat="1">
      <c r="E81866" s="120"/>
      <c r="M81866" s="120"/>
      <c r="N81866" s="120"/>
      <c r="U81866" s="121"/>
      <c r="V81866" s="122"/>
      <c r="W81866" s="123"/>
      <c r="AC81866" s="123"/>
    </row>
    <row r="81867" spans="5:29" s="2" customFormat="1">
      <c r="E81867" s="120"/>
      <c r="M81867" s="120"/>
      <c r="N81867" s="120"/>
      <c r="U81867" s="121"/>
      <c r="V81867" s="122"/>
      <c r="W81867" s="123"/>
      <c r="AC81867" s="123"/>
    </row>
    <row r="81868" spans="5:29" s="2" customFormat="1">
      <c r="E81868" s="120"/>
      <c r="M81868" s="120"/>
      <c r="N81868" s="120"/>
      <c r="U81868" s="121"/>
      <c r="V81868" s="122"/>
      <c r="W81868" s="123"/>
      <c r="AC81868" s="123"/>
    </row>
    <row r="81869" spans="5:29" s="2" customFormat="1">
      <c r="E81869" s="120"/>
      <c r="M81869" s="120"/>
      <c r="N81869" s="120"/>
      <c r="U81869" s="121"/>
      <c r="V81869" s="122"/>
      <c r="W81869" s="123"/>
      <c r="AC81869" s="123"/>
    </row>
    <row r="81870" spans="5:29" s="2" customFormat="1">
      <c r="E81870" s="120"/>
      <c r="M81870" s="120"/>
      <c r="N81870" s="120"/>
      <c r="U81870" s="121"/>
      <c r="V81870" s="122"/>
      <c r="W81870" s="123"/>
      <c r="AC81870" s="123"/>
    </row>
    <row r="81871" spans="5:29" s="2" customFormat="1">
      <c r="E81871" s="120"/>
      <c r="M81871" s="120"/>
      <c r="N81871" s="120"/>
      <c r="U81871" s="121"/>
      <c r="V81871" s="122"/>
      <c r="W81871" s="123"/>
      <c r="AC81871" s="123"/>
    </row>
    <row r="81872" spans="5:29" s="2" customFormat="1">
      <c r="E81872" s="120"/>
      <c r="M81872" s="120"/>
      <c r="N81872" s="120"/>
      <c r="U81872" s="121"/>
      <c r="V81872" s="122"/>
      <c r="W81872" s="123"/>
      <c r="AC81872" s="123"/>
    </row>
    <row r="81873" spans="5:29" s="2" customFormat="1">
      <c r="E81873" s="120"/>
      <c r="M81873" s="120"/>
      <c r="N81873" s="120"/>
      <c r="U81873" s="121"/>
      <c r="V81873" s="122"/>
      <c r="W81873" s="123"/>
      <c r="AC81873" s="123"/>
    </row>
    <row r="81874" spans="5:29" s="2" customFormat="1">
      <c r="E81874" s="120"/>
      <c r="M81874" s="120"/>
      <c r="N81874" s="120"/>
      <c r="U81874" s="121"/>
      <c r="V81874" s="122"/>
      <c r="W81874" s="123"/>
      <c r="AC81874" s="123"/>
    </row>
    <row r="81875" spans="5:29" s="2" customFormat="1">
      <c r="E81875" s="120"/>
      <c r="M81875" s="120"/>
      <c r="N81875" s="120"/>
      <c r="U81875" s="121"/>
      <c r="V81875" s="122"/>
      <c r="W81875" s="123"/>
      <c r="AC81875" s="123"/>
    </row>
    <row r="81876" spans="5:29" s="2" customFormat="1">
      <c r="E81876" s="120"/>
      <c r="M81876" s="120"/>
      <c r="N81876" s="120"/>
      <c r="U81876" s="121"/>
      <c r="V81876" s="122"/>
      <c r="W81876" s="123"/>
      <c r="AC81876" s="123"/>
    </row>
    <row r="81877" spans="5:29" s="2" customFormat="1">
      <c r="E81877" s="120"/>
      <c r="M81877" s="120"/>
      <c r="N81877" s="120"/>
      <c r="U81877" s="121"/>
      <c r="V81877" s="122"/>
      <c r="W81877" s="123"/>
      <c r="AC81877" s="123"/>
    </row>
    <row r="81878" spans="5:29" s="2" customFormat="1">
      <c r="E81878" s="120"/>
      <c r="M81878" s="120"/>
      <c r="N81878" s="120"/>
      <c r="U81878" s="121"/>
      <c r="V81878" s="122"/>
      <c r="W81878" s="123"/>
      <c r="AC81878" s="123"/>
    </row>
    <row r="81879" spans="5:29" s="2" customFormat="1">
      <c r="E81879" s="120"/>
      <c r="M81879" s="120"/>
      <c r="N81879" s="120"/>
      <c r="U81879" s="121"/>
      <c r="V81879" s="122"/>
      <c r="W81879" s="123"/>
      <c r="AC81879" s="123"/>
    </row>
    <row r="81880" spans="5:29" s="2" customFormat="1">
      <c r="E81880" s="120"/>
      <c r="M81880" s="120"/>
      <c r="N81880" s="120"/>
      <c r="U81880" s="121"/>
      <c r="V81880" s="122"/>
      <c r="W81880" s="123"/>
      <c r="AC81880" s="123"/>
    </row>
    <row r="81881" spans="5:29" s="2" customFormat="1">
      <c r="E81881" s="120"/>
      <c r="M81881" s="120"/>
      <c r="N81881" s="120"/>
      <c r="U81881" s="121"/>
      <c r="V81881" s="122"/>
      <c r="W81881" s="123"/>
      <c r="AC81881" s="123"/>
    </row>
    <row r="81882" spans="5:29" s="2" customFormat="1">
      <c r="E81882" s="120"/>
      <c r="M81882" s="120"/>
      <c r="N81882" s="120"/>
      <c r="U81882" s="121"/>
      <c r="V81882" s="122"/>
      <c r="W81882" s="123"/>
      <c r="AC81882" s="123"/>
    </row>
    <row r="81883" spans="5:29" s="2" customFormat="1">
      <c r="E81883" s="120"/>
      <c r="M81883" s="120"/>
      <c r="N81883" s="120"/>
      <c r="U81883" s="121"/>
      <c r="V81883" s="122"/>
      <c r="W81883" s="123"/>
      <c r="AC81883" s="123"/>
    </row>
    <row r="81884" spans="5:29" s="2" customFormat="1">
      <c r="E81884" s="120"/>
      <c r="M81884" s="120"/>
      <c r="N81884" s="120"/>
      <c r="U81884" s="121"/>
      <c r="V81884" s="122"/>
      <c r="W81884" s="123"/>
      <c r="AC81884" s="123"/>
    </row>
    <row r="81885" spans="5:29" s="2" customFormat="1">
      <c r="E81885" s="120"/>
      <c r="M81885" s="120"/>
      <c r="N81885" s="120"/>
      <c r="U81885" s="121"/>
      <c r="V81885" s="122"/>
      <c r="W81885" s="123"/>
      <c r="AC81885" s="123"/>
    </row>
    <row r="81886" spans="5:29" s="2" customFormat="1">
      <c r="E81886" s="120"/>
      <c r="M81886" s="120"/>
      <c r="N81886" s="120"/>
      <c r="U81886" s="121"/>
      <c r="V81886" s="122"/>
      <c r="W81886" s="123"/>
      <c r="AC81886" s="123"/>
    </row>
    <row r="81887" spans="5:29" s="2" customFormat="1">
      <c r="E81887" s="120"/>
      <c r="M81887" s="120"/>
      <c r="N81887" s="120"/>
      <c r="U81887" s="121"/>
      <c r="V81887" s="122"/>
      <c r="W81887" s="123"/>
      <c r="AC81887" s="123"/>
    </row>
    <row r="81888" spans="5:29" s="2" customFormat="1">
      <c r="E81888" s="120"/>
      <c r="M81888" s="120"/>
      <c r="N81888" s="120"/>
      <c r="U81888" s="121"/>
      <c r="V81888" s="122"/>
      <c r="W81888" s="123"/>
      <c r="AC81888" s="123"/>
    </row>
    <row r="81889" spans="5:29" s="2" customFormat="1">
      <c r="E81889" s="120"/>
      <c r="M81889" s="120"/>
      <c r="N81889" s="120"/>
      <c r="U81889" s="121"/>
      <c r="V81889" s="122"/>
      <c r="W81889" s="123"/>
      <c r="AC81889" s="123"/>
    </row>
    <row r="81890" spans="5:29" s="2" customFormat="1">
      <c r="E81890" s="120"/>
      <c r="M81890" s="120"/>
      <c r="N81890" s="120"/>
      <c r="U81890" s="121"/>
      <c r="V81890" s="122"/>
      <c r="W81890" s="123"/>
      <c r="AC81890" s="123"/>
    </row>
    <row r="81891" spans="5:29" s="2" customFormat="1">
      <c r="E81891" s="120"/>
      <c r="M81891" s="120"/>
      <c r="N81891" s="120"/>
      <c r="U81891" s="121"/>
      <c r="V81891" s="122"/>
      <c r="W81891" s="123"/>
      <c r="AC81891" s="123"/>
    </row>
    <row r="81892" spans="5:29" s="2" customFormat="1">
      <c r="E81892" s="120"/>
      <c r="M81892" s="120"/>
      <c r="N81892" s="120"/>
      <c r="U81892" s="121"/>
      <c r="V81892" s="122"/>
      <c r="W81892" s="123"/>
      <c r="AC81892" s="123"/>
    </row>
    <row r="81893" spans="5:29" s="2" customFormat="1">
      <c r="E81893" s="120"/>
      <c r="M81893" s="120"/>
      <c r="N81893" s="120"/>
      <c r="U81893" s="121"/>
      <c r="V81893" s="122"/>
      <c r="W81893" s="123"/>
      <c r="AC81893" s="123"/>
    </row>
    <row r="81894" spans="5:29" s="2" customFormat="1">
      <c r="E81894" s="120"/>
      <c r="M81894" s="120"/>
      <c r="N81894" s="120"/>
      <c r="U81894" s="121"/>
      <c r="V81894" s="122"/>
      <c r="W81894" s="123"/>
      <c r="AC81894" s="123"/>
    </row>
    <row r="81895" spans="5:29" s="2" customFormat="1">
      <c r="E81895" s="120"/>
      <c r="M81895" s="120"/>
      <c r="N81895" s="120"/>
      <c r="U81895" s="121"/>
      <c r="V81895" s="122"/>
      <c r="W81895" s="123"/>
      <c r="AC81895" s="123"/>
    </row>
    <row r="81896" spans="5:29" s="2" customFormat="1">
      <c r="E81896" s="120"/>
      <c r="M81896" s="120"/>
      <c r="N81896" s="120"/>
      <c r="U81896" s="121"/>
      <c r="V81896" s="122"/>
      <c r="W81896" s="123"/>
      <c r="AC81896" s="123"/>
    </row>
    <row r="81897" spans="5:29" s="2" customFormat="1">
      <c r="E81897" s="120"/>
      <c r="M81897" s="120"/>
      <c r="N81897" s="120"/>
      <c r="U81897" s="121"/>
      <c r="V81897" s="122"/>
      <c r="W81897" s="123"/>
      <c r="AC81897" s="123"/>
    </row>
    <row r="81898" spans="5:29" s="2" customFormat="1">
      <c r="E81898" s="120"/>
      <c r="M81898" s="120"/>
      <c r="N81898" s="120"/>
      <c r="U81898" s="121"/>
      <c r="V81898" s="122"/>
      <c r="W81898" s="123"/>
      <c r="AC81898" s="123"/>
    </row>
    <row r="81899" spans="5:29" s="2" customFormat="1">
      <c r="E81899" s="120"/>
      <c r="M81899" s="120"/>
      <c r="N81899" s="120"/>
      <c r="U81899" s="121"/>
      <c r="V81899" s="122"/>
      <c r="W81899" s="123"/>
      <c r="AC81899" s="123"/>
    </row>
    <row r="81900" spans="5:29" s="2" customFormat="1">
      <c r="E81900" s="120"/>
      <c r="M81900" s="120"/>
      <c r="N81900" s="120"/>
      <c r="U81900" s="121"/>
      <c r="V81900" s="122"/>
      <c r="W81900" s="123"/>
      <c r="AC81900" s="123"/>
    </row>
    <row r="81901" spans="5:29" s="2" customFormat="1">
      <c r="E81901" s="120"/>
      <c r="M81901" s="120"/>
      <c r="N81901" s="120"/>
      <c r="U81901" s="121"/>
      <c r="V81901" s="122"/>
      <c r="W81901" s="123"/>
      <c r="AC81901" s="123"/>
    </row>
    <row r="81902" spans="5:29" s="2" customFormat="1">
      <c r="E81902" s="120"/>
      <c r="M81902" s="120"/>
      <c r="N81902" s="120"/>
      <c r="U81902" s="121"/>
      <c r="V81902" s="122"/>
      <c r="W81902" s="123"/>
      <c r="AC81902" s="123"/>
    </row>
    <row r="81903" spans="5:29" s="2" customFormat="1">
      <c r="E81903" s="120"/>
      <c r="M81903" s="120"/>
      <c r="N81903" s="120"/>
      <c r="U81903" s="121"/>
      <c r="V81903" s="122"/>
      <c r="W81903" s="123"/>
      <c r="AC81903" s="123"/>
    </row>
    <row r="81904" spans="5:29" s="2" customFormat="1">
      <c r="E81904" s="120"/>
      <c r="M81904" s="120"/>
      <c r="N81904" s="120"/>
      <c r="U81904" s="121"/>
      <c r="V81904" s="122"/>
      <c r="W81904" s="123"/>
      <c r="AC81904" s="123"/>
    </row>
    <row r="81905" spans="5:29" s="2" customFormat="1">
      <c r="E81905" s="120"/>
      <c r="M81905" s="120"/>
      <c r="N81905" s="120"/>
      <c r="U81905" s="121"/>
      <c r="V81905" s="122"/>
      <c r="W81905" s="123"/>
      <c r="AC81905" s="123"/>
    </row>
    <row r="81906" spans="5:29" s="2" customFormat="1">
      <c r="E81906" s="120"/>
      <c r="M81906" s="120"/>
      <c r="N81906" s="120"/>
      <c r="U81906" s="121"/>
      <c r="V81906" s="122"/>
      <c r="W81906" s="123"/>
      <c r="AC81906" s="123"/>
    </row>
    <row r="81907" spans="5:29" s="2" customFormat="1">
      <c r="E81907" s="120"/>
      <c r="M81907" s="120"/>
      <c r="N81907" s="120"/>
      <c r="U81907" s="121"/>
      <c r="V81907" s="122"/>
      <c r="W81907" s="123"/>
      <c r="AC81907" s="123"/>
    </row>
    <row r="81908" spans="5:29" s="2" customFormat="1">
      <c r="E81908" s="120"/>
      <c r="M81908" s="120"/>
      <c r="N81908" s="120"/>
      <c r="U81908" s="121"/>
      <c r="V81908" s="122"/>
      <c r="W81908" s="123"/>
      <c r="AC81908" s="123"/>
    </row>
    <row r="81909" spans="5:29" s="2" customFormat="1">
      <c r="E81909" s="120"/>
      <c r="M81909" s="120"/>
      <c r="N81909" s="120"/>
      <c r="U81909" s="121"/>
      <c r="V81909" s="122"/>
      <c r="W81909" s="123"/>
      <c r="AC81909" s="123"/>
    </row>
    <row r="81910" spans="5:29" s="2" customFormat="1">
      <c r="E81910" s="120"/>
      <c r="M81910" s="120"/>
      <c r="N81910" s="120"/>
      <c r="U81910" s="121"/>
      <c r="V81910" s="122"/>
      <c r="W81910" s="123"/>
      <c r="AC81910" s="123"/>
    </row>
    <row r="81911" spans="5:29" s="2" customFormat="1">
      <c r="E81911" s="120"/>
      <c r="M81911" s="120"/>
      <c r="N81911" s="120"/>
      <c r="U81911" s="121"/>
      <c r="V81911" s="122"/>
      <c r="W81911" s="123"/>
      <c r="AC81911" s="123"/>
    </row>
    <row r="81912" spans="5:29" s="2" customFormat="1">
      <c r="E81912" s="120"/>
      <c r="M81912" s="120"/>
      <c r="N81912" s="120"/>
      <c r="U81912" s="121"/>
      <c r="V81912" s="122"/>
      <c r="W81912" s="123"/>
      <c r="AC81912" s="123"/>
    </row>
    <row r="81913" spans="5:29" s="2" customFormat="1">
      <c r="E81913" s="120"/>
      <c r="M81913" s="120"/>
      <c r="N81913" s="120"/>
      <c r="U81913" s="121"/>
      <c r="V81913" s="122"/>
      <c r="W81913" s="123"/>
      <c r="AC81913" s="123"/>
    </row>
    <row r="81914" spans="5:29" s="2" customFormat="1">
      <c r="E81914" s="120"/>
      <c r="M81914" s="120"/>
      <c r="N81914" s="120"/>
      <c r="U81914" s="121"/>
      <c r="V81914" s="122"/>
      <c r="W81914" s="123"/>
      <c r="AC81914" s="123"/>
    </row>
    <row r="81915" spans="5:29" s="2" customFormat="1">
      <c r="E81915" s="120"/>
      <c r="M81915" s="120"/>
      <c r="N81915" s="120"/>
      <c r="U81915" s="121"/>
      <c r="V81915" s="122"/>
      <c r="W81915" s="123"/>
      <c r="AC81915" s="123"/>
    </row>
    <row r="81916" spans="5:29" s="2" customFormat="1">
      <c r="E81916" s="120"/>
      <c r="M81916" s="120"/>
      <c r="N81916" s="120"/>
      <c r="U81916" s="121"/>
      <c r="V81916" s="122"/>
      <c r="W81916" s="123"/>
      <c r="AC81916" s="123"/>
    </row>
    <row r="81917" spans="5:29" s="2" customFormat="1">
      <c r="E81917" s="120"/>
      <c r="M81917" s="120"/>
      <c r="N81917" s="120"/>
      <c r="U81917" s="121"/>
      <c r="V81917" s="122"/>
      <c r="W81917" s="123"/>
      <c r="AC81917" s="123"/>
    </row>
    <row r="81918" spans="5:29" s="2" customFormat="1">
      <c r="E81918" s="120"/>
      <c r="M81918" s="120"/>
      <c r="N81918" s="120"/>
      <c r="U81918" s="121"/>
      <c r="V81918" s="122"/>
      <c r="W81918" s="123"/>
      <c r="AC81918" s="123"/>
    </row>
    <row r="81919" spans="5:29" s="2" customFormat="1">
      <c r="E81919" s="120"/>
      <c r="M81919" s="120"/>
      <c r="N81919" s="120"/>
      <c r="U81919" s="121"/>
      <c r="V81919" s="122"/>
      <c r="W81919" s="123"/>
      <c r="AC81919" s="123"/>
    </row>
    <row r="81920" spans="5:29" s="2" customFormat="1">
      <c r="E81920" s="120"/>
      <c r="M81920" s="120"/>
      <c r="N81920" s="120"/>
      <c r="U81920" s="121"/>
      <c r="V81920" s="122"/>
      <c r="W81920" s="123"/>
      <c r="AC81920" s="123"/>
    </row>
    <row r="81921" spans="5:29" s="2" customFormat="1">
      <c r="E81921" s="120"/>
      <c r="M81921" s="120"/>
      <c r="N81921" s="120"/>
      <c r="U81921" s="121"/>
      <c r="V81921" s="122"/>
      <c r="W81921" s="123"/>
      <c r="AC81921" s="123"/>
    </row>
    <row r="81922" spans="5:29" s="2" customFormat="1">
      <c r="E81922" s="120"/>
      <c r="M81922" s="120"/>
      <c r="N81922" s="120"/>
      <c r="U81922" s="121"/>
      <c r="V81922" s="122"/>
      <c r="W81922" s="123"/>
      <c r="AC81922" s="123"/>
    </row>
    <row r="81923" spans="5:29" s="2" customFormat="1">
      <c r="E81923" s="120"/>
      <c r="M81923" s="120"/>
      <c r="N81923" s="120"/>
      <c r="U81923" s="121"/>
      <c r="V81923" s="122"/>
      <c r="W81923" s="123"/>
      <c r="AC81923" s="123"/>
    </row>
    <row r="81924" spans="5:29" s="2" customFormat="1">
      <c r="E81924" s="120"/>
      <c r="M81924" s="120"/>
      <c r="N81924" s="120"/>
      <c r="U81924" s="121"/>
      <c r="V81924" s="122"/>
      <c r="W81924" s="123"/>
      <c r="AC81924" s="123"/>
    </row>
    <row r="81925" spans="5:29" s="2" customFormat="1">
      <c r="E81925" s="120"/>
      <c r="M81925" s="120"/>
      <c r="N81925" s="120"/>
      <c r="U81925" s="121"/>
      <c r="V81925" s="122"/>
      <c r="W81925" s="123"/>
      <c r="AC81925" s="123"/>
    </row>
    <row r="81926" spans="5:29" s="2" customFormat="1">
      <c r="E81926" s="120"/>
      <c r="M81926" s="120"/>
      <c r="N81926" s="120"/>
      <c r="U81926" s="121"/>
      <c r="V81926" s="122"/>
      <c r="W81926" s="123"/>
      <c r="AC81926" s="123"/>
    </row>
    <row r="81927" spans="5:29" s="2" customFormat="1">
      <c r="E81927" s="120"/>
      <c r="M81927" s="120"/>
      <c r="N81927" s="120"/>
      <c r="U81927" s="121"/>
      <c r="V81927" s="122"/>
      <c r="W81927" s="123"/>
      <c r="AC81927" s="123"/>
    </row>
    <row r="81928" spans="5:29" s="2" customFormat="1">
      <c r="E81928" s="120"/>
      <c r="M81928" s="120"/>
      <c r="N81928" s="120"/>
      <c r="U81928" s="121"/>
      <c r="V81928" s="122"/>
      <c r="W81928" s="123"/>
      <c r="AC81928" s="123"/>
    </row>
    <row r="81929" spans="5:29" s="2" customFormat="1">
      <c r="E81929" s="120"/>
      <c r="M81929" s="120"/>
      <c r="N81929" s="120"/>
      <c r="U81929" s="121"/>
      <c r="V81929" s="122"/>
      <c r="W81929" s="123"/>
      <c r="AC81929" s="123"/>
    </row>
    <row r="81930" spans="5:29" s="2" customFormat="1">
      <c r="E81930" s="120"/>
      <c r="M81930" s="120"/>
      <c r="N81930" s="120"/>
      <c r="U81930" s="121"/>
      <c r="V81930" s="122"/>
      <c r="W81930" s="123"/>
      <c r="AC81930" s="123"/>
    </row>
    <row r="81931" spans="5:29" s="2" customFormat="1">
      <c r="E81931" s="120"/>
      <c r="M81931" s="120"/>
      <c r="N81931" s="120"/>
      <c r="U81931" s="121"/>
      <c r="V81931" s="122"/>
      <c r="W81931" s="123"/>
      <c r="AC81931" s="123"/>
    </row>
    <row r="81932" spans="5:29" s="2" customFormat="1">
      <c r="E81932" s="120"/>
      <c r="M81932" s="120"/>
      <c r="N81932" s="120"/>
      <c r="U81932" s="121"/>
      <c r="V81932" s="122"/>
      <c r="W81932" s="123"/>
      <c r="AC81932" s="123"/>
    </row>
    <row r="81933" spans="5:29" s="2" customFormat="1">
      <c r="E81933" s="120"/>
      <c r="M81933" s="120"/>
      <c r="N81933" s="120"/>
      <c r="U81933" s="121"/>
      <c r="V81933" s="122"/>
      <c r="W81933" s="123"/>
      <c r="AC81933" s="123"/>
    </row>
    <row r="81934" spans="5:29" s="2" customFormat="1">
      <c r="E81934" s="120"/>
      <c r="M81934" s="120"/>
      <c r="N81934" s="120"/>
      <c r="U81934" s="121"/>
      <c r="V81934" s="122"/>
      <c r="W81934" s="123"/>
      <c r="AC81934" s="123"/>
    </row>
    <row r="81935" spans="5:29" s="2" customFormat="1">
      <c r="E81935" s="120"/>
      <c r="M81935" s="120"/>
      <c r="N81935" s="120"/>
      <c r="U81935" s="121"/>
      <c r="V81935" s="122"/>
      <c r="W81935" s="123"/>
      <c r="AC81935" s="123"/>
    </row>
    <row r="81936" spans="5:29" s="2" customFormat="1">
      <c r="E81936" s="120"/>
      <c r="M81936" s="120"/>
      <c r="N81936" s="120"/>
      <c r="U81936" s="121"/>
      <c r="V81936" s="122"/>
      <c r="W81936" s="123"/>
      <c r="AC81936" s="123"/>
    </row>
    <row r="81937" spans="5:29" s="2" customFormat="1">
      <c r="E81937" s="120"/>
      <c r="M81937" s="120"/>
      <c r="N81937" s="120"/>
      <c r="U81937" s="121"/>
      <c r="V81937" s="122"/>
      <c r="W81937" s="123"/>
      <c r="AC81937" s="123"/>
    </row>
    <row r="81938" spans="5:29" s="2" customFormat="1">
      <c r="E81938" s="120"/>
      <c r="M81938" s="120"/>
      <c r="N81938" s="120"/>
      <c r="U81938" s="121"/>
      <c r="V81938" s="122"/>
      <c r="W81938" s="123"/>
      <c r="AC81938" s="123"/>
    </row>
    <row r="81939" spans="5:29" s="2" customFormat="1">
      <c r="E81939" s="120"/>
      <c r="M81939" s="120"/>
      <c r="N81939" s="120"/>
      <c r="U81939" s="121"/>
      <c r="V81939" s="122"/>
      <c r="W81939" s="123"/>
      <c r="AC81939" s="123"/>
    </row>
    <row r="81940" spans="5:29" s="2" customFormat="1">
      <c r="E81940" s="120"/>
      <c r="M81940" s="120"/>
      <c r="N81940" s="120"/>
      <c r="U81940" s="121"/>
      <c r="V81940" s="122"/>
      <c r="W81940" s="123"/>
      <c r="AC81940" s="123"/>
    </row>
    <row r="81941" spans="5:29" s="2" customFormat="1">
      <c r="E81941" s="120"/>
      <c r="M81941" s="120"/>
      <c r="N81941" s="120"/>
      <c r="U81941" s="121"/>
      <c r="V81941" s="122"/>
      <c r="W81941" s="123"/>
      <c r="AC81941" s="123"/>
    </row>
    <row r="81942" spans="5:29" s="2" customFormat="1">
      <c r="E81942" s="120"/>
      <c r="M81942" s="120"/>
      <c r="N81942" s="120"/>
      <c r="U81942" s="121"/>
      <c r="V81942" s="122"/>
      <c r="W81942" s="123"/>
      <c r="AC81942" s="123"/>
    </row>
    <row r="81943" spans="5:29" s="2" customFormat="1">
      <c r="E81943" s="120"/>
      <c r="M81943" s="120"/>
      <c r="N81943" s="120"/>
      <c r="U81943" s="121"/>
      <c r="V81943" s="122"/>
      <c r="W81943" s="123"/>
      <c r="AC81943" s="123"/>
    </row>
    <row r="81944" spans="5:29" s="2" customFormat="1">
      <c r="E81944" s="120"/>
      <c r="M81944" s="120"/>
      <c r="N81944" s="120"/>
      <c r="U81944" s="121"/>
      <c r="V81944" s="122"/>
      <c r="W81944" s="123"/>
      <c r="AC81944" s="123"/>
    </row>
    <row r="81945" spans="5:29" s="2" customFormat="1">
      <c r="E81945" s="120"/>
      <c r="M81945" s="120"/>
      <c r="N81945" s="120"/>
      <c r="U81945" s="121"/>
      <c r="V81945" s="122"/>
      <c r="W81945" s="123"/>
      <c r="AC81945" s="123"/>
    </row>
    <row r="81946" spans="5:29" s="2" customFormat="1">
      <c r="E81946" s="120"/>
      <c r="M81946" s="120"/>
      <c r="N81946" s="120"/>
      <c r="U81946" s="121"/>
      <c r="V81946" s="122"/>
      <c r="W81946" s="123"/>
      <c r="AC81946" s="123"/>
    </row>
    <row r="81947" spans="5:29" s="2" customFormat="1">
      <c r="E81947" s="120"/>
      <c r="M81947" s="120"/>
      <c r="N81947" s="120"/>
      <c r="U81947" s="121"/>
      <c r="V81947" s="122"/>
      <c r="W81947" s="123"/>
      <c r="AC81947" s="123"/>
    </row>
    <row r="81948" spans="5:29" s="2" customFormat="1">
      <c r="E81948" s="120"/>
      <c r="M81948" s="120"/>
      <c r="N81948" s="120"/>
      <c r="U81948" s="121"/>
      <c r="V81948" s="122"/>
      <c r="W81948" s="123"/>
      <c r="AC81948" s="123"/>
    </row>
    <row r="81949" spans="5:29" s="2" customFormat="1">
      <c r="E81949" s="120"/>
      <c r="M81949" s="120"/>
      <c r="N81949" s="120"/>
      <c r="U81949" s="121"/>
      <c r="V81949" s="122"/>
      <c r="W81949" s="123"/>
      <c r="AC81949" s="123"/>
    </row>
    <row r="81950" spans="5:29" s="2" customFormat="1">
      <c r="E81950" s="120"/>
      <c r="M81950" s="120"/>
      <c r="N81950" s="120"/>
      <c r="U81950" s="121"/>
      <c r="V81950" s="122"/>
      <c r="W81950" s="123"/>
      <c r="AC81950" s="123"/>
    </row>
    <row r="81951" spans="5:29" s="2" customFormat="1">
      <c r="E81951" s="120"/>
      <c r="M81951" s="120"/>
      <c r="N81951" s="120"/>
      <c r="U81951" s="121"/>
      <c r="V81951" s="122"/>
      <c r="W81951" s="123"/>
      <c r="AC81951" s="123"/>
    </row>
    <row r="81952" spans="5:29" s="2" customFormat="1">
      <c r="E81952" s="120"/>
      <c r="M81952" s="120"/>
      <c r="N81952" s="120"/>
      <c r="U81952" s="121"/>
      <c r="V81952" s="122"/>
      <c r="W81952" s="123"/>
      <c r="AC81952" s="123"/>
    </row>
    <row r="81953" spans="5:29" s="2" customFormat="1">
      <c r="E81953" s="120"/>
      <c r="M81953" s="120"/>
      <c r="N81953" s="120"/>
      <c r="U81953" s="121"/>
      <c r="V81953" s="122"/>
      <c r="W81953" s="123"/>
      <c r="AC81953" s="123"/>
    </row>
    <row r="81954" spans="5:29" s="2" customFormat="1">
      <c r="E81954" s="120"/>
      <c r="M81954" s="120"/>
      <c r="N81954" s="120"/>
      <c r="U81954" s="121"/>
      <c r="V81954" s="122"/>
      <c r="W81954" s="123"/>
      <c r="AC81954" s="123"/>
    </row>
    <row r="81955" spans="5:29" s="2" customFormat="1">
      <c r="E81955" s="120"/>
      <c r="M81955" s="120"/>
      <c r="N81955" s="120"/>
      <c r="U81955" s="121"/>
      <c r="V81955" s="122"/>
      <c r="W81955" s="123"/>
      <c r="AC81955" s="123"/>
    </row>
    <row r="81956" spans="5:29" s="2" customFormat="1">
      <c r="E81956" s="120"/>
      <c r="M81956" s="120"/>
      <c r="N81956" s="120"/>
      <c r="U81956" s="121"/>
      <c r="V81956" s="122"/>
      <c r="W81956" s="123"/>
      <c r="AC81956" s="123"/>
    </row>
    <row r="81957" spans="5:29" s="2" customFormat="1">
      <c r="E81957" s="120"/>
      <c r="M81957" s="120"/>
      <c r="N81957" s="120"/>
      <c r="U81957" s="121"/>
      <c r="V81957" s="122"/>
      <c r="W81957" s="123"/>
      <c r="AC81957" s="123"/>
    </row>
    <row r="81958" spans="5:29" s="2" customFormat="1">
      <c r="E81958" s="120"/>
      <c r="M81958" s="120"/>
      <c r="N81958" s="120"/>
      <c r="U81958" s="121"/>
      <c r="V81958" s="122"/>
      <c r="W81958" s="123"/>
      <c r="AC81958" s="123"/>
    </row>
    <row r="81959" spans="5:29" s="2" customFormat="1">
      <c r="E81959" s="120"/>
      <c r="M81959" s="120"/>
      <c r="N81959" s="120"/>
      <c r="U81959" s="121"/>
      <c r="V81959" s="122"/>
      <c r="W81959" s="123"/>
      <c r="AC81959" s="123"/>
    </row>
    <row r="81960" spans="5:29" s="2" customFormat="1">
      <c r="E81960" s="120"/>
      <c r="M81960" s="120"/>
      <c r="N81960" s="120"/>
      <c r="U81960" s="121"/>
      <c r="V81960" s="122"/>
      <c r="W81960" s="123"/>
      <c r="AC81960" s="123"/>
    </row>
    <row r="81961" spans="5:29" s="2" customFormat="1">
      <c r="E81961" s="120"/>
      <c r="M81961" s="120"/>
      <c r="N81961" s="120"/>
      <c r="U81961" s="121"/>
      <c r="V81961" s="122"/>
      <c r="W81961" s="123"/>
      <c r="AC81961" s="123"/>
    </row>
    <row r="81962" spans="5:29" s="2" customFormat="1">
      <c r="E81962" s="120"/>
      <c r="M81962" s="120"/>
      <c r="N81962" s="120"/>
      <c r="U81962" s="121"/>
      <c r="V81962" s="122"/>
      <c r="W81962" s="123"/>
      <c r="AC81962" s="123"/>
    </row>
    <row r="81963" spans="5:29" s="2" customFormat="1">
      <c r="E81963" s="120"/>
      <c r="M81963" s="120"/>
      <c r="N81963" s="120"/>
      <c r="U81963" s="121"/>
      <c r="V81963" s="122"/>
      <c r="W81963" s="123"/>
      <c r="AC81963" s="123"/>
    </row>
    <row r="81964" spans="5:29" s="2" customFormat="1">
      <c r="E81964" s="120"/>
      <c r="M81964" s="120"/>
      <c r="N81964" s="120"/>
      <c r="U81964" s="121"/>
      <c r="V81964" s="122"/>
      <c r="W81964" s="123"/>
      <c r="AC81964" s="123"/>
    </row>
    <row r="81965" spans="5:29" s="2" customFormat="1">
      <c r="E81965" s="120"/>
      <c r="M81965" s="120"/>
      <c r="N81965" s="120"/>
      <c r="U81965" s="121"/>
      <c r="V81965" s="122"/>
      <c r="W81965" s="123"/>
      <c r="AC81965" s="123"/>
    </row>
    <row r="81966" spans="5:29" s="2" customFormat="1">
      <c r="E81966" s="120"/>
      <c r="M81966" s="120"/>
      <c r="N81966" s="120"/>
      <c r="U81966" s="121"/>
      <c r="V81966" s="122"/>
      <c r="W81966" s="123"/>
      <c r="AC81966" s="123"/>
    </row>
    <row r="81967" spans="5:29" s="2" customFormat="1">
      <c r="E81967" s="120"/>
      <c r="M81967" s="120"/>
      <c r="N81967" s="120"/>
      <c r="U81967" s="121"/>
      <c r="V81967" s="122"/>
      <c r="W81967" s="123"/>
      <c r="AC81967" s="123"/>
    </row>
    <row r="81968" spans="5:29" s="2" customFormat="1">
      <c r="E81968" s="120"/>
      <c r="M81968" s="120"/>
      <c r="N81968" s="120"/>
      <c r="U81968" s="121"/>
      <c r="V81968" s="122"/>
      <c r="W81968" s="123"/>
      <c r="AC81968" s="123"/>
    </row>
    <row r="81969" spans="5:29" s="2" customFormat="1">
      <c r="E81969" s="120"/>
      <c r="M81969" s="120"/>
      <c r="N81969" s="120"/>
      <c r="U81969" s="121"/>
      <c r="V81969" s="122"/>
      <c r="W81969" s="123"/>
      <c r="AC81969" s="123"/>
    </row>
    <row r="81970" spans="5:29" s="2" customFormat="1">
      <c r="E81970" s="120"/>
      <c r="M81970" s="120"/>
      <c r="N81970" s="120"/>
      <c r="U81970" s="121"/>
      <c r="V81970" s="122"/>
      <c r="W81970" s="123"/>
      <c r="AC81970" s="123"/>
    </row>
    <row r="81971" spans="5:29" s="2" customFormat="1">
      <c r="E81971" s="120"/>
      <c r="M81971" s="120"/>
      <c r="N81971" s="120"/>
      <c r="U81971" s="121"/>
      <c r="V81971" s="122"/>
      <c r="W81971" s="123"/>
      <c r="AC81971" s="123"/>
    </row>
    <row r="81972" spans="5:29" s="2" customFormat="1">
      <c r="E81972" s="120"/>
      <c r="M81972" s="120"/>
      <c r="N81972" s="120"/>
      <c r="U81972" s="121"/>
      <c r="V81972" s="122"/>
      <c r="W81972" s="123"/>
      <c r="AC81972" s="123"/>
    </row>
    <row r="81973" spans="5:29" s="2" customFormat="1">
      <c r="E81973" s="120"/>
      <c r="M81973" s="120"/>
      <c r="N81973" s="120"/>
      <c r="U81973" s="121"/>
      <c r="V81973" s="122"/>
      <c r="W81973" s="123"/>
      <c r="AC81973" s="123"/>
    </row>
    <row r="81974" spans="5:29" s="2" customFormat="1">
      <c r="E81974" s="120"/>
      <c r="M81974" s="120"/>
      <c r="N81974" s="120"/>
      <c r="U81974" s="121"/>
      <c r="V81974" s="122"/>
      <c r="W81974" s="123"/>
      <c r="AC81974" s="123"/>
    </row>
    <row r="81975" spans="5:29" s="2" customFormat="1">
      <c r="E81975" s="120"/>
      <c r="M81975" s="120"/>
      <c r="N81975" s="120"/>
      <c r="U81975" s="121"/>
      <c r="V81975" s="122"/>
      <c r="W81975" s="123"/>
      <c r="AC81975" s="123"/>
    </row>
    <row r="81976" spans="5:29" s="2" customFormat="1">
      <c r="E81976" s="120"/>
      <c r="M81976" s="120"/>
      <c r="N81976" s="120"/>
      <c r="U81976" s="121"/>
      <c r="V81976" s="122"/>
      <c r="W81976" s="123"/>
      <c r="AC81976" s="123"/>
    </row>
    <row r="81977" spans="5:29" s="2" customFormat="1">
      <c r="E81977" s="120"/>
      <c r="M81977" s="120"/>
      <c r="N81977" s="120"/>
      <c r="U81977" s="121"/>
      <c r="V81977" s="122"/>
      <c r="W81977" s="123"/>
      <c r="AC81977" s="123"/>
    </row>
    <row r="81978" spans="5:29" s="2" customFormat="1">
      <c r="E81978" s="120"/>
      <c r="M81978" s="120"/>
      <c r="N81978" s="120"/>
      <c r="U81978" s="121"/>
      <c r="V81978" s="122"/>
      <c r="W81978" s="123"/>
      <c r="AC81978" s="123"/>
    </row>
    <row r="81979" spans="5:29" s="2" customFormat="1">
      <c r="E81979" s="120"/>
      <c r="M81979" s="120"/>
      <c r="N81979" s="120"/>
      <c r="U81979" s="121"/>
      <c r="V81979" s="122"/>
      <c r="W81979" s="123"/>
      <c r="AC81979" s="123"/>
    </row>
    <row r="81980" spans="5:29" s="2" customFormat="1">
      <c r="E81980" s="120"/>
      <c r="M81980" s="120"/>
      <c r="N81980" s="120"/>
      <c r="U81980" s="121"/>
      <c r="V81980" s="122"/>
      <c r="W81980" s="123"/>
      <c r="AC81980" s="123"/>
    </row>
    <row r="81981" spans="5:29" s="2" customFormat="1">
      <c r="E81981" s="120"/>
      <c r="M81981" s="120"/>
      <c r="N81981" s="120"/>
      <c r="U81981" s="121"/>
      <c r="V81981" s="122"/>
      <c r="W81981" s="123"/>
      <c r="AC81981" s="123"/>
    </row>
    <row r="81982" spans="5:29" s="2" customFormat="1">
      <c r="E81982" s="120"/>
      <c r="M81982" s="120"/>
      <c r="N81982" s="120"/>
      <c r="U81982" s="121"/>
      <c r="V81982" s="122"/>
      <c r="W81982" s="123"/>
      <c r="AC81982" s="123"/>
    </row>
    <row r="81983" spans="5:29" s="2" customFormat="1">
      <c r="E81983" s="120"/>
      <c r="M81983" s="120"/>
      <c r="N81983" s="120"/>
      <c r="U81983" s="121"/>
      <c r="V81983" s="122"/>
      <c r="W81983" s="123"/>
      <c r="AC81983" s="123"/>
    </row>
    <row r="81984" spans="5:29" s="2" customFormat="1">
      <c r="E81984" s="120"/>
      <c r="M81984" s="120"/>
      <c r="N81984" s="120"/>
      <c r="U81984" s="121"/>
      <c r="V81984" s="122"/>
      <c r="W81984" s="123"/>
      <c r="AC81984" s="123"/>
    </row>
    <row r="81985" spans="5:29" s="2" customFormat="1">
      <c r="E81985" s="120"/>
      <c r="M81985" s="120"/>
      <c r="N81985" s="120"/>
      <c r="U81985" s="121"/>
      <c r="V81985" s="122"/>
      <c r="W81985" s="123"/>
      <c r="AC81985" s="123"/>
    </row>
    <row r="81986" spans="5:29" s="2" customFormat="1">
      <c r="E81986" s="120"/>
      <c r="M81986" s="120"/>
      <c r="N81986" s="120"/>
      <c r="U81986" s="121"/>
      <c r="V81986" s="122"/>
      <c r="W81986" s="123"/>
      <c r="AC81986" s="123"/>
    </row>
    <row r="81987" spans="5:29" s="2" customFormat="1">
      <c r="E81987" s="120"/>
      <c r="M81987" s="120"/>
      <c r="N81987" s="120"/>
      <c r="U81987" s="121"/>
      <c r="V81987" s="122"/>
      <c r="W81987" s="123"/>
      <c r="AC81987" s="123"/>
    </row>
    <row r="81988" spans="5:29" s="2" customFormat="1">
      <c r="E81988" s="120"/>
      <c r="M81988" s="120"/>
      <c r="N81988" s="120"/>
      <c r="U81988" s="121"/>
      <c r="V81988" s="122"/>
      <c r="W81988" s="123"/>
      <c r="AC81988" s="123"/>
    </row>
    <row r="81989" spans="5:29" s="2" customFormat="1">
      <c r="E81989" s="120"/>
      <c r="M81989" s="120"/>
      <c r="N81989" s="120"/>
      <c r="U81989" s="121"/>
      <c r="V81989" s="122"/>
      <c r="W81989" s="123"/>
      <c r="AC81989" s="123"/>
    </row>
    <row r="81990" spans="5:29" s="2" customFormat="1">
      <c r="E81990" s="120"/>
      <c r="M81990" s="120"/>
      <c r="N81990" s="120"/>
      <c r="U81990" s="121"/>
      <c r="V81990" s="122"/>
      <c r="W81990" s="123"/>
      <c r="AC81990" s="123"/>
    </row>
    <row r="81991" spans="5:29" s="2" customFormat="1">
      <c r="E81991" s="120"/>
      <c r="M81991" s="120"/>
      <c r="N81991" s="120"/>
      <c r="U81991" s="121"/>
      <c r="V81991" s="122"/>
      <c r="W81991" s="123"/>
      <c r="AC81991" s="123"/>
    </row>
    <row r="81992" spans="5:29" s="2" customFormat="1">
      <c r="E81992" s="120"/>
      <c r="M81992" s="120"/>
      <c r="N81992" s="120"/>
      <c r="U81992" s="121"/>
      <c r="V81992" s="122"/>
      <c r="W81992" s="123"/>
      <c r="AC81992" s="123"/>
    </row>
    <row r="81993" spans="5:29" s="2" customFormat="1">
      <c r="E81993" s="120"/>
      <c r="M81993" s="120"/>
      <c r="N81993" s="120"/>
      <c r="U81993" s="121"/>
      <c r="V81993" s="122"/>
      <c r="W81993" s="123"/>
      <c r="AC81993" s="123"/>
    </row>
    <row r="81994" spans="5:29" s="2" customFormat="1">
      <c r="E81994" s="120"/>
      <c r="M81994" s="120"/>
      <c r="N81994" s="120"/>
      <c r="U81994" s="121"/>
      <c r="V81994" s="122"/>
      <c r="W81994" s="123"/>
      <c r="AC81994" s="123"/>
    </row>
    <row r="81995" spans="5:29" s="2" customFormat="1">
      <c r="E81995" s="120"/>
      <c r="M81995" s="120"/>
      <c r="N81995" s="120"/>
      <c r="U81995" s="121"/>
      <c r="V81995" s="122"/>
      <c r="W81995" s="123"/>
      <c r="AC81995" s="123"/>
    </row>
    <row r="81996" spans="5:29" s="2" customFormat="1">
      <c r="E81996" s="120"/>
      <c r="M81996" s="120"/>
      <c r="N81996" s="120"/>
      <c r="U81996" s="121"/>
      <c r="V81996" s="122"/>
      <c r="W81996" s="123"/>
      <c r="AC81996" s="123"/>
    </row>
    <row r="81997" spans="5:29" s="2" customFormat="1">
      <c r="E81997" s="120"/>
      <c r="M81997" s="120"/>
      <c r="N81997" s="120"/>
      <c r="U81997" s="121"/>
      <c r="V81997" s="122"/>
      <c r="W81997" s="123"/>
      <c r="AC81997" s="123"/>
    </row>
    <row r="81998" spans="5:29" s="2" customFormat="1">
      <c r="E81998" s="120"/>
      <c r="M81998" s="120"/>
      <c r="N81998" s="120"/>
      <c r="U81998" s="121"/>
      <c r="V81998" s="122"/>
      <c r="W81998" s="123"/>
      <c r="AC81998" s="123"/>
    </row>
    <row r="81999" spans="5:29" s="2" customFormat="1">
      <c r="E81999" s="120"/>
      <c r="M81999" s="120"/>
      <c r="N81999" s="120"/>
      <c r="U81999" s="121"/>
      <c r="V81999" s="122"/>
      <c r="W81999" s="123"/>
      <c r="AC81999" s="123"/>
    </row>
    <row r="82000" spans="5:29" s="2" customFormat="1">
      <c r="E82000" s="120"/>
      <c r="M82000" s="120"/>
      <c r="N82000" s="120"/>
      <c r="U82000" s="121"/>
      <c r="V82000" s="122"/>
      <c r="W82000" s="123"/>
      <c r="AC82000" s="123"/>
    </row>
    <row r="82001" spans="5:29" s="2" customFormat="1">
      <c r="E82001" s="120"/>
      <c r="M82001" s="120"/>
      <c r="N82001" s="120"/>
      <c r="U82001" s="121"/>
      <c r="V82001" s="122"/>
      <c r="W82001" s="123"/>
      <c r="AC82001" s="123"/>
    </row>
    <row r="82002" spans="5:29" s="2" customFormat="1">
      <c r="E82002" s="120"/>
      <c r="M82002" s="120"/>
      <c r="N82002" s="120"/>
      <c r="U82002" s="121"/>
      <c r="V82002" s="122"/>
      <c r="W82002" s="123"/>
      <c r="AC82002" s="123"/>
    </row>
    <row r="82003" spans="5:29" s="2" customFormat="1">
      <c r="E82003" s="120"/>
      <c r="M82003" s="120"/>
      <c r="N82003" s="120"/>
      <c r="U82003" s="121"/>
      <c r="V82003" s="122"/>
      <c r="W82003" s="123"/>
      <c r="AC82003" s="123"/>
    </row>
    <row r="82004" spans="5:29" s="2" customFormat="1">
      <c r="E82004" s="120"/>
      <c r="M82004" s="120"/>
      <c r="N82004" s="120"/>
      <c r="U82004" s="121"/>
      <c r="V82004" s="122"/>
      <c r="W82004" s="123"/>
      <c r="AC82004" s="123"/>
    </row>
    <row r="82005" spans="5:29" s="2" customFormat="1">
      <c r="E82005" s="120"/>
      <c r="M82005" s="120"/>
      <c r="N82005" s="120"/>
      <c r="U82005" s="121"/>
      <c r="V82005" s="122"/>
      <c r="W82005" s="123"/>
      <c r="AC82005" s="123"/>
    </row>
    <row r="82006" spans="5:29" s="2" customFormat="1">
      <c r="E82006" s="120"/>
      <c r="M82006" s="120"/>
      <c r="N82006" s="120"/>
      <c r="U82006" s="121"/>
      <c r="V82006" s="122"/>
      <c r="W82006" s="123"/>
      <c r="AC82006" s="123"/>
    </row>
    <row r="82007" spans="5:29" s="2" customFormat="1">
      <c r="E82007" s="120"/>
      <c r="M82007" s="120"/>
      <c r="N82007" s="120"/>
      <c r="U82007" s="121"/>
      <c r="V82007" s="122"/>
      <c r="W82007" s="123"/>
      <c r="AC82007" s="123"/>
    </row>
    <row r="82008" spans="5:29" s="2" customFormat="1">
      <c r="E82008" s="120"/>
      <c r="M82008" s="120"/>
      <c r="N82008" s="120"/>
      <c r="U82008" s="121"/>
      <c r="V82008" s="122"/>
      <c r="W82008" s="123"/>
      <c r="AC82008" s="123"/>
    </row>
    <row r="82009" spans="5:29" s="2" customFormat="1">
      <c r="E82009" s="120"/>
      <c r="M82009" s="120"/>
      <c r="N82009" s="120"/>
      <c r="U82009" s="121"/>
      <c r="V82009" s="122"/>
      <c r="W82009" s="123"/>
      <c r="AC82009" s="123"/>
    </row>
    <row r="82010" spans="5:29" s="2" customFormat="1">
      <c r="E82010" s="120"/>
      <c r="M82010" s="120"/>
      <c r="N82010" s="120"/>
      <c r="U82010" s="121"/>
      <c r="V82010" s="122"/>
      <c r="W82010" s="123"/>
      <c r="AC82010" s="123"/>
    </row>
    <row r="82011" spans="5:29" s="2" customFormat="1">
      <c r="E82011" s="120"/>
      <c r="M82011" s="120"/>
      <c r="N82011" s="120"/>
      <c r="U82011" s="121"/>
      <c r="V82011" s="122"/>
      <c r="W82011" s="123"/>
      <c r="AC82011" s="123"/>
    </row>
    <row r="82012" spans="5:29" s="2" customFormat="1">
      <c r="E82012" s="120"/>
      <c r="M82012" s="120"/>
      <c r="N82012" s="120"/>
      <c r="U82012" s="121"/>
      <c r="V82012" s="122"/>
      <c r="W82012" s="123"/>
      <c r="AC82012" s="123"/>
    </row>
    <row r="82013" spans="5:29" s="2" customFormat="1">
      <c r="E82013" s="120"/>
      <c r="M82013" s="120"/>
      <c r="N82013" s="120"/>
      <c r="U82013" s="121"/>
      <c r="V82013" s="122"/>
      <c r="W82013" s="123"/>
      <c r="AC82013" s="123"/>
    </row>
    <row r="82014" spans="5:29" s="2" customFormat="1">
      <c r="E82014" s="120"/>
      <c r="M82014" s="120"/>
      <c r="N82014" s="120"/>
      <c r="U82014" s="121"/>
      <c r="V82014" s="122"/>
      <c r="W82014" s="123"/>
      <c r="AC82014" s="123"/>
    </row>
    <row r="82015" spans="5:29" s="2" customFormat="1">
      <c r="E82015" s="120"/>
      <c r="M82015" s="120"/>
      <c r="N82015" s="120"/>
      <c r="U82015" s="121"/>
      <c r="V82015" s="122"/>
      <c r="W82015" s="123"/>
      <c r="AC82015" s="123"/>
    </row>
    <row r="82016" spans="5:29" s="2" customFormat="1">
      <c r="E82016" s="120"/>
      <c r="M82016" s="120"/>
      <c r="N82016" s="120"/>
      <c r="U82016" s="121"/>
      <c r="V82016" s="122"/>
      <c r="W82016" s="123"/>
      <c r="AC82016" s="123"/>
    </row>
    <row r="82017" spans="5:29" s="2" customFormat="1">
      <c r="E82017" s="120"/>
      <c r="M82017" s="120"/>
      <c r="N82017" s="120"/>
      <c r="U82017" s="121"/>
      <c r="V82017" s="122"/>
      <c r="W82017" s="123"/>
      <c r="AC82017" s="123"/>
    </row>
    <row r="82018" spans="5:29" s="2" customFormat="1">
      <c r="E82018" s="120"/>
      <c r="M82018" s="120"/>
      <c r="N82018" s="120"/>
      <c r="U82018" s="121"/>
      <c r="V82018" s="122"/>
      <c r="W82018" s="123"/>
      <c r="AC82018" s="123"/>
    </row>
    <row r="82019" spans="5:29" s="2" customFormat="1">
      <c r="E82019" s="120"/>
      <c r="M82019" s="120"/>
      <c r="N82019" s="120"/>
      <c r="U82019" s="121"/>
      <c r="V82019" s="122"/>
      <c r="W82019" s="123"/>
      <c r="AC82019" s="123"/>
    </row>
    <row r="82020" spans="5:29" s="2" customFormat="1">
      <c r="E82020" s="120"/>
      <c r="M82020" s="120"/>
      <c r="N82020" s="120"/>
      <c r="U82020" s="121"/>
      <c r="V82020" s="122"/>
      <c r="W82020" s="123"/>
      <c r="AC82020" s="123"/>
    </row>
    <row r="82021" spans="5:29" s="2" customFormat="1">
      <c r="E82021" s="120"/>
      <c r="M82021" s="120"/>
      <c r="N82021" s="120"/>
      <c r="U82021" s="121"/>
      <c r="V82021" s="122"/>
      <c r="W82021" s="123"/>
      <c r="AC82021" s="123"/>
    </row>
    <row r="82022" spans="5:29" s="2" customFormat="1">
      <c r="E82022" s="120"/>
      <c r="M82022" s="120"/>
      <c r="N82022" s="120"/>
      <c r="U82022" s="121"/>
      <c r="V82022" s="122"/>
      <c r="W82022" s="123"/>
      <c r="AC82022" s="123"/>
    </row>
    <row r="82023" spans="5:29" s="2" customFormat="1">
      <c r="E82023" s="120"/>
      <c r="M82023" s="120"/>
      <c r="N82023" s="120"/>
      <c r="U82023" s="121"/>
      <c r="V82023" s="122"/>
      <c r="W82023" s="123"/>
      <c r="AC82023" s="123"/>
    </row>
    <row r="82024" spans="5:29" s="2" customFormat="1">
      <c r="E82024" s="120"/>
      <c r="M82024" s="120"/>
      <c r="N82024" s="120"/>
      <c r="U82024" s="121"/>
      <c r="V82024" s="122"/>
      <c r="W82024" s="123"/>
      <c r="AC82024" s="123"/>
    </row>
    <row r="82025" spans="5:29" s="2" customFormat="1">
      <c r="E82025" s="120"/>
      <c r="M82025" s="120"/>
      <c r="N82025" s="120"/>
      <c r="U82025" s="121"/>
      <c r="V82025" s="122"/>
      <c r="W82025" s="123"/>
      <c r="AC82025" s="123"/>
    </row>
    <row r="82026" spans="5:29" s="2" customFormat="1">
      <c r="E82026" s="120"/>
      <c r="M82026" s="120"/>
      <c r="N82026" s="120"/>
      <c r="U82026" s="121"/>
      <c r="V82026" s="122"/>
      <c r="W82026" s="123"/>
      <c r="AC82026" s="123"/>
    </row>
    <row r="82027" spans="5:29" s="2" customFormat="1">
      <c r="E82027" s="120"/>
      <c r="M82027" s="120"/>
      <c r="N82027" s="120"/>
      <c r="U82027" s="121"/>
      <c r="V82027" s="122"/>
      <c r="W82027" s="123"/>
      <c r="AC82027" s="123"/>
    </row>
    <row r="82028" spans="5:29" s="2" customFormat="1">
      <c r="E82028" s="120"/>
      <c r="M82028" s="120"/>
      <c r="N82028" s="120"/>
      <c r="U82028" s="121"/>
      <c r="V82028" s="122"/>
      <c r="W82028" s="123"/>
      <c r="AC82028" s="123"/>
    </row>
    <row r="82029" spans="5:29" s="2" customFormat="1">
      <c r="E82029" s="120"/>
      <c r="M82029" s="120"/>
      <c r="N82029" s="120"/>
      <c r="U82029" s="121"/>
      <c r="V82029" s="122"/>
      <c r="W82029" s="123"/>
      <c r="AC82029" s="123"/>
    </row>
    <row r="82030" spans="5:29" s="2" customFormat="1">
      <c r="E82030" s="120"/>
      <c r="M82030" s="120"/>
      <c r="N82030" s="120"/>
      <c r="U82030" s="121"/>
      <c r="V82030" s="122"/>
      <c r="W82030" s="123"/>
      <c r="AC82030" s="123"/>
    </row>
    <row r="82031" spans="5:29" s="2" customFormat="1">
      <c r="E82031" s="120"/>
      <c r="M82031" s="120"/>
      <c r="N82031" s="120"/>
      <c r="U82031" s="121"/>
      <c r="V82031" s="122"/>
      <c r="W82031" s="123"/>
      <c r="AC82031" s="123"/>
    </row>
    <row r="82032" spans="5:29" s="2" customFormat="1">
      <c r="E82032" s="120"/>
      <c r="M82032" s="120"/>
      <c r="N82032" s="120"/>
      <c r="U82032" s="121"/>
      <c r="V82032" s="122"/>
      <c r="W82032" s="123"/>
      <c r="AC82032" s="123"/>
    </row>
    <row r="82033" spans="5:29" s="2" customFormat="1">
      <c r="E82033" s="120"/>
      <c r="M82033" s="120"/>
      <c r="N82033" s="120"/>
      <c r="U82033" s="121"/>
      <c r="V82033" s="122"/>
      <c r="W82033" s="123"/>
      <c r="AC82033" s="123"/>
    </row>
    <row r="82034" spans="5:29" s="2" customFormat="1">
      <c r="E82034" s="120"/>
      <c r="M82034" s="120"/>
      <c r="N82034" s="120"/>
      <c r="U82034" s="121"/>
      <c r="V82034" s="122"/>
      <c r="W82034" s="123"/>
      <c r="AC82034" s="123"/>
    </row>
    <row r="82035" spans="5:29" s="2" customFormat="1">
      <c r="E82035" s="120"/>
      <c r="M82035" s="120"/>
      <c r="N82035" s="120"/>
      <c r="U82035" s="121"/>
      <c r="V82035" s="122"/>
      <c r="W82035" s="123"/>
      <c r="AC82035" s="123"/>
    </row>
    <row r="82036" spans="5:29" s="2" customFormat="1">
      <c r="E82036" s="120"/>
      <c r="M82036" s="120"/>
      <c r="N82036" s="120"/>
      <c r="U82036" s="121"/>
      <c r="V82036" s="122"/>
      <c r="W82036" s="123"/>
      <c r="AC82036" s="123"/>
    </row>
    <row r="82037" spans="5:29" s="2" customFormat="1">
      <c r="E82037" s="120"/>
      <c r="M82037" s="120"/>
      <c r="N82037" s="120"/>
      <c r="U82037" s="121"/>
      <c r="V82037" s="122"/>
      <c r="W82037" s="123"/>
      <c r="AC82037" s="123"/>
    </row>
    <row r="82038" spans="5:29" s="2" customFormat="1">
      <c r="E82038" s="120"/>
      <c r="M82038" s="120"/>
      <c r="N82038" s="120"/>
      <c r="U82038" s="121"/>
      <c r="V82038" s="122"/>
      <c r="W82038" s="123"/>
      <c r="AC82038" s="123"/>
    </row>
    <row r="82039" spans="5:29" s="2" customFormat="1">
      <c r="E82039" s="120"/>
      <c r="M82039" s="120"/>
      <c r="N82039" s="120"/>
      <c r="U82039" s="121"/>
      <c r="V82039" s="122"/>
      <c r="W82039" s="123"/>
      <c r="AC82039" s="123"/>
    </row>
    <row r="82040" spans="5:29" s="2" customFormat="1">
      <c r="E82040" s="120"/>
      <c r="M82040" s="120"/>
      <c r="N82040" s="120"/>
      <c r="U82040" s="121"/>
      <c r="V82040" s="122"/>
      <c r="W82040" s="123"/>
      <c r="AC82040" s="123"/>
    </row>
    <row r="82041" spans="5:29" s="2" customFormat="1">
      <c r="E82041" s="120"/>
      <c r="M82041" s="120"/>
      <c r="N82041" s="120"/>
      <c r="U82041" s="121"/>
      <c r="V82041" s="122"/>
      <c r="W82041" s="123"/>
      <c r="AC82041" s="123"/>
    </row>
    <row r="82042" spans="5:29" s="2" customFormat="1">
      <c r="E82042" s="120"/>
      <c r="M82042" s="120"/>
      <c r="N82042" s="120"/>
      <c r="U82042" s="121"/>
      <c r="V82042" s="122"/>
      <c r="W82042" s="123"/>
      <c r="AC82042" s="123"/>
    </row>
    <row r="82043" spans="5:29" s="2" customFormat="1">
      <c r="E82043" s="120"/>
      <c r="M82043" s="120"/>
      <c r="N82043" s="120"/>
      <c r="U82043" s="121"/>
      <c r="V82043" s="122"/>
      <c r="W82043" s="123"/>
      <c r="AC82043" s="123"/>
    </row>
    <row r="82044" spans="5:29" s="2" customFormat="1">
      <c r="E82044" s="120"/>
      <c r="M82044" s="120"/>
      <c r="N82044" s="120"/>
      <c r="U82044" s="121"/>
      <c r="V82044" s="122"/>
      <c r="W82044" s="123"/>
      <c r="AC82044" s="123"/>
    </row>
    <row r="82045" spans="5:29" s="2" customFormat="1">
      <c r="E82045" s="120"/>
      <c r="M82045" s="120"/>
      <c r="N82045" s="120"/>
      <c r="U82045" s="121"/>
      <c r="V82045" s="122"/>
      <c r="W82045" s="123"/>
      <c r="AC82045" s="123"/>
    </row>
    <row r="82046" spans="5:29" s="2" customFormat="1">
      <c r="E82046" s="120"/>
      <c r="M82046" s="120"/>
      <c r="N82046" s="120"/>
      <c r="U82046" s="121"/>
      <c r="V82046" s="122"/>
      <c r="W82046" s="123"/>
      <c r="AC82046" s="123"/>
    </row>
    <row r="82047" spans="5:29" s="2" customFormat="1">
      <c r="E82047" s="120"/>
      <c r="M82047" s="120"/>
      <c r="N82047" s="120"/>
      <c r="U82047" s="121"/>
      <c r="V82047" s="122"/>
      <c r="W82047" s="123"/>
      <c r="AC82047" s="123"/>
    </row>
    <row r="82048" spans="5:29" s="2" customFormat="1">
      <c r="E82048" s="120"/>
      <c r="M82048" s="120"/>
      <c r="N82048" s="120"/>
      <c r="U82048" s="121"/>
      <c r="V82048" s="122"/>
      <c r="W82048" s="123"/>
      <c r="AC82048" s="123"/>
    </row>
    <row r="82049" spans="5:29" s="2" customFormat="1">
      <c r="E82049" s="120"/>
      <c r="M82049" s="120"/>
      <c r="N82049" s="120"/>
      <c r="U82049" s="121"/>
      <c r="V82049" s="122"/>
      <c r="W82049" s="123"/>
      <c r="AC82049" s="123"/>
    </row>
    <row r="82050" spans="5:29" s="2" customFormat="1">
      <c r="E82050" s="120"/>
      <c r="M82050" s="120"/>
      <c r="N82050" s="120"/>
      <c r="U82050" s="121"/>
      <c r="V82050" s="122"/>
      <c r="W82050" s="123"/>
      <c r="AC82050" s="123"/>
    </row>
    <row r="82051" spans="5:29" s="2" customFormat="1">
      <c r="E82051" s="120"/>
      <c r="M82051" s="120"/>
      <c r="N82051" s="120"/>
      <c r="U82051" s="121"/>
      <c r="V82051" s="122"/>
      <c r="W82051" s="123"/>
      <c r="AC82051" s="123"/>
    </row>
    <row r="82052" spans="5:29" s="2" customFormat="1">
      <c r="E82052" s="120"/>
      <c r="M82052" s="120"/>
      <c r="N82052" s="120"/>
      <c r="U82052" s="121"/>
      <c r="V82052" s="122"/>
      <c r="W82052" s="123"/>
      <c r="AC82052" s="123"/>
    </row>
    <row r="82053" spans="5:29" s="2" customFormat="1">
      <c r="E82053" s="120"/>
      <c r="M82053" s="120"/>
      <c r="N82053" s="120"/>
      <c r="U82053" s="121"/>
      <c r="V82053" s="122"/>
      <c r="W82053" s="123"/>
      <c r="AC82053" s="123"/>
    </row>
    <row r="82054" spans="5:29" s="2" customFormat="1">
      <c r="E82054" s="120"/>
      <c r="M82054" s="120"/>
      <c r="N82054" s="120"/>
      <c r="U82054" s="121"/>
      <c r="V82054" s="122"/>
      <c r="W82054" s="123"/>
      <c r="AC82054" s="123"/>
    </row>
    <row r="82055" spans="5:29" s="2" customFormat="1">
      <c r="E82055" s="120"/>
      <c r="M82055" s="120"/>
      <c r="N82055" s="120"/>
      <c r="U82055" s="121"/>
      <c r="V82055" s="122"/>
      <c r="W82055" s="123"/>
      <c r="AC82055" s="123"/>
    </row>
    <row r="82056" spans="5:29" s="2" customFormat="1">
      <c r="E82056" s="120"/>
      <c r="M82056" s="120"/>
      <c r="N82056" s="120"/>
      <c r="U82056" s="121"/>
      <c r="V82056" s="122"/>
      <c r="W82056" s="123"/>
      <c r="AC82056" s="123"/>
    </row>
    <row r="82057" spans="5:29" s="2" customFormat="1">
      <c r="E82057" s="120"/>
      <c r="M82057" s="120"/>
      <c r="N82057" s="120"/>
      <c r="U82057" s="121"/>
      <c r="V82057" s="122"/>
      <c r="W82057" s="123"/>
      <c r="AC82057" s="123"/>
    </row>
    <row r="82058" spans="5:29" s="2" customFormat="1">
      <c r="E82058" s="120"/>
      <c r="M82058" s="120"/>
      <c r="N82058" s="120"/>
      <c r="U82058" s="121"/>
      <c r="V82058" s="122"/>
      <c r="W82058" s="123"/>
      <c r="AC82058" s="123"/>
    </row>
    <row r="82059" spans="5:29" s="2" customFormat="1">
      <c r="E82059" s="120"/>
      <c r="M82059" s="120"/>
      <c r="N82059" s="120"/>
      <c r="U82059" s="121"/>
      <c r="V82059" s="122"/>
      <c r="W82059" s="123"/>
      <c r="AC82059" s="123"/>
    </row>
    <row r="82060" spans="5:29" s="2" customFormat="1">
      <c r="E82060" s="120"/>
      <c r="M82060" s="120"/>
      <c r="N82060" s="120"/>
      <c r="U82060" s="121"/>
      <c r="V82060" s="122"/>
      <c r="W82060" s="123"/>
      <c r="AC82060" s="123"/>
    </row>
    <row r="82061" spans="5:29" s="2" customFormat="1">
      <c r="E82061" s="120"/>
      <c r="M82061" s="120"/>
      <c r="N82061" s="120"/>
      <c r="U82061" s="121"/>
      <c r="V82061" s="122"/>
      <c r="W82061" s="123"/>
      <c r="AC82061" s="123"/>
    </row>
    <row r="82062" spans="5:29" s="2" customFormat="1">
      <c r="E82062" s="120"/>
      <c r="M82062" s="120"/>
      <c r="N82062" s="120"/>
      <c r="U82062" s="121"/>
      <c r="V82062" s="122"/>
      <c r="W82062" s="123"/>
      <c r="AC82062" s="123"/>
    </row>
    <row r="82063" spans="5:29" s="2" customFormat="1">
      <c r="E82063" s="120"/>
      <c r="M82063" s="120"/>
      <c r="N82063" s="120"/>
      <c r="U82063" s="121"/>
      <c r="V82063" s="122"/>
      <c r="W82063" s="123"/>
      <c r="AC82063" s="123"/>
    </row>
    <row r="82064" spans="5:29" s="2" customFormat="1">
      <c r="E82064" s="120"/>
      <c r="M82064" s="120"/>
      <c r="N82064" s="120"/>
      <c r="U82064" s="121"/>
      <c r="V82064" s="122"/>
      <c r="W82064" s="123"/>
      <c r="AC82064" s="123"/>
    </row>
    <row r="82065" spans="5:29" s="2" customFormat="1">
      <c r="E82065" s="120"/>
      <c r="M82065" s="120"/>
      <c r="N82065" s="120"/>
      <c r="U82065" s="121"/>
      <c r="V82065" s="122"/>
      <c r="W82065" s="123"/>
      <c r="AC82065" s="123"/>
    </row>
    <row r="82066" spans="5:29" s="2" customFormat="1">
      <c r="E82066" s="120"/>
      <c r="M82066" s="120"/>
      <c r="N82066" s="120"/>
      <c r="U82066" s="121"/>
      <c r="V82066" s="122"/>
      <c r="W82066" s="123"/>
      <c r="AC82066" s="123"/>
    </row>
    <row r="82067" spans="5:29" s="2" customFormat="1">
      <c r="E82067" s="120"/>
      <c r="M82067" s="120"/>
      <c r="N82067" s="120"/>
      <c r="U82067" s="121"/>
      <c r="V82067" s="122"/>
      <c r="W82067" s="123"/>
      <c r="AC82067" s="123"/>
    </row>
    <row r="82068" spans="5:29" s="2" customFormat="1">
      <c r="E82068" s="120"/>
      <c r="M82068" s="120"/>
      <c r="N82068" s="120"/>
      <c r="U82068" s="121"/>
      <c r="V82068" s="122"/>
      <c r="W82068" s="123"/>
      <c r="AC82068" s="123"/>
    </row>
    <row r="82069" spans="5:29" s="2" customFormat="1">
      <c r="E82069" s="120"/>
      <c r="M82069" s="120"/>
      <c r="N82069" s="120"/>
      <c r="U82069" s="121"/>
      <c r="V82069" s="122"/>
      <c r="W82069" s="123"/>
      <c r="AC82069" s="123"/>
    </row>
    <row r="82070" spans="5:29" s="2" customFormat="1">
      <c r="E82070" s="120"/>
      <c r="M82070" s="120"/>
      <c r="N82070" s="120"/>
      <c r="U82070" s="121"/>
      <c r="V82070" s="122"/>
      <c r="W82070" s="123"/>
      <c r="AC82070" s="123"/>
    </row>
    <row r="82071" spans="5:29" s="2" customFormat="1">
      <c r="E82071" s="120"/>
      <c r="M82071" s="120"/>
      <c r="N82071" s="120"/>
      <c r="U82071" s="121"/>
      <c r="V82071" s="122"/>
      <c r="W82071" s="123"/>
      <c r="AC82071" s="123"/>
    </row>
    <row r="82072" spans="5:29" s="2" customFormat="1">
      <c r="E82072" s="120"/>
      <c r="M82072" s="120"/>
      <c r="N82072" s="120"/>
      <c r="U82072" s="121"/>
      <c r="V82072" s="122"/>
      <c r="W82072" s="123"/>
      <c r="AC82072" s="123"/>
    </row>
    <row r="82073" spans="5:29" s="2" customFormat="1">
      <c r="E82073" s="120"/>
      <c r="M82073" s="120"/>
      <c r="N82073" s="120"/>
      <c r="U82073" s="121"/>
      <c r="V82073" s="122"/>
      <c r="W82073" s="123"/>
      <c r="AC82073" s="123"/>
    </row>
    <row r="82074" spans="5:29" s="2" customFormat="1">
      <c r="E82074" s="120"/>
      <c r="M82074" s="120"/>
      <c r="N82074" s="120"/>
      <c r="U82074" s="121"/>
      <c r="V82074" s="122"/>
      <c r="W82074" s="123"/>
      <c r="AC82074" s="123"/>
    </row>
    <row r="82075" spans="5:29" s="2" customFormat="1">
      <c r="E82075" s="120"/>
      <c r="M82075" s="120"/>
      <c r="N82075" s="120"/>
      <c r="U82075" s="121"/>
      <c r="V82075" s="122"/>
      <c r="W82075" s="123"/>
      <c r="AC82075" s="123"/>
    </row>
    <row r="82076" spans="5:29" s="2" customFormat="1">
      <c r="E82076" s="120"/>
      <c r="M82076" s="120"/>
      <c r="N82076" s="120"/>
      <c r="U82076" s="121"/>
      <c r="V82076" s="122"/>
      <c r="W82076" s="123"/>
      <c r="AC82076" s="123"/>
    </row>
    <row r="82077" spans="5:29" s="2" customFormat="1">
      <c r="E82077" s="120"/>
      <c r="M82077" s="120"/>
      <c r="N82077" s="120"/>
      <c r="U82077" s="121"/>
      <c r="V82077" s="122"/>
      <c r="W82077" s="123"/>
      <c r="AC82077" s="123"/>
    </row>
    <row r="82078" spans="5:29" s="2" customFormat="1">
      <c r="E82078" s="120"/>
      <c r="M82078" s="120"/>
      <c r="N82078" s="120"/>
      <c r="U82078" s="121"/>
      <c r="V82078" s="122"/>
      <c r="W82078" s="123"/>
      <c r="AC82078" s="123"/>
    </row>
    <row r="82079" spans="5:29" s="2" customFormat="1">
      <c r="E82079" s="120"/>
      <c r="M82079" s="120"/>
      <c r="N82079" s="120"/>
      <c r="U82079" s="121"/>
      <c r="V82079" s="122"/>
      <c r="W82079" s="123"/>
      <c r="AC82079" s="123"/>
    </row>
    <row r="82080" spans="5:29" s="2" customFormat="1">
      <c r="E82080" s="120"/>
      <c r="M82080" s="120"/>
      <c r="N82080" s="120"/>
      <c r="U82080" s="121"/>
      <c r="V82080" s="122"/>
      <c r="W82080" s="123"/>
      <c r="AC82080" s="123"/>
    </row>
    <row r="82081" spans="5:29" s="2" customFormat="1">
      <c r="E82081" s="120"/>
      <c r="M82081" s="120"/>
      <c r="N82081" s="120"/>
      <c r="U82081" s="121"/>
      <c r="V82081" s="122"/>
      <c r="W82081" s="123"/>
      <c r="AC82081" s="123"/>
    </row>
    <row r="82082" spans="5:29" s="2" customFormat="1">
      <c r="E82082" s="120"/>
      <c r="M82082" s="120"/>
      <c r="N82082" s="120"/>
      <c r="U82082" s="121"/>
      <c r="V82082" s="122"/>
      <c r="W82082" s="123"/>
      <c r="AC82082" s="123"/>
    </row>
    <row r="82083" spans="5:29" s="2" customFormat="1">
      <c r="E82083" s="120"/>
      <c r="M82083" s="120"/>
      <c r="N82083" s="120"/>
      <c r="U82083" s="121"/>
      <c r="V82083" s="122"/>
      <c r="W82083" s="123"/>
      <c r="AC82083" s="123"/>
    </row>
    <row r="82084" spans="5:29" s="2" customFormat="1">
      <c r="E82084" s="120"/>
      <c r="M82084" s="120"/>
      <c r="N82084" s="120"/>
      <c r="U82084" s="121"/>
      <c r="V82084" s="122"/>
      <c r="W82084" s="123"/>
      <c r="AC82084" s="123"/>
    </row>
    <row r="82085" spans="5:29" s="2" customFormat="1">
      <c r="E82085" s="120"/>
      <c r="M82085" s="120"/>
      <c r="N82085" s="120"/>
      <c r="U82085" s="121"/>
      <c r="V82085" s="122"/>
      <c r="W82085" s="123"/>
      <c r="AC82085" s="123"/>
    </row>
    <row r="82086" spans="5:29" s="2" customFormat="1">
      <c r="E82086" s="120"/>
      <c r="M82086" s="120"/>
      <c r="N82086" s="120"/>
      <c r="U82086" s="121"/>
      <c r="V82086" s="122"/>
      <c r="W82086" s="123"/>
      <c r="AC82086" s="123"/>
    </row>
    <row r="82087" spans="5:29" s="2" customFormat="1">
      <c r="E82087" s="120"/>
      <c r="M82087" s="120"/>
      <c r="N82087" s="120"/>
      <c r="U82087" s="121"/>
      <c r="V82087" s="122"/>
      <c r="W82087" s="123"/>
      <c r="AC82087" s="123"/>
    </row>
    <row r="82088" spans="5:29" s="2" customFormat="1">
      <c r="E82088" s="120"/>
      <c r="M82088" s="120"/>
      <c r="N82088" s="120"/>
      <c r="U82088" s="121"/>
      <c r="V82088" s="122"/>
      <c r="W82088" s="123"/>
      <c r="AC82088" s="123"/>
    </row>
    <row r="82089" spans="5:29" s="2" customFormat="1">
      <c r="E82089" s="120"/>
      <c r="M82089" s="120"/>
      <c r="N82089" s="120"/>
      <c r="U82089" s="121"/>
      <c r="V82089" s="122"/>
      <c r="W82089" s="123"/>
      <c r="AC82089" s="123"/>
    </row>
    <row r="82090" spans="5:29" s="2" customFormat="1">
      <c r="E82090" s="120"/>
      <c r="M82090" s="120"/>
      <c r="N82090" s="120"/>
      <c r="U82090" s="121"/>
      <c r="V82090" s="122"/>
      <c r="W82090" s="123"/>
      <c r="AC82090" s="123"/>
    </row>
    <row r="82091" spans="5:29" s="2" customFormat="1">
      <c r="E82091" s="120"/>
      <c r="M82091" s="120"/>
      <c r="N82091" s="120"/>
      <c r="U82091" s="121"/>
      <c r="V82091" s="122"/>
      <c r="W82091" s="123"/>
      <c r="AC82091" s="123"/>
    </row>
    <row r="82092" spans="5:29" s="2" customFormat="1">
      <c r="E82092" s="120"/>
      <c r="M82092" s="120"/>
      <c r="N82092" s="120"/>
      <c r="U82092" s="121"/>
      <c r="V82092" s="122"/>
      <c r="W82092" s="123"/>
      <c r="AC82092" s="123"/>
    </row>
    <row r="82093" spans="5:29" s="2" customFormat="1">
      <c r="E82093" s="120"/>
      <c r="M82093" s="120"/>
      <c r="N82093" s="120"/>
      <c r="U82093" s="121"/>
      <c r="V82093" s="122"/>
      <c r="W82093" s="123"/>
      <c r="AC82093" s="123"/>
    </row>
    <row r="82094" spans="5:29" s="2" customFormat="1">
      <c r="E82094" s="120"/>
      <c r="M82094" s="120"/>
      <c r="N82094" s="120"/>
      <c r="U82094" s="121"/>
      <c r="V82094" s="122"/>
      <c r="W82094" s="123"/>
      <c r="AC82094" s="123"/>
    </row>
    <row r="82095" spans="5:29" s="2" customFormat="1">
      <c r="E82095" s="120"/>
      <c r="M82095" s="120"/>
      <c r="N82095" s="120"/>
      <c r="U82095" s="121"/>
      <c r="V82095" s="122"/>
      <c r="W82095" s="123"/>
      <c r="AC82095" s="123"/>
    </row>
    <row r="82096" spans="5:29" s="2" customFormat="1">
      <c r="E82096" s="120"/>
      <c r="M82096" s="120"/>
      <c r="N82096" s="120"/>
      <c r="U82096" s="121"/>
      <c r="V82096" s="122"/>
      <c r="W82096" s="123"/>
      <c r="AC82096" s="123"/>
    </row>
    <row r="82097" spans="5:29" s="2" customFormat="1">
      <c r="E82097" s="120"/>
      <c r="M82097" s="120"/>
      <c r="N82097" s="120"/>
      <c r="U82097" s="121"/>
      <c r="V82097" s="122"/>
      <c r="W82097" s="123"/>
      <c r="AC82097" s="123"/>
    </row>
    <row r="82098" spans="5:29" s="2" customFormat="1">
      <c r="E82098" s="120"/>
      <c r="M82098" s="120"/>
      <c r="N82098" s="120"/>
      <c r="U82098" s="121"/>
      <c r="V82098" s="122"/>
      <c r="W82098" s="123"/>
      <c r="AC82098" s="123"/>
    </row>
    <row r="82099" spans="5:29" s="2" customFormat="1">
      <c r="E82099" s="120"/>
      <c r="M82099" s="120"/>
      <c r="N82099" s="120"/>
      <c r="U82099" s="121"/>
      <c r="V82099" s="122"/>
      <c r="W82099" s="123"/>
      <c r="AC82099" s="123"/>
    </row>
    <row r="82100" spans="5:29" s="2" customFormat="1">
      <c r="E82100" s="120"/>
      <c r="M82100" s="120"/>
      <c r="N82100" s="120"/>
      <c r="U82100" s="121"/>
      <c r="V82100" s="122"/>
      <c r="W82100" s="123"/>
      <c r="AC82100" s="123"/>
    </row>
    <row r="82101" spans="5:29" s="2" customFormat="1">
      <c r="E82101" s="120"/>
      <c r="M82101" s="120"/>
      <c r="N82101" s="120"/>
      <c r="U82101" s="121"/>
      <c r="V82101" s="122"/>
      <c r="W82101" s="123"/>
      <c r="AC82101" s="123"/>
    </row>
    <row r="82102" spans="5:29" s="2" customFormat="1">
      <c r="E82102" s="120"/>
      <c r="M82102" s="120"/>
      <c r="N82102" s="120"/>
      <c r="U82102" s="121"/>
      <c r="V82102" s="122"/>
      <c r="W82102" s="123"/>
      <c r="AC82102" s="123"/>
    </row>
    <row r="82103" spans="5:29" s="2" customFormat="1">
      <c r="E82103" s="120"/>
      <c r="M82103" s="120"/>
      <c r="N82103" s="120"/>
      <c r="U82103" s="121"/>
      <c r="V82103" s="122"/>
      <c r="W82103" s="123"/>
      <c r="AC82103" s="123"/>
    </row>
    <row r="82104" spans="5:29" s="2" customFormat="1">
      <c r="E82104" s="120"/>
      <c r="M82104" s="120"/>
      <c r="N82104" s="120"/>
      <c r="U82104" s="121"/>
      <c r="V82104" s="122"/>
      <c r="W82104" s="123"/>
      <c r="AC82104" s="123"/>
    </row>
    <row r="82105" spans="5:29" s="2" customFormat="1">
      <c r="E82105" s="120"/>
      <c r="M82105" s="120"/>
      <c r="N82105" s="120"/>
      <c r="U82105" s="121"/>
      <c r="V82105" s="122"/>
      <c r="W82105" s="123"/>
      <c r="AC82105" s="123"/>
    </row>
    <row r="82106" spans="5:29" s="2" customFormat="1">
      <c r="E82106" s="120"/>
      <c r="M82106" s="120"/>
      <c r="N82106" s="120"/>
      <c r="U82106" s="121"/>
      <c r="V82106" s="122"/>
      <c r="W82106" s="123"/>
      <c r="AC82106" s="123"/>
    </row>
    <row r="82107" spans="5:29" s="2" customFormat="1">
      <c r="E82107" s="120"/>
      <c r="M82107" s="120"/>
      <c r="N82107" s="120"/>
      <c r="U82107" s="121"/>
      <c r="V82107" s="122"/>
      <c r="W82107" s="123"/>
      <c r="AC82107" s="123"/>
    </row>
    <row r="82108" spans="5:29" s="2" customFormat="1">
      <c r="E82108" s="120"/>
      <c r="M82108" s="120"/>
      <c r="N82108" s="120"/>
      <c r="U82108" s="121"/>
      <c r="V82108" s="122"/>
      <c r="W82108" s="123"/>
      <c r="AC82108" s="123"/>
    </row>
    <row r="82109" spans="5:29" s="2" customFormat="1">
      <c r="E82109" s="120"/>
      <c r="M82109" s="120"/>
      <c r="N82109" s="120"/>
      <c r="U82109" s="121"/>
      <c r="V82109" s="122"/>
      <c r="W82109" s="123"/>
      <c r="AC82109" s="123"/>
    </row>
    <row r="82110" spans="5:29" s="2" customFormat="1">
      <c r="E82110" s="120"/>
      <c r="M82110" s="120"/>
      <c r="N82110" s="120"/>
      <c r="U82110" s="121"/>
      <c r="V82110" s="122"/>
      <c r="W82110" s="123"/>
      <c r="AC82110" s="123"/>
    </row>
    <row r="82111" spans="5:29" s="2" customFormat="1">
      <c r="E82111" s="120"/>
      <c r="M82111" s="120"/>
      <c r="N82111" s="120"/>
      <c r="U82111" s="121"/>
      <c r="V82111" s="122"/>
      <c r="W82111" s="123"/>
      <c r="AC82111" s="123"/>
    </row>
    <row r="82112" spans="5:29" s="2" customFormat="1">
      <c r="E82112" s="120"/>
      <c r="M82112" s="120"/>
      <c r="N82112" s="120"/>
      <c r="U82112" s="121"/>
      <c r="V82112" s="122"/>
      <c r="W82112" s="123"/>
      <c r="AC82112" s="123"/>
    </row>
    <row r="82113" spans="5:29" s="2" customFormat="1">
      <c r="E82113" s="120"/>
      <c r="M82113" s="120"/>
      <c r="N82113" s="120"/>
      <c r="U82113" s="121"/>
      <c r="V82113" s="122"/>
      <c r="W82113" s="123"/>
      <c r="AC82113" s="123"/>
    </row>
    <row r="82114" spans="5:29" s="2" customFormat="1">
      <c r="E82114" s="120"/>
      <c r="M82114" s="120"/>
      <c r="N82114" s="120"/>
      <c r="U82114" s="121"/>
      <c r="V82114" s="122"/>
      <c r="W82114" s="123"/>
      <c r="AC82114" s="123"/>
    </row>
    <row r="82115" spans="5:29" s="2" customFormat="1">
      <c r="E82115" s="120"/>
      <c r="M82115" s="120"/>
      <c r="N82115" s="120"/>
      <c r="U82115" s="121"/>
      <c r="V82115" s="122"/>
      <c r="W82115" s="123"/>
      <c r="AC82115" s="123"/>
    </row>
    <row r="82116" spans="5:29" s="2" customFormat="1">
      <c r="E82116" s="120"/>
      <c r="M82116" s="120"/>
      <c r="N82116" s="120"/>
      <c r="U82116" s="121"/>
      <c r="V82116" s="122"/>
      <c r="W82116" s="123"/>
      <c r="AC82116" s="123"/>
    </row>
    <row r="82117" spans="5:29" s="2" customFormat="1">
      <c r="E82117" s="120"/>
      <c r="M82117" s="120"/>
      <c r="N82117" s="120"/>
      <c r="U82117" s="121"/>
      <c r="V82117" s="122"/>
      <c r="W82117" s="123"/>
      <c r="AC82117" s="123"/>
    </row>
    <row r="82118" spans="5:29" s="2" customFormat="1">
      <c r="E82118" s="120"/>
      <c r="M82118" s="120"/>
      <c r="N82118" s="120"/>
      <c r="U82118" s="121"/>
      <c r="V82118" s="122"/>
      <c r="W82118" s="123"/>
      <c r="AC82118" s="123"/>
    </row>
    <row r="82119" spans="5:29" s="2" customFormat="1">
      <c r="E82119" s="120"/>
      <c r="M82119" s="120"/>
      <c r="N82119" s="120"/>
      <c r="U82119" s="121"/>
      <c r="V82119" s="122"/>
      <c r="W82119" s="123"/>
      <c r="AC82119" s="123"/>
    </row>
    <row r="82120" spans="5:29" s="2" customFormat="1">
      <c r="E82120" s="120"/>
      <c r="M82120" s="120"/>
      <c r="N82120" s="120"/>
      <c r="U82120" s="121"/>
      <c r="V82120" s="122"/>
      <c r="W82120" s="123"/>
      <c r="AC82120" s="123"/>
    </row>
    <row r="82121" spans="5:29" s="2" customFormat="1">
      <c r="E82121" s="120"/>
      <c r="M82121" s="120"/>
      <c r="N82121" s="120"/>
      <c r="U82121" s="121"/>
      <c r="V82121" s="122"/>
      <c r="W82121" s="123"/>
      <c r="AC82121" s="123"/>
    </row>
    <row r="82122" spans="5:29" s="2" customFormat="1">
      <c r="E82122" s="120"/>
      <c r="M82122" s="120"/>
      <c r="N82122" s="120"/>
      <c r="U82122" s="121"/>
      <c r="V82122" s="122"/>
      <c r="W82122" s="123"/>
      <c r="AC82122" s="123"/>
    </row>
    <row r="82123" spans="5:29" s="2" customFormat="1">
      <c r="E82123" s="120"/>
      <c r="M82123" s="120"/>
      <c r="N82123" s="120"/>
      <c r="U82123" s="121"/>
      <c r="V82123" s="122"/>
      <c r="W82123" s="123"/>
      <c r="AC82123" s="123"/>
    </row>
    <row r="82124" spans="5:29" s="2" customFormat="1">
      <c r="E82124" s="120"/>
      <c r="M82124" s="120"/>
      <c r="N82124" s="120"/>
      <c r="U82124" s="121"/>
      <c r="V82124" s="122"/>
      <c r="W82124" s="123"/>
      <c r="AC82124" s="123"/>
    </row>
    <row r="82125" spans="5:29" s="2" customFormat="1">
      <c r="E82125" s="120"/>
      <c r="M82125" s="120"/>
      <c r="N82125" s="120"/>
      <c r="U82125" s="121"/>
      <c r="V82125" s="122"/>
      <c r="W82125" s="123"/>
      <c r="AC82125" s="123"/>
    </row>
    <row r="82126" spans="5:29" s="2" customFormat="1">
      <c r="E82126" s="120"/>
      <c r="M82126" s="120"/>
      <c r="N82126" s="120"/>
      <c r="U82126" s="121"/>
      <c r="V82126" s="122"/>
      <c r="W82126" s="123"/>
      <c r="AC82126" s="123"/>
    </row>
    <row r="82127" spans="5:29" s="2" customFormat="1">
      <c r="E82127" s="120"/>
      <c r="M82127" s="120"/>
      <c r="N82127" s="120"/>
      <c r="U82127" s="121"/>
      <c r="V82127" s="122"/>
      <c r="W82127" s="123"/>
      <c r="AC82127" s="123"/>
    </row>
    <row r="82128" spans="5:29" s="2" customFormat="1">
      <c r="E82128" s="120"/>
      <c r="M82128" s="120"/>
      <c r="N82128" s="120"/>
      <c r="U82128" s="121"/>
      <c r="V82128" s="122"/>
      <c r="W82128" s="123"/>
      <c r="AC82128" s="123"/>
    </row>
    <row r="82129" spans="5:29" s="2" customFormat="1">
      <c r="E82129" s="120"/>
      <c r="M82129" s="120"/>
      <c r="N82129" s="120"/>
      <c r="U82129" s="121"/>
      <c r="V82129" s="122"/>
      <c r="W82129" s="123"/>
      <c r="AC82129" s="123"/>
    </row>
    <row r="82130" spans="5:29" s="2" customFormat="1">
      <c r="E82130" s="120"/>
      <c r="M82130" s="120"/>
      <c r="N82130" s="120"/>
      <c r="U82130" s="121"/>
      <c r="V82130" s="122"/>
      <c r="W82130" s="123"/>
      <c r="AC82130" s="123"/>
    </row>
    <row r="82131" spans="5:29" s="2" customFormat="1">
      <c r="E82131" s="120"/>
      <c r="M82131" s="120"/>
      <c r="N82131" s="120"/>
      <c r="U82131" s="121"/>
      <c r="V82131" s="122"/>
      <c r="W82131" s="123"/>
      <c r="AC82131" s="123"/>
    </row>
    <row r="82132" spans="5:29" s="2" customFormat="1">
      <c r="E82132" s="120"/>
      <c r="M82132" s="120"/>
      <c r="N82132" s="120"/>
      <c r="U82132" s="121"/>
      <c r="V82132" s="122"/>
      <c r="W82132" s="123"/>
      <c r="AC82132" s="123"/>
    </row>
    <row r="82133" spans="5:29" s="2" customFormat="1">
      <c r="E82133" s="120"/>
      <c r="M82133" s="120"/>
      <c r="N82133" s="120"/>
      <c r="U82133" s="121"/>
      <c r="V82133" s="122"/>
      <c r="W82133" s="123"/>
      <c r="AC82133" s="123"/>
    </row>
    <row r="82134" spans="5:29" s="2" customFormat="1">
      <c r="E82134" s="120"/>
      <c r="M82134" s="120"/>
      <c r="N82134" s="120"/>
      <c r="U82134" s="121"/>
      <c r="V82134" s="122"/>
      <c r="W82134" s="123"/>
      <c r="AC82134" s="123"/>
    </row>
    <row r="82135" spans="5:29" s="2" customFormat="1">
      <c r="E82135" s="120"/>
      <c r="M82135" s="120"/>
      <c r="N82135" s="120"/>
      <c r="U82135" s="121"/>
      <c r="V82135" s="122"/>
      <c r="W82135" s="123"/>
      <c r="AC82135" s="123"/>
    </row>
    <row r="82136" spans="5:29" s="2" customFormat="1">
      <c r="E82136" s="120"/>
      <c r="M82136" s="120"/>
      <c r="N82136" s="120"/>
      <c r="U82136" s="121"/>
      <c r="V82136" s="122"/>
      <c r="W82136" s="123"/>
      <c r="AC82136" s="123"/>
    </row>
    <row r="82137" spans="5:29" s="2" customFormat="1">
      <c r="E82137" s="120"/>
      <c r="M82137" s="120"/>
      <c r="N82137" s="120"/>
      <c r="U82137" s="121"/>
      <c r="V82137" s="122"/>
      <c r="W82137" s="123"/>
      <c r="AC82137" s="123"/>
    </row>
    <row r="82138" spans="5:29" s="2" customFormat="1">
      <c r="E82138" s="120"/>
      <c r="M82138" s="120"/>
      <c r="N82138" s="120"/>
      <c r="U82138" s="121"/>
      <c r="V82138" s="122"/>
      <c r="W82138" s="123"/>
      <c r="AC82138" s="123"/>
    </row>
    <row r="82139" spans="5:29" s="2" customFormat="1">
      <c r="E82139" s="120"/>
      <c r="M82139" s="120"/>
      <c r="N82139" s="120"/>
      <c r="U82139" s="121"/>
      <c r="V82139" s="122"/>
      <c r="W82139" s="123"/>
      <c r="AC82139" s="123"/>
    </row>
    <row r="82140" spans="5:29" s="2" customFormat="1">
      <c r="E82140" s="120"/>
      <c r="M82140" s="120"/>
      <c r="N82140" s="120"/>
      <c r="U82140" s="121"/>
      <c r="V82140" s="122"/>
      <c r="W82140" s="123"/>
      <c r="AC82140" s="123"/>
    </row>
    <row r="82141" spans="5:29" s="2" customFormat="1">
      <c r="E82141" s="120"/>
      <c r="M82141" s="120"/>
      <c r="N82141" s="120"/>
      <c r="U82141" s="121"/>
      <c r="V82141" s="122"/>
      <c r="W82141" s="123"/>
      <c r="AC82141" s="123"/>
    </row>
    <row r="82142" spans="5:29" s="2" customFormat="1">
      <c r="E82142" s="120"/>
      <c r="M82142" s="120"/>
      <c r="N82142" s="120"/>
      <c r="U82142" s="121"/>
      <c r="V82142" s="122"/>
      <c r="W82142" s="123"/>
      <c r="AC82142" s="123"/>
    </row>
    <row r="82143" spans="5:29" s="2" customFormat="1">
      <c r="E82143" s="120"/>
      <c r="M82143" s="120"/>
      <c r="N82143" s="120"/>
      <c r="U82143" s="121"/>
      <c r="V82143" s="122"/>
      <c r="W82143" s="123"/>
      <c r="AC82143" s="123"/>
    </row>
    <row r="82144" spans="5:29" s="2" customFormat="1">
      <c r="E82144" s="120"/>
      <c r="M82144" s="120"/>
      <c r="N82144" s="120"/>
      <c r="U82144" s="121"/>
      <c r="V82144" s="122"/>
      <c r="W82144" s="123"/>
      <c r="AC82144" s="123"/>
    </row>
    <row r="82145" spans="5:29" s="2" customFormat="1">
      <c r="E82145" s="120"/>
      <c r="M82145" s="120"/>
      <c r="N82145" s="120"/>
      <c r="U82145" s="121"/>
      <c r="V82145" s="122"/>
      <c r="W82145" s="123"/>
      <c r="AC82145" s="123"/>
    </row>
    <row r="82146" spans="5:29" s="2" customFormat="1">
      <c r="E82146" s="120"/>
      <c r="M82146" s="120"/>
      <c r="N82146" s="120"/>
      <c r="U82146" s="121"/>
      <c r="V82146" s="122"/>
      <c r="W82146" s="123"/>
      <c r="AC82146" s="123"/>
    </row>
    <row r="82147" spans="5:29" s="2" customFormat="1">
      <c r="E82147" s="120"/>
      <c r="M82147" s="120"/>
      <c r="N82147" s="120"/>
      <c r="U82147" s="121"/>
      <c r="V82147" s="122"/>
      <c r="W82147" s="123"/>
      <c r="AC82147" s="123"/>
    </row>
    <row r="82148" spans="5:29" s="2" customFormat="1">
      <c r="E82148" s="120"/>
      <c r="M82148" s="120"/>
      <c r="N82148" s="120"/>
      <c r="U82148" s="121"/>
      <c r="V82148" s="122"/>
      <c r="W82148" s="123"/>
      <c r="AC82148" s="123"/>
    </row>
    <row r="82149" spans="5:29" s="2" customFormat="1">
      <c r="E82149" s="120"/>
      <c r="M82149" s="120"/>
      <c r="N82149" s="120"/>
      <c r="U82149" s="121"/>
      <c r="V82149" s="122"/>
      <c r="W82149" s="123"/>
      <c r="AC82149" s="123"/>
    </row>
    <row r="82150" spans="5:29" s="2" customFormat="1">
      <c r="E82150" s="120"/>
      <c r="M82150" s="120"/>
      <c r="N82150" s="120"/>
      <c r="U82150" s="121"/>
      <c r="V82150" s="122"/>
      <c r="W82150" s="123"/>
      <c r="AC82150" s="123"/>
    </row>
    <row r="82151" spans="5:29" s="2" customFormat="1">
      <c r="E82151" s="120"/>
      <c r="M82151" s="120"/>
      <c r="N82151" s="120"/>
      <c r="U82151" s="121"/>
      <c r="V82151" s="122"/>
      <c r="W82151" s="123"/>
      <c r="AC82151" s="123"/>
    </row>
    <row r="82152" spans="5:29" s="2" customFormat="1">
      <c r="E82152" s="120"/>
      <c r="M82152" s="120"/>
      <c r="N82152" s="120"/>
      <c r="U82152" s="121"/>
      <c r="V82152" s="122"/>
      <c r="W82152" s="123"/>
      <c r="AC82152" s="123"/>
    </row>
    <row r="82153" spans="5:29" s="2" customFormat="1">
      <c r="E82153" s="120"/>
      <c r="M82153" s="120"/>
      <c r="N82153" s="120"/>
      <c r="U82153" s="121"/>
      <c r="V82153" s="122"/>
      <c r="W82153" s="123"/>
      <c r="AC82153" s="123"/>
    </row>
    <row r="82154" spans="5:29" s="2" customFormat="1">
      <c r="E82154" s="120"/>
      <c r="M82154" s="120"/>
      <c r="N82154" s="120"/>
      <c r="U82154" s="121"/>
      <c r="V82154" s="122"/>
      <c r="W82154" s="123"/>
      <c r="AC82154" s="123"/>
    </row>
    <row r="82155" spans="5:29" s="2" customFormat="1">
      <c r="E82155" s="120"/>
      <c r="M82155" s="120"/>
      <c r="N82155" s="120"/>
      <c r="U82155" s="121"/>
      <c r="V82155" s="122"/>
      <c r="W82155" s="123"/>
      <c r="AC82155" s="123"/>
    </row>
    <row r="82156" spans="5:29" s="2" customFormat="1">
      <c r="E82156" s="120"/>
      <c r="M82156" s="120"/>
      <c r="N82156" s="120"/>
      <c r="U82156" s="121"/>
      <c r="V82156" s="122"/>
      <c r="W82156" s="123"/>
      <c r="AC82156" s="123"/>
    </row>
    <row r="82157" spans="5:29" s="2" customFormat="1">
      <c r="E82157" s="120"/>
      <c r="M82157" s="120"/>
      <c r="N82157" s="120"/>
      <c r="U82157" s="121"/>
      <c r="V82157" s="122"/>
      <c r="W82157" s="123"/>
      <c r="AC82157" s="123"/>
    </row>
    <row r="82158" spans="5:29" s="2" customFormat="1">
      <c r="E82158" s="120"/>
      <c r="M82158" s="120"/>
      <c r="N82158" s="120"/>
      <c r="U82158" s="121"/>
      <c r="V82158" s="122"/>
      <c r="W82158" s="123"/>
      <c r="AC82158" s="123"/>
    </row>
    <row r="82159" spans="5:29" s="2" customFormat="1">
      <c r="E82159" s="120"/>
      <c r="M82159" s="120"/>
      <c r="N82159" s="120"/>
      <c r="U82159" s="121"/>
      <c r="V82159" s="122"/>
      <c r="W82159" s="123"/>
      <c r="AC82159" s="123"/>
    </row>
    <row r="82160" spans="5:29" s="2" customFormat="1">
      <c r="E82160" s="120"/>
      <c r="M82160" s="120"/>
      <c r="N82160" s="120"/>
      <c r="U82160" s="121"/>
      <c r="V82160" s="122"/>
      <c r="W82160" s="123"/>
      <c r="AC82160" s="123"/>
    </row>
    <row r="82161" spans="5:29" s="2" customFormat="1">
      <c r="E82161" s="120"/>
      <c r="M82161" s="120"/>
      <c r="N82161" s="120"/>
      <c r="U82161" s="121"/>
      <c r="V82161" s="122"/>
      <c r="W82161" s="123"/>
      <c r="AC82161" s="123"/>
    </row>
    <row r="82162" spans="5:29" s="2" customFormat="1">
      <c r="E82162" s="120"/>
      <c r="M82162" s="120"/>
      <c r="N82162" s="120"/>
      <c r="U82162" s="121"/>
      <c r="V82162" s="122"/>
      <c r="W82162" s="123"/>
      <c r="AC82162" s="123"/>
    </row>
    <row r="82163" spans="5:29" s="2" customFormat="1">
      <c r="E82163" s="120"/>
      <c r="M82163" s="120"/>
      <c r="N82163" s="120"/>
      <c r="U82163" s="121"/>
      <c r="V82163" s="122"/>
      <c r="W82163" s="123"/>
      <c r="AC82163" s="123"/>
    </row>
    <row r="82164" spans="5:29" s="2" customFormat="1">
      <c r="E82164" s="120"/>
      <c r="M82164" s="120"/>
      <c r="N82164" s="120"/>
      <c r="U82164" s="121"/>
      <c r="V82164" s="122"/>
      <c r="W82164" s="123"/>
      <c r="AC82164" s="123"/>
    </row>
    <row r="82165" spans="5:29" s="2" customFormat="1">
      <c r="E82165" s="120"/>
      <c r="M82165" s="120"/>
      <c r="N82165" s="120"/>
      <c r="U82165" s="121"/>
      <c r="V82165" s="122"/>
      <c r="W82165" s="123"/>
      <c r="AC82165" s="123"/>
    </row>
    <row r="82166" spans="5:29" s="2" customFormat="1">
      <c r="E82166" s="120"/>
      <c r="M82166" s="120"/>
      <c r="N82166" s="120"/>
      <c r="U82166" s="121"/>
      <c r="V82166" s="122"/>
      <c r="W82166" s="123"/>
      <c r="AC82166" s="123"/>
    </row>
    <row r="82167" spans="5:29" s="2" customFormat="1">
      <c r="E82167" s="120"/>
      <c r="M82167" s="120"/>
      <c r="N82167" s="120"/>
      <c r="U82167" s="121"/>
      <c r="V82167" s="122"/>
      <c r="W82167" s="123"/>
      <c r="AC82167" s="123"/>
    </row>
    <row r="82168" spans="5:29" s="2" customFormat="1">
      <c r="E82168" s="120"/>
      <c r="M82168" s="120"/>
      <c r="N82168" s="120"/>
      <c r="U82168" s="121"/>
      <c r="V82168" s="122"/>
      <c r="W82168" s="123"/>
      <c r="AC82168" s="123"/>
    </row>
    <row r="82169" spans="5:29" s="2" customFormat="1">
      <c r="E82169" s="120"/>
      <c r="M82169" s="120"/>
      <c r="N82169" s="120"/>
      <c r="U82169" s="121"/>
      <c r="V82169" s="122"/>
      <c r="W82169" s="123"/>
      <c r="AC82169" s="123"/>
    </row>
    <row r="82170" spans="5:29" s="2" customFormat="1">
      <c r="E82170" s="120"/>
      <c r="M82170" s="120"/>
      <c r="N82170" s="120"/>
      <c r="U82170" s="121"/>
      <c r="V82170" s="122"/>
      <c r="W82170" s="123"/>
      <c r="AC82170" s="123"/>
    </row>
    <row r="82171" spans="5:29" s="2" customFormat="1">
      <c r="E82171" s="120"/>
      <c r="M82171" s="120"/>
      <c r="N82171" s="120"/>
      <c r="U82171" s="121"/>
      <c r="V82171" s="122"/>
      <c r="W82171" s="123"/>
      <c r="AC82171" s="123"/>
    </row>
    <row r="82172" spans="5:29" s="2" customFormat="1">
      <c r="E82172" s="120"/>
      <c r="M82172" s="120"/>
      <c r="N82172" s="120"/>
      <c r="U82172" s="121"/>
      <c r="V82172" s="122"/>
      <c r="W82172" s="123"/>
      <c r="AC82172" s="123"/>
    </row>
    <row r="82173" spans="5:29" s="2" customFormat="1">
      <c r="E82173" s="120"/>
      <c r="M82173" s="120"/>
      <c r="N82173" s="120"/>
      <c r="U82173" s="121"/>
      <c r="V82173" s="122"/>
      <c r="W82173" s="123"/>
      <c r="AC82173" s="123"/>
    </row>
    <row r="82174" spans="5:29" s="2" customFormat="1">
      <c r="E82174" s="120"/>
      <c r="M82174" s="120"/>
      <c r="N82174" s="120"/>
      <c r="U82174" s="121"/>
      <c r="V82174" s="122"/>
      <c r="W82174" s="123"/>
      <c r="AC82174" s="123"/>
    </row>
    <row r="82175" spans="5:29" s="2" customFormat="1">
      <c r="E82175" s="120"/>
      <c r="M82175" s="120"/>
      <c r="N82175" s="120"/>
      <c r="U82175" s="121"/>
      <c r="V82175" s="122"/>
      <c r="W82175" s="123"/>
      <c r="AC82175" s="123"/>
    </row>
    <row r="82176" spans="5:29" s="2" customFormat="1">
      <c r="E82176" s="120"/>
      <c r="M82176" s="120"/>
      <c r="N82176" s="120"/>
      <c r="U82176" s="121"/>
      <c r="V82176" s="122"/>
      <c r="W82176" s="123"/>
      <c r="AC82176" s="123"/>
    </row>
    <row r="82177" spans="5:29" s="2" customFormat="1">
      <c r="E82177" s="120"/>
      <c r="M82177" s="120"/>
      <c r="N82177" s="120"/>
      <c r="U82177" s="121"/>
      <c r="V82177" s="122"/>
      <c r="W82177" s="123"/>
      <c r="AC82177" s="123"/>
    </row>
    <row r="82178" spans="5:29" s="2" customFormat="1">
      <c r="E82178" s="120"/>
      <c r="M82178" s="120"/>
      <c r="N82178" s="120"/>
      <c r="U82178" s="121"/>
      <c r="V82178" s="122"/>
      <c r="W82178" s="123"/>
      <c r="AC82178" s="123"/>
    </row>
    <row r="82179" spans="5:29" s="2" customFormat="1">
      <c r="E82179" s="120"/>
      <c r="M82179" s="120"/>
      <c r="N82179" s="120"/>
      <c r="U82179" s="121"/>
      <c r="V82179" s="122"/>
      <c r="W82179" s="123"/>
      <c r="AC82179" s="123"/>
    </row>
    <row r="82180" spans="5:29" s="2" customFormat="1">
      <c r="E82180" s="120"/>
      <c r="M82180" s="120"/>
      <c r="N82180" s="120"/>
      <c r="U82180" s="121"/>
      <c r="V82180" s="122"/>
      <c r="W82180" s="123"/>
      <c r="AC82180" s="123"/>
    </row>
    <row r="82181" spans="5:29" s="2" customFormat="1">
      <c r="E82181" s="120"/>
      <c r="M82181" s="120"/>
      <c r="N82181" s="120"/>
      <c r="U82181" s="121"/>
      <c r="V82181" s="122"/>
      <c r="W82181" s="123"/>
      <c r="AC82181" s="123"/>
    </row>
    <row r="82182" spans="5:29" s="2" customFormat="1">
      <c r="E82182" s="120"/>
      <c r="M82182" s="120"/>
      <c r="N82182" s="120"/>
      <c r="U82182" s="121"/>
      <c r="V82182" s="122"/>
      <c r="W82182" s="123"/>
      <c r="AC82182" s="123"/>
    </row>
    <row r="82183" spans="5:29" s="2" customFormat="1">
      <c r="E82183" s="120"/>
      <c r="M82183" s="120"/>
      <c r="N82183" s="120"/>
      <c r="U82183" s="121"/>
      <c r="V82183" s="122"/>
      <c r="W82183" s="123"/>
      <c r="AC82183" s="123"/>
    </row>
    <row r="82184" spans="5:29" s="2" customFormat="1">
      <c r="E82184" s="120"/>
      <c r="M82184" s="120"/>
      <c r="N82184" s="120"/>
      <c r="U82184" s="121"/>
      <c r="V82184" s="122"/>
      <c r="W82184" s="123"/>
      <c r="AC82184" s="123"/>
    </row>
    <row r="82185" spans="5:29" s="2" customFormat="1">
      <c r="E82185" s="120"/>
      <c r="M82185" s="120"/>
      <c r="N82185" s="120"/>
      <c r="U82185" s="121"/>
      <c r="V82185" s="122"/>
      <c r="W82185" s="123"/>
      <c r="AC82185" s="123"/>
    </row>
    <row r="82186" spans="5:29" s="2" customFormat="1">
      <c r="E82186" s="120"/>
      <c r="M82186" s="120"/>
      <c r="N82186" s="120"/>
      <c r="U82186" s="121"/>
      <c r="V82186" s="122"/>
      <c r="W82186" s="123"/>
      <c r="AC82186" s="123"/>
    </row>
    <row r="82187" spans="5:29" s="2" customFormat="1">
      <c r="E82187" s="120"/>
      <c r="M82187" s="120"/>
      <c r="N82187" s="120"/>
      <c r="U82187" s="121"/>
      <c r="V82187" s="122"/>
      <c r="W82187" s="123"/>
      <c r="AC82187" s="123"/>
    </row>
    <row r="82188" spans="5:29" s="2" customFormat="1">
      <c r="E82188" s="120"/>
      <c r="M82188" s="120"/>
      <c r="N82188" s="120"/>
      <c r="U82188" s="121"/>
      <c r="V82188" s="122"/>
      <c r="W82188" s="123"/>
      <c r="AC82188" s="123"/>
    </row>
    <row r="82189" spans="5:29" s="2" customFormat="1">
      <c r="E82189" s="120"/>
      <c r="M82189" s="120"/>
      <c r="N82189" s="120"/>
      <c r="U82189" s="121"/>
      <c r="V82189" s="122"/>
      <c r="W82189" s="123"/>
      <c r="AC82189" s="123"/>
    </row>
    <row r="82190" spans="5:29" s="2" customFormat="1">
      <c r="E82190" s="120"/>
      <c r="M82190" s="120"/>
      <c r="N82190" s="120"/>
      <c r="U82190" s="121"/>
      <c r="V82190" s="122"/>
      <c r="W82190" s="123"/>
      <c r="AC82190" s="123"/>
    </row>
    <row r="82191" spans="5:29" s="2" customFormat="1">
      <c r="E82191" s="120"/>
      <c r="M82191" s="120"/>
      <c r="N82191" s="120"/>
      <c r="U82191" s="121"/>
      <c r="V82191" s="122"/>
      <c r="W82191" s="123"/>
      <c r="AC82191" s="123"/>
    </row>
    <row r="82192" spans="5:29" s="2" customFormat="1">
      <c r="E82192" s="120"/>
      <c r="M82192" s="120"/>
      <c r="N82192" s="120"/>
      <c r="U82192" s="121"/>
      <c r="V82192" s="122"/>
      <c r="W82192" s="123"/>
      <c r="AC82192" s="123"/>
    </row>
    <row r="82193" spans="5:29" s="2" customFormat="1">
      <c r="E82193" s="120"/>
      <c r="M82193" s="120"/>
      <c r="N82193" s="120"/>
      <c r="U82193" s="121"/>
      <c r="V82193" s="122"/>
      <c r="W82193" s="123"/>
      <c r="AC82193" s="123"/>
    </row>
    <row r="82194" spans="5:29" s="2" customFormat="1">
      <c r="E82194" s="120"/>
      <c r="M82194" s="120"/>
      <c r="N82194" s="120"/>
      <c r="U82194" s="121"/>
      <c r="V82194" s="122"/>
      <c r="W82194" s="123"/>
      <c r="AC82194" s="123"/>
    </row>
    <row r="82195" spans="5:29" s="2" customFormat="1">
      <c r="E82195" s="120"/>
      <c r="M82195" s="120"/>
      <c r="N82195" s="120"/>
      <c r="U82195" s="121"/>
      <c r="V82195" s="122"/>
      <c r="W82195" s="123"/>
      <c r="AC82195" s="123"/>
    </row>
    <row r="82196" spans="5:29" s="2" customFormat="1">
      <c r="E82196" s="120"/>
      <c r="M82196" s="120"/>
      <c r="N82196" s="120"/>
      <c r="U82196" s="121"/>
      <c r="V82196" s="122"/>
      <c r="W82196" s="123"/>
      <c r="AC82196" s="123"/>
    </row>
    <row r="82197" spans="5:29" s="2" customFormat="1">
      <c r="E82197" s="120"/>
      <c r="M82197" s="120"/>
      <c r="N82197" s="120"/>
      <c r="U82197" s="121"/>
      <c r="V82197" s="122"/>
      <c r="W82197" s="123"/>
      <c r="AC82197" s="123"/>
    </row>
    <row r="82198" spans="5:29" s="2" customFormat="1">
      <c r="E82198" s="120"/>
      <c r="M82198" s="120"/>
      <c r="N82198" s="120"/>
      <c r="U82198" s="121"/>
      <c r="V82198" s="122"/>
      <c r="W82198" s="123"/>
      <c r="AC82198" s="123"/>
    </row>
    <row r="82199" spans="5:29" s="2" customFormat="1">
      <c r="E82199" s="120"/>
      <c r="M82199" s="120"/>
      <c r="N82199" s="120"/>
      <c r="U82199" s="121"/>
      <c r="V82199" s="122"/>
      <c r="W82199" s="123"/>
      <c r="AC82199" s="123"/>
    </row>
    <row r="82200" spans="5:29" s="2" customFormat="1">
      <c r="E82200" s="120"/>
      <c r="M82200" s="120"/>
      <c r="N82200" s="120"/>
      <c r="U82200" s="121"/>
      <c r="V82200" s="122"/>
      <c r="W82200" s="123"/>
      <c r="AC82200" s="123"/>
    </row>
    <row r="82201" spans="5:29" s="2" customFormat="1">
      <c r="E82201" s="120"/>
      <c r="M82201" s="120"/>
      <c r="N82201" s="120"/>
      <c r="U82201" s="121"/>
      <c r="V82201" s="122"/>
      <c r="W82201" s="123"/>
      <c r="AC82201" s="123"/>
    </row>
    <row r="82202" spans="5:29" s="2" customFormat="1">
      <c r="E82202" s="120"/>
      <c r="M82202" s="120"/>
      <c r="N82202" s="120"/>
      <c r="U82202" s="121"/>
      <c r="V82202" s="122"/>
      <c r="W82202" s="123"/>
      <c r="AC82202" s="123"/>
    </row>
    <row r="82203" spans="5:29" s="2" customFormat="1">
      <c r="E82203" s="120"/>
      <c r="M82203" s="120"/>
      <c r="N82203" s="120"/>
      <c r="U82203" s="121"/>
      <c r="V82203" s="122"/>
      <c r="W82203" s="123"/>
      <c r="AC82203" s="123"/>
    </row>
    <row r="82204" spans="5:29" s="2" customFormat="1">
      <c r="E82204" s="120"/>
      <c r="M82204" s="120"/>
      <c r="N82204" s="120"/>
      <c r="U82204" s="121"/>
      <c r="V82204" s="122"/>
      <c r="W82204" s="123"/>
      <c r="AC82204" s="123"/>
    </row>
    <row r="82205" spans="5:29" s="2" customFormat="1">
      <c r="E82205" s="120"/>
      <c r="M82205" s="120"/>
      <c r="N82205" s="120"/>
      <c r="U82205" s="121"/>
      <c r="V82205" s="122"/>
      <c r="W82205" s="123"/>
      <c r="AC82205" s="123"/>
    </row>
    <row r="82206" spans="5:29" s="2" customFormat="1">
      <c r="E82206" s="120"/>
      <c r="M82206" s="120"/>
      <c r="N82206" s="120"/>
      <c r="U82206" s="121"/>
      <c r="V82206" s="122"/>
      <c r="W82206" s="123"/>
      <c r="AC82206" s="123"/>
    </row>
    <row r="82207" spans="5:29" s="2" customFormat="1">
      <c r="E82207" s="120"/>
      <c r="M82207" s="120"/>
      <c r="N82207" s="120"/>
      <c r="U82207" s="121"/>
      <c r="V82207" s="122"/>
      <c r="W82207" s="123"/>
      <c r="AC82207" s="123"/>
    </row>
    <row r="82208" spans="5:29" s="2" customFormat="1">
      <c r="E82208" s="120"/>
      <c r="M82208" s="120"/>
      <c r="N82208" s="120"/>
      <c r="U82208" s="121"/>
      <c r="V82208" s="122"/>
      <c r="W82208" s="123"/>
      <c r="AC82208" s="123"/>
    </row>
    <row r="82209" spans="5:29" s="2" customFormat="1">
      <c r="E82209" s="120"/>
      <c r="M82209" s="120"/>
      <c r="N82209" s="120"/>
      <c r="U82209" s="121"/>
      <c r="V82209" s="122"/>
      <c r="W82209" s="123"/>
      <c r="AC82209" s="123"/>
    </row>
    <row r="82210" spans="5:29" s="2" customFormat="1">
      <c r="E82210" s="120"/>
      <c r="M82210" s="120"/>
      <c r="N82210" s="120"/>
      <c r="U82210" s="121"/>
      <c r="V82210" s="122"/>
      <c r="W82210" s="123"/>
      <c r="AC82210" s="123"/>
    </row>
    <row r="82211" spans="5:29" s="2" customFormat="1">
      <c r="E82211" s="120"/>
      <c r="M82211" s="120"/>
      <c r="N82211" s="120"/>
      <c r="U82211" s="121"/>
      <c r="V82211" s="122"/>
      <c r="W82211" s="123"/>
      <c r="AC82211" s="123"/>
    </row>
    <row r="82212" spans="5:29" s="2" customFormat="1">
      <c r="E82212" s="120"/>
      <c r="M82212" s="120"/>
      <c r="N82212" s="120"/>
      <c r="U82212" s="121"/>
      <c r="V82212" s="122"/>
      <c r="W82212" s="123"/>
      <c r="AC82212" s="123"/>
    </row>
    <row r="82213" spans="5:29" s="2" customFormat="1">
      <c r="E82213" s="120"/>
      <c r="M82213" s="120"/>
      <c r="N82213" s="120"/>
      <c r="U82213" s="121"/>
      <c r="V82213" s="122"/>
      <c r="W82213" s="123"/>
      <c r="AC82213" s="123"/>
    </row>
    <row r="82214" spans="5:29" s="2" customFormat="1">
      <c r="E82214" s="120"/>
      <c r="M82214" s="120"/>
      <c r="N82214" s="120"/>
      <c r="U82214" s="121"/>
      <c r="V82214" s="122"/>
      <c r="W82214" s="123"/>
      <c r="AC82214" s="123"/>
    </row>
    <row r="82215" spans="5:29" s="2" customFormat="1">
      <c r="E82215" s="120"/>
      <c r="M82215" s="120"/>
      <c r="N82215" s="120"/>
      <c r="U82215" s="121"/>
      <c r="V82215" s="122"/>
      <c r="W82215" s="123"/>
      <c r="AC82215" s="123"/>
    </row>
    <row r="82216" spans="5:29" s="2" customFormat="1">
      <c r="E82216" s="120"/>
      <c r="M82216" s="120"/>
      <c r="N82216" s="120"/>
      <c r="U82216" s="121"/>
      <c r="V82216" s="122"/>
      <c r="W82216" s="123"/>
      <c r="AC82216" s="123"/>
    </row>
    <row r="82217" spans="5:29" s="2" customFormat="1">
      <c r="E82217" s="120"/>
      <c r="M82217" s="120"/>
      <c r="N82217" s="120"/>
      <c r="U82217" s="121"/>
      <c r="V82217" s="122"/>
      <c r="W82217" s="123"/>
      <c r="AC82217" s="123"/>
    </row>
    <row r="82218" spans="5:29" s="2" customFormat="1">
      <c r="E82218" s="120"/>
      <c r="M82218" s="120"/>
      <c r="N82218" s="120"/>
      <c r="U82218" s="121"/>
      <c r="V82218" s="122"/>
      <c r="W82218" s="123"/>
      <c r="AC82218" s="123"/>
    </row>
    <row r="82219" spans="5:29" s="2" customFormat="1">
      <c r="E82219" s="120"/>
      <c r="M82219" s="120"/>
      <c r="N82219" s="120"/>
      <c r="U82219" s="121"/>
      <c r="V82219" s="122"/>
      <c r="W82219" s="123"/>
      <c r="AC82219" s="123"/>
    </row>
    <row r="82220" spans="5:29" s="2" customFormat="1">
      <c r="E82220" s="120"/>
      <c r="M82220" s="120"/>
      <c r="N82220" s="120"/>
      <c r="U82220" s="121"/>
      <c r="V82220" s="122"/>
      <c r="W82220" s="123"/>
      <c r="AC82220" s="123"/>
    </row>
    <row r="82221" spans="5:29" s="2" customFormat="1">
      <c r="E82221" s="120"/>
      <c r="M82221" s="120"/>
      <c r="N82221" s="120"/>
      <c r="U82221" s="121"/>
      <c r="V82221" s="122"/>
      <c r="W82221" s="123"/>
      <c r="AC82221" s="123"/>
    </row>
    <row r="82222" spans="5:29" s="2" customFormat="1">
      <c r="E82222" s="120"/>
      <c r="M82222" s="120"/>
      <c r="N82222" s="120"/>
      <c r="U82222" s="121"/>
      <c r="V82222" s="122"/>
      <c r="W82222" s="123"/>
      <c r="AC82222" s="123"/>
    </row>
    <row r="82223" spans="5:29" s="2" customFormat="1">
      <c r="E82223" s="120"/>
      <c r="M82223" s="120"/>
      <c r="N82223" s="120"/>
      <c r="U82223" s="121"/>
      <c r="V82223" s="122"/>
      <c r="W82223" s="123"/>
      <c r="AC82223" s="123"/>
    </row>
    <row r="82224" spans="5:29" s="2" customFormat="1">
      <c r="E82224" s="120"/>
      <c r="M82224" s="120"/>
      <c r="N82224" s="120"/>
      <c r="U82224" s="121"/>
      <c r="V82224" s="122"/>
      <c r="W82224" s="123"/>
      <c r="AC82224" s="123"/>
    </row>
    <row r="82225" spans="5:29" s="2" customFormat="1">
      <c r="E82225" s="120"/>
      <c r="M82225" s="120"/>
      <c r="N82225" s="120"/>
      <c r="U82225" s="121"/>
      <c r="V82225" s="122"/>
      <c r="W82225" s="123"/>
      <c r="AC82225" s="123"/>
    </row>
    <row r="82226" spans="5:29" s="2" customFormat="1">
      <c r="E82226" s="120"/>
      <c r="M82226" s="120"/>
      <c r="N82226" s="120"/>
      <c r="U82226" s="121"/>
      <c r="V82226" s="122"/>
      <c r="W82226" s="123"/>
      <c r="AC82226" s="123"/>
    </row>
    <row r="82227" spans="5:29" s="2" customFormat="1">
      <c r="E82227" s="120"/>
      <c r="M82227" s="120"/>
      <c r="N82227" s="120"/>
      <c r="U82227" s="121"/>
      <c r="V82227" s="122"/>
      <c r="W82227" s="123"/>
      <c r="AC82227" s="123"/>
    </row>
    <row r="82228" spans="5:29" s="2" customFormat="1">
      <c r="E82228" s="120"/>
      <c r="M82228" s="120"/>
      <c r="N82228" s="120"/>
      <c r="U82228" s="121"/>
      <c r="V82228" s="122"/>
      <c r="W82228" s="123"/>
      <c r="AC82228" s="123"/>
    </row>
    <row r="82229" spans="5:29" s="2" customFormat="1">
      <c r="E82229" s="120"/>
      <c r="M82229" s="120"/>
      <c r="N82229" s="120"/>
      <c r="U82229" s="121"/>
      <c r="V82229" s="122"/>
      <c r="W82229" s="123"/>
      <c r="AC82229" s="123"/>
    </row>
    <row r="82230" spans="5:29" s="2" customFormat="1">
      <c r="E82230" s="120"/>
      <c r="M82230" s="120"/>
      <c r="N82230" s="120"/>
      <c r="U82230" s="121"/>
      <c r="V82230" s="122"/>
      <c r="W82230" s="123"/>
      <c r="AC82230" s="123"/>
    </row>
    <row r="82231" spans="5:29" s="2" customFormat="1">
      <c r="E82231" s="120"/>
      <c r="M82231" s="120"/>
      <c r="N82231" s="120"/>
      <c r="U82231" s="121"/>
      <c r="V82231" s="122"/>
      <c r="W82231" s="123"/>
      <c r="AC82231" s="123"/>
    </row>
    <row r="82232" spans="5:29" s="2" customFormat="1">
      <c r="E82232" s="120"/>
      <c r="M82232" s="120"/>
      <c r="N82232" s="120"/>
      <c r="U82232" s="121"/>
      <c r="V82232" s="122"/>
      <c r="W82232" s="123"/>
      <c r="AC82232" s="123"/>
    </row>
    <row r="82233" spans="5:29" s="2" customFormat="1">
      <c r="E82233" s="120"/>
      <c r="M82233" s="120"/>
      <c r="N82233" s="120"/>
      <c r="U82233" s="121"/>
      <c r="V82233" s="122"/>
      <c r="W82233" s="123"/>
      <c r="AC82233" s="123"/>
    </row>
    <row r="82234" spans="5:29" s="2" customFormat="1">
      <c r="E82234" s="120"/>
      <c r="M82234" s="120"/>
      <c r="N82234" s="120"/>
      <c r="U82234" s="121"/>
      <c r="V82234" s="122"/>
      <c r="W82234" s="123"/>
      <c r="AC82234" s="123"/>
    </row>
    <row r="82235" spans="5:29" s="2" customFormat="1">
      <c r="E82235" s="120"/>
      <c r="M82235" s="120"/>
      <c r="N82235" s="120"/>
      <c r="U82235" s="121"/>
      <c r="V82235" s="122"/>
      <c r="W82235" s="123"/>
      <c r="AC82235" s="123"/>
    </row>
    <row r="82236" spans="5:29" s="2" customFormat="1">
      <c r="E82236" s="120"/>
      <c r="M82236" s="120"/>
      <c r="N82236" s="120"/>
      <c r="U82236" s="121"/>
      <c r="V82236" s="122"/>
      <c r="W82236" s="123"/>
      <c r="AC82236" s="123"/>
    </row>
    <row r="82237" spans="5:29" s="2" customFormat="1">
      <c r="E82237" s="120"/>
      <c r="M82237" s="120"/>
      <c r="N82237" s="120"/>
      <c r="U82237" s="121"/>
      <c r="V82237" s="122"/>
      <c r="W82237" s="123"/>
      <c r="AC82237" s="123"/>
    </row>
    <row r="82238" spans="5:29" s="2" customFormat="1">
      <c r="E82238" s="120"/>
      <c r="M82238" s="120"/>
      <c r="N82238" s="120"/>
      <c r="U82238" s="121"/>
      <c r="V82238" s="122"/>
      <c r="W82238" s="123"/>
      <c r="AC82238" s="123"/>
    </row>
    <row r="82239" spans="5:29" s="2" customFormat="1">
      <c r="E82239" s="120"/>
      <c r="M82239" s="120"/>
      <c r="N82239" s="120"/>
      <c r="U82239" s="121"/>
      <c r="V82239" s="122"/>
      <c r="W82239" s="123"/>
      <c r="AC82239" s="123"/>
    </row>
    <row r="82240" spans="5:29" s="2" customFormat="1">
      <c r="E82240" s="120"/>
      <c r="M82240" s="120"/>
      <c r="N82240" s="120"/>
      <c r="U82240" s="121"/>
      <c r="V82240" s="122"/>
      <c r="W82240" s="123"/>
      <c r="AC82240" s="123"/>
    </row>
    <row r="82241" spans="5:29" s="2" customFormat="1">
      <c r="E82241" s="120"/>
      <c r="M82241" s="120"/>
      <c r="N82241" s="120"/>
      <c r="U82241" s="121"/>
      <c r="V82241" s="122"/>
      <c r="W82241" s="123"/>
      <c r="AC82241" s="123"/>
    </row>
    <row r="82242" spans="5:29" s="2" customFormat="1">
      <c r="E82242" s="120"/>
      <c r="M82242" s="120"/>
      <c r="N82242" s="120"/>
      <c r="U82242" s="121"/>
      <c r="V82242" s="122"/>
      <c r="W82242" s="123"/>
      <c r="AC82242" s="123"/>
    </row>
    <row r="82243" spans="5:29" s="2" customFormat="1">
      <c r="E82243" s="120"/>
      <c r="M82243" s="120"/>
      <c r="N82243" s="120"/>
      <c r="U82243" s="121"/>
      <c r="V82243" s="122"/>
      <c r="W82243" s="123"/>
      <c r="AC82243" s="123"/>
    </row>
    <row r="82244" spans="5:29" s="2" customFormat="1">
      <c r="E82244" s="120"/>
      <c r="M82244" s="120"/>
      <c r="N82244" s="120"/>
      <c r="U82244" s="121"/>
      <c r="V82244" s="122"/>
      <c r="W82244" s="123"/>
      <c r="AC82244" s="123"/>
    </row>
    <row r="82245" spans="5:29" s="2" customFormat="1">
      <c r="E82245" s="120"/>
      <c r="M82245" s="120"/>
      <c r="N82245" s="120"/>
      <c r="U82245" s="121"/>
      <c r="V82245" s="122"/>
      <c r="W82245" s="123"/>
      <c r="AC82245" s="123"/>
    </row>
    <row r="82246" spans="5:29" s="2" customFormat="1">
      <c r="E82246" s="120"/>
      <c r="M82246" s="120"/>
      <c r="N82246" s="120"/>
      <c r="U82246" s="121"/>
      <c r="V82246" s="122"/>
      <c r="W82246" s="123"/>
      <c r="AC82246" s="123"/>
    </row>
    <row r="82247" spans="5:29" s="2" customFormat="1">
      <c r="E82247" s="120"/>
      <c r="M82247" s="120"/>
      <c r="N82247" s="120"/>
      <c r="U82247" s="121"/>
      <c r="V82247" s="122"/>
      <c r="W82247" s="123"/>
      <c r="AC82247" s="123"/>
    </row>
    <row r="82248" spans="5:29" s="2" customFormat="1">
      <c r="E82248" s="120"/>
      <c r="M82248" s="120"/>
      <c r="N82248" s="120"/>
      <c r="U82248" s="121"/>
      <c r="V82248" s="122"/>
      <c r="W82248" s="123"/>
      <c r="AC82248" s="123"/>
    </row>
    <row r="82249" spans="5:29" s="2" customFormat="1">
      <c r="E82249" s="120"/>
      <c r="M82249" s="120"/>
      <c r="N82249" s="120"/>
      <c r="U82249" s="121"/>
      <c r="V82249" s="122"/>
      <c r="W82249" s="123"/>
      <c r="AC82249" s="123"/>
    </row>
    <row r="82250" spans="5:29" s="2" customFormat="1">
      <c r="E82250" s="120"/>
      <c r="M82250" s="120"/>
      <c r="N82250" s="120"/>
      <c r="U82250" s="121"/>
      <c r="V82250" s="122"/>
      <c r="W82250" s="123"/>
      <c r="AC82250" s="123"/>
    </row>
    <row r="82251" spans="5:29" s="2" customFormat="1">
      <c r="E82251" s="120"/>
      <c r="M82251" s="120"/>
      <c r="N82251" s="120"/>
      <c r="U82251" s="121"/>
      <c r="V82251" s="122"/>
      <c r="W82251" s="123"/>
      <c r="AC82251" s="123"/>
    </row>
    <row r="82252" spans="5:29" s="2" customFormat="1">
      <c r="E82252" s="120"/>
      <c r="M82252" s="120"/>
      <c r="N82252" s="120"/>
      <c r="U82252" s="121"/>
      <c r="V82252" s="122"/>
      <c r="W82252" s="123"/>
      <c r="AC82252" s="123"/>
    </row>
    <row r="82253" spans="5:29" s="2" customFormat="1">
      <c r="E82253" s="120"/>
      <c r="M82253" s="120"/>
      <c r="N82253" s="120"/>
      <c r="U82253" s="121"/>
      <c r="V82253" s="122"/>
      <c r="W82253" s="123"/>
      <c r="AC82253" s="123"/>
    </row>
    <row r="82254" spans="5:29" s="2" customFormat="1">
      <c r="E82254" s="120"/>
      <c r="M82254" s="120"/>
      <c r="N82254" s="120"/>
      <c r="U82254" s="121"/>
      <c r="V82254" s="122"/>
      <c r="W82254" s="123"/>
      <c r="AC82254" s="123"/>
    </row>
    <row r="82255" spans="5:29" s="2" customFormat="1">
      <c r="E82255" s="120"/>
      <c r="M82255" s="120"/>
      <c r="N82255" s="120"/>
      <c r="U82255" s="121"/>
      <c r="V82255" s="122"/>
      <c r="W82255" s="123"/>
      <c r="AC82255" s="123"/>
    </row>
    <row r="82256" spans="5:29" s="2" customFormat="1">
      <c r="E82256" s="120"/>
      <c r="M82256" s="120"/>
      <c r="N82256" s="120"/>
      <c r="U82256" s="121"/>
      <c r="V82256" s="122"/>
      <c r="W82256" s="123"/>
      <c r="AC82256" s="123"/>
    </row>
    <row r="82257" spans="5:29" s="2" customFormat="1">
      <c r="E82257" s="120"/>
      <c r="M82257" s="120"/>
      <c r="N82257" s="120"/>
      <c r="U82257" s="121"/>
      <c r="V82257" s="122"/>
      <c r="W82257" s="123"/>
      <c r="AC82257" s="123"/>
    </row>
    <row r="82258" spans="5:29" s="2" customFormat="1">
      <c r="E82258" s="120"/>
      <c r="M82258" s="120"/>
      <c r="N82258" s="120"/>
      <c r="U82258" s="121"/>
      <c r="V82258" s="122"/>
      <c r="W82258" s="123"/>
      <c r="AC82258" s="123"/>
    </row>
    <row r="82259" spans="5:29" s="2" customFormat="1">
      <c r="E82259" s="120"/>
      <c r="M82259" s="120"/>
      <c r="N82259" s="120"/>
      <c r="U82259" s="121"/>
      <c r="V82259" s="122"/>
      <c r="W82259" s="123"/>
      <c r="AC82259" s="123"/>
    </row>
    <row r="82260" spans="5:29" s="2" customFormat="1">
      <c r="E82260" s="120"/>
      <c r="M82260" s="120"/>
      <c r="N82260" s="120"/>
      <c r="U82260" s="121"/>
      <c r="V82260" s="122"/>
      <c r="W82260" s="123"/>
      <c r="AC82260" s="123"/>
    </row>
    <row r="82261" spans="5:29" s="2" customFormat="1">
      <c r="E82261" s="120"/>
      <c r="M82261" s="120"/>
      <c r="N82261" s="120"/>
      <c r="U82261" s="121"/>
      <c r="V82261" s="122"/>
      <c r="W82261" s="123"/>
      <c r="AC82261" s="123"/>
    </row>
    <row r="82262" spans="5:29" s="2" customFormat="1">
      <c r="E82262" s="120"/>
      <c r="M82262" s="120"/>
      <c r="N82262" s="120"/>
      <c r="U82262" s="121"/>
      <c r="V82262" s="122"/>
      <c r="W82262" s="123"/>
      <c r="AC82262" s="123"/>
    </row>
    <row r="82263" spans="5:29" s="2" customFormat="1">
      <c r="E82263" s="120"/>
      <c r="M82263" s="120"/>
      <c r="N82263" s="120"/>
      <c r="U82263" s="121"/>
      <c r="V82263" s="122"/>
      <c r="W82263" s="123"/>
      <c r="AC82263" s="123"/>
    </row>
    <row r="82264" spans="5:29" s="2" customFormat="1">
      <c r="E82264" s="120"/>
      <c r="M82264" s="120"/>
      <c r="N82264" s="120"/>
      <c r="U82264" s="121"/>
      <c r="V82264" s="122"/>
      <c r="W82264" s="123"/>
      <c r="AC82264" s="123"/>
    </row>
    <row r="82265" spans="5:29" s="2" customFormat="1">
      <c r="E82265" s="120"/>
      <c r="M82265" s="120"/>
      <c r="N82265" s="120"/>
      <c r="U82265" s="121"/>
      <c r="V82265" s="122"/>
      <c r="W82265" s="123"/>
      <c r="AC82265" s="123"/>
    </row>
    <row r="82266" spans="5:29" s="2" customFormat="1">
      <c r="E82266" s="120"/>
      <c r="M82266" s="120"/>
      <c r="N82266" s="120"/>
      <c r="U82266" s="121"/>
      <c r="V82266" s="122"/>
      <c r="W82266" s="123"/>
      <c r="AC82266" s="123"/>
    </row>
    <row r="82267" spans="5:29" s="2" customFormat="1">
      <c r="E82267" s="120"/>
      <c r="M82267" s="120"/>
      <c r="N82267" s="120"/>
      <c r="U82267" s="121"/>
      <c r="V82267" s="122"/>
      <c r="W82267" s="123"/>
      <c r="AC82267" s="123"/>
    </row>
    <row r="82268" spans="5:29" s="2" customFormat="1">
      <c r="E82268" s="120"/>
      <c r="M82268" s="120"/>
      <c r="N82268" s="120"/>
      <c r="U82268" s="121"/>
      <c r="V82268" s="122"/>
      <c r="W82268" s="123"/>
      <c r="AC82268" s="123"/>
    </row>
    <row r="82269" spans="5:29" s="2" customFormat="1">
      <c r="E82269" s="120"/>
      <c r="M82269" s="120"/>
      <c r="N82269" s="120"/>
      <c r="U82269" s="121"/>
      <c r="V82269" s="122"/>
      <c r="W82269" s="123"/>
      <c r="AC82269" s="123"/>
    </row>
    <row r="82270" spans="5:29" s="2" customFormat="1">
      <c r="E82270" s="120"/>
      <c r="M82270" s="120"/>
      <c r="N82270" s="120"/>
      <c r="U82270" s="121"/>
      <c r="V82270" s="122"/>
      <c r="W82270" s="123"/>
      <c r="AC82270" s="123"/>
    </row>
    <row r="82271" spans="5:29" s="2" customFormat="1">
      <c r="E82271" s="120"/>
      <c r="M82271" s="120"/>
      <c r="N82271" s="120"/>
      <c r="U82271" s="121"/>
      <c r="V82271" s="122"/>
      <c r="W82271" s="123"/>
      <c r="AC82271" s="123"/>
    </row>
    <row r="82272" spans="5:29" s="2" customFormat="1">
      <c r="E82272" s="120"/>
      <c r="M82272" s="120"/>
      <c r="N82272" s="120"/>
      <c r="U82272" s="121"/>
      <c r="V82272" s="122"/>
      <c r="W82272" s="123"/>
      <c r="AC82272" s="123"/>
    </row>
    <row r="82273" spans="5:29" s="2" customFormat="1">
      <c r="E82273" s="120"/>
      <c r="M82273" s="120"/>
      <c r="N82273" s="120"/>
      <c r="U82273" s="121"/>
      <c r="V82273" s="122"/>
      <c r="W82273" s="123"/>
      <c r="AC82273" s="123"/>
    </row>
    <row r="82274" spans="5:29" s="2" customFormat="1">
      <c r="E82274" s="120"/>
      <c r="M82274" s="120"/>
      <c r="N82274" s="120"/>
      <c r="U82274" s="121"/>
      <c r="V82274" s="122"/>
      <c r="W82274" s="123"/>
      <c r="AC82274" s="123"/>
    </row>
    <row r="82275" spans="5:29" s="2" customFormat="1">
      <c r="E82275" s="120"/>
      <c r="M82275" s="120"/>
      <c r="N82275" s="120"/>
      <c r="U82275" s="121"/>
      <c r="V82275" s="122"/>
      <c r="W82275" s="123"/>
      <c r="AC82275" s="123"/>
    </row>
    <row r="82276" spans="5:29" s="2" customFormat="1">
      <c r="E82276" s="120"/>
      <c r="M82276" s="120"/>
      <c r="N82276" s="120"/>
      <c r="U82276" s="121"/>
      <c r="V82276" s="122"/>
      <c r="W82276" s="123"/>
      <c r="AC82276" s="123"/>
    </row>
    <row r="82277" spans="5:29" s="2" customFormat="1">
      <c r="E82277" s="120"/>
      <c r="M82277" s="120"/>
      <c r="N82277" s="120"/>
      <c r="U82277" s="121"/>
      <c r="V82277" s="122"/>
      <c r="W82277" s="123"/>
      <c r="AC82277" s="123"/>
    </row>
    <row r="82278" spans="5:29" s="2" customFormat="1">
      <c r="E82278" s="120"/>
      <c r="M82278" s="120"/>
      <c r="N82278" s="120"/>
      <c r="U82278" s="121"/>
      <c r="V82278" s="122"/>
      <c r="W82278" s="123"/>
      <c r="AC82278" s="123"/>
    </row>
    <row r="82279" spans="5:29" s="2" customFormat="1">
      <c r="E82279" s="120"/>
      <c r="M82279" s="120"/>
      <c r="N82279" s="120"/>
      <c r="U82279" s="121"/>
      <c r="V82279" s="122"/>
      <c r="W82279" s="123"/>
      <c r="AC82279" s="123"/>
    </row>
    <row r="82280" spans="5:29" s="2" customFormat="1">
      <c r="E82280" s="120"/>
      <c r="M82280" s="120"/>
      <c r="N82280" s="120"/>
      <c r="U82280" s="121"/>
      <c r="V82280" s="122"/>
      <c r="W82280" s="123"/>
      <c r="AC82280" s="123"/>
    </row>
    <row r="82281" spans="5:29" s="2" customFormat="1">
      <c r="E82281" s="120"/>
      <c r="M82281" s="120"/>
      <c r="N82281" s="120"/>
      <c r="U82281" s="121"/>
      <c r="V82281" s="122"/>
      <c r="W82281" s="123"/>
      <c r="AC82281" s="123"/>
    </row>
    <row r="82282" spans="5:29" s="2" customFormat="1">
      <c r="E82282" s="120"/>
      <c r="M82282" s="120"/>
      <c r="N82282" s="120"/>
      <c r="U82282" s="121"/>
      <c r="V82282" s="122"/>
      <c r="W82282" s="123"/>
      <c r="AC82282" s="123"/>
    </row>
    <row r="82283" spans="5:29" s="2" customFormat="1">
      <c r="E82283" s="120"/>
      <c r="M82283" s="120"/>
      <c r="N82283" s="120"/>
      <c r="U82283" s="121"/>
      <c r="V82283" s="122"/>
      <c r="W82283" s="123"/>
      <c r="AC82283" s="123"/>
    </row>
    <row r="82284" spans="5:29" s="2" customFormat="1">
      <c r="E82284" s="120"/>
      <c r="M82284" s="120"/>
      <c r="N82284" s="120"/>
      <c r="U82284" s="121"/>
      <c r="V82284" s="122"/>
      <c r="W82284" s="123"/>
      <c r="AC82284" s="123"/>
    </row>
    <row r="82285" spans="5:29" s="2" customFormat="1">
      <c r="E82285" s="120"/>
      <c r="M82285" s="120"/>
      <c r="N82285" s="120"/>
      <c r="U82285" s="121"/>
      <c r="V82285" s="122"/>
      <c r="W82285" s="123"/>
      <c r="AC82285" s="123"/>
    </row>
    <row r="82286" spans="5:29" s="2" customFormat="1">
      <c r="E82286" s="120"/>
      <c r="M82286" s="120"/>
      <c r="N82286" s="120"/>
      <c r="U82286" s="121"/>
      <c r="V82286" s="122"/>
      <c r="W82286" s="123"/>
      <c r="AC82286" s="123"/>
    </row>
    <row r="82287" spans="5:29" s="2" customFormat="1">
      <c r="E82287" s="120"/>
      <c r="M82287" s="120"/>
      <c r="N82287" s="120"/>
      <c r="U82287" s="121"/>
      <c r="V82287" s="122"/>
      <c r="W82287" s="123"/>
      <c r="AC82287" s="123"/>
    </row>
    <row r="82288" spans="5:29" s="2" customFormat="1">
      <c r="E82288" s="120"/>
      <c r="M82288" s="120"/>
      <c r="N82288" s="120"/>
      <c r="U82288" s="121"/>
      <c r="V82288" s="122"/>
      <c r="W82288" s="123"/>
      <c r="AC82288" s="123"/>
    </row>
    <row r="82289" spans="5:29" s="2" customFormat="1">
      <c r="E82289" s="120"/>
      <c r="M82289" s="120"/>
      <c r="N82289" s="120"/>
      <c r="U82289" s="121"/>
      <c r="V82289" s="122"/>
      <c r="W82289" s="123"/>
      <c r="AC82289" s="123"/>
    </row>
    <row r="82290" spans="5:29" s="2" customFormat="1">
      <c r="E82290" s="120"/>
      <c r="M82290" s="120"/>
      <c r="N82290" s="120"/>
      <c r="U82290" s="121"/>
      <c r="V82290" s="122"/>
      <c r="W82290" s="123"/>
      <c r="AC82290" s="123"/>
    </row>
    <row r="82291" spans="5:29" s="2" customFormat="1">
      <c r="E82291" s="120"/>
      <c r="M82291" s="120"/>
      <c r="N82291" s="120"/>
      <c r="U82291" s="121"/>
      <c r="V82291" s="122"/>
      <c r="W82291" s="123"/>
      <c r="AC82291" s="123"/>
    </row>
    <row r="82292" spans="5:29" s="2" customFormat="1">
      <c r="E82292" s="120"/>
      <c r="M82292" s="120"/>
      <c r="N82292" s="120"/>
      <c r="U82292" s="121"/>
      <c r="V82292" s="122"/>
      <c r="W82292" s="123"/>
      <c r="AC82292" s="123"/>
    </row>
    <row r="82293" spans="5:29" s="2" customFormat="1">
      <c r="E82293" s="120"/>
      <c r="M82293" s="120"/>
      <c r="N82293" s="120"/>
      <c r="U82293" s="121"/>
      <c r="V82293" s="122"/>
      <c r="W82293" s="123"/>
      <c r="AC82293" s="123"/>
    </row>
    <row r="82294" spans="5:29" s="2" customFormat="1">
      <c r="E82294" s="120"/>
      <c r="M82294" s="120"/>
      <c r="N82294" s="120"/>
      <c r="U82294" s="121"/>
      <c r="V82294" s="122"/>
      <c r="W82294" s="123"/>
      <c r="AC82294" s="123"/>
    </row>
    <row r="82295" spans="5:29" s="2" customFormat="1">
      <c r="E82295" s="120"/>
      <c r="M82295" s="120"/>
      <c r="N82295" s="120"/>
      <c r="U82295" s="121"/>
      <c r="V82295" s="122"/>
      <c r="W82295" s="123"/>
      <c r="AC82295" s="123"/>
    </row>
    <row r="82296" spans="5:29" s="2" customFormat="1">
      <c r="E82296" s="120"/>
      <c r="M82296" s="120"/>
      <c r="N82296" s="120"/>
      <c r="U82296" s="121"/>
      <c r="V82296" s="122"/>
      <c r="W82296" s="123"/>
      <c r="AC82296" s="123"/>
    </row>
    <row r="82297" spans="5:29" s="2" customFormat="1">
      <c r="E82297" s="120"/>
      <c r="M82297" s="120"/>
      <c r="N82297" s="120"/>
      <c r="U82297" s="121"/>
      <c r="V82297" s="122"/>
      <c r="W82297" s="123"/>
      <c r="AC82297" s="123"/>
    </row>
    <row r="82298" spans="5:29" s="2" customFormat="1">
      <c r="E82298" s="120"/>
      <c r="M82298" s="120"/>
      <c r="N82298" s="120"/>
      <c r="U82298" s="121"/>
      <c r="V82298" s="122"/>
      <c r="W82298" s="123"/>
      <c r="AC82298" s="123"/>
    </row>
    <row r="82299" spans="5:29" s="2" customFormat="1">
      <c r="E82299" s="120"/>
      <c r="M82299" s="120"/>
      <c r="N82299" s="120"/>
      <c r="U82299" s="121"/>
      <c r="V82299" s="122"/>
      <c r="W82299" s="123"/>
      <c r="AC82299" s="123"/>
    </row>
    <row r="82300" spans="5:29" s="2" customFormat="1">
      <c r="E82300" s="120"/>
      <c r="M82300" s="120"/>
      <c r="N82300" s="120"/>
      <c r="U82300" s="121"/>
      <c r="V82300" s="122"/>
      <c r="W82300" s="123"/>
      <c r="AC82300" s="123"/>
    </row>
    <row r="82301" spans="5:29" s="2" customFormat="1">
      <c r="E82301" s="120"/>
      <c r="M82301" s="120"/>
      <c r="N82301" s="120"/>
      <c r="U82301" s="121"/>
      <c r="V82301" s="122"/>
      <c r="W82301" s="123"/>
      <c r="AC82301" s="123"/>
    </row>
    <row r="82302" spans="5:29" s="2" customFormat="1">
      <c r="E82302" s="120"/>
      <c r="M82302" s="120"/>
      <c r="N82302" s="120"/>
      <c r="U82302" s="121"/>
      <c r="V82302" s="122"/>
      <c r="W82302" s="123"/>
      <c r="AC82302" s="123"/>
    </row>
    <row r="82303" spans="5:29" s="2" customFormat="1">
      <c r="E82303" s="120"/>
      <c r="M82303" s="120"/>
      <c r="N82303" s="120"/>
      <c r="U82303" s="121"/>
      <c r="V82303" s="122"/>
      <c r="W82303" s="123"/>
      <c r="AC82303" s="123"/>
    </row>
    <row r="82304" spans="5:29" s="2" customFormat="1">
      <c r="E82304" s="120"/>
      <c r="M82304" s="120"/>
      <c r="N82304" s="120"/>
      <c r="U82304" s="121"/>
      <c r="V82304" s="122"/>
      <c r="W82304" s="123"/>
      <c r="AC82304" s="123"/>
    </row>
    <row r="82305" spans="5:29" s="2" customFormat="1">
      <c r="E82305" s="120"/>
      <c r="M82305" s="120"/>
      <c r="N82305" s="120"/>
      <c r="U82305" s="121"/>
      <c r="V82305" s="122"/>
      <c r="W82305" s="123"/>
      <c r="AC82305" s="123"/>
    </row>
    <row r="82306" spans="5:29" s="2" customFormat="1">
      <c r="E82306" s="120"/>
      <c r="M82306" s="120"/>
      <c r="N82306" s="120"/>
      <c r="U82306" s="121"/>
      <c r="V82306" s="122"/>
      <c r="W82306" s="123"/>
      <c r="AC82306" s="123"/>
    </row>
    <row r="82307" spans="5:29" s="2" customFormat="1">
      <c r="E82307" s="120"/>
      <c r="M82307" s="120"/>
      <c r="N82307" s="120"/>
      <c r="U82307" s="121"/>
      <c r="V82307" s="122"/>
      <c r="W82307" s="123"/>
      <c r="AC82307" s="123"/>
    </row>
    <row r="82308" spans="5:29" s="2" customFormat="1">
      <c r="E82308" s="120"/>
      <c r="M82308" s="120"/>
      <c r="N82308" s="120"/>
      <c r="U82308" s="121"/>
      <c r="V82308" s="122"/>
      <c r="W82308" s="123"/>
      <c r="AC82308" s="123"/>
    </row>
    <row r="82309" spans="5:29" s="2" customFormat="1">
      <c r="E82309" s="120"/>
      <c r="M82309" s="120"/>
      <c r="N82309" s="120"/>
      <c r="U82309" s="121"/>
      <c r="V82309" s="122"/>
      <c r="W82309" s="123"/>
      <c r="AC82309" s="123"/>
    </row>
    <row r="82310" spans="5:29" s="2" customFormat="1">
      <c r="E82310" s="120"/>
      <c r="M82310" s="120"/>
      <c r="N82310" s="120"/>
      <c r="U82310" s="121"/>
      <c r="V82310" s="122"/>
      <c r="W82310" s="123"/>
      <c r="AC82310" s="123"/>
    </row>
    <row r="82311" spans="5:29" s="2" customFormat="1">
      <c r="E82311" s="120"/>
      <c r="M82311" s="120"/>
      <c r="N82311" s="120"/>
      <c r="U82311" s="121"/>
      <c r="V82311" s="122"/>
      <c r="W82311" s="123"/>
      <c r="AC82311" s="123"/>
    </row>
    <row r="82312" spans="5:29" s="2" customFormat="1">
      <c r="E82312" s="120"/>
      <c r="M82312" s="120"/>
      <c r="N82312" s="120"/>
      <c r="U82312" s="121"/>
      <c r="V82312" s="122"/>
      <c r="W82312" s="123"/>
      <c r="AC82312" s="123"/>
    </row>
    <row r="82313" spans="5:29" s="2" customFormat="1">
      <c r="E82313" s="120"/>
      <c r="M82313" s="120"/>
      <c r="N82313" s="120"/>
      <c r="U82313" s="121"/>
      <c r="V82313" s="122"/>
      <c r="W82313" s="123"/>
      <c r="AC82313" s="123"/>
    </row>
    <row r="82314" spans="5:29" s="2" customFormat="1">
      <c r="E82314" s="120"/>
      <c r="M82314" s="120"/>
      <c r="N82314" s="120"/>
      <c r="U82314" s="121"/>
      <c r="V82314" s="122"/>
      <c r="W82314" s="123"/>
      <c r="AC82314" s="123"/>
    </row>
    <row r="82315" spans="5:29" s="2" customFormat="1">
      <c r="E82315" s="120"/>
      <c r="M82315" s="120"/>
      <c r="N82315" s="120"/>
      <c r="U82315" s="121"/>
      <c r="V82315" s="122"/>
      <c r="W82315" s="123"/>
      <c r="AC82315" s="123"/>
    </row>
    <row r="82316" spans="5:29" s="2" customFormat="1">
      <c r="E82316" s="120"/>
      <c r="M82316" s="120"/>
      <c r="N82316" s="120"/>
      <c r="U82316" s="121"/>
      <c r="V82316" s="122"/>
      <c r="W82316" s="123"/>
      <c r="AC82316" s="123"/>
    </row>
    <row r="82317" spans="5:29" s="2" customFormat="1">
      <c r="E82317" s="120"/>
      <c r="M82317" s="120"/>
      <c r="N82317" s="120"/>
      <c r="U82317" s="121"/>
      <c r="V82317" s="122"/>
      <c r="W82317" s="123"/>
      <c r="AC82317" s="123"/>
    </row>
    <row r="82318" spans="5:29" s="2" customFormat="1">
      <c r="E82318" s="120"/>
      <c r="M82318" s="120"/>
      <c r="N82318" s="120"/>
      <c r="U82318" s="121"/>
      <c r="V82318" s="122"/>
      <c r="W82318" s="123"/>
      <c r="AC82318" s="123"/>
    </row>
    <row r="82319" spans="5:29" s="2" customFormat="1">
      <c r="E82319" s="120"/>
      <c r="M82319" s="120"/>
      <c r="N82319" s="120"/>
      <c r="U82319" s="121"/>
      <c r="V82319" s="122"/>
      <c r="W82319" s="123"/>
      <c r="AC82319" s="123"/>
    </row>
    <row r="82320" spans="5:29" s="2" customFormat="1">
      <c r="E82320" s="120"/>
      <c r="M82320" s="120"/>
      <c r="N82320" s="120"/>
      <c r="U82320" s="121"/>
      <c r="V82320" s="122"/>
      <c r="W82320" s="123"/>
      <c r="AC82320" s="123"/>
    </row>
    <row r="82321" spans="5:29" s="2" customFormat="1">
      <c r="E82321" s="120"/>
      <c r="M82321" s="120"/>
      <c r="N82321" s="120"/>
      <c r="U82321" s="121"/>
      <c r="V82321" s="122"/>
      <c r="W82321" s="123"/>
      <c r="AC82321" s="123"/>
    </row>
    <row r="82322" spans="5:29" s="2" customFormat="1">
      <c r="E82322" s="120"/>
      <c r="M82322" s="120"/>
      <c r="N82322" s="120"/>
      <c r="U82322" s="121"/>
      <c r="V82322" s="122"/>
      <c r="W82322" s="123"/>
      <c r="AC82322" s="123"/>
    </row>
    <row r="82323" spans="5:29" s="2" customFormat="1">
      <c r="E82323" s="120"/>
      <c r="M82323" s="120"/>
      <c r="N82323" s="120"/>
      <c r="U82323" s="121"/>
      <c r="V82323" s="122"/>
      <c r="W82323" s="123"/>
      <c r="AC82323" s="123"/>
    </row>
    <row r="82324" spans="5:29" s="2" customFormat="1">
      <c r="E82324" s="120"/>
      <c r="M82324" s="120"/>
      <c r="N82324" s="120"/>
      <c r="U82324" s="121"/>
      <c r="V82324" s="122"/>
      <c r="W82324" s="123"/>
      <c r="AC82324" s="123"/>
    </row>
    <row r="82325" spans="5:29" s="2" customFormat="1">
      <c r="E82325" s="120"/>
      <c r="M82325" s="120"/>
      <c r="N82325" s="120"/>
      <c r="U82325" s="121"/>
      <c r="V82325" s="122"/>
      <c r="W82325" s="123"/>
      <c r="AC82325" s="123"/>
    </row>
    <row r="82326" spans="5:29" s="2" customFormat="1">
      <c r="E82326" s="120"/>
      <c r="M82326" s="120"/>
      <c r="N82326" s="120"/>
      <c r="U82326" s="121"/>
      <c r="V82326" s="122"/>
      <c r="W82326" s="123"/>
      <c r="AC82326" s="123"/>
    </row>
    <row r="82327" spans="5:29" s="2" customFormat="1">
      <c r="E82327" s="120"/>
      <c r="M82327" s="120"/>
      <c r="N82327" s="120"/>
      <c r="U82327" s="121"/>
      <c r="V82327" s="122"/>
      <c r="W82327" s="123"/>
      <c r="AC82327" s="123"/>
    </row>
    <row r="82328" spans="5:29" s="2" customFormat="1">
      <c r="E82328" s="120"/>
      <c r="M82328" s="120"/>
      <c r="N82328" s="120"/>
      <c r="U82328" s="121"/>
      <c r="V82328" s="122"/>
      <c r="W82328" s="123"/>
      <c r="AC82328" s="123"/>
    </row>
    <row r="82329" spans="5:29" s="2" customFormat="1">
      <c r="E82329" s="120"/>
      <c r="M82329" s="120"/>
      <c r="N82329" s="120"/>
      <c r="U82329" s="121"/>
      <c r="V82329" s="122"/>
      <c r="W82329" s="123"/>
      <c r="AC82329" s="123"/>
    </row>
    <row r="82330" spans="5:29" s="2" customFormat="1">
      <c r="E82330" s="120"/>
      <c r="M82330" s="120"/>
      <c r="N82330" s="120"/>
      <c r="U82330" s="121"/>
      <c r="V82330" s="122"/>
      <c r="W82330" s="123"/>
      <c r="AC82330" s="123"/>
    </row>
    <row r="82331" spans="5:29" s="2" customFormat="1">
      <c r="E82331" s="120"/>
      <c r="M82331" s="120"/>
      <c r="N82331" s="120"/>
      <c r="U82331" s="121"/>
      <c r="V82331" s="122"/>
      <c r="W82331" s="123"/>
      <c r="AC82331" s="123"/>
    </row>
    <row r="82332" spans="5:29" s="2" customFormat="1">
      <c r="E82332" s="120"/>
      <c r="M82332" s="120"/>
      <c r="N82332" s="120"/>
      <c r="U82332" s="121"/>
      <c r="V82332" s="122"/>
      <c r="W82332" s="123"/>
      <c r="AC82332" s="123"/>
    </row>
    <row r="82333" spans="5:29" s="2" customFormat="1">
      <c r="E82333" s="120"/>
      <c r="M82333" s="120"/>
      <c r="N82333" s="120"/>
      <c r="U82333" s="121"/>
      <c r="V82333" s="122"/>
      <c r="W82333" s="123"/>
      <c r="AC82333" s="123"/>
    </row>
    <row r="82334" spans="5:29" s="2" customFormat="1">
      <c r="E82334" s="120"/>
      <c r="M82334" s="120"/>
      <c r="N82334" s="120"/>
      <c r="U82334" s="121"/>
      <c r="V82334" s="122"/>
      <c r="W82334" s="123"/>
      <c r="AC82334" s="123"/>
    </row>
    <row r="82335" spans="5:29" s="2" customFormat="1">
      <c r="E82335" s="120"/>
      <c r="M82335" s="120"/>
      <c r="N82335" s="120"/>
      <c r="U82335" s="121"/>
      <c r="V82335" s="122"/>
      <c r="W82335" s="123"/>
      <c r="AC82335" s="123"/>
    </row>
    <row r="82336" spans="5:29" s="2" customFormat="1">
      <c r="E82336" s="120"/>
      <c r="M82336" s="120"/>
      <c r="N82336" s="120"/>
      <c r="U82336" s="121"/>
      <c r="V82336" s="122"/>
      <c r="W82336" s="123"/>
      <c r="AC82336" s="123"/>
    </row>
    <row r="82337" spans="5:29" s="2" customFormat="1">
      <c r="E82337" s="120"/>
      <c r="M82337" s="120"/>
      <c r="N82337" s="120"/>
      <c r="U82337" s="121"/>
      <c r="V82337" s="122"/>
      <c r="W82337" s="123"/>
      <c r="AC82337" s="123"/>
    </row>
    <row r="82338" spans="5:29" s="2" customFormat="1">
      <c r="E82338" s="120"/>
      <c r="M82338" s="120"/>
      <c r="N82338" s="120"/>
      <c r="U82338" s="121"/>
      <c r="V82338" s="122"/>
      <c r="W82338" s="123"/>
      <c r="AC82338" s="123"/>
    </row>
    <row r="82339" spans="5:29" s="2" customFormat="1">
      <c r="E82339" s="120"/>
      <c r="M82339" s="120"/>
      <c r="N82339" s="120"/>
      <c r="U82339" s="121"/>
      <c r="V82339" s="122"/>
      <c r="W82339" s="123"/>
      <c r="AC82339" s="123"/>
    </row>
    <row r="82340" spans="5:29" s="2" customFormat="1">
      <c r="E82340" s="120"/>
      <c r="M82340" s="120"/>
      <c r="N82340" s="120"/>
      <c r="U82340" s="121"/>
      <c r="V82340" s="122"/>
      <c r="W82340" s="123"/>
      <c r="AC82340" s="123"/>
    </row>
    <row r="82341" spans="5:29" s="2" customFormat="1">
      <c r="E82341" s="120"/>
      <c r="M82341" s="120"/>
      <c r="N82341" s="120"/>
      <c r="U82341" s="121"/>
      <c r="V82341" s="122"/>
      <c r="W82341" s="123"/>
      <c r="AC82341" s="123"/>
    </row>
    <row r="82342" spans="5:29" s="2" customFormat="1">
      <c r="E82342" s="120"/>
      <c r="M82342" s="120"/>
      <c r="N82342" s="120"/>
      <c r="U82342" s="121"/>
      <c r="V82342" s="122"/>
      <c r="W82342" s="123"/>
      <c r="AC82342" s="123"/>
    </row>
    <row r="82343" spans="5:29" s="2" customFormat="1">
      <c r="E82343" s="120"/>
      <c r="M82343" s="120"/>
      <c r="N82343" s="120"/>
      <c r="U82343" s="121"/>
      <c r="V82343" s="122"/>
      <c r="W82343" s="123"/>
      <c r="AC82343" s="123"/>
    </row>
    <row r="82344" spans="5:29" s="2" customFormat="1">
      <c r="E82344" s="120"/>
      <c r="M82344" s="120"/>
      <c r="N82344" s="120"/>
      <c r="U82344" s="121"/>
      <c r="V82344" s="122"/>
      <c r="W82344" s="123"/>
      <c r="AC82344" s="123"/>
    </row>
    <row r="82345" spans="5:29" s="2" customFormat="1">
      <c r="E82345" s="120"/>
      <c r="M82345" s="120"/>
      <c r="N82345" s="120"/>
      <c r="U82345" s="121"/>
      <c r="V82345" s="122"/>
      <c r="W82345" s="123"/>
      <c r="AC82345" s="123"/>
    </row>
    <row r="82346" spans="5:29" s="2" customFormat="1">
      <c r="E82346" s="120"/>
      <c r="M82346" s="120"/>
      <c r="N82346" s="120"/>
      <c r="U82346" s="121"/>
      <c r="V82346" s="122"/>
      <c r="W82346" s="123"/>
      <c r="AC82346" s="123"/>
    </row>
    <row r="82347" spans="5:29" s="2" customFormat="1">
      <c r="E82347" s="120"/>
      <c r="M82347" s="120"/>
      <c r="N82347" s="120"/>
      <c r="U82347" s="121"/>
      <c r="V82347" s="122"/>
      <c r="W82347" s="123"/>
      <c r="AC82347" s="123"/>
    </row>
    <row r="82348" spans="5:29" s="2" customFormat="1">
      <c r="E82348" s="120"/>
      <c r="M82348" s="120"/>
      <c r="N82348" s="120"/>
      <c r="U82348" s="121"/>
      <c r="V82348" s="122"/>
      <c r="W82348" s="123"/>
      <c r="AC82348" s="123"/>
    </row>
    <row r="82349" spans="5:29" s="2" customFormat="1">
      <c r="E82349" s="120"/>
      <c r="M82349" s="120"/>
      <c r="N82349" s="120"/>
      <c r="U82349" s="121"/>
      <c r="V82349" s="122"/>
      <c r="W82349" s="123"/>
      <c r="AC82349" s="123"/>
    </row>
    <row r="82350" spans="5:29" s="2" customFormat="1">
      <c r="E82350" s="120"/>
      <c r="M82350" s="120"/>
      <c r="N82350" s="120"/>
      <c r="U82350" s="121"/>
      <c r="V82350" s="122"/>
      <c r="W82350" s="123"/>
      <c r="AC82350" s="123"/>
    </row>
    <row r="82351" spans="5:29" s="2" customFormat="1">
      <c r="E82351" s="120"/>
      <c r="M82351" s="120"/>
      <c r="N82351" s="120"/>
      <c r="U82351" s="121"/>
      <c r="V82351" s="122"/>
      <c r="W82351" s="123"/>
      <c r="AC82351" s="123"/>
    </row>
    <row r="82352" spans="5:29" s="2" customFormat="1">
      <c r="E82352" s="120"/>
      <c r="M82352" s="120"/>
      <c r="N82352" s="120"/>
      <c r="U82352" s="121"/>
      <c r="V82352" s="122"/>
      <c r="W82352" s="123"/>
      <c r="AC82352" s="123"/>
    </row>
    <row r="82353" spans="5:29" s="2" customFormat="1">
      <c r="E82353" s="120"/>
      <c r="M82353" s="120"/>
      <c r="N82353" s="120"/>
      <c r="U82353" s="121"/>
      <c r="V82353" s="122"/>
      <c r="W82353" s="123"/>
      <c r="AC82353" s="123"/>
    </row>
    <row r="82354" spans="5:29" s="2" customFormat="1">
      <c r="E82354" s="120"/>
      <c r="M82354" s="120"/>
      <c r="N82354" s="120"/>
      <c r="U82354" s="121"/>
      <c r="V82354" s="122"/>
      <c r="W82354" s="123"/>
      <c r="AC82354" s="123"/>
    </row>
    <row r="82355" spans="5:29" s="2" customFormat="1">
      <c r="E82355" s="120"/>
      <c r="M82355" s="120"/>
      <c r="N82355" s="120"/>
      <c r="U82355" s="121"/>
      <c r="V82355" s="122"/>
      <c r="W82355" s="123"/>
      <c r="AC82355" s="123"/>
    </row>
    <row r="82356" spans="5:29" s="2" customFormat="1">
      <c r="E82356" s="120"/>
      <c r="M82356" s="120"/>
      <c r="N82356" s="120"/>
      <c r="U82356" s="121"/>
      <c r="V82356" s="122"/>
      <c r="W82356" s="123"/>
      <c r="AC82356" s="123"/>
    </row>
    <row r="82357" spans="5:29" s="2" customFormat="1">
      <c r="E82357" s="120"/>
      <c r="M82357" s="120"/>
      <c r="N82357" s="120"/>
      <c r="U82357" s="121"/>
      <c r="V82357" s="122"/>
      <c r="W82357" s="123"/>
      <c r="AC82357" s="123"/>
    </row>
    <row r="82358" spans="5:29" s="2" customFormat="1">
      <c r="E82358" s="120"/>
      <c r="M82358" s="120"/>
      <c r="N82358" s="120"/>
      <c r="U82358" s="121"/>
      <c r="V82358" s="122"/>
      <c r="W82358" s="123"/>
      <c r="AC82358" s="123"/>
    </row>
    <row r="82359" spans="5:29" s="2" customFormat="1">
      <c r="E82359" s="120"/>
      <c r="M82359" s="120"/>
      <c r="N82359" s="120"/>
      <c r="U82359" s="121"/>
      <c r="V82359" s="122"/>
      <c r="W82359" s="123"/>
      <c r="AC82359" s="123"/>
    </row>
    <row r="82360" spans="5:29" s="2" customFormat="1">
      <c r="E82360" s="120"/>
      <c r="M82360" s="120"/>
      <c r="N82360" s="120"/>
      <c r="U82360" s="121"/>
      <c r="V82360" s="122"/>
      <c r="W82360" s="123"/>
      <c r="AC82360" s="123"/>
    </row>
    <row r="82361" spans="5:29" s="2" customFormat="1">
      <c r="E82361" s="120"/>
      <c r="M82361" s="120"/>
      <c r="N82361" s="120"/>
      <c r="U82361" s="121"/>
      <c r="V82361" s="122"/>
      <c r="W82361" s="123"/>
      <c r="AC82361" s="123"/>
    </row>
    <row r="82362" spans="5:29" s="2" customFormat="1">
      <c r="E82362" s="120"/>
      <c r="M82362" s="120"/>
      <c r="N82362" s="120"/>
      <c r="U82362" s="121"/>
      <c r="V82362" s="122"/>
      <c r="W82362" s="123"/>
      <c r="AC82362" s="123"/>
    </row>
    <row r="82363" spans="5:29" s="2" customFormat="1">
      <c r="E82363" s="120"/>
      <c r="M82363" s="120"/>
      <c r="N82363" s="120"/>
      <c r="U82363" s="121"/>
      <c r="V82363" s="122"/>
      <c r="W82363" s="123"/>
      <c r="AC82363" s="123"/>
    </row>
    <row r="82364" spans="5:29" s="2" customFormat="1">
      <c r="E82364" s="120"/>
      <c r="M82364" s="120"/>
      <c r="N82364" s="120"/>
      <c r="U82364" s="121"/>
      <c r="V82364" s="122"/>
      <c r="W82364" s="123"/>
      <c r="AC82364" s="123"/>
    </row>
    <row r="82365" spans="5:29" s="2" customFormat="1">
      <c r="E82365" s="120"/>
      <c r="M82365" s="120"/>
      <c r="N82365" s="120"/>
      <c r="U82365" s="121"/>
      <c r="V82365" s="122"/>
      <c r="W82365" s="123"/>
      <c r="AC82365" s="123"/>
    </row>
    <row r="82366" spans="5:29" s="2" customFormat="1">
      <c r="E82366" s="120"/>
      <c r="M82366" s="120"/>
      <c r="N82366" s="120"/>
      <c r="U82366" s="121"/>
      <c r="V82366" s="122"/>
      <c r="W82366" s="123"/>
      <c r="AC82366" s="123"/>
    </row>
    <row r="82367" spans="5:29" s="2" customFormat="1">
      <c r="E82367" s="120"/>
      <c r="M82367" s="120"/>
      <c r="N82367" s="120"/>
      <c r="U82367" s="121"/>
      <c r="V82367" s="122"/>
      <c r="W82367" s="123"/>
      <c r="AC82367" s="123"/>
    </row>
    <row r="82368" spans="5:29" s="2" customFormat="1">
      <c r="E82368" s="120"/>
      <c r="M82368" s="120"/>
      <c r="N82368" s="120"/>
      <c r="U82368" s="121"/>
      <c r="V82368" s="122"/>
      <c r="W82368" s="123"/>
      <c r="AC82368" s="123"/>
    </row>
    <row r="82369" spans="5:29" s="2" customFormat="1">
      <c r="E82369" s="120"/>
      <c r="M82369" s="120"/>
      <c r="N82369" s="120"/>
      <c r="U82369" s="121"/>
      <c r="V82369" s="122"/>
      <c r="W82369" s="123"/>
      <c r="AC82369" s="123"/>
    </row>
    <row r="82370" spans="5:29" s="2" customFormat="1">
      <c r="E82370" s="120"/>
      <c r="M82370" s="120"/>
      <c r="N82370" s="120"/>
      <c r="U82370" s="121"/>
      <c r="V82370" s="122"/>
      <c r="W82370" s="123"/>
      <c r="AC82370" s="123"/>
    </row>
    <row r="82371" spans="5:29" s="2" customFormat="1">
      <c r="E82371" s="120"/>
      <c r="M82371" s="120"/>
      <c r="N82371" s="120"/>
      <c r="U82371" s="121"/>
      <c r="V82371" s="122"/>
      <c r="W82371" s="123"/>
      <c r="AC82371" s="123"/>
    </row>
    <row r="82372" spans="5:29" s="2" customFormat="1">
      <c r="E82372" s="120"/>
      <c r="M82372" s="120"/>
      <c r="N82372" s="120"/>
      <c r="U82372" s="121"/>
      <c r="V82372" s="122"/>
      <c r="W82372" s="123"/>
      <c r="AC82372" s="123"/>
    </row>
    <row r="82373" spans="5:29" s="2" customFormat="1">
      <c r="E82373" s="120"/>
      <c r="M82373" s="120"/>
      <c r="N82373" s="120"/>
      <c r="U82373" s="121"/>
      <c r="V82373" s="122"/>
      <c r="W82373" s="123"/>
      <c r="AC82373" s="123"/>
    </row>
    <row r="82374" spans="5:29" s="2" customFormat="1">
      <c r="E82374" s="120"/>
      <c r="M82374" s="120"/>
      <c r="N82374" s="120"/>
      <c r="U82374" s="121"/>
      <c r="V82374" s="122"/>
      <c r="W82374" s="123"/>
      <c r="AC82374" s="123"/>
    </row>
    <row r="82375" spans="5:29" s="2" customFormat="1">
      <c r="E82375" s="120"/>
      <c r="M82375" s="120"/>
      <c r="N82375" s="120"/>
      <c r="U82375" s="121"/>
      <c r="V82375" s="122"/>
      <c r="W82375" s="123"/>
      <c r="AC82375" s="123"/>
    </row>
    <row r="82376" spans="5:29" s="2" customFormat="1">
      <c r="E82376" s="120"/>
      <c r="M82376" s="120"/>
      <c r="N82376" s="120"/>
      <c r="U82376" s="121"/>
      <c r="V82376" s="122"/>
      <c r="W82376" s="123"/>
      <c r="AC82376" s="123"/>
    </row>
    <row r="82377" spans="5:29" s="2" customFormat="1">
      <c r="E82377" s="120"/>
      <c r="M82377" s="120"/>
      <c r="N82377" s="120"/>
      <c r="U82377" s="121"/>
      <c r="V82377" s="122"/>
      <c r="W82377" s="123"/>
      <c r="AC82377" s="123"/>
    </row>
    <row r="82378" spans="5:29" s="2" customFormat="1">
      <c r="E82378" s="120"/>
      <c r="M82378" s="120"/>
      <c r="N82378" s="120"/>
      <c r="U82378" s="121"/>
      <c r="V82378" s="122"/>
      <c r="W82378" s="123"/>
      <c r="AC82378" s="123"/>
    </row>
    <row r="82379" spans="5:29" s="2" customFormat="1">
      <c r="E82379" s="120"/>
      <c r="M82379" s="120"/>
      <c r="N82379" s="120"/>
      <c r="U82379" s="121"/>
      <c r="V82379" s="122"/>
      <c r="W82379" s="123"/>
      <c r="AC82379" s="123"/>
    </row>
    <row r="82380" spans="5:29" s="2" customFormat="1">
      <c r="E82380" s="120"/>
      <c r="M82380" s="120"/>
      <c r="N82380" s="120"/>
      <c r="U82380" s="121"/>
      <c r="V82380" s="122"/>
      <c r="W82380" s="123"/>
      <c r="AC82380" s="123"/>
    </row>
    <row r="82381" spans="5:29" s="2" customFormat="1">
      <c r="E82381" s="120"/>
      <c r="M82381" s="120"/>
      <c r="N82381" s="120"/>
      <c r="U82381" s="121"/>
      <c r="V82381" s="122"/>
      <c r="W82381" s="123"/>
      <c r="AC82381" s="123"/>
    </row>
    <row r="82382" spans="5:29" s="2" customFormat="1">
      <c r="E82382" s="120"/>
      <c r="M82382" s="120"/>
      <c r="N82382" s="120"/>
      <c r="U82382" s="121"/>
      <c r="V82382" s="122"/>
      <c r="W82382" s="123"/>
      <c r="AC82382" s="123"/>
    </row>
    <row r="82383" spans="5:29" s="2" customFormat="1">
      <c r="E82383" s="120"/>
      <c r="M82383" s="120"/>
      <c r="N82383" s="120"/>
      <c r="U82383" s="121"/>
      <c r="V82383" s="122"/>
      <c r="W82383" s="123"/>
      <c r="AC82383" s="123"/>
    </row>
    <row r="82384" spans="5:29" s="2" customFormat="1">
      <c r="E82384" s="120"/>
      <c r="M82384" s="120"/>
      <c r="N82384" s="120"/>
      <c r="U82384" s="121"/>
      <c r="V82384" s="122"/>
      <c r="W82384" s="123"/>
      <c r="AC82384" s="123"/>
    </row>
    <row r="82385" spans="5:29" s="2" customFormat="1">
      <c r="E82385" s="120"/>
      <c r="M82385" s="120"/>
      <c r="N82385" s="120"/>
      <c r="U82385" s="121"/>
      <c r="V82385" s="122"/>
      <c r="W82385" s="123"/>
      <c r="AC82385" s="123"/>
    </row>
    <row r="82386" spans="5:29" s="2" customFormat="1">
      <c r="E82386" s="120"/>
      <c r="M82386" s="120"/>
      <c r="N82386" s="120"/>
      <c r="U82386" s="121"/>
      <c r="V82386" s="122"/>
      <c r="W82386" s="123"/>
      <c r="AC82386" s="123"/>
    </row>
    <row r="82387" spans="5:29" s="2" customFormat="1">
      <c r="E82387" s="120"/>
      <c r="M82387" s="120"/>
      <c r="N82387" s="120"/>
      <c r="U82387" s="121"/>
      <c r="V82387" s="122"/>
      <c r="W82387" s="123"/>
      <c r="AC82387" s="123"/>
    </row>
    <row r="82388" spans="5:29" s="2" customFormat="1">
      <c r="E82388" s="120"/>
      <c r="M82388" s="120"/>
      <c r="N82388" s="120"/>
      <c r="U82388" s="121"/>
      <c r="V82388" s="122"/>
      <c r="W82388" s="123"/>
      <c r="AC82388" s="123"/>
    </row>
    <row r="82389" spans="5:29" s="2" customFormat="1">
      <c r="E82389" s="120"/>
      <c r="M82389" s="120"/>
      <c r="N82389" s="120"/>
      <c r="U82389" s="121"/>
      <c r="V82389" s="122"/>
      <c r="W82389" s="123"/>
      <c r="AC82389" s="123"/>
    </row>
    <row r="82390" spans="5:29" s="2" customFormat="1">
      <c r="E82390" s="120"/>
      <c r="M82390" s="120"/>
      <c r="N82390" s="120"/>
      <c r="U82390" s="121"/>
      <c r="V82390" s="122"/>
      <c r="W82390" s="123"/>
      <c r="AC82390" s="123"/>
    </row>
    <row r="82391" spans="5:29" s="2" customFormat="1">
      <c r="E82391" s="120"/>
      <c r="M82391" s="120"/>
      <c r="N82391" s="120"/>
      <c r="U82391" s="121"/>
      <c r="V82391" s="122"/>
      <c r="W82391" s="123"/>
      <c r="AC82391" s="123"/>
    </row>
    <row r="82392" spans="5:29" s="2" customFormat="1">
      <c r="E82392" s="120"/>
      <c r="M82392" s="120"/>
      <c r="N82392" s="120"/>
      <c r="U82392" s="121"/>
      <c r="V82392" s="122"/>
      <c r="W82392" s="123"/>
      <c r="AC82392" s="123"/>
    </row>
    <row r="82393" spans="5:29" s="2" customFormat="1">
      <c r="E82393" s="120"/>
      <c r="M82393" s="120"/>
      <c r="N82393" s="120"/>
      <c r="U82393" s="121"/>
      <c r="V82393" s="122"/>
      <c r="W82393" s="123"/>
      <c r="AC82393" s="123"/>
    </row>
    <row r="82394" spans="5:29" s="2" customFormat="1">
      <c r="E82394" s="120"/>
      <c r="M82394" s="120"/>
      <c r="N82394" s="120"/>
      <c r="U82394" s="121"/>
      <c r="V82394" s="122"/>
      <c r="W82394" s="123"/>
      <c r="AC82394" s="123"/>
    </row>
    <row r="82395" spans="5:29" s="2" customFormat="1">
      <c r="E82395" s="120"/>
      <c r="M82395" s="120"/>
      <c r="N82395" s="120"/>
      <c r="U82395" s="121"/>
      <c r="V82395" s="122"/>
      <c r="W82395" s="123"/>
      <c r="AC82395" s="123"/>
    </row>
    <row r="82396" spans="5:29" s="2" customFormat="1">
      <c r="E82396" s="120"/>
      <c r="M82396" s="120"/>
      <c r="N82396" s="120"/>
      <c r="U82396" s="121"/>
      <c r="V82396" s="122"/>
      <c r="W82396" s="123"/>
      <c r="AC82396" s="123"/>
    </row>
    <row r="82397" spans="5:29" s="2" customFormat="1">
      <c r="E82397" s="120"/>
      <c r="M82397" s="120"/>
      <c r="N82397" s="120"/>
      <c r="U82397" s="121"/>
      <c r="V82397" s="122"/>
      <c r="W82397" s="123"/>
      <c r="AC82397" s="123"/>
    </row>
    <row r="82398" spans="5:29" s="2" customFormat="1">
      <c r="E82398" s="120"/>
      <c r="M82398" s="120"/>
      <c r="N82398" s="120"/>
      <c r="U82398" s="121"/>
      <c r="V82398" s="122"/>
      <c r="W82398" s="123"/>
      <c r="AC82398" s="123"/>
    </row>
    <row r="82399" spans="5:29" s="2" customFormat="1">
      <c r="E82399" s="120"/>
      <c r="M82399" s="120"/>
      <c r="N82399" s="120"/>
      <c r="U82399" s="121"/>
      <c r="V82399" s="122"/>
      <c r="W82399" s="123"/>
      <c r="AC82399" s="123"/>
    </row>
    <row r="82400" spans="5:29" s="2" customFormat="1">
      <c r="E82400" s="120"/>
      <c r="M82400" s="120"/>
      <c r="N82400" s="120"/>
      <c r="U82400" s="121"/>
      <c r="V82400" s="122"/>
      <c r="W82400" s="123"/>
      <c r="AC82400" s="123"/>
    </row>
    <row r="82401" spans="5:29" s="2" customFormat="1">
      <c r="E82401" s="120"/>
      <c r="M82401" s="120"/>
      <c r="N82401" s="120"/>
      <c r="U82401" s="121"/>
      <c r="V82401" s="122"/>
      <c r="W82401" s="123"/>
      <c r="AC82401" s="123"/>
    </row>
    <row r="82402" spans="5:29" s="2" customFormat="1">
      <c r="E82402" s="120"/>
      <c r="M82402" s="120"/>
      <c r="N82402" s="120"/>
      <c r="U82402" s="121"/>
      <c r="V82402" s="122"/>
      <c r="W82402" s="123"/>
      <c r="AC82402" s="123"/>
    </row>
    <row r="82403" spans="5:29" s="2" customFormat="1">
      <c r="E82403" s="120"/>
      <c r="M82403" s="120"/>
      <c r="N82403" s="120"/>
      <c r="U82403" s="121"/>
      <c r="V82403" s="122"/>
      <c r="W82403" s="123"/>
      <c r="AC82403" s="123"/>
    </row>
    <row r="82404" spans="5:29" s="2" customFormat="1">
      <c r="E82404" s="120"/>
      <c r="M82404" s="120"/>
      <c r="N82404" s="120"/>
      <c r="U82404" s="121"/>
      <c r="V82404" s="122"/>
      <c r="W82404" s="123"/>
      <c r="AC82404" s="123"/>
    </row>
    <row r="82405" spans="5:29" s="2" customFormat="1">
      <c r="E82405" s="120"/>
      <c r="M82405" s="120"/>
      <c r="N82405" s="120"/>
      <c r="U82405" s="121"/>
      <c r="V82405" s="122"/>
      <c r="W82405" s="123"/>
      <c r="AC82405" s="123"/>
    </row>
    <row r="82406" spans="5:29" s="2" customFormat="1">
      <c r="E82406" s="120"/>
      <c r="M82406" s="120"/>
      <c r="N82406" s="120"/>
      <c r="U82406" s="121"/>
      <c r="V82406" s="122"/>
      <c r="W82406" s="123"/>
      <c r="AC82406" s="123"/>
    </row>
    <row r="82407" spans="5:29" s="2" customFormat="1">
      <c r="E82407" s="120"/>
      <c r="M82407" s="120"/>
      <c r="N82407" s="120"/>
      <c r="U82407" s="121"/>
      <c r="V82407" s="122"/>
      <c r="W82407" s="123"/>
      <c r="AC82407" s="123"/>
    </row>
    <row r="82408" spans="5:29" s="2" customFormat="1">
      <c r="E82408" s="120"/>
      <c r="M82408" s="120"/>
      <c r="N82408" s="120"/>
      <c r="U82408" s="121"/>
      <c r="V82408" s="122"/>
      <c r="W82408" s="123"/>
      <c r="AC82408" s="123"/>
    </row>
    <row r="82409" spans="5:29" s="2" customFormat="1">
      <c r="E82409" s="120"/>
      <c r="M82409" s="120"/>
      <c r="N82409" s="120"/>
      <c r="U82409" s="121"/>
      <c r="V82409" s="122"/>
      <c r="W82409" s="123"/>
      <c r="AC82409" s="123"/>
    </row>
    <row r="82410" spans="5:29" s="2" customFormat="1">
      <c r="E82410" s="120"/>
      <c r="M82410" s="120"/>
      <c r="N82410" s="120"/>
      <c r="U82410" s="121"/>
      <c r="V82410" s="122"/>
      <c r="W82410" s="123"/>
      <c r="AC82410" s="123"/>
    </row>
    <row r="82411" spans="5:29" s="2" customFormat="1">
      <c r="E82411" s="120"/>
      <c r="M82411" s="120"/>
      <c r="N82411" s="120"/>
      <c r="U82411" s="121"/>
      <c r="V82411" s="122"/>
      <c r="W82411" s="123"/>
      <c r="AC82411" s="123"/>
    </row>
    <row r="82412" spans="5:29" s="2" customFormat="1">
      <c r="E82412" s="120"/>
      <c r="M82412" s="120"/>
      <c r="N82412" s="120"/>
      <c r="U82412" s="121"/>
      <c r="V82412" s="122"/>
      <c r="W82412" s="123"/>
      <c r="AC82412" s="123"/>
    </row>
    <row r="82413" spans="5:29" s="2" customFormat="1">
      <c r="E82413" s="120"/>
      <c r="M82413" s="120"/>
      <c r="N82413" s="120"/>
      <c r="U82413" s="121"/>
      <c r="V82413" s="122"/>
      <c r="W82413" s="123"/>
      <c r="AC82413" s="123"/>
    </row>
    <row r="82414" spans="5:29" s="2" customFormat="1">
      <c r="E82414" s="120"/>
      <c r="M82414" s="120"/>
      <c r="N82414" s="120"/>
      <c r="U82414" s="121"/>
      <c r="V82414" s="122"/>
      <c r="W82414" s="123"/>
      <c r="AC82414" s="123"/>
    </row>
    <row r="82415" spans="5:29" s="2" customFormat="1">
      <c r="E82415" s="120"/>
      <c r="M82415" s="120"/>
      <c r="N82415" s="120"/>
      <c r="U82415" s="121"/>
      <c r="V82415" s="122"/>
      <c r="W82415" s="123"/>
      <c r="AC82415" s="123"/>
    </row>
    <row r="82416" spans="5:29" s="2" customFormat="1">
      <c r="E82416" s="120"/>
      <c r="M82416" s="120"/>
      <c r="N82416" s="120"/>
      <c r="U82416" s="121"/>
      <c r="V82416" s="122"/>
      <c r="W82416" s="123"/>
      <c r="AC82416" s="123"/>
    </row>
    <row r="82417" spans="5:29" s="2" customFormat="1">
      <c r="E82417" s="120"/>
      <c r="M82417" s="120"/>
      <c r="N82417" s="120"/>
      <c r="U82417" s="121"/>
      <c r="V82417" s="122"/>
      <c r="W82417" s="123"/>
      <c r="AC82417" s="123"/>
    </row>
    <row r="82418" spans="5:29" s="2" customFormat="1">
      <c r="E82418" s="120"/>
      <c r="M82418" s="120"/>
      <c r="N82418" s="120"/>
      <c r="U82418" s="121"/>
      <c r="V82418" s="122"/>
      <c r="W82418" s="123"/>
      <c r="AC82418" s="123"/>
    </row>
    <row r="82419" spans="5:29" s="2" customFormat="1">
      <c r="E82419" s="120"/>
      <c r="M82419" s="120"/>
      <c r="N82419" s="120"/>
      <c r="U82419" s="121"/>
      <c r="V82419" s="122"/>
      <c r="W82419" s="123"/>
      <c r="AC82419" s="123"/>
    </row>
    <row r="82420" spans="5:29" s="2" customFormat="1">
      <c r="E82420" s="120"/>
      <c r="M82420" s="120"/>
      <c r="N82420" s="120"/>
      <c r="U82420" s="121"/>
      <c r="V82420" s="122"/>
      <c r="W82420" s="123"/>
      <c r="AC82420" s="123"/>
    </row>
    <row r="82421" spans="5:29" s="2" customFormat="1">
      <c r="E82421" s="120"/>
      <c r="M82421" s="120"/>
      <c r="N82421" s="120"/>
      <c r="U82421" s="121"/>
      <c r="V82421" s="122"/>
      <c r="W82421" s="123"/>
      <c r="AC82421" s="123"/>
    </row>
    <row r="82422" spans="5:29" s="2" customFormat="1">
      <c r="E82422" s="120"/>
      <c r="M82422" s="120"/>
      <c r="N82422" s="120"/>
      <c r="U82422" s="121"/>
      <c r="V82422" s="122"/>
      <c r="W82422" s="123"/>
      <c r="AC82422" s="123"/>
    </row>
    <row r="82423" spans="5:29" s="2" customFormat="1">
      <c r="E82423" s="120"/>
      <c r="M82423" s="120"/>
      <c r="N82423" s="120"/>
      <c r="U82423" s="121"/>
      <c r="V82423" s="122"/>
      <c r="W82423" s="123"/>
      <c r="AC82423" s="123"/>
    </row>
    <row r="82424" spans="5:29" s="2" customFormat="1">
      <c r="E82424" s="120"/>
      <c r="M82424" s="120"/>
      <c r="N82424" s="120"/>
      <c r="U82424" s="121"/>
      <c r="V82424" s="122"/>
      <c r="W82424" s="123"/>
      <c r="AC82424" s="123"/>
    </row>
    <row r="82425" spans="5:29" s="2" customFormat="1">
      <c r="E82425" s="120"/>
      <c r="M82425" s="120"/>
      <c r="N82425" s="120"/>
      <c r="U82425" s="121"/>
      <c r="V82425" s="122"/>
      <c r="W82425" s="123"/>
      <c r="AC82425" s="123"/>
    </row>
    <row r="82426" spans="5:29" s="2" customFormat="1">
      <c r="E82426" s="120"/>
      <c r="M82426" s="120"/>
      <c r="N82426" s="120"/>
      <c r="U82426" s="121"/>
      <c r="V82426" s="122"/>
      <c r="W82426" s="123"/>
      <c r="AC82426" s="123"/>
    </row>
    <row r="82427" spans="5:29" s="2" customFormat="1">
      <c r="E82427" s="120"/>
      <c r="M82427" s="120"/>
      <c r="N82427" s="120"/>
      <c r="U82427" s="121"/>
      <c r="V82427" s="122"/>
      <c r="W82427" s="123"/>
      <c r="AC82427" s="123"/>
    </row>
    <row r="82428" spans="5:29" s="2" customFormat="1">
      <c r="E82428" s="120"/>
      <c r="M82428" s="120"/>
      <c r="N82428" s="120"/>
      <c r="U82428" s="121"/>
      <c r="V82428" s="122"/>
      <c r="W82428" s="123"/>
      <c r="AC82428" s="123"/>
    </row>
    <row r="82429" spans="5:29" s="2" customFormat="1">
      <c r="E82429" s="120"/>
      <c r="M82429" s="120"/>
      <c r="N82429" s="120"/>
      <c r="U82429" s="121"/>
      <c r="V82429" s="122"/>
      <c r="W82429" s="123"/>
      <c r="AC82429" s="123"/>
    </row>
    <row r="82430" spans="5:29" s="2" customFormat="1">
      <c r="E82430" s="120"/>
      <c r="M82430" s="120"/>
      <c r="N82430" s="120"/>
      <c r="U82430" s="121"/>
      <c r="V82430" s="122"/>
      <c r="W82430" s="123"/>
      <c r="AC82430" s="123"/>
    </row>
    <row r="82431" spans="5:29" s="2" customFormat="1">
      <c r="E82431" s="120"/>
      <c r="M82431" s="120"/>
      <c r="N82431" s="120"/>
      <c r="U82431" s="121"/>
      <c r="V82431" s="122"/>
      <c r="W82431" s="123"/>
      <c r="AC82431" s="123"/>
    </row>
    <row r="82432" spans="5:29" s="2" customFormat="1">
      <c r="E82432" s="120"/>
      <c r="M82432" s="120"/>
      <c r="N82432" s="120"/>
      <c r="U82432" s="121"/>
      <c r="V82432" s="122"/>
      <c r="W82432" s="123"/>
      <c r="AC82432" s="123"/>
    </row>
    <row r="82433" spans="5:29" s="2" customFormat="1">
      <c r="E82433" s="120"/>
      <c r="M82433" s="120"/>
      <c r="N82433" s="120"/>
      <c r="U82433" s="121"/>
      <c r="V82433" s="122"/>
      <c r="W82433" s="123"/>
      <c r="AC82433" s="123"/>
    </row>
    <row r="82434" spans="5:29" s="2" customFormat="1">
      <c r="E82434" s="120"/>
      <c r="M82434" s="120"/>
      <c r="N82434" s="120"/>
      <c r="U82434" s="121"/>
      <c r="V82434" s="122"/>
      <c r="W82434" s="123"/>
      <c r="AC82434" s="123"/>
    </row>
    <row r="82435" spans="5:29" s="2" customFormat="1">
      <c r="E82435" s="120"/>
      <c r="M82435" s="120"/>
      <c r="N82435" s="120"/>
      <c r="U82435" s="121"/>
      <c r="V82435" s="122"/>
      <c r="W82435" s="123"/>
      <c r="AC82435" s="123"/>
    </row>
    <row r="82436" spans="5:29" s="2" customFormat="1">
      <c r="E82436" s="120"/>
      <c r="M82436" s="120"/>
      <c r="N82436" s="120"/>
      <c r="U82436" s="121"/>
      <c r="V82436" s="122"/>
      <c r="W82436" s="123"/>
      <c r="AC82436" s="123"/>
    </row>
    <row r="82437" spans="5:29" s="2" customFormat="1">
      <c r="E82437" s="120"/>
      <c r="M82437" s="120"/>
      <c r="N82437" s="120"/>
      <c r="U82437" s="121"/>
      <c r="V82437" s="122"/>
      <c r="W82437" s="123"/>
      <c r="AC82437" s="123"/>
    </row>
    <row r="82438" spans="5:29" s="2" customFormat="1">
      <c r="E82438" s="120"/>
      <c r="M82438" s="120"/>
      <c r="N82438" s="120"/>
      <c r="U82438" s="121"/>
      <c r="V82438" s="122"/>
      <c r="W82438" s="123"/>
      <c r="AC82438" s="123"/>
    </row>
    <row r="82439" spans="5:29" s="2" customFormat="1">
      <c r="E82439" s="120"/>
      <c r="M82439" s="120"/>
      <c r="N82439" s="120"/>
      <c r="U82439" s="121"/>
      <c r="V82439" s="122"/>
      <c r="W82439" s="123"/>
      <c r="AC82439" s="123"/>
    </row>
    <row r="82440" spans="5:29" s="2" customFormat="1">
      <c r="E82440" s="120"/>
      <c r="M82440" s="120"/>
      <c r="N82440" s="120"/>
      <c r="U82440" s="121"/>
      <c r="V82440" s="122"/>
      <c r="W82440" s="123"/>
      <c r="AC82440" s="123"/>
    </row>
    <row r="82441" spans="5:29" s="2" customFormat="1">
      <c r="E82441" s="120"/>
      <c r="M82441" s="120"/>
      <c r="N82441" s="120"/>
      <c r="U82441" s="121"/>
      <c r="V82441" s="122"/>
      <c r="W82441" s="123"/>
      <c r="AC82441" s="123"/>
    </row>
    <row r="82442" spans="5:29" s="2" customFormat="1">
      <c r="E82442" s="120"/>
      <c r="M82442" s="120"/>
      <c r="N82442" s="120"/>
      <c r="U82442" s="121"/>
      <c r="V82442" s="122"/>
      <c r="W82442" s="123"/>
      <c r="AC82442" s="123"/>
    </row>
    <row r="82443" spans="5:29" s="2" customFormat="1">
      <c r="E82443" s="120"/>
      <c r="M82443" s="120"/>
      <c r="N82443" s="120"/>
      <c r="U82443" s="121"/>
      <c r="V82443" s="122"/>
      <c r="W82443" s="123"/>
      <c r="AC82443" s="123"/>
    </row>
    <row r="82444" spans="5:29" s="2" customFormat="1">
      <c r="E82444" s="120"/>
      <c r="M82444" s="120"/>
      <c r="N82444" s="120"/>
      <c r="U82444" s="121"/>
      <c r="V82444" s="122"/>
      <c r="W82444" s="123"/>
      <c r="AC82444" s="123"/>
    </row>
    <row r="82445" spans="5:29" s="2" customFormat="1">
      <c r="E82445" s="120"/>
      <c r="M82445" s="120"/>
      <c r="N82445" s="120"/>
      <c r="U82445" s="121"/>
      <c r="V82445" s="122"/>
      <c r="W82445" s="123"/>
      <c r="AC82445" s="123"/>
    </row>
    <row r="82446" spans="5:29" s="2" customFormat="1">
      <c r="E82446" s="120"/>
      <c r="M82446" s="120"/>
      <c r="N82446" s="120"/>
      <c r="U82446" s="121"/>
      <c r="V82446" s="122"/>
      <c r="W82446" s="123"/>
      <c r="AC82446" s="123"/>
    </row>
    <row r="82447" spans="5:29" s="2" customFormat="1">
      <c r="E82447" s="120"/>
      <c r="M82447" s="120"/>
      <c r="N82447" s="120"/>
      <c r="U82447" s="121"/>
      <c r="V82447" s="122"/>
      <c r="W82447" s="123"/>
      <c r="AC82447" s="123"/>
    </row>
    <row r="82448" spans="5:29" s="2" customFormat="1">
      <c r="E82448" s="120"/>
      <c r="M82448" s="120"/>
      <c r="N82448" s="120"/>
      <c r="U82448" s="121"/>
      <c r="V82448" s="122"/>
      <c r="W82448" s="123"/>
      <c r="AC82448" s="123"/>
    </row>
    <row r="82449" spans="5:29" s="2" customFormat="1">
      <c r="E82449" s="120"/>
      <c r="M82449" s="120"/>
      <c r="N82449" s="120"/>
      <c r="U82449" s="121"/>
      <c r="V82449" s="122"/>
      <c r="W82449" s="123"/>
      <c r="AC82449" s="123"/>
    </row>
    <row r="82450" spans="5:29" s="2" customFormat="1">
      <c r="E82450" s="120"/>
      <c r="M82450" s="120"/>
      <c r="N82450" s="120"/>
      <c r="U82450" s="121"/>
      <c r="V82450" s="122"/>
      <c r="W82450" s="123"/>
      <c r="AC82450" s="123"/>
    </row>
    <row r="82451" spans="5:29" s="2" customFormat="1">
      <c r="E82451" s="120"/>
      <c r="M82451" s="120"/>
      <c r="N82451" s="120"/>
      <c r="U82451" s="121"/>
      <c r="V82451" s="122"/>
      <c r="W82451" s="123"/>
      <c r="AC82451" s="123"/>
    </row>
    <row r="82452" spans="5:29" s="2" customFormat="1">
      <c r="E82452" s="120"/>
      <c r="M82452" s="120"/>
      <c r="N82452" s="120"/>
      <c r="U82452" s="121"/>
      <c r="V82452" s="122"/>
      <c r="W82452" s="123"/>
      <c r="AC82452" s="123"/>
    </row>
    <row r="82453" spans="5:29" s="2" customFormat="1">
      <c r="E82453" s="120"/>
      <c r="M82453" s="120"/>
      <c r="N82453" s="120"/>
      <c r="U82453" s="121"/>
      <c r="V82453" s="122"/>
      <c r="W82453" s="123"/>
      <c r="AC82453" s="123"/>
    </row>
    <row r="82454" spans="5:29" s="2" customFormat="1">
      <c r="E82454" s="120"/>
      <c r="M82454" s="120"/>
      <c r="N82454" s="120"/>
      <c r="U82454" s="121"/>
      <c r="V82454" s="122"/>
      <c r="W82454" s="123"/>
      <c r="AC82454" s="123"/>
    </row>
    <row r="82455" spans="5:29" s="2" customFormat="1">
      <c r="E82455" s="120"/>
      <c r="M82455" s="120"/>
      <c r="N82455" s="120"/>
      <c r="U82455" s="121"/>
      <c r="V82455" s="122"/>
      <c r="W82455" s="123"/>
      <c r="AC82455" s="123"/>
    </row>
    <row r="82456" spans="5:29" s="2" customFormat="1">
      <c r="E82456" s="120"/>
      <c r="M82456" s="120"/>
      <c r="N82456" s="120"/>
      <c r="U82456" s="121"/>
      <c r="V82456" s="122"/>
      <c r="W82456" s="123"/>
      <c r="AC82456" s="123"/>
    </row>
    <row r="82457" spans="5:29" s="2" customFormat="1">
      <c r="E82457" s="120"/>
      <c r="M82457" s="120"/>
      <c r="N82457" s="120"/>
      <c r="U82457" s="121"/>
      <c r="V82457" s="122"/>
      <c r="W82457" s="123"/>
      <c r="AC82457" s="123"/>
    </row>
    <row r="82458" spans="5:29" s="2" customFormat="1">
      <c r="E82458" s="120"/>
      <c r="M82458" s="120"/>
      <c r="N82458" s="120"/>
      <c r="U82458" s="121"/>
      <c r="V82458" s="122"/>
      <c r="W82458" s="123"/>
      <c r="AC82458" s="123"/>
    </row>
    <row r="82459" spans="5:29" s="2" customFormat="1">
      <c r="E82459" s="120"/>
      <c r="M82459" s="120"/>
      <c r="N82459" s="120"/>
      <c r="U82459" s="121"/>
      <c r="V82459" s="122"/>
      <c r="W82459" s="123"/>
      <c r="AC82459" s="123"/>
    </row>
    <row r="82460" spans="5:29" s="2" customFormat="1">
      <c r="E82460" s="120"/>
      <c r="M82460" s="120"/>
      <c r="N82460" s="120"/>
      <c r="U82460" s="121"/>
      <c r="V82460" s="122"/>
      <c r="W82460" s="123"/>
      <c r="AC82460" s="123"/>
    </row>
    <row r="82461" spans="5:29" s="2" customFormat="1">
      <c r="E82461" s="120"/>
      <c r="M82461" s="120"/>
      <c r="N82461" s="120"/>
      <c r="U82461" s="121"/>
      <c r="V82461" s="122"/>
      <c r="W82461" s="123"/>
      <c r="AC82461" s="123"/>
    </row>
    <row r="82462" spans="5:29" s="2" customFormat="1">
      <c r="E82462" s="120"/>
      <c r="M82462" s="120"/>
      <c r="N82462" s="120"/>
      <c r="U82462" s="121"/>
      <c r="V82462" s="122"/>
      <c r="W82462" s="123"/>
      <c r="AC82462" s="123"/>
    </row>
    <row r="82463" spans="5:29" s="2" customFormat="1">
      <c r="E82463" s="120"/>
      <c r="M82463" s="120"/>
      <c r="N82463" s="120"/>
      <c r="U82463" s="121"/>
      <c r="V82463" s="122"/>
      <c r="W82463" s="123"/>
      <c r="AC82463" s="123"/>
    </row>
    <row r="82464" spans="5:29" s="2" customFormat="1">
      <c r="E82464" s="120"/>
      <c r="M82464" s="120"/>
      <c r="N82464" s="120"/>
      <c r="U82464" s="121"/>
      <c r="V82464" s="122"/>
      <c r="W82464" s="123"/>
      <c r="AC82464" s="123"/>
    </row>
    <row r="82465" spans="5:29" s="2" customFormat="1">
      <c r="E82465" s="120"/>
      <c r="M82465" s="120"/>
      <c r="N82465" s="120"/>
      <c r="U82465" s="121"/>
      <c r="V82465" s="122"/>
      <c r="W82465" s="123"/>
      <c r="AC82465" s="123"/>
    </row>
    <row r="82466" spans="5:29" s="2" customFormat="1">
      <c r="E82466" s="120"/>
      <c r="M82466" s="120"/>
      <c r="N82466" s="120"/>
      <c r="U82466" s="121"/>
      <c r="V82466" s="122"/>
      <c r="W82466" s="123"/>
      <c r="AC82466" s="123"/>
    </row>
    <row r="82467" spans="5:29" s="2" customFormat="1">
      <c r="E82467" s="120"/>
      <c r="M82467" s="120"/>
      <c r="N82467" s="120"/>
      <c r="U82467" s="121"/>
      <c r="V82467" s="122"/>
      <c r="W82467" s="123"/>
      <c r="AC82467" s="123"/>
    </row>
    <row r="82468" spans="5:29" s="2" customFormat="1">
      <c r="E82468" s="120"/>
      <c r="M82468" s="120"/>
      <c r="N82468" s="120"/>
      <c r="U82468" s="121"/>
      <c r="V82468" s="122"/>
      <c r="W82468" s="123"/>
      <c r="AC82468" s="123"/>
    </row>
    <row r="82469" spans="5:29" s="2" customFormat="1">
      <c r="E82469" s="120"/>
      <c r="M82469" s="120"/>
      <c r="N82469" s="120"/>
      <c r="U82469" s="121"/>
      <c r="V82469" s="122"/>
      <c r="W82469" s="123"/>
      <c r="AC82469" s="123"/>
    </row>
    <row r="82470" spans="5:29" s="2" customFormat="1">
      <c r="E82470" s="120"/>
      <c r="M82470" s="120"/>
      <c r="N82470" s="120"/>
      <c r="U82470" s="121"/>
      <c r="V82470" s="122"/>
      <c r="W82470" s="123"/>
      <c r="AC82470" s="123"/>
    </row>
    <row r="82471" spans="5:29" s="2" customFormat="1">
      <c r="E82471" s="120"/>
      <c r="M82471" s="120"/>
      <c r="N82471" s="120"/>
      <c r="U82471" s="121"/>
      <c r="V82471" s="122"/>
      <c r="W82471" s="123"/>
      <c r="AC82471" s="123"/>
    </row>
    <row r="82472" spans="5:29" s="2" customFormat="1">
      <c r="E82472" s="120"/>
      <c r="M82472" s="120"/>
      <c r="N82472" s="120"/>
      <c r="U82472" s="121"/>
      <c r="V82472" s="122"/>
      <c r="W82472" s="123"/>
      <c r="AC82472" s="123"/>
    </row>
    <row r="82473" spans="5:29" s="2" customFormat="1">
      <c r="E82473" s="120"/>
      <c r="M82473" s="120"/>
      <c r="N82473" s="120"/>
      <c r="U82473" s="121"/>
      <c r="V82473" s="122"/>
      <c r="W82473" s="123"/>
      <c r="AC82473" s="123"/>
    </row>
    <row r="82474" spans="5:29" s="2" customFormat="1">
      <c r="E82474" s="120"/>
      <c r="M82474" s="120"/>
      <c r="N82474" s="120"/>
      <c r="U82474" s="121"/>
      <c r="V82474" s="122"/>
      <c r="W82474" s="123"/>
      <c r="AC82474" s="123"/>
    </row>
    <row r="82475" spans="5:29" s="2" customFormat="1">
      <c r="E82475" s="120"/>
      <c r="M82475" s="120"/>
      <c r="N82475" s="120"/>
      <c r="U82475" s="121"/>
      <c r="V82475" s="122"/>
      <c r="W82475" s="123"/>
      <c r="AC82475" s="123"/>
    </row>
    <row r="82476" spans="5:29" s="2" customFormat="1">
      <c r="E82476" s="120"/>
      <c r="M82476" s="120"/>
      <c r="N82476" s="120"/>
      <c r="U82476" s="121"/>
      <c r="V82476" s="122"/>
      <c r="W82476" s="123"/>
      <c r="AC82476" s="123"/>
    </row>
    <row r="82477" spans="5:29" s="2" customFormat="1">
      <c r="E82477" s="120"/>
      <c r="M82477" s="120"/>
      <c r="N82477" s="120"/>
      <c r="U82477" s="121"/>
      <c r="V82477" s="122"/>
      <c r="W82477" s="123"/>
      <c r="AC82477" s="123"/>
    </row>
    <row r="82478" spans="5:29" s="2" customFormat="1">
      <c r="E82478" s="120"/>
      <c r="M82478" s="120"/>
      <c r="N82478" s="120"/>
      <c r="U82478" s="121"/>
      <c r="V82478" s="122"/>
      <c r="W82478" s="123"/>
      <c r="AC82478" s="123"/>
    </row>
    <row r="82479" spans="5:29" s="2" customFormat="1">
      <c r="E82479" s="120"/>
      <c r="M82479" s="120"/>
      <c r="N82479" s="120"/>
      <c r="U82479" s="121"/>
      <c r="V82479" s="122"/>
      <c r="W82479" s="123"/>
      <c r="AC82479" s="123"/>
    </row>
    <row r="82480" spans="5:29" s="2" customFormat="1">
      <c r="E82480" s="120"/>
      <c r="M82480" s="120"/>
      <c r="N82480" s="120"/>
      <c r="U82480" s="121"/>
      <c r="V82480" s="122"/>
      <c r="W82480" s="123"/>
      <c r="AC82480" s="123"/>
    </row>
    <row r="82481" spans="5:29" s="2" customFormat="1">
      <c r="E82481" s="120"/>
      <c r="M82481" s="120"/>
      <c r="N82481" s="120"/>
      <c r="U82481" s="121"/>
      <c r="V82481" s="122"/>
      <c r="W82481" s="123"/>
      <c r="AC82481" s="123"/>
    </row>
    <row r="82482" spans="5:29" s="2" customFormat="1">
      <c r="E82482" s="120"/>
      <c r="M82482" s="120"/>
      <c r="N82482" s="120"/>
      <c r="U82482" s="121"/>
      <c r="V82482" s="122"/>
      <c r="W82482" s="123"/>
      <c r="AC82482" s="123"/>
    </row>
    <row r="82483" spans="5:29" s="2" customFormat="1">
      <c r="E82483" s="120"/>
      <c r="M82483" s="120"/>
      <c r="N82483" s="120"/>
      <c r="U82483" s="121"/>
      <c r="V82483" s="122"/>
      <c r="W82483" s="123"/>
      <c r="AC82483" s="123"/>
    </row>
    <row r="82484" spans="5:29" s="2" customFormat="1">
      <c r="E82484" s="120"/>
      <c r="M82484" s="120"/>
      <c r="N82484" s="120"/>
      <c r="U82484" s="121"/>
      <c r="V82484" s="122"/>
      <c r="W82484" s="123"/>
      <c r="AC82484" s="123"/>
    </row>
    <row r="82485" spans="5:29" s="2" customFormat="1">
      <c r="E82485" s="120"/>
      <c r="M82485" s="120"/>
      <c r="N82485" s="120"/>
      <c r="U82485" s="121"/>
      <c r="V82485" s="122"/>
      <c r="W82485" s="123"/>
      <c r="AC82485" s="123"/>
    </row>
    <row r="82486" spans="5:29" s="2" customFormat="1">
      <c r="E82486" s="120"/>
      <c r="M82486" s="120"/>
      <c r="N82486" s="120"/>
      <c r="U82486" s="121"/>
      <c r="V82486" s="122"/>
      <c r="W82486" s="123"/>
      <c r="AC82486" s="123"/>
    </row>
    <row r="82487" spans="5:29" s="2" customFormat="1">
      <c r="E82487" s="120"/>
      <c r="M82487" s="120"/>
      <c r="N82487" s="120"/>
      <c r="U82487" s="121"/>
      <c r="V82487" s="122"/>
      <c r="W82487" s="123"/>
      <c r="AC82487" s="123"/>
    </row>
    <row r="82488" spans="5:29" s="2" customFormat="1">
      <c r="E82488" s="120"/>
      <c r="M82488" s="120"/>
      <c r="N82488" s="120"/>
      <c r="U82488" s="121"/>
      <c r="V82488" s="122"/>
      <c r="W82488" s="123"/>
      <c r="AC82488" s="123"/>
    </row>
    <row r="82489" spans="5:29" s="2" customFormat="1">
      <c r="E82489" s="120"/>
      <c r="M82489" s="120"/>
      <c r="N82489" s="120"/>
      <c r="U82489" s="121"/>
      <c r="V82489" s="122"/>
      <c r="W82489" s="123"/>
      <c r="AC82489" s="123"/>
    </row>
    <row r="82490" spans="5:29" s="2" customFormat="1">
      <c r="E82490" s="120"/>
      <c r="M82490" s="120"/>
      <c r="N82490" s="120"/>
      <c r="U82490" s="121"/>
      <c r="V82490" s="122"/>
      <c r="W82490" s="123"/>
      <c r="AC82490" s="123"/>
    </row>
    <row r="82491" spans="5:29" s="2" customFormat="1">
      <c r="E82491" s="120"/>
      <c r="M82491" s="120"/>
      <c r="N82491" s="120"/>
      <c r="U82491" s="121"/>
      <c r="V82491" s="122"/>
      <c r="W82491" s="123"/>
      <c r="AC82491" s="123"/>
    </row>
    <row r="82492" spans="5:29" s="2" customFormat="1">
      <c r="E82492" s="120"/>
      <c r="M82492" s="120"/>
      <c r="N82492" s="120"/>
      <c r="U82492" s="121"/>
      <c r="V82492" s="122"/>
      <c r="W82492" s="123"/>
      <c r="AC82492" s="123"/>
    </row>
    <row r="82493" spans="5:29" s="2" customFormat="1">
      <c r="E82493" s="120"/>
      <c r="M82493" s="120"/>
      <c r="N82493" s="120"/>
      <c r="U82493" s="121"/>
      <c r="V82493" s="122"/>
      <c r="W82493" s="123"/>
      <c r="AC82493" s="123"/>
    </row>
    <row r="82494" spans="5:29" s="2" customFormat="1">
      <c r="E82494" s="120"/>
      <c r="M82494" s="120"/>
      <c r="N82494" s="120"/>
      <c r="U82494" s="121"/>
      <c r="V82494" s="122"/>
      <c r="W82494" s="123"/>
      <c r="AC82494" s="123"/>
    </row>
    <row r="82495" spans="5:29" s="2" customFormat="1">
      <c r="E82495" s="120"/>
      <c r="M82495" s="120"/>
      <c r="N82495" s="120"/>
      <c r="U82495" s="121"/>
      <c r="V82495" s="122"/>
      <c r="W82495" s="123"/>
      <c r="AC82495" s="123"/>
    </row>
    <row r="82496" spans="5:29" s="2" customFormat="1">
      <c r="E82496" s="120"/>
      <c r="M82496" s="120"/>
      <c r="N82496" s="120"/>
      <c r="U82496" s="121"/>
      <c r="V82496" s="122"/>
      <c r="W82496" s="123"/>
      <c r="AC82496" s="123"/>
    </row>
    <row r="82497" spans="5:29" s="2" customFormat="1">
      <c r="E82497" s="120"/>
      <c r="M82497" s="120"/>
      <c r="N82497" s="120"/>
      <c r="U82497" s="121"/>
      <c r="V82497" s="122"/>
      <c r="W82497" s="123"/>
      <c r="AC82497" s="123"/>
    </row>
    <row r="82498" spans="5:29" s="2" customFormat="1">
      <c r="E82498" s="120"/>
      <c r="M82498" s="120"/>
      <c r="N82498" s="120"/>
      <c r="U82498" s="121"/>
      <c r="V82498" s="122"/>
      <c r="W82498" s="123"/>
      <c r="AC82498" s="123"/>
    </row>
    <row r="82499" spans="5:29" s="2" customFormat="1">
      <c r="E82499" s="120"/>
      <c r="M82499" s="120"/>
      <c r="N82499" s="120"/>
      <c r="U82499" s="121"/>
      <c r="V82499" s="122"/>
      <c r="W82499" s="123"/>
      <c r="AC82499" s="123"/>
    </row>
    <row r="82500" spans="5:29" s="2" customFormat="1">
      <c r="E82500" s="120"/>
      <c r="M82500" s="120"/>
      <c r="N82500" s="120"/>
      <c r="U82500" s="121"/>
      <c r="V82500" s="122"/>
      <c r="W82500" s="123"/>
      <c r="AC82500" s="123"/>
    </row>
    <row r="82501" spans="5:29" s="2" customFormat="1">
      <c r="E82501" s="120"/>
      <c r="M82501" s="120"/>
      <c r="N82501" s="120"/>
      <c r="U82501" s="121"/>
      <c r="V82501" s="122"/>
      <c r="W82501" s="123"/>
      <c r="AC82501" s="123"/>
    </row>
    <row r="82502" spans="5:29" s="2" customFormat="1">
      <c r="E82502" s="120"/>
      <c r="M82502" s="120"/>
      <c r="N82502" s="120"/>
      <c r="U82502" s="121"/>
      <c r="V82502" s="122"/>
      <c r="W82502" s="123"/>
      <c r="AC82502" s="123"/>
    </row>
    <row r="82503" spans="5:29" s="2" customFormat="1">
      <c r="E82503" s="120"/>
      <c r="M82503" s="120"/>
      <c r="N82503" s="120"/>
      <c r="U82503" s="121"/>
      <c r="V82503" s="122"/>
      <c r="W82503" s="123"/>
      <c r="AC82503" s="123"/>
    </row>
    <row r="82504" spans="5:29" s="2" customFormat="1">
      <c r="E82504" s="120"/>
      <c r="M82504" s="120"/>
      <c r="N82504" s="120"/>
      <c r="U82504" s="121"/>
      <c r="V82504" s="122"/>
      <c r="W82504" s="123"/>
      <c r="AC82504" s="123"/>
    </row>
    <row r="82505" spans="5:29" s="2" customFormat="1">
      <c r="E82505" s="120"/>
      <c r="M82505" s="120"/>
      <c r="N82505" s="120"/>
      <c r="U82505" s="121"/>
      <c r="V82505" s="122"/>
      <c r="W82505" s="123"/>
      <c r="AC82505" s="123"/>
    </row>
    <row r="82506" spans="5:29" s="2" customFormat="1">
      <c r="E82506" s="120"/>
      <c r="M82506" s="120"/>
      <c r="N82506" s="120"/>
      <c r="U82506" s="121"/>
      <c r="V82506" s="122"/>
      <c r="W82506" s="123"/>
      <c r="AC82506" s="123"/>
    </row>
    <row r="82507" spans="5:29" s="2" customFormat="1">
      <c r="E82507" s="120"/>
      <c r="M82507" s="120"/>
      <c r="N82507" s="120"/>
      <c r="U82507" s="121"/>
      <c r="V82507" s="122"/>
      <c r="W82507" s="123"/>
      <c r="AC82507" s="123"/>
    </row>
    <row r="82508" spans="5:29" s="2" customFormat="1">
      <c r="E82508" s="120"/>
      <c r="M82508" s="120"/>
      <c r="N82508" s="120"/>
      <c r="U82508" s="121"/>
      <c r="V82508" s="122"/>
      <c r="W82508" s="123"/>
      <c r="AC82508" s="123"/>
    </row>
    <row r="82509" spans="5:29" s="2" customFormat="1">
      <c r="E82509" s="120"/>
      <c r="M82509" s="120"/>
      <c r="N82509" s="120"/>
      <c r="U82509" s="121"/>
      <c r="V82509" s="122"/>
      <c r="W82509" s="123"/>
      <c r="AC82509" s="123"/>
    </row>
    <row r="82510" spans="5:29" s="2" customFormat="1">
      <c r="E82510" s="120"/>
      <c r="M82510" s="120"/>
      <c r="N82510" s="120"/>
      <c r="U82510" s="121"/>
      <c r="V82510" s="122"/>
      <c r="W82510" s="123"/>
      <c r="AC82510" s="123"/>
    </row>
    <row r="82511" spans="5:29" s="2" customFormat="1">
      <c r="E82511" s="120"/>
      <c r="M82511" s="120"/>
      <c r="N82511" s="120"/>
      <c r="U82511" s="121"/>
      <c r="V82511" s="122"/>
      <c r="W82511" s="123"/>
      <c r="AC82511" s="123"/>
    </row>
    <row r="82512" spans="5:29" s="2" customFormat="1">
      <c r="E82512" s="120"/>
      <c r="M82512" s="120"/>
      <c r="N82512" s="120"/>
      <c r="U82512" s="121"/>
      <c r="V82512" s="122"/>
      <c r="W82512" s="123"/>
      <c r="AC82512" s="123"/>
    </row>
    <row r="82513" spans="5:29" s="2" customFormat="1">
      <c r="E82513" s="120"/>
      <c r="M82513" s="120"/>
      <c r="N82513" s="120"/>
      <c r="U82513" s="121"/>
      <c r="V82513" s="122"/>
      <c r="W82513" s="123"/>
      <c r="AC82513" s="123"/>
    </row>
    <row r="82514" spans="5:29" s="2" customFormat="1">
      <c r="E82514" s="120"/>
      <c r="M82514" s="120"/>
      <c r="N82514" s="120"/>
      <c r="U82514" s="121"/>
      <c r="V82514" s="122"/>
      <c r="W82514" s="123"/>
      <c r="AC82514" s="123"/>
    </row>
    <row r="82515" spans="5:29" s="2" customFormat="1">
      <c r="E82515" s="120"/>
      <c r="M82515" s="120"/>
      <c r="N82515" s="120"/>
      <c r="U82515" s="121"/>
      <c r="V82515" s="122"/>
      <c r="W82515" s="123"/>
      <c r="AC82515" s="123"/>
    </row>
    <row r="82516" spans="5:29" s="2" customFormat="1">
      <c r="E82516" s="120"/>
      <c r="M82516" s="120"/>
      <c r="N82516" s="120"/>
      <c r="U82516" s="121"/>
      <c r="V82516" s="122"/>
      <c r="W82516" s="123"/>
      <c r="AC82516" s="123"/>
    </row>
    <row r="82517" spans="5:29" s="2" customFormat="1">
      <c r="E82517" s="120"/>
      <c r="M82517" s="120"/>
      <c r="N82517" s="120"/>
      <c r="U82517" s="121"/>
      <c r="V82517" s="122"/>
      <c r="W82517" s="123"/>
      <c r="AC82517" s="123"/>
    </row>
    <row r="82518" spans="5:29" s="2" customFormat="1">
      <c r="E82518" s="120"/>
      <c r="M82518" s="120"/>
      <c r="N82518" s="120"/>
      <c r="U82518" s="121"/>
      <c r="V82518" s="122"/>
      <c r="W82518" s="123"/>
      <c r="AC82518" s="123"/>
    </row>
    <row r="82519" spans="5:29" s="2" customFormat="1">
      <c r="E82519" s="120"/>
      <c r="M82519" s="120"/>
      <c r="N82519" s="120"/>
      <c r="U82519" s="121"/>
      <c r="V82519" s="122"/>
      <c r="W82519" s="123"/>
      <c r="AC82519" s="123"/>
    </row>
    <row r="82520" spans="5:29" s="2" customFormat="1">
      <c r="E82520" s="120"/>
      <c r="M82520" s="120"/>
      <c r="N82520" s="120"/>
      <c r="U82520" s="121"/>
      <c r="V82520" s="122"/>
      <c r="W82520" s="123"/>
      <c r="AC82520" s="123"/>
    </row>
    <row r="82521" spans="5:29" s="2" customFormat="1">
      <c r="E82521" s="120"/>
      <c r="M82521" s="120"/>
      <c r="N82521" s="120"/>
      <c r="U82521" s="121"/>
      <c r="V82521" s="122"/>
      <c r="W82521" s="123"/>
      <c r="AC82521" s="123"/>
    </row>
    <row r="82522" spans="5:29" s="2" customFormat="1">
      <c r="E82522" s="120"/>
      <c r="M82522" s="120"/>
      <c r="N82522" s="120"/>
      <c r="U82522" s="121"/>
      <c r="V82522" s="122"/>
      <c r="W82522" s="123"/>
      <c r="AC82522" s="123"/>
    </row>
    <row r="82523" spans="5:29" s="2" customFormat="1">
      <c r="E82523" s="120"/>
      <c r="M82523" s="120"/>
      <c r="N82523" s="120"/>
      <c r="U82523" s="121"/>
      <c r="V82523" s="122"/>
      <c r="W82523" s="123"/>
      <c r="AC82523" s="123"/>
    </row>
    <row r="82524" spans="5:29" s="2" customFormat="1">
      <c r="E82524" s="120"/>
      <c r="M82524" s="120"/>
      <c r="N82524" s="120"/>
      <c r="U82524" s="121"/>
      <c r="V82524" s="122"/>
      <c r="W82524" s="123"/>
      <c r="AC82524" s="123"/>
    </row>
    <row r="82525" spans="5:29" s="2" customFormat="1">
      <c r="E82525" s="120"/>
      <c r="M82525" s="120"/>
      <c r="N82525" s="120"/>
      <c r="U82525" s="121"/>
      <c r="V82525" s="122"/>
      <c r="W82525" s="123"/>
      <c r="AC82525" s="123"/>
    </row>
    <row r="82526" spans="5:29" s="2" customFormat="1">
      <c r="E82526" s="120"/>
      <c r="M82526" s="120"/>
      <c r="N82526" s="120"/>
      <c r="U82526" s="121"/>
      <c r="V82526" s="122"/>
      <c r="W82526" s="123"/>
      <c r="AC82526" s="123"/>
    </row>
    <row r="82527" spans="5:29" s="2" customFormat="1">
      <c r="E82527" s="120"/>
      <c r="M82527" s="120"/>
      <c r="N82527" s="120"/>
      <c r="U82527" s="121"/>
      <c r="V82527" s="122"/>
      <c r="W82527" s="123"/>
      <c r="AC82527" s="123"/>
    </row>
    <row r="82528" spans="5:29" s="2" customFormat="1">
      <c r="E82528" s="120"/>
      <c r="M82528" s="120"/>
      <c r="N82528" s="120"/>
      <c r="U82528" s="121"/>
      <c r="V82528" s="122"/>
      <c r="W82528" s="123"/>
      <c r="AC82528" s="123"/>
    </row>
    <row r="82529" spans="5:29" s="2" customFormat="1">
      <c r="E82529" s="120"/>
      <c r="M82529" s="120"/>
      <c r="N82529" s="120"/>
      <c r="U82529" s="121"/>
      <c r="V82529" s="122"/>
      <c r="W82529" s="123"/>
      <c r="AC82529" s="123"/>
    </row>
    <row r="82530" spans="5:29" s="2" customFormat="1">
      <c r="E82530" s="120"/>
      <c r="M82530" s="120"/>
      <c r="N82530" s="120"/>
      <c r="U82530" s="121"/>
      <c r="V82530" s="122"/>
      <c r="W82530" s="123"/>
      <c r="AC82530" s="123"/>
    </row>
    <row r="82531" spans="5:29" s="2" customFormat="1">
      <c r="E82531" s="120"/>
      <c r="M82531" s="120"/>
      <c r="N82531" s="120"/>
      <c r="U82531" s="121"/>
      <c r="V82531" s="122"/>
      <c r="W82531" s="123"/>
      <c r="AC82531" s="123"/>
    </row>
    <row r="82532" spans="5:29" s="2" customFormat="1">
      <c r="E82532" s="120"/>
      <c r="M82532" s="120"/>
      <c r="N82532" s="120"/>
      <c r="U82532" s="121"/>
      <c r="V82532" s="122"/>
      <c r="W82532" s="123"/>
      <c r="AC82532" s="123"/>
    </row>
    <row r="82533" spans="5:29" s="2" customFormat="1">
      <c r="E82533" s="120"/>
      <c r="M82533" s="120"/>
      <c r="N82533" s="120"/>
      <c r="U82533" s="121"/>
      <c r="V82533" s="122"/>
      <c r="W82533" s="123"/>
      <c r="AC82533" s="123"/>
    </row>
    <row r="82534" spans="5:29" s="2" customFormat="1">
      <c r="E82534" s="120"/>
      <c r="M82534" s="120"/>
      <c r="N82534" s="120"/>
      <c r="U82534" s="121"/>
      <c r="V82534" s="122"/>
      <c r="W82534" s="123"/>
      <c r="AC82534" s="123"/>
    </row>
    <row r="82535" spans="5:29" s="2" customFormat="1">
      <c r="E82535" s="120"/>
      <c r="M82535" s="120"/>
      <c r="N82535" s="120"/>
      <c r="U82535" s="121"/>
      <c r="V82535" s="122"/>
      <c r="W82535" s="123"/>
      <c r="AC82535" s="123"/>
    </row>
    <row r="82536" spans="5:29" s="2" customFormat="1">
      <c r="E82536" s="120"/>
      <c r="M82536" s="120"/>
      <c r="N82536" s="120"/>
      <c r="U82536" s="121"/>
      <c r="V82536" s="122"/>
      <c r="W82536" s="123"/>
      <c r="AC82536" s="123"/>
    </row>
    <row r="82537" spans="5:29" s="2" customFormat="1">
      <c r="E82537" s="120"/>
      <c r="M82537" s="120"/>
      <c r="N82537" s="120"/>
      <c r="U82537" s="121"/>
      <c r="V82537" s="122"/>
      <c r="W82537" s="123"/>
      <c r="AC82537" s="123"/>
    </row>
    <row r="82538" spans="5:29" s="2" customFormat="1">
      <c r="E82538" s="120"/>
      <c r="M82538" s="120"/>
      <c r="N82538" s="120"/>
      <c r="U82538" s="121"/>
      <c r="V82538" s="122"/>
      <c r="W82538" s="123"/>
      <c r="AC82538" s="123"/>
    </row>
    <row r="82539" spans="5:29" s="2" customFormat="1">
      <c r="E82539" s="120"/>
      <c r="M82539" s="120"/>
      <c r="N82539" s="120"/>
      <c r="U82539" s="121"/>
      <c r="V82539" s="122"/>
      <c r="W82539" s="123"/>
      <c r="AC82539" s="123"/>
    </row>
    <row r="82540" spans="5:29" s="2" customFormat="1">
      <c r="E82540" s="120"/>
      <c r="M82540" s="120"/>
      <c r="N82540" s="120"/>
      <c r="U82540" s="121"/>
      <c r="V82540" s="122"/>
      <c r="W82540" s="123"/>
      <c r="AC82540" s="123"/>
    </row>
    <row r="82541" spans="5:29" s="2" customFormat="1">
      <c r="E82541" s="120"/>
      <c r="M82541" s="120"/>
      <c r="N82541" s="120"/>
      <c r="U82541" s="121"/>
      <c r="V82541" s="122"/>
      <c r="W82541" s="123"/>
      <c r="AC82541" s="123"/>
    </row>
    <row r="82542" spans="5:29" s="2" customFormat="1">
      <c r="E82542" s="120"/>
      <c r="M82542" s="120"/>
      <c r="N82542" s="120"/>
      <c r="U82542" s="121"/>
      <c r="V82542" s="122"/>
      <c r="W82542" s="123"/>
      <c r="AC82542" s="123"/>
    </row>
    <row r="82543" spans="5:29" s="2" customFormat="1">
      <c r="E82543" s="120"/>
      <c r="M82543" s="120"/>
      <c r="N82543" s="120"/>
      <c r="U82543" s="121"/>
      <c r="V82543" s="122"/>
      <c r="W82543" s="123"/>
      <c r="AC82543" s="123"/>
    </row>
    <row r="82544" spans="5:29" s="2" customFormat="1">
      <c r="E82544" s="120"/>
      <c r="M82544" s="120"/>
      <c r="N82544" s="120"/>
      <c r="U82544" s="121"/>
      <c r="V82544" s="122"/>
      <c r="W82544" s="123"/>
      <c r="AC82544" s="123"/>
    </row>
    <row r="82545" spans="5:29" s="2" customFormat="1">
      <c r="E82545" s="120"/>
      <c r="M82545" s="120"/>
      <c r="N82545" s="120"/>
      <c r="U82545" s="121"/>
      <c r="V82545" s="122"/>
      <c r="W82545" s="123"/>
      <c r="AC82545" s="123"/>
    </row>
    <row r="82546" spans="5:29" s="2" customFormat="1">
      <c r="E82546" s="120"/>
      <c r="M82546" s="120"/>
      <c r="N82546" s="120"/>
      <c r="U82546" s="121"/>
      <c r="V82546" s="122"/>
      <c r="W82546" s="123"/>
      <c r="AC82546" s="123"/>
    </row>
    <row r="82547" spans="5:29" s="2" customFormat="1">
      <c r="E82547" s="120"/>
      <c r="M82547" s="120"/>
      <c r="N82547" s="120"/>
      <c r="U82547" s="121"/>
      <c r="V82547" s="122"/>
      <c r="W82547" s="123"/>
      <c r="AC82547" s="123"/>
    </row>
    <row r="82548" spans="5:29" s="2" customFormat="1">
      <c r="E82548" s="120"/>
      <c r="M82548" s="120"/>
      <c r="N82548" s="120"/>
      <c r="U82548" s="121"/>
      <c r="V82548" s="122"/>
      <c r="W82548" s="123"/>
      <c r="AC82548" s="123"/>
    </row>
    <row r="82549" spans="5:29" s="2" customFormat="1">
      <c r="E82549" s="120"/>
      <c r="M82549" s="120"/>
      <c r="N82549" s="120"/>
      <c r="U82549" s="121"/>
      <c r="V82549" s="122"/>
      <c r="W82549" s="123"/>
      <c r="AC82549" s="123"/>
    </row>
    <row r="82550" spans="5:29" s="2" customFormat="1">
      <c r="E82550" s="120"/>
      <c r="M82550" s="120"/>
      <c r="N82550" s="120"/>
      <c r="U82550" s="121"/>
      <c r="V82550" s="122"/>
      <c r="W82550" s="123"/>
      <c r="AC82550" s="123"/>
    </row>
  </sheetData>
  <sheetProtection password="999F" sheet="1" objects="1" scenarios="1"/>
  <mergeCells count="20">
    <mergeCell ref="A1:AD3"/>
    <mergeCell ref="I24:Q25"/>
    <mergeCell ref="B4:Q6"/>
    <mergeCell ref="U4:AC6"/>
    <mergeCell ref="X7:AA7"/>
    <mergeCell ref="X20:AA20"/>
    <mergeCell ref="G7:G8"/>
    <mergeCell ref="A47:AD49"/>
    <mergeCell ref="B41:H42"/>
    <mergeCell ref="B44:H44"/>
    <mergeCell ref="X33:AA33"/>
    <mergeCell ref="D7:D8"/>
    <mergeCell ref="E7:E8"/>
    <mergeCell ref="H7:H8"/>
    <mergeCell ref="I7:I8"/>
    <mergeCell ref="M7:M8"/>
    <mergeCell ref="P7:P8"/>
    <mergeCell ref="Q7:Q8"/>
    <mergeCell ref="K7:L8"/>
    <mergeCell ref="B24:H25"/>
  </mergeCells>
  <conditionalFormatting sqref="D27:E36">
    <cfRule type="expression" dxfId="6" priority="7">
      <formula>$D27=""</formula>
    </cfRule>
  </conditionalFormatting>
  <conditionalFormatting sqref="V9:AA18 AC9:AC18">
    <cfRule type="expression" dxfId="5" priority="6">
      <formula>$V9=0</formula>
    </cfRule>
  </conditionalFormatting>
  <conditionalFormatting sqref="U9:U18">
    <cfRule type="expression" dxfId="4" priority="5">
      <formula>$V9=0</formula>
    </cfRule>
  </conditionalFormatting>
  <conditionalFormatting sqref="V22:AA31 AC22:AC31">
    <cfRule type="expression" dxfId="3" priority="4">
      <formula>$V22=0</formula>
    </cfRule>
  </conditionalFormatting>
  <conditionalFormatting sqref="U22:U31">
    <cfRule type="expression" dxfId="2" priority="3">
      <formula>$V22=0</formula>
    </cfRule>
  </conditionalFormatting>
  <conditionalFormatting sqref="U35:U44">
    <cfRule type="expression" dxfId="1" priority="2">
      <formula>$V35=0</formula>
    </cfRule>
  </conditionalFormatting>
  <conditionalFormatting sqref="V35:AA44 AC35:AC44">
    <cfRule type="expression" dxfId="0" priority="1">
      <formula>$V35=0</formula>
    </cfRule>
  </conditionalFormatting>
  <dataValidations xWindow="348" yWindow="362" count="12">
    <dataValidation type="list" allowBlank="1" showInputMessage="1" showErrorMessage="1" promptTitle="Select" prompt="Pick" sqref="X9:X18">
      <formula1>$D$12:$D$14</formula1>
    </dataValidation>
    <dataValidation type="list" allowBlank="1" showInputMessage="1" showErrorMessage="1" promptTitle="Select" prompt="Pick" sqref="Y9:Y18">
      <formula1>$D$9:$D$11</formula1>
    </dataValidation>
    <dataValidation type="list" allowBlank="1" showInputMessage="1" showErrorMessage="1" promptTitle="Select" prompt="Pick" sqref="Z9:Z18">
      <formula1>$D$15:$D$17</formula1>
    </dataValidation>
    <dataValidation type="list" allowBlank="1" showInputMessage="1" showErrorMessage="1" promptTitle="Select" prompt="Pick" sqref="AA9:AA18">
      <formula1>$D$18:$D$20</formula1>
    </dataValidation>
    <dataValidation type="list" allowBlank="1" showInputMessage="1" showErrorMessage="1" promptTitle="Select" prompt="Pick" sqref="X22:X31">
      <formula1>$H$12:$H$14</formula1>
    </dataValidation>
    <dataValidation type="list" allowBlank="1" showInputMessage="1" showErrorMessage="1" promptTitle="Select" prompt="Pick" sqref="Y22:Y31">
      <formula1>$H$9:$H$11</formula1>
    </dataValidation>
    <dataValidation type="list" allowBlank="1" showInputMessage="1" showErrorMessage="1" promptTitle="Select" prompt="Pick" sqref="Z22:Z31">
      <formula1>$H$15:$H$17</formula1>
    </dataValidation>
    <dataValidation type="list" allowBlank="1" showInputMessage="1" showErrorMessage="1" promptTitle="Select" prompt="Pick" sqref="AA22:AA31">
      <formula1>$H$18:$H$20</formula1>
    </dataValidation>
    <dataValidation type="list" allowBlank="1" showInputMessage="1" showErrorMessage="1" promptTitle="Select" prompt="Pick" sqref="X35:X44">
      <formula1>$L$12:$L$13</formula1>
    </dataValidation>
    <dataValidation type="list" allowBlank="1" showInputMessage="1" showErrorMessage="1" promptTitle="Select" prompt="Pick" sqref="Y35:Y44">
      <formula1>$L$16:$L$17</formula1>
    </dataValidation>
    <dataValidation type="list" allowBlank="1" showInputMessage="1" showErrorMessage="1" promptTitle="Select" prompt="Pick" sqref="AA35:AA44">
      <formula1>$P$14:$P$15</formula1>
    </dataValidation>
    <dataValidation type="whole" allowBlank="1" showInputMessage="1" showErrorMessage="1" promptTitle="Enter" prompt="Score" sqref="E9:E10 E12:E13 E16:E17 E19:E20 I9:I10 I12:I13 I16:I17 I19:I20 M12:M13 M16:M17 M17 M16:M17 Q14:Q15">
      <formula1>0</formula1>
      <formula2>100</formula2>
    </dataValidation>
  </dataValidations>
  <printOptions horizontalCentered="1" verticalCentered="1"/>
  <pageMargins left="0.31496062992126" right="0.31496062992126" top="0.74803040244969399" bottom="0.55118110236220497" header="0.31496062992126" footer="0.31496062992126"/>
  <pageSetup scale="67" orientation="landscape" horizontalDpi="4294967293" vertic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AI80"/>
  <sheetViews>
    <sheetView workbookViewId="0">
      <selection activeCell="G3" sqref="G3"/>
    </sheetView>
  </sheetViews>
  <sheetFormatPr defaultRowHeight="15"/>
  <cols>
    <col min="1" max="10" width="9.140625" style="116"/>
    <col min="11" max="11" width="9.140625" style="132"/>
    <col min="13" max="13" width="21.5703125" bestFit="1" customWidth="1"/>
    <col min="14" max="14" width="11.5703125" bestFit="1" customWidth="1"/>
    <col min="15" max="15" width="11.5703125" customWidth="1"/>
    <col min="19" max="20" width="12.140625" bestFit="1" customWidth="1"/>
    <col min="23" max="23" width="13.140625" bestFit="1" customWidth="1"/>
    <col min="25" max="25" width="16.140625" bestFit="1" customWidth="1"/>
    <col min="26" max="26" width="13.28515625" bestFit="1" customWidth="1"/>
    <col min="27" max="27" width="11.85546875" bestFit="1" customWidth="1"/>
  </cols>
  <sheetData>
    <row r="1" spans="1:35">
      <c r="A1" s="115"/>
      <c r="B1" s="115"/>
      <c r="C1" s="115"/>
      <c r="D1" s="115"/>
      <c r="E1" s="115"/>
      <c r="F1" s="115"/>
      <c r="G1" s="115"/>
      <c r="H1" s="115"/>
      <c r="I1" s="115"/>
      <c r="J1" s="115"/>
      <c r="K1" s="131"/>
    </row>
    <row r="2" spans="1:35">
      <c r="A2" s="115"/>
      <c r="B2" s="115"/>
      <c r="C2" s="115"/>
      <c r="D2" s="115"/>
      <c r="E2" s="115"/>
      <c r="F2" s="115"/>
      <c r="G2" s="115"/>
      <c r="H2" s="115"/>
      <c r="I2" s="115"/>
      <c r="J2" s="115"/>
      <c r="K2" s="131"/>
      <c r="M2" t="s">
        <v>40</v>
      </c>
      <c r="U2" t="s">
        <v>15</v>
      </c>
    </row>
    <row r="3" spans="1:35">
      <c r="A3" s="115"/>
      <c r="B3" s="115"/>
      <c r="C3" s="115"/>
      <c r="D3" s="115"/>
      <c r="E3" s="115" t="s">
        <v>45</v>
      </c>
      <c r="F3" s="115"/>
      <c r="G3" s="115"/>
      <c r="H3" s="115"/>
      <c r="I3" s="115"/>
      <c r="J3" s="115"/>
      <c r="K3" s="131"/>
      <c r="M3" t="s">
        <v>41</v>
      </c>
      <c r="N3" t="s">
        <v>1</v>
      </c>
      <c r="O3" t="s">
        <v>60</v>
      </c>
      <c r="P3" t="s">
        <v>44</v>
      </c>
      <c r="Q3" t="s">
        <v>48</v>
      </c>
      <c r="R3" t="s">
        <v>49</v>
      </c>
      <c r="S3" t="s">
        <v>62</v>
      </c>
      <c r="T3" t="s">
        <v>62</v>
      </c>
      <c r="U3" t="s">
        <v>27</v>
      </c>
      <c r="V3" t="s">
        <v>42</v>
      </c>
      <c r="W3" t="s">
        <v>59</v>
      </c>
      <c r="X3" t="s">
        <v>58</v>
      </c>
      <c r="Y3" t="s">
        <v>43</v>
      </c>
      <c r="Z3" t="s">
        <v>50</v>
      </c>
      <c r="AA3" t="s">
        <v>51</v>
      </c>
      <c r="AB3" t="s">
        <v>52</v>
      </c>
      <c r="AC3" t="s">
        <v>55</v>
      </c>
      <c r="AD3" t="s">
        <v>56</v>
      </c>
      <c r="AE3" t="s">
        <v>57</v>
      </c>
    </row>
    <row r="4" spans="1:35">
      <c r="A4" s="115"/>
      <c r="B4" s="115"/>
      <c r="C4" s="115"/>
      <c r="D4" s="115" t="s">
        <v>31</v>
      </c>
      <c r="E4" s="115" t="s">
        <v>32</v>
      </c>
      <c r="F4" s="115" t="s">
        <v>33</v>
      </c>
      <c r="G4" s="115" t="s">
        <v>34</v>
      </c>
      <c r="H4" s="115" t="s">
        <v>35</v>
      </c>
      <c r="I4" s="115" t="s">
        <v>36</v>
      </c>
      <c r="J4" s="115"/>
      <c r="K4" s="131"/>
      <c r="L4">
        <v>1</v>
      </c>
      <c r="M4">
        <f>'Race Entries'!D27</f>
        <v>0</v>
      </c>
      <c r="N4">
        <f>'Race Entries'!E27</f>
        <v>0</v>
      </c>
      <c r="O4">
        <f>IF(N4=$D$15,1,IF(N4=$E$15,1,IF(N4=$F$15,1,IF(N4=$G$15,1,0))))</f>
        <v>0</v>
      </c>
      <c r="P4">
        <f>IF(O4=1,IF(M4&lt;&gt;0, IF(OR(N4='Race Entries'!X9,N4='Race Entries'!Y9,N4='Race Entries'!Z9,N4='Race Entries'!AA9),1,0),0),0)</f>
        <v>0</v>
      </c>
      <c r="Q4">
        <f>IF(N4='Race Entries'!$D$12, 'Race Entries'!$E$12,0)+IF(N4='Race Entries'!$D$13, 'Race Entries'!$E$13,0)+IF(N4='Race Entries'!$D$9, 'Race Entries'!$E$9,0)+IF(N4='Race Entries'!$D$10, 'Race Entries'!$E$10,0)+IF(N4='Race Entries'!$D$16, 'Race Entries'!$E$16,0)+IF(N4='Race Entries'!$D$17, 'Race Entries'!$E$17,0)+IF(N4='Race Entries'!$D$19, 'Race Entries'!$E$19,0)+IF(N4='Race Entries'!$D$20, 'Race Entries'!$E$20,0)</f>
        <v>0</v>
      </c>
      <c r="R4">
        <f>IF(N4='Race Entries'!$D$12, 'Race Entries'!$E$13,0)+IF(N4='Race Entries'!$D$13, 'Race Entries'!$E$12,0)+IF(N4='Race Entries'!$D$9, 'Race Entries'!$E$10,0)+IF(N4='Race Entries'!$D$10, 'Race Entries'!$E$9,0)+IF(N4='Race Entries'!$D$16, 'Race Entries'!$E$17,0)+IF(N4='Race Entries'!$D$17, 'Race Entries'!$E$16,0)+IF(N4='Race Entries'!$D$19, 'Race Entries'!$E$20,0)+IF(N4='Race Entries'!$D$20, 'Race Entries'!$E$19,0)</f>
        <v>0</v>
      </c>
      <c r="U4">
        <f>IF(Calculations!$D$15="",0,IF('Race Entries'!$X9=Calculations!$D$15,1,0))+IF(Calculations!$E$15="",0,IF('Race Entries'!$Y9=Calculations!$E$15,1,0))+IF(Calculations!$F$15="",0,IF('Race Entries'!$Z9=Calculations!$F$15,1,0))+IF(Calculations!$G$15="",0,IF('Race Entries'!$AA9=Calculations!$G$15,1,0))</f>
        <v>0</v>
      </c>
      <c r="V4">
        <f>IF(U4=3,3,0)</f>
        <v>0</v>
      </c>
      <c r="W4">
        <f>IF(U4&gt;1, 3,0)+IF(U4=3,3,0)+IF(U4&gt;1,5,0)</f>
        <v>0</v>
      </c>
      <c r="X4">
        <f t="shared" ref="X4:X13" si="0">IF(U4=3,O4+P4,0)</f>
        <v>0</v>
      </c>
      <c r="Y4">
        <f t="shared" ref="Y4:Y13" si="1">IF(OR(N4=$D$15,N4=$E$15,N4=$F$15,N4=$G$15),1,0)</f>
        <v>0</v>
      </c>
      <c r="Z4">
        <f t="shared" ref="Z4:Z13" si="2">IF(P4=1,IF(Q4=MAX($D$48:$I$49),1,0),0)</f>
        <v>0</v>
      </c>
      <c r="AA4">
        <f t="shared" ref="AA4:AA13" si="3">IF(P4=1,IF(R4=MIN($D$53:$I$54),2,0),0)</f>
        <v>0</v>
      </c>
      <c r="AB4">
        <f>IF(Calculations!$D$15="",0,IF('Race Entries'!X9=Calculations!$D$15,Calculations!$D$42,0))+IF(Calculations!$E$15="",0,IF('Race Entries'!Y9=Calculations!$E$15,Calculations!$E$42,0))+IF(Calculations!$F$15="",0,IF('Race Entries'!Z9=Calculations!$F$15,Calculations!$F$42,0))+IF(Calculations!$G$15="",0,IF('Race Entries'!AA9=Calculations!$G$15,Calculations!$G$42,0))</f>
        <v>0</v>
      </c>
      <c r="AC4">
        <f>IF('Race Entries'!X9=Calculations!$D$15, IF(Calculations!$D$15=Calculations!$D$30, Calculations!$D$36,0),0)+IF('Race Entries'!Y9=Calculations!$E$15, IF(Calculations!$E$15=Calculations!$E$30, Calculations!$E$36,0),0)+IF('Race Entries'!Z9=Calculations!$F$15, IF(Calculations!$F$15=Calculations!$F$30, Calculations!$F$36,0),0)+IF('Race Entries'!AA9=Calculations!$G$15, IF(Calculations!$G$15=Calculations!$G$30, Calculations!$G$36,0),0)</f>
        <v>0</v>
      </c>
      <c r="AD4">
        <f>V4+Y4+Z4+AA4+AB4+AC4</f>
        <v>0</v>
      </c>
      <c r="AE4">
        <f>W4+X4+Y4+Z4*2+AA4*2+AB4+AC4</f>
        <v>0</v>
      </c>
      <c r="AH4">
        <f>AE4+AE17</f>
        <v>0</v>
      </c>
      <c r="AI4">
        <f t="shared" ref="AI4:AI13" si="4">AE4+AE17+AE30</f>
        <v>0</v>
      </c>
    </row>
    <row r="5" spans="1:35">
      <c r="A5" s="115"/>
      <c r="B5" s="115" t="s">
        <v>11</v>
      </c>
      <c r="C5" s="115"/>
      <c r="D5" s="115" t="str">
        <f>'Race Entries'!H13</f>
        <v>NE</v>
      </c>
      <c r="E5" s="115" t="str">
        <f>'Race Entries'!H10</f>
        <v>PIT</v>
      </c>
      <c r="F5" s="115" t="str">
        <f>'Race Entries'!D13</f>
        <v>JAX</v>
      </c>
      <c r="G5" s="115" t="str">
        <f>'Race Entries'!D10</f>
        <v>KC</v>
      </c>
      <c r="H5" s="115" t="str">
        <f>'Race Entries'!D9</f>
        <v>TEN</v>
      </c>
      <c r="I5" s="115" t="str">
        <f>'Race Entries'!D12</f>
        <v>BUF</v>
      </c>
      <c r="J5" s="115"/>
      <c r="K5" s="131"/>
      <c r="L5">
        <v>2</v>
      </c>
      <c r="M5">
        <f>'Race Entries'!D28</f>
        <v>0</v>
      </c>
      <c r="N5">
        <f>'Race Entries'!E28</f>
        <v>0</v>
      </c>
      <c r="O5">
        <f t="shared" ref="O5:O13" si="5">IF(N5=$D$15,1,IF(N5=$E$15,1,IF(N5=$F$15,1,IF(N5=$G$15,1,0))))</f>
        <v>0</v>
      </c>
      <c r="P5">
        <f>IF(O5=1,IF(M5&lt;&gt;0, IF(OR(N5='Race Entries'!X10,N5='Race Entries'!Y10,N5='Race Entries'!Z10,N5='Race Entries'!AA10),1,0),0),0)</f>
        <v>0</v>
      </c>
      <c r="Q5">
        <f>IF(N5='Race Entries'!$D$12, 'Race Entries'!$E$12,0)+IF(N5='Race Entries'!$D$13, 'Race Entries'!$E$13,0)+IF(N5='Race Entries'!$D$9, 'Race Entries'!$E$9,0)+IF(N5='Race Entries'!$D$10, 'Race Entries'!$E$10,0)+IF(N5='Race Entries'!$D$16, 'Race Entries'!$E$16,0)+IF(N5='Race Entries'!$D$17, 'Race Entries'!$E$17,0)+IF(N5='Race Entries'!$D$19, 'Race Entries'!$E$19,0)+IF(N5='Race Entries'!$D$20, 'Race Entries'!$E$20,0)</f>
        <v>0</v>
      </c>
      <c r="R5">
        <f>IF(N5='Race Entries'!$D$12, 'Race Entries'!$E$13,0)+IF(N5='Race Entries'!$D$13, 'Race Entries'!$E$12,0)+IF(N5='Race Entries'!$D$9, 'Race Entries'!$E$10,0)+IF(N5='Race Entries'!$D$10, 'Race Entries'!$E$9,0)+IF(N5='Race Entries'!$D$16, 'Race Entries'!$E$17,0)+IF(N5='Race Entries'!$D$17, 'Race Entries'!$E$16,0)+IF(N5='Race Entries'!$D$19, 'Race Entries'!$E$20,0)+IF(N5='Race Entries'!$D$20, 'Race Entries'!$E$19,0)</f>
        <v>0</v>
      </c>
      <c r="U5">
        <f>IF(Calculations!$D$15="",0,IF('Race Entries'!$X10=Calculations!$D$15,1,0))+IF(Calculations!$E$15="",0,IF('Race Entries'!$Y10=Calculations!$E$15,1,0))+IF(Calculations!$F$15="",0,IF('Race Entries'!$Z10=Calculations!$F$15,1,0))+IF(Calculations!$G$15="",0,IF('Race Entries'!$AA10=Calculations!$G$15,1,0))</f>
        <v>0</v>
      </c>
      <c r="V5">
        <f t="shared" ref="V5:V13" si="6">IF(U5=3,3,0)</f>
        <v>0</v>
      </c>
      <c r="W5">
        <f t="shared" ref="W5:W13" si="7">IF(U5&gt;1, 3,0)+IF(U5=3,3,0)+IF(U5&gt;1,5,0)</f>
        <v>0</v>
      </c>
      <c r="X5">
        <f t="shared" si="0"/>
        <v>0</v>
      </c>
      <c r="Y5">
        <f t="shared" si="1"/>
        <v>0</v>
      </c>
      <c r="Z5">
        <f t="shared" si="2"/>
        <v>0</v>
      </c>
      <c r="AA5">
        <f t="shared" si="3"/>
        <v>0</v>
      </c>
      <c r="AB5">
        <f>IF(Calculations!$D$15="",0,IF('Race Entries'!X10=Calculations!$D$15,Calculations!$D$42,0))+IF(Calculations!$E$15="",0,IF('Race Entries'!Y10=Calculations!$E$15,Calculations!$E$42,0))+IF(Calculations!$F$15="",0,IF('Race Entries'!Z10=Calculations!$F$15,Calculations!$F$42,0))+IF(Calculations!$G$15="",0,IF('Race Entries'!AA10=Calculations!$G$15,Calculations!$G$42,0))</f>
        <v>0</v>
      </c>
      <c r="AC5">
        <f>IF('Race Entries'!X10=Calculations!$D$15, IF(Calculations!$D$15=Calculations!$D$30, Calculations!$D$36,0),0)+IF('Race Entries'!Y10=Calculations!$E$15, IF(Calculations!$E$15=Calculations!$E$30, Calculations!$E$36,0),0)+IF('Race Entries'!Z10=Calculations!$F$15, IF(Calculations!$F$15=Calculations!$F$30, Calculations!$F$36,0),0)+IF('Race Entries'!AA10=Calculations!$G$15, IF(Calculations!$G$15=Calculations!$G$30, Calculations!$G$36,0),0)</f>
        <v>0</v>
      </c>
      <c r="AD5">
        <f t="shared" ref="AD5:AD13" si="8">V5+Y5+Z5+AA5+AB5+AC5</f>
        <v>0</v>
      </c>
      <c r="AE5">
        <f t="shared" ref="AE5:AE13" si="9">W5+X5+Y5+Z5*2+AA5*2+AB5+AC5</f>
        <v>0</v>
      </c>
      <c r="AH5">
        <f t="shared" ref="AH5:AH13" si="10">AE5+AE18</f>
        <v>0</v>
      </c>
      <c r="AI5">
        <f t="shared" si="4"/>
        <v>0</v>
      </c>
    </row>
    <row r="6" spans="1:35">
      <c r="A6" s="115"/>
      <c r="B6" s="115" t="s">
        <v>12</v>
      </c>
      <c r="C6" s="115"/>
      <c r="D6" s="115" t="str">
        <f>'Race Entries'!H17</f>
        <v>PHI</v>
      </c>
      <c r="E6" s="115" t="str">
        <f>'Race Entries'!H20</f>
        <v>MIN</v>
      </c>
      <c r="F6" s="115" t="str">
        <f>'Race Entries'!D17</f>
        <v>LAR</v>
      </c>
      <c r="G6" s="115" t="str">
        <f>'Race Entries'!D20</f>
        <v>NO</v>
      </c>
      <c r="H6" s="115" t="str">
        <f>'Race Entries'!D19</f>
        <v>CAR</v>
      </c>
      <c r="I6" s="115" t="str">
        <f>'Race Entries'!D16</f>
        <v>ATL</v>
      </c>
      <c r="J6" s="115"/>
      <c r="K6" s="131"/>
      <c r="L6">
        <v>3</v>
      </c>
      <c r="M6">
        <f>'Race Entries'!D29</f>
        <v>0</v>
      </c>
      <c r="N6">
        <f>'Race Entries'!E29</f>
        <v>0</v>
      </c>
      <c r="O6">
        <f t="shared" si="5"/>
        <v>0</v>
      </c>
      <c r="P6">
        <f>IF(O6=1,IF(M6&lt;&gt;0, IF(OR(N6='Race Entries'!X11,N6='Race Entries'!Y11,N6='Race Entries'!Z11,N6='Race Entries'!AA11),1,0),0),0)</f>
        <v>0</v>
      </c>
      <c r="Q6">
        <f>IF(N6='Race Entries'!$D$12, 'Race Entries'!$E$12,0)+IF(N6='Race Entries'!$D$13, 'Race Entries'!$E$13,0)+IF(N6='Race Entries'!$D$9, 'Race Entries'!$E$9,0)+IF(N6='Race Entries'!$D$10, 'Race Entries'!$E$10,0)+IF(N6='Race Entries'!$D$16, 'Race Entries'!$E$16,0)+IF(N6='Race Entries'!$D$17, 'Race Entries'!$E$17,0)+IF(N6='Race Entries'!$D$19, 'Race Entries'!$E$19,0)+IF(N6='Race Entries'!$D$20, 'Race Entries'!$E$20,0)</f>
        <v>0</v>
      </c>
      <c r="R6">
        <f>IF(N6='Race Entries'!$D$12, 'Race Entries'!$E$13,0)+IF(N6='Race Entries'!$D$13, 'Race Entries'!$E$12,0)+IF(N6='Race Entries'!$D$9, 'Race Entries'!$E$10,0)+IF(N6='Race Entries'!$D$10, 'Race Entries'!$E$9,0)+IF(N6='Race Entries'!$D$16, 'Race Entries'!$E$17,0)+IF(N6='Race Entries'!$D$17, 'Race Entries'!$E$16,0)+IF(N6='Race Entries'!$D$19, 'Race Entries'!$E$20,0)+IF(N6='Race Entries'!$D$20, 'Race Entries'!$E$19,0)</f>
        <v>0</v>
      </c>
      <c r="U6">
        <f>IF(Calculations!$D$15="",0,IF('Race Entries'!$X11=Calculations!$D$15,1,0))+IF(Calculations!$E$15="",0,IF('Race Entries'!$Y11=Calculations!$E$15,1,0))+IF(Calculations!$F$15="",0,IF('Race Entries'!$Z11=Calculations!$F$15,1,0))+IF(Calculations!$G$15="",0,IF('Race Entries'!$AA11=Calculations!$G$15,1,0))</f>
        <v>0</v>
      </c>
      <c r="V6">
        <f t="shared" si="6"/>
        <v>0</v>
      </c>
      <c r="W6">
        <f t="shared" si="7"/>
        <v>0</v>
      </c>
      <c r="X6">
        <f t="shared" si="0"/>
        <v>0</v>
      </c>
      <c r="Y6">
        <f t="shared" si="1"/>
        <v>0</v>
      </c>
      <c r="Z6">
        <f t="shared" si="2"/>
        <v>0</v>
      </c>
      <c r="AA6">
        <f t="shared" si="3"/>
        <v>0</v>
      </c>
      <c r="AB6">
        <f>IF(Calculations!$D$15="",0,IF('Race Entries'!X11=Calculations!$D$15,Calculations!$D$42,0))+IF(Calculations!$E$15="",0,IF('Race Entries'!Y11=Calculations!$E$15,Calculations!$E$42,0))+IF(Calculations!$F$15="",0,IF('Race Entries'!Z11=Calculations!$F$15,Calculations!$F$42,0))+IF(Calculations!$G$15="",0,IF('Race Entries'!AA11=Calculations!$G$15,Calculations!$G$42,0))</f>
        <v>0</v>
      </c>
      <c r="AC6">
        <f>IF('Race Entries'!X11=Calculations!$D$15, IF(Calculations!$D$15=Calculations!$D$30, Calculations!$D$36,0),0)+IF('Race Entries'!Y11=Calculations!$E$15, IF(Calculations!$E$15=Calculations!$E$30, Calculations!$E$36,0),0)+IF('Race Entries'!Z11=Calculations!$F$15, IF(Calculations!$F$15=Calculations!$F$30, Calculations!$F$36,0),0)+IF('Race Entries'!AA11=Calculations!$G$15, IF(Calculations!$G$15=Calculations!$G$30, Calculations!$G$36,0),0)</f>
        <v>0</v>
      </c>
      <c r="AD6">
        <f t="shared" si="8"/>
        <v>0</v>
      </c>
      <c r="AE6">
        <f t="shared" si="9"/>
        <v>0</v>
      </c>
      <c r="AH6">
        <f t="shared" si="10"/>
        <v>0</v>
      </c>
      <c r="AI6">
        <f t="shared" si="4"/>
        <v>0</v>
      </c>
    </row>
    <row r="7" spans="1:35">
      <c r="A7" s="115"/>
      <c r="B7" s="115"/>
      <c r="C7" s="115"/>
      <c r="D7" s="115"/>
      <c r="E7" s="115"/>
      <c r="F7" s="115"/>
      <c r="G7" s="115"/>
      <c r="H7" s="115"/>
      <c r="I7" s="115"/>
      <c r="J7" s="115"/>
      <c r="K7" s="131"/>
      <c r="L7">
        <v>4</v>
      </c>
      <c r="M7">
        <f>'Race Entries'!D30</f>
        <v>0</v>
      </c>
      <c r="N7">
        <f>'Race Entries'!E30</f>
        <v>0</v>
      </c>
      <c r="O7">
        <f t="shared" si="5"/>
        <v>0</v>
      </c>
      <c r="P7">
        <f>IF(O7=1,IF(M7&lt;&gt;0, IF(OR(N7='Race Entries'!X12,N7='Race Entries'!Y12,N7='Race Entries'!Z12,N7='Race Entries'!AA12),1,0),0),0)</f>
        <v>0</v>
      </c>
      <c r="Q7">
        <f>IF(N7='Race Entries'!$D$12, 'Race Entries'!$E$12,0)+IF(N7='Race Entries'!$D$13, 'Race Entries'!$E$13,0)+IF(N7='Race Entries'!$D$9, 'Race Entries'!$E$9,0)+IF(N7='Race Entries'!$D$10, 'Race Entries'!$E$10,0)+IF(N7='Race Entries'!$D$16, 'Race Entries'!$E$16,0)+IF(N7='Race Entries'!$D$17, 'Race Entries'!$E$17,0)+IF(N7='Race Entries'!$D$19, 'Race Entries'!$E$19,0)+IF(N7='Race Entries'!$D$20, 'Race Entries'!$E$20,0)</f>
        <v>0</v>
      </c>
      <c r="R7">
        <f>IF(N7='Race Entries'!$D$12, 'Race Entries'!$E$13,0)+IF(N7='Race Entries'!$D$13, 'Race Entries'!$E$12,0)+IF(N7='Race Entries'!$D$9, 'Race Entries'!$E$10,0)+IF(N7='Race Entries'!$D$10, 'Race Entries'!$E$9,0)+IF(N7='Race Entries'!$D$16, 'Race Entries'!$E$17,0)+IF(N7='Race Entries'!$D$17, 'Race Entries'!$E$16,0)+IF(N7='Race Entries'!$D$19, 'Race Entries'!$E$20,0)+IF(N7='Race Entries'!$D$20, 'Race Entries'!$E$19,0)</f>
        <v>0</v>
      </c>
      <c r="U7">
        <f>IF(Calculations!$D$15="",0,IF('Race Entries'!$X12=Calculations!$D$15,1,0))+IF(Calculations!$E$15="",0,IF('Race Entries'!$Y12=Calculations!$E$15,1,0))+IF(Calculations!$F$15="",0,IF('Race Entries'!$Z12=Calculations!$F$15,1,0))+IF(Calculations!$G$15="",0,IF('Race Entries'!$AA12=Calculations!$G$15,1,0))</f>
        <v>0</v>
      </c>
      <c r="V7">
        <f t="shared" si="6"/>
        <v>0</v>
      </c>
      <c r="W7">
        <f t="shared" si="7"/>
        <v>0</v>
      </c>
      <c r="X7">
        <f t="shared" si="0"/>
        <v>0</v>
      </c>
      <c r="Y7">
        <f t="shared" si="1"/>
        <v>0</v>
      </c>
      <c r="Z7">
        <f t="shared" si="2"/>
        <v>0</v>
      </c>
      <c r="AA7">
        <f t="shared" si="3"/>
        <v>0</v>
      </c>
      <c r="AB7">
        <f>IF(Calculations!$D$15="",0,IF('Race Entries'!X12=Calculations!$D$15,Calculations!$D$42,0))+IF(Calculations!$E$15="",0,IF('Race Entries'!Y12=Calculations!$E$15,Calculations!$E$42,0))+IF(Calculations!$F$15="",0,IF('Race Entries'!Z12=Calculations!$F$15,Calculations!$F$42,0))+IF(Calculations!$G$15="",0,IF('Race Entries'!AA12=Calculations!$G$15,Calculations!$G$42,0))</f>
        <v>0</v>
      </c>
      <c r="AC7">
        <f>IF('Race Entries'!X12=Calculations!$D$15, IF(Calculations!$D$15=Calculations!$D$30, Calculations!$D$36,0),0)+IF('Race Entries'!Y12=Calculations!$E$15, IF(Calculations!$E$15=Calculations!$E$30, Calculations!$E$36,0),0)+IF('Race Entries'!Z12=Calculations!$F$15, IF(Calculations!$F$15=Calculations!$F$30, Calculations!$F$36,0),0)+IF('Race Entries'!AA12=Calculations!$G$15, IF(Calculations!$G$15=Calculations!$G$30, Calculations!$G$36,0),0)</f>
        <v>0</v>
      </c>
      <c r="AD7">
        <f t="shared" si="8"/>
        <v>0</v>
      </c>
      <c r="AE7">
        <f t="shared" si="9"/>
        <v>0</v>
      </c>
      <c r="AH7">
        <f t="shared" si="10"/>
        <v>0</v>
      </c>
      <c r="AI7">
        <f t="shared" si="4"/>
        <v>0</v>
      </c>
    </row>
    <row r="8" spans="1:35">
      <c r="A8" s="115"/>
      <c r="B8" s="115"/>
      <c r="C8" s="115"/>
      <c r="D8" s="115"/>
      <c r="E8" s="115" t="s">
        <v>38</v>
      </c>
      <c r="F8" s="115"/>
      <c r="G8" s="115"/>
      <c r="H8" s="115"/>
      <c r="I8" s="115"/>
      <c r="J8" s="115"/>
      <c r="K8" s="131"/>
      <c r="L8">
        <v>5</v>
      </c>
      <c r="M8">
        <f>'Race Entries'!D31</f>
        <v>0</v>
      </c>
      <c r="N8">
        <f>'Race Entries'!E31</f>
        <v>0</v>
      </c>
      <c r="O8">
        <f t="shared" si="5"/>
        <v>0</v>
      </c>
      <c r="P8">
        <f>IF(O8=1,IF(M8&lt;&gt;0, IF(OR(N8='Race Entries'!X13,N8='Race Entries'!Y13,N8='Race Entries'!Z13,N8='Race Entries'!AA13),1,0),0),0)</f>
        <v>0</v>
      </c>
      <c r="Q8">
        <f>IF(N8='Race Entries'!$D$12, 'Race Entries'!$E$12,0)+IF(N8='Race Entries'!$D$13, 'Race Entries'!$E$13,0)+IF(N8='Race Entries'!$D$9, 'Race Entries'!$E$9,0)+IF(N8='Race Entries'!$D$10, 'Race Entries'!$E$10,0)+IF(N8='Race Entries'!$D$16, 'Race Entries'!$E$16,0)+IF(N8='Race Entries'!$D$17, 'Race Entries'!$E$17,0)+IF(N8='Race Entries'!$D$19, 'Race Entries'!$E$19,0)+IF(N8='Race Entries'!$D$20, 'Race Entries'!$E$20,0)</f>
        <v>0</v>
      </c>
      <c r="R8">
        <f>IF(N8='Race Entries'!$D$12, 'Race Entries'!$E$13,0)+IF(N8='Race Entries'!$D$13, 'Race Entries'!$E$12,0)+IF(N8='Race Entries'!$D$9, 'Race Entries'!$E$10,0)+IF(N8='Race Entries'!$D$10, 'Race Entries'!$E$9,0)+IF(N8='Race Entries'!$D$16, 'Race Entries'!$E$17,0)+IF(N8='Race Entries'!$D$17, 'Race Entries'!$E$16,0)+IF(N8='Race Entries'!$D$19, 'Race Entries'!$E$20,0)+IF(N8='Race Entries'!$D$20, 'Race Entries'!$E$19,0)</f>
        <v>0</v>
      </c>
      <c r="U8">
        <f>IF(Calculations!$D$15="",0,IF('Race Entries'!$X13=Calculations!$D$15,1,0))+IF(Calculations!$E$15="",0,IF('Race Entries'!$Y13=Calculations!$E$15,1,0))+IF(Calculations!$F$15="",0,IF('Race Entries'!$Z13=Calculations!$F$15,1,0))+IF(Calculations!$G$15="",0,IF('Race Entries'!$AA13=Calculations!$G$15,1,0))</f>
        <v>0</v>
      </c>
      <c r="V8">
        <f t="shared" si="6"/>
        <v>0</v>
      </c>
      <c r="W8">
        <f t="shared" si="7"/>
        <v>0</v>
      </c>
      <c r="X8">
        <f t="shared" si="0"/>
        <v>0</v>
      </c>
      <c r="Y8">
        <f t="shared" si="1"/>
        <v>0</v>
      </c>
      <c r="Z8">
        <f t="shared" si="2"/>
        <v>0</v>
      </c>
      <c r="AA8">
        <f t="shared" si="3"/>
        <v>0</v>
      </c>
      <c r="AB8">
        <f>IF(Calculations!$D$15="",0,IF('Race Entries'!X13=Calculations!$D$15,Calculations!$D$42,0))+IF(Calculations!$E$15="",0,IF('Race Entries'!Y13=Calculations!$E$15,Calculations!$E$42,0))+IF(Calculations!$F$15="",0,IF('Race Entries'!Z13=Calculations!$F$15,Calculations!$F$42,0))+IF(Calculations!$G$15="",0,IF('Race Entries'!AA13=Calculations!$G$15,Calculations!$G$42,0))</f>
        <v>0</v>
      </c>
      <c r="AC8">
        <f>IF('Race Entries'!X13=Calculations!$D$15, IF(Calculations!$D$15=Calculations!$D$30, Calculations!$D$36,0),0)+IF('Race Entries'!Y13=Calculations!$E$15, IF(Calculations!$E$15=Calculations!$E$30, Calculations!$E$36,0),0)+IF('Race Entries'!Z13=Calculations!$F$15, IF(Calculations!$F$15=Calculations!$F$30, Calculations!$F$36,0),0)+IF('Race Entries'!AA13=Calculations!$G$15, IF(Calculations!$G$15=Calculations!$G$30, Calculations!$G$36,0),0)</f>
        <v>0</v>
      </c>
      <c r="AD8">
        <f t="shared" si="8"/>
        <v>0</v>
      </c>
      <c r="AE8">
        <f t="shared" si="9"/>
        <v>0</v>
      </c>
      <c r="AH8">
        <f t="shared" si="10"/>
        <v>0</v>
      </c>
      <c r="AI8">
        <f t="shared" si="4"/>
        <v>0</v>
      </c>
    </row>
    <row r="9" spans="1:35">
      <c r="A9" s="115"/>
      <c r="B9" s="115"/>
      <c r="C9" s="115"/>
      <c r="D9" s="115" t="s">
        <v>31</v>
      </c>
      <c r="E9" s="115" t="s">
        <v>32</v>
      </c>
      <c r="F9" s="115" t="s">
        <v>33</v>
      </c>
      <c r="G9" s="115" t="s">
        <v>34</v>
      </c>
      <c r="H9" s="115" t="s">
        <v>35</v>
      </c>
      <c r="I9" s="115" t="s">
        <v>36</v>
      </c>
      <c r="J9" s="115"/>
      <c r="K9" s="131"/>
      <c r="L9">
        <v>6</v>
      </c>
      <c r="M9">
        <f>'Race Entries'!D32</f>
        <v>0</v>
      </c>
      <c r="N9">
        <f>'Race Entries'!E32</f>
        <v>0</v>
      </c>
      <c r="O9">
        <f t="shared" si="5"/>
        <v>0</v>
      </c>
      <c r="P9">
        <f>IF(O9=1,IF(M9&lt;&gt;0, IF(OR(N9='Race Entries'!X14,N9='Race Entries'!Y14,N9='Race Entries'!Z14,N9='Race Entries'!AA14),1,0),0),0)</f>
        <v>0</v>
      </c>
      <c r="Q9">
        <f>IF(N9='Race Entries'!$D$12, 'Race Entries'!$E$12,0)+IF(N9='Race Entries'!$D$13, 'Race Entries'!$E$13,0)+IF(N9='Race Entries'!$D$9, 'Race Entries'!$E$9,0)+IF(N9='Race Entries'!$D$10, 'Race Entries'!$E$10,0)+IF(N9='Race Entries'!$D$16, 'Race Entries'!$E$16,0)+IF(N9='Race Entries'!$D$17, 'Race Entries'!$E$17,0)+IF(N9='Race Entries'!$D$19, 'Race Entries'!$E$19,0)+IF(N9='Race Entries'!$D$20, 'Race Entries'!$E$20,0)</f>
        <v>0</v>
      </c>
      <c r="R9">
        <f>IF(N9='Race Entries'!$D$12, 'Race Entries'!$E$13,0)+IF(N9='Race Entries'!$D$13, 'Race Entries'!$E$12,0)+IF(N9='Race Entries'!$D$9, 'Race Entries'!$E$10,0)+IF(N9='Race Entries'!$D$10, 'Race Entries'!$E$9,0)+IF(N9='Race Entries'!$D$16, 'Race Entries'!$E$17,0)+IF(N9='Race Entries'!$D$17, 'Race Entries'!$E$16,0)+IF(N9='Race Entries'!$D$19, 'Race Entries'!$E$20,0)+IF(N9='Race Entries'!$D$20, 'Race Entries'!$E$19,0)</f>
        <v>0</v>
      </c>
      <c r="U9">
        <f>IF(Calculations!$D$15="",0,IF('Race Entries'!$X14=Calculations!$D$15,1,0))+IF(Calculations!$E$15="",0,IF('Race Entries'!$Y14=Calculations!$E$15,1,0))+IF(Calculations!$F$15="",0,IF('Race Entries'!$Z14=Calculations!$F$15,1,0))+IF(Calculations!$G$15="",0,IF('Race Entries'!$AA14=Calculations!$G$15,1,0))</f>
        <v>0</v>
      </c>
      <c r="V9">
        <f t="shared" si="6"/>
        <v>0</v>
      </c>
      <c r="W9">
        <f t="shared" si="7"/>
        <v>0</v>
      </c>
      <c r="X9">
        <f t="shared" si="0"/>
        <v>0</v>
      </c>
      <c r="Y9">
        <f t="shared" si="1"/>
        <v>0</v>
      </c>
      <c r="Z9">
        <f t="shared" si="2"/>
        <v>0</v>
      </c>
      <c r="AA9">
        <f t="shared" si="3"/>
        <v>0</v>
      </c>
      <c r="AB9">
        <f>IF(Calculations!$D$15="",0,IF('Race Entries'!X14=Calculations!$D$15,Calculations!$D$42,0))+IF(Calculations!$E$15="",0,IF('Race Entries'!Y14=Calculations!$E$15,Calculations!$E$42,0))+IF(Calculations!$F$15="",0,IF('Race Entries'!Z14=Calculations!$F$15,Calculations!$F$42,0))+IF(Calculations!$G$15="",0,IF('Race Entries'!AA14=Calculations!$G$15,Calculations!$G$42,0))</f>
        <v>0</v>
      </c>
      <c r="AC9">
        <f>IF('Race Entries'!X14=Calculations!$D$15, IF(Calculations!$D$15=Calculations!$D$30, Calculations!$D$36,0),0)+IF('Race Entries'!Y14=Calculations!$E$15, IF(Calculations!$E$15=Calculations!$E$30, Calculations!$E$36,0),0)+IF('Race Entries'!Z14=Calculations!$F$15, IF(Calculations!$F$15=Calculations!$F$30, Calculations!$F$36,0),0)+IF('Race Entries'!AA14=Calculations!$G$15, IF(Calculations!$G$15=Calculations!$G$30, Calculations!$G$36,0),0)</f>
        <v>0</v>
      </c>
      <c r="AD9">
        <f t="shared" si="8"/>
        <v>0</v>
      </c>
      <c r="AE9">
        <f t="shared" si="9"/>
        <v>0</v>
      </c>
      <c r="AH9">
        <f t="shared" si="10"/>
        <v>0</v>
      </c>
      <c r="AI9">
        <f t="shared" si="4"/>
        <v>0</v>
      </c>
    </row>
    <row r="10" spans="1:35">
      <c r="A10" s="115"/>
      <c r="B10" s="115" t="s">
        <v>11</v>
      </c>
      <c r="C10" s="115"/>
      <c r="D10" s="115" t="b">
        <f>AND('Race Entries'!H13&lt;&gt;'Race Entries'!E27,'Race Entries'!H13&lt;&gt;'Race Entries'!E28,'Race Entries'!H13&lt;&gt;'Race Entries'!E29,'Race Entries'!H13&lt;&gt;'Race Entries'!E30,'Race Entries'!H13&lt;&gt;'Race Entries'!E31,'Race Entries'!H13&lt;&gt;'Race Entries'!E32,'Race Entries'!H13&lt;&gt;'Race Entries'!E33,'Race Entries'!H13&lt;&gt;'Race Entries'!E34,'Race Entries'!H13&lt;&gt;'Race Entries'!E35,'Race Entries'!H13&lt;&gt;'Race Entries'!E36,'Race Entries'!H13&lt;&gt;'Race Entries'!E37,'Race Entries'!H13&lt;&gt;'Race Entries'!E38)</f>
        <v>1</v>
      </c>
      <c r="E10" s="115" t="b">
        <f>AND('Race Entries'!H10&lt;&gt;'Race Entries'!E27,'Race Entries'!H10&lt;&gt;'Race Entries'!E28,'Race Entries'!H10&lt;&gt;'Race Entries'!E29,'Race Entries'!H10&lt;&gt;'Race Entries'!E30,'Race Entries'!H10&lt;&gt;'Race Entries'!E31,'Race Entries'!H10&lt;&gt;'Race Entries'!E32,'Race Entries'!H10&lt;&gt;'Race Entries'!E33,'Race Entries'!H10&lt;&gt;'Race Entries'!E34,'Race Entries'!H10&lt;&gt;'Race Entries'!E35,'Race Entries'!H10&lt;&gt;'Race Entries'!E36,'Race Entries'!H10&lt;&gt;'Race Entries'!E37,'Race Entries'!H10&lt;&gt;'Race Entries'!E38)</f>
        <v>1</v>
      </c>
      <c r="F10" s="115" t="b">
        <f>AND('Race Entries'!D13&lt;&gt;'Race Entries'!E27,'Race Entries'!D13&lt;&gt;'Race Entries'!E28,'Race Entries'!D13&lt;&gt;'Race Entries'!E29,'Race Entries'!D13&lt;&gt;'Race Entries'!E30,'Race Entries'!D13&lt;&gt;'Race Entries'!E31,'Race Entries'!D13&lt;&gt;'Race Entries'!E32,'Race Entries'!D13&lt;&gt;'Race Entries'!E33,'Race Entries'!D13&lt;&gt;'Race Entries'!E34,'Race Entries'!D13&lt;&gt;'Race Entries'!E35,'Race Entries'!D13&lt;&gt;'Race Entries'!E36,'Race Entries'!D13&lt;&gt;'Race Entries'!E37,'Race Entries'!D13&lt;&gt;'Race Entries'!E38)</f>
        <v>1</v>
      </c>
      <c r="G10" s="115" t="b">
        <f>AND('Race Entries'!D10&lt;&gt;'Race Entries'!E27,'Race Entries'!D10&lt;&gt;'Race Entries'!E28,'Race Entries'!D10&lt;&gt;'Race Entries'!E29,'Race Entries'!D10&lt;&gt;'Race Entries'!E30,'Race Entries'!D10&lt;&gt;'Race Entries'!E31,'Race Entries'!D10&lt;&gt;'Race Entries'!E32,'Race Entries'!D10&lt;&gt;'Race Entries'!E33,'Race Entries'!D10&lt;&gt;'Race Entries'!E34,'Race Entries'!D10&lt;&gt;'Race Entries'!E35,'Race Entries'!D10&lt;&gt;'Race Entries'!E36,'Race Entries'!D10&lt;&gt;'Race Entries'!E37,'Race Entries'!D10&lt;&gt;'Race Entries'!E38)</f>
        <v>1</v>
      </c>
      <c r="H10" s="115" t="b">
        <f>AND('Race Entries'!D9&lt;&gt;'Race Entries'!E27,'Race Entries'!D9&lt;&gt;'Race Entries'!E28,'Race Entries'!D9&lt;&gt;'Race Entries'!E29,'Race Entries'!D9&lt;&gt;'Race Entries'!E30,'Race Entries'!D9&lt;&gt;'Race Entries'!E31,'Race Entries'!D9&lt;&gt;'Race Entries'!E32,'Race Entries'!D9&lt;&gt;'Race Entries'!E33,'Race Entries'!D9&lt;&gt;'Race Entries'!E34,'Race Entries'!D9&lt;&gt;'Race Entries'!E35,'Race Entries'!D9&lt;&gt;'Race Entries'!E36,'Race Entries'!D9&lt;&gt;'Race Entries'!E37,'Race Entries'!D9&lt;&gt;'Race Entries'!E38)</f>
        <v>1</v>
      </c>
      <c r="I10" s="115" t="b">
        <f>AND('Race Entries'!D12&lt;&gt;'Race Entries'!E27,'Race Entries'!D12&lt;&gt;'Race Entries'!E28,'Race Entries'!D12&lt;&gt;'Race Entries'!E29,'Race Entries'!D12&lt;&gt;'Race Entries'!E30,'Race Entries'!D12&lt;&gt;'Race Entries'!E31,'Race Entries'!D12&lt;&gt;'Race Entries'!E32,'Race Entries'!D12&lt;&gt;'Race Entries'!E33,'Race Entries'!D12&lt;&gt;'Race Entries'!E34,'Race Entries'!D12&lt;&gt;'Race Entries'!E35,'Race Entries'!D12&lt;&gt;'Race Entries'!E36,'Race Entries'!D12&lt;&gt;'Race Entries'!E37,'Race Entries'!D12&lt;&gt;'Race Entries'!E38)</f>
        <v>1</v>
      </c>
      <c r="J10" s="115"/>
      <c r="K10" s="131"/>
      <c r="L10">
        <v>7</v>
      </c>
      <c r="M10">
        <f>'Race Entries'!D33</f>
        <v>0</v>
      </c>
      <c r="N10">
        <f>'Race Entries'!E33</f>
        <v>0</v>
      </c>
      <c r="O10">
        <f t="shared" si="5"/>
        <v>0</v>
      </c>
      <c r="P10">
        <f>IF(O10=1,IF(M10&lt;&gt;0, IF(OR(N10='Race Entries'!X15,N10='Race Entries'!Y15,N10='Race Entries'!Z15,N10='Race Entries'!AA15),1,0),0),0)</f>
        <v>0</v>
      </c>
      <c r="Q10">
        <f>IF(N10='Race Entries'!$D$12, 'Race Entries'!$E$12,0)+IF(N10='Race Entries'!$D$13, 'Race Entries'!$E$13,0)+IF(N10='Race Entries'!$D$9, 'Race Entries'!$E$9,0)+IF(N10='Race Entries'!$D$10, 'Race Entries'!$E$10,0)+IF(N10='Race Entries'!$D$16, 'Race Entries'!$E$16,0)+IF(N10='Race Entries'!$D$17, 'Race Entries'!$E$17,0)+IF(N10='Race Entries'!$D$19, 'Race Entries'!$E$19,0)+IF(N10='Race Entries'!$D$20, 'Race Entries'!$E$20,0)</f>
        <v>0</v>
      </c>
      <c r="R10">
        <f>IF(N10='Race Entries'!$D$12, 'Race Entries'!$E$13,0)+IF(N10='Race Entries'!$D$13, 'Race Entries'!$E$12,0)+IF(N10='Race Entries'!$D$9, 'Race Entries'!$E$10,0)+IF(N10='Race Entries'!$D$10, 'Race Entries'!$E$9,0)+IF(N10='Race Entries'!$D$16, 'Race Entries'!$E$17,0)+IF(N10='Race Entries'!$D$17, 'Race Entries'!$E$16,0)+IF(N10='Race Entries'!$D$19, 'Race Entries'!$E$20,0)+IF(N10='Race Entries'!$D$20, 'Race Entries'!$E$19,0)</f>
        <v>0</v>
      </c>
      <c r="U10">
        <f>IF(Calculations!$D$15="",0,IF('Race Entries'!$X15=Calculations!$D$15,1,0))+IF(Calculations!$E$15="",0,IF('Race Entries'!$Y15=Calculations!$E$15,1,0))+IF(Calculations!$F$15="",0,IF('Race Entries'!$Z15=Calculations!$F$15,1,0))+IF(Calculations!$G$15="",0,IF('Race Entries'!$AA15=Calculations!$G$15,1,0))</f>
        <v>0</v>
      </c>
      <c r="V10">
        <f t="shared" si="6"/>
        <v>0</v>
      </c>
      <c r="W10">
        <f t="shared" si="7"/>
        <v>0</v>
      </c>
      <c r="X10">
        <f t="shared" si="0"/>
        <v>0</v>
      </c>
      <c r="Y10">
        <f t="shared" si="1"/>
        <v>0</v>
      </c>
      <c r="Z10">
        <f t="shared" si="2"/>
        <v>0</v>
      </c>
      <c r="AA10">
        <f t="shared" si="3"/>
        <v>0</v>
      </c>
      <c r="AB10">
        <f>IF(Calculations!$D$15="",0,IF('Race Entries'!X15=Calculations!$D$15,Calculations!$D$42,0))+IF(Calculations!$E$15="",0,IF('Race Entries'!Y15=Calculations!$E$15,Calculations!$E$42,0))+IF(Calculations!$F$15="",0,IF('Race Entries'!Z15=Calculations!$F$15,Calculations!$F$42,0))+IF(Calculations!$G$15="",0,IF('Race Entries'!AA15=Calculations!$G$15,Calculations!$G$42,0))</f>
        <v>0</v>
      </c>
      <c r="AC10">
        <f>IF('Race Entries'!X15=Calculations!$D$15, IF(Calculations!$D$15=Calculations!$D$30, Calculations!$D$36,0),0)+IF('Race Entries'!Y15=Calculations!$E$15, IF(Calculations!$E$15=Calculations!$E$30, Calculations!$E$36,0),0)+IF('Race Entries'!Z15=Calculations!$F$15, IF(Calculations!$F$15=Calculations!$F$30, Calculations!$F$36,0),0)+IF('Race Entries'!AA15=Calculations!$G$15, IF(Calculations!$G$15=Calculations!$G$30, Calculations!$G$36,0),0)</f>
        <v>0</v>
      </c>
      <c r="AD10">
        <f t="shared" si="8"/>
        <v>0</v>
      </c>
      <c r="AE10">
        <f t="shared" si="9"/>
        <v>0</v>
      </c>
      <c r="AH10">
        <f t="shared" si="10"/>
        <v>0</v>
      </c>
      <c r="AI10">
        <f t="shared" si="4"/>
        <v>0</v>
      </c>
    </row>
    <row r="11" spans="1:35">
      <c r="A11" s="115"/>
      <c r="B11" s="115" t="s">
        <v>12</v>
      </c>
      <c r="C11" s="115"/>
      <c r="D11" s="115" t="b">
        <f>AND('Race Entries'!H17&lt;&gt;'Race Entries'!E27,'Race Entries'!H17&lt;&gt;'Race Entries'!E28,'Race Entries'!H17&lt;&gt;'Race Entries'!E29,'Race Entries'!H17&lt;&gt;'Race Entries'!E30,'Race Entries'!H17&lt;&gt;'Race Entries'!E31,'Race Entries'!H17&lt;&gt;'Race Entries'!E32,'Race Entries'!H17&lt;&gt;'Race Entries'!E33,'Race Entries'!H17&lt;&gt;'Race Entries'!E34,'Race Entries'!H17&lt;&gt;'Race Entries'!E35,'Race Entries'!H17&lt;&gt;'Race Entries'!E36,'Race Entries'!H17&lt;&gt;'Race Entries'!E37,'Race Entries'!H17&lt;&gt;'Race Entries'!E38)</f>
        <v>1</v>
      </c>
      <c r="E11" s="115" t="b">
        <f>AND('Race Entries'!H20&lt;&gt;'Race Entries'!E27,'Race Entries'!H20&lt;&gt;'Race Entries'!E28,'Race Entries'!H20&lt;&gt;'Race Entries'!E29,'Race Entries'!H20&lt;&gt;'Race Entries'!E30,'Race Entries'!H20&lt;&gt;'Race Entries'!E31,'Race Entries'!H20&lt;&gt;'Race Entries'!E32,'Race Entries'!H20&lt;&gt;'Race Entries'!E33,'Race Entries'!H20&lt;&gt;'Race Entries'!E34,'Race Entries'!H20&lt;&gt;'Race Entries'!E35,'Race Entries'!H20&lt;&gt;'Race Entries'!E36,'Race Entries'!H20&lt;&gt;'Race Entries'!E37,'Race Entries'!H20&lt;&gt;'Race Entries'!E38)</f>
        <v>1</v>
      </c>
      <c r="F11" s="115" t="b">
        <f>AND('Race Entries'!D17&lt;&gt;'Race Entries'!E27,'Race Entries'!D17&lt;&gt;'Race Entries'!E28,'Race Entries'!D17&lt;&gt;'Race Entries'!E29,'Race Entries'!D17&lt;&gt;'Race Entries'!E30,'Race Entries'!D17&lt;&gt;'Race Entries'!E31,'Race Entries'!D17&lt;&gt;'Race Entries'!E32,'Race Entries'!D17&lt;&gt;'Race Entries'!E33,'Race Entries'!D17&lt;&gt;'Race Entries'!E34,'Race Entries'!D17&lt;&gt;'Race Entries'!E35,'Race Entries'!D17&lt;&gt;'Race Entries'!E36,'Race Entries'!D17&lt;&gt;'Race Entries'!E37,'Race Entries'!D17&lt;&gt;'Race Entries'!E38)</f>
        <v>1</v>
      </c>
      <c r="G11" s="115" t="b">
        <f>AND('Race Entries'!D20&lt;&gt;'Race Entries'!E27,'Race Entries'!D20&lt;&gt;'Race Entries'!E28,'Race Entries'!D20&lt;&gt;'Race Entries'!E29,'Race Entries'!D20&lt;&gt;'Race Entries'!E30,'Race Entries'!D20&lt;&gt;'Race Entries'!E31,'Race Entries'!D20&lt;&gt;'Race Entries'!E32,'Race Entries'!D20&lt;&gt;'Race Entries'!E33,'Race Entries'!D20&lt;&gt;'Race Entries'!E34,'Race Entries'!D20&lt;&gt;'Race Entries'!E35,'Race Entries'!D20&lt;&gt;'Race Entries'!E36,'Race Entries'!D20&lt;&gt;'Race Entries'!E37,'Race Entries'!D20&lt;&gt;'Race Entries'!E38)</f>
        <v>1</v>
      </c>
      <c r="H11" s="115" t="b">
        <f>AND('Race Entries'!D19&lt;&gt;'Race Entries'!E27,'Race Entries'!D19&lt;&gt;'Race Entries'!E28,'Race Entries'!D19&lt;&gt;'Race Entries'!E29,'Race Entries'!D19&lt;&gt;'Race Entries'!E30,'Race Entries'!D19&lt;&gt;'Race Entries'!E31,'Race Entries'!D19&lt;&gt;'Race Entries'!E32,'Race Entries'!D19&lt;&gt;'Race Entries'!E33,'Race Entries'!D19&lt;&gt;'Race Entries'!E34,'Race Entries'!D19&lt;&gt;'Race Entries'!E35,'Race Entries'!D19&lt;&gt;'Race Entries'!E36,'Race Entries'!D19&lt;&gt;'Race Entries'!E37,'Race Entries'!D19&lt;&gt;'Race Entries'!E38)</f>
        <v>1</v>
      </c>
      <c r="I11" s="115" t="b">
        <f>AND('Race Entries'!D16&lt;&gt;'Race Entries'!E27,'Race Entries'!D16&lt;&gt;'Race Entries'!E28,'Race Entries'!D16&lt;&gt;'Race Entries'!E29,'Race Entries'!D16&lt;&gt;'Race Entries'!E30,'Race Entries'!D16&lt;&gt;'Race Entries'!E31,'Race Entries'!D16&lt;&gt;'Race Entries'!E32,'Race Entries'!D16&lt;&gt;'Race Entries'!E33,'Race Entries'!D16&lt;&gt;'Race Entries'!E34,'Race Entries'!D16&lt;&gt;'Race Entries'!E35,'Race Entries'!D16&lt;&gt;'Race Entries'!E36,'Race Entries'!D16&lt;&gt;'Race Entries'!E37,'Race Entries'!D16&lt;&gt;'Race Entries'!E38)</f>
        <v>1</v>
      </c>
      <c r="J11" s="115"/>
      <c r="K11" s="131"/>
      <c r="L11">
        <v>8</v>
      </c>
      <c r="M11">
        <f>'Race Entries'!D34</f>
        <v>0</v>
      </c>
      <c r="N11">
        <f>'Race Entries'!E34</f>
        <v>0</v>
      </c>
      <c r="O11">
        <f t="shared" si="5"/>
        <v>0</v>
      </c>
      <c r="P11">
        <f>IF(O11=1,IF(M11&lt;&gt;0, IF(OR(N11='Race Entries'!X16,N11='Race Entries'!Y16,N11='Race Entries'!Z16,N11='Race Entries'!AA16),1,0),0),0)</f>
        <v>0</v>
      </c>
      <c r="Q11">
        <f>IF(N11='Race Entries'!$D$12, 'Race Entries'!$E$12,0)+IF(N11='Race Entries'!$D$13, 'Race Entries'!$E$13,0)+IF(N11='Race Entries'!$D$9, 'Race Entries'!$E$9,0)+IF(N11='Race Entries'!$D$10, 'Race Entries'!$E$10,0)+IF(N11='Race Entries'!$D$16, 'Race Entries'!$E$16,0)+IF(N11='Race Entries'!$D$17, 'Race Entries'!$E$17,0)+IF(N11='Race Entries'!$D$19, 'Race Entries'!$E$19,0)+IF(N11='Race Entries'!$D$20, 'Race Entries'!$E$20,0)</f>
        <v>0</v>
      </c>
      <c r="R11">
        <f>IF(N11='Race Entries'!$D$12, 'Race Entries'!$E$13,0)+IF(N11='Race Entries'!$D$13, 'Race Entries'!$E$12,0)+IF(N11='Race Entries'!$D$9, 'Race Entries'!$E$10,0)+IF(N11='Race Entries'!$D$10, 'Race Entries'!$E$9,0)+IF(N11='Race Entries'!$D$16, 'Race Entries'!$E$17,0)+IF(N11='Race Entries'!$D$17, 'Race Entries'!$E$16,0)+IF(N11='Race Entries'!$D$19, 'Race Entries'!$E$20,0)+IF(N11='Race Entries'!$D$20, 'Race Entries'!$E$19,0)</f>
        <v>0</v>
      </c>
      <c r="U11">
        <f>IF(Calculations!$D$15="",0,IF('Race Entries'!$X16=Calculations!$D$15,1,0))+IF(Calculations!$E$15="",0,IF('Race Entries'!$Y16=Calculations!$E$15,1,0))+IF(Calculations!$F$15="",0,IF('Race Entries'!$Z16=Calculations!$F$15,1,0))+IF(Calculations!$G$15="",0,IF('Race Entries'!$AA16=Calculations!$G$15,1,0))</f>
        <v>0</v>
      </c>
      <c r="V11">
        <f t="shared" si="6"/>
        <v>0</v>
      </c>
      <c r="W11">
        <f t="shared" si="7"/>
        <v>0</v>
      </c>
      <c r="X11">
        <f t="shared" si="0"/>
        <v>0</v>
      </c>
      <c r="Y11">
        <f t="shared" si="1"/>
        <v>0</v>
      </c>
      <c r="Z11">
        <f t="shared" si="2"/>
        <v>0</v>
      </c>
      <c r="AA11">
        <f t="shared" si="3"/>
        <v>0</v>
      </c>
      <c r="AB11">
        <f>IF(Calculations!$D$15="",0,IF('Race Entries'!X16=Calculations!$D$15,Calculations!$D$42,0))+IF(Calculations!$E$15="",0,IF('Race Entries'!Y16=Calculations!$E$15,Calculations!$E$42,0))+IF(Calculations!$F$15="",0,IF('Race Entries'!Z16=Calculations!$F$15,Calculations!$F$42,0))+IF(Calculations!$G$15="",0,IF('Race Entries'!AA16=Calculations!$G$15,Calculations!$G$42,0))</f>
        <v>0</v>
      </c>
      <c r="AC11">
        <f>IF('Race Entries'!X16=Calculations!$D$15, IF(Calculations!$D$15=Calculations!$D$30, Calculations!$D$36,0),0)+IF('Race Entries'!Y16=Calculations!$E$15, IF(Calculations!$E$15=Calculations!$E$30, Calculations!$E$36,0),0)+IF('Race Entries'!Z16=Calculations!$F$15, IF(Calculations!$F$15=Calculations!$F$30, Calculations!$F$36,0),0)+IF('Race Entries'!AA16=Calculations!$G$15, IF(Calculations!$G$15=Calculations!$G$30, Calculations!$G$36,0),0)</f>
        <v>0</v>
      </c>
      <c r="AD11">
        <f t="shared" si="8"/>
        <v>0</v>
      </c>
      <c r="AE11">
        <f t="shared" si="9"/>
        <v>0</v>
      </c>
      <c r="AH11">
        <f t="shared" si="10"/>
        <v>0</v>
      </c>
      <c r="AI11">
        <f t="shared" si="4"/>
        <v>0</v>
      </c>
    </row>
    <row r="12" spans="1:35">
      <c r="A12" s="115"/>
      <c r="B12" s="115"/>
      <c r="C12" s="115"/>
      <c r="D12" s="115"/>
      <c r="E12" s="115"/>
      <c r="F12" s="115"/>
      <c r="G12" s="115"/>
      <c r="H12" s="115"/>
      <c r="I12" s="115"/>
      <c r="J12" s="115"/>
      <c r="K12" s="131"/>
      <c r="L12">
        <v>9</v>
      </c>
      <c r="M12">
        <f>'Race Entries'!D35</f>
        <v>0</v>
      </c>
      <c r="N12">
        <f>'Race Entries'!E35</f>
        <v>0</v>
      </c>
      <c r="O12">
        <f t="shared" si="5"/>
        <v>0</v>
      </c>
      <c r="P12">
        <f>IF(O12=1,IF(M12&lt;&gt;0, IF(OR(N12='Race Entries'!X17,N12='Race Entries'!Y17,N12='Race Entries'!Z17,N12='Race Entries'!AA17),1,0),0),0)</f>
        <v>0</v>
      </c>
      <c r="Q12">
        <f>IF(N12='Race Entries'!$D$12, 'Race Entries'!$E$12,0)+IF(N12='Race Entries'!$D$13, 'Race Entries'!$E$13,0)+IF(N12='Race Entries'!$D$9, 'Race Entries'!$E$9,0)+IF(N12='Race Entries'!$D$10, 'Race Entries'!$E$10,0)+IF(N12='Race Entries'!$D$16, 'Race Entries'!$E$16,0)+IF(N12='Race Entries'!$D$17, 'Race Entries'!$E$17,0)+IF(N12='Race Entries'!$D$19, 'Race Entries'!$E$19,0)+IF(N12='Race Entries'!$D$20, 'Race Entries'!$E$20,0)</f>
        <v>0</v>
      </c>
      <c r="R12">
        <f>IF(N12='Race Entries'!$D$12, 'Race Entries'!$E$13,0)+IF(N12='Race Entries'!$D$13, 'Race Entries'!$E$12,0)+IF(N12='Race Entries'!$D$9, 'Race Entries'!$E$10,0)+IF(N12='Race Entries'!$D$10, 'Race Entries'!$E$9,0)+IF(N12='Race Entries'!$D$16, 'Race Entries'!$E$17,0)+IF(N12='Race Entries'!$D$17, 'Race Entries'!$E$16,0)+IF(N12='Race Entries'!$D$19, 'Race Entries'!$E$20,0)+IF(N12='Race Entries'!$D$20, 'Race Entries'!$E$19,0)</f>
        <v>0</v>
      </c>
      <c r="U12">
        <f>IF(Calculations!$D$15="",0,IF('Race Entries'!$X17=Calculations!$D$15,1,0))+IF(Calculations!$E$15="",0,IF('Race Entries'!$Y17=Calculations!$E$15,1,0))+IF(Calculations!$F$15="",0,IF('Race Entries'!$Z17=Calculations!$F$15,1,0))+IF(Calculations!$G$15="",0,IF('Race Entries'!$AA17=Calculations!$G$15,1,0))</f>
        <v>0</v>
      </c>
      <c r="V12">
        <f t="shared" si="6"/>
        <v>0</v>
      </c>
      <c r="W12">
        <f t="shared" si="7"/>
        <v>0</v>
      </c>
      <c r="X12">
        <f t="shared" si="0"/>
        <v>0</v>
      </c>
      <c r="Y12">
        <f t="shared" si="1"/>
        <v>0</v>
      </c>
      <c r="Z12">
        <f t="shared" si="2"/>
        <v>0</v>
      </c>
      <c r="AA12">
        <f t="shared" si="3"/>
        <v>0</v>
      </c>
      <c r="AB12">
        <f>IF(Calculations!$D$15="",0,IF('Race Entries'!X17=Calculations!$D$15,Calculations!$D$42,0))+IF(Calculations!$E$15="",0,IF('Race Entries'!Y17=Calculations!$E$15,Calculations!$E$42,0))+IF(Calculations!$F$15="",0,IF('Race Entries'!Z17=Calculations!$F$15,Calculations!$F$42,0))+IF(Calculations!$G$15="",0,IF('Race Entries'!AA17=Calculations!$G$15,Calculations!$G$42,0))</f>
        <v>0</v>
      </c>
      <c r="AC12">
        <f>IF('Race Entries'!X17=Calculations!$D$15, IF(Calculations!$D$15=Calculations!$D$30, Calculations!$D$36,0),0)+IF('Race Entries'!Y17=Calculations!$E$15, IF(Calculations!$E$15=Calculations!$E$30, Calculations!$E$36,0),0)+IF('Race Entries'!Z17=Calculations!$F$15, IF(Calculations!$F$15=Calculations!$F$30, Calculations!$F$36,0),0)+IF('Race Entries'!AA17=Calculations!$G$15, IF(Calculations!$G$15=Calculations!$G$30, Calculations!$G$36,0),0)</f>
        <v>0</v>
      </c>
      <c r="AD12">
        <f t="shared" si="8"/>
        <v>0</v>
      </c>
      <c r="AE12">
        <f t="shared" si="9"/>
        <v>0</v>
      </c>
      <c r="AH12">
        <f t="shared" si="10"/>
        <v>0</v>
      </c>
      <c r="AI12">
        <f t="shared" si="4"/>
        <v>0</v>
      </c>
    </row>
    <row r="13" spans="1:35">
      <c r="A13" s="115"/>
      <c r="B13" s="115"/>
      <c r="C13" s="115"/>
      <c r="D13" s="115" t="s">
        <v>28</v>
      </c>
      <c r="E13" s="115"/>
      <c r="F13" s="115"/>
      <c r="G13" s="115"/>
      <c r="H13" s="115"/>
      <c r="I13" s="115"/>
      <c r="J13" s="115"/>
      <c r="K13" s="131"/>
      <c r="L13">
        <v>10</v>
      </c>
      <c r="M13">
        <f>'Race Entries'!D36</f>
        <v>0</v>
      </c>
      <c r="N13">
        <f>'Race Entries'!E36</f>
        <v>0</v>
      </c>
      <c r="O13">
        <f t="shared" si="5"/>
        <v>0</v>
      </c>
      <c r="P13">
        <f>IF(O13=1,IF(M13&lt;&gt;0, IF(OR(N13='Race Entries'!X18,N13='Race Entries'!Y18,N13='Race Entries'!Z18,N13='Race Entries'!AA18),1,0),0),0)</f>
        <v>0</v>
      </c>
      <c r="Q13">
        <f>IF(N13='Race Entries'!$D$12, 'Race Entries'!$E$12,0)+IF(N13='Race Entries'!$D$13, 'Race Entries'!$E$13,0)+IF(N13='Race Entries'!$D$9, 'Race Entries'!$E$9,0)+IF(N13='Race Entries'!$D$10, 'Race Entries'!$E$10,0)+IF(N13='Race Entries'!$D$16, 'Race Entries'!$E$16,0)+IF(N13='Race Entries'!$D$17, 'Race Entries'!$E$17,0)+IF(N13='Race Entries'!$D$19, 'Race Entries'!$E$19,0)+IF(N13='Race Entries'!$D$20, 'Race Entries'!$E$20,0)</f>
        <v>0</v>
      </c>
      <c r="R13">
        <f>IF(N13='Race Entries'!$D$12, 'Race Entries'!$E$13,0)+IF(N13='Race Entries'!$D$13, 'Race Entries'!$E$12,0)+IF(N13='Race Entries'!$D$9, 'Race Entries'!$E$10,0)+IF(N13='Race Entries'!$D$10, 'Race Entries'!$E$9,0)+IF(N13='Race Entries'!$D$16, 'Race Entries'!$E$17,0)+IF(N13='Race Entries'!$D$17, 'Race Entries'!$E$16,0)+IF(N13='Race Entries'!$D$19, 'Race Entries'!$E$20,0)+IF(N13='Race Entries'!$D$20, 'Race Entries'!$E$19,0)</f>
        <v>0</v>
      </c>
      <c r="U13">
        <f>IF(Calculations!$D$15="",0,IF('Race Entries'!$X18=Calculations!$D$15,1,0))+IF(Calculations!$E$15="",0,IF('Race Entries'!$Y18=Calculations!$E$15,1,0))+IF(Calculations!$F$15="",0,IF('Race Entries'!$Z18=Calculations!$F$15,1,0))+IF(Calculations!$G$15="",0,IF('Race Entries'!$AA18=Calculations!$G$15,1,0))</f>
        <v>0</v>
      </c>
      <c r="V13">
        <f t="shared" si="6"/>
        <v>0</v>
      </c>
      <c r="W13">
        <f t="shared" si="7"/>
        <v>0</v>
      </c>
      <c r="X13">
        <f t="shared" si="0"/>
        <v>0</v>
      </c>
      <c r="Y13">
        <f t="shared" si="1"/>
        <v>0</v>
      </c>
      <c r="Z13">
        <f t="shared" si="2"/>
        <v>0</v>
      </c>
      <c r="AA13">
        <f t="shared" si="3"/>
        <v>0</v>
      </c>
      <c r="AB13">
        <f>IF(Calculations!$D$15="",0,IF('Race Entries'!X18=Calculations!$D$15,Calculations!$D$42,0))+IF(Calculations!$E$15="",0,IF('Race Entries'!Y18=Calculations!$E$15,Calculations!$E$42,0))+IF(Calculations!$F$15="",0,IF('Race Entries'!Z18=Calculations!$F$15,Calculations!$F$42,0))+IF(Calculations!$G$15="",0,IF('Race Entries'!AA18=Calculations!$G$15,Calculations!$G$42,0))</f>
        <v>0</v>
      </c>
      <c r="AC13">
        <f>IF('Race Entries'!X18=Calculations!$D$15, IF(Calculations!$D$15=Calculations!$D$30, Calculations!$D$36,0),0)+IF('Race Entries'!Y18=Calculations!$E$15, IF(Calculations!$E$15=Calculations!$E$30, Calculations!$E$36,0),0)+IF('Race Entries'!Z18=Calculations!$F$15, IF(Calculations!$F$15=Calculations!$F$30, Calculations!$F$36,0),0)+IF('Race Entries'!AA18=Calculations!$G$15, IF(Calculations!$G$15=Calculations!$G$30, Calculations!$G$36,0),0)</f>
        <v>0</v>
      </c>
      <c r="AD13">
        <f t="shared" si="8"/>
        <v>0</v>
      </c>
      <c r="AE13">
        <f t="shared" si="9"/>
        <v>0</v>
      </c>
      <c r="AH13">
        <f t="shared" si="10"/>
        <v>0</v>
      </c>
      <c r="AI13">
        <f t="shared" si="4"/>
        <v>0</v>
      </c>
    </row>
    <row r="14" spans="1:35">
      <c r="A14" s="115"/>
      <c r="B14" s="115"/>
      <c r="C14" s="115"/>
      <c r="D14" s="115" t="s">
        <v>22</v>
      </c>
      <c r="E14" s="115" t="s">
        <v>23</v>
      </c>
      <c r="F14" s="115" t="s">
        <v>24</v>
      </c>
      <c r="G14" s="115" t="s">
        <v>25</v>
      </c>
      <c r="H14" s="115" t="s">
        <v>29</v>
      </c>
      <c r="I14" s="115"/>
      <c r="J14" s="115"/>
      <c r="K14" s="131"/>
    </row>
    <row r="15" spans="1:35">
      <c r="A15" s="115"/>
      <c r="B15" s="115" t="s">
        <v>15</v>
      </c>
      <c r="C15" s="115"/>
      <c r="D15" s="115" t="str">
        <f>IF('Race Entries'!E13="","",IF('Race Entries'!E13&gt;'Race Entries'!E12, 'Race Entries'!D13, 'Race Entries'!D12))</f>
        <v/>
      </c>
      <c r="E15" s="115" t="str">
        <f>IF('Race Entries'!E10="","",IF('Race Entries'!E10&gt;'Race Entries'!E9,'Race Entries'!D10,'Race Entries'!D9))</f>
        <v/>
      </c>
      <c r="F15" s="115" t="str">
        <f>IF('Race Entries'!E17="","",IF('Race Entries'!E17&gt;'Race Entries'!E16,'Race Entries'!D17,'Race Entries'!D16))</f>
        <v/>
      </c>
      <c r="G15" s="115" t="str">
        <f>IF('Race Entries'!E20="","",IF('Race Entries'!E20&gt;'Race Entries'!E19,'Race Entries'!D20,'Race Entries'!D19))</f>
        <v/>
      </c>
      <c r="H15" s="115"/>
      <c r="I15" s="115"/>
      <c r="J15" s="115"/>
      <c r="K15" s="131"/>
      <c r="M15" t="s">
        <v>40</v>
      </c>
      <c r="U15" t="s">
        <v>3</v>
      </c>
    </row>
    <row r="16" spans="1:35">
      <c r="A16" s="115"/>
      <c r="B16" s="115" t="s">
        <v>3</v>
      </c>
      <c r="C16" s="115"/>
      <c r="D16" s="115" t="str">
        <f>IF('Race Entries'!I13="","",IF('Race Entries'!I13&gt;'Race Entries'!I12,'Race Entries'!H13,'Race Entries'!H12))</f>
        <v/>
      </c>
      <c r="E16" s="115" t="str">
        <f>IF('Race Entries'!I10="","",IF('Race Entries'!I10&gt;'Race Entries'!I9,'Race Entries'!H10,'Race Entries'!H9))</f>
        <v/>
      </c>
      <c r="F16" s="115" t="str">
        <f>IF('Race Entries'!I17="","",IF('Race Entries'!I17&gt;'Race Entries'!I16,'Race Entries'!H17,'Race Entries'!H16))</f>
        <v/>
      </c>
      <c r="G16" s="115" t="str">
        <f>IF('Race Entries'!I20="","",IF('Race Entries'!I20&gt;'Race Entries'!I19,'Race Entries'!H20,'Race Entries'!H19))</f>
        <v/>
      </c>
      <c r="H16" s="115"/>
      <c r="I16" s="115"/>
      <c r="J16" s="115"/>
      <c r="K16" s="131"/>
      <c r="M16" t="s">
        <v>41</v>
      </c>
      <c r="N16" t="s">
        <v>1</v>
      </c>
      <c r="O16" t="s">
        <v>60</v>
      </c>
      <c r="P16" t="s">
        <v>44</v>
      </c>
      <c r="Q16" t="s">
        <v>48</v>
      </c>
      <c r="R16" t="s">
        <v>49</v>
      </c>
      <c r="S16" t="s">
        <v>62</v>
      </c>
      <c r="T16" t="s">
        <v>62</v>
      </c>
      <c r="U16" t="s">
        <v>27</v>
      </c>
      <c r="V16" t="s">
        <v>42</v>
      </c>
      <c r="W16" t="s">
        <v>59</v>
      </c>
      <c r="X16" t="s">
        <v>58</v>
      </c>
      <c r="Y16" t="s">
        <v>43</v>
      </c>
      <c r="Z16" t="s">
        <v>50</v>
      </c>
      <c r="AA16" t="s">
        <v>51</v>
      </c>
      <c r="AB16" t="s">
        <v>52</v>
      </c>
      <c r="AC16" t="s">
        <v>55</v>
      </c>
      <c r="AD16" t="s">
        <v>56</v>
      </c>
      <c r="AE16" t="s">
        <v>57</v>
      </c>
    </row>
    <row r="17" spans="1:31">
      <c r="A17" s="115"/>
      <c r="B17" s="115" t="s">
        <v>4</v>
      </c>
      <c r="C17" s="115"/>
      <c r="D17" s="115" t="str">
        <f>IF('Race Entries'!M12="","",IF('Race Entries'!M13&gt;'Race Entries'!M12,'Race Entries'!L13,'Race Entries'!L12))</f>
        <v/>
      </c>
      <c r="E17" s="115"/>
      <c r="F17" s="115" t="str">
        <f>IF('Race Entries'!M16="","",IF('Race Entries'!M17&gt;'Race Entries'!M16,'Race Entries'!L17,'Race Entries'!L16))</f>
        <v/>
      </c>
      <c r="G17" s="115"/>
      <c r="H17" s="115" t="str">
        <f>IF('Race Entries'!Q14="","",IF('Race Entries'!Q15&gt;'Race Entries'!Q14,'Race Entries'!P15,'Race Entries'!P14))</f>
        <v/>
      </c>
      <c r="I17" s="115"/>
      <c r="J17" s="115"/>
      <c r="K17" s="131"/>
      <c r="L17">
        <v>1</v>
      </c>
      <c r="M17">
        <f>'Race Entries'!D27</f>
        <v>0</v>
      </c>
      <c r="N17">
        <f>'Race Entries'!E27</f>
        <v>0</v>
      </c>
      <c r="O17">
        <f>IF(N17=$D$16,1,IF(N17=$E$16,1,IF(N17=$F$16,1,IF(N17=$G$16,1,0))))</f>
        <v>0</v>
      </c>
      <c r="P17">
        <f>IF(O17=1,IF(M17&lt;&gt;0, IF(OR(N17='Race Entries'!X22,N4='Race Entries'!Y22,N4='Race Entries'!Z22,N4='Race Entries'!AA22),1,0),0),0)</f>
        <v>0</v>
      </c>
      <c r="Q17">
        <f>IF(N17='Race Entries'!$H$12, 'Race Entries'!$I$12,0)+IF(N17='Race Entries'!$H$13, 'Race Entries'!$I$13,0)+IF(N17='Race Entries'!$H$9, 'Race Entries'!$I$9,0)+IF(N17='Race Entries'!$H$10, 'Race Entries'!$I$10,0)+IF(N17='Race Entries'!$H$16, 'Race Entries'!$I$16,0)+IF(N17='Race Entries'!$H$17, 'Race Entries'!$I$17,0)+IF(N17='Race Entries'!$H$19, 'Race Entries'!$I$19,0)+IF(N17='Race Entries'!$H$20, 'Race Entries'!$I$20,0)</f>
        <v>0</v>
      </c>
      <c r="R17">
        <f>IF(N17='Race Entries'!$H$12, 'Race Entries'!$I$13,0)+IF(N17='Race Entries'!$H$13, 'Race Entries'!$I$12,0)+IF(N17='Race Entries'!$H$9, 'Race Entries'!$I$10,0)+IF(N17='Race Entries'!$H$10, 'Race Entries'!$I$9,0)+IF(N17='Race Entries'!$H$16, 'Race Entries'!$I$17,0)+IF(N17='Race Entries'!$H$17, 'Race Entries'!$I$16,0)+IF(N17='Race Entries'!$H$19, 'Race Entries'!$I$20,0)+IF(N17='Race Entries'!$H$20, 'Race Entries'!$I$19,0)</f>
        <v>0</v>
      </c>
      <c r="U17">
        <f>IF(Calculations!$D$16="",0,IF('Race Entries'!$X22=Calculations!$D$16,1,0))+IF(Calculations!$E$16="",0,IF('Race Entries'!$Y22=Calculations!$E$16,1,0))+IF(Calculations!$F$16="",0,IF('Race Entries'!$Z22=Calculations!$F$16,1,0))+IF(Calculations!$G$16="",0,IF('Race Entries'!$AA22=Calculations!$G$16,1,0))</f>
        <v>0</v>
      </c>
      <c r="V17">
        <f>IF(U17=3,2,0)</f>
        <v>0</v>
      </c>
      <c r="W17">
        <f>IF(U17&gt;1, 3,0)+IF(U17=3,3,0)+IF(U17&gt;1,3,0)</f>
        <v>0</v>
      </c>
      <c r="X17">
        <f t="shared" ref="X17:X26" si="11">IF(U17=3,O17+P17,0)</f>
        <v>0</v>
      </c>
      <c r="Y17">
        <f t="shared" ref="Y17:Y26" si="12">IF(OR(N17=$D$16,N17=$E$16,N17=$F$16,N17=$G$16),2,0)</f>
        <v>0</v>
      </c>
      <c r="Z17">
        <f t="shared" ref="Z17:Z26" si="13">IF(P17=1,IF(Q17=MAX($D$58:$I$59),1,0),0)</f>
        <v>0</v>
      </c>
      <c r="AA17">
        <f t="shared" ref="AA17:AA26" si="14">IF(P17=1,IF(R17=MIN($D$63:$I$64),2,0),0)</f>
        <v>0</v>
      </c>
      <c r="AB17">
        <f>IF(Calculations!$D$16="",0,IF('Race Entries'!X22=Calculations!$D$16,Calculations!$D$43,0))+IF(Calculations!$E$16="",0,IF('Race Entries'!Y22=Calculations!$E$16,Calculations!$E$43,0))+IF(Calculations!$F$16="",0,IF('Race Entries'!Z22=Calculations!$F$16,Calculations!$F$43,0))+IF(Calculations!$G$16="",0,IF('Race Entries'!AA22=Calculations!$G$16,Calculations!$G$43,0))</f>
        <v>0</v>
      </c>
      <c r="AC17">
        <f>IF(Calculations!$D$16="",0,IF('Race Entries'!X22=Calculations!$D$16, IF(Calculations!$D$16=Calculations!$D$31, Calculations!$D$37,0),0))+IF(Calculations!$E$16="",0,IF('Race Entries'!Y22=Calculations!$E$16, IF(Calculations!$E$16=Calculations!$E$31, Calculations!$E$37,0),0))+IF(Calculations!$F$16="",0,IF('Race Entries'!Z22=Calculations!$F$16, IF(Calculations!$F$16=Calculations!$F$31, Calculations!$F$37,0),0))+IF(Calculations!$G$16="",0,IF('Race Entries'!AA22=Calculations!$G$16, IF(Calculations!$G$16=Calculations!$G$31, Calculations!$G$37,0),0))</f>
        <v>0</v>
      </c>
      <c r="AD17">
        <f>V17+Y17+Z17+AA17+AB17+AC17</f>
        <v>0</v>
      </c>
      <c r="AE17">
        <f>W17+X17+Y17+Z17*2+AA17*2+AB17+AC17</f>
        <v>0</v>
      </c>
    </row>
    <row r="18" spans="1:31">
      <c r="A18" s="115"/>
      <c r="B18" s="115"/>
      <c r="C18" s="115"/>
      <c r="D18" s="115"/>
      <c r="E18" s="115"/>
      <c r="F18" s="115"/>
      <c r="G18" s="115"/>
      <c r="H18" s="115"/>
      <c r="I18" s="115"/>
      <c r="J18" s="115"/>
      <c r="K18" s="131"/>
      <c r="L18">
        <v>2</v>
      </c>
      <c r="M18">
        <f>'Race Entries'!D28</f>
        <v>0</v>
      </c>
      <c r="N18">
        <f>'Race Entries'!E28</f>
        <v>0</v>
      </c>
      <c r="O18">
        <f t="shared" ref="O18:O26" si="15">IF(N18=$D$16,1,IF(N18=$E$16,1,IF(N18=$F$16,1,IF(N18=$G$16,1,0))))</f>
        <v>0</v>
      </c>
      <c r="P18">
        <f>IF(O18=1,IF(M18&lt;&gt;0, IF(OR(N18='Race Entries'!X23,N5='Race Entries'!Y23,N5='Race Entries'!Z23,N5='Race Entries'!AA23),1,0),0),0)</f>
        <v>0</v>
      </c>
      <c r="Q18">
        <f>IF(N18='Race Entries'!$H$12, 'Race Entries'!$I$12,0)+IF(N18='Race Entries'!$H$13, 'Race Entries'!$I$13,0)+IF(N18='Race Entries'!$H$9, 'Race Entries'!$I$9,0)+IF(N18='Race Entries'!$H$10, 'Race Entries'!$I$10,0)+IF(N18='Race Entries'!$H$16, 'Race Entries'!$I$16,0)+IF(N18='Race Entries'!$H$17, 'Race Entries'!$I$17,0)+IF(N18='Race Entries'!$H$19, 'Race Entries'!$I$19,0)+IF(N18='Race Entries'!$H$20, 'Race Entries'!$I$20,0)</f>
        <v>0</v>
      </c>
      <c r="R18">
        <f>IF(N18='Race Entries'!$H$12, 'Race Entries'!$I$13,0)+IF(N18='Race Entries'!$H$13, 'Race Entries'!$I$12,0)+IF(N18='Race Entries'!$H$9, 'Race Entries'!$I$10,0)+IF(N18='Race Entries'!$H$10, 'Race Entries'!$I$9,0)+IF(N18='Race Entries'!$H$16, 'Race Entries'!$I$17,0)+IF(N18='Race Entries'!$H$17, 'Race Entries'!$I$16,0)+IF(N18='Race Entries'!$H$19, 'Race Entries'!$I$20,0)+IF(N18='Race Entries'!$H$20, 'Race Entries'!$I$19,0)</f>
        <v>0</v>
      </c>
      <c r="U18">
        <f>IF(Calculations!$D$16="",0,IF('Race Entries'!$X23=Calculations!$D$16,1,0))+IF(Calculations!$E$16="",0,IF('Race Entries'!$Y23=Calculations!$E$16,1,0))+IF(Calculations!$F$16="",0,IF('Race Entries'!$Z23=Calculations!$F$16,1,0))+IF(Calculations!$G$16="",0,IF('Race Entries'!$AA23=Calculations!$G$16,1,0))</f>
        <v>0</v>
      </c>
      <c r="V18">
        <f t="shared" ref="V18:V26" si="16">IF(U18=3,2,0)</f>
        <v>0</v>
      </c>
      <c r="W18">
        <f t="shared" ref="W18:W26" si="17">IF(U18&gt;1, 3,0)+IF(U18=3,3,0)+IF(U18&gt;1,3,0)</f>
        <v>0</v>
      </c>
      <c r="X18">
        <f t="shared" si="11"/>
        <v>0</v>
      </c>
      <c r="Y18">
        <f t="shared" si="12"/>
        <v>0</v>
      </c>
      <c r="Z18">
        <f t="shared" si="13"/>
        <v>0</v>
      </c>
      <c r="AA18">
        <f t="shared" si="14"/>
        <v>0</v>
      </c>
      <c r="AB18">
        <f>IF(Calculations!$D$16="",0,IF('Race Entries'!X23=Calculations!$D$16,Calculations!$D$43,0))+IF(Calculations!$E$16="",0,IF('Race Entries'!Y23=Calculations!$E$16,Calculations!$E$43,0))+IF(Calculations!$F$16="",0,IF('Race Entries'!Z23=Calculations!$F$16,Calculations!$F$43,0))+IF(Calculations!$G$16="",0,IF('Race Entries'!AA23=Calculations!$G$16,Calculations!$G$43,0))</f>
        <v>0</v>
      </c>
      <c r="AC18">
        <f>IF(Calculations!$D$16="",0,IF('Race Entries'!X23=Calculations!$D$16, IF(Calculations!$D$16=Calculations!$D$31, Calculations!$D$37,0),0))+IF(Calculations!$E$16="",0,IF('Race Entries'!Y23=Calculations!$E$16, IF(Calculations!$E$16=Calculations!$E$31, Calculations!$E$37,0),0))+IF(Calculations!$F$16="",0,IF('Race Entries'!Z23=Calculations!$F$16, IF(Calculations!$F$16=Calculations!$F$31, Calculations!$F$37,0),0))+IF(Calculations!$G$16="",0,IF('Race Entries'!AA23=Calculations!$G$16, IF(Calculations!$G$16=Calculations!$G$31, Calculations!$G$37,0),0))</f>
        <v>0</v>
      </c>
      <c r="AD18">
        <f t="shared" ref="AD18:AD26" si="18">V18+Y18+Z18+AA18+AB18+AC18</f>
        <v>0</v>
      </c>
      <c r="AE18">
        <f t="shared" ref="AE18:AE26" si="19">W18+X18+Y18+Z18*2+AA18*2+AB18+AC18</f>
        <v>0</v>
      </c>
    </row>
    <row r="19" spans="1:31">
      <c r="A19" s="115"/>
      <c r="B19" s="115"/>
      <c r="C19" s="115"/>
      <c r="D19" s="115" t="s">
        <v>28</v>
      </c>
      <c r="E19" s="115"/>
      <c r="F19" s="115"/>
      <c r="G19" s="115"/>
      <c r="H19" s="115"/>
      <c r="I19" s="115"/>
      <c r="J19" s="118"/>
      <c r="K19" s="131"/>
      <c r="L19">
        <v>3</v>
      </c>
      <c r="M19">
        <f>'Race Entries'!D29</f>
        <v>0</v>
      </c>
      <c r="N19">
        <f>'Race Entries'!E29</f>
        <v>0</v>
      </c>
      <c r="O19">
        <f t="shared" si="15"/>
        <v>0</v>
      </c>
      <c r="P19">
        <f>IF(O19=1,IF(M19&lt;&gt;0, IF(OR(N19='Race Entries'!X24,N6='Race Entries'!Y24,N6='Race Entries'!Z24,N6='Race Entries'!AA24),1,0),0),0)</f>
        <v>0</v>
      </c>
      <c r="Q19">
        <f>IF(N19='Race Entries'!$H$12, 'Race Entries'!$I$12,0)+IF(N19='Race Entries'!$H$13, 'Race Entries'!$I$13,0)+IF(N19='Race Entries'!$H$9, 'Race Entries'!$I$9,0)+IF(N19='Race Entries'!$H$10, 'Race Entries'!$I$10,0)+IF(N19='Race Entries'!$H$16, 'Race Entries'!$I$16,0)+IF(N19='Race Entries'!$H$17, 'Race Entries'!$I$17,0)+IF(N19='Race Entries'!$H$19, 'Race Entries'!$I$19,0)+IF(N19='Race Entries'!$H$20, 'Race Entries'!$I$20,0)</f>
        <v>0</v>
      </c>
      <c r="R19">
        <f>IF(N19='Race Entries'!$H$12, 'Race Entries'!$I$13,0)+IF(N19='Race Entries'!$H$13, 'Race Entries'!$I$12,0)+IF(N19='Race Entries'!$H$9, 'Race Entries'!$I$10,0)+IF(N19='Race Entries'!$H$10, 'Race Entries'!$I$9,0)+IF(N19='Race Entries'!$H$16, 'Race Entries'!$I$17,0)+IF(N19='Race Entries'!$H$17, 'Race Entries'!$I$16,0)+IF(N19='Race Entries'!$H$19, 'Race Entries'!$I$20,0)+IF(N19='Race Entries'!$H$20, 'Race Entries'!$I$19,0)</f>
        <v>0</v>
      </c>
      <c r="U19">
        <f>IF(Calculations!$D$16="",0,IF('Race Entries'!$X24=Calculations!$D$16,1,0))+IF(Calculations!$E$16="",0,IF('Race Entries'!$Y24=Calculations!$E$16,1,0))+IF(Calculations!$F$16="",0,IF('Race Entries'!$Z24=Calculations!$F$16,1,0))+IF(Calculations!$G$16="",0,IF('Race Entries'!$AA24=Calculations!$G$16,1,0))</f>
        <v>0</v>
      </c>
      <c r="V19">
        <f t="shared" si="16"/>
        <v>0</v>
      </c>
      <c r="W19">
        <f t="shared" si="17"/>
        <v>0</v>
      </c>
      <c r="X19">
        <f t="shared" si="11"/>
        <v>0</v>
      </c>
      <c r="Y19">
        <f t="shared" si="12"/>
        <v>0</v>
      </c>
      <c r="Z19">
        <f t="shared" si="13"/>
        <v>0</v>
      </c>
      <c r="AA19">
        <f t="shared" si="14"/>
        <v>0</v>
      </c>
      <c r="AB19">
        <f>IF(Calculations!$D$16="",0,IF('Race Entries'!X24=Calculations!$D$16,Calculations!$D$43,0))+IF(Calculations!$E$16="",0,IF('Race Entries'!Y24=Calculations!$E$16,Calculations!$E$43,0))+IF(Calculations!$F$16="",0,IF('Race Entries'!Z24=Calculations!$F$16,Calculations!$F$43,0))+IF(Calculations!$G$16="",0,IF('Race Entries'!AA24=Calculations!$G$16,Calculations!$G$43,0))</f>
        <v>0</v>
      </c>
      <c r="AC19">
        <f>IF(Calculations!$D$16="",0,IF('Race Entries'!X24=Calculations!$D$16, IF(Calculations!$D$16=Calculations!$D$31, Calculations!$D$37,0),0))+IF(Calculations!$E$16="",0,IF('Race Entries'!Y24=Calculations!$E$16, IF(Calculations!$E$16=Calculations!$E$31, Calculations!$E$37,0),0))+IF(Calculations!$F$16="",0,IF('Race Entries'!Z24=Calculations!$F$16, IF(Calculations!$F$16=Calculations!$F$31, Calculations!$F$37,0),0))+IF(Calculations!$G$16="",0,IF('Race Entries'!AA24=Calculations!$G$16, IF(Calculations!$G$16=Calculations!$G$31, Calculations!$G$37,0),0))</f>
        <v>0</v>
      </c>
      <c r="AD19">
        <f t="shared" si="18"/>
        <v>0</v>
      </c>
      <c r="AE19">
        <f t="shared" si="19"/>
        <v>0</v>
      </c>
    </row>
    <row r="20" spans="1:31">
      <c r="A20" s="115"/>
      <c r="B20" s="115"/>
      <c r="C20" s="115"/>
      <c r="D20" s="115" t="s">
        <v>22</v>
      </c>
      <c r="E20" s="115" t="s">
        <v>23</v>
      </c>
      <c r="F20" s="115" t="s">
        <v>24</v>
      </c>
      <c r="G20" s="115" t="s">
        <v>25</v>
      </c>
      <c r="H20" s="115" t="s">
        <v>29</v>
      </c>
      <c r="I20" s="115"/>
      <c r="J20" s="118"/>
      <c r="K20" s="131"/>
      <c r="L20">
        <v>4</v>
      </c>
      <c r="M20">
        <f>'Race Entries'!D30</f>
        <v>0</v>
      </c>
      <c r="N20">
        <f>'Race Entries'!E30</f>
        <v>0</v>
      </c>
      <c r="O20">
        <f t="shared" si="15"/>
        <v>0</v>
      </c>
      <c r="P20">
        <f>IF(O20=1,IF(M20&lt;&gt;0, IF(OR(N20='Race Entries'!X25,N7='Race Entries'!Y25,N7='Race Entries'!Z25,N7='Race Entries'!AA25),1,0),0),0)</f>
        <v>0</v>
      </c>
      <c r="Q20">
        <f>IF(N20='Race Entries'!$H$12, 'Race Entries'!$I$12,0)+IF(N20='Race Entries'!$H$13, 'Race Entries'!$I$13,0)+IF(N20='Race Entries'!$H$9, 'Race Entries'!$I$9,0)+IF(N20='Race Entries'!$H$10, 'Race Entries'!$I$10,0)+IF(N20='Race Entries'!$H$16, 'Race Entries'!$I$16,0)+IF(N20='Race Entries'!$H$17, 'Race Entries'!$I$17,0)+IF(N20='Race Entries'!$H$19, 'Race Entries'!$I$19,0)+IF(N20='Race Entries'!$H$20, 'Race Entries'!$I$20,0)</f>
        <v>0</v>
      </c>
      <c r="R20">
        <f>IF(N20='Race Entries'!$H$12, 'Race Entries'!$I$13,0)+IF(N20='Race Entries'!$H$13, 'Race Entries'!$I$12,0)+IF(N20='Race Entries'!$H$9, 'Race Entries'!$I$10,0)+IF(N20='Race Entries'!$H$10, 'Race Entries'!$I$9,0)+IF(N20='Race Entries'!$H$16, 'Race Entries'!$I$17,0)+IF(N20='Race Entries'!$H$17, 'Race Entries'!$I$16,0)+IF(N20='Race Entries'!$H$19, 'Race Entries'!$I$20,0)+IF(N20='Race Entries'!$H$20, 'Race Entries'!$I$19,0)</f>
        <v>0</v>
      </c>
      <c r="U20">
        <f>IF(Calculations!$D$16="",0,IF('Race Entries'!$X25=Calculations!$D$16,1,0))+IF(Calculations!$E$16="",0,IF('Race Entries'!$Y25=Calculations!$E$16,1,0))+IF(Calculations!$F$16="",0,IF('Race Entries'!$Z25=Calculations!$F$16,1,0))+IF(Calculations!$G$16="",0,IF('Race Entries'!$AA25=Calculations!$G$16,1,0))</f>
        <v>0</v>
      </c>
      <c r="V20">
        <f t="shared" si="16"/>
        <v>0</v>
      </c>
      <c r="W20">
        <f t="shared" si="17"/>
        <v>0</v>
      </c>
      <c r="X20">
        <f t="shared" si="11"/>
        <v>0</v>
      </c>
      <c r="Y20">
        <f t="shared" si="12"/>
        <v>0</v>
      </c>
      <c r="Z20">
        <f t="shared" si="13"/>
        <v>0</v>
      </c>
      <c r="AA20">
        <f t="shared" si="14"/>
        <v>0</v>
      </c>
      <c r="AB20">
        <f>IF(Calculations!$D$16="",0,IF('Race Entries'!X25=Calculations!$D$16,Calculations!$D$43,0))+IF(Calculations!$E$16="",0,IF('Race Entries'!Y25=Calculations!$E$16,Calculations!$E$43,0))+IF(Calculations!$F$16="",0,IF('Race Entries'!Z25=Calculations!$F$16,Calculations!$F$43,0))+IF(Calculations!$G$16="",0,IF('Race Entries'!AA25=Calculations!$G$16,Calculations!$G$43,0))</f>
        <v>0</v>
      </c>
      <c r="AC20">
        <f>IF(Calculations!$D$16="",0,IF('Race Entries'!X25=Calculations!$D$16, IF(Calculations!$D$16=Calculations!$D$31, Calculations!$D$37,0),0))+IF(Calculations!$E$16="",0,IF('Race Entries'!Y25=Calculations!$E$16, IF(Calculations!$E$16=Calculations!$E$31, Calculations!$E$37,0),0))+IF(Calculations!$F$16="",0,IF('Race Entries'!Z25=Calculations!$F$16, IF(Calculations!$F$16=Calculations!$F$31, Calculations!$F$37,0),0))+IF(Calculations!$G$16="",0,IF('Race Entries'!AA25=Calculations!$G$16, IF(Calculations!$G$16=Calculations!$G$31, Calculations!$G$37,0),0))</f>
        <v>0</v>
      </c>
      <c r="AD20">
        <f t="shared" si="18"/>
        <v>0</v>
      </c>
      <c r="AE20">
        <f t="shared" si="19"/>
        <v>0</v>
      </c>
    </row>
    <row r="21" spans="1:31">
      <c r="A21" s="115"/>
      <c r="B21" s="115" t="s">
        <v>15</v>
      </c>
      <c r="C21" s="115" t="s">
        <v>53</v>
      </c>
      <c r="D21" s="115" t="b">
        <f>I10</f>
        <v>1</v>
      </c>
      <c r="E21" s="115" t="b">
        <f>H10</f>
        <v>1</v>
      </c>
      <c r="F21" s="115" t="b">
        <f>I11</f>
        <v>1</v>
      </c>
      <c r="G21" s="115" t="b">
        <f>H11</f>
        <v>1</v>
      </c>
      <c r="H21" s="115"/>
      <c r="I21" s="115"/>
      <c r="J21" s="118"/>
      <c r="K21" s="131"/>
      <c r="L21">
        <v>5</v>
      </c>
      <c r="M21">
        <f>'Race Entries'!D31</f>
        <v>0</v>
      </c>
      <c r="N21">
        <f>'Race Entries'!E31</f>
        <v>0</v>
      </c>
      <c r="O21">
        <f t="shared" si="15"/>
        <v>0</v>
      </c>
      <c r="P21">
        <f>IF(O21=1,IF(M21&lt;&gt;0, IF(OR(N21='Race Entries'!X26,N8='Race Entries'!Y26,N8='Race Entries'!Z26,N8='Race Entries'!AA26),1,0),0),0)</f>
        <v>0</v>
      </c>
      <c r="Q21">
        <f>IF(N21='Race Entries'!$H$12, 'Race Entries'!$I$12,0)+IF(N21='Race Entries'!$H$13, 'Race Entries'!$I$13,0)+IF(N21='Race Entries'!$H$9, 'Race Entries'!$I$9,0)+IF(N21='Race Entries'!$H$10, 'Race Entries'!$I$10,0)+IF(N21='Race Entries'!$H$16, 'Race Entries'!$I$16,0)+IF(N21='Race Entries'!$H$17, 'Race Entries'!$I$17,0)+IF(N21='Race Entries'!$H$19, 'Race Entries'!$I$19,0)+IF(N21='Race Entries'!$H$20, 'Race Entries'!$I$20,0)</f>
        <v>0</v>
      </c>
      <c r="R21">
        <f>IF(N21='Race Entries'!$H$12, 'Race Entries'!$I$13,0)+IF(N21='Race Entries'!$H$13, 'Race Entries'!$I$12,0)+IF(N21='Race Entries'!$H$9, 'Race Entries'!$I$10,0)+IF(N21='Race Entries'!$H$10, 'Race Entries'!$I$9,0)+IF(N21='Race Entries'!$H$16, 'Race Entries'!$I$17,0)+IF(N21='Race Entries'!$H$17, 'Race Entries'!$I$16,0)+IF(N21='Race Entries'!$H$19, 'Race Entries'!$I$20,0)+IF(N21='Race Entries'!$H$20, 'Race Entries'!$I$19,0)</f>
        <v>0</v>
      </c>
      <c r="U21">
        <f>IF(Calculations!$D$16="",0,IF('Race Entries'!$X26=Calculations!$D$16,1,0))+IF(Calculations!$E$16="",0,IF('Race Entries'!$Y26=Calculations!$E$16,1,0))+IF(Calculations!$F$16="",0,IF('Race Entries'!$Z26=Calculations!$F$16,1,0))+IF(Calculations!$G$16="",0,IF('Race Entries'!$AA26=Calculations!$G$16,1,0))</f>
        <v>0</v>
      </c>
      <c r="V21">
        <f t="shared" si="16"/>
        <v>0</v>
      </c>
      <c r="W21">
        <f t="shared" si="17"/>
        <v>0</v>
      </c>
      <c r="X21">
        <f t="shared" si="11"/>
        <v>0</v>
      </c>
      <c r="Y21">
        <f t="shared" si="12"/>
        <v>0</v>
      </c>
      <c r="Z21">
        <f t="shared" si="13"/>
        <v>0</v>
      </c>
      <c r="AA21">
        <f t="shared" si="14"/>
        <v>0</v>
      </c>
      <c r="AB21">
        <f>IF(Calculations!$D$16="",0,IF('Race Entries'!X26=Calculations!$D$16,Calculations!$D$43,0))+IF(Calculations!$E$16="",0,IF('Race Entries'!Y26=Calculations!$E$16,Calculations!$E$43,0))+IF(Calculations!$F$16="",0,IF('Race Entries'!Z26=Calculations!$F$16,Calculations!$F$43,0))+IF(Calculations!$G$16="",0,IF('Race Entries'!AA26=Calculations!$G$16,Calculations!$G$43,0))</f>
        <v>0</v>
      </c>
      <c r="AC21">
        <f>IF(Calculations!$D$16="",0,IF('Race Entries'!X26=Calculations!$D$16, IF(Calculations!$D$16=Calculations!$D$31, Calculations!$D$37,0),0))+IF(Calculations!$E$16="",0,IF('Race Entries'!Y26=Calculations!$E$16, IF(Calculations!$E$16=Calculations!$E$31, Calculations!$E$37,0),0))+IF(Calculations!$F$16="",0,IF('Race Entries'!Z26=Calculations!$F$16, IF(Calculations!$F$16=Calculations!$F$31, Calculations!$F$37,0),0))+IF(Calculations!$G$16="",0,IF('Race Entries'!AA26=Calculations!$G$16, IF(Calculations!$G$16=Calculations!$G$31, Calculations!$G$37,0),0))</f>
        <v>0</v>
      </c>
      <c r="AD21">
        <f t="shared" si="18"/>
        <v>0</v>
      </c>
      <c r="AE21">
        <f t="shared" si="19"/>
        <v>0</v>
      </c>
    </row>
    <row r="22" spans="1:31">
      <c r="A22" s="115"/>
      <c r="B22" s="115"/>
      <c r="C22" s="115" t="s">
        <v>54</v>
      </c>
      <c r="D22" s="115" t="b">
        <f>F10</f>
        <v>1</v>
      </c>
      <c r="E22" s="115" t="b">
        <f>G10</f>
        <v>1</v>
      </c>
      <c r="F22" s="115" t="b">
        <f>F11</f>
        <v>1</v>
      </c>
      <c r="G22" s="115" t="b">
        <f>G11</f>
        <v>1</v>
      </c>
      <c r="H22" s="115"/>
      <c r="I22" s="115"/>
      <c r="J22" s="118"/>
      <c r="K22" s="131"/>
      <c r="L22">
        <v>6</v>
      </c>
      <c r="M22">
        <f>'Race Entries'!D32</f>
        <v>0</v>
      </c>
      <c r="N22">
        <f>'Race Entries'!E32</f>
        <v>0</v>
      </c>
      <c r="O22">
        <f t="shared" si="15"/>
        <v>0</v>
      </c>
      <c r="P22">
        <f>IF(O22=1,IF(M22&lt;&gt;0, IF(OR(N22='Race Entries'!X27,N9='Race Entries'!Y27,N9='Race Entries'!Z27,N9='Race Entries'!AA27),1,0),0),0)</f>
        <v>0</v>
      </c>
      <c r="Q22">
        <f>IF(N22='Race Entries'!$H$12, 'Race Entries'!$I$12,0)+IF(N22='Race Entries'!$H$13, 'Race Entries'!$I$13,0)+IF(N22='Race Entries'!$H$9, 'Race Entries'!$I$9,0)+IF(N22='Race Entries'!$H$10, 'Race Entries'!$I$10,0)+IF(N22='Race Entries'!$H$16, 'Race Entries'!$I$16,0)+IF(N22='Race Entries'!$H$17, 'Race Entries'!$I$17,0)+IF(N22='Race Entries'!$H$19, 'Race Entries'!$I$19,0)+IF(N22='Race Entries'!$H$20, 'Race Entries'!$I$20,0)</f>
        <v>0</v>
      </c>
      <c r="R22">
        <f>IF(N22='Race Entries'!$H$12, 'Race Entries'!$I$13,0)+IF(N22='Race Entries'!$H$13, 'Race Entries'!$I$12,0)+IF(N22='Race Entries'!$H$9, 'Race Entries'!$I$10,0)+IF(N22='Race Entries'!$H$10, 'Race Entries'!$I$9,0)+IF(N22='Race Entries'!$H$16, 'Race Entries'!$I$17,0)+IF(N22='Race Entries'!$H$17, 'Race Entries'!$I$16,0)+IF(N22='Race Entries'!$H$19, 'Race Entries'!$I$20,0)+IF(N22='Race Entries'!$H$20, 'Race Entries'!$I$19,0)</f>
        <v>0</v>
      </c>
      <c r="U22">
        <f>IF(Calculations!$D$16="",0,IF('Race Entries'!$X27=Calculations!$D$16,1,0))+IF(Calculations!$E$16="",0,IF('Race Entries'!$Y27=Calculations!$E$16,1,0))+IF(Calculations!$F$16="",0,IF('Race Entries'!$Z27=Calculations!$F$16,1,0))+IF(Calculations!$G$16="",0,IF('Race Entries'!$AA27=Calculations!$G$16,1,0))</f>
        <v>0</v>
      </c>
      <c r="V22">
        <f t="shared" si="16"/>
        <v>0</v>
      </c>
      <c r="W22">
        <f t="shared" si="17"/>
        <v>0</v>
      </c>
      <c r="X22">
        <f t="shared" si="11"/>
        <v>0</v>
      </c>
      <c r="Y22">
        <f t="shared" si="12"/>
        <v>0</v>
      </c>
      <c r="Z22">
        <f t="shared" si="13"/>
        <v>0</v>
      </c>
      <c r="AA22">
        <f t="shared" si="14"/>
        <v>0</v>
      </c>
      <c r="AB22">
        <f>IF(Calculations!$D$16="",0,IF('Race Entries'!X27=Calculations!$D$16,Calculations!$D$43,0))+IF(Calculations!$E$16="",0,IF('Race Entries'!Y27=Calculations!$E$16,Calculations!$E$43,0))+IF(Calculations!$F$16="",0,IF('Race Entries'!Z27=Calculations!$F$16,Calculations!$F$43,0))+IF(Calculations!$G$16="",0,IF('Race Entries'!AA27=Calculations!$G$16,Calculations!$G$43,0))</f>
        <v>0</v>
      </c>
      <c r="AC22">
        <f>IF(Calculations!$D$16="",0,IF('Race Entries'!X27=Calculations!$D$16, IF(Calculations!$D$16=Calculations!$D$31, Calculations!$D$37,0),0))+IF(Calculations!$E$16="",0,IF('Race Entries'!Y27=Calculations!$E$16, IF(Calculations!$E$16=Calculations!$E$31, Calculations!$E$37,0),0))+IF(Calculations!$F$16="",0,IF('Race Entries'!Z27=Calculations!$F$16, IF(Calculations!$F$16=Calculations!$F$31, Calculations!$F$37,0),0))+IF(Calculations!$G$16="",0,IF('Race Entries'!AA27=Calculations!$G$16, IF(Calculations!$G$16=Calculations!$G$31, Calculations!$G$37,0),0))</f>
        <v>0</v>
      </c>
      <c r="AD22">
        <f t="shared" si="18"/>
        <v>0</v>
      </c>
      <c r="AE22">
        <f t="shared" si="19"/>
        <v>0</v>
      </c>
    </row>
    <row r="23" spans="1:31">
      <c r="A23" s="115"/>
      <c r="B23" s="115" t="s">
        <v>3</v>
      </c>
      <c r="C23" s="115" t="s">
        <v>53</v>
      </c>
      <c r="D23" s="115" t="b">
        <f>IF('Race Entries'!H12=Calculations!I5,Calculations!I10,IF('Race Entries'!H12=Calculations!H5,Calculations!H10,Calculations!G10))</f>
        <v>1</v>
      </c>
      <c r="E23" s="115" t="b">
        <f>IF('Race Entries'!H9=Calculations!F5,Calculations!F10,IF('Race Entries'!H9=Calculations!G5,Calculations!G10,Calculations!H10))</f>
        <v>1</v>
      </c>
      <c r="F23" s="115" t="b">
        <f>IF('Race Entries'!H16=Calculations!I6,Calculations!I11,IF('Race Entries'!H16=Calculations!H6,Calculations!H11,Calculations!G11))</f>
        <v>1</v>
      </c>
      <c r="G23" s="115" t="b">
        <f>IF(Calculations!F13=Calculations!F6,Calculations!F11,IF('Race Entries'!H19=Calculations!G6,Calculations!G11,Calculations!H11))</f>
        <v>1</v>
      </c>
      <c r="H23" s="115"/>
      <c r="I23" s="115"/>
      <c r="J23" s="118"/>
      <c r="K23" s="131"/>
      <c r="L23">
        <v>7</v>
      </c>
      <c r="M23">
        <f>'Race Entries'!D33</f>
        <v>0</v>
      </c>
      <c r="N23">
        <f>'Race Entries'!E33</f>
        <v>0</v>
      </c>
      <c r="O23">
        <f t="shared" si="15"/>
        <v>0</v>
      </c>
      <c r="P23">
        <f>IF(O23=1,IF(M23&lt;&gt;0, IF(OR(N23='Race Entries'!X28,N10='Race Entries'!Y28,N10='Race Entries'!Z28,N10='Race Entries'!AA28),1,0),0),0)</f>
        <v>0</v>
      </c>
      <c r="Q23">
        <f>IF(N23='Race Entries'!$H$12, 'Race Entries'!$I$12,0)+IF(N23='Race Entries'!$H$13, 'Race Entries'!$I$13,0)+IF(N23='Race Entries'!$H$9, 'Race Entries'!$I$9,0)+IF(N23='Race Entries'!$H$10, 'Race Entries'!$I$10,0)+IF(N23='Race Entries'!$H$16, 'Race Entries'!$I$16,0)+IF(N23='Race Entries'!$H$17, 'Race Entries'!$I$17,0)+IF(N23='Race Entries'!$H$19, 'Race Entries'!$I$19,0)+IF(N23='Race Entries'!$H$20, 'Race Entries'!$I$20,0)</f>
        <v>0</v>
      </c>
      <c r="R23">
        <f>IF(N23='Race Entries'!$H$12, 'Race Entries'!$I$13,0)+IF(N23='Race Entries'!$H$13, 'Race Entries'!$I$12,0)+IF(N23='Race Entries'!$H$9, 'Race Entries'!$I$10,0)+IF(N23='Race Entries'!$H$10, 'Race Entries'!$I$9,0)+IF(N23='Race Entries'!$H$16, 'Race Entries'!$I$17,0)+IF(N23='Race Entries'!$H$17, 'Race Entries'!$I$16,0)+IF(N23='Race Entries'!$H$19, 'Race Entries'!$I$20,0)+IF(N23='Race Entries'!$H$20, 'Race Entries'!$I$19,0)</f>
        <v>0</v>
      </c>
      <c r="U23">
        <f>IF(Calculations!$D$16="",0,IF('Race Entries'!$X28=Calculations!$D$16,1,0))+IF(Calculations!$E$16="",0,IF('Race Entries'!$Y28=Calculations!$E$16,1,0))+IF(Calculations!$F$16="",0,IF('Race Entries'!$Z28=Calculations!$F$16,1,0))+IF(Calculations!$G$16="",0,IF('Race Entries'!$AA28=Calculations!$G$16,1,0))</f>
        <v>0</v>
      </c>
      <c r="V23">
        <f t="shared" si="16"/>
        <v>0</v>
      </c>
      <c r="W23">
        <f t="shared" si="17"/>
        <v>0</v>
      </c>
      <c r="X23">
        <f t="shared" si="11"/>
        <v>0</v>
      </c>
      <c r="Y23">
        <f t="shared" si="12"/>
        <v>0</v>
      </c>
      <c r="Z23">
        <f t="shared" si="13"/>
        <v>0</v>
      </c>
      <c r="AA23">
        <f t="shared" si="14"/>
        <v>0</v>
      </c>
      <c r="AB23">
        <f>IF(Calculations!$D$16="",0,IF('Race Entries'!X28=Calculations!$D$16,Calculations!$D$43,0))+IF(Calculations!$E$16="",0,IF('Race Entries'!Y28=Calculations!$E$16,Calculations!$E$43,0))+IF(Calculations!$F$16="",0,IF('Race Entries'!Z28=Calculations!$F$16,Calculations!$F$43,0))+IF(Calculations!$G$16="",0,IF('Race Entries'!AA28=Calculations!$G$16,Calculations!$G$43,0))</f>
        <v>0</v>
      </c>
      <c r="AC23">
        <f>IF(Calculations!$D$16="",0,IF('Race Entries'!X28=Calculations!$D$16, IF(Calculations!$D$16=Calculations!$D$31, Calculations!$D$37,0),0))+IF(Calculations!$E$16="",0,IF('Race Entries'!Y28=Calculations!$E$16, IF(Calculations!$E$16=Calculations!$E$31, Calculations!$E$37,0),0))+IF(Calculations!$F$16="",0,IF('Race Entries'!Z28=Calculations!$F$16, IF(Calculations!$F$16=Calculations!$F$31, Calculations!$F$37,0),0))+IF(Calculations!$G$16="",0,IF('Race Entries'!AA28=Calculations!$G$16, IF(Calculations!$G$16=Calculations!$G$31, Calculations!$G$37,0),0))</f>
        <v>0</v>
      </c>
      <c r="AD23">
        <f t="shared" si="18"/>
        <v>0</v>
      </c>
      <c r="AE23">
        <f t="shared" si="19"/>
        <v>0</v>
      </c>
    </row>
    <row r="24" spans="1:31">
      <c r="A24" s="115"/>
      <c r="B24" s="115"/>
      <c r="C24" s="115" t="s">
        <v>54</v>
      </c>
      <c r="D24" s="115" t="b">
        <f>D10</f>
        <v>1</v>
      </c>
      <c r="E24" s="115" t="b">
        <f>E10</f>
        <v>1</v>
      </c>
      <c r="F24" s="115" t="b">
        <f>D11</f>
        <v>1</v>
      </c>
      <c r="G24" s="115" t="b">
        <f>E11</f>
        <v>1</v>
      </c>
      <c r="H24" s="115"/>
      <c r="I24" s="115"/>
      <c r="J24" s="118"/>
      <c r="K24" s="131"/>
      <c r="L24">
        <v>8</v>
      </c>
      <c r="M24">
        <f>'Race Entries'!D34</f>
        <v>0</v>
      </c>
      <c r="N24">
        <f>'Race Entries'!E34</f>
        <v>0</v>
      </c>
      <c r="O24">
        <f t="shared" si="15"/>
        <v>0</v>
      </c>
      <c r="P24">
        <f>IF(O24=1,IF(M24&lt;&gt;0, IF(OR(N24='Race Entries'!X29,N11='Race Entries'!Y29,N11='Race Entries'!Z29,N11='Race Entries'!AA29),1,0),0),0)</f>
        <v>0</v>
      </c>
      <c r="Q24">
        <f>IF(N24='Race Entries'!$H$12, 'Race Entries'!$I$12,0)+IF(N24='Race Entries'!$H$13, 'Race Entries'!$I$13,0)+IF(N24='Race Entries'!$H$9, 'Race Entries'!$I$9,0)+IF(N24='Race Entries'!$H$10, 'Race Entries'!$I$10,0)+IF(N24='Race Entries'!$H$16, 'Race Entries'!$I$16,0)+IF(N24='Race Entries'!$H$17, 'Race Entries'!$I$17,0)+IF(N24='Race Entries'!$H$19, 'Race Entries'!$I$19,0)+IF(N24='Race Entries'!$H$20, 'Race Entries'!$I$20,0)</f>
        <v>0</v>
      </c>
      <c r="R24">
        <f>IF(N24='Race Entries'!$H$12, 'Race Entries'!$I$13,0)+IF(N24='Race Entries'!$H$13, 'Race Entries'!$I$12,0)+IF(N24='Race Entries'!$H$9, 'Race Entries'!$I$10,0)+IF(N24='Race Entries'!$H$10, 'Race Entries'!$I$9,0)+IF(N24='Race Entries'!$H$16, 'Race Entries'!$I$17,0)+IF(N24='Race Entries'!$H$17, 'Race Entries'!$I$16,0)+IF(N24='Race Entries'!$H$19, 'Race Entries'!$I$20,0)+IF(N24='Race Entries'!$H$20, 'Race Entries'!$I$19,0)</f>
        <v>0</v>
      </c>
      <c r="U24">
        <f>IF(Calculations!$D$16="",0,IF('Race Entries'!$X29=Calculations!$D$16,1,0))+IF(Calculations!$E$16="",0,IF('Race Entries'!$Y29=Calculations!$E$16,1,0))+IF(Calculations!$F$16="",0,IF('Race Entries'!$Z29=Calculations!$F$16,1,0))+IF(Calculations!$G$16="",0,IF('Race Entries'!$AA29=Calculations!$G$16,1,0))</f>
        <v>0</v>
      </c>
      <c r="V24">
        <f t="shared" si="16"/>
        <v>0</v>
      </c>
      <c r="W24">
        <f t="shared" si="17"/>
        <v>0</v>
      </c>
      <c r="X24">
        <f t="shared" si="11"/>
        <v>0</v>
      </c>
      <c r="Y24">
        <f t="shared" si="12"/>
        <v>0</v>
      </c>
      <c r="Z24">
        <f t="shared" si="13"/>
        <v>0</v>
      </c>
      <c r="AA24">
        <f t="shared" si="14"/>
        <v>0</v>
      </c>
      <c r="AB24">
        <f>IF(Calculations!$D$16="",0,IF('Race Entries'!X29=Calculations!$D$16,Calculations!$D$43,0))+IF(Calculations!$E$16="",0,IF('Race Entries'!Y29=Calculations!$E$16,Calculations!$E$43,0))+IF(Calculations!$F$16="",0,IF('Race Entries'!Z29=Calculations!$F$16,Calculations!$F$43,0))+IF(Calculations!$G$16="",0,IF('Race Entries'!AA29=Calculations!$G$16,Calculations!$G$43,0))</f>
        <v>0</v>
      </c>
      <c r="AC24">
        <f>IF(Calculations!$D$16="",0,IF('Race Entries'!X29=Calculations!$D$16, IF(Calculations!$D$16=Calculations!$D$31, Calculations!$D$37,0),0))+IF(Calculations!$E$16="",0,IF('Race Entries'!Y29=Calculations!$E$16, IF(Calculations!$E$16=Calculations!$E$31, Calculations!$E$37,0),0))+IF(Calculations!$F$16="",0,IF('Race Entries'!Z29=Calculations!$F$16, IF(Calculations!$F$16=Calculations!$F$31, Calculations!$F$37,0),0))+IF(Calculations!$G$16="",0,IF('Race Entries'!AA29=Calculations!$G$16, IF(Calculations!$G$16=Calculations!$G$31, Calculations!$G$37,0),0))</f>
        <v>0</v>
      </c>
      <c r="AD24">
        <f t="shared" si="18"/>
        <v>0</v>
      </c>
      <c r="AE24">
        <f t="shared" si="19"/>
        <v>0</v>
      </c>
    </row>
    <row r="25" spans="1:31">
      <c r="A25" s="115"/>
      <c r="B25" s="115" t="s">
        <v>4</v>
      </c>
      <c r="C25" s="115" t="s">
        <v>53</v>
      </c>
      <c r="D25" s="115" t="b">
        <f>IF('Race Entries'!L12=Calculations!E5, Calculations!E10,IF('Race Entries'!L12=Calculations!F5, Calculations!F10,IF('Race Entries'!L12=Calculations!G5, Calculations!G10,IF('Race Entries'!L12=Calculations!H5, Calculations!H10,I10))))</f>
        <v>1</v>
      </c>
      <c r="E25" s="115"/>
      <c r="F25" s="115" t="b">
        <f>IF('Race Entries'!L16=Calculations!E6, Calculations!E11,IF('Race Entries'!L16=Calculations!F6, Calculations!F11,IF('Race Entries'!L16=Calculations!G6, Calculations!G11,IF('Race Entries'!L16=Calculations!H6, Calculations!H11,I11))))</f>
        <v>1</v>
      </c>
      <c r="G25" s="115"/>
      <c r="H25" s="115" t="b">
        <f>IF('Race Entries'!M12&lt;'Race Entries'!M13,Calculations!D26,Calculations!D25)</f>
        <v>1</v>
      </c>
      <c r="I25" s="115"/>
      <c r="J25" s="118"/>
      <c r="K25" s="131"/>
      <c r="L25">
        <v>9</v>
      </c>
      <c r="M25">
        <f>'Race Entries'!D35</f>
        <v>0</v>
      </c>
      <c r="N25">
        <f>'Race Entries'!E35</f>
        <v>0</v>
      </c>
      <c r="O25">
        <f t="shared" si="15"/>
        <v>0</v>
      </c>
      <c r="P25">
        <f>IF(O25=1,IF(M25&lt;&gt;0, IF(OR(N25='Race Entries'!X30,N12='Race Entries'!Y30,N12='Race Entries'!Z30,N12='Race Entries'!AA30),1,0),0),0)</f>
        <v>0</v>
      </c>
      <c r="Q25">
        <f>IF(N25='Race Entries'!$H$12, 'Race Entries'!$I$12,0)+IF(N25='Race Entries'!$H$13, 'Race Entries'!$I$13,0)+IF(N25='Race Entries'!$H$9, 'Race Entries'!$I$9,0)+IF(N25='Race Entries'!$H$10, 'Race Entries'!$I$10,0)+IF(N25='Race Entries'!$H$16, 'Race Entries'!$I$16,0)+IF(N25='Race Entries'!$H$17, 'Race Entries'!$I$17,0)+IF(N25='Race Entries'!$H$19, 'Race Entries'!$I$19,0)+IF(N25='Race Entries'!$H$20, 'Race Entries'!$I$20,0)</f>
        <v>0</v>
      </c>
      <c r="R25">
        <f>IF(N25='Race Entries'!$H$12, 'Race Entries'!$I$13,0)+IF(N25='Race Entries'!$H$13, 'Race Entries'!$I$12,0)+IF(N25='Race Entries'!$H$9, 'Race Entries'!$I$10,0)+IF(N25='Race Entries'!$H$10, 'Race Entries'!$I$9,0)+IF(N25='Race Entries'!$H$16, 'Race Entries'!$I$17,0)+IF(N25='Race Entries'!$H$17, 'Race Entries'!$I$16,0)+IF(N25='Race Entries'!$H$19, 'Race Entries'!$I$20,0)+IF(N25='Race Entries'!$H$20, 'Race Entries'!$I$19,0)</f>
        <v>0</v>
      </c>
      <c r="U25">
        <f>IF(Calculations!$D$16="",0,IF('Race Entries'!$X30=Calculations!$D$16,1,0))+IF(Calculations!$E$16="",0,IF('Race Entries'!$Y30=Calculations!$E$16,1,0))+IF(Calculations!$F$16="",0,IF('Race Entries'!$Z30=Calculations!$F$16,1,0))+IF(Calculations!$G$16="",0,IF('Race Entries'!$AA30=Calculations!$G$16,1,0))</f>
        <v>0</v>
      </c>
      <c r="V25">
        <f t="shared" si="16"/>
        <v>0</v>
      </c>
      <c r="W25">
        <f t="shared" si="17"/>
        <v>0</v>
      </c>
      <c r="X25">
        <f t="shared" si="11"/>
        <v>0</v>
      </c>
      <c r="Y25">
        <f t="shared" si="12"/>
        <v>0</v>
      </c>
      <c r="Z25">
        <f t="shared" si="13"/>
        <v>0</v>
      </c>
      <c r="AA25">
        <f t="shared" si="14"/>
        <v>0</v>
      </c>
      <c r="AB25">
        <f>IF(Calculations!$D$16="",0,IF('Race Entries'!X30=Calculations!$D$16,Calculations!$D$43,0))+IF(Calculations!$E$16="",0,IF('Race Entries'!Y30=Calculations!$E$16,Calculations!$E$43,0))+IF(Calculations!$F$16="",0,IF('Race Entries'!Z30=Calculations!$F$16,Calculations!$F$43,0))+IF(Calculations!$G$16="",0,IF('Race Entries'!AA30=Calculations!$G$16,Calculations!$G$43,0))</f>
        <v>0</v>
      </c>
      <c r="AC25">
        <f>IF(Calculations!$D$16="",0,IF('Race Entries'!X30=Calculations!$D$16, IF(Calculations!$D$16=Calculations!$D$31, Calculations!$D$37,0),0))+IF(Calculations!$E$16="",0,IF('Race Entries'!Y30=Calculations!$E$16, IF(Calculations!$E$16=Calculations!$E$31, Calculations!$E$37,0),0))+IF(Calculations!$F$16="",0,IF('Race Entries'!Z30=Calculations!$F$16, IF(Calculations!$F$16=Calculations!$F$31, Calculations!$F$37,0),0))+IF(Calculations!$G$16="",0,IF('Race Entries'!AA30=Calculations!$G$16, IF(Calculations!$G$16=Calculations!$G$31, Calculations!$G$37,0),0))</f>
        <v>0</v>
      </c>
      <c r="AD25">
        <f t="shared" si="18"/>
        <v>0</v>
      </c>
      <c r="AE25">
        <f t="shared" si="19"/>
        <v>0</v>
      </c>
    </row>
    <row r="26" spans="1:31">
      <c r="A26" s="115"/>
      <c r="B26" s="115"/>
      <c r="C26" s="115" t="s">
        <v>54</v>
      </c>
      <c r="D26" s="117" t="b">
        <f>IF('Race Entries'!L13=Calculations!D5, Calculations!D10,IF('Race Entries'!L13=Calculations!E5, Calculations!E10,IF('Race Entries'!L13=Calculations!F5, Calculations!F10,IF('Race Entries'!L13=Calculations!G5, Calculations!G10,Calculations!H10))))</f>
        <v>1</v>
      </c>
      <c r="E26" s="115"/>
      <c r="F26" s="115" t="b">
        <f>IF('Race Entries'!L17=Calculations!D6, Calculations!D11,IF('Race Entries'!L17=Calculations!E6, Calculations!E11,IF('Race Entries'!L17=Calculations!F6, Calculations!F11,IF('Race Entries'!L17=Calculations!G6, Calculations!G11,Calculations!H11))))</f>
        <v>1</v>
      </c>
      <c r="G26" s="118"/>
      <c r="H26" s="115" t="b">
        <f>IF('Race Entries'!M16&lt;'Race Entries'!M17,Calculations!F26,Calculations!F25)</f>
        <v>1</v>
      </c>
      <c r="I26" s="115"/>
      <c r="J26" s="118"/>
      <c r="K26" s="131"/>
      <c r="L26">
        <v>10</v>
      </c>
      <c r="M26">
        <f>'Race Entries'!D36</f>
        <v>0</v>
      </c>
      <c r="N26">
        <f>'Race Entries'!E36</f>
        <v>0</v>
      </c>
      <c r="O26">
        <f t="shared" si="15"/>
        <v>0</v>
      </c>
      <c r="P26">
        <f>IF(O26=1,IF(M26&lt;&gt;0, IF(OR(N26='Race Entries'!X31,N13='Race Entries'!Y31,N13='Race Entries'!Z31,N13='Race Entries'!AA31),1,0),0),0)</f>
        <v>0</v>
      </c>
      <c r="Q26">
        <f>IF(N26='Race Entries'!$H$12, 'Race Entries'!$I$12,0)+IF(N26='Race Entries'!$H$13, 'Race Entries'!$I$13,0)+IF(N26='Race Entries'!$H$9, 'Race Entries'!$I$9,0)+IF(N26='Race Entries'!$H$10, 'Race Entries'!$I$10,0)+IF(N26='Race Entries'!$H$16, 'Race Entries'!$I$16,0)+IF(N26='Race Entries'!$H$17, 'Race Entries'!$I$17,0)+IF(N26='Race Entries'!$H$19, 'Race Entries'!$I$19,0)+IF(N26='Race Entries'!$H$20, 'Race Entries'!$I$20,0)</f>
        <v>0</v>
      </c>
      <c r="R26">
        <f>IF(N26='Race Entries'!$H$12, 'Race Entries'!$I$13,0)+IF(N26='Race Entries'!$H$13, 'Race Entries'!$I$12,0)+IF(N26='Race Entries'!$H$9, 'Race Entries'!$I$10,0)+IF(N26='Race Entries'!$H$10, 'Race Entries'!$I$9,0)+IF(N26='Race Entries'!$H$16, 'Race Entries'!$I$17,0)+IF(N26='Race Entries'!$H$17, 'Race Entries'!$I$16,0)+IF(N26='Race Entries'!$H$19, 'Race Entries'!$I$20,0)+IF(N26='Race Entries'!$H$20, 'Race Entries'!$I$19,0)</f>
        <v>0</v>
      </c>
      <c r="U26">
        <f>IF(Calculations!$D$16="",0,IF('Race Entries'!$X31=Calculations!$D$16,1,0))+IF(Calculations!$E$16="",0,IF('Race Entries'!$Y31=Calculations!$E$16,1,0))+IF(Calculations!$F$16="",0,IF('Race Entries'!$Z31=Calculations!$F$16,1,0))+IF(Calculations!$G$16="",0,IF('Race Entries'!$AA31=Calculations!$G$16,1,0))</f>
        <v>0</v>
      </c>
      <c r="V26">
        <f t="shared" si="16"/>
        <v>0</v>
      </c>
      <c r="W26">
        <f t="shared" si="17"/>
        <v>0</v>
      </c>
      <c r="X26">
        <f t="shared" si="11"/>
        <v>0</v>
      </c>
      <c r="Y26">
        <f t="shared" si="12"/>
        <v>0</v>
      </c>
      <c r="Z26">
        <f t="shared" si="13"/>
        <v>0</v>
      </c>
      <c r="AA26">
        <f t="shared" si="14"/>
        <v>0</v>
      </c>
      <c r="AB26">
        <f>IF(Calculations!$D$16="",0,IF('Race Entries'!X31=Calculations!$D$16,Calculations!$D$43,0))+IF(Calculations!$E$16="",0,IF('Race Entries'!Y31=Calculations!$E$16,Calculations!$E$43,0))+IF(Calculations!$F$16="",0,IF('Race Entries'!Z31=Calculations!$F$16,Calculations!$F$43,0))+IF(Calculations!$G$16="",0,IF('Race Entries'!AA31=Calculations!$G$16,Calculations!$G$43,0))</f>
        <v>0</v>
      </c>
      <c r="AC26">
        <f>IF(Calculations!$D$16="",0,IF('Race Entries'!X31=Calculations!$D$16, IF(Calculations!$D$16=Calculations!$D$31, Calculations!$D$37,0),0))+IF(Calculations!$E$16="",0,IF('Race Entries'!Y31=Calculations!$E$16, IF(Calculations!$E$16=Calculations!$E$31, Calculations!$E$37,0),0))+IF(Calculations!$F$16="",0,IF('Race Entries'!Z31=Calculations!$F$16, IF(Calculations!$F$16=Calculations!$F$31, Calculations!$F$37,0),0))+IF(Calculations!$G$16="",0,IF('Race Entries'!AA31=Calculations!$G$16, IF(Calculations!$G$16=Calculations!$G$31, Calculations!$G$37,0),0))</f>
        <v>0</v>
      </c>
      <c r="AD26">
        <f t="shared" si="18"/>
        <v>0</v>
      </c>
      <c r="AE26">
        <f t="shared" si="19"/>
        <v>0</v>
      </c>
    </row>
    <row r="27" spans="1:31">
      <c r="A27" s="115"/>
      <c r="B27" s="115"/>
      <c r="C27" s="115"/>
      <c r="D27" s="118"/>
      <c r="E27" s="115"/>
      <c r="F27" s="115"/>
      <c r="G27" s="118"/>
      <c r="H27" s="115"/>
      <c r="I27" s="115"/>
      <c r="J27" s="118"/>
      <c r="K27" s="131"/>
    </row>
    <row r="28" spans="1:31">
      <c r="A28" s="115"/>
      <c r="B28" s="115"/>
      <c r="C28" s="115"/>
      <c r="D28" s="115" t="s">
        <v>39</v>
      </c>
      <c r="E28" s="115"/>
      <c r="F28" s="115"/>
      <c r="G28" s="115"/>
      <c r="H28" s="115"/>
      <c r="I28" s="115"/>
      <c r="J28" s="118"/>
      <c r="K28" s="131"/>
      <c r="M28" t="s">
        <v>40</v>
      </c>
      <c r="U28" t="s">
        <v>4</v>
      </c>
    </row>
    <row r="29" spans="1:31">
      <c r="A29" s="115"/>
      <c r="B29" s="115"/>
      <c r="C29" s="115"/>
      <c r="D29" s="115" t="s">
        <v>22</v>
      </c>
      <c r="E29" s="115" t="s">
        <v>23</v>
      </c>
      <c r="F29" s="115" t="s">
        <v>24</v>
      </c>
      <c r="G29" s="115" t="s">
        <v>25</v>
      </c>
      <c r="H29" s="115" t="s">
        <v>29</v>
      </c>
      <c r="I29" s="115"/>
      <c r="J29" s="118"/>
      <c r="K29" s="131"/>
      <c r="M29" t="s">
        <v>41</v>
      </c>
      <c r="N29" t="s">
        <v>1</v>
      </c>
      <c r="O29" t="s">
        <v>60</v>
      </c>
      <c r="P29" t="s">
        <v>44</v>
      </c>
      <c r="Q29" t="s">
        <v>48</v>
      </c>
      <c r="R29" t="s">
        <v>49</v>
      </c>
      <c r="S29" t="s">
        <v>63</v>
      </c>
      <c r="T29" t="s">
        <v>64</v>
      </c>
      <c r="U29" t="s">
        <v>27</v>
      </c>
      <c r="V29" t="s">
        <v>42</v>
      </c>
      <c r="W29" t="s">
        <v>59</v>
      </c>
      <c r="X29" t="s">
        <v>58</v>
      </c>
      <c r="Y29" t="s">
        <v>43</v>
      </c>
      <c r="Z29" t="s">
        <v>50</v>
      </c>
      <c r="AA29" t="s">
        <v>51</v>
      </c>
      <c r="AB29" t="s">
        <v>52</v>
      </c>
      <c r="AC29" t="s">
        <v>55</v>
      </c>
      <c r="AD29" t="s">
        <v>56</v>
      </c>
      <c r="AE29" t="s">
        <v>57</v>
      </c>
    </row>
    <row r="30" spans="1:31">
      <c r="A30" s="115"/>
      <c r="B30" s="115" t="s">
        <v>15</v>
      </c>
      <c r="C30" s="115"/>
      <c r="D30" s="115" t="b">
        <f>IF(D21&lt;&gt;D22, IF(D22=TRUE,F5,I5))</f>
        <v>0</v>
      </c>
      <c r="E30" s="115" t="b">
        <f>IF(E21&lt;&gt;E22, IF(E22=TRUE,G5,H5))</f>
        <v>0</v>
      </c>
      <c r="F30" s="115" t="b">
        <f>IF(F21&lt;&gt;F22, IF(F22=TRUE,F6,I6))</f>
        <v>0</v>
      </c>
      <c r="G30" s="115" t="b">
        <f>IF(G21&lt;&gt;G22, IF(G22=TRUE,G6,H6))</f>
        <v>0</v>
      </c>
      <c r="H30" s="115"/>
      <c r="I30" s="115"/>
      <c r="J30" s="118"/>
      <c r="K30" s="131"/>
      <c r="L30">
        <v>1</v>
      </c>
      <c r="M30">
        <f>'Race Entries'!D27</f>
        <v>0</v>
      </c>
      <c r="N30">
        <f>'Race Entries'!E27</f>
        <v>0</v>
      </c>
      <c r="O30">
        <f>IF(N30=$D$17,1,IF(N30=$F$17,1,0))</f>
        <v>0</v>
      </c>
      <c r="P30">
        <f>IF(O30=1,IF(M30&lt;&gt;0, IF(OR(N30='Race Entries'!X35,N30='Race Entries'!Y35,N30='Race Entries'!Z35,N30='Race Entries'!AA35),1,0),0),0)</f>
        <v>0</v>
      </c>
      <c r="Q30">
        <f>IF(N30='Race Entries'!$L$12, 'Race Entries'!$M$12,0)+IF(N30='Race Entries'!$L$13, 'Race Entries'!$M$13,0)+IF(N30='Race Entries'!$L$16, 'Race Entries'!$M$16,0)+IF(N30='Race Entries'!$L$17, 'Race Entries'!$M$17,0)</f>
        <v>0</v>
      </c>
      <c r="R30">
        <f>IF(N30='Race Entries'!$L$12, 'Race Entries'!$M$13,0)+IF(N30='Race Entries'!$L$13, 'Race Entries'!$M$12,0)+IF(N30='Race Entries'!$L$16, 'Race Entries'!$M$17,0)+IF(N30='Race Entries'!$L$17, 'Race Entries'!$M$16,0)</f>
        <v>0</v>
      </c>
      <c r="S30" t="str">
        <f>IF('Race Entries'!$Q$14="","",IF(N30='Race Entries'!$P$14, 'Race Entries'!$Q$14,0)+IF(N30='Race Entries'!$P$15, 'Race Entries'!$Q$15,0))</f>
        <v/>
      </c>
      <c r="T30" t="str">
        <f>IF('Race Entries'!$Q$14="","",IF(N30='Race Entries'!$P$14, 'Race Entries'!$Q$15,0)+IF(N30='Race Entries'!$P$15, 'Race Entries'!$Q$14,0))</f>
        <v/>
      </c>
      <c r="U30">
        <f>IF(Calculations!$D$17="",0,IF('Race Entries'!$X35=Calculations!$D$17,1,0))+IF('Race Entries'!$Y35="",0,IF(Calculations!$F$17=Calculations!$F$17,1,0))+IF(Calculations!$H$17="",0,IF('Race Entries'!$AA35=Calculations!$H$17,1,0))</f>
        <v>0</v>
      </c>
      <c r="V30">
        <f>IF(U30=3,1,0)</f>
        <v>0</v>
      </c>
      <c r="W30">
        <f>IF(U30&gt;1, 3,0)+IF(U30=3,3,0)+IF(U30&gt;1,2,0)</f>
        <v>0</v>
      </c>
      <c r="X30">
        <f t="shared" ref="X30:X39" si="20">IF(U30=3,O30+P30,0)</f>
        <v>0</v>
      </c>
      <c r="Y30">
        <f>IF(OR(N30=$D$17,N30=$F$17),3,0)</f>
        <v>0</v>
      </c>
      <c r="Z30">
        <f>IF(P30=1,IF(Q30=MAX($D$68:$I$71),1,IF(S30=MAX($D$68:$I$71),1,0)),0)</f>
        <v>0</v>
      </c>
      <c r="AA30">
        <f>IF(P30=1,IF(R30=MIN($D$75:$I$78),2,IF(T30=MIN($D$75:$I$78),2,0)),0)</f>
        <v>0</v>
      </c>
      <c r="AB30">
        <f>IF(Calculations!$D$17="",0,IF('Race Entries'!X35=Calculations!$D$17,Calculations!$D$44,0))+IF(Calculations!$F$17="",0,IF('Race Entries'!Y35=Calculations!$F$17,Calculations!$F$44,0))+IF(Calculations!$H$17="",0,IF('Race Entries'!AA35=Calculations!$H$17,Calculations!$H$44,0))</f>
        <v>0</v>
      </c>
      <c r="AC30">
        <f>IF(Calculations!$D$17="",0,IF('Race Entries'!X35=Calculations!$D$17, IF(Calculations!$D$17=Calculations!$D$32, Calculations!$D$38,0),0))+IF(Calculations!$F$17="",0,IF('Race Entries'!Y35=Calculations!$F$17, IF(Calculations!$F$17=Calculations!$F$32, Calculations!$F$38,0),0))+IF(Calculations!$H$17="",0,IF('Race Entries'!AA35=Calculations!$H$17, IF(Calculations!$H$17=Calculations!$H$32, Calculations!$H$38,0),0))</f>
        <v>0</v>
      </c>
      <c r="AD30">
        <f>V30+Y30+Z30+AA30+AB30+AC30</f>
        <v>0</v>
      </c>
      <c r="AE30">
        <f>W30+X30+Y30+Z30*2+AA30*2+AB30+AC30</f>
        <v>0</v>
      </c>
    </row>
    <row r="31" spans="1:31">
      <c r="A31" s="115"/>
      <c r="B31" s="115" t="s">
        <v>3</v>
      </c>
      <c r="C31" s="115"/>
      <c r="D31" s="115" t="b">
        <f>IF(D23&lt;&gt;D24, IF(D24=TRUE,'Race Entries'!H13,'Race Entries'!H12))</f>
        <v>0</v>
      </c>
      <c r="E31" s="115" t="b">
        <f>IF(E23&lt;&gt;E24, IF(E24=TRUE,'Race Entries'!H10,'Race Entries'!H9))</f>
        <v>0</v>
      </c>
      <c r="F31" s="115" t="b">
        <f>IF(F23&lt;&gt;F24, IF(F24=TRUE,'Race Entries'!H17,'Race Entries'!H16))</f>
        <v>0</v>
      </c>
      <c r="G31" s="115" t="b">
        <f>IF(G23&lt;&gt;G24, IF(E24=TRUE,'Race Entries'!L17,'Race Entries'!L16))</f>
        <v>0</v>
      </c>
      <c r="H31" s="115"/>
      <c r="I31" s="115"/>
      <c r="J31" s="118"/>
      <c r="K31" s="131"/>
      <c r="L31">
        <v>2</v>
      </c>
      <c r="M31">
        <f>'Race Entries'!D28</f>
        <v>0</v>
      </c>
      <c r="N31">
        <f>'Race Entries'!E28</f>
        <v>0</v>
      </c>
      <c r="O31">
        <f t="shared" ref="O31:O39" si="21">IF(N31=$D$17,1,IF(N31=$F$17,1,0))</f>
        <v>0</v>
      </c>
      <c r="P31">
        <f>IF(O31=1,IF(M31&lt;&gt;0, IF(OR(N31='Race Entries'!X36,N31='Race Entries'!Y36,N31='Race Entries'!Z36,N31='Race Entries'!AA36),1,0),0),0)</f>
        <v>0</v>
      </c>
      <c r="Q31">
        <f>IF(N31='Race Entries'!$L$12, 'Race Entries'!$M$12,0)+IF(N31='Race Entries'!$L$13, 'Race Entries'!$M$13,0)+IF(N31='Race Entries'!$L$16, 'Race Entries'!$M$16,0)+IF(N31='Race Entries'!$L$17, 'Race Entries'!$M$17,0)</f>
        <v>0</v>
      </c>
      <c r="R31">
        <f>IF(N31='Race Entries'!$L$12, 'Race Entries'!$M$13,0)+IF(N31='Race Entries'!$L$13, 'Race Entries'!$M$12,0)+IF(N31='Race Entries'!$L$16, 'Race Entries'!$M$17,0)+IF(N31='Race Entries'!$L$17, 'Race Entries'!$M$16,0)</f>
        <v>0</v>
      </c>
      <c r="S31" t="str">
        <f>IF('Race Entries'!$Q$14="","",IF(N31='Race Entries'!$P$14, 'Race Entries'!$Q$14,0)+IF(N31='Race Entries'!$P$15, 'Race Entries'!$Q$15,0))</f>
        <v/>
      </c>
      <c r="T31" t="str">
        <f>IF('Race Entries'!$Q$14="","",IF(N31='Race Entries'!$P$14, 'Race Entries'!$Q$15,0)+IF(N31='Race Entries'!$P$15, 'Race Entries'!$Q$14,0))</f>
        <v/>
      </c>
      <c r="U31">
        <f>IF('Race Entries'!$X36="",0,IF('Race Entries'!$X36=Calculations!$D$17,1,0))+IF('Race Entries'!$Y36="",0,IF('Race Entries'!$Y36=Calculations!$F$17,1,0))+IF('Race Entries'!$AA36="",0,IF('Race Entries'!$AA36=Calculations!$H$17,1,0))</f>
        <v>0</v>
      </c>
      <c r="V31">
        <f t="shared" ref="V31:V39" si="22">IF(U31=3,1,0)</f>
        <v>0</v>
      </c>
      <c r="W31">
        <f t="shared" ref="W31:W39" si="23">IF(U31&gt;1, 3,0)+IF(U31=3,3,0)+IF(U31&gt;1,2,0)</f>
        <v>0</v>
      </c>
      <c r="X31">
        <f t="shared" si="20"/>
        <v>0</v>
      </c>
      <c r="Y31">
        <f t="shared" ref="Y31:Y39" si="24">IF(OR(N31=$D$17,N31=$F$17),3,0)</f>
        <v>0</v>
      </c>
      <c r="Z31">
        <f t="shared" ref="Z31:Z39" si="25">IF(P31=1,IF(Q31=MAX($D$68:$I$71),1,IF(S31=MAX($D$68:$I$71),1,0)),0)</f>
        <v>0</v>
      </c>
      <c r="AA31">
        <f t="shared" ref="AA31:AA39" si="26">IF(P31=1,IF(R31=MIN($D$75:$I$78),2,IF(T31=MIN($D$75:$I$78),2,0)),0)</f>
        <v>0</v>
      </c>
      <c r="AB31">
        <f>IF(Calculations!$D$17="",0,IF('Race Entries'!X36=Calculations!$D$17,Calculations!$D$44,0))+IF(Calculations!$F$17="",0,IF('Race Entries'!Y36=Calculations!$F$17,Calculations!$F$44,0))+IF(Calculations!$H$17="",0,IF('Race Entries'!AA36=Calculations!$H$17,Calculations!$H$44,0))</f>
        <v>0</v>
      </c>
      <c r="AC31">
        <f>IF(Calculations!$D$17="",0,IF('Race Entries'!X36=Calculations!$D$17, IF(Calculations!$D$17=Calculations!$D$32, Calculations!$D$38,0),0))+IF(Calculations!$F$17="",0,IF('Race Entries'!Y36=Calculations!$F$17, IF(Calculations!$F$17=Calculations!$F$32, Calculations!$F$38,0),0))+IF(Calculations!$H$17="",0,IF('Race Entries'!AA36=Calculations!$H$17, IF(Calculations!$H$17=Calculations!$H$32, Calculations!$H$38,0),0))</f>
        <v>0</v>
      </c>
      <c r="AD31">
        <f t="shared" ref="AD31:AD39" si="27">V31+Y31+Z31+AA31+AB31+AC31</f>
        <v>0</v>
      </c>
      <c r="AE31">
        <f t="shared" ref="AE31:AE39" si="28">W31+X31+Y31+Z31*2+AA31*2+AB31+AC31</f>
        <v>0</v>
      </c>
    </row>
    <row r="32" spans="1:31">
      <c r="A32" s="115"/>
      <c r="B32" s="115" t="s">
        <v>4</v>
      </c>
      <c r="C32" s="115"/>
      <c r="D32" s="115" t="b">
        <f>IF(D25&lt;&gt;D26, IF(D26=TRUE,'Race Entries'!L13,'Race Entries'!L12))</f>
        <v>0</v>
      </c>
      <c r="E32" s="115"/>
      <c r="F32" s="115" t="b">
        <f>IF(F25&lt;&gt;F26, IF(F26=TRUE,'Race Entries'!L17,'Race Entries'!L16))</f>
        <v>0</v>
      </c>
      <c r="G32" s="115"/>
      <c r="H32" s="115" t="b">
        <f>IF(H25&lt;&gt;H26, IF(H26=TRUE,'Race Entries'!P15,'Race Entries'!P14))</f>
        <v>0</v>
      </c>
      <c r="I32" s="115"/>
      <c r="J32" s="118"/>
      <c r="K32" s="131"/>
      <c r="L32">
        <v>3</v>
      </c>
      <c r="M32">
        <f>'Race Entries'!D29</f>
        <v>0</v>
      </c>
      <c r="N32">
        <f>'Race Entries'!E29</f>
        <v>0</v>
      </c>
      <c r="O32">
        <f t="shared" si="21"/>
        <v>0</v>
      </c>
      <c r="P32">
        <f>IF(O32=1,IF(M32&lt;&gt;0, IF(OR(N32='Race Entries'!X37,N32='Race Entries'!Y37,N32='Race Entries'!Z37,N32='Race Entries'!AA37),1,0),0),0)</f>
        <v>0</v>
      </c>
      <c r="Q32">
        <f>IF(N32='Race Entries'!$L$12, 'Race Entries'!$M$12,0)+IF(N32='Race Entries'!$L$13, 'Race Entries'!$M$13,0)+IF(N32='Race Entries'!$L$16, 'Race Entries'!$M$16,0)+IF(N32='Race Entries'!$L$17, 'Race Entries'!$M$17,0)</f>
        <v>0</v>
      </c>
      <c r="R32">
        <f>IF(N32='Race Entries'!$L$12, 'Race Entries'!$M$13,0)+IF(N32='Race Entries'!$L$13, 'Race Entries'!$M$12,0)+IF(N32='Race Entries'!$L$16, 'Race Entries'!$M$17,0)+IF(N32='Race Entries'!$L$17, 'Race Entries'!$M$16,0)</f>
        <v>0</v>
      </c>
      <c r="S32" t="str">
        <f>IF('Race Entries'!$Q$14="","",IF(N32='Race Entries'!$P$14, 'Race Entries'!$Q$14,0)+IF(N32='Race Entries'!$P$15, 'Race Entries'!$Q$15,0))</f>
        <v/>
      </c>
      <c r="T32" t="str">
        <f>IF('Race Entries'!$Q$14="","",IF(N32='Race Entries'!$P$14, 'Race Entries'!$Q$15,0)+IF(N32='Race Entries'!$P$15, 'Race Entries'!$Q$14,0))</f>
        <v/>
      </c>
      <c r="U32">
        <f>IF('Race Entries'!$X37="",0,IF('Race Entries'!$X37=Calculations!$D$17,1,0))+IF('Race Entries'!$Y37="",0,IF('Race Entries'!$Y37=Calculations!$F$17,1,0))+IF('Race Entries'!$AA37="",0,IF('Race Entries'!$AA37=Calculations!$H$17,1,0))</f>
        <v>0</v>
      </c>
      <c r="V32">
        <f t="shared" si="22"/>
        <v>0</v>
      </c>
      <c r="W32">
        <f t="shared" si="23"/>
        <v>0</v>
      </c>
      <c r="X32">
        <f t="shared" si="20"/>
        <v>0</v>
      </c>
      <c r="Y32">
        <f t="shared" si="24"/>
        <v>0</v>
      </c>
      <c r="Z32">
        <f t="shared" si="25"/>
        <v>0</v>
      </c>
      <c r="AA32">
        <f>IF(P32=1,IF(R32=MIN($D$75:$I$78),2,IF(T32=MIN($D$75:$I$78),2,0)),0)</f>
        <v>0</v>
      </c>
      <c r="AB32">
        <f>IF(Calculations!$D$17="",0,IF('Race Entries'!X37=Calculations!$D$17,Calculations!$D$44,0))+IF(Calculations!$F$17="",0,IF('Race Entries'!Y37=Calculations!$F$17,Calculations!$F$44,0))+IF(Calculations!$H$17="",0,IF('Race Entries'!AA37=Calculations!$H$17,Calculations!$H$44,0))</f>
        <v>0</v>
      </c>
      <c r="AC32">
        <f>IF(Calculations!$D$17="",0,IF('Race Entries'!X37=Calculations!$D$17, IF(Calculations!$D$17=Calculations!$D$32, Calculations!$D$38,0),0))+IF(Calculations!$F$17="",0,IF('Race Entries'!Y37=Calculations!$F$17, IF(Calculations!$F$17=Calculations!$F$32, Calculations!$F$38,0),0))+IF(Calculations!$H$17="",0,IF('Race Entries'!AA37=Calculations!$H$17, IF(Calculations!$H$17=Calculations!$H$32, Calculations!$H$38,0),0))</f>
        <v>0</v>
      </c>
      <c r="AD32">
        <f t="shared" si="27"/>
        <v>0</v>
      </c>
      <c r="AE32">
        <f t="shared" si="28"/>
        <v>0</v>
      </c>
    </row>
    <row r="33" spans="1:31">
      <c r="A33" s="115"/>
      <c r="B33" s="115"/>
      <c r="C33" s="115"/>
      <c r="D33" s="115"/>
      <c r="E33" s="115"/>
      <c r="F33" s="115"/>
      <c r="G33" s="115"/>
      <c r="H33" s="115"/>
      <c r="I33" s="115"/>
      <c r="J33" s="115"/>
      <c r="K33" s="131"/>
      <c r="L33">
        <v>4</v>
      </c>
      <c r="M33">
        <f>'Race Entries'!D30</f>
        <v>0</v>
      </c>
      <c r="N33">
        <f>'Race Entries'!E30</f>
        <v>0</v>
      </c>
      <c r="O33">
        <f t="shared" si="21"/>
        <v>0</v>
      </c>
      <c r="P33">
        <f>IF(O33=1,IF(M33&lt;&gt;0, IF(OR(N33='Race Entries'!X38,N33='Race Entries'!Y38,N33='Race Entries'!Z38,N33='Race Entries'!AA38),1,0),0),0)</f>
        <v>0</v>
      </c>
      <c r="Q33">
        <f>IF(N33='Race Entries'!$L$12, 'Race Entries'!$M$12,0)+IF(N33='Race Entries'!$L$13, 'Race Entries'!$M$13,0)+IF(N33='Race Entries'!$L$16, 'Race Entries'!$M$16,0)+IF(N33='Race Entries'!$L$17, 'Race Entries'!$M$17,0)</f>
        <v>0</v>
      </c>
      <c r="R33">
        <f>IF(N33='Race Entries'!$L$12, 'Race Entries'!$M$13,0)+IF(N33='Race Entries'!$L$13, 'Race Entries'!$M$12,0)+IF(N33='Race Entries'!$L$16, 'Race Entries'!$M$17,0)+IF(N33='Race Entries'!$L$17, 'Race Entries'!$M$16,0)</f>
        <v>0</v>
      </c>
      <c r="S33" t="str">
        <f>IF('Race Entries'!$Q$14="","",IF(N33='Race Entries'!$P$14, 'Race Entries'!$Q$14,0)+IF(N33='Race Entries'!$P$15, 'Race Entries'!$Q$15,0))</f>
        <v/>
      </c>
      <c r="T33" t="str">
        <f>IF('Race Entries'!$Q$14="","",IF(N33='Race Entries'!$P$14, 'Race Entries'!$Q$15,0)+IF(N33='Race Entries'!$P$15, 'Race Entries'!$Q$14,0))</f>
        <v/>
      </c>
      <c r="U33">
        <f>IF('Race Entries'!$X38="",0,IF('Race Entries'!$X38=Calculations!$D$17,1,0))+IF('Race Entries'!$Y38="",0,IF('Race Entries'!$Y38=Calculations!$F$17,1,0))+IF('Race Entries'!$AA38="",0,IF('Race Entries'!$AA38=Calculations!$H$17,1,0))</f>
        <v>0</v>
      </c>
      <c r="V33">
        <f t="shared" si="22"/>
        <v>0</v>
      </c>
      <c r="W33">
        <f t="shared" si="23"/>
        <v>0</v>
      </c>
      <c r="X33">
        <f t="shared" si="20"/>
        <v>0</v>
      </c>
      <c r="Y33">
        <f t="shared" si="24"/>
        <v>0</v>
      </c>
      <c r="Z33">
        <f t="shared" si="25"/>
        <v>0</v>
      </c>
      <c r="AA33">
        <f>IF(P33=1,IF(R33=MIN($D$75:$I$78),2,IF(T33=MIN($D$75:$I$78),2,0)),0)</f>
        <v>0</v>
      </c>
      <c r="AB33">
        <f>IF(Calculations!$D$17="",0,IF('Race Entries'!X38=Calculations!$D$17,Calculations!$D$44,0))+IF(Calculations!$F$17="",0,IF('Race Entries'!Y38=Calculations!$F$17,Calculations!$F$44,0))+IF(Calculations!$H$17="",0,IF('Race Entries'!AA38=Calculations!$H$17,Calculations!$H$44,0))</f>
        <v>0</v>
      </c>
      <c r="AC33">
        <f>IF(Calculations!$D$17="",0,IF('Race Entries'!X38=Calculations!$D$17, IF(Calculations!$D$17=Calculations!$D$32, Calculations!$D$38,0),0))+IF(Calculations!$F$17="",0,IF('Race Entries'!Y38=Calculations!$F$17, IF(Calculations!$F$17=Calculations!$F$32, Calculations!$F$38,0),0))+IF(Calculations!$H$17="",0,IF('Race Entries'!AA38=Calculations!$H$17, IF(Calculations!$H$17=Calculations!$H$32, Calculations!$H$38,0),0))</f>
        <v>0</v>
      </c>
      <c r="AD33">
        <f t="shared" si="27"/>
        <v>0</v>
      </c>
      <c r="AE33">
        <f t="shared" si="28"/>
        <v>0</v>
      </c>
    </row>
    <row r="34" spans="1:31">
      <c r="A34" s="115"/>
      <c r="B34" s="115"/>
      <c r="C34" s="115"/>
      <c r="D34" s="115" t="s">
        <v>39</v>
      </c>
      <c r="E34" s="115"/>
      <c r="F34" s="115"/>
      <c r="G34" s="115"/>
      <c r="H34" s="115"/>
      <c r="I34" s="115"/>
      <c r="J34" s="115"/>
      <c r="K34" s="131"/>
      <c r="L34">
        <v>5</v>
      </c>
      <c r="M34">
        <f>'Race Entries'!D31</f>
        <v>0</v>
      </c>
      <c r="N34">
        <f>'Race Entries'!E31</f>
        <v>0</v>
      </c>
      <c r="O34">
        <f t="shared" si="21"/>
        <v>0</v>
      </c>
      <c r="P34">
        <f>IF(O34=1,IF(M34&lt;&gt;0, IF(OR(N34='Race Entries'!X39,N34='Race Entries'!Y39,N34='Race Entries'!Z39,N34='Race Entries'!AA39),1,0),0),0)</f>
        <v>0</v>
      </c>
      <c r="Q34">
        <f>IF(N34='Race Entries'!$L$12, 'Race Entries'!$M$12,0)+IF(N34='Race Entries'!$L$13, 'Race Entries'!$M$13,0)+IF(N34='Race Entries'!$L$16, 'Race Entries'!$M$16,0)+IF(N34='Race Entries'!$L$17, 'Race Entries'!$M$17,0)</f>
        <v>0</v>
      </c>
      <c r="R34">
        <f>IF(N34='Race Entries'!$L$12, 'Race Entries'!$M$13,0)+IF(N34='Race Entries'!$L$13, 'Race Entries'!$M$12,0)+IF(N34='Race Entries'!$L$16, 'Race Entries'!$M$17,0)+IF(N34='Race Entries'!$L$17, 'Race Entries'!$M$16,0)</f>
        <v>0</v>
      </c>
      <c r="S34" t="str">
        <f>IF('Race Entries'!$Q$14="","",IF(N34='Race Entries'!$P$14, 'Race Entries'!$Q$14,0)+IF(N34='Race Entries'!$P$15, 'Race Entries'!$Q$15,0))</f>
        <v/>
      </c>
      <c r="T34" t="str">
        <f>IF('Race Entries'!$Q$14="","",IF(N34='Race Entries'!$P$14, 'Race Entries'!$Q$15,0)+IF(N34='Race Entries'!$P$15, 'Race Entries'!$Q$14,0))</f>
        <v/>
      </c>
      <c r="U34">
        <f>IF('Race Entries'!$X39="",0,IF('Race Entries'!$X39=Calculations!$D$17,1,0))+IF('Race Entries'!$Y39="",0,IF('Race Entries'!$Y39=Calculations!$F$17,1,0))+IF('Race Entries'!$AA39="",0,IF('Race Entries'!$AA39=Calculations!$H$17,1,0))</f>
        <v>0</v>
      </c>
      <c r="V34">
        <f t="shared" si="22"/>
        <v>0</v>
      </c>
      <c r="W34">
        <f t="shared" si="23"/>
        <v>0</v>
      </c>
      <c r="X34">
        <f t="shared" si="20"/>
        <v>0</v>
      </c>
      <c r="Y34">
        <f t="shared" si="24"/>
        <v>0</v>
      </c>
      <c r="Z34">
        <f t="shared" si="25"/>
        <v>0</v>
      </c>
      <c r="AA34">
        <f t="shared" si="26"/>
        <v>0</v>
      </c>
      <c r="AB34">
        <f>IF(Calculations!$D$17="",0,IF('Race Entries'!X39=Calculations!$D$17,Calculations!$D$44,0))+IF(Calculations!$F$17="",0,IF('Race Entries'!Y39=Calculations!$F$17,Calculations!$F$44,0))+IF(Calculations!$H$17="",0,IF('Race Entries'!AA39=Calculations!$H$17,Calculations!$H$44,0))</f>
        <v>0</v>
      </c>
      <c r="AC34">
        <f>IF(Calculations!$D$17="",0,IF('Race Entries'!X39=Calculations!$D$17, IF(Calculations!$D$17=Calculations!$D$32, Calculations!$D$38,0),0))+IF(Calculations!$F$17="",0,IF('Race Entries'!Y39=Calculations!$F$17, IF(Calculations!$F$17=Calculations!$F$32, Calculations!$F$38,0),0))+IF(Calculations!$H$17="",0,IF('Race Entries'!AA39=Calculations!$H$17, IF(Calculations!$H$17=Calculations!$H$32, Calculations!$H$38,0),0))</f>
        <v>0</v>
      </c>
      <c r="AD34">
        <f t="shared" si="27"/>
        <v>0</v>
      </c>
      <c r="AE34">
        <f t="shared" si="28"/>
        <v>0</v>
      </c>
    </row>
    <row r="35" spans="1:31">
      <c r="A35" s="115"/>
      <c r="B35" s="115"/>
      <c r="C35" s="115"/>
      <c r="D35" s="115" t="s">
        <v>22</v>
      </c>
      <c r="E35" s="115" t="s">
        <v>23</v>
      </c>
      <c r="F35" s="115" t="s">
        <v>24</v>
      </c>
      <c r="G35" s="115" t="s">
        <v>25</v>
      </c>
      <c r="H35" s="115" t="s">
        <v>29</v>
      </c>
      <c r="I35" s="115"/>
      <c r="J35" s="115"/>
      <c r="K35" s="131"/>
      <c r="L35">
        <v>6</v>
      </c>
      <c r="M35">
        <f>'Race Entries'!D32</f>
        <v>0</v>
      </c>
      <c r="N35">
        <f>'Race Entries'!E32</f>
        <v>0</v>
      </c>
      <c r="O35">
        <f t="shared" si="21"/>
        <v>0</v>
      </c>
      <c r="P35">
        <f>IF(O35=1,IF(M35&lt;&gt;0, IF(OR(N35='Race Entries'!X40,N35='Race Entries'!Y40,N35='Race Entries'!Z40,N35='Race Entries'!AA40),1,0),0),0)</f>
        <v>0</v>
      </c>
      <c r="Q35">
        <f>IF(N35='Race Entries'!$L$12, 'Race Entries'!$M$12,0)+IF(N35='Race Entries'!$L$13, 'Race Entries'!$M$13,0)+IF(N35='Race Entries'!$L$16, 'Race Entries'!$M$16,0)+IF(N35='Race Entries'!$L$17, 'Race Entries'!$M$17,0)</f>
        <v>0</v>
      </c>
      <c r="R35">
        <f>IF(N35='Race Entries'!$L$12, 'Race Entries'!$M$13,0)+IF(N35='Race Entries'!$L$13, 'Race Entries'!$M$12,0)+IF(N35='Race Entries'!$L$16, 'Race Entries'!$M$17,0)+IF(N35='Race Entries'!$L$17, 'Race Entries'!$M$16,0)</f>
        <v>0</v>
      </c>
      <c r="S35" t="str">
        <f>IF('Race Entries'!$Q$14="","",IF(N35='Race Entries'!$P$14, 'Race Entries'!$Q$14,0)+IF(N35='Race Entries'!$P$15, 'Race Entries'!$Q$15,0))</f>
        <v/>
      </c>
      <c r="T35" t="str">
        <f>IF('Race Entries'!$Q$14="","",IF(N35='Race Entries'!$P$14, 'Race Entries'!$Q$15,0)+IF(N35='Race Entries'!$P$15, 'Race Entries'!$Q$14,0))</f>
        <v/>
      </c>
      <c r="U35">
        <f>IF('Race Entries'!$X40="",0,IF('Race Entries'!$X40=Calculations!$D$17,1,0))+IF('Race Entries'!$Y40="",0,IF('Race Entries'!$Y40=Calculations!$F$17,1,0))+IF('Race Entries'!$AA40="",0,IF('Race Entries'!$AA40=Calculations!$H$17,1,0))</f>
        <v>0</v>
      </c>
      <c r="V35">
        <f t="shared" si="22"/>
        <v>0</v>
      </c>
      <c r="W35">
        <f t="shared" si="23"/>
        <v>0</v>
      </c>
      <c r="X35">
        <f t="shared" si="20"/>
        <v>0</v>
      </c>
      <c r="Y35">
        <f t="shared" si="24"/>
        <v>0</v>
      </c>
      <c r="Z35">
        <f t="shared" si="25"/>
        <v>0</v>
      </c>
      <c r="AA35">
        <f t="shared" si="26"/>
        <v>0</v>
      </c>
      <c r="AB35">
        <f>IF(Calculations!$D$17="",0,IF('Race Entries'!X40=Calculations!$D$17,Calculations!$D$44,0))+IF(Calculations!$F$17="",0,IF('Race Entries'!Y40=Calculations!$F$17,Calculations!$F$44,0))+IF(Calculations!$H$17="",0,IF('Race Entries'!AA40=Calculations!$H$17,Calculations!$H$44,0))</f>
        <v>0</v>
      </c>
      <c r="AC35">
        <f>IF(Calculations!$D$17="",0,IF('Race Entries'!X40=Calculations!$D$17, IF(Calculations!$D$17=Calculations!$D$32, Calculations!$D$38,0),0))+IF(Calculations!$F$17="",0,IF('Race Entries'!Y40=Calculations!$F$17, IF(Calculations!$F$17=Calculations!$F$32, Calculations!$F$38,0),0))+IF(Calculations!$H$17="",0,IF('Race Entries'!AA40=Calculations!$H$17, IF(Calculations!$H$17=Calculations!$H$32, Calculations!$H$38,0),0))</f>
        <v>0</v>
      </c>
      <c r="AD35">
        <f t="shared" si="27"/>
        <v>0</v>
      </c>
      <c r="AE35">
        <f t="shared" si="28"/>
        <v>0</v>
      </c>
    </row>
    <row r="36" spans="1:31">
      <c r="A36" s="115"/>
      <c r="B36" s="115" t="s">
        <v>15</v>
      </c>
      <c r="C36" s="115"/>
      <c r="D36" s="115">
        <f>IF(D15=D30, 1, 0)</f>
        <v>0</v>
      </c>
      <c r="E36" s="115">
        <f>IF(E15=E30, 1, 0)</f>
        <v>0</v>
      </c>
      <c r="F36" s="115">
        <f>IF(F15=F30, 1, 0)</f>
        <v>0</v>
      </c>
      <c r="G36" s="115">
        <f>IF(G15=G30, 1, 0)</f>
        <v>0</v>
      </c>
      <c r="H36" s="115"/>
      <c r="I36" s="115"/>
      <c r="J36" s="115"/>
      <c r="K36" s="131"/>
      <c r="L36">
        <v>7</v>
      </c>
      <c r="M36">
        <f>'Race Entries'!D33</f>
        <v>0</v>
      </c>
      <c r="N36">
        <f>'Race Entries'!E33</f>
        <v>0</v>
      </c>
      <c r="O36">
        <f t="shared" si="21"/>
        <v>0</v>
      </c>
      <c r="P36">
        <f>IF(O36=1,IF(M36&lt;&gt;0, IF(OR(N36='Race Entries'!X41,N36='Race Entries'!Y41,N36='Race Entries'!Z41,N36='Race Entries'!AA41),1,0),0),0)</f>
        <v>0</v>
      </c>
      <c r="Q36">
        <f>IF(N36='Race Entries'!$L$12, 'Race Entries'!$M$12,0)+IF(N36='Race Entries'!$L$13, 'Race Entries'!$M$13,0)+IF(N36='Race Entries'!$L$16, 'Race Entries'!$M$16,0)+IF(N36='Race Entries'!$L$17, 'Race Entries'!$M$17,0)</f>
        <v>0</v>
      </c>
      <c r="R36">
        <f>IF(N36='Race Entries'!$L$12, 'Race Entries'!$M$13,0)+IF(N36='Race Entries'!$L$13, 'Race Entries'!$M$12,0)+IF(N36='Race Entries'!$L$16, 'Race Entries'!$M$17,0)+IF(N36='Race Entries'!$L$17, 'Race Entries'!$M$16,0)</f>
        <v>0</v>
      </c>
      <c r="S36" t="str">
        <f>IF('Race Entries'!$Q$14="","",IF(N36='Race Entries'!$P$14, 'Race Entries'!$Q$14,0)+IF(N36='Race Entries'!$P$15, 'Race Entries'!$Q$15,0))</f>
        <v/>
      </c>
      <c r="T36" t="str">
        <f>IF('Race Entries'!$Q$14="","",IF(N36='Race Entries'!$P$14, 'Race Entries'!$Q$15,0)+IF(N36='Race Entries'!$P$15, 'Race Entries'!$Q$14,0))</f>
        <v/>
      </c>
      <c r="U36">
        <f>IF('Race Entries'!$X41="",0,IF('Race Entries'!$X41=Calculations!$D$17,1,0))+IF('Race Entries'!$Y41="",0,IF('Race Entries'!$Y41=Calculations!$F$17,1,0))+IF('Race Entries'!$AA41="",0,IF('Race Entries'!$AA41=Calculations!$H$17,1,0))</f>
        <v>0</v>
      </c>
      <c r="V36">
        <f t="shared" si="22"/>
        <v>0</v>
      </c>
      <c r="W36">
        <f t="shared" si="23"/>
        <v>0</v>
      </c>
      <c r="X36">
        <f t="shared" si="20"/>
        <v>0</v>
      </c>
      <c r="Y36">
        <f t="shared" si="24"/>
        <v>0</v>
      </c>
      <c r="Z36">
        <f t="shared" si="25"/>
        <v>0</v>
      </c>
      <c r="AA36">
        <f t="shared" si="26"/>
        <v>0</v>
      </c>
      <c r="AB36">
        <f>IF(Calculations!$D$17="",0,IF('Race Entries'!X41=Calculations!$D$17,Calculations!$D$44,0))+IF(Calculations!$F$17="",0,IF('Race Entries'!Y41=Calculations!$F$17,Calculations!$F$44,0))+IF(Calculations!$H$17="",0,IF('Race Entries'!AA41=Calculations!$H$17,Calculations!$H$44,0))</f>
        <v>0</v>
      </c>
      <c r="AC36">
        <f>IF(Calculations!$D$17="",0,IF('Race Entries'!X41=Calculations!$D$17, IF(Calculations!$D$17=Calculations!$D$32, Calculations!$D$38,0),0))+IF(Calculations!$F$17="",0,IF('Race Entries'!Y41=Calculations!$F$17, IF(Calculations!$F$17=Calculations!$F$32, Calculations!$F$38,0),0))+IF(Calculations!$H$17="",0,IF('Race Entries'!AA41=Calculations!$H$17, IF(Calculations!$H$17=Calculations!$H$32, Calculations!$H$38,0),0))</f>
        <v>0</v>
      </c>
      <c r="AD36">
        <f t="shared" si="27"/>
        <v>0</v>
      </c>
      <c r="AE36">
        <f t="shared" si="28"/>
        <v>0</v>
      </c>
    </row>
    <row r="37" spans="1:31">
      <c r="A37" s="115"/>
      <c r="B37" s="115" t="s">
        <v>3</v>
      </c>
      <c r="C37" s="115"/>
      <c r="D37" s="115">
        <f>IF(D16=D31, 2, 0)</f>
        <v>0</v>
      </c>
      <c r="E37" s="115">
        <f>IF(E16=E31, 2, 0)</f>
        <v>0</v>
      </c>
      <c r="F37" s="115">
        <f>IF(F16=F31, 2, 0)</f>
        <v>0</v>
      </c>
      <c r="G37" s="115">
        <f>IF(G16=G31, 2, 0)</f>
        <v>0</v>
      </c>
      <c r="H37" s="115"/>
      <c r="I37" s="115"/>
      <c r="J37" s="115"/>
      <c r="K37" s="131"/>
      <c r="L37">
        <v>8</v>
      </c>
      <c r="M37">
        <f>'Race Entries'!D34</f>
        <v>0</v>
      </c>
      <c r="N37">
        <f>'Race Entries'!E34</f>
        <v>0</v>
      </c>
      <c r="O37">
        <f t="shared" si="21"/>
        <v>0</v>
      </c>
      <c r="P37">
        <f>IF(O37=1,IF(M37&lt;&gt;0, IF(OR(N37='Race Entries'!X42,N37='Race Entries'!Y42,N37='Race Entries'!Z42,N37='Race Entries'!AA42),1,0),0),0)</f>
        <v>0</v>
      </c>
      <c r="Q37">
        <f>IF(N37='Race Entries'!$L$12, 'Race Entries'!$M$12,0)+IF(N37='Race Entries'!$L$13, 'Race Entries'!$M$13,0)+IF(N37='Race Entries'!$L$16, 'Race Entries'!$M$16,0)+IF(N37='Race Entries'!$L$17, 'Race Entries'!$M$17,0)</f>
        <v>0</v>
      </c>
      <c r="R37">
        <f>IF(N37='Race Entries'!$L$12, 'Race Entries'!$M$13,0)+IF(N37='Race Entries'!$L$13, 'Race Entries'!$M$12,0)+IF(N37='Race Entries'!$L$16, 'Race Entries'!$M$17,0)+IF(N37='Race Entries'!$L$17, 'Race Entries'!$M$16,0)</f>
        <v>0</v>
      </c>
      <c r="S37" t="str">
        <f>IF('Race Entries'!$Q$14="","",IF(N37='Race Entries'!$P$14, 'Race Entries'!$Q$14,0)+IF(N37='Race Entries'!$P$15, 'Race Entries'!$Q$15,0))</f>
        <v/>
      </c>
      <c r="T37" t="str">
        <f>IF('Race Entries'!$Q$14="","",IF(N37='Race Entries'!$P$14, 'Race Entries'!$Q$15,0)+IF(N37='Race Entries'!$P$15, 'Race Entries'!$Q$14,0))</f>
        <v/>
      </c>
      <c r="U37">
        <f>IF('Race Entries'!$X42="",0,IF('Race Entries'!$X42=Calculations!$D$17,1,0))+IF('Race Entries'!$Y42="",0,IF('Race Entries'!$Y42=Calculations!$F$17,1,0))+IF('Race Entries'!$AA42="",0,IF('Race Entries'!$AA42=Calculations!$H$17,1,0))</f>
        <v>0</v>
      </c>
      <c r="V37">
        <f t="shared" si="22"/>
        <v>0</v>
      </c>
      <c r="W37">
        <f t="shared" si="23"/>
        <v>0</v>
      </c>
      <c r="X37">
        <f t="shared" si="20"/>
        <v>0</v>
      </c>
      <c r="Y37">
        <f t="shared" si="24"/>
        <v>0</v>
      </c>
      <c r="Z37">
        <f t="shared" si="25"/>
        <v>0</v>
      </c>
      <c r="AA37">
        <f t="shared" si="26"/>
        <v>0</v>
      </c>
      <c r="AB37">
        <f>IF(Calculations!$D$17="",0,IF('Race Entries'!X42=Calculations!$D$17,Calculations!$D$44,0))+IF(Calculations!$F$17="",0,IF('Race Entries'!Y42=Calculations!$F$17,Calculations!$F$44,0))+IF(Calculations!$H$17="",0,IF('Race Entries'!AA42=Calculations!$H$17,Calculations!$H$44,0))</f>
        <v>0</v>
      </c>
      <c r="AC37">
        <f>IF(Calculations!$D$17="",0,IF('Race Entries'!X42=Calculations!$D$17, IF(Calculations!$D$17=Calculations!$D$32, Calculations!$D$38,0),0))+IF(Calculations!$F$17="",0,IF('Race Entries'!Y42=Calculations!$F$17, IF(Calculations!$F$17=Calculations!$F$32, Calculations!$F$38,0),0))+IF(Calculations!$H$17="",0,IF('Race Entries'!AA42=Calculations!$H$17, IF(Calculations!$H$17=Calculations!$H$32, Calculations!$H$38,0),0))</f>
        <v>0</v>
      </c>
      <c r="AD37">
        <f t="shared" si="27"/>
        <v>0</v>
      </c>
      <c r="AE37">
        <f t="shared" si="28"/>
        <v>0</v>
      </c>
    </row>
    <row r="38" spans="1:31">
      <c r="A38" s="115"/>
      <c r="B38" s="115" t="s">
        <v>4</v>
      </c>
      <c r="C38" s="115"/>
      <c r="D38" s="115">
        <f>IF(D17=D32, 3, 0)</f>
        <v>0</v>
      </c>
      <c r="E38" s="115"/>
      <c r="F38" s="115">
        <f>IF(F17=F32, 3, 0)</f>
        <v>0</v>
      </c>
      <c r="G38" s="115"/>
      <c r="H38" s="115">
        <f>IF(H17=H32, 3, 0)</f>
        <v>0</v>
      </c>
      <c r="I38" s="115"/>
      <c r="J38" s="115"/>
      <c r="K38" s="131"/>
      <c r="L38">
        <v>9</v>
      </c>
      <c r="M38">
        <f>'Race Entries'!D35</f>
        <v>0</v>
      </c>
      <c r="N38">
        <f>'Race Entries'!E35</f>
        <v>0</v>
      </c>
      <c r="O38">
        <f t="shared" si="21"/>
        <v>0</v>
      </c>
      <c r="P38">
        <f>IF(O38=1,IF(M38&lt;&gt;0, IF(OR(N38='Race Entries'!X43,N38='Race Entries'!Y43,N38='Race Entries'!Z43,N38='Race Entries'!AA43),1,0),0),0)</f>
        <v>0</v>
      </c>
      <c r="Q38">
        <f>IF(N38='Race Entries'!$L$12, 'Race Entries'!$M$12,0)+IF(N38='Race Entries'!$L$13, 'Race Entries'!$M$13,0)+IF(N38='Race Entries'!$L$16, 'Race Entries'!$M$16,0)+IF(N38='Race Entries'!$L$17, 'Race Entries'!$M$17,0)</f>
        <v>0</v>
      </c>
      <c r="R38">
        <f>IF(N38='Race Entries'!$L$12, 'Race Entries'!$M$13,0)+IF(N38='Race Entries'!$L$13, 'Race Entries'!$M$12,0)+IF(N38='Race Entries'!$L$16, 'Race Entries'!$M$17,0)+IF(N38='Race Entries'!$L$17, 'Race Entries'!$M$16,0)</f>
        <v>0</v>
      </c>
      <c r="S38" t="str">
        <f>IF('Race Entries'!$Q$14="","",IF(N38='Race Entries'!$P$14, 'Race Entries'!$Q$14,0)+IF(N38='Race Entries'!$P$15, 'Race Entries'!$Q$15,0))</f>
        <v/>
      </c>
      <c r="T38" t="str">
        <f>IF('Race Entries'!$Q$14="","",IF(N38='Race Entries'!$P$14, 'Race Entries'!$Q$15,0)+IF(N38='Race Entries'!$P$15, 'Race Entries'!$Q$14,0))</f>
        <v/>
      </c>
      <c r="U38">
        <f>IF('Race Entries'!$X43="",0,IF('Race Entries'!$X43=Calculations!$D$17,1,0))+IF('Race Entries'!$Y43="",0,IF('Race Entries'!$Y43=Calculations!$F$17,1,0))+IF('Race Entries'!$AA43="",0,IF('Race Entries'!$AA43=Calculations!$H$17,1,0))</f>
        <v>0</v>
      </c>
      <c r="V38">
        <f t="shared" si="22"/>
        <v>0</v>
      </c>
      <c r="W38">
        <f t="shared" si="23"/>
        <v>0</v>
      </c>
      <c r="X38">
        <f t="shared" si="20"/>
        <v>0</v>
      </c>
      <c r="Y38">
        <f t="shared" si="24"/>
        <v>0</v>
      </c>
      <c r="Z38">
        <f t="shared" si="25"/>
        <v>0</v>
      </c>
      <c r="AA38">
        <f t="shared" si="26"/>
        <v>0</v>
      </c>
      <c r="AB38">
        <f>IF(Calculations!$D$17="",0,IF('Race Entries'!X43=Calculations!$D$17,Calculations!$D$44,0))+IF(Calculations!$F$17="",0,IF('Race Entries'!Y43=Calculations!$F$17,Calculations!$F$44,0))+IF(Calculations!$H$17="",0,IF('Race Entries'!AA43=Calculations!$H$17,Calculations!$H$44,0))</f>
        <v>0</v>
      </c>
      <c r="AC38">
        <f>IF(Calculations!$D$17="",0,IF('Race Entries'!X43=Calculations!$D$17, IF(Calculations!$D$17=Calculations!$D$32, Calculations!$D$38,0),0))+IF(Calculations!$F$17="",0,IF('Race Entries'!Y43=Calculations!$F$17, IF(Calculations!$F$17=Calculations!$F$32, Calculations!$F$38,0),0))+IF(Calculations!$H$17="",0,IF('Race Entries'!AA43=Calculations!$H$17, IF(Calculations!$H$17=Calculations!$H$32, Calculations!$H$38,0),0))</f>
        <v>0</v>
      </c>
      <c r="AD38">
        <f t="shared" si="27"/>
        <v>0</v>
      </c>
      <c r="AE38">
        <f t="shared" si="28"/>
        <v>0</v>
      </c>
    </row>
    <row r="39" spans="1:31">
      <c r="A39" s="115"/>
      <c r="B39" s="115"/>
      <c r="C39" s="115"/>
      <c r="D39" s="115"/>
      <c r="E39" s="115"/>
      <c r="F39" s="115"/>
      <c r="G39" s="115"/>
      <c r="H39" s="115"/>
      <c r="I39" s="115"/>
      <c r="J39" s="115"/>
      <c r="K39" s="131"/>
      <c r="L39">
        <v>10</v>
      </c>
      <c r="M39">
        <f>'Race Entries'!D36</f>
        <v>0</v>
      </c>
      <c r="N39">
        <f>'Race Entries'!E36</f>
        <v>0</v>
      </c>
      <c r="O39">
        <f t="shared" si="21"/>
        <v>0</v>
      </c>
      <c r="P39">
        <f>IF(O39=1,IF(M39&lt;&gt;0, IF(OR(N39='Race Entries'!X44,N39='Race Entries'!Y44,N39='Race Entries'!Z44,N39='Race Entries'!AA44),1,0),0),0)</f>
        <v>0</v>
      </c>
      <c r="Q39">
        <f>IF(N39='Race Entries'!$L$12, 'Race Entries'!$M$12,0)+IF(N39='Race Entries'!$L$13, 'Race Entries'!$M$13,0)+IF(N39='Race Entries'!$L$16, 'Race Entries'!$M$16,0)+IF(N39='Race Entries'!$L$17, 'Race Entries'!$M$17,0)</f>
        <v>0</v>
      </c>
      <c r="R39">
        <f>IF(N39='Race Entries'!$L$12, 'Race Entries'!$M$13,0)+IF(N39='Race Entries'!$L$13, 'Race Entries'!$M$12,0)+IF(N39='Race Entries'!$L$16, 'Race Entries'!$M$17,0)+IF(N39='Race Entries'!$L$17, 'Race Entries'!$M$16,0)</f>
        <v>0</v>
      </c>
      <c r="S39" t="str">
        <f>IF('Race Entries'!$Q$14="","",IF(N39='Race Entries'!$P$14, 'Race Entries'!$Q$14,0)+IF(N39='Race Entries'!$P$15, 'Race Entries'!$Q$15,0))</f>
        <v/>
      </c>
      <c r="T39" t="str">
        <f>IF('Race Entries'!$Q$14="","",IF(N39='Race Entries'!$P$14, 'Race Entries'!$Q$15,0)+IF(N39='Race Entries'!$P$15, 'Race Entries'!$Q$14,0))</f>
        <v/>
      </c>
      <c r="U39">
        <f>IF('Race Entries'!$X44="",0,IF('Race Entries'!$X44=Calculations!$D$17,1,0))+IF('Race Entries'!$Y44="",0,IF('Race Entries'!$Y44=Calculations!$F$17,1,0))+IF('Race Entries'!$AA44="",0,IF('Race Entries'!$AA44=Calculations!$H$17,1,0))</f>
        <v>0</v>
      </c>
      <c r="V39">
        <f t="shared" si="22"/>
        <v>0</v>
      </c>
      <c r="W39">
        <f t="shared" si="23"/>
        <v>0</v>
      </c>
      <c r="X39">
        <f t="shared" si="20"/>
        <v>0</v>
      </c>
      <c r="Y39">
        <f t="shared" si="24"/>
        <v>0</v>
      </c>
      <c r="Z39">
        <f t="shared" si="25"/>
        <v>0</v>
      </c>
      <c r="AA39">
        <f t="shared" si="26"/>
        <v>0</v>
      </c>
      <c r="AB39">
        <f>IF(Calculations!$D$17="",0,IF('Race Entries'!X44=Calculations!$D$17,Calculations!$D$44,0))+IF(Calculations!$F$17="",0,IF('Race Entries'!Y44=Calculations!$F$17,Calculations!$F$44,0))+IF(Calculations!$H$17="",0,IF('Race Entries'!AA44=Calculations!$H$17,Calculations!$H$44,0))</f>
        <v>0</v>
      </c>
      <c r="AC39">
        <f>IF(Calculations!$D$17="",0,IF('Race Entries'!X44=Calculations!$D$17, IF(Calculations!$D$17=Calculations!$D$32, Calculations!$D$38,0),0))+IF(Calculations!$F$17="",0,IF('Race Entries'!Y44=Calculations!$F$17, IF(Calculations!$F$17=Calculations!$F$32, Calculations!$F$38,0),0))+IF(Calculations!$H$17="",0,IF('Race Entries'!AA44=Calculations!$H$17, IF(Calculations!$H$17=Calculations!$H$32, Calculations!$H$38,0),0))</f>
        <v>0</v>
      </c>
      <c r="AD39">
        <f t="shared" si="27"/>
        <v>0</v>
      </c>
      <c r="AE39">
        <f t="shared" si="28"/>
        <v>0</v>
      </c>
    </row>
    <row r="40" spans="1:31">
      <c r="A40" s="115"/>
      <c r="B40" s="115"/>
      <c r="C40" s="115"/>
      <c r="D40" s="115" t="s">
        <v>30</v>
      </c>
      <c r="E40" s="115"/>
      <c r="F40" s="115"/>
      <c r="G40" s="115"/>
      <c r="H40" s="115"/>
      <c r="I40" s="115"/>
      <c r="J40" s="115"/>
      <c r="K40" s="131"/>
    </row>
    <row r="41" spans="1:31">
      <c r="A41" s="115"/>
      <c r="B41" s="115"/>
      <c r="C41" s="115"/>
      <c r="D41" s="115" t="s">
        <v>22</v>
      </c>
      <c r="E41" s="115" t="s">
        <v>23</v>
      </c>
      <c r="F41" s="115" t="s">
        <v>24</v>
      </c>
      <c r="G41" s="115" t="s">
        <v>25</v>
      </c>
      <c r="H41" s="115" t="s">
        <v>29</v>
      </c>
      <c r="I41" s="115"/>
      <c r="J41" s="115"/>
      <c r="K41" s="131"/>
    </row>
    <row r="42" spans="1:31">
      <c r="A42" s="115"/>
      <c r="B42" s="115" t="s">
        <v>15</v>
      </c>
      <c r="C42" s="115"/>
      <c r="D42" s="115">
        <f>IF('Race Entries'!E13&gt;'Race Entries'!E12,0,'Race Entries'!C12-'Race Entries'!C13)</f>
        <v>3</v>
      </c>
      <c r="E42" s="115">
        <f>IF('Race Entries'!E10&gt;'Race Entries'!E9,0,'Race Entries'!C9-'Race Entries'!C10)</f>
        <v>1</v>
      </c>
      <c r="F42" s="115">
        <f>IF('Race Entries'!E17&gt;'Race Entries'!E16,0,'Race Entries'!C16-'Race Entries'!C17)</f>
        <v>3</v>
      </c>
      <c r="G42" s="115">
        <f>IF('Race Entries'!E20&gt;'Race Entries'!E19,0,'Race Entries'!C19-'Race Entries'!C20)</f>
        <v>1</v>
      </c>
      <c r="H42" s="115"/>
      <c r="I42" s="115"/>
      <c r="J42" s="115"/>
      <c r="K42" s="131"/>
    </row>
    <row r="43" spans="1:31">
      <c r="A43" s="115"/>
      <c r="B43" s="115" t="s">
        <v>3</v>
      </c>
      <c r="C43" s="115"/>
      <c r="D43" s="115" t="e">
        <f>IF('Race Entries'!I13&gt;'Race Entries'!I12,0,'Race Entries'!G12-'Race Entries'!G13)</f>
        <v>#VALUE!</v>
      </c>
      <c r="E43" s="115" t="e">
        <f>IF('Race Entries'!I10&gt;'Race Entries'!I9,0,'Race Entries'!G9-'Race Entries'!G10)</f>
        <v>#VALUE!</v>
      </c>
      <c r="F43" s="115" t="e">
        <f>IF('Race Entries'!I17&gt;'Race Entries'!I16,0,'Race Entries'!G16-'Race Entries'!G17)</f>
        <v>#VALUE!</v>
      </c>
      <c r="G43" s="115" t="e">
        <f>IF('Race Entries'!I20&gt;'Race Entries'!I19,0,'Race Entries'!G19-'Race Entries'!G20)</f>
        <v>#VALUE!</v>
      </c>
      <c r="H43" s="115"/>
      <c r="I43" s="115"/>
      <c r="J43" s="115"/>
      <c r="K43" s="131"/>
    </row>
    <row r="44" spans="1:31">
      <c r="A44" s="115"/>
      <c r="B44" s="115" t="s">
        <v>4</v>
      </c>
      <c r="C44" s="115"/>
      <c r="D44" s="115" t="e">
        <f>IF('Race Entries'!M13&gt;'Race Entries'!M12,0,'Race Entries'!K12-'Race Entries'!K13)</f>
        <v>#VALUE!</v>
      </c>
      <c r="E44" s="115"/>
      <c r="F44" s="115" t="e">
        <f>IF('Race Entries'!M17&gt;'Race Entries'!M16,0,'Race Entries'!K16-'Race Entries'!K17)</f>
        <v>#VALUE!</v>
      </c>
      <c r="G44" s="115"/>
      <c r="H44" s="115">
        <f>IF('Race Entries'!Q15&gt;'Race Entries'!Q14,IF('Race Entries'!O15&gt;'Race Entries'!O14,'Race Entries'!O15-'Race Entries'!O14,0),IF('Race Entries'!O15&lt;'Race Entries'!O14,'Race Entries'!O14-'Race Entries'!O15,0))</f>
        <v>0</v>
      </c>
      <c r="I44" s="115"/>
      <c r="J44" s="115"/>
      <c r="K44" s="131"/>
    </row>
    <row r="45" spans="1:31">
      <c r="A45" s="115"/>
      <c r="B45" s="115"/>
      <c r="C45" s="115"/>
      <c r="D45" s="115"/>
      <c r="E45" s="115"/>
      <c r="F45" s="115"/>
      <c r="G45" s="115"/>
      <c r="H45" s="115"/>
      <c r="I45" s="115"/>
      <c r="J45" s="115"/>
      <c r="K45" s="131"/>
    </row>
    <row r="46" spans="1:31">
      <c r="A46" s="115"/>
      <c r="B46" s="115"/>
      <c r="C46" s="115"/>
      <c r="D46" s="115"/>
      <c r="E46" s="115" t="s">
        <v>46</v>
      </c>
      <c r="F46" s="115"/>
      <c r="G46" s="115"/>
      <c r="H46" s="115"/>
      <c r="I46" s="115"/>
      <c r="J46" s="115"/>
      <c r="K46" s="131"/>
    </row>
    <row r="47" spans="1:31">
      <c r="A47" s="115"/>
      <c r="B47" s="115"/>
      <c r="C47" s="115"/>
      <c r="D47" s="115" t="s">
        <v>31</v>
      </c>
      <c r="E47" s="115" t="s">
        <v>32</v>
      </c>
      <c r="F47" s="115" t="s">
        <v>33</v>
      </c>
      <c r="G47" s="115" t="s">
        <v>34</v>
      </c>
      <c r="H47" s="115" t="s">
        <v>35</v>
      </c>
      <c r="I47" s="115" t="s">
        <v>36</v>
      </c>
      <c r="J47" s="115"/>
      <c r="K47" s="131"/>
    </row>
    <row r="48" spans="1:31">
      <c r="A48" s="115"/>
      <c r="B48" s="115" t="s">
        <v>11</v>
      </c>
      <c r="C48" s="115"/>
      <c r="D48" s="115"/>
      <c r="E48" s="115"/>
      <c r="F48" s="115" t="str">
        <f>IF(F10&lt;&gt;TRUE,'Race Entries'!E13,"")</f>
        <v/>
      </c>
      <c r="G48" s="115" t="str">
        <f>IF(G10&lt;&gt;TRUE,'Race Entries'!E10,"")</f>
        <v/>
      </c>
      <c r="H48" s="115" t="str">
        <f>IF(H10&lt;&gt;TRUE,'Race Entries'!E9,"")</f>
        <v/>
      </c>
      <c r="I48" s="115" t="str">
        <f>IF(I10&lt;&gt;TRUE,'Race Entries'!E12,"")</f>
        <v/>
      </c>
      <c r="J48" s="115"/>
      <c r="K48" s="131"/>
    </row>
    <row r="49" spans="1:11">
      <c r="A49" s="115"/>
      <c r="B49" s="115" t="s">
        <v>12</v>
      </c>
      <c r="C49" s="115"/>
      <c r="D49" s="115"/>
      <c r="E49" s="115"/>
      <c r="F49" s="115" t="str">
        <f>IF(F11&lt;&gt;TRUE,'Race Entries'!E17,"")</f>
        <v/>
      </c>
      <c r="G49" s="115" t="str">
        <f>IF(G11&lt;&gt;TRUE,'Race Entries'!E20,"")</f>
        <v/>
      </c>
      <c r="H49" s="115" t="str">
        <f>IF(H11&lt;&gt;TRUE,'Race Entries'!E19,"")</f>
        <v/>
      </c>
      <c r="I49" s="115" t="str">
        <f>IF(I11&lt;&gt;TRUE,'Race Entries'!E16,"")</f>
        <v/>
      </c>
      <c r="J49" s="115"/>
      <c r="K49" s="131"/>
    </row>
    <row r="50" spans="1:11">
      <c r="A50" s="115"/>
      <c r="B50" s="115"/>
      <c r="C50" s="115"/>
      <c r="D50" s="115"/>
      <c r="E50" s="115"/>
      <c r="F50" s="115"/>
      <c r="G50" s="115"/>
      <c r="H50" s="115"/>
      <c r="I50" s="115"/>
      <c r="J50" s="115"/>
      <c r="K50" s="131"/>
    </row>
    <row r="51" spans="1:11">
      <c r="A51" s="115"/>
      <c r="B51" s="115"/>
      <c r="C51" s="115"/>
      <c r="D51" s="115"/>
      <c r="E51" s="115" t="s">
        <v>47</v>
      </c>
      <c r="F51" s="115"/>
      <c r="G51" s="115"/>
      <c r="H51" s="115"/>
      <c r="J51" s="115"/>
      <c r="K51" s="131"/>
    </row>
    <row r="52" spans="1:11">
      <c r="A52" s="115"/>
      <c r="B52" s="115"/>
      <c r="C52" s="115"/>
      <c r="D52" s="115" t="s">
        <v>31</v>
      </c>
      <c r="E52" s="115" t="s">
        <v>32</v>
      </c>
      <c r="F52" s="115" t="s">
        <v>33</v>
      </c>
      <c r="G52" s="115" t="s">
        <v>34</v>
      </c>
      <c r="H52" s="115" t="s">
        <v>35</v>
      </c>
      <c r="I52" s="115" t="s">
        <v>36</v>
      </c>
      <c r="J52" s="115"/>
      <c r="K52" s="131"/>
    </row>
    <row r="53" spans="1:11">
      <c r="A53" s="115"/>
      <c r="B53" s="115" t="s">
        <v>11</v>
      </c>
      <c r="C53" s="115"/>
      <c r="D53" s="115"/>
      <c r="E53" s="115"/>
      <c r="F53" s="115" t="str">
        <f>IF(F10&lt;&gt;TRUE,'Race Entries'!E12,"")</f>
        <v/>
      </c>
      <c r="G53" s="115" t="str">
        <f>IF(G10&lt;&gt;TRUE,'Race Entries'!E9,"")</f>
        <v/>
      </c>
      <c r="H53" s="115" t="str">
        <f>IF(H10&lt;&gt;TRUE,'Race Entries'!E10,"")</f>
        <v/>
      </c>
      <c r="I53" s="115" t="str">
        <f>IF(I10&lt;&gt;TRUE,'Race Entries'!E13,"")</f>
        <v/>
      </c>
      <c r="J53" s="115"/>
      <c r="K53" s="131"/>
    </row>
    <row r="54" spans="1:11">
      <c r="A54" s="115"/>
      <c r="B54" s="115" t="s">
        <v>12</v>
      </c>
      <c r="C54" s="115"/>
      <c r="D54" s="115"/>
      <c r="E54" s="115"/>
      <c r="F54" s="115" t="str">
        <f>IF(F11&lt;&gt;TRUE,'Race Entries'!E16,"")</f>
        <v/>
      </c>
      <c r="G54" s="115" t="str">
        <f>IF(G11&lt;&gt;TRUE,'Race Entries'!E19,"")</f>
        <v/>
      </c>
      <c r="H54" s="115" t="str">
        <f>IF(H11&lt;&gt;TRUE,'Race Entries'!E20,"")</f>
        <v/>
      </c>
      <c r="I54" s="115" t="str">
        <f>IF(I11&lt;&gt;TRUE,'Race Entries'!E17,"")</f>
        <v/>
      </c>
      <c r="J54" s="115"/>
      <c r="K54" s="131"/>
    </row>
    <row r="55" spans="1:11">
      <c r="A55" s="115"/>
      <c r="B55" s="115"/>
      <c r="C55" s="115"/>
      <c r="D55" s="115"/>
      <c r="E55" s="115"/>
      <c r="F55" s="115"/>
      <c r="G55" s="115"/>
      <c r="H55" s="115"/>
      <c r="I55" s="115"/>
      <c r="J55" s="115"/>
      <c r="K55" s="131"/>
    </row>
    <row r="56" spans="1:11">
      <c r="A56" s="115"/>
      <c r="B56" s="115"/>
      <c r="C56" s="115"/>
      <c r="D56" s="115"/>
      <c r="E56" s="115" t="s">
        <v>61</v>
      </c>
      <c r="F56" s="115"/>
      <c r="G56" s="115"/>
      <c r="H56" s="115"/>
      <c r="I56" s="115"/>
      <c r="J56" s="115"/>
      <c r="K56" s="131"/>
    </row>
    <row r="57" spans="1:11">
      <c r="A57" s="115"/>
      <c r="B57" s="115"/>
      <c r="C57" s="115"/>
      <c r="D57" s="115" t="s">
        <v>31</v>
      </c>
      <c r="E57" s="115" t="s">
        <v>32</v>
      </c>
      <c r="F57" s="115" t="s">
        <v>33</v>
      </c>
      <c r="G57" s="115" t="s">
        <v>34</v>
      </c>
      <c r="H57" s="115" t="s">
        <v>35</v>
      </c>
      <c r="I57" s="115" t="s">
        <v>36</v>
      </c>
      <c r="J57" s="115"/>
      <c r="K57" s="131"/>
    </row>
    <row r="58" spans="1:11">
      <c r="A58" s="115"/>
      <c r="B58" s="115" t="s">
        <v>11</v>
      </c>
      <c r="C58" s="115"/>
      <c r="D58" s="115" t="str">
        <f>IF(D10&lt;&gt;TRUE,'Race Entries'!I13,"")</f>
        <v/>
      </c>
      <c r="E58" s="115" t="str">
        <f>IF(E10&lt;&gt;TRUE,'Race Entries'!I10,"")</f>
        <v/>
      </c>
      <c r="F58" s="115" t="str">
        <f>IF(F10&lt;&gt;TRUE,IF('Race Entries'!G9=3,'Race Entries'!I9,""),"")</f>
        <v/>
      </c>
      <c r="G58" s="115" t="str">
        <f>IF(G10&lt;&gt;TRUE,IF('Race Entries'!G9=4,'Race Entries'!I9,IF('Race Entries'!G12=4,'Race Entries'!I12,"")),"")</f>
        <v/>
      </c>
      <c r="H58" s="115" t="str">
        <f>IF(H10&lt;&gt;TRUE,IF('Race Entries'!G9=5,'Race Entries'!I9,IF('Race Entries'!G12=5,'Race Entries'!I12,"")),"")</f>
        <v/>
      </c>
      <c r="I58" s="115" t="str">
        <f>IF(I10&lt;&gt;TRUE,IF('Race Entries'!G9=6,'Race Entries'!I9,IF('Race Entries'!G12=6,'Race Entries'!I12,"")),"")</f>
        <v/>
      </c>
      <c r="J58" s="115"/>
      <c r="K58" s="131"/>
    </row>
    <row r="59" spans="1:11">
      <c r="A59" s="115"/>
      <c r="B59" s="115" t="s">
        <v>12</v>
      </c>
      <c r="C59" s="115"/>
      <c r="D59" s="115" t="str">
        <f>IF(D11&lt;&gt;TRUE,'Race Entries'!I17,"")</f>
        <v/>
      </c>
      <c r="E59" s="115" t="str">
        <f>IF(E11&lt;&gt;TRUE,'Race Entries'!I20,"")</f>
        <v/>
      </c>
      <c r="F59" s="115" t="str">
        <f>IF(F11&lt;&gt;TRUE,IF('Race Entries'!G19=3,'Race Entries'!I19,""),"")</f>
        <v/>
      </c>
      <c r="G59" s="115" t="str">
        <f>IF(G11&lt;&gt;TRUE,IF('Race Entries'!G19=4,'Race Entries'!I19,IF('Race Entries'!G16=4,'Race Entries'!I16,"")),"")</f>
        <v/>
      </c>
      <c r="H59" s="115" t="str">
        <f>IF(H11&lt;&gt;TRUE,IF('Race Entries'!G19=5,'Race Entries'!I19,IF('Race Entries'!G16=5,'Race Entries'!I16,"")),"")</f>
        <v/>
      </c>
      <c r="I59" s="115" t="str">
        <f>IF(I11&lt;&gt;TRUE,IF('Race Entries'!G19=6,'Race Entries'!I19,IF('Race Entries'!G16=6,'Race Entries'!I16,"")),"")</f>
        <v/>
      </c>
      <c r="J59" s="115"/>
      <c r="K59" s="131"/>
    </row>
    <row r="60" spans="1:11">
      <c r="A60" s="115"/>
      <c r="B60" s="115"/>
      <c r="C60" s="115"/>
      <c r="D60" s="115"/>
      <c r="E60" s="115"/>
      <c r="F60" s="115"/>
      <c r="G60" s="115"/>
      <c r="H60" s="115"/>
      <c r="I60" s="115"/>
      <c r="J60" s="115"/>
      <c r="K60" s="131"/>
    </row>
    <row r="61" spans="1:11">
      <c r="A61" s="115"/>
      <c r="B61" s="115"/>
      <c r="C61" s="115"/>
      <c r="D61" s="115"/>
      <c r="E61" s="115" t="s">
        <v>66</v>
      </c>
      <c r="F61" s="115"/>
      <c r="G61" s="115"/>
      <c r="H61" s="115"/>
      <c r="I61" s="115"/>
      <c r="J61" s="115"/>
      <c r="K61" s="131"/>
    </row>
    <row r="62" spans="1:11">
      <c r="A62" s="115"/>
      <c r="B62" s="115"/>
      <c r="C62" s="115"/>
      <c r="D62" s="115" t="s">
        <v>31</v>
      </c>
      <c r="E62" s="115" t="s">
        <v>32</v>
      </c>
      <c r="F62" s="115" t="s">
        <v>33</v>
      </c>
      <c r="G62" s="115" t="s">
        <v>34</v>
      </c>
      <c r="H62" s="115" t="s">
        <v>35</v>
      </c>
      <c r="I62" s="115" t="s">
        <v>36</v>
      </c>
      <c r="J62" s="115"/>
      <c r="K62" s="131"/>
    </row>
    <row r="63" spans="1:11">
      <c r="A63" s="115"/>
      <c r="B63" s="115" t="s">
        <v>11</v>
      </c>
      <c r="C63" s="115"/>
      <c r="D63" s="115" t="str">
        <f>IF(D10&lt;&gt;TRUE,'Race Entries'!I12,"")</f>
        <v/>
      </c>
      <c r="E63" s="115" t="str">
        <f>IF(E10&lt;&gt;TRUE,'Race Entries'!I9,"")</f>
        <v/>
      </c>
      <c r="F63" s="115" t="str">
        <f>IF(F10&lt;&gt;TRUE,IF('Race Entries'!G9=3,'Race Entries'!I10,""),"")</f>
        <v/>
      </c>
      <c r="G63" s="115" t="str">
        <f>IF(G10&lt;&gt;TRUE,IF('Race Entries'!G9=4,'Race Entries'!I10,IF('Race Entries'!G12=4,'Race Entries'!I13,"")),"")</f>
        <v/>
      </c>
      <c r="H63" s="115" t="str">
        <f>IF(H10&lt;&gt;TRUE,IF('Race Entries'!G9=5,'Race Entries'!I10,IF('Race Entries'!G12=5,'Race Entries'!I13,"")),"")</f>
        <v/>
      </c>
      <c r="I63" s="115" t="str">
        <f>IF(I10&lt;&gt;TRUE,IF('Race Entries'!G9=6,'Race Entries'!I10,IF('Race Entries'!G12=6,'Race Entries'!I13,"")),"")</f>
        <v/>
      </c>
      <c r="J63" s="115"/>
      <c r="K63" s="131"/>
    </row>
    <row r="64" spans="1:11">
      <c r="A64" s="115"/>
      <c r="B64" s="115" t="s">
        <v>12</v>
      </c>
      <c r="C64" s="115"/>
      <c r="D64" s="115" t="str">
        <f>IF(D11&lt;&gt;TRUE,'Race Entries'!I16,"")</f>
        <v/>
      </c>
      <c r="E64" s="115" t="str">
        <f>IF(E10&lt;&gt;TRUE,'Race Entries'!I19,"")</f>
        <v/>
      </c>
      <c r="F64" s="115" t="str">
        <f>IF(F11&lt;&gt;TRUE,IF('Race Entries'!G19=3,'Race Entries'!I20,""),"")</f>
        <v/>
      </c>
      <c r="G64" s="115" t="str">
        <f>IF(G11&lt;&gt;TRUE,IF('Race Entries'!G19=4,'Race Entries'!I20,IF('Race Entries'!G16=4,'Race Entries'!I17,"")),"")</f>
        <v/>
      </c>
      <c r="H64" s="115" t="str">
        <f>IF(H11&lt;&gt;TRUE,IF('Race Entries'!G19=5,'Race Entries'!I20,IF('Race Entries'!G16=5,'Race Entries'!I17,"")),"")</f>
        <v/>
      </c>
      <c r="I64" s="115" t="str">
        <f>IF(I11&lt;&gt;TRUE,IF('Race Entries'!G19=6,'Race Entries'!I20,IF('Race Entries'!G16=6,'Race Entries'!I17,"")),"")</f>
        <v/>
      </c>
      <c r="J64" s="115"/>
      <c r="K64" s="131"/>
    </row>
    <row r="65" spans="1:11">
      <c r="A65" s="115"/>
      <c r="B65" s="115"/>
      <c r="C65" s="115"/>
      <c r="D65" s="115"/>
      <c r="E65" s="115"/>
      <c r="F65" s="115"/>
      <c r="G65" s="115"/>
      <c r="H65" s="115"/>
      <c r="I65" s="115"/>
      <c r="J65" s="115"/>
      <c r="K65" s="131"/>
    </row>
    <row r="66" spans="1:11">
      <c r="A66" s="115"/>
      <c r="B66" s="115"/>
      <c r="C66" s="115"/>
      <c r="D66" s="115"/>
      <c r="E66" s="115" t="s">
        <v>65</v>
      </c>
      <c r="F66" s="115"/>
      <c r="G66" s="115"/>
      <c r="H66" s="115"/>
      <c r="I66" s="115"/>
      <c r="J66" s="115"/>
      <c r="K66" s="131"/>
    </row>
    <row r="67" spans="1:11">
      <c r="A67" s="115"/>
      <c r="B67" s="115"/>
      <c r="C67" s="115"/>
      <c r="D67" s="115" t="s">
        <v>31</v>
      </c>
      <c r="E67" s="115" t="s">
        <v>32</v>
      </c>
      <c r="F67" s="115" t="s">
        <v>33</v>
      </c>
      <c r="G67" s="115" t="s">
        <v>34</v>
      </c>
      <c r="H67" s="115" t="s">
        <v>35</v>
      </c>
      <c r="I67" s="115" t="s">
        <v>36</v>
      </c>
      <c r="J67" s="115"/>
      <c r="K67" s="131"/>
    </row>
    <row r="68" spans="1:11">
      <c r="A68" s="115"/>
      <c r="B68" s="115" t="s">
        <v>11</v>
      </c>
      <c r="C68" s="115"/>
      <c r="D68" s="115" t="str">
        <f>IF(D10&lt;&gt;TRUE,IF('Race Entries'!$K$12=1,'Race Entries'!$M$12,IF('Race Entries'!$K$13=1,'Race Entries'!$M$13,"")),"")</f>
        <v/>
      </c>
      <c r="E68" s="115" t="str">
        <f>IF(E10&lt;&gt;TRUE,IF('Race Entries'!$K$12=2,'Race Entries'!$M$12,IF('Race Entries'!$K$13=2,'Race Entries'!$M$13,"")),"")</f>
        <v/>
      </c>
      <c r="F68" s="115" t="str">
        <f>IF(F10&lt;&gt;TRUE,IF('Race Entries'!$K$12=3,'Race Entries'!$M$12,IF('Race Entries'!$K$13=3,'Race Entries'!$M$13,"")),"")</f>
        <v/>
      </c>
      <c r="G68" s="115" t="str">
        <f>IF(G10&lt;&gt;TRUE,IF('Race Entries'!$K$12=4,'Race Entries'!$M$12,IF('Race Entries'!$K$13=4,'Race Entries'!$M$13,"")),"")</f>
        <v/>
      </c>
      <c r="H68" s="115" t="str">
        <f>IF(H10&lt;&gt;TRUE,IF('Race Entries'!$K$12=5,'Race Entries'!$M$12,IF('Race Entries'!$K$13=5,'Race Entries'!$M$13,"")),"")</f>
        <v/>
      </c>
      <c r="I68" s="115" t="str">
        <f>IF(I10&lt;&gt;TRUE,IF('Race Entries'!$K$12=6,'Race Entries'!$M$12,IF('Race Entries'!$K$13=6,'Race Entries'!$M$13,"")),"")</f>
        <v/>
      </c>
      <c r="J68" s="115"/>
      <c r="K68" s="131"/>
    </row>
    <row r="69" spans="1:11">
      <c r="A69" s="115"/>
      <c r="B69" s="115" t="s">
        <v>12</v>
      </c>
      <c r="C69" s="115"/>
      <c r="D69" s="115" t="str">
        <f>IF(D11&lt;&gt;TRUE,IF('Race Entries'!$K$17=1,'Race Entries'!$M$17,IF('Race Entries'!$K$16=1,'Race Entries'!$M$16,"")),"")</f>
        <v/>
      </c>
      <c r="E69" s="115" t="str">
        <f>IF(E11&lt;&gt;TRUE,IF('Race Entries'!$K$17=2,'Race Entries'!$M$17,IF('Race Entries'!$K$16=2,'Race Entries'!$M$16,"")),"")</f>
        <v/>
      </c>
      <c r="F69" s="115" t="str">
        <f>IF(F11&lt;&gt;TRUE,IF('Race Entries'!$K$17=3,'Race Entries'!$M$17,IF('Race Entries'!$K$16=3,'Race Entries'!$M$16,"")),"")</f>
        <v/>
      </c>
      <c r="G69" s="115" t="str">
        <f>IF(G11&lt;&gt;TRUE,IF('Race Entries'!$K$17=4,'Race Entries'!$M$17,IF('Race Entries'!$K$16=4,'Race Entries'!$M$16,"")),"")</f>
        <v/>
      </c>
      <c r="H69" s="115" t="str">
        <f>IF(H11&lt;&gt;TRUE,IF('Race Entries'!$K$17=5,'Race Entries'!$M$17,IF('Race Entries'!$K$16=5,'Race Entries'!$M$16,"")),"")</f>
        <v/>
      </c>
      <c r="I69" s="115" t="str">
        <f>IF(I11&lt;&gt;TRUE,IF('Race Entries'!$K$17=6,'Race Entries'!$M$17,IF('Race Entries'!$K$16=6,'Race Entries'!$M$16,"")),"")</f>
        <v/>
      </c>
      <c r="J69" s="115"/>
      <c r="K69" s="131"/>
    </row>
    <row r="70" spans="1:11">
      <c r="A70" s="115"/>
      <c r="B70" s="115" t="s">
        <v>11</v>
      </c>
      <c r="C70" s="115"/>
      <c r="D70" s="115" t="str">
        <f>IF('Race Entries'!Q14="","",IF(D10&lt;&gt;TRUE,IF('Race Entries'!$O$14=1,'Race Entries'!$Q$14,""),""))</f>
        <v/>
      </c>
      <c r="E70" s="115" t="str">
        <f>IF(E10&lt;&gt;TRUE,IF('Race Entries'!$O$14=2,'Race Entries'!$Q$14,""),"")</f>
        <v/>
      </c>
      <c r="F70" s="115" t="str">
        <f>IF(F10&lt;&gt;TRUE,IF('Race Entries'!$O$14=3,'Race Entries'!$Q$14,""),"")</f>
        <v/>
      </c>
      <c r="G70" s="115" t="str">
        <f>IF(G10&lt;&gt;TRUE,IF('Race Entries'!$O$14=4,'Race Entries'!$Q$14,""),"")</f>
        <v/>
      </c>
      <c r="H70" s="115" t="str">
        <f>IF(H10&lt;&gt;TRUE,IF('Race Entries'!$O$14=5,'Race Entries'!$Q$14,""),"")</f>
        <v/>
      </c>
      <c r="I70" s="115" t="str">
        <f>IF(I10&lt;&gt;TRUE,IF('Race Entries'!$O$14=6,'Race Entries'!$Q$14,""),"")</f>
        <v/>
      </c>
      <c r="J70" s="115"/>
      <c r="K70" s="131"/>
    </row>
    <row r="71" spans="1:11">
      <c r="A71" s="115"/>
      <c r="B71" s="115" t="s">
        <v>12</v>
      </c>
      <c r="C71" s="115"/>
      <c r="D71" s="115" t="str">
        <f>IF('Race Entries'!Q14="","",IF(D11&lt;&gt;TRUE,IF('Race Entries'!$O$15=1,'Race Entries'!$Q$15,""),""))</f>
        <v/>
      </c>
      <c r="E71" s="115" t="str">
        <f>IF(E11&lt;&gt;TRUE,IF('Race Entries'!$O$15=2,'Race Entries'!$Q$15,""),"")</f>
        <v/>
      </c>
      <c r="F71" s="115" t="str">
        <f>IF(F11&lt;&gt;TRUE,IF('Race Entries'!$O$15=3,'Race Entries'!$Q$15,""),"")</f>
        <v/>
      </c>
      <c r="G71" s="115" t="str">
        <f>IF(G11&lt;&gt;TRUE,IF('Race Entries'!$O$15=4,'Race Entries'!$Q$15,""),"")</f>
        <v/>
      </c>
      <c r="H71" s="115" t="str">
        <f>IF(H11&lt;&gt;TRUE,IF('Race Entries'!$O$15=5,'Race Entries'!$Q$15,""),"")</f>
        <v/>
      </c>
      <c r="I71" s="115" t="str">
        <f>IF(I11&lt;&gt;TRUE,IF('Race Entries'!$O$15=6,'Race Entries'!$Q$15,""),"")</f>
        <v/>
      </c>
      <c r="J71" s="115"/>
      <c r="K71" s="131"/>
    </row>
    <row r="72" spans="1:11">
      <c r="A72" s="115"/>
      <c r="B72" s="115"/>
      <c r="C72" s="115"/>
      <c r="D72" s="115"/>
      <c r="E72" s="115"/>
      <c r="F72" s="115"/>
      <c r="G72" s="115"/>
      <c r="H72" s="115"/>
      <c r="I72" s="115"/>
      <c r="J72" s="115"/>
      <c r="K72" s="131"/>
    </row>
    <row r="73" spans="1:11">
      <c r="A73" s="115"/>
      <c r="B73" s="115"/>
      <c r="C73" s="115"/>
      <c r="D73" s="115"/>
      <c r="E73" s="115" t="s">
        <v>67</v>
      </c>
      <c r="F73" s="115"/>
      <c r="G73" s="115"/>
      <c r="H73" s="115"/>
      <c r="I73" s="115"/>
      <c r="J73" s="115"/>
      <c r="K73" s="131"/>
    </row>
    <row r="74" spans="1:11">
      <c r="A74" s="115"/>
      <c r="B74" s="115"/>
      <c r="C74" s="115"/>
      <c r="D74" s="115" t="s">
        <v>31</v>
      </c>
      <c r="E74" s="115" t="s">
        <v>32</v>
      </c>
      <c r="F74" s="115" t="s">
        <v>33</v>
      </c>
      <c r="G74" s="115" t="s">
        <v>34</v>
      </c>
      <c r="H74" s="115" t="s">
        <v>35</v>
      </c>
      <c r="I74" s="115" t="s">
        <v>36</v>
      </c>
      <c r="J74" s="115"/>
      <c r="K74" s="131"/>
    </row>
    <row r="75" spans="1:11">
      <c r="A75" s="115"/>
      <c r="B75" s="115" t="s">
        <v>11</v>
      </c>
      <c r="C75" s="115"/>
      <c r="D75" s="115" t="str">
        <f>IF(D10&lt;&gt;TRUE,IF('Race Entries'!$K$12=1,'Race Entries'!$M$13,IF('Race Entries'!$K$13=1,'Race Entries'!$M$12,"")),"")</f>
        <v/>
      </c>
      <c r="E75" s="115" t="str">
        <f>IF(E10&lt;&gt;TRUE,IF('Race Entries'!$K$12=2,'Race Entries'!$M$13,IF('Race Entries'!$K$13=2,'Race Entries'!$M$12,"")),"")</f>
        <v/>
      </c>
      <c r="F75" s="115" t="str">
        <f>IF(F10&lt;&gt;TRUE,IF('Race Entries'!$K$12=3,'Race Entries'!$M$13,IF('Race Entries'!$K$13=3,'Race Entries'!$M$12,"")),"")</f>
        <v/>
      </c>
      <c r="G75" s="115" t="str">
        <f>IF(G10&lt;&gt;TRUE,IF('Race Entries'!$K$12=4,'Race Entries'!$M$13,IF('Race Entries'!$K$13=4,'Race Entries'!$M$12,"")),"")</f>
        <v/>
      </c>
      <c r="H75" s="115" t="str">
        <f>IF(H10&lt;&gt;TRUE,IF('Race Entries'!$K$12=5,'Race Entries'!$M$13,IF('Race Entries'!$K$13=5,'Race Entries'!$M$12,"")),"")</f>
        <v/>
      </c>
      <c r="I75" s="115" t="str">
        <f>IF(I10&lt;&gt;TRUE,IF('Race Entries'!$K$12=6,'Race Entries'!$M$13,IF('Race Entries'!$K$13=6,'Race Entries'!$M$12,"")),"")</f>
        <v/>
      </c>
      <c r="J75" s="115"/>
      <c r="K75" s="131"/>
    </row>
    <row r="76" spans="1:11">
      <c r="A76" s="115"/>
      <c r="B76" s="115" t="s">
        <v>12</v>
      </c>
      <c r="C76" s="115"/>
      <c r="D76" s="115" t="str">
        <f>IF(D11&lt;&gt;TRUE,IF('Race Entries'!$K$17=1,'Race Entries'!$M$16,IF('Race Entries'!$K$16=1,'Race Entries'!$M$17,"")),"")</f>
        <v/>
      </c>
      <c r="E76" s="115" t="str">
        <f>IF(E11&lt;&gt;TRUE,IF('Race Entries'!$K$17=2,'Race Entries'!$M$16,IF('Race Entries'!$K$16=2,'Race Entries'!$M$17,"")),"")</f>
        <v/>
      </c>
      <c r="F76" s="115" t="str">
        <f>IF(F11&lt;&gt;TRUE,IF('Race Entries'!$K$17=3,'Race Entries'!$M$16,IF('Race Entries'!$K$16=3,'Race Entries'!$M$17,"")),"")</f>
        <v/>
      </c>
      <c r="G76" s="115" t="str">
        <f>IF(G11&lt;&gt;TRUE,IF('Race Entries'!$K$17=4,'Race Entries'!$M$16,IF('Race Entries'!$K$16=4,'Race Entries'!$M$17,"")),"")</f>
        <v/>
      </c>
      <c r="H76" s="115" t="str">
        <f>IF(H11&lt;&gt;TRUE,IF('Race Entries'!$K$17=5,'Race Entries'!$M$16,IF('Race Entries'!$K$16=5,'Race Entries'!$M$17,"")),"")</f>
        <v/>
      </c>
      <c r="I76" s="115" t="str">
        <f>IF(I11&lt;&gt;TRUE,IF('Race Entries'!$K$17=6,'Race Entries'!$M$16,IF('Race Entries'!$K$16=6,'Race Entries'!$M$17,"")),"")</f>
        <v/>
      </c>
      <c r="J76" s="115"/>
      <c r="K76" s="131"/>
    </row>
    <row r="77" spans="1:11">
      <c r="A77" s="115"/>
      <c r="B77" s="115" t="s">
        <v>11</v>
      </c>
      <c r="C77" s="115"/>
      <c r="D77" s="115" t="str">
        <f>IF('Race Entries'!Q14="","",IF(D10&lt;&gt;TRUE,IF('Race Entries'!$O$14=1,'Race Entries'!$Q$15,""),""))</f>
        <v/>
      </c>
      <c r="E77" s="115" t="str">
        <f>IF(E10&lt;&gt;TRUE,IF('Race Entries'!$O$14=2,'Race Entries'!$Q$15,""),"")</f>
        <v/>
      </c>
      <c r="F77" s="115" t="str">
        <f>IF(F10&lt;&gt;TRUE,IF('Race Entries'!$O$14=3,'Race Entries'!$Q$15,""),"")</f>
        <v/>
      </c>
      <c r="G77" s="115" t="str">
        <f>IF(G10&lt;&gt;TRUE,IF('Race Entries'!$O$14=4,'Race Entries'!$Q$15,""),"")</f>
        <v/>
      </c>
      <c r="H77" s="115" t="str">
        <f>IF(H10&lt;&gt;TRUE,IF('Race Entries'!$O$14=5,'Race Entries'!$Q$15,""),"")</f>
        <v/>
      </c>
      <c r="I77" s="115" t="str">
        <f>IF(I10&lt;&gt;TRUE,IF('Race Entries'!$O$14=61,'Race Entries'!$Q$15,""),"")</f>
        <v/>
      </c>
      <c r="J77" s="115"/>
      <c r="K77" s="131"/>
    </row>
    <row r="78" spans="1:11">
      <c r="A78" s="115"/>
      <c r="B78" s="115" t="s">
        <v>12</v>
      </c>
      <c r="C78" s="115"/>
      <c r="D78" s="115" t="str">
        <f>IF('Race Entries'!Q14="","",(IF(D11&lt;&gt;TRUE,IF('Race Entries'!$O$15=1,'Race Entries'!$Q$14,""),"")))</f>
        <v/>
      </c>
      <c r="E78" s="115" t="str">
        <f>IF(E11&lt;&gt;TRUE,IF('Race Entries'!$O$15=2,'Race Entries'!$Q$14,""),"")</f>
        <v/>
      </c>
      <c r="F78" s="115" t="str">
        <f>IF(F11&lt;&gt;TRUE,IF('Race Entries'!$O$15=3,'Race Entries'!$Q$14,""),"")</f>
        <v/>
      </c>
      <c r="G78" s="115" t="str">
        <f>IF(G11&lt;&gt;TRUE,IF('Race Entries'!$O$15=4,'Race Entries'!$Q$14,""),"")</f>
        <v/>
      </c>
      <c r="H78" s="115" t="str">
        <f>IF(H11&lt;&gt;TRUE,IF('Race Entries'!$O$15=5,'Race Entries'!$Q$14,""),"")</f>
        <v/>
      </c>
      <c r="I78" s="115" t="str">
        <f>IF(I11&lt;&gt;TRUE,IF('Race Entries'!$O$15=6,'Race Entries'!$Q$14,""),"")</f>
        <v/>
      </c>
      <c r="J78" s="115"/>
      <c r="K78" s="131"/>
    </row>
    <row r="79" spans="1:11">
      <c r="A79" s="115"/>
      <c r="B79" s="115"/>
      <c r="C79" s="115"/>
      <c r="D79" s="115"/>
      <c r="E79" s="115"/>
      <c r="F79" s="115"/>
      <c r="G79" s="115"/>
      <c r="H79" s="115"/>
      <c r="I79" s="115"/>
      <c r="J79" s="115"/>
      <c r="K79" s="131"/>
    </row>
    <row r="80" spans="1:11">
      <c r="A80" s="119"/>
      <c r="B80" s="119"/>
      <c r="C80" s="119"/>
      <c r="D80" s="119"/>
      <c r="E80" s="119"/>
      <c r="F80" s="119"/>
      <c r="G80" s="119"/>
      <c r="H80" s="119"/>
      <c r="I80" s="119"/>
      <c r="J80" s="119"/>
    </row>
  </sheetData>
  <sheetProtection password="C573" sheet="1" objects="1" scenarios="1" selectLockedCells="1" selectUnlockedCells="1"/>
  <pageMargins left="0.7" right="0.7" top="0.75" bottom="0.75" header="0.3" footer="0.3"/>
  <pageSetup orientation="portrait" horizontalDpi="4294967293" vertic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Race Results</vt:lpstr>
      <vt:lpstr>Race Entries</vt:lpstr>
      <vt:lpstr>Calculations</vt:lpstr>
      <vt:lpstr>'Race Entries'!Print_Area</vt:lpstr>
      <vt:lpstr>'Race Results'!Print_Area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Oje</dc:creator>
  <cp:lastModifiedBy>Oje</cp:lastModifiedBy>
  <cp:lastPrinted>2016-12-26T20:12:40Z</cp:lastPrinted>
  <dcterms:created xsi:type="dcterms:W3CDTF">2016-12-15T01:05:10Z</dcterms:created>
  <dcterms:modified xsi:type="dcterms:W3CDTF">2018-01-03T22:43:08Z</dcterms:modified>
</cp:coreProperties>
</file>